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Abhinav Chaturvedi's Assignments\In-Progress\Draft Shared\VIS(2023-24)-PL689-590-912_JITPL\Working\"/>
    </mc:Choice>
  </mc:AlternateContent>
  <bookViews>
    <workbookView xWindow="0" yWindow="0" windowWidth="24000" windowHeight="9735" activeTab="6"/>
  </bookViews>
  <sheets>
    <sheet name="Summary" sheetId="2" r:id="rId1"/>
    <sheet name="Sheet1" sheetId="7" r:id="rId2"/>
    <sheet name="Working" sheetId="1" r:id="rId3"/>
    <sheet name="Cat-3" sheetId="5" r:id="rId4"/>
    <sheet name="Cat-4" sheetId="4" r:id="rId5"/>
    <sheet name="EL&amp;SV" sheetId="6" r:id="rId6"/>
    <sheet name="Sheet2" sheetId="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S" localSheetId="2">#REF!</definedName>
    <definedName name="\S">#REF!</definedName>
    <definedName name="_____DAT3">#REF!</definedName>
    <definedName name="_____DAT4">#REF!</definedName>
    <definedName name="____DAT1">#REF!</definedName>
    <definedName name="____DAT10" localSheetId="2">'[1]detail exp'!#REF!</definedName>
    <definedName name="____DAT10">'[1]detail exp'!#REF!</definedName>
    <definedName name="____DAT11" localSheetId="2">'[1]detail exp'!#REF!</definedName>
    <definedName name="____DAT11">'[1]detail exp'!#REF!</definedName>
    <definedName name="____DAT12" localSheetId="2">'[1]detail exp'!#REF!</definedName>
    <definedName name="____DAT12">'[1]detail exp'!#REF!</definedName>
    <definedName name="____DAT2" localSheetId="0">#REF!</definedName>
    <definedName name="____DAT2" localSheetId="2">#REF!</definedName>
    <definedName name="____DAT2">#REF!</definedName>
    <definedName name="____DAT5" localSheetId="0">'[1]detail exp'!#REF!</definedName>
    <definedName name="____DAT5" localSheetId="2">'[1]detail exp'!#REF!</definedName>
    <definedName name="____DAT5">'[1]detail exp'!#REF!</definedName>
    <definedName name="____DAT6" localSheetId="2">'[1]detail exp'!#REF!</definedName>
    <definedName name="____DAT6">'[1]detail exp'!#REF!</definedName>
    <definedName name="____DAT7" localSheetId="2">'[1]detail exp'!#REF!</definedName>
    <definedName name="____DAT7">'[1]detail exp'!#REF!</definedName>
    <definedName name="____DAT8" localSheetId="2">'[1]detail exp'!#REF!</definedName>
    <definedName name="____DAT8">'[1]detail exp'!#REF!</definedName>
    <definedName name="____DAT9" localSheetId="2">'[1]detail exp'!#REF!</definedName>
    <definedName name="____DAT9">'[1]detail exp'!#REF!</definedName>
    <definedName name="____E405120" localSheetId="0">#REF!</definedName>
    <definedName name="____E405120">#REF!</definedName>
    <definedName name="___DAT1" localSheetId="0">#REF!</definedName>
    <definedName name="___DAT1" localSheetId="2">#REF!</definedName>
    <definedName name="___DAT1">#REF!</definedName>
    <definedName name="___DAT2" localSheetId="2">#REF!</definedName>
    <definedName name="___DAT2">#REF!</definedName>
    <definedName name="___DAT3">#REF!</definedName>
    <definedName name="___DAT4">#REF!</definedName>
    <definedName name="___E405120">#REF!</definedName>
    <definedName name="___SEP03" localSheetId="2">#REF!</definedName>
    <definedName name="___SEP03">#REF!</definedName>
    <definedName name="___usd1">'[2]cash budget'!#REF!</definedName>
    <definedName name="___usd2">'[2]cash budget'!#REF!</definedName>
    <definedName name="___usd3">'[2]cash budget'!#REF!</definedName>
    <definedName name="___usd4">'[2]cash budget'!#REF!</definedName>
    <definedName name="__DAT1" localSheetId="0">#REF!</definedName>
    <definedName name="__DAT1" localSheetId="2">#REF!</definedName>
    <definedName name="__DAT1">#REF!</definedName>
    <definedName name="__DAT10" localSheetId="0">'[1]detail exp'!#REF!</definedName>
    <definedName name="__DAT10" localSheetId="2">'[1]detail exp'!#REF!</definedName>
    <definedName name="__DAT10">'[1]detail exp'!#REF!</definedName>
    <definedName name="__DAT11" localSheetId="2">'[1]detail exp'!#REF!</definedName>
    <definedName name="__DAT11">'[1]detail exp'!#REF!</definedName>
    <definedName name="__DAT12" localSheetId="2">'[1]detail exp'!#REF!</definedName>
    <definedName name="__DAT12">'[1]detail exp'!#REF!</definedName>
    <definedName name="__DAT2" localSheetId="0">#REF!</definedName>
    <definedName name="__DAT2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'[1]detail exp'!#REF!</definedName>
    <definedName name="__DAT5" localSheetId="2">'[1]detail exp'!#REF!</definedName>
    <definedName name="__DAT5">'[1]detail exp'!#REF!</definedName>
    <definedName name="__DAT6" localSheetId="0">'[1]detail exp'!#REF!</definedName>
    <definedName name="__DAT6" localSheetId="2">'[1]detail exp'!#REF!</definedName>
    <definedName name="__DAT6">'[1]detail exp'!#REF!</definedName>
    <definedName name="__DAT7" localSheetId="2">'[1]detail exp'!#REF!</definedName>
    <definedName name="__DAT7">'[1]detail exp'!#REF!</definedName>
    <definedName name="__DAT8" localSheetId="2">'[1]detail exp'!#REF!</definedName>
    <definedName name="__DAT8">'[1]detail exp'!#REF!</definedName>
    <definedName name="__DAT9" localSheetId="2">'[1]detail exp'!#REF!</definedName>
    <definedName name="__DAT9">'[1]detail exp'!#REF!</definedName>
    <definedName name="__E405120" localSheetId="0">#REF!</definedName>
    <definedName name="__E405120">#REF!</definedName>
    <definedName name="__SEP03" localSheetId="0">#REF!</definedName>
    <definedName name="__SEP03" localSheetId="2">#REF!</definedName>
    <definedName name="__SEP03">#REF!</definedName>
    <definedName name="__usd1" localSheetId="0">'[3]cash budget'!#REF!</definedName>
    <definedName name="__usd1">'[3]cash budget'!#REF!</definedName>
    <definedName name="__usd2" localSheetId="0">'[3]cash budget'!#REF!</definedName>
    <definedName name="__usd2">'[3]cash budget'!#REF!</definedName>
    <definedName name="__usd3" localSheetId="0">'[3]cash budget'!#REF!</definedName>
    <definedName name="__usd3">'[3]cash budget'!#REF!</definedName>
    <definedName name="__usd4" localSheetId="0">'[3]cash budget'!#REF!</definedName>
    <definedName name="__usd4">'[3]cash budget'!#REF!</definedName>
    <definedName name="_DAT1" localSheetId="0">#REF!</definedName>
    <definedName name="_DAT1" localSheetId="2">#REF!</definedName>
    <definedName name="_DAT1">#REF!</definedName>
    <definedName name="_DAT10" localSheetId="0">'[1]detail exp'!#REF!</definedName>
    <definedName name="_DAT10" localSheetId="2">'[1]detail exp'!#REF!</definedName>
    <definedName name="_DAT10">'[1]detail exp'!#REF!</definedName>
    <definedName name="_DAT11" localSheetId="0">'[1]detail exp'!#REF!</definedName>
    <definedName name="_DAT11" localSheetId="2">'[1]detail exp'!#REF!</definedName>
    <definedName name="_DAT11">'[1]detail exp'!#REF!</definedName>
    <definedName name="_DAT12" localSheetId="2">'[1]detail exp'!#REF!</definedName>
    <definedName name="_DAT12">'[1]detail exp'!#REF!</definedName>
    <definedName name="_DAT2" localSheetId="0">#REF!</definedName>
    <definedName name="_DAT2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'[1]detail exp'!#REF!</definedName>
    <definedName name="_DAT5" localSheetId="2">'[1]detail exp'!#REF!</definedName>
    <definedName name="_DAT5">'[1]detail exp'!#REF!</definedName>
    <definedName name="_DAT6" localSheetId="0">'[1]detail exp'!#REF!</definedName>
    <definedName name="_DAT6" localSheetId="2">'[1]detail exp'!#REF!</definedName>
    <definedName name="_DAT6">'[1]detail exp'!#REF!</definedName>
    <definedName name="_DAT7" localSheetId="2">'[1]detail exp'!#REF!</definedName>
    <definedName name="_DAT7">'[1]detail exp'!#REF!</definedName>
    <definedName name="_DAT8" localSheetId="2">'[1]detail exp'!#REF!</definedName>
    <definedName name="_DAT8">'[1]detail exp'!#REF!</definedName>
    <definedName name="_DAT9" localSheetId="2">'[1]detail exp'!#REF!</definedName>
    <definedName name="_DAT9">'[1]detail exp'!#REF!</definedName>
    <definedName name="_E405120" localSheetId="0">#REF!</definedName>
    <definedName name="_E405120">#REF!</definedName>
    <definedName name="_xlnm._FilterDatabase" localSheetId="5" hidden="1">'EL&amp;SV'!$B$4:$K$50</definedName>
    <definedName name="_xlnm._FilterDatabase" localSheetId="2" hidden="1">Working!$A$4:$AV$2146</definedName>
    <definedName name="_Order2" hidden="1">255</definedName>
    <definedName name="_SEP03" localSheetId="0">#REF!</definedName>
    <definedName name="_SEP03" localSheetId="2">#REF!</definedName>
    <definedName name="_SEP03">#REF!</definedName>
    <definedName name="_usd1" localSheetId="0">'[4]cash budget'!#REF!</definedName>
    <definedName name="_usd1">'[4]cash budget'!#REF!</definedName>
    <definedName name="_usd2" localSheetId="0">'[4]cash budget'!#REF!</definedName>
    <definedName name="_usd2">'[4]cash budget'!#REF!</definedName>
    <definedName name="_usd3" localSheetId="0">'[4]cash budget'!#REF!</definedName>
    <definedName name="_usd3">'[4]cash budget'!#REF!</definedName>
    <definedName name="_usd4" localSheetId="0">'[4]cash budget'!#REF!</definedName>
    <definedName name="_usd4">'[4]cash budget'!#REF!</definedName>
    <definedName name="A" localSheetId="0">#REF!</definedName>
    <definedName name="A" localSheetId="2">#REF!</definedName>
    <definedName name="A">#REF!</definedName>
    <definedName name="aaa" localSheetId="0">#REF!</definedName>
    <definedName name="aaa">#REF!</definedName>
    <definedName name="abc">#REF!</definedName>
    <definedName name="Add__Donations">#REF!</definedName>
    <definedName name="ahjjkh">#REF!</definedName>
    <definedName name="annx">[5]cashflow!#REF!</definedName>
    <definedName name="b" localSheetId="0">#REF!</definedName>
    <definedName name="b">#REF!</definedName>
    <definedName name="BALSHEETCON" localSheetId="0">#REF!</definedName>
    <definedName name="BALSHEETCON">#REF!</definedName>
    <definedName name="Base_Yr">'[6]Setup Variables'!$D$11</definedName>
    <definedName name="BC_SCH" localSheetId="0">#REF!</definedName>
    <definedName name="BC_SCH">#REF!</definedName>
    <definedName name="BC_SCH_CON" localSheetId="0">#REF!</definedName>
    <definedName name="BC_SCH_CON">#REF!</definedName>
    <definedName name="CERT" localSheetId="0">#REF!</definedName>
    <definedName name="CERT">#REF!</definedName>
    <definedName name="CON_PL_SCH">#REF!</definedName>
    <definedName name="CONC_ASSET">#REF!</definedName>
    <definedName name="CONS_BALSHEET">#REF!</definedName>
    <definedName name="CONS_INVEST">#REF!</definedName>
    <definedName name="CONSTRIAL">#REF!</definedName>
    <definedName name="CONSTRIAL1">'[7]APRIL08-JUN08-CONSOLIDATED'!#REF!</definedName>
    <definedName name="D" localSheetId="0">#REF!</definedName>
    <definedName name="D">#REF!</definedName>
    <definedName name="data">'[8]employee security'!$A$4:$A$22</definedName>
    <definedName name="_xlnm.Database" localSheetId="0">#REF!</definedName>
    <definedName name="_xlnm.Database" localSheetId="2">#REF!</definedName>
    <definedName name="_xlnm.Database">#REF!</definedName>
    <definedName name="dollars" localSheetId="0">#REF!</definedName>
    <definedName name="dollars">#REF!</definedName>
    <definedName name="e">#REF!</definedName>
    <definedName name="EQUIPSTAT25_08_2003">#REF!</definedName>
    <definedName name="Fixed">[9]cashflow!#REF!</definedName>
    <definedName name="INDO_COUNT_INDUSTRIES_LIMITED" localSheetId="0">#REF!</definedName>
    <definedName name="INDO_COUNT_INDUSTRIES_LIMITED">#REF!</definedName>
    <definedName name="lanco" localSheetId="0">#REF!</definedName>
    <definedName name="lanco">#REF!</definedName>
    <definedName name="LANCO_BABAND_POWER_P" localSheetId="0">[10]WORKINGS!#REF!</definedName>
    <definedName name="LANCO_BABAND_POWER_P">[10]WORKINGS!#REF!</definedName>
    <definedName name="margin">[11]Wkgs!$J$275</definedName>
    <definedName name="millions">[12]Inputs!$B$10</definedName>
    <definedName name="notes1" localSheetId="0">#REF!</definedName>
    <definedName name="notes1" localSheetId="2">#REF!</definedName>
    <definedName name="notes1">#REF!</definedName>
    <definedName name="notes2" localSheetId="0">#REF!</definedName>
    <definedName name="notes2">#REF!</definedName>
    <definedName name="page_1">#REF!</definedName>
    <definedName name="page_2">#REF!</definedName>
    <definedName name="page_3">#REF!</definedName>
    <definedName name="page_4">#REF!</definedName>
    <definedName name="page_5">#REF!</definedName>
    <definedName name="page_6">#REF!</definedName>
    <definedName name="pfcusd">#REF!</definedName>
    <definedName name="_xlnm.Print_Area" localSheetId="0">Summary!$B$2:$L$16</definedName>
    <definedName name="_xlnm.Print_Area" localSheetId="2">Working!$D$4:$R$703</definedName>
    <definedName name="_xlnm.Print_Area">#REF!</definedName>
    <definedName name="Print_Area_MI" localSheetId="0">#REF!</definedName>
    <definedName name="Print_Area_MI">#REF!</definedName>
    <definedName name="PRINT_CATEGS">'[13]3:40'!$A$1:$I$62</definedName>
    <definedName name="_xlnm.Print_Titles" localSheetId="0">#REF!</definedName>
    <definedName name="_xlnm.Print_Titles" localSheetId="2">Working!$C:$E,Working!$4:$4</definedName>
    <definedName name="_xlnm.Print_Titles">#REF!</definedName>
    <definedName name="PRINT_TITLES_MI" localSheetId="0">#REF!</definedName>
    <definedName name="PRINT_TITLES_MI">#REF!</definedName>
    <definedName name="PRO_LOSS" localSheetId="0">#REF!</definedName>
    <definedName name="PRO_LOSS">#REF!</definedName>
    <definedName name="PRO_LOSS1">'[7]APRIL08-JUN08-CONSOLIDATED'!$B$3:$J$82</definedName>
    <definedName name="rk" localSheetId="0">#REF!</definedName>
    <definedName name="rk">#REF!</definedName>
    <definedName name="rs" localSheetId="0">[14]variance!#REF!</definedName>
    <definedName name="rs">[14]variance!#REF!</definedName>
    <definedName name="Rupees" localSheetId="0">#REF!</definedName>
    <definedName name="Rupees">#REF!</definedName>
    <definedName name="sa" localSheetId="0">#REF!</definedName>
    <definedName name="sa">#REF!</definedName>
    <definedName name="sal" localSheetId="0">#REF!</definedName>
    <definedName name="sal">#REF!</definedName>
    <definedName name="SPINNING_DIVISION">#REF!</definedName>
    <definedName name="TEST0">#REF!</definedName>
    <definedName name="TESTHKEY">#REF!</definedName>
    <definedName name="TESTKEYS">#REF!</definedName>
    <definedName name="TESTVKEY">#REF!</definedName>
    <definedName name="u">#REF!</definedName>
    <definedName name="unit_total">#REF!</definedName>
    <definedName name="ur">[15]allocation!$D$4</definedName>
    <definedName name="usd" localSheetId="0">#REF!</definedName>
    <definedName name="usd">#REF!</definedName>
    <definedName name="ut">[15]allocation!$D$5</definedName>
    <definedName name="v" localSheetId="0">'[16]Offshore Equipment'!#REF!</definedName>
    <definedName name="v">'[16]Offshore Equipment'!#REF!</definedName>
  </definedNames>
  <calcPr calcId="152511"/>
  <pivotCaches>
    <pivotCache cacheId="4" r:id="rId2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" i="8" l="1"/>
  <c r="L9" i="8" s="1"/>
  <c r="J8" i="8"/>
  <c r="J9" i="8" s="1"/>
  <c r="H8" i="8"/>
  <c r="H9" i="8" s="1"/>
  <c r="I8" i="8"/>
  <c r="I9" i="8" s="1"/>
  <c r="K8" i="8"/>
  <c r="K9" i="8" s="1"/>
  <c r="E10" i="8" l="1"/>
  <c r="E11" i="8" s="1"/>
  <c r="D10" i="8"/>
  <c r="D11" i="8" s="1"/>
  <c r="C10" i="8"/>
  <c r="C11" i="8" s="1"/>
  <c r="A50" i="6" l="1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B3" i="6"/>
  <c r="AO157" i="1"/>
  <c r="AO68" i="1"/>
  <c r="AO2139" i="1"/>
  <c r="AP2138" i="1"/>
  <c r="AO2138" i="1"/>
  <c r="AO2137" i="1"/>
  <c r="AO2136" i="1"/>
  <c r="AO2135" i="1"/>
  <c r="AP2134" i="1"/>
  <c r="AO2134" i="1"/>
  <c r="AP2133" i="1"/>
  <c r="AO2133" i="1"/>
  <c r="AO2132" i="1"/>
  <c r="AO2131" i="1"/>
  <c r="AO2130" i="1"/>
  <c r="AO2129" i="1"/>
  <c r="AO2128" i="1"/>
  <c r="AO2127" i="1"/>
  <c r="AO2126" i="1"/>
  <c r="AO2125" i="1"/>
  <c r="AO2124" i="1"/>
  <c r="AO2123" i="1"/>
  <c r="AO2122" i="1"/>
  <c r="AO2121" i="1"/>
  <c r="AO2120" i="1"/>
  <c r="AO2119" i="1"/>
  <c r="AO2118" i="1"/>
  <c r="AP2117" i="1"/>
  <c r="AO2117" i="1"/>
  <c r="AP2116" i="1"/>
  <c r="AO2116" i="1"/>
  <c r="AP2115" i="1"/>
  <c r="AO2115" i="1"/>
  <c r="AP2114" i="1"/>
  <c r="AO2114" i="1"/>
  <c r="AO2113" i="1"/>
  <c r="AO2112" i="1"/>
  <c r="AO2111" i="1"/>
  <c r="AO2110" i="1"/>
  <c r="AO2109" i="1"/>
  <c r="AO2108" i="1"/>
  <c r="AO2107" i="1"/>
  <c r="AO2106" i="1"/>
  <c r="AO2105" i="1"/>
  <c r="AO2104" i="1"/>
  <c r="AO2103" i="1"/>
  <c r="AO2102" i="1"/>
  <c r="AO2101" i="1"/>
  <c r="AO2100" i="1"/>
  <c r="AP2099" i="1"/>
  <c r="AO2099" i="1"/>
  <c r="AO2098" i="1"/>
  <c r="AO2097" i="1"/>
  <c r="AO2096" i="1"/>
  <c r="AO2095" i="1"/>
  <c r="AO2094" i="1"/>
  <c r="AO2093" i="1"/>
  <c r="AO2092" i="1"/>
  <c r="AP2091" i="1"/>
  <c r="AO2091" i="1"/>
  <c r="AO2090" i="1"/>
  <c r="AO2089" i="1"/>
  <c r="AO2088" i="1"/>
  <c r="AO2087" i="1"/>
  <c r="AO2086" i="1"/>
  <c r="AO2085" i="1"/>
  <c r="AO2084" i="1"/>
  <c r="AO2083" i="1"/>
  <c r="AO2082" i="1"/>
  <c r="AO2081" i="1"/>
  <c r="AO2080" i="1"/>
  <c r="AO2079" i="1"/>
  <c r="AO2078" i="1"/>
  <c r="AO2077" i="1"/>
  <c r="AO2076" i="1"/>
  <c r="AO2075" i="1"/>
  <c r="AO2074" i="1"/>
  <c r="AO2073" i="1"/>
  <c r="AO2072" i="1"/>
  <c r="AO2071" i="1"/>
  <c r="AO2070" i="1"/>
  <c r="AP2069" i="1"/>
  <c r="AO2069" i="1"/>
  <c r="AO2068" i="1"/>
  <c r="AO2067" i="1"/>
  <c r="AO2066" i="1"/>
  <c r="AO2065" i="1"/>
  <c r="AO2064" i="1"/>
  <c r="AO2063" i="1"/>
  <c r="AO2062" i="1"/>
  <c r="AO2061" i="1"/>
  <c r="AO2060" i="1"/>
  <c r="AO2059" i="1"/>
  <c r="AO2058" i="1"/>
  <c r="AO2057" i="1"/>
  <c r="AO2056" i="1"/>
  <c r="AO2055" i="1"/>
  <c r="AO2054" i="1"/>
  <c r="AO2053" i="1"/>
  <c r="AO2052" i="1"/>
  <c r="AO2051" i="1"/>
  <c r="AO2050" i="1"/>
  <c r="AO2049" i="1"/>
  <c r="AO2048" i="1"/>
  <c r="AO2047" i="1"/>
  <c r="AO2046" i="1"/>
  <c r="AO2045" i="1"/>
  <c r="AO2044" i="1"/>
  <c r="AO2043" i="1"/>
  <c r="AO2042" i="1"/>
  <c r="AO2041" i="1"/>
  <c r="AO2040" i="1"/>
  <c r="AO2039" i="1"/>
  <c r="AO2038" i="1"/>
  <c r="AO2037" i="1"/>
  <c r="AO2036" i="1"/>
  <c r="AO2035" i="1"/>
  <c r="AO2034" i="1"/>
  <c r="AP2033" i="1"/>
  <c r="AO2033" i="1"/>
  <c r="AO2032" i="1"/>
  <c r="AO2031" i="1"/>
  <c r="AO2030" i="1"/>
  <c r="AO2029" i="1"/>
  <c r="AO2028" i="1"/>
  <c r="AO2027" i="1"/>
  <c r="AO2026" i="1"/>
  <c r="AO2025" i="1"/>
  <c r="AO2024" i="1"/>
  <c r="AP2023" i="1"/>
  <c r="AO2023" i="1"/>
  <c r="AO2022" i="1"/>
  <c r="AO2021" i="1"/>
  <c r="AO2020" i="1"/>
  <c r="AO2019" i="1"/>
  <c r="AO2018" i="1"/>
  <c r="AO2017" i="1"/>
  <c r="AO2016" i="1"/>
  <c r="AO2015" i="1"/>
  <c r="AO2014" i="1"/>
  <c r="AO2013" i="1"/>
  <c r="AO2012" i="1"/>
  <c r="AO2011" i="1"/>
  <c r="AO2010" i="1"/>
  <c r="AO2009" i="1"/>
  <c r="AO2008" i="1"/>
  <c r="AP2007" i="1"/>
  <c r="AO2007" i="1"/>
  <c r="AO2006" i="1"/>
  <c r="AO2005" i="1"/>
  <c r="AO2004" i="1"/>
  <c r="AO2003" i="1"/>
  <c r="AO2002" i="1"/>
  <c r="AO2001" i="1"/>
  <c r="AO2000" i="1"/>
  <c r="AO1999" i="1"/>
  <c r="AO1998" i="1"/>
  <c r="AO1997" i="1"/>
  <c r="AO1996" i="1"/>
  <c r="AO1995" i="1"/>
  <c r="AO1994" i="1"/>
  <c r="AO1993" i="1"/>
  <c r="AO1992" i="1"/>
  <c r="AO1991" i="1"/>
  <c r="AO1990" i="1"/>
  <c r="AO1989" i="1"/>
  <c r="AP1988" i="1"/>
  <c r="AO1988" i="1"/>
  <c r="AO1987" i="1"/>
  <c r="AO1986" i="1"/>
  <c r="AO1985" i="1"/>
  <c r="AO1984" i="1"/>
  <c r="AO1983" i="1"/>
  <c r="AO1982" i="1"/>
  <c r="AO1981" i="1"/>
  <c r="AO1980" i="1"/>
  <c r="AP1979" i="1"/>
  <c r="AO1979" i="1"/>
  <c r="AO1978" i="1"/>
  <c r="AO1977" i="1"/>
  <c r="AO1976" i="1"/>
  <c r="AO1975" i="1"/>
  <c r="AO1974" i="1"/>
  <c r="AO1973" i="1"/>
  <c r="AO1972" i="1"/>
  <c r="AO1971" i="1"/>
  <c r="AO1970" i="1"/>
  <c r="AO1969" i="1"/>
  <c r="AO1968" i="1"/>
  <c r="AO1967" i="1"/>
  <c r="AO1966" i="1"/>
  <c r="AO1965" i="1"/>
  <c r="AO1964" i="1"/>
  <c r="AO1963" i="1"/>
  <c r="AO1962" i="1"/>
  <c r="AO1961" i="1"/>
  <c r="AO1960" i="1"/>
  <c r="AO1959" i="1"/>
  <c r="AO1958" i="1"/>
  <c r="AP1957" i="1"/>
  <c r="AO1957" i="1"/>
  <c r="AP1956" i="1"/>
  <c r="AO1956" i="1"/>
  <c r="AO1955" i="1"/>
  <c r="AO1954" i="1"/>
  <c r="AO1953" i="1"/>
  <c r="AO1952" i="1"/>
  <c r="AO1951" i="1"/>
  <c r="AO1950" i="1"/>
  <c r="AO1949" i="1"/>
  <c r="AO1948" i="1"/>
  <c r="AO1947" i="1"/>
  <c r="AO1946" i="1"/>
  <c r="AO1945" i="1"/>
  <c r="AP1944" i="1"/>
  <c r="AO1944" i="1"/>
  <c r="AO1943" i="1"/>
  <c r="AO1942" i="1"/>
  <c r="AO1941" i="1"/>
  <c r="AO1940" i="1"/>
  <c r="AO1939" i="1"/>
  <c r="AO1938" i="1"/>
  <c r="AO1937" i="1"/>
  <c r="AO1936" i="1"/>
  <c r="AO1935" i="1"/>
  <c r="AP1934" i="1"/>
  <c r="AO1934" i="1"/>
  <c r="AO1933" i="1"/>
  <c r="AO1932" i="1"/>
  <c r="AO1931" i="1"/>
  <c r="AO1930" i="1"/>
  <c r="AP1929" i="1"/>
  <c r="AO1929" i="1"/>
  <c r="AO1928" i="1"/>
  <c r="AO1927" i="1"/>
  <c r="AO1926" i="1"/>
  <c r="AO1925" i="1"/>
  <c r="AO1924" i="1"/>
  <c r="AO1923" i="1"/>
  <c r="AO1922" i="1"/>
  <c r="AO1921" i="1"/>
  <c r="AO1920" i="1"/>
  <c r="AO1919" i="1"/>
  <c r="AO1918" i="1"/>
  <c r="AO1917" i="1"/>
  <c r="AO1916" i="1"/>
  <c r="AO1915" i="1"/>
  <c r="AO1914" i="1"/>
  <c r="AO1913" i="1"/>
  <c r="AO1912" i="1"/>
  <c r="AO1911" i="1"/>
  <c r="AO1910" i="1"/>
  <c r="AO1909" i="1"/>
  <c r="AO1908" i="1"/>
  <c r="AO1907" i="1"/>
  <c r="AO1906" i="1"/>
  <c r="AO1905" i="1"/>
  <c r="AO1904" i="1"/>
  <c r="AO1903" i="1"/>
  <c r="AO1902" i="1"/>
  <c r="AO1901" i="1"/>
  <c r="AO1900" i="1"/>
  <c r="AO1899" i="1"/>
  <c r="AO1898" i="1"/>
  <c r="AO1897" i="1"/>
  <c r="AO1896" i="1"/>
  <c r="AO1895" i="1"/>
  <c r="AO1894" i="1"/>
  <c r="AO1893" i="1"/>
  <c r="AO1892" i="1"/>
  <c r="AO1891" i="1"/>
  <c r="AO1890" i="1"/>
  <c r="AO1889" i="1"/>
  <c r="AO1888" i="1"/>
  <c r="AO1887" i="1"/>
  <c r="AO1886" i="1"/>
  <c r="AO1885" i="1"/>
  <c r="AO1884" i="1"/>
  <c r="AO1883" i="1"/>
  <c r="AO1882" i="1"/>
  <c r="AO1881" i="1"/>
  <c r="AO1880" i="1"/>
  <c r="AO1879" i="1"/>
  <c r="AO1878" i="1"/>
  <c r="AO1877" i="1"/>
  <c r="AO1876" i="1"/>
  <c r="AO1875" i="1"/>
  <c r="AO1874" i="1"/>
  <c r="AO1873" i="1"/>
  <c r="AO1872" i="1"/>
  <c r="AO1871" i="1"/>
  <c r="AO1870" i="1"/>
  <c r="AO1869" i="1"/>
  <c r="AO1868" i="1"/>
  <c r="AO1867" i="1"/>
  <c r="AO1866" i="1"/>
  <c r="AO1865" i="1"/>
  <c r="AO1864" i="1"/>
  <c r="AO1863" i="1"/>
  <c r="AO1862" i="1"/>
  <c r="AO1861" i="1"/>
  <c r="AO1860" i="1"/>
  <c r="AO1859" i="1"/>
  <c r="AO1858" i="1"/>
  <c r="AO1857" i="1"/>
  <c r="AO1856" i="1"/>
  <c r="AO1855" i="1"/>
  <c r="AO1854" i="1"/>
  <c r="AO1853" i="1"/>
  <c r="AO1852" i="1"/>
  <c r="AO1851" i="1"/>
  <c r="AO1850" i="1"/>
  <c r="AO1849" i="1"/>
  <c r="AO1848" i="1"/>
  <c r="AO1847" i="1"/>
  <c r="AO1846" i="1"/>
  <c r="AO1845" i="1"/>
  <c r="AO1844" i="1"/>
  <c r="AO1843" i="1"/>
  <c r="AO1842" i="1"/>
  <c r="AO1841" i="1"/>
  <c r="AO1840" i="1"/>
  <c r="AP1839" i="1"/>
  <c r="AO1839" i="1"/>
  <c r="AO1838" i="1"/>
  <c r="AO1837" i="1"/>
  <c r="AO1836" i="1"/>
  <c r="AO1835" i="1"/>
  <c r="AO1834" i="1"/>
  <c r="AO1833" i="1"/>
  <c r="AO1832" i="1"/>
  <c r="AO1831" i="1"/>
  <c r="AO1830" i="1"/>
  <c r="AO1829" i="1"/>
  <c r="AO1828" i="1"/>
  <c r="AO1827" i="1"/>
  <c r="AO1826" i="1"/>
  <c r="AO1825" i="1"/>
  <c r="AO1824" i="1"/>
  <c r="AP1823" i="1"/>
  <c r="AO1823" i="1"/>
  <c r="AO1822" i="1"/>
  <c r="AO1821" i="1"/>
  <c r="AO1820" i="1"/>
  <c r="AO1819" i="1"/>
  <c r="AO1818" i="1"/>
  <c r="AO1817" i="1"/>
  <c r="AO1816" i="1"/>
  <c r="AO1815" i="1"/>
  <c r="AO1814" i="1"/>
  <c r="AO1813" i="1"/>
  <c r="AO1812" i="1"/>
  <c r="AO1811" i="1"/>
  <c r="AO1810" i="1"/>
  <c r="AO1809" i="1"/>
  <c r="AO1808" i="1"/>
  <c r="AO1807" i="1"/>
  <c r="AO1806" i="1"/>
  <c r="AO1805" i="1"/>
  <c r="AO1804" i="1"/>
  <c r="AO1803" i="1"/>
  <c r="AO1802" i="1"/>
  <c r="AO1801" i="1"/>
  <c r="AO1800" i="1"/>
  <c r="AO1799" i="1"/>
  <c r="AO1798" i="1"/>
  <c r="AO1797" i="1"/>
  <c r="AO1796" i="1"/>
  <c r="AO1795" i="1"/>
  <c r="AO1794" i="1"/>
  <c r="AO1793" i="1"/>
  <c r="AO1792" i="1"/>
  <c r="AO1791" i="1"/>
  <c r="AO1790" i="1"/>
  <c r="AO1789" i="1"/>
  <c r="AO1788" i="1"/>
  <c r="AO1787" i="1"/>
  <c r="AO1786" i="1"/>
  <c r="AO1785" i="1"/>
  <c r="AO1784" i="1"/>
  <c r="AO1783" i="1"/>
  <c r="AO1782" i="1"/>
  <c r="AO1781" i="1"/>
  <c r="AO1780" i="1"/>
  <c r="AP1779" i="1"/>
  <c r="AO1779" i="1"/>
  <c r="AO1778" i="1"/>
  <c r="AO1777" i="1"/>
  <c r="AO1776" i="1"/>
  <c r="AO1775" i="1"/>
  <c r="AO1774" i="1"/>
  <c r="AO1773" i="1"/>
  <c r="AO1772" i="1"/>
  <c r="AO1771" i="1"/>
  <c r="AO1770" i="1"/>
  <c r="AO1769" i="1"/>
  <c r="AO1768" i="1"/>
  <c r="AO1767" i="1"/>
  <c r="AO1766" i="1"/>
  <c r="AO1765" i="1"/>
  <c r="AO1764" i="1"/>
  <c r="AO1763" i="1"/>
  <c r="AO1762" i="1"/>
  <c r="AO1761" i="1"/>
  <c r="AO1760" i="1"/>
  <c r="AO1759" i="1"/>
  <c r="AO1758" i="1"/>
  <c r="AO1757" i="1"/>
  <c r="AO1756" i="1"/>
  <c r="AP1755" i="1"/>
  <c r="AO1755" i="1"/>
  <c r="AO1754" i="1"/>
  <c r="AO1753" i="1"/>
  <c r="AO1752" i="1"/>
  <c r="AO1751" i="1"/>
  <c r="AO1750" i="1"/>
  <c r="AO1749" i="1"/>
  <c r="AO1748" i="1"/>
  <c r="AP1747" i="1"/>
  <c r="AO1747" i="1"/>
  <c r="AO1746" i="1"/>
  <c r="AO1745" i="1"/>
  <c r="AO1744" i="1"/>
  <c r="AO1743" i="1"/>
  <c r="AO1742" i="1"/>
  <c r="AO1741" i="1"/>
  <c r="AO1740" i="1"/>
  <c r="AO1739" i="1"/>
  <c r="AO1738" i="1"/>
  <c r="AP1737" i="1"/>
  <c r="AO1737" i="1"/>
  <c r="AO1736" i="1"/>
  <c r="AO1735" i="1"/>
  <c r="AO1734" i="1"/>
  <c r="AO1733" i="1"/>
  <c r="AO1732" i="1"/>
  <c r="AO1731" i="1"/>
  <c r="AO1730" i="1"/>
  <c r="AO1729" i="1"/>
  <c r="AO1728" i="1"/>
  <c r="AO1727" i="1"/>
  <c r="AO1726" i="1"/>
  <c r="AO1725" i="1"/>
  <c r="AO1724" i="1"/>
  <c r="AO1723" i="1"/>
  <c r="AO1722" i="1"/>
  <c r="AO1721" i="1"/>
  <c r="AO1720" i="1"/>
  <c r="AO1719" i="1"/>
  <c r="AO1718" i="1"/>
  <c r="AO1717" i="1"/>
  <c r="AO1716" i="1"/>
  <c r="AO1715" i="1"/>
  <c r="AO1714" i="1"/>
  <c r="AO1713" i="1"/>
  <c r="AO1712" i="1"/>
  <c r="AO1711" i="1"/>
  <c r="AO1710" i="1"/>
  <c r="AO1709" i="1"/>
  <c r="AO1708" i="1"/>
  <c r="AO1707" i="1"/>
  <c r="AO1706" i="1"/>
  <c r="AO1704" i="1"/>
  <c r="AO1703" i="1"/>
  <c r="AO1702" i="1"/>
  <c r="AO1701" i="1"/>
  <c r="AO1700" i="1"/>
  <c r="AO1699" i="1"/>
  <c r="AO1698" i="1"/>
  <c r="AO1697" i="1"/>
  <c r="AO1696" i="1"/>
  <c r="AO1695" i="1"/>
  <c r="AO1694" i="1"/>
  <c r="AO1693" i="1"/>
  <c r="AO1692" i="1"/>
  <c r="AO1691" i="1"/>
  <c r="AO1690" i="1"/>
  <c r="AO1689" i="1"/>
  <c r="AP1688" i="1"/>
  <c r="AO1688" i="1"/>
  <c r="AO1687" i="1"/>
  <c r="AO1686" i="1"/>
  <c r="AO1685" i="1"/>
  <c r="AO1684" i="1"/>
  <c r="AO1683" i="1"/>
  <c r="AO1682" i="1"/>
  <c r="AO1681" i="1"/>
  <c r="AO1680" i="1"/>
  <c r="AO1679" i="1"/>
  <c r="AO1678" i="1"/>
  <c r="AO1677" i="1"/>
  <c r="AO1676" i="1"/>
  <c r="AO1675" i="1"/>
  <c r="AO1674" i="1"/>
  <c r="AO1673" i="1"/>
  <c r="AO1672" i="1"/>
  <c r="AO1671" i="1"/>
  <c r="AO1670" i="1"/>
  <c r="AO1669" i="1"/>
  <c r="AO1668" i="1"/>
  <c r="AO1667" i="1"/>
  <c r="AO1666" i="1"/>
  <c r="AO1665" i="1"/>
  <c r="AO1664" i="1"/>
  <c r="AO1663" i="1"/>
  <c r="AO1662" i="1"/>
  <c r="AO1661" i="1"/>
  <c r="AO1660" i="1"/>
  <c r="AO1659" i="1"/>
  <c r="AO1658" i="1"/>
  <c r="AO1657" i="1"/>
  <c r="AO1656" i="1"/>
  <c r="AO1655" i="1"/>
  <c r="AO1654" i="1"/>
  <c r="AO1653" i="1"/>
  <c r="AO1652" i="1"/>
  <c r="AO1651" i="1"/>
  <c r="AO1650" i="1"/>
  <c r="AO1649" i="1"/>
  <c r="AO1648" i="1"/>
  <c r="AO1647" i="1"/>
  <c r="AO1646" i="1"/>
  <c r="AO1645" i="1"/>
  <c r="AO1644" i="1"/>
  <c r="AO1643" i="1"/>
  <c r="AO1642" i="1"/>
  <c r="AP1641" i="1"/>
  <c r="AO1641" i="1"/>
  <c r="AO1640" i="1"/>
  <c r="AO1639" i="1"/>
  <c r="AO1638" i="1"/>
  <c r="AP1637" i="1"/>
  <c r="AO1637" i="1"/>
  <c r="AO1636" i="1"/>
  <c r="AO1635" i="1"/>
  <c r="AO1634" i="1"/>
  <c r="AO1633" i="1"/>
  <c r="AO1632" i="1"/>
  <c r="AO1631" i="1"/>
  <c r="AO1630" i="1"/>
  <c r="AO1629" i="1"/>
  <c r="AO1628" i="1"/>
  <c r="AO1627" i="1"/>
  <c r="AO1626" i="1"/>
  <c r="AP1625" i="1"/>
  <c r="AO1625" i="1"/>
  <c r="AO1624" i="1"/>
  <c r="AO1623" i="1"/>
  <c r="AO1622" i="1"/>
  <c r="AO1621" i="1"/>
  <c r="AO1620" i="1"/>
  <c r="AO1619" i="1"/>
  <c r="AO1618" i="1"/>
  <c r="AO1617" i="1"/>
  <c r="AO1616" i="1"/>
  <c r="AO1615" i="1"/>
  <c r="AO1614" i="1"/>
  <c r="AO1613" i="1"/>
  <c r="AO1612" i="1"/>
  <c r="AO1611" i="1"/>
  <c r="AO1610" i="1"/>
  <c r="AO1609" i="1"/>
  <c r="AO1608" i="1"/>
  <c r="AO1607" i="1"/>
  <c r="AO1606" i="1"/>
  <c r="AO1605" i="1"/>
  <c r="AO1604" i="1"/>
  <c r="AO1603" i="1"/>
  <c r="AO1602" i="1"/>
  <c r="AP1601" i="1"/>
  <c r="AO1601" i="1"/>
  <c r="AO1600" i="1"/>
  <c r="AO1599" i="1"/>
  <c r="AO1598" i="1"/>
  <c r="AO1597" i="1"/>
  <c r="AO1596" i="1"/>
  <c r="AO1595" i="1"/>
  <c r="AO1594" i="1"/>
  <c r="AO1593" i="1"/>
  <c r="AO1592" i="1"/>
  <c r="AO1591" i="1"/>
  <c r="AO1590" i="1"/>
  <c r="AO1589" i="1"/>
  <c r="AO1588" i="1"/>
  <c r="AO1587" i="1"/>
  <c r="AO1586" i="1"/>
  <c r="AO1585" i="1"/>
  <c r="AO1584" i="1"/>
  <c r="AO1583" i="1"/>
  <c r="AO1582" i="1"/>
  <c r="AO1581" i="1"/>
  <c r="AO1580" i="1"/>
  <c r="AO1579" i="1"/>
  <c r="AO1578" i="1"/>
  <c r="AO1577" i="1"/>
  <c r="AP1576" i="1"/>
  <c r="AO1576" i="1"/>
  <c r="AO1575" i="1"/>
  <c r="AO1574" i="1"/>
  <c r="AO1573" i="1"/>
  <c r="AO1572" i="1"/>
  <c r="AO1571" i="1"/>
  <c r="AO1569" i="1"/>
  <c r="AO1568" i="1"/>
  <c r="AO1567" i="1"/>
  <c r="AO1566" i="1"/>
  <c r="AO1565" i="1"/>
  <c r="AO1564" i="1"/>
  <c r="AO1563" i="1"/>
  <c r="AO1562" i="1"/>
  <c r="AO1561" i="1"/>
  <c r="AO1560" i="1"/>
  <c r="AO1559" i="1"/>
  <c r="AO1558" i="1"/>
  <c r="AO1557" i="1"/>
  <c r="AO1556" i="1"/>
  <c r="AO1555" i="1"/>
  <c r="AO1554" i="1"/>
  <c r="AO1553" i="1"/>
  <c r="AP1552" i="1"/>
  <c r="AO1552" i="1"/>
  <c r="AO1551" i="1"/>
  <c r="AO1550" i="1"/>
  <c r="AO1549" i="1"/>
  <c r="AO1548" i="1"/>
  <c r="AO1547" i="1"/>
  <c r="AO1546" i="1"/>
  <c r="AO1545" i="1"/>
  <c r="AO1544" i="1"/>
  <c r="AO1543" i="1"/>
  <c r="AO1542" i="1"/>
  <c r="AO1541" i="1"/>
  <c r="AO1540" i="1"/>
  <c r="AO1539" i="1"/>
  <c r="AO1538" i="1"/>
  <c r="AP1537" i="1"/>
  <c r="AO1537" i="1"/>
  <c r="AO1536" i="1"/>
  <c r="AO1535" i="1"/>
  <c r="AO1534" i="1"/>
  <c r="AO1533" i="1"/>
  <c r="AO1532" i="1"/>
  <c r="AO1531" i="1"/>
  <c r="AO1530" i="1"/>
  <c r="AO1529" i="1"/>
  <c r="AO1528" i="1"/>
  <c r="AO1527" i="1"/>
  <c r="AO1526" i="1"/>
  <c r="AO1525" i="1"/>
  <c r="AO1524" i="1"/>
  <c r="AO1523" i="1"/>
  <c r="AO1522" i="1"/>
  <c r="AO1521" i="1"/>
  <c r="AO1520" i="1"/>
  <c r="AO1519" i="1"/>
  <c r="AO1518" i="1"/>
  <c r="AO1517" i="1"/>
  <c r="AO1516" i="1"/>
  <c r="AO1515" i="1"/>
  <c r="AO1514" i="1"/>
  <c r="AO1513" i="1"/>
  <c r="AO1512" i="1"/>
  <c r="AO1511" i="1"/>
  <c r="AO1510" i="1"/>
  <c r="AO1509" i="1"/>
  <c r="AO1508" i="1"/>
  <c r="AO1507" i="1"/>
  <c r="AP1506" i="1"/>
  <c r="AO1506" i="1"/>
  <c r="AO1505" i="1"/>
  <c r="AO1504" i="1"/>
  <c r="AO1503" i="1"/>
  <c r="AO1502" i="1"/>
  <c r="AO1501" i="1"/>
  <c r="AO1500" i="1"/>
  <c r="AO1499" i="1"/>
  <c r="AO1498" i="1"/>
  <c r="AO1497" i="1"/>
  <c r="AO1496" i="1"/>
  <c r="AO1495" i="1"/>
  <c r="AO1494" i="1"/>
  <c r="AO1493" i="1"/>
  <c r="AO1492" i="1"/>
  <c r="AO1491" i="1"/>
  <c r="AO1490" i="1"/>
  <c r="AO1489" i="1"/>
  <c r="AP1488" i="1"/>
  <c r="AO1488" i="1"/>
  <c r="AO1487" i="1"/>
  <c r="AO1486" i="1"/>
  <c r="AO1485" i="1"/>
  <c r="AO1484" i="1"/>
  <c r="AO1483" i="1"/>
  <c r="AO1482" i="1"/>
  <c r="AO1481" i="1"/>
  <c r="AO1480" i="1"/>
  <c r="AO1479" i="1"/>
  <c r="AO1478" i="1"/>
  <c r="AP1477" i="1"/>
  <c r="AO1477" i="1"/>
  <c r="AO1476" i="1"/>
  <c r="AO1475" i="1"/>
  <c r="AO1474" i="1"/>
  <c r="AO1473" i="1"/>
  <c r="AP1472" i="1"/>
  <c r="AO1472" i="1"/>
  <c r="AO1471" i="1"/>
  <c r="AO1470" i="1"/>
  <c r="AO1469" i="1"/>
  <c r="AO1468" i="1"/>
  <c r="AO1467" i="1"/>
  <c r="AO1466" i="1"/>
  <c r="AO1465" i="1"/>
  <c r="AO1464" i="1"/>
  <c r="AO1463" i="1"/>
  <c r="AO1462" i="1"/>
  <c r="AO1461" i="1"/>
  <c r="AO1460" i="1"/>
  <c r="AO1459" i="1"/>
  <c r="AO1458" i="1"/>
  <c r="AO1457" i="1"/>
  <c r="AP1456" i="1"/>
  <c r="AO1456" i="1"/>
  <c r="AO1455" i="1"/>
  <c r="AO1454" i="1"/>
  <c r="AO1453" i="1"/>
  <c r="AO1452" i="1"/>
  <c r="AO1451" i="1"/>
  <c r="AO1450" i="1"/>
  <c r="AO1449" i="1"/>
  <c r="AO1448" i="1"/>
  <c r="AO1447" i="1"/>
  <c r="AO1446" i="1"/>
  <c r="AO1445" i="1"/>
  <c r="AO1444" i="1"/>
  <c r="AO1443" i="1"/>
  <c r="AO1442" i="1"/>
  <c r="AO1441" i="1"/>
  <c r="AO1440" i="1"/>
  <c r="AO1439" i="1"/>
  <c r="AP1437" i="1"/>
  <c r="AO1437" i="1"/>
  <c r="AO1436" i="1"/>
  <c r="AO1434" i="1"/>
  <c r="AO1433" i="1"/>
  <c r="AO1432" i="1"/>
  <c r="AO1431" i="1"/>
  <c r="AO1430" i="1"/>
  <c r="AO1429" i="1"/>
  <c r="AO1428" i="1"/>
  <c r="AO1427" i="1"/>
  <c r="AO1426" i="1"/>
  <c r="AO1425" i="1"/>
  <c r="AO1424" i="1"/>
  <c r="AO1423" i="1"/>
  <c r="AO1422" i="1"/>
  <c r="AO1421" i="1"/>
  <c r="AO1420" i="1"/>
  <c r="AO1419" i="1"/>
  <c r="AO1418" i="1"/>
  <c r="AO1417" i="1"/>
  <c r="AO1416" i="1"/>
  <c r="AO1415" i="1"/>
  <c r="AO1414" i="1"/>
  <c r="AO1413" i="1"/>
  <c r="AO1412" i="1"/>
  <c r="AO1411" i="1"/>
  <c r="AO1410" i="1"/>
  <c r="AP1409" i="1"/>
  <c r="AO1409" i="1"/>
  <c r="AO1408" i="1"/>
  <c r="AO1407" i="1"/>
  <c r="AO1406" i="1"/>
  <c r="AO1405" i="1"/>
  <c r="AO1404" i="1"/>
  <c r="AO1403" i="1"/>
  <c r="AO1402" i="1"/>
  <c r="AO1401" i="1"/>
  <c r="AO1400" i="1"/>
  <c r="AO1399" i="1"/>
  <c r="AO1398" i="1"/>
  <c r="AO1397" i="1"/>
  <c r="AO1396" i="1"/>
  <c r="AO1395" i="1"/>
  <c r="AO1394" i="1"/>
  <c r="AO1393" i="1"/>
  <c r="AO1392" i="1"/>
  <c r="AO1391" i="1"/>
  <c r="AO1390" i="1"/>
  <c r="AO1389" i="1"/>
  <c r="AO1388" i="1"/>
  <c r="AO1387" i="1"/>
  <c r="AO1386" i="1"/>
  <c r="AO1385" i="1"/>
  <c r="AO1384" i="1"/>
  <c r="AO1383" i="1"/>
  <c r="AP1382" i="1"/>
  <c r="AO1382" i="1"/>
  <c r="AP1381" i="1"/>
  <c r="AO1381" i="1"/>
  <c r="AO1380" i="1"/>
  <c r="AO1379" i="1"/>
  <c r="AO1378" i="1"/>
  <c r="AO1377" i="1"/>
  <c r="AP1376" i="1"/>
  <c r="AO1376" i="1"/>
  <c r="AO1375" i="1"/>
  <c r="AO1374" i="1"/>
  <c r="AO1373" i="1"/>
  <c r="AO1372" i="1"/>
  <c r="AO1371" i="1"/>
  <c r="AO1370" i="1"/>
  <c r="AO1369" i="1"/>
  <c r="AO1368" i="1"/>
  <c r="AO1367" i="1"/>
  <c r="AO1366" i="1"/>
  <c r="AP1365" i="1"/>
  <c r="AO1365" i="1"/>
  <c r="AO1364" i="1"/>
  <c r="AO1363" i="1"/>
  <c r="AP1362" i="1"/>
  <c r="AO1362" i="1"/>
  <c r="AO1361" i="1"/>
  <c r="AO1360" i="1"/>
  <c r="AO1359" i="1"/>
  <c r="AO1358" i="1"/>
  <c r="AO1357" i="1"/>
  <c r="AO1356" i="1"/>
  <c r="AO1355" i="1"/>
  <c r="AO1354" i="1"/>
  <c r="AO1353" i="1"/>
  <c r="AO1352" i="1"/>
  <c r="AO1351" i="1"/>
  <c r="AO1350" i="1"/>
  <c r="AP1349" i="1"/>
  <c r="AO1349" i="1"/>
  <c r="AO1348" i="1"/>
  <c r="AO1347" i="1"/>
  <c r="AO1346" i="1"/>
  <c r="AO1345" i="1"/>
  <c r="AO1344" i="1"/>
  <c r="AO1343" i="1"/>
  <c r="AO1342" i="1"/>
  <c r="AP1341" i="1"/>
  <c r="AO1341" i="1"/>
  <c r="AO1340" i="1"/>
  <c r="AO1339" i="1"/>
  <c r="AO1338" i="1"/>
  <c r="AP1337" i="1"/>
  <c r="AO1337" i="1"/>
  <c r="AP1336" i="1"/>
  <c r="AO1336" i="1"/>
  <c r="AO1335" i="1"/>
  <c r="AO1334" i="1"/>
  <c r="AO1333" i="1"/>
  <c r="AO1332" i="1"/>
  <c r="AO1331" i="1"/>
  <c r="AO1330" i="1"/>
  <c r="AO1329" i="1"/>
  <c r="AO1328" i="1"/>
  <c r="AO1327" i="1"/>
  <c r="AO1326" i="1"/>
  <c r="AO1325" i="1"/>
  <c r="AO1324" i="1"/>
  <c r="AO1323" i="1"/>
  <c r="AO1322" i="1"/>
  <c r="AO1321" i="1"/>
  <c r="AO1320" i="1"/>
  <c r="AO1319" i="1"/>
  <c r="AO1318" i="1"/>
  <c r="AO1317" i="1"/>
  <c r="AO1316" i="1"/>
  <c r="AO1315" i="1"/>
  <c r="AO1314" i="1"/>
  <c r="AO1313" i="1"/>
  <c r="AO1312" i="1"/>
  <c r="AO1311" i="1"/>
  <c r="AO1310" i="1"/>
  <c r="AO1309" i="1"/>
  <c r="AO1308" i="1"/>
  <c r="AO1307" i="1"/>
  <c r="AO1306" i="1"/>
  <c r="AO1305" i="1"/>
  <c r="AP1304" i="1"/>
  <c r="AO1304" i="1"/>
  <c r="AO1303" i="1"/>
  <c r="AO1302" i="1"/>
  <c r="AO1301" i="1"/>
  <c r="AO1300" i="1"/>
  <c r="AO1299" i="1"/>
  <c r="AO1298" i="1"/>
  <c r="AO1297" i="1"/>
  <c r="AO1296" i="1"/>
  <c r="AO1295" i="1"/>
  <c r="AO1294" i="1"/>
  <c r="AO1293" i="1"/>
  <c r="AO1292" i="1"/>
  <c r="AO1291" i="1"/>
  <c r="AP1290" i="1"/>
  <c r="AO1290" i="1"/>
  <c r="AO1289" i="1"/>
  <c r="AO1288" i="1"/>
  <c r="AO1287" i="1"/>
  <c r="AP1286" i="1"/>
  <c r="AO1286" i="1"/>
  <c r="AO1285" i="1"/>
  <c r="AO1284" i="1"/>
  <c r="AO1283" i="1"/>
  <c r="AO1282" i="1"/>
  <c r="AO1281" i="1"/>
  <c r="AO1280" i="1"/>
  <c r="AO1279" i="1"/>
  <c r="AO1278" i="1"/>
  <c r="AO1277" i="1"/>
  <c r="AO1276" i="1"/>
  <c r="AO1275" i="1"/>
  <c r="AO1274" i="1"/>
  <c r="AO1273" i="1"/>
  <c r="AP1272" i="1"/>
  <c r="AO1272" i="1"/>
  <c r="AO1271" i="1"/>
  <c r="AO1270" i="1"/>
  <c r="AO1269" i="1"/>
  <c r="AO1268" i="1"/>
  <c r="AO1267" i="1"/>
  <c r="AO1266" i="1"/>
  <c r="AP1265" i="1"/>
  <c r="AO1265" i="1"/>
  <c r="AO1264" i="1"/>
  <c r="AO1263" i="1"/>
  <c r="AO1262" i="1"/>
  <c r="AO1261" i="1"/>
  <c r="AO1260" i="1"/>
  <c r="AO1259" i="1"/>
  <c r="AO1258" i="1"/>
  <c r="AO1257" i="1"/>
  <c r="AO1256" i="1"/>
  <c r="AO1255" i="1"/>
  <c r="AP1254" i="1"/>
  <c r="AO1254" i="1"/>
  <c r="AP1253" i="1"/>
  <c r="AO1253" i="1"/>
  <c r="AO1252" i="1"/>
  <c r="AO1251" i="1"/>
  <c r="AO1250" i="1"/>
  <c r="AO1249" i="1"/>
  <c r="AO1248" i="1"/>
  <c r="AO1247" i="1"/>
  <c r="AO1246" i="1"/>
  <c r="AO1245" i="1"/>
  <c r="AO1244" i="1"/>
  <c r="AO1243" i="1"/>
  <c r="AO1242" i="1"/>
  <c r="AO1241" i="1"/>
  <c r="AO1240" i="1"/>
  <c r="AO1239" i="1"/>
  <c r="AO1238" i="1"/>
  <c r="AO1237" i="1"/>
  <c r="AO1236" i="1"/>
  <c r="AO1235" i="1"/>
  <c r="AO1234" i="1"/>
  <c r="AP1233" i="1"/>
  <c r="AO1233" i="1"/>
  <c r="AO1232" i="1"/>
  <c r="AO1231" i="1"/>
  <c r="AP1230" i="1"/>
  <c r="AO1230" i="1"/>
  <c r="AO1229" i="1"/>
  <c r="AO1228" i="1"/>
  <c r="AO1227" i="1"/>
  <c r="AO1226" i="1"/>
  <c r="AO1225" i="1"/>
  <c r="AO1224" i="1"/>
  <c r="AO1223" i="1"/>
  <c r="AO1222" i="1"/>
  <c r="AP1221" i="1"/>
  <c r="AO1221" i="1"/>
  <c r="AP1220" i="1"/>
  <c r="AO1220" i="1"/>
  <c r="AP1219" i="1"/>
  <c r="AO1219" i="1"/>
  <c r="AO1218" i="1"/>
  <c r="AO1217" i="1"/>
  <c r="AO1216" i="1"/>
  <c r="AO1215" i="1"/>
  <c r="AO1214" i="1"/>
  <c r="AO1213" i="1"/>
  <c r="AO1212" i="1"/>
  <c r="AO1211" i="1"/>
  <c r="AO1210" i="1"/>
  <c r="AO1209" i="1"/>
  <c r="AO1208" i="1"/>
  <c r="AO1207" i="1"/>
  <c r="AO1206" i="1"/>
  <c r="AO1205" i="1"/>
  <c r="AO1204" i="1"/>
  <c r="AO1203" i="1"/>
  <c r="AO1202" i="1"/>
  <c r="AO1201" i="1"/>
  <c r="AO1200" i="1"/>
  <c r="AO1199" i="1"/>
  <c r="AO1198" i="1"/>
  <c r="AP1197" i="1"/>
  <c r="AO1197" i="1"/>
  <c r="AO1196" i="1"/>
  <c r="AO1195" i="1"/>
  <c r="AO1194" i="1"/>
  <c r="AO1193" i="1"/>
  <c r="AO1192" i="1"/>
  <c r="AO1191" i="1"/>
  <c r="AO1190" i="1"/>
  <c r="AO1189" i="1"/>
  <c r="AO1188" i="1"/>
  <c r="AO1187" i="1"/>
  <c r="AO1186" i="1"/>
  <c r="AO1185" i="1"/>
  <c r="AO1184" i="1"/>
  <c r="AO1183" i="1"/>
  <c r="AO1182" i="1"/>
  <c r="AO1181" i="1"/>
  <c r="AO1180" i="1"/>
  <c r="AO1179" i="1"/>
  <c r="AO1178" i="1"/>
  <c r="AO1177" i="1"/>
  <c r="AO1176" i="1"/>
  <c r="AO1175" i="1"/>
  <c r="AO1174" i="1"/>
  <c r="AO1173" i="1"/>
  <c r="AO1172" i="1"/>
  <c r="AO1171" i="1"/>
  <c r="AO1170" i="1"/>
  <c r="AO1169" i="1"/>
  <c r="AO1168" i="1"/>
  <c r="AP1167" i="1"/>
  <c r="AO1167" i="1"/>
  <c r="AO1166" i="1"/>
  <c r="AP1165" i="1"/>
  <c r="AO1165" i="1"/>
  <c r="AO1164" i="1"/>
  <c r="AO1163" i="1"/>
  <c r="AO1162" i="1"/>
  <c r="AP1161" i="1"/>
  <c r="AO1161" i="1"/>
  <c r="AO1160" i="1"/>
  <c r="AO1159" i="1"/>
  <c r="AO1158" i="1"/>
  <c r="AO1157" i="1"/>
  <c r="AO1156" i="1"/>
  <c r="AP1155" i="1"/>
  <c r="AO1155" i="1"/>
  <c r="AP1154" i="1"/>
  <c r="AO1154" i="1"/>
  <c r="AO1152" i="1"/>
  <c r="AO1151" i="1"/>
  <c r="AP1150" i="1"/>
  <c r="AO1150" i="1"/>
  <c r="AP1149" i="1"/>
  <c r="AO1149" i="1"/>
  <c r="AO1148" i="1"/>
  <c r="AO1147" i="1"/>
  <c r="AO1146" i="1"/>
  <c r="AO1145" i="1"/>
  <c r="AO1144" i="1"/>
  <c r="AO1143" i="1"/>
  <c r="AO1142" i="1"/>
  <c r="AO1141" i="1"/>
  <c r="AO1140" i="1"/>
  <c r="AO1139" i="1"/>
  <c r="AO1138" i="1"/>
  <c r="AO1137" i="1"/>
  <c r="AO1136" i="1"/>
  <c r="AO1135" i="1"/>
  <c r="AP1134" i="1"/>
  <c r="AO1134" i="1"/>
  <c r="AO1133" i="1"/>
  <c r="AO1132" i="1"/>
  <c r="AO1131" i="1"/>
  <c r="AO1130" i="1"/>
  <c r="AO1128" i="1"/>
  <c r="AO1127" i="1"/>
  <c r="AO1126" i="1"/>
  <c r="AO1125" i="1"/>
  <c r="AO1124" i="1"/>
  <c r="AO1123" i="1"/>
  <c r="AO1122" i="1"/>
  <c r="AO1121" i="1"/>
  <c r="AO1120" i="1"/>
  <c r="AO1119" i="1"/>
  <c r="AP1118" i="1"/>
  <c r="AO1118" i="1"/>
  <c r="AP1117" i="1"/>
  <c r="AO1117" i="1"/>
  <c r="AO1116" i="1"/>
  <c r="AO1115" i="1"/>
  <c r="AO1114" i="1"/>
  <c r="AO1113" i="1"/>
  <c r="AO1112" i="1"/>
  <c r="AO1111" i="1"/>
  <c r="AO1110" i="1"/>
  <c r="AP1109" i="1"/>
  <c r="AO1109" i="1"/>
  <c r="AO1108" i="1"/>
  <c r="AO1107" i="1"/>
  <c r="AO1106" i="1"/>
  <c r="AO1104" i="1"/>
  <c r="AO1103" i="1"/>
  <c r="AO1102" i="1"/>
  <c r="AO1101" i="1"/>
  <c r="AO1100" i="1"/>
  <c r="AO1099" i="1"/>
  <c r="AO1098" i="1"/>
  <c r="AO1097" i="1"/>
  <c r="AO1096" i="1"/>
  <c r="AP1095" i="1"/>
  <c r="AO1095" i="1"/>
  <c r="AO1094" i="1"/>
  <c r="AP1093" i="1"/>
  <c r="AO1093" i="1"/>
  <c r="AO1092" i="1"/>
  <c r="AO1091" i="1"/>
  <c r="AO1090" i="1"/>
  <c r="AO1089" i="1"/>
  <c r="AO1088" i="1"/>
  <c r="AO1087" i="1"/>
  <c r="AO1086" i="1"/>
  <c r="AO1085" i="1"/>
  <c r="AO1084" i="1"/>
  <c r="AO1083" i="1"/>
  <c r="AP1082" i="1"/>
  <c r="AO1082" i="1"/>
  <c r="AP1081" i="1"/>
  <c r="AO1081" i="1"/>
  <c r="AO1080" i="1"/>
  <c r="AO1079" i="1"/>
  <c r="AO1078" i="1"/>
  <c r="AO1077" i="1"/>
  <c r="AO1076" i="1"/>
  <c r="AO1075" i="1"/>
  <c r="AO1074" i="1"/>
  <c r="AO1073" i="1"/>
  <c r="AP1072" i="1"/>
  <c r="AO1072" i="1"/>
  <c r="AO1071" i="1"/>
  <c r="AP1070" i="1"/>
  <c r="AO1070" i="1"/>
  <c r="AP1069" i="1"/>
  <c r="AO1069" i="1"/>
  <c r="AO1068" i="1"/>
  <c r="AO1067" i="1"/>
  <c r="AO1066" i="1"/>
  <c r="AO1065" i="1"/>
  <c r="AO1064" i="1"/>
  <c r="AO1063" i="1"/>
  <c r="AO1062" i="1"/>
  <c r="AO1061" i="1"/>
  <c r="AO1060" i="1"/>
  <c r="AO1059" i="1"/>
  <c r="AO1058" i="1"/>
  <c r="AO1057" i="1"/>
  <c r="AO1056" i="1"/>
  <c r="AO1055" i="1"/>
  <c r="AO1054" i="1"/>
  <c r="AO1053" i="1"/>
  <c r="AO1052" i="1"/>
  <c r="AO1051" i="1"/>
  <c r="AO1050" i="1"/>
  <c r="AO1049" i="1"/>
  <c r="AO1048" i="1"/>
  <c r="AO1047" i="1"/>
  <c r="AO1046" i="1"/>
  <c r="AO1045" i="1"/>
  <c r="AO1044" i="1"/>
  <c r="AO1043" i="1"/>
  <c r="AO1042" i="1"/>
  <c r="AO1041" i="1"/>
  <c r="AO1040" i="1"/>
  <c r="AO1039" i="1"/>
  <c r="AO1038" i="1"/>
  <c r="AO1037" i="1"/>
  <c r="AO1036" i="1"/>
  <c r="AO1035" i="1"/>
  <c r="AO1034" i="1"/>
  <c r="AP1033" i="1"/>
  <c r="AO1033" i="1"/>
  <c r="AO1032" i="1"/>
  <c r="AO1031" i="1"/>
  <c r="AO1030" i="1"/>
  <c r="AP1029" i="1"/>
  <c r="AO1029" i="1"/>
  <c r="AO1028" i="1"/>
  <c r="AP1027" i="1"/>
  <c r="AO1027" i="1"/>
  <c r="AP1026" i="1"/>
  <c r="AO1026" i="1"/>
  <c r="AP1025" i="1"/>
  <c r="AO1025" i="1"/>
  <c r="AP1024" i="1"/>
  <c r="AO1024" i="1"/>
  <c r="AP1023" i="1"/>
  <c r="AO1023" i="1"/>
  <c r="AO1022" i="1"/>
  <c r="AO1021" i="1"/>
  <c r="AO1020" i="1"/>
  <c r="AO1019" i="1"/>
  <c r="AP1018" i="1"/>
  <c r="AO1018" i="1"/>
  <c r="AO1017" i="1"/>
  <c r="AO1016" i="1"/>
  <c r="AO1015" i="1"/>
  <c r="AP1014" i="1"/>
  <c r="AO1014" i="1"/>
  <c r="AO1013" i="1"/>
  <c r="AO1012" i="1"/>
  <c r="AO1011" i="1"/>
  <c r="AO1010" i="1"/>
  <c r="AP1009" i="1"/>
  <c r="AO1009" i="1"/>
  <c r="AP1008" i="1"/>
  <c r="AO1008" i="1"/>
  <c r="AO1007" i="1"/>
  <c r="AO1006" i="1"/>
  <c r="AP1005" i="1"/>
  <c r="AO1005" i="1"/>
  <c r="AO1004" i="1"/>
  <c r="AO1003" i="1"/>
  <c r="AO1002" i="1"/>
  <c r="AO1001" i="1"/>
  <c r="AO1000" i="1"/>
  <c r="AO999" i="1"/>
  <c r="AO998" i="1"/>
  <c r="AO997" i="1"/>
  <c r="AO996" i="1"/>
  <c r="AP995" i="1"/>
  <c r="AO995" i="1"/>
  <c r="AP994" i="1"/>
  <c r="AO994" i="1"/>
  <c r="AP993" i="1"/>
  <c r="AO993" i="1"/>
  <c r="AO992" i="1"/>
  <c r="AO991" i="1"/>
  <c r="AO990" i="1"/>
  <c r="AO989" i="1"/>
  <c r="AO988" i="1"/>
  <c r="AP987" i="1"/>
  <c r="AO987" i="1"/>
  <c r="AO986" i="1"/>
  <c r="AO985" i="1"/>
  <c r="AO983" i="1"/>
  <c r="AO982" i="1"/>
  <c r="AO981" i="1"/>
  <c r="AO980" i="1"/>
  <c r="AO979" i="1"/>
  <c r="AO978" i="1"/>
  <c r="AO977" i="1"/>
  <c r="AP976" i="1"/>
  <c r="AO976" i="1"/>
  <c r="AO975" i="1"/>
  <c r="AO974" i="1"/>
  <c r="AP973" i="1"/>
  <c r="AO973" i="1"/>
  <c r="AP972" i="1"/>
  <c r="AO972" i="1"/>
  <c r="AP971" i="1"/>
  <c r="AO971" i="1"/>
  <c r="AP970" i="1"/>
  <c r="AO970" i="1"/>
  <c r="AP969" i="1"/>
  <c r="AO969" i="1"/>
  <c r="AP968" i="1"/>
  <c r="AO968" i="1"/>
  <c r="AP967" i="1"/>
  <c r="AO967" i="1"/>
  <c r="AP966" i="1"/>
  <c r="AO966" i="1"/>
  <c r="AO965" i="1"/>
  <c r="AO964" i="1"/>
  <c r="AO963" i="1"/>
  <c r="AO962" i="1"/>
  <c r="AO961" i="1"/>
  <c r="AO960" i="1"/>
  <c r="AO959" i="1"/>
  <c r="AP958" i="1"/>
  <c r="AO958" i="1"/>
  <c r="AO956" i="1"/>
  <c r="AO955" i="1"/>
  <c r="AO954" i="1"/>
  <c r="AO953" i="1"/>
  <c r="AO952" i="1"/>
  <c r="AO951" i="1"/>
  <c r="AP950" i="1"/>
  <c r="AO950" i="1"/>
  <c r="AP949" i="1"/>
  <c r="AO949" i="1"/>
  <c r="AP948" i="1"/>
  <c r="AO948" i="1"/>
  <c r="AP947" i="1"/>
  <c r="AO947" i="1"/>
  <c r="AO946" i="1"/>
  <c r="AO945" i="1"/>
  <c r="AP944" i="1"/>
  <c r="AO944" i="1"/>
  <c r="AO943" i="1"/>
  <c r="AO942" i="1"/>
  <c r="AO941" i="1"/>
  <c r="AO940" i="1"/>
  <c r="AO939" i="1"/>
  <c r="AO938" i="1"/>
  <c r="AO937" i="1"/>
  <c r="AO936" i="1"/>
  <c r="AO935" i="1"/>
  <c r="AO934" i="1"/>
  <c r="AO933" i="1"/>
  <c r="AP932" i="1"/>
  <c r="AO932" i="1"/>
  <c r="AP931" i="1"/>
  <c r="AO931" i="1"/>
  <c r="AO930" i="1"/>
  <c r="AO929" i="1"/>
  <c r="AO928" i="1"/>
  <c r="AO927" i="1"/>
  <c r="AO926" i="1"/>
  <c r="AO925" i="1"/>
  <c r="AO924" i="1"/>
  <c r="AO923" i="1"/>
  <c r="AO922" i="1"/>
  <c r="AO921" i="1"/>
  <c r="AO920" i="1"/>
  <c r="AO919" i="1"/>
  <c r="AO918" i="1"/>
  <c r="AO917" i="1"/>
  <c r="AO916" i="1"/>
  <c r="AO915" i="1"/>
  <c r="AO914" i="1"/>
  <c r="AO913" i="1"/>
  <c r="AO912" i="1"/>
  <c r="AO911" i="1"/>
  <c r="AO910" i="1"/>
  <c r="AO909" i="1"/>
  <c r="AO906" i="1"/>
  <c r="AO905" i="1"/>
  <c r="AO904" i="1"/>
  <c r="AO903" i="1"/>
  <c r="AO902" i="1"/>
  <c r="AO901" i="1"/>
  <c r="AO900" i="1"/>
  <c r="AO899" i="1"/>
  <c r="AO897" i="1"/>
  <c r="AP896" i="1"/>
  <c r="AO896" i="1"/>
  <c r="AO895" i="1"/>
  <c r="AO894" i="1"/>
  <c r="AO893" i="1"/>
  <c r="AO892" i="1"/>
  <c r="AO891" i="1"/>
  <c r="AP890" i="1"/>
  <c r="AO890" i="1"/>
  <c r="AO889" i="1"/>
  <c r="AO888" i="1"/>
  <c r="AP887" i="1"/>
  <c r="AO887" i="1"/>
  <c r="AP886" i="1"/>
  <c r="AO886" i="1"/>
  <c r="AO885" i="1"/>
  <c r="AO884" i="1"/>
  <c r="AP883" i="1"/>
  <c r="AO883" i="1"/>
  <c r="AO882" i="1"/>
  <c r="AP881" i="1"/>
  <c r="AO881" i="1"/>
  <c r="AP880" i="1"/>
  <c r="AO880" i="1"/>
  <c r="AO879" i="1"/>
  <c r="AO878" i="1"/>
  <c r="AO877" i="1"/>
  <c r="AO876" i="1"/>
  <c r="AP875" i="1"/>
  <c r="AO875" i="1"/>
  <c r="AO874" i="1"/>
  <c r="AP873" i="1"/>
  <c r="AO873" i="1"/>
  <c r="AP872" i="1"/>
  <c r="AO872" i="1"/>
  <c r="AP871" i="1"/>
  <c r="AO871" i="1"/>
  <c r="AP870" i="1"/>
  <c r="AO870" i="1"/>
  <c r="AO869" i="1"/>
  <c r="AO868" i="1"/>
  <c r="AO867" i="1"/>
  <c r="AO866" i="1"/>
  <c r="AO865" i="1"/>
  <c r="AO864" i="1"/>
  <c r="AO863" i="1"/>
  <c r="AO862" i="1"/>
  <c r="AO861" i="1"/>
  <c r="AO860" i="1"/>
  <c r="AP859" i="1"/>
  <c r="AO859" i="1"/>
  <c r="AO858" i="1"/>
  <c r="AP857" i="1"/>
  <c r="AO857" i="1"/>
  <c r="AO856" i="1"/>
  <c r="AO855" i="1"/>
  <c r="AO854" i="1"/>
  <c r="AO853" i="1"/>
  <c r="AO852" i="1"/>
  <c r="AO851" i="1"/>
  <c r="AP850" i="1"/>
  <c r="AO850" i="1"/>
  <c r="AP849" i="1"/>
  <c r="AO849" i="1"/>
  <c r="AO848" i="1"/>
  <c r="AO847" i="1"/>
  <c r="AO846" i="1"/>
  <c r="AO845" i="1"/>
  <c r="AO844" i="1"/>
  <c r="AO843" i="1"/>
  <c r="AO842" i="1"/>
  <c r="AO841" i="1"/>
  <c r="AO840" i="1"/>
  <c r="AO839" i="1"/>
  <c r="AO838" i="1"/>
  <c r="AO837" i="1"/>
  <c r="AO836" i="1"/>
  <c r="AP835" i="1"/>
  <c r="AO835" i="1"/>
  <c r="AO834" i="1"/>
  <c r="AO833" i="1"/>
  <c r="AO832" i="1"/>
  <c r="AO831" i="1"/>
  <c r="AO830" i="1"/>
  <c r="AP829" i="1"/>
  <c r="AO829" i="1"/>
  <c r="AO828" i="1"/>
  <c r="AO827" i="1"/>
  <c r="AO826" i="1"/>
  <c r="AO825" i="1"/>
  <c r="AO824" i="1"/>
  <c r="AO823" i="1"/>
  <c r="AO822" i="1"/>
  <c r="AO821" i="1"/>
  <c r="AP820" i="1"/>
  <c r="AO820" i="1"/>
  <c r="AO819" i="1"/>
  <c r="AO818" i="1"/>
  <c r="AO817" i="1"/>
  <c r="AO816" i="1"/>
  <c r="AO815" i="1"/>
  <c r="AO814" i="1"/>
  <c r="AO813" i="1"/>
  <c r="AO811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P779" i="1"/>
  <c r="AO779" i="1"/>
  <c r="AO778" i="1"/>
  <c r="AO777" i="1"/>
  <c r="AO776" i="1"/>
  <c r="AO775" i="1"/>
  <c r="AP774" i="1"/>
  <c r="AO774" i="1"/>
  <c r="AP773" i="1"/>
  <c r="AO773" i="1"/>
  <c r="AP772" i="1"/>
  <c r="AO772" i="1"/>
  <c r="AP771" i="1"/>
  <c r="AO771" i="1"/>
  <c r="AP770" i="1"/>
  <c r="AO770" i="1"/>
  <c r="AO769" i="1"/>
  <c r="AP768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8" i="1"/>
  <c r="AO746" i="1"/>
  <c r="AO745" i="1"/>
  <c r="AO744" i="1"/>
  <c r="AO743" i="1"/>
  <c r="AO742" i="1"/>
  <c r="AO741" i="1"/>
  <c r="AO740" i="1"/>
  <c r="AP739" i="1"/>
  <c r="AO739" i="1"/>
  <c r="AO738" i="1"/>
  <c r="AP737" i="1"/>
  <c r="AO737" i="1"/>
  <c r="AO736" i="1"/>
  <c r="AP735" i="1"/>
  <c r="AO735" i="1"/>
  <c r="AP734" i="1"/>
  <c r="AO734" i="1"/>
  <c r="AP733" i="1"/>
  <c r="AO733" i="1"/>
  <c r="AO732" i="1"/>
  <c r="AO731" i="1"/>
  <c r="AO730" i="1"/>
  <c r="AO729" i="1"/>
  <c r="AO728" i="1"/>
  <c r="AO727" i="1"/>
  <c r="AO726" i="1"/>
  <c r="AO725" i="1"/>
  <c r="AO724" i="1"/>
  <c r="AO723" i="1"/>
  <c r="AO722" i="1"/>
  <c r="AO721" i="1"/>
  <c r="AO720" i="1"/>
  <c r="AP719" i="1"/>
  <c r="AO719" i="1"/>
  <c r="AO718" i="1"/>
  <c r="AO717" i="1"/>
  <c r="AO716" i="1"/>
  <c r="AO715" i="1"/>
  <c r="AO714" i="1"/>
  <c r="AO713" i="1"/>
  <c r="AO712" i="1"/>
  <c r="AP711" i="1"/>
  <c r="AO711" i="1"/>
  <c r="AO710" i="1"/>
  <c r="AO709" i="1"/>
  <c r="AO707" i="1"/>
  <c r="AO706" i="1"/>
  <c r="AO705" i="1"/>
  <c r="AO704" i="1"/>
  <c r="AP703" i="1"/>
  <c r="AO703" i="1"/>
  <c r="AO702" i="1"/>
  <c r="AO701" i="1"/>
  <c r="AP700" i="1"/>
  <c r="AO700" i="1"/>
  <c r="AP699" i="1"/>
  <c r="AO699" i="1"/>
  <c r="AP698" i="1"/>
  <c r="AO698" i="1"/>
  <c r="AP697" i="1"/>
  <c r="AO697" i="1"/>
  <c r="AP696" i="1"/>
  <c r="AO696" i="1"/>
  <c r="AO695" i="1"/>
  <c r="AP694" i="1"/>
  <c r="AO694" i="1"/>
  <c r="AP693" i="1"/>
  <c r="AO693" i="1"/>
  <c r="AP692" i="1"/>
  <c r="AO692" i="1"/>
  <c r="AP691" i="1"/>
  <c r="AO691" i="1"/>
  <c r="AP690" i="1"/>
  <c r="AO690" i="1"/>
  <c r="AP689" i="1"/>
  <c r="AO689" i="1"/>
  <c r="AO688" i="1"/>
  <c r="AP687" i="1"/>
  <c r="AO687" i="1"/>
  <c r="AO686" i="1"/>
  <c r="AO685" i="1"/>
  <c r="AO684" i="1"/>
  <c r="AP683" i="1"/>
  <c r="AO683" i="1"/>
  <c r="AP682" i="1"/>
  <c r="AO682" i="1"/>
  <c r="AP681" i="1"/>
  <c r="AO681" i="1"/>
  <c r="AP680" i="1"/>
  <c r="AO680" i="1"/>
  <c r="AP679" i="1"/>
  <c r="AO679" i="1"/>
  <c r="AO678" i="1"/>
  <c r="AO677" i="1"/>
  <c r="AO676" i="1"/>
  <c r="AO675" i="1"/>
  <c r="AP674" i="1"/>
  <c r="AO674" i="1"/>
  <c r="AP673" i="1"/>
  <c r="AO673" i="1"/>
  <c r="AO672" i="1"/>
  <c r="AO671" i="1"/>
  <c r="AP670" i="1"/>
  <c r="AO670" i="1"/>
  <c r="AP669" i="1"/>
  <c r="AO669" i="1"/>
  <c r="AP668" i="1"/>
  <c r="AO668" i="1"/>
  <c r="AP667" i="1"/>
  <c r="AO667" i="1"/>
  <c r="AP666" i="1"/>
  <c r="AO666" i="1"/>
  <c r="AP665" i="1"/>
  <c r="AO665" i="1"/>
  <c r="AO664" i="1"/>
  <c r="AO663" i="1"/>
  <c r="AO662" i="1"/>
  <c r="AP661" i="1"/>
  <c r="AO661" i="1"/>
  <c r="AP659" i="1"/>
  <c r="AO659" i="1"/>
  <c r="AP658" i="1"/>
  <c r="AO658" i="1"/>
  <c r="AO657" i="1"/>
  <c r="AP656" i="1"/>
  <c r="AO656" i="1"/>
  <c r="AP655" i="1"/>
  <c r="AO655" i="1"/>
  <c r="AO654" i="1"/>
  <c r="AP652" i="1"/>
  <c r="AO652" i="1"/>
  <c r="AP650" i="1"/>
  <c r="AO650" i="1"/>
  <c r="AO649" i="1"/>
  <c r="AO648" i="1"/>
  <c r="AO647" i="1"/>
  <c r="AO646" i="1"/>
  <c r="AO645" i="1"/>
  <c r="AP644" i="1"/>
  <c r="AO644" i="1"/>
  <c r="AP643" i="1"/>
  <c r="AO643" i="1"/>
  <c r="AP642" i="1"/>
  <c r="AO642" i="1"/>
  <c r="AO641" i="1"/>
  <c r="AO640" i="1"/>
  <c r="AP639" i="1"/>
  <c r="AO639" i="1"/>
  <c r="AO637" i="1"/>
  <c r="AO636" i="1"/>
  <c r="AO635" i="1"/>
  <c r="AO633" i="1"/>
  <c r="AO632" i="1"/>
  <c r="AO631" i="1"/>
  <c r="AP630" i="1"/>
  <c r="AO630" i="1"/>
  <c r="AO629" i="1"/>
  <c r="AP628" i="1"/>
  <c r="AO628" i="1"/>
  <c r="AO626" i="1"/>
  <c r="AP625" i="1"/>
  <c r="AO625" i="1"/>
  <c r="AP624" i="1"/>
  <c r="AO624" i="1"/>
  <c r="AP623" i="1"/>
  <c r="AO623" i="1"/>
  <c r="AO622" i="1"/>
  <c r="AP621" i="1"/>
  <c r="AO621" i="1"/>
  <c r="AO620" i="1"/>
  <c r="AO619" i="1"/>
  <c r="AO618" i="1"/>
  <c r="AO617" i="1"/>
  <c r="AP616" i="1"/>
  <c r="AO616" i="1"/>
  <c r="AP615" i="1"/>
  <c r="AO615" i="1"/>
  <c r="AP614" i="1"/>
  <c r="AO614" i="1"/>
  <c r="AO612" i="1"/>
  <c r="AO610" i="1"/>
  <c r="AP609" i="1"/>
  <c r="AO609" i="1"/>
  <c r="AP608" i="1"/>
  <c r="AO608" i="1"/>
  <c r="AP607" i="1"/>
  <c r="AO607" i="1"/>
  <c r="AO606" i="1"/>
  <c r="AO605" i="1"/>
  <c r="AP604" i="1"/>
  <c r="AO604" i="1"/>
  <c r="AP602" i="1"/>
  <c r="AO602" i="1"/>
  <c r="AO601" i="1"/>
  <c r="AO600" i="1"/>
  <c r="AO599" i="1"/>
  <c r="AP597" i="1"/>
  <c r="AO597" i="1"/>
  <c r="AO595" i="1"/>
  <c r="AO594" i="1"/>
  <c r="AP593" i="1"/>
  <c r="AO593" i="1"/>
  <c r="AO592" i="1"/>
  <c r="AP591" i="1"/>
  <c r="AO591" i="1"/>
  <c r="AO590" i="1"/>
  <c r="AP589" i="1"/>
  <c r="AO589" i="1"/>
  <c r="AP588" i="1"/>
  <c r="AO588" i="1"/>
  <c r="AO587" i="1"/>
  <c r="AP586" i="1"/>
  <c r="AO586" i="1"/>
  <c r="AO585" i="1"/>
  <c r="AO584" i="1"/>
  <c r="AP583" i="1"/>
  <c r="AO583" i="1"/>
  <c r="AP582" i="1"/>
  <c r="AO582" i="1"/>
  <c r="AO581" i="1"/>
  <c r="AP579" i="1"/>
  <c r="AO579" i="1"/>
  <c r="AP578" i="1"/>
  <c r="AO578" i="1"/>
  <c r="AO577" i="1"/>
  <c r="AP576" i="1"/>
  <c r="AO576" i="1"/>
  <c r="AP575" i="1"/>
  <c r="AO575" i="1"/>
  <c r="AP574" i="1"/>
  <c r="AO574" i="1"/>
  <c r="AO573" i="1"/>
  <c r="AO572" i="1"/>
  <c r="AP571" i="1"/>
  <c r="AO571" i="1"/>
  <c r="AP570" i="1"/>
  <c r="AO570" i="1"/>
  <c r="AP569" i="1"/>
  <c r="AO569" i="1"/>
  <c r="AP568" i="1"/>
  <c r="AO568" i="1"/>
  <c r="AP567" i="1"/>
  <c r="AO567" i="1"/>
  <c r="AP566" i="1"/>
  <c r="AO566" i="1"/>
  <c r="AO565" i="1"/>
  <c r="AP564" i="1"/>
  <c r="AO564" i="1"/>
  <c r="AP563" i="1"/>
  <c r="AO563" i="1"/>
  <c r="AO562" i="1"/>
  <c r="AO561" i="1"/>
  <c r="AP560" i="1"/>
  <c r="AO560" i="1"/>
  <c r="AP559" i="1"/>
  <c r="AO559" i="1"/>
  <c r="AP558" i="1"/>
  <c r="AO558" i="1"/>
  <c r="AO557" i="1"/>
  <c r="AO556" i="1"/>
  <c r="AO555" i="1"/>
  <c r="AO554" i="1"/>
  <c r="AO553" i="1"/>
  <c r="AO552" i="1"/>
  <c r="AP549" i="1"/>
  <c r="AO549" i="1"/>
  <c r="AO548" i="1"/>
  <c r="AO546" i="1"/>
  <c r="AP545" i="1"/>
  <c r="AO545" i="1"/>
  <c r="AP544" i="1"/>
  <c r="AO544" i="1"/>
  <c r="AP543" i="1"/>
  <c r="AO543" i="1"/>
  <c r="AO542" i="1"/>
  <c r="AP541" i="1"/>
  <c r="AO541" i="1"/>
  <c r="AP540" i="1"/>
  <c r="AO540" i="1"/>
  <c r="AP539" i="1"/>
  <c r="AO539" i="1"/>
  <c r="AO538" i="1"/>
  <c r="AO537" i="1"/>
  <c r="AO536" i="1"/>
  <c r="AO535" i="1"/>
  <c r="AO534" i="1"/>
  <c r="AO533" i="1"/>
  <c r="AO532" i="1"/>
  <c r="AO525" i="1"/>
  <c r="AO524" i="1"/>
  <c r="AP523" i="1"/>
  <c r="AO523" i="1"/>
  <c r="AO522" i="1"/>
  <c r="AO521" i="1"/>
  <c r="AP520" i="1"/>
  <c r="AO520" i="1"/>
  <c r="AP519" i="1"/>
  <c r="AO519" i="1"/>
  <c r="AO517" i="1"/>
  <c r="AP516" i="1"/>
  <c r="AO516" i="1"/>
  <c r="AP515" i="1"/>
  <c r="AO515" i="1"/>
  <c r="AO514" i="1"/>
  <c r="AO513" i="1"/>
  <c r="AO511" i="1"/>
  <c r="AP509" i="1"/>
  <c r="AO509" i="1"/>
  <c r="AO508" i="1"/>
  <c r="AO507" i="1"/>
  <c r="AP505" i="1"/>
  <c r="AO505" i="1"/>
  <c r="AO504" i="1"/>
  <c r="AO503" i="1"/>
  <c r="AO502" i="1"/>
  <c r="AP501" i="1"/>
  <c r="AO501" i="1"/>
  <c r="AO500" i="1"/>
  <c r="AO499" i="1"/>
  <c r="AP497" i="1"/>
  <c r="AO497" i="1"/>
  <c r="AP496" i="1"/>
  <c r="AO496" i="1"/>
  <c r="AO495" i="1"/>
  <c r="AO494" i="1"/>
  <c r="AP493" i="1"/>
  <c r="AO493" i="1"/>
  <c r="AP492" i="1"/>
  <c r="AO492" i="1"/>
  <c r="AO491" i="1"/>
  <c r="AO490" i="1"/>
  <c r="AO489" i="1"/>
  <c r="AO487" i="1"/>
  <c r="AO486" i="1"/>
  <c r="AO485" i="1"/>
  <c r="AO484" i="1"/>
  <c r="AO483" i="1"/>
  <c r="AP480" i="1"/>
  <c r="AO480" i="1"/>
  <c r="AP479" i="1"/>
  <c r="AO479" i="1"/>
  <c r="AP477" i="1"/>
  <c r="AO477" i="1"/>
  <c r="AP476" i="1"/>
  <c r="AO476" i="1"/>
  <c r="AP475" i="1"/>
  <c r="AO475" i="1"/>
  <c r="AO474" i="1"/>
  <c r="AO473" i="1"/>
  <c r="AP472" i="1"/>
  <c r="AO472" i="1"/>
  <c r="AP471" i="1"/>
  <c r="AO471" i="1"/>
  <c r="AP470" i="1"/>
  <c r="AO470" i="1"/>
  <c r="AP468" i="1"/>
  <c r="AO468" i="1"/>
  <c r="AP467" i="1"/>
  <c r="AO467" i="1"/>
  <c r="AP466" i="1"/>
  <c r="AO466" i="1"/>
  <c r="AP465" i="1"/>
  <c r="AO465" i="1"/>
  <c r="AP464" i="1"/>
  <c r="AO464" i="1"/>
  <c r="AO463" i="1"/>
  <c r="AP462" i="1"/>
  <c r="AO462" i="1"/>
  <c r="AP461" i="1"/>
  <c r="AO461" i="1"/>
  <c r="AP460" i="1"/>
  <c r="AO460" i="1"/>
  <c r="AO459" i="1"/>
  <c r="AP458" i="1"/>
  <c r="AO458" i="1"/>
  <c r="AP457" i="1"/>
  <c r="AO457" i="1"/>
  <c r="AP456" i="1"/>
  <c r="AO456" i="1"/>
  <c r="AO455" i="1"/>
  <c r="AP454" i="1"/>
  <c r="AO454" i="1"/>
  <c r="AO453" i="1"/>
  <c r="AO452" i="1"/>
  <c r="AP451" i="1"/>
  <c r="AO451" i="1"/>
  <c r="AO450" i="1"/>
  <c r="AP446" i="1"/>
  <c r="AO446" i="1"/>
  <c r="AP445" i="1"/>
  <c r="AO445" i="1"/>
  <c r="AP444" i="1"/>
  <c r="AO444" i="1"/>
  <c r="AP443" i="1"/>
  <c r="AO443" i="1"/>
  <c r="AO442" i="1"/>
  <c r="AO441" i="1"/>
  <c r="AO440" i="1"/>
  <c r="AO439" i="1"/>
  <c r="AP438" i="1"/>
  <c r="AO438" i="1"/>
  <c r="AO437" i="1"/>
  <c r="AO436" i="1"/>
  <c r="AO435" i="1"/>
  <c r="AP434" i="1"/>
  <c r="AO434" i="1"/>
  <c r="AO433" i="1"/>
  <c r="AP432" i="1"/>
  <c r="AO432" i="1"/>
  <c r="AO431" i="1"/>
  <c r="AP430" i="1"/>
  <c r="AO430" i="1"/>
  <c r="AO429" i="1"/>
  <c r="AO428" i="1"/>
  <c r="AO427" i="1"/>
  <c r="AO425" i="1"/>
  <c r="AP424" i="1"/>
  <c r="AO424" i="1"/>
  <c r="AO421" i="1"/>
  <c r="AO420" i="1"/>
  <c r="AP419" i="1"/>
  <c r="AO419" i="1"/>
  <c r="AO416" i="1"/>
  <c r="AP415" i="1"/>
  <c r="AO415" i="1"/>
  <c r="AP414" i="1"/>
  <c r="AO414" i="1"/>
  <c r="AP413" i="1"/>
  <c r="AO413" i="1"/>
  <c r="AP411" i="1"/>
  <c r="AO411" i="1"/>
  <c r="AO410" i="1"/>
  <c r="AO409" i="1"/>
  <c r="AO407" i="1"/>
  <c r="AO405" i="1"/>
  <c r="AO404" i="1"/>
  <c r="AO403" i="1"/>
  <c r="AO402" i="1"/>
  <c r="AP400" i="1"/>
  <c r="AO400" i="1"/>
  <c r="AP399" i="1"/>
  <c r="AO399" i="1"/>
  <c r="AO398" i="1"/>
  <c r="AO397" i="1"/>
  <c r="AP396" i="1"/>
  <c r="AO396" i="1"/>
  <c r="AP395" i="1"/>
  <c r="AO395" i="1"/>
  <c r="AP392" i="1"/>
  <c r="AO392" i="1"/>
  <c r="AO391" i="1"/>
  <c r="AO390" i="1"/>
  <c r="AO389" i="1"/>
  <c r="AP388" i="1"/>
  <c r="AO388" i="1"/>
  <c r="AP387" i="1"/>
  <c r="AO387" i="1"/>
  <c r="AP386" i="1"/>
  <c r="AO386" i="1"/>
  <c r="AP385" i="1"/>
  <c r="AO385" i="1"/>
  <c r="AP384" i="1"/>
  <c r="AO384" i="1"/>
  <c r="AP383" i="1"/>
  <c r="AO383" i="1"/>
  <c r="AO382" i="1"/>
  <c r="AP381" i="1"/>
  <c r="AO381" i="1"/>
  <c r="AP380" i="1"/>
  <c r="AO380" i="1"/>
  <c r="AO374" i="1"/>
  <c r="AO373" i="1"/>
  <c r="AP372" i="1"/>
  <c r="AO372" i="1"/>
  <c r="AP371" i="1"/>
  <c r="AO371" i="1"/>
  <c r="AO370" i="1"/>
  <c r="AP369" i="1"/>
  <c r="AO369" i="1"/>
  <c r="AP368" i="1"/>
  <c r="AO368" i="1"/>
  <c r="AO367" i="1"/>
  <c r="AO365" i="1"/>
  <c r="AO364" i="1"/>
  <c r="AO360" i="1"/>
  <c r="AP357" i="1"/>
  <c r="AO357" i="1"/>
  <c r="AP356" i="1"/>
  <c r="AO356" i="1"/>
  <c r="AP355" i="1"/>
  <c r="AO355" i="1"/>
  <c r="AP354" i="1"/>
  <c r="AO354" i="1"/>
  <c r="AO353" i="1"/>
  <c r="AO352" i="1"/>
  <c r="AO351" i="1"/>
  <c r="AO350" i="1"/>
  <c r="AP349" i="1"/>
  <c r="AO349" i="1"/>
  <c r="AO348" i="1"/>
  <c r="AO346" i="1"/>
  <c r="AO345" i="1"/>
  <c r="AO344" i="1"/>
  <c r="AP343" i="1"/>
  <c r="AO343" i="1"/>
  <c r="AP342" i="1"/>
  <c r="AO342" i="1"/>
  <c r="AO340" i="1"/>
  <c r="AO339" i="1"/>
  <c r="AO338" i="1"/>
  <c r="AP337" i="1"/>
  <c r="AO337" i="1"/>
  <c r="AO336" i="1"/>
  <c r="AO335" i="1"/>
  <c r="AO331" i="1"/>
  <c r="AO330" i="1"/>
  <c r="AO328" i="1"/>
  <c r="AO327" i="1"/>
  <c r="AO326" i="1"/>
  <c r="AO324" i="1"/>
  <c r="AO323" i="1"/>
  <c r="AP322" i="1"/>
  <c r="AO322" i="1"/>
  <c r="AP321" i="1"/>
  <c r="AO321" i="1"/>
  <c r="AP319" i="1"/>
  <c r="AO319" i="1"/>
  <c r="AO318" i="1"/>
  <c r="AP316" i="1"/>
  <c r="AO316" i="1"/>
  <c r="AO314" i="1"/>
  <c r="AO312" i="1"/>
  <c r="AO311" i="1"/>
  <c r="AP308" i="1"/>
  <c r="AO308" i="1"/>
  <c r="AO307" i="1"/>
  <c r="AO303" i="1"/>
  <c r="AO300" i="1"/>
  <c r="AP299" i="1"/>
  <c r="AO299" i="1"/>
  <c r="AP298" i="1"/>
  <c r="AO298" i="1"/>
  <c r="AO296" i="1"/>
  <c r="AO295" i="1"/>
  <c r="AO294" i="1"/>
  <c r="AP292" i="1"/>
  <c r="AO292" i="1"/>
  <c r="AO287" i="1"/>
  <c r="AO285" i="1"/>
  <c r="AO284" i="1"/>
  <c r="AO283" i="1"/>
  <c r="AO282" i="1"/>
  <c r="AO281" i="1"/>
  <c r="AO279" i="1"/>
  <c r="AO275" i="1"/>
  <c r="AP272" i="1"/>
  <c r="AO272" i="1"/>
  <c r="AO271" i="1"/>
  <c r="AP269" i="1"/>
  <c r="AO268" i="1"/>
  <c r="AO265" i="1"/>
  <c r="AP264" i="1"/>
  <c r="AO264" i="1"/>
  <c r="AP263" i="1"/>
  <c r="AO263" i="1"/>
  <c r="AP262" i="1"/>
  <c r="AO262" i="1"/>
  <c r="AP261" i="1"/>
  <c r="AO261" i="1"/>
  <c r="AP260" i="1"/>
  <c r="AO260" i="1"/>
  <c r="AO259" i="1"/>
  <c r="AP258" i="1"/>
  <c r="AO258" i="1"/>
  <c r="AP257" i="1"/>
  <c r="AO257" i="1"/>
  <c r="AP256" i="1"/>
  <c r="AO256" i="1"/>
  <c r="AP255" i="1"/>
  <c r="AO255" i="1"/>
  <c r="AP254" i="1"/>
  <c r="AO254" i="1"/>
  <c r="AP253" i="1"/>
  <c r="AO253" i="1"/>
  <c r="AP251" i="1"/>
  <c r="AO251" i="1"/>
  <c r="AP250" i="1"/>
  <c r="AO250" i="1"/>
  <c r="AP249" i="1"/>
  <c r="AO249" i="1"/>
  <c r="AP248" i="1"/>
  <c r="AO248" i="1"/>
  <c r="AP247" i="1"/>
  <c r="AO247" i="1"/>
  <c r="AP246" i="1"/>
  <c r="AO246" i="1"/>
  <c r="AP237" i="1"/>
  <c r="AO237" i="1"/>
  <c r="AO236" i="1"/>
  <c r="AP235" i="1"/>
  <c r="AO235" i="1"/>
  <c r="AO234" i="1"/>
  <c r="AP233" i="1"/>
  <c r="AO233" i="1"/>
  <c r="AP232" i="1"/>
  <c r="AO232" i="1"/>
  <c r="AO228" i="1"/>
  <c r="AP225" i="1"/>
  <c r="AP224" i="1"/>
  <c r="AO224" i="1"/>
  <c r="AP223" i="1"/>
  <c r="AO223" i="1"/>
  <c r="AO222" i="1"/>
  <c r="AP220" i="1"/>
  <c r="AO220" i="1"/>
  <c r="AP219" i="1"/>
  <c r="AO219" i="1"/>
  <c r="AP218" i="1"/>
  <c r="AO218" i="1"/>
  <c r="AP217" i="1"/>
  <c r="AO217" i="1"/>
  <c r="AP216" i="1"/>
  <c r="AO216" i="1"/>
  <c r="AP215" i="1"/>
  <c r="AO215" i="1"/>
  <c r="AO213" i="1"/>
  <c r="AP212" i="1"/>
  <c r="AO212" i="1"/>
  <c r="AP210" i="1"/>
  <c r="AO210" i="1"/>
  <c r="AP209" i="1"/>
  <c r="AO209" i="1"/>
  <c r="AP207" i="1"/>
  <c r="AO207" i="1"/>
  <c r="AP205" i="1"/>
  <c r="AO205" i="1"/>
  <c r="AO200" i="1"/>
  <c r="AO197" i="1"/>
  <c r="AO195" i="1"/>
  <c r="AP191" i="1"/>
  <c r="AO191" i="1"/>
  <c r="AO189" i="1"/>
  <c r="AO188" i="1"/>
  <c r="AO187" i="1"/>
  <c r="AP185" i="1"/>
  <c r="AO185" i="1"/>
  <c r="AP184" i="1"/>
  <c r="AP181" i="1"/>
  <c r="AO181" i="1"/>
  <c r="AP180" i="1"/>
  <c r="AO180" i="1"/>
  <c r="AO179" i="1"/>
  <c r="AO177" i="1"/>
  <c r="AP175" i="1"/>
  <c r="AO175" i="1"/>
  <c r="AP173" i="1"/>
  <c r="AO173" i="1"/>
  <c r="AO172" i="1"/>
  <c r="AP171" i="1"/>
  <c r="AO171" i="1"/>
  <c r="AO166" i="1"/>
  <c r="AO162" i="1"/>
  <c r="AO154" i="1"/>
  <c r="AP149" i="1"/>
  <c r="AO146" i="1"/>
  <c r="AO144" i="1"/>
  <c r="AO141" i="1"/>
  <c r="AO139" i="1"/>
  <c r="AO138" i="1"/>
  <c r="AO137" i="1"/>
  <c r="AO136" i="1"/>
  <c r="AO135" i="1"/>
  <c r="AO134" i="1"/>
  <c r="AO130" i="1"/>
  <c r="AO129" i="1"/>
  <c r="AO125" i="1"/>
  <c r="AO124" i="1"/>
  <c r="AO123" i="1"/>
  <c r="AO119" i="1"/>
  <c r="AO112" i="1"/>
  <c r="AO111" i="1"/>
  <c r="AO110" i="1"/>
  <c r="AO109" i="1"/>
  <c r="AO108" i="1"/>
  <c r="AP106" i="1"/>
  <c r="AO105" i="1"/>
  <c r="AO104" i="1"/>
  <c r="AO103" i="1"/>
  <c r="AO102" i="1"/>
  <c r="AP98" i="1"/>
  <c r="AP97" i="1"/>
  <c r="AP93" i="1"/>
  <c r="AO91" i="1"/>
  <c r="AP85" i="1"/>
  <c r="AP79" i="1"/>
  <c r="AO79" i="1"/>
  <c r="AP73" i="1"/>
  <c r="AO73" i="1"/>
  <c r="AO72" i="1"/>
  <c r="AO71" i="1"/>
  <c r="AP70" i="1"/>
  <c r="AP63" i="1"/>
  <c r="AP52" i="1"/>
  <c r="AP48" i="1"/>
  <c r="AP46" i="1"/>
  <c r="AP44" i="1"/>
  <c r="AP42" i="1"/>
  <c r="AP41" i="1"/>
  <c r="AP35" i="1"/>
  <c r="AP31" i="1"/>
  <c r="AP27" i="1"/>
  <c r="AP26" i="1"/>
  <c r="AP25" i="1"/>
  <c r="AP23" i="1"/>
  <c r="AP22" i="1"/>
  <c r="AP20" i="1"/>
  <c r="AP16" i="1"/>
  <c r="AP15" i="1"/>
  <c r="AP12" i="1"/>
  <c r="AP11" i="1"/>
  <c r="AP9" i="1"/>
  <c r="AP8" i="1"/>
  <c r="K50" i="6"/>
  <c r="AP1721" i="1" s="1"/>
  <c r="J50" i="6"/>
  <c r="K48" i="6"/>
  <c r="AP1471" i="1" s="1"/>
  <c r="J48" i="6"/>
  <c r="K46" i="6"/>
  <c r="AP1291" i="1" s="1"/>
  <c r="J46" i="6"/>
  <c r="K45" i="6"/>
  <c r="AP1162" i="1" s="1"/>
  <c r="J45" i="6"/>
  <c r="K42" i="6"/>
  <c r="J42" i="6"/>
  <c r="K37" i="6"/>
  <c r="AP1085" i="1" s="1"/>
  <c r="J37" i="6"/>
  <c r="K35" i="6"/>
  <c r="J35" i="6"/>
  <c r="AP234" i="1" s="1"/>
  <c r="K34" i="6"/>
  <c r="AP421" i="1" s="1"/>
  <c r="J34" i="6"/>
  <c r="K33" i="6"/>
  <c r="AP1011" i="1" s="1"/>
  <c r="J33" i="6"/>
  <c r="K30" i="6"/>
  <c r="AP1241" i="1" s="1"/>
  <c r="J30" i="6"/>
  <c r="AP265" i="1" s="1"/>
  <c r="K24" i="6"/>
  <c r="J24" i="6"/>
  <c r="K23" i="6"/>
  <c r="J23" i="6"/>
  <c r="K20" i="6"/>
  <c r="AP598" i="1" s="1"/>
  <c r="J20" i="6"/>
  <c r="K19" i="6"/>
  <c r="AP1237" i="1" s="1"/>
  <c r="J19" i="6"/>
  <c r="AP275" i="1" s="1"/>
  <c r="K18" i="6"/>
  <c r="AP1258" i="1" s="1"/>
  <c r="J18" i="6"/>
  <c r="AP228" i="1" s="1"/>
  <c r="K17" i="6"/>
  <c r="AP1391" i="1" s="1"/>
  <c r="J17" i="6"/>
  <c r="AP231" i="1" s="1"/>
  <c r="K15" i="6"/>
  <c r="AP347" i="1" s="1"/>
  <c r="J15" i="6"/>
  <c r="K14" i="6"/>
  <c r="AP1058" i="1" s="1"/>
  <c r="J14" i="6"/>
  <c r="K11" i="6"/>
  <c r="J11" i="6"/>
  <c r="K10" i="6"/>
  <c r="AP301" i="1" s="1"/>
  <c r="J10" i="6"/>
  <c r="K9" i="6"/>
  <c r="J9" i="6"/>
  <c r="J8" i="6"/>
  <c r="AP242" i="1" s="1"/>
  <c r="K5" i="6"/>
  <c r="I50" i="6"/>
  <c r="I48" i="6"/>
  <c r="I46" i="6"/>
  <c r="I45" i="6"/>
  <c r="I42" i="6"/>
  <c r="I37" i="6"/>
  <c r="I35" i="6"/>
  <c r="I34" i="6"/>
  <c r="I33" i="6"/>
  <c r="I30" i="6"/>
  <c r="I24" i="6"/>
  <c r="AP141" i="1" s="1"/>
  <c r="I23" i="6"/>
  <c r="AP122" i="1" s="1"/>
  <c r="I20" i="6"/>
  <c r="I19" i="6"/>
  <c r="I18" i="6"/>
  <c r="AP137" i="1" s="1"/>
  <c r="I17" i="6"/>
  <c r="I15" i="6"/>
  <c r="AP157" i="1" s="1"/>
  <c r="I14" i="6"/>
  <c r="I11" i="6"/>
  <c r="I10" i="6"/>
  <c r="I9" i="6"/>
  <c r="I8" i="6"/>
  <c r="AP139" i="1" s="1"/>
  <c r="I5" i="6"/>
  <c r="H50" i="6"/>
  <c r="H48" i="6"/>
  <c r="H46" i="6"/>
  <c r="H45" i="6"/>
  <c r="H42" i="6"/>
  <c r="H37" i="6"/>
  <c r="H35" i="6"/>
  <c r="H34" i="6"/>
  <c r="AP96" i="1" s="1"/>
  <c r="H33" i="6"/>
  <c r="H30" i="6"/>
  <c r="H24" i="6"/>
  <c r="AP91" i="1" s="1"/>
  <c r="H23" i="6"/>
  <c r="AP51" i="1" s="1"/>
  <c r="H20" i="6"/>
  <c r="AP37" i="1" s="1"/>
  <c r="H19" i="6"/>
  <c r="AP38" i="1" s="1"/>
  <c r="H18" i="6"/>
  <c r="AP110" i="1" s="1"/>
  <c r="H17" i="6"/>
  <c r="AP32" i="1" s="1"/>
  <c r="H15" i="6"/>
  <c r="H14" i="6"/>
  <c r="AP30" i="1" s="1"/>
  <c r="H11" i="6"/>
  <c r="AP14" i="1" s="1"/>
  <c r="H10" i="6"/>
  <c r="AP13" i="1" s="1"/>
  <c r="H9" i="6"/>
  <c r="AP10" i="1" s="1"/>
  <c r="H5" i="6"/>
  <c r="AP68" i="1" s="1"/>
  <c r="AP626" i="1" l="1"/>
  <c r="AP636" i="1"/>
  <c r="AP645" i="1"/>
  <c r="AP742" i="1"/>
  <c r="AP786" i="1"/>
  <c r="AP839" i="1"/>
  <c r="AP842" i="1"/>
  <c r="AP864" i="1"/>
  <c r="AP889" i="1"/>
  <c r="AP916" i="1"/>
  <c r="AP918" i="1"/>
  <c r="AP920" i="1"/>
  <c r="AP922" i="1"/>
  <c r="AP924" i="1"/>
  <c r="AP961" i="1"/>
  <c r="AP988" i="1"/>
  <c r="AP998" i="1"/>
  <c r="AP1004" i="1"/>
  <c r="AP1064" i="1"/>
  <c r="AP1097" i="1"/>
  <c r="AP1248" i="1"/>
  <c r="AP631" i="1"/>
  <c r="AP641" i="1"/>
  <c r="AP654" i="1"/>
  <c r="AP677" i="1"/>
  <c r="AP685" i="1"/>
  <c r="AP119" i="1"/>
  <c r="AP134" i="1"/>
  <c r="AP136" i="1"/>
  <c r="AP138" i="1"/>
  <c r="AP600" i="1"/>
  <c r="AP605" i="1"/>
  <c r="AP648" i="1"/>
  <c r="AP671" i="1"/>
  <c r="AP718" i="1"/>
  <c r="AP720" i="1"/>
  <c r="AP879" i="1"/>
  <c r="AP903" i="1"/>
  <c r="AP933" i="1"/>
  <c r="AP936" i="1"/>
  <c r="AP938" i="1"/>
  <c r="AP978" i="1"/>
  <c r="AP1007" i="1"/>
  <c r="AP1021" i="1"/>
  <c r="AP1035" i="1"/>
  <c r="AP1037" i="1"/>
  <c r="AP1075" i="1"/>
  <c r="AP1077" i="1"/>
  <c r="AP1079" i="1"/>
  <c r="AP1086" i="1"/>
  <c r="AP1541" i="1"/>
  <c r="AP146" i="1"/>
  <c r="AP620" i="1"/>
  <c r="AP629" i="1"/>
  <c r="AP675" i="1"/>
  <c r="AP144" i="1"/>
  <c r="AP619" i="1"/>
  <c r="AP632" i="1"/>
  <c r="AP635" i="1"/>
  <c r="AP637" i="1"/>
  <c r="AP640" i="1"/>
  <c r="AP646" i="1"/>
  <c r="AP663" i="1"/>
  <c r="AP676" i="1"/>
  <c r="AP678" i="1"/>
  <c r="AP684" i="1"/>
  <c r="AP686" i="1"/>
  <c r="AP704" i="1"/>
  <c r="AP731" i="1"/>
  <c r="AP741" i="1"/>
  <c r="AP743" i="1"/>
  <c r="AP751" i="1"/>
  <c r="AP785" i="1"/>
  <c r="AP888" i="1"/>
  <c r="AP912" i="1"/>
  <c r="AP915" i="1"/>
  <c r="AP917" i="1"/>
  <c r="AP919" i="1"/>
  <c r="AP921" i="1"/>
  <c r="AP923" i="1"/>
  <c r="AP925" i="1"/>
  <c r="AP962" i="1"/>
  <c r="AP965" i="1"/>
  <c r="AP989" i="1"/>
  <c r="AP997" i="1"/>
  <c r="AP1030" i="1"/>
  <c r="AP1060" i="1"/>
  <c r="AP1063" i="1"/>
  <c r="AP1065" i="1"/>
  <c r="AP1073" i="1"/>
  <c r="AP1096" i="1"/>
  <c r="AP1098" i="1"/>
  <c r="AP1116" i="1"/>
  <c r="AP622" i="1"/>
  <c r="AP633" i="1"/>
  <c r="AP132" i="1"/>
  <c r="AP135" i="1"/>
  <c r="AP601" i="1"/>
  <c r="AP612" i="1"/>
  <c r="AP617" i="1"/>
  <c r="AP729" i="1"/>
  <c r="AP748" i="1"/>
  <c r="AP755" i="1"/>
  <c r="AP766" i="1"/>
  <c r="AP818" i="1"/>
  <c r="AP854" i="1"/>
  <c r="AP882" i="1"/>
  <c r="AP884" i="1"/>
  <c r="AP894" i="1"/>
  <c r="AP904" i="1"/>
  <c r="AP937" i="1"/>
  <c r="AP939" i="1"/>
  <c r="AP953" i="1"/>
  <c r="AP1000" i="1"/>
  <c r="AP1020" i="1"/>
  <c r="AP1022" i="1"/>
  <c r="AP1036" i="1"/>
  <c r="AP1076" i="1"/>
  <c r="AP1078" i="1"/>
  <c r="AP1080" i="1"/>
  <c r="AP1107" i="1"/>
  <c r="AP1131" i="1"/>
  <c r="AP1158" i="1"/>
  <c r="AP152" i="1"/>
  <c r="AP65" i="1"/>
  <c r="AP60" i="1"/>
  <c r="AP6" i="1"/>
  <c r="AP95" i="1"/>
  <c r="AP74" i="1"/>
  <c r="AP534" i="1"/>
  <c r="AP500" i="1"/>
  <c r="AP435" i="1"/>
  <c r="AP433" i="1"/>
  <c r="AP431" i="1"/>
  <c r="AP373" i="1"/>
  <c r="AP300" i="1"/>
  <c r="AP295" i="1"/>
  <c r="AP285" i="1"/>
  <c r="AP283" i="1"/>
  <c r="AP281" i="1"/>
  <c r="AP1815" i="1"/>
  <c r="AP1789" i="1"/>
  <c r="AP548" i="1"/>
  <c r="AP533" i="1"/>
  <c r="AP525" i="1"/>
  <c r="AP463" i="1"/>
  <c r="AP407" i="1"/>
  <c r="AP404" i="1"/>
  <c r="AP374" i="1"/>
  <c r="AP294" i="1"/>
  <c r="AP284" i="1"/>
  <c r="AP282" i="1"/>
  <c r="AP279" i="1"/>
  <c r="AP1770" i="1"/>
  <c r="AP338" i="1"/>
  <c r="AP331" i="1"/>
  <c r="AP1558" i="1"/>
  <c r="AP1534" i="1"/>
  <c r="AP1388" i="1"/>
  <c r="AP1808" i="1"/>
  <c r="AP1669" i="1"/>
  <c r="AP1559" i="1"/>
  <c r="AP1555" i="1"/>
  <c r="AP1551" i="1"/>
  <c r="AP1535" i="1"/>
  <c r="AP1521" i="1"/>
  <c r="AP1459" i="1"/>
  <c r="AP1351" i="1"/>
  <c r="AP1267" i="1"/>
  <c r="AP1261" i="1"/>
  <c r="AP1103" i="1"/>
  <c r="AP1087" i="1"/>
  <c r="AP1059" i="1"/>
  <c r="AP1209" i="1"/>
  <c r="AP1201" i="1"/>
  <c r="AP1119" i="1"/>
  <c r="AP2048" i="1"/>
  <c r="AP2105" i="1"/>
  <c r="AP2065" i="1"/>
  <c r="AP561" i="1"/>
  <c r="AP450" i="1"/>
  <c r="AP439" i="1"/>
  <c r="AP390" i="1"/>
  <c r="AP364" i="1"/>
  <c r="AP511" i="1"/>
  <c r="AP370" i="1"/>
  <c r="AP1649" i="1"/>
  <c r="AP326" i="1"/>
  <c r="AP1452" i="1"/>
  <c r="AP335" i="1"/>
  <c r="AP327" i="1"/>
  <c r="AP324" i="1"/>
  <c r="AP312" i="1"/>
  <c r="AP1264" i="1"/>
  <c r="AP1074" i="1"/>
  <c r="AP1130" i="1"/>
  <c r="AP1333" i="1"/>
  <c r="AP1038" i="1"/>
  <c r="AP1417" i="1"/>
  <c r="AP105" i="1"/>
  <c r="AP103" i="1"/>
  <c r="AP71" i="1"/>
  <c r="AP104" i="1"/>
  <c r="AP102" i="1"/>
  <c r="AP72" i="1"/>
  <c r="AP236" i="1"/>
  <c r="AP200" i="1"/>
  <c r="AP108" i="1"/>
  <c r="AP162" i="1"/>
  <c r="AP2136" i="1"/>
  <c r="AP2132" i="1"/>
  <c r="AP2130" i="1"/>
  <c r="AP2128" i="1"/>
  <c r="AP2126" i="1"/>
  <c r="AP2124" i="1"/>
  <c r="AP2122" i="1"/>
  <c r="AP2120" i="1"/>
  <c r="AP2118" i="1"/>
  <c r="AP2112" i="1"/>
  <c r="AP2110" i="1"/>
  <c r="AP2106" i="1"/>
  <c r="AP2102" i="1"/>
  <c r="AP2100" i="1"/>
  <c r="AP2098" i="1"/>
  <c r="AP2096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6" i="1"/>
  <c r="AP2044" i="1"/>
  <c r="AP2042" i="1"/>
  <c r="AP2040" i="1"/>
  <c r="AP2038" i="1"/>
  <c r="AP2036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4" i="1"/>
  <c r="AP2002" i="1"/>
  <c r="AP2000" i="1"/>
  <c r="AP1998" i="1"/>
  <c r="AP1996" i="1"/>
  <c r="AP1994" i="1"/>
  <c r="AP1992" i="1"/>
  <c r="AP1990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2125" i="1"/>
  <c r="AP2113" i="1"/>
  <c r="AP2097" i="1"/>
  <c r="AP2089" i="1"/>
  <c r="AP2081" i="1"/>
  <c r="AP2073" i="1"/>
  <c r="AP2057" i="1"/>
  <c r="AP2049" i="1"/>
  <c r="AP2041" i="1"/>
  <c r="AP2025" i="1"/>
  <c r="AP2017" i="1"/>
  <c r="AP2001" i="1"/>
  <c r="AP1993" i="1"/>
  <c r="AP1983" i="1"/>
  <c r="AP1975" i="1"/>
  <c r="AP1967" i="1"/>
  <c r="AP592" i="1"/>
  <c r="AP573" i="1"/>
  <c r="AP557" i="1"/>
  <c r="AP555" i="1"/>
  <c r="AP546" i="1"/>
  <c r="AP538" i="1"/>
  <c r="AP536" i="1"/>
  <c r="AP532" i="1"/>
  <c r="AP522" i="1"/>
  <c r="AP507" i="1"/>
  <c r="AP504" i="1"/>
  <c r="AP495" i="1"/>
  <c r="AP491" i="1"/>
  <c r="AP489" i="1"/>
  <c r="AP486" i="1"/>
  <c r="AP416" i="1"/>
  <c r="AP2139" i="1"/>
  <c r="AP2137" i="1"/>
  <c r="AP2127" i="1"/>
  <c r="AP2119" i="1"/>
  <c r="AP2107" i="1"/>
  <c r="AP2083" i="1"/>
  <c r="AP2075" i="1"/>
  <c r="AP2067" i="1"/>
  <c r="AP2059" i="1"/>
  <c r="AP2051" i="1"/>
  <c r="AP2043" i="1"/>
  <c r="AP2027" i="1"/>
  <c r="AP2019" i="1"/>
  <c r="AP2011" i="1"/>
  <c r="AP2003" i="1"/>
  <c r="AP1995" i="1"/>
  <c r="AP1985" i="1"/>
  <c r="AP1977" i="1"/>
  <c r="AP1969" i="1"/>
  <c r="AP1961" i="1"/>
  <c r="AP1959" i="1"/>
  <c r="AP1955" i="1"/>
  <c r="AP1953" i="1"/>
  <c r="AP1951" i="1"/>
  <c r="AP1949" i="1"/>
  <c r="AP1947" i="1"/>
  <c r="AP1945" i="1"/>
  <c r="AP1943" i="1"/>
  <c r="AP1941" i="1"/>
  <c r="AP1939" i="1"/>
  <c r="AP1937" i="1"/>
  <c r="AP1935" i="1"/>
  <c r="AP1933" i="1"/>
  <c r="AP1931" i="1"/>
  <c r="AP1927" i="1"/>
  <c r="AP1925" i="1"/>
  <c r="AP1923" i="1"/>
  <c r="AP1921" i="1"/>
  <c r="AP1919" i="1"/>
  <c r="AP1917" i="1"/>
  <c r="AP1915" i="1"/>
  <c r="AP1913" i="1"/>
  <c r="AP1911" i="1"/>
  <c r="AP1909" i="1"/>
  <c r="AP1907" i="1"/>
  <c r="AP1905" i="1"/>
  <c r="AP1903" i="1"/>
  <c r="AP1901" i="1"/>
  <c r="AP1899" i="1"/>
  <c r="AP1897" i="1"/>
  <c r="AP1895" i="1"/>
  <c r="AP1893" i="1"/>
  <c r="AP1891" i="1"/>
  <c r="AP1889" i="1"/>
  <c r="AP1885" i="1"/>
  <c r="AP1883" i="1"/>
  <c r="AP1881" i="1"/>
  <c r="AP1879" i="1"/>
  <c r="AP1877" i="1"/>
  <c r="AP1875" i="1"/>
  <c r="AP1873" i="1"/>
  <c r="AP1871" i="1"/>
  <c r="AP1869" i="1"/>
  <c r="AP1867" i="1"/>
  <c r="AP1865" i="1"/>
  <c r="AP1863" i="1"/>
  <c r="AP1861" i="1"/>
  <c r="AP1859" i="1"/>
  <c r="AP1857" i="1"/>
  <c r="AP1855" i="1"/>
  <c r="AP1853" i="1"/>
  <c r="AP1851" i="1"/>
  <c r="AP1849" i="1"/>
  <c r="AP1847" i="1"/>
  <c r="AP1845" i="1"/>
  <c r="AP1843" i="1"/>
  <c r="AP1841" i="1"/>
  <c r="AP1837" i="1"/>
  <c r="AP1835" i="1"/>
  <c r="AP1833" i="1"/>
  <c r="AP1831" i="1"/>
  <c r="AP1829" i="1"/>
  <c r="AP1827" i="1"/>
  <c r="AP1825" i="1"/>
  <c r="AP1821" i="1"/>
  <c r="AP1819" i="1"/>
  <c r="AP1817" i="1"/>
  <c r="AP1813" i="1"/>
  <c r="AP1811" i="1"/>
  <c r="AP1809" i="1"/>
  <c r="AP1807" i="1"/>
  <c r="AP1805" i="1"/>
  <c r="AP1803" i="1"/>
  <c r="AP1801" i="1"/>
  <c r="AP1799" i="1"/>
  <c r="AP1797" i="1"/>
  <c r="AP1795" i="1"/>
  <c r="AP1793" i="1"/>
  <c r="AP1791" i="1"/>
  <c r="AP1787" i="1"/>
  <c r="AP1785" i="1"/>
  <c r="AP1783" i="1"/>
  <c r="AP1781" i="1"/>
  <c r="AP1777" i="1"/>
  <c r="AP1775" i="1"/>
  <c r="AP1773" i="1"/>
  <c r="AP1771" i="1"/>
  <c r="AP1769" i="1"/>
  <c r="AP1767" i="1"/>
  <c r="AP1765" i="1"/>
  <c r="AP1761" i="1"/>
  <c r="AP1759" i="1"/>
  <c r="AP1757" i="1"/>
  <c r="AP1753" i="1"/>
  <c r="AP1751" i="1"/>
  <c r="AP1749" i="1"/>
  <c r="AP1743" i="1"/>
  <c r="AP1741" i="1"/>
  <c r="AP1739" i="1"/>
  <c r="AP1735" i="1"/>
  <c r="AP1733" i="1"/>
  <c r="AP1731" i="1"/>
  <c r="AP1727" i="1"/>
  <c r="AP1725" i="1"/>
  <c r="AP1723" i="1"/>
  <c r="AP1719" i="1"/>
  <c r="AP1717" i="1"/>
  <c r="AP1715" i="1"/>
  <c r="AP1713" i="1"/>
  <c r="AP1711" i="1"/>
  <c r="AP1709" i="1"/>
  <c r="AP1707" i="1"/>
  <c r="AP1704" i="1"/>
  <c r="AP1702" i="1"/>
  <c r="AP1700" i="1"/>
  <c r="AP1698" i="1"/>
  <c r="AP1696" i="1"/>
  <c r="AP1694" i="1"/>
  <c r="AP1692" i="1"/>
  <c r="AP1690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2121" i="1"/>
  <c r="AP2109" i="1"/>
  <c r="AP2101" i="1"/>
  <c r="AP2093" i="1"/>
  <c r="AP2085" i="1"/>
  <c r="AP2077" i="1"/>
  <c r="AP2061" i="1"/>
  <c r="AP2045" i="1"/>
  <c r="AP2037" i="1"/>
  <c r="AP2029" i="1"/>
  <c r="AP2021" i="1"/>
  <c r="AP2013" i="1"/>
  <c r="AP2005" i="1"/>
  <c r="AP1997" i="1"/>
  <c r="AP1989" i="1"/>
  <c r="AP1987" i="1"/>
  <c r="AP1971" i="1"/>
  <c r="AP1963" i="1"/>
  <c r="AP556" i="1"/>
  <c r="AP554" i="1"/>
  <c r="AP552" i="1"/>
  <c r="AP537" i="1"/>
  <c r="AP535" i="1"/>
  <c r="AP514" i="1"/>
  <c r="AP503" i="1"/>
  <c r="AP499" i="1"/>
  <c r="AP490" i="1"/>
  <c r="AP483" i="1"/>
  <c r="AP459" i="1"/>
  <c r="AP455" i="1"/>
  <c r="AP453" i="1"/>
  <c r="AP436" i="1"/>
  <c r="AP425" i="1"/>
  <c r="AP389" i="1"/>
  <c r="AP348" i="1"/>
  <c r="AP2131" i="1"/>
  <c r="AP2079" i="1"/>
  <c r="AP2055" i="1"/>
  <c r="AP2031" i="1"/>
  <c r="AP1999" i="1"/>
  <c r="AP1965" i="1"/>
  <c r="AP1954" i="1"/>
  <c r="AP1946" i="1"/>
  <c r="AP1938" i="1"/>
  <c r="AP1930" i="1"/>
  <c r="AP1928" i="1"/>
  <c r="AP1920" i="1"/>
  <c r="AP1912" i="1"/>
  <c r="AP1904" i="1"/>
  <c r="AP1896" i="1"/>
  <c r="AP1888" i="1"/>
  <c r="AP1880" i="1"/>
  <c r="AP1872" i="1"/>
  <c r="AP1864" i="1"/>
  <c r="AP1856" i="1"/>
  <c r="AP1848" i="1"/>
  <c r="AP1840" i="1"/>
  <c r="AP1838" i="1"/>
  <c r="AP1830" i="1"/>
  <c r="AP1820" i="1"/>
  <c r="AP1812" i="1"/>
  <c r="AP1804" i="1"/>
  <c r="AP1796" i="1"/>
  <c r="AP1788" i="1"/>
  <c r="AP1780" i="1"/>
  <c r="AP1778" i="1"/>
  <c r="AP1762" i="1"/>
  <c r="AP1752" i="1"/>
  <c r="AP1742" i="1"/>
  <c r="AP1732" i="1"/>
  <c r="AP1724" i="1"/>
  <c r="AP1716" i="1"/>
  <c r="AP1708" i="1"/>
  <c r="AP1699" i="1"/>
  <c r="AP1691" i="1"/>
  <c r="AP1681" i="1"/>
  <c r="AP1673" i="1"/>
  <c r="AP1665" i="1"/>
  <c r="AP1657" i="1"/>
  <c r="AP328" i="1"/>
  <c r="AP323" i="1"/>
  <c r="AP318" i="1"/>
  <c r="AP307" i="1"/>
  <c r="AP2123" i="1"/>
  <c r="AP2095" i="1"/>
  <c r="AP2071" i="1"/>
  <c r="AP2047" i="1"/>
  <c r="AP1991" i="1"/>
  <c r="AP1981" i="1"/>
  <c r="AP1958" i="1"/>
  <c r="AP1948" i="1"/>
  <c r="AP1932" i="1"/>
  <c r="AP1922" i="1"/>
  <c r="AP1914" i="1"/>
  <c r="AP1906" i="1"/>
  <c r="AP1898" i="1"/>
  <c r="AP1890" i="1"/>
  <c r="AP1882" i="1"/>
  <c r="AP1874" i="1"/>
  <c r="AP1866" i="1"/>
  <c r="AP1858" i="1"/>
  <c r="AP1850" i="1"/>
  <c r="AP1842" i="1"/>
  <c r="AP1832" i="1"/>
  <c r="AP1824" i="1"/>
  <c r="AP1822" i="1"/>
  <c r="AP1806" i="1"/>
  <c r="AP1798" i="1"/>
  <c r="AP1790" i="1"/>
  <c r="AP1772" i="1"/>
  <c r="AP1764" i="1"/>
  <c r="AP1756" i="1"/>
  <c r="AP1754" i="1"/>
  <c r="AP1744" i="1"/>
  <c r="AP1734" i="1"/>
  <c r="AP1726" i="1"/>
  <c r="AP1718" i="1"/>
  <c r="AP1710" i="1"/>
  <c r="AP1701" i="1"/>
  <c r="AP1693" i="1"/>
  <c r="AP1683" i="1"/>
  <c r="AP1675" i="1"/>
  <c r="AP1667" i="1"/>
  <c r="AP1659" i="1"/>
  <c r="AP1651" i="1"/>
  <c r="AP1643" i="1"/>
  <c r="AP1639" i="1"/>
  <c r="AP1635" i="1"/>
  <c r="AP1633" i="1"/>
  <c r="AP1631" i="1"/>
  <c r="AP1629" i="1"/>
  <c r="AP1627" i="1"/>
  <c r="AP1623" i="1"/>
  <c r="AP1621" i="1"/>
  <c r="AP1619" i="1"/>
  <c r="AP1617" i="1"/>
  <c r="AP1615" i="1"/>
  <c r="AP1611" i="1"/>
  <c r="AP1609" i="1"/>
  <c r="AP1607" i="1"/>
  <c r="AP1605" i="1"/>
  <c r="AP1603" i="1"/>
  <c r="AP1599" i="1"/>
  <c r="AP1597" i="1"/>
  <c r="AP1595" i="1"/>
  <c r="AP1593" i="1"/>
  <c r="AP1591" i="1"/>
  <c r="AP1589" i="1"/>
  <c r="AP1587" i="1"/>
  <c r="AP1585" i="1"/>
  <c r="AP1583" i="1"/>
  <c r="AP1581" i="1"/>
  <c r="AP1579" i="1"/>
  <c r="AP1577" i="1"/>
  <c r="AP1575" i="1"/>
  <c r="AP1573" i="1"/>
  <c r="AP1571" i="1"/>
  <c r="AP1568" i="1"/>
  <c r="AP1564" i="1"/>
  <c r="AP1562" i="1"/>
  <c r="AP1560" i="1"/>
  <c r="AP1556" i="1"/>
  <c r="AP1554" i="1"/>
  <c r="AP1550" i="1"/>
  <c r="AP1548" i="1"/>
  <c r="AP1546" i="1"/>
  <c r="AP1544" i="1"/>
  <c r="AP1542" i="1"/>
  <c r="AP1536" i="1"/>
  <c r="AP1532" i="1"/>
  <c r="AP1530" i="1"/>
  <c r="AP1528" i="1"/>
  <c r="AP1526" i="1"/>
  <c r="AP1522" i="1"/>
  <c r="AP1520" i="1"/>
  <c r="AP1518" i="1"/>
  <c r="AP1516" i="1"/>
  <c r="AP1514" i="1"/>
  <c r="AP1512" i="1"/>
  <c r="AP1510" i="1"/>
  <c r="AP1508" i="1"/>
  <c r="AP1504" i="1"/>
  <c r="AP1502" i="1"/>
  <c r="AP1500" i="1"/>
  <c r="AP1498" i="1"/>
  <c r="AP1496" i="1"/>
  <c r="AP1494" i="1"/>
  <c r="AP1492" i="1"/>
  <c r="AP1490" i="1"/>
  <c r="AP1486" i="1"/>
  <c r="AP1484" i="1"/>
  <c r="AP1482" i="1"/>
  <c r="AP1480" i="1"/>
  <c r="AP1478" i="1"/>
  <c r="AP1476" i="1"/>
  <c r="AP1474" i="1"/>
  <c r="AP1468" i="1"/>
  <c r="AP1466" i="1"/>
  <c r="AP1464" i="1"/>
  <c r="AP1462" i="1"/>
  <c r="AP1460" i="1"/>
  <c r="AP1458" i="1"/>
  <c r="AP1454" i="1"/>
  <c r="AP1450" i="1"/>
  <c r="AP1446" i="1"/>
  <c r="AP1444" i="1"/>
  <c r="AP1442" i="1"/>
  <c r="AP1440" i="1"/>
  <c r="AP1434" i="1"/>
  <c r="AP1432" i="1"/>
  <c r="AP1430" i="1"/>
  <c r="AP1428" i="1"/>
  <c r="AP1426" i="1"/>
  <c r="AP1424" i="1"/>
  <c r="AP1422" i="1"/>
  <c r="AP1420" i="1"/>
  <c r="AP1418" i="1"/>
  <c r="AP1416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6" i="1"/>
  <c r="AP1384" i="1"/>
  <c r="AP2111" i="1"/>
  <c r="AP2039" i="1"/>
  <c r="AP1960" i="1"/>
  <c r="AP1950" i="1"/>
  <c r="AP1942" i="1"/>
  <c r="AP1924" i="1"/>
  <c r="AP1916" i="1"/>
  <c r="AP1908" i="1"/>
  <c r="AP1892" i="1"/>
  <c r="AP1884" i="1"/>
  <c r="AP1876" i="1"/>
  <c r="AP1868" i="1"/>
  <c r="AP1860" i="1"/>
  <c r="AP1852" i="1"/>
  <c r="AP1844" i="1"/>
  <c r="AP1834" i="1"/>
  <c r="AP1826" i="1"/>
  <c r="AP1816" i="1"/>
  <c r="AP1800" i="1"/>
  <c r="AP1792" i="1"/>
  <c r="AP1784" i="1"/>
  <c r="AP1774" i="1"/>
  <c r="AP1766" i="1"/>
  <c r="AP1758" i="1"/>
  <c r="AP1748" i="1"/>
  <c r="AP1746" i="1"/>
  <c r="AP1738" i="1"/>
  <c r="AP1736" i="1"/>
  <c r="AP1728" i="1"/>
  <c r="AP1720" i="1"/>
  <c r="AP1712" i="1"/>
  <c r="AP1703" i="1"/>
  <c r="AP1695" i="1"/>
  <c r="AP1685" i="1"/>
  <c r="AP1677" i="1"/>
  <c r="AP1661" i="1"/>
  <c r="AP1653" i="1"/>
  <c r="AP1645" i="1"/>
  <c r="AP303" i="1"/>
  <c r="AP2103" i="1"/>
  <c r="AP2087" i="1"/>
  <c r="AP2063" i="1"/>
  <c r="AP1973" i="1"/>
  <c r="AP1952" i="1"/>
  <c r="AP1936" i="1"/>
  <c r="AP1926" i="1"/>
  <c r="AP1918" i="1"/>
  <c r="AP1910" i="1"/>
  <c r="AP1902" i="1"/>
  <c r="AP1894" i="1"/>
  <c r="AP1886" i="1"/>
  <c r="AP1878" i="1"/>
  <c r="AP1870" i="1"/>
  <c r="AP1862" i="1"/>
  <c r="AP1854" i="1"/>
  <c r="AP1846" i="1"/>
  <c r="AP1836" i="1"/>
  <c r="AP1828" i="1"/>
  <c r="AP1818" i="1"/>
  <c r="AP1810" i="1"/>
  <c r="AP1802" i="1"/>
  <c r="AP1794" i="1"/>
  <c r="AP1786" i="1"/>
  <c r="AP1776" i="1"/>
  <c r="AP1768" i="1"/>
  <c r="AP1760" i="1"/>
  <c r="AP1750" i="1"/>
  <c r="AP1740" i="1"/>
  <c r="AP1730" i="1"/>
  <c r="AP1722" i="1"/>
  <c r="AP1714" i="1"/>
  <c r="AP1706" i="1"/>
  <c r="AP1697" i="1"/>
  <c r="AP1689" i="1"/>
  <c r="AP1687" i="1"/>
  <c r="AP1679" i="1"/>
  <c r="AP1671" i="1"/>
  <c r="AP1655" i="1"/>
  <c r="AP1647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4" i="1"/>
  <c r="AP1572" i="1"/>
  <c r="AP1569" i="1"/>
  <c r="AP1565" i="1"/>
  <c r="AP1563" i="1"/>
  <c r="AP1561" i="1"/>
  <c r="AP1557" i="1"/>
  <c r="AP1553" i="1"/>
  <c r="AP1543" i="1"/>
  <c r="AP1519" i="1"/>
  <c r="AP1511" i="1"/>
  <c r="AP1501" i="1"/>
  <c r="AP1493" i="1"/>
  <c r="AP1483" i="1"/>
  <c r="AP1475" i="1"/>
  <c r="AP1457" i="1"/>
  <c r="AP1455" i="1"/>
  <c r="AP1447" i="1"/>
  <c r="AP1439" i="1"/>
  <c r="AP1436" i="1"/>
  <c r="AP1427" i="1"/>
  <c r="AP1419" i="1"/>
  <c r="AP1411" i="1"/>
  <c r="AP1403" i="1"/>
  <c r="AP1395" i="1"/>
  <c r="AP1387" i="1"/>
  <c r="AP1380" i="1"/>
  <c r="AP1378" i="1"/>
  <c r="AP1374" i="1"/>
  <c r="AP1372" i="1"/>
  <c r="AP1370" i="1"/>
  <c r="AP1368" i="1"/>
  <c r="AP1366" i="1"/>
  <c r="AP1364" i="1"/>
  <c r="AP1360" i="1"/>
  <c r="AP1358" i="1"/>
  <c r="AP1356" i="1"/>
  <c r="AP1354" i="1"/>
  <c r="AP1350" i="1"/>
  <c r="AP1348" i="1"/>
  <c r="AP1346" i="1"/>
  <c r="AP1344" i="1"/>
  <c r="AP1342" i="1"/>
  <c r="AP1340" i="1"/>
  <c r="AP1338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2" i="1"/>
  <c r="AP1300" i="1"/>
  <c r="AP1298" i="1"/>
  <c r="AP1296" i="1"/>
  <c r="AP1294" i="1"/>
  <c r="AP1292" i="1"/>
  <c r="AP1284" i="1"/>
  <c r="AP1282" i="1"/>
  <c r="AP1280" i="1"/>
  <c r="AP1278" i="1"/>
  <c r="AP1276" i="1"/>
  <c r="AP1274" i="1"/>
  <c r="AP1270" i="1"/>
  <c r="AP1268" i="1"/>
  <c r="AP1266" i="1"/>
  <c r="AP1545" i="1"/>
  <c r="AP1529" i="1"/>
  <c r="AP1513" i="1"/>
  <c r="AP1503" i="1"/>
  <c r="AP1467" i="1"/>
  <c r="AP1449" i="1"/>
  <c r="AP1429" i="1"/>
  <c r="AP1421" i="1"/>
  <c r="AP1413" i="1"/>
  <c r="AP1397" i="1"/>
  <c r="AP1389" i="1"/>
  <c r="AP1547" i="1"/>
  <c r="AP1539" i="1"/>
  <c r="AP1531" i="1"/>
  <c r="AP1515" i="1"/>
  <c r="AP1507" i="1"/>
  <c r="AP1505" i="1"/>
  <c r="AP1497" i="1"/>
  <c r="AP1489" i="1"/>
  <c r="AP1487" i="1"/>
  <c r="AP1479" i="1"/>
  <c r="AP1469" i="1"/>
  <c r="AP1461" i="1"/>
  <c r="AP1451" i="1"/>
  <c r="AP1443" i="1"/>
  <c r="AP1431" i="1"/>
  <c r="AP1423" i="1"/>
  <c r="AP1415" i="1"/>
  <c r="AP1407" i="1"/>
  <c r="AP1399" i="1"/>
  <c r="AP1383" i="1"/>
  <c r="AP1379" i="1"/>
  <c r="AP1377" i="1"/>
  <c r="AP1375" i="1"/>
  <c r="AP1373" i="1"/>
  <c r="AP1371" i="1"/>
  <c r="AP1369" i="1"/>
  <c r="AP1367" i="1"/>
  <c r="AP1363" i="1"/>
  <c r="AP1361" i="1"/>
  <c r="AP1359" i="1"/>
  <c r="AP1357" i="1"/>
  <c r="AP1355" i="1"/>
  <c r="AP1353" i="1"/>
  <c r="AP1347" i="1"/>
  <c r="AP1345" i="1"/>
  <c r="AP1343" i="1"/>
  <c r="AP1339" i="1"/>
  <c r="AP1335" i="1"/>
  <c r="AP1331" i="1"/>
  <c r="AP1329" i="1"/>
  <c r="AP1327" i="1"/>
  <c r="AP1325" i="1"/>
  <c r="AP1323" i="1"/>
  <c r="AP1321" i="1"/>
  <c r="AP1319" i="1"/>
  <c r="AP1317" i="1"/>
  <c r="AP1315" i="1"/>
  <c r="AP1313" i="1"/>
  <c r="AP1311" i="1"/>
  <c r="AP1309" i="1"/>
  <c r="AP1307" i="1"/>
  <c r="AP1305" i="1"/>
  <c r="AP1303" i="1"/>
  <c r="AP1301" i="1"/>
  <c r="AP1299" i="1"/>
  <c r="AP1297" i="1"/>
  <c r="AP1295" i="1"/>
  <c r="AP1293" i="1"/>
  <c r="AP1289" i="1"/>
  <c r="AP1287" i="1"/>
  <c r="AP1285" i="1"/>
  <c r="AP1283" i="1"/>
  <c r="AP1279" i="1"/>
  <c r="AP1277" i="1"/>
  <c r="AP1275" i="1"/>
  <c r="AP1273" i="1"/>
  <c r="AP1271" i="1"/>
  <c r="AP1263" i="1"/>
  <c r="AP1259" i="1"/>
  <c r="AP1257" i="1"/>
  <c r="AP1255" i="1"/>
  <c r="AP1251" i="1"/>
  <c r="AP1249" i="1"/>
  <c r="AP1247" i="1"/>
  <c r="AP1245" i="1"/>
  <c r="AP1243" i="1"/>
  <c r="AP1509" i="1"/>
  <c r="AP1499" i="1"/>
  <c r="AP1463" i="1"/>
  <c r="AP1453" i="1"/>
  <c r="AP1260" i="1"/>
  <c r="AP1250" i="1"/>
  <c r="AP1240" i="1"/>
  <c r="AP1236" i="1"/>
  <c r="AP1234" i="1"/>
  <c r="AP1232" i="1"/>
  <c r="AP1228" i="1"/>
  <c r="AP1226" i="1"/>
  <c r="AP1224" i="1"/>
  <c r="AP1222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4" i="1"/>
  <c r="AP1192" i="1"/>
  <c r="AP1184" i="1"/>
  <c r="AP1180" i="1"/>
  <c r="AP1178" i="1"/>
  <c r="AP1176" i="1"/>
  <c r="AP1174" i="1"/>
  <c r="AP1172" i="1"/>
  <c r="AP1170" i="1"/>
  <c r="AP1168" i="1"/>
  <c r="AP1166" i="1"/>
  <c r="AP1164" i="1"/>
  <c r="AP1160" i="1"/>
  <c r="AP1156" i="1"/>
  <c r="AP1151" i="1"/>
  <c r="AP1147" i="1"/>
  <c r="AP1145" i="1"/>
  <c r="AP1143" i="1"/>
  <c r="AP1141" i="1"/>
  <c r="AP1139" i="1"/>
  <c r="AP1137" i="1"/>
  <c r="AP1135" i="1"/>
  <c r="AP1133" i="1"/>
  <c r="AP1128" i="1"/>
  <c r="AP1126" i="1"/>
  <c r="AP1124" i="1"/>
  <c r="AP1122" i="1"/>
  <c r="AP1120" i="1"/>
  <c r="AP1114" i="1"/>
  <c r="AP1112" i="1"/>
  <c r="AP1110" i="1"/>
  <c r="AP1108" i="1"/>
  <c r="AP1106" i="1"/>
  <c r="AP1101" i="1"/>
  <c r="AP1099" i="1"/>
  <c r="AP1091" i="1"/>
  <c r="AP1089" i="1"/>
  <c r="AP1083" i="1"/>
  <c r="AP1071" i="1"/>
  <c r="AP1067" i="1"/>
  <c r="AP1061" i="1"/>
  <c r="AP1057" i="1"/>
  <c r="AP1055" i="1"/>
  <c r="AP1053" i="1"/>
  <c r="AP1051" i="1"/>
  <c r="AP1049" i="1"/>
  <c r="AP1047" i="1"/>
  <c r="AP1045" i="1"/>
  <c r="AP1043" i="1"/>
  <c r="AP1041" i="1"/>
  <c r="AP1533" i="1"/>
  <c r="AP1491" i="1"/>
  <c r="AP1481" i="1"/>
  <c r="AP1445" i="1"/>
  <c r="AP1433" i="1"/>
  <c r="AP1401" i="1"/>
  <c r="AP1262" i="1"/>
  <c r="AP1252" i="1"/>
  <c r="AP1244" i="1"/>
  <c r="AP1050" i="1"/>
  <c r="AP1046" i="1"/>
  <c r="AP1040" i="1"/>
  <c r="AP1034" i="1"/>
  <c r="AP1016" i="1"/>
  <c r="AP996" i="1"/>
  <c r="AP1549" i="1"/>
  <c r="AP1525" i="1"/>
  <c r="AP1425" i="1"/>
  <c r="AP1393" i="1"/>
  <c r="AP1256" i="1"/>
  <c r="AP1246" i="1"/>
  <c r="AP1239" i="1"/>
  <c r="AP1235" i="1"/>
  <c r="AP1231" i="1"/>
  <c r="AP1229" i="1"/>
  <c r="AP1227" i="1"/>
  <c r="AP1225" i="1"/>
  <c r="AP1223" i="1"/>
  <c r="AP1217" i="1"/>
  <c r="AP1215" i="1"/>
  <c r="AP1213" i="1"/>
  <c r="AP1211" i="1"/>
  <c r="AP1207" i="1"/>
  <c r="AP1205" i="1"/>
  <c r="AP1203" i="1"/>
  <c r="AP1199" i="1"/>
  <c r="AP1195" i="1"/>
  <c r="AP1193" i="1"/>
  <c r="AP1191" i="1"/>
  <c r="AP1189" i="1"/>
  <c r="AP1187" i="1"/>
  <c r="AP1185" i="1"/>
  <c r="AP1183" i="1"/>
  <c r="AP1181" i="1"/>
  <c r="AP1179" i="1"/>
  <c r="AP1177" i="1"/>
  <c r="AP1175" i="1"/>
  <c r="AP1173" i="1"/>
  <c r="AP1169" i="1"/>
  <c r="AP1163" i="1"/>
  <c r="AP1159" i="1"/>
  <c r="AP1152" i="1"/>
  <c r="AP1148" i="1"/>
  <c r="AP1146" i="1"/>
  <c r="AP1144" i="1"/>
  <c r="AP1142" i="1"/>
  <c r="AP1140" i="1"/>
  <c r="AP1138" i="1"/>
  <c r="AP1136" i="1"/>
  <c r="AP1127" i="1"/>
  <c r="AP1125" i="1"/>
  <c r="AP1123" i="1"/>
  <c r="AP1121" i="1"/>
  <c r="AP1115" i="1"/>
  <c r="AP1113" i="1"/>
  <c r="AP1111" i="1"/>
  <c r="AP1104" i="1"/>
  <c r="AP1102" i="1"/>
  <c r="AP1100" i="1"/>
  <c r="AP1094" i="1"/>
  <c r="AP1092" i="1"/>
  <c r="AP1090" i="1"/>
  <c r="AP1088" i="1"/>
  <c r="AP1084" i="1"/>
  <c r="AP1068" i="1"/>
  <c r="AP1066" i="1"/>
  <c r="AP1062" i="1"/>
  <c r="AP1056" i="1"/>
  <c r="AP1054" i="1"/>
  <c r="AP1052" i="1"/>
  <c r="AP1048" i="1"/>
  <c r="AP1044" i="1"/>
  <c r="AP1042" i="1"/>
  <c r="AP1032" i="1"/>
  <c r="AP1028" i="1"/>
  <c r="AP1010" i="1"/>
  <c r="AP1006" i="1"/>
  <c r="AP1002" i="1"/>
  <c r="AP990" i="1"/>
  <c r="AP986" i="1"/>
  <c r="AP2034" i="1"/>
  <c r="AP2135" i="1"/>
  <c r="AP590" i="1"/>
  <c r="AP584" i="1"/>
  <c r="AP553" i="1"/>
  <c r="AP513" i="1"/>
  <c r="AP452" i="1"/>
  <c r="AP441" i="1"/>
  <c r="AP420" i="1"/>
  <c r="AP398" i="1"/>
  <c r="AP382" i="1"/>
  <c r="AP2035" i="1"/>
  <c r="AP1887" i="1"/>
  <c r="AP1745" i="1"/>
  <c r="AP2129" i="1"/>
  <c r="AP585" i="1"/>
  <c r="AP581" i="1"/>
  <c r="AP572" i="1"/>
  <c r="AP562" i="1"/>
  <c r="AP494" i="1"/>
  <c r="AP487" i="1"/>
  <c r="AP485" i="1"/>
  <c r="AP442" i="1"/>
  <c r="AP440" i="1"/>
  <c r="AP410" i="1"/>
  <c r="AP391" i="1"/>
  <c r="AP1900" i="1"/>
  <c r="AP1012" i="1"/>
  <c r="AP992" i="1"/>
  <c r="AP56" i="1"/>
  <c r="AP86" i="1"/>
  <c r="AP58" i="1"/>
  <c r="AP2145" i="1"/>
  <c r="AP2144" i="1"/>
  <c r="AP213" i="1"/>
  <c r="AP195" i="1"/>
  <c r="AP166" i="1"/>
  <c r="AP5" i="1"/>
  <c r="AP154" i="1"/>
  <c r="AP177" i="1"/>
  <c r="AP599" i="1"/>
  <c r="AP649" i="1"/>
  <c r="AP664" i="1"/>
  <c r="AP672" i="1"/>
  <c r="AP688" i="1"/>
  <c r="AP702" i="1"/>
  <c r="AP706" i="1"/>
  <c r="AP715" i="1"/>
  <c r="AP723" i="1"/>
  <c r="AP727" i="1"/>
  <c r="AP753" i="1"/>
  <c r="AP757" i="1"/>
  <c r="AP761" i="1"/>
  <c r="AP765" i="1"/>
  <c r="AP769" i="1"/>
  <c r="AP777" i="1"/>
  <c r="AP781" i="1"/>
  <c r="AP789" i="1"/>
  <c r="AP793" i="1"/>
  <c r="AP797" i="1"/>
  <c r="AP801" i="1"/>
  <c r="AP803" i="1"/>
  <c r="AP807" i="1"/>
  <c r="AP813" i="1"/>
  <c r="AP817" i="1"/>
  <c r="AP821" i="1"/>
  <c r="AP825" i="1"/>
  <c r="AP833" i="1"/>
  <c r="AP837" i="1"/>
  <c r="AP841" i="1"/>
  <c r="AP845" i="1"/>
  <c r="AP851" i="1"/>
  <c r="AP855" i="1"/>
  <c r="AP863" i="1"/>
  <c r="AP867" i="1"/>
  <c r="AP891" i="1"/>
  <c r="AP895" i="1"/>
  <c r="AP897" i="1"/>
  <c r="AP902" i="1"/>
  <c r="AP910" i="1"/>
  <c r="AP914" i="1"/>
  <c r="AP926" i="1"/>
  <c r="AP930" i="1"/>
  <c r="AP934" i="1"/>
  <c r="AP940" i="1"/>
  <c r="AP942" i="1"/>
  <c r="AP946" i="1"/>
  <c r="AP952" i="1"/>
  <c r="AP954" i="1"/>
  <c r="AP956" i="1"/>
  <c r="AP959" i="1"/>
  <c r="AP963" i="1"/>
  <c r="AP975" i="1"/>
  <c r="AP977" i="1"/>
  <c r="AP979" i="1"/>
  <c r="AP981" i="1"/>
  <c r="AP983" i="1"/>
  <c r="AP991" i="1"/>
  <c r="AP1031" i="1"/>
  <c r="AP271" i="1"/>
  <c r="AP197" i="1"/>
  <c r="AP189" i="1"/>
  <c r="AP172" i="1"/>
  <c r="AP268" i="1"/>
  <c r="AP33" i="1"/>
  <c r="AP109" i="1"/>
  <c r="AP111" i="1"/>
  <c r="AP259" i="1"/>
  <c r="AP606" i="1"/>
  <c r="AP610" i="1"/>
  <c r="AP618" i="1"/>
  <c r="AP647" i="1"/>
  <c r="AP657" i="1"/>
  <c r="AP662" i="1"/>
  <c r="AP709" i="1"/>
  <c r="AP713" i="1"/>
  <c r="AP717" i="1"/>
  <c r="AP721" i="1"/>
  <c r="AP725" i="1"/>
  <c r="AP745" i="1"/>
  <c r="AP759" i="1"/>
  <c r="AP763" i="1"/>
  <c r="AP767" i="1"/>
  <c r="AP775" i="1"/>
  <c r="AP783" i="1"/>
  <c r="AP787" i="1"/>
  <c r="AP791" i="1"/>
  <c r="AP795" i="1"/>
  <c r="AP799" i="1"/>
  <c r="AP805" i="1"/>
  <c r="AP809" i="1"/>
  <c r="AP815" i="1"/>
  <c r="AP819" i="1"/>
  <c r="AP823" i="1"/>
  <c r="AP827" i="1"/>
  <c r="AP831" i="1"/>
  <c r="AP843" i="1"/>
  <c r="AP847" i="1"/>
  <c r="AP853" i="1"/>
  <c r="AP861" i="1"/>
  <c r="AP865" i="1"/>
  <c r="AP869" i="1"/>
  <c r="AP877" i="1"/>
  <c r="AP885" i="1"/>
  <c r="AP893" i="1"/>
  <c r="AP900" i="1"/>
  <c r="AP906" i="1"/>
  <c r="AP928" i="1"/>
  <c r="AP1003" i="1"/>
  <c r="AP1017" i="1"/>
  <c r="AP1019" i="1"/>
  <c r="AP1039" i="1"/>
  <c r="AP1385" i="1"/>
  <c r="AP112" i="1"/>
  <c r="AP695" i="1"/>
  <c r="AP701" i="1"/>
  <c r="AP705" i="1"/>
  <c r="AP707" i="1"/>
  <c r="AP710" i="1"/>
  <c r="AP712" i="1"/>
  <c r="AP714" i="1"/>
  <c r="AP716" i="1"/>
  <c r="AP722" i="1"/>
  <c r="AP724" i="1"/>
  <c r="AP726" i="1"/>
  <c r="AP728" i="1"/>
  <c r="AP730" i="1"/>
  <c r="AP732" i="1"/>
  <c r="AP736" i="1"/>
  <c r="AP738" i="1"/>
  <c r="AP740" i="1"/>
  <c r="AP744" i="1"/>
  <c r="AP746" i="1"/>
  <c r="AP750" i="1"/>
  <c r="AP752" i="1"/>
  <c r="AP754" i="1"/>
  <c r="AP756" i="1"/>
  <c r="AP758" i="1"/>
  <c r="AP760" i="1"/>
  <c r="AP762" i="1"/>
  <c r="AP764" i="1"/>
  <c r="AP776" i="1"/>
  <c r="AP778" i="1"/>
  <c r="AP780" i="1"/>
  <c r="AP782" i="1"/>
  <c r="AP784" i="1"/>
  <c r="AP788" i="1"/>
  <c r="AP790" i="1"/>
  <c r="AP792" i="1"/>
  <c r="AP794" i="1"/>
  <c r="AP796" i="1"/>
  <c r="AP798" i="1"/>
  <c r="AP800" i="1"/>
  <c r="AP802" i="1"/>
  <c r="AP804" i="1"/>
  <c r="AP806" i="1"/>
  <c r="AP808" i="1"/>
  <c r="AP811" i="1"/>
  <c r="AP814" i="1"/>
  <c r="AP816" i="1"/>
  <c r="AP822" i="1"/>
  <c r="AP824" i="1"/>
  <c r="AP826" i="1"/>
  <c r="AP828" i="1"/>
  <c r="AP830" i="1"/>
  <c r="AP832" i="1"/>
  <c r="AP834" i="1"/>
  <c r="AP836" i="1"/>
  <c r="AP838" i="1"/>
  <c r="AP840" i="1"/>
  <c r="AP844" i="1"/>
  <c r="AP846" i="1"/>
  <c r="AP848" i="1"/>
  <c r="AP852" i="1"/>
  <c r="AP856" i="1"/>
  <c r="AP858" i="1"/>
  <c r="AP860" i="1"/>
  <c r="AP862" i="1"/>
  <c r="AP866" i="1"/>
  <c r="AP868" i="1"/>
  <c r="AP874" i="1"/>
  <c r="AP876" i="1"/>
  <c r="AP878" i="1"/>
  <c r="AP892" i="1"/>
  <c r="AP899" i="1"/>
  <c r="AP901" i="1"/>
  <c r="AP905" i="1"/>
  <c r="AP909" i="1"/>
  <c r="AP911" i="1"/>
  <c r="AP913" i="1"/>
  <c r="AP927" i="1"/>
  <c r="AP929" i="1"/>
  <c r="AP935" i="1"/>
  <c r="AP941" i="1"/>
  <c r="AP943" i="1"/>
  <c r="AP945" i="1"/>
  <c r="AP951" i="1"/>
  <c r="AP955" i="1"/>
  <c r="AP960" i="1"/>
  <c r="AP964" i="1"/>
  <c r="AP974" i="1"/>
  <c r="AP980" i="1"/>
  <c r="AP982" i="1"/>
  <c r="AP985" i="1"/>
  <c r="AP999" i="1"/>
  <c r="AP1001" i="1"/>
  <c r="AP1013" i="1"/>
  <c r="AP1015" i="1"/>
  <c r="AP1473" i="1"/>
  <c r="AP1517" i="1"/>
  <c r="AP1132" i="1"/>
  <c r="AP1157" i="1"/>
  <c r="AP1171" i="1"/>
  <c r="AP123" i="1"/>
  <c r="AP129" i="1"/>
  <c r="AP130" i="1"/>
  <c r="AP125" i="1"/>
  <c r="AP124" i="1"/>
  <c r="AP222" i="1"/>
  <c r="AP188" i="1"/>
  <c r="AP187" i="1"/>
  <c r="AP2104" i="1"/>
  <c r="AP2094" i="1"/>
  <c r="AP2009" i="1"/>
  <c r="AP1540" i="1"/>
  <c r="AP1524" i="1"/>
  <c r="AP1414" i="1"/>
  <c r="AP1527" i="1"/>
  <c r="AP1352" i="1"/>
  <c r="AP1495" i="1"/>
  <c r="AP1523" i="1"/>
  <c r="AP2006" i="1"/>
  <c r="AP594" i="1"/>
  <c r="AP577" i="1"/>
  <c r="AP542" i="1"/>
  <c r="AP517" i="1"/>
  <c r="AP502" i="1"/>
  <c r="AP405" i="1"/>
  <c r="AP353" i="1"/>
  <c r="AP595" i="1"/>
  <c r="AP1538" i="1"/>
  <c r="AP346" i="1"/>
  <c r="AP1288" i="1"/>
  <c r="AP1269" i="1"/>
  <c r="AP351" i="1"/>
  <c r="AP397" i="1"/>
  <c r="AP345" i="1"/>
  <c r="AP344" i="1"/>
  <c r="AP565" i="1"/>
  <c r="AP524" i="1"/>
  <c r="AP473" i="1"/>
  <c r="AP437" i="1"/>
  <c r="AP427" i="1"/>
  <c r="AP409" i="1"/>
  <c r="AP403" i="1"/>
  <c r="AP367" i="1"/>
  <c r="AP1763" i="1"/>
  <c r="AP587" i="1"/>
  <c r="AP521" i="1"/>
  <c r="AP508" i="1"/>
  <c r="AP474" i="1"/>
  <c r="AP402" i="1"/>
  <c r="AP360" i="1"/>
  <c r="AP352" i="1"/>
  <c r="AP350" i="1"/>
  <c r="AP296" i="1"/>
  <c r="AP287" i="1"/>
  <c r="AP336" i="1"/>
  <c r="AP311" i="1"/>
  <c r="AP1940" i="1"/>
  <c r="AP1470" i="1"/>
  <c r="AP1448" i="1"/>
  <c r="AP339" i="1"/>
  <c r="AP330" i="1"/>
  <c r="AP1663" i="1"/>
  <c r="AP1606" i="1"/>
  <c r="AP1405" i="1"/>
  <c r="AP2108" i="1"/>
  <c r="AP484" i="1"/>
  <c r="AP429" i="1"/>
  <c r="AP1729" i="1"/>
  <c r="AP2053" i="1"/>
  <c r="AP428" i="1"/>
  <c r="AP365" i="1"/>
  <c r="AP340" i="1"/>
  <c r="AP314" i="1"/>
  <c r="AP1782" i="1"/>
  <c r="AP1613" i="1"/>
  <c r="AP1566" i="1"/>
  <c r="AP2015" i="1"/>
  <c r="AP1567" i="1"/>
  <c r="AP1465" i="1"/>
  <c r="AP1485" i="1"/>
  <c r="AP1441" i="1"/>
  <c r="AP1281" i="1"/>
  <c r="AP158" i="1"/>
  <c r="AP179" i="1"/>
  <c r="AP1182" i="1"/>
  <c r="AP1186" i="1"/>
  <c r="AP1188" i="1"/>
  <c r="AP1190" i="1"/>
  <c r="AP1196" i="1"/>
  <c r="AP1238" i="1"/>
  <c r="AP1242" i="1"/>
  <c r="AP1814" i="1"/>
  <c r="AJ2145" i="1"/>
  <c r="AG2145" i="1"/>
  <c r="AJ2144" i="1"/>
  <c r="AG2144" i="1"/>
  <c r="AJ2139" i="1"/>
  <c r="AG2139" i="1"/>
  <c r="AJ2138" i="1"/>
  <c r="AG2138" i="1"/>
  <c r="AJ2137" i="1"/>
  <c r="AG2137" i="1"/>
  <c r="AJ2136" i="1"/>
  <c r="AG2136" i="1"/>
  <c r="AJ2135" i="1"/>
  <c r="AG2135" i="1"/>
  <c r="AJ2134" i="1"/>
  <c r="AG2134" i="1"/>
  <c r="AJ2133" i="1"/>
  <c r="AG2133" i="1"/>
  <c r="AJ2132" i="1"/>
  <c r="AG2132" i="1"/>
  <c r="AJ2131" i="1"/>
  <c r="AG2131" i="1"/>
  <c r="AJ2130" i="1"/>
  <c r="AG2130" i="1"/>
  <c r="AJ2129" i="1"/>
  <c r="AG2129" i="1"/>
  <c r="AJ2128" i="1"/>
  <c r="AG2128" i="1"/>
  <c r="AJ2126" i="1"/>
  <c r="AG2126" i="1"/>
  <c r="AJ2122" i="1"/>
  <c r="AG2122" i="1"/>
  <c r="AJ2120" i="1"/>
  <c r="AG2120" i="1"/>
  <c r="AJ2109" i="1"/>
  <c r="AG2109" i="1"/>
  <c r="AJ2107" i="1"/>
  <c r="AG2107" i="1"/>
  <c r="AJ2105" i="1"/>
  <c r="AG2105" i="1"/>
  <c r="AJ2104" i="1"/>
  <c r="AG2104" i="1"/>
  <c r="AJ2101" i="1"/>
  <c r="AG2101" i="1"/>
  <c r="AJ2095" i="1"/>
  <c r="AG2095" i="1"/>
  <c r="AJ2094" i="1"/>
  <c r="AG2094" i="1"/>
  <c r="AJ2092" i="1"/>
  <c r="AG2092" i="1"/>
  <c r="AJ2089" i="1"/>
  <c r="AG2089" i="1"/>
  <c r="AJ2087" i="1"/>
  <c r="AG2087" i="1"/>
  <c r="AJ2086" i="1"/>
  <c r="AG2086" i="1"/>
  <c r="AJ2084" i="1"/>
  <c r="AG2084" i="1"/>
  <c r="AJ2083" i="1"/>
  <c r="AG2083" i="1"/>
  <c r="AJ2079" i="1"/>
  <c r="AG2079" i="1"/>
  <c r="AJ2078" i="1"/>
  <c r="AG2078" i="1"/>
  <c r="AJ2077" i="1"/>
  <c r="AG2077" i="1"/>
  <c r="AJ2076" i="1"/>
  <c r="AG2076" i="1"/>
  <c r="AJ2075" i="1"/>
  <c r="AG2075" i="1"/>
  <c r="AJ2073" i="1"/>
  <c r="AG2073" i="1"/>
  <c r="AJ2072" i="1"/>
  <c r="AG2072" i="1"/>
  <c r="AJ2071" i="1"/>
  <c r="AG2071" i="1"/>
  <c r="AJ2070" i="1"/>
  <c r="AG2070" i="1"/>
  <c r="AJ2067" i="1"/>
  <c r="AG2067" i="1"/>
  <c r="AJ2066" i="1"/>
  <c r="AG2066" i="1"/>
  <c r="AJ2065" i="1"/>
  <c r="AG2065" i="1"/>
  <c r="AJ2064" i="1"/>
  <c r="AG2064" i="1"/>
  <c r="AJ2060" i="1"/>
  <c r="AG2060" i="1"/>
  <c r="AJ2059" i="1"/>
  <c r="AG2059" i="1"/>
  <c r="AJ2058" i="1"/>
  <c r="AG2058" i="1"/>
  <c r="AJ2057" i="1"/>
  <c r="AG2057" i="1"/>
  <c r="AJ2055" i="1"/>
  <c r="AG2055" i="1"/>
  <c r="AJ2053" i="1"/>
  <c r="AG2053" i="1"/>
  <c r="AJ2052" i="1"/>
  <c r="AG2052" i="1"/>
  <c r="AJ2049" i="1"/>
  <c r="AG2049" i="1"/>
  <c r="AJ2048" i="1"/>
  <c r="AG2048" i="1"/>
  <c r="AJ2044" i="1"/>
  <c r="AG2044" i="1"/>
  <c r="AJ2041" i="1"/>
  <c r="AG2041" i="1"/>
  <c r="AJ2040" i="1"/>
  <c r="AG2040" i="1"/>
  <c r="AJ2039" i="1"/>
  <c r="AG2039" i="1"/>
  <c r="AJ2038" i="1"/>
  <c r="AG2038" i="1"/>
  <c r="AJ2037" i="1"/>
  <c r="AG2037" i="1"/>
  <c r="AJ2036" i="1"/>
  <c r="AG2036" i="1"/>
  <c r="AJ2034" i="1"/>
  <c r="AG2034" i="1"/>
  <c r="AJ2029" i="1"/>
  <c r="AG2029" i="1"/>
  <c r="AJ2028" i="1"/>
  <c r="AG2028" i="1"/>
  <c r="AJ2027" i="1"/>
  <c r="AG2027" i="1"/>
  <c r="AJ2023" i="1"/>
  <c r="AG2023" i="1"/>
  <c r="AJ2021" i="1"/>
  <c r="AG2021" i="1"/>
  <c r="AJ2020" i="1"/>
  <c r="AG2020" i="1"/>
  <c r="AJ2018" i="1"/>
  <c r="AG2018" i="1"/>
  <c r="AJ2017" i="1"/>
  <c r="AG2017" i="1"/>
  <c r="AJ2014" i="1"/>
  <c r="AG2014" i="1"/>
  <c r="AJ2013" i="1"/>
  <c r="AG2013" i="1"/>
  <c r="AJ2012" i="1"/>
  <c r="AG2012" i="1"/>
  <c r="AJ2010" i="1"/>
  <c r="AG2010" i="1"/>
  <c r="AJ2009" i="1"/>
  <c r="AG2009" i="1"/>
  <c r="AJ2007" i="1"/>
  <c r="AG2007" i="1"/>
  <c r="AJ2006" i="1"/>
  <c r="AG2006" i="1"/>
  <c r="AJ2005" i="1"/>
  <c r="AG2005" i="1"/>
  <c r="AJ2004" i="1"/>
  <c r="AG2004" i="1"/>
  <c r="AJ2002" i="1"/>
  <c r="AG2002" i="1"/>
  <c r="AJ1999" i="1"/>
  <c r="AG1999" i="1"/>
  <c r="AJ1998" i="1"/>
  <c r="AG1998" i="1"/>
  <c r="AJ1997" i="1"/>
  <c r="AG1997" i="1"/>
  <c r="AJ1996" i="1"/>
  <c r="AG1996" i="1"/>
  <c r="AJ1995" i="1"/>
  <c r="AG1995" i="1"/>
  <c r="AJ1994" i="1"/>
  <c r="AG1994" i="1"/>
  <c r="AJ1993" i="1"/>
  <c r="AG1993" i="1"/>
  <c r="AJ1991" i="1"/>
  <c r="AG1991" i="1"/>
  <c r="AJ1990" i="1"/>
  <c r="AG1990" i="1"/>
  <c r="AJ1988" i="1"/>
  <c r="AG1988" i="1"/>
  <c r="AJ1984" i="1"/>
  <c r="AG1984" i="1"/>
  <c r="AJ1981" i="1"/>
  <c r="AG1981" i="1"/>
  <c r="AJ1980" i="1"/>
  <c r="AG1980" i="1"/>
  <c r="AJ1979" i="1"/>
  <c r="AG1979" i="1"/>
  <c r="AJ1975" i="1"/>
  <c r="AG1975" i="1"/>
  <c r="AJ1974" i="1"/>
  <c r="AG1974" i="1"/>
  <c r="AJ1973" i="1"/>
  <c r="AG1973" i="1"/>
  <c r="AJ1972" i="1"/>
  <c r="AG1972" i="1"/>
  <c r="AJ1970" i="1"/>
  <c r="AG1970" i="1"/>
  <c r="AJ1965" i="1"/>
  <c r="AG1965" i="1"/>
  <c r="AJ1964" i="1"/>
  <c r="AG1964" i="1"/>
  <c r="AJ1963" i="1"/>
  <c r="AG1963" i="1"/>
  <c r="AJ1962" i="1"/>
  <c r="AG1962" i="1"/>
  <c r="AJ1961" i="1"/>
  <c r="AG1961" i="1"/>
  <c r="AJ1960" i="1"/>
  <c r="AG1960" i="1"/>
  <c r="AJ1959" i="1"/>
  <c r="AG1959" i="1"/>
  <c r="AJ1958" i="1"/>
  <c r="AG1958" i="1"/>
  <c r="AJ1957" i="1"/>
  <c r="AG1957" i="1"/>
  <c r="AJ1956" i="1"/>
  <c r="AG1956" i="1"/>
  <c r="AJ1955" i="1"/>
  <c r="AG1955" i="1"/>
  <c r="AJ1953" i="1"/>
  <c r="AG1953" i="1"/>
  <c r="AJ1952" i="1"/>
  <c r="AG1952" i="1"/>
  <c r="AJ1950" i="1"/>
  <c r="AG1950" i="1"/>
  <c r="AJ1949" i="1"/>
  <c r="AG1949" i="1"/>
  <c r="AJ1947" i="1"/>
  <c r="AG1947" i="1"/>
  <c r="AJ1946" i="1"/>
  <c r="AG1946" i="1"/>
  <c r="AJ1943" i="1"/>
  <c r="AG1943" i="1"/>
  <c r="AJ1942" i="1"/>
  <c r="AG1942" i="1"/>
  <c r="AJ1941" i="1"/>
  <c r="AG1941" i="1"/>
  <c r="AJ1940" i="1"/>
  <c r="AG1940" i="1"/>
  <c r="AJ1939" i="1"/>
  <c r="AG1939" i="1"/>
  <c r="AJ1938" i="1"/>
  <c r="AG1938" i="1"/>
  <c r="AJ1936" i="1"/>
  <c r="AG1936" i="1"/>
  <c r="AJ1933" i="1"/>
  <c r="AG1933" i="1"/>
  <c r="AJ1931" i="1"/>
  <c r="AG1931" i="1"/>
  <c r="AJ1928" i="1"/>
  <c r="AG1928" i="1"/>
  <c r="AJ1927" i="1"/>
  <c r="AG1927" i="1"/>
  <c r="AJ1925" i="1"/>
  <c r="AG1925" i="1"/>
  <c r="AJ1924" i="1"/>
  <c r="AG1924" i="1"/>
  <c r="AJ1923" i="1"/>
  <c r="AG1923" i="1"/>
  <c r="AJ1922" i="1"/>
  <c r="AG1922" i="1"/>
  <c r="AJ1921" i="1"/>
  <c r="AG1921" i="1"/>
  <c r="AJ1920" i="1"/>
  <c r="AG1920" i="1"/>
  <c r="AJ1919" i="1"/>
  <c r="AG1919" i="1"/>
  <c r="AJ1917" i="1"/>
  <c r="AG1917" i="1"/>
  <c r="AJ1916" i="1"/>
  <c r="AG1916" i="1"/>
  <c r="AJ1915" i="1"/>
  <c r="AG1915" i="1"/>
  <c r="AJ1911" i="1"/>
  <c r="AG1911" i="1"/>
  <c r="AJ1910" i="1"/>
  <c r="AG1910" i="1"/>
  <c r="AJ1909" i="1"/>
  <c r="AG1909" i="1"/>
  <c r="AJ1907" i="1"/>
  <c r="AG1907" i="1"/>
  <c r="AJ1906" i="1"/>
  <c r="AG1906" i="1"/>
  <c r="AJ1904" i="1"/>
  <c r="AG1904" i="1"/>
  <c r="AJ1903" i="1"/>
  <c r="AG1903" i="1"/>
  <c r="AJ1902" i="1"/>
  <c r="AG1902" i="1"/>
  <c r="AJ1901" i="1"/>
  <c r="AG1901" i="1"/>
  <c r="AJ1900" i="1"/>
  <c r="AG1900" i="1"/>
  <c r="AJ1898" i="1"/>
  <c r="AG1898" i="1"/>
  <c r="AJ1897" i="1"/>
  <c r="AG1897" i="1"/>
  <c r="AJ1895" i="1"/>
  <c r="AG1895" i="1"/>
  <c r="AJ1892" i="1"/>
  <c r="AG1892" i="1"/>
  <c r="AJ1889" i="1"/>
  <c r="AG1889" i="1"/>
  <c r="AJ1888" i="1"/>
  <c r="AG1888" i="1"/>
  <c r="AJ1887" i="1"/>
  <c r="AG1887" i="1"/>
  <c r="AJ1886" i="1"/>
  <c r="AG1886" i="1"/>
  <c r="AJ1883" i="1"/>
  <c r="AG1883" i="1"/>
  <c r="AJ1882" i="1"/>
  <c r="AG1882" i="1"/>
  <c r="AJ1881" i="1"/>
  <c r="AG1881" i="1"/>
  <c r="AJ1879" i="1"/>
  <c r="AG1879" i="1"/>
  <c r="AJ1878" i="1"/>
  <c r="AG1878" i="1"/>
  <c r="AJ1876" i="1"/>
  <c r="AG1876" i="1"/>
  <c r="AJ1875" i="1"/>
  <c r="AG1875" i="1"/>
  <c r="AJ1871" i="1"/>
  <c r="AG1871" i="1"/>
  <c r="AJ1869" i="1"/>
  <c r="AG1869" i="1"/>
  <c r="AJ1868" i="1"/>
  <c r="AG1868" i="1"/>
  <c r="AJ1867" i="1"/>
  <c r="AG1867" i="1"/>
  <c r="AJ1864" i="1"/>
  <c r="AG1864" i="1"/>
  <c r="AJ1863" i="1"/>
  <c r="AG1863" i="1"/>
  <c r="AJ1862" i="1"/>
  <c r="AG1862" i="1"/>
  <c r="AJ1853" i="1"/>
  <c r="AG1853" i="1"/>
  <c r="AJ1852" i="1"/>
  <c r="AG1852" i="1"/>
  <c r="AJ1851" i="1"/>
  <c r="AG1851" i="1"/>
  <c r="AJ1849" i="1"/>
  <c r="AG1849" i="1"/>
  <c r="AJ1848" i="1"/>
  <c r="AG1848" i="1"/>
  <c r="AJ1847" i="1"/>
  <c r="AG1847" i="1"/>
  <c r="AJ1845" i="1"/>
  <c r="AG1845" i="1"/>
  <c r="AJ1844" i="1"/>
  <c r="AG1844" i="1"/>
  <c r="AJ1843" i="1"/>
  <c r="AG1843" i="1"/>
  <c r="AJ1842" i="1"/>
  <c r="AG1842" i="1"/>
  <c r="AJ1840" i="1"/>
  <c r="AG1840" i="1"/>
  <c r="AJ1839" i="1"/>
  <c r="AG1839" i="1"/>
  <c r="AJ1838" i="1"/>
  <c r="AG1838" i="1"/>
  <c r="AJ1837" i="1"/>
  <c r="AG1837" i="1"/>
  <c r="AJ1836" i="1"/>
  <c r="AG1836" i="1"/>
  <c r="AJ1834" i="1"/>
  <c r="AG1834" i="1"/>
  <c r="AJ1833" i="1"/>
  <c r="AG1833" i="1"/>
  <c r="AJ1832" i="1"/>
  <c r="AG1832" i="1"/>
  <c r="AJ1831" i="1"/>
  <c r="AG1831" i="1"/>
  <c r="AJ1830" i="1"/>
  <c r="AG1830" i="1"/>
  <c r="AJ1829" i="1"/>
  <c r="AG1829" i="1"/>
  <c r="AJ1828" i="1"/>
  <c r="AG1828" i="1"/>
  <c r="AJ1826" i="1"/>
  <c r="AG1826" i="1"/>
  <c r="AJ1825" i="1"/>
  <c r="AG1825" i="1"/>
  <c r="AJ1823" i="1"/>
  <c r="AG1823" i="1"/>
  <c r="AJ1822" i="1"/>
  <c r="AG1822" i="1"/>
  <c r="AJ1821" i="1"/>
  <c r="AG1821" i="1"/>
  <c r="AJ1820" i="1"/>
  <c r="AG1820" i="1"/>
  <c r="AJ1819" i="1"/>
  <c r="AG1819" i="1"/>
  <c r="AJ1818" i="1"/>
  <c r="AG1818" i="1"/>
  <c r="AJ1817" i="1"/>
  <c r="AG1817" i="1"/>
  <c r="AJ1816" i="1"/>
  <c r="AG1816" i="1"/>
  <c r="AJ1815" i="1"/>
  <c r="AG1815" i="1"/>
  <c r="AJ1814" i="1"/>
  <c r="AG1814" i="1"/>
  <c r="AJ1813" i="1"/>
  <c r="AG1813" i="1"/>
  <c r="AJ1812" i="1"/>
  <c r="AG1812" i="1"/>
  <c r="AJ1811" i="1"/>
  <c r="AG1811" i="1"/>
  <c r="AJ1810" i="1"/>
  <c r="AG1810" i="1"/>
  <c r="AJ1809" i="1"/>
  <c r="AG1809" i="1"/>
  <c r="AJ1808" i="1"/>
  <c r="AG1808" i="1"/>
  <c r="AJ1807" i="1"/>
  <c r="AG1807" i="1"/>
  <c r="AJ1806" i="1"/>
  <c r="AG1806" i="1"/>
  <c r="AJ1803" i="1"/>
  <c r="AG1803" i="1"/>
  <c r="AJ1801" i="1"/>
  <c r="AG1801" i="1"/>
  <c r="AJ1800" i="1"/>
  <c r="AG1800" i="1"/>
  <c r="AJ1799" i="1"/>
  <c r="AG1799" i="1"/>
  <c r="AJ1798" i="1"/>
  <c r="AG1798" i="1"/>
  <c r="AJ1796" i="1"/>
  <c r="AG1796" i="1"/>
  <c r="AJ1795" i="1"/>
  <c r="AG1795" i="1"/>
  <c r="AJ1793" i="1"/>
  <c r="AG1793" i="1"/>
  <c r="AJ1792" i="1"/>
  <c r="AG1792" i="1"/>
  <c r="AJ1791" i="1"/>
  <c r="AG1791" i="1"/>
  <c r="AJ1790" i="1"/>
  <c r="AG1790" i="1"/>
  <c r="AJ1789" i="1"/>
  <c r="AG1789" i="1"/>
  <c r="AJ1788" i="1"/>
  <c r="AG1788" i="1"/>
  <c r="AJ1786" i="1"/>
  <c r="AG1786" i="1"/>
  <c r="AJ1784" i="1"/>
  <c r="AG1784" i="1"/>
  <c r="AJ1783" i="1"/>
  <c r="AG1783" i="1"/>
  <c r="AJ1782" i="1"/>
  <c r="AG1782" i="1"/>
  <c r="AJ1781" i="1"/>
  <c r="AG1781" i="1"/>
  <c r="AJ1780" i="1"/>
  <c r="AG1780" i="1"/>
  <c r="AJ1779" i="1"/>
  <c r="AG1779" i="1"/>
  <c r="AJ1778" i="1"/>
  <c r="AG1778" i="1"/>
  <c r="AJ1777" i="1"/>
  <c r="AG1777" i="1"/>
  <c r="AJ1775" i="1"/>
  <c r="AG1775" i="1"/>
  <c r="AJ1774" i="1"/>
  <c r="AG1774" i="1"/>
  <c r="AJ1773" i="1"/>
  <c r="AG1773" i="1"/>
  <c r="AJ1772" i="1"/>
  <c r="AG1772" i="1"/>
  <c r="AJ1771" i="1"/>
  <c r="AG1771" i="1"/>
  <c r="AJ1770" i="1"/>
  <c r="AG1770" i="1"/>
  <c r="AJ1769" i="1"/>
  <c r="AG1769" i="1"/>
  <c r="AJ1768" i="1"/>
  <c r="AG1768" i="1"/>
  <c r="AJ1767" i="1"/>
  <c r="AG1767" i="1"/>
  <c r="AJ1766" i="1"/>
  <c r="AG1766" i="1"/>
  <c r="AJ1765" i="1"/>
  <c r="AG1765" i="1"/>
  <c r="AJ1764" i="1"/>
  <c r="AG1764" i="1"/>
  <c r="AJ1763" i="1"/>
  <c r="AG1763" i="1"/>
  <c r="AJ1762" i="1"/>
  <c r="AG1762" i="1"/>
  <c r="AJ1761" i="1"/>
  <c r="AG1761" i="1"/>
  <c r="AJ1760" i="1"/>
  <c r="AG1760" i="1"/>
  <c r="AJ1759" i="1"/>
  <c r="AG1759" i="1"/>
  <c r="AJ1758" i="1"/>
  <c r="AG1758" i="1"/>
  <c r="AJ1757" i="1"/>
  <c r="AG1757" i="1"/>
  <c r="AJ1755" i="1"/>
  <c r="AG1755" i="1"/>
  <c r="AJ1754" i="1"/>
  <c r="AG1754" i="1"/>
  <c r="AJ1752" i="1"/>
  <c r="AG1752" i="1"/>
  <c r="AJ1751" i="1"/>
  <c r="AG1751" i="1"/>
  <c r="AJ1750" i="1"/>
  <c r="AG1750" i="1"/>
  <c r="AJ1749" i="1"/>
  <c r="AG1749" i="1"/>
  <c r="AJ1748" i="1"/>
  <c r="AG1748" i="1"/>
  <c r="AJ1747" i="1"/>
  <c r="AG1747" i="1"/>
  <c r="AJ1745" i="1"/>
  <c r="AG1745" i="1"/>
  <c r="AJ1744" i="1"/>
  <c r="AG1744" i="1"/>
  <c r="AJ1743" i="1"/>
  <c r="AG1743" i="1"/>
  <c r="AJ1738" i="1"/>
  <c r="AG1738" i="1"/>
  <c r="AJ1737" i="1"/>
  <c r="AG1737" i="1"/>
  <c r="AJ1736" i="1"/>
  <c r="AG1736" i="1"/>
  <c r="AJ1734" i="1"/>
  <c r="AG1734" i="1"/>
  <c r="AJ1731" i="1"/>
  <c r="AG1731" i="1"/>
  <c r="AJ1730" i="1"/>
  <c r="AG1730" i="1"/>
  <c r="AJ1726" i="1"/>
  <c r="AG1726" i="1"/>
  <c r="AJ1725" i="1"/>
  <c r="AG1725" i="1"/>
  <c r="AJ1724" i="1"/>
  <c r="AG1724" i="1"/>
  <c r="AJ1721" i="1"/>
  <c r="AG1721" i="1"/>
  <c r="AJ1720" i="1"/>
  <c r="AG1720" i="1"/>
  <c r="AJ1719" i="1"/>
  <c r="AG1719" i="1"/>
  <c r="AJ1718" i="1"/>
  <c r="AG1718" i="1"/>
  <c r="AJ1717" i="1"/>
  <c r="AG1717" i="1"/>
  <c r="AJ1716" i="1"/>
  <c r="AG1716" i="1"/>
  <c r="AJ1714" i="1"/>
  <c r="AG1714" i="1"/>
  <c r="AJ1712" i="1"/>
  <c r="AG1712" i="1"/>
  <c r="AJ1711" i="1"/>
  <c r="AG1711" i="1"/>
  <c r="AJ1710" i="1"/>
  <c r="AG1710" i="1"/>
  <c r="AJ1709" i="1"/>
  <c r="AG1709" i="1"/>
  <c r="AJ1707" i="1"/>
  <c r="AG1707" i="1"/>
  <c r="AJ1706" i="1"/>
  <c r="AG1706" i="1"/>
  <c r="AJ1702" i="1"/>
  <c r="AG1702" i="1"/>
  <c r="AJ1701" i="1"/>
  <c r="AG1701" i="1"/>
  <c r="AJ1699" i="1"/>
  <c r="AG1699" i="1"/>
  <c r="AJ1698" i="1"/>
  <c r="AG1698" i="1"/>
  <c r="AJ1697" i="1"/>
  <c r="AG1697" i="1"/>
  <c r="AJ1696" i="1"/>
  <c r="AG1696" i="1"/>
  <c r="AJ1695" i="1"/>
  <c r="AG1695" i="1"/>
  <c r="AJ1694" i="1"/>
  <c r="AG1694" i="1"/>
  <c r="AJ1693" i="1"/>
  <c r="AG1693" i="1"/>
  <c r="AJ1692" i="1"/>
  <c r="AG1692" i="1"/>
  <c r="AJ1691" i="1"/>
  <c r="AG1691" i="1"/>
  <c r="AJ1690" i="1"/>
  <c r="AG1690" i="1"/>
  <c r="AJ1689" i="1"/>
  <c r="AG1689" i="1"/>
  <c r="AJ1688" i="1"/>
  <c r="AG1688" i="1"/>
  <c r="AJ1685" i="1"/>
  <c r="AG1685" i="1"/>
  <c r="AJ1683" i="1"/>
  <c r="AG1683" i="1"/>
  <c r="AJ1682" i="1"/>
  <c r="AG1682" i="1"/>
  <c r="AJ1681" i="1"/>
  <c r="AG1681" i="1"/>
  <c r="AJ1680" i="1"/>
  <c r="AG1680" i="1"/>
  <c r="AJ1679" i="1"/>
  <c r="AG1679" i="1"/>
  <c r="AJ1677" i="1"/>
  <c r="AG1677" i="1"/>
  <c r="AJ1676" i="1"/>
  <c r="AG1676" i="1"/>
  <c r="AJ1674" i="1"/>
  <c r="AG1674" i="1"/>
  <c r="AJ1673" i="1"/>
  <c r="AG1673" i="1"/>
  <c r="AJ1672" i="1"/>
  <c r="AG1672" i="1"/>
  <c r="AJ1671" i="1"/>
  <c r="AG1671" i="1"/>
  <c r="AJ1670" i="1"/>
  <c r="AG1670" i="1"/>
  <c r="AJ1669" i="1"/>
  <c r="AG1669" i="1"/>
  <c r="AJ1668" i="1"/>
  <c r="AG1668" i="1"/>
  <c r="AJ1666" i="1"/>
  <c r="AG1666" i="1"/>
  <c r="AJ1663" i="1"/>
  <c r="AG1663" i="1"/>
  <c r="AJ1662" i="1"/>
  <c r="AG1662" i="1"/>
  <c r="AJ1661" i="1"/>
  <c r="AG1661" i="1"/>
  <c r="AJ1660" i="1"/>
  <c r="AG1660" i="1"/>
  <c r="AJ1658" i="1"/>
  <c r="AG1658" i="1"/>
  <c r="AJ1656" i="1"/>
  <c r="AG1656" i="1"/>
  <c r="AJ1655" i="1"/>
  <c r="AG1655" i="1"/>
  <c r="AJ1654" i="1"/>
  <c r="AG1654" i="1"/>
  <c r="AJ1652" i="1"/>
  <c r="AG1652" i="1"/>
  <c r="AJ1651" i="1"/>
  <c r="AG1651" i="1"/>
  <c r="AJ1650" i="1"/>
  <c r="AG1650" i="1"/>
  <c r="AJ1649" i="1"/>
  <c r="AG1649" i="1"/>
  <c r="AJ1648" i="1"/>
  <c r="AG1648" i="1"/>
  <c r="AJ1647" i="1"/>
  <c r="AG1647" i="1"/>
  <c r="AJ1645" i="1"/>
  <c r="AG1645" i="1"/>
  <c r="AJ1644" i="1"/>
  <c r="AG1644" i="1"/>
  <c r="AJ1643" i="1"/>
  <c r="AG1643" i="1"/>
  <c r="AJ1642" i="1"/>
  <c r="AG1642" i="1"/>
  <c r="AJ1640" i="1"/>
  <c r="AG1640" i="1"/>
  <c r="AJ1639" i="1"/>
  <c r="AG1639" i="1"/>
  <c r="AJ1638" i="1"/>
  <c r="AG1638" i="1"/>
  <c r="AJ1636" i="1"/>
  <c r="AG1636" i="1"/>
  <c r="AJ1635" i="1"/>
  <c r="AG1635" i="1"/>
  <c r="AJ1633" i="1"/>
  <c r="AG1633" i="1"/>
  <c r="AJ1632" i="1"/>
  <c r="AG1632" i="1"/>
  <c r="AJ1631" i="1"/>
  <c r="AG1631" i="1"/>
  <c r="AJ1630" i="1"/>
  <c r="AG1630" i="1"/>
  <c r="AJ1629" i="1"/>
  <c r="AG1629" i="1"/>
  <c r="AJ1627" i="1"/>
  <c r="AG1627" i="1"/>
  <c r="AJ1625" i="1"/>
  <c r="AG1625" i="1"/>
  <c r="AJ1623" i="1"/>
  <c r="AG1623" i="1"/>
  <c r="AJ1622" i="1"/>
  <c r="AG1622" i="1"/>
  <c r="AJ1621" i="1"/>
  <c r="AG1621" i="1"/>
  <c r="AJ1620" i="1"/>
  <c r="AG1620" i="1"/>
  <c r="AJ1619" i="1"/>
  <c r="AG1619" i="1"/>
  <c r="AJ1618" i="1"/>
  <c r="AG1618" i="1"/>
  <c r="AJ1617" i="1"/>
  <c r="AG1617" i="1"/>
  <c r="AJ1616" i="1"/>
  <c r="AG1616" i="1"/>
  <c r="AJ1615" i="1"/>
  <c r="AG1615" i="1"/>
  <c r="AJ1614" i="1"/>
  <c r="AG1614" i="1"/>
  <c r="AJ1612" i="1"/>
  <c r="AG1612" i="1"/>
  <c r="AJ1611" i="1"/>
  <c r="AG1611" i="1"/>
  <c r="AJ1610" i="1"/>
  <c r="AG1610" i="1"/>
  <c r="AJ1609" i="1"/>
  <c r="AG1609" i="1"/>
  <c r="AJ1606" i="1"/>
  <c r="AG1606" i="1"/>
  <c r="AJ1605" i="1"/>
  <c r="AG1605" i="1"/>
  <c r="AJ1604" i="1"/>
  <c r="AG1604" i="1"/>
  <c r="AJ1603" i="1"/>
  <c r="AG1603" i="1"/>
  <c r="AJ1602" i="1"/>
  <c r="AG1602" i="1"/>
  <c r="AJ1601" i="1"/>
  <c r="AG1601" i="1"/>
  <c r="AJ1600" i="1"/>
  <c r="AG1600" i="1"/>
  <c r="AJ1599" i="1"/>
  <c r="AG1599" i="1"/>
  <c r="AJ1597" i="1"/>
  <c r="AG1597" i="1"/>
  <c r="AJ1596" i="1"/>
  <c r="AG1596" i="1"/>
  <c r="AJ1595" i="1"/>
  <c r="AG1595" i="1"/>
  <c r="AJ1594" i="1"/>
  <c r="AG1594" i="1"/>
  <c r="AJ1592" i="1"/>
  <c r="AG1592" i="1"/>
  <c r="AJ1591" i="1"/>
  <c r="AG1591" i="1"/>
  <c r="AJ1589" i="1"/>
  <c r="AG1589" i="1"/>
  <c r="AJ1588" i="1"/>
  <c r="AG1588" i="1"/>
  <c r="AJ1587" i="1"/>
  <c r="AG1587" i="1"/>
  <c r="AJ1586" i="1"/>
  <c r="AG1586" i="1"/>
  <c r="AJ1585" i="1"/>
  <c r="AG1585" i="1"/>
  <c r="AJ1584" i="1"/>
  <c r="AG1584" i="1"/>
  <c r="AJ1583" i="1"/>
  <c r="AG1583" i="1"/>
  <c r="AJ1582" i="1"/>
  <c r="AG1582" i="1"/>
  <c r="AJ1580" i="1"/>
  <c r="AG1580" i="1"/>
  <c r="AJ1579" i="1"/>
  <c r="AG1579" i="1"/>
  <c r="AJ1578" i="1"/>
  <c r="AG1578" i="1"/>
  <c r="AJ1577" i="1"/>
  <c r="AG1577" i="1"/>
  <c r="AJ1576" i="1"/>
  <c r="AG1576" i="1"/>
  <c r="AJ1575" i="1"/>
  <c r="AG1575" i="1"/>
  <c r="AJ1574" i="1"/>
  <c r="AG1574" i="1"/>
  <c r="AJ1573" i="1"/>
  <c r="AG1573" i="1"/>
  <c r="AJ1572" i="1"/>
  <c r="AG1572" i="1"/>
  <c r="AJ1571" i="1"/>
  <c r="AG1571" i="1"/>
  <c r="AJ1569" i="1"/>
  <c r="AG1569" i="1"/>
  <c r="AJ1567" i="1"/>
  <c r="AG1567" i="1"/>
  <c r="AJ1566" i="1"/>
  <c r="AG1566" i="1"/>
  <c r="AJ1565" i="1"/>
  <c r="AG1565" i="1"/>
  <c r="AJ1564" i="1"/>
  <c r="AG1564" i="1"/>
  <c r="AJ1562" i="1"/>
  <c r="AG1562" i="1"/>
  <c r="AJ1561" i="1"/>
  <c r="AG1561" i="1"/>
  <c r="AJ1559" i="1"/>
  <c r="AG1559" i="1"/>
  <c r="AJ1558" i="1"/>
  <c r="AG1558" i="1"/>
  <c r="AJ1557" i="1"/>
  <c r="AG1557" i="1"/>
  <c r="AJ1556" i="1"/>
  <c r="AG1556" i="1"/>
  <c r="AJ1555" i="1"/>
  <c r="AG1555" i="1"/>
  <c r="AJ1554" i="1"/>
  <c r="AG1554" i="1"/>
  <c r="AJ1553" i="1"/>
  <c r="AG1553" i="1"/>
  <c r="AJ1552" i="1"/>
  <c r="AG1552" i="1"/>
  <c r="AJ1551" i="1"/>
  <c r="AG1551" i="1"/>
  <c r="AJ1550" i="1"/>
  <c r="AG1550" i="1"/>
  <c r="AJ1549" i="1"/>
  <c r="AG1549" i="1"/>
  <c r="AJ1548" i="1"/>
  <c r="AG1548" i="1"/>
  <c r="AJ1547" i="1"/>
  <c r="AG1547" i="1"/>
  <c r="AJ1546" i="1"/>
  <c r="AG1546" i="1"/>
  <c r="AJ1545" i="1"/>
  <c r="AG1545" i="1"/>
  <c r="AJ1544" i="1"/>
  <c r="AG1544" i="1"/>
  <c r="AJ1543" i="1"/>
  <c r="AG1543" i="1"/>
  <c r="AJ1541" i="1"/>
  <c r="AG1541" i="1"/>
  <c r="AJ1540" i="1"/>
  <c r="AG1540" i="1"/>
  <c r="AJ1539" i="1"/>
  <c r="AG1539" i="1"/>
  <c r="AJ1538" i="1"/>
  <c r="AG1538" i="1"/>
  <c r="AJ1537" i="1"/>
  <c r="AG1537" i="1"/>
  <c r="AJ1536" i="1"/>
  <c r="AG1536" i="1"/>
  <c r="AJ1535" i="1"/>
  <c r="AG1535" i="1"/>
  <c r="AJ1534" i="1"/>
  <c r="AG1534" i="1"/>
  <c r="AJ1532" i="1"/>
  <c r="AG1532" i="1"/>
  <c r="AJ1531" i="1"/>
  <c r="AG1531" i="1"/>
  <c r="AJ1530" i="1"/>
  <c r="AG1530" i="1"/>
  <c r="AJ1528" i="1"/>
  <c r="AG1528" i="1"/>
  <c r="AJ1527" i="1"/>
  <c r="AG1527" i="1"/>
  <c r="AJ1526" i="1"/>
  <c r="AG1526" i="1"/>
  <c r="AJ1525" i="1"/>
  <c r="AG1525" i="1"/>
  <c r="AJ1524" i="1"/>
  <c r="AG1524" i="1"/>
  <c r="AJ1523" i="1"/>
  <c r="AG1523" i="1"/>
  <c r="AJ1521" i="1"/>
  <c r="AG1521" i="1"/>
  <c r="AJ1520" i="1"/>
  <c r="AG1520" i="1"/>
  <c r="AJ1519" i="1"/>
  <c r="AG1519" i="1"/>
  <c r="AJ1518" i="1"/>
  <c r="AG1518" i="1"/>
  <c r="AJ1517" i="1"/>
  <c r="AG1517" i="1"/>
  <c r="AJ1516" i="1"/>
  <c r="AG1516" i="1"/>
  <c r="AJ1515" i="1"/>
  <c r="AG1515" i="1"/>
  <c r="AJ1514" i="1"/>
  <c r="AG1514" i="1"/>
  <c r="AJ1513" i="1"/>
  <c r="AG1513" i="1"/>
  <c r="AJ1512" i="1"/>
  <c r="AG1512" i="1"/>
  <c r="AJ1511" i="1"/>
  <c r="AG1511" i="1"/>
  <c r="AJ1510" i="1"/>
  <c r="AG1510" i="1"/>
  <c r="AJ1509" i="1"/>
  <c r="AG1509" i="1"/>
  <c r="AJ1508" i="1"/>
  <c r="AG1508" i="1"/>
  <c r="AJ1506" i="1"/>
  <c r="AG1506" i="1"/>
  <c r="AJ1505" i="1"/>
  <c r="AG1505" i="1"/>
  <c r="AJ1504" i="1"/>
  <c r="AG1504" i="1"/>
  <c r="AJ1503" i="1"/>
  <c r="AG1503" i="1"/>
  <c r="AJ1502" i="1"/>
  <c r="AG1502" i="1"/>
  <c r="AJ1501" i="1"/>
  <c r="AG1501" i="1"/>
  <c r="AJ1500" i="1"/>
  <c r="AG1500" i="1"/>
  <c r="AJ1499" i="1"/>
  <c r="AG1499" i="1"/>
  <c r="AJ1498" i="1"/>
  <c r="AG1498" i="1"/>
  <c r="AJ1496" i="1"/>
  <c r="AG1496" i="1"/>
  <c r="AJ1495" i="1"/>
  <c r="AG1495" i="1"/>
  <c r="AJ1494" i="1"/>
  <c r="AG1494" i="1"/>
  <c r="AJ1492" i="1"/>
  <c r="AG1492" i="1"/>
  <c r="AJ1491" i="1"/>
  <c r="AG1491" i="1"/>
  <c r="AJ1489" i="1"/>
  <c r="AG1489" i="1"/>
  <c r="AJ1488" i="1"/>
  <c r="AG1488" i="1"/>
  <c r="AJ1487" i="1"/>
  <c r="AG1487" i="1"/>
  <c r="AJ1486" i="1"/>
  <c r="AG1486" i="1"/>
  <c r="AJ1485" i="1"/>
  <c r="AG1485" i="1"/>
  <c r="AJ1484" i="1"/>
  <c r="AG1484" i="1"/>
  <c r="AJ1483" i="1"/>
  <c r="AG1483" i="1"/>
  <c r="AJ1482" i="1"/>
  <c r="AG1482" i="1"/>
  <c r="AJ1481" i="1"/>
  <c r="AG1481" i="1"/>
  <c r="AJ1480" i="1"/>
  <c r="AG1480" i="1"/>
  <c r="AJ1477" i="1"/>
  <c r="AG1477" i="1"/>
  <c r="AJ1476" i="1"/>
  <c r="AG1476" i="1"/>
  <c r="AJ1475" i="1"/>
  <c r="AG1475" i="1"/>
  <c r="AJ1472" i="1"/>
  <c r="AG1472" i="1"/>
  <c r="AJ1471" i="1"/>
  <c r="AG1471" i="1"/>
  <c r="AJ1470" i="1"/>
  <c r="AG1470" i="1"/>
  <c r="AJ1469" i="1"/>
  <c r="AG1469" i="1"/>
  <c r="AJ1468" i="1"/>
  <c r="AG1468" i="1"/>
  <c r="AJ1467" i="1"/>
  <c r="AG1467" i="1"/>
  <c r="AJ1466" i="1"/>
  <c r="AG1466" i="1"/>
  <c r="AJ1464" i="1"/>
  <c r="AG1464" i="1"/>
  <c r="AJ1461" i="1"/>
  <c r="AG1461" i="1"/>
  <c r="AJ1460" i="1"/>
  <c r="AG1460" i="1"/>
  <c r="AJ1459" i="1"/>
  <c r="AG1459" i="1"/>
  <c r="AJ1457" i="1"/>
  <c r="AG1457" i="1"/>
  <c r="AJ1456" i="1"/>
  <c r="AG1456" i="1"/>
  <c r="AJ1455" i="1"/>
  <c r="AG1455" i="1"/>
  <c r="AJ1454" i="1"/>
  <c r="AG1454" i="1"/>
  <c r="AJ1453" i="1"/>
  <c r="AG1453" i="1"/>
  <c r="AJ1452" i="1"/>
  <c r="AG1452" i="1"/>
  <c r="AJ1451" i="1"/>
  <c r="AG1451" i="1"/>
  <c r="AJ1450" i="1"/>
  <c r="AG1450" i="1"/>
  <c r="AJ1448" i="1"/>
  <c r="AG1448" i="1"/>
  <c r="AJ1447" i="1"/>
  <c r="AG1447" i="1"/>
  <c r="AJ1446" i="1"/>
  <c r="AG1446" i="1"/>
  <c r="AJ1444" i="1"/>
  <c r="AG1444" i="1"/>
  <c r="AJ1443" i="1"/>
  <c r="AG1443" i="1"/>
  <c r="AJ1441" i="1"/>
  <c r="AG1441" i="1"/>
  <c r="AJ1440" i="1"/>
  <c r="AG1440" i="1"/>
  <c r="AJ1439" i="1"/>
  <c r="AG1439" i="1"/>
  <c r="AJ1437" i="1"/>
  <c r="AG1437" i="1"/>
  <c r="AJ1430" i="1"/>
  <c r="AG1430" i="1"/>
  <c r="AJ1429" i="1"/>
  <c r="AG1429" i="1"/>
  <c r="AJ1428" i="1"/>
  <c r="AG1428" i="1"/>
  <c r="AJ1427" i="1"/>
  <c r="AG1427" i="1"/>
  <c r="AJ1426" i="1"/>
  <c r="AG1426" i="1"/>
  <c r="AJ1425" i="1"/>
  <c r="AG1425" i="1"/>
  <c r="AJ1423" i="1"/>
  <c r="AG1423" i="1"/>
  <c r="AJ1422" i="1"/>
  <c r="AG1422" i="1"/>
  <c r="AJ1421" i="1"/>
  <c r="AG1421" i="1"/>
  <c r="AJ1420" i="1"/>
  <c r="AG1420" i="1"/>
  <c r="AJ1418" i="1"/>
  <c r="AG1418" i="1"/>
  <c r="AJ1417" i="1"/>
  <c r="AG1417" i="1"/>
  <c r="AJ1416" i="1"/>
  <c r="AG1416" i="1"/>
  <c r="AJ1415" i="1"/>
  <c r="AG1415" i="1"/>
  <c r="AJ1414" i="1"/>
  <c r="AG1414" i="1"/>
  <c r="AJ1413" i="1"/>
  <c r="AG1413" i="1"/>
  <c r="AJ1412" i="1"/>
  <c r="AG1412" i="1"/>
  <c r="AJ1411" i="1"/>
  <c r="AG1411" i="1"/>
  <c r="AJ1410" i="1"/>
  <c r="AG1410" i="1"/>
  <c r="AJ1409" i="1"/>
  <c r="AG1409" i="1"/>
  <c r="AJ1408" i="1"/>
  <c r="AG1408" i="1"/>
  <c r="AJ1407" i="1"/>
  <c r="AG1407" i="1"/>
  <c r="AJ1406" i="1"/>
  <c r="AG1406" i="1"/>
  <c r="AJ1405" i="1"/>
  <c r="AG1405" i="1"/>
  <c r="AJ1404" i="1"/>
  <c r="AG1404" i="1"/>
  <c r="AJ1403" i="1"/>
  <c r="AG1403" i="1"/>
  <c r="AJ1402" i="1"/>
  <c r="AG1402" i="1"/>
  <c r="AJ1401" i="1"/>
  <c r="AG1401" i="1"/>
  <c r="AJ1400" i="1"/>
  <c r="AG1400" i="1"/>
  <c r="AJ1399" i="1"/>
  <c r="AG1399" i="1"/>
  <c r="AJ1398" i="1"/>
  <c r="AG1398" i="1"/>
  <c r="AJ1396" i="1"/>
  <c r="AG1396" i="1"/>
  <c r="AJ1394" i="1"/>
  <c r="AG1394" i="1"/>
  <c r="AJ1393" i="1"/>
  <c r="AG1393" i="1"/>
  <c r="AJ1392" i="1"/>
  <c r="AG1392" i="1"/>
  <c r="AJ1391" i="1"/>
  <c r="AG1391" i="1"/>
  <c r="AJ1390" i="1"/>
  <c r="AG1390" i="1"/>
  <c r="AJ1388" i="1"/>
  <c r="AG1388" i="1"/>
  <c r="AJ1387" i="1"/>
  <c r="AG1387" i="1"/>
  <c r="AJ1386" i="1"/>
  <c r="AG1386" i="1"/>
  <c r="AJ1385" i="1"/>
  <c r="AG1385" i="1"/>
  <c r="AJ1384" i="1"/>
  <c r="AG1384" i="1"/>
  <c r="AJ1382" i="1"/>
  <c r="AG1382" i="1"/>
  <c r="AJ1381" i="1"/>
  <c r="AG1381" i="1"/>
  <c r="AJ1380" i="1"/>
  <c r="AG1380" i="1"/>
  <c r="AJ1379" i="1"/>
  <c r="AG1379" i="1"/>
  <c r="AJ1378" i="1"/>
  <c r="AG1378" i="1"/>
  <c r="AJ1377" i="1"/>
  <c r="AG1377" i="1"/>
  <c r="AJ1376" i="1"/>
  <c r="AG1376" i="1"/>
  <c r="AJ1375" i="1"/>
  <c r="AG1375" i="1"/>
  <c r="AJ1374" i="1"/>
  <c r="AG1374" i="1"/>
  <c r="AJ1373" i="1"/>
  <c r="AG1373" i="1"/>
  <c r="AJ1372" i="1"/>
  <c r="AG1372" i="1"/>
  <c r="AJ1368" i="1"/>
  <c r="AG1368" i="1"/>
  <c r="AJ1366" i="1"/>
  <c r="AG1366" i="1"/>
  <c r="AJ1364" i="1"/>
  <c r="AG1364" i="1"/>
  <c r="AJ1363" i="1"/>
  <c r="AG1363" i="1"/>
  <c r="AJ1362" i="1"/>
  <c r="AG1362" i="1"/>
  <c r="AJ1361" i="1"/>
  <c r="AG1361" i="1"/>
  <c r="AJ1360" i="1"/>
  <c r="AG1360" i="1"/>
  <c r="AJ1359" i="1"/>
  <c r="AG1359" i="1"/>
  <c r="AJ1354" i="1"/>
  <c r="AG1354" i="1"/>
  <c r="AJ1353" i="1"/>
  <c r="AG1353" i="1"/>
  <c r="AJ1352" i="1"/>
  <c r="AG1352" i="1"/>
  <c r="AJ1351" i="1"/>
  <c r="AG1351" i="1"/>
  <c r="AJ1350" i="1"/>
  <c r="AG1350" i="1"/>
  <c r="AJ1349" i="1"/>
  <c r="AG1349" i="1"/>
  <c r="AJ1348" i="1"/>
  <c r="AG1348" i="1"/>
  <c r="AJ1347" i="1"/>
  <c r="AG1347" i="1"/>
  <c r="AJ1346" i="1"/>
  <c r="AG1346" i="1"/>
  <c r="AJ1345" i="1"/>
  <c r="AG1345" i="1"/>
  <c r="AJ1343" i="1"/>
  <c r="AG1343" i="1"/>
  <c r="AJ1342" i="1"/>
  <c r="AG1342" i="1"/>
  <c r="AJ1341" i="1"/>
  <c r="AG1341" i="1"/>
  <c r="AJ1339" i="1"/>
  <c r="AG1339" i="1"/>
  <c r="AJ1338" i="1"/>
  <c r="AG1338" i="1"/>
  <c r="AJ1337" i="1"/>
  <c r="AG1337" i="1"/>
  <c r="AJ1336" i="1"/>
  <c r="AG1336" i="1"/>
  <c r="AJ1335" i="1"/>
  <c r="AG1335" i="1"/>
  <c r="AJ1334" i="1"/>
  <c r="AG1334" i="1"/>
  <c r="AJ1333" i="1"/>
  <c r="AG1333" i="1"/>
  <c r="AJ1332" i="1"/>
  <c r="AG1332" i="1"/>
  <c r="AJ1331" i="1"/>
  <c r="AG1331" i="1"/>
  <c r="AJ1330" i="1"/>
  <c r="AG1330" i="1"/>
  <c r="AJ1328" i="1"/>
  <c r="AG1328" i="1"/>
  <c r="AJ1325" i="1"/>
  <c r="AG1325" i="1"/>
  <c r="AJ1324" i="1"/>
  <c r="AG1324" i="1"/>
  <c r="AJ1323" i="1"/>
  <c r="AG1323" i="1"/>
  <c r="AJ1322" i="1"/>
  <c r="AG1322" i="1"/>
  <c r="AJ1321" i="1"/>
  <c r="AG1321" i="1"/>
  <c r="AJ1320" i="1"/>
  <c r="AG1320" i="1"/>
  <c r="AJ1319" i="1"/>
  <c r="AG1319" i="1"/>
  <c r="AJ1318" i="1"/>
  <c r="AG1318" i="1"/>
  <c r="AJ1317" i="1"/>
  <c r="AG1317" i="1"/>
  <c r="AJ1316" i="1"/>
  <c r="AG1316" i="1"/>
  <c r="AJ1315" i="1"/>
  <c r="AG1315" i="1"/>
  <c r="AJ1314" i="1"/>
  <c r="AG1314" i="1"/>
  <c r="AJ1313" i="1"/>
  <c r="AG1313" i="1"/>
  <c r="AJ1312" i="1"/>
  <c r="AG1312" i="1"/>
  <c r="AJ1310" i="1"/>
  <c r="AG1310" i="1"/>
  <c r="AJ1309" i="1"/>
  <c r="AG1309" i="1"/>
  <c r="AJ1308" i="1"/>
  <c r="AG1308" i="1"/>
  <c r="AJ1307" i="1"/>
  <c r="AG1307" i="1"/>
  <c r="AJ1306" i="1"/>
  <c r="AG1306" i="1"/>
  <c r="AJ1305" i="1"/>
  <c r="AG1305" i="1"/>
  <c r="AJ1304" i="1"/>
  <c r="AG1304" i="1"/>
  <c r="AJ1303" i="1"/>
  <c r="AG1303" i="1"/>
  <c r="AJ1302" i="1"/>
  <c r="AG1302" i="1"/>
  <c r="AJ1301" i="1"/>
  <c r="AG1301" i="1"/>
  <c r="AJ1300" i="1"/>
  <c r="AG1300" i="1"/>
  <c r="AJ1299" i="1"/>
  <c r="AG1299" i="1"/>
  <c r="AJ1298" i="1"/>
  <c r="AG1298" i="1"/>
  <c r="AJ1296" i="1"/>
  <c r="AG1296" i="1"/>
  <c r="AJ1295" i="1"/>
  <c r="AG1295" i="1"/>
  <c r="AJ1293" i="1"/>
  <c r="AG1293" i="1"/>
  <c r="AJ1292" i="1"/>
  <c r="AG1292" i="1"/>
  <c r="AJ1291" i="1"/>
  <c r="AG1291" i="1"/>
  <c r="AJ1290" i="1"/>
  <c r="AG1290" i="1"/>
  <c r="AJ1289" i="1"/>
  <c r="AG1289" i="1"/>
  <c r="AJ1288" i="1"/>
  <c r="AG1288" i="1"/>
  <c r="AJ1286" i="1"/>
  <c r="AG1286" i="1"/>
  <c r="AJ1285" i="1"/>
  <c r="AG1285" i="1"/>
  <c r="AJ1284" i="1"/>
  <c r="AG1284" i="1"/>
  <c r="AJ1283" i="1"/>
  <c r="AG1283" i="1"/>
  <c r="AJ1282" i="1"/>
  <c r="AG1282" i="1"/>
  <c r="AJ1281" i="1"/>
  <c r="AG1281" i="1"/>
  <c r="AJ1280" i="1"/>
  <c r="AG1280" i="1"/>
  <c r="AJ1277" i="1"/>
  <c r="AG1277" i="1"/>
  <c r="AJ1275" i="1"/>
  <c r="AG1275" i="1"/>
  <c r="AJ1274" i="1"/>
  <c r="AG1274" i="1"/>
  <c r="AJ1272" i="1"/>
  <c r="AG1272" i="1"/>
  <c r="AJ1271" i="1"/>
  <c r="AG1271" i="1"/>
  <c r="AJ1270" i="1"/>
  <c r="AG1270" i="1"/>
  <c r="AJ1266" i="1"/>
  <c r="AG1266" i="1"/>
  <c r="AJ1265" i="1"/>
  <c r="AG1265" i="1"/>
  <c r="AJ1264" i="1"/>
  <c r="AG1264" i="1"/>
  <c r="AJ1263" i="1"/>
  <c r="AG1263" i="1"/>
  <c r="AJ1262" i="1"/>
  <c r="AG1262" i="1"/>
  <c r="AJ1261" i="1"/>
  <c r="AG1261" i="1"/>
  <c r="AJ1260" i="1"/>
  <c r="AG1260" i="1"/>
  <c r="AJ1259" i="1"/>
  <c r="AG1259" i="1"/>
  <c r="AJ1258" i="1"/>
  <c r="AG1258" i="1"/>
  <c r="AJ1257" i="1"/>
  <c r="AG1257" i="1"/>
  <c r="AJ1256" i="1"/>
  <c r="AG1256" i="1"/>
  <c r="AJ1255" i="1"/>
  <c r="AG1255" i="1"/>
  <c r="AJ1254" i="1"/>
  <c r="AG1254" i="1"/>
  <c r="AJ1253" i="1"/>
  <c r="AG1253" i="1"/>
  <c r="AJ1251" i="1"/>
  <c r="AG1251" i="1"/>
  <c r="AJ1250" i="1"/>
  <c r="AG1250" i="1"/>
  <c r="AJ1249" i="1"/>
  <c r="AG1249" i="1"/>
  <c r="AJ1248" i="1"/>
  <c r="AG1248" i="1"/>
  <c r="AJ1247" i="1"/>
  <c r="AG1247" i="1"/>
  <c r="AJ1246" i="1"/>
  <c r="AG1246" i="1"/>
  <c r="AJ1245" i="1"/>
  <c r="AG1245" i="1"/>
  <c r="AJ1244" i="1"/>
  <c r="AG1244" i="1"/>
  <c r="AJ1243" i="1"/>
  <c r="AG1243" i="1"/>
  <c r="AJ1242" i="1"/>
  <c r="AG1242" i="1"/>
  <c r="AJ1241" i="1"/>
  <c r="AG1241" i="1"/>
  <c r="AJ1239" i="1"/>
  <c r="AG1239" i="1"/>
  <c r="AJ1238" i="1"/>
  <c r="AG1238" i="1"/>
  <c r="AJ1236" i="1"/>
  <c r="AG1236" i="1"/>
  <c r="AJ1235" i="1"/>
  <c r="AG1235" i="1"/>
  <c r="AJ1234" i="1"/>
  <c r="AG1234" i="1"/>
  <c r="AJ1233" i="1"/>
  <c r="AG1233" i="1"/>
  <c r="AJ1232" i="1"/>
  <c r="AG1232" i="1"/>
  <c r="AJ1231" i="1"/>
  <c r="AG1231" i="1"/>
  <c r="AJ1230" i="1"/>
  <c r="AG1230" i="1"/>
  <c r="AJ1229" i="1"/>
  <c r="AG1229" i="1"/>
  <c r="AJ1228" i="1"/>
  <c r="AG1228" i="1"/>
  <c r="AJ1227" i="1"/>
  <c r="AG1227" i="1"/>
  <c r="AJ1226" i="1"/>
  <c r="AG1226" i="1"/>
  <c r="AJ1225" i="1"/>
  <c r="AG1225" i="1"/>
  <c r="AJ1224" i="1"/>
  <c r="AG1224" i="1"/>
  <c r="AJ1223" i="1"/>
  <c r="AG1223" i="1"/>
  <c r="AJ1222" i="1"/>
  <c r="AG1222" i="1"/>
  <c r="AJ1221" i="1"/>
  <c r="AG1221" i="1"/>
  <c r="AJ1220" i="1"/>
  <c r="AG1220" i="1"/>
  <c r="AJ1219" i="1"/>
  <c r="AG1219" i="1"/>
  <c r="AJ1218" i="1"/>
  <c r="AG1218" i="1"/>
  <c r="AJ1217" i="1"/>
  <c r="AG1217" i="1"/>
  <c r="AJ1216" i="1"/>
  <c r="AG1216" i="1"/>
  <c r="AJ1215" i="1"/>
  <c r="AG1215" i="1"/>
  <c r="AJ1214" i="1"/>
  <c r="AG1214" i="1"/>
  <c r="AJ1213" i="1"/>
  <c r="AG1213" i="1"/>
  <c r="AJ1212" i="1"/>
  <c r="AG1212" i="1"/>
  <c r="AJ1211" i="1"/>
  <c r="AG1211" i="1"/>
  <c r="AJ1210" i="1"/>
  <c r="AG1210" i="1"/>
  <c r="AJ1209" i="1"/>
  <c r="AG1209" i="1"/>
  <c r="AJ1208" i="1"/>
  <c r="AG1208" i="1"/>
  <c r="AJ1207" i="1"/>
  <c r="AG1207" i="1"/>
  <c r="AJ1206" i="1"/>
  <c r="AG1206" i="1"/>
  <c r="AJ1205" i="1"/>
  <c r="AG1205" i="1"/>
  <c r="AJ1204" i="1"/>
  <c r="AG1204" i="1"/>
  <c r="AJ1203" i="1"/>
  <c r="AG1203" i="1"/>
  <c r="AJ1202" i="1"/>
  <c r="AG1202" i="1"/>
  <c r="AJ1201" i="1"/>
  <c r="AG1201" i="1"/>
  <c r="AJ1200" i="1"/>
  <c r="AG1200" i="1"/>
  <c r="AJ1199" i="1"/>
  <c r="AG1199" i="1"/>
  <c r="AJ1198" i="1"/>
  <c r="AG1198" i="1"/>
  <c r="AJ1197" i="1"/>
  <c r="AG1197" i="1"/>
  <c r="AJ1196" i="1"/>
  <c r="AG1196" i="1"/>
  <c r="AJ1195" i="1"/>
  <c r="AG1195" i="1"/>
  <c r="AJ1194" i="1"/>
  <c r="AG1194" i="1"/>
  <c r="AJ1193" i="1"/>
  <c r="AG1193" i="1"/>
  <c r="AJ1192" i="1"/>
  <c r="AG1192" i="1"/>
  <c r="AJ1191" i="1"/>
  <c r="AG1191" i="1"/>
  <c r="AJ1190" i="1"/>
  <c r="AG1190" i="1"/>
  <c r="AJ1189" i="1"/>
  <c r="AG1189" i="1"/>
  <c r="AJ1188" i="1"/>
  <c r="AG1188" i="1"/>
  <c r="AJ1187" i="1"/>
  <c r="AG1187" i="1"/>
  <c r="AJ1186" i="1"/>
  <c r="AG1186" i="1"/>
  <c r="AJ1184" i="1"/>
  <c r="AG1184" i="1"/>
  <c r="AJ1183" i="1"/>
  <c r="AG1183" i="1"/>
  <c r="AJ1182" i="1"/>
  <c r="AG1182" i="1"/>
  <c r="AJ1181" i="1"/>
  <c r="AG1181" i="1"/>
  <c r="AJ1180" i="1"/>
  <c r="AG1180" i="1"/>
  <c r="AJ1179" i="1"/>
  <c r="AG1179" i="1"/>
  <c r="AJ1178" i="1"/>
  <c r="AG1178" i="1"/>
  <c r="AJ1177" i="1"/>
  <c r="AG1177" i="1"/>
  <c r="AJ1176" i="1"/>
  <c r="AG1176" i="1"/>
  <c r="AJ1175" i="1"/>
  <c r="AG1175" i="1"/>
  <c r="AJ1173" i="1"/>
  <c r="AG1173" i="1"/>
  <c r="AJ1172" i="1"/>
  <c r="AG1172" i="1"/>
  <c r="AJ1171" i="1"/>
  <c r="AG1171" i="1"/>
  <c r="AJ1170" i="1"/>
  <c r="AG1170" i="1"/>
  <c r="AJ1169" i="1"/>
  <c r="AG1169" i="1"/>
  <c r="AJ1168" i="1"/>
  <c r="AG1168" i="1"/>
  <c r="AJ1167" i="1"/>
  <c r="AG1167" i="1"/>
  <c r="AJ1165" i="1"/>
  <c r="AG1165" i="1"/>
  <c r="AJ1164" i="1"/>
  <c r="AG1164" i="1"/>
  <c r="AJ1162" i="1"/>
  <c r="AG1162" i="1"/>
  <c r="AJ1161" i="1"/>
  <c r="AG1161" i="1"/>
  <c r="AJ1160" i="1"/>
  <c r="AG1160" i="1"/>
  <c r="AJ1159" i="1"/>
  <c r="AG1159" i="1"/>
  <c r="AJ1158" i="1"/>
  <c r="AG1158" i="1"/>
  <c r="AJ1157" i="1"/>
  <c r="AG1157" i="1"/>
  <c r="AJ1156" i="1"/>
  <c r="AG1156" i="1"/>
  <c r="AJ1155" i="1"/>
  <c r="AG1155" i="1"/>
  <c r="AJ1154" i="1"/>
  <c r="AG1154" i="1"/>
  <c r="AJ1152" i="1"/>
  <c r="AG1152" i="1"/>
  <c r="AJ1151" i="1"/>
  <c r="AG1151" i="1"/>
  <c r="AJ1150" i="1"/>
  <c r="AG1150" i="1"/>
  <c r="AJ1149" i="1"/>
  <c r="AG1149" i="1"/>
  <c r="AJ1148" i="1"/>
  <c r="AG1148" i="1"/>
  <c r="AJ1147" i="1"/>
  <c r="AG1147" i="1"/>
  <c r="AJ1146" i="1"/>
  <c r="AG1146" i="1"/>
  <c r="AJ1145" i="1"/>
  <c r="AG1145" i="1"/>
  <c r="AJ1142" i="1"/>
  <c r="AG1142" i="1"/>
  <c r="AJ1141" i="1"/>
  <c r="AG1141" i="1"/>
  <c r="AJ1139" i="1"/>
  <c r="AG1139" i="1"/>
  <c r="AJ1138" i="1"/>
  <c r="AG1138" i="1"/>
  <c r="AJ1137" i="1"/>
  <c r="AG1137" i="1"/>
  <c r="AJ1135" i="1"/>
  <c r="AG1135" i="1"/>
  <c r="AJ1134" i="1"/>
  <c r="AG1134" i="1"/>
  <c r="AJ1133" i="1"/>
  <c r="AG1133" i="1"/>
  <c r="AJ1132" i="1"/>
  <c r="AG1132" i="1"/>
  <c r="AJ1130" i="1"/>
  <c r="AG1130" i="1"/>
  <c r="AJ1128" i="1"/>
  <c r="AG1128" i="1"/>
  <c r="AJ1127" i="1"/>
  <c r="AG1127" i="1"/>
  <c r="AJ1126" i="1"/>
  <c r="AG1126" i="1"/>
  <c r="AJ1125" i="1"/>
  <c r="AG1125" i="1"/>
  <c r="AJ1124" i="1"/>
  <c r="AG1124" i="1"/>
  <c r="AJ1123" i="1"/>
  <c r="AG1123" i="1"/>
  <c r="AJ1122" i="1"/>
  <c r="AG1122" i="1"/>
  <c r="AJ1121" i="1"/>
  <c r="AG1121" i="1"/>
  <c r="AJ1119" i="1"/>
  <c r="AG1119" i="1"/>
  <c r="AJ1118" i="1"/>
  <c r="AG1118" i="1"/>
  <c r="AJ1117" i="1"/>
  <c r="AG1117" i="1"/>
  <c r="AJ1116" i="1"/>
  <c r="AG1116" i="1"/>
  <c r="AJ1115" i="1"/>
  <c r="AG1115" i="1"/>
  <c r="AJ1113" i="1"/>
  <c r="AG1113" i="1"/>
  <c r="AJ1112" i="1"/>
  <c r="AG1112" i="1"/>
  <c r="AJ1111" i="1"/>
  <c r="AG1111" i="1"/>
  <c r="AJ1110" i="1"/>
  <c r="AG1110" i="1"/>
  <c r="AJ1109" i="1"/>
  <c r="AG1109" i="1"/>
  <c r="AJ1108" i="1"/>
  <c r="AG1108" i="1"/>
  <c r="AJ1107" i="1"/>
  <c r="AG1107" i="1"/>
  <c r="AJ1106" i="1"/>
  <c r="AG1106" i="1"/>
  <c r="AJ1104" i="1"/>
  <c r="AG1104" i="1"/>
  <c r="AJ1103" i="1"/>
  <c r="AG1103" i="1"/>
  <c r="AJ1102" i="1"/>
  <c r="AG1102" i="1"/>
  <c r="AJ1101" i="1"/>
  <c r="AG1101" i="1"/>
  <c r="AJ1100" i="1"/>
  <c r="AG1100" i="1"/>
  <c r="AJ1098" i="1"/>
  <c r="AG1098" i="1"/>
  <c r="AJ1097" i="1"/>
  <c r="AG1097" i="1"/>
  <c r="AJ1096" i="1"/>
  <c r="AG1096" i="1"/>
  <c r="AJ1095" i="1"/>
  <c r="AG1095" i="1"/>
  <c r="AJ1094" i="1"/>
  <c r="AG1094" i="1"/>
  <c r="AJ1093" i="1"/>
  <c r="AG1093" i="1"/>
  <c r="AJ1092" i="1"/>
  <c r="AG1092" i="1"/>
  <c r="AJ1091" i="1"/>
  <c r="AG1091" i="1"/>
  <c r="AJ1090" i="1"/>
  <c r="AG1090" i="1"/>
  <c r="AJ1089" i="1"/>
  <c r="AG1089" i="1"/>
  <c r="AJ1088" i="1"/>
  <c r="AG1088" i="1"/>
  <c r="AJ1087" i="1"/>
  <c r="AG1087" i="1"/>
  <c r="AJ1085" i="1"/>
  <c r="AG1085" i="1"/>
  <c r="AJ1084" i="1"/>
  <c r="AG1084" i="1"/>
  <c r="AJ1083" i="1"/>
  <c r="AG1083" i="1"/>
  <c r="AJ1082" i="1"/>
  <c r="AG1082" i="1"/>
  <c r="AJ1081" i="1"/>
  <c r="AG1081" i="1"/>
  <c r="AJ1080" i="1"/>
  <c r="AG1080" i="1"/>
  <c r="AJ1079" i="1"/>
  <c r="AG1079" i="1"/>
  <c r="AJ1075" i="1"/>
  <c r="AG1075" i="1"/>
  <c r="AJ1074" i="1"/>
  <c r="AG1074" i="1"/>
  <c r="AJ1073" i="1"/>
  <c r="AG1073" i="1"/>
  <c r="AJ1072" i="1"/>
  <c r="AG1072" i="1"/>
  <c r="AJ1071" i="1"/>
  <c r="AG1071" i="1"/>
  <c r="AJ1070" i="1"/>
  <c r="AG1070" i="1"/>
  <c r="AJ1069" i="1"/>
  <c r="AG1069" i="1"/>
  <c r="AJ1068" i="1"/>
  <c r="AG1068" i="1"/>
  <c r="AJ1067" i="1"/>
  <c r="AG1067" i="1"/>
  <c r="AJ1066" i="1"/>
  <c r="AG1066" i="1"/>
  <c r="AJ1065" i="1"/>
  <c r="AG1065" i="1"/>
  <c r="AJ1062" i="1"/>
  <c r="AG1062" i="1"/>
  <c r="AJ1061" i="1"/>
  <c r="AG1061" i="1"/>
  <c r="AJ1058" i="1"/>
  <c r="AG1058" i="1"/>
  <c r="AJ1057" i="1"/>
  <c r="AG1057" i="1"/>
  <c r="AJ1056" i="1"/>
  <c r="AG1056" i="1"/>
  <c r="AJ1055" i="1"/>
  <c r="AG1055" i="1"/>
  <c r="AJ1054" i="1"/>
  <c r="AG1054" i="1"/>
  <c r="AJ1053" i="1"/>
  <c r="AG1053" i="1"/>
  <c r="AJ1052" i="1"/>
  <c r="AG1052" i="1"/>
  <c r="AJ1051" i="1"/>
  <c r="AG1051" i="1"/>
  <c r="AJ1050" i="1"/>
  <c r="AG1050" i="1"/>
  <c r="AJ1049" i="1"/>
  <c r="AG1049" i="1"/>
  <c r="AJ1048" i="1"/>
  <c r="AG1048" i="1"/>
  <c r="AJ1047" i="1"/>
  <c r="AG1047" i="1"/>
  <c r="AJ1046" i="1"/>
  <c r="AG1046" i="1"/>
  <c r="AJ1045" i="1"/>
  <c r="AG1045" i="1"/>
  <c r="AJ1044" i="1"/>
  <c r="AG1044" i="1"/>
  <c r="AJ1042" i="1"/>
  <c r="AG1042" i="1"/>
  <c r="AJ1041" i="1"/>
  <c r="AG1041" i="1"/>
  <c r="AJ1040" i="1"/>
  <c r="AG1040" i="1"/>
  <c r="AJ1039" i="1"/>
  <c r="AG1039" i="1"/>
  <c r="AJ1038" i="1"/>
  <c r="AG1038" i="1"/>
  <c r="AJ1037" i="1"/>
  <c r="AG1037" i="1"/>
  <c r="AJ1036" i="1"/>
  <c r="AG1036" i="1"/>
  <c r="AJ1035" i="1"/>
  <c r="AG1035" i="1"/>
  <c r="AJ1034" i="1"/>
  <c r="AG1034" i="1"/>
  <c r="AJ1033" i="1"/>
  <c r="AG1033" i="1"/>
  <c r="AJ1032" i="1"/>
  <c r="AG1032" i="1"/>
  <c r="AJ1031" i="1"/>
  <c r="AG1031" i="1"/>
  <c r="AJ1030" i="1"/>
  <c r="AG1030" i="1"/>
  <c r="AJ1029" i="1"/>
  <c r="AG1029" i="1"/>
  <c r="AJ1028" i="1"/>
  <c r="AG1028" i="1"/>
  <c r="AJ1027" i="1"/>
  <c r="AG1027" i="1"/>
  <c r="AJ1026" i="1"/>
  <c r="AG1026" i="1"/>
  <c r="AJ1025" i="1"/>
  <c r="AG1025" i="1"/>
  <c r="AJ1024" i="1"/>
  <c r="AG1024" i="1"/>
  <c r="AJ1023" i="1"/>
  <c r="AG1023" i="1"/>
  <c r="AJ1022" i="1"/>
  <c r="AG1022" i="1"/>
  <c r="AJ1021" i="1"/>
  <c r="AG1021" i="1"/>
  <c r="AJ1020" i="1"/>
  <c r="AG1020" i="1"/>
  <c r="AJ1019" i="1"/>
  <c r="AG1019" i="1"/>
  <c r="AJ1018" i="1"/>
  <c r="AG1018" i="1"/>
  <c r="AJ1016" i="1"/>
  <c r="AG1016" i="1"/>
  <c r="AJ1015" i="1"/>
  <c r="AG1015" i="1"/>
  <c r="AJ1014" i="1"/>
  <c r="AG1014" i="1"/>
  <c r="AJ1013" i="1"/>
  <c r="AG1013" i="1"/>
  <c r="AJ1012" i="1"/>
  <c r="AG1012" i="1"/>
  <c r="AJ1011" i="1"/>
  <c r="AG1011" i="1"/>
  <c r="AJ1010" i="1"/>
  <c r="AG1010" i="1"/>
  <c r="AJ1008" i="1"/>
  <c r="AG1008" i="1"/>
  <c r="AJ1006" i="1"/>
  <c r="AG1006" i="1"/>
  <c r="AJ1005" i="1"/>
  <c r="AG1005" i="1"/>
  <c r="AJ1004" i="1"/>
  <c r="AG1004" i="1"/>
  <c r="AJ1002" i="1"/>
  <c r="AG1002" i="1"/>
  <c r="AJ1001" i="1"/>
  <c r="AG1001" i="1"/>
  <c r="AJ1000" i="1"/>
  <c r="AG1000" i="1"/>
  <c r="AJ999" i="1"/>
  <c r="AG999" i="1"/>
  <c r="AJ998" i="1"/>
  <c r="AG998" i="1"/>
  <c r="AJ997" i="1"/>
  <c r="AG997" i="1"/>
  <c r="AJ996" i="1"/>
  <c r="AG996" i="1"/>
  <c r="AJ995" i="1"/>
  <c r="AG995" i="1"/>
  <c r="AJ994" i="1"/>
  <c r="AG994" i="1"/>
  <c r="AJ993" i="1"/>
  <c r="AG993" i="1"/>
  <c r="AJ992" i="1"/>
  <c r="AG992" i="1"/>
  <c r="AJ991" i="1"/>
  <c r="AG991" i="1"/>
  <c r="AJ989" i="1"/>
  <c r="AG989" i="1"/>
  <c r="AJ988" i="1"/>
  <c r="AG988" i="1"/>
  <c r="AJ987" i="1"/>
  <c r="AG987" i="1"/>
  <c r="AJ986" i="1"/>
  <c r="AG986" i="1"/>
  <c r="AJ985" i="1"/>
  <c r="AG985" i="1"/>
  <c r="AJ983" i="1"/>
  <c r="AG983" i="1"/>
  <c r="AJ982" i="1"/>
  <c r="AG982" i="1"/>
  <c r="AJ981" i="1"/>
  <c r="AG981" i="1"/>
  <c r="AJ980" i="1"/>
  <c r="AG980" i="1"/>
  <c r="AJ979" i="1"/>
  <c r="AG979" i="1"/>
  <c r="AJ978" i="1"/>
  <c r="AG978" i="1"/>
  <c r="AJ977" i="1"/>
  <c r="AG977" i="1"/>
  <c r="AJ976" i="1"/>
  <c r="AG976" i="1"/>
  <c r="AJ975" i="1"/>
  <c r="AG975" i="1"/>
  <c r="AJ974" i="1"/>
  <c r="AG974" i="1"/>
  <c r="AJ973" i="1"/>
  <c r="AG973" i="1"/>
  <c r="AJ972" i="1"/>
  <c r="AG972" i="1"/>
  <c r="AJ971" i="1"/>
  <c r="AG971" i="1"/>
  <c r="AJ970" i="1"/>
  <c r="AG970" i="1"/>
  <c r="AJ969" i="1"/>
  <c r="AG969" i="1"/>
  <c r="AJ968" i="1"/>
  <c r="AG968" i="1"/>
  <c r="AJ967" i="1"/>
  <c r="AG967" i="1"/>
  <c r="AJ966" i="1"/>
  <c r="AG966" i="1"/>
  <c r="AJ963" i="1"/>
  <c r="AG963" i="1"/>
  <c r="AJ960" i="1"/>
  <c r="AG960" i="1"/>
  <c r="AJ959" i="1"/>
  <c r="AG959" i="1"/>
  <c r="AJ958" i="1"/>
  <c r="AG958" i="1"/>
  <c r="AJ956" i="1"/>
  <c r="AG956" i="1"/>
  <c r="AJ955" i="1"/>
  <c r="AG955" i="1"/>
  <c r="AJ953" i="1"/>
  <c r="AG953" i="1"/>
  <c r="AJ952" i="1"/>
  <c r="AG952" i="1"/>
  <c r="AJ951" i="1"/>
  <c r="AG951" i="1"/>
  <c r="AJ950" i="1"/>
  <c r="AG950" i="1"/>
  <c r="AJ949" i="1"/>
  <c r="AG949" i="1"/>
  <c r="AJ948" i="1"/>
  <c r="AG948" i="1"/>
  <c r="AJ947" i="1"/>
  <c r="AG947" i="1"/>
  <c r="AJ946" i="1"/>
  <c r="AG946" i="1"/>
  <c r="AJ944" i="1"/>
  <c r="AG944" i="1"/>
  <c r="AJ943" i="1"/>
  <c r="AG943" i="1"/>
  <c r="AJ942" i="1"/>
  <c r="AG942" i="1"/>
  <c r="AJ941" i="1"/>
  <c r="AG941" i="1"/>
  <c r="AJ940" i="1"/>
  <c r="AG940" i="1"/>
  <c r="AJ939" i="1"/>
  <c r="AG939" i="1"/>
  <c r="AJ938" i="1"/>
  <c r="AG938" i="1"/>
  <c r="AJ937" i="1"/>
  <c r="AG937" i="1"/>
  <c r="AJ936" i="1"/>
  <c r="AG936" i="1"/>
  <c r="AJ935" i="1"/>
  <c r="AG935" i="1"/>
  <c r="AJ934" i="1"/>
  <c r="AG934" i="1"/>
  <c r="AJ933" i="1"/>
  <c r="AG933" i="1"/>
  <c r="AJ932" i="1"/>
  <c r="AG932" i="1"/>
  <c r="AJ931" i="1"/>
  <c r="AG931" i="1"/>
  <c r="AJ930" i="1"/>
  <c r="AG930" i="1"/>
  <c r="AJ929" i="1"/>
  <c r="AG929" i="1"/>
  <c r="AJ928" i="1"/>
  <c r="AG928" i="1"/>
  <c r="AJ927" i="1"/>
  <c r="AG927" i="1"/>
  <c r="AJ926" i="1"/>
  <c r="AG926" i="1"/>
  <c r="AJ925" i="1"/>
  <c r="AG925" i="1"/>
  <c r="AJ924" i="1"/>
  <c r="AG924" i="1"/>
  <c r="AJ923" i="1"/>
  <c r="AG923" i="1"/>
  <c r="AJ922" i="1"/>
  <c r="AG922" i="1"/>
  <c r="AJ921" i="1"/>
  <c r="AG921" i="1"/>
  <c r="AJ920" i="1"/>
  <c r="AG920" i="1"/>
  <c r="AJ919" i="1"/>
  <c r="AG919" i="1"/>
  <c r="AJ918" i="1"/>
  <c r="AG918" i="1"/>
  <c r="AJ917" i="1"/>
  <c r="AG917" i="1"/>
  <c r="AJ916" i="1"/>
  <c r="AG916" i="1"/>
  <c r="AJ915" i="1"/>
  <c r="AG915" i="1"/>
  <c r="AJ914" i="1"/>
  <c r="AG914" i="1"/>
  <c r="AJ913" i="1"/>
  <c r="AG913" i="1"/>
  <c r="AJ912" i="1"/>
  <c r="AG912" i="1"/>
  <c r="AJ911" i="1"/>
  <c r="AG911" i="1"/>
  <c r="AJ910" i="1"/>
  <c r="AG910" i="1"/>
  <c r="AJ906" i="1"/>
  <c r="AG906" i="1"/>
  <c r="AJ905" i="1"/>
  <c r="AG905" i="1"/>
  <c r="AJ904" i="1"/>
  <c r="AG904" i="1"/>
  <c r="AJ903" i="1"/>
  <c r="AG903" i="1"/>
  <c r="AJ902" i="1"/>
  <c r="AG902" i="1"/>
  <c r="AJ901" i="1"/>
  <c r="AG901" i="1"/>
  <c r="AJ899" i="1"/>
  <c r="AG899" i="1"/>
  <c r="AJ897" i="1"/>
  <c r="AG897" i="1"/>
  <c r="AJ896" i="1"/>
  <c r="AG896" i="1"/>
  <c r="AJ895" i="1"/>
  <c r="AG895" i="1"/>
  <c r="AJ894" i="1"/>
  <c r="AG894" i="1"/>
  <c r="AJ893" i="1"/>
  <c r="AG893" i="1"/>
  <c r="AJ892" i="1"/>
  <c r="AG892" i="1"/>
  <c r="AJ891" i="1"/>
  <c r="AG891" i="1"/>
  <c r="AJ890" i="1"/>
  <c r="AG890" i="1"/>
  <c r="AJ889" i="1"/>
  <c r="AG889" i="1"/>
  <c r="AJ888" i="1"/>
  <c r="AG888" i="1"/>
  <c r="AJ887" i="1"/>
  <c r="AG887" i="1"/>
  <c r="AJ886" i="1"/>
  <c r="AG886" i="1"/>
  <c r="AJ885" i="1"/>
  <c r="AG885" i="1"/>
  <c r="AJ884" i="1"/>
  <c r="AG884" i="1"/>
  <c r="AJ883" i="1"/>
  <c r="AG883" i="1"/>
  <c r="AJ882" i="1"/>
  <c r="AG882" i="1"/>
  <c r="AJ881" i="1"/>
  <c r="AG881" i="1"/>
  <c r="AJ880" i="1"/>
  <c r="AG880" i="1"/>
  <c r="AJ879" i="1"/>
  <c r="AG879" i="1"/>
  <c r="AJ878" i="1"/>
  <c r="AG878" i="1"/>
  <c r="AJ877" i="1"/>
  <c r="AG877" i="1"/>
  <c r="AJ876" i="1"/>
  <c r="AG876" i="1"/>
  <c r="AJ874" i="1"/>
  <c r="AG874" i="1"/>
  <c r="AJ873" i="1"/>
  <c r="AG873" i="1"/>
  <c r="AJ872" i="1"/>
  <c r="AG872" i="1"/>
  <c r="AJ871" i="1"/>
  <c r="AG871" i="1"/>
  <c r="AJ870" i="1"/>
  <c r="AG870" i="1"/>
  <c r="AJ869" i="1"/>
  <c r="AG869" i="1"/>
  <c r="AJ868" i="1"/>
  <c r="AG868" i="1"/>
  <c r="AJ865" i="1"/>
  <c r="AG865" i="1"/>
  <c r="AJ864" i="1"/>
  <c r="AG864" i="1"/>
  <c r="AJ863" i="1"/>
  <c r="AG863" i="1"/>
  <c r="AJ862" i="1"/>
  <c r="AG862" i="1"/>
  <c r="AJ861" i="1"/>
  <c r="AG861" i="1"/>
  <c r="AJ860" i="1"/>
  <c r="AG860" i="1"/>
  <c r="AJ859" i="1"/>
  <c r="AG859" i="1"/>
  <c r="AJ858" i="1"/>
  <c r="AG858" i="1"/>
  <c r="AJ857" i="1"/>
  <c r="AG857" i="1"/>
  <c r="AJ856" i="1"/>
  <c r="AG856" i="1"/>
  <c r="AJ855" i="1"/>
  <c r="AG855" i="1"/>
  <c r="AJ854" i="1"/>
  <c r="AG854" i="1"/>
  <c r="AJ853" i="1"/>
  <c r="AG853" i="1"/>
  <c r="AJ852" i="1"/>
  <c r="AG852" i="1"/>
  <c r="AJ851" i="1"/>
  <c r="AG851" i="1"/>
  <c r="AJ850" i="1"/>
  <c r="AG850" i="1"/>
  <c r="AJ849" i="1"/>
  <c r="AG849" i="1"/>
  <c r="AJ848" i="1"/>
  <c r="AG848" i="1"/>
  <c r="AJ847" i="1"/>
  <c r="AG847" i="1"/>
  <c r="AJ846" i="1"/>
  <c r="AG846" i="1"/>
  <c r="AJ845" i="1"/>
  <c r="AG845" i="1"/>
  <c r="AJ844" i="1"/>
  <c r="AG844" i="1"/>
  <c r="AJ843" i="1"/>
  <c r="AG843" i="1"/>
  <c r="AJ842" i="1"/>
  <c r="AG842" i="1"/>
  <c r="AJ841" i="1"/>
  <c r="AG841" i="1"/>
  <c r="AJ840" i="1"/>
  <c r="AG840" i="1"/>
  <c r="AJ839" i="1"/>
  <c r="AG839" i="1"/>
  <c r="AJ838" i="1"/>
  <c r="AG838" i="1"/>
  <c r="AJ837" i="1"/>
  <c r="AG837" i="1"/>
  <c r="AJ835" i="1"/>
  <c r="AG835" i="1"/>
  <c r="AJ834" i="1"/>
  <c r="AG834" i="1"/>
  <c r="AJ833" i="1"/>
  <c r="AG833" i="1"/>
  <c r="AJ832" i="1"/>
  <c r="AG832" i="1"/>
  <c r="AJ831" i="1"/>
  <c r="AG831" i="1"/>
  <c r="AJ830" i="1"/>
  <c r="AG830" i="1"/>
  <c r="AJ829" i="1"/>
  <c r="AG829" i="1"/>
  <c r="AJ828" i="1"/>
  <c r="AG828" i="1"/>
  <c r="AJ827" i="1"/>
  <c r="AG827" i="1"/>
  <c r="AJ826" i="1"/>
  <c r="AG826" i="1"/>
  <c r="AJ825" i="1"/>
  <c r="AG825" i="1"/>
  <c r="AJ824" i="1"/>
  <c r="AG824" i="1"/>
  <c r="AJ823" i="1"/>
  <c r="AG823" i="1"/>
  <c r="AJ822" i="1"/>
  <c r="AG822" i="1"/>
  <c r="AJ821" i="1"/>
  <c r="AG821" i="1"/>
  <c r="AJ820" i="1"/>
  <c r="AG820" i="1"/>
  <c r="AJ819" i="1"/>
  <c r="AG819" i="1"/>
  <c r="AJ818" i="1"/>
  <c r="AG818" i="1"/>
  <c r="AJ817" i="1"/>
  <c r="AG817" i="1"/>
  <c r="AJ816" i="1"/>
  <c r="AG816" i="1"/>
  <c r="AJ815" i="1"/>
  <c r="AG815" i="1"/>
  <c r="AJ814" i="1"/>
  <c r="AG814" i="1"/>
  <c r="AJ813" i="1"/>
  <c r="AG813" i="1"/>
  <c r="AJ811" i="1"/>
  <c r="AG811" i="1"/>
  <c r="AJ809" i="1"/>
  <c r="AG809" i="1"/>
  <c r="AJ808" i="1"/>
  <c r="AG808" i="1"/>
  <c r="AJ807" i="1"/>
  <c r="AG807" i="1"/>
  <c r="AJ806" i="1"/>
  <c r="AG806" i="1"/>
  <c r="AJ805" i="1"/>
  <c r="AG805" i="1"/>
  <c r="AJ804" i="1"/>
  <c r="AG804" i="1"/>
  <c r="AJ803" i="1"/>
  <c r="AG803" i="1"/>
  <c r="AJ802" i="1"/>
  <c r="AG802" i="1"/>
  <c r="AJ801" i="1"/>
  <c r="AG801" i="1"/>
  <c r="AJ800" i="1"/>
  <c r="AG800" i="1"/>
  <c r="AJ799" i="1"/>
  <c r="AG799" i="1"/>
  <c r="AJ798" i="1"/>
  <c r="AG798" i="1"/>
  <c r="AJ797" i="1"/>
  <c r="AG797" i="1"/>
  <c r="AJ796" i="1"/>
  <c r="AG796" i="1"/>
  <c r="AJ795" i="1"/>
  <c r="AG795" i="1"/>
  <c r="AJ794" i="1"/>
  <c r="AG794" i="1"/>
  <c r="AJ793" i="1"/>
  <c r="AG793" i="1"/>
  <c r="AJ792" i="1"/>
  <c r="AG792" i="1"/>
  <c r="AJ791" i="1"/>
  <c r="AG791" i="1"/>
  <c r="AJ790" i="1"/>
  <c r="AG790" i="1"/>
  <c r="AJ789" i="1"/>
  <c r="AG789" i="1"/>
  <c r="AJ788" i="1"/>
  <c r="AG788" i="1"/>
  <c r="AJ787" i="1"/>
  <c r="AG787" i="1"/>
  <c r="AJ785" i="1"/>
  <c r="AG785" i="1"/>
  <c r="AJ784" i="1"/>
  <c r="AG784" i="1"/>
  <c r="AJ783" i="1"/>
  <c r="AG783" i="1"/>
  <c r="AJ782" i="1"/>
  <c r="AG782" i="1"/>
  <c r="AJ781" i="1"/>
  <c r="AG781" i="1"/>
  <c r="AJ780" i="1"/>
  <c r="AG780" i="1"/>
  <c r="AJ779" i="1"/>
  <c r="AG779" i="1"/>
  <c r="AJ778" i="1"/>
  <c r="AG778" i="1"/>
  <c r="AJ777" i="1"/>
  <c r="AG777" i="1"/>
  <c r="AJ776" i="1"/>
  <c r="AG776" i="1"/>
  <c r="AJ775" i="1"/>
  <c r="AG775" i="1"/>
  <c r="AJ774" i="1"/>
  <c r="AG774" i="1"/>
  <c r="AJ773" i="1"/>
  <c r="AG773" i="1"/>
  <c r="AJ772" i="1"/>
  <c r="AG772" i="1"/>
  <c r="AJ771" i="1"/>
  <c r="AG771" i="1"/>
  <c r="AJ770" i="1"/>
  <c r="AG770" i="1"/>
  <c r="AJ769" i="1"/>
  <c r="AG769" i="1"/>
  <c r="AJ768" i="1"/>
  <c r="AG768" i="1"/>
  <c r="AJ766" i="1"/>
  <c r="AG766" i="1"/>
  <c r="AJ765" i="1"/>
  <c r="AG765" i="1"/>
  <c r="AJ764" i="1"/>
  <c r="AG764" i="1"/>
  <c r="AJ763" i="1"/>
  <c r="AG763" i="1"/>
  <c r="AJ762" i="1"/>
  <c r="AG762" i="1"/>
  <c r="AJ761" i="1"/>
  <c r="AG761" i="1"/>
  <c r="AJ760" i="1"/>
  <c r="AG760" i="1"/>
  <c r="AJ759" i="1"/>
  <c r="AG759" i="1"/>
  <c r="AJ758" i="1"/>
  <c r="AG758" i="1"/>
  <c r="AJ757" i="1"/>
  <c r="AG757" i="1"/>
  <c r="AJ756" i="1"/>
  <c r="AG756" i="1"/>
  <c r="AJ755" i="1"/>
  <c r="AG755" i="1"/>
  <c r="AJ754" i="1"/>
  <c r="AG754" i="1"/>
  <c r="AJ753" i="1"/>
  <c r="AG753" i="1"/>
  <c r="AJ752" i="1"/>
  <c r="AG752" i="1"/>
  <c r="AJ750" i="1"/>
  <c r="AG750" i="1"/>
  <c r="AJ748" i="1"/>
  <c r="AG748" i="1"/>
  <c r="AJ746" i="1"/>
  <c r="AG746" i="1"/>
  <c r="AJ745" i="1"/>
  <c r="AG745" i="1"/>
  <c r="AJ744" i="1"/>
  <c r="AG744" i="1"/>
  <c r="AJ743" i="1"/>
  <c r="AG743" i="1"/>
  <c r="AJ742" i="1"/>
  <c r="AG742" i="1"/>
  <c r="AJ741" i="1"/>
  <c r="AG741" i="1"/>
  <c r="AJ740" i="1"/>
  <c r="AG740" i="1"/>
  <c r="AJ739" i="1"/>
  <c r="AG739" i="1"/>
  <c r="AJ738" i="1"/>
  <c r="AG738" i="1"/>
  <c r="AJ737" i="1"/>
  <c r="AG737" i="1"/>
  <c r="AJ736" i="1"/>
  <c r="AG736" i="1"/>
  <c r="AJ735" i="1"/>
  <c r="AG735" i="1"/>
  <c r="AJ734" i="1"/>
  <c r="AG734" i="1"/>
  <c r="AJ733" i="1"/>
  <c r="AG733" i="1"/>
  <c r="AJ732" i="1"/>
  <c r="AG732" i="1"/>
  <c r="AJ731" i="1"/>
  <c r="AG731" i="1"/>
  <c r="AJ730" i="1"/>
  <c r="AG730" i="1"/>
  <c r="AJ728" i="1"/>
  <c r="AG728" i="1"/>
  <c r="AJ727" i="1"/>
  <c r="AG727" i="1"/>
  <c r="AJ726" i="1"/>
  <c r="AG726" i="1"/>
  <c r="AJ725" i="1"/>
  <c r="AG725" i="1"/>
  <c r="AJ724" i="1"/>
  <c r="AG724" i="1"/>
  <c r="AJ723" i="1"/>
  <c r="AG723" i="1"/>
  <c r="AJ721" i="1"/>
  <c r="AG721" i="1"/>
  <c r="AJ720" i="1"/>
  <c r="AG720" i="1"/>
  <c r="AJ719" i="1"/>
  <c r="AG719" i="1"/>
  <c r="AJ717" i="1"/>
  <c r="AG717" i="1"/>
  <c r="AJ716" i="1"/>
  <c r="AG716" i="1"/>
  <c r="AJ715" i="1"/>
  <c r="AG715" i="1"/>
  <c r="AJ714" i="1"/>
  <c r="AG714" i="1"/>
  <c r="AJ711" i="1"/>
  <c r="AG711" i="1"/>
  <c r="AJ710" i="1"/>
  <c r="AG710" i="1"/>
  <c r="AJ709" i="1"/>
  <c r="AG709" i="1"/>
  <c r="AJ707" i="1"/>
  <c r="AG707" i="1"/>
  <c r="AJ706" i="1"/>
  <c r="AG706" i="1"/>
  <c r="AJ705" i="1"/>
  <c r="AG705" i="1"/>
  <c r="AJ704" i="1"/>
  <c r="AG704" i="1"/>
  <c r="AJ703" i="1"/>
  <c r="AG703" i="1"/>
  <c r="AJ702" i="1"/>
  <c r="AG702" i="1"/>
  <c r="AJ701" i="1"/>
  <c r="AG701" i="1"/>
  <c r="AJ700" i="1"/>
  <c r="AG700" i="1"/>
  <c r="AJ699" i="1"/>
  <c r="AG699" i="1"/>
  <c r="AJ697" i="1"/>
  <c r="AG697" i="1"/>
  <c r="AJ696" i="1"/>
  <c r="AG696" i="1"/>
  <c r="AJ695" i="1"/>
  <c r="AG695" i="1"/>
  <c r="AJ694" i="1"/>
  <c r="AG694" i="1"/>
  <c r="AJ693" i="1"/>
  <c r="AG693" i="1"/>
  <c r="AJ692" i="1"/>
  <c r="AG692" i="1"/>
  <c r="AJ691" i="1"/>
  <c r="AG691" i="1"/>
  <c r="AJ690" i="1"/>
  <c r="AG690" i="1"/>
  <c r="AJ689" i="1"/>
  <c r="AG689" i="1"/>
  <c r="AJ688" i="1"/>
  <c r="AG688" i="1"/>
  <c r="AJ683" i="1"/>
  <c r="AG683" i="1"/>
  <c r="AJ682" i="1"/>
  <c r="AG682" i="1"/>
  <c r="AJ681" i="1"/>
  <c r="AG681" i="1"/>
  <c r="AJ680" i="1"/>
  <c r="AG680" i="1"/>
  <c r="AJ679" i="1"/>
  <c r="AG679" i="1"/>
  <c r="AJ678" i="1"/>
  <c r="AG678" i="1"/>
  <c r="AJ677" i="1"/>
  <c r="AG677" i="1"/>
  <c r="AJ676" i="1"/>
  <c r="AG676" i="1"/>
  <c r="AJ675" i="1"/>
  <c r="AG675" i="1"/>
  <c r="AJ674" i="1"/>
  <c r="AG674" i="1"/>
  <c r="AJ673" i="1"/>
  <c r="AG673" i="1"/>
  <c r="AJ672" i="1"/>
  <c r="AG672" i="1"/>
  <c r="AJ671" i="1"/>
  <c r="AG671" i="1"/>
  <c r="AJ670" i="1"/>
  <c r="AG670" i="1"/>
  <c r="AJ669" i="1"/>
  <c r="AG669" i="1"/>
  <c r="AJ668" i="1"/>
  <c r="AG668" i="1"/>
  <c r="AJ667" i="1"/>
  <c r="AG667" i="1"/>
  <c r="AJ666" i="1"/>
  <c r="AG666" i="1"/>
  <c r="AJ665" i="1"/>
  <c r="AG665" i="1"/>
  <c r="AJ664" i="1"/>
  <c r="AG664" i="1"/>
  <c r="AJ663" i="1"/>
  <c r="AG663" i="1"/>
  <c r="AJ662" i="1"/>
  <c r="AG662" i="1"/>
  <c r="AJ661" i="1"/>
  <c r="AG661" i="1"/>
  <c r="AJ659" i="1"/>
  <c r="AG659" i="1"/>
  <c r="AJ658" i="1"/>
  <c r="AG658" i="1"/>
  <c r="AJ657" i="1"/>
  <c r="AG657" i="1"/>
  <c r="AJ656" i="1"/>
  <c r="AG656" i="1"/>
  <c r="AJ655" i="1"/>
  <c r="AG655" i="1"/>
  <c r="AJ654" i="1"/>
  <c r="AG654" i="1"/>
  <c r="AJ652" i="1"/>
  <c r="AG652" i="1"/>
  <c r="AJ650" i="1"/>
  <c r="AG650" i="1"/>
  <c r="AJ649" i="1"/>
  <c r="AG649" i="1"/>
  <c r="AJ648" i="1"/>
  <c r="AG648" i="1"/>
  <c r="AJ647" i="1"/>
  <c r="AG647" i="1"/>
  <c r="AJ646" i="1"/>
  <c r="AG646" i="1"/>
  <c r="AJ645" i="1"/>
  <c r="AG645" i="1"/>
  <c r="AJ644" i="1"/>
  <c r="AG644" i="1"/>
  <c r="AJ643" i="1"/>
  <c r="AG643" i="1"/>
  <c r="AJ642" i="1"/>
  <c r="AG642" i="1"/>
  <c r="AJ641" i="1"/>
  <c r="AG641" i="1"/>
  <c r="AJ640" i="1"/>
  <c r="AG640" i="1"/>
  <c r="AJ639" i="1"/>
  <c r="AG639" i="1"/>
  <c r="AJ637" i="1"/>
  <c r="AG637" i="1"/>
  <c r="AJ636" i="1"/>
  <c r="AG636" i="1"/>
  <c r="AJ633" i="1"/>
  <c r="AG633" i="1"/>
  <c r="AJ632" i="1"/>
  <c r="AG632" i="1"/>
  <c r="AJ631" i="1"/>
  <c r="AG631" i="1"/>
  <c r="AJ630" i="1"/>
  <c r="AG630" i="1"/>
  <c r="AJ629" i="1"/>
  <c r="AG629" i="1"/>
  <c r="AJ628" i="1"/>
  <c r="AG628" i="1"/>
  <c r="AJ626" i="1"/>
  <c r="AG626" i="1"/>
  <c r="AJ625" i="1"/>
  <c r="AG625" i="1"/>
  <c r="AJ624" i="1"/>
  <c r="AG624" i="1"/>
  <c r="AJ623" i="1"/>
  <c r="AG623" i="1"/>
  <c r="AJ622" i="1"/>
  <c r="AG622" i="1"/>
  <c r="AJ619" i="1"/>
  <c r="AG619" i="1"/>
  <c r="AJ618" i="1"/>
  <c r="AG618" i="1"/>
  <c r="AJ617" i="1"/>
  <c r="AG617" i="1"/>
  <c r="AJ616" i="1"/>
  <c r="AG616" i="1"/>
  <c r="AJ612" i="1"/>
  <c r="AG612" i="1"/>
  <c r="AJ610" i="1"/>
  <c r="AG610" i="1"/>
  <c r="AJ609" i="1"/>
  <c r="AG609" i="1"/>
  <c r="AJ608" i="1"/>
  <c r="AG608" i="1"/>
  <c r="AJ607" i="1"/>
  <c r="AG607" i="1"/>
  <c r="AJ606" i="1"/>
  <c r="AG606" i="1"/>
  <c r="AJ605" i="1"/>
  <c r="AG605" i="1"/>
  <c r="AJ604" i="1"/>
  <c r="AG604" i="1"/>
  <c r="AJ602" i="1"/>
  <c r="AG602" i="1"/>
  <c r="AJ601" i="1"/>
  <c r="AG601" i="1"/>
  <c r="AJ600" i="1"/>
  <c r="AG600" i="1"/>
  <c r="AJ599" i="1"/>
  <c r="AG599" i="1"/>
  <c r="AJ598" i="1"/>
  <c r="AG598" i="1"/>
  <c r="AJ595" i="1"/>
  <c r="AG595" i="1"/>
  <c r="AJ594" i="1"/>
  <c r="AG594" i="1"/>
  <c r="AJ593" i="1"/>
  <c r="AG593" i="1"/>
  <c r="AJ592" i="1"/>
  <c r="AG592" i="1"/>
  <c r="AJ591" i="1"/>
  <c r="AG591" i="1"/>
  <c r="AJ590" i="1"/>
  <c r="AG590" i="1"/>
  <c r="AJ589" i="1"/>
  <c r="AG589" i="1"/>
  <c r="AJ588" i="1"/>
  <c r="AG588" i="1"/>
  <c r="AJ587" i="1"/>
  <c r="AG587" i="1"/>
  <c r="AJ586" i="1"/>
  <c r="AG586" i="1"/>
  <c r="AJ585" i="1"/>
  <c r="AG585" i="1"/>
  <c r="AJ584" i="1"/>
  <c r="AG584" i="1"/>
  <c r="AJ581" i="1"/>
  <c r="AG581" i="1"/>
  <c r="AJ579" i="1"/>
  <c r="AG579" i="1"/>
  <c r="AJ578" i="1"/>
  <c r="AG578" i="1"/>
  <c r="AJ577" i="1"/>
  <c r="AG577" i="1"/>
  <c r="AJ576" i="1"/>
  <c r="AG576" i="1"/>
  <c r="AJ575" i="1"/>
  <c r="AG575" i="1"/>
  <c r="AJ574" i="1"/>
  <c r="AG574" i="1"/>
  <c r="AJ573" i="1"/>
  <c r="AG573" i="1"/>
  <c r="AJ572" i="1"/>
  <c r="AG572" i="1"/>
  <c r="AJ571" i="1"/>
  <c r="AG571" i="1"/>
  <c r="AJ570" i="1"/>
  <c r="AG570" i="1"/>
  <c r="AJ569" i="1"/>
  <c r="AG569" i="1"/>
  <c r="AJ568" i="1"/>
  <c r="AG568" i="1"/>
  <c r="AJ567" i="1"/>
  <c r="AG567" i="1"/>
  <c r="AJ566" i="1"/>
  <c r="AG566" i="1"/>
  <c r="AJ564" i="1"/>
  <c r="AG564" i="1"/>
  <c r="AJ563" i="1"/>
  <c r="AG563" i="1"/>
  <c r="AJ562" i="1"/>
  <c r="AG562" i="1"/>
  <c r="AJ561" i="1"/>
  <c r="AG561" i="1"/>
  <c r="AJ560" i="1"/>
  <c r="AG560" i="1"/>
  <c r="AJ559" i="1"/>
  <c r="AG559" i="1"/>
  <c r="AJ557" i="1"/>
  <c r="AG557" i="1"/>
  <c r="AJ556" i="1"/>
  <c r="AG556" i="1"/>
  <c r="AJ555" i="1"/>
  <c r="AG555" i="1"/>
  <c r="AJ554" i="1"/>
  <c r="AG554" i="1"/>
  <c r="AJ553" i="1"/>
  <c r="AG553" i="1"/>
  <c r="AJ552" i="1"/>
  <c r="AG552" i="1"/>
  <c r="AJ549" i="1"/>
  <c r="AG549" i="1"/>
  <c r="AJ548" i="1"/>
  <c r="AG548" i="1"/>
  <c r="AJ546" i="1"/>
  <c r="AG546" i="1"/>
  <c r="AJ545" i="1"/>
  <c r="AG545" i="1"/>
  <c r="AJ544" i="1"/>
  <c r="AG544" i="1"/>
  <c r="AJ543" i="1"/>
  <c r="AG543" i="1"/>
  <c r="AJ542" i="1"/>
  <c r="AG542" i="1"/>
  <c r="AJ541" i="1"/>
  <c r="AG541" i="1"/>
  <c r="AJ540" i="1"/>
  <c r="AG540" i="1"/>
  <c r="AJ539" i="1"/>
  <c r="AG539" i="1"/>
  <c r="AJ538" i="1"/>
  <c r="AG538" i="1"/>
  <c r="AJ537" i="1"/>
  <c r="AG537" i="1"/>
  <c r="AJ536" i="1"/>
  <c r="AG536" i="1"/>
  <c r="AJ535" i="1"/>
  <c r="AG535" i="1"/>
  <c r="AJ534" i="1"/>
  <c r="AG534" i="1"/>
  <c r="AJ533" i="1"/>
  <c r="AG533" i="1"/>
  <c r="AJ532" i="1"/>
  <c r="AG532" i="1"/>
  <c r="AJ525" i="1"/>
  <c r="AG525" i="1"/>
  <c r="AJ522" i="1"/>
  <c r="AG522" i="1"/>
  <c r="AJ521" i="1"/>
  <c r="AG521" i="1"/>
  <c r="AJ520" i="1"/>
  <c r="AG520" i="1"/>
  <c r="AJ519" i="1"/>
  <c r="AG519" i="1"/>
  <c r="AJ516" i="1"/>
  <c r="AG516" i="1"/>
  <c r="AJ515" i="1"/>
  <c r="AG515" i="1"/>
  <c r="AJ514" i="1"/>
  <c r="AG514" i="1"/>
  <c r="AJ513" i="1"/>
  <c r="AG513" i="1"/>
  <c r="AJ511" i="1"/>
  <c r="AG511" i="1"/>
  <c r="AJ509" i="1"/>
  <c r="AG509" i="1"/>
  <c r="AJ508" i="1"/>
  <c r="AG508" i="1"/>
  <c r="AJ507" i="1"/>
  <c r="AG507" i="1"/>
  <c r="AJ505" i="1"/>
  <c r="AG505" i="1"/>
  <c r="AJ504" i="1"/>
  <c r="AG504" i="1"/>
  <c r="AJ503" i="1"/>
  <c r="AG503" i="1"/>
  <c r="AJ502" i="1"/>
  <c r="AG502" i="1"/>
  <c r="AJ501" i="1"/>
  <c r="AG501" i="1"/>
  <c r="AJ500" i="1"/>
  <c r="AG500" i="1"/>
  <c r="AJ499" i="1"/>
  <c r="AG499" i="1"/>
  <c r="AJ497" i="1"/>
  <c r="AG497" i="1"/>
  <c r="AJ496" i="1"/>
  <c r="AG496" i="1"/>
  <c r="AJ495" i="1"/>
  <c r="AG495" i="1"/>
  <c r="AJ494" i="1"/>
  <c r="AG494" i="1"/>
  <c r="AJ493" i="1"/>
  <c r="AG493" i="1"/>
  <c r="AJ492" i="1"/>
  <c r="AG492" i="1"/>
  <c r="AJ491" i="1"/>
  <c r="AG491" i="1"/>
  <c r="AJ490" i="1"/>
  <c r="AG490" i="1"/>
  <c r="AJ489" i="1"/>
  <c r="AG489" i="1"/>
  <c r="AJ487" i="1"/>
  <c r="AG487" i="1"/>
  <c r="AJ486" i="1"/>
  <c r="AG486" i="1"/>
  <c r="AJ485" i="1"/>
  <c r="AG485" i="1"/>
  <c r="AJ484" i="1"/>
  <c r="AG484" i="1"/>
  <c r="AJ483" i="1"/>
  <c r="AG483" i="1"/>
  <c r="AJ480" i="1"/>
  <c r="AG480" i="1"/>
  <c r="AJ479" i="1"/>
  <c r="AG479" i="1"/>
  <c r="AJ477" i="1"/>
  <c r="AG477" i="1"/>
  <c r="AJ476" i="1"/>
  <c r="AG476" i="1"/>
  <c r="AJ475" i="1"/>
  <c r="AG475" i="1"/>
  <c r="AJ474" i="1"/>
  <c r="AG474" i="1"/>
  <c r="AJ473" i="1"/>
  <c r="AG473" i="1"/>
  <c r="AJ472" i="1"/>
  <c r="AG472" i="1"/>
  <c r="AJ470" i="1"/>
  <c r="AG470" i="1"/>
  <c r="AJ468" i="1"/>
  <c r="AG468" i="1"/>
  <c r="AJ467" i="1"/>
  <c r="AG467" i="1"/>
  <c r="AJ466" i="1"/>
  <c r="AG466" i="1"/>
  <c r="AJ465" i="1"/>
  <c r="AG465" i="1"/>
  <c r="AJ464" i="1"/>
  <c r="AG464" i="1"/>
  <c r="AJ463" i="1"/>
  <c r="AG463" i="1"/>
  <c r="AJ462" i="1"/>
  <c r="AG462" i="1"/>
  <c r="AJ461" i="1"/>
  <c r="AG461" i="1"/>
  <c r="AJ460" i="1"/>
  <c r="AG460" i="1"/>
  <c r="AJ459" i="1"/>
  <c r="AG459" i="1"/>
  <c r="AJ458" i="1"/>
  <c r="AG458" i="1"/>
  <c r="AJ457" i="1"/>
  <c r="AG457" i="1"/>
  <c r="AJ456" i="1"/>
  <c r="AG456" i="1"/>
  <c r="AJ455" i="1"/>
  <c r="AG455" i="1"/>
  <c r="AJ454" i="1"/>
  <c r="AG454" i="1"/>
  <c r="AJ453" i="1"/>
  <c r="AG453" i="1"/>
  <c r="AJ452" i="1"/>
  <c r="AG452" i="1"/>
  <c r="AJ451" i="1"/>
  <c r="AG451" i="1"/>
  <c r="AJ446" i="1"/>
  <c r="AG446" i="1"/>
  <c r="AJ445" i="1"/>
  <c r="AG445" i="1"/>
  <c r="AJ444" i="1"/>
  <c r="AG444" i="1"/>
  <c r="AJ443" i="1"/>
  <c r="AG443" i="1"/>
  <c r="AJ442" i="1"/>
  <c r="AG442" i="1"/>
  <c r="AJ441" i="1"/>
  <c r="AG441" i="1"/>
  <c r="AJ440" i="1"/>
  <c r="AG440" i="1"/>
  <c r="AJ439" i="1"/>
  <c r="AG439" i="1"/>
  <c r="AJ438" i="1"/>
  <c r="AG438" i="1"/>
  <c r="AJ437" i="1"/>
  <c r="AG437" i="1"/>
  <c r="AJ436" i="1"/>
  <c r="AG436" i="1"/>
  <c r="AJ434" i="1"/>
  <c r="AG434" i="1"/>
  <c r="AJ433" i="1"/>
  <c r="AG433" i="1"/>
  <c r="AJ432" i="1"/>
  <c r="AG432" i="1"/>
  <c r="AJ431" i="1"/>
  <c r="AG431" i="1"/>
  <c r="AJ430" i="1"/>
  <c r="AG430" i="1"/>
  <c r="AJ429" i="1"/>
  <c r="AG429" i="1"/>
  <c r="AJ428" i="1"/>
  <c r="AG428" i="1"/>
  <c r="AJ427" i="1"/>
  <c r="AG427" i="1"/>
  <c r="AJ425" i="1"/>
  <c r="AG425" i="1"/>
  <c r="AJ424" i="1"/>
  <c r="AG424" i="1"/>
  <c r="AJ421" i="1"/>
  <c r="AG421" i="1"/>
  <c r="AJ420" i="1"/>
  <c r="AG420" i="1"/>
  <c r="AJ419" i="1"/>
  <c r="AG419" i="1"/>
  <c r="AJ416" i="1"/>
  <c r="AG416" i="1"/>
  <c r="AJ415" i="1"/>
  <c r="AG415" i="1"/>
  <c r="AJ414" i="1"/>
  <c r="AG414" i="1"/>
  <c r="AJ413" i="1"/>
  <c r="AG413" i="1"/>
  <c r="AJ411" i="1"/>
  <c r="AG411" i="1"/>
  <c r="AJ410" i="1"/>
  <c r="AG410" i="1"/>
  <c r="AJ409" i="1"/>
  <c r="AG409" i="1"/>
  <c r="AJ405" i="1"/>
  <c r="AG405" i="1"/>
  <c r="AJ403" i="1"/>
  <c r="AG403" i="1"/>
  <c r="AJ402" i="1"/>
  <c r="AG402" i="1"/>
  <c r="AJ400" i="1"/>
  <c r="AG400" i="1"/>
  <c r="AJ399" i="1"/>
  <c r="AG399" i="1"/>
  <c r="AJ398" i="1"/>
  <c r="AG398" i="1"/>
  <c r="AJ397" i="1"/>
  <c r="AG397" i="1"/>
  <c r="AJ396" i="1"/>
  <c r="AG396" i="1"/>
  <c r="AJ395" i="1"/>
  <c r="AG395" i="1"/>
  <c r="AJ392" i="1"/>
  <c r="AG392" i="1"/>
  <c r="AJ391" i="1"/>
  <c r="AG391" i="1"/>
  <c r="AJ390" i="1"/>
  <c r="AG390" i="1"/>
  <c r="AJ389" i="1"/>
  <c r="AG389" i="1"/>
  <c r="AJ388" i="1"/>
  <c r="AG388" i="1"/>
  <c r="AJ387" i="1"/>
  <c r="AG387" i="1"/>
  <c r="AJ386" i="1"/>
  <c r="AG386" i="1"/>
  <c r="AJ385" i="1"/>
  <c r="AG385" i="1"/>
  <c r="AJ384" i="1"/>
  <c r="AG384" i="1"/>
  <c r="AJ383" i="1"/>
  <c r="AG383" i="1"/>
  <c r="AJ382" i="1"/>
  <c r="AG382" i="1"/>
  <c r="AJ381" i="1"/>
  <c r="AG381" i="1"/>
  <c r="AJ380" i="1"/>
  <c r="AG380" i="1"/>
  <c r="AJ374" i="1"/>
  <c r="AG374" i="1"/>
  <c r="AJ373" i="1"/>
  <c r="AG373" i="1"/>
  <c r="AJ372" i="1"/>
  <c r="AG372" i="1"/>
  <c r="AJ371" i="1"/>
  <c r="AG371" i="1"/>
  <c r="AJ370" i="1"/>
  <c r="AG370" i="1"/>
  <c r="AJ367" i="1"/>
  <c r="AG367" i="1"/>
  <c r="AJ365" i="1"/>
  <c r="AG365" i="1"/>
  <c r="AJ364" i="1"/>
  <c r="AG364" i="1"/>
  <c r="AJ360" i="1"/>
  <c r="AG360" i="1"/>
  <c r="AJ356" i="1"/>
  <c r="AG356" i="1"/>
  <c r="AJ355" i="1"/>
  <c r="AG355" i="1"/>
  <c r="AJ354" i="1"/>
  <c r="AG354" i="1"/>
  <c r="AJ353" i="1"/>
  <c r="AG353" i="1"/>
  <c r="AJ352" i="1"/>
  <c r="AG352" i="1"/>
  <c r="AJ351" i="1"/>
  <c r="AG351" i="1"/>
  <c r="AJ350" i="1"/>
  <c r="AG350" i="1"/>
  <c r="AJ349" i="1"/>
  <c r="AG349" i="1"/>
  <c r="AJ348" i="1"/>
  <c r="AG348" i="1"/>
  <c r="AJ347" i="1"/>
  <c r="AG347" i="1"/>
  <c r="AJ346" i="1"/>
  <c r="AG346" i="1"/>
  <c r="AJ343" i="1"/>
  <c r="AG343" i="1"/>
  <c r="AJ342" i="1"/>
  <c r="AG342" i="1"/>
  <c r="AJ340" i="1"/>
  <c r="AG340" i="1"/>
  <c r="AJ339" i="1"/>
  <c r="AG339" i="1"/>
  <c r="AJ338" i="1"/>
  <c r="AG338" i="1"/>
  <c r="AJ337" i="1"/>
  <c r="AG337" i="1"/>
  <c r="AJ336" i="1"/>
  <c r="AG336" i="1"/>
  <c r="AJ335" i="1"/>
  <c r="AG335" i="1"/>
  <c r="AJ331" i="1"/>
  <c r="AG331" i="1"/>
  <c r="AJ330" i="1"/>
  <c r="AG330" i="1"/>
  <c r="AJ328" i="1"/>
  <c r="AG328" i="1"/>
  <c r="AJ327" i="1"/>
  <c r="AG327" i="1"/>
  <c r="AJ326" i="1"/>
  <c r="AG326" i="1"/>
  <c r="AJ324" i="1"/>
  <c r="AG324" i="1"/>
  <c r="AJ323" i="1"/>
  <c r="AG323" i="1"/>
  <c r="AJ322" i="1"/>
  <c r="AG322" i="1"/>
  <c r="AJ321" i="1"/>
  <c r="AG321" i="1"/>
  <c r="AJ319" i="1"/>
  <c r="AG319" i="1"/>
  <c r="AJ318" i="1"/>
  <c r="AG318" i="1"/>
  <c r="AJ316" i="1"/>
  <c r="AG316" i="1"/>
  <c r="AJ314" i="1"/>
  <c r="AG314" i="1"/>
  <c r="AJ312" i="1"/>
  <c r="AG312" i="1"/>
  <c r="AJ311" i="1"/>
  <c r="AG311" i="1"/>
  <c r="AJ307" i="1"/>
  <c r="AG307" i="1"/>
  <c r="AJ303" i="1"/>
  <c r="AG303" i="1"/>
  <c r="AJ301" i="1"/>
  <c r="AG301" i="1"/>
  <c r="AJ300" i="1"/>
  <c r="AG300" i="1"/>
  <c r="AJ299" i="1"/>
  <c r="AG299" i="1"/>
  <c r="AJ298" i="1"/>
  <c r="AG298" i="1"/>
  <c r="AJ296" i="1"/>
  <c r="AG296" i="1"/>
  <c r="AJ295" i="1"/>
  <c r="AG295" i="1"/>
  <c r="AJ294" i="1"/>
  <c r="AG294" i="1"/>
  <c r="AJ292" i="1"/>
  <c r="AG292" i="1"/>
  <c r="AJ285" i="1"/>
  <c r="AG285" i="1"/>
  <c r="AJ281" i="1"/>
  <c r="AG281" i="1"/>
  <c r="AJ279" i="1"/>
  <c r="AG279" i="1"/>
  <c r="AJ275" i="1"/>
  <c r="AG275" i="1"/>
  <c r="AJ272" i="1"/>
  <c r="AG272" i="1"/>
  <c r="AJ271" i="1"/>
  <c r="AG271" i="1"/>
  <c r="AJ269" i="1"/>
  <c r="AG269" i="1"/>
  <c r="AJ268" i="1"/>
  <c r="AG268" i="1"/>
  <c r="AJ265" i="1"/>
  <c r="AG265" i="1"/>
  <c r="AJ264" i="1"/>
  <c r="AG264" i="1"/>
  <c r="AJ263" i="1"/>
  <c r="AG263" i="1"/>
  <c r="AJ261" i="1"/>
  <c r="AG261" i="1"/>
  <c r="AJ260" i="1"/>
  <c r="AG260" i="1"/>
  <c r="AJ259" i="1"/>
  <c r="AG259" i="1"/>
  <c r="AJ258" i="1"/>
  <c r="AG258" i="1"/>
  <c r="AJ257" i="1"/>
  <c r="AG257" i="1"/>
  <c r="AJ256" i="1"/>
  <c r="AG256" i="1"/>
  <c r="AJ255" i="1"/>
  <c r="AG255" i="1"/>
  <c r="AJ254" i="1"/>
  <c r="AG254" i="1"/>
  <c r="AJ253" i="1"/>
  <c r="AG253" i="1"/>
  <c r="AJ251" i="1"/>
  <c r="AG251" i="1"/>
  <c r="AJ250" i="1"/>
  <c r="AG250" i="1"/>
  <c r="AJ249" i="1"/>
  <c r="AG249" i="1"/>
  <c r="AJ248" i="1"/>
  <c r="AG248" i="1"/>
  <c r="AJ247" i="1"/>
  <c r="AG247" i="1"/>
  <c r="AJ246" i="1"/>
  <c r="AG246" i="1"/>
  <c r="AJ242" i="1"/>
  <c r="AG242" i="1"/>
  <c r="AJ237" i="1"/>
  <c r="AG237" i="1"/>
  <c r="AJ235" i="1"/>
  <c r="AG235" i="1"/>
  <c r="AJ234" i="1"/>
  <c r="AG234" i="1"/>
  <c r="AJ233" i="1"/>
  <c r="AG233" i="1"/>
  <c r="AJ232" i="1"/>
  <c r="AG232" i="1"/>
  <c r="AJ231" i="1"/>
  <c r="AG231" i="1"/>
  <c r="AJ228" i="1"/>
  <c r="AG228" i="1"/>
  <c r="AJ225" i="1"/>
  <c r="AG225" i="1"/>
  <c r="AJ223" i="1"/>
  <c r="AG223" i="1"/>
  <c r="AJ222" i="1"/>
  <c r="AG222" i="1"/>
  <c r="AJ219" i="1"/>
  <c r="AG219" i="1"/>
  <c r="AJ218" i="1"/>
  <c r="AG218" i="1"/>
  <c r="AJ217" i="1"/>
  <c r="AG217" i="1"/>
  <c r="AJ216" i="1"/>
  <c r="AG216" i="1"/>
  <c r="AJ215" i="1"/>
  <c r="AG215" i="1"/>
  <c r="AJ213" i="1"/>
  <c r="AG213" i="1"/>
  <c r="AJ212" i="1"/>
  <c r="AG212" i="1"/>
  <c r="AJ210" i="1"/>
  <c r="AG210" i="1"/>
  <c r="AJ209" i="1"/>
  <c r="AG209" i="1"/>
  <c r="AJ207" i="1"/>
  <c r="AG207" i="1"/>
  <c r="AJ205" i="1"/>
  <c r="AG205" i="1"/>
  <c r="AJ200" i="1"/>
  <c r="AG200" i="1"/>
  <c r="AJ197" i="1"/>
  <c r="AG197" i="1"/>
  <c r="AJ195" i="1"/>
  <c r="AG195" i="1"/>
  <c r="AJ191" i="1"/>
  <c r="AG191" i="1"/>
  <c r="AJ189" i="1"/>
  <c r="AG189" i="1"/>
  <c r="AJ188" i="1"/>
  <c r="AG188" i="1"/>
  <c r="AJ187" i="1"/>
  <c r="AG187" i="1"/>
  <c r="AJ185" i="1"/>
  <c r="AG185" i="1"/>
  <c r="AJ184" i="1"/>
  <c r="AG184" i="1"/>
  <c r="AJ181" i="1"/>
  <c r="AG181" i="1"/>
  <c r="AJ180" i="1"/>
  <c r="AG180" i="1"/>
  <c r="AJ179" i="1"/>
  <c r="AG179" i="1"/>
  <c r="AJ177" i="1"/>
  <c r="AG177" i="1"/>
  <c r="AJ175" i="1"/>
  <c r="AG175" i="1"/>
  <c r="AJ173" i="1"/>
  <c r="AG173" i="1"/>
  <c r="AJ172" i="1"/>
  <c r="AG172" i="1"/>
  <c r="AJ171" i="1"/>
  <c r="AG171" i="1"/>
  <c r="AJ166" i="1"/>
  <c r="AG166" i="1"/>
  <c r="AJ158" i="1"/>
  <c r="AG158" i="1"/>
  <c r="AJ157" i="1"/>
  <c r="AG157" i="1"/>
  <c r="AJ154" i="1"/>
  <c r="AG154" i="1"/>
  <c r="AJ152" i="1"/>
  <c r="AG152" i="1"/>
  <c r="AJ149" i="1"/>
  <c r="AG149" i="1"/>
  <c r="AJ146" i="1"/>
  <c r="AG146" i="1"/>
  <c r="AJ144" i="1"/>
  <c r="AG144" i="1"/>
  <c r="AJ141" i="1"/>
  <c r="AG141" i="1"/>
  <c r="AJ139" i="1"/>
  <c r="AG139" i="1"/>
  <c r="AJ138" i="1"/>
  <c r="AG138" i="1"/>
  <c r="AJ137" i="1"/>
  <c r="AG137" i="1"/>
  <c r="AJ136" i="1"/>
  <c r="AG136" i="1"/>
  <c r="AJ135" i="1"/>
  <c r="AG135" i="1"/>
  <c r="AJ134" i="1"/>
  <c r="AG134" i="1"/>
  <c r="AJ132" i="1"/>
  <c r="AG132" i="1"/>
  <c r="AJ130" i="1"/>
  <c r="AG130" i="1"/>
  <c r="AJ129" i="1"/>
  <c r="AG129" i="1"/>
  <c r="AJ125" i="1"/>
  <c r="AG125" i="1"/>
  <c r="AJ124" i="1"/>
  <c r="AG124" i="1"/>
  <c r="AJ123" i="1"/>
  <c r="AG123" i="1"/>
  <c r="AJ122" i="1"/>
  <c r="AG122" i="1"/>
  <c r="AJ119" i="1"/>
  <c r="AG119" i="1"/>
  <c r="AJ112" i="1"/>
  <c r="AG112" i="1"/>
  <c r="AJ111" i="1"/>
  <c r="AG111" i="1"/>
  <c r="AJ110" i="1"/>
  <c r="AG110" i="1"/>
  <c r="AJ109" i="1"/>
  <c r="AG109" i="1"/>
  <c r="AJ108" i="1"/>
  <c r="AG108" i="1"/>
  <c r="AJ106" i="1"/>
  <c r="AG106" i="1"/>
  <c r="AJ105" i="1"/>
  <c r="AG105" i="1"/>
  <c r="AJ104" i="1"/>
  <c r="AG104" i="1"/>
  <c r="AJ103" i="1"/>
  <c r="AG103" i="1"/>
  <c r="AJ102" i="1"/>
  <c r="AG102" i="1"/>
  <c r="AJ98" i="1"/>
  <c r="AG98" i="1"/>
  <c r="AJ97" i="1"/>
  <c r="AG97" i="1"/>
  <c r="AJ96" i="1"/>
  <c r="AG96" i="1"/>
  <c r="AJ95" i="1"/>
  <c r="AG95" i="1"/>
  <c r="AJ93" i="1"/>
  <c r="AG93" i="1"/>
  <c r="AJ91" i="1"/>
  <c r="AG91" i="1"/>
  <c r="AJ86" i="1"/>
  <c r="AG86" i="1"/>
  <c r="AJ85" i="1"/>
  <c r="AG85" i="1"/>
  <c r="AJ79" i="1"/>
  <c r="AG79" i="1"/>
  <c r="AJ74" i="1"/>
  <c r="AG74" i="1"/>
  <c r="AJ73" i="1"/>
  <c r="AG73" i="1"/>
  <c r="AJ72" i="1"/>
  <c r="AG72" i="1"/>
  <c r="AJ71" i="1"/>
  <c r="AG71" i="1"/>
  <c r="AJ70" i="1"/>
  <c r="AG70" i="1"/>
  <c r="AJ68" i="1"/>
  <c r="AG68" i="1"/>
  <c r="AJ65" i="1"/>
  <c r="AG65" i="1"/>
  <c r="AJ63" i="1"/>
  <c r="AG63" i="1"/>
  <c r="AJ60" i="1"/>
  <c r="AG60" i="1"/>
  <c r="AJ58" i="1"/>
  <c r="AG58" i="1"/>
  <c r="AJ56" i="1"/>
  <c r="AG56" i="1"/>
  <c r="AJ52" i="1"/>
  <c r="AG52" i="1"/>
  <c r="AJ51" i="1"/>
  <c r="AG51" i="1"/>
  <c r="AJ48" i="1"/>
  <c r="AG48" i="1"/>
  <c r="AJ46" i="1"/>
  <c r="AG46" i="1"/>
  <c r="AJ44" i="1"/>
  <c r="AG44" i="1"/>
  <c r="AJ42" i="1"/>
  <c r="AG42" i="1"/>
  <c r="AJ41" i="1"/>
  <c r="AG41" i="1"/>
  <c r="AJ38" i="1"/>
  <c r="AG38" i="1"/>
  <c r="AJ37" i="1"/>
  <c r="AG37" i="1"/>
  <c r="AJ35" i="1"/>
  <c r="AG35" i="1"/>
  <c r="AJ33" i="1"/>
  <c r="AG33" i="1"/>
  <c r="AJ32" i="1"/>
  <c r="AG32" i="1"/>
  <c r="AJ31" i="1"/>
  <c r="AG31" i="1"/>
  <c r="AJ30" i="1"/>
  <c r="AG30" i="1"/>
  <c r="AJ27" i="1"/>
  <c r="AG27" i="1"/>
  <c r="AJ26" i="1"/>
  <c r="AG26" i="1"/>
  <c r="AJ25" i="1"/>
  <c r="AG25" i="1"/>
  <c r="AJ23" i="1"/>
  <c r="AG23" i="1"/>
  <c r="AJ22" i="1"/>
  <c r="AG22" i="1"/>
  <c r="AJ20" i="1"/>
  <c r="AG20" i="1"/>
  <c r="AJ16" i="1"/>
  <c r="AG16" i="1"/>
  <c r="AJ15" i="1"/>
  <c r="AG15" i="1"/>
  <c r="AJ14" i="1"/>
  <c r="AG14" i="1"/>
  <c r="AJ13" i="1"/>
  <c r="AG13" i="1"/>
  <c r="AJ12" i="1"/>
  <c r="AG12" i="1"/>
  <c r="AJ11" i="1"/>
  <c r="AG11" i="1"/>
  <c r="AJ10" i="1"/>
  <c r="AG10" i="1"/>
  <c r="AJ9" i="1"/>
  <c r="AG9" i="1"/>
  <c r="AJ8" i="1"/>
  <c r="AG8" i="1"/>
  <c r="AJ6" i="1"/>
  <c r="AG6" i="1"/>
  <c r="AJ5" i="1"/>
  <c r="AG5" i="1"/>
  <c r="AJ2127" i="1"/>
  <c r="AH2127" i="1"/>
  <c r="AG2127" i="1"/>
  <c r="AJ2125" i="1"/>
  <c r="AH2125" i="1"/>
  <c r="AG2125" i="1"/>
  <c r="AJ2124" i="1"/>
  <c r="AH2124" i="1"/>
  <c r="AG2124" i="1"/>
  <c r="AJ2123" i="1"/>
  <c r="AH2123" i="1"/>
  <c r="AG2123" i="1"/>
  <c r="AJ2121" i="1"/>
  <c r="AH2121" i="1"/>
  <c r="AG2121" i="1"/>
  <c r="AJ2119" i="1"/>
  <c r="AH2119" i="1"/>
  <c r="AG2119" i="1"/>
  <c r="AJ2118" i="1"/>
  <c r="AH2118" i="1"/>
  <c r="AG2118" i="1"/>
  <c r="AJ2117" i="1"/>
  <c r="AH2117" i="1"/>
  <c r="AG2117" i="1"/>
  <c r="AJ2116" i="1"/>
  <c r="AH2116" i="1"/>
  <c r="AG2116" i="1"/>
  <c r="AJ2115" i="1"/>
  <c r="AH2115" i="1"/>
  <c r="AG2115" i="1"/>
  <c r="AJ2114" i="1"/>
  <c r="AH2114" i="1"/>
  <c r="AG2114" i="1"/>
  <c r="AJ2113" i="1"/>
  <c r="AH2113" i="1"/>
  <c r="AG2113" i="1"/>
  <c r="AJ2112" i="1"/>
  <c r="AH2112" i="1"/>
  <c r="AG2112" i="1"/>
  <c r="AJ2111" i="1"/>
  <c r="AH2111" i="1"/>
  <c r="AG2111" i="1"/>
  <c r="AJ2110" i="1"/>
  <c r="AH2110" i="1"/>
  <c r="AG2110" i="1"/>
  <c r="AJ2108" i="1"/>
  <c r="AH2108" i="1"/>
  <c r="AG2108" i="1"/>
  <c r="AJ2106" i="1"/>
  <c r="AH2106" i="1"/>
  <c r="AG2106" i="1"/>
  <c r="AJ2103" i="1"/>
  <c r="AH2103" i="1"/>
  <c r="AG2103" i="1"/>
  <c r="AJ2102" i="1"/>
  <c r="AH2102" i="1"/>
  <c r="AG2102" i="1"/>
  <c r="AJ2100" i="1"/>
  <c r="AH2100" i="1"/>
  <c r="AG2100" i="1"/>
  <c r="AJ2099" i="1"/>
  <c r="AH2099" i="1"/>
  <c r="AG2099" i="1"/>
  <c r="AJ2098" i="1"/>
  <c r="AH2098" i="1"/>
  <c r="AG2098" i="1"/>
  <c r="AJ2097" i="1"/>
  <c r="AH2097" i="1"/>
  <c r="AG2097" i="1"/>
  <c r="AJ2096" i="1"/>
  <c r="AH2096" i="1"/>
  <c r="AG2096" i="1"/>
  <c r="AJ2093" i="1"/>
  <c r="AH2093" i="1"/>
  <c r="AG2093" i="1"/>
  <c r="AJ2091" i="1"/>
  <c r="AH2091" i="1"/>
  <c r="AG2091" i="1"/>
  <c r="AJ2090" i="1"/>
  <c r="AH2090" i="1"/>
  <c r="AG2090" i="1"/>
  <c r="AJ2088" i="1"/>
  <c r="AH2088" i="1"/>
  <c r="AG2088" i="1"/>
  <c r="AJ2085" i="1"/>
  <c r="AH2085" i="1"/>
  <c r="AG2085" i="1"/>
  <c r="AJ2082" i="1"/>
  <c r="AH2082" i="1"/>
  <c r="AG2082" i="1"/>
  <c r="AJ2081" i="1"/>
  <c r="AH2081" i="1"/>
  <c r="AG2081" i="1"/>
  <c r="AJ2080" i="1"/>
  <c r="AH2080" i="1"/>
  <c r="AG2080" i="1"/>
  <c r="AJ2074" i="1"/>
  <c r="AH2074" i="1"/>
  <c r="AG2074" i="1"/>
  <c r="AJ2069" i="1"/>
  <c r="AH2069" i="1"/>
  <c r="AG2069" i="1"/>
  <c r="AJ2068" i="1"/>
  <c r="AH2068" i="1"/>
  <c r="AG2068" i="1"/>
  <c r="AJ2063" i="1"/>
  <c r="AH2063" i="1"/>
  <c r="AG2063" i="1"/>
  <c r="AJ2062" i="1"/>
  <c r="AH2062" i="1"/>
  <c r="AG2062" i="1"/>
  <c r="AJ2061" i="1"/>
  <c r="AH2061" i="1"/>
  <c r="AG2061" i="1"/>
  <c r="AJ2056" i="1"/>
  <c r="AH2056" i="1"/>
  <c r="AG2056" i="1"/>
  <c r="AJ2054" i="1"/>
  <c r="AH2054" i="1"/>
  <c r="AG2054" i="1"/>
  <c r="AJ2051" i="1"/>
  <c r="AH2051" i="1"/>
  <c r="AG2051" i="1"/>
  <c r="AJ2050" i="1"/>
  <c r="AH2050" i="1"/>
  <c r="AG2050" i="1"/>
  <c r="AJ2047" i="1"/>
  <c r="AH2047" i="1"/>
  <c r="AG2047" i="1"/>
  <c r="AJ2046" i="1"/>
  <c r="AH2046" i="1"/>
  <c r="AG2046" i="1"/>
  <c r="AJ2045" i="1"/>
  <c r="AH2045" i="1"/>
  <c r="AG2045" i="1"/>
  <c r="AJ2043" i="1"/>
  <c r="AH2043" i="1"/>
  <c r="AG2043" i="1"/>
  <c r="AJ2042" i="1"/>
  <c r="AH2042" i="1"/>
  <c r="AG2042" i="1"/>
  <c r="AJ2035" i="1"/>
  <c r="AH2035" i="1"/>
  <c r="AG2035" i="1"/>
  <c r="AJ2033" i="1"/>
  <c r="AH2033" i="1"/>
  <c r="AG2033" i="1"/>
  <c r="AJ2032" i="1"/>
  <c r="AH2032" i="1"/>
  <c r="AG2032" i="1"/>
  <c r="AJ2031" i="1"/>
  <c r="AH2031" i="1"/>
  <c r="AG2031" i="1"/>
  <c r="AJ2030" i="1"/>
  <c r="AH2030" i="1"/>
  <c r="AG2030" i="1"/>
  <c r="AJ2026" i="1"/>
  <c r="AH2026" i="1"/>
  <c r="AG2026" i="1"/>
  <c r="AJ2025" i="1"/>
  <c r="AH2025" i="1"/>
  <c r="AG2025" i="1"/>
  <c r="AJ2024" i="1"/>
  <c r="AH2024" i="1"/>
  <c r="AG2024" i="1"/>
  <c r="AJ2022" i="1"/>
  <c r="AH2022" i="1"/>
  <c r="AG2022" i="1"/>
  <c r="AJ2019" i="1"/>
  <c r="AH2019" i="1"/>
  <c r="AG2019" i="1"/>
  <c r="AJ2016" i="1"/>
  <c r="AH2016" i="1"/>
  <c r="AG2016" i="1"/>
  <c r="AJ2015" i="1"/>
  <c r="AH2015" i="1"/>
  <c r="AG2015" i="1"/>
  <c r="AJ2011" i="1"/>
  <c r="AH2011" i="1"/>
  <c r="AG2011" i="1"/>
  <c r="AJ2008" i="1"/>
  <c r="AH2008" i="1"/>
  <c r="AG2008" i="1"/>
  <c r="AJ2003" i="1"/>
  <c r="AH2003" i="1"/>
  <c r="AG2003" i="1"/>
  <c r="AJ2001" i="1"/>
  <c r="AH2001" i="1"/>
  <c r="AG2001" i="1"/>
  <c r="AJ2000" i="1"/>
  <c r="AH2000" i="1"/>
  <c r="AG2000" i="1"/>
  <c r="AJ1992" i="1"/>
  <c r="AH1992" i="1"/>
  <c r="AG1992" i="1"/>
  <c r="AJ1989" i="1"/>
  <c r="AH1989" i="1"/>
  <c r="AG1989" i="1"/>
  <c r="AJ1987" i="1"/>
  <c r="AH1987" i="1"/>
  <c r="AG1987" i="1"/>
  <c r="AJ1986" i="1"/>
  <c r="AH1986" i="1"/>
  <c r="AG1986" i="1"/>
  <c r="AJ1985" i="1"/>
  <c r="AH1985" i="1"/>
  <c r="AG1985" i="1"/>
  <c r="AJ1983" i="1"/>
  <c r="AH1983" i="1"/>
  <c r="AG1983" i="1"/>
  <c r="AJ1982" i="1"/>
  <c r="AH1982" i="1"/>
  <c r="AG1982" i="1"/>
  <c r="AJ1978" i="1"/>
  <c r="AH1978" i="1"/>
  <c r="AG1978" i="1"/>
  <c r="AJ1977" i="1"/>
  <c r="AH1977" i="1"/>
  <c r="AG1977" i="1"/>
  <c r="AJ1976" i="1"/>
  <c r="AH1976" i="1"/>
  <c r="AG1976" i="1"/>
  <c r="AJ1971" i="1"/>
  <c r="AH1971" i="1"/>
  <c r="AG1971" i="1"/>
  <c r="AJ1969" i="1"/>
  <c r="AH1969" i="1"/>
  <c r="AG1969" i="1"/>
  <c r="AJ1968" i="1"/>
  <c r="AH1968" i="1"/>
  <c r="AG1968" i="1"/>
  <c r="AJ1967" i="1"/>
  <c r="AH1967" i="1"/>
  <c r="AG1967" i="1"/>
  <c r="AJ1966" i="1"/>
  <c r="AH1966" i="1"/>
  <c r="AG1966" i="1"/>
  <c r="AJ1954" i="1"/>
  <c r="AH1954" i="1"/>
  <c r="AG1954" i="1"/>
  <c r="AJ1951" i="1"/>
  <c r="AH1951" i="1"/>
  <c r="AG1951" i="1"/>
  <c r="AJ1948" i="1"/>
  <c r="AH1948" i="1"/>
  <c r="AG1948" i="1"/>
  <c r="AJ1945" i="1"/>
  <c r="AH1945" i="1"/>
  <c r="AG1945" i="1"/>
  <c r="AJ1944" i="1"/>
  <c r="AH1944" i="1"/>
  <c r="AG1944" i="1"/>
  <c r="AJ1937" i="1"/>
  <c r="AH1937" i="1"/>
  <c r="AG1937" i="1"/>
  <c r="AJ1935" i="1"/>
  <c r="AH1935" i="1"/>
  <c r="AG1935" i="1"/>
  <c r="AJ1934" i="1"/>
  <c r="AH1934" i="1"/>
  <c r="AG1934" i="1"/>
  <c r="AJ1932" i="1"/>
  <c r="AH1932" i="1"/>
  <c r="AG1932" i="1"/>
  <c r="AJ1930" i="1"/>
  <c r="AH1930" i="1"/>
  <c r="AG1930" i="1"/>
  <c r="AJ1929" i="1"/>
  <c r="AH1929" i="1"/>
  <c r="AG1929" i="1"/>
  <c r="AJ1926" i="1"/>
  <c r="AH1926" i="1"/>
  <c r="AG1926" i="1"/>
  <c r="AJ1918" i="1"/>
  <c r="AH1918" i="1"/>
  <c r="AG1918" i="1"/>
  <c r="AJ1914" i="1"/>
  <c r="AH1914" i="1"/>
  <c r="AG1914" i="1"/>
  <c r="AJ1913" i="1"/>
  <c r="AH1913" i="1"/>
  <c r="AG1913" i="1"/>
  <c r="AJ1912" i="1"/>
  <c r="AH1912" i="1"/>
  <c r="AG1912" i="1"/>
  <c r="AJ1908" i="1"/>
  <c r="AH1908" i="1"/>
  <c r="AG1908" i="1"/>
  <c r="AJ1905" i="1"/>
  <c r="AH1905" i="1"/>
  <c r="AG1905" i="1"/>
  <c r="AJ1899" i="1"/>
  <c r="AH1899" i="1"/>
  <c r="AG1899" i="1"/>
  <c r="AJ1896" i="1"/>
  <c r="AH1896" i="1"/>
  <c r="AG1896" i="1"/>
  <c r="AJ1894" i="1"/>
  <c r="AH1894" i="1"/>
  <c r="AG1894" i="1"/>
  <c r="AJ1893" i="1"/>
  <c r="AH1893" i="1"/>
  <c r="AG1893" i="1"/>
  <c r="AJ1891" i="1"/>
  <c r="AH1891" i="1"/>
  <c r="AG1891" i="1"/>
  <c r="AJ1890" i="1"/>
  <c r="AH1890" i="1"/>
  <c r="AG1890" i="1"/>
  <c r="AJ1885" i="1"/>
  <c r="AH1885" i="1"/>
  <c r="AG1885" i="1"/>
  <c r="AJ1884" i="1"/>
  <c r="AH1884" i="1"/>
  <c r="AG1884" i="1"/>
  <c r="AJ1880" i="1"/>
  <c r="AH1880" i="1"/>
  <c r="AG1880" i="1"/>
  <c r="AJ1877" i="1"/>
  <c r="AH1877" i="1"/>
  <c r="AG1877" i="1"/>
  <c r="AJ1874" i="1"/>
  <c r="AH1874" i="1"/>
  <c r="AG1874" i="1"/>
  <c r="AJ1873" i="1"/>
  <c r="AH1873" i="1"/>
  <c r="AG1873" i="1"/>
  <c r="AJ1872" i="1"/>
  <c r="AH1872" i="1"/>
  <c r="AG1872" i="1"/>
  <c r="AJ1870" i="1"/>
  <c r="AH1870" i="1"/>
  <c r="AG1870" i="1"/>
  <c r="AJ1866" i="1"/>
  <c r="AH1866" i="1"/>
  <c r="AG1866" i="1"/>
  <c r="AJ1865" i="1"/>
  <c r="AH1865" i="1"/>
  <c r="AG1865" i="1"/>
  <c r="AJ1861" i="1"/>
  <c r="AH1861" i="1"/>
  <c r="AG1861" i="1"/>
  <c r="AJ1860" i="1"/>
  <c r="AH1860" i="1"/>
  <c r="AG1860" i="1"/>
  <c r="AJ1859" i="1"/>
  <c r="AH1859" i="1"/>
  <c r="AG1859" i="1"/>
  <c r="AJ1858" i="1"/>
  <c r="AH1858" i="1"/>
  <c r="AG1858" i="1"/>
  <c r="AJ1857" i="1"/>
  <c r="AH1857" i="1"/>
  <c r="AG1857" i="1"/>
  <c r="AJ1856" i="1"/>
  <c r="AH1856" i="1"/>
  <c r="AG1856" i="1"/>
  <c r="AJ1855" i="1"/>
  <c r="AH1855" i="1"/>
  <c r="AG1855" i="1"/>
  <c r="AJ1854" i="1"/>
  <c r="AH1854" i="1"/>
  <c r="AG1854" i="1"/>
  <c r="AJ1850" i="1"/>
  <c r="AH1850" i="1"/>
  <c r="AG1850" i="1"/>
  <c r="AJ1846" i="1"/>
  <c r="AH1846" i="1"/>
  <c r="AG1846" i="1"/>
  <c r="AJ1841" i="1"/>
  <c r="AH1841" i="1"/>
  <c r="AG1841" i="1"/>
  <c r="AJ1835" i="1"/>
  <c r="AH1835" i="1"/>
  <c r="AG1835" i="1"/>
  <c r="AJ1827" i="1"/>
  <c r="AH1827" i="1"/>
  <c r="AG1827" i="1"/>
  <c r="AJ1824" i="1"/>
  <c r="AH1824" i="1"/>
  <c r="AG1824" i="1"/>
  <c r="AJ1805" i="1"/>
  <c r="AH1805" i="1"/>
  <c r="AG1805" i="1"/>
  <c r="AJ1804" i="1"/>
  <c r="AH1804" i="1"/>
  <c r="AG1804" i="1"/>
  <c r="AJ1802" i="1"/>
  <c r="AH1802" i="1"/>
  <c r="AG1802" i="1"/>
  <c r="AJ1797" i="1"/>
  <c r="AH1797" i="1"/>
  <c r="AG1797" i="1"/>
  <c r="AJ1794" i="1"/>
  <c r="AH1794" i="1"/>
  <c r="AG1794" i="1"/>
  <c r="AJ1787" i="1"/>
  <c r="AH1787" i="1"/>
  <c r="AG1787" i="1"/>
  <c r="AJ1785" i="1"/>
  <c r="AH1785" i="1"/>
  <c r="AG1785" i="1"/>
  <c r="AJ1776" i="1"/>
  <c r="AH1776" i="1"/>
  <c r="AG1776" i="1"/>
  <c r="AJ1756" i="1"/>
  <c r="AH1756" i="1"/>
  <c r="AG1756" i="1"/>
  <c r="AJ1753" i="1"/>
  <c r="AH1753" i="1"/>
  <c r="AG1753" i="1"/>
  <c r="AJ1746" i="1"/>
  <c r="AH1746" i="1"/>
  <c r="AG1746" i="1"/>
  <c r="AJ1742" i="1"/>
  <c r="AH1742" i="1"/>
  <c r="AG1742" i="1"/>
  <c r="AJ1741" i="1"/>
  <c r="AH1741" i="1"/>
  <c r="AG1741" i="1"/>
  <c r="AJ1740" i="1"/>
  <c r="AH1740" i="1"/>
  <c r="AG1740" i="1"/>
  <c r="AJ1739" i="1"/>
  <c r="AH1739" i="1"/>
  <c r="AG1739" i="1"/>
  <c r="AJ1735" i="1"/>
  <c r="AH1735" i="1"/>
  <c r="AG1735" i="1"/>
  <c r="AJ1733" i="1"/>
  <c r="AH1733" i="1"/>
  <c r="AG1733" i="1"/>
  <c r="AJ1732" i="1"/>
  <c r="AH1732" i="1"/>
  <c r="AG1732" i="1"/>
  <c r="AJ1729" i="1"/>
  <c r="AH1729" i="1"/>
  <c r="AG1729" i="1"/>
  <c r="AJ1728" i="1"/>
  <c r="AH1728" i="1"/>
  <c r="AG1728" i="1"/>
  <c r="AJ1727" i="1"/>
  <c r="AH1727" i="1"/>
  <c r="AG1727" i="1"/>
  <c r="AJ1723" i="1"/>
  <c r="AH1723" i="1"/>
  <c r="AG1723" i="1"/>
  <c r="AJ1722" i="1"/>
  <c r="AH1722" i="1"/>
  <c r="AG1722" i="1"/>
  <c r="AJ1715" i="1"/>
  <c r="AH1715" i="1"/>
  <c r="AG1715" i="1"/>
  <c r="AJ1713" i="1"/>
  <c r="AH1713" i="1"/>
  <c r="AG1713" i="1"/>
  <c r="AJ1708" i="1"/>
  <c r="AH1708" i="1"/>
  <c r="AG1708" i="1"/>
  <c r="AJ1704" i="1"/>
  <c r="AH1704" i="1"/>
  <c r="AG1704" i="1"/>
  <c r="AJ1703" i="1"/>
  <c r="AH1703" i="1"/>
  <c r="AG1703" i="1"/>
  <c r="AJ1700" i="1"/>
  <c r="AH1700" i="1"/>
  <c r="AG1700" i="1"/>
  <c r="AJ1687" i="1"/>
  <c r="AH1687" i="1"/>
  <c r="AG1687" i="1"/>
  <c r="AJ1686" i="1"/>
  <c r="AH1686" i="1"/>
  <c r="AG1686" i="1"/>
  <c r="AJ1684" i="1"/>
  <c r="AH1684" i="1"/>
  <c r="AG1684" i="1"/>
  <c r="AJ1678" i="1"/>
  <c r="AH1678" i="1"/>
  <c r="AG1678" i="1"/>
  <c r="AJ1675" i="1"/>
  <c r="AH1675" i="1"/>
  <c r="AG1675" i="1"/>
  <c r="AJ1667" i="1"/>
  <c r="AH1667" i="1"/>
  <c r="AG1667" i="1"/>
  <c r="AJ1665" i="1"/>
  <c r="AH1665" i="1"/>
  <c r="AG1665" i="1"/>
  <c r="AJ1664" i="1"/>
  <c r="AH1664" i="1"/>
  <c r="AG1664" i="1"/>
  <c r="AJ1659" i="1"/>
  <c r="AH1659" i="1"/>
  <c r="AG1659" i="1"/>
  <c r="AJ1657" i="1"/>
  <c r="AH1657" i="1"/>
  <c r="AG1657" i="1"/>
  <c r="AJ1653" i="1"/>
  <c r="AH1653" i="1"/>
  <c r="AG1653" i="1"/>
  <c r="AJ1646" i="1"/>
  <c r="AH1646" i="1"/>
  <c r="AG1646" i="1"/>
  <c r="AJ1641" i="1"/>
  <c r="AH1641" i="1"/>
  <c r="AG1641" i="1"/>
  <c r="AJ1637" i="1"/>
  <c r="AH1637" i="1"/>
  <c r="AG1637" i="1"/>
  <c r="AJ1634" i="1"/>
  <c r="AH1634" i="1"/>
  <c r="AG1634" i="1"/>
  <c r="AJ1628" i="1"/>
  <c r="AH1628" i="1"/>
  <c r="AG1628" i="1"/>
  <c r="AJ1626" i="1"/>
  <c r="AH1626" i="1"/>
  <c r="AG1626" i="1"/>
  <c r="AJ1624" i="1"/>
  <c r="AH1624" i="1"/>
  <c r="AG1624" i="1"/>
  <c r="AJ1613" i="1"/>
  <c r="AH1613" i="1"/>
  <c r="AG1613" i="1"/>
  <c r="AJ1608" i="1"/>
  <c r="AH1608" i="1"/>
  <c r="AG1608" i="1"/>
  <c r="AJ1607" i="1"/>
  <c r="AH1607" i="1"/>
  <c r="AG1607" i="1"/>
  <c r="AJ1598" i="1"/>
  <c r="AH1598" i="1"/>
  <c r="AG1598" i="1"/>
  <c r="AJ1593" i="1"/>
  <c r="AH1593" i="1"/>
  <c r="AG1593" i="1"/>
  <c r="AJ1590" i="1"/>
  <c r="AH1590" i="1"/>
  <c r="AG1590" i="1"/>
  <c r="AJ1581" i="1"/>
  <c r="AH1581" i="1"/>
  <c r="AG1581" i="1"/>
  <c r="AJ1568" i="1"/>
  <c r="AH1568" i="1"/>
  <c r="AG1568" i="1"/>
  <c r="AJ1563" i="1"/>
  <c r="AH1563" i="1"/>
  <c r="AG1563" i="1"/>
  <c r="AJ1560" i="1"/>
  <c r="AH1560" i="1"/>
  <c r="AG1560" i="1"/>
  <c r="AJ1542" i="1"/>
  <c r="AH1542" i="1"/>
  <c r="AG1542" i="1"/>
  <c r="AJ1533" i="1"/>
  <c r="AH1533" i="1"/>
  <c r="AG1533" i="1"/>
  <c r="AJ1529" i="1"/>
  <c r="AH1529" i="1"/>
  <c r="AG1529" i="1"/>
  <c r="AJ1522" i="1"/>
  <c r="AH1522" i="1"/>
  <c r="AG1522" i="1"/>
  <c r="AJ1507" i="1"/>
  <c r="AH1507" i="1"/>
  <c r="AG1507" i="1"/>
  <c r="AJ1497" i="1"/>
  <c r="AH1497" i="1"/>
  <c r="AG1497" i="1"/>
  <c r="AJ1493" i="1"/>
  <c r="AH1493" i="1"/>
  <c r="AG1493" i="1"/>
  <c r="AJ1490" i="1"/>
  <c r="AH1490" i="1"/>
  <c r="AG1490" i="1"/>
  <c r="AJ1479" i="1"/>
  <c r="AH1479" i="1"/>
  <c r="AG1479" i="1"/>
  <c r="AJ1478" i="1"/>
  <c r="AH1478" i="1"/>
  <c r="AG1478" i="1"/>
  <c r="AJ1474" i="1"/>
  <c r="AH1474" i="1"/>
  <c r="AG1474" i="1"/>
  <c r="AJ1473" i="1"/>
  <c r="AH1473" i="1"/>
  <c r="AG1473" i="1"/>
  <c r="AJ1465" i="1"/>
  <c r="AH1465" i="1"/>
  <c r="AG1465" i="1"/>
  <c r="AJ1463" i="1"/>
  <c r="AH1463" i="1"/>
  <c r="AG1463" i="1"/>
  <c r="AJ1462" i="1"/>
  <c r="AH1462" i="1"/>
  <c r="AG1462" i="1"/>
  <c r="AJ1458" i="1"/>
  <c r="AH1458" i="1"/>
  <c r="AG1458" i="1"/>
  <c r="AI1458" i="1" s="1"/>
  <c r="AJ1449" i="1"/>
  <c r="AH1449" i="1"/>
  <c r="AG1449" i="1"/>
  <c r="AJ1445" i="1"/>
  <c r="AH1445" i="1"/>
  <c r="AG1445" i="1"/>
  <c r="AJ1442" i="1"/>
  <c r="AH1442" i="1"/>
  <c r="AG1442" i="1"/>
  <c r="AJ1436" i="1"/>
  <c r="AH1436" i="1"/>
  <c r="AG1436" i="1"/>
  <c r="AJ1434" i="1"/>
  <c r="AH1434" i="1"/>
  <c r="AG1434" i="1"/>
  <c r="AJ1433" i="1"/>
  <c r="AH1433" i="1"/>
  <c r="AG1433" i="1"/>
  <c r="AJ1432" i="1"/>
  <c r="AH1432" i="1"/>
  <c r="AG1432" i="1"/>
  <c r="AJ1431" i="1"/>
  <c r="AH1431" i="1"/>
  <c r="AG1431" i="1"/>
  <c r="AJ1424" i="1"/>
  <c r="AH1424" i="1"/>
  <c r="AG1424" i="1"/>
  <c r="AJ1419" i="1"/>
  <c r="AH1419" i="1"/>
  <c r="AG1419" i="1"/>
  <c r="AJ1397" i="1"/>
  <c r="AH1397" i="1"/>
  <c r="AG1397" i="1"/>
  <c r="AJ1395" i="1"/>
  <c r="AH1395" i="1"/>
  <c r="AG1395" i="1"/>
  <c r="AJ1389" i="1"/>
  <c r="AH1389" i="1"/>
  <c r="AG1389" i="1"/>
  <c r="AJ1383" i="1"/>
  <c r="AH1383" i="1"/>
  <c r="AG1383" i="1"/>
  <c r="AJ1371" i="1"/>
  <c r="AH1371" i="1"/>
  <c r="AG1371" i="1"/>
  <c r="AJ1370" i="1"/>
  <c r="AH1370" i="1"/>
  <c r="AG1370" i="1"/>
  <c r="AJ1369" i="1"/>
  <c r="AH1369" i="1"/>
  <c r="AG1369" i="1"/>
  <c r="AJ1367" i="1"/>
  <c r="AH1367" i="1"/>
  <c r="AG1367" i="1"/>
  <c r="AJ1365" i="1"/>
  <c r="AH1365" i="1"/>
  <c r="AG1365" i="1"/>
  <c r="AJ1358" i="1"/>
  <c r="AH1358" i="1"/>
  <c r="AG1358" i="1"/>
  <c r="AJ1357" i="1"/>
  <c r="AH1357" i="1"/>
  <c r="AG1357" i="1"/>
  <c r="AJ1356" i="1"/>
  <c r="AH1356" i="1"/>
  <c r="AG1356" i="1"/>
  <c r="AJ1355" i="1"/>
  <c r="AH1355" i="1"/>
  <c r="AG1355" i="1"/>
  <c r="AJ1344" i="1"/>
  <c r="AH1344" i="1"/>
  <c r="AG1344" i="1"/>
  <c r="AJ1340" i="1"/>
  <c r="AH1340" i="1"/>
  <c r="AG1340" i="1"/>
  <c r="AJ1329" i="1"/>
  <c r="AH1329" i="1"/>
  <c r="AG1329" i="1"/>
  <c r="AJ1327" i="1"/>
  <c r="AH1327" i="1"/>
  <c r="AG1327" i="1"/>
  <c r="AJ1326" i="1"/>
  <c r="AH1326" i="1"/>
  <c r="AG1326" i="1"/>
  <c r="AJ1311" i="1"/>
  <c r="AH1311" i="1"/>
  <c r="AG1311" i="1"/>
  <c r="AJ1297" i="1"/>
  <c r="AH1297" i="1"/>
  <c r="AG1297" i="1"/>
  <c r="AJ1294" i="1"/>
  <c r="AH1294" i="1"/>
  <c r="AG1294" i="1"/>
  <c r="AJ1287" i="1"/>
  <c r="AH1287" i="1"/>
  <c r="AG1287" i="1"/>
  <c r="AJ1279" i="1"/>
  <c r="AH1279" i="1"/>
  <c r="AG1279" i="1"/>
  <c r="AJ1278" i="1"/>
  <c r="AH1278" i="1"/>
  <c r="AG1278" i="1"/>
  <c r="AJ1276" i="1"/>
  <c r="AH1276" i="1"/>
  <c r="AG1276" i="1"/>
  <c r="AJ1273" i="1"/>
  <c r="AH1273" i="1"/>
  <c r="AG1273" i="1"/>
  <c r="AJ1269" i="1"/>
  <c r="AH1269" i="1"/>
  <c r="AG1269" i="1"/>
  <c r="AJ1268" i="1"/>
  <c r="AH1268" i="1"/>
  <c r="AG1268" i="1"/>
  <c r="AJ1267" i="1"/>
  <c r="AH1267" i="1"/>
  <c r="AG1267" i="1"/>
  <c r="AJ1252" i="1"/>
  <c r="AH1252" i="1"/>
  <c r="AG1252" i="1"/>
  <c r="AJ1240" i="1"/>
  <c r="AH1240" i="1"/>
  <c r="AG1240" i="1"/>
  <c r="AJ1237" i="1"/>
  <c r="AH1237" i="1"/>
  <c r="AG1237" i="1"/>
  <c r="AJ1185" i="1"/>
  <c r="AH1185" i="1"/>
  <c r="AG1185" i="1"/>
  <c r="AJ1174" i="1"/>
  <c r="AH1174" i="1"/>
  <c r="AG1174" i="1"/>
  <c r="AI1174" i="1" s="1"/>
  <c r="AJ1166" i="1"/>
  <c r="AH1166" i="1"/>
  <c r="AG1166" i="1"/>
  <c r="AJ1163" i="1"/>
  <c r="AH1163" i="1"/>
  <c r="AG1163" i="1"/>
  <c r="AJ1144" i="1"/>
  <c r="AH1144" i="1"/>
  <c r="AG1144" i="1"/>
  <c r="AJ1143" i="1"/>
  <c r="AH1143" i="1"/>
  <c r="AG1143" i="1"/>
  <c r="AI1143" i="1" s="1"/>
  <c r="AJ1140" i="1"/>
  <c r="AH1140" i="1"/>
  <c r="AG1140" i="1"/>
  <c r="AJ1136" i="1"/>
  <c r="AH1136" i="1"/>
  <c r="AG1136" i="1"/>
  <c r="AJ1131" i="1"/>
  <c r="AH1131" i="1"/>
  <c r="AG1131" i="1"/>
  <c r="AJ1120" i="1"/>
  <c r="AH1120" i="1"/>
  <c r="AG1120" i="1"/>
  <c r="AI1120" i="1" s="1"/>
  <c r="AJ1114" i="1"/>
  <c r="AH1114" i="1"/>
  <c r="AG1114" i="1"/>
  <c r="AJ1099" i="1"/>
  <c r="AH1099" i="1"/>
  <c r="AG1099" i="1"/>
  <c r="AJ1086" i="1"/>
  <c r="AH1086" i="1"/>
  <c r="AG1086" i="1"/>
  <c r="AJ1078" i="1"/>
  <c r="AH1078" i="1"/>
  <c r="AG1078" i="1"/>
  <c r="AI1078" i="1" s="1"/>
  <c r="AJ1077" i="1"/>
  <c r="AH1077" i="1"/>
  <c r="AG1077" i="1"/>
  <c r="AJ1076" i="1"/>
  <c r="AH1076" i="1"/>
  <c r="AG1076" i="1"/>
  <c r="AJ1064" i="1"/>
  <c r="AH1064" i="1"/>
  <c r="AG1064" i="1"/>
  <c r="AJ1063" i="1"/>
  <c r="AH1063" i="1"/>
  <c r="AG1063" i="1"/>
  <c r="AI1063" i="1" s="1"/>
  <c r="AJ1060" i="1"/>
  <c r="AH1060" i="1"/>
  <c r="AG1060" i="1"/>
  <c r="AJ1059" i="1"/>
  <c r="AH1059" i="1"/>
  <c r="AG1059" i="1"/>
  <c r="AJ1043" i="1"/>
  <c r="AH1043" i="1"/>
  <c r="AG1043" i="1"/>
  <c r="AJ1017" i="1"/>
  <c r="AH1017" i="1"/>
  <c r="AG1017" i="1"/>
  <c r="AI1017" i="1" s="1"/>
  <c r="AJ1009" i="1"/>
  <c r="AH1009" i="1"/>
  <c r="AG1009" i="1"/>
  <c r="AJ1007" i="1"/>
  <c r="AH1007" i="1"/>
  <c r="AG1007" i="1"/>
  <c r="AJ1003" i="1"/>
  <c r="AH1003" i="1"/>
  <c r="AG1003" i="1"/>
  <c r="AJ990" i="1"/>
  <c r="AH990" i="1"/>
  <c r="AG990" i="1"/>
  <c r="AI990" i="1" s="1"/>
  <c r="AJ965" i="1"/>
  <c r="AH965" i="1"/>
  <c r="AG965" i="1"/>
  <c r="AJ964" i="1"/>
  <c r="AH964" i="1"/>
  <c r="AG964" i="1"/>
  <c r="AJ962" i="1"/>
  <c r="AH962" i="1"/>
  <c r="AG962" i="1"/>
  <c r="AJ961" i="1"/>
  <c r="AH961" i="1"/>
  <c r="AG961" i="1"/>
  <c r="AI961" i="1" s="1"/>
  <c r="AJ954" i="1"/>
  <c r="AH954" i="1"/>
  <c r="AG954" i="1"/>
  <c r="AJ945" i="1"/>
  <c r="AH945" i="1"/>
  <c r="AG945" i="1"/>
  <c r="AJ909" i="1"/>
  <c r="AH909" i="1"/>
  <c r="AG909" i="1"/>
  <c r="AJ900" i="1"/>
  <c r="AH900" i="1"/>
  <c r="AG900" i="1"/>
  <c r="AI900" i="1" s="1"/>
  <c r="AJ875" i="1"/>
  <c r="AH875" i="1"/>
  <c r="AG875" i="1"/>
  <c r="AJ867" i="1"/>
  <c r="AH867" i="1"/>
  <c r="AG867" i="1"/>
  <c r="AJ866" i="1"/>
  <c r="AH866" i="1"/>
  <c r="AG866" i="1"/>
  <c r="AJ836" i="1"/>
  <c r="AH836" i="1"/>
  <c r="AG836" i="1"/>
  <c r="AI836" i="1" s="1"/>
  <c r="AJ786" i="1"/>
  <c r="AH786" i="1"/>
  <c r="AG786" i="1"/>
  <c r="AJ767" i="1"/>
  <c r="AH767" i="1"/>
  <c r="AG767" i="1"/>
  <c r="AJ751" i="1"/>
  <c r="AH751" i="1"/>
  <c r="AG751" i="1"/>
  <c r="AJ729" i="1"/>
  <c r="AH729" i="1"/>
  <c r="AG729" i="1"/>
  <c r="AI729" i="1" s="1"/>
  <c r="AJ722" i="1"/>
  <c r="AH722" i="1"/>
  <c r="AG722" i="1"/>
  <c r="AJ718" i="1"/>
  <c r="AH718" i="1"/>
  <c r="AG718" i="1"/>
  <c r="AJ713" i="1"/>
  <c r="AH713" i="1"/>
  <c r="AG713" i="1"/>
  <c r="AJ712" i="1"/>
  <c r="AH712" i="1"/>
  <c r="AG712" i="1"/>
  <c r="AI712" i="1" s="1"/>
  <c r="AJ698" i="1"/>
  <c r="AH698" i="1"/>
  <c r="AG698" i="1"/>
  <c r="AJ687" i="1"/>
  <c r="AH687" i="1"/>
  <c r="AG687" i="1"/>
  <c r="AJ686" i="1"/>
  <c r="AH686" i="1"/>
  <c r="AG686" i="1"/>
  <c r="AJ685" i="1"/>
  <c r="AH685" i="1"/>
  <c r="AG685" i="1"/>
  <c r="AI685" i="1" s="1"/>
  <c r="AJ684" i="1"/>
  <c r="AH684" i="1"/>
  <c r="AG684" i="1"/>
  <c r="AJ635" i="1"/>
  <c r="AH635" i="1"/>
  <c r="AG635" i="1"/>
  <c r="AJ621" i="1"/>
  <c r="AH621" i="1"/>
  <c r="AG621" i="1"/>
  <c r="AJ620" i="1"/>
  <c r="AH620" i="1"/>
  <c r="AG620" i="1"/>
  <c r="AI620" i="1" s="1"/>
  <c r="AJ615" i="1"/>
  <c r="AH615" i="1"/>
  <c r="AG615" i="1"/>
  <c r="AJ614" i="1"/>
  <c r="AH614" i="1"/>
  <c r="AG614" i="1"/>
  <c r="AJ597" i="1"/>
  <c r="AH597" i="1"/>
  <c r="AG597" i="1"/>
  <c r="AJ583" i="1"/>
  <c r="AH583" i="1"/>
  <c r="AG583" i="1"/>
  <c r="AI583" i="1" s="1"/>
  <c r="AJ582" i="1"/>
  <c r="AH582" i="1"/>
  <c r="AG582" i="1"/>
  <c r="AJ565" i="1"/>
  <c r="AH565" i="1"/>
  <c r="AG565" i="1"/>
  <c r="AJ558" i="1"/>
  <c r="AH558" i="1"/>
  <c r="AG558" i="1"/>
  <c r="AJ524" i="1"/>
  <c r="AH524" i="1"/>
  <c r="AG524" i="1"/>
  <c r="AI524" i="1" s="1"/>
  <c r="AJ523" i="1"/>
  <c r="AH523" i="1"/>
  <c r="AG523" i="1"/>
  <c r="AJ517" i="1"/>
  <c r="AH517" i="1"/>
  <c r="AG517" i="1"/>
  <c r="AJ471" i="1"/>
  <c r="AH471" i="1"/>
  <c r="AG471" i="1"/>
  <c r="AJ450" i="1"/>
  <c r="AH450" i="1"/>
  <c r="AG450" i="1"/>
  <c r="AJ435" i="1"/>
  <c r="AH435" i="1"/>
  <c r="AG435" i="1"/>
  <c r="AJ407" i="1"/>
  <c r="AH407" i="1"/>
  <c r="AG407" i="1"/>
  <c r="AJ404" i="1"/>
  <c r="AH404" i="1"/>
  <c r="AG404" i="1"/>
  <c r="AJ369" i="1"/>
  <c r="AH369" i="1"/>
  <c r="AG369" i="1"/>
  <c r="AJ368" i="1"/>
  <c r="AH368" i="1"/>
  <c r="AG368" i="1"/>
  <c r="AJ357" i="1"/>
  <c r="AH357" i="1"/>
  <c r="AG357" i="1"/>
  <c r="AJ345" i="1"/>
  <c r="AH345" i="1"/>
  <c r="AG345" i="1"/>
  <c r="AJ344" i="1"/>
  <c r="AH344" i="1"/>
  <c r="AG344" i="1"/>
  <c r="AI344" i="1" s="1"/>
  <c r="AJ308" i="1"/>
  <c r="AH308" i="1"/>
  <c r="AG308" i="1"/>
  <c r="AJ287" i="1"/>
  <c r="AH287" i="1"/>
  <c r="AG287" i="1"/>
  <c r="AJ284" i="1"/>
  <c r="AH284" i="1"/>
  <c r="AG284" i="1"/>
  <c r="AJ283" i="1"/>
  <c r="AH283" i="1"/>
  <c r="AG283" i="1"/>
  <c r="AI283" i="1" s="1"/>
  <c r="AJ282" i="1"/>
  <c r="AH282" i="1"/>
  <c r="AG282" i="1"/>
  <c r="AJ262" i="1"/>
  <c r="AH262" i="1"/>
  <c r="AG262" i="1"/>
  <c r="AJ236" i="1"/>
  <c r="AH236" i="1"/>
  <c r="AG236" i="1"/>
  <c r="AJ224" i="1"/>
  <c r="AH224" i="1"/>
  <c r="AG224" i="1"/>
  <c r="AJ220" i="1"/>
  <c r="AH220" i="1"/>
  <c r="AG220" i="1"/>
  <c r="AJ162" i="1"/>
  <c r="AH162" i="1"/>
  <c r="AG162" i="1"/>
  <c r="AC2127" i="1"/>
  <c r="Z2127" i="1"/>
  <c r="AD2127" i="1" s="1"/>
  <c r="AC2125" i="1"/>
  <c r="Z2125" i="1"/>
  <c r="AC2124" i="1"/>
  <c r="Z2124" i="1"/>
  <c r="AD2124" i="1" s="1"/>
  <c r="AC2123" i="1"/>
  <c r="Z2123" i="1"/>
  <c r="AC2121" i="1"/>
  <c r="Z2121" i="1"/>
  <c r="AD2121" i="1" s="1"/>
  <c r="AC2119" i="1"/>
  <c r="Z2119" i="1"/>
  <c r="AC2118" i="1"/>
  <c r="Z2118" i="1"/>
  <c r="AD2118" i="1" s="1"/>
  <c r="AC2117" i="1"/>
  <c r="Z2117" i="1"/>
  <c r="AC2116" i="1"/>
  <c r="Z2116" i="1"/>
  <c r="AD2116" i="1" s="1"/>
  <c r="AC2115" i="1"/>
  <c r="Z2115" i="1"/>
  <c r="AC2114" i="1"/>
  <c r="Z2114" i="1"/>
  <c r="AD2114" i="1" s="1"/>
  <c r="AC2113" i="1"/>
  <c r="Z2113" i="1"/>
  <c r="AC2112" i="1"/>
  <c r="Z2112" i="1"/>
  <c r="AD2112" i="1" s="1"/>
  <c r="AC2111" i="1"/>
  <c r="Z2111" i="1"/>
  <c r="AC2110" i="1"/>
  <c r="Z2110" i="1"/>
  <c r="AD2110" i="1" s="1"/>
  <c r="AC2108" i="1"/>
  <c r="Z2108" i="1"/>
  <c r="AC2106" i="1"/>
  <c r="Z2106" i="1"/>
  <c r="AC2103" i="1"/>
  <c r="Z2103" i="1"/>
  <c r="AC2102" i="1"/>
  <c r="Z2102" i="1"/>
  <c r="AD2102" i="1" s="1"/>
  <c r="AC2100" i="1"/>
  <c r="Z2100" i="1"/>
  <c r="AC2099" i="1"/>
  <c r="Z2099" i="1"/>
  <c r="AC2098" i="1"/>
  <c r="Z2098" i="1"/>
  <c r="AC2097" i="1"/>
  <c r="Z2097" i="1"/>
  <c r="AD2097" i="1" s="1"/>
  <c r="AC2096" i="1"/>
  <c r="Z2096" i="1"/>
  <c r="AC2093" i="1"/>
  <c r="Z2093" i="1"/>
  <c r="AC2091" i="1"/>
  <c r="Z2091" i="1"/>
  <c r="AC2090" i="1"/>
  <c r="Z2090" i="1"/>
  <c r="AD2090" i="1" s="1"/>
  <c r="AC2088" i="1"/>
  <c r="Z2088" i="1"/>
  <c r="AC2085" i="1"/>
  <c r="Z2085" i="1"/>
  <c r="AC2082" i="1"/>
  <c r="Z2082" i="1"/>
  <c r="AC2081" i="1"/>
  <c r="Z2081" i="1"/>
  <c r="AD2081" i="1" s="1"/>
  <c r="AC2080" i="1"/>
  <c r="Z2080" i="1"/>
  <c r="AC2074" i="1"/>
  <c r="Z2074" i="1"/>
  <c r="AC2069" i="1"/>
  <c r="Z2069" i="1"/>
  <c r="AC2068" i="1"/>
  <c r="Z2068" i="1"/>
  <c r="AD2068" i="1" s="1"/>
  <c r="AC2063" i="1"/>
  <c r="Z2063" i="1"/>
  <c r="AC2062" i="1"/>
  <c r="Z2062" i="1"/>
  <c r="AC2061" i="1"/>
  <c r="Z2061" i="1"/>
  <c r="AC2056" i="1"/>
  <c r="Z2056" i="1"/>
  <c r="AC2054" i="1"/>
  <c r="Z2054" i="1"/>
  <c r="AC2051" i="1"/>
  <c r="Z2051" i="1"/>
  <c r="AC2050" i="1"/>
  <c r="Z2050" i="1"/>
  <c r="AC2047" i="1"/>
  <c r="Z2047" i="1"/>
  <c r="AD2047" i="1" s="1"/>
  <c r="AC2046" i="1"/>
  <c r="Z2046" i="1"/>
  <c r="AC2045" i="1"/>
  <c r="Z2045" i="1"/>
  <c r="AC2043" i="1"/>
  <c r="Z2043" i="1"/>
  <c r="AC2042" i="1"/>
  <c r="Z2042" i="1"/>
  <c r="AD2042" i="1" s="1"/>
  <c r="AC2035" i="1"/>
  <c r="Z2035" i="1"/>
  <c r="AC2033" i="1"/>
  <c r="Z2033" i="1"/>
  <c r="AC2032" i="1"/>
  <c r="Z2032" i="1"/>
  <c r="AC2031" i="1"/>
  <c r="Z2031" i="1"/>
  <c r="AD2031" i="1" s="1"/>
  <c r="AC2030" i="1"/>
  <c r="Z2030" i="1"/>
  <c r="AC2026" i="1"/>
  <c r="Z2026" i="1"/>
  <c r="AD2026" i="1" s="1"/>
  <c r="AC2025" i="1"/>
  <c r="Z2025" i="1"/>
  <c r="AC2024" i="1"/>
  <c r="Z2024" i="1"/>
  <c r="AD2024" i="1" s="1"/>
  <c r="AC2022" i="1"/>
  <c r="Z2022" i="1"/>
  <c r="AC2019" i="1"/>
  <c r="Z2019" i="1"/>
  <c r="AD2019" i="1" s="1"/>
  <c r="AC2016" i="1"/>
  <c r="Z2016" i="1"/>
  <c r="AC2015" i="1"/>
  <c r="Z2015" i="1"/>
  <c r="AD2015" i="1" s="1"/>
  <c r="AC2011" i="1"/>
  <c r="Z2011" i="1"/>
  <c r="AC2008" i="1"/>
  <c r="Z2008" i="1"/>
  <c r="AD2008" i="1" s="1"/>
  <c r="AC2003" i="1"/>
  <c r="Z2003" i="1"/>
  <c r="AC2001" i="1"/>
  <c r="Z2001" i="1"/>
  <c r="AD2001" i="1" s="1"/>
  <c r="AC2000" i="1"/>
  <c r="Z2000" i="1"/>
  <c r="AC1992" i="1"/>
  <c r="Z1992" i="1"/>
  <c r="AC1989" i="1"/>
  <c r="Z1989" i="1"/>
  <c r="AC1987" i="1"/>
  <c r="Z1987" i="1"/>
  <c r="AD1987" i="1" s="1"/>
  <c r="AC1986" i="1"/>
  <c r="Z1986" i="1"/>
  <c r="AC1985" i="1"/>
  <c r="Z1985" i="1"/>
  <c r="AC1983" i="1"/>
  <c r="Z1983" i="1"/>
  <c r="AC1982" i="1"/>
  <c r="Z1982" i="1"/>
  <c r="AD1982" i="1" s="1"/>
  <c r="AC1978" i="1"/>
  <c r="Z1978" i="1"/>
  <c r="AC1977" i="1"/>
  <c r="Z1977" i="1"/>
  <c r="AC1976" i="1"/>
  <c r="Z1976" i="1"/>
  <c r="AC1971" i="1"/>
  <c r="Z1971" i="1"/>
  <c r="AD1971" i="1" s="1"/>
  <c r="AC1969" i="1"/>
  <c r="Z1969" i="1"/>
  <c r="AC1968" i="1"/>
  <c r="Z1968" i="1"/>
  <c r="AC1967" i="1"/>
  <c r="Z1967" i="1"/>
  <c r="AC1966" i="1"/>
  <c r="Z1966" i="1"/>
  <c r="AD1966" i="1" s="1"/>
  <c r="AC1954" i="1"/>
  <c r="Z1954" i="1"/>
  <c r="AC1951" i="1"/>
  <c r="Z1951" i="1"/>
  <c r="AC1948" i="1"/>
  <c r="Z1948" i="1"/>
  <c r="AC1945" i="1"/>
  <c r="Z1945" i="1"/>
  <c r="AD1945" i="1" s="1"/>
  <c r="AC1944" i="1"/>
  <c r="Z1944" i="1"/>
  <c r="AC1937" i="1"/>
  <c r="Z1937" i="1"/>
  <c r="AC1935" i="1"/>
  <c r="Z1935" i="1"/>
  <c r="AC1934" i="1"/>
  <c r="Z1934" i="1"/>
  <c r="AD1934" i="1" s="1"/>
  <c r="AC1932" i="1"/>
  <c r="Z1932" i="1"/>
  <c r="AC1930" i="1"/>
  <c r="Z1930" i="1"/>
  <c r="AC1929" i="1"/>
  <c r="Z1929" i="1"/>
  <c r="AC1926" i="1"/>
  <c r="Z1926" i="1"/>
  <c r="AD1926" i="1" s="1"/>
  <c r="AC1918" i="1"/>
  <c r="Z1918" i="1"/>
  <c r="AC1914" i="1"/>
  <c r="Z1914" i="1"/>
  <c r="AC1913" i="1"/>
  <c r="Z1913" i="1"/>
  <c r="AC1912" i="1"/>
  <c r="Z1912" i="1"/>
  <c r="AD1912" i="1" s="1"/>
  <c r="AC1908" i="1"/>
  <c r="Z1908" i="1"/>
  <c r="AC1905" i="1"/>
  <c r="Z1905" i="1"/>
  <c r="AC1899" i="1"/>
  <c r="Z1899" i="1"/>
  <c r="AC1896" i="1"/>
  <c r="Z1896" i="1"/>
  <c r="AD1896" i="1" s="1"/>
  <c r="AC1894" i="1"/>
  <c r="Z1894" i="1"/>
  <c r="AC1893" i="1"/>
  <c r="Z1893" i="1"/>
  <c r="AC1891" i="1"/>
  <c r="Z1891" i="1"/>
  <c r="AC1890" i="1"/>
  <c r="Z1890" i="1"/>
  <c r="AD1890" i="1" s="1"/>
  <c r="AC1885" i="1"/>
  <c r="Z1885" i="1"/>
  <c r="AC1884" i="1"/>
  <c r="Z1884" i="1"/>
  <c r="AC1880" i="1"/>
  <c r="Z1880" i="1"/>
  <c r="AC1877" i="1"/>
  <c r="Z1877" i="1"/>
  <c r="AD1877" i="1" s="1"/>
  <c r="AC1874" i="1"/>
  <c r="Z1874" i="1"/>
  <c r="AC1873" i="1"/>
  <c r="Z1873" i="1"/>
  <c r="AC1872" i="1"/>
  <c r="Z1872" i="1"/>
  <c r="AC1870" i="1"/>
  <c r="Z1870" i="1"/>
  <c r="AD1870" i="1" s="1"/>
  <c r="AC1866" i="1"/>
  <c r="Z1866" i="1"/>
  <c r="AC1865" i="1"/>
  <c r="Z1865" i="1"/>
  <c r="AC1861" i="1"/>
  <c r="Z1861" i="1"/>
  <c r="AC1860" i="1"/>
  <c r="Z1860" i="1"/>
  <c r="AD1860" i="1" s="1"/>
  <c r="AC1859" i="1"/>
  <c r="Z1859" i="1"/>
  <c r="AC1858" i="1"/>
  <c r="Z1858" i="1"/>
  <c r="AC1857" i="1"/>
  <c r="Z1857" i="1"/>
  <c r="AC1856" i="1"/>
  <c r="Z1856" i="1"/>
  <c r="AD1856" i="1" s="1"/>
  <c r="AC1855" i="1"/>
  <c r="Z1855" i="1"/>
  <c r="AC1854" i="1"/>
  <c r="Z1854" i="1"/>
  <c r="AC1850" i="1"/>
  <c r="Z1850" i="1"/>
  <c r="AC1846" i="1"/>
  <c r="Z1846" i="1"/>
  <c r="AD1846" i="1" s="1"/>
  <c r="AC1841" i="1"/>
  <c r="Z1841" i="1"/>
  <c r="AC1835" i="1"/>
  <c r="Z1835" i="1"/>
  <c r="AC1827" i="1"/>
  <c r="Z1827" i="1"/>
  <c r="AC1824" i="1"/>
  <c r="Z1824" i="1"/>
  <c r="AD1824" i="1" s="1"/>
  <c r="AC1805" i="1"/>
  <c r="Z1805" i="1"/>
  <c r="AC1804" i="1"/>
  <c r="Z1804" i="1"/>
  <c r="AC1802" i="1"/>
  <c r="Z1802" i="1"/>
  <c r="AC1797" i="1"/>
  <c r="Z1797" i="1"/>
  <c r="AD1797" i="1" s="1"/>
  <c r="AC1794" i="1"/>
  <c r="Z1794" i="1"/>
  <c r="AC1787" i="1"/>
  <c r="Z1787" i="1"/>
  <c r="AC1785" i="1"/>
  <c r="Z1785" i="1"/>
  <c r="AC1776" i="1"/>
  <c r="Z1776" i="1"/>
  <c r="AD1776" i="1" s="1"/>
  <c r="AC1756" i="1"/>
  <c r="Z1756" i="1"/>
  <c r="AC1753" i="1"/>
  <c r="Z1753" i="1"/>
  <c r="AC1746" i="1"/>
  <c r="Z1746" i="1"/>
  <c r="AC1742" i="1"/>
  <c r="Z1742" i="1"/>
  <c r="AD1742" i="1" s="1"/>
  <c r="AC1741" i="1"/>
  <c r="Z1741" i="1"/>
  <c r="AC1740" i="1"/>
  <c r="Z1740" i="1"/>
  <c r="AD1740" i="1" s="1"/>
  <c r="AC1739" i="1"/>
  <c r="Z1739" i="1"/>
  <c r="AC1735" i="1"/>
  <c r="Z1735" i="1"/>
  <c r="AD1735" i="1" s="1"/>
  <c r="AC1733" i="1"/>
  <c r="Z1733" i="1"/>
  <c r="AC1732" i="1"/>
  <c r="Z1732" i="1"/>
  <c r="AC1729" i="1"/>
  <c r="Z1729" i="1"/>
  <c r="AC1728" i="1"/>
  <c r="Z1728" i="1"/>
  <c r="AC1727" i="1"/>
  <c r="Z1727" i="1"/>
  <c r="AC1723" i="1"/>
  <c r="Z1723" i="1"/>
  <c r="AD1723" i="1" s="1"/>
  <c r="AC1722" i="1"/>
  <c r="Z1722" i="1"/>
  <c r="AC1715" i="1"/>
  <c r="Z1715" i="1"/>
  <c r="AC1713" i="1"/>
  <c r="Z1713" i="1"/>
  <c r="AC1708" i="1"/>
  <c r="Z1708" i="1"/>
  <c r="AC1704" i="1"/>
  <c r="Z1704" i="1"/>
  <c r="AC1703" i="1"/>
  <c r="Z1703" i="1"/>
  <c r="AC1700" i="1"/>
  <c r="Z1700" i="1"/>
  <c r="AC1687" i="1"/>
  <c r="Z1687" i="1"/>
  <c r="AC1686" i="1"/>
  <c r="Z1686" i="1"/>
  <c r="AC1684" i="1"/>
  <c r="Z1684" i="1"/>
  <c r="AC1678" i="1"/>
  <c r="Z1678" i="1"/>
  <c r="AC1675" i="1"/>
  <c r="Z1675" i="1"/>
  <c r="AC1667" i="1"/>
  <c r="Z1667" i="1"/>
  <c r="AC1665" i="1"/>
  <c r="Z1665" i="1"/>
  <c r="AC1664" i="1"/>
  <c r="Z1664" i="1"/>
  <c r="AC1659" i="1"/>
  <c r="Z1659" i="1"/>
  <c r="AC1657" i="1"/>
  <c r="Z1657" i="1"/>
  <c r="AC1653" i="1"/>
  <c r="Z1653" i="1"/>
  <c r="AC1646" i="1"/>
  <c r="Z1646" i="1"/>
  <c r="AC1641" i="1"/>
  <c r="Z1641" i="1"/>
  <c r="AC1637" i="1"/>
  <c r="Z1637" i="1"/>
  <c r="AC1634" i="1"/>
  <c r="Z1634" i="1"/>
  <c r="AC1628" i="1"/>
  <c r="Z1628" i="1"/>
  <c r="AC1626" i="1"/>
  <c r="Z1626" i="1"/>
  <c r="AC1624" i="1"/>
  <c r="Z1624" i="1"/>
  <c r="AC1613" i="1"/>
  <c r="Z1613" i="1"/>
  <c r="AC1608" i="1"/>
  <c r="Z1608" i="1"/>
  <c r="AC1607" i="1"/>
  <c r="Z1607" i="1"/>
  <c r="AC1598" i="1"/>
  <c r="Z1598" i="1"/>
  <c r="AC1593" i="1"/>
  <c r="Z1593" i="1"/>
  <c r="AC1590" i="1"/>
  <c r="Z1590" i="1"/>
  <c r="AC1581" i="1"/>
  <c r="Z1581" i="1"/>
  <c r="AC1568" i="1"/>
  <c r="Z1568" i="1"/>
  <c r="AC1563" i="1"/>
  <c r="Z1563" i="1"/>
  <c r="AC1560" i="1"/>
  <c r="Z1560" i="1"/>
  <c r="AC1542" i="1"/>
  <c r="Z1542" i="1"/>
  <c r="AC1533" i="1"/>
  <c r="Z1533" i="1"/>
  <c r="AC1529" i="1"/>
  <c r="Z1529" i="1"/>
  <c r="AC1522" i="1"/>
  <c r="Z1522" i="1"/>
  <c r="AC1507" i="1"/>
  <c r="Z1507" i="1"/>
  <c r="AC1497" i="1"/>
  <c r="Z1497" i="1"/>
  <c r="AC1493" i="1"/>
  <c r="Z1493" i="1"/>
  <c r="AC1490" i="1"/>
  <c r="Z1490" i="1"/>
  <c r="AC1479" i="1"/>
  <c r="Z1479" i="1"/>
  <c r="AC1478" i="1"/>
  <c r="Z1478" i="1"/>
  <c r="AC1474" i="1"/>
  <c r="Z1474" i="1"/>
  <c r="AC1473" i="1"/>
  <c r="Z1473" i="1"/>
  <c r="AC1465" i="1"/>
  <c r="Z1465" i="1"/>
  <c r="AC1463" i="1"/>
  <c r="Z1463" i="1"/>
  <c r="AC1462" i="1"/>
  <c r="Z1462" i="1"/>
  <c r="AC1458" i="1"/>
  <c r="Z1458" i="1"/>
  <c r="AC1449" i="1"/>
  <c r="Z1449" i="1"/>
  <c r="AC1445" i="1"/>
  <c r="Z1445" i="1"/>
  <c r="AC1442" i="1"/>
  <c r="Z1442" i="1"/>
  <c r="AC1436" i="1"/>
  <c r="Z1436" i="1"/>
  <c r="AC1434" i="1"/>
  <c r="Z1434" i="1"/>
  <c r="AC1433" i="1"/>
  <c r="Z1433" i="1"/>
  <c r="AC1432" i="1"/>
  <c r="Z1432" i="1"/>
  <c r="AC1431" i="1"/>
  <c r="Z1431" i="1"/>
  <c r="AC1424" i="1"/>
  <c r="Z1424" i="1"/>
  <c r="AC1419" i="1"/>
  <c r="Z1419" i="1"/>
  <c r="AC1397" i="1"/>
  <c r="Z1397" i="1"/>
  <c r="AC1395" i="1"/>
  <c r="Z1395" i="1"/>
  <c r="AC1389" i="1"/>
  <c r="Z1389" i="1"/>
  <c r="AC1383" i="1"/>
  <c r="Z1383" i="1"/>
  <c r="AC1371" i="1"/>
  <c r="Z1371" i="1"/>
  <c r="AC1370" i="1"/>
  <c r="Z1370" i="1"/>
  <c r="AC1369" i="1"/>
  <c r="Z1369" i="1"/>
  <c r="AC1367" i="1"/>
  <c r="Z1367" i="1"/>
  <c r="AC1365" i="1"/>
  <c r="Z1365" i="1"/>
  <c r="AC1358" i="1"/>
  <c r="Z1358" i="1"/>
  <c r="AC1357" i="1"/>
  <c r="Z1357" i="1"/>
  <c r="AC1356" i="1"/>
  <c r="Z1356" i="1"/>
  <c r="AC1355" i="1"/>
  <c r="Z1355" i="1"/>
  <c r="AC1344" i="1"/>
  <c r="Z1344" i="1"/>
  <c r="AC1340" i="1"/>
  <c r="Z1340" i="1"/>
  <c r="AC1329" i="1"/>
  <c r="Z1329" i="1"/>
  <c r="AC1327" i="1"/>
  <c r="Z1327" i="1"/>
  <c r="AC1326" i="1"/>
  <c r="Z1326" i="1"/>
  <c r="AC1311" i="1"/>
  <c r="Z1311" i="1"/>
  <c r="AC1297" i="1"/>
  <c r="Z1297" i="1"/>
  <c r="AC1294" i="1"/>
  <c r="Z1294" i="1"/>
  <c r="AC1287" i="1"/>
  <c r="Z1287" i="1"/>
  <c r="AC1279" i="1"/>
  <c r="Z1279" i="1"/>
  <c r="AC1278" i="1"/>
  <c r="Z1278" i="1"/>
  <c r="AC1276" i="1"/>
  <c r="Z1276" i="1"/>
  <c r="AC1273" i="1"/>
  <c r="Z1273" i="1"/>
  <c r="AC1269" i="1"/>
  <c r="Z1269" i="1"/>
  <c r="AC1268" i="1"/>
  <c r="Z1268" i="1"/>
  <c r="AC1267" i="1"/>
  <c r="Z1267" i="1"/>
  <c r="AC1252" i="1"/>
  <c r="Z1252" i="1"/>
  <c r="AC1240" i="1"/>
  <c r="Z1240" i="1"/>
  <c r="AC1237" i="1"/>
  <c r="Z1237" i="1"/>
  <c r="AC1185" i="1"/>
  <c r="Z1185" i="1"/>
  <c r="AC1174" i="1"/>
  <c r="Z1174" i="1"/>
  <c r="AC1166" i="1"/>
  <c r="Z1166" i="1"/>
  <c r="AC1163" i="1"/>
  <c r="Z1163" i="1"/>
  <c r="AC1144" i="1"/>
  <c r="Z1144" i="1"/>
  <c r="AC1143" i="1"/>
  <c r="Z1143" i="1"/>
  <c r="AC1140" i="1"/>
  <c r="Z1140" i="1"/>
  <c r="AC1136" i="1"/>
  <c r="Z1136" i="1"/>
  <c r="AC1131" i="1"/>
  <c r="Z1131" i="1"/>
  <c r="AC1120" i="1"/>
  <c r="Z1120" i="1"/>
  <c r="AC1114" i="1"/>
  <c r="Z1114" i="1"/>
  <c r="AC1099" i="1"/>
  <c r="Z1099" i="1"/>
  <c r="AC1086" i="1"/>
  <c r="Z1086" i="1"/>
  <c r="AC1078" i="1"/>
  <c r="Z1078" i="1"/>
  <c r="AC1077" i="1"/>
  <c r="Z1077" i="1"/>
  <c r="AC1076" i="1"/>
  <c r="Z1076" i="1"/>
  <c r="AC1064" i="1"/>
  <c r="Z1064" i="1"/>
  <c r="AC1063" i="1"/>
  <c r="Z1063" i="1"/>
  <c r="AC1060" i="1"/>
  <c r="Z1060" i="1"/>
  <c r="AC1059" i="1"/>
  <c r="Z1059" i="1"/>
  <c r="AC1043" i="1"/>
  <c r="Z1043" i="1"/>
  <c r="AC1017" i="1"/>
  <c r="Z1017" i="1"/>
  <c r="AC1009" i="1"/>
  <c r="Z1009" i="1"/>
  <c r="AC1007" i="1"/>
  <c r="Z1007" i="1"/>
  <c r="AC1003" i="1"/>
  <c r="Z1003" i="1"/>
  <c r="AC990" i="1"/>
  <c r="Z990" i="1"/>
  <c r="AC965" i="1"/>
  <c r="Z965" i="1"/>
  <c r="AC964" i="1"/>
  <c r="Z964" i="1"/>
  <c r="AC962" i="1"/>
  <c r="Z962" i="1"/>
  <c r="AC961" i="1"/>
  <c r="Z961" i="1"/>
  <c r="AC954" i="1"/>
  <c r="Z954" i="1"/>
  <c r="AC945" i="1"/>
  <c r="Z945" i="1"/>
  <c r="AC909" i="1"/>
  <c r="Z909" i="1"/>
  <c r="AC900" i="1"/>
  <c r="Z900" i="1"/>
  <c r="AC875" i="1"/>
  <c r="Z875" i="1"/>
  <c r="AC867" i="1"/>
  <c r="Z867" i="1"/>
  <c r="AC866" i="1"/>
  <c r="Z866" i="1"/>
  <c r="AC836" i="1"/>
  <c r="Z836" i="1"/>
  <c r="AC786" i="1"/>
  <c r="Z786" i="1"/>
  <c r="AC767" i="1"/>
  <c r="Z767" i="1"/>
  <c r="AC751" i="1"/>
  <c r="Z751" i="1"/>
  <c r="AC729" i="1"/>
  <c r="Z729" i="1"/>
  <c r="AC722" i="1"/>
  <c r="Z722" i="1"/>
  <c r="AC718" i="1"/>
  <c r="Z718" i="1"/>
  <c r="AC713" i="1"/>
  <c r="Z713" i="1"/>
  <c r="AC712" i="1"/>
  <c r="Z712" i="1"/>
  <c r="AC698" i="1"/>
  <c r="Z698" i="1"/>
  <c r="AC687" i="1"/>
  <c r="Z687" i="1"/>
  <c r="AC686" i="1"/>
  <c r="Z686" i="1"/>
  <c r="AC685" i="1"/>
  <c r="Z685" i="1"/>
  <c r="AC684" i="1"/>
  <c r="Z684" i="1"/>
  <c r="AC635" i="1"/>
  <c r="Z635" i="1"/>
  <c r="AC621" i="1"/>
  <c r="Z621" i="1"/>
  <c r="AC620" i="1"/>
  <c r="Z620" i="1"/>
  <c r="AC615" i="1"/>
  <c r="Z615" i="1"/>
  <c r="AC614" i="1"/>
  <c r="Z614" i="1"/>
  <c r="AC597" i="1"/>
  <c r="Z597" i="1"/>
  <c r="AC583" i="1"/>
  <c r="Z583" i="1"/>
  <c r="AC582" i="1"/>
  <c r="Z582" i="1"/>
  <c r="AC565" i="1"/>
  <c r="Z565" i="1"/>
  <c r="AC558" i="1"/>
  <c r="Z558" i="1"/>
  <c r="AC524" i="1"/>
  <c r="Z524" i="1"/>
  <c r="AC523" i="1"/>
  <c r="Z523" i="1"/>
  <c r="AC517" i="1"/>
  <c r="Z517" i="1"/>
  <c r="AC471" i="1"/>
  <c r="Z471" i="1"/>
  <c r="AC450" i="1"/>
  <c r="Z450" i="1"/>
  <c r="AC435" i="1"/>
  <c r="Z435" i="1"/>
  <c r="AC407" i="1"/>
  <c r="Z407" i="1"/>
  <c r="AC404" i="1"/>
  <c r="Z404" i="1"/>
  <c r="AC369" i="1"/>
  <c r="Z369" i="1"/>
  <c r="AC368" i="1"/>
  <c r="Z368" i="1"/>
  <c r="AC357" i="1"/>
  <c r="Z357" i="1"/>
  <c r="AC345" i="1"/>
  <c r="Z345" i="1"/>
  <c r="AC344" i="1"/>
  <c r="Z344" i="1"/>
  <c r="AC308" i="1"/>
  <c r="Z308" i="1"/>
  <c r="AC287" i="1"/>
  <c r="Z287" i="1"/>
  <c r="AC284" i="1"/>
  <c r="Z284" i="1"/>
  <c r="AC283" i="1"/>
  <c r="Z283" i="1"/>
  <c r="AC282" i="1"/>
  <c r="Z282" i="1"/>
  <c r="AC262" i="1"/>
  <c r="Z262" i="1"/>
  <c r="AC236" i="1"/>
  <c r="Z236" i="1"/>
  <c r="AC224" i="1"/>
  <c r="Z224" i="1"/>
  <c r="AC220" i="1"/>
  <c r="Z220" i="1"/>
  <c r="AC162" i="1"/>
  <c r="Z162" i="1"/>
  <c r="AK224" i="1" l="1"/>
  <c r="AK1756" i="1"/>
  <c r="AK1805" i="1"/>
  <c r="AK1855" i="1"/>
  <c r="AK1866" i="1"/>
  <c r="AK1885" i="1"/>
  <c r="AK1908" i="1"/>
  <c r="AK1932" i="1"/>
  <c r="AK369" i="1"/>
  <c r="AK450" i="1"/>
  <c r="AK1794" i="1"/>
  <c r="AK1841" i="1"/>
  <c r="AK1859" i="1"/>
  <c r="AK1874" i="1"/>
  <c r="AK1894" i="1"/>
  <c r="AK1918" i="1"/>
  <c r="AK1944" i="1"/>
  <c r="AI1240" i="1"/>
  <c r="AI1269" i="1"/>
  <c r="AI1279" i="1"/>
  <c r="AI1311" i="1"/>
  <c r="AI1340" i="1"/>
  <c r="AI1357" i="1"/>
  <c r="AI1369" i="1"/>
  <c r="AI1389" i="1"/>
  <c r="AI1424" i="1"/>
  <c r="AI1434" i="1"/>
  <c r="AI1753" i="1"/>
  <c r="AI1787" i="1"/>
  <c r="AI1804" i="1"/>
  <c r="AI1854" i="1"/>
  <c r="AI1858" i="1"/>
  <c r="AI1865" i="1"/>
  <c r="AI1884" i="1"/>
  <c r="AI1893" i="1"/>
  <c r="AI1905" i="1"/>
  <c r="AI1930" i="1"/>
  <c r="AI1951" i="1"/>
  <c r="AI1968" i="1"/>
  <c r="AI1977" i="1"/>
  <c r="AI1985" i="1"/>
  <c r="AI1992" i="1"/>
  <c r="AI2008" i="1"/>
  <c r="AI2019" i="1"/>
  <c r="AI2026" i="1"/>
  <c r="AI2033" i="1"/>
  <c r="AI2045" i="1"/>
  <c r="AI2051" i="1"/>
  <c r="AI2062" i="1"/>
  <c r="AI2074" i="1"/>
  <c r="AI2085" i="1"/>
  <c r="AI2093" i="1"/>
  <c r="AI2099" i="1"/>
  <c r="AI2106" i="1"/>
  <c r="AI2112" i="1"/>
  <c r="AI2116" i="1"/>
  <c r="AI2121" i="1"/>
  <c r="AI2127" i="1"/>
  <c r="AI236" i="1"/>
  <c r="AI284" i="1"/>
  <c r="AI404" i="1"/>
  <c r="AI471" i="1"/>
  <c r="AI558" i="1"/>
  <c r="AI597" i="1"/>
  <c r="AI621" i="1"/>
  <c r="AI686" i="1"/>
  <c r="AI713" i="1"/>
  <c r="AI751" i="1"/>
  <c r="AI866" i="1"/>
  <c r="AI909" i="1"/>
  <c r="AI962" i="1"/>
  <c r="AI1003" i="1"/>
  <c r="AK1043" i="1"/>
  <c r="AK1064" i="1"/>
  <c r="AI1086" i="1"/>
  <c r="AK1131" i="1"/>
  <c r="AK1144" i="1"/>
  <c r="AI1185" i="1"/>
  <c r="AK1267" i="1"/>
  <c r="AK1276" i="1"/>
  <c r="AK1294" i="1"/>
  <c r="AK1355" i="1"/>
  <c r="AK1365" i="1"/>
  <c r="AK1371" i="1"/>
  <c r="AK1432" i="1"/>
  <c r="AK1442" i="1"/>
  <c r="AI1462" i="1"/>
  <c r="AI1474" i="1"/>
  <c r="AI1493" i="1"/>
  <c r="AI1529" i="1"/>
  <c r="AI1563" i="1"/>
  <c r="AI1593" i="1"/>
  <c r="AI1613" i="1"/>
  <c r="AI1634" i="1"/>
  <c r="AI1653" i="1"/>
  <c r="AI1665" i="1"/>
  <c r="AI1684" i="1"/>
  <c r="AI1703" i="1"/>
  <c r="AI1715" i="1"/>
  <c r="AI1728" i="1"/>
  <c r="AI1735" i="1"/>
  <c r="AK1742" i="1"/>
  <c r="AK1776" i="1"/>
  <c r="AK1797" i="1"/>
  <c r="AK1824" i="1"/>
  <c r="AK1846" i="1"/>
  <c r="AK1856" i="1"/>
  <c r="AK1860" i="1"/>
  <c r="AK1870" i="1"/>
  <c r="AK1877" i="1"/>
  <c r="AK1890" i="1"/>
  <c r="AK1896" i="1"/>
  <c r="AK1912" i="1"/>
  <c r="AK1926" i="1"/>
  <c r="AK1934" i="1"/>
  <c r="AK1945" i="1"/>
  <c r="AK1966" i="1"/>
  <c r="AK1971" i="1"/>
  <c r="AK1982" i="1"/>
  <c r="AK1987" i="1"/>
  <c r="AK2001" i="1"/>
  <c r="AK2015" i="1"/>
  <c r="AK2024" i="1"/>
  <c r="AK2031" i="1"/>
  <c r="AK2042" i="1"/>
  <c r="AK2047" i="1"/>
  <c r="AK2056" i="1"/>
  <c r="AK2068" i="1"/>
  <c r="AK2081" i="1"/>
  <c r="AK2090" i="1"/>
  <c r="AK2097" i="1"/>
  <c r="AK2102" i="1"/>
  <c r="AK2110" i="1"/>
  <c r="AK2114" i="1"/>
  <c r="AK2118" i="1"/>
  <c r="AK2124" i="1"/>
  <c r="AD220" i="1"/>
  <c r="AD282" i="1"/>
  <c r="AD308" i="1"/>
  <c r="AD368" i="1"/>
  <c r="AD435" i="1"/>
  <c r="AD523" i="1"/>
  <c r="AD558" i="1"/>
  <c r="AD582" i="1"/>
  <c r="AD597" i="1"/>
  <c r="AD615" i="1"/>
  <c r="AD621" i="1"/>
  <c r="AD684" i="1"/>
  <c r="AD686" i="1"/>
  <c r="AD698" i="1"/>
  <c r="AD713" i="1"/>
  <c r="AD722" i="1"/>
  <c r="AD751" i="1"/>
  <c r="AD786" i="1"/>
  <c r="AD866" i="1"/>
  <c r="AD875" i="1"/>
  <c r="AD909" i="1"/>
  <c r="AD954" i="1"/>
  <c r="AD962" i="1"/>
  <c r="AD965" i="1"/>
  <c r="AD1003" i="1"/>
  <c r="AD1009" i="1"/>
  <c r="AD1043" i="1"/>
  <c r="AD1060" i="1"/>
  <c r="AD1064" i="1"/>
  <c r="AD1077" i="1"/>
  <c r="AD1086" i="1"/>
  <c r="AD1114" i="1"/>
  <c r="AD1131" i="1"/>
  <c r="AD1140" i="1"/>
  <c r="AD1144" i="1"/>
  <c r="AD1166" i="1"/>
  <c r="AD1185" i="1"/>
  <c r="AD1240" i="1"/>
  <c r="AD1267" i="1"/>
  <c r="AD1269" i="1"/>
  <c r="AD1276" i="1"/>
  <c r="AD1279" i="1"/>
  <c r="AD1294" i="1"/>
  <c r="AD1311" i="1"/>
  <c r="AD1327" i="1"/>
  <c r="AD1340" i="1"/>
  <c r="AD1355" i="1"/>
  <c r="AD1357" i="1"/>
  <c r="AD1365" i="1"/>
  <c r="AD1369" i="1"/>
  <c r="AD1371" i="1"/>
  <c r="AD1397" i="1"/>
  <c r="AD1424" i="1"/>
  <c r="AD1432" i="1"/>
  <c r="AD1442" i="1"/>
  <c r="AD1449" i="1"/>
  <c r="AD1462" i="1"/>
  <c r="AD1474" i="1"/>
  <c r="AD1479" i="1"/>
  <c r="AD1493" i="1"/>
  <c r="AD1529" i="1"/>
  <c r="AD1542" i="1"/>
  <c r="AD1563" i="1"/>
  <c r="AD1593" i="1"/>
  <c r="AD1607" i="1"/>
  <c r="AD1613" i="1"/>
  <c r="AD1626" i="1"/>
  <c r="AD1684" i="1"/>
  <c r="AD1687" i="1"/>
  <c r="AD1703" i="1"/>
  <c r="AD1728" i="1"/>
  <c r="AI1473" i="1"/>
  <c r="AI1490" i="1"/>
  <c r="AI1522" i="1"/>
  <c r="AI1560" i="1"/>
  <c r="AI1590" i="1"/>
  <c r="AI1608" i="1"/>
  <c r="AI1628" i="1"/>
  <c r="AI1646" i="1"/>
  <c r="AI1664" i="1"/>
  <c r="AI1678" i="1"/>
  <c r="AI1700" i="1"/>
  <c r="AI1713" i="1"/>
  <c r="AI1727" i="1"/>
  <c r="AI1733" i="1"/>
  <c r="AK8" i="1"/>
  <c r="AK10" i="1"/>
  <c r="AK220" i="1"/>
  <c r="AK875" i="1"/>
  <c r="AK954" i="1"/>
  <c r="AK1009" i="1"/>
  <c r="AK1077" i="1"/>
  <c r="AK1140" i="1"/>
  <c r="AK1166" i="1"/>
  <c r="AK1465" i="1"/>
  <c r="AK1479" i="1"/>
  <c r="AK1542" i="1"/>
  <c r="AK1607" i="1"/>
  <c r="AK1659" i="1"/>
  <c r="AK1675" i="1"/>
  <c r="AK1708" i="1"/>
  <c r="AK1723" i="1"/>
  <c r="AK282" i="1"/>
  <c r="AK368" i="1"/>
  <c r="AK435" i="1"/>
  <c r="AK523" i="1"/>
  <c r="AK615" i="1"/>
  <c r="AK684" i="1"/>
  <c r="AK698" i="1"/>
  <c r="AK786" i="1"/>
  <c r="AK1060" i="1"/>
  <c r="AK1449" i="1"/>
  <c r="AK1581" i="1"/>
  <c r="AK1641" i="1"/>
  <c r="AK1732" i="1"/>
  <c r="AK1740" i="1"/>
  <c r="AK12" i="1"/>
  <c r="AK14" i="1"/>
  <c r="AK16" i="1"/>
  <c r="AK22" i="1"/>
  <c r="AK25" i="1"/>
  <c r="AK27" i="1"/>
  <c r="AK31" i="1"/>
  <c r="AK33" i="1"/>
  <c r="AK37" i="1"/>
  <c r="AK41" i="1"/>
  <c r="AK44" i="1"/>
  <c r="AK48" i="1"/>
  <c r="AK63" i="1"/>
  <c r="AK68" i="1"/>
  <c r="AK71" i="1"/>
  <c r="AK79" i="1"/>
  <c r="AK93" i="1"/>
  <c r="AK98" i="1"/>
  <c r="AK105" i="1"/>
  <c r="AK110" i="1"/>
  <c r="AK122" i="1"/>
  <c r="AK129" i="1"/>
  <c r="AK135" i="1"/>
  <c r="AK137" i="1"/>
  <c r="AK139" i="1"/>
  <c r="AK149" i="1"/>
  <c r="AK154" i="1"/>
  <c r="AK158" i="1"/>
  <c r="AK173" i="1"/>
  <c r="AK180" i="1"/>
  <c r="AK184" i="1"/>
  <c r="AK187" i="1"/>
  <c r="AK195" i="1"/>
  <c r="AK207" i="1"/>
  <c r="AK213" i="1"/>
  <c r="AK218" i="1"/>
  <c r="AK225" i="1"/>
  <c r="AK233" i="1"/>
  <c r="AK235" i="1"/>
  <c r="AK242" i="1"/>
  <c r="AK249" i="1"/>
  <c r="AK254" i="1"/>
  <c r="AK258" i="1"/>
  <c r="AK260" i="1"/>
  <c r="AK263" i="1"/>
  <c r="AK269" i="1"/>
  <c r="AK279" i="1"/>
  <c r="AK285" i="1"/>
  <c r="AK294" i="1"/>
  <c r="AK299" i="1"/>
  <c r="AK307" i="1"/>
  <c r="AK316" i="1"/>
  <c r="AK322" i="1"/>
  <c r="AK327" i="1"/>
  <c r="AK335" i="1"/>
  <c r="AK339" i="1"/>
  <c r="AK346" i="1"/>
  <c r="AK350" i="1"/>
  <c r="AK354" i="1"/>
  <c r="AK364" i="1"/>
  <c r="AK371" i="1"/>
  <c r="AK380" i="1"/>
  <c r="AK384" i="1"/>
  <c r="AK388" i="1"/>
  <c r="AK392" i="1"/>
  <c r="AK398" i="1"/>
  <c r="AK403" i="1"/>
  <c r="AK411" i="1"/>
  <c r="AK416" i="1"/>
  <c r="AK424" i="1"/>
  <c r="AK429" i="1"/>
  <c r="AK433" i="1"/>
  <c r="AK438" i="1"/>
  <c r="AK442" i="1"/>
  <c r="AK446" i="1"/>
  <c r="AK454" i="1"/>
  <c r="AK458" i="1"/>
  <c r="AK462" i="1"/>
  <c r="AK466" i="1"/>
  <c r="AK476" i="1"/>
  <c r="AK487" i="1"/>
  <c r="AK490" i="1"/>
  <c r="AK492" i="1"/>
  <c r="AK494" i="1"/>
  <c r="AK496" i="1"/>
  <c r="AD162" i="1"/>
  <c r="AD262" i="1"/>
  <c r="AD287" i="1"/>
  <c r="AD344" i="1"/>
  <c r="AD357" i="1"/>
  <c r="AD369" i="1"/>
  <c r="AD407" i="1"/>
  <c r="AD450" i="1"/>
  <c r="AD517" i="1"/>
  <c r="AD524" i="1"/>
  <c r="AD1099" i="1"/>
  <c r="AD1120" i="1"/>
  <c r="AD1136" i="1"/>
  <c r="AD1143" i="1"/>
  <c r="AD1163" i="1"/>
  <c r="AD1174" i="1"/>
  <c r="AD1237" i="1"/>
  <c r="AD1252" i="1"/>
  <c r="AD1268" i="1"/>
  <c r="AD1273" i="1"/>
  <c r="AD1278" i="1"/>
  <c r="AD1287" i="1"/>
  <c r="AD1297" i="1"/>
  <c r="AD1326" i="1"/>
  <c r="AD1329" i="1"/>
  <c r="AD1344" i="1"/>
  <c r="AD1356" i="1"/>
  <c r="AD1358" i="1"/>
  <c r="AD1367" i="1"/>
  <c r="AD1370" i="1"/>
  <c r="AD1383" i="1"/>
  <c r="AD1395" i="1"/>
  <c r="AD1419" i="1"/>
  <c r="AD1431" i="1"/>
  <c r="AD1433" i="1"/>
  <c r="AD1436" i="1"/>
  <c r="AD1445" i="1"/>
  <c r="AD1458" i="1"/>
  <c r="AD1463" i="1"/>
  <c r="AD1473" i="1"/>
  <c r="AD1478" i="1"/>
  <c r="AD1490" i="1"/>
  <c r="AD1497" i="1"/>
  <c r="AD1522" i="1"/>
  <c r="AD1533" i="1"/>
  <c r="AD1560" i="1"/>
  <c r="AD1568" i="1"/>
  <c r="AD1590" i="1"/>
  <c r="AD1598" i="1"/>
  <c r="AD1608" i="1"/>
  <c r="AD1624" i="1"/>
  <c r="AD1628" i="1"/>
  <c r="AD1637" i="1"/>
  <c r="AD1646" i="1"/>
  <c r="AD1667" i="1"/>
  <c r="AD1678" i="1"/>
  <c r="AD1686" i="1"/>
  <c r="AD1700" i="1"/>
  <c r="AD1704" i="1"/>
  <c r="AD1713" i="1"/>
  <c r="AD1729" i="1"/>
  <c r="AD1733" i="1"/>
  <c r="AD1746" i="1"/>
  <c r="AD1756" i="1"/>
  <c r="AD1794" i="1"/>
  <c r="AD1802" i="1"/>
  <c r="AD1805" i="1"/>
  <c r="AD1827" i="1"/>
  <c r="AD1841" i="1"/>
  <c r="AD1850" i="1"/>
  <c r="AD1855" i="1"/>
  <c r="AD1857" i="1"/>
  <c r="AD1859" i="1"/>
  <c r="AD1861" i="1"/>
  <c r="AD1866" i="1"/>
  <c r="AD1872" i="1"/>
  <c r="AD1874" i="1"/>
  <c r="AD1880" i="1"/>
  <c r="AD1885" i="1"/>
  <c r="AD1891" i="1"/>
  <c r="AD1894" i="1"/>
  <c r="AD1899" i="1"/>
  <c r="AD1908" i="1"/>
  <c r="AD1913" i="1"/>
  <c r="AD1918" i="1"/>
  <c r="AD1929" i="1"/>
  <c r="AD1932" i="1"/>
  <c r="AD1935" i="1"/>
  <c r="AD1944" i="1"/>
  <c r="AD1948" i="1"/>
  <c r="AD1954" i="1"/>
  <c r="AD1967" i="1"/>
  <c r="AD1969" i="1"/>
  <c r="AD1976" i="1"/>
  <c r="AD1978" i="1"/>
  <c r="AD1983" i="1"/>
  <c r="AD1986" i="1"/>
  <c r="AD1989" i="1"/>
  <c r="AD2000" i="1"/>
  <c r="AD2003" i="1"/>
  <c r="AD2011" i="1"/>
  <c r="AD2016" i="1"/>
  <c r="AD2022" i="1"/>
  <c r="AD2025" i="1"/>
  <c r="AD2030" i="1"/>
  <c r="AD2032" i="1"/>
  <c r="AD2035" i="1"/>
  <c r="AD2043" i="1"/>
  <c r="AD2050" i="1"/>
  <c r="AD2061" i="1"/>
  <c r="AD2069" i="1"/>
  <c r="AD2082" i="1"/>
  <c r="AD2091" i="1"/>
  <c r="AD2096" i="1"/>
  <c r="AD2098" i="1"/>
  <c r="AD2100" i="1"/>
  <c r="AD2103" i="1"/>
  <c r="AD2108" i="1"/>
  <c r="AD2123" i="1"/>
  <c r="AD2125" i="1"/>
  <c r="AI162" i="1"/>
  <c r="AK262" i="1"/>
  <c r="AK287" i="1"/>
  <c r="AK357" i="1"/>
  <c r="AK407" i="1"/>
  <c r="AK517" i="1"/>
  <c r="AK565" i="1"/>
  <c r="AK614" i="1"/>
  <c r="AK635" i="1"/>
  <c r="AK687" i="1"/>
  <c r="AK718" i="1"/>
  <c r="AK767" i="1"/>
  <c r="AK867" i="1"/>
  <c r="AK945" i="1"/>
  <c r="AK964" i="1"/>
  <c r="AK1007" i="1"/>
  <c r="AK1059" i="1"/>
  <c r="AK1076" i="1"/>
  <c r="AK1099" i="1"/>
  <c r="AK1136" i="1"/>
  <c r="AK1163" i="1"/>
  <c r="AK1237" i="1"/>
  <c r="AK1268" i="1"/>
  <c r="AK1278" i="1"/>
  <c r="AK1297" i="1"/>
  <c r="AK1329" i="1"/>
  <c r="AK1356" i="1"/>
  <c r="AK1367" i="1"/>
  <c r="AK1383" i="1"/>
  <c r="AK1419" i="1"/>
  <c r="AK1433" i="1"/>
  <c r="AK1445" i="1"/>
  <c r="AK1463" i="1"/>
  <c r="AK1478" i="1"/>
  <c r="AK1497" i="1"/>
  <c r="AK1533" i="1"/>
  <c r="AK1568" i="1"/>
  <c r="AK1598" i="1"/>
  <c r="AK1624" i="1"/>
  <c r="AK1637" i="1"/>
  <c r="AK1657" i="1"/>
  <c r="AK1667" i="1"/>
  <c r="AK1686" i="1"/>
  <c r="AK1704" i="1"/>
  <c r="AK1722" i="1"/>
  <c r="AK1729" i="1"/>
  <c r="AK1739" i="1"/>
  <c r="AI1746" i="1"/>
  <c r="AK1785" i="1"/>
  <c r="AI1802" i="1"/>
  <c r="AK1827" i="1"/>
  <c r="AI1850" i="1"/>
  <c r="AK1857" i="1"/>
  <c r="AI1861" i="1"/>
  <c r="AK1872" i="1"/>
  <c r="AI1880" i="1"/>
  <c r="AK1891" i="1"/>
  <c r="AI1899" i="1"/>
  <c r="AK1913" i="1"/>
  <c r="AI1929" i="1"/>
  <c r="AK1948" i="1"/>
  <c r="AK1967" i="1"/>
  <c r="AK1976" i="1"/>
  <c r="AK1983" i="1"/>
  <c r="AK1989" i="1"/>
  <c r="AK2003" i="1"/>
  <c r="AK2016" i="1"/>
  <c r="AK2025" i="1"/>
  <c r="AK2032" i="1"/>
  <c r="AK2043" i="1"/>
  <c r="AK2050" i="1"/>
  <c r="AK2061" i="1"/>
  <c r="AK2069" i="1"/>
  <c r="AK2082" i="1"/>
  <c r="AK2091" i="1"/>
  <c r="AK2098" i="1"/>
  <c r="AK2103" i="1"/>
  <c r="AK2111" i="1"/>
  <c r="AK2115" i="1"/>
  <c r="AK2119" i="1"/>
  <c r="AK2125" i="1"/>
  <c r="AK6" i="1"/>
  <c r="AK11" i="1"/>
  <c r="AK15" i="1"/>
  <c r="AK23" i="1"/>
  <c r="AK26" i="1"/>
  <c r="AK30" i="1"/>
  <c r="AK35" i="1"/>
  <c r="AK42" i="1"/>
  <c r="AK46" i="1"/>
  <c r="AK51" i="1"/>
  <c r="AK60" i="1"/>
  <c r="AK65" i="1"/>
  <c r="AK70" i="1"/>
  <c r="AK72" i="1"/>
  <c r="AK74" i="1"/>
  <c r="AK85" i="1"/>
  <c r="AK91" i="1"/>
  <c r="AK95" i="1"/>
  <c r="AK97" i="1"/>
  <c r="AK102" i="1"/>
  <c r="AK104" i="1"/>
  <c r="AK106" i="1"/>
  <c r="AK109" i="1"/>
  <c r="AK111" i="1"/>
  <c r="AK119" i="1"/>
  <c r="AK123" i="1"/>
  <c r="AK125" i="1"/>
  <c r="AK130" i="1"/>
  <c r="AK134" i="1"/>
  <c r="AK136" i="1"/>
  <c r="AK138" i="1"/>
  <c r="AK141" i="1"/>
  <c r="AK146" i="1"/>
  <c r="AK152" i="1"/>
  <c r="AK157" i="1"/>
  <c r="AK166" i="1"/>
  <c r="AK172" i="1"/>
  <c r="AK175" i="1"/>
  <c r="AK179" i="1"/>
  <c r="AK181" i="1"/>
  <c r="AK185" i="1"/>
  <c r="AK188" i="1"/>
  <c r="AK191" i="1"/>
  <c r="AK197" i="1"/>
  <c r="AK205" i="1"/>
  <c r="AK209" i="1"/>
  <c r="AK212" i="1"/>
  <c r="AK215" i="1"/>
  <c r="AK217" i="1"/>
  <c r="AK219" i="1"/>
  <c r="AK223" i="1"/>
  <c r="AK228" i="1"/>
  <c r="AK232" i="1"/>
  <c r="AK234" i="1"/>
  <c r="AK237" i="1"/>
  <c r="AK246" i="1"/>
  <c r="AK248" i="1"/>
  <c r="AK250" i="1"/>
  <c r="AK253" i="1"/>
  <c r="AK255" i="1"/>
  <c r="AK257" i="1"/>
  <c r="AK259" i="1"/>
  <c r="AK261" i="1"/>
  <c r="AK264" i="1"/>
  <c r="AK268" i="1"/>
  <c r="AK271" i="1"/>
  <c r="AK275" i="1"/>
  <c r="AK281" i="1"/>
  <c r="AK292" i="1"/>
  <c r="AK295" i="1"/>
  <c r="AK298" i="1"/>
  <c r="AK300" i="1"/>
  <c r="AK303" i="1"/>
  <c r="AK311" i="1"/>
  <c r="AK314" i="1"/>
  <c r="AK318" i="1"/>
  <c r="AK321" i="1"/>
  <c r="AK323" i="1"/>
  <c r="AK326" i="1"/>
  <c r="AK328" i="1"/>
  <c r="AK331" i="1"/>
  <c r="AK336" i="1"/>
  <c r="AK338" i="1"/>
  <c r="AK340" i="1"/>
  <c r="AK343" i="1"/>
  <c r="AK347" i="1"/>
  <c r="AK349" i="1"/>
  <c r="AK351" i="1"/>
  <c r="AK353" i="1"/>
  <c r="AK355" i="1"/>
  <c r="AK360" i="1"/>
  <c r="AK365" i="1"/>
  <c r="AK370" i="1"/>
  <c r="AK372" i="1"/>
  <c r="AK374" i="1"/>
  <c r="AK381" i="1"/>
  <c r="AK383" i="1"/>
  <c r="AK385" i="1"/>
  <c r="AK387" i="1"/>
  <c r="AK389" i="1"/>
  <c r="AK391" i="1"/>
  <c r="AK395" i="1"/>
  <c r="AK397" i="1"/>
  <c r="AK399" i="1"/>
  <c r="AK402" i="1"/>
  <c r="AK405" i="1"/>
  <c r="AK410" i="1"/>
  <c r="AK413" i="1"/>
  <c r="AK415" i="1"/>
  <c r="AK419" i="1"/>
  <c r="AK421" i="1"/>
  <c r="AK425" i="1"/>
  <c r="AK428" i="1"/>
  <c r="AK430" i="1"/>
  <c r="AK432" i="1"/>
  <c r="AK434" i="1"/>
  <c r="AK437" i="1"/>
  <c r="AK439" i="1"/>
  <c r="AK441" i="1"/>
  <c r="AK443" i="1"/>
  <c r="AK445" i="1"/>
  <c r="AK451" i="1"/>
  <c r="AK453" i="1"/>
  <c r="AK455" i="1"/>
  <c r="AK457" i="1"/>
  <c r="AK459" i="1"/>
  <c r="AK461" i="1"/>
  <c r="AK463" i="1"/>
  <c r="AK465" i="1"/>
  <c r="AK467" i="1"/>
  <c r="AK470" i="1"/>
  <c r="AK475" i="1"/>
  <c r="AK477" i="1"/>
  <c r="AK480" i="1"/>
  <c r="AK486" i="1"/>
  <c r="AK491" i="1"/>
  <c r="AK495" i="1"/>
  <c r="AK500" i="1"/>
  <c r="AK504" i="1"/>
  <c r="AK509" i="1"/>
  <c r="AK515" i="1"/>
  <c r="AK521" i="1"/>
  <c r="AK533" i="1"/>
  <c r="AK537" i="1"/>
  <c r="AK541" i="1"/>
  <c r="AK545" i="1"/>
  <c r="AK552" i="1"/>
  <c r="AK556" i="1"/>
  <c r="AK561" i="1"/>
  <c r="AK566" i="1"/>
  <c r="AK570" i="1"/>
  <c r="AK574" i="1"/>
  <c r="AK578" i="1"/>
  <c r="AK585" i="1"/>
  <c r="AK589" i="1"/>
  <c r="AK593" i="1"/>
  <c r="AK599" i="1"/>
  <c r="AK604" i="1"/>
  <c r="AK608" i="1"/>
  <c r="AK616" i="1"/>
  <c r="AK622" i="1"/>
  <c r="AK624" i="1"/>
  <c r="AK629" i="1"/>
  <c r="AK633" i="1"/>
  <c r="AK640" i="1"/>
  <c r="AK644" i="1"/>
  <c r="AK648" i="1"/>
  <c r="AK654" i="1"/>
  <c r="AK658" i="1"/>
  <c r="AK663" i="1"/>
  <c r="AK667" i="1"/>
  <c r="AK671" i="1"/>
  <c r="AK675" i="1"/>
  <c r="AK679" i="1"/>
  <c r="AK683" i="1"/>
  <c r="AK691" i="1"/>
  <c r="AK695" i="1"/>
  <c r="AK700" i="1"/>
  <c r="AK704" i="1"/>
  <c r="AK709" i="1"/>
  <c r="AK715" i="1"/>
  <c r="AK720" i="1"/>
  <c r="AK725" i="1"/>
  <c r="AK730" i="1"/>
  <c r="AK734" i="1"/>
  <c r="AK738" i="1"/>
  <c r="AK746" i="1"/>
  <c r="AK753" i="1"/>
  <c r="AK757" i="1"/>
  <c r="AK765" i="1"/>
  <c r="AK770" i="1"/>
  <c r="AK774" i="1"/>
  <c r="AK782" i="1"/>
  <c r="AK787" i="1"/>
  <c r="AK799" i="1"/>
  <c r="AK803" i="1"/>
  <c r="AK817" i="1"/>
  <c r="AK821" i="1"/>
  <c r="AK842" i="1"/>
  <c r="AK844" i="1"/>
  <c r="AK846" i="1"/>
  <c r="AK848" i="1"/>
  <c r="AK850" i="1"/>
  <c r="AK852" i="1"/>
  <c r="AK856" i="1"/>
  <c r="AK860" i="1"/>
  <c r="AK862" i="1"/>
  <c r="AK870" i="1"/>
  <c r="AK874" i="1"/>
  <c r="AK879" i="1"/>
  <c r="AK881" i="1"/>
  <c r="AK883" i="1"/>
  <c r="AK885" i="1"/>
  <c r="AK887" i="1"/>
  <c r="AK891" i="1"/>
  <c r="AK895" i="1"/>
  <c r="AK897" i="1"/>
  <c r="AK905" i="1"/>
  <c r="AK912" i="1"/>
  <c r="AK916" i="1"/>
  <c r="AK918" i="1"/>
  <c r="AK920" i="1"/>
  <c r="AK922" i="1"/>
  <c r="AK924" i="1"/>
  <c r="AK928" i="1"/>
  <c r="AK932" i="1"/>
  <c r="AK934" i="1"/>
  <c r="AK936" i="1"/>
  <c r="AK940" i="1"/>
  <c r="AK944" i="1"/>
  <c r="AK949" i="1"/>
  <c r="AK951" i="1"/>
  <c r="AK953" i="1"/>
  <c r="AK956" i="1"/>
  <c r="AK959" i="1"/>
  <c r="AK967" i="1"/>
  <c r="AK971" i="1"/>
  <c r="AK973" i="1"/>
  <c r="AK975" i="1"/>
  <c r="AK977" i="1"/>
  <c r="AK983" i="1"/>
  <c r="AK986" i="1"/>
  <c r="AK991" i="1"/>
  <c r="AK993" i="1"/>
  <c r="AK995" i="1"/>
  <c r="AK999" i="1"/>
  <c r="AK1001" i="1"/>
  <c r="AK1010" i="1"/>
  <c r="AK1012" i="1"/>
  <c r="AK1014" i="1"/>
  <c r="AK1019" i="1"/>
  <c r="AK1021" i="1"/>
  <c r="AK1023" i="1"/>
  <c r="AK1025" i="1"/>
  <c r="AK1027" i="1"/>
  <c r="AK1035" i="1"/>
  <c r="AK1037" i="1"/>
  <c r="AK1039" i="1"/>
  <c r="AK1041" i="1"/>
  <c r="AK1044" i="1"/>
  <c r="AK1052" i="1"/>
  <c r="AK1054" i="1"/>
  <c r="AK1056" i="1"/>
  <c r="AK1058" i="1"/>
  <c r="AK1062" i="1"/>
  <c r="AK1072" i="1"/>
  <c r="AK1074" i="1"/>
  <c r="AK1079" i="1"/>
  <c r="AK1081" i="1"/>
  <c r="AK1083" i="1"/>
  <c r="AK1092" i="1"/>
  <c r="AK1094" i="1"/>
  <c r="AK1096" i="1"/>
  <c r="AK1098" i="1"/>
  <c r="AK1101" i="1"/>
  <c r="AK1110" i="1"/>
  <c r="AK1112" i="1"/>
  <c r="AK1115" i="1"/>
  <c r="AK1117" i="1"/>
  <c r="AK1128" i="1"/>
  <c r="AK1132" i="1"/>
  <c r="AK1134" i="1"/>
  <c r="AK1137" i="1"/>
  <c r="AK1139" i="1"/>
  <c r="AK1142" i="1"/>
  <c r="AK1146" i="1"/>
  <c r="AK1148" i="1"/>
  <c r="AK1150" i="1"/>
  <c r="AK1152" i="1"/>
  <c r="AK1155" i="1"/>
  <c r="AK1157" i="1"/>
  <c r="AK1159" i="1"/>
  <c r="AK1161" i="1"/>
  <c r="AK1164" i="1"/>
  <c r="AK1167" i="1"/>
  <c r="AK1169" i="1"/>
  <c r="AK1171" i="1"/>
  <c r="AK1173" i="1"/>
  <c r="AK1180" i="1"/>
  <c r="AK1189" i="1"/>
  <c r="AK1191" i="1"/>
  <c r="AK1193" i="1"/>
  <c r="AK1197" i="1"/>
  <c r="AK1201" i="1"/>
  <c r="AK1205" i="1"/>
  <c r="AK1207" i="1"/>
  <c r="AK1209" i="1"/>
  <c r="AK1217" i="1"/>
  <c r="AK1221" i="1"/>
  <c r="AK1223" i="1"/>
  <c r="AK1225" i="1"/>
  <c r="AK1229" i="1"/>
  <c r="AK1238" i="1"/>
  <c r="AK1243" i="1"/>
  <c r="AK1247" i="1"/>
  <c r="AK1251" i="1"/>
  <c r="AK1256" i="1"/>
  <c r="AK1258" i="1"/>
  <c r="AK1264" i="1"/>
  <c r="AK1283" i="1"/>
  <c r="AK1292" i="1"/>
  <c r="AK1300" i="1"/>
  <c r="AK1302" i="1"/>
  <c r="AK1306" i="1"/>
  <c r="AK1310" i="1"/>
  <c r="AK1317" i="1"/>
  <c r="AK1323" i="1"/>
  <c r="AK1334" i="1"/>
  <c r="AK1336" i="1"/>
  <c r="AK1338" i="1"/>
  <c r="AK1343" i="1"/>
  <c r="AK1352" i="1"/>
  <c r="AK1360" i="1"/>
  <c r="AK1373" i="1"/>
  <c r="AK1379" i="1"/>
  <c r="AK1386" i="1"/>
  <c r="AK1391" i="1"/>
  <c r="AK1396" i="1"/>
  <c r="AK1399" i="1"/>
  <c r="AK1405" i="1"/>
  <c r="AK1409" i="1"/>
  <c r="AK1411" i="1"/>
  <c r="AK1415" i="1"/>
  <c r="AK1420" i="1"/>
  <c r="AK1425" i="1"/>
  <c r="AK1427" i="1"/>
  <c r="AK1429" i="1"/>
  <c r="AK1440" i="1"/>
  <c r="AK1446" i="1"/>
  <c r="AK1451" i="1"/>
  <c r="AK1455" i="1"/>
  <c r="AK1460" i="1"/>
  <c r="AK1467" i="1"/>
  <c r="AK1471" i="1"/>
  <c r="AK1475" i="1"/>
  <c r="AK1477" i="1"/>
  <c r="AK1483" i="1"/>
  <c r="AK1485" i="1"/>
  <c r="AK1489" i="1"/>
  <c r="AK1492" i="1"/>
  <c r="AK1495" i="1"/>
  <c r="AK1498" i="1"/>
  <c r="AK1500" i="1"/>
  <c r="AK1502" i="1"/>
  <c r="AK1504" i="1"/>
  <c r="AK1506" i="1"/>
  <c r="AK1511" i="1"/>
  <c r="AK1513" i="1"/>
  <c r="AK1515" i="1"/>
  <c r="AK1517" i="1"/>
  <c r="AK1519" i="1"/>
  <c r="AK1524" i="1"/>
  <c r="AK1528" i="1"/>
  <c r="AK1531" i="1"/>
  <c r="AK1534" i="1"/>
  <c r="AK1536" i="1"/>
  <c r="AK1538" i="1"/>
  <c r="AK1543" i="1"/>
  <c r="AK1545" i="1"/>
  <c r="AK1547" i="1"/>
  <c r="AK1549" i="1"/>
  <c r="AK1551" i="1"/>
  <c r="AK1553" i="1"/>
  <c r="AK1555" i="1"/>
  <c r="AK1559" i="1"/>
  <c r="AK1562" i="1"/>
  <c r="AK1565" i="1"/>
  <c r="AK1567" i="1"/>
  <c r="AK1571" i="1"/>
  <c r="AK1573" i="1"/>
  <c r="AK1575" i="1"/>
  <c r="AK1579" i="1"/>
  <c r="AK1582" i="1"/>
  <c r="AK1584" i="1"/>
  <c r="AK1586" i="1"/>
  <c r="AK1588" i="1"/>
  <c r="AK1591" i="1"/>
  <c r="AK1594" i="1"/>
  <c r="AK1599" i="1"/>
  <c r="AK1601" i="1"/>
  <c r="AK1603" i="1"/>
  <c r="AK1605" i="1"/>
  <c r="AK1609" i="1"/>
  <c r="AK1611" i="1"/>
  <c r="AK1614" i="1"/>
  <c r="AK1618" i="1"/>
  <c r="AK1620" i="1"/>
  <c r="AK1622" i="1"/>
  <c r="AK1625" i="1"/>
  <c r="AK1629" i="1"/>
  <c r="AK1631" i="1"/>
  <c r="AK1633" i="1"/>
  <c r="AK1639" i="1"/>
  <c r="AK1642" i="1"/>
  <c r="AK1644" i="1"/>
  <c r="AK1654" i="1"/>
  <c r="AK1660" i="1"/>
  <c r="AK1666" i="1"/>
  <c r="AK1671" i="1"/>
  <c r="AK1676" i="1"/>
  <c r="AK1681" i="1"/>
  <c r="AK1688" i="1"/>
  <c r="AK1692" i="1"/>
  <c r="AK1696" i="1"/>
  <c r="AK1701" i="1"/>
  <c r="AK1709" i="1"/>
  <c r="AK1714" i="1"/>
  <c r="AK1719" i="1"/>
  <c r="AK1725" i="1"/>
  <c r="AK1734" i="1"/>
  <c r="AK1743" i="1"/>
  <c r="AK1748" i="1"/>
  <c r="AK1752" i="1"/>
  <c r="AK1758" i="1"/>
  <c r="AK1762" i="1"/>
  <c r="AK1766" i="1"/>
  <c r="AK1770" i="1"/>
  <c r="AK1774" i="1"/>
  <c r="AK1779" i="1"/>
  <c r="AK1783" i="1"/>
  <c r="AK1789" i="1"/>
  <c r="AK1793" i="1"/>
  <c r="AK1799" i="1"/>
  <c r="AK1806" i="1"/>
  <c r="AK1810" i="1"/>
  <c r="AK1814" i="1"/>
  <c r="AK1818" i="1"/>
  <c r="AK1822" i="1"/>
  <c r="AK1828" i="1"/>
  <c r="AK1832" i="1"/>
  <c r="AK1837" i="1"/>
  <c r="AK1844" i="1"/>
  <c r="AK1849" i="1"/>
  <c r="AK1864" i="1"/>
  <c r="AK1871" i="1"/>
  <c r="AK1879" i="1"/>
  <c r="AK1886" i="1"/>
  <c r="AK1892" i="1"/>
  <c r="AK1900" i="1"/>
  <c r="AK1904" i="1"/>
  <c r="AK1910" i="1"/>
  <c r="AK1917" i="1"/>
  <c r="AK1922" i="1"/>
  <c r="AK1927" i="1"/>
  <c r="AK1936" i="1"/>
  <c r="AK1941" i="1"/>
  <c r="AK1953" i="1"/>
  <c r="AK1962" i="1"/>
  <c r="AK1970" i="1"/>
  <c r="AK1973" i="1"/>
  <c r="AK1984" i="1"/>
  <c r="AK1990" i="1"/>
  <c r="AK1993" i="1"/>
  <c r="AK1999" i="1"/>
  <c r="AK2006" i="1"/>
  <c r="AK2012" i="1"/>
  <c r="AK2018" i="1"/>
  <c r="AK2027" i="1"/>
  <c r="AK2036" i="1"/>
  <c r="AK2040" i="1"/>
  <c r="AK2049" i="1"/>
  <c r="AK2057" i="1"/>
  <c r="AK2064" i="1"/>
  <c r="AK2070" i="1"/>
  <c r="AK2075" i="1"/>
  <c r="AK2079" i="1"/>
  <c r="AK2087" i="1"/>
  <c r="AK2095" i="1"/>
  <c r="AK2104" i="1"/>
  <c r="AK2107" i="1"/>
  <c r="AK2126" i="1"/>
  <c r="AK2131" i="1"/>
  <c r="AK2135" i="1"/>
  <c r="AK2139" i="1"/>
  <c r="AK499" i="1"/>
  <c r="AK501" i="1"/>
  <c r="AK505" i="1"/>
  <c r="AK511" i="1"/>
  <c r="AK516" i="1"/>
  <c r="AK522" i="1"/>
  <c r="AK534" i="1"/>
  <c r="AK538" i="1"/>
  <c r="AK542" i="1"/>
  <c r="AK546" i="1"/>
  <c r="AK553" i="1"/>
  <c r="AK557" i="1"/>
  <c r="AK562" i="1"/>
  <c r="AK567" i="1"/>
  <c r="AK571" i="1"/>
  <c r="AK575" i="1"/>
  <c r="AK579" i="1"/>
  <c r="AK586" i="1"/>
  <c r="AK590" i="1"/>
  <c r="AK594" i="1"/>
  <c r="AK600" i="1"/>
  <c r="AK605" i="1"/>
  <c r="AK609" i="1"/>
  <c r="AK617" i="1"/>
  <c r="AK623" i="1"/>
  <c r="AK628" i="1"/>
  <c r="AK632" i="1"/>
  <c r="AK639" i="1"/>
  <c r="AK643" i="1"/>
  <c r="AK647" i="1"/>
  <c r="AK652" i="1"/>
  <c r="AK657" i="1"/>
  <c r="AK662" i="1"/>
  <c r="AK666" i="1"/>
  <c r="AK670" i="1"/>
  <c r="AK674" i="1"/>
  <c r="AK678" i="1"/>
  <c r="AK682" i="1"/>
  <c r="AK690" i="1"/>
  <c r="AK694" i="1"/>
  <c r="AK699" i="1"/>
  <c r="AK703" i="1"/>
  <c r="AK707" i="1"/>
  <c r="AK714" i="1"/>
  <c r="AK719" i="1"/>
  <c r="AK724" i="1"/>
  <c r="AK728" i="1"/>
  <c r="AK733" i="1"/>
  <c r="AK737" i="1"/>
  <c r="AK741" i="1"/>
  <c r="AK745" i="1"/>
  <c r="AK752" i="1"/>
  <c r="AK756" i="1"/>
  <c r="AK760" i="1"/>
  <c r="AK764" i="1"/>
  <c r="AK769" i="1"/>
  <c r="AK773" i="1"/>
  <c r="AK777" i="1"/>
  <c r="AK781" i="1"/>
  <c r="AK785" i="1"/>
  <c r="AK790" i="1"/>
  <c r="AK794" i="1"/>
  <c r="AK798" i="1"/>
  <c r="AK802" i="1"/>
  <c r="AK806" i="1"/>
  <c r="AK811" i="1"/>
  <c r="AK816" i="1"/>
  <c r="AK820" i="1"/>
  <c r="AK824" i="1"/>
  <c r="AK828" i="1"/>
  <c r="AK832" i="1"/>
  <c r="AK834" i="1"/>
  <c r="AK839" i="1"/>
  <c r="AK841" i="1"/>
  <c r="AK843" i="1"/>
  <c r="AK845" i="1"/>
  <c r="AK847" i="1"/>
  <c r="AK851" i="1"/>
  <c r="AK853" i="1"/>
  <c r="AK855" i="1"/>
  <c r="AK857" i="1"/>
  <c r="AK859" i="1"/>
  <c r="AK863" i="1"/>
  <c r="AK869" i="1"/>
  <c r="AK871" i="1"/>
  <c r="AK873" i="1"/>
  <c r="AK876" i="1"/>
  <c r="AK878" i="1"/>
  <c r="AK882" i="1"/>
  <c r="AK886" i="1"/>
  <c r="AK888" i="1"/>
  <c r="AK890" i="1"/>
  <c r="AK892" i="1"/>
  <c r="AK894" i="1"/>
  <c r="AK899" i="1"/>
  <c r="AK904" i="1"/>
  <c r="AK906" i="1"/>
  <c r="AK911" i="1"/>
  <c r="AK913" i="1"/>
  <c r="AK915" i="1"/>
  <c r="AK919" i="1"/>
  <c r="AK923" i="1"/>
  <c r="AK925" i="1"/>
  <c r="AK927" i="1"/>
  <c r="AK929" i="1"/>
  <c r="AK931" i="1"/>
  <c r="AK935" i="1"/>
  <c r="AK939" i="1"/>
  <c r="AK941" i="1"/>
  <c r="AK943" i="1"/>
  <c r="AK946" i="1"/>
  <c r="AK948" i="1"/>
  <c r="AK952" i="1"/>
  <c r="AK958" i="1"/>
  <c r="AK960" i="1"/>
  <c r="AK966" i="1"/>
  <c r="AK968" i="1"/>
  <c r="AK970" i="1"/>
  <c r="AK974" i="1"/>
  <c r="AK978" i="1"/>
  <c r="AK982" i="1"/>
  <c r="AK987" i="1"/>
  <c r="AK992" i="1"/>
  <c r="AK996" i="1"/>
  <c r="AK1000" i="1"/>
  <c r="AK1005" i="1"/>
  <c r="AK1011" i="1"/>
  <c r="AK1015" i="1"/>
  <c r="AK1020" i="1"/>
  <c r="AK1024" i="1"/>
  <c r="AK1028" i="1"/>
  <c r="AK1032" i="1"/>
  <c r="AK1036" i="1"/>
  <c r="AK1040" i="1"/>
  <c r="AK1045" i="1"/>
  <c r="AK1049" i="1"/>
  <c r="AK1053" i="1"/>
  <c r="AK1057" i="1"/>
  <c r="AK1065" i="1"/>
  <c r="AK1069" i="1"/>
  <c r="AK1073" i="1"/>
  <c r="AK1080" i="1"/>
  <c r="AK1084" i="1"/>
  <c r="AK1089" i="1"/>
  <c r="AK1093" i="1"/>
  <c r="AK1097" i="1"/>
  <c r="AK1102" i="1"/>
  <c r="AK1107" i="1"/>
  <c r="AK1111" i="1"/>
  <c r="AK1116" i="1"/>
  <c r="AK1121" i="1"/>
  <c r="AK1130" i="1"/>
  <c r="AK1135" i="1"/>
  <c r="AK1141" i="1"/>
  <c r="AK1147" i="1"/>
  <c r="AK1151" i="1"/>
  <c r="AK1156" i="1"/>
  <c r="AK1160" i="1"/>
  <c r="AK1162" i="1"/>
  <c r="AK1165" i="1"/>
  <c r="AK1168" i="1"/>
  <c r="AK1170" i="1"/>
  <c r="AK1172" i="1"/>
  <c r="AK1175" i="1"/>
  <c r="AK1179" i="1"/>
  <c r="AK1181" i="1"/>
  <c r="AK1183" i="1"/>
  <c r="AK1188" i="1"/>
  <c r="AK1192" i="1"/>
  <c r="AK1194" i="1"/>
  <c r="AK1196" i="1"/>
  <c r="AK1198" i="1"/>
  <c r="AK1200" i="1"/>
  <c r="AK1202" i="1"/>
  <c r="AK1204" i="1"/>
  <c r="AK1208" i="1"/>
  <c r="AK1210" i="1"/>
  <c r="AK1212" i="1"/>
  <c r="AK1216" i="1"/>
  <c r="AK1218" i="1"/>
  <c r="AK1220" i="1"/>
  <c r="AK1224" i="1"/>
  <c r="AK1226" i="1"/>
  <c r="AK1228" i="1"/>
  <c r="AK1232" i="1"/>
  <c r="AK1234" i="1"/>
  <c r="AK1236" i="1"/>
  <c r="AK1242" i="1"/>
  <c r="AK1244" i="1"/>
  <c r="AK1246" i="1"/>
  <c r="AK1248" i="1"/>
  <c r="AK1250" i="1"/>
  <c r="AK1253" i="1"/>
  <c r="AK1255" i="1"/>
  <c r="AK1259" i="1"/>
  <c r="AK1263" i="1"/>
  <c r="AK1265" i="1"/>
  <c r="AK1270" i="1"/>
  <c r="AK1275" i="1"/>
  <c r="AK1282" i="1"/>
  <c r="AK1284" i="1"/>
  <c r="AK1286" i="1"/>
  <c r="AK1291" i="1"/>
  <c r="AK1293" i="1"/>
  <c r="AK1296" i="1"/>
  <c r="AK1301" i="1"/>
  <c r="AK1303" i="1"/>
  <c r="AK1305" i="1"/>
  <c r="AK1307" i="1"/>
  <c r="AK1309" i="1"/>
  <c r="AK1312" i="1"/>
  <c r="AK1314" i="1"/>
  <c r="AK1318" i="1"/>
  <c r="AK1322" i="1"/>
  <c r="AK1324" i="1"/>
  <c r="AK1328" i="1"/>
  <c r="AK1333" i="1"/>
  <c r="AK1337" i="1"/>
  <c r="AK1339" i="1"/>
  <c r="AK1342" i="1"/>
  <c r="AK1345" i="1"/>
  <c r="AK1347" i="1"/>
  <c r="AK1349" i="1"/>
  <c r="AK1351" i="1"/>
  <c r="AK1359" i="1"/>
  <c r="AK1361" i="1"/>
  <c r="AK1363" i="1"/>
  <c r="AK1372" i="1"/>
  <c r="AK1374" i="1"/>
  <c r="AK1376" i="1"/>
  <c r="AK1380" i="1"/>
  <c r="AK1385" i="1"/>
  <c r="AK1387" i="1"/>
  <c r="AK1390" i="1"/>
  <c r="AK1392" i="1"/>
  <c r="AK1394" i="1"/>
  <c r="AK1400" i="1"/>
  <c r="AK1402" i="1"/>
  <c r="AK1404" i="1"/>
  <c r="AK1406" i="1"/>
  <c r="AK1408" i="1"/>
  <c r="AK1410" i="1"/>
  <c r="AK1412" i="1"/>
  <c r="AK1414" i="1"/>
  <c r="AK1416" i="1"/>
  <c r="AK1418" i="1"/>
  <c r="AK1421" i="1"/>
  <c r="AK1426" i="1"/>
  <c r="AK1430" i="1"/>
  <c r="AK1439" i="1"/>
  <c r="AK1441" i="1"/>
  <c r="AK1444" i="1"/>
  <c r="AK1447" i="1"/>
  <c r="AK1456" i="1"/>
  <c r="AK1459" i="1"/>
  <c r="AK1461" i="1"/>
  <c r="AK1466" i="1"/>
  <c r="AK1468" i="1"/>
  <c r="AK1472" i="1"/>
  <c r="AK1488" i="1"/>
  <c r="AK1494" i="1"/>
  <c r="AK1499" i="1"/>
  <c r="AK1503" i="1"/>
  <c r="AK1508" i="1"/>
  <c r="AK1510" i="1"/>
  <c r="AK1512" i="1"/>
  <c r="AK1516" i="1"/>
  <c r="AK1525" i="1"/>
  <c r="AK1527" i="1"/>
  <c r="AK1530" i="1"/>
  <c r="AK1535" i="1"/>
  <c r="AK1578" i="1"/>
  <c r="AK1583" i="1"/>
  <c r="AK1587" i="1"/>
  <c r="AK1592" i="1"/>
  <c r="AK1597" i="1"/>
  <c r="AK1602" i="1"/>
  <c r="AK1606" i="1"/>
  <c r="AK1612" i="1"/>
  <c r="AK1621" i="1"/>
  <c r="AK1650" i="1"/>
  <c r="AK1655" i="1"/>
  <c r="AK1661" i="1"/>
  <c r="AK1668" i="1"/>
  <c r="AK1672" i="1"/>
  <c r="AK1677" i="1"/>
  <c r="AK1689" i="1"/>
  <c r="AK1693" i="1"/>
  <c r="AK1697" i="1"/>
  <c r="AK1702" i="1"/>
  <c r="AK1710" i="1"/>
  <c r="AK1716" i="1"/>
  <c r="AK1720" i="1"/>
  <c r="AK1726" i="1"/>
  <c r="AK1736" i="1"/>
  <c r="AK1749" i="1"/>
  <c r="AK1754" i="1"/>
  <c r="AK1759" i="1"/>
  <c r="AK1767" i="1"/>
  <c r="AK1771" i="1"/>
  <c r="AK1775" i="1"/>
  <c r="AK1784" i="1"/>
  <c r="AK1790" i="1"/>
  <c r="AK1795" i="1"/>
  <c r="AK1807" i="1"/>
  <c r="AK1811" i="1"/>
  <c r="AK1815" i="1"/>
  <c r="AK1823" i="1"/>
  <c r="AK1829" i="1"/>
  <c r="AK1833" i="1"/>
  <c r="AK1838" i="1"/>
  <c r="AK1843" i="1"/>
  <c r="AK1848" i="1"/>
  <c r="AK1853" i="1"/>
  <c r="AK1875" i="1"/>
  <c r="AK1952" i="1"/>
  <c r="AK1955" i="1"/>
  <c r="AK1957" i="1"/>
  <c r="AK1961" i="1"/>
  <c r="AK1963" i="1"/>
  <c r="AK1965" i="1"/>
  <c r="AK1974" i="1"/>
  <c r="AK1981" i="1"/>
  <c r="AK1991" i="1"/>
  <c r="AK2002" i="1"/>
  <c r="AK2007" i="1"/>
  <c r="AK2013" i="1"/>
  <c r="AK2028" i="1"/>
  <c r="AK2037" i="1"/>
  <c r="AK2041" i="1"/>
  <c r="AK2058" i="1"/>
  <c r="AK2065" i="1"/>
  <c r="AK2071" i="1"/>
  <c r="AK2083" i="1"/>
  <c r="AK2089" i="1"/>
  <c r="AK2101" i="1"/>
  <c r="AK2109" i="1"/>
  <c r="AK2128" i="1"/>
  <c r="AK2132" i="1"/>
  <c r="AK2144" i="1"/>
  <c r="AK1482" i="1"/>
  <c r="AK833" i="1"/>
  <c r="AI1581" i="1"/>
  <c r="AL1581" i="1" s="1"/>
  <c r="AI2050" i="1"/>
  <c r="AL2050" i="1" s="1"/>
  <c r="AK472" i="1"/>
  <c r="AK484" i="1"/>
  <c r="AK473" i="1"/>
  <c r="AI698" i="1"/>
  <c r="AL698" i="1" s="1"/>
  <c r="AI1776" i="1"/>
  <c r="AI1785" i="1"/>
  <c r="AL1785" i="1" s="1"/>
  <c r="AK483" i="1"/>
  <c r="AK761" i="1"/>
  <c r="AK791" i="1"/>
  <c r="AK825" i="1"/>
  <c r="AK742" i="1"/>
  <c r="AK813" i="1"/>
  <c r="AK901" i="1"/>
  <c r="AK903" i="1"/>
  <c r="AK807" i="1"/>
  <c r="AK837" i="1"/>
  <c r="AK778" i="1"/>
  <c r="AK795" i="1"/>
  <c r="AK829" i="1"/>
  <c r="AK864" i="1"/>
  <c r="AK868" i="1"/>
  <c r="AK988" i="1"/>
  <c r="AK1016" i="1"/>
  <c r="AK1186" i="1"/>
  <c r="AK1260" i="1"/>
  <c r="AK1006" i="1"/>
  <c r="AK1029" i="1"/>
  <c r="AK1031" i="1"/>
  <c r="AK1050" i="1"/>
  <c r="AK1066" i="1"/>
  <c r="AK1068" i="1"/>
  <c r="AK1090" i="1"/>
  <c r="AK1103" i="1"/>
  <c r="AK1106" i="1"/>
  <c r="AK1119" i="1"/>
  <c r="AK1177" i="1"/>
  <c r="AK1230" i="1"/>
  <c r="AK838" i="1"/>
  <c r="AK979" i="1"/>
  <c r="AK997" i="1"/>
  <c r="AK1004" i="1"/>
  <c r="AK1122" i="1"/>
  <c r="AK1124" i="1"/>
  <c r="AK1125" i="1"/>
  <c r="AK1184" i="1"/>
  <c r="AK1381" i="1"/>
  <c r="AK938" i="1"/>
  <c r="AK1033" i="1"/>
  <c r="AK1046" i="1"/>
  <c r="AK1048" i="1"/>
  <c r="AK1070" i="1"/>
  <c r="AK1085" i="1"/>
  <c r="AK1088" i="1"/>
  <c r="AK1108" i="1"/>
  <c r="AK1126" i="1"/>
  <c r="AK1176" i="1"/>
  <c r="AK1233" i="1"/>
  <c r="AK1241" i="1"/>
  <c r="AK1272" i="1"/>
  <c r="AK1330" i="1"/>
  <c r="AK1491" i="1"/>
  <c r="AK981" i="1"/>
  <c r="AK1214" i="1"/>
  <c r="AK1261" i="1"/>
  <c r="AK1298" i="1"/>
  <c r="AK1382" i="1"/>
  <c r="AK1557" i="1"/>
  <c r="AK1868" i="1"/>
  <c r="AK1213" i="1"/>
  <c r="AK1271" i="1"/>
  <c r="AK1277" i="1"/>
  <c r="AK1281" i="1"/>
  <c r="AK1315" i="1"/>
  <c r="AK1348" i="1"/>
  <c r="AK1452" i="1"/>
  <c r="AK1487" i="1"/>
  <c r="AK1636" i="1"/>
  <c r="AK1682" i="1"/>
  <c r="AK1366" i="1"/>
  <c r="AK1521" i="1"/>
  <c r="AK1577" i="1"/>
  <c r="AK1995" i="1"/>
  <c r="AK1289" i="1"/>
  <c r="AK1320" i="1"/>
  <c r="AK1364" i="1"/>
  <c r="AK1401" i="1"/>
  <c r="AK1486" i="1"/>
  <c r="AK1596" i="1"/>
  <c r="AK1800" i="1"/>
  <c r="AK1950" i="1"/>
  <c r="AK1288" i="1"/>
  <c r="AK1319" i="1"/>
  <c r="AK1331" i="1"/>
  <c r="AK1354" i="1"/>
  <c r="AK1377" i="1"/>
  <c r="AK1453" i="1"/>
  <c r="AK1520" i="1"/>
  <c r="AK1540" i="1"/>
  <c r="AK1616" i="1"/>
  <c r="AK1744" i="1"/>
  <c r="AK1819" i="1"/>
  <c r="AK1958" i="1"/>
  <c r="AK1960" i="1"/>
  <c r="AK1763" i="1"/>
  <c r="AK1780" i="1"/>
  <c r="AK1975" i="1"/>
  <c r="AK2052" i="1"/>
  <c r="AK2076" i="1"/>
  <c r="AK1867" i="1"/>
  <c r="AK1947" i="1"/>
  <c r="AK1979" i="1"/>
  <c r="AK1996" i="1"/>
  <c r="AK2020" i="1"/>
  <c r="AK2136" i="1"/>
  <c r="AK73" i="1"/>
  <c r="AK103" i="1"/>
  <c r="AK124" i="1"/>
  <c r="AK171" i="1"/>
  <c r="AK189" i="1"/>
  <c r="AK210" i="1"/>
  <c r="AK216" i="1"/>
  <c r="AK231" i="1"/>
  <c r="AK251" i="1"/>
  <c r="AK265" i="1"/>
  <c r="AK296" i="1"/>
  <c r="AK312" i="1"/>
  <c r="AK324" i="1"/>
  <c r="AK337" i="1"/>
  <c r="AK342" i="1"/>
  <c r="AK352" i="1"/>
  <c r="AK367" i="1"/>
  <c r="AK382" i="1"/>
  <c r="AK396" i="1"/>
  <c r="AK409" i="1"/>
  <c r="AK414" i="1"/>
  <c r="AK427" i="1"/>
  <c r="AK431" i="1"/>
  <c r="AK436" i="1"/>
  <c r="AK440" i="1"/>
  <c r="AK444" i="1"/>
  <c r="AK452" i="1"/>
  <c r="AK456" i="1"/>
  <c r="AK460" i="1"/>
  <c r="AK464" i="1"/>
  <c r="AK468" i="1"/>
  <c r="AK474" i="1"/>
  <c r="AK479" i="1"/>
  <c r="AK485" i="1"/>
  <c r="AK858" i="1"/>
  <c r="AK877" i="1"/>
  <c r="AK893" i="1"/>
  <c r="AK914" i="1"/>
  <c r="AK930" i="1"/>
  <c r="AK947" i="1"/>
  <c r="AK969" i="1"/>
  <c r="AK1718" i="1"/>
  <c r="AK489" i="1"/>
  <c r="AK493" i="1"/>
  <c r="AK497" i="1"/>
  <c r="AK502" i="1"/>
  <c r="AK503" i="1"/>
  <c r="AK507" i="1"/>
  <c r="AK508" i="1"/>
  <c r="AK513" i="1"/>
  <c r="AK514" i="1"/>
  <c r="AK519" i="1"/>
  <c r="AK520" i="1"/>
  <c r="AK525" i="1"/>
  <c r="AK532" i="1"/>
  <c r="AK535" i="1"/>
  <c r="AK536" i="1"/>
  <c r="AK539" i="1"/>
  <c r="AK540" i="1"/>
  <c r="AK543" i="1"/>
  <c r="AK544" i="1"/>
  <c r="AK548" i="1"/>
  <c r="AK549" i="1"/>
  <c r="AK554" i="1"/>
  <c r="AK555" i="1"/>
  <c r="AK559" i="1"/>
  <c r="AK560" i="1"/>
  <c r="AK563" i="1"/>
  <c r="AK564" i="1"/>
  <c r="AK568" i="1"/>
  <c r="AK569" i="1"/>
  <c r="AK572" i="1"/>
  <c r="AK573" i="1"/>
  <c r="AK576" i="1"/>
  <c r="AK577" i="1"/>
  <c r="AK581" i="1"/>
  <c r="AK584" i="1"/>
  <c r="AK587" i="1"/>
  <c r="AK588" i="1"/>
  <c r="AK591" i="1"/>
  <c r="AK592" i="1"/>
  <c r="AK595" i="1"/>
  <c r="AK598" i="1"/>
  <c r="AK601" i="1"/>
  <c r="AK602" i="1"/>
  <c r="AK606" i="1"/>
  <c r="AK607" i="1"/>
  <c r="AK610" i="1"/>
  <c r="AK612" i="1"/>
  <c r="AK618" i="1"/>
  <c r="AK619" i="1"/>
  <c r="AK1203" i="1"/>
  <c r="AK1350" i="1"/>
  <c r="AK1413" i="1"/>
  <c r="AK58" i="1"/>
  <c r="AK86" i="1"/>
  <c r="AK96" i="1"/>
  <c r="AK108" i="1"/>
  <c r="AK112" i="1"/>
  <c r="AK132" i="1"/>
  <c r="AK144" i="1"/>
  <c r="AK177" i="1"/>
  <c r="AK200" i="1"/>
  <c r="AK222" i="1"/>
  <c r="AK247" i="1"/>
  <c r="AK256" i="1"/>
  <c r="AK272" i="1"/>
  <c r="AK301" i="1"/>
  <c r="AK319" i="1"/>
  <c r="AK330" i="1"/>
  <c r="AK348" i="1"/>
  <c r="AK356" i="1"/>
  <c r="AK373" i="1"/>
  <c r="AK386" i="1"/>
  <c r="AK390" i="1"/>
  <c r="AK400" i="1"/>
  <c r="AK420" i="1"/>
  <c r="AK626" i="1"/>
  <c r="AK631" i="1"/>
  <c r="AK637" i="1"/>
  <c r="AK642" i="1"/>
  <c r="AK646" i="1"/>
  <c r="AK650" i="1"/>
  <c r="AK656" i="1"/>
  <c r="AK661" i="1"/>
  <c r="AK665" i="1"/>
  <c r="AK669" i="1"/>
  <c r="AK673" i="1"/>
  <c r="AK677" i="1"/>
  <c r="AK681" i="1"/>
  <c r="AK689" i="1"/>
  <c r="AK693" i="1"/>
  <c r="AK697" i="1"/>
  <c r="AK702" i="1"/>
  <c r="AK706" i="1"/>
  <c r="AK711" i="1"/>
  <c r="AK717" i="1"/>
  <c r="AK723" i="1"/>
  <c r="AK727" i="1"/>
  <c r="AK732" i="1"/>
  <c r="AK736" i="1"/>
  <c r="AK740" i="1"/>
  <c r="AK744" i="1"/>
  <c r="AK750" i="1"/>
  <c r="AK755" i="1"/>
  <c r="AK759" i="1"/>
  <c r="AK763" i="1"/>
  <c r="AK768" i="1"/>
  <c r="AK772" i="1"/>
  <c r="AK776" i="1"/>
  <c r="AK780" i="1"/>
  <c r="AK784" i="1"/>
  <c r="AK789" i="1"/>
  <c r="AK793" i="1"/>
  <c r="AK797" i="1"/>
  <c r="AK801" i="1"/>
  <c r="AK805" i="1"/>
  <c r="AK809" i="1"/>
  <c r="AK815" i="1"/>
  <c r="AK819" i="1"/>
  <c r="AK823" i="1"/>
  <c r="AK827" i="1"/>
  <c r="AK831" i="1"/>
  <c r="AK1274" i="1"/>
  <c r="AK1457" i="1"/>
  <c r="AK625" i="1"/>
  <c r="AK630" i="1"/>
  <c r="AK636" i="1"/>
  <c r="AK641" i="1"/>
  <c r="AK645" i="1"/>
  <c r="AK649" i="1"/>
  <c r="AK655" i="1"/>
  <c r="AK659" i="1"/>
  <c r="AK664" i="1"/>
  <c r="AK668" i="1"/>
  <c r="AK672" i="1"/>
  <c r="AK676" i="1"/>
  <c r="AK680" i="1"/>
  <c r="AK688" i="1"/>
  <c r="AK692" i="1"/>
  <c r="AK696" i="1"/>
  <c r="AK701" i="1"/>
  <c r="AK705" i="1"/>
  <c r="AK710" i="1"/>
  <c r="AK716" i="1"/>
  <c r="AK721" i="1"/>
  <c r="AK726" i="1"/>
  <c r="AK731" i="1"/>
  <c r="AK735" i="1"/>
  <c r="AK739" i="1"/>
  <c r="AK743" i="1"/>
  <c r="AK748" i="1"/>
  <c r="AK754" i="1"/>
  <c r="AK758" i="1"/>
  <c r="AK762" i="1"/>
  <c r="AK766" i="1"/>
  <c r="AK771" i="1"/>
  <c r="AK775" i="1"/>
  <c r="AK779" i="1"/>
  <c r="AK783" i="1"/>
  <c r="AK788" i="1"/>
  <c r="AK792" i="1"/>
  <c r="AK796" i="1"/>
  <c r="AK800" i="1"/>
  <c r="AK804" i="1"/>
  <c r="AK808" i="1"/>
  <c r="AK814" i="1"/>
  <c r="AK818" i="1"/>
  <c r="AK822" i="1"/>
  <c r="AK826" i="1"/>
  <c r="AK830" i="1"/>
  <c r="AK861" i="1"/>
  <c r="AK880" i="1"/>
  <c r="AK896" i="1"/>
  <c r="AK917" i="1"/>
  <c r="AK933" i="1"/>
  <c r="AK950" i="1"/>
  <c r="AK972" i="1"/>
  <c r="AK1187" i="1"/>
  <c r="AK1254" i="1"/>
  <c r="AK1332" i="1"/>
  <c r="AK1523" i="1"/>
  <c r="AK835" i="1"/>
  <c r="AK840" i="1"/>
  <c r="AK849" i="1"/>
  <c r="AK854" i="1"/>
  <c r="AK865" i="1"/>
  <c r="AK872" i="1"/>
  <c r="AK884" i="1"/>
  <c r="AK889" i="1"/>
  <c r="AK902" i="1"/>
  <c r="AK910" i="1"/>
  <c r="AK921" i="1"/>
  <c r="AK926" i="1"/>
  <c r="AK937" i="1"/>
  <c r="AK942" i="1"/>
  <c r="AK955" i="1"/>
  <c r="AK963" i="1"/>
  <c r="AK1235" i="1"/>
  <c r="AK1313" i="1"/>
  <c r="AK1393" i="1"/>
  <c r="AK1437" i="1"/>
  <c r="AK1481" i="1"/>
  <c r="AK1219" i="1"/>
  <c r="AK1295" i="1"/>
  <c r="AK1375" i="1"/>
  <c r="AK976" i="1"/>
  <c r="AK980" i="1"/>
  <c r="AK985" i="1"/>
  <c r="AK989" i="1"/>
  <c r="AK994" i="1"/>
  <c r="AK998" i="1"/>
  <c r="AK1002" i="1"/>
  <c r="AK1008" i="1"/>
  <c r="AK1013" i="1"/>
  <c r="AK1018" i="1"/>
  <c r="AK1022" i="1"/>
  <c r="AK1026" i="1"/>
  <c r="AK1030" i="1"/>
  <c r="AK1034" i="1"/>
  <c r="AK1038" i="1"/>
  <c r="AK1042" i="1"/>
  <c r="AK1047" i="1"/>
  <c r="AK1051" i="1"/>
  <c r="AK1055" i="1"/>
  <c r="AK1061" i="1"/>
  <c r="AK1067" i="1"/>
  <c r="AK1071" i="1"/>
  <c r="AK1075" i="1"/>
  <c r="AK1082" i="1"/>
  <c r="AK1087" i="1"/>
  <c r="AK1091" i="1"/>
  <c r="AK1095" i="1"/>
  <c r="AK1100" i="1"/>
  <c r="AK1104" i="1"/>
  <c r="AK1109" i="1"/>
  <c r="AK1113" i="1"/>
  <c r="AK1118" i="1"/>
  <c r="AK1123" i="1"/>
  <c r="AK1127" i="1"/>
  <c r="AK1133" i="1"/>
  <c r="AK1138" i="1"/>
  <c r="AK1145" i="1"/>
  <c r="AK1149" i="1"/>
  <c r="AK1154" i="1"/>
  <c r="AK1158" i="1"/>
  <c r="AK1178" i="1"/>
  <c r="AK1190" i="1"/>
  <c r="AK1195" i="1"/>
  <c r="AK1206" i="1"/>
  <c r="AK1211" i="1"/>
  <c r="AK1222" i="1"/>
  <c r="AK1227" i="1"/>
  <c r="AK1239" i="1"/>
  <c r="AK1245" i="1"/>
  <c r="AK1257" i="1"/>
  <c r="AK1262" i="1"/>
  <c r="AK1280" i="1"/>
  <c r="AK1285" i="1"/>
  <c r="AK1299" i="1"/>
  <c r="AK1304" i="1"/>
  <c r="AK1316" i="1"/>
  <c r="AK1321" i="1"/>
  <c r="AK1335" i="1"/>
  <c r="AK1341" i="1"/>
  <c r="AK1353" i="1"/>
  <c r="AK1362" i="1"/>
  <c r="AK1378" i="1"/>
  <c r="AK1384" i="1"/>
  <c r="AK1398" i="1"/>
  <c r="AK1403" i="1"/>
  <c r="AK1422" i="1"/>
  <c r="AK1428" i="1"/>
  <c r="AK1448" i="1"/>
  <c r="AK1454" i="1"/>
  <c r="AK1469" i="1"/>
  <c r="AK1476" i="1"/>
  <c r="AK1505" i="1"/>
  <c r="AK1182" i="1"/>
  <c r="AK1199" i="1"/>
  <c r="AK1215" i="1"/>
  <c r="AK1231" i="1"/>
  <c r="AK1249" i="1"/>
  <c r="AK1266" i="1"/>
  <c r="AK1290" i="1"/>
  <c r="AK1308" i="1"/>
  <c r="AK1325" i="1"/>
  <c r="AK1346" i="1"/>
  <c r="AK1368" i="1"/>
  <c r="AK1388" i="1"/>
  <c r="AK1407" i="1"/>
  <c r="AK1417" i="1"/>
  <c r="AK1423" i="1"/>
  <c r="AK1443" i="1"/>
  <c r="AK1450" i="1"/>
  <c r="AK1464" i="1"/>
  <c r="AK1470" i="1"/>
  <c r="AK1645" i="1"/>
  <c r="AK1674" i="1"/>
  <c r="AK1496" i="1"/>
  <c r="AK1509" i="1"/>
  <c r="AK1514" i="1"/>
  <c r="AK1526" i="1"/>
  <c r="AK1532" i="1"/>
  <c r="AK1663" i="1"/>
  <c r="AK1707" i="1"/>
  <c r="AK1862" i="1"/>
  <c r="AK1480" i="1"/>
  <c r="AK1484" i="1"/>
  <c r="AK1501" i="1"/>
  <c r="AK1518" i="1"/>
  <c r="AK1537" i="1"/>
  <c r="AK1648" i="1"/>
  <c r="AK1652" i="1"/>
  <c r="AK1695" i="1"/>
  <c r="AK1685" i="1"/>
  <c r="AK1539" i="1"/>
  <c r="AK1544" i="1"/>
  <c r="AK1548" i="1"/>
  <c r="AK1552" i="1"/>
  <c r="AK1556" i="1"/>
  <c r="AK1561" i="1"/>
  <c r="AK1566" i="1"/>
  <c r="AK1572" i="1"/>
  <c r="AK1576" i="1"/>
  <c r="AK1580" i="1"/>
  <c r="AK1585" i="1"/>
  <c r="AK1589" i="1"/>
  <c r="AK1595" i="1"/>
  <c r="AK1600" i="1"/>
  <c r="AK1604" i="1"/>
  <c r="AK1610" i="1"/>
  <c r="AK1615" i="1"/>
  <c r="AK1619" i="1"/>
  <c r="AK1623" i="1"/>
  <c r="AK1630" i="1"/>
  <c r="AK1635" i="1"/>
  <c r="AK1640" i="1"/>
  <c r="AK1649" i="1"/>
  <c r="AK1924" i="1"/>
  <c r="AK1658" i="1"/>
  <c r="AK1670" i="1"/>
  <c r="AK1680" i="1"/>
  <c r="AK1691" i="1"/>
  <c r="AK1699" i="1"/>
  <c r="AK1712" i="1"/>
  <c r="AK1541" i="1"/>
  <c r="AK1546" i="1"/>
  <c r="AK1550" i="1"/>
  <c r="AK1554" i="1"/>
  <c r="AK1558" i="1"/>
  <c r="AK1564" i="1"/>
  <c r="AK1569" i="1"/>
  <c r="AK1574" i="1"/>
  <c r="AK1617" i="1"/>
  <c r="AK1627" i="1"/>
  <c r="AK1632" i="1"/>
  <c r="AK1638" i="1"/>
  <c r="AK1643" i="1"/>
  <c r="AK1724" i="1"/>
  <c r="AK1731" i="1"/>
  <c r="AK1738" i="1"/>
  <c r="AK1747" i="1"/>
  <c r="AK1751" i="1"/>
  <c r="AK1757" i="1"/>
  <c r="AK1761" i="1"/>
  <c r="AK1765" i="1"/>
  <c r="AK1769" i="1"/>
  <c r="AK1773" i="1"/>
  <c r="AK1778" i="1"/>
  <c r="AK1782" i="1"/>
  <c r="AK1788" i="1"/>
  <c r="AK1792" i="1"/>
  <c r="AK1798" i="1"/>
  <c r="AK1803" i="1"/>
  <c r="AK1809" i="1"/>
  <c r="AK1813" i="1"/>
  <c r="AK1817" i="1"/>
  <c r="AK1821" i="1"/>
  <c r="AK1826" i="1"/>
  <c r="AK1831" i="1"/>
  <c r="AK1836" i="1"/>
  <c r="AK1840" i="1"/>
  <c r="AK1876" i="1"/>
  <c r="AK1883" i="1"/>
  <c r="AK1915" i="1"/>
  <c r="AK1902" i="1"/>
  <c r="AK1888" i="1"/>
  <c r="AK1939" i="1"/>
  <c r="AK1647" i="1"/>
  <c r="AK1651" i="1"/>
  <c r="AK1656" i="1"/>
  <c r="AK1662" i="1"/>
  <c r="AK1669" i="1"/>
  <c r="AK1673" i="1"/>
  <c r="AK1679" i="1"/>
  <c r="AK1683" i="1"/>
  <c r="AK1690" i="1"/>
  <c r="AK1694" i="1"/>
  <c r="AK1698" i="1"/>
  <c r="AK1706" i="1"/>
  <c r="AK1711" i="1"/>
  <c r="AK1717" i="1"/>
  <c r="AK1721" i="1"/>
  <c r="AK1730" i="1"/>
  <c r="AK1737" i="1"/>
  <c r="AK1745" i="1"/>
  <c r="AK1750" i="1"/>
  <c r="AK1755" i="1"/>
  <c r="AK1760" i="1"/>
  <c r="AK1764" i="1"/>
  <c r="AK1768" i="1"/>
  <c r="AK1772" i="1"/>
  <c r="AK1777" i="1"/>
  <c r="AK1781" i="1"/>
  <c r="AK1786" i="1"/>
  <c r="AK1791" i="1"/>
  <c r="AK1796" i="1"/>
  <c r="AK1801" i="1"/>
  <c r="AK1808" i="1"/>
  <c r="AK1812" i="1"/>
  <c r="AK1816" i="1"/>
  <c r="AK1820" i="1"/>
  <c r="AK1825" i="1"/>
  <c r="AK1830" i="1"/>
  <c r="AK1834" i="1"/>
  <c r="AK1839" i="1"/>
  <c r="AK1845" i="1"/>
  <c r="AK1851" i="1"/>
  <c r="AK1863" i="1"/>
  <c r="AK1878" i="1"/>
  <c r="AK1882" i="1"/>
  <c r="AK1898" i="1"/>
  <c r="AK1909" i="1"/>
  <c r="AK1921" i="1"/>
  <c r="AK1933" i="1"/>
  <c r="AK1946" i="1"/>
  <c r="AK2134" i="1"/>
  <c r="AK1897" i="1"/>
  <c r="AK1907" i="1"/>
  <c r="AK1920" i="1"/>
  <c r="AK1931" i="1"/>
  <c r="AK1943" i="1"/>
  <c r="AK1964" i="1"/>
  <c r="AK2122" i="1"/>
  <c r="AK1869" i="1"/>
  <c r="AK1889" i="1"/>
  <c r="AK1903" i="1"/>
  <c r="AK1916" i="1"/>
  <c r="AK1925" i="1"/>
  <c r="AK1940" i="1"/>
  <c r="AK1842" i="1"/>
  <c r="AK1847" i="1"/>
  <c r="AK1852" i="1"/>
  <c r="AK1949" i="1"/>
  <c r="AK1956" i="1"/>
  <c r="AK1972" i="1"/>
  <c r="AK1980" i="1"/>
  <c r="AK2105" i="1"/>
  <c r="AK2130" i="1"/>
  <c r="AK2138" i="1"/>
  <c r="AK1881" i="1"/>
  <c r="AK1887" i="1"/>
  <c r="AK1895" i="1"/>
  <c r="AK1901" i="1"/>
  <c r="AK1906" i="1"/>
  <c r="AK1911" i="1"/>
  <c r="AK1919" i="1"/>
  <c r="AK1923" i="1"/>
  <c r="AK1928" i="1"/>
  <c r="AK1938" i="1"/>
  <c r="AK1942" i="1"/>
  <c r="AK1959" i="1"/>
  <c r="AK1988" i="1"/>
  <c r="AK1994" i="1"/>
  <c r="AK1998" i="1"/>
  <c r="AK2005" i="1"/>
  <c r="AK2010" i="1"/>
  <c r="AK2017" i="1"/>
  <c r="AK2023" i="1"/>
  <c r="AK2034" i="1"/>
  <c r="AK2039" i="1"/>
  <c r="AK2048" i="1"/>
  <c r="AK2055" i="1"/>
  <c r="AK2060" i="1"/>
  <c r="AK2067" i="1"/>
  <c r="AK2073" i="1"/>
  <c r="AK2078" i="1"/>
  <c r="AK2086" i="1"/>
  <c r="AK2094" i="1"/>
  <c r="AK1997" i="1"/>
  <c r="AK2004" i="1"/>
  <c r="AK2009" i="1"/>
  <c r="AK2014" i="1"/>
  <c r="AK2021" i="1"/>
  <c r="AK2029" i="1"/>
  <c r="AK2038" i="1"/>
  <c r="AK2044" i="1"/>
  <c r="AK2053" i="1"/>
  <c r="AK2059" i="1"/>
  <c r="AK2066" i="1"/>
  <c r="AK2072" i="1"/>
  <c r="AK2077" i="1"/>
  <c r="AK2084" i="1"/>
  <c r="AK2092" i="1"/>
  <c r="AK2120" i="1"/>
  <c r="AK2129" i="1"/>
  <c r="AK2133" i="1"/>
  <c r="AK2137" i="1"/>
  <c r="AK2145" i="1"/>
  <c r="AK56" i="1"/>
  <c r="AK1884" i="1"/>
  <c r="AL1884" i="1" s="1"/>
  <c r="AI1944" i="1"/>
  <c r="AL1944" i="1" s="1"/>
  <c r="AI684" i="1"/>
  <c r="AL684" i="1" s="1"/>
  <c r="AI1912" i="1"/>
  <c r="AL1912" i="1" s="1"/>
  <c r="AI1913" i="1"/>
  <c r="AI368" i="1"/>
  <c r="AI369" i="1"/>
  <c r="AL369" i="1" s="1"/>
  <c r="AI1059" i="1"/>
  <c r="AL1059" i="1" s="1"/>
  <c r="AI1060" i="1"/>
  <c r="AL1060" i="1" s="1"/>
  <c r="AI1276" i="1"/>
  <c r="AI1723" i="1"/>
  <c r="AL1723" i="1" s="1"/>
  <c r="AK1930" i="1"/>
  <c r="AL1930" i="1" s="1"/>
  <c r="AI2110" i="1"/>
  <c r="AL2110" i="1" s="1"/>
  <c r="AI2115" i="1"/>
  <c r="AI1077" i="1"/>
  <c r="AL1077" i="1" s="1"/>
  <c r="AI635" i="1"/>
  <c r="AL635" i="1" s="1"/>
  <c r="AI1976" i="1"/>
  <c r="AI220" i="1"/>
  <c r="AI224" i="1"/>
  <c r="AL224" i="1" s="1"/>
  <c r="AI867" i="1"/>
  <c r="AL867" i="1" s="1"/>
  <c r="AI875" i="1"/>
  <c r="AL875" i="1" s="1"/>
  <c r="AI1163" i="1"/>
  <c r="AL1163" i="1" s="1"/>
  <c r="AI1166" i="1"/>
  <c r="AL1166" i="1" s="1"/>
  <c r="AI1365" i="1"/>
  <c r="AL1365" i="1" s="1"/>
  <c r="AI1449" i="1"/>
  <c r="AI1641" i="1"/>
  <c r="AL1641" i="1" s="1"/>
  <c r="AI1860" i="1"/>
  <c r="AI2003" i="1"/>
  <c r="AI2082" i="1"/>
  <c r="AL2082" i="1" s="1"/>
  <c r="AK5" i="1"/>
  <c r="AK284" i="1"/>
  <c r="AL284" i="1" s="1"/>
  <c r="AI523" i="1"/>
  <c r="AL523" i="1" s="1"/>
  <c r="AI954" i="1"/>
  <c r="AL954" i="1" s="1"/>
  <c r="AI1442" i="1"/>
  <c r="AL1442" i="1" s="1"/>
  <c r="AI1465" i="1"/>
  <c r="AL1465" i="1" s="1"/>
  <c r="AI1659" i="1"/>
  <c r="AL1659" i="1" s="1"/>
  <c r="AK1753" i="1"/>
  <c r="AI1824" i="1"/>
  <c r="AL1824" i="1" s="1"/>
  <c r="AI1827" i="1"/>
  <c r="AL1827" i="1" s="1"/>
  <c r="AK1865" i="1"/>
  <c r="AL1865" i="1" s="1"/>
  <c r="AI1890" i="1"/>
  <c r="AL1890" i="1" s="1"/>
  <c r="AI1891" i="1"/>
  <c r="AL1891" i="1" s="1"/>
  <c r="AI2016" i="1"/>
  <c r="AL2016" i="1" s="1"/>
  <c r="AI2091" i="1"/>
  <c r="AI1542" i="1"/>
  <c r="AL1542" i="1" s="1"/>
  <c r="AK1854" i="1"/>
  <c r="AL1854" i="1" s="1"/>
  <c r="AI1967" i="1"/>
  <c r="AI2043" i="1"/>
  <c r="AI2111" i="1"/>
  <c r="AL2111" i="1" s="1"/>
  <c r="AK9" i="1"/>
  <c r="AK20" i="1"/>
  <c r="AK32" i="1"/>
  <c r="AK52" i="1"/>
  <c r="AK13" i="1"/>
  <c r="AK38" i="1"/>
  <c r="AD1465" i="1"/>
  <c r="AD1634" i="1"/>
  <c r="AD1507" i="1"/>
  <c r="AD1389" i="1"/>
  <c r="AD1581" i="1"/>
  <c r="AD1659" i="1"/>
  <c r="AD1434" i="1"/>
  <c r="AD2056" i="1"/>
  <c r="AD2119" i="1"/>
  <c r="AK582" i="1"/>
  <c r="AI582" i="1"/>
  <c r="AK965" i="1"/>
  <c r="AI965" i="1"/>
  <c r="AK1507" i="1"/>
  <c r="AI1507" i="1"/>
  <c r="AK1687" i="1"/>
  <c r="AI1687" i="1"/>
  <c r="AK162" i="1"/>
  <c r="AL162" i="1" s="1"/>
  <c r="AK308" i="1"/>
  <c r="AI308" i="1"/>
  <c r="AK722" i="1"/>
  <c r="AI722" i="1"/>
  <c r="AK1114" i="1"/>
  <c r="AI1114" i="1"/>
  <c r="AK1327" i="1"/>
  <c r="AI1327" i="1"/>
  <c r="AK1626" i="1"/>
  <c r="AI1626" i="1"/>
  <c r="AI345" i="1"/>
  <c r="AK345" i="1"/>
  <c r="AK1397" i="1"/>
  <c r="AI1397" i="1"/>
  <c r="AI687" i="1"/>
  <c r="AL687" i="1" s="1"/>
  <c r="AI945" i="1"/>
  <c r="AL945" i="1" s="1"/>
  <c r="AI1076" i="1"/>
  <c r="AL1076" i="1" s="1"/>
  <c r="AI1237" i="1"/>
  <c r="AI1294" i="1"/>
  <c r="AL1294" i="1" s="1"/>
  <c r="AI1371" i="1"/>
  <c r="AI1479" i="1"/>
  <c r="AI1607" i="1"/>
  <c r="AL1607" i="1" s="1"/>
  <c r="AI1675" i="1"/>
  <c r="AI1732" i="1"/>
  <c r="AL1732" i="1" s="1"/>
  <c r="AI1742" i="1"/>
  <c r="AL1742" i="1" s="1"/>
  <c r="AI1877" i="1"/>
  <c r="AL1877" i="1" s="1"/>
  <c r="AI1935" i="1"/>
  <c r="AI2114" i="1"/>
  <c r="AL2114" i="1" s="1"/>
  <c r="AI718" i="1"/>
  <c r="AI964" i="1"/>
  <c r="AL964" i="1" s="1"/>
  <c r="AI1099" i="1"/>
  <c r="AI1740" i="1"/>
  <c r="AI1797" i="1"/>
  <c r="AI1856" i="1"/>
  <c r="AL1856" i="1" s="1"/>
  <c r="AI1857" i="1"/>
  <c r="AL1857" i="1" s="1"/>
  <c r="AI1896" i="1"/>
  <c r="AI1934" i="1"/>
  <c r="AL1934" i="1" s="1"/>
  <c r="AI1983" i="1"/>
  <c r="AL1983" i="1" s="1"/>
  <c r="AI2025" i="1"/>
  <c r="AL2025" i="1" s="1"/>
  <c r="AI2061" i="1"/>
  <c r="AL2061" i="1" s="1"/>
  <c r="AI2098" i="1"/>
  <c r="AL2098" i="1" s="1"/>
  <c r="AI2118" i="1"/>
  <c r="AL2118" i="1" s="1"/>
  <c r="AI2119" i="1"/>
  <c r="AL2119" i="1" s="1"/>
  <c r="AI282" i="1"/>
  <c r="AL282" i="1" s="1"/>
  <c r="AI435" i="1"/>
  <c r="AL435" i="1" s="1"/>
  <c r="AI450" i="1"/>
  <c r="AL450" i="1" s="1"/>
  <c r="AI615" i="1"/>
  <c r="AL615" i="1" s="1"/>
  <c r="AI767" i="1"/>
  <c r="AL767" i="1" s="1"/>
  <c r="AI786" i="1"/>
  <c r="AL786" i="1" s="1"/>
  <c r="AI1007" i="1"/>
  <c r="AL1007" i="1" s="1"/>
  <c r="AI1009" i="1"/>
  <c r="AL1009" i="1" s="1"/>
  <c r="AI1136" i="1"/>
  <c r="AL1136" i="1" s="1"/>
  <c r="AI1140" i="1"/>
  <c r="AL1140" i="1" s="1"/>
  <c r="AI1267" i="1"/>
  <c r="AL1267" i="1" s="1"/>
  <c r="AI1355" i="1"/>
  <c r="AL1355" i="1" s="1"/>
  <c r="AI1432" i="1"/>
  <c r="AL1432" i="1" s="1"/>
  <c r="AI1708" i="1"/>
  <c r="AL1708" i="1" s="1"/>
  <c r="AK1804" i="1"/>
  <c r="AL1804" i="1" s="1"/>
  <c r="AI1846" i="1"/>
  <c r="AL1846" i="1" s="1"/>
  <c r="AI1870" i="1"/>
  <c r="AL1870" i="1" s="1"/>
  <c r="AI1872" i="1"/>
  <c r="AK1905" i="1"/>
  <c r="AI1926" i="1"/>
  <c r="AL1926" i="1" s="1"/>
  <c r="AI1948" i="1"/>
  <c r="AL1948" i="1" s="1"/>
  <c r="AI1989" i="1"/>
  <c r="AL1989" i="1" s="1"/>
  <c r="AI2032" i="1"/>
  <c r="AL2032" i="1" s="1"/>
  <c r="AI2069" i="1"/>
  <c r="AL2069" i="1" s="1"/>
  <c r="AI2102" i="1"/>
  <c r="AI2103" i="1"/>
  <c r="AL2103" i="1" s="1"/>
  <c r="AI2124" i="1"/>
  <c r="AI2125" i="1"/>
  <c r="AL2125" i="1" s="1"/>
  <c r="AK344" i="1"/>
  <c r="AL344" i="1" s="1"/>
  <c r="AK404" i="1"/>
  <c r="AL404" i="1" s="1"/>
  <c r="AK283" i="1"/>
  <c r="AL283" i="1" s="1"/>
  <c r="AK236" i="1"/>
  <c r="AL236" i="1" s="1"/>
  <c r="AK471" i="1"/>
  <c r="AL471" i="1" s="1"/>
  <c r="AK558" i="1"/>
  <c r="AL558" i="1" s="1"/>
  <c r="AK597" i="1"/>
  <c r="AK621" i="1"/>
  <c r="AL621" i="1" s="1"/>
  <c r="AK686" i="1"/>
  <c r="AL686" i="1" s="1"/>
  <c r="AK713" i="1"/>
  <c r="AL713" i="1" s="1"/>
  <c r="AK751" i="1"/>
  <c r="AK866" i="1"/>
  <c r="AL866" i="1" s="1"/>
  <c r="AK909" i="1"/>
  <c r="AL909" i="1" s="1"/>
  <c r="AK962" i="1"/>
  <c r="AL962" i="1" s="1"/>
  <c r="AK1741" i="1"/>
  <c r="AI1741" i="1"/>
  <c r="AI2080" i="1"/>
  <c r="AK2080" i="1"/>
  <c r="AI287" i="1"/>
  <c r="AI407" i="1"/>
  <c r="AL407" i="1" s="1"/>
  <c r="AK524" i="1"/>
  <c r="AL524" i="1" s="1"/>
  <c r="AI565" i="1"/>
  <c r="AK620" i="1"/>
  <c r="AL620" i="1" s="1"/>
  <c r="AK685" i="1"/>
  <c r="AL685" i="1" s="1"/>
  <c r="AK729" i="1"/>
  <c r="AL729" i="1" s="1"/>
  <c r="AK836" i="1"/>
  <c r="AL836" i="1" s="1"/>
  <c r="AK900" i="1"/>
  <c r="AL900" i="1" s="1"/>
  <c r="AK961" i="1"/>
  <c r="AL961" i="1" s="1"/>
  <c r="AK990" i="1"/>
  <c r="AL990" i="1" s="1"/>
  <c r="AK1017" i="1"/>
  <c r="AL1017" i="1" s="1"/>
  <c r="AK1063" i="1"/>
  <c r="AL1063" i="1" s="1"/>
  <c r="AK1078" i="1"/>
  <c r="AL1078" i="1" s="1"/>
  <c r="AK1120" i="1"/>
  <c r="AL1120" i="1" s="1"/>
  <c r="AK1143" i="1"/>
  <c r="AL1143" i="1" s="1"/>
  <c r="AK1174" i="1"/>
  <c r="AL1174" i="1" s="1"/>
  <c r="AK1240" i="1"/>
  <c r="AL1240" i="1" s="1"/>
  <c r="AK1269" i="1"/>
  <c r="AL1269" i="1" s="1"/>
  <c r="AK1279" i="1"/>
  <c r="AK1311" i="1"/>
  <c r="AL1311" i="1" s="1"/>
  <c r="AK1340" i="1"/>
  <c r="AL1340" i="1" s="1"/>
  <c r="AK1357" i="1"/>
  <c r="AL1357" i="1" s="1"/>
  <c r="AK1369" i="1"/>
  <c r="AK1389" i="1"/>
  <c r="AL1389" i="1" s="1"/>
  <c r="AK1424" i="1"/>
  <c r="AL1424" i="1" s="1"/>
  <c r="AK1434" i="1"/>
  <c r="AL1434" i="1" s="1"/>
  <c r="AI1835" i="1"/>
  <c r="AK1835" i="1"/>
  <c r="AI1873" i="1"/>
  <c r="AK1873" i="1"/>
  <c r="AI1914" i="1"/>
  <c r="AK1914" i="1"/>
  <c r="AI1978" i="1"/>
  <c r="AK1978" i="1"/>
  <c r="AI2054" i="1"/>
  <c r="AK2054" i="1"/>
  <c r="AI2117" i="1"/>
  <c r="AK2117" i="1"/>
  <c r="AK1003" i="1"/>
  <c r="AK1086" i="1"/>
  <c r="AL1086" i="1" s="1"/>
  <c r="AK1185" i="1"/>
  <c r="AL1185" i="1" s="1"/>
  <c r="AI2000" i="1"/>
  <c r="AK2000" i="1"/>
  <c r="AI262" i="1"/>
  <c r="AL262" i="1" s="1"/>
  <c r="AI357" i="1"/>
  <c r="AL357" i="1" s="1"/>
  <c r="AI517" i="1"/>
  <c r="AL517" i="1" s="1"/>
  <c r="AK583" i="1"/>
  <c r="AL583" i="1" s="1"/>
  <c r="AI614" i="1"/>
  <c r="AL614" i="1" s="1"/>
  <c r="AK712" i="1"/>
  <c r="AL712" i="1" s="1"/>
  <c r="AI1043" i="1"/>
  <c r="AL1043" i="1" s="1"/>
  <c r="AI1064" i="1"/>
  <c r="AL1064" i="1" s="1"/>
  <c r="AI1131" i="1"/>
  <c r="AI1144" i="1"/>
  <c r="AL1144" i="1" s="1"/>
  <c r="AI1954" i="1"/>
  <c r="AK1954" i="1"/>
  <c r="AI2035" i="1"/>
  <c r="AK2035" i="1"/>
  <c r="AI2108" i="1"/>
  <c r="AK2108" i="1"/>
  <c r="AI1252" i="1"/>
  <c r="AI1273" i="1"/>
  <c r="AI1287" i="1"/>
  <c r="AI1326" i="1"/>
  <c r="AI1344" i="1"/>
  <c r="AI1358" i="1"/>
  <c r="AI1370" i="1"/>
  <c r="AI1395" i="1"/>
  <c r="AI1431" i="1"/>
  <c r="AI1436" i="1"/>
  <c r="AK1462" i="1"/>
  <c r="AL1462" i="1" s="1"/>
  <c r="AK1474" i="1"/>
  <c r="AK1493" i="1"/>
  <c r="AL1493" i="1" s="1"/>
  <c r="AK1529" i="1"/>
  <c r="AL1529" i="1" s="1"/>
  <c r="AK1563" i="1"/>
  <c r="AL1563" i="1" s="1"/>
  <c r="AK1593" i="1"/>
  <c r="AK1613" i="1"/>
  <c r="AL1613" i="1" s="1"/>
  <c r="AK1634" i="1"/>
  <c r="AL1634" i="1" s="1"/>
  <c r="AK1653" i="1"/>
  <c r="AL1653" i="1" s="1"/>
  <c r="AK1665" i="1"/>
  <c r="AK1684" i="1"/>
  <c r="AL1684" i="1" s="1"/>
  <c r="AK1703" i="1"/>
  <c r="AL1703" i="1" s="1"/>
  <c r="AK1715" i="1"/>
  <c r="AL1715" i="1" s="1"/>
  <c r="AK1728" i="1"/>
  <c r="AK1735" i="1"/>
  <c r="AL1735" i="1" s="1"/>
  <c r="AI2022" i="1"/>
  <c r="AK2022" i="1"/>
  <c r="AI2096" i="1"/>
  <c r="AK2096" i="1"/>
  <c r="AK1252" i="1"/>
  <c r="AI1268" i="1"/>
  <c r="AK1273" i="1"/>
  <c r="AI1278" i="1"/>
  <c r="AL1278" i="1" s="1"/>
  <c r="AK1287" i="1"/>
  <c r="AI1297" i="1"/>
  <c r="AL1297" i="1" s="1"/>
  <c r="AK1326" i="1"/>
  <c r="AI1329" i="1"/>
  <c r="AL1329" i="1" s="1"/>
  <c r="AK1344" i="1"/>
  <c r="AI1356" i="1"/>
  <c r="AK1358" i="1"/>
  <c r="AI1367" i="1"/>
  <c r="AL1367" i="1" s="1"/>
  <c r="AK1370" i="1"/>
  <c r="AI1383" i="1"/>
  <c r="AL1383" i="1" s="1"/>
  <c r="AK1395" i="1"/>
  <c r="AI1419" i="1"/>
  <c r="AL1419" i="1" s="1"/>
  <c r="AK1431" i="1"/>
  <c r="AI1433" i="1"/>
  <c r="AK1436" i="1"/>
  <c r="AI1445" i="1"/>
  <c r="AL1445" i="1" s="1"/>
  <c r="AK1458" i="1"/>
  <c r="AL1458" i="1" s="1"/>
  <c r="AI1463" i="1"/>
  <c r="AL1463" i="1" s="1"/>
  <c r="AK1473" i="1"/>
  <c r="AI1478" i="1"/>
  <c r="AL1478" i="1" s="1"/>
  <c r="AK1490" i="1"/>
  <c r="AL1490" i="1" s="1"/>
  <c r="AI1497" i="1"/>
  <c r="AK1522" i="1"/>
  <c r="AL1522" i="1" s="1"/>
  <c r="AI1533" i="1"/>
  <c r="AL1533" i="1" s="1"/>
  <c r="AK1560" i="1"/>
  <c r="AL1560" i="1" s="1"/>
  <c r="AI1568" i="1"/>
  <c r="AL1568" i="1" s="1"/>
  <c r="AK1590" i="1"/>
  <c r="AI1598" i="1"/>
  <c r="AL1598" i="1" s="1"/>
  <c r="AK1608" i="1"/>
  <c r="AL1608" i="1" s="1"/>
  <c r="AI1624" i="1"/>
  <c r="AK1628" i="1"/>
  <c r="AL1628" i="1" s="1"/>
  <c r="AI1637" i="1"/>
  <c r="AL1637" i="1" s="1"/>
  <c r="AK1646" i="1"/>
  <c r="AL1646" i="1" s="1"/>
  <c r="AI1657" i="1"/>
  <c r="AL1657" i="1" s="1"/>
  <c r="AK1664" i="1"/>
  <c r="AI1667" i="1"/>
  <c r="AL1667" i="1" s="1"/>
  <c r="AK1678" i="1"/>
  <c r="AL1678" i="1" s="1"/>
  <c r="AI1686" i="1"/>
  <c r="AK1700" i="1"/>
  <c r="AL1700" i="1" s="1"/>
  <c r="AI1704" i="1"/>
  <c r="AL1704" i="1" s="1"/>
  <c r="AK1713" i="1"/>
  <c r="AL1713" i="1" s="1"/>
  <c r="AI1722" i="1"/>
  <c r="AL1722" i="1" s="1"/>
  <c r="AK1727" i="1"/>
  <c r="AI1729" i="1"/>
  <c r="AL1729" i="1" s="1"/>
  <c r="AK1733" i="1"/>
  <c r="AL1733" i="1" s="1"/>
  <c r="AI1739" i="1"/>
  <c r="AK1746" i="1"/>
  <c r="AL1746" i="1" s="1"/>
  <c r="AL1776" i="1"/>
  <c r="AK1787" i="1"/>
  <c r="AL1787" i="1" s="1"/>
  <c r="AK1850" i="1"/>
  <c r="AL1850" i="1" s="1"/>
  <c r="AK1858" i="1"/>
  <c r="AK1880" i="1"/>
  <c r="AL1880" i="1" s="1"/>
  <c r="AK1893" i="1"/>
  <c r="AL1893" i="1" s="1"/>
  <c r="AK1929" i="1"/>
  <c r="AL1929" i="1" s="1"/>
  <c r="AK1937" i="1"/>
  <c r="AI1937" i="1"/>
  <c r="AK1935" i="1"/>
  <c r="AI1969" i="1"/>
  <c r="AK1969" i="1"/>
  <c r="AI1986" i="1"/>
  <c r="AK1986" i="1"/>
  <c r="AI2011" i="1"/>
  <c r="AK2011" i="1"/>
  <c r="AI2030" i="1"/>
  <c r="AK2030" i="1"/>
  <c r="AI2046" i="1"/>
  <c r="AK2046" i="1"/>
  <c r="AI2063" i="1"/>
  <c r="AK2063" i="1"/>
  <c r="AI2088" i="1"/>
  <c r="AK2088" i="1"/>
  <c r="AI2100" i="1"/>
  <c r="AK2100" i="1"/>
  <c r="AI2113" i="1"/>
  <c r="AK2113" i="1"/>
  <c r="AI2123" i="1"/>
  <c r="AK2123" i="1"/>
  <c r="AK1802" i="1"/>
  <c r="AL1802" i="1" s="1"/>
  <c r="AK1861" i="1"/>
  <c r="AL1861" i="1" s="1"/>
  <c r="AK1899" i="1"/>
  <c r="AL1899" i="1" s="1"/>
  <c r="AI1756" i="1"/>
  <c r="AL1756" i="1" s="1"/>
  <c r="AI1794" i="1"/>
  <c r="AL1794" i="1" s="1"/>
  <c r="AI1805" i="1"/>
  <c r="AL1805" i="1" s="1"/>
  <c r="AI1841" i="1"/>
  <c r="AI1855" i="1"/>
  <c r="AI1859" i="1"/>
  <c r="AL1859" i="1" s="1"/>
  <c r="AI1866" i="1"/>
  <c r="AL1866" i="1" s="1"/>
  <c r="AI1874" i="1"/>
  <c r="AL1874" i="1" s="1"/>
  <c r="AI1885" i="1"/>
  <c r="AL1885" i="1" s="1"/>
  <c r="AI1894" i="1"/>
  <c r="AL1894" i="1" s="1"/>
  <c r="AI1908" i="1"/>
  <c r="AL1908" i="1" s="1"/>
  <c r="AI1918" i="1"/>
  <c r="AI1932" i="1"/>
  <c r="AI1945" i="1"/>
  <c r="AK1951" i="1"/>
  <c r="AL1951" i="1" s="1"/>
  <c r="AI1966" i="1"/>
  <c r="AL1966" i="1" s="1"/>
  <c r="AK1968" i="1"/>
  <c r="AL1968" i="1" s="1"/>
  <c r="AI1971" i="1"/>
  <c r="AL1971" i="1" s="1"/>
  <c r="AK1977" i="1"/>
  <c r="AI1982" i="1"/>
  <c r="AL1982" i="1" s="1"/>
  <c r="AK1985" i="1"/>
  <c r="AL1985" i="1" s="1"/>
  <c r="AI1987" i="1"/>
  <c r="AK1992" i="1"/>
  <c r="AL1992" i="1" s="1"/>
  <c r="AI2001" i="1"/>
  <c r="AL2001" i="1" s="1"/>
  <c r="AK2008" i="1"/>
  <c r="AL2008" i="1" s="1"/>
  <c r="AI2015" i="1"/>
  <c r="AL2015" i="1" s="1"/>
  <c r="AK2019" i="1"/>
  <c r="AI2024" i="1"/>
  <c r="AL2024" i="1" s="1"/>
  <c r="AK2026" i="1"/>
  <c r="AL2026" i="1" s="1"/>
  <c r="AI2031" i="1"/>
  <c r="AK2033" i="1"/>
  <c r="AL2033" i="1" s="1"/>
  <c r="AI2042" i="1"/>
  <c r="AL2042" i="1" s="1"/>
  <c r="AK2045" i="1"/>
  <c r="AL2045" i="1" s="1"/>
  <c r="AI2047" i="1"/>
  <c r="AL2047" i="1" s="1"/>
  <c r="AK2051" i="1"/>
  <c r="AI2056" i="1"/>
  <c r="AL2056" i="1" s="1"/>
  <c r="AK2062" i="1"/>
  <c r="AL2062" i="1" s="1"/>
  <c r="AI2068" i="1"/>
  <c r="AK2074" i="1"/>
  <c r="AL2074" i="1" s="1"/>
  <c r="AI2081" i="1"/>
  <c r="AL2081" i="1" s="1"/>
  <c r="AK2085" i="1"/>
  <c r="AL2085" i="1" s="1"/>
  <c r="AI2090" i="1"/>
  <c r="AL2090" i="1" s="1"/>
  <c r="AK2093" i="1"/>
  <c r="AI2097" i="1"/>
  <c r="AL2097" i="1" s="1"/>
  <c r="AK2099" i="1"/>
  <c r="AL2099" i="1" s="1"/>
  <c r="AK2106" i="1"/>
  <c r="AL2106" i="1" s="1"/>
  <c r="AK2112" i="1"/>
  <c r="AL2112" i="1" s="1"/>
  <c r="AK2116" i="1"/>
  <c r="AK2121" i="1"/>
  <c r="AL2121" i="1" s="1"/>
  <c r="AK2127" i="1"/>
  <c r="AL2127" i="1" s="1"/>
  <c r="AD236" i="1"/>
  <c r="AD345" i="1"/>
  <c r="AD471" i="1"/>
  <c r="AD224" i="1"/>
  <c r="AD283" i="1"/>
  <c r="AD284" i="1"/>
  <c r="AD404" i="1"/>
  <c r="AD565" i="1"/>
  <c r="AD583" i="1"/>
  <c r="AD614" i="1"/>
  <c r="AD620" i="1"/>
  <c r="AD635" i="1"/>
  <c r="AD685" i="1"/>
  <c r="AD687" i="1"/>
  <c r="AD712" i="1"/>
  <c r="AD718" i="1"/>
  <c r="AD729" i="1"/>
  <c r="AD767" i="1"/>
  <c r="AD836" i="1"/>
  <c r="AD867" i="1"/>
  <c r="AD900" i="1"/>
  <c r="AD945" i="1"/>
  <c r="AD961" i="1"/>
  <c r="AD964" i="1"/>
  <c r="AD990" i="1"/>
  <c r="AD1007" i="1"/>
  <c r="AD1017" i="1"/>
  <c r="AD1059" i="1"/>
  <c r="AD1063" i="1"/>
  <c r="AD1076" i="1"/>
  <c r="AD1078" i="1"/>
  <c r="AD1727" i="1"/>
  <c r="AD1641" i="1"/>
  <c r="AD1653" i="1"/>
  <c r="AD1657" i="1"/>
  <c r="AD1664" i="1"/>
  <c r="AD1708" i="1"/>
  <c r="AD1715" i="1"/>
  <c r="AD1785" i="1"/>
  <c r="AD1741" i="1"/>
  <c r="AD1665" i="1"/>
  <c r="AD1675" i="1"/>
  <c r="AD1722" i="1"/>
  <c r="AD1732" i="1"/>
  <c r="AD1739" i="1"/>
  <c r="AD1753" i="1"/>
  <c r="AD1787" i="1"/>
  <c r="AD1804" i="1"/>
  <c r="AD1835" i="1"/>
  <c r="AD1854" i="1"/>
  <c r="AD1858" i="1"/>
  <c r="AD1865" i="1"/>
  <c r="AD1873" i="1"/>
  <c r="AD1884" i="1"/>
  <c r="AD1893" i="1"/>
  <c r="AD1905" i="1"/>
  <c r="AD1914" i="1"/>
  <c r="AD1930" i="1"/>
  <c r="AD1937" i="1"/>
  <c r="AD1951" i="1"/>
  <c r="AD1968" i="1"/>
  <c r="AD1977" i="1"/>
  <c r="AD1985" i="1"/>
  <c r="AD1992" i="1"/>
  <c r="AD2033" i="1"/>
  <c r="AD2045" i="1"/>
  <c r="AD2051" i="1"/>
  <c r="AD2062" i="1"/>
  <c r="AD2074" i="1"/>
  <c r="AD2085" i="1"/>
  <c r="AD2093" i="1"/>
  <c r="AD2099" i="1"/>
  <c r="AD2106" i="1"/>
  <c r="AD2046" i="1"/>
  <c r="AD2054" i="1"/>
  <c r="AD2063" i="1"/>
  <c r="AD2080" i="1"/>
  <c r="AD2088" i="1"/>
  <c r="AD2111" i="1"/>
  <c r="AD2113" i="1"/>
  <c r="AD2115" i="1"/>
  <c r="AD2117" i="1"/>
  <c r="AN2146" i="1"/>
  <c r="AN2145" i="1"/>
  <c r="AN2144" i="1"/>
  <c r="AN2143" i="1"/>
  <c r="AN2142" i="1"/>
  <c r="AN2141" i="1"/>
  <c r="AN2140" i="1"/>
  <c r="AN2139" i="1"/>
  <c r="AN2138" i="1"/>
  <c r="AN2137" i="1"/>
  <c r="AN2136" i="1"/>
  <c r="AN2135" i="1"/>
  <c r="AN2134" i="1"/>
  <c r="AN2133" i="1"/>
  <c r="AN2132" i="1"/>
  <c r="AN2131" i="1"/>
  <c r="AN2130" i="1"/>
  <c r="AN2129" i="1"/>
  <c r="AN2128" i="1"/>
  <c r="AN2127" i="1"/>
  <c r="AN2126" i="1"/>
  <c r="AN2125" i="1"/>
  <c r="AN2124" i="1"/>
  <c r="AN2123" i="1"/>
  <c r="AN2122" i="1"/>
  <c r="AN2121" i="1"/>
  <c r="AN2120" i="1"/>
  <c r="AN2119" i="1"/>
  <c r="AN2118" i="1"/>
  <c r="AN2117" i="1"/>
  <c r="AN2116" i="1"/>
  <c r="AN2115" i="1"/>
  <c r="AN2114" i="1"/>
  <c r="AN2113" i="1"/>
  <c r="AN2112" i="1"/>
  <c r="AN2111" i="1"/>
  <c r="AN2110" i="1"/>
  <c r="AN2109" i="1"/>
  <c r="AN2108" i="1"/>
  <c r="AN2107" i="1"/>
  <c r="AN2106" i="1"/>
  <c r="AN2105" i="1"/>
  <c r="AN2104" i="1"/>
  <c r="AN2103" i="1"/>
  <c r="AN2102" i="1"/>
  <c r="AN2101" i="1"/>
  <c r="AN2100" i="1"/>
  <c r="AN2099" i="1"/>
  <c r="AN2098" i="1"/>
  <c r="AN2097" i="1"/>
  <c r="AN2096" i="1"/>
  <c r="AN2095" i="1"/>
  <c r="AN2094" i="1"/>
  <c r="AN2093" i="1"/>
  <c r="AN2092" i="1"/>
  <c r="AN2091" i="1"/>
  <c r="AN2090" i="1"/>
  <c r="AN2089" i="1"/>
  <c r="AN2088" i="1"/>
  <c r="AN2087" i="1"/>
  <c r="AN2086" i="1"/>
  <c r="AN2085" i="1"/>
  <c r="AN2084" i="1"/>
  <c r="AN2083" i="1"/>
  <c r="AN2082" i="1"/>
  <c r="AN2081" i="1"/>
  <c r="AN2080" i="1"/>
  <c r="AN2079" i="1"/>
  <c r="AN2078" i="1"/>
  <c r="AN2077" i="1"/>
  <c r="AN2076" i="1"/>
  <c r="AN2075" i="1"/>
  <c r="AN2074" i="1"/>
  <c r="AN2073" i="1"/>
  <c r="AN2072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5" i="1"/>
  <c r="AN2044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30" i="1"/>
  <c r="AN2029" i="1"/>
  <c r="AN2028" i="1"/>
  <c r="AN2027" i="1"/>
  <c r="AN2026" i="1"/>
  <c r="AN2025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1" i="1"/>
  <c r="AN2010" i="1"/>
  <c r="AN2009" i="1"/>
  <c r="AN2008" i="1"/>
  <c r="AN2007" i="1"/>
  <c r="AN2006" i="1"/>
  <c r="AN2005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1" i="1"/>
  <c r="AN1990" i="1"/>
  <c r="AN1989" i="1"/>
  <c r="AN1988" i="1"/>
  <c r="AN1987" i="1"/>
  <c r="AN1986" i="1"/>
  <c r="AN1985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1" i="1"/>
  <c r="AN1970" i="1"/>
  <c r="AN1969" i="1"/>
  <c r="AN1968" i="1"/>
  <c r="AN1967" i="1"/>
  <c r="AN1966" i="1"/>
  <c r="AN1965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3" i="1"/>
  <c r="AN1952" i="1"/>
  <c r="AN1951" i="1"/>
  <c r="AN1950" i="1"/>
  <c r="AN1949" i="1"/>
  <c r="AN1948" i="1"/>
  <c r="AN1947" i="1"/>
  <c r="AN1946" i="1"/>
  <c r="AN1945" i="1"/>
  <c r="AN1944" i="1"/>
  <c r="AN1943" i="1"/>
  <c r="AN1942" i="1"/>
  <c r="AN1941" i="1"/>
  <c r="AN1940" i="1"/>
  <c r="AN1939" i="1"/>
  <c r="AN1938" i="1"/>
  <c r="AN1937" i="1"/>
  <c r="AN1936" i="1"/>
  <c r="AN1935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1" i="1"/>
  <c r="AN1920" i="1"/>
  <c r="AN1919" i="1"/>
  <c r="AN1918" i="1"/>
  <c r="AN1917" i="1"/>
  <c r="AN1916" i="1"/>
  <c r="AN1915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1" i="1"/>
  <c r="AN1900" i="1"/>
  <c r="AN1899" i="1"/>
  <c r="AN1898" i="1"/>
  <c r="AN1897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4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8" i="1"/>
  <c r="AN1777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X1705" i="1"/>
  <c r="X1570" i="1"/>
  <c r="X1438" i="1"/>
  <c r="X1435" i="1"/>
  <c r="X1153" i="1"/>
  <c r="X1129" i="1"/>
  <c r="X1105" i="1"/>
  <c r="X984" i="1"/>
  <c r="X957" i="1"/>
  <c r="X908" i="1"/>
  <c r="X907" i="1"/>
  <c r="X898" i="1"/>
  <c r="X812" i="1"/>
  <c r="X810" i="1"/>
  <c r="X749" i="1"/>
  <c r="X747" i="1"/>
  <c r="X708" i="1"/>
  <c r="X660" i="1"/>
  <c r="X653" i="1"/>
  <c r="X651" i="1"/>
  <c r="X638" i="1"/>
  <c r="X634" i="1"/>
  <c r="X627" i="1"/>
  <c r="X613" i="1"/>
  <c r="X611" i="1"/>
  <c r="X603" i="1"/>
  <c r="X596" i="1"/>
  <c r="X580" i="1"/>
  <c r="X551" i="1"/>
  <c r="X550" i="1"/>
  <c r="X547" i="1"/>
  <c r="X531" i="1"/>
  <c r="X530" i="1"/>
  <c r="X529" i="1"/>
  <c r="X528" i="1"/>
  <c r="X527" i="1"/>
  <c r="X526" i="1"/>
  <c r="X518" i="1"/>
  <c r="X512" i="1"/>
  <c r="X510" i="1"/>
  <c r="X506" i="1"/>
  <c r="X498" i="1"/>
  <c r="X488" i="1"/>
  <c r="X482" i="1"/>
  <c r="X481" i="1"/>
  <c r="X478" i="1"/>
  <c r="X469" i="1"/>
  <c r="X449" i="1"/>
  <c r="X448" i="1"/>
  <c r="X447" i="1"/>
  <c r="X426" i="1"/>
  <c r="X423" i="1"/>
  <c r="X422" i="1"/>
  <c r="X418" i="1"/>
  <c r="X417" i="1"/>
  <c r="X412" i="1"/>
  <c r="X408" i="1"/>
  <c r="X406" i="1"/>
  <c r="X401" i="1"/>
  <c r="X394" i="1"/>
  <c r="X393" i="1"/>
  <c r="X379" i="1"/>
  <c r="X378" i="1"/>
  <c r="X377" i="1"/>
  <c r="X376" i="1"/>
  <c r="X375" i="1"/>
  <c r="X366" i="1"/>
  <c r="X363" i="1"/>
  <c r="X362" i="1"/>
  <c r="X361" i="1"/>
  <c r="X359" i="1"/>
  <c r="X358" i="1"/>
  <c r="X341" i="1"/>
  <c r="X334" i="1"/>
  <c r="X333" i="1"/>
  <c r="X332" i="1"/>
  <c r="X329" i="1"/>
  <c r="X325" i="1"/>
  <c r="X320" i="1"/>
  <c r="X317" i="1"/>
  <c r="X315" i="1"/>
  <c r="X313" i="1"/>
  <c r="X310" i="1"/>
  <c r="X309" i="1"/>
  <c r="X306" i="1"/>
  <c r="X305" i="1"/>
  <c r="X304" i="1"/>
  <c r="X302" i="1"/>
  <c r="X297" i="1"/>
  <c r="X293" i="1"/>
  <c r="X291" i="1"/>
  <c r="X290" i="1"/>
  <c r="X289" i="1"/>
  <c r="X288" i="1"/>
  <c r="X286" i="1"/>
  <c r="X280" i="1"/>
  <c r="X278" i="1"/>
  <c r="X277" i="1"/>
  <c r="X276" i="1"/>
  <c r="X274" i="1"/>
  <c r="X273" i="1"/>
  <c r="X270" i="1"/>
  <c r="X267" i="1"/>
  <c r="X266" i="1"/>
  <c r="X252" i="1"/>
  <c r="X245" i="1"/>
  <c r="X244" i="1"/>
  <c r="X243" i="1"/>
  <c r="X241" i="1"/>
  <c r="X240" i="1"/>
  <c r="X239" i="1"/>
  <c r="X238" i="1"/>
  <c r="X230" i="1"/>
  <c r="X229" i="1"/>
  <c r="X227" i="1"/>
  <c r="X226" i="1"/>
  <c r="X221" i="1"/>
  <c r="X214" i="1"/>
  <c r="X211" i="1"/>
  <c r="X208" i="1"/>
  <c r="X206" i="1"/>
  <c r="X204" i="1"/>
  <c r="X203" i="1"/>
  <c r="X202" i="1"/>
  <c r="X201" i="1"/>
  <c r="X199" i="1"/>
  <c r="X198" i="1"/>
  <c r="X196" i="1"/>
  <c r="X194" i="1"/>
  <c r="X193" i="1"/>
  <c r="X192" i="1"/>
  <c r="X190" i="1"/>
  <c r="X186" i="1"/>
  <c r="X183" i="1"/>
  <c r="X182" i="1"/>
  <c r="X178" i="1"/>
  <c r="X176" i="1"/>
  <c r="X174" i="1"/>
  <c r="X170" i="1"/>
  <c r="X169" i="1"/>
  <c r="X168" i="1"/>
  <c r="X167" i="1"/>
  <c r="X165" i="1"/>
  <c r="X164" i="1"/>
  <c r="X163" i="1"/>
  <c r="X161" i="1"/>
  <c r="X160" i="1"/>
  <c r="X159" i="1"/>
  <c r="X156" i="1"/>
  <c r="X155" i="1"/>
  <c r="X153" i="1"/>
  <c r="X151" i="1"/>
  <c r="X150" i="1"/>
  <c r="X148" i="1"/>
  <c r="X147" i="1"/>
  <c r="X145" i="1"/>
  <c r="X143" i="1"/>
  <c r="X142" i="1"/>
  <c r="X140" i="1"/>
  <c r="X133" i="1"/>
  <c r="X131" i="1"/>
  <c r="X128" i="1"/>
  <c r="X127" i="1"/>
  <c r="X126" i="1"/>
  <c r="X121" i="1"/>
  <c r="X120" i="1"/>
  <c r="X118" i="1"/>
  <c r="X117" i="1"/>
  <c r="X116" i="1"/>
  <c r="X115" i="1"/>
  <c r="X114" i="1"/>
  <c r="X113" i="1"/>
  <c r="X107" i="1"/>
  <c r="X101" i="1"/>
  <c r="X100" i="1"/>
  <c r="X99" i="1"/>
  <c r="X94" i="1"/>
  <c r="X92" i="1"/>
  <c r="X90" i="1"/>
  <c r="X89" i="1"/>
  <c r="X88" i="1"/>
  <c r="X87" i="1"/>
  <c r="X84" i="1"/>
  <c r="X83" i="1"/>
  <c r="X82" i="1"/>
  <c r="X81" i="1"/>
  <c r="X80" i="1"/>
  <c r="X78" i="1"/>
  <c r="X77" i="1"/>
  <c r="X76" i="1"/>
  <c r="X75" i="1"/>
  <c r="X69" i="1"/>
  <c r="X67" i="1"/>
  <c r="X66" i="1"/>
  <c r="X64" i="1"/>
  <c r="X61" i="1"/>
  <c r="X59" i="1"/>
  <c r="X57" i="1"/>
  <c r="X55" i="1"/>
  <c r="X54" i="1"/>
  <c r="X53" i="1"/>
  <c r="X50" i="1"/>
  <c r="X49" i="1"/>
  <c r="X47" i="1"/>
  <c r="X45" i="1"/>
  <c r="X43" i="1"/>
  <c r="X40" i="1"/>
  <c r="X39" i="1"/>
  <c r="X36" i="1"/>
  <c r="X34" i="1"/>
  <c r="X29" i="1"/>
  <c r="X28" i="1"/>
  <c r="X24" i="1"/>
  <c r="X19" i="1"/>
  <c r="X18" i="1"/>
  <c r="X17" i="1"/>
  <c r="X7" i="1"/>
  <c r="X2143" i="1"/>
  <c r="X2126" i="1"/>
  <c r="AH2126" i="1" s="1"/>
  <c r="AI2126" i="1" s="1"/>
  <c r="AL2126" i="1" s="1"/>
  <c r="AM2126" i="1" s="1"/>
  <c r="AQ2126" i="1" s="1"/>
  <c r="AR2126" i="1" s="1"/>
  <c r="AS2126" i="1" s="1"/>
  <c r="AU2126" i="1" s="1"/>
  <c r="AV2126" i="1" s="1"/>
  <c r="X2122" i="1"/>
  <c r="AH2122" i="1" s="1"/>
  <c r="AI2122" i="1" s="1"/>
  <c r="X2120" i="1"/>
  <c r="AH2120" i="1" s="1"/>
  <c r="AI2120" i="1" s="1"/>
  <c r="X2109" i="1"/>
  <c r="AH2109" i="1" s="1"/>
  <c r="AI2109" i="1" s="1"/>
  <c r="AL2109" i="1" s="1"/>
  <c r="AM2109" i="1" s="1"/>
  <c r="AQ2109" i="1" s="1"/>
  <c r="X2107" i="1"/>
  <c r="AH2107" i="1" s="1"/>
  <c r="AI2107" i="1" s="1"/>
  <c r="X2105" i="1"/>
  <c r="AH2105" i="1" s="1"/>
  <c r="AI2105" i="1" s="1"/>
  <c r="X2101" i="1"/>
  <c r="AH2101" i="1" s="1"/>
  <c r="AI2101" i="1" s="1"/>
  <c r="X2092" i="1"/>
  <c r="AH2092" i="1" s="1"/>
  <c r="AI2092" i="1" s="1"/>
  <c r="X2089" i="1"/>
  <c r="AH2089" i="1" s="1"/>
  <c r="AI2089" i="1" s="1"/>
  <c r="AL2089" i="1" s="1"/>
  <c r="AM2089" i="1" s="1"/>
  <c r="AQ2089" i="1" s="1"/>
  <c r="X2087" i="1"/>
  <c r="AH2087" i="1" s="1"/>
  <c r="AI2087" i="1" s="1"/>
  <c r="AL2087" i="1" s="1"/>
  <c r="AM2087" i="1" s="1"/>
  <c r="AQ2087" i="1" s="1"/>
  <c r="X2086" i="1"/>
  <c r="AH2086" i="1" s="1"/>
  <c r="AI2086" i="1" s="1"/>
  <c r="X2084" i="1"/>
  <c r="AH2084" i="1" s="1"/>
  <c r="AI2084" i="1" s="1"/>
  <c r="X2083" i="1"/>
  <c r="AH2083" i="1" s="1"/>
  <c r="AI2083" i="1" s="1"/>
  <c r="AL2083" i="1" s="1"/>
  <c r="AM2083" i="1" s="1"/>
  <c r="AQ2083" i="1" s="1"/>
  <c r="X2079" i="1"/>
  <c r="AH2079" i="1" s="1"/>
  <c r="AI2079" i="1" s="1"/>
  <c r="X2078" i="1"/>
  <c r="AH2078" i="1" s="1"/>
  <c r="AI2078" i="1" s="1"/>
  <c r="X2077" i="1"/>
  <c r="AH2077" i="1" s="1"/>
  <c r="AI2077" i="1" s="1"/>
  <c r="X2076" i="1"/>
  <c r="AH2076" i="1" s="1"/>
  <c r="AI2076" i="1" s="1"/>
  <c r="X2075" i="1"/>
  <c r="AH2075" i="1" s="1"/>
  <c r="AI2075" i="1" s="1"/>
  <c r="AL2075" i="1" s="1"/>
  <c r="AM2075" i="1" s="1"/>
  <c r="AQ2075" i="1" s="1"/>
  <c r="X2073" i="1"/>
  <c r="AH2073" i="1" s="1"/>
  <c r="AI2073" i="1" s="1"/>
  <c r="X2071" i="1"/>
  <c r="AH2071" i="1" s="1"/>
  <c r="AI2071" i="1" s="1"/>
  <c r="AL2071" i="1" s="1"/>
  <c r="AM2071" i="1" s="1"/>
  <c r="AQ2071" i="1" s="1"/>
  <c r="AR2071" i="1" s="1"/>
  <c r="AS2071" i="1" s="1"/>
  <c r="AU2071" i="1" s="1"/>
  <c r="AV2071" i="1" s="1"/>
  <c r="X2066" i="1"/>
  <c r="AH2066" i="1" s="1"/>
  <c r="AI2066" i="1" s="1"/>
  <c r="X2064" i="1"/>
  <c r="AH2064" i="1" s="1"/>
  <c r="AI2064" i="1" s="1"/>
  <c r="AL2064" i="1" s="1"/>
  <c r="AM2064" i="1" s="1"/>
  <c r="AQ2064" i="1" s="1"/>
  <c r="AR2064" i="1" s="1"/>
  <c r="AS2064" i="1" s="1"/>
  <c r="AU2064" i="1" s="1"/>
  <c r="AV2064" i="1" s="1"/>
  <c r="X2060" i="1"/>
  <c r="AH2060" i="1" s="1"/>
  <c r="AI2060" i="1" s="1"/>
  <c r="X2059" i="1"/>
  <c r="AH2059" i="1" s="1"/>
  <c r="AI2059" i="1" s="1"/>
  <c r="X2058" i="1"/>
  <c r="AH2058" i="1" s="1"/>
  <c r="AI2058" i="1" s="1"/>
  <c r="AL2058" i="1" s="1"/>
  <c r="AM2058" i="1" s="1"/>
  <c r="AQ2058" i="1" s="1"/>
  <c r="AR2058" i="1" s="1"/>
  <c r="AS2058" i="1" s="1"/>
  <c r="AU2058" i="1" s="1"/>
  <c r="AV2058" i="1" s="1"/>
  <c r="X2057" i="1"/>
  <c r="AH2057" i="1" s="1"/>
  <c r="AI2057" i="1" s="1"/>
  <c r="X2055" i="1"/>
  <c r="AH2055" i="1" s="1"/>
  <c r="AI2055" i="1" s="1"/>
  <c r="X2053" i="1"/>
  <c r="AH2053" i="1" s="1"/>
  <c r="AI2053" i="1" s="1"/>
  <c r="X2049" i="1"/>
  <c r="AH2049" i="1" s="1"/>
  <c r="AI2049" i="1" s="1"/>
  <c r="AL2049" i="1" s="1"/>
  <c r="AM2049" i="1" s="1"/>
  <c r="AQ2049" i="1" s="1"/>
  <c r="X2044" i="1"/>
  <c r="AH2044" i="1" s="1"/>
  <c r="AI2044" i="1" s="1"/>
  <c r="X2041" i="1"/>
  <c r="AH2041" i="1" s="1"/>
  <c r="AI2041" i="1" s="1"/>
  <c r="AL2041" i="1" s="1"/>
  <c r="AM2041" i="1" s="1"/>
  <c r="AQ2041" i="1" s="1"/>
  <c r="X2038" i="1"/>
  <c r="AH2038" i="1" s="1"/>
  <c r="AI2038" i="1" s="1"/>
  <c r="X2036" i="1"/>
  <c r="AH2036" i="1" s="1"/>
  <c r="AI2036" i="1" s="1"/>
  <c r="AL2036" i="1" s="1"/>
  <c r="AM2036" i="1" s="1"/>
  <c r="AQ2036" i="1" s="1"/>
  <c r="AR2036" i="1" s="1"/>
  <c r="AS2036" i="1" s="1"/>
  <c r="AU2036" i="1" s="1"/>
  <c r="AV2036" i="1" s="1"/>
  <c r="X2029" i="1"/>
  <c r="AH2029" i="1" s="1"/>
  <c r="AI2029" i="1" s="1"/>
  <c r="X2027" i="1"/>
  <c r="AH2027" i="1" s="1"/>
  <c r="AI2027" i="1" s="1"/>
  <c r="X2023" i="1"/>
  <c r="AH2023" i="1" s="1"/>
  <c r="AI2023" i="1" s="1"/>
  <c r="X2021" i="1"/>
  <c r="AH2021" i="1" s="1"/>
  <c r="AI2021" i="1" s="1"/>
  <c r="X2020" i="1"/>
  <c r="AH2020" i="1" s="1"/>
  <c r="AI2020" i="1" s="1"/>
  <c r="X2018" i="1"/>
  <c r="AH2018" i="1" s="1"/>
  <c r="AI2018" i="1" s="1"/>
  <c r="AL2018" i="1" s="1"/>
  <c r="AM2018" i="1" s="1"/>
  <c r="AQ2018" i="1" s="1"/>
  <c r="X2014" i="1"/>
  <c r="AH2014" i="1" s="1"/>
  <c r="AI2014" i="1" s="1"/>
  <c r="X2013" i="1"/>
  <c r="AH2013" i="1" s="1"/>
  <c r="AI2013" i="1" s="1"/>
  <c r="AL2013" i="1" s="1"/>
  <c r="AM2013" i="1" s="1"/>
  <c r="AQ2013" i="1" s="1"/>
  <c r="X2012" i="1"/>
  <c r="AH2012" i="1" s="1"/>
  <c r="AI2012" i="1" s="1"/>
  <c r="AL2012" i="1" s="1"/>
  <c r="AM2012" i="1" s="1"/>
  <c r="AQ2012" i="1" s="1"/>
  <c r="AR2012" i="1" s="1"/>
  <c r="AS2012" i="1" s="1"/>
  <c r="AU2012" i="1" s="1"/>
  <c r="AV2012" i="1" s="1"/>
  <c r="X2005" i="1"/>
  <c r="AH2005" i="1" s="1"/>
  <c r="AI2005" i="1" s="1"/>
  <c r="X2004" i="1"/>
  <c r="AH2004" i="1" s="1"/>
  <c r="AI2004" i="1" s="1"/>
  <c r="X2002" i="1"/>
  <c r="AH2002" i="1" s="1"/>
  <c r="AI2002" i="1" s="1"/>
  <c r="AL2002" i="1" s="1"/>
  <c r="AM2002" i="1" s="1"/>
  <c r="AQ2002" i="1" s="1"/>
  <c r="AR2002" i="1" s="1"/>
  <c r="AS2002" i="1" s="1"/>
  <c r="AU2002" i="1" s="1"/>
  <c r="AV2002" i="1" s="1"/>
  <c r="X1999" i="1"/>
  <c r="AH1999" i="1" s="1"/>
  <c r="AI1999" i="1" s="1"/>
  <c r="X1998" i="1"/>
  <c r="AH1998" i="1" s="1"/>
  <c r="AI1998" i="1" s="1"/>
  <c r="X1997" i="1"/>
  <c r="AH1997" i="1" s="1"/>
  <c r="AI1997" i="1" s="1"/>
  <c r="X1994" i="1"/>
  <c r="AH1994" i="1" s="1"/>
  <c r="AI1994" i="1" s="1"/>
  <c r="X1993" i="1"/>
  <c r="AH1993" i="1" s="1"/>
  <c r="AI1993" i="1" s="1"/>
  <c r="AL1993" i="1" s="1"/>
  <c r="AM1993" i="1" s="1"/>
  <c r="AQ1993" i="1" s="1"/>
  <c r="AR1993" i="1" s="1"/>
  <c r="AS1993" i="1" s="1"/>
  <c r="AU1993" i="1" s="1"/>
  <c r="AV1993" i="1" s="1"/>
  <c r="X1991" i="1"/>
  <c r="AH1991" i="1" s="1"/>
  <c r="AI1991" i="1" s="1"/>
  <c r="X1990" i="1"/>
  <c r="AH1990" i="1" s="1"/>
  <c r="AI1990" i="1" s="1"/>
  <c r="AL1990" i="1" s="1"/>
  <c r="AM1990" i="1" s="1"/>
  <c r="AQ1990" i="1" s="1"/>
  <c r="X1984" i="1"/>
  <c r="AH1984" i="1" s="1"/>
  <c r="AI1984" i="1" s="1"/>
  <c r="AL1984" i="1" s="1"/>
  <c r="AM1984" i="1" s="1"/>
  <c r="AQ1984" i="1" s="1"/>
  <c r="AR1984" i="1" s="1"/>
  <c r="AS1984" i="1" s="1"/>
  <c r="AU1984" i="1" s="1"/>
  <c r="AV1984" i="1" s="1"/>
  <c r="X1981" i="1"/>
  <c r="AH1981" i="1" s="1"/>
  <c r="AI1981" i="1" s="1"/>
  <c r="AL1981" i="1" s="1"/>
  <c r="AM1981" i="1" s="1"/>
  <c r="AQ1981" i="1" s="1"/>
  <c r="AR1981" i="1" s="1"/>
  <c r="AS1981" i="1" s="1"/>
  <c r="AU1981" i="1" s="1"/>
  <c r="AV1981" i="1" s="1"/>
  <c r="X1980" i="1"/>
  <c r="AH1980" i="1" s="1"/>
  <c r="AI1980" i="1" s="1"/>
  <c r="X1974" i="1"/>
  <c r="AH1974" i="1" s="1"/>
  <c r="AI1974" i="1" s="1"/>
  <c r="AL1974" i="1" s="1"/>
  <c r="AM1974" i="1" s="1"/>
  <c r="AQ1974" i="1" s="1"/>
  <c r="X1972" i="1"/>
  <c r="AH1972" i="1" s="1"/>
  <c r="AI1972" i="1" s="1"/>
  <c r="X1970" i="1"/>
  <c r="AH1970" i="1" s="1"/>
  <c r="AI1970" i="1" s="1"/>
  <c r="AL1970" i="1" s="1"/>
  <c r="AM1970" i="1" s="1"/>
  <c r="AQ1970" i="1" s="1"/>
  <c r="X1964" i="1"/>
  <c r="AH1964" i="1" s="1"/>
  <c r="AI1964" i="1" s="1"/>
  <c r="X1963" i="1"/>
  <c r="AH1963" i="1" s="1"/>
  <c r="AI1963" i="1" s="1"/>
  <c r="X1961" i="1"/>
  <c r="AH1961" i="1" s="1"/>
  <c r="AI1961" i="1" s="1"/>
  <c r="AL1961" i="1" s="1"/>
  <c r="AM1961" i="1" s="1"/>
  <c r="AQ1961" i="1" s="1"/>
  <c r="X1960" i="1"/>
  <c r="AH1960" i="1" s="1"/>
  <c r="AI1960" i="1" s="1"/>
  <c r="X1959" i="1"/>
  <c r="AH1959" i="1" s="1"/>
  <c r="AI1959" i="1" s="1"/>
  <c r="X1958" i="1"/>
  <c r="AH1958" i="1" s="1"/>
  <c r="AI1958" i="1" s="1"/>
  <c r="AL1958" i="1" s="1"/>
  <c r="AM1958" i="1" s="1"/>
  <c r="AQ1958" i="1" s="1"/>
  <c r="X1957" i="1"/>
  <c r="AH1957" i="1" s="1"/>
  <c r="AI1957" i="1" s="1"/>
  <c r="AL1957" i="1" s="1"/>
  <c r="AM1957" i="1" s="1"/>
  <c r="AQ1957" i="1" s="1"/>
  <c r="X1956" i="1"/>
  <c r="AH1956" i="1" s="1"/>
  <c r="AI1956" i="1" s="1"/>
  <c r="X1955" i="1"/>
  <c r="AH1955" i="1" s="1"/>
  <c r="AI1955" i="1" s="1"/>
  <c r="AL1955" i="1" s="1"/>
  <c r="AM1955" i="1" s="1"/>
  <c r="AQ1955" i="1" s="1"/>
  <c r="X1953" i="1"/>
  <c r="AH1953" i="1" s="1"/>
  <c r="AI1953" i="1" s="1"/>
  <c r="AL1953" i="1" s="1"/>
  <c r="AM1953" i="1" s="1"/>
  <c r="AQ1953" i="1" s="1"/>
  <c r="X1952" i="1"/>
  <c r="AH1952" i="1" s="1"/>
  <c r="AI1952" i="1" s="1"/>
  <c r="X1950" i="1"/>
  <c r="AH1950" i="1" s="1"/>
  <c r="AI1950" i="1" s="1"/>
  <c r="X1949" i="1"/>
  <c r="AH1949" i="1" s="1"/>
  <c r="AI1949" i="1" s="1"/>
  <c r="X1947" i="1"/>
  <c r="AH1947" i="1" s="1"/>
  <c r="AI1947" i="1" s="1"/>
  <c r="X1946" i="1"/>
  <c r="AH1946" i="1" s="1"/>
  <c r="AI1946" i="1" s="1"/>
  <c r="X1943" i="1"/>
  <c r="AH1943" i="1" s="1"/>
  <c r="AI1943" i="1" s="1"/>
  <c r="X1942" i="1"/>
  <c r="AH1942" i="1" s="1"/>
  <c r="AI1942" i="1" s="1"/>
  <c r="X1936" i="1"/>
  <c r="AH1936" i="1" s="1"/>
  <c r="AI1936" i="1" s="1"/>
  <c r="AL1936" i="1" s="1"/>
  <c r="AM1936" i="1" s="1"/>
  <c r="AQ1936" i="1" s="1"/>
  <c r="AR1936" i="1" s="1"/>
  <c r="AS1936" i="1" s="1"/>
  <c r="AU1936" i="1" s="1"/>
  <c r="AV1936" i="1" s="1"/>
  <c r="X1933" i="1"/>
  <c r="AH1933" i="1" s="1"/>
  <c r="AI1933" i="1" s="1"/>
  <c r="X1925" i="1"/>
  <c r="AH1925" i="1" s="1"/>
  <c r="AI1925" i="1" s="1"/>
  <c r="X1924" i="1"/>
  <c r="AH1924" i="1" s="1"/>
  <c r="AI1924" i="1" s="1"/>
  <c r="X1923" i="1"/>
  <c r="AH1923" i="1" s="1"/>
  <c r="AI1923" i="1" s="1"/>
  <c r="X1921" i="1"/>
  <c r="AH1921" i="1" s="1"/>
  <c r="AI1921" i="1" s="1"/>
  <c r="X1919" i="1"/>
  <c r="AH1919" i="1" s="1"/>
  <c r="AI1919" i="1" s="1"/>
  <c r="X1916" i="1"/>
  <c r="AH1916" i="1" s="1"/>
  <c r="AI1916" i="1" s="1"/>
  <c r="X1915" i="1"/>
  <c r="AH1915" i="1" s="1"/>
  <c r="AI1915" i="1" s="1"/>
  <c r="X1909" i="1"/>
  <c r="AH1909" i="1" s="1"/>
  <c r="AI1909" i="1" s="1"/>
  <c r="X1906" i="1"/>
  <c r="AH1906" i="1" s="1"/>
  <c r="AI1906" i="1" s="1"/>
  <c r="X1903" i="1"/>
  <c r="AH1903" i="1" s="1"/>
  <c r="AI1903" i="1" s="1"/>
  <c r="X1902" i="1"/>
  <c r="AH1902" i="1" s="1"/>
  <c r="AI1902" i="1" s="1"/>
  <c r="X1901" i="1"/>
  <c r="AH1901" i="1" s="1"/>
  <c r="AI1901" i="1" s="1"/>
  <c r="X1900" i="1"/>
  <c r="AH1900" i="1" s="1"/>
  <c r="AI1900" i="1" s="1"/>
  <c r="AL1900" i="1" s="1"/>
  <c r="AM1900" i="1" s="1"/>
  <c r="AQ1900" i="1" s="1"/>
  <c r="AR1900" i="1" s="1"/>
  <c r="AS1900" i="1" s="1"/>
  <c r="AU1900" i="1" s="1"/>
  <c r="AV1900" i="1" s="1"/>
  <c r="X1898" i="1"/>
  <c r="AH1898" i="1" s="1"/>
  <c r="AI1898" i="1" s="1"/>
  <c r="X1895" i="1"/>
  <c r="AH1895" i="1" s="1"/>
  <c r="AI1895" i="1" s="1"/>
  <c r="X1892" i="1"/>
  <c r="AH1892" i="1" s="1"/>
  <c r="AI1892" i="1" s="1"/>
  <c r="X1888" i="1"/>
  <c r="AH1888" i="1" s="1"/>
  <c r="AI1888" i="1" s="1"/>
  <c r="X1887" i="1"/>
  <c r="AH1887" i="1" s="1"/>
  <c r="AI1887" i="1" s="1"/>
  <c r="X1886" i="1"/>
  <c r="AH1886" i="1" s="1"/>
  <c r="AI1886" i="1" s="1"/>
  <c r="AL1886" i="1" s="1"/>
  <c r="AM1886" i="1" s="1"/>
  <c r="AQ1886" i="1" s="1"/>
  <c r="X1882" i="1"/>
  <c r="AH1882" i="1" s="1"/>
  <c r="AI1882" i="1" s="1"/>
  <c r="X1881" i="1"/>
  <c r="AH1881" i="1" s="1"/>
  <c r="AI1881" i="1" s="1"/>
  <c r="X1879" i="1"/>
  <c r="AH1879" i="1" s="1"/>
  <c r="AI1879" i="1" s="1"/>
  <c r="AL1879" i="1" s="1"/>
  <c r="AM1879" i="1" s="1"/>
  <c r="AQ1879" i="1" s="1"/>
  <c r="X1878" i="1"/>
  <c r="AH1878" i="1" s="1"/>
  <c r="AI1878" i="1" s="1"/>
  <c r="X1875" i="1"/>
  <c r="AH1875" i="1" s="1"/>
  <c r="AI1875" i="1" s="1"/>
  <c r="AL1875" i="1" s="1"/>
  <c r="AM1875" i="1" s="1"/>
  <c r="AQ1875" i="1" s="1"/>
  <c r="X1869" i="1"/>
  <c r="AH1869" i="1" s="1"/>
  <c r="AI1869" i="1" s="1"/>
  <c r="X1868" i="1"/>
  <c r="AH1868" i="1" s="1"/>
  <c r="AI1868" i="1" s="1"/>
  <c r="X1867" i="1"/>
  <c r="AH1867" i="1" s="1"/>
  <c r="AI1867" i="1" s="1"/>
  <c r="X1864" i="1"/>
  <c r="AH1864" i="1" s="1"/>
  <c r="AI1864" i="1" s="1"/>
  <c r="X1862" i="1"/>
  <c r="AH1862" i="1" s="1"/>
  <c r="AI1862" i="1" s="1"/>
  <c r="X1853" i="1"/>
  <c r="AH1853" i="1" s="1"/>
  <c r="AI1853" i="1" s="1"/>
  <c r="AL1853" i="1" s="1"/>
  <c r="AM1853" i="1" s="1"/>
  <c r="AQ1853" i="1" s="1"/>
  <c r="X1852" i="1"/>
  <c r="AH1852" i="1" s="1"/>
  <c r="AI1852" i="1" s="1"/>
  <c r="X1849" i="1"/>
  <c r="AH1849" i="1" s="1"/>
  <c r="AI1849" i="1" s="1"/>
  <c r="AL1849" i="1" s="1"/>
  <c r="AM1849" i="1" s="1"/>
  <c r="AQ1849" i="1" s="1"/>
  <c r="X1848" i="1"/>
  <c r="AH1848" i="1" s="1"/>
  <c r="AI1848" i="1" s="1"/>
  <c r="AL1848" i="1" s="1"/>
  <c r="AM1848" i="1" s="1"/>
  <c r="AQ1848" i="1" s="1"/>
  <c r="AR1848" i="1" s="1"/>
  <c r="AS1848" i="1" s="1"/>
  <c r="AU1848" i="1" s="1"/>
  <c r="AV1848" i="1" s="1"/>
  <c r="X1843" i="1"/>
  <c r="AH1843" i="1" s="1"/>
  <c r="AI1843" i="1" s="1"/>
  <c r="X1831" i="1"/>
  <c r="AH1831" i="1" s="1"/>
  <c r="AI1831" i="1" s="1"/>
  <c r="X1825" i="1"/>
  <c r="AH1825" i="1" s="1"/>
  <c r="AI1825" i="1" s="1"/>
  <c r="X1822" i="1"/>
  <c r="AH1822" i="1" s="1"/>
  <c r="AI1822" i="1" s="1"/>
  <c r="AL1822" i="1" s="1"/>
  <c r="AM1822" i="1" s="1"/>
  <c r="AQ1822" i="1" s="1"/>
  <c r="X1813" i="1"/>
  <c r="AH1813" i="1" s="1"/>
  <c r="AI1813" i="1" s="1"/>
  <c r="X1796" i="1"/>
  <c r="AH1796" i="1" s="1"/>
  <c r="AI1796" i="1" s="1"/>
  <c r="X1793" i="1"/>
  <c r="AH1793" i="1" s="1"/>
  <c r="AI1793" i="1" s="1"/>
  <c r="X1788" i="1"/>
  <c r="AH1788" i="1" s="1"/>
  <c r="AI1788" i="1" s="1"/>
  <c r="X1782" i="1"/>
  <c r="AH1782" i="1" s="1"/>
  <c r="AI1782" i="1" s="1"/>
  <c r="X1775" i="1"/>
  <c r="AH1775" i="1" s="1"/>
  <c r="AI1775" i="1" s="1"/>
  <c r="AL1775" i="1" s="1"/>
  <c r="AM1775" i="1" s="1"/>
  <c r="AQ1775" i="1" s="1"/>
  <c r="AR1775" i="1" s="1"/>
  <c r="AS1775" i="1" s="1"/>
  <c r="AU1775" i="1" s="1"/>
  <c r="AV1775" i="1" s="1"/>
  <c r="X1769" i="1"/>
  <c r="AH1769" i="1" s="1"/>
  <c r="AI1769" i="1" s="1"/>
  <c r="X1768" i="1"/>
  <c r="AH1768" i="1" s="1"/>
  <c r="AI1768" i="1" s="1"/>
  <c r="X1765" i="1"/>
  <c r="AH1765" i="1" s="1"/>
  <c r="AI1765" i="1" s="1"/>
  <c r="X1762" i="1"/>
  <c r="AH1762" i="1" s="1"/>
  <c r="AI1762" i="1" s="1"/>
  <c r="AL1762" i="1" s="1"/>
  <c r="AM1762" i="1" s="1"/>
  <c r="AQ1762" i="1" s="1"/>
  <c r="X1760" i="1"/>
  <c r="AH1760" i="1" s="1"/>
  <c r="AI1760" i="1" s="1"/>
  <c r="X1759" i="1"/>
  <c r="AH1759" i="1" s="1"/>
  <c r="AI1759" i="1" s="1"/>
  <c r="AL1759" i="1" s="1"/>
  <c r="AM1759" i="1" s="1"/>
  <c r="AQ1759" i="1" s="1"/>
  <c r="X1754" i="1"/>
  <c r="AH1754" i="1" s="1"/>
  <c r="AI1754" i="1" s="1"/>
  <c r="AL1754" i="1" s="1"/>
  <c r="AM1754" i="1" s="1"/>
  <c r="AQ1754" i="1" s="1"/>
  <c r="X1736" i="1"/>
  <c r="AH1736" i="1" s="1"/>
  <c r="AI1736" i="1" s="1"/>
  <c r="AL1736" i="1" s="1"/>
  <c r="AM1736" i="1" s="1"/>
  <c r="AQ1736" i="1" s="1"/>
  <c r="AR1736" i="1" s="1"/>
  <c r="AS1736" i="1" s="1"/>
  <c r="AU1736" i="1" s="1"/>
  <c r="AV1736" i="1" s="1"/>
  <c r="X1731" i="1"/>
  <c r="AH1731" i="1" s="1"/>
  <c r="AI1731" i="1" s="1"/>
  <c r="X1717" i="1"/>
  <c r="AH1717" i="1" s="1"/>
  <c r="AI1717" i="1" s="1"/>
  <c r="X1716" i="1"/>
  <c r="AH1716" i="1" s="1"/>
  <c r="AI1716" i="1" s="1"/>
  <c r="X1709" i="1"/>
  <c r="AH1709" i="1" s="1"/>
  <c r="AI1709" i="1" s="1"/>
  <c r="X2146" i="1"/>
  <c r="X2142" i="1"/>
  <c r="X2141" i="1"/>
  <c r="X2140" i="1"/>
  <c r="X2139" i="1"/>
  <c r="AH2139" i="1" s="1"/>
  <c r="AI2139" i="1" s="1"/>
  <c r="X2138" i="1"/>
  <c r="AH2138" i="1" s="1"/>
  <c r="AI2138" i="1" s="1"/>
  <c r="X2137" i="1"/>
  <c r="AH2137" i="1" s="1"/>
  <c r="AI2137" i="1" s="1"/>
  <c r="X2136" i="1"/>
  <c r="AH2136" i="1" s="1"/>
  <c r="AI2136" i="1" s="1"/>
  <c r="X2135" i="1"/>
  <c r="AH2135" i="1" s="1"/>
  <c r="AI2135" i="1" s="1"/>
  <c r="AL2135" i="1" s="1"/>
  <c r="AM2135" i="1" s="1"/>
  <c r="AQ2135" i="1" s="1"/>
  <c r="X2134" i="1"/>
  <c r="AH2134" i="1" s="1"/>
  <c r="AI2134" i="1" s="1"/>
  <c r="X2133" i="1"/>
  <c r="AH2133" i="1" s="1"/>
  <c r="AI2133" i="1" s="1"/>
  <c r="X2132" i="1"/>
  <c r="AH2132" i="1" s="1"/>
  <c r="AI2132" i="1" s="1"/>
  <c r="AL2132" i="1" s="1"/>
  <c r="AM2132" i="1" s="1"/>
  <c r="AQ2132" i="1" s="1"/>
  <c r="AR2132" i="1" s="1"/>
  <c r="AS2132" i="1" s="1"/>
  <c r="AU2132" i="1" s="1"/>
  <c r="AV2132" i="1" s="1"/>
  <c r="X2131" i="1"/>
  <c r="AH2131" i="1" s="1"/>
  <c r="AI2131" i="1" s="1"/>
  <c r="AL2131" i="1" s="1"/>
  <c r="AM2131" i="1" s="1"/>
  <c r="AQ2131" i="1" s="1"/>
  <c r="X2130" i="1"/>
  <c r="AH2130" i="1" s="1"/>
  <c r="AI2130" i="1" s="1"/>
  <c r="X2129" i="1"/>
  <c r="AH2129" i="1" s="1"/>
  <c r="AI2129" i="1" s="1"/>
  <c r="X2128" i="1"/>
  <c r="AH2128" i="1" s="1"/>
  <c r="AI2128" i="1" s="1"/>
  <c r="AL2128" i="1" s="1"/>
  <c r="AM2128" i="1" s="1"/>
  <c r="AQ2128" i="1" s="1"/>
  <c r="AR2128" i="1" s="1"/>
  <c r="AS2128" i="1" s="1"/>
  <c r="AU2128" i="1" s="1"/>
  <c r="AV2128" i="1" s="1"/>
  <c r="X2127" i="1"/>
  <c r="AA2127" i="1" s="1"/>
  <c r="AB2127" i="1" s="1"/>
  <c r="AE2127" i="1" s="1"/>
  <c r="X2125" i="1"/>
  <c r="AA2125" i="1" s="1"/>
  <c r="AB2125" i="1" s="1"/>
  <c r="AE2125" i="1" s="1"/>
  <c r="X2124" i="1"/>
  <c r="AA2124" i="1" s="1"/>
  <c r="AB2124" i="1" s="1"/>
  <c r="AE2124" i="1" s="1"/>
  <c r="X2123" i="1"/>
  <c r="AA2123" i="1" s="1"/>
  <c r="AB2123" i="1" s="1"/>
  <c r="X2121" i="1"/>
  <c r="AA2121" i="1" s="1"/>
  <c r="AB2121" i="1" s="1"/>
  <c r="AE2121" i="1" s="1"/>
  <c r="X2119" i="1"/>
  <c r="AA2119" i="1" s="1"/>
  <c r="AB2119" i="1" s="1"/>
  <c r="X2118" i="1"/>
  <c r="AA2118" i="1" s="1"/>
  <c r="AB2118" i="1" s="1"/>
  <c r="AE2118" i="1" s="1"/>
  <c r="X2117" i="1"/>
  <c r="AA2117" i="1" s="1"/>
  <c r="AB2117" i="1" s="1"/>
  <c r="X2116" i="1"/>
  <c r="AA2116" i="1" s="1"/>
  <c r="AB2116" i="1" s="1"/>
  <c r="AE2116" i="1" s="1"/>
  <c r="X2115" i="1"/>
  <c r="AA2115" i="1" s="1"/>
  <c r="AB2115" i="1" s="1"/>
  <c r="X2114" i="1"/>
  <c r="AA2114" i="1" s="1"/>
  <c r="AB2114" i="1" s="1"/>
  <c r="AE2114" i="1" s="1"/>
  <c r="X2113" i="1"/>
  <c r="AA2113" i="1" s="1"/>
  <c r="AB2113" i="1" s="1"/>
  <c r="X2112" i="1"/>
  <c r="AA2112" i="1" s="1"/>
  <c r="AB2112" i="1" s="1"/>
  <c r="AE2112" i="1" s="1"/>
  <c r="X2111" i="1"/>
  <c r="AA2111" i="1" s="1"/>
  <c r="AB2111" i="1" s="1"/>
  <c r="X2110" i="1"/>
  <c r="AA2110" i="1" s="1"/>
  <c r="AB2110" i="1" s="1"/>
  <c r="AE2110" i="1" s="1"/>
  <c r="X2108" i="1"/>
  <c r="AA2108" i="1" s="1"/>
  <c r="AB2108" i="1" s="1"/>
  <c r="AE2108" i="1" s="1"/>
  <c r="X2106" i="1"/>
  <c r="AA2106" i="1" s="1"/>
  <c r="AB2106" i="1" s="1"/>
  <c r="X2103" i="1"/>
  <c r="AA2103" i="1" s="1"/>
  <c r="AB2103" i="1" s="1"/>
  <c r="AE2103" i="1" s="1"/>
  <c r="X2102" i="1"/>
  <c r="AA2102" i="1" s="1"/>
  <c r="AB2102" i="1" s="1"/>
  <c r="AE2102" i="1" s="1"/>
  <c r="X2100" i="1"/>
  <c r="AA2100" i="1" s="1"/>
  <c r="AB2100" i="1" s="1"/>
  <c r="AE2100" i="1" s="1"/>
  <c r="X2099" i="1"/>
  <c r="AA2099" i="1" s="1"/>
  <c r="AB2099" i="1" s="1"/>
  <c r="X2098" i="1"/>
  <c r="AA2098" i="1" s="1"/>
  <c r="AB2098" i="1" s="1"/>
  <c r="X2097" i="1"/>
  <c r="AA2097" i="1" s="1"/>
  <c r="AB2097" i="1" s="1"/>
  <c r="AE2097" i="1" s="1"/>
  <c r="X2096" i="1"/>
  <c r="AA2096" i="1" s="1"/>
  <c r="AB2096" i="1" s="1"/>
  <c r="AE2096" i="1" s="1"/>
  <c r="X2095" i="1"/>
  <c r="AH2095" i="1" s="1"/>
  <c r="AI2095" i="1" s="1"/>
  <c r="AL2095" i="1" s="1"/>
  <c r="AM2095" i="1" s="1"/>
  <c r="AQ2095" i="1" s="1"/>
  <c r="X2093" i="1"/>
  <c r="AA2093" i="1" s="1"/>
  <c r="AB2093" i="1" s="1"/>
  <c r="X2091" i="1"/>
  <c r="AA2091" i="1" s="1"/>
  <c r="AB2091" i="1" s="1"/>
  <c r="AE2091" i="1" s="1"/>
  <c r="X2090" i="1"/>
  <c r="AA2090" i="1" s="1"/>
  <c r="AB2090" i="1" s="1"/>
  <c r="AE2090" i="1" s="1"/>
  <c r="X2088" i="1"/>
  <c r="AA2088" i="1" s="1"/>
  <c r="AB2088" i="1" s="1"/>
  <c r="X2085" i="1"/>
  <c r="AA2085" i="1" s="1"/>
  <c r="AB2085" i="1" s="1"/>
  <c r="X2082" i="1"/>
  <c r="AA2082" i="1" s="1"/>
  <c r="AB2082" i="1" s="1"/>
  <c r="AE2082" i="1" s="1"/>
  <c r="X2081" i="1"/>
  <c r="AA2081" i="1" s="1"/>
  <c r="AB2081" i="1" s="1"/>
  <c r="AE2081" i="1" s="1"/>
  <c r="X2080" i="1"/>
  <c r="AA2080" i="1" s="1"/>
  <c r="AB2080" i="1" s="1"/>
  <c r="X2074" i="1"/>
  <c r="AA2074" i="1" s="1"/>
  <c r="AB2074" i="1" s="1"/>
  <c r="X2072" i="1"/>
  <c r="AH2072" i="1" s="1"/>
  <c r="AI2072" i="1" s="1"/>
  <c r="X2070" i="1"/>
  <c r="AH2070" i="1" s="1"/>
  <c r="AI2070" i="1" s="1"/>
  <c r="AL2070" i="1" s="1"/>
  <c r="AM2070" i="1" s="1"/>
  <c r="AQ2070" i="1" s="1"/>
  <c r="X2069" i="1"/>
  <c r="AA2069" i="1" s="1"/>
  <c r="AB2069" i="1" s="1"/>
  <c r="X2068" i="1"/>
  <c r="AA2068" i="1" s="1"/>
  <c r="AB2068" i="1" s="1"/>
  <c r="AE2068" i="1" s="1"/>
  <c r="X2067" i="1"/>
  <c r="AH2067" i="1" s="1"/>
  <c r="AI2067" i="1" s="1"/>
  <c r="X2065" i="1"/>
  <c r="AH2065" i="1" s="1"/>
  <c r="AI2065" i="1" s="1"/>
  <c r="X2063" i="1"/>
  <c r="AA2063" i="1" s="1"/>
  <c r="AB2063" i="1" s="1"/>
  <c r="X2062" i="1"/>
  <c r="AA2062" i="1" s="1"/>
  <c r="AB2062" i="1" s="1"/>
  <c r="X2061" i="1"/>
  <c r="AA2061" i="1" s="1"/>
  <c r="AB2061" i="1" s="1"/>
  <c r="AE2061" i="1" s="1"/>
  <c r="X2056" i="1"/>
  <c r="AA2056" i="1" s="1"/>
  <c r="AB2056" i="1" s="1"/>
  <c r="X2054" i="1"/>
  <c r="AA2054" i="1" s="1"/>
  <c r="AB2054" i="1" s="1"/>
  <c r="X2052" i="1"/>
  <c r="AH2052" i="1" s="1"/>
  <c r="AI2052" i="1" s="1"/>
  <c r="X2051" i="1"/>
  <c r="AA2051" i="1" s="1"/>
  <c r="AB2051" i="1" s="1"/>
  <c r="X2050" i="1"/>
  <c r="AA2050" i="1" s="1"/>
  <c r="AB2050" i="1" s="1"/>
  <c r="AE2050" i="1" s="1"/>
  <c r="X2048" i="1"/>
  <c r="AH2048" i="1" s="1"/>
  <c r="AI2048" i="1" s="1"/>
  <c r="X2047" i="1"/>
  <c r="AA2047" i="1" s="1"/>
  <c r="AB2047" i="1" s="1"/>
  <c r="AE2047" i="1" s="1"/>
  <c r="X2046" i="1"/>
  <c r="AA2046" i="1" s="1"/>
  <c r="AB2046" i="1" s="1"/>
  <c r="X2045" i="1"/>
  <c r="AA2045" i="1" s="1"/>
  <c r="AB2045" i="1" s="1"/>
  <c r="X2043" i="1"/>
  <c r="AA2043" i="1" s="1"/>
  <c r="AB2043" i="1" s="1"/>
  <c r="AE2043" i="1" s="1"/>
  <c r="X2042" i="1"/>
  <c r="AA2042" i="1" s="1"/>
  <c r="AB2042" i="1" s="1"/>
  <c r="AE2042" i="1" s="1"/>
  <c r="X2040" i="1"/>
  <c r="AH2040" i="1" s="1"/>
  <c r="AI2040" i="1" s="1"/>
  <c r="AL2040" i="1" s="1"/>
  <c r="AM2040" i="1" s="1"/>
  <c r="AQ2040" i="1" s="1"/>
  <c r="AR2040" i="1" s="1"/>
  <c r="AS2040" i="1" s="1"/>
  <c r="AU2040" i="1" s="1"/>
  <c r="AV2040" i="1" s="1"/>
  <c r="X2039" i="1"/>
  <c r="AH2039" i="1" s="1"/>
  <c r="AI2039" i="1" s="1"/>
  <c r="X2037" i="1"/>
  <c r="AH2037" i="1" s="1"/>
  <c r="AI2037" i="1" s="1"/>
  <c r="AL2037" i="1" s="1"/>
  <c r="AM2037" i="1" s="1"/>
  <c r="AQ2037" i="1" s="1"/>
  <c r="X2035" i="1"/>
  <c r="AA2035" i="1" s="1"/>
  <c r="AB2035" i="1" s="1"/>
  <c r="X2034" i="1"/>
  <c r="AH2034" i="1" s="1"/>
  <c r="AI2034" i="1" s="1"/>
  <c r="X2033" i="1"/>
  <c r="AA2033" i="1" s="1"/>
  <c r="AB2033" i="1" s="1"/>
  <c r="X2032" i="1"/>
  <c r="AA2032" i="1" s="1"/>
  <c r="AB2032" i="1" s="1"/>
  <c r="AE2032" i="1" s="1"/>
  <c r="X2031" i="1"/>
  <c r="AA2031" i="1" s="1"/>
  <c r="AB2031" i="1" s="1"/>
  <c r="AE2031" i="1" s="1"/>
  <c r="X2030" i="1"/>
  <c r="AA2030" i="1" s="1"/>
  <c r="AB2030" i="1" s="1"/>
  <c r="AE2030" i="1" s="1"/>
  <c r="X2028" i="1"/>
  <c r="AH2028" i="1" s="1"/>
  <c r="AI2028" i="1" s="1"/>
  <c r="X2026" i="1"/>
  <c r="AA2026" i="1" s="1"/>
  <c r="AB2026" i="1" s="1"/>
  <c r="AE2026" i="1" s="1"/>
  <c r="X2025" i="1"/>
  <c r="AA2025" i="1" s="1"/>
  <c r="AB2025" i="1" s="1"/>
  <c r="AE2025" i="1" s="1"/>
  <c r="X2024" i="1"/>
  <c r="AA2024" i="1" s="1"/>
  <c r="AB2024" i="1" s="1"/>
  <c r="AE2024" i="1" s="1"/>
  <c r="X2022" i="1"/>
  <c r="AA2022" i="1" s="1"/>
  <c r="AB2022" i="1" s="1"/>
  <c r="X2019" i="1"/>
  <c r="AA2019" i="1" s="1"/>
  <c r="AB2019" i="1" s="1"/>
  <c r="AE2019" i="1" s="1"/>
  <c r="X2017" i="1"/>
  <c r="AH2017" i="1" s="1"/>
  <c r="AI2017" i="1" s="1"/>
  <c r="X2016" i="1"/>
  <c r="AA2016" i="1" s="1"/>
  <c r="AB2016" i="1" s="1"/>
  <c r="AE2016" i="1" s="1"/>
  <c r="X2015" i="1"/>
  <c r="AA2015" i="1" s="1"/>
  <c r="AB2015" i="1" s="1"/>
  <c r="AE2015" i="1" s="1"/>
  <c r="X2011" i="1"/>
  <c r="AA2011" i="1" s="1"/>
  <c r="AB2011" i="1" s="1"/>
  <c r="AE2011" i="1" s="1"/>
  <c r="X2010" i="1"/>
  <c r="AH2010" i="1" s="1"/>
  <c r="AI2010" i="1" s="1"/>
  <c r="X2008" i="1"/>
  <c r="AA2008" i="1" s="1"/>
  <c r="AB2008" i="1" s="1"/>
  <c r="AE2008" i="1" s="1"/>
  <c r="X2007" i="1"/>
  <c r="AH2007" i="1" s="1"/>
  <c r="AI2007" i="1" s="1"/>
  <c r="AL2007" i="1" s="1"/>
  <c r="AM2007" i="1" s="1"/>
  <c r="AQ2007" i="1" s="1"/>
  <c r="AR2007" i="1" s="1"/>
  <c r="AS2007" i="1" s="1"/>
  <c r="AU2007" i="1" s="1"/>
  <c r="AV2007" i="1" s="1"/>
  <c r="X2006" i="1"/>
  <c r="AH2006" i="1" s="1"/>
  <c r="AI2006" i="1" s="1"/>
  <c r="AL2006" i="1" s="1"/>
  <c r="AM2006" i="1" s="1"/>
  <c r="AQ2006" i="1" s="1"/>
  <c r="AR2006" i="1" s="1"/>
  <c r="AS2006" i="1" s="1"/>
  <c r="AU2006" i="1" s="1"/>
  <c r="AV2006" i="1" s="1"/>
  <c r="X2003" i="1"/>
  <c r="AA2003" i="1" s="1"/>
  <c r="AB2003" i="1" s="1"/>
  <c r="AE2003" i="1" s="1"/>
  <c r="X2001" i="1"/>
  <c r="AA2001" i="1" s="1"/>
  <c r="AB2001" i="1" s="1"/>
  <c r="AE2001" i="1" s="1"/>
  <c r="X2000" i="1"/>
  <c r="AA2000" i="1" s="1"/>
  <c r="AB2000" i="1" s="1"/>
  <c r="X1996" i="1"/>
  <c r="AH1996" i="1" s="1"/>
  <c r="AI1996" i="1" s="1"/>
  <c r="X1995" i="1"/>
  <c r="AH1995" i="1" s="1"/>
  <c r="AI1995" i="1" s="1"/>
  <c r="X1992" i="1"/>
  <c r="AA1992" i="1" s="1"/>
  <c r="AB1992" i="1" s="1"/>
  <c r="X1989" i="1"/>
  <c r="AA1989" i="1" s="1"/>
  <c r="AB1989" i="1" s="1"/>
  <c r="AE1989" i="1" s="1"/>
  <c r="X1988" i="1"/>
  <c r="AH1988" i="1" s="1"/>
  <c r="AI1988" i="1" s="1"/>
  <c r="X1987" i="1"/>
  <c r="AA1987" i="1" s="1"/>
  <c r="AB1987" i="1" s="1"/>
  <c r="AE1987" i="1" s="1"/>
  <c r="X1986" i="1"/>
  <c r="AA1986" i="1" s="1"/>
  <c r="AB1986" i="1" s="1"/>
  <c r="AE1986" i="1" s="1"/>
  <c r="X1985" i="1"/>
  <c r="AA1985" i="1" s="1"/>
  <c r="AB1985" i="1" s="1"/>
  <c r="X1983" i="1"/>
  <c r="AA1983" i="1" s="1"/>
  <c r="AB1983" i="1" s="1"/>
  <c r="AE1983" i="1" s="1"/>
  <c r="X1982" i="1"/>
  <c r="AA1982" i="1" s="1"/>
  <c r="AB1982" i="1" s="1"/>
  <c r="AE1982" i="1" s="1"/>
  <c r="X1979" i="1"/>
  <c r="AH1979" i="1" s="1"/>
  <c r="AI1979" i="1" s="1"/>
  <c r="X1978" i="1"/>
  <c r="AA1978" i="1" s="1"/>
  <c r="AB1978" i="1" s="1"/>
  <c r="X1977" i="1"/>
  <c r="AA1977" i="1" s="1"/>
  <c r="AB1977" i="1" s="1"/>
  <c r="X1976" i="1"/>
  <c r="AA1976" i="1" s="1"/>
  <c r="AB1976" i="1" s="1"/>
  <c r="AE1976" i="1" s="1"/>
  <c r="X1975" i="1"/>
  <c r="AH1975" i="1" s="1"/>
  <c r="AI1975" i="1" s="1"/>
  <c r="AL1975" i="1" s="1"/>
  <c r="AM1975" i="1" s="1"/>
  <c r="AQ1975" i="1" s="1"/>
  <c r="X1973" i="1"/>
  <c r="AH1973" i="1" s="1"/>
  <c r="AI1973" i="1" s="1"/>
  <c r="X1971" i="1"/>
  <c r="AA1971" i="1" s="1"/>
  <c r="AB1971" i="1" s="1"/>
  <c r="AE1971" i="1" s="1"/>
  <c r="X1969" i="1"/>
  <c r="AA1969" i="1" s="1"/>
  <c r="AB1969" i="1" s="1"/>
  <c r="AE1969" i="1" s="1"/>
  <c r="X1968" i="1"/>
  <c r="AA1968" i="1" s="1"/>
  <c r="AB1968" i="1" s="1"/>
  <c r="X1967" i="1"/>
  <c r="AA1967" i="1" s="1"/>
  <c r="AB1967" i="1" s="1"/>
  <c r="AE1967" i="1" s="1"/>
  <c r="X1966" i="1"/>
  <c r="AA1966" i="1" s="1"/>
  <c r="AB1966" i="1" s="1"/>
  <c r="AE1966" i="1" s="1"/>
  <c r="X1965" i="1"/>
  <c r="AH1965" i="1" s="1"/>
  <c r="AI1965" i="1" s="1"/>
  <c r="AL1965" i="1" s="1"/>
  <c r="AM1965" i="1" s="1"/>
  <c r="AQ1965" i="1" s="1"/>
  <c r="AR1965" i="1" s="1"/>
  <c r="AS1965" i="1" s="1"/>
  <c r="AU1965" i="1" s="1"/>
  <c r="AV1965" i="1" s="1"/>
  <c r="X1962" i="1"/>
  <c r="AH1962" i="1" s="1"/>
  <c r="AI1962" i="1" s="1"/>
  <c r="AL1962" i="1" s="1"/>
  <c r="AM1962" i="1" s="1"/>
  <c r="AQ1962" i="1" s="1"/>
  <c r="X1954" i="1"/>
  <c r="AA1954" i="1" s="1"/>
  <c r="AB1954" i="1" s="1"/>
  <c r="X1951" i="1"/>
  <c r="AA1951" i="1" s="1"/>
  <c r="AB1951" i="1" s="1"/>
  <c r="X1948" i="1"/>
  <c r="AA1948" i="1" s="1"/>
  <c r="AB1948" i="1" s="1"/>
  <c r="AE1948" i="1" s="1"/>
  <c r="X1945" i="1"/>
  <c r="AA1945" i="1" s="1"/>
  <c r="AB1945" i="1" s="1"/>
  <c r="AE1945" i="1" s="1"/>
  <c r="X1944" i="1"/>
  <c r="AA1944" i="1" s="1"/>
  <c r="AB1944" i="1" s="1"/>
  <c r="AE1944" i="1" s="1"/>
  <c r="X1941" i="1"/>
  <c r="AH1941" i="1" s="1"/>
  <c r="AI1941" i="1" s="1"/>
  <c r="X1940" i="1"/>
  <c r="AH1940" i="1" s="1"/>
  <c r="AI1940" i="1" s="1"/>
  <c r="X1939" i="1"/>
  <c r="AH1939" i="1" s="1"/>
  <c r="AI1939" i="1" s="1"/>
  <c r="X1938" i="1"/>
  <c r="AH1938" i="1" s="1"/>
  <c r="AI1938" i="1" s="1"/>
  <c r="X1937" i="1"/>
  <c r="AA1937" i="1" s="1"/>
  <c r="AB1937" i="1" s="1"/>
  <c r="X1935" i="1"/>
  <c r="AA1935" i="1" s="1"/>
  <c r="AB1935" i="1" s="1"/>
  <c r="AE1935" i="1" s="1"/>
  <c r="X1934" i="1"/>
  <c r="AA1934" i="1" s="1"/>
  <c r="AB1934" i="1" s="1"/>
  <c r="AE1934" i="1" s="1"/>
  <c r="X1932" i="1"/>
  <c r="AA1932" i="1" s="1"/>
  <c r="AB1932" i="1" s="1"/>
  <c r="X1931" i="1"/>
  <c r="AH1931" i="1" s="1"/>
  <c r="AI1931" i="1" s="1"/>
  <c r="X1930" i="1"/>
  <c r="AA1930" i="1" s="1"/>
  <c r="AB1930" i="1" s="1"/>
  <c r="X1929" i="1"/>
  <c r="AA1929" i="1" s="1"/>
  <c r="AB1929" i="1" s="1"/>
  <c r="AE1929" i="1" s="1"/>
  <c r="X1928" i="1"/>
  <c r="AH1928" i="1" s="1"/>
  <c r="AI1928" i="1" s="1"/>
  <c r="X1927" i="1"/>
  <c r="AH1927" i="1" s="1"/>
  <c r="AI1927" i="1" s="1"/>
  <c r="AL1927" i="1" s="1"/>
  <c r="AM1927" i="1" s="1"/>
  <c r="AQ1927" i="1" s="1"/>
  <c r="X1926" i="1"/>
  <c r="AA1926" i="1" s="1"/>
  <c r="AB1926" i="1" s="1"/>
  <c r="AE1926" i="1" s="1"/>
  <c r="X1922" i="1"/>
  <c r="AH1922" i="1" s="1"/>
  <c r="AI1922" i="1" s="1"/>
  <c r="AL1922" i="1" s="1"/>
  <c r="AM1922" i="1" s="1"/>
  <c r="AQ1922" i="1" s="1"/>
  <c r="X1920" i="1"/>
  <c r="AH1920" i="1" s="1"/>
  <c r="AI1920" i="1" s="1"/>
  <c r="X1918" i="1"/>
  <c r="AA1918" i="1" s="1"/>
  <c r="AB1918" i="1" s="1"/>
  <c r="AE1918" i="1" s="1"/>
  <c r="X1917" i="1"/>
  <c r="AH1917" i="1" s="1"/>
  <c r="AI1917" i="1" s="1"/>
  <c r="X1914" i="1"/>
  <c r="AA1914" i="1" s="1"/>
  <c r="AB1914" i="1" s="1"/>
  <c r="X1913" i="1"/>
  <c r="AA1913" i="1" s="1"/>
  <c r="AB1913" i="1" s="1"/>
  <c r="AE1913" i="1" s="1"/>
  <c r="X1912" i="1"/>
  <c r="AA1912" i="1" s="1"/>
  <c r="AB1912" i="1" s="1"/>
  <c r="AE1912" i="1" s="1"/>
  <c r="X1911" i="1"/>
  <c r="AH1911" i="1" s="1"/>
  <c r="AI1911" i="1" s="1"/>
  <c r="X1910" i="1"/>
  <c r="AH1910" i="1" s="1"/>
  <c r="AI1910" i="1" s="1"/>
  <c r="AL1910" i="1" s="1"/>
  <c r="AM1910" i="1" s="1"/>
  <c r="AQ1910" i="1" s="1"/>
  <c r="X1908" i="1"/>
  <c r="AA1908" i="1" s="1"/>
  <c r="AB1908" i="1" s="1"/>
  <c r="X1907" i="1"/>
  <c r="AH1907" i="1" s="1"/>
  <c r="AI1907" i="1" s="1"/>
  <c r="X1905" i="1"/>
  <c r="AA1905" i="1" s="1"/>
  <c r="AB1905" i="1" s="1"/>
  <c r="X1904" i="1"/>
  <c r="AH1904" i="1" s="1"/>
  <c r="AI1904" i="1" s="1"/>
  <c r="AL1904" i="1" s="1"/>
  <c r="AM1904" i="1" s="1"/>
  <c r="AQ1904" i="1" s="1"/>
  <c r="AR1904" i="1" s="1"/>
  <c r="AS1904" i="1" s="1"/>
  <c r="AU1904" i="1" s="1"/>
  <c r="AV1904" i="1" s="1"/>
  <c r="X1899" i="1"/>
  <c r="AA1899" i="1" s="1"/>
  <c r="AB1899" i="1" s="1"/>
  <c r="AE1899" i="1" s="1"/>
  <c r="X1897" i="1"/>
  <c r="AH1897" i="1" s="1"/>
  <c r="AI1897" i="1" s="1"/>
  <c r="X1896" i="1"/>
  <c r="AA1896" i="1" s="1"/>
  <c r="AB1896" i="1" s="1"/>
  <c r="AE1896" i="1" s="1"/>
  <c r="X1894" i="1"/>
  <c r="AA1894" i="1" s="1"/>
  <c r="AB1894" i="1" s="1"/>
  <c r="AE1894" i="1" s="1"/>
  <c r="X1893" i="1"/>
  <c r="AA1893" i="1" s="1"/>
  <c r="AB1893" i="1" s="1"/>
  <c r="X1891" i="1"/>
  <c r="AA1891" i="1" s="1"/>
  <c r="AB1891" i="1" s="1"/>
  <c r="AE1891" i="1" s="1"/>
  <c r="X1890" i="1"/>
  <c r="AA1890" i="1" s="1"/>
  <c r="AB1890" i="1" s="1"/>
  <c r="AE1890" i="1" s="1"/>
  <c r="X1889" i="1"/>
  <c r="AH1889" i="1" s="1"/>
  <c r="AI1889" i="1" s="1"/>
  <c r="X1885" i="1"/>
  <c r="AA1885" i="1" s="1"/>
  <c r="AB1885" i="1" s="1"/>
  <c r="X1884" i="1"/>
  <c r="AA1884" i="1" s="1"/>
  <c r="AB1884" i="1" s="1"/>
  <c r="X1883" i="1"/>
  <c r="AH1883" i="1" s="1"/>
  <c r="AI1883" i="1" s="1"/>
  <c r="X1880" i="1"/>
  <c r="AA1880" i="1" s="1"/>
  <c r="AB1880" i="1" s="1"/>
  <c r="AE1880" i="1" s="1"/>
  <c r="X1877" i="1"/>
  <c r="AA1877" i="1" s="1"/>
  <c r="AB1877" i="1" s="1"/>
  <c r="AE1877" i="1" s="1"/>
  <c r="X1876" i="1"/>
  <c r="AH1876" i="1" s="1"/>
  <c r="AI1876" i="1" s="1"/>
  <c r="X1874" i="1"/>
  <c r="AA1874" i="1" s="1"/>
  <c r="AB1874" i="1" s="1"/>
  <c r="AE1874" i="1" s="1"/>
  <c r="X1873" i="1"/>
  <c r="AA1873" i="1" s="1"/>
  <c r="AB1873" i="1" s="1"/>
  <c r="X1872" i="1"/>
  <c r="AA1872" i="1" s="1"/>
  <c r="AB1872" i="1" s="1"/>
  <c r="AE1872" i="1" s="1"/>
  <c r="X1871" i="1"/>
  <c r="AH1871" i="1" s="1"/>
  <c r="AI1871" i="1" s="1"/>
  <c r="AL1871" i="1" s="1"/>
  <c r="AM1871" i="1" s="1"/>
  <c r="AQ1871" i="1" s="1"/>
  <c r="X1870" i="1"/>
  <c r="AA1870" i="1" s="1"/>
  <c r="AB1870" i="1" s="1"/>
  <c r="AE1870" i="1" s="1"/>
  <c r="X1866" i="1"/>
  <c r="AA1866" i="1" s="1"/>
  <c r="AB1866" i="1" s="1"/>
  <c r="X1865" i="1"/>
  <c r="AA1865" i="1" s="1"/>
  <c r="AB1865" i="1" s="1"/>
  <c r="X1863" i="1"/>
  <c r="AH1863" i="1" s="1"/>
  <c r="AI1863" i="1" s="1"/>
  <c r="X1861" i="1"/>
  <c r="AA1861" i="1" s="1"/>
  <c r="AB1861" i="1" s="1"/>
  <c r="AE1861" i="1" s="1"/>
  <c r="X1860" i="1"/>
  <c r="AA1860" i="1" s="1"/>
  <c r="AB1860" i="1" s="1"/>
  <c r="AE1860" i="1" s="1"/>
  <c r="X1859" i="1"/>
  <c r="AA1859" i="1" s="1"/>
  <c r="AB1859" i="1" s="1"/>
  <c r="AE1859" i="1" s="1"/>
  <c r="X1858" i="1"/>
  <c r="AA1858" i="1" s="1"/>
  <c r="AB1858" i="1" s="1"/>
  <c r="X1857" i="1"/>
  <c r="AA1857" i="1" s="1"/>
  <c r="AB1857" i="1" s="1"/>
  <c r="AE1857" i="1" s="1"/>
  <c r="X1856" i="1"/>
  <c r="AA1856" i="1" s="1"/>
  <c r="AB1856" i="1" s="1"/>
  <c r="AE1856" i="1" s="1"/>
  <c r="X1855" i="1"/>
  <c r="AA1855" i="1" s="1"/>
  <c r="AB1855" i="1" s="1"/>
  <c r="X1854" i="1"/>
  <c r="AA1854" i="1" s="1"/>
  <c r="AB1854" i="1" s="1"/>
  <c r="X1851" i="1"/>
  <c r="AH1851" i="1" s="1"/>
  <c r="AI1851" i="1" s="1"/>
  <c r="X1850" i="1"/>
  <c r="AA1850" i="1" s="1"/>
  <c r="AB1850" i="1" s="1"/>
  <c r="AE1850" i="1" s="1"/>
  <c r="X1847" i="1"/>
  <c r="AH1847" i="1" s="1"/>
  <c r="AI1847" i="1" s="1"/>
  <c r="X1846" i="1"/>
  <c r="AA1846" i="1" s="1"/>
  <c r="AB1846" i="1" s="1"/>
  <c r="AE1846" i="1" s="1"/>
  <c r="X1845" i="1"/>
  <c r="AH1845" i="1" s="1"/>
  <c r="AI1845" i="1" s="1"/>
  <c r="X1844" i="1"/>
  <c r="AH1844" i="1" s="1"/>
  <c r="AI1844" i="1" s="1"/>
  <c r="AL1844" i="1" s="1"/>
  <c r="AM1844" i="1" s="1"/>
  <c r="AQ1844" i="1" s="1"/>
  <c r="AR1844" i="1" s="1"/>
  <c r="AS1844" i="1" s="1"/>
  <c r="AU1844" i="1" s="1"/>
  <c r="AV1844" i="1" s="1"/>
  <c r="X1842" i="1"/>
  <c r="AH1842" i="1" s="1"/>
  <c r="AI1842" i="1" s="1"/>
  <c r="X1841" i="1"/>
  <c r="AA1841" i="1" s="1"/>
  <c r="AB1841" i="1" s="1"/>
  <c r="AE1841" i="1" s="1"/>
  <c r="X1840" i="1"/>
  <c r="AH1840" i="1" s="1"/>
  <c r="AI1840" i="1" s="1"/>
  <c r="X1839" i="1"/>
  <c r="AH1839" i="1" s="1"/>
  <c r="AI1839" i="1" s="1"/>
  <c r="X1838" i="1"/>
  <c r="AH1838" i="1" s="1"/>
  <c r="AI1838" i="1" s="1"/>
  <c r="AL1838" i="1" s="1"/>
  <c r="AM1838" i="1" s="1"/>
  <c r="AQ1838" i="1" s="1"/>
  <c r="X1837" i="1"/>
  <c r="AH1837" i="1" s="1"/>
  <c r="AI1837" i="1" s="1"/>
  <c r="AL1837" i="1" s="1"/>
  <c r="AM1837" i="1" s="1"/>
  <c r="AQ1837" i="1" s="1"/>
  <c r="X1836" i="1"/>
  <c r="AH1836" i="1" s="1"/>
  <c r="AI1836" i="1" s="1"/>
  <c r="X1835" i="1"/>
  <c r="AA1835" i="1" s="1"/>
  <c r="AB1835" i="1" s="1"/>
  <c r="X1834" i="1"/>
  <c r="AH1834" i="1" s="1"/>
  <c r="AI1834" i="1" s="1"/>
  <c r="X1833" i="1"/>
  <c r="AH1833" i="1" s="1"/>
  <c r="AI1833" i="1" s="1"/>
  <c r="AL1833" i="1" s="1"/>
  <c r="AM1833" i="1" s="1"/>
  <c r="AQ1833" i="1" s="1"/>
  <c r="X1832" i="1"/>
  <c r="AH1832" i="1" s="1"/>
  <c r="AI1832" i="1" s="1"/>
  <c r="X1830" i="1"/>
  <c r="AH1830" i="1" s="1"/>
  <c r="AI1830" i="1" s="1"/>
  <c r="X1829" i="1"/>
  <c r="AH1829" i="1" s="1"/>
  <c r="AI1829" i="1" s="1"/>
  <c r="AL1829" i="1" s="1"/>
  <c r="AM1829" i="1" s="1"/>
  <c r="AQ1829" i="1" s="1"/>
  <c r="X1828" i="1"/>
  <c r="AH1828" i="1" s="1"/>
  <c r="AI1828" i="1" s="1"/>
  <c r="AL1828" i="1" s="1"/>
  <c r="AM1828" i="1" s="1"/>
  <c r="AQ1828" i="1" s="1"/>
  <c r="AR1828" i="1" s="1"/>
  <c r="AS1828" i="1" s="1"/>
  <c r="AU1828" i="1" s="1"/>
  <c r="AV1828" i="1" s="1"/>
  <c r="X1827" i="1"/>
  <c r="AA1827" i="1" s="1"/>
  <c r="AB1827" i="1" s="1"/>
  <c r="AE1827" i="1" s="1"/>
  <c r="X1826" i="1"/>
  <c r="AH1826" i="1" s="1"/>
  <c r="AI1826" i="1" s="1"/>
  <c r="X1824" i="1"/>
  <c r="AA1824" i="1" s="1"/>
  <c r="AB1824" i="1" s="1"/>
  <c r="AE1824" i="1" s="1"/>
  <c r="X1823" i="1"/>
  <c r="AH1823" i="1" s="1"/>
  <c r="AI1823" i="1" s="1"/>
  <c r="X1821" i="1"/>
  <c r="AH1821" i="1" s="1"/>
  <c r="AI1821" i="1" s="1"/>
  <c r="X1820" i="1"/>
  <c r="AH1820" i="1" s="1"/>
  <c r="AI1820" i="1" s="1"/>
  <c r="X1819" i="1"/>
  <c r="AH1819" i="1" s="1"/>
  <c r="AI1819" i="1" s="1"/>
  <c r="AL1819" i="1" s="1"/>
  <c r="AM1819" i="1" s="1"/>
  <c r="AQ1819" i="1" s="1"/>
  <c r="AR1819" i="1" s="1"/>
  <c r="AS1819" i="1" s="1"/>
  <c r="AU1819" i="1" s="1"/>
  <c r="AV1819" i="1" s="1"/>
  <c r="X1818" i="1"/>
  <c r="AH1818" i="1" s="1"/>
  <c r="AI1818" i="1" s="1"/>
  <c r="AL1818" i="1" s="1"/>
  <c r="AM1818" i="1" s="1"/>
  <c r="AQ1818" i="1" s="1"/>
  <c r="AR1818" i="1" s="1"/>
  <c r="AS1818" i="1" s="1"/>
  <c r="AU1818" i="1" s="1"/>
  <c r="AV1818" i="1" s="1"/>
  <c r="X1817" i="1"/>
  <c r="AH1817" i="1" s="1"/>
  <c r="AI1817" i="1" s="1"/>
  <c r="X1816" i="1"/>
  <c r="AH1816" i="1" s="1"/>
  <c r="AI1816" i="1" s="1"/>
  <c r="X1815" i="1"/>
  <c r="AH1815" i="1" s="1"/>
  <c r="AI1815" i="1" s="1"/>
  <c r="AL1815" i="1" s="1"/>
  <c r="AM1815" i="1" s="1"/>
  <c r="AQ1815" i="1" s="1"/>
  <c r="AR1815" i="1" s="1"/>
  <c r="AS1815" i="1" s="1"/>
  <c r="AU1815" i="1" s="1"/>
  <c r="AV1815" i="1" s="1"/>
  <c r="X1812" i="1"/>
  <c r="AH1812" i="1" s="1"/>
  <c r="AI1812" i="1" s="1"/>
  <c r="X1811" i="1"/>
  <c r="AH1811" i="1" s="1"/>
  <c r="AI1811" i="1" s="1"/>
  <c r="AL1811" i="1" s="1"/>
  <c r="AM1811" i="1" s="1"/>
  <c r="AQ1811" i="1" s="1"/>
  <c r="X1810" i="1"/>
  <c r="AH1810" i="1" s="1"/>
  <c r="AI1810" i="1" s="1"/>
  <c r="AL1810" i="1" s="1"/>
  <c r="AM1810" i="1" s="1"/>
  <c r="AQ1810" i="1" s="1"/>
  <c r="X1809" i="1"/>
  <c r="AH1809" i="1" s="1"/>
  <c r="AI1809" i="1" s="1"/>
  <c r="X1808" i="1"/>
  <c r="AH1808" i="1" s="1"/>
  <c r="AI1808" i="1" s="1"/>
  <c r="X1807" i="1"/>
  <c r="AH1807" i="1" s="1"/>
  <c r="AI1807" i="1" s="1"/>
  <c r="AL1807" i="1" s="1"/>
  <c r="AM1807" i="1" s="1"/>
  <c r="AQ1807" i="1" s="1"/>
  <c r="X1806" i="1"/>
  <c r="AH1806" i="1" s="1"/>
  <c r="AI1806" i="1" s="1"/>
  <c r="AL1806" i="1" s="1"/>
  <c r="AM1806" i="1" s="1"/>
  <c r="AQ1806" i="1" s="1"/>
  <c r="X1805" i="1"/>
  <c r="AA1805" i="1" s="1"/>
  <c r="AB1805" i="1" s="1"/>
  <c r="X1804" i="1"/>
  <c r="AA1804" i="1" s="1"/>
  <c r="AB1804" i="1" s="1"/>
  <c r="X1803" i="1"/>
  <c r="AH1803" i="1" s="1"/>
  <c r="AI1803" i="1" s="1"/>
  <c r="X1802" i="1"/>
  <c r="AA1802" i="1" s="1"/>
  <c r="AB1802" i="1" s="1"/>
  <c r="AE1802" i="1" s="1"/>
  <c r="X1801" i="1"/>
  <c r="AH1801" i="1" s="1"/>
  <c r="AI1801" i="1" s="1"/>
  <c r="X1800" i="1"/>
  <c r="AH1800" i="1" s="1"/>
  <c r="AI1800" i="1" s="1"/>
  <c r="AL1800" i="1" s="1"/>
  <c r="AM1800" i="1" s="1"/>
  <c r="AQ1800" i="1" s="1"/>
  <c r="AR1800" i="1" s="1"/>
  <c r="AS1800" i="1" s="1"/>
  <c r="AU1800" i="1" s="1"/>
  <c r="AV1800" i="1" s="1"/>
  <c r="X1799" i="1"/>
  <c r="AH1799" i="1" s="1"/>
  <c r="AI1799" i="1" s="1"/>
  <c r="AL1799" i="1" s="1"/>
  <c r="AM1799" i="1" s="1"/>
  <c r="AQ1799" i="1" s="1"/>
  <c r="X1798" i="1"/>
  <c r="AH1798" i="1" s="1"/>
  <c r="AI1798" i="1" s="1"/>
  <c r="X1797" i="1"/>
  <c r="AA1797" i="1" s="1"/>
  <c r="AB1797" i="1" s="1"/>
  <c r="AE1797" i="1" s="1"/>
  <c r="X1795" i="1"/>
  <c r="AH1795" i="1" s="1"/>
  <c r="AI1795" i="1" s="1"/>
  <c r="X1794" i="1"/>
  <c r="AA1794" i="1" s="1"/>
  <c r="AB1794" i="1" s="1"/>
  <c r="AE1794" i="1" s="1"/>
  <c r="X1792" i="1"/>
  <c r="AH1792" i="1" s="1"/>
  <c r="AI1792" i="1" s="1"/>
  <c r="X1791" i="1"/>
  <c r="AH1791" i="1" s="1"/>
  <c r="AI1791" i="1" s="1"/>
  <c r="X1790" i="1"/>
  <c r="AH1790" i="1" s="1"/>
  <c r="AI1790" i="1" s="1"/>
  <c r="AL1790" i="1" s="1"/>
  <c r="AM1790" i="1" s="1"/>
  <c r="AQ1790" i="1" s="1"/>
  <c r="AR1790" i="1" s="1"/>
  <c r="AS1790" i="1" s="1"/>
  <c r="AU1790" i="1" s="1"/>
  <c r="AV1790" i="1" s="1"/>
  <c r="X1789" i="1"/>
  <c r="AH1789" i="1" s="1"/>
  <c r="AI1789" i="1" s="1"/>
  <c r="AL1789" i="1" s="1"/>
  <c r="AM1789" i="1" s="1"/>
  <c r="AQ1789" i="1" s="1"/>
  <c r="AR1789" i="1" s="1"/>
  <c r="AS1789" i="1" s="1"/>
  <c r="AU1789" i="1" s="1"/>
  <c r="AV1789" i="1" s="1"/>
  <c r="X1787" i="1"/>
  <c r="AA1787" i="1" s="1"/>
  <c r="AB1787" i="1" s="1"/>
  <c r="X1786" i="1"/>
  <c r="AH1786" i="1" s="1"/>
  <c r="AI1786" i="1" s="1"/>
  <c r="X1785" i="1"/>
  <c r="AA1785" i="1" s="1"/>
  <c r="AB1785" i="1" s="1"/>
  <c r="X1784" i="1"/>
  <c r="AH1784" i="1" s="1"/>
  <c r="AI1784" i="1" s="1"/>
  <c r="AL1784" i="1" s="1"/>
  <c r="AM1784" i="1" s="1"/>
  <c r="AQ1784" i="1" s="1"/>
  <c r="AR1784" i="1" s="1"/>
  <c r="AS1784" i="1" s="1"/>
  <c r="AU1784" i="1" s="1"/>
  <c r="AV1784" i="1" s="1"/>
  <c r="X1783" i="1"/>
  <c r="AH1783" i="1" s="1"/>
  <c r="AI1783" i="1" s="1"/>
  <c r="AL1783" i="1" s="1"/>
  <c r="AM1783" i="1" s="1"/>
  <c r="AQ1783" i="1" s="1"/>
  <c r="X1781" i="1"/>
  <c r="AH1781" i="1" s="1"/>
  <c r="AI1781" i="1" s="1"/>
  <c r="X1780" i="1"/>
  <c r="AH1780" i="1" s="1"/>
  <c r="AI1780" i="1" s="1"/>
  <c r="AL1780" i="1" s="1"/>
  <c r="AM1780" i="1" s="1"/>
  <c r="AQ1780" i="1" s="1"/>
  <c r="AR1780" i="1" s="1"/>
  <c r="AS1780" i="1" s="1"/>
  <c r="AU1780" i="1" s="1"/>
  <c r="AV1780" i="1" s="1"/>
  <c r="X1779" i="1"/>
  <c r="AH1779" i="1" s="1"/>
  <c r="AI1779" i="1" s="1"/>
  <c r="AL1779" i="1" s="1"/>
  <c r="AM1779" i="1" s="1"/>
  <c r="AQ1779" i="1" s="1"/>
  <c r="X1778" i="1"/>
  <c r="AH1778" i="1" s="1"/>
  <c r="AI1778" i="1" s="1"/>
  <c r="X1777" i="1"/>
  <c r="AH1777" i="1" s="1"/>
  <c r="AI1777" i="1" s="1"/>
  <c r="X1776" i="1"/>
  <c r="AA1776" i="1" s="1"/>
  <c r="AB1776" i="1" s="1"/>
  <c r="AE1776" i="1" s="1"/>
  <c r="X1774" i="1"/>
  <c r="AH1774" i="1" s="1"/>
  <c r="AI1774" i="1" s="1"/>
  <c r="X1773" i="1"/>
  <c r="AH1773" i="1" s="1"/>
  <c r="AI1773" i="1" s="1"/>
  <c r="X1772" i="1"/>
  <c r="AH1772" i="1" s="1"/>
  <c r="AI1772" i="1" s="1"/>
  <c r="X1771" i="1"/>
  <c r="AH1771" i="1" s="1"/>
  <c r="AI1771" i="1" s="1"/>
  <c r="X1770" i="1"/>
  <c r="AH1770" i="1" s="1"/>
  <c r="AI1770" i="1" s="1"/>
  <c r="AL1770" i="1" s="1"/>
  <c r="AM1770" i="1" s="1"/>
  <c r="AQ1770" i="1" s="1"/>
  <c r="X1767" i="1"/>
  <c r="AH1767" i="1" s="1"/>
  <c r="AI1767" i="1" s="1"/>
  <c r="AL1767" i="1" s="1"/>
  <c r="AM1767" i="1" s="1"/>
  <c r="AQ1767" i="1" s="1"/>
  <c r="X1766" i="1"/>
  <c r="AH1766" i="1" s="1"/>
  <c r="AI1766" i="1" s="1"/>
  <c r="AL1766" i="1" s="1"/>
  <c r="AM1766" i="1" s="1"/>
  <c r="AQ1766" i="1" s="1"/>
  <c r="X1764" i="1"/>
  <c r="AH1764" i="1" s="1"/>
  <c r="AI1764" i="1" s="1"/>
  <c r="X1763" i="1"/>
  <c r="AH1763" i="1" s="1"/>
  <c r="AI1763" i="1" s="1"/>
  <c r="X1761" i="1"/>
  <c r="AH1761" i="1" s="1"/>
  <c r="AI1761" i="1" s="1"/>
  <c r="X1758" i="1"/>
  <c r="AH1758" i="1" s="1"/>
  <c r="AI1758" i="1" s="1"/>
  <c r="X1757" i="1"/>
  <c r="AH1757" i="1" s="1"/>
  <c r="AI1757" i="1" s="1"/>
  <c r="X1756" i="1"/>
  <c r="AA1756" i="1" s="1"/>
  <c r="AB1756" i="1" s="1"/>
  <c r="AE1756" i="1" s="1"/>
  <c r="X1755" i="1"/>
  <c r="AH1755" i="1" s="1"/>
  <c r="AI1755" i="1" s="1"/>
  <c r="X1753" i="1"/>
  <c r="AA1753" i="1" s="1"/>
  <c r="AB1753" i="1" s="1"/>
  <c r="X1752" i="1"/>
  <c r="AH1752" i="1" s="1"/>
  <c r="AI1752" i="1" s="1"/>
  <c r="AL1752" i="1" s="1"/>
  <c r="AM1752" i="1" s="1"/>
  <c r="AQ1752" i="1" s="1"/>
  <c r="AR1752" i="1" s="1"/>
  <c r="AS1752" i="1" s="1"/>
  <c r="AU1752" i="1" s="1"/>
  <c r="AV1752" i="1" s="1"/>
  <c r="X1751" i="1"/>
  <c r="AH1751" i="1" s="1"/>
  <c r="AI1751" i="1" s="1"/>
  <c r="X1750" i="1"/>
  <c r="AH1750" i="1" s="1"/>
  <c r="AI1750" i="1" s="1"/>
  <c r="X1749" i="1"/>
  <c r="AH1749" i="1" s="1"/>
  <c r="AI1749" i="1" s="1"/>
  <c r="X1748" i="1"/>
  <c r="AH1748" i="1" s="1"/>
  <c r="AI1748" i="1" s="1"/>
  <c r="AL1748" i="1" s="1"/>
  <c r="AM1748" i="1" s="1"/>
  <c r="AQ1748" i="1" s="1"/>
  <c r="AR1748" i="1" s="1"/>
  <c r="AS1748" i="1" s="1"/>
  <c r="AU1748" i="1" s="1"/>
  <c r="AV1748" i="1" s="1"/>
  <c r="X1747" i="1"/>
  <c r="AH1747" i="1" s="1"/>
  <c r="AI1747" i="1" s="1"/>
  <c r="X1746" i="1"/>
  <c r="AA1746" i="1" s="1"/>
  <c r="AB1746" i="1" s="1"/>
  <c r="X1745" i="1"/>
  <c r="AH1745" i="1" s="1"/>
  <c r="AI1745" i="1" s="1"/>
  <c r="X1744" i="1"/>
  <c r="AH1744" i="1" s="1"/>
  <c r="AI1744" i="1" s="1"/>
  <c r="X1743" i="1"/>
  <c r="AH1743" i="1" s="1"/>
  <c r="AI1743" i="1" s="1"/>
  <c r="AL1743" i="1" s="1"/>
  <c r="AM1743" i="1" s="1"/>
  <c r="AQ1743" i="1" s="1"/>
  <c r="X1742" i="1"/>
  <c r="AA1742" i="1" s="1"/>
  <c r="AB1742" i="1" s="1"/>
  <c r="AE1742" i="1" s="1"/>
  <c r="X1741" i="1"/>
  <c r="AA1741" i="1" s="1"/>
  <c r="AB1741" i="1" s="1"/>
  <c r="X1740" i="1"/>
  <c r="AA1740" i="1" s="1"/>
  <c r="AB1740" i="1" s="1"/>
  <c r="AE1740" i="1" s="1"/>
  <c r="X1739" i="1"/>
  <c r="AA1739" i="1" s="1"/>
  <c r="AB1739" i="1" s="1"/>
  <c r="X1738" i="1"/>
  <c r="AH1738" i="1" s="1"/>
  <c r="AI1738" i="1" s="1"/>
  <c r="X1737" i="1"/>
  <c r="AH1737" i="1" s="1"/>
  <c r="AI1737" i="1" s="1"/>
  <c r="X1735" i="1"/>
  <c r="AA1735" i="1" s="1"/>
  <c r="AB1735" i="1" s="1"/>
  <c r="AE1735" i="1" s="1"/>
  <c r="X1734" i="1"/>
  <c r="AH1734" i="1" s="1"/>
  <c r="AI1734" i="1" s="1"/>
  <c r="X1733" i="1"/>
  <c r="AA1733" i="1" s="1"/>
  <c r="AB1733" i="1" s="1"/>
  <c r="AE1733" i="1" s="1"/>
  <c r="X1732" i="1"/>
  <c r="AA1732" i="1" s="1"/>
  <c r="AB1732" i="1" s="1"/>
  <c r="X1730" i="1"/>
  <c r="AH1730" i="1" s="1"/>
  <c r="AI1730" i="1" s="1"/>
  <c r="X1729" i="1"/>
  <c r="AA1729" i="1" s="1"/>
  <c r="AB1729" i="1" s="1"/>
  <c r="AE1729" i="1" s="1"/>
  <c r="X1728" i="1"/>
  <c r="AA1728" i="1" s="1"/>
  <c r="AB1728" i="1" s="1"/>
  <c r="AE1728" i="1" s="1"/>
  <c r="X1727" i="1"/>
  <c r="AA1727" i="1" s="1"/>
  <c r="AB1727" i="1" s="1"/>
  <c r="X1726" i="1"/>
  <c r="AH1726" i="1" s="1"/>
  <c r="AI1726" i="1" s="1"/>
  <c r="AL1726" i="1" s="1"/>
  <c r="AM1726" i="1" s="1"/>
  <c r="AQ1726" i="1" s="1"/>
  <c r="AR1726" i="1" s="1"/>
  <c r="AS1726" i="1" s="1"/>
  <c r="AU1726" i="1" s="1"/>
  <c r="AV1726" i="1" s="1"/>
  <c r="X1725" i="1"/>
  <c r="AH1725" i="1" s="1"/>
  <c r="AI1725" i="1" s="1"/>
  <c r="AL1725" i="1" s="1"/>
  <c r="AM1725" i="1" s="1"/>
  <c r="AQ1725" i="1" s="1"/>
  <c r="AR1725" i="1" s="1"/>
  <c r="AS1725" i="1" s="1"/>
  <c r="AU1725" i="1" s="1"/>
  <c r="AV1725" i="1" s="1"/>
  <c r="X1724" i="1"/>
  <c r="AH1724" i="1" s="1"/>
  <c r="AI1724" i="1" s="1"/>
  <c r="X1723" i="1"/>
  <c r="AA1723" i="1" s="1"/>
  <c r="AB1723" i="1" s="1"/>
  <c r="AE1723" i="1" s="1"/>
  <c r="X1722" i="1"/>
  <c r="AA1722" i="1" s="1"/>
  <c r="AB1722" i="1" s="1"/>
  <c r="X1720" i="1"/>
  <c r="AH1720" i="1" s="1"/>
  <c r="AI1720" i="1" s="1"/>
  <c r="AL1720" i="1" s="1"/>
  <c r="AM1720" i="1" s="1"/>
  <c r="AQ1720" i="1" s="1"/>
  <c r="AR1720" i="1" s="1"/>
  <c r="AS1720" i="1" s="1"/>
  <c r="AU1720" i="1" s="1"/>
  <c r="AV1720" i="1" s="1"/>
  <c r="X1719" i="1"/>
  <c r="AH1719" i="1" s="1"/>
  <c r="AI1719" i="1" s="1"/>
  <c r="AL1719" i="1" s="1"/>
  <c r="AM1719" i="1" s="1"/>
  <c r="AQ1719" i="1" s="1"/>
  <c r="X1718" i="1"/>
  <c r="AH1718" i="1" s="1"/>
  <c r="AI1718" i="1" s="1"/>
  <c r="X1715" i="1"/>
  <c r="AA1715" i="1" s="1"/>
  <c r="AB1715" i="1" s="1"/>
  <c r="X1714" i="1"/>
  <c r="AH1714" i="1" s="1"/>
  <c r="AI1714" i="1" s="1"/>
  <c r="AL1714" i="1" s="1"/>
  <c r="AM1714" i="1" s="1"/>
  <c r="AQ1714" i="1" s="1"/>
  <c r="X1713" i="1"/>
  <c r="AA1713" i="1" s="1"/>
  <c r="AB1713" i="1" s="1"/>
  <c r="AE1713" i="1" s="1"/>
  <c r="X1712" i="1"/>
  <c r="AH1712" i="1" s="1"/>
  <c r="AI1712" i="1" s="1"/>
  <c r="X1711" i="1"/>
  <c r="AH1711" i="1" s="1"/>
  <c r="AI1711" i="1" s="1"/>
  <c r="X1710" i="1"/>
  <c r="AH1710" i="1" s="1"/>
  <c r="AI1710" i="1" s="1"/>
  <c r="AL1710" i="1" s="1"/>
  <c r="AM1710" i="1" s="1"/>
  <c r="AQ1710" i="1" s="1"/>
  <c r="X1708" i="1"/>
  <c r="AA1708" i="1" s="1"/>
  <c r="AB1708" i="1" s="1"/>
  <c r="X1707" i="1"/>
  <c r="AH1707" i="1" s="1"/>
  <c r="AI1707" i="1" s="1"/>
  <c r="X1706" i="1"/>
  <c r="AH1706" i="1" s="1"/>
  <c r="AI1706" i="1" s="1"/>
  <c r="X1704" i="1"/>
  <c r="AA1704" i="1" s="1"/>
  <c r="AB1704" i="1" s="1"/>
  <c r="X1703" i="1"/>
  <c r="AA1703" i="1" s="1"/>
  <c r="AB1703" i="1" s="1"/>
  <c r="AE1703" i="1" s="1"/>
  <c r="X1702" i="1"/>
  <c r="AH1702" i="1" s="1"/>
  <c r="AI1702" i="1" s="1"/>
  <c r="AL1702" i="1" s="1"/>
  <c r="AM1702" i="1" s="1"/>
  <c r="AQ1702" i="1" s="1"/>
  <c r="X1701" i="1"/>
  <c r="AH1701" i="1" s="1"/>
  <c r="AI1701" i="1" s="1"/>
  <c r="AL1701" i="1" s="1"/>
  <c r="AM1701" i="1" s="1"/>
  <c r="AQ1701" i="1" s="1"/>
  <c r="X1700" i="1"/>
  <c r="AA1700" i="1" s="1"/>
  <c r="AB1700" i="1" s="1"/>
  <c r="AE1700" i="1" s="1"/>
  <c r="X1699" i="1"/>
  <c r="AH1699" i="1" s="1"/>
  <c r="AI1699" i="1" s="1"/>
  <c r="X1698" i="1"/>
  <c r="AH1698" i="1" s="1"/>
  <c r="AI1698" i="1" s="1"/>
  <c r="X1697" i="1"/>
  <c r="AH1697" i="1" s="1"/>
  <c r="AI1697" i="1" s="1"/>
  <c r="AL1697" i="1" s="1"/>
  <c r="AM1697" i="1" s="1"/>
  <c r="AQ1697" i="1" s="1"/>
  <c r="X1696" i="1"/>
  <c r="AH1696" i="1" s="1"/>
  <c r="AI1696" i="1" s="1"/>
  <c r="AL1696" i="1" s="1"/>
  <c r="AM1696" i="1" s="1"/>
  <c r="AQ1696" i="1" s="1"/>
  <c r="AR1696" i="1" s="1"/>
  <c r="AS1696" i="1" s="1"/>
  <c r="AU1696" i="1" s="1"/>
  <c r="AV1696" i="1" s="1"/>
  <c r="X1695" i="1"/>
  <c r="AH1695" i="1" s="1"/>
  <c r="AI1695" i="1" s="1"/>
  <c r="X1694" i="1"/>
  <c r="AH1694" i="1" s="1"/>
  <c r="AI1694" i="1" s="1"/>
  <c r="X1693" i="1"/>
  <c r="AH1693" i="1" s="1"/>
  <c r="AI1693" i="1" s="1"/>
  <c r="X1692" i="1"/>
  <c r="AH1692" i="1" s="1"/>
  <c r="AI1692" i="1" s="1"/>
  <c r="AL1692" i="1" s="1"/>
  <c r="AM1692" i="1" s="1"/>
  <c r="AQ1692" i="1" s="1"/>
  <c r="AR1692" i="1" s="1"/>
  <c r="AS1692" i="1" s="1"/>
  <c r="AU1692" i="1" s="1"/>
  <c r="AV1692" i="1" s="1"/>
  <c r="X1691" i="1"/>
  <c r="AH1691" i="1" s="1"/>
  <c r="AI1691" i="1" s="1"/>
  <c r="X1690" i="1"/>
  <c r="AH1690" i="1" s="1"/>
  <c r="AI1690" i="1" s="1"/>
  <c r="X1689" i="1"/>
  <c r="AH1689" i="1" s="1"/>
  <c r="AI1689" i="1" s="1"/>
  <c r="AL1689" i="1" s="1"/>
  <c r="AM1689" i="1" s="1"/>
  <c r="AQ1689" i="1" s="1"/>
  <c r="X1688" i="1"/>
  <c r="AH1688" i="1" s="1"/>
  <c r="AI1688" i="1" s="1"/>
  <c r="X1687" i="1"/>
  <c r="AA1687" i="1" s="1"/>
  <c r="AB1687" i="1" s="1"/>
  <c r="AE1687" i="1" s="1"/>
  <c r="X1686" i="1"/>
  <c r="AA1686" i="1" s="1"/>
  <c r="AB1686" i="1" s="1"/>
  <c r="AE1686" i="1" s="1"/>
  <c r="X1685" i="1"/>
  <c r="AH1685" i="1" s="1"/>
  <c r="AI1685" i="1" s="1"/>
  <c r="X1684" i="1"/>
  <c r="AA1684" i="1" s="1"/>
  <c r="AB1684" i="1" s="1"/>
  <c r="X1683" i="1"/>
  <c r="AH1683" i="1" s="1"/>
  <c r="AI1683" i="1" s="1"/>
  <c r="X1682" i="1"/>
  <c r="AH1682" i="1" s="1"/>
  <c r="AI1682" i="1" s="1"/>
  <c r="X1681" i="1"/>
  <c r="AH1681" i="1" s="1"/>
  <c r="AI1681" i="1" s="1"/>
  <c r="AL1681" i="1" s="1"/>
  <c r="AM1681" i="1" s="1"/>
  <c r="AQ1681" i="1" s="1"/>
  <c r="X1680" i="1"/>
  <c r="AH1680" i="1" s="1"/>
  <c r="AI1680" i="1" s="1"/>
  <c r="X1679" i="1"/>
  <c r="AH1679" i="1" s="1"/>
  <c r="AI1679" i="1" s="1"/>
  <c r="X1678" i="1"/>
  <c r="AA1678" i="1" s="1"/>
  <c r="AB1678" i="1" s="1"/>
  <c r="AE1678" i="1" s="1"/>
  <c r="X1677" i="1"/>
  <c r="AH1677" i="1" s="1"/>
  <c r="AI1677" i="1" s="1"/>
  <c r="AL1677" i="1" s="1"/>
  <c r="AM1677" i="1" s="1"/>
  <c r="AQ1677" i="1" s="1"/>
  <c r="X1676" i="1"/>
  <c r="AH1676" i="1" s="1"/>
  <c r="AI1676" i="1" s="1"/>
  <c r="AL1676" i="1" s="1"/>
  <c r="AM1676" i="1" s="1"/>
  <c r="AQ1676" i="1" s="1"/>
  <c r="AR1676" i="1" s="1"/>
  <c r="AS1676" i="1" s="1"/>
  <c r="AU1676" i="1" s="1"/>
  <c r="AV1676" i="1" s="1"/>
  <c r="X1675" i="1"/>
  <c r="AA1675" i="1" s="1"/>
  <c r="AB1675" i="1" s="1"/>
  <c r="X1674" i="1"/>
  <c r="AH1674" i="1" s="1"/>
  <c r="AI1674" i="1" s="1"/>
  <c r="X1673" i="1"/>
  <c r="AH1673" i="1" s="1"/>
  <c r="AI1673" i="1" s="1"/>
  <c r="X1672" i="1"/>
  <c r="AH1672" i="1" s="1"/>
  <c r="AI1672" i="1" s="1"/>
  <c r="AL1672" i="1" s="1"/>
  <c r="AM1672" i="1" s="1"/>
  <c r="AQ1672" i="1" s="1"/>
  <c r="AR1672" i="1" s="1"/>
  <c r="AS1672" i="1" s="1"/>
  <c r="AU1672" i="1" s="1"/>
  <c r="AV1672" i="1" s="1"/>
  <c r="X1671" i="1"/>
  <c r="AH1671" i="1" s="1"/>
  <c r="AI1671" i="1" s="1"/>
  <c r="AL1671" i="1" s="1"/>
  <c r="AM1671" i="1" s="1"/>
  <c r="AQ1671" i="1" s="1"/>
  <c r="X1670" i="1"/>
  <c r="AH1670" i="1" s="1"/>
  <c r="AI1670" i="1" s="1"/>
  <c r="X1669" i="1"/>
  <c r="AH1669" i="1" s="1"/>
  <c r="AI1669" i="1" s="1"/>
  <c r="X1668" i="1"/>
  <c r="AH1668" i="1" s="1"/>
  <c r="AI1668" i="1" s="1"/>
  <c r="X1667" i="1"/>
  <c r="AA1667" i="1" s="1"/>
  <c r="AB1667" i="1" s="1"/>
  <c r="X1666" i="1"/>
  <c r="AH1666" i="1" s="1"/>
  <c r="AI1666" i="1" s="1"/>
  <c r="X1665" i="1"/>
  <c r="AA1665" i="1" s="1"/>
  <c r="AB1665" i="1" s="1"/>
  <c r="X1664" i="1"/>
  <c r="AA1664" i="1" s="1"/>
  <c r="AB1664" i="1" s="1"/>
  <c r="X1663" i="1"/>
  <c r="AH1663" i="1" s="1"/>
  <c r="AI1663" i="1" s="1"/>
  <c r="X1662" i="1"/>
  <c r="AH1662" i="1" s="1"/>
  <c r="AI1662" i="1" s="1"/>
  <c r="X1661" i="1"/>
  <c r="AH1661" i="1" s="1"/>
  <c r="AI1661" i="1" s="1"/>
  <c r="AL1661" i="1" s="1"/>
  <c r="AM1661" i="1" s="1"/>
  <c r="AQ1661" i="1" s="1"/>
  <c r="X1660" i="1"/>
  <c r="AH1660" i="1" s="1"/>
  <c r="AI1660" i="1" s="1"/>
  <c r="AL1660" i="1" s="1"/>
  <c r="AM1660" i="1" s="1"/>
  <c r="AQ1660" i="1" s="1"/>
  <c r="AR1660" i="1" s="1"/>
  <c r="AS1660" i="1" s="1"/>
  <c r="AU1660" i="1" s="1"/>
  <c r="AV1660" i="1" s="1"/>
  <c r="X1659" i="1"/>
  <c r="AA1659" i="1" s="1"/>
  <c r="AB1659" i="1" s="1"/>
  <c r="X1658" i="1"/>
  <c r="AH1658" i="1" s="1"/>
  <c r="AI1658" i="1" s="1"/>
  <c r="X1657" i="1"/>
  <c r="AA1657" i="1" s="1"/>
  <c r="AB1657" i="1" s="1"/>
  <c r="X1656" i="1"/>
  <c r="AH1656" i="1" s="1"/>
  <c r="AI1656" i="1" s="1"/>
  <c r="X1655" i="1"/>
  <c r="AH1655" i="1" s="1"/>
  <c r="AI1655" i="1" s="1"/>
  <c r="AL1655" i="1" s="1"/>
  <c r="AM1655" i="1" s="1"/>
  <c r="AQ1655" i="1" s="1"/>
  <c r="X1654" i="1"/>
  <c r="AH1654" i="1" s="1"/>
  <c r="AI1654" i="1" s="1"/>
  <c r="AL1654" i="1" s="1"/>
  <c r="AM1654" i="1" s="1"/>
  <c r="AQ1654" i="1" s="1"/>
  <c r="X1653" i="1"/>
  <c r="AA1653" i="1" s="1"/>
  <c r="AB1653" i="1" s="1"/>
  <c r="X1652" i="1"/>
  <c r="AH1652" i="1" s="1"/>
  <c r="AI1652" i="1" s="1"/>
  <c r="X1651" i="1"/>
  <c r="AH1651" i="1" s="1"/>
  <c r="AI1651" i="1" s="1"/>
  <c r="X1650" i="1"/>
  <c r="AH1650" i="1" s="1"/>
  <c r="AI1650" i="1" s="1"/>
  <c r="AL1650" i="1" s="1"/>
  <c r="AM1650" i="1" s="1"/>
  <c r="AQ1650" i="1" s="1"/>
  <c r="X1649" i="1"/>
  <c r="AH1649" i="1" s="1"/>
  <c r="AI1649" i="1" s="1"/>
  <c r="X1648" i="1"/>
  <c r="AH1648" i="1" s="1"/>
  <c r="AI1648" i="1" s="1"/>
  <c r="X1647" i="1"/>
  <c r="AH1647" i="1" s="1"/>
  <c r="AI1647" i="1" s="1"/>
  <c r="X1646" i="1"/>
  <c r="AA1646" i="1" s="1"/>
  <c r="AB1646" i="1" s="1"/>
  <c r="AE1646" i="1" s="1"/>
  <c r="X1645" i="1"/>
  <c r="AH1645" i="1" s="1"/>
  <c r="AI1645" i="1" s="1"/>
  <c r="X1644" i="1"/>
  <c r="AH1644" i="1" s="1"/>
  <c r="AI1644" i="1" s="1"/>
  <c r="AL1644" i="1" s="1"/>
  <c r="AM1644" i="1" s="1"/>
  <c r="AQ1644" i="1" s="1"/>
  <c r="AR1644" i="1" s="1"/>
  <c r="AS1644" i="1" s="1"/>
  <c r="AU1644" i="1" s="1"/>
  <c r="AV1644" i="1" s="1"/>
  <c r="X1643" i="1"/>
  <c r="AH1643" i="1" s="1"/>
  <c r="AI1643" i="1" s="1"/>
  <c r="X1642" i="1"/>
  <c r="AH1642" i="1" s="1"/>
  <c r="AI1642" i="1" s="1"/>
  <c r="X1641" i="1"/>
  <c r="AA1641" i="1" s="1"/>
  <c r="AB1641" i="1" s="1"/>
  <c r="X1640" i="1"/>
  <c r="AH1640" i="1" s="1"/>
  <c r="AI1640" i="1" s="1"/>
  <c r="X1639" i="1"/>
  <c r="AH1639" i="1" s="1"/>
  <c r="AI1639" i="1" s="1"/>
  <c r="AL1639" i="1" s="1"/>
  <c r="AM1639" i="1" s="1"/>
  <c r="AQ1639" i="1" s="1"/>
  <c r="X1638" i="1"/>
  <c r="AH1638" i="1" s="1"/>
  <c r="AI1638" i="1" s="1"/>
  <c r="X1637" i="1"/>
  <c r="AA1637" i="1" s="1"/>
  <c r="AB1637" i="1" s="1"/>
  <c r="AE1637" i="1" s="1"/>
  <c r="X1636" i="1"/>
  <c r="AH1636" i="1" s="1"/>
  <c r="AI1636" i="1" s="1"/>
  <c r="X1635" i="1"/>
  <c r="AH1635" i="1" s="1"/>
  <c r="AI1635" i="1" s="1"/>
  <c r="X1634" i="1"/>
  <c r="AA1634" i="1" s="1"/>
  <c r="AB1634" i="1" s="1"/>
  <c r="X1633" i="1"/>
  <c r="AH1633" i="1" s="1"/>
  <c r="AI1633" i="1" s="1"/>
  <c r="AL1633" i="1" s="1"/>
  <c r="AM1633" i="1" s="1"/>
  <c r="AQ1633" i="1" s="1"/>
  <c r="X1632" i="1"/>
  <c r="AH1632" i="1" s="1"/>
  <c r="AI1632" i="1" s="1"/>
  <c r="X1631" i="1"/>
  <c r="AH1631" i="1" s="1"/>
  <c r="AI1631" i="1" s="1"/>
  <c r="AL1631" i="1" s="1"/>
  <c r="AM1631" i="1" s="1"/>
  <c r="AQ1631" i="1" s="1"/>
  <c r="X1630" i="1"/>
  <c r="AH1630" i="1" s="1"/>
  <c r="AI1630" i="1" s="1"/>
  <c r="X1629" i="1"/>
  <c r="AH1629" i="1" s="1"/>
  <c r="AI1629" i="1" s="1"/>
  <c r="X1628" i="1"/>
  <c r="AA1628" i="1" s="1"/>
  <c r="AB1628" i="1" s="1"/>
  <c r="AE1628" i="1" s="1"/>
  <c r="X1627" i="1"/>
  <c r="AH1627" i="1" s="1"/>
  <c r="AI1627" i="1" s="1"/>
  <c r="X1626" i="1"/>
  <c r="AA1626" i="1" s="1"/>
  <c r="AB1626" i="1" s="1"/>
  <c r="AE1626" i="1" s="1"/>
  <c r="X1625" i="1"/>
  <c r="AH1625" i="1" s="1"/>
  <c r="AI1625" i="1" s="1"/>
  <c r="AL1625" i="1" s="1"/>
  <c r="AM1625" i="1" s="1"/>
  <c r="AQ1625" i="1" s="1"/>
  <c r="X1624" i="1"/>
  <c r="AA1624" i="1" s="1"/>
  <c r="AB1624" i="1" s="1"/>
  <c r="X1623" i="1"/>
  <c r="AH1623" i="1" s="1"/>
  <c r="AI1623" i="1" s="1"/>
  <c r="X1622" i="1"/>
  <c r="AH1622" i="1" s="1"/>
  <c r="AI1622" i="1" s="1"/>
  <c r="AL1622" i="1" s="1"/>
  <c r="AM1622" i="1" s="1"/>
  <c r="AQ1622" i="1" s="1"/>
  <c r="X1621" i="1"/>
  <c r="AH1621" i="1" s="1"/>
  <c r="AI1621" i="1" s="1"/>
  <c r="X1620" i="1"/>
  <c r="AH1620" i="1" s="1"/>
  <c r="AI1620" i="1" s="1"/>
  <c r="AL1620" i="1" s="1"/>
  <c r="AM1620" i="1" s="1"/>
  <c r="AQ1620" i="1" s="1"/>
  <c r="AR1620" i="1" s="1"/>
  <c r="AS1620" i="1" s="1"/>
  <c r="AU1620" i="1" s="1"/>
  <c r="AV1620" i="1" s="1"/>
  <c r="X1619" i="1"/>
  <c r="AH1619" i="1" s="1"/>
  <c r="AI1619" i="1" s="1"/>
  <c r="X1618" i="1"/>
  <c r="AH1618" i="1" s="1"/>
  <c r="AI1618" i="1" s="1"/>
  <c r="X1617" i="1"/>
  <c r="AH1617" i="1" s="1"/>
  <c r="AI1617" i="1" s="1"/>
  <c r="X1616" i="1"/>
  <c r="AH1616" i="1" s="1"/>
  <c r="AI1616" i="1" s="1"/>
  <c r="X1615" i="1"/>
  <c r="AH1615" i="1" s="1"/>
  <c r="AI1615" i="1" s="1"/>
  <c r="X1614" i="1"/>
  <c r="AH1614" i="1" s="1"/>
  <c r="AI1614" i="1" s="1"/>
  <c r="AL1614" i="1" s="1"/>
  <c r="AM1614" i="1" s="1"/>
  <c r="AQ1614" i="1" s="1"/>
  <c r="X1613" i="1"/>
  <c r="AA1613" i="1" s="1"/>
  <c r="AB1613" i="1" s="1"/>
  <c r="AE1613" i="1" s="1"/>
  <c r="X1612" i="1"/>
  <c r="AH1612" i="1" s="1"/>
  <c r="AI1612" i="1" s="1"/>
  <c r="AL1612" i="1" s="1"/>
  <c r="AM1612" i="1" s="1"/>
  <c r="AQ1612" i="1" s="1"/>
  <c r="AR1612" i="1" s="1"/>
  <c r="AS1612" i="1" s="1"/>
  <c r="AU1612" i="1" s="1"/>
  <c r="AV1612" i="1" s="1"/>
  <c r="X1611" i="1"/>
  <c r="AH1611" i="1" s="1"/>
  <c r="AI1611" i="1" s="1"/>
  <c r="AL1611" i="1" s="1"/>
  <c r="AM1611" i="1" s="1"/>
  <c r="AQ1611" i="1" s="1"/>
  <c r="X1610" i="1"/>
  <c r="AH1610" i="1" s="1"/>
  <c r="AI1610" i="1" s="1"/>
  <c r="X1609" i="1"/>
  <c r="AH1609" i="1" s="1"/>
  <c r="AI1609" i="1" s="1"/>
  <c r="AL1609" i="1" s="1"/>
  <c r="AM1609" i="1" s="1"/>
  <c r="AQ1609" i="1" s="1"/>
  <c r="X1608" i="1"/>
  <c r="AA1608" i="1" s="1"/>
  <c r="AB1608" i="1" s="1"/>
  <c r="AE1608" i="1" s="1"/>
  <c r="X1607" i="1"/>
  <c r="AA1607" i="1" s="1"/>
  <c r="AB1607" i="1" s="1"/>
  <c r="AE1607" i="1" s="1"/>
  <c r="X1606" i="1"/>
  <c r="AH1606" i="1" s="1"/>
  <c r="AI1606" i="1" s="1"/>
  <c r="AL1606" i="1" s="1"/>
  <c r="AM1606" i="1" s="1"/>
  <c r="AQ1606" i="1" s="1"/>
  <c r="X1605" i="1"/>
  <c r="AH1605" i="1" s="1"/>
  <c r="AI1605" i="1" s="1"/>
  <c r="X1604" i="1"/>
  <c r="AH1604" i="1" s="1"/>
  <c r="AI1604" i="1" s="1"/>
  <c r="X1603" i="1"/>
  <c r="AH1603" i="1" s="1"/>
  <c r="AI1603" i="1" s="1"/>
  <c r="AL1603" i="1" s="1"/>
  <c r="AM1603" i="1" s="1"/>
  <c r="AQ1603" i="1" s="1"/>
  <c r="X1602" i="1"/>
  <c r="AH1602" i="1" s="1"/>
  <c r="AI1602" i="1" s="1"/>
  <c r="AL1602" i="1" s="1"/>
  <c r="AM1602" i="1" s="1"/>
  <c r="AQ1602" i="1" s="1"/>
  <c r="X1601" i="1"/>
  <c r="AH1601" i="1" s="1"/>
  <c r="AI1601" i="1" s="1"/>
  <c r="AL1601" i="1" s="1"/>
  <c r="AM1601" i="1" s="1"/>
  <c r="AQ1601" i="1" s="1"/>
  <c r="X1600" i="1"/>
  <c r="AH1600" i="1" s="1"/>
  <c r="AI1600" i="1" s="1"/>
  <c r="X1599" i="1"/>
  <c r="AH1599" i="1" s="1"/>
  <c r="AI1599" i="1" s="1"/>
  <c r="AL1599" i="1" s="1"/>
  <c r="AM1599" i="1" s="1"/>
  <c r="AQ1599" i="1" s="1"/>
  <c r="X1598" i="1"/>
  <c r="AA1598" i="1" s="1"/>
  <c r="AB1598" i="1" s="1"/>
  <c r="AE1598" i="1" s="1"/>
  <c r="X1597" i="1"/>
  <c r="AH1597" i="1" s="1"/>
  <c r="AI1597" i="1" s="1"/>
  <c r="X1596" i="1"/>
  <c r="AH1596" i="1" s="1"/>
  <c r="AI1596" i="1" s="1"/>
  <c r="X1595" i="1"/>
  <c r="AH1595" i="1" s="1"/>
  <c r="AI1595" i="1" s="1"/>
  <c r="X1594" i="1"/>
  <c r="AH1594" i="1" s="1"/>
  <c r="AI1594" i="1" s="1"/>
  <c r="X1593" i="1"/>
  <c r="AA1593" i="1" s="1"/>
  <c r="AB1593" i="1" s="1"/>
  <c r="X1592" i="1"/>
  <c r="AH1592" i="1" s="1"/>
  <c r="AI1592" i="1" s="1"/>
  <c r="AL1592" i="1" s="1"/>
  <c r="AM1592" i="1" s="1"/>
  <c r="AQ1592" i="1" s="1"/>
  <c r="AR1592" i="1" s="1"/>
  <c r="AS1592" i="1" s="1"/>
  <c r="AU1592" i="1" s="1"/>
  <c r="AV1592" i="1" s="1"/>
  <c r="X1591" i="1"/>
  <c r="AH1591" i="1" s="1"/>
  <c r="AI1591" i="1" s="1"/>
  <c r="AL1591" i="1" s="1"/>
  <c r="AM1591" i="1" s="1"/>
  <c r="AQ1591" i="1" s="1"/>
  <c r="X1590" i="1"/>
  <c r="AA1590" i="1" s="1"/>
  <c r="AB1590" i="1" s="1"/>
  <c r="AE1590" i="1" s="1"/>
  <c r="X1589" i="1"/>
  <c r="AH1589" i="1" s="1"/>
  <c r="AI1589" i="1" s="1"/>
  <c r="X1588" i="1"/>
  <c r="AH1588" i="1" s="1"/>
  <c r="AI1588" i="1" s="1"/>
  <c r="AL1588" i="1" s="1"/>
  <c r="AM1588" i="1" s="1"/>
  <c r="AQ1588" i="1" s="1"/>
  <c r="AR1588" i="1" s="1"/>
  <c r="AS1588" i="1" s="1"/>
  <c r="AU1588" i="1" s="1"/>
  <c r="AV1588" i="1" s="1"/>
  <c r="X1587" i="1"/>
  <c r="AH1587" i="1" s="1"/>
  <c r="AI1587" i="1" s="1"/>
  <c r="AL1587" i="1" s="1"/>
  <c r="AM1587" i="1" s="1"/>
  <c r="AQ1587" i="1" s="1"/>
  <c r="X1586" i="1"/>
  <c r="AH1586" i="1" s="1"/>
  <c r="AI1586" i="1" s="1"/>
  <c r="AL1586" i="1" s="1"/>
  <c r="AM1586" i="1" s="1"/>
  <c r="AQ1586" i="1" s="1"/>
  <c r="X1585" i="1"/>
  <c r="AH1585" i="1" s="1"/>
  <c r="AI1585" i="1" s="1"/>
  <c r="X1584" i="1"/>
  <c r="AH1584" i="1" s="1"/>
  <c r="AI1584" i="1" s="1"/>
  <c r="X1583" i="1"/>
  <c r="AH1583" i="1" s="1"/>
  <c r="AI1583" i="1" s="1"/>
  <c r="AL1583" i="1" s="1"/>
  <c r="AM1583" i="1" s="1"/>
  <c r="AQ1583" i="1" s="1"/>
  <c r="X1582" i="1"/>
  <c r="AH1582" i="1" s="1"/>
  <c r="AI1582" i="1" s="1"/>
  <c r="AL1582" i="1" s="1"/>
  <c r="AM1582" i="1" s="1"/>
  <c r="AQ1582" i="1" s="1"/>
  <c r="X1581" i="1"/>
  <c r="AA1581" i="1" s="1"/>
  <c r="AB1581" i="1" s="1"/>
  <c r="X1580" i="1"/>
  <c r="AH1580" i="1" s="1"/>
  <c r="AI1580" i="1" s="1"/>
  <c r="X1579" i="1"/>
  <c r="AH1579" i="1" s="1"/>
  <c r="AI1579" i="1" s="1"/>
  <c r="AL1579" i="1" s="1"/>
  <c r="AM1579" i="1" s="1"/>
  <c r="AQ1579" i="1" s="1"/>
  <c r="X1578" i="1"/>
  <c r="AH1578" i="1" s="1"/>
  <c r="AI1578" i="1" s="1"/>
  <c r="X1577" i="1"/>
  <c r="AH1577" i="1" s="1"/>
  <c r="AI1577" i="1" s="1"/>
  <c r="X1576" i="1"/>
  <c r="AH1576" i="1" s="1"/>
  <c r="AI1576" i="1" s="1"/>
  <c r="X1575" i="1"/>
  <c r="AH1575" i="1" s="1"/>
  <c r="AI1575" i="1" s="1"/>
  <c r="AL1575" i="1" s="1"/>
  <c r="AM1575" i="1" s="1"/>
  <c r="AQ1575" i="1" s="1"/>
  <c r="X1574" i="1"/>
  <c r="AH1574" i="1" s="1"/>
  <c r="AI1574" i="1" s="1"/>
  <c r="X1573" i="1"/>
  <c r="AH1573" i="1" s="1"/>
  <c r="AI1573" i="1" s="1"/>
  <c r="X1572" i="1"/>
  <c r="AH1572" i="1" s="1"/>
  <c r="AI1572" i="1" s="1"/>
  <c r="X1571" i="1"/>
  <c r="AH1571" i="1" s="1"/>
  <c r="AI1571" i="1" s="1"/>
  <c r="AL1571" i="1" s="1"/>
  <c r="AM1571" i="1" s="1"/>
  <c r="AQ1571" i="1" s="1"/>
  <c r="X1569" i="1"/>
  <c r="AH1569" i="1" s="1"/>
  <c r="AI1569" i="1" s="1"/>
  <c r="X1568" i="1"/>
  <c r="AA1568" i="1" s="1"/>
  <c r="AB1568" i="1" s="1"/>
  <c r="X1567" i="1"/>
  <c r="AH1567" i="1" s="1"/>
  <c r="AI1567" i="1" s="1"/>
  <c r="AL1567" i="1" s="1"/>
  <c r="AM1567" i="1" s="1"/>
  <c r="AQ1567" i="1" s="1"/>
  <c r="X1566" i="1"/>
  <c r="AH1566" i="1" s="1"/>
  <c r="AI1566" i="1" s="1"/>
  <c r="X1565" i="1"/>
  <c r="AH1565" i="1" s="1"/>
  <c r="AI1565" i="1" s="1"/>
  <c r="AL1565" i="1" s="1"/>
  <c r="AM1565" i="1" s="1"/>
  <c r="AQ1565" i="1" s="1"/>
  <c r="X1564" i="1"/>
  <c r="AH1564" i="1" s="1"/>
  <c r="AI1564" i="1" s="1"/>
  <c r="X1563" i="1"/>
  <c r="AA1563" i="1" s="1"/>
  <c r="AB1563" i="1" s="1"/>
  <c r="AE1563" i="1" s="1"/>
  <c r="X1562" i="1"/>
  <c r="AH1562" i="1" s="1"/>
  <c r="AI1562" i="1" s="1"/>
  <c r="X1561" i="1"/>
  <c r="AH1561" i="1" s="1"/>
  <c r="AI1561" i="1" s="1"/>
  <c r="X1560" i="1"/>
  <c r="AA1560" i="1" s="1"/>
  <c r="AB1560" i="1" s="1"/>
  <c r="AE1560" i="1" s="1"/>
  <c r="X1559" i="1"/>
  <c r="AH1559" i="1" s="1"/>
  <c r="AI1559" i="1" s="1"/>
  <c r="AL1559" i="1" s="1"/>
  <c r="AM1559" i="1" s="1"/>
  <c r="AQ1559" i="1" s="1"/>
  <c r="X1558" i="1"/>
  <c r="AH1558" i="1" s="1"/>
  <c r="AI1558" i="1" s="1"/>
  <c r="X1557" i="1"/>
  <c r="AH1557" i="1" s="1"/>
  <c r="AI1557" i="1" s="1"/>
  <c r="X1556" i="1"/>
  <c r="AH1556" i="1" s="1"/>
  <c r="AI1556" i="1" s="1"/>
  <c r="X1555" i="1"/>
  <c r="AH1555" i="1" s="1"/>
  <c r="AI1555" i="1" s="1"/>
  <c r="AL1555" i="1" s="1"/>
  <c r="AM1555" i="1" s="1"/>
  <c r="AQ1555" i="1" s="1"/>
  <c r="X1554" i="1"/>
  <c r="AH1554" i="1" s="1"/>
  <c r="AI1554" i="1" s="1"/>
  <c r="X1553" i="1"/>
  <c r="AH1553" i="1" s="1"/>
  <c r="AI1553" i="1" s="1"/>
  <c r="AL1553" i="1" s="1"/>
  <c r="AM1553" i="1" s="1"/>
  <c r="AQ1553" i="1" s="1"/>
  <c r="X1552" i="1"/>
  <c r="AH1552" i="1" s="1"/>
  <c r="AI1552" i="1" s="1"/>
  <c r="X1551" i="1"/>
  <c r="AH1551" i="1" s="1"/>
  <c r="AI1551" i="1" s="1"/>
  <c r="X1550" i="1"/>
  <c r="AH1550" i="1" s="1"/>
  <c r="AI1550" i="1" s="1"/>
  <c r="X1549" i="1"/>
  <c r="AH1549" i="1" s="1"/>
  <c r="AI1549" i="1" s="1"/>
  <c r="AL1549" i="1" s="1"/>
  <c r="AM1549" i="1" s="1"/>
  <c r="AQ1549" i="1" s="1"/>
  <c r="X1548" i="1"/>
  <c r="AH1548" i="1" s="1"/>
  <c r="AI1548" i="1" s="1"/>
  <c r="X1547" i="1"/>
  <c r="AH1547" i="1" s="1"/>
  <c r="AI1547" i="1" s="1"/>
  <c r="AL1547" i="1" s="1"/>
  <c r="AM1547" i="1" s="1"/>
  <c r="AQ1547" i="1" s="1"/>
  <c r="X1546" i="1"/>
  <c r="AH1546" i="1" s="1"/>
  <c r="AI1546" i="1" s="1"/>
  <c r="X1545" i="1"/>
  <c r="AH1545" i="1" s="1"/>
  <c r="AI1545" i="1" s="1"/>
  <c r="AL1545" i="1" s="1"/>
  <c r="AM1545" i="1" s="1"/>
  <c r="AQ1545" i="1" s="1"/>
  <c r="X1544" i="1"/>
  <c r="AH1544" i="1" s="1"/>
  <c r="AI1544" i="1" s="1"/>
  <c r="X1543" i="1"/>
  <c r="AH1543" i="1" s="1"/>
  <c r="AI1543" i="1" s="1"/>
  <c r="X1542" i="1"/>
  <c r="AA1542" i="1" s="1"/>
  <c r="AB1542" i="1" s="1"/>
  <c r="AE1542" i="1" s="1"/>
  <c r="X1539" i="1"/>
  <c r="AH1539" i="1" s="1"/>
  <c r="AI1539" i="1" s="1"/>
  <c r="X1538" i="1"/>
  <c r="AH1538" i="1" s="1"/>
  <c r="AI1538" i="1" s="1"/>
  <c r="AL1538" i="1" s="1"/>
  <c r="AM1538" i="1" s="1"/>
  <c r="AQ1538" i="1" s="1"/>
  <c r="AR1538" i="1" s="1"/>
  <c r="AS1538" i="1" s="1"/>
  <c r="AU1538" i="1" s="1"/>
  <c r="AV1538" i="1" s="1"/>
  <c r="X1537" i="1"/>
  <c r="AH1537" i="1" s="1"/>
  <c r="AI1537" i="1" s="1"/>
  <c r="X1536" i="1"/>
  <c r="AH1536" i="1" s="1"/>
  <c r="AI1536" i="1" s="1"/>
  <c r="AL1536" i="1" s="1"/>
  <c r="AM1536" i="1" s="1"/>
  <c r="AQ1536" i="1" s="1"/>
  <c r="AR1536" i="1" s="1"/>
  <c r="AS1536" i="1" s="1"/>
  <c r="AU1536" i="1" s="1"/>
  <c r="AV1536" i="1" s="1"/>
  <c r="X1535" i="1"/>
  <c r="AH1535" i="1" s="1"/>
  <c r="AI1535" i="1" s="1"/>
  <c r="AL1535" i="1" s="1"/>
  <c r="AM1535" i="1" s="1"/>
  <c r="AQ1535" i="1" s="1"/>
  <c r="AR1535" i="1" s="1"/>
  <c r="AS1535" i="1" s="1"/>
  <c r="AU1535" i="1" s="1"/>
  <c r="AV1535" i="1" s="1"/>
  <c r="X1534" i="1"/>
  <c r="AH1534" i="1" s="1"/>
  <c r="AI1534" i="1" s="1"/>
  <c r="AL1534" i="1" s="1"/>
  <c r="AM1534" i="1" s="1"/>
  <c r="AQ1534" i="1" s="1"/>
  <c r="AR1534" i="1" s="1"/>
  <c r="AS1534" i="1" s="1"/>
  <c r="AU1534" i="1" s="1"/>
  <c r="AV1534" i="1" s="1"/>
  <c r="X1533" i="1"/>
  <c r="AA1533" i="1" s="1"/>
  <c r="AB1533" i="1" s="1"/>
  <c r="AE1533" i="1" s="1"/>
  <c r="X1532" i="1"/>
  <c r="AH1532" i="1" s="1"/>
  <c r="AI1532" i="1" s="1"/>
  <c r="X1531" i="1"/>
  <c r="AH1531" i="1" s="1"/>
  <c r="AI1531" i="1" s="1"/>
  <c r="X1530" i="1"/>
  <c r="AH1530" i="1" s="1"/>
  <c r="AI1530" i="1" s="1"/>
  <c r="AL1530" i="1" s="1"/>
  <c r="AM1530" i="1" s="1"/>
  <c r="AQ1530" i="1" s="1"/>
  <c r="AR1530" i="1" s="1"/>
  <c r="AS1530" i="1" s="1"/>
  <c r="AU1530" i="1" s="1"/>
  <c r="AV1530" i="1" s="1"/>
  <c r="X1529" i="1"/>
  <c r="AA1529" i="1" s="1"/>
  <c r="AB1529" i="1" s="1"/>
  <c r="AE1529" i="1" s="1"/>
  <c r="X1528" i="1"/>
  <c r="AH1528" i="1" s="1"/>
  <c r="AI1528" i="1" s="1"/>
  <c r="AL1528" i="1" s="1"/>
  <c r="AM1528" i="1" s="1"/>
  <c r="AQ1528" i="1" s="1"/>
  <c r="AR1528" i="1" s="1"/>
  <c r="AS1528" i="1" s="1"/>
  <c r="AU1528" i="1" s="1"/>
  <c r="AV1528" i="1" s="1"/>
  <c r="X1526" i="1"/>
  <c r="AH1526" i="1" s="1"/>
  <c r="AI1526" i="1" s="1"/>
  <c r="X1525" i="1"/>
  <c r="AH1525" i="1" s="1"/>
  <c r="AI1525" i="1" s="1"/>
  <c r="X1522" i="1"/>
  <c r="AA1522" i="1" s="1"/>
  <c r="AB1522" i="1" s="1"/>
  <c r="AE1522" i="1" s="1"/>
  <c r="X1521" i="1"/>
  <c r="AH1521" i="1" s="1"/>
  <c r="AI1521" i="1" s="1"/>
  <c r="X1520" i="1"/>
  <c r="AH1520" i="1" s="1"/>
  <c r="AI1520" i="1" s="1"/>
  <c r="X1519" i="1"/>
  <c r="AH1519" i="1" s="1"/>
  <c r="AI1519" i="1" s="1"/>
  <c r="AL1519" i="1" s="1"/>
  <c r="AM1519" i="1" s="1"/>
  <c r="AQ1519" i="1" s="1"/>
  <c r="X1518" i="1"/>
  <c r="AH1518" i="1" s="1"/>
  <c r="AI1518" i="1" s="1"/>
  <c r="X1517" i="1"/>
  <c r="AH1517" i="1" s="1"/>
  <c r="AI1517" i="1" s="1"/>
  <c r="X1516" i="1"/>
  <c r="AH1516" i="1" s="1"/>
  <c r="AI1516" i="1" s="1"/>
  <c r="AL1516" i="1" s="1"/>
  <c r="AM1516" i="1" s="1"/>
  <c r="AQ1516" i="1" s="1"/>
  <c r="AR1516" i="1" s="1"/>
  <c r="AS1516" i="1" s="1"/>
  <c r="AU1516" i="1" s="1"/>
  <c r="AV1516" i="1" s="1"/>
  <c r="X1515" i="1"/>
  <c r="AH1515" i="1" s="1"/>
  <c r="AI1515" i="1" s="1"/>
  <c r="AL1515" i="1" s="1"/>
  <c r="AM1515" i="1" s="1"/>
  <c r="AQ1515" i="1" s="1"/>
  <c r="X1514" i="1"/>
  <c r="AH1514" i="1" s="1"/>
  <c r="AI1514" i="1" s="1"/>
  <c r="X1513" i="1"/>
  <c r="AH1513" i="1" s="1"/>
  <c r="AI1513" i="1" s="1"/>
  <c r="AL1513" i="1" s="1"/>
  <c r="AM1513" i="1" s="1"/>
  <c r="AQ1513" i="1" s="1"/>
  <c r="X1512" i="1"/>
  <c r="AH1512" i="1" s="1"/>
  <c r="AI1512" i="1" s="1"/>
  <c r="AL1512" i="1" s="1"/>
  <c r="AM1512" i="1" s="1"/>
  <c r="AQ1512" i="1" s="1"/>
  <c r="AR1512" i="1" s="1"/>
  <c r="AS1512" i="1" s="1"/>
  <c r="AU1512" i="1" s="1"/>
  <c r="AV1512" i="1" s="1"/>
  <c r="X1511" i="1"/>
  <c r="AH1511" i="1" s="1"/>
  <c r="AI1511" i="1" s="1"/>
  <c r="AL1511" i="1" s="1"/>
  <c r="AM1511" i="1" s="1"/>
  <c r="AQ1511" i="1" s="1"/>
  <c r="X1510" i="1"/>
  <c r="AH1510" i="1" s="1"/>
  <c r="AI1510" i="1" s="1"/>
  <c r="AL1510" i="1" s="1"/>
  <c r="AM1510" i="1" s="1"/>
  <c r="AQ1510" i="1" s="1"/>
  <c r="X1509" i="1"/>
  <c r="AH1509" i="1" s="1"/>
  <c r="AI1509" i="1" s="1"/>
  <c r="X1508" i="1"/>
  <c r="AH1508" i="1" s="1"/>
  <c r="AI1508" i="1" s="1"/>
  <c r="X1507" i="1"/>
  <c r="AA1507" i="1" s="1"/>
  <c r="AB1507" i="1" s="1"/>
  <c r="X1505" i="1"/>
  <c r="AH1505" i="1" s="1"/>
  <c r="AI1505" i="1" s="1"/>
  <c r="X1504" i="1"/>
  <c r="AH1504" i="1" s="1"/>
  <c r="AI1504" i="1" s="1"/>
  <c r="AL1504" i="1" s="1"/>
  <c r="AM1504" i="1" s="1"/>
  <c r="AQ1504" i="1" s="1"/>
  <c r="AR1504" i="1" s="1"/>
  <c r="AS1504" i="1" s="1"/>
  <c r="AU1504" i="1" s="1"/>
  <c r="AV1504" i="1" s="1"/>
  <c r="X1503" i="1"/>
  <c r="AH1503" i="1" s="1"/>
  <c r="AI1503" i="1" s="1"/>
  <c r="AL1503" i="1" s="1"/>
  <c r="AM1503" i="1" s="1"/>
  <c r="AQ1503" i="1" s="1"/>
  <c r="AR1503" i="1" s="1"/>
  <c r="AS1503" i="1" s="1"/>
  <c r="AU1503" i="1" s="1"/>
  <c r="AV1503" i="1" s="1"/>
  <c r="X1502" i="1"/>
  <c r="AH1502" i="1" s="1"/>
  <c r="AI1502" i="1" s="1"/>
  <c r="AL1502" i="1" s="1"/>
  <c r="AM1502" i="1" s="1"/>
  <c r="AQ1502" i="1" s="1"/>
  <c r="AR1502" i="1" s="1"/>
  <c r="AS1502" i="1" s="1"/>
  <c r="AU1502" i="1" s="1"/>
  <c r="AV1502" i="1" s="1"/>
  <c r="X1501" i="1"/>
  <c r="AH1501" i="1" s="1"/>
  <c r="AI1501" i="1" s="1"/>
  <c r="X1500" i="1"/>
  <c r="AH1500" i="1" s="1"/>
  <c r="AI1500" i="1" s="1"/>
  <c r="AL1500" i="1" s="1"/>
  <c r="AM1500" i="1" s="1"/>
  <c r="AQ1500" i="1" s="1"/>
  <c r="AR1500" i="1" s="1"/>
  <c r="AS1500" i="1" s="1"/>
  <c r="AU1500" i="1" s="1"/>
  <c r="AV1500" i="1" s="1"/>
  <c r="X1499" i="1"/>
  <c r="AH1499" i="1" s="1"/>
  <c r="AI1499" i="1" s="1"/>
  <c r="AL1499" i="1" s="1"/>
  <c r="AM1499" i="1" s="1"/>
  <c r="AQ1499" i="1" s="1"/>
  <c r="AR1499" i="1" s="1"/>
  <c r="AS1499" i="1" s="1"/>
  <c r="AU1499" i="1" s="1"/>
  <c r="AV1499" i="1" s="1"/>
  <c r="X1498" i="1"/>
  <c r="AH1498" i="1" s="1"/>
  <c r="AI1498" i="1" s="1"/>
  <c r="X1497" i="1"/>
  <c r="AA1497" i="1" s="1"/>
  <c r="AB1497" i="1" s="1"/>
  <c r="X1496" i="1"/>
  <c r="AH1496" i="1" s="1"/>
  <c r="AI1496" i="1" s="1"/>
  <c r="X1494" i="1"/>
  <c r="AH1494" i="1" s="1"/>
  <c r="AI1494" i="1" s="1"/>
  <c r="AL1494" i="1" s="1"/>
  <c r="AM1494" i="1" s="1"/>
  <c r="AQ1494" i="1" s="1"/>
  <c r="X1493" i="1"/>
  <c r="AA1493" i="1" s="1"/>
  <c r="AB1493" i="1" s="1"/>
  <c r="X1492" i="1"/>
  <c r="AH1492" i="1" s="1"/>
  <c r="AI1492" i="1" s="1"/>
  <c r="AL1492" i="1" s="1"/>
  <c r="AM1492" i="1" s="1"/>
  <c r="AQ1492" i="1" s="1"/>
  <c r="AR1492" i="1" s="1"/>
  <c r="AS1492" i="1" s="1"/>
  <c r="AU1492" i="1" s="1"/>
  <c r="AV1492" i="1" s="1"/>
  <c r="X1491" i="1"/>
  <c r="AH1491" i="1" s="1"/>
  <c r="AI1491" i="1" s="1"/>
  <c r="X1490" i="1"/>
  <c r="AA1490" i="1" s="1"/>
  <c r="AB1490" i="1" s="1"/>
  <c r="AE1490" i="1" s="1"/>
  <c r="X1489" i="1"/>
  <c r="AH1489" i="1" s="1"/>
  <c r="AI1489" i="1" s="1"/>
  <c r="AL1489" i="1" s="1"/>
  <c r="AM1489" i="1" s="1"/>
  <c r="AQ1489" i="1" s="1"/>
  <c r="X1488" i="1"/>
  <c r="AH1488" i="1" s="1"/>
  <c r="AI1488" i="1" s="1"/>
  <c r="X1487" i="1"/>
  <c r="AH1487" i="1" s="1"/>
  <c r="AI1487" i="1" s="1"/>
  <c r="X1486" i="1"/>
  <c r="AH1486" i="1" s="1"/>
  <c r="AI1486" i="1" s="1"/>
  <c r="X1485" i="1"/>
  <c r="AH1485" i="1" s="1"/>
  <c r="AI1485" i="1" s="1"/>
  <c r="X1484" i="1"/>
  <c r="AH1484" i="1" s="1"/>
  <c r="AI1484" i="1" s="1"/>
  <c r="X1483" i="1"/>
  <c r="AH1483" i="1" s="1"/>
  <c r="AI1483" i="1" s="1"/>
  <c r="AL1483" i="1" s="1"/>
  <c r="AM1483" i="1" s="1"/>
  <c r="AQ1483" i="1" s="1"/>
  <c r="X1482" i="1"/>
  <c r="AH1482" i="1" s="1"/>
  <c r="AI1482" i="1" s="1"/>
  <c r="AL1482" i="1" s="1"/>
  <c r="AM1482" i="1" s="1"/>
  <c r="AQ1482" i="1" s="1"/>
  <c r="X1481" i="1"/>
  <c r="AH1481" i="1" s="1"/>
  <c r="AI1481" i="1" s="1"/>
  <c r="X1480" i="1"/>
  <c r="AH1480" i="1" s="1"/>
  <c r="AI1480" i="1" s="1"/>
  <c r="X1479" i="1"/>
  <c r="AA1479" i="1" s="1"/>
  <c r="AB1479" i="1" s="1"/>
  <c r="AE1479" i="1" s="1"/>
  <c r="X1478" i="1"/>
  <c r="AA1478" i="1" s="1"/>
  <c r="AB1478" i="1" s="1"/>
  <c r="AE1478" i="1" s="1"/>
  <c r="X1477" i="1"/>
  <c r="AH1477" i="1" s="1"/>
  <c r="AI1477" i="1" s="1"/>
  <c r="AL1477" i="1" s="1"/>
  <c r="AM1477" i="1" s="1"/>
  <c r="AQ1477" i="1" s="1"/>
  <c r="X1476" i="1"/>
  <c r="AH1476" i="1" s="1"/>
  <c r="AI1476" i="1" s="1"/>
  <c r="X1475" i="1"/>
  <c r="AH1475" i="1" s="1"/>
  <c r="AI1475" i="1" s="1"/>
  <c r="AL1475" i="1" s="1"/>
  <c r="AM1475" i="1" s="1"/>
  <c r="AQ1475" i="1" s="1"/>
  <c r="X1474" i="1"/>
  <c r="AA1474" i="1" s="1"/>
  <c r="AB1474" i="1" s="1"/>
  <c r="AE1474" i="1" s="1"/>
  <c r="X1473" i="1"/>
  <c r="AA1473" i="1" s="1"/>
  <c r="AB1473" i="1" s="1"/>
  <c r="AE1473" i="1" s="1"/>
  <c r="X1472" i="1"/>
  <c r="AH1472" i="1" s="1"/>
  <c r="AI1472" i="1" s="1"/>
  <c r="AL1472" i="1" s="1"/>
  <c r="AM1472" i="1" s="1"/>
  <c r="AQ1472" i="1" s="1"/>
  <c r="AR1472" i="1" s="1"/>
  <c r="AS1472" i="1" s="1"/>
  <c r="AU1472" i="1" s="1"/>
  <c r="AV1472" i="1" s="1"/>
  <c r="X1470" i="1"/>
  <c r="AH1470" i="1" s="1"/>
  <c r="AI1470" i="1" s="1"/>
  <c r="X1469" i="1"/>
  <c r="AH1469" i="1" s="1"/>
  <c r="AI1469" i="1" s="1"/>
  <c r="X1468" i="1"/>
  <c r="AH1468" i="1" s="1"/>
  <c r="AI1468" i="1" s="1"/>
  <c r="AL1468" i="1" s="1"/>
  <c r="AM1468" i="1" s="1"/>
  <c r="AQ1468" i="1" s="1"/>
  <c r="AR1468" i="1" s="1"/>
  <c r="AS1468" i="1" s="1"/>
  <c r="AU1468" i="1" s="1"/>
  <c r="AV1468" i="1" s="1"/>
  <c r="X1467" i="1"/>
  <c r="AH1467" i="1" s="1"/>
  <c r="AI1467" i="1" s="1"/>
  <c r="AL1467" i="1" s="1"/>
  <c r="AM1467" i="1" s="1"/>
  <c r="AQ1467" i="1" s="1"/>
  <c r="X1466" i="1"/>
  <c r="AH1466" i="1" s="1"/>
  <c r="AI1466" i="1" s="1"/>
  <c r="AL1466" i="1" s="1"/>
  <c r="AM1466" i="1" s="1"/>
  <c r="AQ1466" i="1" s="1"/>
  <c r="X1465" i="1"/>
  <c r="AA1465" i="1" s="1"/>
  <c r="AB1465" i="1" s="1"/>
  <c r="X1464" i="1"/>
  <c r="AH1464" i="1" s="1"/>
  <c r="AI1464" i="1" s="1"/>
  <c r="X1463" i="1"/>
  <c r="AA1463" i="1" s="1"/>
  <c r="AB1463" i="1" s="1"/>
  <c r="AE1463" i="1" s="1"/>
  <c r="X1462" i="1"/>
  <c r="AA1462" i="1" s="1"/>
  <c r="AB1462" i="1" s="1"/>
  <c r="AE1462" i="1" s="1"/>
  <c r="X1461" i="1"/>
  <c r="AH1461" i="1" s="1"/>
  <c r="AI1461" i="1" s="1"/>
  <c r="X1460" i="1"/>
  <c r="AH1460" i="1" s="1"/>
  <c r="AI1460" i="1" s="1"/>
  <c r="AL1460" i="1" s="1"/>
  <c r="AM1460" i="1" s="1"/>
  <c r="AQ1460" i="1" s="1"/>
  <c r="AR1460" i="1" s="1"/>
  <c r="AS1460" i="1" s="1"/>
  <c r="AU1460" i="1" s="1"/>
  <c r="AV1460" i="1" s="1"/>
  <c r="X1459" i="1"/>
  <c r="AH1459" i="1" s="1"/>
  <c r="AI1459" i="1" s="1"/>
  <c r="AL1459" i="1" s="1"/>
  <c r="AM1459" i="1" s="1"/>
  <c r="AQ1459" i="1" s="1"/>
  <c r="X1458" i="1"/>
  <c r="AA1458" i="1" s="1"/>
  <c r="AB1458" i="1" s="1"/>
  <c r="AE1458" i="1" s="1"/>
  <c r="X1457" i="1"/>
  <c r="AH1457" i="1" s="1"/>
  <c r="AI1457" i="1" s="1"/>
  <c r="X1456" i="1"/>
  <c r="AH1456" i="1" s="1"/>
  <c r="AI1456" i="1" s="1"/>
  <c r="AL1456" i="1" s="1"/>
  <c r="AM1456" i="1" s="1"/>
  <c r="AQ1456" i="1" s="1"/>
  <c r="AR1456" i="1" s="1"/>
  <c r="AS1456" i="1" s="1"/>
  <c r="AU1456" i="1" s="1"/>
  <c r="AV1456" i="1" s="1"/>
  <c r="X1455" i="1"/>
  <c r="AH1455" i="1" s="1"/>
  <c r="AI1455" i="1" s="1"/>
  <c r="AL1455" i="1" s="1"/>
  <c r="AM1455" i="1" s="1"/>
  <c r="AQ1455" i="1" s="1"/>
  <c r="X1454" i="1"/>
  <c r="AH1454" i="1" s="1"/>
  <c r="AI1454" i="1" s="1"/>
  <c r="X1453" i="1"/>
  <c r="AH1453" i="1" s="1"/>
  <c r="AI1453" i="1" s="1"/>
  <c r="X1452" i="1"/>
  <c r="AH1452" i="1" s="1"/>
  <c r="AI1452" i="1" s="1"/>
  <c r="AL1452" i="1" s="1"/>
  <c r="AM1452" i="1" s="1"/>
  <c r="AQ1452" i="1" s="1"/>
  <c r="AR1452" i="1" s="1"/>
  <c r="AS1452" i="1" s="1"/>
  <c r="AU1452" i="1" s="1"/>
  <c r="AV1452" i="1" s="1"/>
  <c r="X1451" i="1"/>
  <c r="AH1451" i="1" s="1"/>
  <c r="AI1451" i="1" s="1"/>
  <c r="X1450" i="1"/>
  <c r="AH1450" i="1" s="1"/>
  <c r="AI1450" i="1" s="1"/>
  <c r="X1449" i="1"/>
  <c r="AA1449" i="1" s="1"/>
  <c r="AB1449" i="1" s="1"/>
  <c r="AE1449" i="1" s="1"/>
  <c r="X1448" i="1"/>
  <c r="AH1448" i="1" s="1"/>
  <c r="AI1448" i="1" s="1"/>
  <c r="X1447" i="1"/>
  <c r="AH1447" i="1" s="1"/>
  <c r="AI1447" i="1" s="1"/>
  <c r="AL1447" i="1" s="1"/>
  <c r="AM1447" i="1" s="1"/>
  <c r="AQ1447" i="1" s="1"/>
  <c r="X1446" i="1"/>
  <c r="AH1446" i="1" s="1"/>
  <c r="AI1446" i="1" s="1"/>
  <c r="AL1446" i="1" s="1"/>
  <c r="AM1446" i="1" s="1"/>
  <c r="AQ1446" i="1" s="1"/>
  <c r="X1445" i="1"/>
  <c r="AA1445" i="1" s="1"/>
  <c r="AB1445" i="1" s="1"/>
  <c r="AE1445" i="1" s="1"/>
  <c r="X1444" i="1"/>
  <c r="AH1444" i="1" s="1"/>
  <c r="AI1444" i="1" s="1"/>
  <c r="X1443" i="1"/>
  <c r="AH1443" i="1" s="1"/>
  <c r="AI1443" i="1" s="1"/>
  <c r="X1442" i="1"/>
  <c r="AA1442" i="1" s="1"/>
  <c r="AB1442" i="1" s="1"/>
  <c r="AE1442" i="1" s="1"/>
  <c r="X1441" i="1"/>
  <c r="AH1441" i="1" s="1"/>
  <c r="AI1441" i="1" s="1"/>
  <c r="AL1441" i="1" s="1"/>
  <c r="AM1441" i="1" s="1"/>
  <c r="AQ1441" i="1" s="1"/>
  <c r="X1440" i="1"/>
  <c r="AH1440" i="1" s="1"/>
  <c r="AI1440" i="1" s="1"/>
  <c r="AL1440" i="1" s="1"/>
  <c r="AM1440" i="1" s="1"/>
  <c r="AQ1440" i="1" s="1"/>
  <c r="AR1440" i="1" s="1"/>
  <c r="AS1440" i="1" s="1"/>
  <c r="AU1440" i="1" s="1"/>
  <c r="AV1440" i="1" s="1"/>
  <c r="X1439" i="1"/>
  <c r="AH1439" i="1" s="1"/>
  <c r="AI1439" i="1" s="1"/>
  <c r="AL1439" i="1" s="1"/>
  <c r="AM1439" i="1" s="1"/>
  <c r="AQ1439" i="1" s="1"/>
  <c r="X1437" i="1"/>
  <c r="AH1437" i="1" s="1"/>
  <c r="AI1437" i="1" s="1"/>
  <c r="X1436" i="1"/>
  <c r="AA1436" i="1" s="1"/>
  <c r="AB1436" i="1" s="1"/>
  <c r="AE1436" i="1" s="1"/>
  <c r="X1434" i="1"/>
  <c r="AA1434" i="1" s="1"/>
  <c r="AB1434" i="1" s="1"/>
  <c r="X1433" i="1"/>
  <c r="AA1433" i="1" s="1"/>
  <c r="AB1433" i="1" s="1"/>
  <c r="AE1433" i="1" s="1"/>
  <c r="X1432" i="1"/>
  <c r="AA1432" i="1" s="1"/>
  <c r="AB1432" i="1" s="1"/>
  <c r="AE1432" i="1" s="1"/>
  <c r="X1431" i="1"/>
  <c r="AA1431" i="1" s="1"/>
  <c r="AB1431" i="1" s="1"/>
  <c r="AE1431" i="1" s="1"/>
  <c r="X1430" i="1"/>
  <c r="AH1430" i="1" s="1"/>
  <c r="AI1430" i="1" s="1"/>
  <c r="AL1430" i="1" s="1"/>
  <c r="AM1430" i="1" s="1"/>
  <c r="AQ1430" i="1" s="1"/>
  <c r="AR1430" i="1" s="1"/>
  <c r="AS1430" i="1" s="1"/>
  <c r="AU1430" i="1" s="1"/>
  <c r="AV1430" i="1" s="1"/>
  <c r="X1429" i="1"/>
  <c r="AH1429" i="1" s="1"/>
  <c r="AI1429" i="1" s="1"/>
  <c r="AL1429" i="1" s="1"/>
  <c r="AM1429" i="1" s="1"/>
  <c r="AQ1429" i="1" s="1"/>
  <c r="AR1429" i="1" s="1"/>
  <c r="AS1429" i="1" s="1"/>
  <c r="AU1429" i="1" s="1"/>
  <c r="AV1429" i="1" s="1"/>
  <c r="X1428" i="1"/>
  <c r="AH1428" i="1" s="1"/>
  <c r="AI1428" i="1" s="1"/>
  <c r="X1427" i="1"/>
  <c r="AH1427" i="1" s="1"/>
  <c r="AI1427" i="1" s="1"/>
  <c r="X1426" i="1"/>
  <c r="AH1426" i="1" s="1"/>
  <c r="AI1426" i="1" s="1"/>
  <c r="X1425" i="1"/>
  <c r="AH1425" i="1" s="1"/>
  <c r="AI1425" i="1" s="1"/>
  <c r="AL1425" i="1" s="1"/>
  <c r="AM1425" i="1" s="1"/>
  <c r="AQ1425" i="1" s="1"/>
  <c r="AR1425" i="1" s="1"/>
  <c r="AS1425" i="1" s="1"/>
  <c r="AU1425" i="1" s="1"/>
  <c r="AV1425" i="1" s="1"/>
  <c r="X1424" i="1"/>
  <c r="AA1424" i="1" s="1"/>
  <c r="AB1424" i="1" s="1"/>
  <c r="AE1424" i="1" s="1"/>
  <c r="X1423" i="1"/>
  <c r="AH1423" i="1" s="1"/>
  <c r="AI1423" i="1" s="1"/>
  <c r="X1422" i="1"/>
  <c r="AH1422" i="1" s="1"/>
  <c r="AI1422" i="1" s="1"/>
  <c r="X1421" i="1"/>
  <c r="AH1421" i="1" s="1"/>
  <c r="AI1421" i="1" s="1"/>
  <c r="AL1421" i="1" s="1"/>
  <c r="AM1421" i="1" s="1"/>
  <c r="AQ1421" i="1" s="1"/>
  <c r="AR1421" i="1" s="1"/>
  <c r="AS1421" i="1" s="1"/>
  <c r="AU1421" i="1" s="1"/>
  <c r="AV1421" i="1" s="1"/>
  <c r="X1420" i="1"/>
  <c r="AH1420" i="1" s="1"/>
  <c r="AI1420" i="1" s="1"/>
  <c r="AL1420" i="1" s="1"/>
  <c r="AM1420" i="1" s="1"/>
  <c r="AQ1420" i="1" s="1"/>
  <c r="AR1420" i="1" s="1"/>
  <c r="AS1420" i="1" s="1"/>
  <c r="AU1420" i="1" s="1"/>
  <c r="AV1420" i="1" s="1"/>
  <c r="X1419" i="1"/>
  <c r="AA1419" i="1" s="1"/>
  <c r="AB1419" i="1" s="1"/>
  <c r="AE1419" i="1" s="1"/>
  <c r="X1418" i="1"/>
  <c r="AH1418" i="1" s="1"/>
  <c r="AI1418" i="1" s="1"/>
  <c r="AL1418" i="1" s="1"/>
  <c r="AM1418" i="1" s="1"/>
  <c r="AQ1418" i="1" s="1"/>
  <c r="AR1418" i="1" s="1"/>
  <c r="AS1418" i="1" s="1"/>
  <c r="AU1418" i="1" s="1"/>
  <c r="AV1418" i="1" s="1"/>
  <c r="X1417" i="1"/>
  <c r="AH1417" i="1" s="1"/>
  <c r="AI1417" i="1" s="1"/>
  <c r="X1416" i="1"/>
  <c r="AH1416" i="1" s="1"/>
  <c r="AI1416" i="1" s="1"/>
  <c r="AL1416" i="1" s="1"/>
  <c r="AM1416" i="1" s="1"/>
  <c r="AQ1416" i="1" s="1"/>
  <c r="AR1416" i="1" s="1"/>
  <c r="AS1416" i="1" s="1"/>
  <c r="AU1416" i="1" s="1"/>
  <c r="AV1416" i="1" s="1"/>
  <c r="X1415" i="1"/>
  <c r="AH1415" i="1" s="1"/>
  <c r="AI1415" i="1" s="1"/>
  <c r="AL1415" i="1" s="1"/>
  <c r="AM1415" i="1" s="1"/>
  <c r="AQ1415" i="1" s="1"/>
  <c r="AR1415" i="1" s="1"/>
  <c r="AS1415" i="1" s="1"/>
  <c r="AU1415" i="1" s="1"/>
  <c r="AV1415" i="1" s="1"/>
  <c r="X1413" i="1"/>
  <c r="AH1413" i="1" s="1"/>
  <c r="AI1413" i="1" s="1"/>
  <c r="X1412" i="1"/>
  <c r="AH1412" i="1" s="1"/>
  <c r="AI1412" i="1" s="1"/>
  <c r="AL1412" i="1" s="1"/>
  <c r="AM1412" i="1" s="1"/>
  <c r="AQ1412" i="1" s="1"/>
  <c r="AR1412" i="1" s="1"/>
  <c r="AS1412" i="1" s="1"/>
  <c r="AU1412" i="1" s="1"/>
  <c r="AV1412" i="1" s="1"/>
  <c r="X1411" i="1"/>
  <c r="AH1411" i="1" s="1"/>
  <c r="AI1411" i="1" s="1"/>
  <c r="X1410" i="1"/>
  <c r="AH1410" i="1" s="1"/>
  <c r="AI1410" i="1" s="1"/>
  <c r="AL1410" i="1" s="1"/>
  <c r="AM1410" i="1" s="1"/>
  <c r="AQ1410" i="1" s="1"/>
  <c r="X1409" i="1"/>
  <c r="AH1409" i="1" s="1"/>
  <c r="AI1409" i="1" s="1"/>
  <c r="AL1409" i="1" s="1"/>
  <c r="AM1409" i="1" s="1"/>
  <c r="AQ1409" i="1" s="1"/>
  <c r="X1408" i="1"/>
  <c r="AH1408" i="1" s="1"/>
  <c r="AI1408" i="1" s="1"/>
  <c r="AL1408" i="1" s="1"/>
  <c r="AM1408" i="1" s="1"/>
  <c r="AQ1408" i="1" s="1"/>
  <c r="AR1408" i="1" s="1"/>
  <c r="AS1408" i="1" s="1"/>
  <c r="AU1408" i="1" s="1"/>
  <c r="AV1408" i="1" s="1"/>
  <c r="X1407" i="1"/>
  <c r="AH1407" i="1" s="1"/>
  <c r="AI1407" i="1" s="1"/>
  <c r="X1406" i="1"/>
  <c r="AH1406" i="1" s="1"/>
  <c r="AI1406" i="1" s="1"/>
  <c r="X1405" i="1"/>
  <c r="AH1405" i="1" s="1"/>
  <c r="AI1405" i="1" s="1"/>
  <c r="AL1405" i="1" s="1"/>
  <c r="AM1405" i="1" s="1"/>
  <c r="AQ1405" i="1" s="1"/>
  <c r="X1404" i="1"/>
  <c r="AH1404" i="1" s="1"/>
  <c r="AI1404" i="1" s="1"/>
  <c r="AL1404" i="1" s="1"/>
  <c r="AM1404" i="1" s="1"/>
  <c r="AQ1404" i="1" s="1"/>
  <c r="AR1404" i="1" s="1"/>
  <c r="AS1404" i="1" s="1"/>
  <c r="AU1404" i="1" s="1"/>
  <c r="AV1404" i="1" s="1"/>
  <c r="X1403" i="1"/>
  <c r="AH1403" i="1" s="1"/>
  <c r="AI1403" i="1" s="1"/>
  <c r="X1402" i="1"/>
  <c r="AH1402" i="1" s="1"/>
  <c r="AI1402" i="1" s="1"/>
  <c r="AL1402" i="1" s="1"/>
  <c r="AM1402" i="1" s="1"/>
  <c r="AQ1402" i="1" s="1"/>
  <c r="X1401" i="1"/>
  <c r="AH1401" i="1" s="1"/>
  <c r="AI1401" i="1" s="1"/>
  <c r="AL1401" i="1" s="1"/>
  <c r="AM1401" i="1" s="1"/>
  <c r="AQ1401" i="1" s="1"/>
  <c r="X1400" i="1"/>
  <c r="AH1400" i="1" s="1"/>
  <c r="AI1400" i="1" s="1"/>
  <c r="AL1400" i="1" s="1"/>
  <c r="AM1400" i="1" s="1"/>
  <c r="AQ1400" i="1" s="1"/>
  <c r="AR1400" i="1" s="1"/>
  <c r="AS1400" i="1" s="1"/>
  <c r="AU1400" i="1" s="1"/>
  <c r="AV1400" i="1" s="1"/>
  <c r="X1399" i="1"/>
  <c r="AH1399" i="1" s="1"/>
  <c r="AI1399" i="1" s="1"/>
  <c r="AL1399" i="1" s="1"/>
  <c r="AM1399" i="1" s="1"/>
  <c r="AQ1399" i="1" s="1"/>
  <c r="X1398" i="1"/>
  <c r="AH1398" i="1" s="1"/>
  <c r="AI1398" i="1" s="1"/>
  <c r="X1397" i="1"/>
  <c r="AA1397" i="1" s="1"/>
  <c r="AB1397" i="1" s="1"/>
  <c r="AE1397" i="1" s="1"/>
  <c r="X1396" i="1"/>
  <c r="AH1396" i="1" s="1"/>
  <c r="AI1396" i="1" s="1"/>
  <c r="X1395" i="1"/>
  <c r="AA1395" i="1" s="1"/>
  <c r="AB1395" i="1" s="1"/>
  <c r="AE1395" i="1" s="1"/>
  <c r="X1394" i="1"/>
  <c r="AH1394" i="1" s="1"/>
  <c r="AI1394" i="1" s="1"/>
  <c r="X1393" i="1"/>
  <c r="AH1393" i="1" s="1"/>
  <c r="AI1393" i="1" s="1"/>
  <c r="X1392" i="1"/>
  <c r="AH1392" i="1" s="1"/>
  <c r="AI1392" i="1" s="1"/>
  <c r="AL1392" i="1" s="1"/>
  <c r="AM1392" i="1" s="1"/>
  <c r="AQ1392" i="1" s="1"/>
  <c r="AR1392" i="1" s="1"/>
  <c r="AS1392" i="1" s="1"/>
  <c r="AU1392" i="1" s="1"/>
  <c r="AV1392" i="1" s="1"/>
  <c r="X1390" i="1"/>
  <c r="AH1390" i="1" s="1"/>
  <c r="AI1390" i="1" s="1"/>
  <c r="AL1390" i="1" s="1"/>
  <c r="AM1390" i="1" s="1"/>
  <c r="AQ1390" i="1" s="1"/>
  <c r="X1389" i="1"/>
  <c r="AA1389" i="1" s="1"/>
  <c r="AB1389" i="1" s="1"/>
  <c r="X1388" i="1"/>
  <c r="AH1388" i="1" s="1"/>
  <c r="AI1388" i="1" s="1"/>
  <c r="X1387" i="1"/>
  <c r="AH1387" i="1" s="1"/>
  <c r="AI1387" i="1" s="1"/>
  <c r="AL1387" i="1" s="1"/>
  <c r="AM1387" i="1" s="1"/>
  <c r="AQ1387" i="1" s="1"/>
  <c r="X1386" i="1"/>
  <c r="AH1386" i="1" s="1"/>
  <c r="AI1386" i="1" s="1"/>
  <c r="AL1386" i="1" s="1"/>
  <c r="AM1386" i="1" s="1"/>
  <c r="AQ1386" i="1" s="1"/>
  <c r="X1385" i="1"/>
  <c r="AH1385" i="1" s="1"/>
  <c r="AI1385" i="1" s="1"/>
  <c r="X1384" i="1"/>
  <c r="AH1384" i="1" s="1"/>
  <c r="AI1384" i="1" s="1"/>
  <c r="X1383" i="1"/>
  <c r="AA1383" i="1" s="1"/>
  <c r="AB1383" i="1" s="1"/>
  <c r="AE1383" i="1" s="1"/>
  <c r="X1382" i="1"/>
  <c r="AH1382" i="1" s="1"/>
  <c r="AI1382" i="1" s="1"/>
  <c r="X1381" i="1"/>
  <c r="AH1381" i="1" s="1"/>
  <c r="AI1381" i="1" s="1"/>
  <c r="AL1381" i="1" s="1"/>
  <c r="AM1381" i="1" s="1"/>
  <c r="AQ1381" i="1" s="1"/>
  <c r="X1380" i="1"/>
  <c r="AH1380" i="1" s="1"/>
  <c r="AI1380" i="1" s="1"/>
  <c r="AL1380" i="1" s="1"/>
  <c r="AM1380" i="1" s="1"/>
  <c r="AQ1380" i="1" s="1"/>
  <c r="AR1380" i="1" s="1"/>
  <c r="AS1380" i="1" s="1"/>
  <c r="AU1380" i="1" s="1"/>
  <c r="AV1380" i="1" s="1"/>
  <c r="X1379" i="1"/>
  <c r="AH1379" i="1" s="1"/>
  <c r="AI1379" i="1" s="1"/>
  <c r="AL1379" i="1" s="1"/>
  <c r="AM1379" i="1" s="1"/>
  <c r="AQ1379" i="1" s="1"/>
  <c r="X1378" i="1"/>
  <c r="AH1378" i="1" s="1"/>
  <c r="AI1378" i="1" s="1"/>
  <c r="X1377" i="1"/>
  <c r="AH1377" i="1" s="1"/>
  <c r="AI1377" i="1" s="1"/>
  <c r="X1376" i="1"/>
  <c r="AH1376" i="1" s="1"/>
  <c r="AI1376" i="1" s="1"/>
  <c r="AL1376" i="1" s="1"/>
  <c r="AM1376" i="1" s="1"/>
  <c r="AQ1376" i="1" s="1"/>
  <c r="AR1376" i="1" s="1"/>
  <c r="AS1376" i="1" s="1"/>
  <c r="AU1376" i="1" s="1"/>
  <c r="AV1376" i="1" s="1"/>
  <c r="X1375" i="1"/>
  <c r="AH1375" i="1" s="1"/>
  <c r="AI1375" i="1" s="1"/>
  <c r="X1374" i="1"/>
  <c r="AH1374" i="1" s="1"/>
  <c r="AI1374" i="1" s="1"/>
  <c r="AL1374" i="1" s="1"/>
  <c r="AM1374" i="1" s="1"/>
  <c r="AQ1374" i="1" s="1"/>
  <c r="X1373" i="1"/>
  <c r="AH1373" i="1" s="1"/>
  <c r="AI1373" i="1" s="1"/>
  <c r="X1372" i="1"/>
  <c r="AH1372" i="1" s="1"/>
  <c r="AI1372" i="1" s="1"/>
  <c r="X1371" i="1"/>
  <c r="AA1371" i="1" s="1"/>
  <c r="AB1371" i="1" s="1"/>
  <c r="AE1371" i="1" s="1"/>
  <c r="X1370" i="1"/>
  <c r="AA1370" i="1" s="1"/>
  <c r="AB1370" i="1" s="1"/>
  <c r="AE1370" i="1" s="1"/>
  <c r="X1369" i="1"/>
  <c r="AA1369" i="1" s="1"/>
  <c r="AB1369" i="1" s="1"/>
  <c r="AE1369" i="1" s="1"/>
  <c r="X1368" i="1"/>
  <c r="AH1368" i="1" s="1"/>
  <c r="AI1368" i="1" s="1"/>
  <c r="X1367" i="1"/>
  <c r="AA1367" i="1" s="1"/>
  <c r="AB1367" i="1" s="1"/>
  <c r="AE1367" i="1" s="1"/>
  <c r="X1366" i="1"/>
  <c r="AH1366" i="1" s="1"/>
  <c r="AI1366" i="1" s="1"/>
  <c r="X1365" i="1"/>
  <c r="AA1365" i="1" s="1"/>
  <c r="AB1365" i="1" s="1"/>
  <c r="AE1365" i="1" s="1"/>
  <c r="X1364" i="1"/>
  <c r="AH1364" i="1" s="1"/>
  <c r="AI1364" i="1" s="1"/>
  <c r="AL1364" i="1" s="1"/>
  <c r="AM1364" i="1" s="1"/>
  <c r="AQ1364" i="1" s="1"/>
  <c r="AR1364" i="1" s="1"/>
  <c r="AS1364" i="1" s="1"/>
  <c r="AU1364" i="1" s="1"/>
  <c r="AV1364" i="1" s="1"/>
  <c r="X1363" i="1"/>
  <c r="AH1363" i="1" s="1"/>
  <c r="AI1363" i="1" s="1"/>
  <c r="AL1363" i="1" s="1"/>
  <c r="AM1363" i="1" s="1"/>
  <c r="AQ1363" i="1" s="1"/>
  <c r="X1362" i="1"/>
  <c r="AH1362" i="1" s="1"/>
  <c r="AI1362" i="1" s="1"/>
  <c r="X1361" i="1"/>
  <c r="AH1361" i="1" s="1"/>
  <c r="AI1361" i="1" s="1"/>
  <c r="AL1361" i="1" s="1"/>
  <c r="AM1361" i="1" s="1"/>
  <c r="AQ1361" i="1" s="1"/>
  <c r="X1360" i="1"/>
  <c r="AH1360" i="1" s="1"/>
  <c r="AI1360" i="1" s="1"/>
  <c r="AL1360" i="1" s="1"/>
  <c r="AM1360" i="1" s="1"/>
  <c r="AQ1360" i="1" s="1"/>
  <c r="AR1360" i="1" s="1"/>
  <c r="AS1360" i="1" s="1"/>
  <c r="AU1360" i="1" s="1"/>
  <c r="AV1360" i="1" s="1"/>
  <c r="X1359" i="1"/>
  <c r="AH1359" i="1" s="1"/>
  <c r="AI1359" i="1" s="1"/>
  <c r="AL1359" i="1" s="1"/>
  <c r="AM1359" i="1" s="1"/>
  <c r="AQ1359" i="1" s="1"/>
  <c r="X1358" i="1"/>
  <c r="AA1358" i="1" s="1"/>
  <c r="AB1358" i="1" s="1"/>
  <c r="AE1358" i="1" s="1"/>
  <c r="X1357" i="1"/>
  <c r="AA1357" i="1" s="1"/>
  <c r="AB1357" i="1" s="1"/>
  <c r="AE1357" i="1" s="1"/>
  <c r="X1356" i="1"/>
  <c r="AA1356" i="1" s="1"/>
  <c r="AB1356" i="1" s="1"/>
  <c r="AE1356" i="1" s="1"/>
  <c r="X1355" i="1"/>
  <c r="AA1355" i="1" s="1"/>
  <c r="AB1355" i="1" s="1"/>
  <c r="AE1355" i="1" s="1"/>
  <c r="X1354" i="1"/>
  <c r="AH1354" i="1" s="1"/>
  <c r="AI1354" i="1" s="1"/>
  <c r="X1353" i="1"/>
  <c r="AH1353" i="1" s="1"/>
  <c r="AI1353" i="1" s="1"/>
  <c r="X1351" i="1"/>
  <c r="AH1351" i="1" s="1"/>
  <c r="AI1351" i="1" s="1"/>
  <c r="X1350" i="1"/>
  <c r="AH1350" i="1" s="1"/>
  <c r="AI1350" i="1" s="1"/>
  <c r="X1348" i="1"/>
  <c r="AH1348" i="1" s="1"/>
  <c r="AI1348" i="1" s="1"/>
  <c r="X1347" i="1"/>
  <c r="AH1347" i="1" s="1"/>
  <c r="AI1347" i="1" s="1"/>
  <c r="AL1347" i="1" s="1"/>
  <c r="AM1347" i="1" s="1"/>
  <c r="AQ1347" i="1" s="1"/>
  <c r="AR1347" i="1" s="1"/>
  <c r="AS1347" i="1" s="1"/>
  <c r="AU1347" i="1" s="1"/>
  <c r="AV1347" i="1" s="1"/>
  <c r="X1346" i="1"/>
  <c r="AH1346" i="1" s="1"/>
  <c r="AI1346" i="1" s="1"/>
  <c r="X1345" i="1"/>
  <c r="AH1345" i="1" s="1"/>
  <c r="AI1345" i="1" s="1"/>
  <c r="AL1345" i="1" s="1"/>
  <c r="AM1345" i="1" s="1"/>
  <c r="AQ1345" i="1" s="1"/>
  <c r="AR1345" i="1" s="1"/>
  <c r="AS1345" i="1" s="1"/>
  <c r="AU1345" i="1" s="1"/>
  <c r="AV1345" i="1" s="1"/>
  <c r="X1344" i="1"/>
  <c r="AA1344" i="1" s="1"/>
  <c r="AB1344" i="1" s="1"/>
  <c r="AE1344" i="1" s="1"/>
  <c r="X1343" i="1"/>
  <c r="AH1343" i="1" s="1"/>
  <c r="AI1343" i="1" s="1"/>
  <c r="AL1343" i="1" s="1"/>
  <c r="AM1343" i="1" s="1"/>
  <c r="AQ1343" i="1" s="1"/>
  <c r="AR1343" i="1" s="1"/>
  <c r="AS1343" i="1" s="1"/>
  <c r="AU1343" i="1" s="1"/>
  <c r="AV1343" i="1" s="1"/>
  <c r="X1342" i="1"/>
  <c r="AH1342" i="1" s="1"/>
  <c r="AI1342" i="1" s="1"/>
  <c r="X1341" i="1"/>
  <c r="AH1341" i="1" s="1"/>
  <c r="AI1341" i="1" s="1"/>
  <c r="X1340" i="1"/>
  <c r="AA1340" i="1" s="1"/>
  <c r="AB1340" i="1" s="1"/>
  <c r="AE1340" i="1" s="1"/>
  <c r="X1339" i="1"/>
  <c r="AH1339" i="1" s="1"/>
  <c r="AI1339" i="1" s="1"/>
  <c r="AL1339" i="1" s="1"/>
  <c r="AM1339" i="1" s="1"/>
  <c r="AQ1339" i="1" s="1"/>
  <c r="AR1339" i="1" s="1"/>
  <c r="AS1339" i="1" s="1"/>
  <c r="AU1339" i="1" s="1"/>
  <c r="AV1339" i="1" s="1"/>
  <c r="X1338" i="1"/>
  <c r="AH1338" i="1" s="1"/>
  <c r="AI1338" i="1" s="1"/>
  <c r="X1337" i="1"/>
  <c r="AH1337" i="1" s="1"/>
  <c r="AI1337" i="1" s="1"/>
  <c r="AL1337" i="1" s="1"/>
  <c r="AM1337" i="1" s="1"/>
  <c r="AQ1337" i="1" s="1"/>
  <c r="AR1337" i="1" s="1"/>
  <c r="AS1337" i="1" s="1"/>
  <c r="AU1337" i="1" s="1"/>
  <c r="AV1337" i="1" s="1"/>
  <c r="X1336" i="1"/>
  <c r="AH1336" i="1" s="1"/>
  <c r="AI1336" i="1" s="1"/>
  <c r="AL1336" i="1" s="1"/>
  <c r="AM1336" i="1" s="1"/>
  <c r="AQ1336" i="1" s="1"/>
  <c r="AR1336" i="1" s="1"/>
  <c r="AS1336" i="1" s="1"/>
  <c r="AU1336" i="1" s="1"/>
  <c r="AV1336" i="1" s="1"/>
  <c r="X1335" i="1"/>
  <c r="AH1335" i="1" s="1"/>
  <c r="AI1335" i="1" s="1"/>
  <c r="X1334" i="1"/>
  <c r="AH1334" i="1" s="1"/>
  <c r="AI1334" i="1" s="1"/>
  <c r="AL1334" i="1" s="1"/>
  <c r="AM1334" i="1" s="1"/>
  <c r="AQ1334" i="1" s="1"/>
  <c r="AR1334" i="1" s="1"/>
  <c r="AS1334" i="1" s="1"/>
  <c r="AU1334" i="1" s="1"/>
  <c r="AV1334" i="1" s="1"/>
  <c r="X1333" i="1"/>
  <c r="AH1333" i="1" s="1"/>
  <c r="AI1333" i="1" s="1"/>
  <c r="AL1333" i="1" s="1"/>
  <c r="AM1333" i="1" s="1"/>
  <c r="AQ1333" i="1" s="1"/>
  <c r="AR1333" i="1" s="1"/>
  <c r="AS1333" i="1" s="1"/>
  <c r="AU1333" i="1" s="1"/>
  <c r="AV1333" i="1" s="1"/>
  <c r="X1332" i="1"/>
  <c r="AH1332" i="1" s="1"/>
  <c r="AI1332" i="1" s="1"/>
  <c r="X1331" i="1"/>
  <c r="AH1331" i="1" s="1"/>
  <c r="AI1331" i="1" s="1"/>
  <c r="X1330" i="1"/>
  <c r="AH1330" i="1" s="1"/>
  <c r="AI1330" i="1" s="1"/>
  <c r="X1329" i="1"/>
  <c r="AA1329" i="1" s="1"/>
  <c r="AB1329" i="1" s="1"/>
  <c r="AE1329" i="1" s="1"/>
  <c r="X1328" i="1"/>
  <c r="AH1328" i="1" s="1"/>
  <c r="AI1328" i="1" s="1"/>
  <c r="X1327" i="1"/>
  <c r="AA1327" i="1" s="1"/>
  <c r="AB1327" i="1" s="1"/>
  <c r="AE1327" i="1" s="1"/>
  <c r="X1326" i="1"/>
  <c r="AA1326" i="1" s="1"/>
  <c r="AB1326" i="1" s="1"/>
  <c r="AE1326" i="1" s="1"/>
  <c r="X1325" i="1"/>
  <c r="AH1325" i="1" s="1"/>
  <c r="AI1325" i="1" s="1"/>
  <c r="X1324" i="1"/>
  <c r="AH1324" i="1" s="1"/>
  <c r="AI1324" i="1" s="1"/>
  <c r="AL1324" i="1" s="1"/>
  <c r="AM1324" i="1" s="1"/>
  <c r="AQ1324" i="1" s="1"/>
  <c r="AR1324" i="1" s="1"/>
  <c r="AS1324" i="1" s="1"/>
  <c r="AU1324" i="1" s="1"/>
  <c r="AV1324" i="1" s="1"/>
  <c r="X1323" i="1"/>
  <c r="AH1323" i="1" s="1"/>
  <c r="AI1323" i="1" s="1"/>
  <c r="AL1323" i="1" s="1"/>
  <c r="AM1323" i="1" s="1"/>
  <c r="AQ1323" i="1" s="1"/>
  <c r="AR1323" i="1" s="1"/>
  <c r="AS1323" i="1" s="1"/>
  <c r="AU1323" i="1" s="1"/>
  <c r="AV1323" i="1" s="1"/>
  <c r="X1322" i="1"/>
  <c r="AH1322" i="1" s="1"/>
  <c r="AI1322" i="1" s="1"/>
  <c r="AL1322" i="1" s="1"/>
  <c r="AM1322" i="1" s="1"/>
  <c r="AQ1322" i="1" s="1"/>
  <c r="AR1322" i="1" s="1"/>
  <c r="AS1322" i="1" s="1"/>
  <c r="AU1322" i="1" s="1"/>
  <c r="AV1322" i="1" s="1"/>
  <c r="X1321" i="1"/>
  <c r="AH1321" i="1" s="1"/>
  <c r="AI1321" i="1" s="1"/>
  <c r="X1320" i="1"/>
  <c r="AH1320" i="1" s="1"/>
  <c r="AI1320" i="1" s="1"/>
  <c r="X1319" i="1"/>
  <c r="AH1319" i="1" s="1"/>
  <c r="AI1319" i="1" s="1"/>
  <c r="X1318" i="1"/>
  <c r="AH1318" i="1" s="1"/>
  <c r="AI1318" i="1" s="1"/>
  <c r="AL1318" i="1" s="1"/>
  <c r="AM1318" i="1" s="1"/>
  <c r="AQ1318" i="1" s="1"/>
  <c r="AR1318" i="1" s="1"/>
  <c r="AS1318" i="1" s="1"/>
  <c r="AU1318" i="1" s="1"/>
  <c r="AV1318" i="1" s="1"/>
  <c r="X1317" i="1"/>
  <c r="AH1317" i="1" s="1"/>
  <c r="AI1317" i="1" s="1"/>
  <c r="AL1317" i="1" s="1"/>
  <c r="AM1317" i="1" s="1"/>
  <c r="AQ1317" i="1" s="1"/>
  <c r="AR1317" i="1" s="1"/>
  <c r="AS1317" i="1" s="1"/>
  <c r="AU1317" i="1" s="1"/>
  <c r="AV1317" i="1" s="1"/>
  <c r="X1316" i="1"/>
  <c r="AH1316" i="1" s="1"/>
  <c r="AI1316" i="1" s="1"/>
  <c r="X1315" i="1"/>
  <c r="AH1315" i="1" s="1"/>
  <c r="AI1315" i="1" s="1"/>
  <c r="X1314" i="1"/>
  <c r="AH1314" i="1" s="1"/>
  <c r="AI1314" i="1" s="1"/>
  <c r="X1313" i="1"/>
  <c r="AH1313" i="1" s="1"/>
  <c r="AI1313" i="1" s="1"/>
  <c r="X1312" i="1"/>
  <c r="AH1312" i="1" s="1"/>
  <c r="AI1312" i="1" s="1"/>
  <c r="AL1312" i="1" s="1"/>
  <c r="AM1312" i="1" s="1"/>
  <c r="AQ1312" i="1" s="1"/>
  <c r="AR1312" i="1" s="1"/>
  <c r="AS1312" i="1" s="1"/>
  <c r="AU1312" i="1" s="1"/>
  <c r="AV1312" i="1" s="1"/>
  <c r="X1311" i="1"/>
  <c r="AA1311" i="1" s="1"/>
  <c r="AB1311" i="1" s="1"/>
  <c r="AE1311" i="1" s="1"/>
  <c r="X1310" i="1"/>
  <c r="AH1310" i="1" s="1"/>
  <c r="AI1310" i="1" s="1"/>
  <c r="AL1310" i="1" s="1"/>
  <c r="AM1310" i="1" s="1"/>
  <c r="AQ1310" i="1" s="1"/>
  <c r="AR1310" i="1" s="1"/>
  <c r="AS1310" i="1" s="1"/>
  <c r="AU1310" i="1" s="1"/>
  <c r="AV1310" i="1" s="1"/>
  <c r="X1309" i="1"/>
  <c r="AH1309" i="1" s="1"/>
  <c r="AI1309" i="1" s="1"/>
  <c r="AL1309" i="1" s="1"/>
  <c r="AM1309" i="1" s="1"/>
  <c r="AQ1309" i="1" s="1"/>
  <c r="AR1309" i="1" s="1"/>
  <c r="AS1309" i="1" s="1"/>
  <c r="AU1309" i="1" s="1"/>
  <c r="AV1309" i="1" s="1"/>
  <c r="X1308" i="1"/>
  <c r="AH1308" i="1" s="1"/>
  <c r="AI1308" i="1" s="1"/>
  <c r="X1307" i="1"/>
  <c r="AH1307" i="1" s="1"/>
  <c r="AI1307" i="1" s="1"/>
  <c r="AL1307" i="1" s="1"/>
  <c r="AM1307" i="1" s="1"/>
  <c r="AQ1307" i="1" s="1"/>
  <c r="AR1307" i="1" s="1"/>
  <c r="AS1307" i="1" s="1"/>
  <c r="AU1307" i="1" s="1"/>
  <c r="AV1307" i="1" s="1"/>
  <c r="X1306" i="1"/>
  <c r="AH1306" i="1" s="1"/>
  <c r="AI1306" i="1" s="1"/>
  <c r="AL1306" i="1" s="1"/>
  <c r="AM1306" i="1" s="1"/>
  <c r="AQ1306" i="1" s="1"/>
  <c r="AR1306" i="1" s="1"/>
  <c r="AS1306" i="1" s="1"/>
  <c r="AU1306" i="1" s="1"/>
  <c r="AV1306" i="1" s="1"/>
  <c r="X1305" i="1"/>
  <c r="AH1305" i="1" s="1"/>
  <c r="AI1305" i="1" s="1"/>
  <c r="X1304" i="1"/>
  <c r="AH1304" i="1" s="1"/>
  <c r="AI1304" i="1" s="1"/>
  <c r="X1303" i="1"/>
  <c r="AH1303" i="1" s="1"/>
  <c r="AI1303" i="1" s="1"/>
  <c r="AL1303" i="1" s="1"/>
  <c r="AM1303" i="1" s="1"/>
  <c r="AQ1303" i="1" s="1"/>
  <c r="AR1303" i="1" s="1"/>
  <c r="AS1303" i="1" s="1"/>
  <c r="AU1303" i="1" s="1"/>
  <c r="AV1303" i="1" s="1"/>
  <c r="X1302" i="1"/>
  <c r="AH1302" i="1" s="1"/>
  <c r="AI1302" i="1" s="1"/>
  <c r="AL1302" i="1" s="1"/>
  <c r="AM1302" i="1" s="1"/>
  <c r="AQ1302" i="1" s="1"/>
  <c r="AR1302" i="1" s="1"/>
  <c r="AS1302" i="1" s="1"/>
  <c r="AU1302" i="1" s="1"/>
  <c r="AV1302" i="1" s="1"/>
  <c r="X1301" i="1"/>
  <c r="AH1301" i="1" s="1"/>
  <c r="AI1301" i="1" s="1"/>
  <c r="AL1301" i="1" s="1"/>
  <c r="AM1301" i="1" s="1"/>
  <c r="AQ1301" i="1" s="1"/>
  <c r="AR1301" i="1" s="1"/>
  <c r="AS1301" i="1" s="1"/>
  <c r="AU1301" i="1" s="1"/>
  <c r="AV1301" i="1" s="1"/>
  <c r="X1300" i="1"/>
  <c r="AH1300" i="1" s="1"/>
  <c r="AI1300" i="1" s="1"/>
  <c r="X1299" i="1"/>
  <c r="AH1299" i="1" s="1"/>
  <c r="AI1299" i="1" s="1"/>
  <c r="X1298" i="1"/>
  <c r="AH1298" i="1" s="1"/>
  <c r="AI1298" i="1" s="1"/>
  <c r="X1297" i="1"/>
  <c r="AA1297" i="1" s="1"/>
  <c r="AB1297" i="1" s="1"/>
  <c r="AE1297" i="1" s="1"/>
  <c r="X1296" i="1"/>
  <c r="AH1296" i="1" s="1"/>
  <c r="AI1296" i="1" s="1"/>
  <c r="AL1296" i="1" s="1"/>
  <c r="AM1296" i="1" s="1"/>
  <c r="AQ1296" i="1" s="1"/>
  <c r="AR1296" i="1" s="1"/>
  <c r="AS1296" i="1" s="1"/>
  <c r="AU1296" i="1" s="1"/>
  <c r="AV1296" i="1" s="1"/>
  <c r="X1295" i="1"/>
  <c r="AH1295" i="1" s="1"/>
  <c r="AI1295" i="1" s="1"/>
  <c r="X1294" i="1"/>
  <c r="AA1294" i="1" s="1"/>
  <c r="AB1294" i="1" s="1"/>
  <c r="AE1294" i="1" s="1"/>
  <c r="X1293" i="1"/>
  <c r="AH1293" i="1" s="1"/>
  <c r="AI1293" i="1" s="1"/>
  <c r="X1292" i="1"/>
  <c r="AH1292" i="1" s="1"/>
  <c r="AI1292" i="1" s="1"/>
  <c r="AL1292" i="1" s="1"/>
  <c r="AM1292" i="1" s="1"/>
  <c r="AQ1292" i="1" s="1"/>
  <c r="AR1292" i="1" s="1"/>
  <c r="AS1292" i="1" s="1"/>
  <c r="AU1292" i="1" s="1"/>
  <c r="AV1292" i="1" s="1"/>
  <c r="X1291" i="1"/>
  <c r="AH1291" i="1" s="1"/>
  <c r="AI1291" i="1" s="1"/>
  <c r="AL1291" i="1" s="1"/>
  <c r="AM1291" i="1" s="1"/>
  <c r="AQ1291" i="1" s="1"/>
  <c r="AR1291" i="1" s="1"/>
  <c r="AS1291" i="1" s="1"/>
  <c r="AU1291" i="1" s="1"/>
  <c r="AV1291" i="1" s="1"/>
  <c r="X1290" i="1"/>
  <c r="AH1290" i="1" s="1"/>
  <c r="AI1290" i="1" s="1"/>
  <c r="X1289" i="1"/>
  <c r="AH1289" i="1" s="1"/>
  <c r="AI1289" i="1" s="1"/>
  <c r="X1288" i="1"/>
  <c r="AH1288" i="1" s="1"/>
  <c r="AI1288" i="1" s="1"/>
  <c r="AL1288" i="1" s="1"/>
  <c r="AM1288" i="1" s="1"/>
  <c r="AQ1288" i="1" s="1"/>
  <c r="AR1288" i="1" s="1"/>
  <c r="AS1288" i="1" s="1"/>
  <c r="AU1288" i="1" s="1"/>
  <c r="AV1288" i="1" s="1"/>
  <c r="X1287" i="1"/>
  <c r="AA1287" i="1" s="1"/>
  <c r="AB1287" i="1" s="1"/>
  <c r="AE1287" i="1" s="1"/>
  <c r="X1286" i="1"/>
  <c r="AH1286" i="1" s="1"/>
  <c r="AI1286" i="1" s="1"/>
  <c r="AL1286" i="1" s="1"/>
  <c r="AM1286" i="1" s="1"/>
  <c r="AQ1286" i="1" s="1"/>
  <c r="AR1286" i="1" s="1"/>
  <c r="AS1286" i="1" s="1"/>
  <c r="AU1286" i="1" s="1"/>
  <c r="AV1286" i="1" s="1"/>
  <c r="X1285" i="1"/>
  <c r="AH1285" i="1" s="1"/>
  <c r="AI1285" i="1" s="1"/>
  <c r="X1284" i="1"/>
  <c r="AH1284" i="1" s="1"/>
  <c r="AI1284" i="1" s="1"/>
  <c r="AL1284" i="1" s="1"/>
  <c r="AM1284" i="1" s="1"/>
  <c r="AQ1284" i="1" s="1"/>
  <c r="AR1284" i="1" s="1"/>
  <c r="AS1284" i="1" s="1"/>
  <c r="AU1284" i="1" s="1"/>
  <c r="AV1284" i="1" s="1"/>
  <c r="X1283" i="1"/>
  <c r="AH1283" i="1" s="1"/>
  <c r="AI1283" i="1" s="1"/>
  <c r="AL1283" i="1" s="1"/>
  <c r="AM1283" i="1" s="1"/>
  <c r="AQ1283" i="1" s="1"/>
  <c r="AR1283" i="1" s="1"/>
  <c r="AS1283" i="1" s="1"/>
  <c r="AU1283" i="1" s="1"/>
  <c r="AV1283" i="1" s="1"/>
  <c r="X1282" i="1"/>
  <c r="AH1282" i="1" s="1"/>
  <c r="AI1282" i="1" s="1"/>
  <c r="X1281" i="1"/>
  <c r="AH1281" i="1" s="1"/>
  <c r="AI1281" i="1" s="1"/>
  <c r="X1280" i="1"/>
  <c r="AH1280" i="1" s="1"/>
  <c r="AI1280" i="1" s="1"/>
  <c r="X1279" i="1"/>
  <c r="AA1279" i="1" s="1"/>
  <c r="AB1279" i="1" s="1"/>
  <c r="AE1279" i="1" s="1"/>
  <c r="X1278" i="1"/>
  <c r="AA1278" i="1" s="1"/>
  <c r="AB1278" i="1" s="1"/>
  <c r="AE1278" i="1" s="1"/>
  <c r="X1277" i="1"/>
  <c r="AH1277" i="1" s="1"/>
  <c r="AI1277" i="1" s="1"/>
  <c r="X1276" i="1"/>
  <c r="AA1276" i="1" s="1"/>
  <c r="AB1276" i="1" s="1"/>
  <c r="AE1276" i="1" s="1"/>
  <c r="X1275" i="1"/>
  <c r="AH1275" i="1" s="1"/>
  <c r="AI1275" i="1" s="1"/>
  <c r="AL1275" i="1" s="1"/>
  <c r="AM1275" i="1" s="1"/>
  <c r="AQ1275" i="1" s="1"/>
  <c r="AR1275" i="1" s="1"/>
  <c r="AS1275" i="1" s="1"/>
  <c r="AU1275" i="1" s="1"/>
  <c r="AV1275" i="1" s="1"/>
  <c r="X1274" i="1"/>
  <c r="AH1274" i="1" s="1"/>
  <c r="AI1274" i="1" s="1"/>
  <c r="X1273" i="1"/>
  <c r="AA1273" i="1" s="1"/>
  <c r="AB1273" i="1" s="1"/>
  <c r="AE1273" i="1" s="1"/>
  <c r="X1272" i="1"/>
  <c r="AH1272" i="1" s="1"/>
  <c r="AI1272" i="1" s="1"/>
  <c r="X1271" i="1"/>
  <c r="AH1271" i="1" s="1"/>
  <c r="AI1271" i="1" s="1"/>
  <c r="X1270" i="1"/>
  <c r="AH1270" i="1" s="1"/>
  <c r="AI1270" i="1" s="1"/>
  <c r="AL1270" i="1" s="1"/>
  <c r="AM1270" i="1" s="1"/>
  <c r="AQ1270" i="1" s="1"/>
  <c r="AR1270" i="1" s="1"/>
  <c r="AS1270" i="1" s="1"/>
  <c r="AU1270" i="1" s="1"/>
  <c r="AV1270" i="1" s="1"/>
  <c r="X1269" i="1"/>
  <c r="AA1269" i="1" s="1"/>
  <c r="AB1269" i="1" s="1"/>
  <c r="AE1269" i="1" s="1"/>
  <c r="X1268" i="1"/>
  <c r="AA1268" i="1" s="1"/>
  <c r="AB1268" i="1" s="1"/>
  <c r="AE1268" i="1" s="1"/>
  <c r="X1267" i="1"/>
  <c r="AA1267" i="1" s="1"/>
  <c r="AB1267" i="1" s="1"/>
  <c r="AE1267" i="1" s="1"/>
  <c r="X1266" i="1"/>
  <c r="AH1266" i="1" s="1"/>
  <c r="AI1266" i="1" s="1"/>
  <c r="X1265" i="1"/>
  <c r="AH1265" i="1" s="1"/>
  <c r="AI1265" i="1" s="1"/>
  <c r="AL1265" i="1" s="1"/>
  <c r="AM1265" i="1" s="1"/>
  <c r="AQ1265" i="1" s="1"/>
  <c r="AR1265" i="1" s="1"/>
  <c r="AS1265" i="1" s="1"/>
  <c r="AU1265" i="1" s="1"/>
  <c r="AV1265" i="1" s="1"/>
  <c r="X1264" i="1"/>
  <c r="AH1264" i="1" s="1"/>
  <c r="AI1264" i="1" s="1"/>
  <c r="AL1264" i="1" s="1"/>
  <c r="AM1264" i="1" s="1"/>
  <c r="AQ1264" i="1" s="1"/>
  <c r="AR1264" i="1" s="1"/>
  <c r="AS1264" i="1" s="1"/>
  <c r="AU1264" i="1" s="1"/>
  <c r="AV1264" i="1" s="1"/>
  <c r="X1263" i="1"/>
  <c r="AH1263" i="1" s="1"/>
  <c r="AI1263" i="1" s="1"/>
  <c r="X1262" i="1"/>
  <c r="AH1262" i="1" s="1"/>
  <c r="AI1262" i="1" s="1"/>
  <c r="X1261" i="1"/>
  <c r="AH1261" i="1" s="1"/>
  <c r="AI1261" i="1" s="1"/>
  <c r="X1260" i="1"/>
  <c r="AH1260" i="1" s="1"/>
  <c r="AI1260" i="1" s="1"/>
  <c r="AL1260" i="1" s="1"/>
  <c r="AM1260" i="1" s="1"/>
  <c r="AQ1260" i="1" s="1"/>
  <c r="AR1260" i="1" s="1"/>
  <c r="AS1260" i="1" s="1"/>
  <c r="AU1260" i="1" s="1"/>
  <c r="AV1260" i="1" s="1"/>
  <c r="X1259" i="1"/>
  <c r="AH1259" i="1" s="1"/>
  <c r="AI1259" i="1" s="1"/>
  <c r="AL1259" i="1" s="1"/>
  <c r="AM1259" i="1" s="1"/>
  <c r="AQ1259" i="1" s="1"/>
  <c r="AR1259" i="1" s="1"/>
  <c r="AS1259" i="1" s="1"/>
  <c r="AU1259" i="1" s="1"/>
  <c r="AV1259" i="1" s="1"/>
  <c r="X1258" i="1"/>
  <c r="AH1258" i="1" s="1"/>
  <c r="AI1258" i="1" s="1"/>
  <c r="X1257" i="1"/>
  <c r="AH1257" i="1" s="1"/>
  <c r="AI1257" i="1" s="1"/>
  <c r="X1256" i="1"/>
  <c r="AH1256" i="1" s="1"/>
  <c r="AI1256" i="1" s="1"/>
  <c r="AL1256" i="1" s="1"/>
  <c r="AM1256" i="1" s="1"/>
  <c r="AQ1256" i="1" s="1"/>
  <c r="AR1256" i="1" s="1"/>
  <c r="AS1256" i="1" s="1"/>
  <c r="AU1256" i="1" s="1"/>
  <c r="AV1256" i="1" s="1"/>
  <c r="X1255" i="1"/>
  <c r="AH1255" i="1" s="1"/>
  <c r="AI1255" i="1" s="1"/>
  <c r="AL1255" i="1" s="1"/>
  <c r="AM1255" i="1" s="1"/>
  <c r="AQ1255" i="1" s="1"/>
  <c r="AR1255" i="1" s="1"/>
  <c r="AS1255" i="1" s="1"/>
  <c r="AU1255" i="1" s="1"/>
  <c r="AV1255" i="1" s="1"/>
  <c r="X1254" i="1"/>
  <c r="AH1254" i="1" s="1"/>
  <c r="AI1254" i="1" s="1"/>
  <c r="X1252" i="1"/>
  <c r="AA1252" i="1" s="1"/>
  <c r="AB1252" i="1" s="1"/>
  <c r="AE1252" i="1" s="1"/>
  <c r="X1251" i="1"/>
  <c r="AH1251" i="1" s="1"/>
  <c r="AI1251" i="1" s="1"/>
  <c r="AL1251" i="1" s="1"/>
  <c r="AM1251" i="1" s="1"/>
  <c r="AQ1251" i="1" s="1"/>
  <c r="X1250" i="1"/>
  <c r="AH1250" i="1" s="1"/>
  <c r="AI1250" i="1" s="1"/>
  <c r="X1249" i="1"/>
  <c r="AH1249" i="1" s="1"/>
  <c r="AI1249" i="1" s="1"/>
  <c r="X1248" i="1"/>
  <c r="AH1248" i="1" s="1"/>
  <c r="AI1248" i="1" s="1"/>
  <c r="AL1248" i="1" s="1"/>
  <c r="AM1248" i="1" s="1"/>
  <c r="AQ1248" i="1" s="1"/>
  <c r="AR1248" i="1" s="1"/>
  <c r="AS1248" i="1" s="1"/>
  <c r="AU1248" i="1" s="1"/>
  <c r="AV1248" i="1" s="1"/>
  <c r="X1247" i="1"/>
  <c r="AH1247" i="1" s="1"/>
  <c r="AI1247" i="1" s="1"/>
  <c r="AL1247" i="1" s="1"/>
  <c r="AM1247" i="1" s="1"/>
  <c r="AQ1247" i="1" s="1"/>
  <c r="X1246" i="1"/>
  <c r="AH1246" i="1" s="1"/>
  <c r="AI1246" i="1" s="1"/>
  <c r="AL1246" i="1" s="1"/>
  <c r="AM1246" i="1" s="1"/>
  <c r="AQ1246" i="1" s="1"/>
  <c r="X1245" i="1"/>
  <c r="AH1245" i="1" s="1"/>
  <c r="AI1245" i="1" s="1"/>
  <c r="X1244" i="1"/>
  <c r="AH1244" i="1" s="1"/>
  <c r="AI1244" i="1" s="1"/>
  <c r="AL1244" i="1" s="1"/>
  <c r="AM1244" i="1" s="1"/>
  <c r="AQ1244" i="1" s="1"/>
  <c r="AR1244" i="1" s="1"/>
  <c r="AS1244" i="1" s="1"/>
  <c r="AU1244" i="1" s="1"/>
  <c r="AV1244" i="1" s="1"/>
  <c r="X1243" i="1"/>
  <c r="AH1243" i="1" s="1"/>
  <c r="AI1243" i="1" s="1"/>
  <c r="X1242" i="1"/>
  <c r="AH1242" i="1" s="1"/>
  <c r="AI1242" i="1" s="1"/>
  <c r="X1241" i="1"/>
  <c r="AH1241" i="1" s="1"/>
  <c r="AI1241" i="1" s="1"/>
  <c r="X1240" i="1"/>
  <c r="AA1240" i="1" s="1"/>
  <c r="AB1240" i="1" s="1"/>
  <c r="AE1240" i="1" s="1"/>
  <c r="X1239" i="1"/>
  <c r="AH1239" i="1" s="1"/>
  <c r="AI1239" i="1" s="1"/>
  <c r="X1238" i="1"/>
  <c r="AH1238" i="1" s="1"/>
  <c r="AI1238" i="1" s="1"/>
  <c r="AL1238" i="1" s="1"/>
  <c r="AM1238" i="1" s="1"/>
  <c r="AQ1238" i="1" s="1"/>
  <c r="X1237" i="1"/>
  <c r="AA1237" i="1" s="1"/>
  <c r="AB1237" i="1" s="1"/>
  <c r="AE1237" i="1" s="1"/>
  <c r="X1236" i="1"/>
  <c r="AH1236" i="1" s="1"/>
  <c r="AI1236" i="1" s="1"/>
  <c r="AL1236" i="1" s="1"/>
  <c r="AM1236" i="1" s="1"/>
  <c r="AQ1236" i="1" s="1"/>
  <c r="AR1236" i="1" s="1"/>
  <c r="AS1236" i="1" s="1"/>
  <c r="AU1236" i="1" s="1"/>
  <c r="AV1236" i="1" s="1"/>
  <c r="X1235" i="1"/>
  <c r="AH1235" i="1" s="1"/>
  <c r="AI1235" i="1" s="1"/>
  <c r="X1234" i="1"/>
  <c r="AH1234" i="1" s="1"/>
  <c r="AI1234" i="1" s="1"/>
  <c r="AL1234" i="1" s="1"/>
  <c r="AM1234" i="1" s="1"/>
  <c r="AQ1234" i="1" s="1"/>
  <c r="X1233" i="1"/>
  <c r="AH1233" i="1" s="1"/>
  <c r="AI1233" i="1" s="1"/>
  <c r="X1232" i="1"/>
  <c r="AH1232" i="1" s="1"/>
  <c r="AI1232" i="1" s="1"/>
  <c r="AL1232" i="1" s="1"/>
  <c r="AM1232" i="1" s="1"/>
  <c r="AQ1232" i="1" s="1"/>
  <c r="AR1232" i="1" s="1"/>
  <c r="AS1232" i="1" s="1"/>
  <c r="AU1232" i="1" s="1"/>
  <c r="AV1232" i="1" s="1"/>
  <c r="X1231" i="1"/>
  <c r="AH1231" i="1" s="1"/>
  <c r="AI1231" i="1" s="1"/>
  <c r="X1230" i="1"/>
  <c r="AH1230" i="1" s="1"/>
  <c r="AI1230" i="1" s="1"/>
  <c r="X1229" i="1"/>
  <c r="AH1229" i="1" s="1"/>
  <c r="AI1229" i="1" s="1"/>
  <c r="AL1229" i="1" s="1"/>
  <c r="AM1229" i="1" s="1"/>
  <c r="AQ1229" i="1" s="1"/>
  <c r="X1228" i="1"/>
  <c r="AH1228" i="1" s="1"/>
  <c r="AI1228" i="1" s="1"/>
  <c r="X1227" i="1"/>
  <c r="AH1227" i="1" s="1"/>
  <c r="AI1227" i="1" s="1"/>
  <c r="X1226" i="1"/>
  <c r="AH1226" i="1" s="1"/>
  <c r="AI1226" i="1" s="1"/>
  <c r="AL1226" i="1" s="1"/>
  <c r="AM1226" i="1" s="1"/>
  <c r="AQ1226" i="1" s="1"/>
  <c r="X1225" i="1"/>
  <c r="AH1225" i="1" s="1"/>
  <c r="AI1225" i="1" s="1"/>
  <c r="AL1225" i="1" s="1"/>
  <c r="AM1225" i="1" s="1"/>
  <c r="AQ1225" i="1" s="1"/>
  <c r="X1224" i="1"/>
  <c r="AH1224" i="1" s="1"/>
  <c r="AI1224" i="1" s="1"/>
  <c r="AL1224" i="1" s="1"/>
  <c r="AM1224" i="1" s="1"/>
  <c r="AQ1224" i="1" s="1"/>
  <c r="AR1224" i="1" s="1"/>
  <c r="AS1224" i="1" s="1"/>
  <c r="AU1224" i="1" s="1"/>
  <c r="AV1224" i="1" s="1"/>
  <c r="X1223" i="1"/>
  <c r="AH1223" i="1" s="1"/>
  <c r="AI1223" i="1" s="1"/>
  <c r="X1222" i="1"/>
  <c r="AH1222" i="1" s="1"/>
  <c r="AI1222" i="1" s="1"/>
  <c r="X1221" i="1"/>
  <c r="AH1221" i="1" s="1"/>
  <c r="AI1221" i="1" s="1"/>
  <c r="AL1221" i="1" s="1"/>
  <c r="AM1221" i="1" s="1"/>
  <c r="AQ1221" i="1" s="1"/>
  <c r="X1220" i="1"/>
  <c r="AH1220" i="1" s="1"/>
  <c r="AI1220" i="1" s="1"/>
  <c r="AL1220" i="1" s="1"/>
  <c r="AM1220" i="1" s="1"/>
  <c r="AQ1220" i="1" s="1"/>
  <c r="AR1220" i="1" s="1"/>
  <c r="AS1220" i="1" s="1"/>
  <c r="AU1220" i="1" s="1"/>
  <c r="AV1220" i="1" s="1"/>
  <c r="X1219" i="1"/>
  <c r="AH1219" i="1" s="1"/>
  <c r="AI1219" i="1" s="1"/>
  <c r="X1218" i="1"/>
  <c r="AH1218" i="1" s="1"/>
  <c r="AI1218" i="1" s="1"/>
  <c r="X1217" i="1"/>
  <c r="AH1217" i="1" s="1"/>
  <c r="AI1217" i="1" s="1"/>
  <c r="AL1217" i="1" s="1"/>
  <c r="AM1217" i="1" s="1"/>
  <c r="AQ1217" i="1" s="1"/>
  <c r="X1216" i="1"/>
  <c r="AH1216" i="1" s="1"/>
  <c r="AI1216" i="1" s="1"/>
  <c r="AL1216" i="1" s="1"/>
  <c r="AM1216" i="1" s="1"/>
  <c r="AQ1216" i="1" s="1"/>
  <c r="AR1216" i="1" s="1"/>
  <c r="AS1216" i="1" s="1"/>
  <c r="AU1216" i="1" s="1"/>
  <c r="AV1216" i="1" s="1"/>
  <c r="X1215" i="1"/>
  <c r="AH1215" i="1" s="1"/>
  <c r="AI1215" i="1" s="1"/>
  <c r="X1214" i="1"/>
  <c r="AH1214" i="1" s="1"/>
  <c r="AI1214" i="1" s="1"/>
  <c r="X1213" i="1"/>
  <c r="AH1213" i="1" s="1"/>
  <c r="AI1213" i="1" s="1"/>
  <c r="AL1213" i="1" s="1"/>
  <c r="AM1213" i="1" s="1"/>
  <c r="AQ1213" i="1" s="1"/>
  <c r="X1212" i="1"/>
  <c r="AH1212" i="1" s="1"/>
  <c r="AI1212" i="1" s="1"/>
  <c r="AL1212" i="1" s="1"/>
  <c r="AM1212" i="1" s="1"/>
  <c r="AQ1212" i="1" s="1"/>
  <c r="AR1212" i="1" s="1"/>
  <c r="AS1212" i="1" s="1"/>
  <c r="AU1212" i="1" s="1"/>
  <c r="AV1212" i="1" s="1"/>
  <c r="X1211" i="1"/>
  <c r="AH1211" i="1" s="1"/>
  <c r="AI1211" i="1" s="1"/>
  <c r="X1210" i="1"/>
  <c r="AH1210" i="1" s="1"/>
  <c r="AI1210" i="1" s="1"/>
  <c r="AL1210" i="1" s="1"/>
  <c r="AM1210" i="1" s="1"/>
  <c r="AQ1210" i="1" s="1"/>
  <c r="X1209" i="1"/>
  <c r="AH1209" i="1" s="1"/>
  <c r="AI1209" i="1" s="1"/>
  <c r="AL1209" i="1" s="1"/>
  <c r="AM1209" i="1" s="1"/>
  <c r="AQ1209" i="1" s="1"/>
  <c r="X1208" i="1"/>
  <c r="AH1208" i="1" s="1"/>
  <c r="AI1208" i="1" s="1"/>
  <c r="AL1208" i="1" s="1"/>
  <c r="AM1208" i="1" s="1"/>
  <c r="AQ1208" i="1" s="1"/>
  <c r="AR1208" i="1" s="1"/>
  <c r="AS1208" i="1" s="1"/>
  <c r="AU1208" i="1" s="1"/>
  <c r="AV1208" i="1" s="1"/>
  <c r="X1207" i="1"/>
  <c r="AH1207" i="1" s="1"/>
  <c r="AI1207" i="1" s="1"/>
  <c r="X1206" i="1"/>
  <c r="AH1206" i="1" s="1"/>
  <c r="AI1206" i="1" s="1"/>
  <c r="X1205" i="1"/>
  <c r="AH1205" i="1" s="1"/>
  <c r="AI1205" i="1" s="1"/>
  <c r="AL1205" i="1" s="1"/>
  <c r="AM1205" i="1" s="1"/>
  <c r="AQ1205" i="1" s="1"/>
  <c r="X1204" i="1"/>
  <c r="AH1204" i="1" s="1"/>
  <c r="AI1204" i="1" s="1"/>
  <c r="AL1204" i="1" s="1"/>
  <c r="AM1204" i="1" s="1"/>
  <c r="AQ1204" i="1" s="1"/>
  <c r="AR1204" i="1" s="1"/>
  <c r="AS1204" i="1" s="1"/>
  <c r="AU1204" i="1" s="1"/>
  <c r="AV1204" i="1" s="1"/>
  <c r="X1203" i="1"/>
  <c r="AH1203" i="1" s="1"/>
  <c r="AI1203" i="1" s="1"/>
  <c r="X1202" i="1"/>
  <c r="AH1202" i="1" s="1"/>
  <c r="AI1202" i="1" s="1"/>
  <c r="AL1202" i="1" s="1"/>
  <c r="AM1202" i="1" s="1"/>
  <c r="AQ1202" i="1" s="1"/>
  <c r="X1201" i="1"/>
  <c r="AH1201" i="1" s="1"/>
  <c r="AI1201" i="1" s="1"/>
  <c r="AL1201" i="1" s="1"/>
  <c r="AM1201" i="1" s="1"/>
  <c r="AQ1201" i="1" s="1"/>
  <c r="X1200" i="1"/>
  <c r="AH1200" i="1" s="1"/>
  <c r="AI1200" i="1" s="1"/>
  <c r="AL1200" i="1" s="1"/>
  <c r="AM1200" i="1" s="1"/>
  <c r="AQ1200" i="1" s="1"/>
  <c r="AR1200" i="1" s="1"/>
  <c r="AS1200" i="1" s="1"/>
  <c r="AU1200" i="1" s="1"/>
  <c r="AV1200" i="1" s="1"/>
  <c r="X1199" i="1"/>
  <c r="AH1199" i="1" s="1"/>
  <c r="AI1199" i="1" s="1"/>
  <c r="X1198" i="1"/>
  <c r="AH1198" i="1" s="1"/>
  <c r="AI1198" i="1" s="1"/>
  <c r="X1197" i="1"/>
  <c r="AH1197" i="1" s="1"/>
  <c r="AI1197" i="1" s="1"/>
  <c r="AL1197" i="1" s="1"/>
  <c r="AM1197" i="1" s="1"/>
  <c r="AQ1197" i="1" s="1"/>
  <c r="X1195" i="1"/>
  <c r="AH1195" i="1" s="1"/>
  <c r="AI1195" i="1" s="1"/>
  <c r="X1194" i="1"/>
  <c r="AH1194" i="1" s="1"/>
  <c r="AI1194" i="1" s="1"/>
  <c r="AL1194" i="1" s="1"/>
  <c r="AM1194" i="1" s="1"/>
  <c r="AQ1194" i="1" s="1"/>
  <c r="X1193" i="1"/>
  <c r="AH1193" i="1" s="1"/>
  <c r="AI1193" i="1" s="1"/>
  <c r="X1192" i="1"/>
  <c r="AH1192" i="1" s="1"/>
  <c r="AI1192" i="1" s="1"/>
  <c r="AL1192" i="1" s="1"/>
  <c r="AM1192" i="1" s="1"/>
  <c r="AQ1192" i="1" s="1"/>
  <c r="AR1192" i="1" s="1"/>
  <c r="AS1192" i="1" s="1"/>
  <c r="AU1192" i="1" s="1"/>
  <c r="AV1192" i="1" s="1"/>
  <c r="X1191" i="1"/>
  <c r="AH1191" i="1" s="1"/>
  <c r="AI1191" i="1" s="1"/>
  <c r="AL1191" i="1" s="1"/>
  <c r="AM1191" i="1" s="1"/>
  <c r="AQ1191" i="1" s="1"/>
  <c r="X1189" i="1"/>
  <c r="AH1189" i="1" s="1"/>
  <c r="AI1189" i="1" s="1"/>
  <c r="AL1189" i="1" s="1"/>
  <c r="AM1189" i="1" s="1"/>
  <c r="AQ1189" i="1" s="1"/>
  <c r="X1188" i="1"/>
  <c r="AH1188" i="1" s="1"/>
  <c r="AI1188" i="1" s="1"/>
  <c r="X1187" i="1"/>
  <c r="AH1187" i="1" s="1"/>
  <c r="AI1187" i="1" s="1"/>
  <c r="X1186" i="1"/>
  <c r="AH1186" i="1" s="1"/>
  <c r="AI1186" i="1" s="1"/>
  <c r="X1185" i="1"/>
  <c r="AA1185" i="1" s="1"/>
  <c r="AB1185" i="1" s="1"/>
  <c r="AE1185" i="1" s="1"/>
  <c r="X1184" i="1"/>
  <c r="AH1184" i="1" s="1"/>
  <c r="AI1184" i="1" s="1"/>
  <c r="X1183" i="1"/>
  <c r="AH1183" i="1" s="1"/>
  <c r="AI1183" i="1" s="1"/>
  <c r="AL1183" i="1" s="1"/>
  <c r="AM1183" i="1" s="1"/>
  <c r="AQ1183" i="1" s="1"/>
  <c r="X1181" i="1"/>
  <c r="AH1181" i="1" s="1"/>
  <c r="AI1181" i="1" s="1"/>
  <c r="AL1181" i="1" s="1"/>
  <c r="AM1181" i="1" s="1"/>
  <c r="AQ1181" i="1" s="1"/>
  <c r="AR1181" i="1" s="1"/>
  <c r="AS1181" i="1" s="1"/>
  <c r="AU1181" i="1" s="1"/>
  <c r="AV1181" i="1" s="1"/>
  <c r="X1180" i="1"/>
  <c r="AH1180" i="1" s="1"/>
  <c r="AI1180" i="1" s="1"/>
  <c r="AL1180" i="1" s="1"/>
  <c r="AM1180" i="1" s="1"/>
  <c r="AQ1180" i="1" s="1"/>
  <c r="AR1180" i="1" s="1"/>
  <c r="AS1180" i="1" s="1"/>
  <c r="AU1180" i="1" s="1"/>
  <c r="AV1180" i="1" s="1"/>
  <c r="X1179" i="1"/>
  <c r="AH1179" i="1" s="1"/>
  <c r="AI1179" i="1" s="1"/>
  <c r="AL1179" i="1" s="1"/>
  <c r="AM1179" i="1" s="1"/>
  <c r="AQ1179" i="1" s="1"/>
  <c r="AR1179" i="1" s="1"/>
  <c r="AS1179" i="1" s="1"/>
  <c r="AU1179" i="1" s="1"/>
  <c r="AV1179" i="1" s="1"/>
  <c r="X1178" i="1"/>
  <c r="AH1178" i="1" s="1"/>
  <c r="AI1178" i="1" s="1"/>
  <c r="X1177" i="1"/>
  <c r="AH1177" i="1" s="1"/>
  <c r="AI1177" i="1" s="1"/>
  <c r="X1176" i="1"/>
  <c r="AH1176" i="1" s="1"/>
  <c r="AI1176" i="1" s="1"/>
  <c r="X1175" i="1"/>
  <c r="AH1175" i="1" s="1"/>
  <c r="AI1175" i="1" s="1"/>
  <c r="X1174" i="1"/>
  <c r="AA1174" i="1" s="1"/>
  <c r="AB1174" i="1" s="1"/>
  <c r="AE1174" i="1" s="1"/>
  <c r="X1173" i="1"/>
  <c r="AH1173" i="1" s="1"/>
  <c r="AI1173" i="1" s="1"/>
  <c r="AL1173" i="1" s="1"/>
  <c r="AM1173" i="1" s="1"/>
  <c r="AQ1173" i="1" s="1"/>
  <c r="AR1173" i="1" s="1"/>
  <c r="AS1173" i="1" s="1"/>
  <c r="AU1173" i="1" s="1"/>
  <c r="AV1173" i="1" s="1"/>
  <c r="X1172" i="1"/>
  <c r="AH1172" i="1" s="1"/>
  <c r="AI1172" i="1" s="1"/>
  <c r="AL1172" i="1" s="1"/>
  <c r="AM1172" i="1" s="1"/>
  <c r="AQ1172" i="1" s="1"/>
  <c r="AR1172" i="1" s="1"/>
  <c r="AS1172" i="1" s="1"/>
  <c r="AU1172" i="1" s="1"/>
  <c r="AV1172" i="1" s="1"/>
  <c r="X1171" i="1"/>
  <c r="AH1171" i="1" s="1"/>
  <c r="AI1171" i="1" s="1"/>
  <c r="AL1171" i="1" s="1"/>
  <c r="AM1171" i="1" s="1"/>
  <c r="AQ1171" i="1" s="1"/>
  <c r="AR1171" i="1" s="1"/>
  <c r="AS1171" i="1" s="1"/>
  <c r="AU1171" i="1" s="1"/>
  <c r="AV1171" i="1" s="1"/>
  <c r="X1170" i="1"/>
  <c r="AH1170" i="1" s="1"/>
  <c r="AI1170" i="1" s="1"/>
  <c r="AL1170" i="1" s="1"/>
  <c r="AM1170" i="1" s="1"/>
  <c r="AQ1170" i="1" s="1"/>
  <c r="AR1170" i="1" s="1"/>
  <c r="AS1170" i="1" s="1"/>
  <c r="AU1170" i="1" s="1"/>
  <c r="AV1170" i="1" s="1"/>
  <c r="X1169" i="1"/>
  <c r="AH1169" i="1" s="1"/>
  <c r="AI1169" i="1" s="1"/>
  <c r="AL1169" i="1" s="1"/>
  <c r="AM1169" i="1" s="1"/>
  <c r="AQ1169" i="1" s="1"/>
  <c r="AR1169" i="1" s="1"/>
  <c r="AS1169" i="1" s="1"/>
  <c r="AU1169" i="1" s="1"/>
  <c r="AV1169" i="1" s="1"/>
  <c r="X1168" i="1"/>
  <c r="AH1168" i="1" s="1"/>
  <c r="AI1168" i="1" s="1"/>
  <c r="AL1168" i="1" s="1"/>
  <c r="AM1168" i="1" s="1"/>
  <c r="AQ1168" i="1" s="1"/>
  <c r="AR1168" i="1" s="1"/>
  <c r="AS1168" i="1" s="1"/>
  <c r="AU1168" i="1" s="1"/>
  <c r="AV1168" i="1" s="1"/>
  <c r="X1167" i="1"/>
  <c r="AH1167" i="1" s="1"/>
  <c r="AI1167" i="1" s="1"/>
  <c r="AL1167" i="1" s="1"/>
  <c r="AM1167" i="1" s="1"/>
  <c r="AQ1167" i="1" s="1"/>
  <c r="AR1167" i="1" s="1"/>
  <c r="AS1167" i="1" s="1"/>
  <c r="AU1167" i="1" s="1"/>
  <c r="AV1167" i="1" s="1"/>
  <c r="X1166" i="1"/>
  <c r="AA1166" i="1" s="1"/>
  <c r="AB1166" i="1" s="1"/>
  <c r="AE1166" i="1" s="1"/>
  <c r="X1165" i="1"/>
  <c r="AH1165" i="1" s="1"/>
  <c r="AI1165" i="1" s="1"/>
  <c r="AL1165" i="1" s="1"/>
  <c r="AM1165" i="1" s="1"/>
  <c r="AQ1165" i="1" s="1"/>
  <c r="AR1165" i="1" s="1"/>
  <c r="AS1165" i="1" s="1"/>
  <c r="AU1165" i="1" s="1"/>
  <c r="AV1165" i="1" s="1"/>
  <c r="X1164" i="1"/>
  <c r="AH1164" i="1" s="1"/>
  <c r="AI1164" i="1" s="1"/>
  <c r="X1163" i="1"/>
  <c r="AA1163" i="1" s="1"/>
  <c r="AB1163" i="1" s="1"/>
  <c r="AE1163" i="1" s="1"/>
  <c r="X1161" i="1"/>
  <c r="AH1161" i="1" s="1"/>
  <c r="AI1161" i="1" s="1"/>
  <c r="AL1161" i="1" s="1"/>
  <c r="AM1161" i="1" s="1"/>
  <c r="AQ1161" i="1" s="1"/>
  <c r="X1160" i="1"/>
  <c r="AH1160" i="1" s="1"/>
  <c r="AI1160" i="1" s="1"/>
  <c r="AL1160" i="1" s="1"/>
  <c r="AM1160" i="1" s="1"/>
  <c r="AQ1160" i="1" s="1"/>
  <c r="AR1160" i="1" s="1"/>
  <c r="AS1160" i="1" s="1"/>
  <c r="AU1160" i="1" s="1"/>
  <c r="AV1160" i="1" s="1"/>
  <c r="X1159" i="1"/>
  <c r="AH1159" i="1" s="1"/>
  <c r="AI1159" i="1" s="1"/>
  <c r="AL1159" i="1" s="1"/>
  <c r="AM1159" i="1" s="1"/>
  <c r="AQ1159" i="1" s="1"/>
  <c r="X1158" i="1"/>
  <c r="AH1158" i="1" s="1"/>
  <c r="AI1158" i="1" s="1"/>
  <c r="X1157" i="1"/>
  <c r="AH1157" i="1" s="1"/>
  <c r="AI1157" i="1" s="1"/>
  <c r="AL1157" i="1" s="1"/>
  <c r="AM1157" i="1" s="1"/>
  <c r="AQ1157" i="1" s="1"/>
  <c r="X1156" i="1"/>
  <c r="AH1156" i="1" s="1"/>
  <c r="AI1156" i="1" s="1"/>
  <c r="AL1156" i="1" s="1"/>
  <c r="AM1156" i="1" s="1"/>
  <c r="AQ1156" i="1" s="1"/>
  <c r="AR1156" i="1" s="1"/>
  <c r="AS1156" i="1" s="1"/>
  <c r="AU1156" i="1" s="1"/>
  <c r="AV1156" i="1" s="1"/>
  <c r="X1155" i="1"/>
  <c r="AH1155" i="1" s="1"/>
  <c r="AI1155" i="1" s="1"/>
  <c r="X1154" i="1"/>
  <c r="AH1154" i="1" s="1"/>
  <c r="AI1154" i="1" s="1"/>
  <c r="X1152" i="1"/>
  <c r="AH1152" i="1" s="1"/>
  <c r="AI1152" i="1" s="1"/>
  <c r="AL1152" i="1" s="1"/>
  <c r="AM1152" i="1" s="1"/>
  <c r="AQ1152" i="1" s="1"/>
  <c r="AR1152" i="1" s="1"/>
  <c r="AS1152" i="1" s="1"/>
  <c r="AU1152" i="1" s="1"/>
  <c r="AV1152" i="1" s="1"/>
  <c r="X1151" i="1"/>
  <c r="AH1151" i="1" s="1"/>
  <c r="AI1151" i="1" s="1"/>
  <c r="AL1151" i="1" s="1"/>
  <c r="AM1151" i="1" s="1"/>
  <c r="AQ1151" i="1" s="1"/>
  <c r="X1150" i="1"/>
  <c r="AH1150" i="1" s="1"/>
  <c r="AI1150" i="1" s="1"/>
  <c r="AL1150" i="1" s="1"/>
  <c r="AM1150" i="1" s="1"/>
  <c r="AQ1150" i="1" s="1"/>
  <c r="X1149" i="1"/>
  <c r="AH1149" i="1" s="1"/>
  <c r="AI1149" i="1" s="1"/>
  <c r="X1148" i="1"/>
  <c r="AH1148" i="1" s="1"/>
  <c r="AI1148" i="1" s="1"/>
  <c r="AL1148" i="1" s="1"/>
  <c r="AM1148" i="1" s="1"/>
  <c r="AQ1148" i="1" s="1"/>
  <c r="AR1148" i="1" s="1"/>
  <c r="AS1148" i="1" s="1"/>
  <c r="AU1148" i="1" s="1"/>
  <c r="AV1148" i="1" s="1"/>
  <c r="X1147" i="1"/>
  <c r="AH1147" i="1" s="1"/>
  <c r="AI1147" i="1" s="1"/>
  <c r="AL1147" i="1" s="1"/>
  <c r="AM1147" i="1" s="1"/>
  <c r="AQ1147" i="1" s="1"/>
  <c r="X1146" i="1"/>
  <c r="AH1146" i="1" s="1"/>
  <c r="AI1146" i="1" s="1"/>
  <c r="X1145" i="1"/>
  <c r="AH1145" i="1" s="1"/>
  <c r="AI1145" i="1" s="1"/>
  <c r="X1144" i="1"/>
  <c r="AA1144" i="1" s="1"/>
  <c r="AB1144" i="1" s="1"/>
  <c r="AE1144" i="1" s="1"/>
  <c r="X1143" i="1"/>
  <c r="AA1143" i="1" s="1"/>
  <c r="AB1143" i="1" s="1"/>
  <c r="AE1143" i="1" s="1"/>
  <c r="X1142" i="1"/>
  <c r="AH1142" i="1" s="1"/>
  <c r="AI1142" i="1" s="1"/>
  <c r="AL1142" i="1" s="1"/>
  <c r="AM1142" i="1" s="1"/>
  <c r="AQ1142" i="1" s="1"/>
  <c r="X1141" i="1"/>
  <c r="AH1141" i="1" s="1"/>
  <c r="AI1141" i="1" s="1"/>
  <c r="AL1141" i="1" s="1"/>
  <c r="AM1141" i="1" s="1"/>
  <c r="AQ1141" i="1" s="1"/>
  <c r="X1140" i="1"/>
  <c r="AA1140" i="1" s="1"/>
  <c r="AB1140" i="1" s="1"/>
  <c r="AE1140" i="1" s="1"/>
  <c r="X1139" i="1"/>
  <c r="AH1139" i="1" s="1"/>
  <c r="AI1139" i="1" s="1"/>
  <c r="AL1139" i="1" s="1"/>
  <c r="AM1139" i="1" s="1"/>
  <c r="AQ1139" i="1" s="1"/>
  <c r="X1138" i="1"/>
  <c r="AH1138" i="1" s="1"/>
  <c r="AI1138" i="1" s="1"/>
  <c r="X1137" i="1"/>
  <c r="AH1137" i="1" s="1"/>
  <c r="AI1137" i="1" s="1"/>
  <c r="AL1137" i="1" s="1"/>
  <c r="AM1137" i="1" s="1"/>
  <c r="AQ1137" i="1" s="1"/>
  <c r="X1136" i="1"/>
  <c r="AA1136" i="1" s="1"/>
  <c r="AB1136" i="1" s="1"/>
  <c r="AE1136" i="1" s="1"/>
  <c r="X1135" i="1"/>
  <c r="AH1135" i="1" s="1"/>
  <c r="AI1135" i="1" s="1"/>
  <c r="AL1135" i="1" s="1"/>
  <c r="AM1135" i="1" s="1"/>
  <c r="AQ1135" i="1" s="1"/>
  <c r="X1134" i="1"/>
  <c r="AH1134" i="1" s="1"/>
  <c r="AI1134" i="1" s="1"/>
  <c r="X1133" i="1"/>
  <c r="AH1133" i="1" s="1"/>
  <c r="AI1133" i="1" s="1"/>
  <c r="X1132" i="1"/>
  <c r="AH1132" i="1" s="1"/>
  <c r="AI1132" i="1" s="1"/>
  <c r="AL1132" i="1" s="1"/>
  <c r="AM1132" i="1" s="1"/>
  <c r="AQ1132" i="1" s="1"/>
  <c r="AR1132" i="1" s="1"/>
  <c r="AS1132" i="1" s="1"/>
  <c r="AU1132" i="1" s="1"/>
  <c r="AV1132" i="1" s="1"/>
  <c r="X1131" i="1"/>
  <c r="AA1131" i="1" s="1"/>
  <c r="AB1131" i="1" s="1"/>
  <c r="AE1131" i="1" s="1"/>
  <c r="X1130" i="1"/>
  <c r="AH1130" i="1" s="1"/>
  <c r="AI1130" i="1" s="1"/>
  <c r="X1128" i="1"/>
  <c r="AH1128" i="1" s="1"/>
  <c r="AI1128" i="1" s="1"/>
  <c r="AL1128" i="1" s="1"/>
  <c r="AM1128" i="1" s="1"/>
  <c r="AQ1128" i="1" s="1"/>
  <c r="AR1128" i="1" s="1"/>
  <c r="AS1128" i="1" s="1"/>
  <c r="AU1128" i="1" s="1"/>
  <c r="AV1128" i="1" s="1"/>
  <c r="X1127" i="1"/>
  <c r="AH1127" i="1" s="1"/>
  <c r="AI1127" i="1" s="1"/>
  <c r="X1126" i="1"/>
  <c r="AH1126" i="1" s="1"/>
  <c r="AI1126" i="1" s="1"/>
  <c r="X1125" i="1"/>
  <c r="AH1125" i="1" s="1"/>
  <c r="AI1125" i="1" s="1"/>
  <c r="X1124" i="1"/>
  <c r="AH1124" i="1" s="1"/>
  <c r="AI1124" i="1" s="1"/>
  <c r="X1123" i="1"/>
  <c r="AH1123" i="1" s="1"/>
  <c r="AI1123" i="1" s="1"/>
  <c r="X1122" i="1"/>
  <c r="AH1122" i="1" s="1"/>
  <c r="AI1122" i="1" s="1"/>
  <c r="AL1122" i="1" s="1"/>
  <c r="AM1122" i="1" s="1"/>
  <c r="AQ1122" i="1" s="1"/>
  <c r="X1121" i="1"/>
  <c r="AH1121" i="1" s="1"/>
  <c r="AI1121" i="1" s="1"/>
  <c r="AL1121" i="1" s="1"/>
  <c r="AM1121" i="1" s="1"/>
  <c r="AQ1121" i="1" s="1"/>
  <c r="X1120" i="1"/>
  <c r="AA1120" i="1" s="1"/>
  <c r="AB1120" i="1" s="1"/>
  <c r="AE1120" i="1" s="1"/>
  <c r="X1119" i="1"/>
  <c r="AH1119" i="1" s="1"/>
  <c r="AI1119" i="1" s="1"/>
  <c r="X1118" i="1"/>
  <c r="AH1118" i="1" s="1"/>
  <c r="AI1118" i="1" s="1"/>
  <c r="X1117" i="1"/>
  <c r="AH1117" i="1" s="1"/>
  <c r="AI1117" i="1" s="1"/>
  <c r="AL1117" i="1" s="1"/>
  <c r="AM1117" i="1" s="1"/>
  <c r="AQ1117" i="1" s="1"/>
  <c r="X1115" i="1"/>
  <c r="AH1115" i="1" s="1"/>
  <c r="AI1115" i="1" s="1"/>
  <c r="AL1115" i="1" s="1"/>
  <c r="AM1115" i="1" s="1"/>
  <c r="AQ1115" i="1" s="1"/>
  <c r="AR1115" i="1" s="1"/>
  <c r="AS1115" i="1" s="1"/>
  <c r="AU1115" i="1" s="1"/>
  <c r="AV1115" i="1" s="1"/>
  <c r="X1114" i="1"/>
  <c r="AA1114" i="1" s="1"/>
  <c r="AB1114" i="1" s="1"/>
  <c r="AE1114" i="1" s="1"/>
  <c r="X1113" i="1"/>
  <c r="AH1113" i="1" s="1"/>
  <c r="AI1113" i="1" s="1"/>
  <c r="X1112" i="1"/>
  <c r="AH1112" i="1" s="1"/>
  <c r="AI1112" i="1" s="1"/>
  <c r="AL1112" i="1" s="1"/>
  <c r="AM1112" i="1" s="1"/>
  <c r="AQ1112" i="1" s="1"/>
  <c r="AR1112" i="1" s="1"/>
  <c r="AS1112" i="1" s="1"/>
  <c r="AU1112" i="1" s="1"/>
  <c r="AV1112" i="1" s="1"/>
  <c r="X1111" i="1"/>
  <c r="AH1111" i="1" s="1"/>
  <c r="AI1111" i="1" s="1"/>
  <c r="AL1111" i="1" s="1"/>
  <c r="AM1111" i="1" s="1"/>
  <c r="AQ1111" i="1" s="1"/>
  <c r="AR1111" i="1" s="1"/>
  <c r="AS1111" i="1" s="1"/>
  <c r="AU1111" i="1" s="1"/>
  <c r="AV1111" i="1" s="1"/>
  <c r="X1110" i="1"/>
  <c r="AH1110" i="1" s="1"/>
  <c r="AI1110" i="1" s="1"/>
  <c r="AL1110" i="1" s="1"/>
  <c r="AM1110" i="1" s="1"/>
  <c r="AQ1110" i="1" s="1"/>
  <c r="AR1110" i="1" s="1"/>
  <c r="AS1110" i="1" s="1"/>
  <c r="AU1110" i="1" s="1"/>
  <c r="AV1110" i="1" s="1"/>
  <c r="X1109" i="1"/>
  <c r="AH1109" i="1" s="1"/>
  <c r="AI1109" i="1" s="1"/>
  <c r="X1108" i="1"/>
  <c r="AH1108" i="1" s="1"/>
  <c r="AI1108" i="1" s="1"/>
  <c r="AL1108" i="1" s="1"/>
  <c r="AM1108" i="1" s="1"/>
  <c r="AQ1108" i="1" s="1"/>
  <c r="AR1108" i="1" s="1"/>
  <c r="AS1108" i="1" s="1"/>
  <c r="AU1108" i="1" s="1"/>
  <c r="AV1108" i="1" s="1"/>
  <c r="X1107" i="1"/>
  <c r="AH1107" i="1" s="1"/>
  <c r="AI1107" i="1" s="1"/>
  <c r="X1106" i="1"/>
  <c r="AH1106" i="1" s="1"/>
  <c r="AI1106" i="1" s="1"/>
  <c r="X1104" i="1"/>
  <c r="AH1104" i="1" s="1"/>
  <c r="AI1104" i="1" s="1"/>
  <c r="X1103" i="1"/>
  <c r="AH1103" i="1" s="1"/>
  <c r="AI1103" i="1" s="1"/>
  <c r="AL1103" i="1" s="1"/>
  <c r="AM1103" i="1" s="1"/>
  <c r="AQ1103" i="1" s="1"/>
  <c r="X1102" i="1"/>
  <c r="AH1102" i="1" s="1"/>
  <c r="AI1102" i="1" s="1"/>
  <c r="AL1102" i="1" s="1"/>
  <c r="AM1102" i="1" s="1"/>
  <c r="AQ1102" i="1" s="1"/>
  <c r="X1101" i="1"/>
  <c r="AH1101" i="1" s="1"/>
  <c r="AI1101" i="1" s="1"/>
  <c r="AL1101" i="1" s="1"/>
  <c r="AM1101" i="1" s="1"/>
  <c r="AQ1101" i="1" s="1"/>
  <c r="X1100" i="1"/>
  <c r="AH1100" i="1" s="1"/>
  <c r="AI1100" i="1" s="1"/>
  <c r="X1099" i="1"/>
  <c r="AA1099" i="1" s="1"/>
  <c r="AB1099" i="1" s="1"/>
  <c r="AE1099" i="1" s="1"/>
  <c r="X1098" i="1"/>
  <c r="AH1098" i="1" s="1"/>
  <c r="AI1098" i="1" s="1"/>
  <c r="AL1098" i="1" s="1"/>
  <c r="AM1098" i="1" s="1"/>
  <c r="AQ1098" i="1" s="1"/>
  <c r="X1097" i="1"/>
  <c r="AH1097" i="1" s="1"/>
  <c r="AI1097" i="1" s="1"/>
  <c r="AL1097" i="1" s="1"/>
  <c r="AM1097" i="1" s="1"/>
  <c r="AQ1097" i="1" s="1"/>
  <c r="X1096" i="1"/>
  <c r="AH1096" i="1" s="1"/>
  <c r="AI1096" i="1" s="1"/>
  <c r="AL1096" i="1" s="1"/>
  <c r="AM1096" i="1" s="1"/>
  <c r="AQ1096" i="1" s="1"/>
  <c r="AR1096" i="1" s="1"/>
  <c r="AS1096" i="1" s="1"/>
  <c r="AU1096" i="1" s="1"/>
  <c r="AV1096" i="1" s="1"/>
  <c r="X1095" i="1"/>
  <c r="AH1095" i="1" s="1"/>
  <c r="AI1095" i="1" s="1"/>
  <c r="X1094" i="1"/>
  <c r="AH1094" i="1" s="1"/>
  <c r="AI1094" i="1" s="1"/>
  <c r="AL1094" i="1" s="1"/>
  <c r="AM1094" i="1" s="1"/>
  <c r="AQ1094" i="1" s="1"/>
  <c r="X1093" i="1"/>
  <c r="AH1093" i="1" s="1"/>
  <c r="AI1093" i="1" s="1"/>
  <c r="AL1093" i="1" s="1"/>
  <c r="AM1093" i="1" s="1"/>
  <c r="AQ1093" i="1" s="1"/>
  <c r="X1092" i="1"/>
  <c r="AH1092" i="1" s="1"/>
  <c r="AI1092" i="1" s="1"/>
  <c r="AL1092" i="1" s="1"/>
  <c r="AM1092" i="1" s="1"/>
  <c r="AQ1092" i="1" s="1"/>
  <c r="AR1092" i="1" s="1"/>
  <c r="AS1092" i="1" s="1"/>
  <c r="AU1092" i="1" s="1"/>
  <c r="AV1092" i="1" s="1"/>
  <c r="X1091" i="1"/>
  <c r="AH1091" i="1" s="1"/>
  <c r="AI1091" i="1" s="1"/>
  <c r="X1090" i="1"/>
  <c r="AH1090" i="1" s="1"/>
  <c r="AI1090" i="1" s="1"/>
  <c r="X1089" i="1"/>
  <c r="AH1089" i="1" s="1"/>
  <c r="AI1089" i="1" s="1"/>
  <c r="X1088" i="1"/>
  <c r="AH1088" i="1" s="1"/>
  <c r="AI1088" i="1" s="1"/>
  <c r="X1087" i="1"/>
  <c r="AH1087" i="1" s="1"/>
  <c r="AI1087" i="1" s="1"/>
  <c r="X1086" i="1"/>
  <c r="AA1086" i="1" s="1"/>
  <c r="AB1086" i="1" s="1"/>
  <c r="AE1086" i="1" s="1"/>
  <c r="X1085" i="1"/>
  <c r="AH1085" i="1" s="1"/>
  <c r="AI1085" i="1" s="1"/>
  <c r="X1084" i="1"/>
  <c r="AH1084" i="1" s="1"/>
  <c r="AI1084" i="1" s="1"/>
  <c r="AL1084" i="1" s="1"/>
  <c r="AM1084" i="1" s="1"/>
  <c r="AQ1084" i="1" s="1"/>
  <c r="AR1084" i="1" s="1"/>
  <c r="AS1084" i="1" s="1"/>
  <c r="AU1084" i="1" s="1"/>
  <c r="AV1084" i="1" s="1"/>
  <c r="X1083" i="1"/>
  <c r="AH1083" i="1" s="1"/>
  <c r="AI1083" i="1" s="1"/>
  <c r="AL1083" i="1" s="1"/>
  <c r="AM1083" i="1" s="1"/>
  <c r="AQ1083" i="1" s="1"/>
  <c r="X1082" i="1"/>
  <c r="AH1082" i="1" s="1"/>
  <c r="AI1082" i="1" s="1"/>
  <c r="X1081" i="1"/>
  <c r="AH1081" i="1" s="1"/>
  <c r="AI1081" i="1" s="1"/>
  <c r="AL1081" i="1" s="1"/>
  <c r="AM1081" i="1" s="1"/>
  <c r="AQ1081" i="1" s="1"/>
  <c r="X1080" i="1"/>
  <c r="AH1080" i="1" s="1"/>
  <c r="AI1080" i="1" s="1"/>
  <c r="AL1080" i="1" s="1"/>
  <c r="AM1080" i="1" s="1"/>
  <c r="AQ1080" i="1" s="1"/>
  <c r="AR1080" i="1" s="1"/>
  <c r="AS1080" i="1" s="1"/>
  <c r="AU1080" i="1" s="1"/>
  <c r="AV1080" i="1" s="1"/>
  <c r="X1079" i="1"/>
  <c r="AH1079" i="1" s="1"/>
  <c r="AI1079" i="1" s="1"/>
  <c r="AL1079" i="1" s="1"/>
  <c r="AM1079" i="1" s="1"/>
  <c r="AQ1079" i="1" s="1"/>
  <c r="X1078" i="1"/>
  <c r="AA1078" i="1" s="1"/>
  <c r="AB1078" i="1" s="1"/>
  <c r="X1077" i="1"/>
  <c r="AA1077" i="1" s="1"/>
  <c r="AB1077" i="1" s="1"/>
  <c r="AE1077" i="1" s="1"/>
  <c r="X1076" i="1"/>
  <c r="AA1076" i="1" s="1"/>
  <c r="AB1076" i="1" s="1"/>
  <c r="X1075" i="1"/>
  <c r="AH1075" i="1" s="1"/>
  <c r="AI1075" i="1" s="1"/>
  <c r="X1074" i="1"/>
  <c r="AH1074" i="1" s="1"/>
  <c r="AI1074" i="1" s="1"/>
  <c r="AL1074" i="1" s="1"/>
  <c r="AM1074" i="1" s="1"/>
  <c r="AQ1074" i="1" s="1"/>
  <c r="X1072" i="1"/>
  <c r="AH1072" i="1" s="1"/>
  <c r="AI1072" i="1" s="1"/>
  <c r="AL1072" i="1" s="1"/>
  <c r="AM1072" i="1" s="1"/>
  <c r="AQ1072" i="1" s="1"/>
  <c r="AR1072" i="1" s="1"/>
  <c r="AS1072" i="1" s="1"/>
  <c r="AU1072" i="1" s="1"/>
  <c r="AV1072" i="1" s="1"/>
  <c r="X1071" i="1"/>
  <c r="AH1071" i="1" s="1"/>
  <c r="AI1071" i="1" s="1"/>
  <c r="X1069" i="1"/>
  <c r="AH1069" i="1" s="1"/>
  <c r="AI1069" i="1" s="1"/>
  <c r="X1068" i="1"/>
  <c r="AH1068" i="1" s="1"/>
  <c r="AI1068" i="1" s="1"/>
  <c r="X1067" i="1"/>
  <c r="AH1067" i="1" s="1"/>
  <c r="AI1067" i="1" s="1"/>
  <c r="X1066" i="1"/>
  <c r="AH1066" i="1" s="1"/>
  <c r="AI1066" i="1" s="1"/>
  <c r="X1065" i="1"/>
  <c r="AH1065" i="1" s="1"/>
  <c r="AI1065" i="1" s="1"/>
  <c r="AL1065" i="1" s="1"/>
  <c r="AM1065" i="1" s="1"/>
  <c r="AQ1065" i="1" s="1"/>
  <c r="X1064" i="1"/>
  <c r="AA1064" i="1" s="1"/>
  <c r="AB1064" i="1" s="1"/>
  <c r="AE1064" i="1" s="1"/>
  <c r="X1063" i="1"/>
  <c r="AA1063" i="1" s="1"/>
  <c r="AB1063" i="1" s="1"/>
  <c r="X1062" i="1"/>
  <c r="AH1062" i="1" s="1"/>
  <c r="AI1062" i="1" s="1"/>
  <c r="AL1062" i="1" s="1"/>
  <c r="AM1062" i="1" s="1"/>
  <c r="AQ1062" i="1" s="1"/>
  <c r="X1061" i="1"/>
  <c r="AH1061" i="1" s="1"/>
  <c r="AI1061" i="1" s="1"/>
  <c r="X1060" i="1"/>
  <c r="AA1060" i="1" s="1"/>
  <c r="AB1060" i="1" s="1"/>
  <c r="AE1060" i="1" s="1"/>
  <c r="X1059" i="1"/>
  <c r="AA1059" i="1" s="1"/>
  <c r="AB1059" i="1" s="1"/>
  <c r="X1057" i="1"/>
  <c r="AH1057" i="1" s="1"/>
  <c r="AI1057" i="1" s="1"/>
  <c r="AL1057" i="1" s="1"/>
  <c r="AM1057" i="1" s="1"/>
  <c r="AQ1057" i="1" s="1"/>
  <c r="AR1057" i="1" s="1"/>
  <c r="AS1057" i="1" s="1"/>
  <c r="AU1057" i="1" s="1"/>
  <c r="AV1057" i="1" s="1"/>
  <c r="X1056" i="1"/>
  <c r="AH1056" i="1" s="1"/>
  <c r="AI1056" i="1" s="1"/>
  <c r="AL1056" i="1" s="1"/>
  <c r="AM1056" i="1" s="1"/>
  <c r="AQ1056" i="1" s="1"/>
  <c r="AR1056" i="1" s="1"/>
  <c r="AS1056" i="1" s="1"/>
  <c r="AU1056" i="1" s="1"/>
  <c r="AV1056" i="1" s="1"/>
  <c r="X1055" i="1"/>
  <c r="AH1055" i="1" s="1"/>
  <c r="AI1055" i="1" s="1"/>
  <c r="X1054" i="1"/>
  <c r="AH1054" i="1" s="1"/>
  <c r="AI1054" i="1" s="1"/>
  <c r="AL1054" i="1" s="1"/>
  <c r="AM1054" i="1" s="1"/>
  <c r="AQ1054" i="1" s="1"/>
  <c r="AR1054" i="1" s="1"/>
  <c r="AS1054" i="1" s="1"/>
  <c r="AU1054" i="1" s="1"/>
  <c r="AV1054" i="1" s="1"/>
  <c r="X1053" i="1"/>
  <c r="AH1053" i="1" s="1"/>
  <c r="AI1053" i="1" s="1"/>
  <c r="AL1053" i="1" s="1"/>
  <c r="AM1053" i="1" s="1"/>
  <c r="AQ1053" i="1" s="1"/>
  <c r="AR1053" i="1" s="1"/>
  <c r="AS1053" i="1" s="1"/>
  <c r="AU1053" i="1" s="1"/>
  <c r="AV1053" i="1" s="1"/>
  <c r="X1052" i="1"/>
  <c r="AH1052" i="1" s="1"/>
  <c r="AI1052" i="1" s="1"/>
  <c r="AL1052" i="1" s="1"/>
  <c r="AM1052" i="1" s="1"/>
  <c r="AQ1052" i="1" s="1"/>
  <c r="AR1052" i="1" s="1"/>
  <c r="AS1052" i="1" s="1"/>
  <c r="AU1052" i="1" s="1"/>
  <c r="AV1052" i="1" s="1"/>
  <c r="X1051" i="1"/>
  <c r="AH1051" i="1" s="1"/>
  <c r="AI1051" i="1" s="1"/>
  <c r="X1050" i="1"/>
  <c r="AH1050" i="1" s="1"/>
  <c r="AI1050" i="1" s="1"/>
  <c r="X1049" i="1"/>
  <c r="AH1049" i="1" s="1"/>
  <c r="AI1049" i="1" s="1"/>
  <c r="AL1049" i="1" s="1"/>
  <c r="AM1049" i="1" s="1"/>
  <c r="AQ1049" i="1" s="1"/>
  <c r="AR1049" i="1" s="1"/>
  <c r="AS1049" i="1" s="1"/>
  <c r="AU1049" i="1" s="1"/>
  <c r="AV1049" i="1" s="1"/>
  <c r="X1048" i="1"/>
  <c r="AH1048" i="1" s="1"/>
  <c r="AI1048" i="1" s="1"/>
  <c r="X1047" i="1"/>
  <c r="AH1047" i="1" s="1"/>
  <c r="AI1047" i="1" s="1"/>
  <c r="X1046" i="1"/>
  <c r="AH1046" i="1" s="1"/>
  <c r="AI1046" i="1" s="1"/>
  <c r="X1045" i="1"/>
  <c r="AH1045" i="1" s="1"/>
  <c r="AI1045" i="1" s="1"/>
  <c r="AL1045" i="1" s="1"/>
  <c r="AM1045" i="1" s="1"/>
  <c r="AQ1045" i="1" s="1"/>
  <c r="AR1045" i="1" s="1"/>
  <c r="AS1045" i="1" s="1"/>
  <c r="AU1045" i="1" s="1"/>
  <c r="AV1045" i="1" s="1"/>
  <c r="X1044" i="1"/>
  <c r="AH1044" i="1" s="1"/>
  <c r="AI1044" i="1" s="1"/>
  <c r="AL1044" i="1" s="1"/>
  <c r="AM1044" i="1" s="1"/>
  <c r="AQ1044" i="1" s="1"/>
  <c r="AR1044" i="1" s="1"/>
  <c r="AS1044" i="1" s="1"/>
  <c r="AU1044" i="1" s="1"/>
  <c r="AV1044" i="1" s="1"/>
  <c r="X1043" i="1"/>
  <c r="AA1043" i="1" s="1"/>
  <c r="AB1043" i="1" s="1"/>
  <c r="AE1043" i="1" s="1"/>
  <c r="X1042" i="1"/>
  <c r="AH1042" i="1" s="1"/>
  <c r="AI1042" i="1" s="1"/>
  <c r="X1041" i="1"/>
  <c r="AH1041" i="1" s="1"/>
  <c r="AI1041" i="1" s="1"/>
  <c r="AL1041" i="1" s="1"/>
  <c r="AM1041" i="1" s="1"/>
  <c r="AQ1041" i="1" s="1"/>
  <c r="AR1041" i="1" s="1"/>
  <c r="AS1041" i="1" s="1"/>
  <c r="AU1041" i="1" s="1"/>
  <c r="AV1041" i="1" s="1"/>
  <c r="X1040" i="1"/>
  <c r="AH1040" i="1" s="1"/>
  <c r="AI1040" i="1" s="1"/>
  <c r="AL1040" i="1" s="1"/>
  <c r="AM1040" i="1" s="1"/>
  <c r="AQ1040" i="1" s="1"/>
  <c r="AR1040" i="1" s="1"/>
  <c r="AS1040" i="1" s="1"/>
  <c r="AU1040" i="1" s="1"/>
  <c r="AV1040" i="1" s="1"/>
  <c r="X1039" i="1"/>
  <c r="AH1039" i="1" s="1"/>
  <c r="AI1039" i="1" s="1"/>
  <c r="AL1039" i="1" s="1"/>
  <c r="AM1039" i="1" s="1"/>
  <c r="AQ1039" i="1" s="1"/>
  <c r="AR1039" i="1" s="1"/>
  <c r="AS1039" i="1" s="1"/>
  <c r="AU1039" i="1" s="1"/>
  <c r="AV1039" i="1" s="1"/>
  <c r="X1038" i="1"/>
  <c r="AH1038" i="1" s="1"/>
  <c r="AI1038" i="1" s="1"/>
  <c r="X1037" i="1"/>
  <c r="AH1037" i="1" s="1"/>
  <c r="AI1037" i="1" s="1"/>
  <c r="AL1037" i="1" s="1"/>
  <c r="AM1037" i="1" s="1"/>
  <c r="AQ1037" i="1" s="1"/>
  <c r="AR1037" i="1" s="1"/>
  <c r="AS1037" i="1" s="1"/>
  <c r="AU1037" i="1" s="1"/>
  <c r="AV1037" i="1" s="1"/>
  <c r="X1036" i="1"/>
  <c r="AH1036" i="1" s="1"/>
  <c r="AI1036" i="1" s="1"/>
  <c r="AL1036" i="1" s="1"/>
  <c r="AM1036" i="1" s="1"/>
  <c r="AQ1036" i="1" s="1"/>
  <c r="AR1036" i="1" s="1"/>
  <c r="AS1036" i="1" s="1"/>
  <c r="AU1036" i="1" s="1"/>
  <c r="AV1036" i="1" s="1"/>
  <c r="X1035" i="1"/>
  <c r="AH1035" i="1" s="1"/>
  <c r="AI1035" i="1" s="1"/>
  <c r="AL1035" i="1" s="1"/>
  <c r="AM1035" i="1" s="1"/>
  <c r="AQ1035" i="1" s="1"/>
  <c r="AR1035" i="1" s="1"/>
  <c r="AS1035" i="1" s="1"/>
  <c r="AU1035" i="1" s="1"/>
  <c r="AV1035" i="1" s="1"/>
  <c r="X1034" i="1"/>
  <c r="AH1034" i="1" s="1"/>
  <c r="AI1034" i="1" s="1"/>
  <c r="X1032" i="1"/>
  <c r="AH1032" i="1" s="1"/>
  <c r="AI1032" i="1" s="1"/>
  <c r="AL1032" i="1" s="1"/>
  <c r="AM1032" i="1" s="1"/>
  <c r="AQ1032" i="1" s="1"/>
  <c r="AR1032" i="1" s="1"/>
  <c r="AS1032" i="1" s="1"/>
  <c r="AU1032" i="1" s="1"/>
  <c r="AV1032" i="1" s="1"/>
  <c r="X1031" i="1"/>
  <c r="AH1031" i="1" s="1"/>
  <c r="AI1031" i="1" s="1"/>
  <c r="X1030" i="1"/>
  <c r="AH1030" i="1" s="1"/>
  <c r="AI1030" i="1" s="1"/>
  <c r="X1029" i="1"/>
  <c r="AH1029" i="1" s="1"/>
  <c r="AI1029" i="1" s="1"/>
  <c r="X1028" i="1"/>
  <c r="AH1028" i="1" s="1"/>
  <c r="AI1028" i="1" s="1"/>
  <c r="AL1028" i="1" s="1"/>
  <c r="AM1028" i="1" s="1"/>
  <c r="AQ1028" i="1" s="1"/>
  <c r="AR1028" i="1" s="1"/>
  <c r="AS1028" i="1" s="1"/>
  <c r="AU1028" i="1" s="1"/>
  <c r="AV1028" i="1" s="1"/>
  <c r="X1027" i="1"/>
  <c r="AH1027" i="1" s="1"/>
  <c r="AI1027" i="1" s="1"/>
  <c r="AL1027" i="1" s="1"/>
  <c r="AM1027" i="1" s="1"/>
  <c r="AQ1027" i="1" s="1"/>
  <c r="X1026" i="1"/>
  <c r="AH1026" i="1" s="1"/>
  <c r="AI1026" i="1" s="1"/>
  <c r="X1025" i="1"/>
  <c r="AH1025" i="1" s="1"/>
  <c r="AI1025" i="1" s="1"/>
  <c r="AL1025" i="1" s="1"/>
  <c r="AM1025" i="1" s="1"/>
  <c r="AQ1025" i="1" s="1"/>
  <c r="X1024" i="1"/>
  <c r="AH1024" i="1" s="1"/>
  <c r="AI1024" i="1" s="1"/>
  <c r="AL1024" i="1" s="1"/>
  <c r="AM1024" i="1" s="1"/>
  <c r="AQ1024" i="1" s="1"/>
  <c r="AR1024" i="1" s="1"/>
  <c r="AS1024" i="1" s="1"/>
  <c r="AU1024" i="1" s="1"/>
  <c r="AV1024" i="1" s="1"/>
  <c r="X1023" i="1"/>
  <c r="AH1023" i="1" s="1"/>
  <c r="AI1023" i="1" s="1"/>
  <c r="AL1023" i="1" s="1"/>
  <c r="AM1023" i="1" s="1"/>
  <c r="AQ1023" i="1" s="1"/>
  <c r="X1022" i="1"/>
  <c r="AH1022" i="1" s="1"/>
  <c r="AI1022" i="1" s="1"/>
  <c r="X1021" i="1"/>
  <c r="AH1021" i="1" s="1"/>
  <c r="AI1021" i="1" s="1"/>
  <c r="AL1021" i="1" s="1"/>
  <c r="AM1021" i="1" s="1"/>
  <c r="AQ1021" i="1" s="1"/>
  <c r="X1020" i="1"/>
  <c r="AH1020" i="1" s="1"/>
  <c r="AI1020" i="1" s="1"/>
  <c r="AL1020" i="1" s="1"/>
  <c r="AM1020" i="1" s="1"/>
  <c r="AQ1020" i="1" s="1"/>
  <c r="AR1020" i="1" s="1"/>
  <c r="AS1020" i="1" s="1"/>
  <c r="AU1020" i="1" s="1"/>
  <c r="AV1020" i="1" s="1"/>
  <c r="X1019" i="1"/>
  <c r="AH1019" i="1" s="1"/>
  <c r="AI1019" i="1" s="1"/>
  <c r="AL1019" i="1" s="1"/>
  <c r="AM1019" i="1" s="1"/>
  <c r="AQ1019" i="1" s="1"/>
  <c r="X1018" i="1"/>
  <c r="AH1018" i="1" s="1"/>
  <c r="AI1018" i="1" s="1"/>
  <c r="X1017" i="1"/>
  <c r="AA1017" i="1" s="1"/>
  <c r="AB1017" i="1" s="1"/>
  <c r="X1016" i="1"/>
  <c r="AH1016" i="1" s="1"/>
  <c r="AI1016" i="1" s="1"/>
  <c r="X1015" i="1"/>
  <c r="AH1015" i="1" s="1"/>
  <c r="AI1015" i="1" s="1"/>
  <c r="X1014" i="1"/>
  <c r="AH1014" i="1" s="1"/>
  <c r="AI1014" i="1" s="1"/>
  <c r="AL1014" i="1" s="1"/>
  <c r="AM1014" i="1" s="1"/>
  <c r="AQ1014" i="1" s="1"/>
  <c r="X1013" i="1"/>
  <c r="AH1013" i="1" s="1"/>
  <c r="AI1013" i="1" s="1"/>
  <c r="X1012" i="1"/>
  <c r="AH1012" i="1" s="1"/>
  <c r="AI1012" i="1" s="1"/>
  <c r="AL1012" i="1" s="1"/>
  <c r="AM1012" i="1" s="1"/>
  <c r="AQ1012" i="1" s="1"/>
  <c r="AR1012" i="1" s="1"/>
  <c r="AS1012" i="1" s="1"/>
  <c r="AU1012" i="1" s="1"/>
  <c r="AV1012" i="1" s="1"/>
  <c r="X1011" i="1"/>
  <c r="AH1011" i="1" s="1"/>
  <c r="AI1011" i="1" s="1"/>
  <c r="AL1011" i="1" s="1"/>
  <c r="AM1011" i="1" s="1"/>
  <c r="AQ1011" i="1" s="1"/>
  <c r="X1010" i="1"/>
  <c r="AH1010" i="1" s="1"/>
  <c r="AI1010" i="1" s="1"/>
  <c r="AL1010" i="1" s="1"/>
  <c r="AM1010" i="1" s="1"/>
  <c r="AQ1010" i="1" s="1"/>
  <c r="X1009" i="1"/>
  <c r="AA1009" i="1" s="1"/>
  <c r="AB1009" i="1" s="1"/>
  <c r="AE1009" i="1" s="1"/>
  <c r="X1008" i="1"/>
  <c r="AH1008" i="1" s="1"/>
  <c r="AI1008" i="1" s="1"/>
  <c r="X1007" i="1"/>
  <c r="AA1007" i="1" s="1"/>
  <c r="AB1007" i="1" s="1"/>
  <c r="X1006" i="1"/>
  <c r="AH1006" i="1" s="1"/>
  <c r="AI1006" i="1" s="1"/>
  <c r="X1005" i="1"/>
  <c r="AH1005" i="1" s="1"/>
  <c r="AI1005" i="1" s="1"/>
  <c r="AL1005" i="1" s="1"/>
  <c r="AM1005" i="1" s="1"/>
  <c r="AQ1005" i="1" s="1"/>
  <c r="X1004" i="1"/>
  <c r="AH1004" i="1" s="1"/>
  <c r="AI1004" i="1" s="1"/>
  <c r="X1003" i="1"/>
  <c r="AA1003" i="1" s="1"/>
  <c r="AB1003" i="1" s="1"/>
  <c r="AE1003" i="1" s="1"/>
  <c r="X1002" i="1"/>
  <c r="AH1002" i="1" s="1"/>
  <c r="AI1002" i="1" s="1"/>
  <c r="X1001" i="1"/>
  <c r="AH1001" i="1" s="1"/>
  <c r="AI1001" i="1" s="1"/>
  <c r="AL1001" i="1" s="1"/>
  <c r="AM1001" i="1" s="1"/>
  <c r="AQ1001" i="1" s="1"/>
  <c r="X1000" i="1"/>
  <c r="AH1000" i="1" s="1"/>
  <c r="AI1000" i="1" s="1"/>
  <c r="AL1000" i="1" s="1"/>
  <c r="AM1000" i="1" s="1"/>
  <c r="AQ1000" i="1" s="1"/>
  <c r="AR1000" i="1" s="1"/>
  <c r="AS1000" i="1" s="1"/>
  <c r="AU1000" i="1" s="1"/>
  <c r="AV1000" i="1" s="1"/>
  <c r="X999" i="1"/>
  <c r="AH999" i="1" s="1"/>
  <c r="AI999" i="1" s="1"/>
  <c r="AL999" i="1" s="1"/>
  <c r="AM999" i="1" s="1"/>
  <c r="AQ999" i="1" s="1"/>
  <c r="X998" i="1"/>
  <c r="AH998" i="1" s="1"/>
  <c r="AI998" i="1" s="1"/>
  <c r="X997" i="1"/>
  <c r="AH997" i="1" s="1"/>
  <c r="AI997" i="1" s="1"/>
  <c r="X996" i="1"/>
  <c r="AH996" i="1" s="1"/>
  <c r="AI996" i="1" s="1"/>
  <c r="AL996" i="1" s="1"/>
  <c r="AM996" i="1" s="1"/>
  <c r="AQ996" i="1" s="1"/>
  <c r="AR996" i="1" s="1"/>
  <c r="AS996" i="1" s="1"/>
  <c r="AU996" i="1" s="1"/>
  <c r="AV996" i="1" s="1"/>
  <c r="X995" i="1"/>
  <c r="AH995" i="1" s="1"/>
  <c r="AI995" i="1" s="1"/>
  <c r="AL995" i="1" s="1"/>
  <c r="AM995" i="1" s="1"/>
  <c r="AQ995" i="1" s="1"/>
  <c r="X994" i="1"/>
  <c r="AH994" i="1" s="1"/>
  <c r="AI994" i="1" s="1"/>
  <c r="X993" i="1"/>
  <c r="AH993" i="1" s="1"/>
  <c r="AI993" i="1" s="1"/>
  <c r="AL993" i="1" s="1"/>
  <c r="AM993" i="1" s="1"/>
  <c r="AQ993" i="1" s="1"/>
  <c r="X992" i="1"/>
  <c r="AH992" i="1" s="1"/>
  <c r="AI992" i="1" s="1"/>
  <c r="AL992" i="1" s="1"/>
  <c r="AM992" i="1" s="1"/>
  <c r="AQ992" i="1" s="1"/>
  <c r="AR992" i="1" s="1"/>
  <c r="AS992" i="1" s="1"/>
  <c r="AU992" i="1" s="1"/>
  <c r="AV992" i="1" s="1"/>
  <c r="X991" i="1"/>
  <c r="AH991" i="1" s="1"/>
  <c r="AI991" i="1" s="1"/>
  <c r="AL991" i="1" s="1"/>
  <c r="AM991" i="1" s="1"/>
  <c r="AQ991" i="1" s="1"/>
  <c r="X990" i="1"/>
  <c r="AA990" i="1" s="1"/>
  <c r="AB990" i="1" s="1"/>
  <c r="X989" i="1"/>
  <c r="AH989" i="1" s="1"/>
  <c r="AI989" i="1" s="1"/>
  <c r="X988" i="1"/>
  <c r="AH988" i="1" s="1"/>
  <c r="AI988" i="1" s="1"/>
  <c r="X987" i="1"/>
  <c r="AH987" i="1" s="1"/>
  <c r="AI987" i="1" s="1"/>
  <c r="AL987" i="1" s="1"/>
  <c r="AM987" i="1" s="1"/>
  <c r="AQ987" i="1" s="1"/>
  <c r="X986" i="1"/>
  <c r="AH986" i="1" s="1"/>
  <c r="AI986" i="1" s="1"/>
  <c r="AL986" i="1" s="1"/>
  <c r="AM986" i="1" s="1"/>
  <c r="AQ986" i="1" s="1"/>
  <c r="X985" i="1"/>
  <c r="AH985" i="1" s="1"/>
  <c r="AI985" i="1" s="1"/>
  <c r="X983" i="1"/>
  <c r="AH983" i="1" s="1"/>
  <c r="AI983" i="1" s="1"/>
  <c r="AL983" i="1" s="1"/>
  <c r="AM983" i="1" s="1"/>
  <c r="AQ983" i="1" s="1"/>
  <c r="X982" i="1"/>
  <c r="AH982" i="1" s="1"/>
  <c r="AI982" i="1" s="1"/>
  <c r="AL982" i="1" s="1"/>
  <c r="AM982" i="1" s="1"/>
  <c r="AQ982" i="1" s="1"/>
  <c r="X981" i="1"/>
  <c r="AH981" i="1" s="1"/>
  <c r="AI981" i="1" s="1"/>
  <c r="X980" i="1"/>
  <c r="AH980" i="1" s="1"/>
  <c r="AI980" i="1" s="1"/>
  <c r="X979" i="1"/>
  <c r="AH979" i="1" s="1"/>
  <c r="AI979" i="1" s="1"/>
  <c r="X978" i="1"/>
  <c r="AH978" i="1" s="1"/>
  <c r="AI978" i="1" s="1"/>
  <c r="X977" i="1"/>
  <c r="AH977" i="1" s="1"/>
  <c r="AI977" i="1" s="1"/>
  <c r="AL977" i="1" s="1"/>
  <c r="AM977" i="1" s="1"/>
  <c r="AQ977" i="1" s="1"/>
  <c r="X976" i="1"/>
  <c r="AH976" i="1" s="1"/>
  <c r="AI976" i="1" s="1"/>
  <c r="X975" i="1"/>
  <c r="AH975" i="1" s="1"/>
  <c r="AI975" i="1" s="1"/>
  <c r="AL975" i="1" s="1"/>
  <c r="AM975" i="1" s="1"/>
  <c r="AQ975" i="1" s="1"/>
  <c r="X974" i="1"/>
  <c r="AH974" i="1" s="1"/>
  <c r="AI974" i="1" s="1"/>
  <c r="AL974" i="1" s="1"/>
  <c r="AM974" i="1" s="1"/>
  <c r="AQ974" i="1" s="1"/>
  <c r="X973" i="1"/>
  <c r="AH973" i="1" s="1"/>
  <c r="AI973" i="1" s="1"/>
  <c r="AL973" i="1" s="1"/>
  <c r="AM973" i="1" s="1"/>
  <c r="AQ973" i="1" s="1"/>
  <c r="X972" i="1"/>
  <c r="AH972" i="1" s="1"/>
  <c r="AI972" i="1" s="1"/>
  <c r="X971" i="1"/>
  <c r="AH971" i="1" s="1"/>
  <c r="AI971" i="1" s="1"/>
  <c r="AL971" i="1" s="1"/>
  <c r="AM971" i="1" s="1"/>
  <c r="AQ971" i="1" s="1"/>
  <c r="X970" i="1"/>
  <c r="AH970" i="1" s="1"/>
  <c r="AI970" i="1" s="1"/>
  <c r="AL970" i="1" s="1"/>
  <c r="AM970" i="1" s="1"/>
  <c r="AQ970" i="1" s="1"/>
  <c r="X969" i="1"/>
  <c r="AH969" i="1" s="1"/>
  <c r="AI969" i="1" s="1"/>
  <c r="X968" i="1"/>
  <c r="AH968" i="1" s="1"/>
  <c r="AI968" i="1" s="1"/>
  <c r="AL968" i="1" s="1"/>
  <c r="AM968" i="1" s="1"/>
  <c r="AQ968" i="1" s="1"/>
  <c r="AR968" i="1" s="1"/>
  <c r="AS968" i="1" s="1"/>
  <c r="AU968" i="1" s="1"/>
  <c r="AV968" i="1" s="1"/>
  <c r="X967" i="1"/>
  <c r="AH967" i="1" s="1"/>
  <c r="AI967" i="1" s="1"/>
  <c r="AL967" i="1" s="1"/>
  <c r="AM967" i="1" s="1"/>
  <c r="AQ967" i="1" s="1"/>
  <c r="X966" i="1"/>
  <c r="AH966" i="1" s="1"/>
  <c r="AI966" i="1" s="1"/>
  <c r="X965" i="1"/>
  <c r="AA965" i="1" s="1"/>
  <c r="AB965" i="1" s="1"/>
  <c r="AE965" i="1" s="1"/>
  <c r="X964" i="1"/>
  <c r="AA964" i="1" s="1"/>
  <c r="AB964" i="1" s="1"/>
  <c r="X963" i="1"/>
  <c r="AH963" i="1" s="1"/>
  <c r="AI963" i="1" s="1"/>
  <c r="X962" i="1"/>
  <c r="AA962" i="1" s="1"/>
  <c r="AB962" i="1" s="1"/>
  <c r="AE962" i="1" s="1"/>
  <c r="X961" i="1"/>
  <c r="AA961" i="1" s="1"/>
  <c r="AB961" i="1" s="1"/>
  <c r="X960" i="1"/>
  <c r="AH960" i="1" s="1"/>
  <c r="AI960" i="1" s="1"/>
  <c r="AL960" i="1" s="1"/>
  <c r="AM960" i="1" s="1"/>
  <c r="AQ960" i="1" s="1"/>
  <c r="AR960" i="1" s="1"/>
  <c r="AS960" i="1" s="1"/>
  <c r="AU960" i="1" s="1"/>
  <c r="AV960" i="1" s="1"/>
  <c r="X959" i="1"/>
  <c r="AH959" i="1" s="1"/>
  <c r="AI959" i="1" s="1"/>
  <c r="AL959" i="1" s="1"/>
  <c r="AM959" i="1" s="1"/>
  <c r="AQ959" i="1" s="1"/>
  <c r="X958" i="1"/>
  <c r="AH958" i="1" s="1"/>
  <c r="AI958" i="1" s="1"/>
  <c r="AL958" i="1" s="1"/>
  <c r="AM958" i="1" s="1"/>
  <c r="AQ958" i="1" s="1"/>
  <c r="X956" i="1"/>
  <c r="AH956" i="1" s="1"/>
  <c r="AI956" i="1" s="1"/>
  <c r="AL956" i="1" s="1"/>
  <c r="AM956" i="1" s="1"/>
  <c r="AQ956" i="1" s="1"/>
  <c r="AR956" i="1" s="1"/>
  <c r="AS956" i="1" s="1"/>
  <c r="AU956" i="1" s="1"/>
  <c r="AV956" i="1" s="1"/>
  <c r="X955" i="1"/>
  <c r="AH955" i="1" s="1"/>
  <c r="AI955" i="1" s="1"/>
  <c r="X954" i="1"/>
  <c r="AA954" i="1" s="1"/>
  <c r="AB954" i="1" s="1"/>
  <c r="AE954" i="1" s="1"/>
  <c r="X953" i="1"/>
  <c r="AH953" i="1" s="1"/>
  <c r="AI953" i="1" s="1"/>
  <c r="AL953" i="1" s="1"/>
  <c r="AM953" i="1" s="1"/>
  <c r="AQ953" i="1" s="1"/>
  <c r="X952" i="1"/>
  <c r="AH952" i="1" s="1"/>
  <c r="AI952" i="1" s="1"/>
  <c r="AL952" i="1" s="1"/>
  <c r="AM952" i="1" s="1"/>
  <c r="AQ952" i="1" s="1"/>
  <c r="AR952" i="1" s="1"/>
  <c r="AS952" i="1" s="1"/>
  <c r="AU952" i="1" s="1"/>
  <c r="AV952" i="1" s="1"/>
  <c r="X951" i="1"/>
  <c r="AH951" i="1" s="1"/>
  <c r="AI951" i="1" s="1"/>
  <c r="AL951" i="1" s="1"/>
  <c r="AM951" i="1" s="1"/>
  <c r="AQ951" i="1" s="1"/>
  <c r="X950" i="1"/>
  <c r="AH950" i="1" s="1"/>
  <c r="AI950" i="1" s="1"/>
  <c r="X949" i="1"/>
  <c r="AH949" i="1" s="1"/>
  <c r="AI949" i="1" s="1"/>
  <c r="AL949" i="1" s="1"/>
  <c r="AM949" i="1" s="1"/>
  <c r="AQ949" i="1" s="1"/>
  <c r="X948" i="1"/>
  <c r="AH948" i="1" s="1"/>
  <c r="AI948" i="1" s="1"/>
  <c r="X947" i="1"/>
  <c r="AH947" i="1" s="1"/>
  <c r="AI947" i="1" s="1"/>
  <c r="X946" i="1"/>
  <c r="AH946" i="1" s="1"/>
  <c r="AI946" i="1" s="1"/>
  <c r="AL946" i="1" s="1"/>
  <c r="AM946" i="1" s="1"/>
  <c r="AQ946" i="1" s="1"/>
  <c r="X945" i="1"/>
  <c r="AA945" i="1" s="1"/>
  <c r="AB945" i="1" s="1"/>
  <c r="X944" i="1"/>
  <c r="AH944" i="1" s="1"/>
  <c r="AI944" i="1" s="1"/>
  <c r="AL944" i="1" s="1"/>
  <c r="AM944" i="1" s="1"/>
  <c r="AQ944" i="1" s="1"/>
  <c r="AR944" i="1" s="1"/>
  <c r="AS944" i="1" s="1"/>
  <c r="AU944" i="1" s="1"/>
  <c r="AV944" i="1" s="1"/>
  <c r="X943" i="1"/>
  <c r="AH943" i="1" s="1"/>
  <c r="AI943" i="1" s="1"/>
  <c r="AL943" i="1" s="1"/>
  <c r="AM943" i="1" s="1"/>
  <c r="AQ943" i="1" s="1"/>
  <c r="X942" i="1"/>
  <c r="AH942" i="1" s="1"/>
  <c r="AI942" i="1" s="1"/>
  <c r="X941" i="1"/>
  <c r="AH941" i="1" s="1"/>
  <c r="AI941" i="1" s="1"/>
  <c r="AL941" i="1" s="1"/>
  <c r="AM941" i="1" s="1"/>
  <c r="AQ941" i="1" s="1"/>
  <c r="X940" i="1"/>
  <c r="AH940" i="1" s="1"/>
  <c r="AI940" i="1" s="1"/>
  <c r="AL940" i="1" s="1"/>
  <c r="AM940" i="1" s="1"/>
  <c r="AQ940" i="1" s="1"/>
  <c r="AR940" i="1" s="1"/>
  <c r="AS940" i="1" s="1"/>
  <c r="AU940" i="1" s="1"/>
  <c r="AV940" i="1" s="1"/>
  <c r="X939" i="1"/>
  <c r="AH939" i="1" s="1"/>
  <c r="AI939" i="1" s="1"/>
  <c r="X938" i="1"/>
  <c r="AH938" i="1" s="1"/>
  <c r="AI938" i="1" s="1"/>
  <c r="X937" i="1"/>
  <c r="AH937" i="1" s="1"/>
  <c r="AI937" i="1" s="1"/>
  <c r="X936" i="1"/>
  <c r="AH936" i="1" s="1"/>
  <c r="AI936" i="1" s="1"/>
  <c r="AL936" i="1" s="1"/>
  <c r="AM936" i="1" s="1"/>
  <c r="AQ936" i="1" s="1"/>
  <c r="AR936" i="1" s="1"/>
  <c r="AS936" i="1" s="1"/>
  <c r="AU936" i="1" s="1"/>
  <c r="AV936" i="1" s="1"/>
  <c r="X935" i="1"/>
  <c r="AH935" i="1" s="1"/>
  <c r="AI935" i="1" s="1"/>
  <c r="AL935" i="1" s="1"/>
  <c r="AM935" i="1" s="1"/>
  <c r="AQ935" i="1" s="1"/>
  <c r="X934" i="1"/>
  <c r="AH934" i="1" s="1"/>
  <c r="AI934" i="1" s="1"/>
  <c r="AL934" i="1" s="1"/>
  <c r="AM934" i="1" s="1"/>
  <c r="AQ934" i="1" s="1"/>
  <c r="X933" i="1"/>
  <c r="AH933" i="1" s="1"/>
  <c r="AI933" i="1" s="1"/>
  <c r="X932" i="1"/>
  <c r="AH932" i="1" s="1"/>
  <c r="AI932" i="1" s="1"/>
  <c r="AL932" i="1" s="1"/>
  <c r="AM932" i="1" s="1"/>
  <c r="AQ932" i="1" s="1"/>
  <c r="AR932" i="1" s="1"/>
  <c r="AS932" i="1" s="1"/>
  <c r="AU932" i="1" s="1"/>
  <c r="AV932" i="1" s="1"/>
  <c r="X931" i="1"/>
  <c r="AH931" i="1" s="1"/>
  <c r="AI931" i="1" s="1"/>
  <c r="AL931" i="1" s="1"/>
  <c r="AM931" i="1" s="1"/>
  <c r="AQ931" i="1" s="1"/>
  <c r="X930" i="1"/>
  <c r="AH930" i="1" s="1"/>
  <c r="AI930" i="1" s="1"/>
  <c r="X929" i="1"/>
  <c r="AH929" i="1" s="1"/>
  <c r="AI929" i="1" s="1"/>
  <c r="AL929" i="1" s="1"/>
  <c r="AM929" i="1" s="1"/>
  <c r="AQ929" i="1" s="1"/>
  <c r="X928" i="1"/>
  <c r="AH928" i="1" s="1"/>
  <c r="AI928" i="1" s="1"/>
  <c r="AL928" i="1" s="1"/>
  <c r="AM928" i="1" s="1"/>
  <c r="AQ928" i="1" s="1"/>
  <c r="AR928" i="1" s="1"/>
  <c r="AS928" i="1" s="1"/>
  <c r="AU928" i="1" s="1"/>
  <c r="AV928" i="1" s="1"/>
  <c r="X927" i="1"/>
  <c r="AH927" i="1" s="1"/>
  <c r="AI927" i="1" s="1"/>
  <c r="X926" i="1"/>
  <c r="AH926" i="1" s="1"/>
  <c r="AI926" i="1" s="1"/>
  <c r="X925" i="1"/>
  <c r="AH925" i="1" s="1"/>
  <c r="AI925" i="1" s="1"/>
  <c r="AL925" i="1" s="1"/>
  <c r="AM925" i="1" s="1"/>
  <c r="AQ925" i="1" s="1"/>
  <c r="X924" i="1"/>
  <c r="AH924" i="1" s="1"/>
  <c r="AI924" i="1" s="1"/>
  <c r="AL924" i="1" s="1"/>
  <c r="AM924" i="1" s="1"/>
  <c r="AQ924" i="1" s="1"/>
  <c r="AR924" i="1" s="1"/>
  <c r="AS924" i="1" s="1"/>
  <c r="AU924" i="1" s="1"/>
  <c r="AV924" i="1" s="1"/>
  <c r="X923" i="1"/>
  <c r="AH923" i="1" s="1"/>
  <c r="AI923" i="1" s="1"/>
  <c r="AL923" i="1" s="1"/>
  <c r="AM923" i="1" s="1"/>
  <c r="AQ923" i="1" s="1"/>
  <c r="X922" i="1"/>
  <c r="AH922" i="1" s="1"/>
  <c r="AI922" i="1" s="1"/>
  <c r="AL922" i="1" s="1"/>
  <c r="AM922" i="1" s="1"/>
  <c r="AQ922" i="1" s="1"/>
  <c r="X921" i="1"/>
  <c r="AH921" i="1" s="1"/>
  <c r="AI921" i="1" s="1"/>
  <c r="X920" i="1"/>
  <c r="AH920" i="1" s="1"/>
  <c r="AI920" i="1" s="1"/>
  <c r="AL920" i="1" s="1"/>
  <c r="AM920" i="1" s="1"/>
  <c r="AQ920" i="1" s="1"/>
  <c r="AR920" i="1" s="1"/>
  <c r="AS920" i="1" s="1"/>
  <c r="AU920" i="1" s="1"/>
  <c r="AV920" i="1" s="1"/>
  <c r="X919" i="1"/>
  <c r="AH919" i="1" s="1"/>
  <c r="AI919" i="1" s="1"/>
  <c r="AL919" i="1" s="1"/>
  <c r="AM919" i="1" s="1"/>
  <c r="AQ919" i="1" s="1"/>
  <c r="X918" i="1"/>
  <c r="AH918" i="1" s="1"/>
  <c r="AI918" i="1" s="1"/>
  <c r="AL918" i="1" s="1"/>
  <c r="AM918" i="1" s="1"/>
  <c r="AQ918" i="1" s="1"/>
  <c r="X917" i="1"/>
  <c r="AH917" i="1" s="1"/>
  <c r="AI917" i="1" s="1"/>
  <c r="X916" i="1"/>
  <c r="AH916" i="1" s="1"/>
  <c r="AI916" i="1" s="1"/>
  <c r="AL916" i="1" s="1"/>
  <c r="AM916" i="1" s="1"/>
  <c r="AQ916" i="1" s="1"/>
  <c r="AR916" i="1" s="1"/>
  <c r="AS916" i="1" s="1"/>
  <c r="AU916" i="1" s="1"/>
  <c r="AV916" i="1" s="1"/>
  <c r="X915" i="1"/>
  <c r="AH915" i="1" s="1"/>
  <c r="AI915" i="1" s="1"/>
  <c r="X914" i="1"/>
  <c r="AH914" i="1" s="1"/>
  <c r="AI914" i="1" s="1"/>
  <c r="X913" i="1"/>
  <c r="AH913" i="1" s="1"/>
  <c r="AI913" i="1" s="1"/>
  <c r="AL913" i="1" s="1"/>
  <c r="AM913" i="1" s="1"/>
  <c r="AQ913" i="1" s="1"/>
  <c r="X911" i="1"/>
  <c r="AH911" i="1" s="1"/>
  <c r="AI911" i="1" s="1"/>
  <c r="AL911" i="1" s="1"/>
  <c r="AM911" i="1" s="1"/>
  <c r="AQ911" i="1" s="1"/>
  <c r="AR911" i="1" s="1"/>
  <c r="AS911" i="1" s="1"/>
  <c r="AU911" i="1" s="1"/>
  <c r="AV911" i="1" s="1"/>
  <c r="X910" i="1"/>
  <c r="AH910" i="1" s="1"/>
  <c r="AI910" i="1" s="1"/>
  <c r="X909" i="1"/>
  <c r="AA909" i="1" s="1"/>
  <c r="AB909" i="1" s="1"/>
  <c r="AE909" i="1" s="1"/>
  <c r="X906" i="1"/>
  <c r="AH906" i="1" s="1"/>
  <c r="AI906" i="1" s="1"/>
  <c r="AL906" i="1" s="1"/>
  <c r="AM906" i="1" s="1"/>
  <c r="AQ906" i="1" s="1"/>
  <c r="X905" i="1"/>
  <c r="AH905" i="1" s="1"/>
  <c r="AI905" i="1" s="1"/>
  <c r="AL905" i="1" s="1"/>
  <c r="AM905" i="1" s="1"/>
  <c r="AQ905" i="1" s="1"/>
  <c r="X904" i="1"/>
  <c r="AH904" i="1" s="1"/>
  <c r="AI904" i="1" s="1"/>
  <c r="X903" i="1"/>
  <c r="AH903" i="1" s="1"/>
  <c r="AI903" i="1" s="1"/>
  <c r="X902" i="1"/>
  <c r="AH902" i="1" s="1"/>
  <c r="AI902" i="1" s="1"/>
  <c r="X901" i="1"/>
  <c r="AH901" i="1" s="1"/>
  <c r="AI901" i="1" s="1"/>
  <c r="X900" i="1"/>
  <c r="AA900" i="1" s="1"/>
  <c r="AB900" i="1" s="1"/>
  <c r="X899" i="1"/>
  <c r="AH899" i="1" s="1"/>
  <c r="AI899" i="1" s="1"/>
  <c r="AL899" i="1" s="1"/>
  <c r="AM899" i="1" s="1"/>
  <c r="AQ899" i="1" s="1"/>
  <c r="X897" i="1"/>
  <c r="AH897" i="1" s="1"/>
  <c r="AI897" i="1" s="1"/>
  <c r="AL897" i="1" s="1"/>
  <c r="AM897" i="1" s="1"/>
  <c r="AQ897" i="1" s="1"/>
  <c r="X896" i="1"/>
  <c r="AH896" i="1" s="1"/>
  <c r="AI896" i="1" s="1"/>
  <c r="X895" i="1"/>
  <c r="AH895" i="1" s="1"/>
  <c r="AI895" i="1" s="1"/>
  <c r="AL895" i="1" s="1"/>
  <c r="AM895" i="1" s="1"/>
  <c r="AQ895" i="1" s="1"/>
  <c r="X894" i="1"/>
  <c r="AH894" i="1" s="1"/>
  <c r="AI894" i="1" s="1"/>
  <c r="AL894" i="1" s="1"/>
  <c r="AM894" i="1" s="1"/>
  <c r="AQ894" i="1" s="1"/>
  <c r="X893" i="1"/>
  <c r="AH893" i="1" s="1"/>
  <c r="AI893" i="1" s="1"/>
  <c r="X892" i="1"/>
  <c r="AH892" i="1" s="1"/>
  <c r="AI892" i="1" s="1"/>
  <c r="AL892" i="1" s="1"/>
  <c r="AM892" i="1" s="1"/>
  <c r="AQ892" i="1" s="1"/>
  <c r="AR892" i="1" s="1"/>
  <c r="AS892" i="1" s="1"/>
  <c r="AU892" i="1" s="1"/>
  <c r="AV892" i="1" s="1"/>
  <c r="X891" i="1"/>
  <c r="AH891" i="1" s="1"/>
  <c r="AI891" i="1" s="1"/>
  <c r="AL891" i="1" s="1"/>
  <c r="AM891" i="1" s="1"/>
  <c r="AQ891" i="1" s="1"/>
  <c r="X890" i="1"/>
  <c r="AH890" i="1" s="1"/>
  <c r="AI890" i="1" s="1"/>
  <c r="AL890" i="1" s="1"/>
  <c r="AM890" i="1" s="1"/>
  <c r="AQ890" i="1" s="1"/>
  <c r="X889" i="1"/>
  <c r="AH889" i="1" s="1"/>
  <c r="AI889" i="1" s="1"/>
  <c r="X888" i="1"/>
  <c r="AH888" i="1" s="1"/>
  <c r="AI888" i="1" s="1"/>
  <c r="AL888" i="1" s="1"/>
  <c r="AM888" i="1" s="1"/>
  <c r="AQ888" i="1" s="1"/>
  <c r="AR888" i="1" s="1"/>
  <c r="AS888" i="1" s="1"/>
  <c r="AU888" i="1" s="1"/>
  <c r="AV888" i="1" s="1"/>
  <c r="X887" i="1"/>
  <c r="AH887" i="1" s="1"/>
  <c r="AI887" i="1" s="1"/>
  <c r="AL887" i="1" s="1"/>
  <c r="AM887" i="1" s="1"/>
  <c r="AQ887" i="1" s="1"/>
  <c r="X886" i="1"/>
  <c r="AH886" i="1" s="1"/>
  <c r="AI886" i="1" s="1"/>
  <c r="AL886" i="1" s="1"/>
  <c r="AM886" i="1" s="1"/>
  <c r="AQ886" i="1" s="1"/>
  <c r="X885" i="1"/>
  <c r="AH885" i="1" s="1"/>
  <c r="AI885" i="1" s="1"/>
  <c r="AL885" i="1" s="1"/>
  <c r="AM885" i="1" s="1"/>
  <c r="AQ885" i="1" s="1"/>
  <c r="X884" i="1"/>
  <c r="AH884" i="1" s="1"/>
  <c r="AI884" i="1" s="1"/>
  <c r="X883" i="1"/>
  <c r="AH883" i="1" s="1"/>
  <c r="AI883" i="1" s="1"/>
  <c r="AL883" i="1" s="1"/>
  <c r="AM883" i="1" s="1"/>
  <c r="AQ883" i="1" s="1"/>
  <c r="X881" i="1"/>
  <c r="AH881" i="1" s="1"/>
  <c r="AI881" i="1" s="1"/>
  <c r="AL881" i="1" s="1"/>
  <c r="AM881" i="1" s="1"/>
  <c r="AQ881" i="1" s="1"/>
  <c r="AR881" i="1" s="1"/>
  <c r="AS881" i="1" s="1"/>
  <c r="AU881" i="1" s="1"/>
  <c r="AV881" i="1" s="1"/>
  <c r="X880" i="1"/>
  <c r="AH880" i="1" s="1"/>
  <c r="AI880" i="1" s="1"/>
  <c r="X879" i="1"/>
  <c r="AH879" i="1" s="1"/>
  <c r="AI879" i="1" s="1"/>
  <c r="AL879" i="1" s="1"/>
  <c r="AM879" i="1" s="1"/>
  <c r="AQ879" i="1" s="1"/>
  <c r="AR879" i="1" s="1"/>
  <c r="AS879" i="1" s="1"/>
  <c r="AU879" i="1" s="1"/>
  <c r="AV879" i="1" s="1"/>
  <c r="X878" i="1"/>
  <c r="AH878" i="1" s="1"/>
  <c r="AI878" i="1" s="1"/>
  <c r="X877" i="1"/>
  <c r="AH877" i="1" s="1"/>
  <c r="AI877" i="1" s="1"/>
  <c r="X876" i="1"/>
  <c r="AH876" i="1" s="1"/>
  <c r="AI876" i="1" s="1"/>
  <c r="AL876" i="1" s="1"/>
  <c r="AM876" i="1" s="1"/>
  <c r="AQ876" i="1" s="1"/>
  <c r="AR876" i="1" s="1"/>
  <c r="AS876" i="1" s="1"/>
  <c r="AU876" i="1" s="1"/>
  <c r="AV876" i="1" s="1"/>
  <c r="X875" i="1"/>
  <c r="AA875" i="1" s="1"/>
  <c r="AB875" i="1" s="1"/>
  <c r="AE875" i="1" s="1"/>
  <c r="X874" i="1"/>
  <c r="AH874" i="1" s="1"/>
  <c r="AI874" i="1" s="1"/>
  <c r="AL874" i="1" s="1"/>
  <c r="AM874" i="1" s="1"/>
  <c r="AQ874" i="1" s="1"/>
  <c r="AR874" i="1" s="1"/>
  <c r="AS874" i="1" s="1"/>
  <c r="AU874" i="1" s="1"/>
  <c r="AV874" i="1" s="1"/>
  <c r="X873" i="1"/>
  <c r="AH873" i="1" s="1"/>
  <c r="AI873" i="1" s="1"/>
  <c r="AL873" i="1" s="1"/>
  <c r="AM873" i="1" s="1"/>
  <c r="AQ873" i="1" s="1"/>
  <c r="AR873" i="1" s="1"/>
  <c r="AS873" i="1" s="1"/>
  <c r="AU873" i="1" s="1"/>
  <c r="AV873" i="1" s="1"/>
  <c r="X872" i="1"/>
  <c r="AH872" i="1" s="1"/>
  <c r="AI872" i="1" s="1"/>
  <c r="X871" i="1"/>
  <c r="AH871" i="1" s="1"/>
  <c r="AI871" i="1" s="1"/>
  <c r="AL871" i="1" s="1"/>
  <c r="AM871" i="1" s="1"/>
  <c r="AQ871" i="1" s="1"/>
  <c r="AR871" i="1" s="1"/>
  <c r="AS871" i="1" s="1"/>
  <c r="AU871" i="1" s="1"/>
  <c r="AV871" i="1" s="1"/>
  <c r="X870" i="1"/>
  <c r="AH870" i="1" s="1"/>
  <c r="AI870" i="1" s="1"/>
  <c r="AL870" i="1" s="1"/>
  <c r="AM870" i="1" s="1"/>
  <c r="AQ870" i="1" s="1"/>
  <c r="AR870" i="1" s="1"/>
  <c r="AS870" i="1" s="1"/>
  <c r="AU870" i="1" s="1"/>
  <c r="AV870" i="1" s="1"/>
  <c r="X869" i="1"/>
  <c r="AH869" i="1" s="1"/>
  <c r="AI869" i="1" s="1"/>
  <c r="AL869" i="1" s="1"/>
  <c r="AM869" i="1" s="1"/>
  <c r="AQ869" i="1" s="1"/>
  <c r="AR869" i="1" s="1"/>
  <c r="AS869" i="1" s="1"/>
  <c r="AU869" i="1" s="1"/>
  <c r="AV869" i="1" s="1"/>
  <c r="X868" i="1"/>
  <c r="AH868" i="1" s="1"/>
  <c r="AI868" i="1" s="1"/>
  <c r="X867" i="1"/>
  <c r="AA867" i="1" s="1"/>
  <c r="AB867" i="1" s="1"/>
  <c r="X866" i="1"/>
  <c r="AA866" i="1" s="1"/>
  <c r="AB866" i="1" s="1"/>
  <c r="AE866" i="1" s="1"/>
  <c r="X865" i="1"/>
  <c r="AH865" i="1" s="1"/>
  <c r="AI865" i="1" s="1"/>
  <c r="X864" i="1"/>
  <c r="AH864" i="1" s="1"/>
  <c r="AI864" i="1" s="1"/>
  <c r="X863" i="1"/>
  <c r="AH863" i="1" s="1"/>
  <c r="AI863" i="1" s="1"/>
  <c r="AL863" i="1" s="1"/>
  <c r="AM863" i="1" s="1"/>
  <c r="AQ863" i="1" s="1"/>
  <c r="AR863" i="1" s="1"/>
  <c r="AS863" i="1" s="1"/>
  <c r="AU863" i="1" s="1"/>
  <c r="AV863" i="1" s="1"/>
  <c r="X862" i="1"/>
  <c r="AH862" i="1" s="1"/>
  <c r="AI862" i="1" s="1"/>
  <c r="AL862" i="1" s="1"/>
  <c r="AM862" i="1" s="1"/>
  <c r="AQ862" i="1" s="1"/>
  <c r="AR862" i="1" s="1"/>
  <c r="AS862" i="1" s="1"/>
  <c r="AU862" i="1" s="1"/>
  <c r="AV862" i="1" s="1"/>
  <c r="X861" i="1"/>
  <c r="AH861" i="1" s="1"/>
  <c r="AI861" i="1" s="1"/>
  <c r="X860" i="1"/>
  <c r="AH860" i="1" s="1"/>
  <c r="AI860" i="1" s="1"/>
  <c r="AL860" i="1" s="1"/>
  <c r="AM860" i="1" s="1"/>
  <c r="AQ860" i="1" s="1"/>
  <c r="AR860" i="1" s="1"/>
  <c r="AS860" i="1" s="1"/>
  <c r="AU860" i="1" s="1"/>
  <c r="AV860" i="1" s="1"/>
  <c r="X859" i="1"/>
  <c r="AH859" i="1" s="1"/>
  <c r="AI859" i="1" s="1"/>
  <c r="AL859" i="1" s="1"/>
  <c r="AM859" i="1" s="1"/>
  <c r="AQ859" i="1" s="1"/>
  <c r="AR859" i="1" s="1"/>
  <c r="AS859" i="1" s="1"/>
  <c r="AU859" i="1" s="1"/>
  <c r="AV859" i="1" s="1"/>
  <c r="X858" i="1"/>
  <c r="AH858" i="1" s="1"/>
  <c r="AI858" i="1" s="1"/>
  <c r="X857" i="1"/>
  <c r="AH857" i="1" s="1"/>
  <c r="AI857" i="1" s="1"/>
  <c r="AL857" i="1" s="1"/>
  <c r="AM857" i="1" s="1"/>
  <c r="AQ857" i="1" s="1"/>
  <c r="AR857" i="1" s="1"/>
  <c r="AS857" i="1" s="1"/>
  <c r="AU857" i="1" s="1"/>
  <c r="AV857" i="1" s="1"/>
  <c r="X856" i="1"/>
  <c r="AH856" i="1" s="1"/>
  <c r="AI856" i="1" s="1"/>
  <c r="AL856" i="1" s="1"/>
  <c r="AM856" i="1" s="1"/>
  <c r="AQ856" i="1" s="1"/>
  <c r="AR856" i="1" s="1"/>
  <c r="AS856" i="1" s="1"/>
  <c r="AU856" i="1" s="1"/>
  <c r="AV856" i="1" s="1"/>
  <c r="X855" i="1"/>
  <c r="AH855" i="1" s="1"/>
  <c r="AI855" i="1" s="1"/>
  <c r="X853" i="1"/>
  <c r="AH853" i="1" s="1"/>
  <c r="AI853" i="1" s="1"/>
  <c r="AL853" i="1" s="1"/>
  <c r="AM853" i="1" s="1"/>
  <c r="AQ853" i="1" s="1"/>
  <c r="X852" i="1"/>
  <c r="AH852" i="1" s="1"/>
  <c r="AI852" i="1" s="1"/>
  <c r="AL852" i="1" s="1"/>
  <c r="AM852" i="1" s="1"/>
  <c r="AQ852" i="1" s="1"/>
  <c r="X851" i="1"/>
  <c r="AH851" i="1" s="1"/>
  <c r="AI851" i="1" s="1"/>
  <c r="AL851" i="1" s="1"/>
  <c r="AM851" i="1" s="1"/>
  <c r="AQ851" i="1" s="1"/>
  <c r="X850" i="1"/>
  <c r="AH850" i="1" s="1"/>
  <c r="AI850" i="1" s="1"/>
  <c r="AL850" i="1" s="1"/>
  <c r="AM850" i="1" s="1"/>
  <c r="AQ850" i="1" s="1"/>
  <c r="AR850" i="1" s="1"/>
  <c r="AS850" i="1" s="1"/>
  <c r="AU850" i="1" s="1"/>
  <c r="AV850" i="1" s="1"/>
  <c r="X849" i="1"/>
  <c r="AH849" i="1" s="1"/>
  <c r="AI849" i="1" s="1"/>
  <c r="X848" i="1"/>
  <c r="AH848" i="1" s="1"/>
  <c r="AI848" i="1" s="1"/>
  <c r="AL848" i="1" s="1"/>
  <c r="AM848" i="1" s="1"/>
  <c r="AQ848" i="1" s="1"/>
  <c r="X847" i="1"/>
  <c r="AH847" i="1" s="1"/>
  <c r="AI847" i="1" s="1"/>
  <c r="AL847" i="1" s="1"/>
  <c r="AM847" i="1" s="1"/>
  <c r="AQ847" i="1" s="1"/>
  <c r="X846" i="1"/>
  <c r="AH846" i="1" s="1"/>
  <c r="AI846" i="1" s="1"/>
  <c r="AL846" i="1" s="1"/>
  <c r="AM846" i="1" s="1"/>
  <c r="AQ846" i="1" s="1"/>
  <c r="AR846" i="1" s="1"/>
  <c r="AS846" i="1" s="1"/>
  <c r="AU846" i="1" s="1"/>
  <c r="AV846" i="1" s="1"/>
  <c r="X845" i="1"/>
  <c r="AH845" i="1" s="1"/>
  <c r="AI845" i="1" s="1"/>
  <c r="X844" i="1"/>
  <c r="AH844" i="1" s="1"/>
  <c r="AI844" i="1" s="1"/>
  <c r="AL844" i="1" s="1"/>
  <c r="AM844" i="1" s="1"/>
  <c r="AQ844" i="1" s="1"/>
  <c r="X843" i="1"/>
  <c r="AH843" i="1" s="1"/>
  <c r="AI843" i="1" s="1"/>
  <c r="AL843" i="1" s="1"/>
  <c r="AM843" i="1" s="1"/>
  <c r="AQ843" i="1" s="1"/>
  <c r="X842" i="1"/>
  <c r="AH842" i="1" s="1"/>
  <c r="AI842" i="1" s="1"/>
  <c r="AL842" i="1" s="1"/>
  <c r="AM842" i="1" s="1"/>
  <c r="AQ842" i="1" s="1"/>
  <c r="AR842" i="1" s="1"/>
  <c r="AS842" i="1" s="1"/>
  <c r="AU842" i="1" s="1"/>
  <c r="AV842" i="1" s="1"/>
  <c r="X841" i="1"/>
  <c r="AH841" i="1" s="1"/>
  <c r="AI841" i="1" s="1"/>
  <c r="AL841" i="1" s="1"/>
  <c r="AM841" i="1" s="1"/>
  <c r="AQ841" i="1" s="1"/>
  <c r="X840" i="1"/>
  <c r="AH840" i="1" s="1"/>
  <c r="AI840" i="1" s="1"/>
  <c r="X839" i="1"/>
  <c r="AH839" i="1" s="1"/>
  <c r="AI839" i="1" s="1"/>
  <c r="AL839" i="1" s="1"/>
  <c r="AM839" i="1" s="1"/>
  <c r="AQ839" i="1" s="1"/>
  <c r="X838" i="1"/>
  <c r="AH838" i="1" s="1"/>
  <c r="AI838" i="1" s="1"/>
  <c r="AL838" i="1" s="1"/>
  <c r="AM838" i="1" s="1"/>
  <c r="AQ838" i="1" s="1"/>
  <c r="AR838" i="1" s="1"/>
  <c r="AS838" i="1" s="1"/>
  <c r="AU838" i="1" s="1"/>
  <c r="AV838" i="1" s="1"/>
  <c r="X837" i="1"/>
  <c r="AH837" i="1" s="1"/>
  <c r="AI837" i="1" s="1"/>
  <c r="X836" i="1"/>
  <c r="AA836" i="1" s="1"/>
  <c r="AB836" i="1" s="1"/>
  <c r="X835" i="1"/>
  <c r="AH835" i="1" s="1"/>
  <c r="AI835" i="1" s="1"/>
  <c r="X834" i="1"/>
  <c r="AH834" i="1" s="1"/>
  <c r="AI834" i="1" s="1"/>
  <c r="X833" i="1"/>
  <c r="AH833" i="1" s="1"/>
  <c r="AI833" i="1" s="1"/>
  <c r="AL833" i="1" s="1"/>
  <c r="AM833" i="1" s="1"/>
  <c r="AQ833" i="1" s="1"/>
  <c r="X832" i="1"/>
  <c r="AH832" i="1" s="1"/>
  <c r="AI832" i="1" s="1"/>
  <c r="AL832" i="1" s="1"/>
  <c r="AM832" i="1" s="1"/>
  <c r="AQ832" i="1" s="1"/>
  <c r="X831" i="1"/>
  <c r="AH831" i="1" s="1"/>
  <c r="AI831" i="1" s="1"/>
  <c r="X830" i="1"/>
  <c r="AH830" i="1" s="1"/>
  <c r="AI830" i="1" s="1"/>
  <c r="X829" i="1"/>
  <c r="AH829" i="1" s="1"/>
  <c r="AI829" i="1" s="1"/>
  <c r="X828" i="1"/>
  <c r="AH828" i="1" s="1"/>
  <c r="AI828" i="1" s="1"/>
  <c r="AL828" i="1" s="1"/>
  <c r="AM828" i="1" s="1"/>
  <c r="AQ828" i="1" s="1"/>
  <c r="X827" i="1"/>
  <c r="AH827" i="1" s="1"/>
  <c r="AI827" i="1" s="1"/>
  <c r="X826" i="1"/>
  <c r="AH826" i="1" s="1"/>
  <c r="AI826" i="1" s="1"/>
  <c r="X825" i="1"/>
  <c r="AH825" i="1" s="1"/>
  <c r="AI825" i="1" s="1"/>
  <c r="X824" i="1"/>
  <c r="AH824" i="1" s="1"/>
  <c r="AI824" i="1" s="1"/>
  <c r="AL824" i="1" s="1"/>
  <c r="AM824" i="1" s="1"/>
  <c r="AQ824" i="1" s="1"/>
  <c r="X823" i="1"/>
  <c r="AH823" i="1" s="1"/>
  <c r="AI823" i="1" s="1"/>
  <c r="X822" i="1"/>
  <c r="AH822" i="1" s="1"/>
  <c r="AI822" i="1" s="1"/>
  <c r="X821" i="1"/>
  <c r="AH821" i="1" s="1"/>
  <c r="AI821" i="1" s="1"/>
  <c r="AL821" i="1" s="1"/>
  <c r="AM821" i="1" s="1"/>
  <c r="AQ821" i="1" s="1"/>
  <c r="X820" i="1"/>
  <c r="AH820" i="1" s="1"/>
  <c r="AI820" i="1" s="1"/>
  <c r="AL820" i="1" s="1"/>
  <c r="AM820" i="1" s="1"/>
  <c r="AQ820" i="1" s="1"/>
  <c r="X819" i="1"/>
  <c r="AH819" i="1" s="1"/>
  <c r="AI819" i="1" s="1"/>
  <c r="X817" i="1"/>
  <c r="AH817" i="1" s="1"/>
  <c r="AI817" i="1" s="1"/>
  <c r="AL817" i="1" s="1"/>
  <c r="AM817" i="1" s="1"/>
  <c r="AQ817" i="1" s="1"/>
  <c r="X816" i="1"/>
  <c r="AH816" i="1" s="1"/>
  <c r="AI816" i="1" s="1"/>
  <c r="AL816" i="1" s="1"/>
  <c r="AM816" i="1" s="1"/>
  <c r="AQ816" i="1" s="1"/>
  <c r="X815" i="1"/>
  <c r="AH815" i="1" s="1"/>
  <c r="AI815" i="1" s="1"/>
  <c r="X814" i="1"/>
  <c r="AH814" i="1" s="1"/>
  <c r="AI814" i="1" s="1"/>
  <c r="X813" i="1"/>
  <c r="AH813" i="1" s="1"/>
  <c r="AI813" i="1" s="1"/>
  <c r="X811" i="1"/>
  <c r="AH811" i="1" s="1"/>
  <c r="AI811" i="1" s="1"/>
  <c r="AL811" i="1" s="1"/>
  <c r="AM811" i="1" s="1"/>
  <c r="AQ811" i="1" s="1"/>
  <c r="X809" i="1"/>
  <c r="AH809" i="1" s="1"/>
  <c r="AI809" i="1" s="1"/>
  <c r="X808" i="1"/>
  <c r="AH808" i="1" s="1"/>
  <c r="AI808" i="1" s="1"/>
  <c r="X807" i="1"/>
  <c r="AH807" i="1" s="1"/>
  <c r="AI807" i="1" s="1"/>
  <c r="X806" i="1"/>
  <c r="AH806" i="1" s="1"/>
  <c r="AI806" i="1" s="1"/>
  <c r="AL806" i="1" s="1"/>
  <c r="AM806" i="1" s="1"/>
  <c r="AQ806" i="1" s="1"/>
  <c r="AR806" i="1" s="1"/>
  <c r="AS806" i="1" s="1"/>
  <c r="AU806" i="1" s="1"/>
  <c r="AV806" i="1" s="1"/>
  <c r="X805" i="1"/>
  <c r="AH805" i="1" s="1"/>
  <c r="AI805" i="1" s="1"/>
  <c r="X804" i="1"/>
  <c r="AH804" i="1" s="1"/>
  <c r="AI804" i="1" s="1"/>
  <c r="X803" i="1"/>
  <c r="AH803" i="1" s="1"/>
  <c r="AI803" i="1" s="1"/>
  <c r="AL803" i="1" s="1"/>
  <c r="AM803" i="1" s="1"/>
  <c r="AQ803" i="1" s="1"/>
  <c r="AR803" i="1" s="1"/>
  <c r="AS803" i="1" s="1"/>
  <c r="AU803" i="1" s="1"/>
  <c r="AV803" i="1" s="1"/>
  <c r="X802" i="1"/>
  <c r="AH802" i="1" s="1"/>
  <c r="AI802" i="1" s="1"/>
  <c r="X801" i="1"/>
  <c r="AH801" i="1" s="1"/>
  <c r="AI801" i="1" s="1"/>
  <c r="X800" i="1"/>
  <c r="AH800" i="1" s="1"/>
  <c r="AI800" i="1" s="1"/>
  <c r="X799" i="1"/>
  <c r="AH799" i="1" s="1"/>
  <c r="AI799" i="1" s="1"/>
  <c r="AL799" i="1" s="1"/>
  <c r="AM799" i="1" s="1"/>
  <c r="AQ799" i="1" s="1"/>
  <c r="AR799" i="1" s="1"/>
  <c r="AS799" i="1" s="1"/>
  <c r="AU799" i="1" s="1"/>
  <c r="AV799" i="1" s="1"/>
  <c r="X798" i="1"/>
  <c r="AH798" i="1" s="1"/>
  <c r="AI798" i="1" s="1"/>
  <c r="AL798" i="1" s="1"/>
  <c r="AM798" i="1" s="1"/>
  <c r="AQ798" i="1" s="1"/>
  <c r="AR798" i="1" s="1"/>
  <c r="AS798" i="1" s="1"/>
  <c r="AU798" i="1" s="1"/>
  <c r="AV798" i="1" s="1"/>
  <c r="X797" i="1"/>
  <c r="AH797" i="1" s="1"/>
  <c r="AI797" i="1" s="1"/>
  <c r="X796" i="1"/>
  <c r="AH796" i="1" s="1"/>
  <c r="AI796" i="1" s="1"/>
  <c r="X795" i="1"/>
  <c r="AH795" i="1" s="1"/>
  <c r="AI795" i="1" s="1"/>
  <c r="X794" i="1"/>
  <c r="AH794" i="1" s="1"/>
  <c r="AI794" i="1" s="1"/>
  <c r="AL794" i="1" s="1"/>
  <c r="AM794" i="1" s="1"/>
  <c r="AQ794" i="1" s="1"/>
  <c r="AR794" i="1" s="1"/>
  <c r="AS794" i="1" s="1"/>
  <c r="AU794" i="1" s="1"/>
  <c r="AV794" i="1" s="1"/>
  <c r="X793" i="1"/>
  <c r="AH793" i="1" s="1"/>
  <c r="AI793" i="1" s="1"/>
  <c r="X792" i="1"/>
  <c r="AH792" i="1" s="1"/>
  <c r="AI792" i="1" s="1"/>
  <c r="X791" i="1"/>
  <c r="AH791" i="1" s="1"/>
  <c r="AI791" i="1" s="1"/>
  <c r="X790" i="1"/>
  <c r="AH790" i="1" s="1"/>
  <c r="AI790" i="1" s="1"/>
  <c r="AL790" i="1" s="1"/>
  <c r="AM790" i="1" s="1"/>
  <c r="AQ790" i="1" s="1"/>
  <c r="AR790" i="1" s="1"/>
  <c r="AS790" i="1" s="1"/>
  <c r="AU790" i="1" s="1"/>
  <c r="AV790" i="1" s="1"/>
  <c r="X789" i="1"/>
  <c r="AH789" i="1" s="1"/>
  <c r="AI789" i="1" s="1"/>
  <c r="X788" i="1"/>
  <c r="AH788" i="1" s="1"/>
  <c r="AI788" i="1" s="1"/>
  <c r="X787" i="1"/>
  <c r="AH787" i="1" s="1"/>
  <c r="AI787" i="1" s="1"/>
  <c r="AL787" i="1" s="1"/>
  <c r="AM787" i="1" s="1"/>
  <c r="AQ787" i="1" s="1"/>
  <c r="AR787" i="1" s="1"/>
  <c r="AS787" i="1" s="1"/>
  <c r="AU787" i="1" s="1"/>
  <c r="AV787" i="1" s="1"/>
  <c r="X786" i="1"/>
  <c r="AA786" i="1" s="1"/>
  <c r="AB786" i="1" s="1"/>
  <c r="AE786" i="1" s="1"/>
  <c r="X785" i="1"/>
  <c r="AH785" i="1" s="1"/>
  <c r="AI785" i="1" s="1"/>
  <c r="AL785" i="1" s="1"/>
  <c r="AM785" i="1" s="1"/>
  <c r="AQ785" i="1" s="1"/>
  <c r="AR785" i="1" s="1"/>
  <c r="AS785" i="1" s="1"/>
  <c r="AU785" i="1" s="1"/>
  <c r="AV785" i="1" s="1"/>
  <c r="X784" i="1"/>
  <c r="AH784" i="1" s="1"/>
  <c r="AI784" i="1" s="1"/>
  <c r="X783" i="1"/>
  <c r="AH783" i="1" s="1"/>
  <c r="AI783" i="1" s="1"/>
  <c r="X782" i="1"/>
  <c r="AH782" i="1" s="1"/>
  <c r="AI782" i="1" s="1"/>
  <c r="AL782" i="1" s="1"/>
  <c r="AM782" i="1" s="1"/>
  <c r="AQ782" i="1" s="1"/>
  <c r="AR782" i="1" s="1"/>
  <c r="AS782" i="1" s="1"/>
  <c r="AU782" i="1" s="1"/>
  <c r="AV782" i="1" s="1"/>
  <c r="X781" i="1"/>
  <c r="AH781" i="1" s="1"/>
  <c r="AI781" i="1" s="1"/>
  <c r="AL781" i="1" s="1"/>
  <c r="AM781" i="1" s="1"/>
  <c r="AQ781" i="1" s="1"/>
  <c r="AR781" i="1" s="1"/>
  <c r="AS781" i="1" s="1"/>
  <c r="AU781" i="1" s="1"/>
  <c r="AV781" i="1" s="1"/>
  <c r="X780" i="1"/>
  <c r="AH780" i="1" s="1"/>
  <c r="AI780" i="1" s="1"/>
  <c r="X779" i="1"/>
  <c r="AH779" i="1" s="1"/>
  <c r="AI779" i="1" s="1"/>
  <c r="X778" i="1"/>
  <c r="AH778" i="1" s="1"/>
  <c r="AI778" i="1" s="1"/>
  <c r="X777" i="1"/>
  <c r="AH777" i="1" s="1"/>
  <c r="AI777" i="1" s="1"/>
  <c r="AL777" i="1" s="1"/>
  <c r="AM777" i="1" s="1"/>
  <c r="AQ777" i="1" s="1"/>
  <c r="AR777" i="1" s="1"/>
  <c r="AS777" i="1" s="1"/>
  <c r="AU777" i="1" s="1"/>
  <c r="AV777" i="1" s="1"/>
  <c r="X776" i="1"/>
  <c r="AH776" i="1" s="1"/>
  <c r="AI776" i="1" s="1"/>
  <c r="X775" i="1"/>
  <c r="AH775" i="1" s="1"/>
  <c r="AI775" i="1" s="1"/>
  <c r="X774" i="1"/>
  <c r="AH774" i="1" s="1"/>
  <c r="AI774" i="1" s="1"/>
  <c r="AL774" i="1" s="1"/>
  <c r="AM774" i="1" s="1"/>
  <c r="AQ774" i="1" s="1"/>
  <c r="AR774" i="1" s="1"/>
  <c r="AS774" i="1" s="1"/>
  <c r="AU774" i="1" s="1"/>
  <c r="AV774" i="1" s="1"/>
  <c r="X773" i="1"/>
  <c r="AH773" i="1" s="1"/>
  <c r="AI773" i="1" s="1"/>
  <c r="AL773" i="1" s="1"/>
  <c r="AM773" i="1" s="1"/>
  <c r="AQ773" i="1" s="1"/>
  <c r="AR773" i="1" s="1"/>
  <c r="AS773" i="1" s="1"/>
  <c r="AU773" i="1" s="1"/>
  <c r="AV773" i="1" s="1"/>
  <c r="X772" i="1"/>
  <c r="AH772" i="1" s="1"/>
  <c r="AI772" i="1" s="1"/>
  <c r="X771" i="1"/>
  <c r="AH771" i="1" s="1"/>
  <c r="AI771" i="1" s="1"/>
  <c r="X770" i="1"/>
  <c r="AH770" i="1" s="1"/>
  <c r="AI770" i="1" s="1"/>
  <c r="AL770" i="1" s="1"/>
  <c r="AM770" i="1" s="1"/>
  <c r="AQ770" i="1" s="1"/>
  <c r="AR770" i="1" s="1"/>
  <c r="AS770" i="1" s="1"/>
  <c r="AU770" i="1" s="1"/>
  <c r="AV770" i="1" s="1"/>
  <c r="X769" i="1"/>
  <c r="AH769" i="1" s="1"/>
  <c r="AI769" i="1" s="1"/>
  <c r="AL769" i="1" s="1"/>
  <c r="AM769" i="1" s="1"/>
  <c r="AQ769" i="1" s="1"/>
  <c r="AR769" i="1" s="1"/>
  <c r="AS769" i="1" s="1"/>
  <c r="AU769" i="1" s="1"/>
  <c r="AV769" i="1" s="1"/>
  <c r="X768" i="1"/>
  <c r="AH768" i="1" s="1"/>
  <c r="AI768" i="1" s="1"/>
  <c r="X767" i="1"/>
  <c r="AA767" i="1" s="1"/>
  <c r="AB767" i="1" s="1"/>
  <c r="X766" i="1"/>
  <c r="AH766" i="1" s="1"/>
  <c r="AI766" i="1" s="1"/>
  <c r="X765" i="1"/>
  <c r="AH765" i="1" s="1"/>
  <c r="AI765" i="1" s="1"/>
  <c r="AL765" i="1" s="1"/>
  <c r="AM765" i="1" s="1"/>
  <c r="AQ765" i="1" s="1"/>
  <c r="AR765" i="1" s="1"/>
  <c r="AS765" i="1" s="1"/>
  <c r="AU765" i="1" s="1"/>
  <c r="AV765" i="1" s="1"/>
  <c r="X764" i="1"/>
  <c r="AH764" i="1" s="1"/>
  <c r="AI764" i="1" s="1"/>
  <c r="AL764" i="1" s="1"/>
  <c r="AM764" i="1" s="1"/>
  <c r="AQ764" i="1" s="1"/>
  <c r="AR764" i="1" s="1"/>
  <c r="AS764" i="1" s="1"/>
  <c r="AU764" i="1" s="1"/>
  <c r="AV764" i="1" s="1"/>
  <c r="X763" i="1"/>
  <c r="AH763" i="1" s="1"/>
  <c r="AI763" i="1" s="1"/>
  <c r="X762" i="1"/>
  <c r="AH762" i="1" s="1"/>
  <c r="AI762" i="1" s="1"/>
  <c r="X761" i="1"/>
  <c r="AH761" i="1" s="1"/>
  <c r="AI761" i="1" s="1"/>
  <c r="X760" i="1"/>
  <c r="AH760" i="1" s="1"/>
  <c r="AI760" i="1" s="1"/>
  <c r="AL760" i="1" s="1"/>
  <c r="AM760" i="1" s="1"/>
  <c r="AQ760" i="1" s="1"/>
  <c r="AR760" i="1" s="1"/>
  <c r="AS760" i="1" s="1"/>
  <c r="AU760" i="1" s="1"/>
  <c r="AV760" i="1" s="1"/>
  <c r="X759" i="1"/>
  <c r="AH759" i="1" s="1"/>
  <c r="AI759" i="1" s="1"/>
  <c r="X758" i="1"/>
  <c r="AH758" i="1" s="1"/>
  <c r="AI758" i="1" s="1"/>
  <c r="X757" i="1"/>
  <c r="AH757" i="1" s="1"/>
  <c r="AI757" i="1" s="1"/>
  <c r="AL757" i="1" s="1"/>
  <c r="AM757" i="1" s="1"/>
  <c r="AQ757" i="1" s="1"/>
  <c r="AR757" i="1" s="1"/>
  <c r="AS757" i="1" s="1"/>
  <c r="AU757" i="1" s="1"/>
  <c r="AV757" i="1" s="1"/>
  <c r="X756" i="1"/>
  <c r="AH756" i="1" s="1"/>
  <c r="AI756" i="1" s="1"/>
  <c r="AL756" i="1" s="1"/>
  <c r="AM756" i="1" s="1"/>
  <c r="AQ756" i="1" s="1"/>
  <c r="AR756" i="1" s="1"/>
  <c r="AS756" i="1" s="1"/>
  <c r="AU756" i="1" s="1"/>
  <c r="AV756" i="1" s="1"/>
  <c r="X755" i="1"/>
  <c r="AH755" i="1" s="1"/>
  <c r="AI755" i="1" s="1"/>
  <c r="X754" i="1"/>
  <c r="AH754" i="1" s="1"/>
  <c r="AI754" i="1" s="1"/>
  <c r="X753" i="1"/>
  <c r="AH753" i="1" s="1"/>
  <c r="AI753" i="1" s="1"/>
  <c r="AL753" i="1" s="1"/>
  <c r="AM753" i="1" s="1"/>
  <c r="AQ753" i="1" s="1"/>
  <c r="AR753" i="1" s="1"/>
  <c r="AS753" i="1" s="1"/>
  <c r="AU753" i="1" s="1"/>
  <c r="AV753" i="1" s="1"/>
  <c r="X752" i="1"/>
  <c r="AH752" i="1" s="1"/>
  <c r="AI752" i="1" s="1"/>
  <c r="X751" i="1"/>
  <c r="AA751" i="1" s="1"/>
  <c r="AB751" i="1" s="1"/>
  <c r="AE751" i="1" s="1"/>
  <c r="X750" i="1"/>
  <c r="AH750" i="1" s="1"/>
  <c r="AI750" i="1" s="1"/>
  <c r="X748" i="1"/>
  <c r="AH748" i="1" s="1"/>
  <c r="AI748" i="1" s="1"/>
  <c r="X746" i="1"/>
  <c r="AH746" i="1" s="1"/>
  <c r="AI746" i="1" s="1"/>
  <c r="AL746" i="1" s="1"/>
  <c r="AM746" i="1" s="1"/>
  <c r="AQ746" i="1" s="1"/>
  <c r="AR746" i="1" s="1"/>
  <c r="AS746" i="1" s="1"/>
  <c r="AU746" i="1" s="1"/>
  <c r="AV746" i="1" s="1"/>
  <c r="X745" i="1"/>
  <c r="AH745" i="1" s="1"/>
  <c r="AI745" i="1" s="1"/>
  <c r="AL745" i="1" s="1"/>
  <c r="AM745" i="1" s="1"/>
  <c r="AQ745" i="1" s="1"/>
  <c r="X744" i="1"/>
  <c r="AH744" i="1" s="1"/>
  <c r="AI744" i="1" s="1"/>
  <c r="X743" i="1"/>
  <c r="AH743" i="1" s="1"/>
  <c r="AI743" i="1" s="1"/>
  <c r="X742" i="1"/>
  <c r="AH742" i="1" s="1"/>
  <c r="AI742" i="1" s="1"/>
  <c r="X741" i="1"/>
  <c r="AH741" i="1" s="1"/>
  <c r="AI741" i="1" s="1"/>
  <c r="AL741" i="1" s="1"/>
  <c r="AM741" i="1" s="1"/>
  <c r="AQ741" i="1" s="1"/>
  <c r="X740" i="1"/>
  <c r="AH740" i="1" s="1"/>
  <c r="AI740" i="1" s="1"/>
  <c r="X739" i="1"/>
  <c r="AH739" i="1" s="1"/>
  <c r="AI739" i="1" s="1"/>
  <c r="X738" i="1"/>
  <c r="AH738" i="1" s="1"/>
  <c r="AI738" i="1" s="1"/>
  <c r="AL738" i="1" s="1"/>
  <c r="AM738" i="1" s="1"/>
  <c r="AQ738" i="1" s="1"/>
  <c r="AR738" i="1" s="1"/>
  <c r="AS738" i="1" s="1"/>
  <c r="AU738" i="1" s="1"/>
  <c r="AV738" i="1" s="1"/>
  <c r="X737" i="1"/>
  <c r="AH737" i="1" s="1"/>
  <c r="AI737" i="1" s="1"/>
  <c r="AL737" i="1" s="1"/>
  <c r="AM737" i="1" s="1"/>
  <c r="AQ737" i="1" s="1"/>
  <c r="X736" i="1"/>
  <c r="AH736" i="1" s="1"/>
  <c r="AI736" i="1" s="1"/>
  <c r="X735" i="1"/>
  <c r="AH735" i="1" s="1"/>
  <c r="AI735" i="1" s="1"/>
  <c r="X734" i="1"/>
  <c r="AH734" i="1" s="1"/>
  <c r="AI734" i="1" s="1"/>
  <c r="AL734" i="1" s="1"/>
  <c r="AM734" i="1" s="1"/>
  <c r="AQ734" i="1" s="1"/>
  <c r="AR734" i="1" s="1"/>
  <c r="AS734" i="1" s="1"/>
  <c r="AU734" i="1" s="1"/>
  <c r="AV734" i="1" s="1"/>
  <c r="X733" i="1"/>
  <c r="AH733" i="1" s="1"/>
  <c r="AI733" i="1" s="1"/>
  <c r="X732" i="1"/>
  <c r="AH732" i="1" s="1"/>
  <c r="AI732" i="1" s="1"/>
  <c r="X731" i="1"/>
  <c r="AH731" i="1" s="1"/>
  <c r="AI731" i="1" s="1"/>
  <c r="X730" i="1"/>
  <c r="AH730" i="1" s="1"/>
  <c r="AI730" i="1" s="1"/>
  <c r="AL730" i="1" s="1"/>
  <c r="AM730" i="1" s="1"/>
  <c r="AQ730" i="1" s="1"/>
  <c r="AR730" i="1" s="1"/>
  <c r="AS730" i="1" s="1"/>
  <c r="AU730" i="1" s="1"/>
  <c r="AV730" i="1" s="1"/>
  <c r="X729" i="1"/>
  <c r="AA729" i="1" s="1"/>
  <c r="AB729" i="1" s="1"/>
  <c r="X728" i="1"/>
  <c r="AH728" i="1" s="1"/>
  <c r="AI728" i="1" s="1"/>
  <c r="AL728" i="1" s="1"/>
  <c r="AM728" i="1" s="1"/>
  <c r="AQ728" i="1" s="1"/>
  <c r="X727" i="1"/>
  <c r="AH727" i="1" s="1"/>
  <c r="AI727" i="1" s="1"/>
  <c r="X726" i="1"/>
  <c r="AH726" i="1" s="1"/>
  <c r="AI726" i="1" s="1"/>
  <c r="X725" i="1"/>
  <c r="AH725" i="1" s="1"/>
  <c r="AI725" i="1" s="1"/>
  <c r="AL725" i="1" s="1"/>
  <c r="AM725" i="1" s="1"/>
  <c r="AQ725" i="1" s="1"/>
  <c r="X724" i="1"/>
  <c r="AH724" i="1" s="1"/>
  <c r="AI724" i="1" s="1"/>
  <c r="AL724" i="1" s="1"/>
  <c r="AM724" i="1" s="1"/>
  <c r="AQ724" i="1" s="1"/>
  <c r="X723" i="1"/>
  <c r="AH723" i="1" s="1"/>
  <c r="AI723" i="1" s="1"/>
  <c r="X722" i="1"/>
  <c r="AA722" i="1" s="1"/>
  <c r="AB722" i="1" s="1"/>
  <c r="AE722" i="1" s="1"/>
  <c r="X721" i="1"/>
  <c r="AH721" i="1" s="1"/>
  <c r="AI721" i="1" s="1"/>
  <c r="X720" i="1"/>
  <c r="AH720" i="1" s="1"/>
  <c r="AI720" i="1" s="1"/>
  <c r="AL720" i="1" s="1"/>
  <c r="AM720" i="1" s="1"/>
  <c r="AQ720" i="1" s="1"/>
  <c r="X719" i="1"/>
  <c r="AH719" i="1" s="1"/>
  <c r="AI719" i="1" s="1"/>
  <c r="AL719" i="1" s="1"/>
  <c r="AM719" i="1" s="1"/>
  <c r="AQ719" i="1" s="1"/>
  <c r="X718" i="1"/>
  <c r="AA718" i="1" s="1"/>
  <c r="AB718" i="1" s="1"/>
  <c r="X717" i="1"/>
  <c r="AH717" i="1" s="1"/>
  <c r="AI717" i="1" s="1"/>
  <c r="X716" i="1"/>
  <c r="AH716" i="1" s="1"/>
  <c r="AI716" i="1" s="1"/>
  <c r="X715" i="1"/>
  <c r="AH715" i="1" s="1"/>
  <c r="AI715" i="1" s="1"/>
  <c r="AL715" i="1" s="1"/>
  <c r="AM715" i="1" s="1"/>
  <c r="AQ715" i="1" s="1"/>
  <c r="X714" i="1"/>
  <c r="AH714" i="1" s="1"/>
  <c r="AI714" i="1" s="1"/>
  <c r="X713" i="1"/>
  <c r="AA713" i="1" s="1"/>
  <c r="AB713" i="1" s="1"/>
  <c r="AE713" i="1" s="1"/>
  <c r="X712" i="1"/>
  <c r="AA712" i="1" s="1"/>
  <c r="AB712" i="1" s="1"/>
  <c r="X711" i="1"/>
  <c r="AH711" i="1" s="1"/>
  <c r="AI711" i="1" s="1"/>
  <c r="X710" i="1"/>
  <c r="AH710" i="1" s="1"/>
  <c r="AI710" i="1" s="1"/>
  <c r="X709" i="1"/>
  <c r="AH709" i="1" s="1"/>
  <c r="AI709" i="1" s="1"/>
  <c r="AL709" i="1" s="1"/>
  <c r="AM709" i="1" s="1"/>
  <c r="AQ709" i="1" s="1"/>
  <c r="X707" i="1"/>
  <c r="AH707" i="1" s="1"/>
  <c r="AI707" i="1" s="1"/>
  <c r="AL707" i="1" s="1"/>
  <c r="AM707" i="1" s="1"/>
  <c r="AQ707" i="1" s="1"/>
  <c r="X706" i="1"/>
  <c r="AH706" i="1" s="1"/>
  <c r="AI706" i="1" s="1"/>
  <c r="X705" i="1"/>
  <c r="AH705" i="1" s="1"/>
  <c r="AI705" i="1" s="1"/>
  <c r="X704" i="1"/>
  <c r="AH704" i="1" s="1"/>
  <c r="AI704" i="1" s="1"/>
  <c r="AL704" i="1" s="1"/>
  <c r="AM704" i="1" s="1"/>
  <c r="AQ704" i="1" s="1"/>
  <c r="X703" i="1"/>
  <c r="AH703" i="1" s="1"/>
  <c r="AI703" i="1" s="1"/>
  <c r="AL703" i="1" s="1"/>
  <c r="AM703" i="1" s="1"/>
  <c r="AQ703" i="1" s="1"/>
  <c r="X702" i="1"/>
  <c r="AH702" i="1" s="1"/>
  <c r="AI702" i="1" s="1"/>
  <c r="X701" i="1"/>
  <c r="AH701" i="1" s="1"/>
  <c r="AI701" i="1" s="1"/>
  <c r="X700" i="1"/>
  <c r="AH700" i="1" s="1"/>
  <c r="AI700" i="1" s="1"/>
  <c r="AL700" i="1" s="1"/>
  <c r="AM700" i="1" s="1"/>
  <c r="AQ700" i="1" s="1"/>
  <c r="X699" i="1"/>
  <c r="AH699" i="1" s="1"/>
  <c r="AI699" i="1" s="1"/>
  <c r="AL699" i="1" s="1"/>
  <c r="AM699" i="1" s="1"/>
  <c r="AQ699" i="1" s="1"/>
  <c r="X698" i="1"/>
  <c r="AA698" i="1" s="1"/>
  <c r="AB698" i="1" s="1"/>
  <c r="AE698" i="1" s="1"/>
  <c r="X697" i="1"/>
  <c r="AH697" i="1" s="1"/>
  <c r="AI697" i="1" s="1"/>
  <c r="X696" i="1"/>
  <c r="AH696" i="1" s="1"/>
  <c r="AI696" i="1" s="1"/>
  <c r="X695" i="1"/>
  <c r="AH695" i="1" s="1"/>
  <c r="AI695" i="1" s="1"/>
  <c r="AL695" i="1" s="1"/>
  <c r="AM695" i="1" s="1"/>
  <c r="AQ695" i="1" s="1"/>
  <c r="X694" i="1"/>
  <c r="AH694" i="1" s="1"/>
  <c r="AI694" i="1" s="1"/>
  <c r="AL694" i="1" s="1"/>
  <c r="AM694" i="1" s="1"/>
  <c r="AQ694" i="1" s="1"/>
  <c r="AR694" i="1" s="1"/>
  <c r="AS694" i="1" s="1"/>
  <c r="AU694" i="1" s="1"/>
  <c r="AV694" i="1" s="1"/>
  <c r="X693" i="1"/>
  <c r="AH693" i="1" s="1"/>
  <c r="AI693" i="1" s="1"/>
  <c r="X692" i="1"/>
  <c r="AH692" i="1" s="1"/>
  <c r="AI692" i="1" s="1"/>
  <c r="X691" i="1"/>
  <c r="AH691" i="1" s="1"/>
  <c r="AI691" i="1" s="1"/>
  <c r="AL691" i="1" s="1"/>
  <c r="AM691" i="1" s="1"/>
  <c r="AQ691" i="1" s="1"/>
  <c r="X690" i="1"/>
  <c r="AH690" i="1" s="1"/>
  <c r="AI690" i="1" s="1"/>
  <c r="AL690" i="1" s="1"/>
  <c r="AM690" i="1" s="1"/>
  <c r="AQ690" i="1" s="1"/>
  <c r="AR690" i="1" s="1"/>
  <c r="AS690" i="1" s="1"/>
  <c r="AU690" i="1" s="1"/>
  <c r="AV690" i="1" s="1"/>
  <c r="X689" i="1"/>
  <c r="AH689" i="1" s="1"/>
  <c r="AI689" i="1" s="1"/>
  <c r="X688" i="1"/>
  <c r="AH688" i="1" s="1"/>
  <c r="AI688" i="1" s="1"/>
  <c r="X687" i="1"/>
  <c r="AA687" i="1" s="1"/>
  <c r="AB687" i="1" s="1"/>
  <c r="X686" i="1"/>
  <c r="AA686" i="1" s="1"/>
  <c r="AB686" i="1" s="1"/>
  <c r="AE686" i="1" s="1"/>
  <c r="X685" i="1"/>
  <c r="AA685" i="1" s="1"/>
  <c r="AB685" i="1" s="1"/>
  <c r="X684" i="1"/>
  <c r="AA684" i="1" s="1"/>
  <c r="AB684" i="1" s="1"/>
  <c r="AE684" i="1" s="1"/>
  <c r="X683" i="1"/>
  <c r="AH683" i="1" s="1"/>
  <c r="AI683" i="1" s="1"/>
  <c r="AL683" i="1" s="1"/>
  <c r="AM683" i="1" s="1"/>
  <c r="AQ683" i="1" s="1"/>
  <c r="X682" i="1"/>
  <c r="AH682" i="1" s="1"/>
  <c r="AI682" i="1" s="1"/>
  <c r="AL682" i="1" s="1"/>
  <c r="AM682" i="1" s="1"/>
  <c r="AQ682" i="1" s="1"/>
  <c r="AR682" i="1" s="1"/>
  <c r="AS682" i="1" s="1"/>
  <c r="AU682" i="1" s="1"/>
  <c r="AV682" i="1" s="1"/>
  <c r="X681" i="1"/>
  <c r="AH681" i="1" s="1"/>
  <c r="AI681" i="1" s="1"/>
  <c r="X680" i="1"/>
  <c r="AH680" i="1" s="1"/>
  <c r="AI680" i="1" s="1"/>
  <c r="X679" i="1"/>
  <c r="AH679" i="1" s="1"/>
  <c r="AI679" i="1" s="1"/>
  <c r="AL679" i="1" s="1"/>
  <c r="AM679" i="1" s="1"/>
  <c r="AQ679" i="1" s="1"/>
  <c r="X678" i="1"/>
  <c r="AH678" i="1" s="1"/>
  <c r="AI678" i="1" s="1"/>
  <c r="AL678" i="1" s="1"/>
  <c r="AM678" i="1" s="1"/>
  <c r="AQ678" i="1" s="1"/>
  <c r="AR678" i="1" s="1"/>
  <c r="AS678" i="1" s="1"/>
  <c r="AU678" i="1" s="1"/>
  <c r="AV678" i="1" s="1"/>
  <c r="X677" i="1"/>
  <c r="AH677" i="1" s="1"/>
  <c r="AI677" i="1" s="1"/>
  <c r="X676" i="1"/>
  <c r="AH676" i="1" s="1"/>
  <c r="AI676" i="1" s="1"/>
  <c r="X675" i="1"/>
  <c r="AH675" i="1" s="1"/>
  <c r="AI675" i="1" s="1"/>
  <c r="AL675" i="1" s="1"/>
  <c r="AM675" i="1" s="1"/>
  <c r="AQ675" i="1" s="1"/>
  <c r="X674" i="1"/>
  <c r="AH674" i="1" s="1"/>
  <c r="AI674" i="1" s="1"/>
  <c r="AL674" i="1" s="1"/>
  <c r="AM674" i="1" s="1"/>
  <c r="AQ674" i="1" s="1"/>
  <c r="AR674" i="1" s="1"/>
  <c r="AS674" i="1" s="1"/>
  <c r="AU674" i="1" s="1"/>
  <c r="AV674" i="1" s="1"/>
  <c r="X673" i="1"/>
  <c r="AH673" i="1" s="1"/>
  <c r="AI673" i="1" s="1"/>
  <c r="X672" i="1"/>
  <c r="AH672" i="1" s="1"/>
  <c r="AI672" i="1" s="1"/>
  <c r="X671" i="1"/>
  <c r="AH671" i="1" s="1"/>
  <c r="AI671" i="1" s="1"/>
  <c r="AL671" i="1" s="1"/>
  <c r="AM671" i="1" s="1"/>
  <c r="AQ671" i="1" s="1"/>
  <c r="X670" i="1"/>
  <c r="AH670" i="1" s="1"/>
  <c r="AI670" i="1" s="1"/>
  <c r="AL670" i="1" s="1"/>
  <c r="AM670" i="1" s="1"/>
  <c r="AQ670" i="1" s="1"/>
  <c r="AR670" i="1" s="1"/>
  <c r="AS670" i="1" s="1"/>
  <c r="AU670" i="1" s="1"/>
  <c r="AV670" i="1" s="1"/>
  <c r="X669" i="1"/>
  <c r="AH669" i="1" s="1"/>
  <c r="AI669" i="1" s="1"/>
  <c r="X668" i="1"/>
  <c r="AH668" i="1" s="1"/>
  <c r="AI668" i="1" s="1"/>
  <c r="X667" i="1"/>
  <c r="AH667" i="1" s="1"/>
  <c r="AI667" i="1" s="1"/>
  <c r="AL667" i="1" s="1"/>
  <c r="AM667" i="1" s="1"/>
  <c r="AQ667" i="1" s="1"/>
  <c r="X666" i="1"/>
  <c r="AH666" i="1" s="1"/>
  <c r="AI666" i="1" s="1"/>
  <c r="AL666" i="1" s="1"/>
  <c r="AM666" i="1" s="1"/>
  <c r="AQ666" i="1" s="1"/>
  <c r="AR666" i="1" s="1"/>
  <c r="AS666" i="1" s="1"/>
  <c r="AU666" i="1" s="1"/>
  <c r="AV666" i="1" s="1"/>
  <c r="X665" i="1"/>
  <c r="AH665" i="1" s="1"/>
  <c r="AI665" i="1" s="1"/>
  <c r="X664" i="1"/>
  <c r="AH664" i="1" s="1"/>
  <c r="AI664" i="1" s="1"/>
  <c r="X663" i="1"/>
  <c r="AH663" i="1" s="1"/>
  <c r="AI663" i="1" s="1"/>
  <c r="AL663" i="1" s="1"/>
  <c r="AM663" i="1" s="1"/>
  <c r="AQ663" i="1" s="1"/>
  <c r="X662" i="1"/>
  <c r="AH662" i="1" s="1"/>
  <c r="AI662" i="1" s="1"/>
  <c r="AL662" i="1" s="1"/>
  <c r="AM662" i="1" s="1"/>
  <c r="AQ662" i="1" s="1"/>
  <c r="AR662" i="1" s="1"/>
  <c r="AS662" i="1" s="1"/>
  <c r="AU662" i="1" s="1"/>
  <c r="AV662" i="1" s="1"/>
  <c r="X661" i="1"/>
  <c r="AH661" i="1" s="1"/>
  <c r="AI661" i="1" s="1"/>
  <c r="X659" i="1"/>
  <c r="AH659" i="1" s="1"/>
  <c r="AI659" i="1" s="1"/>
  <c r="X658" i="1"/>
  <c r="AH658" i="1" s="1"/>
  <c r="AI658" i="1" s="1"/>
  <c r="AL658" i="1" s="1"/>
  <c r="AM658" i="1" s="1"/>
  <c r="AQ658" i="1" s="1"/>
  <c r="AR658" i="1" s="1"/>
  <c r="AS658" i="1" s="1"/>
  <c r="AU658" i="1" s="1"/>
  <c r="AV658" i="1" s="1"/>
  <c r="X657" i="1"/>
  <c r="AH657" i="1" s="1"/>
  <c r="AI657" i="1" s="1"/>
  <c r="AL657" i="1" s="1"/>
  <c r="AM657" i="1" s="1"/>
  <c r="AQ657" i="1" s="1"/>
  <c r="AR657" i="1" s="1"/>
  <c r="AS657" i="1" s="1"/>
  <c r="AU657" i="1" s="1"/>
  <c r="AV657" i="1" s="1"/>
  <c r="X656" i="1"/>
  <c r="AH656" i="1" s="1"/>
  <c r="AI656" i="1" s="1"/>
  <c r="X655" i="1"/>
  <c r="AH655" i="1" s="1"/>
  <c r="AI655" i="1" s="1"/>
  <c r="X654" i="1"/>
  <c r="AH654" i="1" s="1"/>
  <c r="AI654" i="1" s="1"/>
  <c r="AL654" i="1" s="1"/>
  <c r="AM654" i="1" s="1"/>
  <c r="AQ654" i="1" s="1"/>
  <c r="AR654" i="1" s="1"/>
  <c r="AS654" i="1" s="1"/>
  <c r="AU654" i="1" s="1"/>
  <c r="AV654" i="1" s="1"/>
  <c r="X652" i="1"/>
  <c r="AH652" i="1" s="1"/>
  <c r="AI652" i="1" s="1"/>
  <c r="AL652" i="1" s="1"/>
  <c r="AM652" i="1" s="1"/>
  <c r="AQ652" i="1" s="1"/>
  <c r="X650" i="1"/>
  <c r="AH650" i="1" s="1"/>
  <c r="AI650" i="1" s="1"/>
  <c r="X649" i="1"/>
  <c r="AH649" i="1" s="1"/>
  <c r="AI649" i="1" s="1"/>
  <c r="X648" i="1"/>
  <c r="AH648" i="1" s="1"/>
  <c r="AI648" i="1" s="1"/>
  <c r="AL648" i="1" s="1"/>
  <c r="AM648" i="1" s="1"/>
  <c r="AQ648" i="1" s="1"/>
  <c r="X647" i="1"/>
  <c r="AH647" i="1" s="1"/>
  <c r="AI647" i="1" s="1"/>
  <c r="AL647" i="1" s="1"/>
  <c r="AM647" i="1" s="1"/>
  <c r="AQ647" i="1" s="1"/>
  <c r="X646" i="1"/>
  <c r="AH646" i="1" s="1"/>
  <c r="AI646" i="1" s="1"/>
  <c r="X645" i="1"/>
  <c r="AH645" i="1" s="1"/>
  <c r="AI645" i="1" s="1"/>
  <c r="X644" i="1"/>
  <c r="AH644" i="1" s="1"/>
  <c r="AI644" i="1" s="1"/>
  <c r="AL644" i="1" s="1"/>
  <c r="AM644" i="1" s="1"/>
  <c r="AQ644" i="1" s="1"/>
  <c r="X643" i="1"/>
  <c r="AH643" i="1" s="1"/>
  <c r="AI643" i="1" s="1"/>
  <c r="AL643" i="1" s="1"/>
  <c r="AM643" i="1" s="1"/>
  <c r="AQ643" i="1" s="1"/>
  <c r="X642" i="1"/>
  <c r="AH642" i="1" s="1"/>
  <c r="AI642" i="1" s="1"/>
  <c r="X641" i="1"/>
  <c r="AH641" i="1" s="1"/>
  <c r="AI641" i="1" s="1"/>
  <c r="X640" i="1"/>
  <c r="AH640" i="1" s="1"/>
  <c r="AI640" i="1" s="1"/>
  <c r="AL640" i="1" s="1"/>
  <c r="AM640" i="1" s="1"/>
  <c r="AQ640" i="1" s="1"/>
  <c r="X639" i="1"/>
  <c r="AH639" i="1" s="1"/>
  <c r="AI639" i="1" s="1"/>
  <c r="AL639" i="1" s="1"/>
  <c r="AM639" i="1" s="1"/>
  <c r="AQ639" i="1" s="1"/>
  <c r="X635" i="1"/>
  <c r="AA635" i="1" s="1"/>
  <c r="AB635" i="1" s="1"/>
  <c r="X633" i="1"/>
  <c r="AH633" i="1" s="1"/>
  <c r="AI633" i="1" s="1"/>
  <c r="AL633" i="1" s="1"/>
  <c r="AM633" i="1" s="1"/>
  <c r="AQ633" i="1" s="1"/>
  <c r="X632" i="1"/>
  <c r="AH632" i="1" s="1"/>
  <c r="AI632" i="1" s="1"/>
  <c r="AL632" i="1" s="1"/>
  <c r="AM632" i="1" s="1"/>
  <c r="AQ632" i="1" s="1"/>
  <c r="X631" i="1"/>
  <c r="AH631" i="1" s="1"/>
  <c r="AI631" i="1" s="1"/>
  <c r="X630" i="1"/>
  <c r="AH630" i="1" s="1"/>
  <c r="AI630" i="1" s="1"/>
  <c r="X628" i="1"/>
  <c r="AH628" i="1" s="1"/>
  <c r="AI628" i="1" s="1"/>
  <c r="AL628" i="1" s="1"/>
  <c r="AM628" i="1" s="1"/>
  <c r="AQ628" i="1" s="1"/>
  <c r="X626" i="1"/>
  <c r="AH626" i="1" s="1"/>
  <c r="AI626" i="1" s="1"/>
  <c r="X625" i="1"/>
  <c r="AH625" i="1" s="1"/>
  <c r="AI625" i="1" s="1"/>
  <c r="X624" i="1"/>
  <c r="AH624" i="1" s="1"/>
  <c r="AI624" i="1" s="1"/>
  <c r="AL624" i="1" s="1"/>
  <c r="AM624" i="1" s="1"/>
  <c r="AQ624" i="1" s="1"/>
  <c r="AR624" i="1" s="1"/>
  <c r="AS624" i="1" s="1"/>
  <c r="AU624" i="1" s="1"/>
  <c r="AV624" i="1" s="1"/>
  <c r="X623" i="1"/>
  <c r="AH623" i="1" s="1"/>
  <c r="AI623" i="1" s="1"/>
  <c r="AL623" i="1" s="1"/>
  <c r="AM623" i="1" s="1"/>
  <c r="AQ623" i="1" s="1"/>
  <c r="AR623" i="1" s="1"/>
  <c r="AS623" i="1" s="1"/>
  <c r="AU623" i="1" s="1"/>
  <c r="AV623" i="1" s="1"/>
  <c r="X622" i="1"/>
  <c r="AH622" i="1" s="1"/>
  <c r="AI622" i="1" s="1"/>
  <c r="AL622" i="1" s="1"/>
  <c r="AM622" i="1" s="1"/>
  <c r="AQ622" i="1" s="1"/>
  <c r="AR622" i="1" s="1"/>
  <c r="AS622" i="1" s="1"/>
  <c r="AU622" i="1" s="1"/>
  <c r="AV622" i="1" s="1"/>
  <c r="X621" i="1"/>
  <c r="AA621" i="1" s="1"/>
  <c r="AB621" i="1" s="1"/>
  <c r="AE621" i="1" s="1"/>
  <c r="X620" i="1"/>
  <c r="AA620" i="1" s="1"/>
  <c r="AB620" i="1" s="1"/>
  <c r="X619" i="1"/>
  <c r="AH619" i="1" s="1"/>
  <c r="AI619" i="1" s="1"/>
  <c r="X618" i="1"/>
  <c r="AH618" i="1" s="1"/>
  <c r="AI618" i="1" s="1"/>
  <c r="X617" i="1"/>
  <c r="AH617" i="1" s="1"/>
  <c r="AI617" i="1" s="1"/>
  <c r="AL617" i="1" s="1"/>
  <c r="AM617" i="1" s="1"/>
  <c r="AQ617" i="1" s="1"/>
  <c r="AR617" i="1" s="1"/>
  <c r="AS617" i="1" s="1"/>
  <c r="AU617" i="1" s="1"/>
  <c r="AV617" i="1" s="1"/>
  <c r="X616" i="1"/>
  <c r="AH616" i="1" s="1"/>
  <c r="AI616" i="1" s="1"/>
  <c r="AL616" i="1" s="1"/>
  <c r="AM616" i="1" s="1"/>
  <c r="AQ616" i="1" s="1"/>
  <c r="AR616" i="1" s="1"/>
  <c r="AS616" i="1" s="1"/>
  <c r="AU616" i="1" s="1"/>
  <c r="AV616" i="1" s="1"/>
  <c r="X615" i="1"/>
  <c r="AA615" i="1" s="1"/>
  <c r="AB615" i="1" s="1"/>
  <c r="AE615" i="1" s="1"/>
  <c r="X614" i="1"/>
  <c r="AA614" i="1" s="1"/>
  <c r="AB614" i="1" s="1"/>
  <c r="X612" i="1"/>
  <c r="AH612" i="1" s="1"/>
  <c r="AI612" i="1" s="1"/>
  <c r="X610" i="1"/>
  <c r="AH610" i="1" s="1"/>
  <c r="AI610" i="1" s="1"/>
  <c r="X609" i="1"/>
  <c r="AH609" i="1" s="1"/>
  <c r="AI609" i="1" s="1"/>
  <c r="AL609" i="1" s="1"/>
  <c r="AM609" i="1" s="1"/>
  <c r="AQ609" i="1" s="1"/>
  <c r="X608" i="1"/>
  <c r="AH608" i="1" s="1"/>
  <c r="AI608" i="1" s="1"/>
  <c r="AL608" i="1" s="1"/>
  <c r="AM608" i="1" s="1"/>
  <c r="AQ608" i="1" s="1"/>
  <c r="X607" i="1"/>
  <c r="AH607" i="1" s="1"/>
  <c r="AI607" i="1" s="1"/>
  <c r="X606" i="1"/>
  <c r="AH606" i="1" s="1"/>
  <c r="AI606" i="1" s="1"/>
  <c r="X605" i="1"/>
  <c r="AH605" i="1" s="1"/>
  <c r="AI605" i="1" s="1"/>
  <c r="AL605" i="1" s="1"/>
  <c r="AM605" i="1" s="1"/>
  <c r="AQ605" i="1" s="1"/>
  <c r="X604" i="1"/>
  <c r="AH604" i="1" s="1"/>
  <c r="AI604" i="1" s="1"/>
  <c r="AL604" i="1" s="1"/>
  <c r="AM604" i="1" s="1"/>
  <c r="AQ604" i="1" s="1"/>
  <c r="X602" i="1"/>
  <c r="AH602" i="1" s="1"/>
  <c r="AI602" i="1" s="1"/>
  <c r="X601" i="1"/>
  <c r="AH601" i="1" s="1"/>
  <c r="AI601" i="1" s="1"/>
  <c r="X600" i="1"/>
  <c r="AH600" i="1" s="1"/>
  <c r="AI600" i="1" s="1"/>
  <c r="AL600" i="1" s="1"/>
  <c r="AM600" i="1" s="1"/>
  <c r="AQ600" i="1" s="1"/>
  <c r="X599" i="1"/>
  <c r="AH599" i="1" s="1"/>
  <c r="AI599" i="1" s="1"/>
  <c r="AL599" i="1" s="1"/>
  <c r="AM599" i="1" s="1"/>
  <c r="AQ599" i="1" s="1"/>
  <c r="X597" i="1"/>
  <c r="AA597" i="1" s="1"/>
  <c r="AB597" i="1" s="1"/>
  <c r="AE597" i="1" s="1"/>
  <c r="X595" i="1"/>
  <c r="AH595" i="1" s="1"/>
  <c r="AI595" i="1" s="1"/>
  <c r="X594" i="1"/>
  <c r="AH594" i="1" s="1"/>
  <c r="AI594" i="1" s="1"/>
  <c r="X593" i="1"/>
  <c r="AH593" i="1" s="1"/>
  <c r="AI593" i="1" s="1"/>
  <c r="AL593" i="1" s="1"/>
  <c r="AM593" i="1" s="1"/>
  <c r="AQ593" i="1" s="1"/>
  <c r="X592" i="1"/>
  <c r="AH592" i="1" s="1"/>
  <c r="AI592" i="1" s="1"/>
  <c r="X591" i="1"/>
  <c r="AH591" i="1" s="1"/>
  <c r="AI591" i="1" s="1"/>
  <c r="X590" i="1"/>
  <c r="AH590" i="1" s="1"/>
  <c r="AI590" i="1" s="1"/>
  <c r="AL590" i="1" s="1"/>
  <c r="AM590" i="1" s="1"/>
  <c r="AQ590" i="1" s="1"/>
  <c r="AR590" i="1" s="1"/>
  <c r="AS590" i="1" s="1"/>
  <c r="AU590" i="1" s="1"/>
  <c r="AV590" i="1" s="1"/>
  <c r="X589" i="1"/>
  <c r="AH589" i="1" s="1"/>
  <c r="AI589" i="1" s="1"/>
  <c r="AL589" i="1" s="1"/>
  <c r="AM589" i="1" s="1"/>
  <c r="AQ589" i="1" s="1"/>
  <c r="X588" i="1"/>
  <c r="AH588" i="1" s="1"/>
  <c r="AI588" i="1" s="1"/>
  <c r="X587" i="1"/>
  <c r="AH587" i="1" s="1"/>
  <c r="AI587" i="1" s="1"/>
  <c r="X586" i="1"/>
  <c r="AH586" i="1" s="1"/>
  <c r="AI586" i="1" s="1"/>
  <c r="AL586" i="1" s="1"/>
  <c r="AM586" i="1" s="1"/>
  <c r="AQ586" i="1" s="1"/>
  <c r="AR586" i="1" s="1"/>
  <c r="AS586" i="1" s="1"/>
  <c r="AU586" i="1" s="1"/>
  <c r="AV586" i="1" s="1"/>
  <c r="X585" i="1"/>
  <c r="AH585" i="1" s="1"/>
  <c r="AI585" i="1" s="1"/>
  <c r="AL585" i="1" s="1"/>
  <c r="AM585" i="1" s="1"/>
  <c r="AQ585" i="1" s="1"/>
  <c r="X584" i="1"/>
  <c r="AH584" i="1" s="1"/>
  <c r="AI584" i="1" s="1"/>
  <c r="X583" i="1"/>
  <c r="AA583" i="1" s="1"/>
  <c r="AB583" i="1" s="1"/>
  <c r="X582" i="1"/>
  <c r="AA582" i="1" s="1"/>
  <c r="AB582" i="1" s="1"/>
  <c r="AE582" i="1" s="1"/>
  <c r="X581" i="1"/>
  <c r="AH581" i="1" s="1"/>
  <c r="AI581" i="1" s="1"/>
  <c r="X579" i="1"/>
  <c r="AH579" i="1" s="1"/>
  <c r="AI579" i="1" s="1"/>
  <c r="AL579" i="1" s="1"/>
  <c r="AM579" i="1" s="1"/>
  <c r="AQ579" i="1" s="1"/>
  <c r="X578" i="1"/>
  <c r="AH578" i="1" s="1"/>
  <c r="AI578" i="1" s="1"/>
  <c r="AL578" i="1" s="1"/>
  <c r="AM578" i="1" s="1"/>
  <c r="AQ578" i="1" s="1"/>
  <c r="AR578" i="1" s="1"/>
  <c r="AS578" i="1" s="1"/>
  <c r="AU578" i="1" s="1"/>
  <c r="AV578" i="1" s="1"/>
  <c r="X577" i="1"/>
  <c r="AH577" i="1" s="1"/>
  <c r="AI577" i="1" s="1"/>
  <c r="X576" i="1"/>
  <c r="AH576" i="1" s="1"/>
  <c r="AI576" i="1" s="1"/>
  <c r="X575" i="1"/>
  <c r="AH575" i="1" s="1"/>
  <c r="AI575" i="1" s="1"/>
  <c r="AL575" i="1" s="1"/>
  <c r="AM575" i="1" s="1"/>
  <c r="AQ575" i="1" s="1"/>
  <c r="X574" i="1"/>
  <c r="AH574" i="1" s="1"/>
  <c r="AI574" i="1" s="1"/>
  <c r="AL574" i="1" s="1"/>
  <c r="AM574" i="1" s="1"/>
  <c r="AQ574" i="1" s="1"/>
  <c r="AR574" i="1" s="1"/>
  <c r="AS574" i="1" s="1"/>
  <c r="AU574" i="1" s="1"/>
  <c r="AV574" i="1" s="1"/>
  <c r="X573" i="1"/>
  <c r="AH573" i="1" s="1"/>
  <c r="AI573" i="1" s="1"/>
  <c r="X572" i="1"/>
  <c r="AH572" i="1" s="1"/>
  <c r="AI572" i="1" s="1"/>
  <c r="X571" i="1"/>
  <c r="AH571" i="1" s="1"/>
  <c r="AI571" i="1" s="1"/>
  <c r="AL571" i="1" s="1"/>
  <c r="AM571" i="1" s="1"/>
  <c r="AQ571" i="1" s="1"/>
  <c r="X570" i="1"/>
  <c r="AH570" i="1" s="1"/>
  <c r="AI570" i="1" s="1"/>
  <c r="AL570" i="1" s="1"/>
  <c r="AM570" i="1" s="1"/>
  <c r="AQ570" i="1" s="1"/>
  <c r="AR570" i="1" s="1"/>
  <c r="AS570" i="1" s="1"/>
  <c r="AU570" i="1" s="1"/>
  <c r="AV570" i="1" s="1"/>
  <c r="X569" i="1"/>
  <c r="AH569" i="1" s="1"/>
  <c r="AI569" i="1" s="1"/>
  <c r="X568" i="1"/>
  <c r="AH568" i="1" s="1"/>
  <c r="AI568" i="1" s="1"/>
  <c r="X567" i="1"/>
  <c r="AH567" i="1" s="1"/>
  <c r="AI567" i="1" s="1"/>
  <c r="AL567" i="1" s="1"/>
  <c r="AM567" i="1" s="1"/>
  <c r="AQ567" i="1" s="1"/>
  <c r="X566" i="1"/>
  <c r="AH566" i="1" s="1"/>
  <c r="AI566" i="1" s="1"/>
  <c r="AL566" i="1" s="1"/>
  <c r="AM566" i="1" s="1"/>
  <c r="AQ566" i="1" s="1"/>
  <c r="AR566" i="1" s="1"/>
  <c r="AS566" i="1" s="1"/>
  <c r="AU566" i="1" s="1"/>
  <c r="AV566" i="1" s="1"/>
  <c r="X565" i="1"/>
  <c r="AA565" i="1" s="1"/>
  <c r="AB565" i="1" s="1"/>
  <c r="X564" i="1"/>
  <c r="AH564" i="1" s="1"/>
  <c r="AI564" i="1" s="1"/>
  <c r="X563" i="1"/>
  <c r="AH563" i="1" s="1"/>
  <c r="AI563" i="1" s="1"/>
  <c r="X562" i="1"/>
  <c r="AH562" i="1" s="1"/>
  <c r="AI562" i="1" s="1"/>
  <c r="AL562" i="1" s="1"/>
  <c r="AM562" i="1" s="1"/>
  <c r="AQ562" i="1" s="1"/>
  <c r="AR562" i="1" s="1"/>
  <c r="AS562" i="1" s="1"/>
  <c r="AU562" i="1" s="1"/>
  <c r="AV562" i="1" s="1"/>
  <c r="X561" i="1"/>
  <c r="AH561" i="1" s="1"/>
  <c r="AI561" i="1" s="1"/>
  <c r="AL561" i="1" s="1"/>
  <c r="AM561" i="1" s="1"/>
  <c r="AQ561" i="1" s="1"/>
  <c r="X560" i="1"/>
  <c r="AH560" i="1" s="1"/>
  <c r="AI560" i="1" s="1"/>
  <c r="X559" i="1"/>
  <c r="AH559" i="1" s="1"/>
  <c r="AI559" i="1" s="1"/>
  <c r="X558" i="1"/>
  <c r="AA558" i="1" s="1"/>
  <c r="AB558" i="1" s="1"/>
  <c r="AE558" i="1" s="1"/>
  <c r="X557" i="1"/>
  <c r="AH557" i="1" s="1"/>
  <c r="AI557" i="1" s="1"/>
  <c r="X556" i="1"/>
  <c r="AH556" i="1" s="1"/>
  <c r="AI556" i="1" s="1"/>
  <c r="AL556" i="1" s="1"/>
  <c r="AM556" i="1" s="1"/>
  <c r="AQ556" i="1" s="1"/>
  <c r="X555" i="1"/>
  <c r="AH555" i="1" s="1"/>
  <c r="AI555" i="1" s="1"/>
  <c r="X554" i="1"/>
  <c r="AH554" i="1" s="1"/>
  <c r="AI554" i="1" s="1"/>
  <c r="X553" i="1"/>
  <c r="AH553" i="1" s="1"/>
  <c r="AI553" i="1" s="1"/>
  <c r="AL553" i="1" s="1"/>
  <c r="AM553" i="1" s="1"/>
  <c r="AQ553" i="1" s="1"/>
  <c r="X552" i="1"/>
  <c r="AH552" i="1" s="1"/>
  <c r="AI552" i="1" s="1"/>
  <c r="AL552" i="1" s="1"/>
  <c r="AM552" i="1" s="1"/>
  <c r="AQ552" i="1" s="1"/>
  <c r="X549" i="1"/>
  <c r="AH549" i="1" s="1"/>
  <c r="AI549" i="1" s="1"/>
  <c r="X548" i="1"/>
  <c r="AH548" i="1" s="1"/>
  <c r="AI548" i="1" s="1"/>
  <c r="X546" i="1"/>
  <c r="AH546" i="1" s="1"/>
  <c r="AI546" i="1" s="1"/>
  <c r="AL546" i="1" s="1"/>
  <c r="AM546" i="1" s="1"/>
  <c r="AQ546" i="1" s="1"/>
  <c r="AR546" i="1" s="1"/>
  <c r="AS546" i="1" s="1"/>
  <c r="AU546" i="1" s="1"/>
  <c r="AV546" i="1" s="1"/>
  <c r="X544" i="1"/>
  <c r="AH544" i="1" s="1"/>
  <c r="AI544" i="1" s="1"/>
  <c r="X543" i="1"/>
  <c r="AH543" i="1" s="1"/>
  <c r="AI543" i="1" s="1"/>
  <c r="X542" i="1"/>
  <c r="AH542" i="1" s="1"/>
  <c r="AI542" i="1" s="1"/>
  <c r="AL542" i="1" s="1"/>
  <c r="AM542" i="1" s="1"/>
  <c r="AQ542" i="1" s="1"/>
  <c r="AR542" i="1" s="1"/>
  <c r="AS542" i="1" s="1"/>
  <c r="AU542" i="1" s="1"/>
  <c r="AV542" i="1" s="1"/>
  <c r="X541" i="1"/>
  <c r="AH541" i="1" s="1"/>
  <c r="AI541" i="1" s="1"/>
  <c r="AL541" i="1" s="1"/>
  <c r="AM541" i="1" s="1"/>
  <c r="AQ541" i="1" s="1"/>
  <c r="X540" i="1"/>
  <c r="AH540" i="1" s="1"/>
  <c r="AI540" i="1" s="1"/>
  <c r="X539" i="1"/>
  <c r="AH539" i="1" s="1"/>
  <c r="AI539" i="1" s="1"/>
  <c r="X538" i="1"/>
  <c r="AH538" i="1" s="1"/>
  <c r="AI538" i="1" s="1"/>
  <c r="X537" i="1"/>
  <c r="AH537" i="1" s="1"/>
  <c r="AI537" i="1" s="1"/>
  <c r="AL537" i="1" s="1"/>
  <c r="AM537" i="1" s="1"/>
  <c r="AQ537" i="1" s="1"/>
  <c r="X536" i="1"/>
  <c r="AH536" i="1" s="1"/>
  <c r="AI536" i="1" s="1"/>
  <c r="X535" i="1"/>
  <c r="AH535" i="1" s="1"/>
  <c r="AI535" i="1" s="1"/>
  <c r="X534" i="1"/>
  <c r="AH534" i="1" s="1"/>
  <c r="AI534" i="1" s="1"/>
  <c r="AL534" i="1" s="1"/>
  <c r="AM534" i="1" s="1"/>
  <c r="AQ534" i="1" s="1"/>
  <c r="AR534" i="1" s="1"/>
  <c r="AS534" i="1" s="1"/>
  <c r="AU534" i="1" s="1"/>
  <c r="AV534" i="1" s="1"/>
  <c r="X533" i="1"/>
  <c r="AH533" i="1" s="1"/>
  <c r="AI533" i="1" s="1"/>
  <c r="AL533" i="1" s="1"/>
  <c r="AM533" i="1" s="1"/>
  <c r="AQ533" i="1" s="1"/>
  <c r="X532" i="1"/>
  <c r="AH532" i="1" s="1"/>
  <c r="AI532" i="1" s="1"/>
  <c r="X525" i="1"/>
  <c r="AH525" i="1" s="1"/>
  <c r="AI525" i="1" s="1"/>
  <c r="X524" i="1"/>
  <c r="AA524" i="1" s="1"/>
  <c r="AB524" i="1" s="1"/>
  <c r="AE524" i="1" s="1"/>
  <c r="X523" i="1"/>
  <c r="AA523" i="1" s="1"/>
  <c r="AB523" i="1" s="1"/>
  <c r="AE523" i="1" s="1"/>
  <c r="X522" i="1"/>
  <c r="AH522" i="1" s="1"/>
  <c r="AI522" i="1" s="1"/>
  <c r="AL522" i="1" s="1"/>
  <c r="AM522" i="1" s="1"/>
  <c r="AQ522" i="1" s="1"/>
  <c r="AR522" i="1" s="1"/>
  <c r="AS522" i="1" s="1"/>
  <c r="AU522" i="1" s="1"/>
  <c r="AV522" i="1" s="1"/>
  <c r="X521" i="1"/>
  <c r="AH521" i="1" s="1"/>
  <c r="AI521" i="1" s="1"/>
  <c r="AL521" i="1" s="1"/>
  <c r="AM521" i="1" s="1"/>
  <c r="AQ521" i="1" s="1"/>
  <c r="AR521" i="1" s="1"/>
  <c r="AS521" i="1" s="1"/>
  <c r="AU521" i="1" s="1"/>
  <c r="AV521" i="1" s="1"/>
  <c r="X520" i="1"/>
  <c r="AH520" i="1" s="1"/>
  <c r="AI520" i="1" s="1"/>
  <c r="X519" i="1"/>
  <c r="AH519" i="1" s="1"/>
  <c r="AI519" i="1" s="1"/>
  <c r="X517" i="1"/>
  <c r="AA517" i="1" s="1"/>
  <c r="AB517" i="1" s="1"/>
  <c r="AE517" i="1" s="1"/>
  <c r="X516" i="1"/>
  <c r="AH516" i="1" s="1"/>
  <c r="AI516" i="1" s="1"/>
  <c r="AL516" i="1" s="1"/>
  <c r="AM516" i="1" s="1"/>
  <c r="AQ516" i="1" s="1"/>
  <c r="X515" i="1"/>
  <c r="AH515" i="1" s="1"/>
  <c r="AI515" i="1" s="1"/>
  <c r="AL515" i="1" s="1"/>
  <c r="AM515" i="1" s="1"/>
  <c r="AQ515" i="1" s="1"/>
  <c r="X514" i="1"/>
  <c r="AH514" i="1" s="1"/>
  <c r="AI514" i="1" s="1"/>
  <c r="X513" i="1"/>
  <c r="AH513" i="1" s="1"/>
  <c r="AI513" i="1" s="1"/>
  <c r="X511" i="1"/>
  <c r="AH511" i="1" s="1"/>
  <c r="AI511" i="1" s="1"/>
  <c r="AL511" i="1" s="1"/>
  <c r="AM511" i="1" s="1"/>
  <c r="AQ511" i="1" s="1"/>
  <c r="X509" i="1"/>
  <c r="AH509" i="1" s="1"/>
  <c r="AI509" i="1" s="1"/>
  <c r="AL509" i="1" s="1"/>
  <c r="AM509" i="1" s="1"/>
  <c r="AQ509" i="1" s="1"/>
  <c r="X508" i="1"/>
  <c r="AH508" i="1" s="1"/>
  <c r="AI508" i="1" s="1"/>
  <c r="X507" i="1"/>
  <c r="AH507" i="1" s="1"/>
  <c r="AI507" i="1" s="1"/>
  <c r="X505" i="1"/>
  <c r="AH505" i="1" s="1"/>
  <c r="AI505" i="1" s="1"/>
  <c r="AL505" i="1" s="1"/>
  <c r="AM505" i="1" s="1"/>
  <c r="AQ505" i="1" s="1"/>
  <c r="AR505" i="1" s="1"/>
  <c r="AS505" i="1" s="1"/>
  <c r="AU505" i="1" s="1"/>
  <c r="AV505" i="1" s="1"/>
  <c r="X504" i="1"/>
  <c r="AH504" i="1" s="1"/>
  <c r="AI504" i="1" s="1"/>
  <c r="AL504" i="1" s="1"/>
  <c r="AM504" i="1" s="1"/>
  <c r="AQ504" i="1" s="1"/>
  <c r="AR504" i="1" s="1"/>
  <c r="AS504" i="1" s="1"/>
  <c r="AU504" i="1" s="1"/>
  <c r="AV504" i="1" s="1"/>
  <c r="X503" i="1"/>
  <c r="AH503" i="1" s="1"/>
  <c r="AI503" i="1" s="1"/>
  <c r="X502" i="1"/>
  <c r="AH502" i="1" s="1"/>
  <c r="AI502" i="1" s="1"/>
  <c r="X501" i="1"/>
  <c r="AH501" i="1" s="1"/>
  <c r="AI501" i="1" s="1"/>
  <c r="AL501" i="1" s="1"/>
  <c r="AM501" i="1" s="1"/>
  <c r="AQ501" i="1" s="1"/>
  <c r="AR501" i="1" s="1"/>
  <c r="AS501" i="1" s="1"/>
  <c r="AU501" i="1" s="1"/>
  <c r="AV501" i="1" s="1"/>
  <c r="X500" i="1"/>
  <c r="AH500" i="1" s="1"/>
  <c r="AI500" i="1" s="1"/>
  <c r="AL500" i="1" s="1"/>
  <c r="AM500" i="1" s="1"/>
  <c r="AQ500" i="1" s="1"/>
  <c r="AR500" i="1" s="1"/>
  <c r="AS500" i="1" s="1"/>
  <c r="AU500" i="1" s="1"/>
  <c r="AV500" i="1" s="1"/>
  <c r="X499" i="1"/>
  <c r="AH499" i="1" s="1"/>
  <c r="AI499" i="1" s="1"/>
  <c r="AL499" i="1" s="1"/>
  <c r="AM499" i="1" s="1"/>
  <c r="AQ499" i="1" s="1"/>
  <c r="AR499" i="1" s="1"/>
  <c r="AS499" i="1" s="1"/>
  <c r="AU499" i="1" s="1"/>
  <c r="AV499" i="1" s="1"/>
  <c r="X497" i="1"/>
  <c r="AH497" i="1" s="1"/>
  <c r="AI497" i="1" s="1"/>
  <c r="X496" i="1"/>
  <c r="AH496" i="1" s="1"/>
  <c r="AI496" i="1" s="1"/>
  <c r="AL496" i="1" s="1"/>
  <c r="AM496" i="1" s="1"/>
  <c r="AQ496" i="1" s="1"/>
  <c r="X495" i="1"/>
  <c r="AH495" i="1" s="1"/>
  <c r="AI495" i="1" s="1"/>
  <c r="AL495" i="1" s="1"/>
  <c r="AM495" i="1" s="1"/>
  <c r="AQ495" i="1" s="1"/>
  <c r="X494" i="1"/>
  <c r="AH494" i="1" s="1"/>
  <c r="AI494" i="1" s="1"/>
  <c r="AL494" i="1" s="1"/>
  <c r="AM494" i="1" s="1"/>
  <c r="AQ494" i="1" s="1"/>
  <c r="AR494" i="1" s="1"/>
  <c r="AS494" i="1" s="1"/>
  <c r="AU494" i="1" s="1"/>
  <c r="AV494" i="1" s="1"/>
  <c r="X493" i="1"/>
  <c r="AH493" i="1" s="1"/>
  <c r="AI493" i="1" s="1"/>
  <c r="X492" i="1"/>
  <c r="AH492" i="1" s="1"/>
  <c r="AI492" i="1" s="1"/>
  <c r="AL492" i="1" s="1"/>
  <c r="AM492" i="1" s="1"/>
  <c r="AQ492" i="1" s="1"/>
  <c r="X491" i="1"/>
  <c r="AH491" i="1" s="1"/>
  <c r="AI491" i="1" s="1"/>
  <c r="AL491" i="1" s="1"/>
  <c r="AM491" i="1" s="1"/>
  <c r="AQ491" i="1" s="1"/>
  <c r="X490" i="1"/>
  <c r="AH490" i="1" s="1"/>
  <c r="AI490" i="1" s="1"/>
  <c r="AL490" i="1" s="1"/>
  <c r="AM490" i="1" s="1"/>
  <c r="AQ490" i="1" s="1"/>
  <c r="AR490" i="1" s="1"/>
  <c r="AS490" i="1" s="1"/>
  <c r="AU490" i="1" s="1"/>
  <c r="AV490" i="1" s="1"/>
  <c r="X489" i="1"/>
  <c r="AH489" i="1" s="1"/>
  <c r="AI489" i="1" s="1"/>
  <c r="X487" i="1"/>
  <c r="AH487" i="1" s="1"/>
  <c r="AI487" i="1" s="1"/>
  <c r="AL487" i="1" s="1"/>
  <c r="AM487" i="1" s="1"/>
  <c r="AQ487" i="1" s="1"/>
  <c r="X486" i="1"/>
  <c r="AH486" i="1" s="1"/>
  <c r="AI486" i="1" s="1"/>
  <c r="AL486" i="1" s="1"/>
  <c r="AM486" i="1" s="1"/>
  <c r="AQ486" i="1" s="1"/>
  <c r="AR486" i="1" s="1"/>
  <c r="AS486" i="1" s="1"/>
  <c r="AU486" i="1" s="1"/>
  <c r="AV486" i="1" s="1"/>
  <c r="X485" i="1"/>
  <c r="AH485" i="1" s="1"/>
  <c r="AI485" i="1" s="1"/>
  <c r="X484" i="1"/>
  <c r="AH484" i="1" s="1"/>
  <c r="AI484" i="1" s="1"/>
  <c r="X483" i="1"/>
  <c r="AH483" i="1" s="1"/>
  <c r="AI483" i="1" s="1"/>
  <c r="X480" i="1"/>
  <c r="AH480" i="1" s="1"/>
  <c r="AI480" i="1" s="1"/>
  <c r="AL480" i="1" s="1"/>
  <c r="AM480" i="1" s="1"/>
  <c r="AQ480" i="1" s="1"/>
  <c r="AR480" i="1" s="1"/>
  <c r="AS480" i="1" s="1"/>
  <c r="AU480" i="1" s="1"/>
  <c r="AV480" i="1" s="1"/>
  <c r="X479" i="1"/>
  <c r="AH479" i="1" s="1"/>
  <c r="AI479" i="1" s="1"/>
  <c r="X477" i="1"/>
  <c r="AH477" i="1" s="1"/>
  <c r="AI477" i="1" s="1"/>
  <c r="AL477" i="1" s="1"/>
  <c r="AM477" i="1" s="1"/>
  <c r="AQ477" i="1" s="1"/>
  <c r="X476" i="1"/>
  <c r="AH476" i="1" s="1"/>
  <c r="AI476" i="1" s="1"/>
  <c r="AL476" i="1" s="1"/>
  <c r="AM476" i="1" s="1"/>
  <c r="AQ476" i="1" s="1"/>
  <c r="X475" i="1"/>
  <c r="AH475" i="1" s="1"/>
  <c r="AI475" i="1" s="1"/>
  <c r="AL475" i="1" s="1"/>
  <c r="AM475" i="1" s="1"/>
  <c r="AQ475" i="1" s="1"/>
  <c r="X474" i="1"/>
  <c r="AH474" i="1" s="1"/>
  <c r="AI474" i="1" s="1"/>
  <c r="X473" i="1"/>
  <c r="AH473" i="1" s="1"/>
  <c r="AI473" i="1" s="1"/>
  <c r="X472" i="1"/>
  <c r="AH472" i="1" s="1"/>
  <c r="AI472" i="1" s="1"/>
  <c r="X471" i="1"/>
  <c r="AA471" i="1" s="1"/>
  <c r="AB471" i="1" s="1"/>
  <c r="X470" i="1"/>
  <c r="AH470" i="1" s="1"/>
  <c r="AI470" i="1" s="1"/>
  <c r="AL470" i="1" s="1"/>
  <c r="AM470" i="1" s="1"/>
  <c r="AQ470" i="1" s="1"/>
  <c r="AR470" i="1" s="1"/>
  <c r="AS470" i="1" s="1"/>
  <c r="AU470" i="1" s="1"/>
  <c r="AV470" i="1" s="1"/>
  <c r="X468" i="1"/>
  <c r="AH468" i="1" s="1"/>
  <c r="AI468" i="1" s="1"/>
  <c r="X467" i="1"/>
  <c r="AH467" i="1" s="1"/>
  <c r="AI467" i="1" s="1"/>
  <c r="AL467" i="1" s="1"/>
  <c r="AM467" i="1" s="1"/>
  <c r="AQ467" i="1" s="1"/>
  <c r="X466" i="1"/>
  <c r="AH466" i="1" s="1"/>
  <c r="AI466" i="1" s="1"/>
  <c r="AL466" i="1" s="1"/>
  <c r="AM466" i="1" s="1"/>
  <c r="AQ466" i="1" s="1"/>
  <c r="AR466" i="1" s="1"/>
  <c r="AS466" i="1" s="1"/>
  <c r="AU466" i="1" s="1"/>
  <c r="AV466" i="1" s="1"/>
  <c r="X465" i="1"/>
  <c r="AH465" i="1" s="1"/>
  <c r="AI465" i="1" s="1"/>
  <c r="AL465" i="1" s="1"/>
  <c r="AM465" i="1" s="1"/>
  <c r="AQ465" i="1" s="1"/>
  <c r="X464" i="1"/>
  <c r="AH464" i="1" s="1"/>
  <c r="AI464" i="1" s="1"/>
  <c r="X463" i="1"/>
  <c r="AH463" i="1" s="1"/>
  <c r="AI463" i="1" s="1"/>
  <c r="AL463" i="1" s="1"/>
  <c r="AM463" i="1" s="1"/>
  <c r="AQ463" i="1" s="1"/>
  <c r="X462" i="1"/>
  <c r="AH462" i="1" s="1"/>
  <c r="AI462" i="1" s="1"/>
  <c r="AL462" i="1" s="1"/>
  <c r="AM462" i="1" s="1"/>
  <c r="AQ462" i="1" s="1"/>
  <c r="AR462" i="1" s="1"/>
  <c r="AS462" i="1" s="1"/>
  <c r="AU462" i="1" s="1"/>
  <c r="AV462" i="1" s="1"/>
  <c r="X461" i="1"/>
  <c r="AH461" i="1" s="1"/>
  <c r="AI461" i="1" s="1"/>
  <c r="AL461" i="1" s="1"/>
  <c r="AM461" i="1" s="1"/>
  <c r="AQ461" i="1" s="1"/>
  <c r="X460" i="1"/>
  <c r="AH460" i="1" s="1"/>
  <c r="AI460" i="1" s="1"/>
  <c r="X459" i="1"/>
  <c r="AH459" i="1" s="1"/>
  <c r="AI459" i="1" s="1"/>
  <c r="AL459" i="1" s="1"/>
  <c r="AM459" i="1" s="1"/>
  <c r="AQ459" i="1" s="1"/>
  <c r="X458" i="1"/>
  <c r="AH458" i="1" s="1"/>
  <c r="AI458" i="1" s="1"/>
  <c r="AL458" i="1" s="1"/>
  <c r="AM458" i="1" s="1"/>
  <c r="AQ458" i="1" s="1"/>
  <c r="AR458" i="1" s="1"/>
  <c r="AS458" i="1" s="1"/>
  <c r="AU458" i="1" s="1"/>
  <c r="AV458" i="1" s="1"/>
  <c r="X457" i="1"/>
  <c r="AH457" i="1" s="1"/>
  <c r="AI457" i="1" s="1"/>
  <c r="AL457" i="1" s="1"/>
  <c r="AM457" i="1" s="1"/>
  <c r="AQ457" i="1" s="1"/>
  <c r="X456" i="1"/>
  <c r="AH456" i="1" s="1"/>
  <c r="AI456" i="1" s="1"/>
  <c r="X455" i="1"/>
  <c r="AH455" i="1" s="1"/>
  <c r="AI455" i="1" s="1"/>
  <c r="AL455" i="1" s="1"/>
  <c r="AM455" i="1" s="1"/>
  <c r="AQ455" i="1" s="1"/>
  <c r="X454" i="1"/>
  <c r="AH454" i="1" s="1"/>
  <c r="AI454" i="1" s="1"/>
  <c r="AL454" i="1" s="1"/>
  <c r="AM454" i="1" s="1"/>
  <c r="AQ454" i="1" s="1"/>
  <c r="AR454" i="1" s="1"/>
  <c r="AS454" i="1" s="1"/>
  <c r="AU454" i="1" s="1"/>
  <c r="AV454" i="1" s="1"/>
  <c r="X453" i="1"/>
  <c r="AH453" i="1" s="1"/>
  <c r="AI453" i="1" s="1"/>
  <c r="AL453" i="1" s="1"/>
  <c r="AM453" i="1" s="1"/>
  <c r="AQ453" i="1" s="1"/>
  <c r="X452" i="1"/>
  <c r="AH452" i="1" s="1"/>
  <c r="AI452" i="1" s="1"/>
  <c r="X451" i="1"/>
  <c r="AH451" i="1" s="1"/>
  <c r="AI451" i="1" s="1"/>
  <c r="AL451" i="1" s="1"/>
  <c r="AM451" i="1" s="1"/>
  <c r="AQ451" i="1" s="1"/>
  <c r="X450" i="1"/>
  <c r="AA450" i="1" s="1"/>
  <c r="AB450" i="1" s="1"/>
  <c r="AE450" i="1" s="1"/>
  <c r="X446" i="1"/>
  <c r="AH446" i="1" s="1"/>
  <c r="AI446" i="1" s="1"/>
  <c r="AL446" i="1" s="1"/>
  <c r="AM446" i="1" s="1"/>
  <c r="AQ446" i="1" s="1"/>
  <c r="AR446" i="1" s="1"/>
  <c r="AS446" i="1" s="1"/>
  <c r="AU446" i="1" s="1"/>
  <c r="AV446" i="1" s="1"/>
  <c r="X445" i="1"/>
  <c r="AH445" i="1" s="1"/>
  <c r="AI445" i="1" s="1"/>
  <c r="AL445" i="1" s="1"/>
  <c r="AM445" i="1" s="1"/>
  <c r="AQ445" i="1" s="1"/>
  <c r="X443" i="1"/>
  <c r="AH443" i="1" s="1"/>
  <c r="AI443" i="1" s="1"/>
  <c r="AL443" i="1" s="1"/>
  <c r="AM443" i="1" s="1"/>
  <c r="AQ443" i="1" s="1"/>
  <c r="X442" i="1"/>
  <c r="AH442" i="1" s="1"/>
  <c r="AI442" i="1" s="1"/>
  <c r="AL442" i="1" s="1"/>
  <c r="AM442" i="1" s="1"/>
  <c r="AQ442" i="1" s="1"/>
  <c r="AR442" i="1" s="1"/>
  <c r="AS442" i="1" s="1"/>
  <c r="AU442" i="1" s="1"/>
  <c r="AV442" i="1" s="1"/>
  <c r="X441" i="1"/>
  <c r="AH441" i="1" s="1"/>
  <c r="AI441" i="1" s="1"/>
  <c r="AL441" i="1" s="1"/>
  <c r="AM441" i="1" s="1"/>
  <c r="AQ441" i="1" s="1"/>
  <c r="X440" i="1"/>
  <c r="AH440" i="1" s="1"/>
  <c r="AI440" i="1" s="1"/>
  <c r="X439" i="1"/>
  <c r="AH439" i="1" s="1"/>
  <c r="AI439" i="1" s="1"/>
  <c r="AL439" i="1" s="1"/>
  <c r="AM439" i="1" s="1"/>
  <c r="AQ439" i="1" s="1"/>
  <c r="X438" i="1"/>
  <c r="AH438" i="1" s="1"/>
  <c r="AI438" i="1" s="1"/>
  <c r="AL438" i="1" s="1"/>
  <c r="AM438" i="1" s="1"/>
  <c r="AQ438" i="1" s="1"/>
  <c r="AR438" i="1" s="1"/>
  <c r="AS438" i="1" s="1"/>
  <c r="AU438" i="1" s="1"/>
  <c r="AV438" i="1" s="1"/>
  <c r="X437" i="1"/>
  <c r="AH437" i="1" s="1"/>
  <c r="AI437" i="1" s="1"/>
  <c r="AL437" i="1" s="1"/>
  <c r="AM437" i="1" s="1"/>
  <c r="AQ437" i="1" s="1"/>
  <c r="X436" i="1"/>
  <c r="AH436" i="1" s="1"/>
  <c r="AI436" i="1" s="1"/>
  <c r="X435" i="1"/>
  <c r="AA435" i="1" s="1"/>
  <c r="AB435" i="1" s="1"/>
  <c r="AE435" i="1" s="1"/>
  <c r="X434" i="1"/>
  <c r="AH434" i="1" s="1"/>
  <c r="AI434" i="1" s="1"/>
  <c r="AL434" i="1" s="1"/>
  <c r="AM434" i="1" s="1"/>
  <c r="AQ434" i="1" s="1"/>
  <c r="AR434" i="1" s="1"/>
  <c r="AS434" i="1" s="1"/>
  <c r="AU434" i="1" s="1"/>
  <c r="AV434" i="1" s="1"/>
  <c r="X433" i="1"/>
  <c r="AH433" i="1" s="1"/>
  <c r="AI433" i="1" s="1"/>
  <c r="AL433" i="1" s="1"/>
  <c r="AM433" i="1" s="1"/>
  <c r="AQ433" i="1" s="1"/>
  <c r="X432" i="1"/>
  <c r="AH432" i="1" s="1"/>
  <c r="AI432" i="1" s="1"/>
  <c r="AL432" i="1" s="1"/>
  <c r="AM432" i="1" s="1"/>
  <c r="AQ432" i="1" s="1"/>
  <c r="X431" i="1"/>
  <c r="AH431" i="1" s="1"/>
  <c r="AI431" i="1" s="1"/>
  <c r="X430" i="1"/>
  <c r="AH430" i="1" s="1"/>
  <c r="AI430" i="1" s="1"/>
  <c r="AL430" i="1" s="1"/>
  <c r="AM430" i="1" s="1"/>
  <c r="AQ430" i="1" s="1"/>
  <c r="AR430" i="1" s="1"/>
  <c r="AS430" i="1" s="1"/>
  <c r="AU430" i="1" s="1"/>
  <c r="AV430" i="1" s="1"/>
  <c r="X429" i="1"/>
  <c r="AH429" i="1" s="1"/>
  <c r="AI429" i="1" s="1"/>
  <c r="AL429" i="1" s="1"/>
  <c r="AM429" i="1" s="1"/>
  <c r="AQ429" i="1" s="1"/>
  <c r="X428" i="1"/>
  <c r="AH428" i="1" s="1"/>
  <c r="AI428" i="1" s="1"/>
  <c r="AL428" i="1" s="1"/>
  <c r="AM428" i="1" s="1"/>
  <c r="AQ428" i="1" s="1"/>
  <c r="X427" i="1"/>
  <c r="AH427" i="1" s="1"/>
  <c r="AI427" i="1" s="1"/>
  <c r="X425" i="1"/>
  <c r="AH425" i="1" s="1"/>
  <c r="AI425" i="1" s="1"/>
  <c r="AL425" i="1" s="1"/>
  <c r="AM425" i="1" s="1"/>
  <c r="AQ425" i="1" s="1"/>
  <c r="X424" i="1"/>
  <c r="AH424" i="1" s="1"/>
  <c r="AI424" i="1" s="1"/>
  <c r="AL424" i="1" s="1"/>
  <c r="AM424" i="1" s="1"/>
  <c r="AQ424" i="1" s="1"/>
  <c r="X420" i="1"/>
  <c r="AH420" i="1" s="1"/>
  <c r="AI420" i="1" s="1"/>
  <c r="X419" i="1"/>
  <c r="AH419" i="1" s="1"/>
  <c r="AI419" i="1" s="1"/>
  <c r="AL419" i="1" s="1"/>
  <c r="AM419" i="1" s="1"/>
  <c r="AQ419" i="1" s="1"/>
  <c r="X416" i="1"/>
  <c r="AH416" i="1" s="1"/>
  <c r="AI416" i="1" s="1"/>
  <c r="AL416" i="1" s="1"/>
  <c r="AM416" i="1" s="1"/>
  <c r="AQ416" i="1" s="1"/>
  <c r="AR416" i="1" s="1"/>
  <c r="AS416" i="1" s="1"/>
  <c r="AU416" i="1" s="1"/>
  <c r="AV416" i="1" s="1"/>
  <c r="X415" i="1"/>
  <c r="AH415" i="1" s="1"/>
  <c r="AI415" i="1" s="1"/>
  <c r="AL415" i="1" s="1"/>
  <c r="AM415" i="1" s="1"/>
  <c r="AQ415" i="1" s="1"/>
  <c r="AR415" i="1" s="1"/>
  <c r="AS415" i="1" s="1"/>
  <c r="AU415" i="1" s="1"/>
  <c r="AV415" i="1" s="1"/>
  <c r="X414" i="1"/>
  <c r="AH414" i="1" s="1"/>
  <c r="AI414" i="1" s="1"/>
  <c r="X413" i="1"/>
  <c r="AH413" i="1" s="1"/>
  <c r="AI413" i="1" s="1"/>
  <c r="AL413" i="1" s="1"/>
  <c r="AM413" i="1" s="1"/>
  <c r="AQ413" i="1" s="1"/>
  <c r="AR413" i="1" s="1"/>
  <c r="AS413" i="1" s="1"/>
  <c r="AU413" i="1" s="1"/>
  <c r="AV413" i="1" s="1"/>
  <c r="X411" i="1"/>
  <c r="AH411" i="1" s="1"/>
  <c r="AI411" i="1" s="1"/>
  <c r="AL411" i="1" s="1"/>
  <c r="AM411" i="1" s="1"/>
  <c r="AQ411" i="1" s="1"/>
  <c r="X410" i="1"/>
  <c r="AH410" i="1" s="1"/>
  <c r="AI410" i="1" s="1"/>
  <c r="AL410" i="1" s="1"/>
  <c r="AM410" i="1" s="1"/>
  <c r="AQ410" i="1" s="1"/>
  <c r="AR410" i="1" s="1"/>
  <c r="AS410" i="1" s="1"/>
  <c r="AU410" i="1" s="1"/>
  <c r="AV410" i="1" s="1"/>
  <c r="X409" i="1"/>
  <c r="AH409" i="1" s="1"/>
  <c r="AI409" i="1" s="1"/>
  <c r="X407" i="1"/>
  <c r="AA407" i="1" s="1"/>
  <c r="AB407" i="1" s="1"/>
  <c r="AE407" i="1" s="1"/>
  <c r="X405" i="1"/>
  <c r="AH405" i="1" s="1"/>
  <c r="AI405" i="1" s="1"/>
  <c r="AL405" i="1" s="1"/>
  <c r="AM405" i="1" s="1"/>
  <c r="AQ405" i="1" s="1"/>
  <c r="X404" i="1"/>
  <c r="AA404" i="1" s="1"/>
  <c r="AB404" i="1" s="1"/>
  <c r="X403" i="1"/>
  <c r="AH403" i="1" s="1"/>
  <c r="AI403" i="1" s="1"/>
  <c r="AL403" i="1" s="1"/>
  <c r="AM403" i="1" s="1"/>
  <c r="AQ403" i="1" s="1"/>
  <c r="X402" i="1"/>
  <c r="AH402" i="1" s="1"/>
  <c r="AI402" i="1" s="1"/>
  <c r="AL402" i="1" s="1"/>
  <c r="AM402" i="1" s="1"/>
  <c r="AQ402" i="1" s="1"/>
  <c r="AR402" i="1" s="1"/>
  <c r="AS402" i="1" s="1"/>
  <c r="AU402" i="1" s="1"/>
  <c r="AV402" i="1" s="1"/>
  <c r="X400" i="1"/>
  <c r="AH400" i="1" s="1"/>
  <c r="AI400" i="1" s="1"/>
  <c r="X399" i="1"/>
  <c r="AH399" i="1" s="1"/>
  <c r="AI399" i="1" s="1"/>
  <c r="AL399" i="1" s="1"/>
  <c r="AM399" i="1" s="1"/>
  <c r="AQ399" i="1" s="1"/>
  <c r="AR399" i="1" s="1"/>
  <c r="AS399" i="1" s="1"/>
  <c r="AU399" i="1" s="1"/>
  <c r="AV399" i="1" s="1"/>
  <c r="X398" i="1"/>
  <c r="AH398" i="1" s="1"/>
  <c r="AI398" i="1" s="1"/>
  <c r="AL398" i="1" s="1"/>
  <c r="AM398" i="1" s="1"/>
  <c r="AQ398" i="1" s="1"/>
  <c r="AR398" i="1" s="1"/>
  <c r="AS398" i="1" s="1"/>
  <c r="AU398" i="1" s="1"/>
  <c r="AV398" i="1" s="1"/>
  <c r="X396" i="1"/>
  <c r="AH396" i="1" s="1"/>
  <c r="AI396" i="1" s="1"/>
  <c r="X395" i="1"/>
  <c r="AH395" i="1" s="1"/>
  <c r="AI395" i="1" s="1"/>
  <c r="AL395" i="1" s="1"/>
  <c r="AM395" i="1" s="1"/>
  <c r="AQ395" i="1" s="1"/>
  <c r="AR395" i="1" s="1"/>
  <c r="AS395" i="1" s="1"/>
  <c r="AU395" i="1" s="1"/>
  <c r="AV395" i="1" s="1"/>
  <c r="X392" i="1"/>
  <c r="AH392" i="1" s="1"/>
  <c r="AI392" i="1" s="1"/>
  <c r="AL392" i="1" s="1"/>
  <c r="AM392" i="1" s="1"/>
  <c r="AQ392" i="1" s="1"/>
  <c r="X391" i="1"/>
  <c r="AH391" i="1" s="1"/>
  <c r="AI391" i="1" s="1"/>
  <c r="AL391" i="1" s="1"/>
  <c r="AM391" i="1" s="1"/>
  <c r="AQ391" i="1" s="1"/>
  <c r="X390" i="1"/>
  <c r="AH390" i="1" s="1"/>
  <c r="AI390" i="1" s="1"/>
  <c r="X389" i="1"/>
  <c r="AH389" i="1" s="1"/>
  <c r="AI389" i="1" s="1"/>
  <c r="AL389" i="1" s="1"/>
  <c r="AM389" i="1" s="1"/>
  <c r="AQ389" i="1" s="1"/>
  <c r="X388" i="1"/>
  <c r="AH388" i="1" s="1"/>
  <c r="AI388" i="1" s="1"/>
  <c r="AL388" i="1" s="1"/>
  <c r="AM388" i="1" s="1"/>
  <c r="AQ388" i="1" s="1"/>
  <c r="X387" i="1"/>
  <c r="AH387" i="1" s="1"/>
  <c r="AI387" i="1" s="1"/>
  <c r="AL387" i="1" s="1"/>
  <c r="AM387" i="1" s="1"/>
  <c r="AQ387" i="1" s="1"/>
  <c r="X386" i="1"/>
  <c r="AH386" i="1" s="1"/>
  <c r="AI386" i="1" s="1"/>
  <c r="X385" i="1"/>
  <c r="AH385" i="1" s="1"/>
  <c r="AI385" i="1" s="1"/>
  <c r="AL385" i="1" s="1"/>
  <c r="AM385" i="1" s="1"/>
  <c r="AQ385" i="1" s="1"/>
  <c r="X384" i="1"/>
  <c r="AH384" i="1" s="1"/>
  <c r="AI384" i="1" s="1"/>
  <c r="AL384" i="1" s="1"/>
  <c r="AM384" i="1" s="1"/>
  <c r="AQ384" i="1" s="1"/>
  <c r="X383" i="1"/>
  <c r="AH383" i="1" s="1"/>
  <c r="AI383" i="1" s="1"/>
  <c r="AL383" i="1" s="1"/>
  <c r="AM383" i="1" s="1"/>
  <c r="AQ383" i="1" s="1"/>
  <c r="X382" i="1"/>
  <c r="AH382" i="1" s="1"/>
  <c r="AI382" i="1" s="1"/>
  <c r="X374" i="1"/>
  <c r="AH374" i="1" s="1"/>
  <c r="AI374" i="1" s="1"/>
  <c r="AL374" i="1" s="1"/>
  <c r="AM374" i="1" s="1"/>
  <c r="AQ374" i="1" s="1"/>
  <c r="AR374" i="1" s="1"/>
  <c r="AS374" i="1" s="1"/>
  <c r="AU374" i="1" s="1"/>
  <c r="AV374" i="1" s="1"/>
  <c r="X373" i="1"/>
  <c r="AH373" i="1" s="1"/>
  <c r="AI373" i="1" s="1"/>
  <c r="X372" i="1"/>
  <c r="AH372" i="1" s="1"/>
  <c r="AI372" i="1" s="1"/>
  <c r="AL372" i="1" s="1"/>
  <c r="AM372" i="1" s="1"/>
  <c r="AQ372" i="1" s="1"/>
  <c r="X371" i="1"/>
  <c r="AH371" i="1" s="1"/>
  <c r="AI371" i="1" s="1"/>
  <c r="AL371" i="1" s="1"/>
  <c r="AM371" i="1" s="1"/>
  <c r="AQ371" i="1" s="1"/>
  <c r="X370" i="1"/>
  <c r="AH370" i="1" s="1"/>
  <c r="AI370" i="1" s="1"/>
  <c r="AL370" i="1" s="1"/>
  <c r="AM370" i="1" s="1"/>
  <c r="AQ370" i="1" s="1"/>
  <c r="AR370" i="1" s="1"/>
  <c r="AS370" i="1" s="1"/>
  <c r="AU370" i="1" s="1"/>
  <c r="AV370" i="1" s="1"/>
  <c r="X369" i="1"/>
  <c r="AA369" i="1" s="1"/>
  <c r="AB369" i="1" s="1"/>
  <c r="AE369" i="1" s="1"/>
  <c r="X368" i="1"/>
  <c r="AA368" i="1" s="1"/>
  <c r="AB368" i="1" s="1"/>
  <c r="AE368" i="1" s="1"/>
  <c r="X367" i="1"/>
  <c r="AH367" i="1" s="1"/>
  <c r="AI367" i="1" s="1"/>
  <c r="X365" i="1"/>
  <c r="AH365" i="1" s="1"/>
  <c r="AI365" i="1" s="1"/>
  <c r="AL365" i="1" s="1"/>
  <c r="AM365" i="1" s="1"/>
  <c r="AQ365" i="1" s="1"/>
  <c r="X364" i="1"/>
  <c r="AH364" i="1" s="1"/>
  <c r="AI364" i="1" s="1"/>
  <c r="AL364" i="1" s="1"/>
  <c r="AM364" i="1" s="1"/>
  <c r="AQ364" i="1" s="1"/>
  <c r="X360" i="1"/>
  <c r="AH360" i="1" s="1"/>
  <c r="AI360" i="1" s="1"/>
  <c r="AL360" i="1" s="1"/>
  <c r="AM360" i="1" s="1"/>
  <c r="AQ360" i="1" s="1"/>
  <c r="X357" i="1"/>
  <c r="AA357" i="1" s="1"/>
  <c r="AB357" i="1" s="1"/>
  <c r="AE357" i="1" s="1"/>
  <c r="X356" i="1"/>
  <c r="AH356" i="1" s="1"/>
  <c r="AI356" i="1" s="1"/>
  <c r="X355" i="1"/>
  <c r="AH355" i="1" s="1"/>
  <c r="AI355" i="1" s="1"/>
  <c r="AL355" i="1" s="1"/>
  <c r="AM355" i="1" s="1"/>
  <c r="AQ355" i="1" s="1"/>
  <c r="AR355" i="1" s="1"/>
  <c r="AS355" i="1" s="1"/>
  <c r="AU355" i="1" s="1"/>
  <c r="AV355" i="1" s="1"/>
  <c r="X354" i="1"/>
  <c r="AH354" i="1" s="1"/>
  <c r="AI354" i="1" s="1"/>
  <c r="AL354" i="1" s="1"/>
  <c r="AM354" i="1" s="1"/>
  <c r="AQ354" i="1" s="1"/>
  <c r="AR354" i="1" s="1"/>
  <c r="AS354" i="1" s="1"/>
  <c r="AU354" i="1" s="1"/>
  <c r="AV354" i="1" s="1"/>
  <c r="X353" i="1"/>
  <c r="AH353" i="1" s="1"/>
  <c r="AI353" i="1" s="1"/>
  <c r="AL353" i="1" s="1"/>
  <c r="AM353" i="1" s="1"/>
  <c r="AQ353" i="1" s="1"/>
  <c r="AR353" i="1" s="1"/>
  <c r="AS353" i="1" s="1"/>
  <c r="AU353" i="1" s="1"/>
  <c r="AV353" i="1" s="1"/>
  <c r="X352" i="1"/>
  <c r="AH352" i="1" s="1"/>
  <c r="AI352" i="1" s="1"/>
  <c r="X350" i="1"/>
  <c r="AH350" i="1" s="1"/>
  <c r="AI350" i="1" s="1"/>
  <c r="AL350" i="1" s="1"/>
  <c r="AM350" i="1" s="1"/>
  <c r="AQ350" i="1" s="1"/>
  <c r="AR350" i="1" s="1"/>
  <c r="AS350" i="1" s="1"/>
  <c r="AU350" i="1" s="1"/>
  <c r="AV350" i="1" s="1"/>
  <c r="X348" i="1"/>
  <c r="AH348" i="1" s="1"/>
  <c r="AI348" i="1" s="1"/>
  <c r="X346" i="1"/>
  <c r="AH346" i="1" s="1"/>
  <c r="AI346" i="1" s="1"/>
  <c r="AL346" i="1" s="1"/>
  <c r="AM346" i="1" s="1"/>
  <c r="AQ346" i="1" s="1"/>
  <c r="AR346" i="1" s="1"/>
  <c r="AS346" i="1" s="1"/>
  <c r="AU346" i="1" s="1"/>
  <c r="AV346" i="1" s="1"/>
  <c r="X345" i="1"/>
  <c r="AA345" i="1" s="1"/>
  <c r="AB345" i="1" s="1"/>
  <c r="X344" i="1"/>
  <c r="AA344" i="1" s="1"/>
  <c r="AB344" i="1" s="1"/>
  <c r="AE344" i="1" s="1"/>
  <c r="X343" i="1"/>
  <c r="AH343" i="1" s="1"/>
  <c r="AI343" i="1" s="1"/>
  <c r="AL343" i="1" s="1"/>
  <c r="AM343" i="1" s="1"/>
  <c r="AQ343" i="1" s="1"/>
  <c r="X342" i="1"/>
  <c r="AH342" i="1" s="1"/>
  <c r="AI342" i="1" s="1"/>
  <c r="X340" i="1"/>
  <c r="AH340" i="1" s="1"/>
  <c r="AI340" i="1" s="1"/>
  <c r="AL340" i="1" s="1"/>
  <c r="AM340" i="1" s="1"/>
  <c r="AQ340" i="1" s="1"/>
  <c r="AR340" i="1" s="1"/>
  <c r="AS340" i="1" s="1"/>
  <c r="AU340" i="1" s="1"/>
  <c r="AV340" i="1" s="1"/>
  <c r="X339" i="1"/>
  <c r="AH339" i="1" s="1"/>
  <c r="AI339" i="1" s="1"/>
  <c r="AL339" i="1" s="1"/>
  <c r="AM339" i="1" s="1"/>
  <c r="AQ339" i="1" s="1"/>
  <c r="AR339" i="1" s="1"/>
  <c r="AS339" i="1" s="1"/>
  <c r="AU339" i="1" s="1"/>
  <c r="AV339" i="1" s="1"/>
  <c r="X338" i="1"/>
  <c r="AH338" i="1" s="1"/>
  <c r="AI338" i="1" s="1"/>
  <c r="AL338" i="1" s="1"/>
  <c r="AM338" i="1" s="1"/>
  <c r="AQ338" i="1" s="1"/>
  <c r="AR338" i="1" s="1"/>
  <c r="AS338" i="1" s="1"/>
  <c r="AU338" i="1" s="1"/>
  <c r="AV338" i="1" s="1"/>
  <c r="X337" i="1"/>
  <c r="AH337" i="1" s="1"/>
  <c r="AI337" i="1" s="1"/>
  <c r="X336" i="1"/>
  <c r="AH336" i="1" s="1"/>
  <c r="AI336" i="1" s="1"/>
  <c r="AL336" i="1" s="1"/>
  <c r="AM336" i="1" s="1"/>
  <c r="AQ336" i="1" s="1"/>
  <c r="AR336" i="1" s="1"/>
  <c r="AS336" i="1" s="1"/>
  <c r="AU336" i="1" s="1"/>
  <c r="AV336" i="1" s="1"/>
  <c r="X335" i="1"/>
  <c r="AH335" i="1" s="1"/>
  <c r="AI335" i="1" s="1"/>
  <c r="AL335" i="1" s="1"/>
  <c r="AM335" i="1" s="1"/>
  <c r="AQ335" i="1" s="1"/>
  <c r="AR335" i="1" s="1"/>
  <c r="AS335" i="1" s="1"/>
  <c r="AU335" i="1" s="1"/>
  <c r="AV335" i="1" s="1"/>
  <c r="X331" i="1"/>
  <c r="AH331" i="1" s="1"/>
  <c r="AI331" i="1" s="1"/>
  <c r="AL331" i="1" s="1"/>
  <c r="AM331" i="1" s="1"/>
  <c r="AQ331" i="1" s="1"/>
  <c r="X330" i="1"/>
  <c r="AH330" i="1" s="1"/>
  <c r="AI330" i="1" s="1"/>
  <c r="X328" i="1"/>
  <c r="AH328" i="1" s="1"/>
  <c r="AI328" i="1" s="1"/>
  <c r="AL328" i="1" s="1"/>
  <c r="AM328" i="1" s="1"/>
  <c r="AQ328" i="1" s="1"/>
  <c r="AR328" i="1" s="1"/>
  <c r="AS328" i="1" s="1"/>
  <c r="AU328" i="1" s="1"/>
  <c r="AV328" i="1" s="1"/>
  <c r="X327" i="1"/>
  <c r="AH327" i="1" s="1"/>
  <c r="AI327" i="1" s="1"/>
  <c r="AL327" i="1" s="1"/>
  <c r="AM327" i="1" s="1"/>
  <c r="AQ327" i="1" s="1"/>
  <c r="AR327" i="1" s="1"/>
  <c r="AS327" i="1" s="1"/>
  <c r="AU327" i="1" s="1"/>
  <c r="AV327" i="1" s="1"/>
  <c r="X326" i="1"/>
  <c r="AH326" i="1" s="1"/>
  <c r="AI326" i="1" s="1"/>
  <c r="AL326" i="1" s="1"/>
  <c r="AM326" i="1" s="1"/>
  <c r="AQ326" i="1" s="1"/>
  <c r="AR326" i="1" s="1"/>
  <c r="AS326" i="1" s="1"/>
  <c r="AU326" i="1" s="1"/>
  <c r="AV326" i="1" s="1"/>
  <c r="X324" i="1"/>
  <c r="AH324" i="1" s="1"/>
  <c r="AI324" i="1" s="1"/>
  <c r="X323" i="1"/>
  <c r="AH323" i="1" s="1"/>
  <c r="AI323" i="1" s="1"/>
  <c r="AL323" i="1" s="1"/>
  <c r="AM323" i="1" s="1"/>
  <c r="AQ323" i="1" s="1"/>
  <c r="AR323" i="1" s="1"/>
  <c r="AS323" i="1" s="1"/>
  <c r="AU323" i="1" s="1"/>
  <c r="AV323" i="1" s="1"/>
  <c r="X322" i="1"/>
  <c r="AH322" i="1" s="1"/>
  <c r="AI322" i="1" s="1"/>
  <c r="AL322" i="1" s="1"/>
  <c r="AM322" i="1" s="1"/>
  <c r="AQ322" i="1" s="1"/>
  <c r="AR322" i="1" s="1"/>
  <c r="AS322" i="1" s="1"/>
  <c r="AU322" i="1" s="1"/>
  <c r="AV322" i="1" s="1"/>
  <c r="X321" i="1"/>
  <c r="AH321" i="1" s="1"/>
  <c r="AI321" i="1" s="1"/>
  <c r="AL321" i="1" s="1"/>
  <c r="AM321" i="1" s="1"/>
  <c r="AQ321" i="1" s="1"/>
  <c r="X319" i="1"/>
  <c r="AH319" i="1" s="1"/>
  <c r="AI319" i="1" s="1"/>
  <c r="X318" i="1"/>
  <c r="AH318" i="1" s="1"/>
  <c r="AI318" i="1" s="1"/>
  <c r="AL318" i="1" s="1"/>
  <c r="AM318" i="1" s="1"/>
  <c r="AQ318" i="1" s="1"/>
  <c r="AR318" i="1" s="1"/>
  <c r="AS318" i="1" s="1"/>
  <c r="AU318" i="1" s="1"/>
  <c r="AV318" i="1" s="1"/>
  <c r="X316" i="1"/>
  <c r="AH316" i="1" s="1"/>
  <c r="AI316" i="1" s="1"/>
  <c r="AL316" i="1" s="1"/>
  <c r="AM316" i="1" s="1"/>
  <c r="AQ316" i="1" s="1"/>
  <c r="X314" i="1"/>
  <c r="AH314" i="1" s="1"/>
  <c r="AI314" i="1" s="1"/>
  <c r="AL314" i="1" s="1"/>
  <c r="AM314" i="1" s="1"/>
  <c r="AQ314" i="1" s="1"/>
  <c r="AR314" i="1" s="1"/>
  <c r="AS314" i="1" s="1"/>
  <c r="AU314" i="1" s="1"/>
  <c r="AV314" i="1" s="1"/>
  <c r="X312" i="1"/>
  <c r="AH312" i="1" s="1"/>
  <c r="AI312" i="1" s="1"/>
  <c r="X311" i="1"/>
  <c r="AH311" i="1" s="1"/>
  <c r="AI311" i="1" s="1"/>
  <c r="AL311" i="1" s="1"/>
  <c r="AM311" i="1" s="1"/>
  <c r="AQ311" i="1" s="1"/>
  <c r="AR311" i="1" s="1"/>
  <c r="AS311" i="1" s="1"/>
  <c r="AU311" i="1" s="1"/>
  <c r="AV311" i="1" s="1"/>
  <c r="X308" i="1"/>
  <c r="AA308" i="1" s="1"/>
  <c r="AB308" i="1" s="1"/>
  <c r="AE308" i="1" s="1"/>
  <c r="X307" i="1"/>
  <c r="AH307" i="1" s="1"/>
  <c r="AI307" i="1" s="1"/>
  <c r="AL307" i="1" s="1"/>
  <c r="AM307" i="1" s="1"/>
  <c r="AQ307" i="1" s="1"/>
  <c r="X303" i="1"/>
  <c r="AH303" i="1" s="1"/>
  <c r="AI303" i="1" s="1"/>
  <c r="AL303" i="1" s="1"/>
  <c r="AM303" i="1" s="1"/>
  <c r="AQ303" i="1" s="1"/>
  <c r="X300" i="1"/>
  <c r="AH300" i="1" s="1"/>
  <c r="AI300" i="1" s="1"/>
  <c r="AL300" i="1" s="1"/>
  <c r="AM300" i="1" s="1"/>
  <c r="AQ300" i="1" s="1"/>
  <c r="AR300" i="1" s="1"/>
  <c r="AS300" i="1" s="1"/>
  <c r="AU300" i="1" s="1"/>
  <c r="AV300" i="1" s="1"/>
  <c r="X299" i="1"/>
  <c r="AH299" i="1" s="1"/>
  <c r="AI299" i="1" s="1"/>
  <c r="AL299" i="1" s="1"/>
  <c r="AM299" i="1" s="1"/>
  <c r="AQ299" i="1" s="1"/>
  <c r="AR299" i="1" s="1"/>
  <c r="AS299" i="1" s="1"/>
  <c r="AU299" i="1" s="1"/>
  <c r="AV299" i="1" s="1"/>
  <c r="X298" i="1"/>
  <c r="AH298" i="1" s="1"/>
  <c r="AI298" i="1" s="1"/>
  <c r="AL298" i="1" s="1"/>
  <c r="AM298" i="1" s="1"/>
  <c r="AQ298" i="1" s="1"/>
  <c r="AR298" i="1" s="1"/>
  <c r="AS298" i="1" s="1"/>
  <c r="AU298" i="1" s="1"/>
  <c r="AV298" i="1" s="1"/>
  <c r="X296" i="1"/>
  <c r="AH296" i="1" s="1"/>
  <c r="AI296" i="1" s="1"/>
  <c r="X295" i="1"/>
  <c r="AH295" i="1" s="1"/>
  <c r="AI295" i="1" s="1"/>
  <c r="AL295" i="1" s="1"/>
  <c r="AM295" i="1" s="1"/>
  <c r="AQ295" i="1" s="1"/>
  <c r="AR295" i="1" s="1"/>
  <c r="AS295" i="1" s="1"/>
  <c r="AU295" i="1" s="1"/>
  <c r="AV295" i="1" s="1"/>
  <c r="X294" i="1"/>
  <c r="AH294" i="1" s="1"/>
  <c r="AI294" i="1" s="1"/>
  <c r="AL294" i="1" s="1"/>
  <c r="AM294" i="1" s="1"/>
  <c r="AQ294" i="1" s="1"/>
  <c r="AR294" i="1" s="1"/>
  <c r="AS294" i="1" s="1"/>
  <c r="AU294" i="1" s="1"/>
  <c r="AV294" i="1" s="1"/>
  <c r="X292" i="1"/>
  <c r="AH292" i="1" s="1"/>
  <c r="AI292" i="1" s="1"/>
  <c r="AL292" i="1" s="1"/>
  <c r="AM292" i="1" s="1"/>
  <c r="AQ292" i="1" s="1"/>
  <c r="X287" i="1"/>
  <c r="AA287" i="1" s="1"/>
  <c r="AB287" i="1" s="1"/>
  <c r="AE287" i="1" s="1"/>
  <c r="X285" i="1"/>
  <c r="AH285" i="1" s="1"/>
  <c r="AI285" i="1" s="1"/>
  <c r="AL285" i="1" s="1"/>
  <c r="AM285" i="1" s="1"/>
  <c r="AQ285" i="1" s="1"/>
  <c r="X284" i="1"/>
  <c r="AA284" i="1" s="1"/>
  <c r="AB284" i="1" s="1"/>
  <c r="X283" i="1"/>
  <c r="AA283" i="1" s="1"/>
  <c r="AB283" i="1" s="1"/>
  <c r="X282" i="1"/>
  <c r="AA282" i="1" s="1"/>
  <c r="AB282" i="1" s="1"/>
  <c r="AE282" i="1" s="1"/>
  <c r="X281" i="1"/>
  <c r="AH281" i="1" s="1"/>
  <c r="AI281" i="1" s="1"/>
  <c r="AL281" i="1" s="1"/>
  <c r="AM281" i="1" s="1"/>
  <c r="AQ281" i="1" s="1"/>
  <c r="X279" i="1"/>
  <c r="AH279" i="1" s="1"/>
  <c r="AI279" i="1" s="1"/>
  <c r="AL279" i="1" s="1"/>
  <c r="AM279" i="1" s="1"/>
  <c r="AQ279" i="1" s="1"/>
  <c r="AR279" i="1" s="1"/>
  <c r="AS279" i="1" s="1"/>
  <c r="AU279" i="1" s="1"/>
  <c r="AV279" i="1" s="1"/>
  <c r="X275" i="1"/>
  <c r="AH275" i="1" s="1"/>
  <c r="AI275" i="1" s="1"/>
  <c r="AL275" i="1" s="1"/>
  <c r="AM275" i="1" s="1"/>
  <c r="AQ275" i="1" s="1"/>
  <c r="X272" i="1"/>
  <c r="AH272" i="1" s="1"/>
  <c r="AI272" i="1" s="1"/>
  <c r="X271" i="1"/>
  <c r="AH271" i="1" s="1"/>
  <c r="AI271" i="1" s="1"/>
  <c r="AL271" i="1" s="1"/>
  <c r="AM271" i="1" s="1"/>
  <c r="AQ271" i="1" s="1"/>
  <c r="AR271" i="1" s="1"/>
  <c r="AS271" i="1" s="1"/>
  <c r="AU271" i="1" s="1"/>
  <c r="AV271" i="1" s="1"/>
  <c r="X268" i="1"/>
  <c r="AH268" i="1" s="1"/>
  <c r="AI268" i="1" s="1"/>
  <c r="AL268" i="1" s="1"/>
  <c r="AM268" i="1" s="1"/>
  <c r="AQ268" i="1" s="1"/>
  <c r="X265" i="1"/>
  <c r="AH265" i="1" s="1"/>
  <c r="AI265" i="1" s="1"/>
  <c r="X264" i="1"/>
  <c r="AH264" i="1" s="1"/>
  <c r="AI264" i="1" s="1"/>
  <c r="AL264" i="1" s="1"/>
  <c r="AM264" i="1" s="1"/>
  <c r="AQ264" i="1" s="1"/>
  <c r="X263" i="1"/>
  <c r="AH263" i="1" s="1"/>
  <c r="AI263" i="1" s="1"/>
  <c r="AL263" i="1" s="1"/>
  <c r="AM263" i="1" s="1"/>
  <c r="AQ263" i="1" s="1"/>
  <c r="AR263" i="1" s="1"/>
  <c r="AS263" i="1" s="1"/>
  <c r="AU263" i="1" s="1"/>
  <c r="AV263" i="1" s="1"/>
  <c r="X262" i="1"/>
  <c r="AA262" i="1" s="1"/>
  <c r="AB262" i="1" s="1"/>
  <c r="AE262" i="1" s="1"/>
  <c r="X261" i="1"/>
  <c r="AH261" i="1" s="1"/>
  <c r="AI261" i="1" s="1"/>
  <c r="AL261" i="1" s="1"/>
  <c r="AM261" i="1" s="1"/>
  <c r="AQ261" i="1" s="1"/>
  <c r="X260" i="1"/>
  <c r="AH260" i="1" s="1"/>
  <c r="AI260" i="1" s="1"/>
  <c r="AL260" i="1" s="1"/>
  <c r="AM260" i="1" s="1"/>
  <c r="AQ260" i="1" s="1"/>
  <c r="X259" i="1"/>
  <c r="AH259" i="1" s="1"/>
  <c r="AI259" i="1" s="1"/>
  <c r="AL259" i="1" s="1"/>
  <c r="AM259" i="1" s="1"/>
  <c r="AQ259" i="1" s="1"/>
  <c r="AR259" i="1" s="1"/>
  <c r="AS259" i="1" s="1"/>
  <c r="AU259" i="1" s="1"/>
  <c r="AV259" i="1" s="1"/>
  <c r="X258" i="1"/>
  <c r="AH258" i="1" s="1"/>
  <c r="AI258" i="1" s="1"/>
  <c r="AL258" i="1" s="1"/>
  <c r="AM258" i="1" s="1"/>
  <c r="AQ258" i="1" s="1"/>
  <c r="AR258" i="1" s="1"/>
  <c r="AS258" i="1" s="1"/>
  <c r="AU258" i="1" s="1"/>
  <c r="AV258" i="1" s="1"/>
  <c r="X257" i="1"/>
  <c r="AH257" i="1" s="1"/>
  <c r="AI257" i="1" s="1"/>
  <c r="AL257" i="1" s="1"/>
  <c r="AM257" i="1" s="1"/>
  <c r="AQ257" i="1" s="1"/>
  <c r="X256" i="1"/>
  <c r="AH256" i="1" s="1"/>
  <c r="AI256" i="1" s="1"/>
  <c r="X255" i="1"/>
  <c r="AH255" i="1" s="1"/>
  <c r="AI255" i="1" s="1"/>
  <c r="AL255" i="1" s="1"/>
  <c r="AM255" i="1" s="1"/>
  <c r="AQ255" i="1" s="1"/>
  <c r="AR255" i="1" s="1"/>
  <c r="AS255" i="1" s="1"/>
  <c r="AU255" i="1" s="1"/>
  <c r="AV255" i="1" s="1"/>
  <c r="X254" i="1"/>
  <c r="AH254" i="1" s="1"/>
  <c r="AI254" i="1" s="1"/>
  <c r="AL254" i="1" s="1"/>
  <c r="AM254" i="1" s="1"/>
  <c r="AQ254" i="1" s="1"/>
  <c r="AR254" i="1" s="1"/>
  <c r="AS254" i="1" s="1"/>
  <c r="AU254" i="1" s="1"/>
  <c r="AV254" i="1" s="1"/>
  <c r="X253" i="1"/>
  <c r="AH253" i="1" s="1"/>
  <c r="AI253" i="1" s="1"/>
  <c r="AL253" i="1" s="1"/>
  <c r="AM253" i="1" s="1"/>
  <c r="AQ253" i="1" s="1"/>
  <c r="X250" i="1"/>
  <c r="AH250" i="1" s="1"/>
  <c r="AI250" i="1" s="1"/>
  <c r="AL250" i="1" s="1"/>
  <c r="AM250" i="1" s="1"/>
  <c r="AQ250" i="1" s="1"/>
  <c r="AR250" i="1" s="1"/>
  <c r="AS250" i="1" s="1"/>
  <c r="AU250" i="1" s="1"/>
  <c r="AV250" i="1" s="1"/>
  <c r="X237" i="1"/>
  <c r="AH237" i="1" s="1"/>
  <c r="AI237" i="1" s="1"/>
  <c r="AL237" i="1" s="1"/>
  <c r="AM237" i="1" s="1"/>
  <c r="AQ237" i="1" s="1"/>
  <c r="X236" i="1"/>
  <c r="AA236" i="1" s="1"/>
  <c r="AB236" i="1" s="1"/>
  <c r="X235" i="1"/>
  <c r="AH235" i="1" s="1"/>
  <c r="AI235" i="1" s="1"/>
  <c r="AL235" i="1" s="1"/>
  <c r="AM235" i="1" s="1"/>
  <c r="AQ235" i="1" s="1"/>
  <c r="X234" i="1"/>
  <c r="AH234" i="1" s="1"/>
  <c r="AI234" i="1" s="1"/>
  <c r="AL234" i="1" s="1"/>
  <c r="AM234" i="1" s="1"/>
  <c r="AQ234" i="1" s="1"/>
  <c r="AR234" i="1" s="1"/>
  <c r="AS234" i="1" s="1"/>
  <c r="AU234" i="1" s="1"/>
  <c r="AV234" i="1" s="1"/>
  <c r="X233" i="1"/>
  <c r="AH233" i="1" s="1"/>
  <c r="AI233" i="1" s="1"/>
  <c r="AL233" i="1" s="1"/>
  <c r="AM233" i="1" s="1"/>
  <c r="AQ233" i="1" s="1"/>
  <c r="X232" i="1"/>
  <c r="AH232" i="1" s="1"/>
  <c r="AI232" i="1" s="1"/>
  <c r="AL232" i="1" s="1"/>
  <c r="AM232" i="1" s="1"/>
  <c r="AQ232" i="1" s="1"/>
  <c r="X228" i="1"/>
  <c r="AH228" i="1" s="1"/>
  <c r="AI228" i="1" s="1"/>
  <c r="AL228" i="1" s="1"/>
  <c r="AM228" i="1" s="1"/>
  <c r="AQ228" i="1" s="1"/>
  <c r="X224" i="1"/>
  <c r="AA224" i="1" s="1"/>
  <c r="AB224" i="1" s="1"/>
  <c r="X223" i="1"/>
  <c r="AH223" i="1" s="1"/>
  <c r="AI223" i="1" s="1"/>
  <c r="AL223" i="1" s="1"/>
  <c r="AM223" i="1" s="1"/>
  <c r="AQ223" i="1" s="1"/>
  <c r="AR223" i="1" s="1"/>
  <c r="AS223" i="1" s="1"/>
  <c r="AU223" i="1" s="1"/>
  <c r="AV223" i="1" s="1"/>
  <c r="X222" i="1"/>
  <c r="AH222" i="1" s="1"/>
  <c r="AI222" i="1" s="1"/>
  <c r="X220" i="1"/>
  <c r="AA220" i="1" s="1"/>
  <c r="AB220" i="1" s="1"/>
  <c r="AE220" i="1" s="1"/>
  <c r="X219" i="1"/>
  <c r="AH219" i="1" s="1"/>
  <c r="AI219" i="1" s="1"/>
  <c r="AL219" i="1" s="1"/>
  <c r="AM219" i="1" s="1"/>
  <c r="AQ219" i="1" s="1"/>
  <c r="AR219" i="1" s="1"/>
  <c r="AS219" i="1" s="1"/>
  <c r="AU219" i="1" s="1"/>
  <c r="AV219" i="1" s="1"/>
  <c r="X218" i="1"/>
  <c r="AH218" i="1" s="1"/>
  <c r="AI218" i="1" s="1"/>
  <c r="AL218" i="1" s="1"/>
  <c r="AM218" i="1" s="1"/>
  <c r="AQ218" i="1" s="1"/>
  <c r="AR218" i="1" s="1"/>
  <c r="AS218" i="1" s="1"/>
  <c r="AU218" i="1" s="1"/>
  <c r="AV218" i="1" s="1"/>
  <c r="X217" i="1"/>
  <c r="AH217" i="1" s="1"/>
  <c r="AI217" i="1" s="1"/>
  <c r="AL217" i="1" s="1"/>
  <c r="AM217" i="1" s="1"/>
  <c r="AQ217" i="1" s="1"/>
  <c r="X216" i="1"/>
  <c r="AH216" i="1" s="1"/>
  <c r="AI216" i="1" s="1"/>
  <c r="X215" i="1"/>
  <c r="AH215" i="1" s="1"/>
  <c r="AI215" i="1" s="1"/>
  <c r="AL215" i="1" s="1"/>
  <c r="AM215" i="1" s="1"/>
  <c r="AQ215" i="1" s="1"/>
  <c r="AR215" i="1" s="1"/>
  <c r="AS215" i="1" s="1"/>
  <c r="AU215" i="1" s="1"/>
  <c r="AV215" i="1" s="1"/>
  <c r="X213" i="1"/>
  <c r="AH213" i="1" s="1"/>
  <c r="AI213" i="1" s="1"/>
  <c r="AL213" i="1" s="1"/>
  <c r="AM213" i="1" s="1"/>
  <c r="AQ213" i="1" s="1"/>
  <c r="X212" i="1"/>
  <c r="AH212" i="1" s="1"/>
  <c r="AI212" i="1" s="1"/>
  <c r="AL212" i="1" s="1"/>
  <c r="AM212" i="1" s="1"/>
  <c r="AQ212" i="1" s="1"/>
  <c r="X210" i="1"/>
  <c r="AH210" i="1" s="1"/>
  <c r="AI210" i="1" s="1"/>
  <c r="X209" i="1"/>
  <c r="AH209" i="1" s="1"/>
  <c r="AI209" i="1" s="1"/>
  <c r="AL209" i="1" s="1"/>
  <c r="AM209" i="1" s="1"/>
  <c r="AQ209" i="1" s="1"/>
  <c r="AR209" i="1" s="1"/>
  <c r="AS209" i="1" s="1"/>
  <c r="AU209" i="1" s="1"/>
  <c r="AV209" i="1" s="1"/>
  <c r="X207" i="1"/>
  <c r="AH207" i="1" s="1"/>
  <c r="AI207" i="1" s="1"/>
  <c r="AL207" i="1" s="1"/>
  <c r="AM207" i="1" s="1"/>
  <c r="AQ207" i="1" s="1"/>
  <c r="AR207" i="1" s="1"/>
  <c r="AS207" i="1" s="1"/>
  <c r="AU207" i="1" s="1"/>
  <c r="AV207" i="1" s="1"/>
  <c r="X205" i="1"/>
  <c r="AH205" i="1" s="1"/>
  <c r="AI205" i="1" s="1"/>
  <c r="AL205" i="1" s="1"/>
  <c r="AM205" i="1" s="1"/>
  <c r="AQ205" i="1" s="1"/>
  <c r="X200" i="1"/>
  <c r="AH200" i="1" s="1"/>
  <c r="AI200" i="1" s="1"/>
  <c r="X197" i="1"/>
  <c r="AH197" i="1" s="1"/>
  <c r="AI197" i="1" s="1"/>
  <c r="AL197" i="1" s="1"/>
  <c r="AM197" i="1" s="1"/>
  <c r="AQ197" i="1" s="1"/>
  <c r="AR197" i="1" s="1"/>
  <c r="AS197" i="1" s="1"/>
  <c r="AU197" i="1" s="1"/>
  <c r="AV197" i="1" s="1"/>
  <c r="X191" i="1"/>
  <c r="AH191" i="1" s="1"/>
  <c r="AI191" i="1" s="1"/>
  <c r="AL191" i="1" s="1"/>
  <c r="AM191" i="1" s="1"/>
  <c r="AQ191" i="1" s="1"/>
  <c r="AR191" i="1" s="1"/>
  <c r="AS191" i="1" s="1"/>
  <c r="AU191" i="1" s="1"/>
  <c r="AV191" i="1" s="1"/>
  <c r="X189" i="1"/>
  <c r="AH189" i="1" s="1"/>
  <c r="AI189" i="1" s="1"/>
  <c r="X188" i="1"/>
  <c r="AH188" i="1" s="1"/>
  <c r="AI188" i="1" s="1"/>
  <c r="AL188" i="1" s="1"/>
  <c r="AM188" i="1" s="1"/>
  <c r="AQ188" i="1" s="1"/>
  <c r="X187" i="1"/>
  <c r="AH187" i="1" s="1"/>
  <c r="AI187" i="1" s="1"/>
  <c r="AL187" i="1" s="1"/>
  <c r="AM187" i="1" s="1"/>
  <c r="AQ187" i="1" s="1"/>
  <c r="AR187" i="1" s="1"/>
  <c r="AS187" i="1" s="1"/>
  <c r="AU187" i="1" s="1"/>
  <c r="AV187" i="1" s="1"/>
  <c r="X185" i="1"/>
  <c r="AH185" i="1" s="1"/>
  <c r="AI185" i="1" s="1"/>
  <c r="AL185" i="1" s="1"/>
  <c r="AM185" i="1" s="1"/>
  <c r="AQ185" i="1" s="1"/>
  <c r="X181" i="1"/>
  <c r="AH181" i="1" s="1"/>
  <c r="AI181" i="1" s="1"/>
  <c r="AL181" i="1" s="1"/>
  <c r="AM181" i="1" s="1"/>
  <c r="AQ181" i="1" s="1"/>
  <c r="X180" i="1"/>
  <c r="AH180" i="1" s="1"/>
  <c r="AI180" i="1" s="1"/>
  <c r="AL180" i="1" s="1"/>
  <c r="AM180" i="1" s="1"/>
  <c r="AQ180" i="1" s="1"/>
  <c r="X179" i="1"/>
  <c r="AH179" i="1" s="1"/>
  <c r="AI179" i="1" s="1"/>
  <c r="AL179" i="1" s="1"/>
  <c r="AM179" i="1" s="1"/>
  <c r="AQ179" i="1" s="1"/>
  <c r="AR179" i="1" s="1"/>
  <c r="AS179" i="1" s="1"/>
  <c r="AU179" i="1" s="1"/>
  <c r="AV179" i="1" s="1"/>
  <c r="X177" i="1"/>
  <c r="AH177" i="1" s="1"/>
  <c r="AI177" i="1" s="1"/>
  <c r="X175" i="1"/>
  <c r="AH175" i="1" s="1"/>
  <c r="AI175" i="1" s="1"/>
  <c r="AL175" i="1" s="1"/>
  <c r="AM175" i="1" s="1"/>
  <c r="AQ175" i="1" s="1"/>
  <c r="AR175" i="1" s="1"/>
  <c r="AS175" i="1" s="1"/>
  <c r="AU175" i="1" s="1"/>
  <c r="AV175" i="1" s="1"/>
  <c r="X173" i="1"/>
  <c r="AH173" i="1" s="1"/>
  <c r="AI173" i="1" s="1"/>
  <c r="AL173" i="1" s="1"/>
  <c r="AM173" i="1" s="1"/>
  <c r="AQ173" i="1" s="1"/>
  <c r="X172" i="1"/>
  <c r="AH172" i="1" s="1"/>
  <c r="AI172" i="1" s="1"/>
  <c r="AL172" i="1" s="1"/>
  <c r="AM172" i="1" s="1"/>
  <c r="AQ172" i="1" s="1"/>
  <c r="X171" i="1"/>
  <c r="AH171" i="1" s="1"/>
  <c r="AI171" i="1" s="1"/>
  <c r="X162" i="1"/>
  <c r="AA162" i="1" s="1"/>
  <c r="AB162" i="1" s="1"/>
  <c r="AE162" i="1" s="1"/>
  <c r="X146" i="1"/>
  <c r="AH146" i="1" s="1"/>
  <c r="AI146" i="1" s="1"/>
  <c r="AL146" i="1" s="1"/>
  <c r="AM146" i="1" s="1"/>
  <c r="AQ146" i="1" s="1"/>
  <c r="AR146" i="1" s="1"/>
  <c r="AS146" i="1" s="1"/>
  <c r="AU146" i="1" s="1"/>
  <c r="AV146" i="1" s="1"/>
  <c r="X144" i="1"/>
  <c r="AH144" i="1" s="1"/>
  <c r="AI144" i="1" s="1"/>
  <c r="X141" i="1"/>
  <c r="AH141" i="1" s="1"/>
  <c r="AI141" i="1" s="1"/>
  <c r="AL141" i="1" s="1"/>
  <c r="AM141" i="1" s="1"/>
  <c r="AQ141" i="1" s="1"/>
  <c r="X139" i="1"/>
  <c r="AH139" i="1" s="1"/>
  <c r="AI139" i="1" s="1"/>
  <c r="AL139" i="1" s="1"/>
  <c r="AM139" i="1" s="1"/>
  <c r="AQ139" i="1" s="1"/>
  <c r="AR139" i="1" s="1"/>
  <c r="AS139" i="1" s="1"/>
  <c r="AU139" i="1" s="1"/>
  <c r="AV139" i="1" s="1"/>
  <c r="X138" i="1"/>
  <c r="AH138" i="1" s="1"/>
  <c r="AI138" i="1" s="1"/>
  <c r="AL138" i="1" s="1"/>
  <c r="AM138" i="1" s="1"/>
  <c r="AQ138" i="1" s="1"/>
  <c r="AR138" i="1" s="1"/>
  <c r="AS138" i="1" s="1"/>
  <c r="AU138" i="1" s="1"/>
  <c r="AV138" i="1" s="1"/>
  <c r="X137" i="1"/>
  <c r="AH137" i="1" s="1"/>
  <c r="AI137" i="1" s="1"/>
  <c r="AL137" i="1" s="1"/>
  <c r="AM137" i="1" s="1"/>
  <c r="AQ137" i="1" s="1"/>
  <c r="AR137" i="1" s="1"/>
  <c r="AS137" i="1" s="1"/>
  <c r="AU137" i="1" s="1"/>
  <c r="AV137" i="1" s="1"/>
  <c r="X136" i="1"/>
  <c r="AH136" i="1" s="1"/>
  <c r="AI136" i="1" s="1"/>
  <c r="AL136" i="1" s="1"/>
  <c r="AM136" i="1" s="1"/>
  <c r="AQ136" i="1" s="1"/>
  <c r="AR136" i="1" s="1"/>
  <c r="AS136" i="1" s="1"/>
  <c r="AU136" i="1" s="1"/>
  <c r="AV136" i="1" s="1"/>
  <c r="X135" i="1"/>
  <c r="AH135" i="1" s="1"/>
  <c r="AI135" i="1" s="1"/>
  <c r="AL135" i="1" s="1"/>
  <c r="AM135" i="1" s="1"/>
  <c r="AQ135" i="1" s="1"/>
  <c r="AR135" i="1" s="1"/>
  <c r="AS135" i="1" s="1"/>
  <c r="AU135" i="1" s="1"/>
  <c r="AV135" i="1" s="1"/>
  <c r="X134" i="1"/>
  <c r="AH134" i="1" s="1"/>
  <c r="AI134" i="1" s="1"/>
  <c r="AL134" i="1" s="1"/>
  <c r="AM134" i="1" s="1"/>
  <c r="AQ134" i="1" s="1"/>
  <c r="AR134" i="1" s="1"/>
  <c r="AS134" i="1" s="1"/>
  <c r="AU134" i="1" s="1"/>
  <c r="AV134" i="1" s="1"/>
  <c r="X130" i="1"/>
  <c r="AH130" i="1" s="1"/>
  <c r="AI130" i="1" s="1"/>
  <c r="AL130" i="1" s="1"/>
  <c r="AM130" i="1" s="1"/>
  <c r="AQ130" i="1" s="1"/>
  <c r="AR130" i="1" s="1"/>
  <c r="AS130" i="1" s="1"/>
  <c r="AU130" i="1" s="1"/>
  <c r="AV130" i="1" s="1"/>
  <c r="X129" i="1"/>
  <c r="AH129" i="1" s="1"/>
  <c r="AI129" i="1" s="1"/>
  <c r="AL129" i="1" s="1"/>
  <c r="AM129" i="1" s="1"/>
  <c r="AQ129" i="1" s="1"/>
  <c r="X125" i="1"/>
  <c r="AH125" i="1" s="1"/>
  <c r="AI125" i="1" s="1"/>
  <c r="AL125" i="1" s="1"/>
  <c r="AM125" i="1" s="1"/>
  <c r="AQ125" i="1" s="1"/>
  <c r="X124" i="1"/>
  <c r="AH124" i="1" s="1"/>
  <c r="AI124" i="1" s="1"/>
  <c r="X123" i="1"/>
  <c r="AH123" i="1" s="1"/>
  <c r="AI123" i="1" s="1"/>
  <c r="AL123" i="1" s="1"/>
  <c r="AM123" i="1" s="1"/>
  <c r="AQ123" i="1" s="1"/>
  <c r="AR123" i="1" s="1"/>
  <c r="AS123" i="1" s="1"/>
  <c r="AU123" i="1" s="1"/>
  <c r="AV123" i="1" s="1"/>
  <c r="X119" i="1"/>
  <c r="AH119" i="1" s="1"/>
  <c r="AI119" i="1" s="1"/>
  <c r="AL119" i="1" s="1"/>
  <c r="AM119" i="1" s="1"/>
  <c r="AQ119" i="1" s="1"/>
  <c r="AR119" i="1" s="1"/>
  <c r="AS119" i="1" s="1"/>
  <c r="AU119" i="1" s="1"/>
  <c r="AV119" i="1" s="1"/>
  <c r="X112" i="1"/>
  <c r="AH112" i="1" s="1"/>
  <c r="AI112" i="1" s="1"/>
  <c r="X111" i="1"/>
  <c r="AH111" i="1" s="1"/>
  <c r="AI111" i="1" s="1"/>
  <c r="AL111" i="1" s="1"/>
  <c r="AM111" i="1" s="1"/>
  <c r="AQ111" i="1" s="1"/>
  <c r="AR111" i="1" s="1"/>
  <c r="AS111" i="1" s="1"/>
  <c r="AU111" i="1" s="1"/>
  <c r="AV111" i="1" s="1"/>
  <c r="X110" i="1"/>
  <c r="AH110" i="1" s="1"/>
  <c r="AI110" i="1" s="1"/>
  <c r="AL110" i="1" s="1"/>
  <c r="AM110" i="1" s="1"/>
  <c r="AQ110" i="1" s="1"/>
  <c r="AR110" i="1" s="1"/>
  <c r="AS110" i="1" s="1"/>
  <c r="AU110" i="1" s="1"/>
  <c r="AV110" i="1" s="1"/>
  <c r="X109" i="1"/>
  <c r="AH109" i="1" s="1"/>
  <c r="AI109" i="1" s="1"/>
  <c r="AL109" i="1" s="1"/>
  <c r="AM109" i="1" s="1"/>
  <c r="AQ109" i="1" s="1"/>
  <c r="X108" i="1"/>
  <c r="AH108" i="1" s="1"/>
  <c r="AI108" i="1" s="1"/>
  <c r="X105" i="1"/>
  <c r="AH105" i="1" s="1"/>
  <c r="AI105" i="1" s="1"/>
  <c r="AL105" i="1" s="1"/>
  <c r="AM105" i="1" s="1"/>
  <c r="AQ105" i="1" s="1"/>
  <c r="X104" i="1"/>
  <c r="AH104" i="1" s="1"/>
  <c r="AI104" i="1" s="1"/>
  <c r="AL104" i="1" s="1"/>
  <c r="AM104" i="1" s="1"/>
  <c r="AQ104" i="1" s="1"/>
  <c r="X103" i="1"/>
  <c r="AH103" i="1" s="1"/>
  <c r="AI103" i="1" s="1"/>
  <c r="X102" i="1"/>
  <c r="AH102" i="1" s="1"/>
  <c r="AI102" i="1" s="1"/>
  <c r="AL102" i="1" s="1"/>
  <c r="AM102" i="1" s="1"/>
  <c r="AQ102" i="1" s="1"/>
  <c r="AR102" i="1" s="1"/>
  <c r="AS102" i="1" s="1"/>
  <c r="AU102" i="1" s="1"/>
  <c r="AV102" i="1" s="1"/>
  <c r="X91" i="1"/>
  <c r="AH91" i="1" s="1"/>
  <c r="AI91" i="1" s="1"/>
  <c r="AL91" i="1" s="1"/>
  <c r="AM91" i="1" s="1"/>
  <c r="AQ91" i="1" s="1"/>
  <c r="AR91" i="1" s="1"/>
  <c r="AS91" i="1" s="1"/>
  <c r="AU91" i="1" s="1"/>
  <c r="AV91" i="1" s="1"/>
  <c r="X79" i="1"/>
  <c r="AH79" i="1" s="1"/>
  <c r="AI79" i="1" s="1"/>
  <c r="AL79" i="1" s="1"/>
  <c r="AM79" i="1" s="1"/>
  <c r="AQ79" i="1" s="1"/>
  <c r="AR79" i="1" s="1"/>
  <c r="AS79" i="1" s="1"/>
  <c r="AU79" i="1" s="1"/>
  <c r="AV79" i="1" s="1"/>
  <c r="X73" i="1"/>
  <c r="AH73" i="1" s="1"/>
  <c r="AI73" i="1" s="1"/>
  <c r="X72" i="1"/>
  <c r="AH72" i="1" s="1"/>
  <c r="AI72" i="1" s="1"/>
  <c r="AL72" i="1" s="1"/>
  <c r="AM72" i="1" s="1"/>
  <c r="AQ72" i="1" s="1"/>
  <c r="X71" i="1"/>
  <c r="AH71" i="1" s="1"/>
  <c r="AI71" i="1" s="1"/>
  <c r="AL71" i="1" s="1"/>
  <c r="AM71" i="1" s="1"/>
  <c r="AQ71" i="1" s="1"/>
  <c r="AR71" i="1" s="1"/>
  <c r="AS71" i="1" s="1"/>
  <c r="AU71" i="1" s="1"/>
  <c r="AV71" i="1" s="1"/>
  <c r="X62" i="1"/>
  <c r="X21" i="1"/>
  <c r="X2145" i="1"/>
  <c r="AH2145" i="1" s="1"/>
  <c r="AI2145" i="1" s="1"/>
  <c r="X2144" i="1"/>
  <c r="AH2144" i="1" s="1"/>
  <c r="AI2144" i="1" s="1"/>
  <c r="X2104" i="1"/>
  <c r="AH2104" i="1" s="1"/>
  <c r="AI2104" i="1" s="1"/>
  <c r="AL2104" i="1" s="1"/>
  <c r="AM2104" i="1" s="1"/>
  <c r="AQ2104" i="1" s="1"/>
  <c r="AR2104" i="1" s="1"/>
  <c r="AS2104" i="1" s="1"/>
  <c r="AU2104" i="1" s="1"/>
  <c r="AV2104" i="1" s="1"/>
  <c r="X2094" i="1"/>
  <c r="AH2094" i="1" s="1"/>
  <c r="AI2094" i="1" s="1"/>
  <c r="X2009" i="1"/>
  <c r="AH2009" i="1" s="1"/>
  <c r="AI2009" i="1" s="1"/>
  <c r="X1814" i="1"/>
  <c r="AH1814" i="1" s="1"/>
  <c r="AI1814" i="1" s="1"/>
  <c r="X1721" i="1"/>
  <c r="AH1721" i="1" s="1"/>
  <c r="AI1721" i="1" s="1"/>
  <c r="X1541" i="1"/>
  <c r="AH1541" i="1" s="1"/>
  <c r="AI1541" i="1" s="1"/>
  <c r="X1540" i="1"/>
  <c r="AH1540" i="1" s="1"/>
  <c r="AI1540" i="1" s="1"/>
  <c r="X1527" i="1"/>
  <c r="AH1527" i="1" s="1"/>
  <c r="AI1527" i="1" s="1"/>
  <c r="AL1527" i="1" s="1"/>
  <c r="AM1527" i="1" s="1"/>
  <c r="AQ1527" i="1" s="1"/>
  <c r="AR1527" i="1" s="1"/>
  <c r="AS1527" i="1" s="1"/>
  <c r="AU1527" i="1" s="1"/>
  <c r="AV1527" i="1" s="1"/>
  <c r="X1524" i="1"/>
  <c r="AH1524" i="1" s="1"/>
  <c r="AI1524" i="1" s="1"/>
  <c r="AL1524" i="1" s="1"/>
  <c r="AM1524" i="1" s="1"/>
  <c r="AQ1524" i="1" s="1"/>
  <c r="AR1524" i="1" s="1"/>
  <c r="AS1524" i="1" s="1"/>
  <c r="AU1524" i="1" s="1"/>
  <c r="AV1524" i="1" s="1"/>
  <c r="X1523" i="1"/>
  <c r="AH1523" i="1" s="1"/>
  <c r="AI1523" i="1" s="1"/>
  <c r="X1506" i="1"/>
  <c r="AH1506" i="1" s="1"/>
  <c r="AI1506" i="1" s="1"/>
  <c r="X1495" i="1"/>
  <c r="AH1495" i="1" s="1"/>
  <c r="AI1495" i="1" s="1"/>
  <c r="AL1495" i="1" s="1"/>
  <c r="AM1495" i="1" s="1"/>
  <c r="AQ1495" i="1" s="1"/>
  <c r="AR1495" i="1" s="1"/>
  <c r="AS1495" i="1" s="1"/>
  <c r="AU1495" i="1" s="1"/>
  <c r="AV1495" i="1" s="1"/>
  <c r="X1471" i="1"/>
  <c r="AH1471" i="1" s="1"/>
  <c r="AI1471" i="1" s="1"/>
  <c r="AL1471" i="1" s="1"/>
  <c r="AM1471" i="1" s="1"/>
  <c r="AQ1471" i="1" s="1"/>
  <c r="AR1471" i="1" s="1"/>
  <c r="AS1471" i="1" s="1"/>
  <c r="AU1471" i="1" s="1"/>
  <c r="AV1471" i="1" s="1"/>
  <c r="X1414" i="1"/>
  <c r="AH1414" i="1" s="1"/>
  <c r="AI1414" i="1" s="1"/>
  <c r="X1391" i="1"/>
  <c r="AH1391" i="1" s="1"/>
  <c r="AI1391" i="1" s="1"/>
  <c r="AL1391" i="1" s="1"/>
  <c r="AM1391" i="1" s="1"/>
  <c r="AQ1391" i="1" s="1"/>
  <c r="AR1391" i="1" s="1"/>
  <c r="AS1391" i="1" s="1"/>
  <c r="AU1391" i="1" s="1"/>
  <c r="AV1391" i="1" s="1"/>
  <c r="X1352" i="1"/>
  <c r="AH1352" i="1" s="1"/>
  <c r="AI1352" i="1" s="1"/>
  <c r="AL1352" i="1" s="1"/>
  <c r="AM1352" i="1" s="1"/>
  <c r="AQ1352" i="1" s="1"/>
  <c r="AR1352" i="1" s="1"/>
  <c r="AS1352" i="1" s="1"/>
  <c r="AU1352" i="1" s="1"/>
  <c r="AV1352" i="1" s="1"/>
  <c r="X1349" i="1"/>
  <c r="AH1349" i="1" s="1"/>
  <c r="AI1349" i="1" s="1"/>
  <c r="AL1349" i="1" s="1"/>
  <c r="AM1349" i="1" s="1"/>
  <c r="AQ1349" i="1" s="1"/>
  <c r="AR1349" i="1" s="1"/>
  <c r="AS1349" i="1" s="1"/>
  <c r="AU1349" i="1" s="1"/>
  <c r="AV1349" i="1" s="1"/>
  <c r="X1253" i="1"/>
  <c r="AH1253" i="1" s="1"/>
  <c r="AI1253" i="1" s="1"/>
  <c r="AL1253" i="1" s="1"/>
  <c r="AM1253" i="1" s="1"/>
  <c r="AQ1253" i="1" s="1"/>
  <c r="X1196" i="1"/>
  <c r="AH1196" i="1" s="1"/>
  <c r="AI1196" i="1" s="1"/>
  <c r="AL1196" i="1" s="1"/>
  <c r="AM1196" i="1" s="1"/>
  <c r="AQ1196" i="1" s="1"/>
  <c r="AR1196" i="1" s="1"/>
  <c r="AS1196" i="1" s="1"/>
  <c r="AU1196" i="1" s="1"/>
  <c r="AV1196" i="1" s="1"/>
  <c r="X1190" i="1"/>
  <c r="AH1190" i="1" s="1"/>
  <c r="AI1190" i="1" s="1"/>
  <c r="X1182" i="1"/>
  <c r="AH1182" i="1" s="1"/>
  <c r="AI1182" i="1" s="1"/>
  <c r="X1162" i="1"/>
  <c r="AH1162" i="1" s="1"/>
  <c r="AI1162" i="1" s="1"/>
  <c r="AL1162" i="1" s="1"/>
  <c r="AM1162" i="1" s="1"/>
  <c r="AQ1162" i="1" s="1"/>
  <c r="AR1162" i="1" s="1"/>
  <c r="AS1162" i="1" s="1"/>
  <c r="AU1162" i="1" s="1"/>
  <c r="AV1162" i="1" s="1"/>
  <c r="X1116" i="1"/>
  <c r="AH1116" i="1" s="1"/>
  <c r="AI1116" i="1" s="1"/>
  <c r="AL1116" i="1" s="1"/>
  <c r="AM1116" i="1" s="1"/>
  <c r="AQ1116" i="1" s="1"/>
  <c r="AR1116" i="1" s="1"/>
  <c r="AS1116" i="1" s="1"/>
  <c r="AU1116" i="1" s="1"/>
  <c r="AV1116" i="1" s="1"/>
  <c r="X1073" i="1"/>
  <c r="AH1073" i="1" s="1"/>
  <c r="AI1073" i="1" s="1"/>
  <c r="AL1073" i="1" s="1"/>
  <c r="AM1073" i="1" s="1"/>
  <c r="AQ1073" i="1" s="1"/>
  <c r="X1070" i="1"/>
  <c r="AH1070" i="1" s="1"/>
  <c r="AI1070" i="1" s="1"/>
  <c r="X1058" i="1"/>
  <c r="AH1058" i="1" s="1"/>
  <c r="AI1058" i="1" s="1"/>
  <c r="AL1058" i="1" s="1"/>
  <c r="AM1058" i="1" s="1"/>
  <c r="AQ1058" i="1" s="1"/>
  <c r="AR1058" i="1" s="1"/>
  <c r="AS1058" i="1" s="1"/>
  <c r="AU1058" i="1" s="1"/>
  <c r="AV1058" i="1" s="1"/>
  <c r="X1033" i="1"/>
  <c r="AH1033" i="1" s="1"/>
  <c r="AI1033" i="1" s="1"/>
  <c r="X912" i="1"/>
  <c r="AH912" i="1" s="1"/>
  <c r="AI912" i="1" s="1"/>
  <c r="AL912" i="1" s="1"/>
  <c r="AM912" i="1" s="1"/>
  <c r="AQ912" i="1" s="1"/>
  <c r="AR912" i="1" s="1"/>
  <c r="AS912" i="1" s="1"/>
  <c r="AU912" i="1" s="1"/>
  <c r="AV912" i="1" s="1"/>
  <c r="X882" i="1"/>
  <c r="AH882" i="1" s="1"/>
  <c r="AI882" i="1" s="1"/>
  <c r="AL882" i="1" s="1"/>
  <c r="AM882" i="1" s="1"/>
  <c r="AQ882" i="1" s="1"/>
  <c r="AR882" i="1" s="1"/>
  <c r="AS882" i="1" s="1"/>
  <c r="AU882" i="1" s="1"/>
  <c r="AV882" i="1" s="1"/>
  <c r="X854" i="1"/>
  <c r="AH854" i="1" s="1"/>
  <c r="AI854" i="1" s="1"/>
  <c r="X818" i="1"/>
  <c r="AH818" i="1" s="1"/>
  <c r="AI818" i="1" s="1"/>
  <c r="X637" i="1"/>
  <c r="AH637" i="1" s="1"/>
  <c r="AI637" i="1" s="1"/>
  <c r="X636" i="1"/>
  <c r="AH636" i="1" s="1"/>
  <c r="AI636" i="1" s="1"/>
  <c r="X629" i="1"/>
  <c r="AH629" i="1" s="1"/>
  <c r="AI629" i="1" s="1"/>
  <c r="AL629" i="1" s="1"/>
  <c r="AM629" i="1" s="1"/>
  <c r="AQ629" i="1" s="1"/>
  <c r="X598" i="1"/>
  <c r="AH598" i="1" s="1"/>
  <c r="AI598" i="1" s="1"/>
  <c r="X545" i="1"/>
  <c r="AH545" i="1" s="1"/>
  <c r="AI545" i="1" s="1"/>
  <c r="AL545" i="1" s="1"/>
  <c r="AM545" i="1" s="1"/>
  <c r="AQ545" i="1" s="1"/>
  <c r="X444" i="1"/>
  <c r="AH444" i="1" s="1"/>
  <c r="AI444" i="1" s="1"/>
  <c r="X421" i="1"/>
  <c r="AH421" i="1" s="1"/>
  <c r="AI421" i="1" s="1"/>
  <c r="AL421" i="1" s="1"/>
  <c r="AM421" i="1" s="1"/>
  <c r="AQ421" i="1" s="1"/>
  <c r="X397" i="1"/>
  <c r="AH397" i="1" s="1"/>
  <c r="AI397" i="1" s="1"/>
  <c r="AL397" i="1" s="1"/>
  <c r="AM397" i="1" s="1"/>
  <c r="AQ397" i="1" s="1"/>
  <c r="X381" i="1"/>
  <c r="AH381" i="1" s="1"/>
  <c r="AI381" i="1" s="1"/>
  <c r="AL381" i="1" s="1"/>
  <c r="AM381" i="1" s="1"/>
  <c r="AQ381" i="1" s="1"/>
  <c r="X380" i="1"/>
  <c r="AH380" i="1" s="1"/>
  <c r="AI380" i="1" s="1"/>
  <c r="AL380" i="1" s="1"/>
  <c r="AM380" i="1" s="1"/>
  <c r="AQ380" i="1" s="1"/>
  <c r="X351" i="1"/>
  <c r="AH351" i="1" s="1"/>
  <c r="AI351" i="1" s="1"/>
  <c r="AL351" i="1" s="1"/>
  <c r="AM351" i="1" s="1"/>
  <c r="AQ351" i="1" s="1"/>
  <c r="AR351" i="1" s="1"/>
  <c r="AS351" i="1" s="1"/>
  <c r="AU351" i="1" s="1"/>
  <c r="AV351" i="1" s="1"/>
  <c r="X349" i="1"/>
  <c r="AH349" i="1" s="1"/>
  <c r="AI349" i="1" s="1"/>
  <c r="AL349" i="1" s="1"/>
  <c r="AM349" i="1" s="1"/>
  <c r="AQ349" i="1" s="1"/>
  <c r="X347" i="1"/>
  <c r="AH347" i="1" s="1"/>
  <c r="AI347" i="1" s="1"/>
  <c r="AL347" i="1" s="1"/>
  <c r="AM347" i="1" s="1"/>
  <c r="AQ347" i="1" s="1"/>
  <c r="X301" i="1"/>
  <c r="AH301" i="1" s="1"/>
  <c r="AI301" i="1" s="1"/>
  <c r="X269" i="1"/>
  <c r="AH269" i="1" s="1"/>
  <c r="AI269" i="1" s="1"/>
  <c r="AL269" i="1" s="1"/>
  <c r="AM269" i="1" s="1"/>
  <c r="AQ269" i="1" s="1"/>
  <c r="X251" i="1"/>
  <c r="AH251" i="1" s="1"/>
  <c r="AI251" i="1" s="1"/>
  <c r="X249" i="1"/>
  <c r="AH249" i="1" s="1"/>
  <c r="AI249" i="1" s="1"/>
  <c r="AL249" i="1" s="1"/>
  <c r="AM249" i="1" s="1"/>
  <c r="AQ249" i="1" s="1"/>
  <c r="X248" i="1"/>
  <c r="AH248" i="1" s="1"/>
  <c r="AI248" i="1" s="1"/>
  <c r="AL248" i="1" s="1"/>
  <c r="AM248" i="1" s="1"/>
  <c r="AQ248" i="1" s="1"/>
  <c r="X247" i="1"/>
  <c r="AH247" i="1" s="1"/>
  <c r="AI247" i="1" s="1"/>
  <c r="X246" i="1"/>
  <c r="AH246" i="1" s="1"/>
  <c r="AI246" i="1" s="1"/>
  <c r="AL246" i="1" s="1"/>
  <c r="AM246" i="1" s="1"/>
  <c r="AQ246" i="1" s="1"/>
  <c r="AR246" i="1" s="1"/>
  <c r="AS246" i="1" s="1"/>
  <c r="AU246" i="1" s="1"/>
  <c r="AV246" i="1" s="1"/>
  <c r="X242" i="1"/>
  <c r="AH242" i="1" s="1"/>
  <c r="AI242" i="1" s="1"/>
  <c r="AL242" i="1" s="1"/>
  <c r="AM242" i="1" s="1"/>
  <c r="AQ242" i="1" s="1"/>
  <c r="X231" i="1"/>
  <c r="AH231" i="1" s="1"/>
  <c r="AI231" i="1" s="1"/>
  <c r="X225" i="1"/>
  <c r="AH225" i="1" s="1"/>
  <c r="AI225" i="1" s="1"/>
  <c r="AL225" i="1" s="1"/>
  <c r="AM225" i="1" s="1"/>
  <c r="AQ225" i="1" s="1"/>
  <c r="X195" i="1"/>
  <c r="AH195" i="1" s="1"/>
  <c r="AI195" i="1" s="1"/>
  <c r="AL195" i="1" s="1"/>
  <c r="AM195" i="1" s="1"/>
  <c r="AQ195" i="1" s="1"/>
  <c r="AR195" i="1" s="1"/>
  <c r="AS195" i="1" s="1"/>
  <c r="AU195" i="1" s="1"/>
  <c r="AV195" i="1" s="1"/>
  <c r="X184" i="1"/>
  <c r="AH184" i="1" s="1"/>
  <c r="AI184" i="1" s="1"/>
  <c r="AL184" i="1" s="1"/>
  <c r="AM184" i="1" s="1"/>
  <c r="AQ184" i="1" s="1"/>
  <c r="X166" i="1"/>
  <c r="AH166" i="1" s="1"/>
  <c r="AI166" i="1" s="1"/>
  <c r="AL166" i="1" s="1"/>
  <c r="AM166" i="1" s="1"/>
  <c r="AQ166" i="1" s="1"/>
  <c r="AR166" i="1" s="1"/>
  <c r="AS166" i="1" s="1"/>
  <c r="AU166" i="1" s="1"/>
  <c r="AV166" i="1" s="1"/>
  <c r="X158" i="1"/>
  <c r="AH158" i="1" s="1"/>
  <c r="AI158" i="1" s="1"/>
  <c r="AL158" i="1" s="1"/>
  <c r="AM158" i="1" s="1"/>
  <c r="AQ158" i="1" s="1"/>
  <c r="X157" i="1"/>
  <c r="AH157" i="1" s="1"/>
  <c r="AI157" i="1" s="1"/>
  <c r="AL157" i="1" s="1"/>
  <c r="AM157" i="1" s="1"/>
  <c r="AQ157" i="1" s="1"/>
  <c r="X154" i="1"/>
  <c r="AH154" i="1" s="1"/>
  <c r="AI154" i="1" s="1"/>
  <c r="AL154" i="1" s="1"/>
  <c r="AM154" i="1" s="1"/>
  <c r="AQ154" i="1" s="1"/>
  <c r="AR154" i="1" s="1"/>
  <c r="AS154" i="1" s="1"/>
  <c r="AU154" i="1" s="1"/>
  <c r="AV154" i="1" s="1"/>
  <c r="X152" i="1"/>
  <c r="AH152" i="1" s="1"/>
  <c r="AI152" i="1" s="1"/>
  <c r="AL152" i="1" s="1"/>
  <c r="AM152" i="1" s="1"/>
  <c r="AQ152" i="1" s="1"/>
  <c r="X149" i="1"/>
  <c r="AH149" i="1" s="1"/>
  <c r="AI149" i="1" s="1"/>
  <c r="AL149" i="1" s="1"/>
  <c r="AM149" i="1" s="1"/>
  <c r="AQ149" i="1" s="1"/>
  <c r="X132" i="1"/>
  <c r="AH132" i="1" s="1"/>
  <c r="AI132" i="1" s="1"/>
  <c r="X122" i="1"/>
  <c r="AH122" i="1" s="1"/>
  <c r="AI122" i="1" s="1"/>
  <c r="AL122" i="1" s="1"/>
  <c r="AM122" i="1" s="1"/>
  <c r="AQ122" i="1" s="1"/>
  <c r="X106" i="1"/>
  <c r="AH106" i="1" s="1"/>
  <c r="AI106" i="1" s="1"/>
  <c r="AL106" i="1" s="1"/>
  <c r="AM106" i="1" s="1"/>
  <c r="AQ106" i="1" s="1"/>
  <c r="X98" i="1"/>
  <c r="AH98" i="1" s="1"/>
  <c r="AI98" i="1" s="1"/>
  <c r="AL98" i="1" s="1"/>
  <c r="AM98" i="1" s="1"/>
  <c r="AQ98" i="1" s="1"/>
  <c r="X97" i="1"/>
  <c r="AH97" i="1" s="1"/>
  <c r="AI97" i="1" s="1"/>
  <c r="AL97" i="1" s="1"/>
  <c r="AM97" i="1" s="1"/>
  <c r="AQ97" i="1" s="1"/>
  <c r="X96" i="1"/>
  <c r="AH96" i="1" s="1"/>
  <c r="AI96" i="1" s="1"/>
  <c r="X95" i="1"/>
  <c r="AH95" i="1" s="1"/>
  <c r="AI95" i="1" s="1"/>
  <c r="AL95" i="1" s="1"/>
  <c r="AM95" i="1" s="1"/>
  <c r="AQ95" i="1" s="1"/>
  <c r="X93" i="1"/>
  <c r="AH93" i="1" s="1"/>
  <c r="AI93" i="1" s="1"/>
  <c r="AL93" i="1" s="1"/>
  <c r="AM93" i="1" s="1"/>
  <c r="AQ93" i="1" s="1"/>
  <c r="X86" i="1"/>
  <c r="AH86" i="1" s="1"/>
  <c r="AI86" i="1" s="1"/>
  <c r="X85" i="1"/>
  <c r="AH85" i="1" s="1"/>
  <c r="AI85" i="1" s="1"/>
  <c r="AL85" i="1" s="1"/>
  <c r="AM85" i="1" s="1"/>
  <c r="AQ85" i="1" s="1"/>
  <c r="X74" i="1"/>
  <c r="AH74" i="1" s="1"/>
  <c r="AI74" i="1" s="1"/>
  <c r="AL74" i="1" s="1"/>
  <c r="AM74" i="1" s="1"/>
  <c r="AQ74" i="1" s="1"/>
  <c r="X70" i="1"/>
  <c r="AH70" i="1" s="1"/>
  <c r="AI70" i="1" s="1"/>
  <c r="AL70" i="1" s="1"/>
  <c r="AM70" i="1" s="1"/>
  <c r="AQ70" i="1" s="1"/>
  <c r="X68" i="1"/>
  <c r="AH68" i="1" s="1"/>
  <c r="AI68" i="1" s="1"/>
  <c r="AL68" i="1" s="1"/>
  <c r="AM68" i="1" s="1"/>
  <c r="AQ68" i="1" s="1"/>
  <c r="X65" i="1"/>
  <c r="AH65" i="1" s="1"/>
  <c r="AI65" i="1" s="1"/>
  <c r="AL65" i="1" s="1"/>
  <c r="AM65" i="1" s="1"/>
  <c r="AQ65" i="1" s="1"/>
  <c r="X63" i="1"/>
  <c r="AH63" i="1" s="1"/>
  <c r="AI63" i="1" s="1"/>
  <c r="AL63" i="1" s="1"/>
  <c r="AM63" i="1" s="1"/>
  <c r="AQ63" i="1" s="1"/>
  <c r="X60" i="1"/>
  <c r="AH60" i="1" s="1"/>
  <c r="AI60" i="1" s="1"/>
  <c r="AL60" i="1" s="1"/>
  <c r="AM60" i="1" s="1"/>
  <c r="AQ60" i="1" s="1"/>
  <c r="X58" i="1"/>
  <c r="AH58" i="1" s="1"/>
  <c r="AI58" i="1" s="1"/>
  <c r="X56" i="1"/>
  <c r="AH56" i="1" s="1"/>
  <c r="AI56" i="1" s="1"/>
  <c r="X52" i="1"/>
  <c r="AH52" i="1" s="1"/>
  <c r="AI52" i="1" s="1"/>
  <c r="X51" i="1"/>
  <c r="AH51" i="1" s="1"/>
  <c r="AI51" i="1" s="1"/>
  <c r="AL51" i="1" s="1"/>
  <c r="AM51" i="1" s="1"/>
  <c r="AQ51" i="1" s="1"/>
  <c r="X48" i="1"/>
  <c r="AH48" i="1" s="1"/>
  <c r="AI48" i="1" s="1"/>
  <c r="AL48" i="1" s="1"/>
  <c r="AM48" i="1" s="1"/>
  <c r="AQ48" i="1" s="1"/>
  <c r="X46" i="1"/>
  <c r="AH46" i="1" s="1"/>
  <c r="AI46" i="1" s="1"/>
  <c r="AL46" i="1" s="1"/>
  <c r="AM46" i="1" s="1"/>
  <c r="AQ46" i="1" s="1"/>
  <c r="X44" i="1"/>
  <c r="AH44" i="1" s="1"/>
  <c r="AI44" i="1" s="1"/>
  <c r="AL44" i="1" s="1"/>
  <c r="AM44" i="1" s="1"/>
  <c r="AQ44" i="1" s="1"/>
  <c r="X42" i="1"/>
  <c r="AH42" i="1" s="1"/>
  <c r="AI42" i="1" s="1"/>
  <c r="AL42" i="1" s="1"/>
  <c r="AM42" i="1" s="1"/>
  <c r="AQ42" i="1" s="1"/>
  <c r="X41" i="1"/>
  <c r="AH41" i="1" s="1"/>
  <c r="AI41" i="1" s="1"/>
  <c r="AL41" i="1" s="1"/>
  <c r="AM41" i="1" s="1"/>
  <c r="AQ41" i="1" s="1"/>
  <c r="X38" i="1"/>
  <c r="AH38" i="1" s="1"/>
  <c r="AI38" i="1" s="1"/>
  <c r="X37" i="1"/>
  <c r="AH37" i="1" s="1"/>
  <c r="AI37" i="1" s="1"/>
  <c r="AL37" i="1" s="1"/>
  <c r="AM37" i="1" s="1"/>
  <c r="AQ37" i="1" s="1"/>
  <c r="X35" i="1"/>
  <c r="AH35" i="1" s="1"/>
  <c r="AI35" i="1" s="1"/>
  <c r="AL35" i="1" s="1"/>
  <c r="AM35" i="1" s="1"/>
  <c r="AQ35" i="1" s="1"/>
  <c r="X33" i="1"/>
  <c r="AH33" i="1" s="1"/>
  <c r="AI33" i="1" s="1"/>
  <c r="AL33" i="1" s="1"/>
  <c r="AM33" i="1" s="1"/>
  <c r="AQ33" i="1" s="1"/>
  <c r="X32" i="1"/>
  <c r="AH32" i="1" s="1"/>
  <c r="AI32" i="1" s="1"/>
  <c r="X31" i="1"/>
  <c r="AH31" i="1" s="1"/>
  <c r="AI31" i="1" s="1"/>
  <c r="AL31" i="1" s="1"/>
  <c r="AM31" i="1" s="1"/>
  <c r="AQ31" i="1" s="1"/>
  <c r="X30" i="1"/>
  <c r="AH30" i="1" s="1"/>
  <c r="AI30" i="1" s="1"/>
  <c r="AL30" i="1" s="1"/>
  <c r="AM30" i="1" s="1"/>
  <c r="AQ30" i="1" s="1"/>
  <c r="X27" i="1"/>
  <c r="AH27" i="1" s="1"/>
  <c r="AI27" i="1" s="1"/>
  <c r="AL27" i="1" s="1"/>
  <c r="AM27" i="1" s="1"/>
  <c r="AQ27" i="1" s="1"/>
  <c r="X26" i="1"/>
  <c r="AH26" i="1" s="1"/>
  <c r="AI26" i="1" s="1"/>
  <c r="AL26" i="1" s="1"/>
  <c r="AM26" i="1" s="1"/>
  <c r="AQ26" i="1" s="1"/>
  <c r="X25" i="1"/>
  <c r="AH25" i="1" s="1"/>
  <c r="AI25" i="1" s="1"/>
  <c r="AL25" i="1" s="1"/>
  <c r="AM25" i="1" s="1"/>
  <c r="AQ25" i="1" s="1"/>
  <c r="X23" i="1"/>
  <c r="AH23" i="1" s="1"/>
  <c r="AI23" i="1" s="1"/>
  <c r="AL23" i="1" s="1"/>
  <c r="AM23" i="1" s="1"/>
  <c r="AQ23" i="1" s="1"/>
  <c r="X22" i="1"/>
  <c r="AH22" i="1" s="1"/>
  <c r="AI22" i="1" s="1"/>
  <c r="AL22" i="1" s="1"/>
  <c r="AM22" i="1" s="1"/>
  <c r="AQ22" i="1" s="1"/>
  <c r="X20" i="1"/>
  <c r="AH20" i="1" s="1"/>
  <c r="AI20" i="1" s="1"/>
  <c r="X16" i="1"/>
  <c r="AH16" i="1" s="1"/>
  <c r="AI16" i="1" s="1"/>
  <c r="AL16" i="1" s="1"/>
  <c r="AM16" i="1" s="1"/>
  <c r="AQ16" i="1" s="1"/>
  <c r="X15" i="1"/>
  <c r="AH15" i="1" s="1"/>
  <c r="AI15" i="1" s="1"/>
  <c r="AL15" i="1" s="1"/>
  <c r="AM15" i="1" s="1"/>
  <c r="AQ15" i="1" s="1"/>
  <c r="X14" i="1"/>
  <c r="AH14" i="1" s="1"/>
  <c r="AI14" i="1" s="1"/>
  <c r="AL14" i="1" s="1"/>
  <c r="AM14" i="1" s="1"/>
  <c r="AQ14" i="1" s="1"/>
  <c r="X13" i="1"/>
  <c r="AH13" i="1" s="1"/>
  <c r="AI13" i="1" s="1"/>
  <c r="X12" i="1"/>
  <c r="AH12" i="1" s="1"/>
  <c r="AI12" i="1" s="1"/>
  <c r="AL12" i="1" s="1"/>
  <c r="AM12" i="1" s="1"/>
  <c r="AQ12" i="1" s="1"/>
  <c r="X11" i="1"/>
  <c r="AH11" i="1" s="1"/>
  <c r="AI11" i="1" s="1"/>
  <c r="AL11" i="1" s="1"/>
  <c r="AM11" i="1" s="1"/>
  <c r="AQ11" i="1" s="1"/>
  <c r="X10" i="1"/>
  <c r="AH10" i="1" s="1"/>
  <c r="AI10" i="1" s="1"/>
  <c r="AL10" i="1" s="1"/>
  <c r="AM10" i="1" s="1"/>
  <c r="AQ10" i="1" s="1"/>
  <c r="X9" i="1"/>
  <c r="AH9" i="1" s="1"/>
  <c r="AI9" i="1" s="1"/>
  <c r="X8" i="1"/>
  <c r="AH8" i="1" s="1"/>
  <c r="AI8" i="1" s="1"/>
  <c r="AL8" i="1" s="1"/>
  <c r="AM8" i="1" s="1"/>
  <c r="AQ8" i="1" s="1"/>
  <c r="X6" i="1"/>
  <c r="AH6" i="1" s="1"/>
  <c r="AI6" i="1" s="1"/>
  <c r="AL6" i="1" s="1"/>
  <c r="AM6" i="1" s="1"/>
  <c r="AQ6" i="1" s="1"/>
  <c r="X5" i="1"/>
  <c r="AH5" i="1" s="1"/>
  <c r="AI5" i="1" s="1"/>
  <c r="X3198" i="5"/>
  <c r="AR411" i="1" l="1"/>
  <c r="AS411" i="1" s="1"/>
  <c r="AU411" i="1" s="1"/>
  <c r="AV411" i="1" s="1"/>
  <c r="AR475" i="1"/>
  <c r="AS475" i="1" s="1"/>
  <c r="AU475" i="1" s="1"/>
  <c r="AV475" i="1" s="1"/>
  <c r="AR491" i="1"/>
  <c r="AS491" i="1" s="1"/>
  <c r="AU491" i="1" s="1"/>
  <c r="AV491" i="1" s="1"/>
  <c r="AR495" i="1"/>
  <c r="AS495" i="1" s="1"/>
  <c r="AU495" i="1" s="1"/>
  <c r="AV495" i="1" s="1"/>
  <c r="AR515" i="1"/>
  <c r="AS515" i="1" s="1"/>
  <c r="AU515" i="1" s="1"/>
  <c r="AV515" i="1" s="1"/>
  <c r="AR839" i="1"/>
  <c r="AS839" i="1" s="1"/>
  <c r="AU839" i="1" s="1"/>
  <c r="AV839" i="1" s="1"/>
  <c r="AR843" i="1"/>
  <c r="AS843" i="1" s="1"/>
  <c r="AU843" i="1" s="1"/>
  <c r="AV843" i="1" s="1"/>
  <c r="AR847" i="1"/>
  <c r="AS847" i="1" s="1"/>
  <c r="AU847" i="1" s="1"/>
  <c r="AV847" i="1" s="1"/>
  <c r="AR851" i="1"/>
  <c r="AS851" i="1" s="1"/>
  <c r="AU851" i="1" s="1"/>
  <c r="AV851" i="1" s="1"/>
  <c r="AR987" i="1"/>
  <c r="AS987" i="1" s="1"/>
  <c r="AU987" i="1" s="1"/>
  <c r="AV987" i="1" s="1"/>
  <c r="AR991" i="1"/>
  <c r="AS991" i="1" s="1"/>
  <c r="AU991" i="1" s="1"/>
  <c r="AV991" i="1" s="1"/>
  <c r="AR995" i="1"/>
  <c r="AS995" i="1" s="1"/>
  <c r="AU995" i="1" s="1"/>
  <c r="AV995" i="1" s="1"/>
  <c r="AR999" i="1"/>
  <c r="AS999" i="1" s="1"/>
  <c r="AU999" i="1" s="1"/>
  <c r="AV999" i="1" s="1"/>
  <c r="AR1011" i="1"/>
  <c r="AS1011" i="1" s="1"/>
  <c r="AU1011" i="1" s="1"/>
  <c r="AV1011" i="1" s="1"/>
  <c r="AR1019" i="1"/>
  <c r="AS1019" i="1" s="1"/>
  <c r="AU1019" i="1" s="1"/>
  <c r="AV1019" i="1" s="1"/>
  <c r="AR1023" i="1"/>
  <c r="AS1023" i="1" s="1"/>
  <c r="AU1023" i="1" s="1"/>
  <c r="AV1023" i="1" s="1"/>
  <c r="AR1027" i="1"/>
  <c r="AS1027" i="1" s="1"/>
  <c r="AU1027" i="1" s="1"/>
  <c r="AV1027" i="1" s="1"/>
  <c r="AR1079" i="1"/>
  <c r="AS1079" i="1" s="1"/>
  <c r="AU1079" i="1" s="1"/>
  <c r="AV1079" i="1" s="1"/>
  <c r="AR1083" i="1"/>
  <c r="AS1083" i="1" s="1"/>
  <c r="AU1083" i="1" s="1"/>
  <c r="AV1083" i="1" s="1"/>
  <c r="AR1103" i="1"/>
  <c r="AS1103" i="1" s="1"/>
  <c r="AU1103" i="1" s="1"/>
  <c r="AV1103" i="1" s="1"/>
  <c r="AR1159" i="1"/>
  <c r="AS1159" i="1" s="1"/>
  <c r="AU1159" i="1" s="1"/>
  <c r="AV1159" i="1" s="1"/>
  <c r="AR1247" i="1"/>
  <c r="AS1247" i="1" s="1"/>
  <c r="AU1247" i="1" s="1"/>
  <c r="AV1247" i="1" s="1"/>
  <c r="AR1251" i="1"/>
  <c r="AS1251" i="1" s="1"/>
  <c r="AU1251" i="1" s="1"/>
  <c r="AV1251" i="1" s="1"/>
  <c r="AR1399" i="1"/>
  <c r="AS1399" i="1" s="1"/>
  <c r="AU1399" i="1" s="1"/>
  <c r="AV1399" i="1" s="1"/>
  <c r="AR1475" i="1"/>
  <c r="AS1475" i="1" s="1"/>
  <c r="AU1475" i="1" s="1"/>
  <c r="AV1475" i="1" s="1"/>
  <c r="AR1483" i="1"/>
  <c r="AS1483" i="1" s="1"/>
  <c r="AU1483" i="1" s="1"/>
  <c r="AV1483" i="1" s="1"/>
  <c r="AR1571" i="1"/>
  <c r="AS1571" i="1" s="1"/>
  <c r="AU1571" i="1" s="1"/>
  <c r="AV1571" i="1" s="1"/>
  <c r="AR1575" i="1"/>
  <c r="AS1575" i="1" s="1"/>
  <c r="AU1575" i="1" s="1"/>
  <c r="AV1575" i="1" s="1"/>
  <c r="AR1579" i="1"/>
  <c r="AS1579" i="1" s="1"/>
  <c r="AU1579" i="1" s="1"/>
  <c r="AV1579" i="1" s="1"/>
  <c r="AR1583" i="1"/>
  <c r="AS1583" i="1" s="1"/>
  <c r="AU1583" i="1" s="1"/>
  <c r="AV1583" i="1" s="1"/>
  <c r="AR1587" i="1"/>
  <c r="AS1587" i="1" s="1"/>
  <c r="AU1587" i="1" s="1"/>
  <c r="AV1587" i="1" s="1"/>
  <c r="AR1591" i="1"/>
  <c r="AS1591" i="1" s="1"/>
  <c r="AU1591" i="1" s="1"/>
  <c r="AV1591" i="1" s="1"/>
  <c r="AR1599" i="1"/>
  <c r="AS1599" i="1" s="1"/>
  <c r="AU1599" i="1" s="1"/>
  <c r="AV1599" i="1" s="1"/>
  <c r="AR1603" i="1"/>
  <c r="AS1603" i="1" s="1"/>
  <c r="AU1603" i="1" s="1"/>
  <c r="AV1603" i="1" s="1"/>
  <c r="AR1611" i="1"/>
  <c r="AS1611" i="1" s="1"/>
  <c r="AU1611" i="1" s="1"/>
  <c r="AV1611" i="1" s="1"/>
  <c r="AR1631" i="1"/>
  <c r="AS1631" i="1" s="1"/>
  <c r="AU1631" i="1" s="1"/>
  <c r="AV1631" i="1" s="1"/>
  <c r="AR1639" i="1"/>
  <c r="AS1639" i="1" s="1"/>
  <c r="AU1639" i="1" s="1"/>
  <c r="AV1639" i="1" s="1"/>
  <c r="AR1655" i="1"/>
  <c r="AS1655" i="1" s="1"/>
  <c r="AU1655" i="1" s="1"/>
  <c r="AV1655" i="1" s="1"/>
  <c r="AR1671" i="1"/>
  <c r="AS1671" i="1" s="1"/>
  <c r="AU1671" i="1" s="1"/>
  <c r="AV1671" i="1" s="1"/>
  <c r="AR1719" i="1"/>
  <c r="AS1719" i="1" s="1"/>
  <c r="AU1719" i="1" s="1"/>
  <c r="AV1719" i="1" s="1"/>
  <c r="AR1767" i="1"/>
  <c r="AS1767" i="1" s="1"/>
  <c r="AU1767" i="1" s="1"/>
  <c r="AV1767" i="1" s="1"/>
  <c r="AR1783" i="1"/>
  <c r="AS1783" i="1" s="1"/>
  <c r="AU1783" i="1" s="1"/>
  <c r="AV1783" i="1" s="1"/>
  <c r="AR1975" i="1"/>
  <c r="AS1975" i="1" s="1"/>
  <c r="AU1975" i="1" s="1"/>
  <c r="AV1975" i="1" s="1"/>
  <c r="AR1879" i="1"/>
  <c r="AS1879" i="1" s="1"/>
  <c r="AU1879" i="1" s="1"/>
  <c r="AV1879" i="1" s="1"/>
  <c r="AR1955" i="1"/>
  <c r="AS1955" i="1" s="1"/>
  <c r="AU1955" i="1" s="1"/>
  <c r="AV1955" i="1" s="1"/>
  <c r="AL1858" i="1"/>
  <c r="AL1727" i="1"/>
  <c r="AL1664" i="1"/>
  <c r="AL1590" i="1"/>
  <c r="AL1473" i="1"/>
  <c r="AL1728" i="1"/>
  <c r="AL1665" i="1"/>
  <c r="AL1593" i="1"/>
  <c r="AL1474" i="1"/>
  <c r="AL1003" i="1"/>
  <c r="AL1369" i="1"/>
  <c r="AL1279" i="1"/>
  <c r="AL565" i="1"/>
  <c r="AL1872" i="1"/>
  <c r="AL1797" i="1"/>
  <c r="AR303" i="1"/>
  <c r="AS303" i="1" s="1"/>
  <c r="AU303" i="1" s="1"/>
  <c r="AV303" i="1" s="1"/>
  <c r="AR371" i="1"/>
  <c r="AS371" i="1" s="1"/>
  <c r="AU371" i="1" s="1"/>
  <c r="AV371" i="1" s="1"/>
  <c r="AR419" i="1"/>
  <c r="AS419" i="1" s="1"/>
  <c r="AU419" i="1" s="1"/>
  <c r="AV419" i="1" s="1"/>
  <c r="AR439" i="1"/>
  <c r="AS439" i="1" s="1"/>
  <c r="AU439" i="1" s="1"/>
  <c r="AV439" i="1" s="1"/>
  <c r="AR443" i="1"/>
  <c r="AS443" i="1" s="1"/>
  <c r="AU443" i="1" s="1"/>
  <c r="AV443" i="1" s="1"/>
  <c r="AR451" i="1"/>
  <c r="AS451" i="1" s="1"/>
  <c r="AU451" i="1" s="1"/>
  <c r="AV451" i="1" s="1"/>
  <c r="AR455" i="1"/>
  <c r="AS455" i="1" s="1"/>
  <c r="AU455" i="1" s="1"/>
  <c r="AV455" i="1" s="1"/>
  <c r="AR459" i="1"/>
  <c r="AS459" i="1" s="1"/>
  <c r="AU459" i="1" s="1"/>
  <c r="AV459" i="1" s="1"/>
  <c r="AR463" i="1"/>
  <c r="AS463" i="1" s="1"/>
  <c r="AU463" i="1" s="1"/>
  <c r="AV463" i="1" s="1"/>
  <c r="AR467" i="1"/>
  <c r="AS467" i="1" s="1"/>
  <c r="AU467" i="1" s="1"/>
  <c r="AV467" i="1" s="1"/>
  <c r="AR487" i="1"/>
  <c r="AS487" i="1" s="1"/>
  <c r="AU487" i="1" s="1"/>
  <c r="AV487" i="1" s="1"/>
  <c r="AR511" i="1"/>
  <c r="AS511" i="1" s="1"/>
  <c r="AU511" i="1" s="1"/>
  <c r="AV511" i="1" s="1"/>
  <c r="AR567" i="1"/>
  <c r="AS567" i="1" s="1"/>
  <c r="AU567" i="1" s="1"/>
  <c r="AV567" i="1" s="1"/>
  <c r="AR571" i="1"/>
  <c r="AS571" i="1" s="1"/>
  <c r="AU571" i="1" s="1"/>
  <c r="AV571" i="1" s="1"/>
  <c r="AR575" i="1"/>
  <c r="AS575" i="1" s="1"/>
  <c r="AU575" i="1" s="1"/>
  <c r="AV575" i="1" s="1"/>
  <c r="AR579" i="1"/>
  <c r="AS579" i="1" s="1"/>
  <c r="AU579" i="1" s="1"/>
  <c r="AV579" i="1" s="1"/>
  <c r="AR639" i="1"/>
  <c r="AS639" i="1" s="1"/>
  <c r="AU639" i="1" s="1"/>
  <c r="AV639" i="1" s="1"/>
  <c r="AR643" i="1"/>
  <c r="AS643" i="1" s="1"/>
  <c r="AU643" i="1" s="1"/>
  <c r="AV643" i="1" s="1"/>
  <c r="AR647" i="1"/>
  <c r="AS647" i="1" s="1"/>
  <c r="AU647" i="1" s="1"/>
  <c r="AV647" i="1" s="1"/>
  <c r="AR715" i="1"/>
  <c r="AS715" i="1" s="1"/>
  <c r="AU715" i="1" s="1"/>
  <c r="AV715" i="1" s="1"/>
  <c r="AR719" i="1"/>
  <c r="AS719" i="1" s="1"/>
  <c r="AU719" i="1" s="1"/>
  <c r="AV719" i="1" s="1"/>
  <c r="AR899" i="1"/>
  <c r="AS899" i="1" s="1"/>
  <c r="AU899" i="1" s="1"/>
  <c r="AV899" i="1" s="1"/>
  <c r="AR959" i="1"/>
  <c r="AS959" i="1" s="1"/>
  <c r="AU959" i="1" s="1"/>
  <c r="AV959" i="1" s="1"/>
  <c r="AR967" i="1"/>
  <c r="AS967" i="1" s="1"/>
  <c r="AU967" i="1" s="1"/>
  <c r="AV967" i="1" s="1"/>
  <c r="AR971" i="1"/>
  <c r="AS971" i="1" s="1"/>
  <c r="AU971" i="1" s="1"/>
  <c r="AV971" i="1" s="1"/>
  <c r="AR975" i="1"/>
  <c r="AS975" i="1" s="1"/>
  <c r="AU975" i="1" s="1"/>
  <c r="AV975" i="1" s="1"/>
  <c r="AR983" i="1"/>
  <c r="AS983" i="1" s="1"/>
  <c r="AU983" i="1" s="1"/>
  <c r="AV983" i="1" s="1"/>
  <c r="AR1135" i="1"/>
  <c r="AS1135" i="1" s="1"/>
  <c r="AU1135" i="1" s="1"/>
  <c r="AV1135" i="1" s="1"/>
  <c r="AR1139" i="1"/>
  <c r="AS1139" i="1" s="1"/>
  <c r="AU1139" i="1" s="1"/>
  <c r="AV1139" i="1" s="1"/>
  <c r="AR1147" i="1"/>
  <c r="AS1147" i="1" s="1"/>
  <c r="AU1147" i="1" s="1"/>
  <c r="AV1147" i="1" s="1"/>
  <c r="AR1151" i="1"/>
  <c r="AS1151" i="1" s="1"/>
  <c r="AU1151" i="1" s="1"/>
  <c r="AV1151" i="1" s="1"/>
  <c r="AR1191" i="1"/>
  <c r="AS1191" i="1" s="1"/>
  <c r="AU1191" i="1" s="1"/>
  <c r="AV1191" i="1" s="1"/>
  <c r="AL1228" i="1"/>
  <c r="AM1228" i="1" s="1"/>
  <c r="AQ1228" i="1" s="1"/>
  <c r="AR1228" i="1" s="1"/>
  <c r="AS1228" i="1" s="1"/>
  <c r="AU1228" i="1" s="1"/>
  <c r="AV1228" i="1" s="1"/>
  <c r="AR1359" i="1"/>
  <c r="AS1359" i="1" s="1"/>
  <c r="AU1359" i="1" s="1"/>
  <c r="AV1359" i="1" s="1"/>
  <c r="AR1363" i="1"/>
  <c r="AS1363" i="1" s="1"/>
  <c r="AU1363" i="1" s="1"/>
  <c r="AV1363" i="1" s="1"/>
  <c r="AR1379" i="1"/>
  <c r="AS1379" i="1" s="1"/>
  <c r="AU1379" i="1" s="1"/>
  <c r="AV1379" i="1" s="1"/>
  <c r="AR1387" i="1"/>
  <c r="AS1387" i="1" s="1"/>
  <c r="AU1387" i="1" s="1"/>
  <c r="AV1387" i="1" s="1"/>
  <c r="AL1396" i="1"/>
  <c r="AM1396" i="1" s="1"/>
  <c r="AQ1396" i="1" s="1"/>
  <c r="AR1396" i="1" s="1"/>
  <c r="AS1396" i="1" s="1"/>
  <c r="AU1396" i="1" s="1"/>
  <c r="AV1396" i="1" s="1"/>
  <c r="AR1439" i="1"/>
  <c r="AS1439" i="1" s="1"/>
  <c r="AU1439" i="1" s="1"/>
  <c r="AV1439" i="1" s="1"/>
  <c r="AR1447" i="1"/>
  <c r="AS1447" i="1" s="1"/>
  <c r="AU1447" i="1" s="1"/>
  <c r="AV1447" i="1" s="1"/>
  <c r="AR1455" i="1"/>
  <c r="AS1455" i="1" s="1"/>
  <c r="AU1455" i="1" s="1"/>
  <c r="AV1455" i="1" s="1"/>
  <c r="AR1459" i="1"/>
  <c r="AS1459" i="1" s="1"/>
  <c r="AU1459" i="1" s="1"/>
  <c r="AV1459" i="1" s="1"/>
  <c r="AR1467" i="1"/>
  <c r="AS1467" i="1" s="1"/>
  <c r="AU1467" i="1" s="1"/>
  <c r="AV1467" i="1" s="1"/>
  <c r="AE1497" i="1"/>
  <c r="AR1547" i="1"/>
  <c r="AS1547" i="1" s="1"/>
  <c r="AU1547" i="1" s="1"/>
  <c r="AV1547" i="1" s="1"/>
  <c r="AR1555" i="1"/>
  <c r="AS1555" i="1" s="1"/>
  <c r="AU1555" i="1" s="1"/>
  <c r="AV1555" i="1" s="1"/>
  <c r="AR1559" i="1"/>
  <c r="AS1559" i="1" s="1"/>
  <c r="AU1559" i="1" s="1"/>
  <c r="AV1559" i="1" s="1"/>
  <c r="AR1567" i="1"/>
  <c r="AS1567" i="1" s="1"/>
  <c r="AU1567" i="1" s="1"/>
  <c r="AV1567" i="1" s="1"/>
  <c r="AE1624" i="1"/>
  <c r="AE1684" i="1"/>
  <c r="AR1743" i="1"/>
  <c r="AS1743" i="1" s="1"/>
  <c r="AU1743" i="1" s="1"/>
  <c r="AV1743" i="1" s="1"/>
  <c r="AR1779" i="1"/>
  <c r="AS1779" i="1" s="1"/>
  <c r="AU1779" i="1" s="1"/>
  <c r="AV1779" i="1" s="1"/>
  <c r="AR1799" i="1"/>
  <c r="AS1799" i="1" s="1"/>
  <c r="AU1799" i="1" s="1"/>
  <c r="AV1799" i="1" s="1"/>
  <c r="AR1807" i="1"/>
  <c r="AS1807" i="1" s="1"/>
  <c r="AU1807" i="1" s="1"/>
  <c r="AV1807" i="1" s="1"/>
  <c r="AR1811" i="1"/>
  <c r="AS1811" i="1" s="1"/>
  <c r="AU1811" i="1" s="1"/>
  <c r="AV1811" i="1" s="1"/>
  <c r="AR1759" i="1"/>
  <c r="AS1759" i="1" s="1"/>
  <c r="AU1759" i="1" s="1"/>
  <c r="AV1759" i="1" s="1"/>
  <c r="AR2075" i="1"/>
  <c r="AS2075" i="1" s="1"/>
  <c r="AU2075" i="1" s="1"/>
  <c r="AV2075" i="1" s="1"/>
  <c r="AR2087" i="1"/>
  <c r="AS2087" i="1" s="1"/>
  <c r="AU2087" i="1" s="1"/>
  <c r="AV2087" i="1" s="1"/>
  <c r="AR235" i="1"/>
  <c r="AS235" i="1" s="1"/>
  <c r="AU235" i="1" s="1"/>
  <c r="AV235" i="1" s="1"/>
  <c r="AR275" i="1"/>
  <c r="AS275" i="1" s="1"/>
  <c r="AU275" i="1" s="1"/>
  <c r="AV275" i="1" s="1"/>
  <c r="AR307" i="1"/>
  <c r="AS307" i="1" s="1"/>
  <c r="AU307" i="1" s="1"/>
  <c r="AV307" i="1" s="1"/>
  <c r="AR331" i="1"/>
  <c r="AS331" i="1" s="1"/>
  <c r="AU331" i="1" s="1"/>
  <c r="AV331" i="1" s="1"/>
  <c r="AR343" i="1"/>
  <c r="AS343" i="1" s="1"/>
  <c r="AU343" i="1" s="1"/>
  <c r="AV343" i="1" s="1"/>
  <c r="AR383" i="1"/>
  <c r="AS383" i="1" s="1"/>
  <c r="AU383" i="1" s="1"/>
  <c r="AV383" i="1" s="1"/>
  <c r="AR387" i="1"/>
  <c r="AS387" i="1" s="1"/>
  <c r="AU387" i="1" s="1"/>
  <c r="AV387" i="1" s="1"/>
  <c r="AR391" i="1"/>
  <c r="AS391" i="1" s="1"/>
  <c r="AU391" i="1" s="1"/>
  <c r="AV391" i="1" s="1"/>
  <c r="AR403" i="1"/>
  <c r="AS403" i="1" s="1"/>
  <c r="AU403" i="1" s="1"/>
  <c r="AV403" i="1" s="1"/>
  <c r="AR599" i="1"/>
  <c r="AS599" i="1" s="1"/>
  <c r="AU599" i="1" s="1"/>
  <c r="AV599" i="1" s="1"/>
  <c r="AR663" i="1"/>
  <c r="AS663" i="1" s="1"/>
  <c r="AU663" i="1" s="1"/>
  <c r="AV663" i="1" s="1"/>
  <c r="AR667" i="1"/>
  <c r="AS667" i="1" s="1"/>
  <c r="AU667" i="1" s="1"/>
  <c r="AV667" i="1" s="1"/>
  <c r="AR671" i="1"/>
  <c r="AS671" i="1" s="1"/>
  <c r="AU671" i="1" s="1"/>
  <c r="AV671" i="1" s="1"/>
  <c r="AR675" i="1"/>
  <c r="AS675" i="1" s="1"/>
  <c r="AU675" i="1" s="1"/>
  <c r="AV675" i="1" s="1"/>
  <c r="AR679" i="1"/>
  <c r="AS679" i="1" s="1"/>
  <c r="AU679" i="1" s="1"/>
  <c r="AV679" i="1" s="1"/>
  <c r="AR683" i="1"/>
  <c r="AS683" i="1" s="1"/>
  <c r="AU683" i="1" s="1"/>
  <c r="AV683" i="1" s="1"/>
  <c r="AR691" i="1"/>
  <c r="AS691" i="1" s="1"/>
  <c r="AU691" i="1" s="1"/>
  <c r="AV691" i="1" s="1"/>
  <c r="AR695" i="1"/>
  <c r="AS695" i="1" s="1"/>
  <c r="AU695" i="1" s="1"/>
  <c r="AV695" i="1" s="1"/>
  <c r="AR699" i="1"/>
  <c r="AS699" i="1" s="1"/>
  <c r="AU699" i="1" s="1"/>
  <c r="AV699" i="1" s="1"/>
  <c r="AR703" i="1"/>
  <c r="AS703" i="1" s="1"/>
  <c r="AU703" i="1" s="1"/>
  <c r="AV703" i="1" s="1"/>
  <c r="AR707" i="1"/>
  <c r="AS707" i="1" s="1"/>
  <c r="AU707" i="1" s="1"/>
  <c r="AV707" i="1" s="1"/>
  <c r="AR811" i="1"/>
  <c r="AS811" i="1" s="1"/>
  <c r="AU811" i="1" s="1"/>
  <c r="AV811" i="1" s="1"/>
  <c r="AR883" i="1"/>
  <c r="AS883" i="1" s="1"/>
  <c r="AU883" i="1" s="1"/>
  <c r="AV883" i="1" s="1"/>
  <c r="AR887" i="1"/>
  <c r="AS887" i="1" s="1"/>
  <c r="AU887" i="1" s="1"/>
  <c r="AV887" i="1" s="1"/>
  <c r="AR891" i="1"/>
  <c r="AS891" i="1" s="1"/>
  <c r="AU891" i="1" s="1"/>
  <c r="AV891" i="1" s="1"/>
  <c r="AR895" i="1"/>
  <c r="AS895" i="1" s="1"/>
  <c r="AU895" i="1" s="1"/>
  <c r="AV895" i="1" s="1"/>
  <c r="AR919" i="1"/>
  <c r="AS919" i="1" s="1"/>
  <c r="AU919" i="1" s="1"/>
  <c r="AV919" i="1" s="1"/>
  <c r="AR923" i="1"/>
  <c r="AS923" i="1" s="1"/>
  <c r="AU923" i="1" s="1"/>
  <c r="AV923" i="1" s="1"/>
  <c r="AR931" i="1"/>
  <c r="AS931" i="1" s="1"/>
  <c r="AU931" i="1" s="1"/>
  <c r="AV931" i="1" s="1"/>
  <c r="AR935" i="1"/>
  <c r="AS935" i="1" s="1"/>
  <c r="AU935" i="1" s="1"/>
  <c r="AV935" i="1" s="1"/>
  <c r="AR943" i="1"/>
  <c r="AS943" i="1" s="1"/>
  <c r="AU943" i="1" s="1"/>
  <c r="AV943" i="1" s="1"/>
  <c r="AR951" i="1"/>
  <c r="AS951" i="1" s="1"/>
  <c r="AU951" i="1" s="1"/>
  <c r="AV951" i="1" s="1"/>
  <c r="AR1183" i="1"/>
  <c r="AS1183" i="1" s="1"/>
  <c r="AU1183" i="1" s="1"/>
  <c r="AV1183" i="1" s="1"/>
  <c r="AE1493" i="1"/>
  <c r="AR1511" i="1"/>
  <c r="AS1511" i="1" s="1"/>
  <c r="AU1511" i="1" s="1"/>
  <c r="AV1511" i="1" s="1"/>
  <c r="AR1515" i="1"/>
  <c r="AS1515" i="1" s="1"/>
  <c r="AU1515" i="1" s="1"/>
  <c r="AV1515" i="1" s="1"/>
  <c r="AR1519" i="1"/>
  <c r="AS1519" i="1" s="1"/>
  <c r="AU1519" i="1" s="1"/>
  <c r="AV1519" i="1" s="1"/>
  <c r="AE1568" i="1"/>
  <c r="AE1593" i="1"/>
  <c r="AR1871" i="1"/>
  <c r="AS1871" i="1" s="1"/>
  <c r="AU1871" i="1" s="1"/>
  <c r="AV1871" i="1" s="1"/>
  <c r="AR1927" i="1"/>
  <c r="AS1927" i="1" s="1"/>
  <c r="AU1927" i="1" s="1"/>
  <c r="AV1927" i="1" s="1"/>
  <c r="AR2095" i="1"/>
  <c r="AS2095" i="1" s="1"/>
  <c r="AU2095" i="1" s="1"/>
  <c r="AV2095" i="1" s="1"/>
  <c r="AR2131" i="1"/>
  <c r="AS2131" i="1" s="1"/>
  <c r="AU2131" i="1" s="1"/>
  <c r="AV2131" i="1" s="1"/>
  <c r="AR2135" i="1"/>
  <c r="AS2135" i="1" s="1"/>
  <c r="AU2135" i="1" s="1"/>
  <c r="AV2135" i="1" s="1"/>
  <c r="AR1875" i="1"/>
  <c r="AS1875" i="1" s="1"/>
  <c r="AU1875" i="1" s="1"/>
  <c r="AV1875" i="1" s="1"/>
  <c r="AR2083" i="1"/>
  <c r="AS2083" i="1" s="1"/>
  <c r="AU2083" i="1" s="1"/>
  <c r="AV2083" i="1" s="1"/>
  <c r="AL1237" i="1"/>
  <c r="AL1967" i="1"/>
  <c r="AL2043" i="1"/>
  <c r="AL2003" i="1"/>
  <c r="AL1814" i="1"/>
  <c r="AM1814" i="1" s="1"/>
  <c r="AQ1814" i="1" s="1"/>
  <c r="AR1814" i="1" s="1"/>
  <c r="AS1814" i="1" s="1"/>
  <c r="AU1814" i="1" s="1"/>
  <c r="AV1814" i="1" s="1"/>
  <c r="AL802" i="1"/>
  <c r="AM802" i="1" s="1"/>
  <c r="AQ802" i="1" s="1"/>
  <c r="AR802" i="1" s="1"/>
  <c r="AS802" i="1" s="1"/>
  <c r="AU802" i="1" s="1"/>
  <c r="AV802" i="1" s="1"/>
  <c r="AR821" i="1"/>
  <c r="AS821" i="1" s="1"/>
  <c r="AU821" i="1" s="1"/>
  <c r="AV821" i="1" s="1"/>
  <c r="AR833" i="1"/>
  <c r="AS833" i="1" s="1"/>
  <c r="AU833" i="1" s="1"/>
  <c r="AV833" i="1" s="1"/>
  <c r="AL2144" i="1"/>
  <c r="AM2144" i="1" s="1"/>
  <c r="AQ2144" i="1" s="1"/>
  <c r="AL1506" i="1"/>
  <c r="AM1506" i="1" s="1"/>
  <c r="AQ1506" i="1" s="1"/>
  <c r="AR1506" i="1" s="1"/>
  <c r="AS1506" i="1" s="1"/>
  <c r="AU1506" i="1" s="1"/>
  <c r="AV1506" i="1" s="1"/>
  <c r="AR1073" i="1"/>
  <c r="AS1073" i="1" s="1"/>
  <c r="AU1073" i="1" s="1"/>
  <c r="AV1073" i="1" s="1"/>
  <c r="AR1253" i="1"/>
  <c r="AS1253" i="1" s="1"/>
  <c r="AU1253" i="1" s="1"/>
  <c r="AV1253" i="1" s="1"/>
  <c r="AL1414" i="1"/>
  <c r="AM1414" i="1" s="1"/>
  <c r="AQ1414" i="1" s="1"/>
  <c r="AR1414" i="1" s="1"/>
  <c r="AS1414" i="1" s="1"/>
  <c r="AU1414" i="1" s="1"/>
  <c r="AV1414" i="1" s="1"/>
  <c r="AR841" i="1"/>
  <c r="AS841" i="1" s="1"/>
  <c r="AU841" i="1" s="1"/>
  <c r="AV841" i="1" s="1"/>
  <c r="AL845" i="1"/>
  <c r="AM845" i="1" s="1"/>
  <c r="AQ845" i="1" s="1"/>
  <c r="AR845" i="1" s="1"/>
  <c r="AS845" i="1" s="1"/>
  <c r="AU845" i="1" s="1"/>
  <c r="AV845" i="1" s="1"/>
  <c r="AR853" i="1"/>
  <c r="AS853" i="1" s="1"/>
  <c r="AU853" i="1" s="1"/>
  <c r="AV853" i="1" s="1"/>
  <c r="AL878" i="1"/>
  <c r="AM878" i="1" s="1"/>
  <c r="AQ878" i="1" s="1"/>
  <c r="AR878" i="1" s="1"/>
  <c r="AS878" i="1" s="1"/>
  <c r="AU878" i="1" s="1"/>
  <c r="AV878" i="1" s="1"/>
  <c r="AL904" i="1"/>
  <c r="AM904" i="1" s="1"/>
  <c r="AQ904" i="1" s="1"/>
  <c r="AR904" i="1" s="1"/>
  <c r="AS904" i="1" s="1"/>
  <c r="AU904" i="1" s="1"/>
  <c r="AV904" i="1" s="1"/>
  <c r="AL915" i="1"/>
  <c r="AM915" i="1" s="1"/>
  <c r="AQ915" i="1" s="1"/>
  <c r="AR915" i="1" s="1"/>
  <c r="AS915" i="1" s="1"/>
  <c r="AU915" i="1" s="1"/>
  <c r="AV915" i="1" s="1"/>
  <c r="AL927" i="1"/>
  <c r="AM927" i="1" s="1"/>
  <c r="AQ927" i="1" s="1"/>
  <c r="AR927" i="1" s="1"/>
  <c r="AS927" i="1" s="1"/>
  <c r="AU927" i="1" s="1"/>
  <c r="AV927" i="1" s="1"/>
  <c r="AL939" i="1"/>
  <c r="AM939" i="1" s="1"/>
  <c r="AQ939" i="1" s="1"/>
  <c r="AR939" i="1" s="1"/>
  <c r="AS939" i="1" s="1"/>
  <c r="AU939" i="1" s="1"/>
  <c r="AV939" i="1" s="1"/>
  <c r="AR993" i="1"/>
  <c r="AS993" i="1" s="1"/>
  <c r="AU993" i="1" s="1"/>
  <c r="AV993" i="1" s="1"/>
  <c r="AR1001" i="1"/>
  <c r="AS1001" i="1" s="1"/>
  <c r="AU1001" i="1" s="1"/>
  <c r="AV1001" i="1" s="1"/>
  <c r="AR1005" i="1"/>
  <c r="AS1005" i="1" s="1"/>
  <c r="AU1005" i="1" s="1"/>
  <c r="AV1005" i="1" s="1"/>
  <c r="AR1021" i="1"/>
  <c r="AS1021" i="1" s="1"/>
  <c r="AU1021" i="1" s="1"/>
  <c r="AV1021" i="1" s="1"/>
  <c r="AR1025" i="1"/>
  <c r="AS1025" i="1" s="1"/>
  <c r="AU1025" i="1" s="1"/>
  <c r="AV1025" i="1" s="1"/>
  <c r="AR1081" i="1"/>
  <c r="AS1081" i="1" s="1"/>
  <c r="AU1081" i="1" s="1"/>
  <c r="AV1081" i="1" s="1"/>
  <c r="AL1089" i="1"/>
  <c r="AM1089" i="1" s="1"/>
  <c r="AQ1089" i="1" s="1"/>
  <c r="AR1089" i="1" s="1"/>
  <c r="AS1089" i="1" s="1"/>
  <c r="AU1089" i="1" s="1"/>
  <c r="AV1089" i="1" s="1"/>
  <c r="AR1093" i="1"/>
  <c r="AS1093" i="1" s="1"/>
  <c r="AU1093" i="1" s="1"/>
  <c r="AV1093" i="1" s="1"/>
  <c r="AR1097" i="1"/>
  <c r="AS1097" i="1" s="1"/>
  <c r="AU1097" i="1" s="1"/>
  <c r="AV1097" i="1" s="1"/>
  <c r="AR1101" i="1"/>
  <c r="AS1101" i="1" s="1"/>
  <c r="AU1101" i="1" s="1"/>
  <c r="AV1101" i="1" s="1"/>
  <c r="AR1157" i="1"/>
  <c r="AS1157" i="1" s="1"/>
  <c r="AU1157" i="1" s="1"/>
  <c r="AV1157" i="1" s="1"/>
  <c r="AR1161" i="1"/>
  <c r="AS1161" i="1" s="1"/>
  <c r="AU1161" i="1" s="1"/>
  <c r="AV1161" i="1" s="1"/>
  <c r="AR1197" i="1"/>
  <c r="AS1197" i="1" s="1"/>
  <c r="AU1197" i="1" s="1"/>
  <c r="AV1197" i="1" s="1"/>
  <c r="AR1201" i="1"/>
  <c r="AS1201" i="1" s="1"/>
  <c r="AU1201" i="1" s="1"/>
  <c r="AV1201" i="1" s="1"/>
  <c r="AR1205" i="1"/>
  <c r="AS1205" i="1" s="1"/>
  <c r="AU1205" i="1" s="1"/>
  <c r="AV1205" i="1" s="1"/>
  <c r="AR1209" i="1"/>
  <c r="AS1209" i="1" s="1"/>
  <c r="AU1209" i="1" s="1"/>
  <c r="AV1209" i="1" s="1"/>
  <c r="AR1213" i="1"/>
  <c r="AS1213" i="1" s="1"/>
  <c r="AU1213" i="1" s="1"/>
  <c r="AV1213" i="1" s="1"/>
  <c r="AR1217" i="1"/>
  <c r="AS1217" i="1" s="1"/>
  <c r="AU1217" i="1" s="1"/>
  <c r="AV1217" i="1" s="1"/>
  <c r="AR1221" i="1"/>
  <c r="AS1221" i="1" s="1"/>
  <c r="AU1221" i="1" s="1"/>
  <c r="AV1221" i="1" s="1"/>
  <c r="AR1225" i="1"/>
  <c r="AS1225" i="1" s="1"/>
  <c r="AU1225" i="1" s="1"/>
  <c r="AV1225" i="1" s="1"/>
  <c r="AR1229" i="1"/>
  <c r="AS1229" i="1" s="1"/>
  <c r="AU1229" i="1" s="1"/>
  <c r="AV1229" i="1" s="1"/>
  <c r="AL1258" i="1"/>
  <c r="AM1258" i="1" s="1"/>
  <c r="AQ1258" i="1" s="1"/>
  <c r="AR1258" i="1" s="1"/>
  <c r="AS1258" i="1" s="1"/>
  <c r="AU1258" i="1" s="1"/>
  <c r="AV1258" i="1" s="1"/>
  <c r="AL1282" i="1"/>
  <c r="AM1282" i="1" s="1"/>
  <c r="AQ1282" i="1" s="1"/>
  <c r="AR1282" i="1" s="1"/>
  <c r="AS1282" i="1" s="1"/>
  <c r="AU1282" i="1" s="1"/>
  <c r="AV1282" i="1" s="1"/>
  <c r="AL1314" i="1"/>
  <c r="AM1314" i="1" s="1"/>
  <c r="AQ1314" i="1" s="1"/>
  <c r="AR1314" i="1" s="1"/>
  <c r="AS1314" i="1" s="1"/>
  <c r="AU1314" i="1" s="1"/>
  <c r="AV1314" i="1" s="1"/>
  <c r="AL1338" i="1"/>
  <c r="AM1338" i="1" s="1"/>
  <c r="AQ1338" i="1" s="1"/>
  <c r="AR1338" i="1" s="1"/>
  <c r="AS1338" i="1" s="1"/>
  <c r="AU1338" i="1" s="1"/>
  <c r="AV1338" i="1" s="1"/>
  <c r="AL1342" i="1"/>
  <c r="AM1342" i="1" s="1"/>
  <c r="AQ1342" i="1" s="1"/>
  <c r="AR1342" i="1" s="1"/>
  <c r="AS1342" i="1" s="1"/>
  <c r="AU1342" i="1" s="1"/>
  <c r="AV1342" i="1" s="1"/>
  <c r="AL1351" i="1"/>
  <c r="AM1351" i="1" s="1"/>
  <c r="AQ1351" i="1" s="1"/>
  <c r="AR1351" i="1" s="1"/>
  <c r="AS1351" i="1" s="1"/>
  <c r="AU1351" i="1" s="1"/>
  <c r="AV1351" i="1" s="1"/>
  <c r="AL1372" i="1"/>
  <c r="AM1372" i="1" s="1"/>
  <c r="AQ1372" i="1" s="1"/>
  <c r="AR1372" i="1" s="1"/>
  <c r="AS1372" i="1" s="1"/>
  <c r="AU1372" i="1" s="1"/>
  <c r="AV1372" i="1" s="1"/>
  <c r="AR1401" i="1"/>
  <c r="AS1401" i="1" s="1"/>
  <c r="AU1401" i="1" s="1"/>
  <c r="AV1401" i="1" s="1"/>
  <c r="AR1405" i="1"/>
  <c r="AS1405" i="1" s="1"/>
  <c r="AU1405" i="1" s="1"/>
  <c r="AV1405" i="1" s="1"/>
  <c r="AR1409" i="1"/>
  <c r="AS1409" i="1" s="1"/>
  <c r="AU1409" i="1" s="1"/>
  <c r="AV1409" i="1" s="1"/>
  <c r="AL1426" i="1"/>
  <c r="AM1426" i="1" s="1"/>
  <c r="AQ1426" i="1" s="1"/>
  <c r="AR1426" i="1" s="1"/>
  <c r="AS1426" i="1" s="1"/>
  <c r="AU1426" i="1" s="1"/>
  <c r="AV1426" i="1" s="1"/>
  <c r="AL1444" i="1"/>
  <c r="AM1444" i="1" s="1"/>
  <c r="AQ1444" i="1" s="1"/>
  <c r="AR1444" i="1" s="1"/>
  <c r="AS1444" i="1" s="1"/>
  <c r="AU1444" i="1" s="1"/>
  <c r="AV1444" i="1" s="1"/>
  <c r="AR1477" i="1"/>
  <c r="AS1477" i="1" s="1"/>
  <c r="AU1477" i="1" s="1"/>
  <c r="AV1477" i="1" s="1"/>
  <c r="AL1485" i="1"/>
  <c r="AM1485" i="1" s="1"/>
  <c r="AQ1485" i="1" s="1"/>
  <c r="AR1485" i="1" s="1"/>
  <c r="AS1485" i="1" s="1"/>
  <c r="AU1485" i="1" s="1"/>
  <c r="AV1485" i="1" s="1"/>
  <c r="AR1489" i="1"/>
  <c r="AS1489" i="1" s="1"/>
  <c r="AU1489" i="1" s="1"/>
  <c r="AV1489" i="1" s="1"/>
  <c r="AL1498" i="1"/>
  <c r="AM1498" i="1" s="1"/>
  <c r="AQ1498" i="1" s="1"/>
  <c r="AR1498" i="1" s="1"/>
  <c r="AS1498" i="1" s="1"/>
  <c r="AU1498" i="1" s="1"/>
  <c r="AV1498" i="1" s="1"/>
  <c r="AL1525" i="1"/>
  <c r="AM1525" i="1" s="1"/>
  <c r="AQ1525" i="1" s="1"/>
  <c r="AR1525" i="1" s="1"/>
  <c r="AS1525" i="1" s="1"/>
  <c r="AU1525" i="1" s="1"/>
  <c r="AV1525" i="1" s="1"/>
  <c r="AL1573" i="1"/>
  <c r="AM1573" i="1" s="1"/>
  <c r="AQ1573" i="1" s="1"/>
  <c r="AR1573" i="1" s="1"/>
  <c r="AS1573" i="1" s="1"/>
  <c r="AU1573" i="1" s="1"/>
  <c r="AV1573" i="1" s="1"/>
  <c r="AL1597" i="1"/>
  <c r="AM1597" i="1" s="1"/>
  <c r="AQ1597" i="1" s="1"/>
  <c r="AR1597" i="1" s="1"/>
  <c r="AS1597" i="1" s="1"/>
  <c r="AU1597" i="1" s="1"/>
  <c r="AV1597" i="1" s="1"/>
  <c r="AR1601" i="1"/>
  <c r="AS1601" i="1" s="1"/>
  <c r="AU1601" i="1" s="1"/>
  <c r="AV1601" i="1" s="1"/>
  <c r="AL1605" i="1"/>
  <c r="AM1605" i="1" s="1"/>
  <c r="AQ1605" i="1" s="1"/>
  <c r="AR1605" i="1" s="1"/>
  <c r="AS1605" i="1" s="1"/>
  <c r="AU1605" i="1" s="1"/>
  <c r="AV1605" i="1" s="1"/>
  <c r="AR1609" i="1"/>
  <c r="AS1609" i="1" s="1"/>
  <c r="AU1609" i="1" s="1"/>
  <c r="AV1609" i="1" s="1"/>
  <c r="AL1621" i="1"/>
  <c r="AM1621" i="1" s="1"/>
  <c r="AQ1621" i="1" s="1"/>
  <c r="AR1621" i="1" s="1"/>
  <c r="AS1621" i="1" s="1"/>
  <c r="AU1621" i="1" s="1"/>
  <c r="AV1621" i="1" s="1"/>
  <c r="AR1625" i="1"/>
  <c r="AS1625" i="1" s="1"/>
  <c r="AU1625" i="1" s="1"/>
  <c r="AV1625" i="1" s="1"/>
  <c r="AL1629" i="1"/>
  <c r="AM1629" i="1" s="1"/>
  <c r="AQ1629" i="1" s="1"/>
  <c r="AR1629" i="1" s="1"/>
  <c r="AS1629" i="1" s="1"/>
  <c r="AU1629" i="1" s="1"/>
  <c r="AV1629" i="1" s="1"/>
  <c r="AR1633" i="1"/>
  <c r="AS1633" i="1" s="1"/>
  <c r="AU1633" i="1" s="1"/>
  <c r="AV1633" i="1" s="1"/>
  <c r="AR1661" i="1"/>
  <c r="AS1661" i="1" s="1"/>
  <c r="AU1661" i="1" s="1"/>
  <c r="AV1661" i="1" s="1"/>
  <c r="AR1677" i="1"/>
  <c r="AS1677" i="1" s="1"/>
  <c r="AU1677" i="1" s="1"/>
  <c r="AV1677" i="1" s="1"/>
  <c r="AR1681" i="1"/>
  <c r="AS1681" i="1" s="1"/>
  <c r="AU1681" i="1" s="1"/>
  <c r="AV1681" i="1" s="1"/>
  <c r="AR1689" i="1"/>
  <c r="AS1689" i="1" s="1"/>
  <c r="AU1689" i="1" s="1"/>
  <c r="AV1689" i="1" s="1"/>
  <c r="AL1693" i="1"/>
  <c r="AM1693" i="1" s="1"/>
  <c r="AQ1693" i="1" s="1"/>
  <c r="AR1693" i="1" s="1"/>
  <c r="AS1693" i="1" s="1"/>
  <c r="AU1693" i="1" s="1"/>
  <c r="AV1693" i="1" s="1"/>
  <c r="AR1697" i="1"/>
  <c r="AS1697" i="1" s="1"/>
  <c r="AU1697" i="1" s="1"/>
  <c r="AV1697" i="1" s="1"/>
  <c r="AR1701" i="1"/>
  <c r="AS1701" i="1" s="1"/>
  <c r="AU1701" i="1" s="1"/>
  <c r="AV1701" i="1" s="1"/>
  <c r="AL1744" i="1"/>
  <c r="AM1744" i="1" s="1"/>
  <c r="AQ1744" i="1" s="1"/>
  <c r="AR1744" i="1" s="1"/>
  <c r="AS1744" i="1" s="1"/>
  <c r="AU1744" i="1" s="1"/>
  <c r="AV1744" i="1" s="1"/>
  <c r="AL1771" i="1"/>
  <c r="AM1771" i="1" s="1"/>
  <c r="AQ1771" i="1" s="1"/>
  <c r="AR1771" i="1" s="1"/>
  <c r="AS1771" i="1" s="1"/>
  <c r="AU1771" i="1" s="1"/>
  <c r="AV1771" i="1" s="1"/>
  <c r="AL1795" i="1"/>
  <c r="AM1795" i="1" s="1"/>
  <c r="AQ1795" i="1" s="1"/>
  <c r="AR1795" i="1" s="1"/>
  <c r="AS1795" i="1" s="1"/>
  <c r="AU1795" i="1" s="1"/>
  <c r="AV1795" i="1" s="1"/>
  <c r="AL1823" i="1"/>
  <c r="AM1823" i="1" s="1"/>
  <c r="AQ1823" i="1" s="1"/>
  <c r="AR1823" i="1" s="1"/>
  <c r="AS1823" i="1" s="1"/>
  <c r="AU1823" i="1" s="1"/>
  <c r="AV1823" i="1" s="1"/>
  <c r="AR1833" i="1"/>
  <c r="AS1833" i="1" s="1"/>
  <c r="AU1833" i="1" s="1"/>
  <c r="AV1833" i="1" s="1"/>
  <c r="AR1837" i="1"/>
  <c r="AS1837" i="1" s="1"/>
  <c r="AU1837" i="1" s="1"/>
  <c r="AV1837" i="1" s="1"/>
  <c r="AL1941" i="1"/>
  <c r="AM1941" i="1" s="1"/>
  <c r="AQ1941" i="1" s="1"/>
  <c r="AR1941" i="1" s="1"/>
  <c r="AS1941" i="1" s="1"/>
  <c r="AU1941" i="1" s="1"/>
  <c r="AV1941" i="1" s="1"/>
  <c r="AR2037" i="1"/>
  <c r="AS2037" i="1" s="1"/>
  <c r="AU2037" i="1" s="1"/>
  <c r="AV2037" i="1" s="1"/>
  <c r="AE2069" i="1"/>
  <c r="AM2069" i="1" s="1"/>
  <c r="AQ2069" i="1" s="1"/>
  <c r="AR2069" i="1" s="1"/>
  <c r="AS2069" i="1" s="1"/>
  <c r="AU2069" i="1" s="1"/>
  <c r="AV2069" i="1" s="1"/>
  <c r="AL2139" i="1"/>
  <c r="AM2139" i="1" s="1"/>
  <c r="AQ2139" i="1" s="1"/>
  <c r="AR2139" i="1" s="1"/>
  <c r="AS2139" i="1" s="1"/>
  <c r="AU2139" i="1" s="1"/>
  <c r="AV2139" i="1" s="1"/>
  <c r="AL1793" i="1"/>
  <c r="AM1793" i="1" s="1"/>
  <c r="AQ1793" i="1" s="1"/>
  <c r="AR1793" i="1" s="1"/>
  <c r="AS1793" i="1" s="1"/>
  <c r="AU1793" i="1" s="1"/>
  <c r="AV1793" i="1" s="1"/>
  <c r="AR1849" i="1"/>
  <c r="AS1849" i="1" s="1"/>
  <c r="AU1849" i="1" s="1"/>
  <c r="AV1849" i="1" s="1"/>
  <c r="AL1864" i="1"/>
  <c r="AM1864" i="1" s="1"/>
  <c r="AQ1864" i="1" s="1"/>
  <c r="AR1864" i="1" s="1"/>
  <c r="AS1864" i="1" s="1"/>
  <c r="AU1864" i="1" s="1"/>
  <c r="AV1864" i="1" s="1"/>
  <c r="AL1892" i="1"/>
  <c r="AM1892" i="1" s="1"/>
  <c r="AQ1892" i="1" s="1"/>
  <c r="AR1892" i="1" s="1"/>
  <c r="AS1892" i="1" s="1"/>
  <c r="AU1892" i="1" s="1"/>
  <c r="AV1892" i="1" s="1"/>
  <c r="AL1952" i="1"/>
  <c r="AM1952" i="1" s="1"/>
  <c r="AQ1952" i="1" s="1"/>
  <c r="AR1952" i="1" s="1"/>
  <c r="AS1952" i="1" s="1"/>
  <c r="AU1952" i="1" s="1"/>
  <c r="AV1952" i="1" s="1"/>
  <c r="AR1957" i="1"/>
  <c r="AS1957" i="1" s="1"/>
  <c r="AU1957" i="1" s="1"/>
  <c r="AV1957" i="1" s="1"/>
  <c r="AR1961" i="1"/>
  <c r="AS1961" i="1" s="1"/>
  <c r="AU1961" i="1" s="1"/>
  <c r="AV1961" i="1" s="1"/>
  <c r="AR2013" i="1"/>
  <c r="AS2013" i="1" s="1"/>
  <c r="AU2013" i="1" s="1"/>
  <c r="AV2013" i="1" s="1"/>
  <c r="AR2049" i="1"/>
  <c r="AS2049" i="1" s="1"/>
  <c r="AU2049" i="1" s="1"/>
  <c r="AV2049" i="1" s="1"/>
  <c r="AR2089" i="1"/>
  <c r="AS2089" i="1" s="1"/>
  <c r="AU2089" i="1" s="1"/>
  <c r="AV2089" i="1" s="1"/>
  <c r="AL2107" i="1"/>
  <c r="AM2107" i="1" s="1"/>
  <c r="AQ2107" i="1" s="1"/>
  <c r="AR2107" i="1" s="1"/>
  <c r="AS2107" i="1" s="1"/>
  <c r="AU2107" i="1" s="1"/>
  <c r="AV2107" i="1" s="1"/>
  <c r="AL1932" i="1"/>
  <c r="AL1855" i="1"/>
  <c r="AL557" i="1"/>
  <c r="AM557" i="1" s="1"/>
  <c r="AQ557" i="1" s="1"/>
  <c r="AL594" i="1"/>
  <c r="AM594" i="1" s="1"/>
  <c r="AQ594" i="1" s="1"/>
  <c r="AR594" i="1" s="1"/>
  <c r="AS594" i="1" s="1"/>
  <c r="AU594" i="1" s="1"/>
  <c r="AV594" i="1" s="1"/>
  <c r="AL733" i="1"/>
  <c r="AM733" i="1" s="1"/>
  <c r="AQ733" i="1" s="1"/>
  <c r="AR733" i="1" s="1"/>
  <c r="AS733" i="1" s="1"/>
  <c r="AU733" i="1" s="1"/>
  <c r="AV733" i="1" s="1"/>
  <c r="AR817" i="1"/>
  <c r="AS817" i="1" s="1"/>
  <c r="AU817" i="1" s="1"/>
  <c r="AV817" i="1" s="1"/>
  <c r="AL834" i="1"/>
  <c r="AM834" i="1" s="1"/>
  <c r="AQ834" i="1" s="1"/>
  <c r="AR834" i="1" s="1"/>
  <c r="AS834" i="1" s="1"/>
  <c r="AU834" i="1" s="1"/>
  <c r="AV834" i="1" s="1"/>
  <c r="AL855" i="1"/>
  <c r="AM855" i="1" s="1"/>
  <c r="AQ855" i="1" s="1"/>
  <c r="AR855" i="1" s="1"/>
  <c r="AS855" i="1" s="1"/>
  <c r="AU855" i="1" s="1"/>
  <c r="AV855" i="1" s="1"/>
  <c r="AR905" i="1"/>
  <c r="AS905" i="1" s="1"/>
  <c r="AU905" i="1" s="1"/>
  <c r="AV905" i="1" s="1"/>
  <c r="AL948" i="1"/>
  <c r="AM948" i="1" s="1"/>
  <c r="AQ948" i="1" s="1"/>
  <c r="AR948" i="1" s="1"/>
  <c r="AS948" i="1" s="1"/>
  <c r="AU948" i="1" s="1"/>
  <c r="AV948" i="1" s="1"/>
  <c r="AR973" i="1"/>
  <c r="AS973" i="1" s="1"/>
  <c r="AU973" i="1" s="1"/>
  <c r="AV973" i="1" s="1"/>
  <c r="AR977" i="1"/>
  <c r="AS977" i="1" s="1"/>
  <c r="AU977" i="1" s="1"/>
  <c r="AV977" i="1" s="1"/>
  <c r="AL1107" i="1"/>
  <c r="AM1107" i="1" s="1"/>
  <c r="AQ1107" i="1" s="1"/>
  <c r="AR1107" i="1" s="1"/>
  <c r="AS1107" i="1" s="1"/>
  <c r="AU1107" i="1" s="1"/>
  <c r="AV1107" i="1" s="1"/>
  <c r="AR1137" i="1"/>
  <c r="AS1137" i="1" s="1"/>
  <c r="AU1137" i="1" s="1"/>
  <c r="AV1137" i="1" s="1"/>
  <c r="AR1141" i="1"/>
  <c r="AS1141" i="1" s="1"/>
  <c r="AU1141" i="1" s="1"/>
  <c r="AV1141" i="1" s="1"/>
  <c r="AL1175" i="1"/>
  <c r="AM1175" i="1" s="1"/>
  <c r="AQ1175" i="1" s="1"/>
  <c r="AR1175" i="1" s="1"/>
  <c r="AS1175" i="1" s="1"/>
  <c r="AU1175" i="1" s="1"/>
  <c r="AV1175" i="1" s="1"/>
  <c r="AL1188" i="1"/>
  <c r="AM1188" i="1" s="1"/>
  <c r="AQ1188" i="1" s="1"/>
  <c r="AR1188" i="1" s="1"/>
  <c r="AS1188" i="1" s="1"/>
  <c r="AU1188" i="1" s="1"/>
  <c r="AV1188" i="1" s="1"/>
  <c r="AL1193" i="1"/>
  <c r="AM1193" i="1" s="1"/>
  <c r="AQ1193" i="1" s="1"/>
  <c r="AR1193" i="1" s="1"/>
  <c r="AS1193" i="1" s="1"/>
  <c r="AU1193" i="1" s="1"/>
  <c r="AV1193" i="1" s="1"/>
  <c r="AL1198" i="1"/>
  <c r="AM1198" i="1" s="1"/>
  <c r="AQ1198" i="1" s="1"/>
  <c r="AR1198" i="1" s="1"/>
  <c r="AS1198" i="1" s="1"/>
  <c r="AU1198" i="1" s="1"/>
  <c r="AV1198" i="1" s="1"/>
  <c r="AL1218" i="1"/>
  <c r="AM1218" i="1" s="1"/>
  <c r="AQ1218" i="1" s="1"/>
  <c r="AR1218" i="1" s="1"/>
  <c r="AS1218" i="1" s="1"/>
  <c r="AU1218" i="1" s="1"/>
  <c r="AV1218" i="1" s="1"/>
  <c r="AL1242" i="1"/>
  <c r="AM1242" i="1" s="1"/>
  <c r="AQ1242" i="1" s="1"/>
  <c r="AR1242" i="1" s="1"/>
  <c r="AS1242" i="1" s="1"/>
  <c r="AU1242" i="1" s="1"/>
  <c r="AV1242" i="1" s="1"/>
  <c r="AL1250" i="1"/>
  <c r="AM1250" i="1" s="1"/>
  <c r="AQ1250" i="1" s="1"/>
  <c r="AR1250" i="1" s="1"/>
  <c r="AS1250" i="1" s="1"/>
  <c r="AU1250" i="1" s="1"/>
  <c r="AV1250" i="1" s="1"/>
  <c r="AL1263" i="1"/>
  <c r="AM1263" i="1" s="1"/>
  <c r="AQ1263" i="1" s="1"/>
  <c r="AR1263" i="1" s="1"/>
  <c r="AS1263" i="1" s="1"/>
  <c r="AU1263" i="1" s="1"/>
  <c r="AV1263" i="1" s="1"/>
  <c r="AR1361" i="1"/>
  <c r="AS1361" i="1" s="1"/>
  <c r="AU1361" i="1" s="1"/>
  <c r="AV1361" i="1" s="1"/>
  <c r="AL1373" i="1"/>
  <c r="AM1373" i="1" s="1"/>
  <c r="AQ1373" i="1" s="1"/>
  <c r="AR1373" i="1" s="1"/>
  <c r="AS1373" i="1" s="1"/>
  <c r="AU1373" i="1" s="1"/>
  <c r="AV1373" i="1" s="1"/>
  <c r="AR1381" i="1"/>
  <c r="AS1381" i="1" s="1"/>
  <c r="AU1381" i="1" s="1"/>
  <c r="AV1381" i="1" s="1"/>
  <c r="AR1441" i="1"/>
  <c r="AS1441" i="1" s="1"/>
  <c r="AU1441" i="1" s="1"/>
  <c r="AV1441" i="1" s="1"/>
  <c r="AR1545" i="1"/>
  <c r="AS1545" i="1" s="1"/>
  <c r="AU1545" i="1" s="1"/>
  <c r="AV1545" i="1" s="1"/>
  <c r="AR1549" i="1"/>
  <c r="AS1549" i="1" s="1"/>
  <c r="AU1549" i="1" s="1"/>
  <c r="AV1549" i="1" s="1"/>
  <c r="AR1553" i="1"/>
  <c r="AS1553" i="1" s="1"/>
  <c r="AU1553" i="1" s="1"/>
  <c r="AV1553" i="1" s="1"/>
  <c r="AR1565" i="1"/>
  <c r="AS1565" i="1" s="1"/>
  <c r="AU1565" i="1" s="1"/>
  <c r="AV1565" i="1" s="1"/>
  <c r="AR1829" i="1"/>
  <c r="AS1829" i="1" s="1"/>
  <c r="AU1829" i="1" s="1"/>
  <c r="AV1829" i="1" s="1"/>
  <c r="AR1953" i="1"/>
  <c r="AS1953" i="1" s="1"/>
  <c r="AU1953" i="1" s="1"/>
  <c r="AV1953" i="1" s="1"/>
  <c r="AR2109" i="1"/>
  <c r="AS2109" i="1" s="1"/>
  <c r="AU2109" i="1" s="1"/>
  <c r="AV2109" i="1" s="1"/>
  <c r="AL538" i="1"/>
  <c r="AM538" i="1" s="1"/>
  <c r="AQ538" i="1" s="1"/>
  <c r="AR538" i="1" s="1"/>
  <c r="AS538" i="1" s="1"/>
  <c r="AU538" i="1" s="1"/>
  <c r="AV538" i="1" s="1"/>
  <c r="AL714" i="1"/>
  <c r="AM714" i="1" s="1"/>
  <c r="AQ714" i="1" s="1"/>
  <c r="AR714" i="1" s="1"/>
  <c r="AS714" i="1" s="1"/>
  <c r="AU714" i="1" s="1"/>
  <c r="AV714" i="1" s="1"/>
  <c r="AL752" i="1"/>
  <c r="AM752" i="1" s="1"/>
  <c r="AQ752" i="1" s="1"/>
  <c r="AR752" i="1" s="1"/>
  <c r="AS752" i="1" s="1"/>
  <c r="AU752" i="1" s="1"/>
  <c r="AV752" i="1" s="1"/>
  <c r="AR885" i="1"/>
  <c r="AS885" i="1" s="1"/>
  <c r="AU885" i="1" s="1"/>
  <c r="AV885" i="1" s="1"/>
  <c r="AR897" i="1"/>
  <c r="AS897" i="1" s="1"/>
  <c r="AU897" i="1" s="1"/>
  <c r="AV897" i="1" s="1"/>
  <c r="AR913" i="1"/>
  <c r="AS913" i="1" s="1"/>
  <c r="AU913" i="1" s="1"/>
  <c r="AV913" i="1" s="1"/>
  <c r="AR925" i="1"/>
  <c r="AS925" i="1" s="1"/>
  <c r="AU925" i="1" s="1"/>
  <c r="AV925" i="1" s="1"/>
  <c r="AR929" i="1"/>
  <c r="AS929" i="1" s="1"/>
  <c r="AU929" i="1" s="1"/>
  <c r="AV929" i="1" s="1"/>
  <c r="AR941" i="1"/>
  <c r="AS941" i="1" s="1"/>
  <c r="AU941" i="1" s="1"/>
  <c r="AV941" i="1" s="1"/>
  <c r="AR949" i="1"/>
  <c r="AS949" i="1" s="1"/>
  <c r="AU949" i="1" s="1"/>
  <c r="AV949" i="1" s="1"/>
  <c r="AR953" i="1"/>
  <c r="AS953" i="1" s="1"/>
  <c r="AU953" i="1" s="1"/>
  <c r="AV953" i="1" s="1"/>
  <c r="AL966" i="1"/>
  <c r="AM966" i="1" s="1"/>
  <c r="AQ966" i="1" s="1"/>
  <c r="AR966" i="1" s="1"/>
  <c r="AS966" i="1" s="1"/>
  <c r="AU966" i="1" s="1"/>
  <c r="AV966" i="1" s="1"/>
  <c r="AL978" i="1"/>
  <c r="AM978" i="1" s="1"/>
  <c r="AQ978" i="1" s="1"/>
  <c r="AR978" i="1" s="1"/>
  <c r="AS978" i="1" s="1"/>
  <c r="AU978" i="1" s="1"/>
  <c r="AV978" i="1" s="1"/>
  <c r="AL1015" i="1"/>
  <c r="AM1015" i="1" s="1"/>
  <c r="AQ1015" i="1" s="1"/>
  <c r="AR1015" i="1" s="1"/>
  <c r="AS1015" i="1" s="1"/>
  <c r="AU1015" i="1" s="1"/>
  <c r="AV1015" i="1" s="1"/>
  <c r="AR1065" i="1"/>
  <c r="AS1065" i="1" s="1"/>
  <c r="AU1065" i="1" s="1"/>
  <c r="AV1065" i="1" s="1"/>
  <c r="AL1069" i="1"/>
  <c r="AM1069" i="1" s="1"/>
  <c r="AQ1069" i="1" s="1"/>
  <c r="AR1069" i="1" s="1"/>
  <c r="AS1069" i="1" s="1"/>
  <c r="AU1069" i="1" s="1"/>
  <c r="AV1069" i="1" s="1"/>
  <c r="AR1117" i="1"/>
  <c r="AS1117" i="1" s="1"/>
  <c r="AU1117" i="1" s="1"/>
  <c r="AV1117" i="1" s="1"/>
  <c r="AR1121" i="1"/>
  <c r="AS1121" i="1" s="1"/>
  <c r="AU1121" i="1" s="1"/>
  <c r="AV1121" i="1" s="1"/>
  <c r="AL1130" i="1"/>
  <c r="AM1130" i="1" s="1"/>
  <c r="AQ1130" i="1" s="1"/>
  <c r="AR1130" i="1" s="1"/>
  <c r="AS1130" i="1" s="1"/>
  <c r="AU1130" i="1" s="1"/>
  <c r="AV1130" i="1" s="1"/>
  <c r="AL1134" i="1"/>
  <c r="AM1134" i="1" s="1"/>
  <c r="AQ1134" i="1" s="1"/>
  <c r="AR1134" i="1" s="1"/>
  <c r="AS1134" i="1" s="1"/>
  <c r="AU1134" i="1" s="1"/>
  <c r="AV1134" i="1" s="1"/>
  <c r="AL1146" i="1"/>
  <c r="AM1146" i="1" s="1"/>
  <c r="AQ1146" i="1" s="1"/>
  <c r="AR1146" i="1" s="1"/>
  <c r="AS1146" i="1" s="1"/>
  <c r="AU1146" i="1" s="1"/>
  <c r="AV1146" i="1" s="1"/>
  <c r="AL1155" i="1"/>
  <c r="AM1155" i="1" s="1"/>
  <c r="AQ1155" i="1" s="1"/>
  <c r="AR1155" i="1" s="1"/>
  <c r="AS1155" i="1" s="1"/>
  <c r="AU1155" i="1" s="1"/>
  <c r="AV1155" i="1" s="1"/>
  <c r="AL1164" i="1"/>
  <c r="AM1164" i="1" s="1"/>
  <c r="AQ1164" i="1" s="1"/>
  <c r="AR1164" i="1" s="1"/>
  <c r="AS1164" i="1" s="1"/>
  <c r="AU1164" i="1" s="1"/>
  <c r="AV1164" i="1" s="1"/>
  <c r="AL1176" i="1"/>
  <c r="AM1176" i="1" s="1"/>
  <c r="AQ1176" i="1" s="1"/>
  <c r="AR1176" i="1" s="1"/>
  <c r="AS1176" i="1" s="1"/>
  <c r="AU1176" i="1" s="1"/>
  <c r="AV1176" i="1" s="1"/>
  <c r="AR1189" i="1"/>
  <c r="AS1189" i="1" s="1"/>
  <c r="AU1189" i="1" s="1"/>
  <c r="AV1189" i="1" s="1"/>
  <c r="AL1207" i="1"/>
  <c r="AM1207" i="1" s="1"/>
  <c r="AQ1207" i="1" s="1"/>
  <c r="AR1207" i="1" s="1"/>
  <c r="AS1207" i="1" s="1"/>
  <c r="AU1207" i="1" s="1"/>
  <c r="AV1207" i="1" s="1"/>
  <c r="AL1223" i="1"/>
  <c r="AM1223" i="1" s="1"/>
  <c r="AQ1223" i="1" s="1"/>
  <c r="AR1223" i="1" s="1"/>
  <c r="AS1223" i="1" s="1"/>
  <c r="AU1223" i="1" s="1"/>
  <c r="AV1223" i="1" s="1"/>
  <c r="AL1243" i="1"/>
  <c r="AM1243" i="1" s="1"/>
  <c r="AQ1243" i="1" s="1"/>
  <c r="AR1243" i="1" s="1"/>
  <c r="AS1243" i="1" s="1"/>
  <c r="AU1243" i="1" s="1"/>
  <c r="AV1243" i="1" s="1"/>
  <c r="AL1300" i="1"/>
  <c r="AM1300" i="1" s="1"/>
  <c r="AQ1300" i="1" s="1"/>
  <c r="AR1300" i="1" s="1"/>
  <c r="AS1300" i="1" s="1"/>
  <c r="AU1300" i="1" s="1"/>
  <c r="AV1300" i="1" s="1"/>
  <c r="AL1411" i="1"/>
  <c r="AM1411" i="1" s="1"/>
  <c r="AQ1411" i="1" s="1"/>
  <c r="AR1411" i="1" s="1"/>
  <c r="AS1411" i="1" s="1"/>
  <c r="AU1411" i="1" s="1"/>
  <c r="AV1411" i="1" s="1"/>
  <c r="AR1513" i="1"/>
  <c r="AS1513" i="1" s="1"/>
  <c r="AU1513" i="1" s="1"/>
  <c r="AV1513" i="1" s="1"/>
  <c r="AR1853" i="1"/>
  <c r="AS1853" i="1" s="1"/>
  <c r="AU1853" i="1" s="1"/>
  <c r="AV1853" i="1" s="1"/>
  <c r="AR2041" i="1"/>
  <c r="AS2041" i="1" s="1"/>
  <c r="AU2041" i="1" s="1"/>
  <c r="AV2041" i="1" s="1"/>
  <c r="AR477" i="1"/>
  <c r="AS477" i="1" s="1"/>
  <c r="AU477" i="1" s="1"/>
  <c r="AV477" i="1" s="1"/>
  <c r="AR585" i="1"/>
  <c r="AS585" i="1" s="1"/>
  <c r="AU585" i="1" s="1"/>
  <c r="AV585" i="1" s="1"/>
  <c r="AR589" i="1"/>
  <c r="AS589" i="1" s="1"/>
  <c r="AU589" i="1" s="1"/>
  <c r="AV589" i="1" s="1"/>
  <c r="AR593" i="1"/>
  <c r="AS593" i="1" s="1"/>
  <c r="AU593" i="1" s="1"/>
  <c r="AV593" i="1" s="1"/>
  <c r="AR157" i="1"/>
  <c r="AS157" i="1" s="1"/>
  <c r="AU157" i="1" s="1"/>
  <c r="AV157" i="1" s="1"/>
  <c r="AR349" i="1"/>
  <c r="AS349" i="1" s="1"/>
  <c r="AU349" i="1" s="1"/>
  <c r="AV349" i="1" s="1"/>
  <c r="AR397" i="1"/>
  <c r="AS397" i="1" s="1"/>
  <c r="AU397" i="1" s="1"/>
  <c r="AV397" i="1" s="1"/>
  <c r="AR125" i="1"/>
  <c r="AS125" i="1" s="1"/>
  <c r="AU125" i="1" s="1"/>
  <c r="AV125" i="1" s="1"/>
  <c r="AR181" i="1"/>
  <c r="AS181" i="1" s="1"/>
  <c r="AU181" i="1" s="1"/>
  <c r="AV181" i="1" s="1"/>
  <c r="AR205" i="1"/>
  <c r="AS205" i="1" s="1"/>
  <c r="AU205" i="1" s="1"/>
  <c r="AV205" i="1" s="1"/>
  <c r="AR217" i="1"/>
  <c r="AS217" i="1" s="1"/>
  <c r="AU217" i="1" s="1"/>
  <c r="AV217" i="1" s="1"/>
  <c r="AR429" i="1"/>
  <c r="AS429" i="1" s="1"/>
  <c r="AU429" i="1" s="1"/>
  <c r="AV429" i="1" s="1"/>
  <c r="AR433" i="1"/>
  <c r="AS433" i="1" s="1"/>
  <c r="AU433" i="1" s="1"/>
  <c r="AV433" i="1" s="1"/>
  <c r="AR437" i="1"/>
  <c r="AS437" i="1" s="1"/>
  <c r="AU437" i="1" s="1"/>
  <c r="AV437" i="1" s="1"/>
  <c r="AR441" i="1"/>
  <c r="AS441" i="1" s="1"/>
  <c r="AU441" i="1" s="1"/>
  <c r="AV441" i="1" s="1"/>
  <c r="AR453" i="1"/>
  <c r="AS453" i="1" s="1"/>
  <c r="AU453" i="1" s="1"/>
  <c r="AV453" i="1" s="1"/>
  <c r="AR457" i="1"/>
  <c r="AS457" i="1" s="1"/>
  <c r="AU457" i="1" s="1"/>
  <c r="AV457" i="1" s="1"/>
  <c r="AR461" i="1"/>
  <c r="AS461" i="1" s="1"/>
  <c r="AU461" i="1" s="1"/>
  <c r="AV461" i="1" s="1"/>
  <c r="AR465" i="1"/>
  <c r="AS465" i="1" s="1"/>
  <c r="AU465" i="1" s="1"/>
  <c r="AV465" i="1" s="1"/>
  <c r="AR533" i="1"/>
  <c r="AS533" i="1" s="1"/>
  <c r="AU533" i="1" s="1"/>
  <c r="AV533" i="1" s="1"/>
  <c r="AR537" i="1"/>
  <c r="AS537" i="1" s="1"/>
  <c r="AU537" i="1" s="1"/>
  <c r="AV537" i="1" s="1"/>
  <c r="AR541" i="1"/>
  <c r="AS541" i="1" s="1"/>
  <c r="AU541" i="1" s="1"/>
  <c r="AV541" i="1" s="1"/>
  <c r="AR553" i="1"/>
  <c r="AS553" i="1" s="1"/>
  <c r="AU553" i="1" s="1"/>
  <c r="AV553" i="1" s="1"/>
  <c r="AR557" i="1"/>
  <c r="AS557" i="1" s="1"/>
  <c r="AU557" i="1" s="1"/>
  <c r="AV557" i="1" s="1"/>
  <c r="AR561" i="1"/>
  <c r="AS561" i="1" s="1"/>
  <c r="AU561" i="1" s="1"/>
  <c r="AV561" i="1" s="1"/>
  <c r="AR605" i="1"/>
  <c r="AS605" i="1" s="1"/>
  <c r="AU605" i="1" s="1"/>
  <c r="AV605" i="1" s="1"/>
  <c r="AR609" i="1"/>
  <c r="AS609" i="1" s="1"/>
  <c r="AU609" i="1" s="1"/>
  <c r="AV609" i="1" s="1"/>
  <c r="AR633" i="1"/>
  <c r="AS633" i="1" s="1"/>
  <c r="AU633" i="1" s="1"/>
  <c r="AV633" i="1" s="1"/>
  <c r="AR709" i="1"/>
  <c r="AS709" i="1" s="1"/>
  <c r="AU709" i="1" s="1"/>
  <c r="AV709" i="1" s="1"/>
  <c r="AR725" i="1"/>
  <c r="AS725" i="1" s="1"/>
  <c r="AU725" i="1" s="1"/>
  <c r="AV725" i="1" s="1"/>
  <c r="AR737" i="1"/>
  <c r="AS737" i="1" s="1"/>
  <c r="AU737" i="1" s="1"/>
  <c r="AV737" i="1" s="1"/>
  <c r="AR741" i="1"/>
  <c r="AS741" i="1" s="1"/>
  <c r="AU741" i="1" s="1"/>
  <c r="AV741" i="1" s="1"/>
  <c r="AR745" i="1"/>
  <c r="AS745" i="1" s="1"/>
  <c r="AU745" i="1" s="1"/>
  <c r="AV745" i="1" s="1"/>
  <c r="AR249" i="1"/>
  <c r="AS249" i="1" s="1"/>
  <c r="AU249" i="1" s="1"/>
  <c r="AV249" i="1" s="1"/>
  <c r="AR381" i="1"/>
  <c r="AS381" i="1" s="1"/>
  <c r="AU381" i="1" s="1"/>
  <c r="AV381" i="1" s="1"/>
  <c r="AR545" i="1"/>
  <c r="AS545" i="1" s="1"/>
  <c r="AU545" i="1" s="1"/>
  <c r="AV545" i="1" s="1"/>
  <c r="AR105" i="1"/>
  <c r="AS105" i="1" s="1"/>
  <c r="AU105" i="1" s="1"/>
  <c r="AV105" i="1" s="1"/>
  <c r="AR173" i="1"/>
  <c r="AS173" i="1" s="1"/>
  <c r="AU173" i="1" s="1"/>
  <c r="AV173" i="1" s="1"/>
  <c r="AR253" i="1"/>
  <c r="AS253" i="1" s="1"/>
  <c r="AU253" i="1" s="1"/>
  <c r="AV253" i="1" s="1"/>
  <c r="AR257" i="1"/>
  <c r="AS257" i="1" s="1"/>
  <c r="AU257" i="1" s="1"/>
  <c r="AV257" i="1" s="1"/>
  <c r="AR261" i="1"/>
  <c r="AS261" i="1" s="1"/>
  <c r="AU261" i="1" s="1"/>
  <c r="AV261" i="1" s="1"/>
  <c r="AR321" i="1"/>
  <c r="AS321" i="1" s="1"/>
  <c r="AU321" i="1" s="1"/>
  <c r="AV321" i="1" s="1"/>
  <c r="AR445" i="1"/>
  <c r="AS445" i="1" s="1"/>
  <c r="AU445" i="1" s="1"/>
  <c r="AV445" i="1" s="1"/>
  <c r="AR421" i="1"/>
  <c r="AS421" i="1" s="1"/>
  <c r="AU421" i="1" s="1"/>
  <c r="AV421" i="1" s="1"/>
  <c r="AR629" i="1"/>
  <c r="AS629" i="1" s="1"/>
  <c r="AU629" i="1" s="1"/>
  <c r="AV629" i="1" s="1"/>
  <c r="AR109" i="1"/>
  <c r="AS109" i="1" s="1"/>
  <c r="AU109" i="1" s="1"/>
  <c r="AV109" i="1" s="1"/>
  <c r="AR129" i="1"/>
  <c r="AS129" i="1" s="1"/>
  <c r="AU129" i="1" s="1"/>
  <c r="AV129" i="1" s="1"/>
  <c r="AR141" i="1"/>
  <c r="AS141" i="1" s="1"/>
  <c r="AU141" i="1" s="1"/>
  <c r="AV141" i="1" s="1"/>
  <c r="AR185" i="1"/>
  <c r="AS185" i="1" s="1"/>
  <c r="AU185" i="1" s="1"/>
  <c r="AV185" i="1" s="1"/>
  <c r="AR213" i="1"/>
  <c r="AS213" i="1" s="1"/>
  <c r="AU213" i="1" s="1"/>
  <c r="AV213" i="1" s="1"/>
  <c r="AR233" i="1"/>
  <c r="AS233" i="1" s="1"/>
  <c r="AU233" i="1" s="1"/>
  <c r="AV233" i="1" s="1"/>
  <c r="AR237" i="1"/>
  <c r="AS237" i="1" s="1"/>
  <c r="AU237" i="1" s="1"/>
  <c r="AV237" i="1" s="1"/>
  <c r="AR281" i="1"/>
  <c r="AS281" i="1" s="1"/>
  <c r="AU281" i="1" s="1"/>
  <c r="AV281" i="1" s="1"/>
  <c r="AR285" i="1"/>
  <c r="AS285" i="1" s="1"/>
  <c r="AU285" i="1" s="1"/>
  <c r="AV285" i="1" s="1"/>
  <c r="AR365" i="1"/>
  <c r="AS365" i="1" s="1"/>
  <c r="AU365" i="1" s="1"/>
  <c r="AV365" i="1" s="1"/>
  <c r="AR385" i="1"/>
  <c r="AS385" i="1" s="1"/>
  <c r="AU385" i="1" s="1"/>
  <c r="AV385" i="1" s="1"/>
  <c r="AR389" i="1"/>
  <c r="AS389" i="1" s="1"/>
  <c r="AU389" i="1" s="1"/>
  <c r="AV389" i="1" s="1"/>
  <c r="AR405" i="1"/>
  <c r="AS405" i="1" s="1"/>
  <c r="AU405" i="1" s="1"/>
  <c r="AV405" i="1" s="1"/>
  <c r="AR425" i="1"/>
  <c r="AS425" i="1" s="1"/>
  <c r="AU425" i="1" s="1"/>
  <c r="AV425" i="1" s="1"/>
  <c r="AR509" i="1"/>
  <c r="AS509" i="1" s="1"/>
  <c r="AU509" i="1" s="1"/>
  <c r="AV509" i="1" s="1"/>
  <c r="AR886" i="1"/>
  <c r="AS886" i="1" s="1"/>
  <c r="AU886" i="1" s="1"/>
  <c r="AV886" i="1" s="1"/>
  <c r="AR890" i="1"/>
  <c r="AS890" i="1" s="1"/>
  <c r="AU890" i="1" s="1"/>
  <c r="AV890" i="1" s="1"/>
  <c r="AR894" i="1"/>
  <c r="AS894" i="1" s="1"/>
  <c r="AU894" i="1" s="1"/>
  <c r="AV894" i="1" s="1"/>
  <c r="AR918" i="1"/>
  <c r="AS918" i="1" s="1"/>
  <c r="AU918" i="1" s="1"/>
  <c r="AV918" i="1" s="1"/>
  <c r="AR922" i="1"/>
  <c r="AS922" i="1" s="1"/>
  <c r="AU922" i="1" s="1"/>
  <c r="AV922" i="1" s="1"/>
  <c r="AR934" i="1"/>
  <c r="AS934" i="1" s="1"/>
  <c r="AU934" i="1" s="1"/>
  <c r="AV934" i="1" s="1"/>
  <c r="AR946" i="1"/>
  <c r="AS946" i="1" s="1"/>
  <c r="AU946" i="1" s="1"/>
  <c r="AV946" i="1" s="1"/>
  <c r="AL1860" i="1"/>
  <c r="AM1860" i="1" s="1"/>
  <c r="AQ1860" i="1" s="1"/>
  <c r="AR1860" i="1" s="1"/>
  <c r="AS1860" i="1" s="1"/>
  <c r="AU1860" i="1" s="1"/>
  <c r="AV1860" i="1" s="1"/>
  <c r="AR986" i="1"/>
  <c r="AS986" i="1" s="1"/>
  <c r="AU986" i="1" s="1"/>
  <c r="AV986" i="1" s="1"/>
  <c r="AR1010" i="1"/>
  <c r="AS1010" i="1" s="1"/>
  <c r="AU1010" i="1" s="1"/>
  <c r="AV1010" i="1" s="1"/>
  <c r="AR906" i="1"/>
  <c r="AS906" i="1" s="1"/>
  <c r="AU906" i="1" s="1"/>
  <c r="AV906" i="1" s="1"/>
  <c r="AR958" i="1"/>
  <c r="AS958" i="1" s="1"/>
  <c r="AU958" i="1" s="1"/>
  <c r="AV958" i="1" s="1"/>
  <c r="AR970" i="1"/>
  <c r="AS970" i="1" s="1"/>
  <c r="AU970" i="1" s="1"/>
  <c r="AV970" i="1" s="1"/>
  <c r="AR974" i="1"/>
  <c r="AS974" i="1" s="1"/>
  <c r="AU974" i="1" s="1"/>
  <c r="AV974" i="1" s="1"/>
  <c r="AR982" i="1"/>
  <c r="AS982" i="1" s="1"/>
  <c r="AU982" i="1" s="1"/>
  <c r="AV982" i="1" s="1"/>
  <c r="AR1014" i="1"/>
  <c r="AS1014" i="1" s="1"/>
  <c r="AU1014" i="1" s="1"/>
  <c r="AV1014" i="1" s="1"/>
  <c r="AR1074" i="1"/>
  <c r="AS1074" i="1" s="1"/>
  <c r="AU1074" i="1" s="1"/>
  <c r="AV1074" i="1" s="1"/>
  <c r="AR1094" i="1"/>
  <c r="AS1094" i="1" s="1"/>
  <c r="AU1094" i="1" s="1"/>
  <c r="AV1094" i="1" s="1"/>
  <c r="AR1098" i="1"/>
  <c r="AS1098" i="1" s="1"/>
  <c r="AU1098" i="1" s="1"/>
  <c r="AV1098" i="1" s="1"/>
  <c r="AR1102" i="1"/>
  <c r="AS1102" i="1" s="1"/>
  <c r="AU1102" i="1" s="1"/>
  <c r="AV1102" i="1" s="1"/>
  <c r="AR1202" i="1"/>
  <c r="AS1202" i="1" s="1"/>
  <c r="AU1202" i="1" s="1"/>
  <c r="AV1202" i="1" s="1"/>
  <c r="AR1210" i="1"/>
  <c r="AS1210" i="1" s="1"/>
  <c r="AU1210" i="1" s="1"/>
  <c r="AV1210" i="1" s="1"/>
  <c r="AR1226" i="1"/>
  <c r="AS1226" i="1" s="1"/>
  <c r="AU1226" i="1" s="1"/>
  <c r="AV1226" i="1" s="1"/>
  <c r="AR1234" i="1"/>
  <c r="AS1234" i="1" s="1"/>
  <c r="AU1234" i="1" s="1"/>
  <c r="AV1234" i="1" s="1"/>
  <c r="AR1238" i="1"/>
  <c r="AS1238" i="1" s="1"/>
  <c r="AU1238" i="1" s="1"/>
  <c r="AV1238" i="1" s="1"/>
  <c r="AR1246" i="1"/>
  <c r="AS1246" i="1" s="1"/>
  <c r="AU1246" i="1" s="1"/>
  <c r="AV1246" i="1" s="1"/>
  <c r="AL1319" i="1"/>
  <c r="AM1319" i="1" s="1"/>
  <c r="AQ1319" i="1" s="1"/>
  <c r="AR1319" i="1" s="1"/>
  <c r="AS1319" i="1" s="1"/>
  <c r="AU1319" i="1" s="1"/>
  <c r="AV1319" i="1" s="1"/>
  <c r="AL1385" i="1"/>
  <c r="AM1385" i="1" s="1"/>
  <c r="AQ1385" i="1" s="1"/>
  <c r="AR1385" i="1" s="1"/>
  <c r="AS1385" i="1" s="1"/>
  <c r="AU1385" i="1" s="1"/>
  <c r="AV1385" i="1" s="1"/>
  <c r="AL1394" i="1"/>
  <c r="AM1394" i="1" s="1"/>
  <c r="AQ1394" i="1" s="1"/>
  <c r="AR1394" i="1" s="1"/>
  <c r="AS1394" i="1" s="1"/>
  <c r="AU1394" i="1" s="1"/>
  <c r="AV1394" i="1" s="1"/>
  <c r="AR1402" i="1"/>
  <c r="AS1402" i="1" s="1"/>
  <c r="AU1402" i="1" s="1"/>
  <c r="AV1402" i="1" s="1"/>
  <c r="AL1406" i="1"/>
  <c r="AM1406" i="1" s="1"/>
  <c r="AQ1406" i="1" s="1"/>
  <c r="AR1406" i="1" s="1"/>
  <c r="AS1406" i="1" s="1"/>
  <c r="AU1406" i="1" s="1"/>
  <c r="AV1406" i="1" s="1"/>
  <c r="AR1410" i="1"/>
  <c r="AS1410" i="1" s="1"/>
  <c r="AU1410" i="1" s="1"/>
  <c r="AV1410" i="1" s="1"/>
  <c r="AL1427" i="1"/>
  <c r="AM1427" i="1" s="1"/>
  <c r="AQ1427" i="1" s="1"/>
  <c r="AR1427" i="1" s="1"/>
  <c r="AS1427" i="1" s="1"/>
  <c r="AU1427" i="1" s="1"/>
  <c r="AV1427" i="1" s="1"/>
  <c r="AL1461" i="1"/>
  <c r="AM1461" i="1" s="1"/>
  <c r="AQ1461" i="1" s="1"/>
  <c r="AR1461" i="1" s="1"/>
  <c r="AS1461" i="1" s="1"/>
  <c r="AU1461" i="1" s="1"/>
  <c r="AV1461" i="1" s="1"/>
  <c r="AR1482" i="1"/>
  <c r="AS1482" i="1" s="1"/>
  <c r="AU1482" i="1" s="1"/>
  <c r="AV1482" i="1" s="1"/>
  <c r="AR1494" i="1"/>
  <c r="AS1494" i="1" s="1"/>
  <c r="AU1494" i="1" s="1"/>
  <c r="AV1494" i="1" s="1"/>
  <c r="AL1508" i="1"/>
  <c r="AM1508" i="1" s="1"/>
  <c r="AQ1508" i="1" s="1"/>
  <c r="AR1508" i="1" s="1"/>
  <c r="AS1508" i="1" s="1"/>
  <c r="AU1508" i="1" s="1"/>
  <c r="AV1508" i="1" s="1"/>
  <c r="AL1531" i="1"/>
  <c r="AM1531" i="1" s="1"/>
  <c r="AQ1531" i="1" s="1"/>
  <c r="AR1531" i="1" s="1"/>
  <c r="AS1531" i="1" s="1"/>
  <c r="AU1531" i="1" s="1"/>
  <c r="AV1531" i="1" s="1"/>
  <c r="AL1578" i="1"/>
  <c r="AM1578" i="1" s="1"/>
  <c r="AQ1578" i="1" s="1"/>
  <c r="AR1578" i="1" s="1"/>
  <c r="AS1578" i="1" s="1"/>
  <c r="AU1578" i="1" s="1"/>
  <c r="AV1578" i="1" s="1"/>
  <c r="AR1582" i="1"/>
  <c r="AS1582" i="1" s="1"/>
  <c r="AU1582" i="1" s="1"/>
  <c r="AV1582" i="1" s="1"/>
  <c r="AR1586" i="1"/>
  <c r="AS1586" i="1" s="1"/>
  <c r="AU1586" i="1" s="1"/>
  <c r="AV1586" i="1" s="1"/>
  <c r="AL1594" i="1"/>
  <c r="AM1594" i="1" s="1"/>
  <c r="AQ1594" i="1" s="1"/>
  <c r="AR1594" i="1" s="1"/>
  <c r="AS1594" i="1" s="1"/>
  <c r="AU1594" i="1" s="1"/>
  <c r="AV1594" i="1" s="1"/>
  <c r="AR1602" i="1"/>
  <c r="AS1602" i="1" s="1"/>
  <c r="AU1602" i="1" s="1"/>
  <c r="AV1602" i="1" s="1"/>
  <c r="AR1606" i="1"/>
  <c r="AS1606" i="1" s="1"/>
  <c r="AU1606" i="1" s="1"/>
  <c r="AV1606" i="1" s="1"/>
  <c r="AR1614" i="1"/>
  <c r="AS1614" i="1" s="1"/>
  <c r="AU1614" i="1" s="1"/>
  <c r="AV1614" i="1" s="1"/>
  <c r="AL1618" i="1"/>
  <c r="AM1618" i="1" s="1"/>
  <c r="AQ1618" i="1" s="1"/>
  <c r="AR1618" i="1" s="1"/>
  <c r="AS1618" i="1" s="1"/>
  <c r="AU1618" i="1" s="1"/>
  <c r="AV1618" i="1" s="1"/>
  <c r="AR1622" i="1"/>
  <c r="AS1622" i="1" s="1"/>
  <c r="AU1622" i="1" s="1"/>
  <c r="AV1622" i="1" s="1"/>
  <c r="AL1642" i="1"/>
  <c r="AM1642" i="1" s="1"/>
  <c r="AQ1642" i="1" s="1"/>
  <c r="AR1642" i="1" s="1"/>
  <c r="AS1642" i="1" s="1"/>
  <c r="AU1642" i="1" s="1"/>
  <c r="AV1642" i="1" s="1"/>
  <c r="AR1650" i="1"/>
  <c r="AS1650" i="1" s="1"/>
  <c r="AU1650" i="1" s="1"/>
  <c r="AV1650" i="1" s="1"/>
  <c r="AR1654" i="1"/>
  <c r="AS1654" i="1" s="1"/>
  <c r="AU1654" i="1" s="1"/>
  <c r="AV1654" i="1" s="1"/>
  <c r="AL1666" i="1"/>
  <c r="AM1666" i="1" s="1"/>
  <c r="AQ1666" i="1" s="1"/>
  <c r="AR1666" i="1" s="1"/>
  <c r="AS1666" i="1" s="1"/>
  <c r="AU1666" i="1" s="1"/>
  <c r="AV1666" i="1" s="1"/>
  <c r="AR1702" i="1"/>
  <c r="AS1702" i="1" s="1"/>
  <c r="AU1702" i="1" s="1"/>
  <c r="AV1702" i="1" s="1"/>
  <c r="AL1749" i="1"/>
  <c r="AM1749" i="1" s="1"/>
  <c r="AQ1749" i="1" s="1"/>
  <c r="AR1749" i="1" s="1"/>
  <c r="AS1749" i="1" s="1"/>
  <c r="AU1749" i="1" s="1"/>
  <c r="AV1749" i="1" s="1"/>
  <c r="AL1758" i="1"/>
  <c r="AM1758" i="1" s="1"/>
  <c r="AQ1758" i="1" s="1"/>
  <c r="AR1758" i="1" s="1"/>
  <c r="AS1758" i="1" s="1"/>
  <c r="AU1758" i="1" s="1"/>
  <c r="AV1758" i="1" s="1"/>
  <c r="AR1766" i="1"/>
  <c r="AS1766" i="1" s="1"/>
  <c r="AU1766" i="1" s="1"/>
  <c r="AV1766" i="1" s="1"/>
  <c r="AE1805" i="1"/>
  <c r="AR1838" i="1"/>
  <c r="AS1838" i="1" s="1"/>
  <c r="AU1838" i="1" s="1"/>
  <c r="AV1838" i="1" s="1"/>
  <c r="AE1855" i="1"/>
  <c r="AE1885" i="1"/>
  <c r="AM1885" i="1" s="1"/>
  <c r="AQ1885" i="1" s="1"/>
  <c r="AR1885" i="1" s="1"/>
  <c r="AS1885" i="1" s="1"/>
  <c r="AU1885" i="1" s="1"/>
  <c r="AV1885" i="1" s="1"/>
  <c r="AE1908" i="1"/>
  <c r="AM1908" i="1" s="1"/>
  <c r="AQ1908" i="1" s="1"/>
  <c r="AR1908" i="1" s="1"/>
  <c r="AS1908" i="1" s="1"/>
  <c r="AU1908" i="1" s="1"/>
  <c r="AV1908" i="1" s="1"/>
  <c r="AE1932" i="1"/>
  <c r="AE1954" i="1"/>
  <c r="AL1973" i="1"/>
  <c r="AM1973" i="1" s="1"/>
  <c r="AQ1973" i="1" s="1"/>
  <c r="AR1973" i="1" s="1"/>
  <c r="AS1973" i="1" s="1"/>
  <c r="AU1973" i="1" s="1"/>
  <c r="AV1973" i="1" s="1"/>
  <c r="AE1978" i="1"/>
  <c r="AE2000" i="1"/>
  <c r="AE2022" i="1"/>
  <c r="AL2028" i="1"/>
  <c r="AM2028" i="1" s="1"/>
  <c r="AQ2028" i="1" s="1"/>
  <c r="AR2028" i="1" s="1"/>
  <c r="AS2028" i="1" s="1"/>
  <c r="AU2028" i="1" s="1"/>
  <c r="AV2028" i="1" s="1"/>
  <c r="AL2065" i="1"/>
  <c r="AM2065" i="1" s="1"/>
  <c r="AQ2065" i="1" s="1"/>
  <c r="AR2065" i="1" s="1"/>
  <c r="AS2065" i="1" s="1"/>
  <c r="AU2065" i="1" s="1"/>
  <c r="AV2065" i="1" s="1"/>
  <c r="AR2070" i="1"/>
  <c r="AS2070" i="1" s="1"/>
  <c r="AU2070" i="1" s="1"/>
  <c r="AV2070" i="1" s="1"/>
  <c r="AE2123" i="1"/>
  <c r="AL1709" i="1"/>
  <c r="AM1709" i="1" s="1"/>
  <c r="AQ1709" i="1" s="1"/>
  <c r="AR1709" i="1" s="1"/>
  <c r="AS1709" i="1" s="1"/>
  <c r="AU1709" i="1" s="1"/>
  <c r="AV1709" i="1" s="1"/>
  <c r="AR1762" i="1"/>
  <c r="AS1762" i="1" s="1"/>
  <c r="AU1762" i="1" s="1"/>
  <c r="AV1762" i="1" s="1"/>
  <c r="AR1886" i="1"/>
  <c r="AS1886" i="1" s="1"/>
  <c r="AU1886" i="1" s="1"/>
  <c r="AV1886" i="1" s="1"/>
  <c r="AR1958" i="1"/>
  <c r="AS1958" i="1" s="1"/>
  <c r="AU1958" i="1" s="1"/>
  <c r="AV1958" i="1" s="1"/>
  <c r="AL1963" i="1"/>
  <c r="AM1963" i="1" s="1"/>
  <c r="AQ1963" i="1" s="1"/>
  <c r="AR1963" i="1" s="1"/>
  <c r="AS1963" i="1" s="1"/>
  <c r="AU1963" i="1" s="1"/>
  <c r="AV1963" i="1" s="1"/>
  <c r="AR1974" i="1"/>
  <c r="AS1974" i="1" s="1"/>
  <c r="AU1974" i="1" s="1"/>
  <c r="AV1974" i="1" s="1"/>
  <c r="AR1990" i="1"/>
  <c r="AS1990" i="1" s="1"/>
  <c r="AU1990" i="1" s="1"/>
  <c r="AV1990" i="1" s="1"/>
  <c r="AL2116" i="1"/>
  <c r="AM2116" i="1" s="1"/>
  <c r="AQ2116" i="1" s="1"/>
  <c r="AR2116" i="1" s="1"/>
  <c r="AS2116" i="1" s="1"/>
  <c r="AU2116" i="1" s="1"/>
  <c r="AV2116" i="1" s="1"/>
  <c r="AL1918" i="1"/>
  <c r="AM1918" i="1" s="1"/>
  <c r="AQ1918" i="1" s="1"/>
  <c r="AR1918" i="1" s="1"/>
  <c r="AS1918" i="1" s="1"/>
  <c r="AU1918" i="1" s="1"/>
  <c r="AV1918" i="1" s="1"/>
  <c r="AL1841" i="1"/>
  <c r="AL1739" i="1"/>
  <c r="AL1686" i="1"/>
  <c r="AM1686" i="1" s="1"/>
  <c r="AQ1686" i="1" s="1"/>
  <c r="AR1686" i="1" s="1"/>
  <c r="AS1686" i="1" s="1"/>
  <c r="AU1686" i="1" s="1"/>
  <c r="AV1686" i="1" s="1"/>
  <c r="AL1624" i="1"/>
  <c r="AM1624" i="1" s="1"/>
  <c r="AQ1624" i="1" s="1"/>
  <c r="AR1624" i="1" s="1"/>
  <c r="AS1624" i="1" s="1"/>
  <c r="AU1624" i="1" s="1"/>
  <c r="AV1624" i="1" s="1"/>
  <c r="AL1497" i="1"/>
  <c r="AL1433" i="1"/>
  <c r="AM1433" i="1" s="1"/>
  <c r="AQ1433" i="1" s="1"/>
  <c r="AR1433" i="1" s="1"/>
  <c r="AS1433" i="1" s="1"/>
  <c r="AU1433" i="1" s="1"/>
  <c r="AV1433" i="1" s="1"/>
  <c r="AL1356" i="1"/>
  <c r="AM1356" i="1" s="1"/>
  <c r="AQ1356" i="1" s="1"/>
  <c r="AR1356" i="1" s="1"/>
  <c r="AS1356" i="1" s="1"/>
  <c r="AU1356" i="1" s="1"/>
  <c r="AV1356" i="1" s="1"/>
  <c r="AL1268" i="1"/>
  <c r="AL2102" i="1"/>
  <c r="AL1896" i="1"/>
  <c r="AL1740" i="1"/>
  <c r="AM1740" i="1" s="1"/>
  <c r="AQ1740" i="1" s="1"/>
  <c r="AR1740" i="1" s="1"/>
  <c r="AS1740" i="1" s="1"/>
  <c r="AU1740" i="1" s="1"/>
  <c r="AV1740" i="1" s="1"/>
  <c r="AL718" i="1"/>
  <c r="AL1479" i="1"/>
  <c r="AL220" i="1"/>
  <c r="AM220" i="1" s="1"/>
  <c r="AQ220" i="1" s="1"/>
  <c r="AR220" i="1" s="1"/>
  <c r="AS220" i="1" s="1"/>
  <c r="AU220" i="1" s="1"/>
  <c r="AV220" i="1" s="1"/>
  <c r="AL2115" i="1"/>
  <c r="AL1276" i="1"/>
  <c r="AM1276" i="1" s="1"/>
  <c r="AQ1276" i="1" s="1"/>
  <c r="AR1276" i="1" s="1"/>
  <c r="AS1276" i="1" s="1"/>
  <c r="AU1276" i="1" s="1"/>
  <c r="AV1276" i="1" s="1"/>
  <c r="AL368" i="1"/>
  <c r="AR1142" i="1"/>
  <c r="AS1142" i="1" s="1"/>
  <c r="AU1142" i="1" s="1"/>
  <c r="AV1142" i="1" s="1"/>
  <c r="AR1150" i="1"/>
  <c r="AS1150" i="1" s="1"/>
  <c r="AU1150" i="1" s="1"/>
  <c r="AV1150" i="1" s="1"/>
  <c r="AR1194" i="1"/>
  <c r="AS1194" i="1" s="1"/>
  <c r="AU1194" i="1" s="1"/>
  <c r="AV1194" i="1" s="1"/>
  <c r="AL1328" i="1"/>
  <c r="AM1328" i="1" s="1"/>
  <c r="AQ1328" i="1" s="1"/>
  <c r="AR1328" i="1" s="1"/>
  <c r="AS1328" i="1" s="1"/>
  <c r="AU1328" i="1" s="1"/>
  <c r="AV1328" i="1" s="1"/>
  <c r="AR1374" i="1"/>
  <c r="AS1374" i="1" s="1"/>
  <c r="AU1374" i="1" s="1"/>
  <c r="AV1374" i="1" s="1"/>
  <c r="AR1386" i="1"/>
  <c r="AS1386" i="1" s="1"/>
  <c r="AU1386" i="1" s="1"/>
  <c r="AV1386" i="1" s="1"/>
  <c r="AR1390" i="1"/>
  <c r="AS1390" i="1" s="1"/>
  <c r="AU1390" i="1" s="1"/>
  <c r="AV1390" i="1" s="1"/>
  <c r="AR1446" i="1"/>
  <c r="AS1446" i="1" s="1"/>
  <c r="AU1446" i="1" s="1"/>
  <c r="AV1446" i="1" s="1"/>
  <c r="AR1466" i="1"/>
  <c r="AS1466" i="1" s="1"/>
  <c r="AU1466" i="1" s="1"/>
  <c r="AV1466" i="1" s="1"/>
  <c r="AL1517" i="1"/>
  <c r="AM1517" i="1" s="1"/>
  <c r="AQ1517" i="1" s="1"/>
  <c r="AR1517" i="1" s="1"/>
  <c r="AS1517" i="1" s="1"/>
  <c r="AU1517" i="1" s="1"/>
  <c r="AV1517" i="1" s="1"/>
  <c r="AL1562" i="1"/>
  <c r="AM1562" i="1" s="1"/>
  <c r="AQ1562" i="1" s="1"/>
  <c r="AR1562" i="1" s="1"/>
  <c r="AS1562" i="1" s="1"/>
  <c r="AU1562" i="1" s="1"/>
  <c r="AV1562" i="1" s="1"/>
  <c r="AE1667" i="1"/>
  <c r="AM1667" i="1" s="1"/>
  <c r="AQ1667" i="1" s="1"/>
  <c r="AR1667" i="1" s="1"/>
  <c r="AS1667" i="1" s="1"/>
  <c r="AU1667" i="1" s="1"/>
  <c r="AV1667" i="1" s="1"/>
  <c r="AE1746" i="1"/>
  <c r="AR1806" i="1"/>
  <c r="AS1806" i="1" s="1"/>
  <c r="AU1806" i="1" s="1"/>
  <c r="AV1806" i="1" s="1"/>
  <c r="AR1810" i="1"/>
  <c r="AS1810" i="1" s="1"/>
  <c r="AU1810" i="1" s="1"/>
  <c r="AV1810" i="1" s="1"/>
  <c r="AE1866" i="1"/>
  <c r="AM1866" i="1" s="1"/>
  <c r="AQ1866" i="1" s="1"/>
  <c r="AR1866" i="1" s="1"/>
  <c r="AS1866" i="1" s="1"/>
  <c r="AU1866" i="1" s="1"/>
  <c r="AV1866" i="1" s="1"/>
  <c r="AR1910" i="1"/>
  <c r="AS1910" i="1" s="1"/>
  <c r="AU1910" i="1" s="1"/>
  <c r="AV1910" i="1" s="1"/>
  <c r="AR1922" i="1"/>
  <c r="AS1922" i="1" s="1"/>
  <c r="AU1922" i="1" s="1"/>
  <c r="AV1922" i="1" s="1"/>
  <c r="AR1962" i="1"/>
  <c r="AS1962" i="1" s="1"/>
  <c r="AU1962" i="1" s="1"/>
  <c r="AV1962" i="1" s="1"/>
  <c r="AL1716" i="1"/>
  <c r="AM1716" i="1" s="1"/>
  <c r="AQ1716" i="1" s="1"/>
  <c r="AR1716" i="1" s="1"/>
  <c r="AS1716" i="1" s="1"/>
  <c r="AU1716" i="1" s="1"/>
  <c r="AV1716" i="1" s="1"/>
  <c r="AR1754" i="1"/>
  <c r="AS1754" i="1" s="1"/>
  <c r="AU1754" i="1" s="1"/>
  <c r="AV1754" i="1" s="1"/>
  <c r="AL1843" i="1"/>
  <c r="AM1843" i="1" s="1"/>
  <c r="AQ1843" i="1" s="1"/>
  <c r="AR1843" i="1" s="1"/>
  <c r="AS1843" i="1" s="1"/>
  <c r="AU1843" i="1" s="1"/>
  <c r="AV1843" i="1" s="1"/>
  <c r="AL1991" i="1"/>
  <c r="AM1991" i="1" s="1"/>
  <c r="AQ1991" i="1" s="1"/>
  <c r="AR1991" i="1" s="1"/>
  <c r="AS1991" i="1" s="1"/>
  <c r="AU1991" i="1" s="1"/>
  <c r="AV1991" i="1" s="1"/>
  <c r="AR2018" i="1"/>
  <c r="AS2018" i="1" s="1"/>
  <c r="AU2018" i="1" s="1"/>
  <c r="AV2018" i="1" s="1"/>
  <c r="AL2027" i="1"/>
  <c r="AM2027" i="1" s="1"/>
  <c r="AQ2027" i="1" s="1"/>
  <c r="AR2027" i="1" s="1"/>
  <c r="AS2027" i="1" s="1"/>
  <c r="AU2027" i="1" s="1"/>
  <c r="AV2027" i="1" s="1"/>
  <c r="AL2101" i="1"/>
  <c r="AM2101" i="1" s="1"/>
  <c r="AQ2101" i="1" s="1"/>
  <c r="AR2101" i="1" s="1"/>
  <c r="AS2101" i="1" s="1"/>
  <c r="AU2101" i="1" s="1"/>
  <c r="AV2101" i="1" s="1"/>
  <c r="AL2093" i="1"/>
  <c r="AL2051" i="1"/>
  <c r="AL2019" i="1"/>
  <c r="AL1977" i="1"/>
  <c r="AL1371" i="1"/>
  <c r="AM1371" i="1" s="1"/>
  <c r="AQ1371" i="1" s="1"/>
  <c r="AR1371" i="1" s="1"/>
  <c r="AS1371" i="1" s="1"/>
  <c r="AU1371" i="1" s="1"/>
  <c r="AV1371" i="1" s="1"/>
  <c r="AL1753" i="1"/>
  <c r="AL1449" i="1"/>
  <c r="AL1976" i="1"/>
  <c r="AR1062" i="1"/>
  <c r="AS1062" i="1" s="1"/>
  <c r="AU1062" i="1" s="1"/>
  <c r="AV1062" i="1" s="1"/>
  <c r="AR1122" i="1"/>
  <c r="AS1122" i="1" s="1"/>
  <c r="AU1122" i="1" s="1"/>
  <c r="AV1122" i="1" s="1"/>
  <c r="AL1293" i="1"/>
  <c r="AM1293" i="1" s="1"/>
  <c r="AQ1293" i="1" s="1"/>
  <c r="AR1293" i="1" s="1"/>
  <c r="AS1293" i="1" s="1"/>
  <c r="AU1293" i="1" s="1"/>
  <c r="AV1293" i="1" s="1"/>
  <c r="AL1305" i="1"/>
  <c r="AM1305" i="1" s="1"/>
  <c r="AQ1305" i="1" s="1"/>
  <c r="AR1305" i="1" s="1"/>
  <c r="AS1305" i="1" s="1"/>
  <c r="AU1305" i="1" s="1"/>
  <c r="AV1305" i="1" s="1"/>
  <c r="AL1451" i="1"/>
  <c r="AM1451" i="1" s="1"/>
  <c r="AQ1451" i="1" s="1"/>
  <c r="AR1451" i="1" s="1"/>
  <c r="AS1451" i="1" s="1"/>
  <c r="AU1451" i="1" s="1"/>
  <c r="AV1451" i="1" s="1"/>
  <c r="AL1488" i="1"/>
  <c r="AM1488" i="1" s="1"/>
  <c r="AQ1488" i="1" s="1"/>
  <c r="AR1488" i="1" s="1"/>
  <c r="AS1488" i="1" s="1"/>
  <c r="AU1488" i="1" s="1"/>
  <c r="AV1488" i="1" s="1"/>
  <c r="AR1510" i="1"/>
  <c r="AS1510" i="1" s="1"/>
  <c r="AU1510" i="1" s="1"/>
  <c r="AV1510" i="1" s="1"/>
  <c r="AL1543" i="1"/>
  <c r="AM1543" i="1" s="1"/>
  <c r="AQ1543" i="1" s="1"/>
  <c r="AR1543" i="1" s="1"/>
  <c r="AS1543" i="1" s="1"/>
  <c r="AU1543" i="1" s="1"/>
  <c r="AV1543" i="1" s="1"/>
  <c r="AL1551" i="1"/>
  <c r="AM1551" i="1" s="1"/>
  <c r="AQ1551" i="1" s="1"/>
  <c r="AR1551" i="1" s="1"/>
  <c r="AS1551" i="1" s="1"/>
  <c r="AU1551" i="1" s="1"/>
  <c r="AV1551" i="1" s="1"/>
  <c r="AL1584" i="1"/>
  <c r="AM1584" i="1" s="1"/>
  <c r="AQ1584" i="1" s="1"/>
  <c r="AR1584" i="1" s="1"/>
  <c r="AS1584" i="1" s="1"/>
  <c r="AU1584" i="1" s="1"/>
  <c r="AV1584" i="1" s="1"/>
  <c r="AL1668" i="1"/>
  <c r="AM1668" i="1" s="1"/>
  <c r="AQ1668" i="1" s="1"/>
  <c r="AR1668" i="1" s="1"/>
  <c r="AS1668" i="1" s="1"/>
  <c r="AU1668" i="1" s="1"/>
  <c r="AV1668" i="1" s="1"/>
  <c r="AL1688" i="1"/>
  <c r="AM1688" i="1" s="1"/>
  <c r="AQ1688" i="1" s="1"/>
  <c r="AR1688" i="1" s="1"/>
  <c r="AS1688" i="1" s="1"/>
  <c r="AU1688" i="1" s="1"/>
  <c r="AV1688" i="1" s="1"/>
  <c r="AE1704" i="1"/>
  <c r="AM1704" i="1" s="1"/>
  <c r="AQ1704" i="1" s="1"/>
  <c r="AR1704" i="1" s="1"/>
  <c r="AS1704" i="1" s="1"/>
  <c r="AU1704" i="1" s="1"/>
  <c r="AV1704" i="1" s="1"/>
  <c r="AR1710" i="1"/>
  <c r="AS1710" i="1" s="1"/>
  <c r="AU1710" i="1" s="1"/>
  <c r="AV1710" i="1" s="1"/>
  <c r="AR1714" i="1"/>
  <c r="AS1714" i="1" s="1"/>
  <c r="AU1714" i="1" s="1"/>
  <c r="AV1714" i="1" s="1"/>
  <c r="AL1734" i="1"/>
  <c r="AM1734" i="1" s="1"/>
  <c r="AQ1734" i="1" s="1"/>
  <c r="AR1734" i="1" s="1"/>
  <c r="AS1734" i="1" s="1"/>
  <c r="AU1734" i="1" s="1"/>
  <c r="AV1734" i="1" s="1"/>
  <c r="AL1763" i="1"/>
  <c r="AM1763" i="1" s="1"/>
  <c r="AQ1763" i="1" s="1"/>
  <c r="AR1763" i="1" s="1"/>
  <c r="AS1763" i="1" s="1"/>
  <c r="AU1763" i="1" s="1"/>
  <c r="AV1763" i="1" s="1"/>
  <c r="AR1770" i="1"/>
  <c r="AS1770" i="1" s="1"/>
  <c r="AU1770" i="1" s="1"/>
  <c r="AV1770" i="1" s="1"/>
  <c r="AL1774" i="1"/>
  <c r="AM1774" i="1" s="1"/>
  <c r="AQ1774" i="1" s="1"/>
  <c r="AR1774" i="1" s="1"/>
  <c r="AS1774" i="1" s="1"/>
  <c r="AU1774" i="1" s="1"/>
  <c r="AV1774" i="1" s="1"/>
  <c r="AL1832" i="1"/>
  <c r="AM1832" i="1" s="1"/>
  <c r="AQ1832" i="1" s="1"/>
  <c r="AR1832" i="1" s="1"/>
  <c r="AS1832" i="1" s="1"/>
  <c r="AU1832" i="1" s="1"/>
  <c r="AV1832" i="1" s="1"/>
  <c r="AL1917" i="1"/>
  <c r="AM1917" i="1" s="1"/>
  <c r="AQ1917" i="1" s="1"/>
  <c r="AR1917" i="1" s="1"/>
  <c r="AS1917" i="1" s="1"/>
  <c r="AU1917" i="1" s="1"/>
  <c r="AV1917" i="1" s="1"/>
  <c r="AE2035" i="1"/>
  <c r="AE2098" i="1"/>
  <c r="AR1822" i="1"/>
  <c r="AS1822" i="1" s="1"/>
  <c r="AU1822" i="1" s="1"/>
  <c r="AV1822" i="1" s="1"/>
  <c r="AR1970" i="1"/>
  <c r="AS1970" i="1" s="1"/>
  <c r="AU1970" i="1" s="1"/>
  <c r="AV1970" i="1" s="1"/>
  <c r="AL1999" i="1"/>
  <c r="AM1999" i="1" s="1"/>
  <c r="AQ1999" i="1" s="1"/>
  <c r="AR1999" i="1" s="1"/>
  <c r="AS1999" i="1" s="1"/>
  <c r="AU1999" i="1" s="1"/>
  <c r="AV1999" i="1" s="1"/>
  <c r="AL2057" i="1"/>
  <c r="AM2057" i="1" s="1"/>
  <c r="AQ2057" i="1" s="1"/>
  <c r="AR2057" i="1" s="1"/>
  <c r="AS2057" i="1" s="1"/>
  <c r="AU2057" i="1" s="1"/>
  <c r="AV2057" i="1" s="1"/>
  <c r="AL2079" i="1"/>
  <c r="AM2079" i="1" s="1"/>
  <c r="AQ2079" i="1" s="1"/>
  <c r="AR2079" i="1" s="1"/>
  <c r="AS2079" i="1" s="1"/>
  <c r="AU2079" i="1" s="1"/>
  <c r="AV2079" i="1" s="1"/>
  <c r="AL2068" i="1"/>
  <c r="AM2068" i="1" s="1"/>
  <c r="AQ2068" i="1" s="1"/>
  <c r="AR2068" i="1" s="1"/>
  <c r="AS2068" i="1" s="1"/>
  <c r="AU2068" i="1" s="1"/>
  <c r="AV2068" i="1" s="1"/>
  <c r="AL2031" i="1"/>
  <c r="AM2031" i="1" s="1"/>
  <c r="AQ2031" i="1" s="1"/>
  <c r="AR2031" i="1" s="1"/>
  <c r="AS2031" i="1" s="1"/>
  <c r="AU2031" i="1" s="1"/>
  <c r="AV2031" i="1" s="1"/>
  <c r="AL1987" i="1"/>
  <c r="AL1945" i="1"/>
  <c r="AL1131" i="1"/>
  <c r="AM1131" i="1" s="1"/>
  <c r="AQ1131" i="1" s="1"/>
  <c r="AR1131" i="1" s="1"/>
  <c r="AS1131" i="1" s="1"/>
  <c r="AU1131" i="1" s="1"/>
  <c r="AV1131" i="1" s="1"/>
  <c r="AL287" i="1"/>
  <c r="AM287" i="1" s="1"/>
  <c r="AQ287" i="1" s="1"/>
  <c r="AR287" i="1" s="1"/>
  <c r="AS287" i="1" s="1"/>
  <c r="AU287" i="1" s="1"/>
  <c r="AV287" i="1" s="1"/>
  <c r="AL751" i="1"/>
  <c r="AL597" i="1"/>
  <c r="AL2124" i="1"/>
  <c r="AM2124" i="1" s="1"/>
  <c r="AQ2124" i="1" s="1"/>
  <c r="AR2124" i="1" s="1"/>
  <c r="AS2124" i="1" s="1"/>
  <c r="AU2124" i="1" s="1"/>
  <c r="AV2124" i="1" s="1"/>
  <c r="AL1905" i="1"/>
  <c r="AL1099" i="1"/>
  <c r="AL1675" i="1"/>
  <c r="AL1913" i="1"/>
  <c r="AM1913" i="1" s="1"/>
  <c r="AQ1913" i="1" s="1"/>
  <c r="AR1913" i="1" s="1"/>
  <c r="AS1913" i="1" s="1"/>
  <c r="AU1913" i="1" s="1"/>
  <c r="AV1913" i="1" s="1"/>
  <c r="AL2091" i="1"/>
  <c r="AM2091" i="1" s="1"/>
  <c r="AQ2091" i="1" s="1"/>
  <c r="AR2091" i="1" s="1"/>
  <c r="AS2091" i="1" s="1"/>
  <c r="AU2091" i="1" s="1"/>
  <c r="AV2091" i="1" s="1"/>
  <c r="AR248" i="1"/>
  <c r="AS248" i="1" s="1"/>
  <c r="AU248" i="1" s="1"/>
  <c r="AV248" i="1" s="1"/>
  <c r="AR380" i="1"/>
  <c r="AS380" i="1" s="1"/>
  <c r="AU380" i="1" s="1"/>
  <c r="AV380" i="1" s="1"/>
  <c r="AR104" i="1"/>
  <c r="AS104" i="1" s="1"/>
  <c r="AU104" i="1" s="1"/>
  <c r="AV104" i="1" s="1"/>
  <c r="AR172" i="1"/>
  <c r="AS172" i="1" s="1"/>
  <c r="AU172" i="1" s="1"/>
  <c r="AV172" i="1" s="1"/>
  <c r="AR260" i="1"/>
  <c r="AS260" i="1" s="1"/>
  <c r="AU260" i="1" s="1"/>
  <c r="AV260" i="1" s="1"/>
  <c r="AR264" i="1"/>
  <c r="AS264" i="1" s="1"/>
  <c r="AU264" i="1" s="1"/>
  <c r="AV264" i="1" s="1"/>
  <c r="AR476" i="1"/>
  <c r="AS476" i="1" s="1"/>
  <c r="AU476" i="1" s="1"/>
  <c r="AV476" i="1" s="1"/>
  <c r="AR492" i="1"/>
  <c r="AS492" i="1" s="1"/>
  <c r="AU492" i="1" s="1"/>
  <c r="AV492" i="1" s="1"/>
  <c r="AR496" i="1"/>
  <c r="AS496" i="1" s="1"/>
  <c r="AU496" i="1" s="1"/>
  <c r="AV496" i="1" s="1"/>
  <c r="AR516" i="1"/>
  <c r="AS516" i="1" s="1"/>
  <c r="AU516" i="1" s="1"/>
  <c r="AV516" i="1" s="1"/>
  <c r="AR652" i="1"/>
  <c r="AS652" i="1" s="1"/>
  <c r="AU652" i="1" s="1"/>
  <c r="AV652" i="1" s="1"/>
  <c r="AR820" i="1"/>
  <c r="AS820" i="1" s="1"/>
  <c r="AU820" i="1" s="1"/>
  <c r="AV820" i="1" s="1"/>
  <c r="AR824" i="1"/>
  <c r="AS824" i="1" s="1"/>
  <c r="AU824" i="1" s="1"/>
  <c r="AV824" i="1" s="1"/>
  <c r="AR828" i="1"/>
  <c r="AS828" i="1" s="1"/>
  <c r="AU828" i="1" s="1"/>
  <c r="AV828" i="1" s="1"/>
  <c r="AR832" i="1"/>
  <c r="AS832" i="1" s="1"/>
  <c r="AU832" i="1" s="1"/>
  <c r="AV832" i="1" s="1"/>
  <c r="AR844" i="1"/>
  <c r="AS844" i="1" s="1"/>
  <c r="AU844" i="1" s="1"/>
  <c r="AV844" i="1" s="1"/>
  <c r="AR848" i="1"/>
  <c r="AS848" i="1" s="1"/>
  <c r="AU848" i="1" s="1"/>
  <c r="AV848" i="1" s="1"/>
  <c r="AR852" i="1"/>
  <c r="AS852" i="1" s="1"/>
  <c r="AU852" i="1" s="1"/>
  <c r="AV852" i="1" s="1"/>
  <c r="AR180" i="1"/>
  <c r="AS180" i="1" s="1"/>
  <c r="AU180" i="1" s="1"/>
  <c r="AV180" i="1" s="1"/>
  <c r="AR188" i="1"/>
  <c r="AS188" i="1" s="1"/>
  <c r="AU188" i="1" s="1"/>
  <c r="AV188" i="1" s="1"/>
  <c r="AR228" i="1"/>
  <c r="AS228" i="1" s="1"/>
  <c r="AU228" i="1" s="1"/>
  <c r="AV228" i="1" s="1"/>
  <c r="AR292" i="1"/>
  <c r="AS292" i="1" s="1"/>
  <c r="AU292" i="1" s="1"/>
  <c r="AV292" i="1" s="1"/>
  <c r="AR360" i="1"/>
  <c r="AS360" i="1" s="1"/>
  <c r="AU360" i="1" s="1"/>
  <c r="AV360" i="1" s="1"/>
  <c r="AR372" i="1"/>
  <c r="AS372" i="1" s="1"/>
  <c r="AU372" i="1" s="1"/>
  <c r="AV372" i="1" s="1"/>
  <c r="AR428" i="1"/>
  <c r="AS428" i="1" s="1"/>
  <c r="AU428" i="1" s="1"/>
  <c r="AV428" i="1" s="1"/>
  <c r="AR432" i="1"/>
  <c r="AS432" i="1" s="1"/>
  <c r="AU432" i="1" s="1"/>
  <c r="AV432" i="1" s="1"/>
  <c r="AR552" i="1"/>
  <c r="AS552" i="1" s="1"/>
  <c r="AU552" i="1" s="1"/>
  <c r="AV552" i="1" s="1"/>
  <c r="AR556" i="1"/>
  <c r="AS556" i="1" s="1"/>
  <c r="AU556" i="1" s="1"/>
  <c r="AV556" i="1" s="1"/>
  <c r="AR604" i="1"/>
  <c r="AS604" i="1" s="1"/>
  <c r="AU604" i="1" s="1"/>
  <c r="AV604" i="1" s="1"/>
  <c r="AR608" i="1"/>
  <c r="AS608" i="1" s="1"/>
  <c r="AU608" i="1" s="1"/>
  <c r="AV608" i="1" s="1"/>
  <c r="AR632" i="1"/>
  <c r="AS632" i="1" s="1"/>
  <c r="AU632" i="1" s="1"/>
  <c r="AV632" i="1" s="1"/>
  <c r="AR640" i="1"/>
  <c r="AS640" i="1" s="1"/>
  <c r="AU640" i="1" s="1"/>
  <c r="AV640" i="1" s="1"/>
  <c r="AR644" i="1"/>
  <c r="AS644" i="1" s="1"/>
  <c r="AU644" i="1" s="1"/>
  <c r="AV644" i="1" s="1"/>
  <c r="AR648" i="1"/>
  <c r="AS648" i="1" s="1"/>
  <c r="AU648" i="1" s="1"/>
  <c r="AV648" i="1" s="1"/>
  <c r="AR720" i="1"/>
  <c r="AS720" i="1" s="1"/>
  <c r="AU720" i="1" s="1"/>
  <c r="AV720" i="1" s="1"/>
  <c r="AR724" i="1"/>
  <c r="AS724" i="1" s="1"/>
  <c r="AU724" i="1" s="1"/>
  <c r="AV724" i="1" s="1"/>
  <c r="AR728" i="1"/>
  <c r="AS728" i="1" s="1"/>
  <c r="AU728" i="1" s="1"/>
  <c r="AV728" i="1" s="1"/>
  <c r="AR816" i="1"/>
  <c r="AS816" i="1" s="1"/>
  <c r="AU816" i="1" s="1"/>
  <c r="AV816" i="1" s="1"/>
  <c r="AR68" i="1"/>
  <c r="AS68" i="1" s="1"/>
  <c r="AU68" i="1" s="1"/>
  <c r="AV68" i="1" s="1"/>
  <c r="AR72" i="1"/>
  <c r="AS72" i="1" s="1"/>
  <c r="AU72" i="1" s="1"/>
  <c r="AV72" i="1" s="1"/>
  <c r="AR212" i="1"/>
  <c r="AS212" i="1" s="1"/>
  <c r="AU212" i="1" s="1"/>
  <c r="AV212" i="1" s="1"/>
  <c r="AR232" i="1"/>
  <c r="AS232" i="1" s="1"/>
  <c r="AU232" i="1" s="1"/>
  <c r="AV232" i="1" s="1"/>
  <c r="AR268" i="1"/>
  <c r="AS268" i="1" s="1"/>
  <c r="AU268" i="1" s="1"/>
  <c r="AV268" i="1" s="1"/>
  <c r="AR316" i="1"/>
  <c r="AS316" i="1" s="1"/>
  <c r="AU316" i="1" s="1"/>
  <c r="AV316" i="1" s="1"/>
  <c r="AR364" i="1"/>
  <c r="AS364" i="1" s="1"/>
  <c r="AU364" i="1" s="1"/>
  <c r="AV364" i="1" s="1"/>
  <c r="AR384" i="1"/>
  <c r="AS384" i="1" s="1"/>
  <c r="AU384" i="1" s="1"/>
  <c r="AV384" i="1" s="1"/>
  <c r="AR388" i="1"/>
  <c r="AS388" i="1" s="1"/>
  <c r="AU388" i="1" s="1"/>
  <c r="AV388" i="1" s="1"/>
  <c r="AR392" i="1"/>
  <c r="AS392" i="1" s="1"/>
  <c r="AU392" i="1" s="1"/>
  <c r="AV392" i="1" s="1"/>
  <c r="AR424" i="1"/>
  <c r="AS424" i="1" s="1"/>
  <c r="AU424" i="1" s="1"/>
  <c r="AV424" i="1" s="1"/>
  <c r="AR600" i="1"/>
  <c r="AS600" i="1" s="1"/>
  <c r="AU600" i="1" s="1"/>
  <c r="AV600" i="1" s="1"/>
  <c r="AR628" i="1"/>
  <c r="AS628" i="1" s="1"/>
  <c r="AU628" i="1" s="1"/>
  <c r="AV628" i="1" s="1"/>
  <c r="AR700" i="1"/>
  <c r="AS700" i="1" s="1"/>
  <c r="AU700" i="1" s="1"/>
  <c r="AV700" i="1" s="1"/>
  <c r="AR704" i="1"/>
  <c r="AS704" i="1" s="1"/>
  <c r="AU704" i="1" s="1"/>
  <c r="AV704" i="1" s="1"/>
  <c r="AL308" i="1"/>
  <c r="AM308" i="1" s="1"/>
  <c r="AQ308" i="1" s="1"/>
  <c r="AR308" i="1" s="1"/>
  <c r="AS308" i="1" s="1"/>
  <c r="AU308" i="1" s="1"/>
  <c r="AV308" i="1" s="1"/>
  <c r="AL1431" i="1"/>
  <c r="AM1431" i="1" s="1"/>
  <c r="AQ1431" i="1" s="1"/>
  <c r="AR1431" i="1" s="1"/>
  <c r="AS1431" i="1" s="1"/>
  <c r="AU1431" i="1" s="1"/>
  <c r="AV1431" i="1" s="1"/>
  <c r="AL1344" i="1"/>
  <c r="AL1252" i="1"/>
  <c r="AL1935" i="1"/>
  <c r="AL56" i="1"/>
  <c r="AM56" i="1" s="1"/>
  <c r="AQ56" i="1" s="1"/>
  <c r="AL2092" i="1"/>
  <c r="AM2092" i="1" s="1"/>
  <c r="AQ2092" i="1" s="1"/>
  <c r="AR2092" i="1" s="1"/>
  <c r="AS2092" i="1" s="1"/>
  <c r="AU2092" i="1" s="1"/>
  <c r="AV2092" i="1" s="1"/>
  <c r="AL2077" i="1"/>
  <c r="AM2077" i="1" s="1"/>
  <c r="AQ2077" i="1" s="1"/>
  <c r="AR2077" i="1" s="1"/>
  <c r="AS2077" i="1" s="1"/>
  <c r="AU2077" i="1" s="1"/>
  <c r="AV2077" i="1" s="1"/>
  <c r="AL2066" i="1"/>
  <c r="AM2066" i="1" s="1"/>
  <c r="AQ2066" i="1" s="1"/>
  <c r="AR2066" i="1" s="1"/>
  <c r="AS2066" i="1" s="1"/>
  <c r="AU2066" i="1" s="1"/>
  <c r="AV2066" i="1" s="1"/>
  <c r="AL2053" i="1"/>
  <c r="AM2053" i="1" s="1"/>
  <c r="AQ2053" i="1" s="1"/>
  <c r="AR2053" i="1" s="1"/>
  <c r="AS2053" i="1" s="1"/>
  <c r="AU2053" i="1" s="1"/>
  <c r="AV2053" i="1" s="1"/>
  <c r="AL2038" i="1"/>
  <c r="AM2038" i="1" s="1"/>
  <c r="AQ2038" i="1" s="1"/>
  <c r="AR2038" i="1" s="1"/>
  <c r="AS2038" i="1" s="1"/>
  <c r="AU2038" i="1" s="1"/>
  <c r="AV2038" i="1" s="1"/>
  <c r="AL2021" i="1"/>
  <c r="AM2021" i="1" s="1"/>
  <c r="AQ2021" i="1" s="1"/>
  <c r="AR2021" i="1" s="1"/>
  <c r="AS2021" i="1" s="1"/>
  <c r="AU2021" i="1" s="1"/>
  <c r="AV2021" i="1" s="1"/>
  <c r="AL2094" i="1"/>
  <c r="AM2094" i="1" s="1"/>
  <c r="AQ2094" i="1" s="1"/>
  <c r="AR2094" i="1" s="1"/>
  <c r="AS2094" i="1" s="1"/>
  <c r="AU2094" i="1" s="1"/>
  <c r="AV2094" i="1" s="1"/>
  <c r="AL2067" i="1"/>
  <c r="AM2067" i="1" s="1"/>
  <c r="AQ2067" i="1" s="1"/>
  <c r="AR2067" i="1" s="1"/>
  <c r="AS2067" i="1" s="1"/>
  <c r="AU2067" i="1" s="1"/>
  <c r="AV2067" i="1" s="1"/>
  <c r="AL2039" i="1"/>
  <c r="AM2039" i="1" s="1"/>
  <c r="AQ2039" i="1" s="1"/>
  <c r="AR2039" i="1" s="1"/>
  <c r="AS2039" i="1" s="1"/>
  <c r="AU2039" i="1" s="1"/>
  <c r="AV2039" i="1" s="1"/>
  <c r="AL2010" i="1"/>
  <c r="AM2010" i="1" s="1"/>
  <c r="AQ2010" i="1" s="1"/>
  <c r="AR2010" i="1" s="1"/>
  <c r="AS2010" i="1" s="1"/>
  <c r="AU2010" i="1" s="1"/>
  <c r="AV2010" i="1" s="1"/>
  <c r="AL1988" i="1"/>
  <c r="AM1988" i="1" s="1"/>
  <c r="AQ1988" i="1" s="1"/>
  <c r="AR1988" i="1" s="1"/>
  <c r="AS1988" i="1" s="1"/>
  <c r="AU1988" i="1" s="1"/>
  <c r="AV1988" i="1" s="1"/>
  <c r="AL1928" i="1"/>
  <c r="AM1928" i="1" s="1"/>
  <c r="AQ1928" i="1" s="1"/>
  <c r="AR1928" i="1" s="1"/>
  <c r="AS1928" i="1" s="1"/>
  <c r="AU1928" i="1" s="1"/>
  <c r="AV1928" i="1" s="1"/>
  <c r="AL1906" i="1"/>
  <c r="AM1906" i="1" s="1"/>
  <c r="AQ1906" i="1" s="1"/>
  <c r="AR1906" i="1" s="1"/>
  <c r="AS1906" i="1" s="1"/>
  <c r="AU1906" i="1" s="1"/>
  <c r="AV1906" i="1" s="1"/>
  <c r="AL1881" i="1"/>
  <c r="AM1881" i="1" s="1"/>
  <c r="AQ1881" i="1" s="1"/>
  <c r="AR1881" i="1" s="1"/>
  <c r="AS1881" i="1" s="1"/>
  <c r="AU1881" i="1" s="1"/>
  <c r="AV1881" i="1" s="1"/>
  <c r="AL1949" i="1"/>
  <c r="AM1949" i="1" s="1"/>
  <c r="AQ1949" i="1" s="1"/>
  <c r="AR1949" i="1" s="1"/>
  <c r="AS1949" i="1" s="1"/>
  <c r="AU1949" i="1" s="1"/>
  <c r="AV1949" i="1" s="1"/>
  <c r="AL1903" i="1"/>
  <c r="AM1903" i="1" s="1"/>
  <c r="AQ1903" i="1" s="1"/>
  <c r="AR1903" i="1" s="1"/>
  <c r="AS1903" i="1" s="1"/>
  <c r="AU1903" i="1" s="1"/>
  <c r="AV1903" i="1" s="1"/>
  <c r="AL1964" i="1"/>
  <c r="AM1964" i="1" s="1"/>
  <c r="AQ1964" i="1" s="1"/>
  <c r="AR1964" i="1" s="1"/>
  <c r="AS1964" i="1" s="1"/>
  <c r="AU1964" i="1" s="1"/>
  <c r="AV1964" i="1" s="1"/>
  <c r="AL1931" i="1"/>
  <c r="AM1931" i="1" s="1"/>
  <c r="AQ1931" i="1" s="1"/>
  <c r="AR1931" i="1" s="1"/>
  <c r="AS1931" i="1" s="1"/>
  <c r="AU1931" i="1" s="1"/>
  <c r="AV1931" i="1" s="1"/>
  <c r="AL1907" i="1"/>
  <c r="AM1907" i="1" s="1"/>
  <c r="AQ1907" i="1" s="1"/>
  <c r="AR1907" i="1" s="1"/>
  <c r="AS1907" i="1" s="1"/>
  <c r="AU1907" i="1" s="1"/>
  <c r="AV1907" i="1" s="1"/>
  <c r="AL2134" i="1"/>
  <c r="AM2134" i="1" s="1"/>
  <c r="AQ2134" i="1" s="1"/>
  <c r="AR2134" i="1" s="1"/>
  <c r="AS2134" i="1" s="1"/>
  <c r="AU2134" i="1" s="1"/>
  <c r="AV2134" i="1" s="1"/>
  <c r="AL1921" i="1"/>
  <c r="AM1921" i="1" s="1"/>
  <c r="AQ1921" i="1" s="1"/>
  <c r="AR1921" i="1" s="1"/>
  <c r="AS1921" i="1" s="1"/>
  <c r="AU1921" i="1" s="1"/>
  <c r="AV1921" i="1" s="1"/>
  <c r="AL1882" i="1"/>
  <c r="AM1882" i="1" s="1"/>
  <c r="AQ1882" i="1" s="1"/>
  <c r="AR1882" i="1" s="1"/>
  <c r="AS1882" i="1" s="1"/>
  <c r="AU1882" i="1" s="1"/>
  <c r="AV1882" i="1" s="1"/>
  <c r="AL1851" i="1"/>
  <c r="AM1851" i="1" s="1"/>
  <c r="AQ1851" i="1" s="1"/>
  <c r="AR1851" i="1" s="1"/>
  <c r="AS1851" i="1" s="1"/>
  <c r="AU1851" i="1" s="1"/>
  <c r="AV1851" i="1" s="1"/>
  <c r="AL1839" i="1"/>
  <c r="AM1839" i="1" s="1"/>
  <c r="AQ1839" i="1" s="1"/>
  <c r="AR1839" i="1" s="1"/>
  <c r="AS1839" i="1" s="1"/>
  <c r="AU1839" i="1" s="1"/>
  <c r="AV1839" i="1" s="1"/>
  <c r="AL1830" i="1"/>
  <c r="AM1830" i="1" s="1"/>
  <c r="AQ1830" i="1" s="1"/>
  <c r="AR1830" i="1" s="1"/>
  <c r="AS1830" i="1" s="1"/>
  <c r="AU1830" i="1" s="1"/>
  <c r="AV1830" i="1" s="1"/>
  <c r="AL1820" i="1"/>
  <c r="AM1820" i="1" s="1"/>
  <c r="AQ1820" i="1" s="1"/>
  <c r="AR1820" i="1" s="1"/>
  <c r="AS1820" i="1" s="1"/>
  <c r="AU1820" i="1" s="1"/>
  <c r="AV1820" i="1" s="1"/>
  <c r="AL1812" i="1"/>
  <c r="AM1812" i="1" s="1"/>
  <c r="AQ1812" i="1" s="1"/>
  <c r="AR1812" i="1" s="1"/>
  <c r="AS1812" i="1" s="1"/>
  <c r="AU1812" i="1" s="1"/>
  <c r="AV1812" i="1" s="1"/>
  <c r="AL1801" i="1"/>
  <c r="AM1801" i="1" s="1"/>
  <c r="AQ1801" i="1" s="1"/>
  <c r="AR1801" i="1" s="1"/>
  <c r="AS1801" i="1" s="1"/>
  <c r="AU1801" i="1" s="1"/>
  <c r="AV1801" i="1" s="1"/>
  <c r="AL1791" i="1"/>
  <c r="AM1791" i="1" s="1"/>
  <c r="AQ1791" i="1" s="1"/>
  <c r="AR1791" i="1" s="1"/>
  <c r="AS1791" i="1" s="1"/>
  <c r="AU1791" i="1" s="1"/>
  <c r="AV1791" i="1" s="1"/>
  <c r="AL1781" i="1"/>
  <c r="AM1781" i="1" s="1"/>
  <c r="AQ1781" i="1" s="1"/>
  <c r="AR1781" i="1" s="1"/>
  <c r="AS1781" i="1" s="1"/>
  <c r="AU1781" i="1" s="1"/>
  <c r="AV1781" i="1" s="1"/>
  <c r="AL1772" i="1"/>
  <c r="AM1772" i="1" s="1"/>
  <c r="AQ1772" i="1" s="1"/>
  <c r="AR1772" i="1" s="1"/>
  <c r="AS1772" i="1" s="1"/>
  <c r="AU1772" i="1" s="1"/>
  <c r="AV1772" i="1" s="1"/>
  <c r="AL1755" i="1"/>
  <c r="AM1755" i="1" s="1"/>
  <c r="AQ1755" i="1" s="1"/>
  <c r="AR1755" i="1" s="1"/>
  <c r="AS1755" i="1" s="1"/>
  <c r="AU1755" i="1" s="1"/>
  <c r="AV1755" i="1" s="1"/>
  <c r="AL1745" i="1"/>
  <c r="AM1745" i="1" s="1"/>
  <c r="AQ1745" i="1" s="1"/>
  <c r="AR1745" i="1" s="1"/>
  <c r="AS1745" i="1" s="1"/>
  <c r="AU1745" i="1" s="1"/>
  <c r="AV1745" i="1" s="1"/>
  <c r="AL1730" i="1"/>
  <c r="AM1730" i="1" s="1"/>
  <c r="AQ1730" i="1" s="1"/>
  <c r="AR1730" i="1" s="1"/>
  <c r="AS1730" i="1" s="1"/>
  <c r="AU1730" i="1" s="1"/>
  <c r="AV1730" i="1" s="1"/>
  <c r="AL1717" i="1"/>
  <c r="AM1717" i="1" s="1"/>
  <c r="AQ1717" i="1" s="1"/>
  <c r="AR1717" i="1" s="1"/>
  <c r="AS1717" i="1" s="1"/>
  <c r="AU1717" i="1" s="1"/>
  <c r="AV1717" i="1" s="1"/>
  <c r="AL1706" i="1"/>
  <c r="AM1706" i="1" s="1"/>
  <c r="AQ1706" i="1" s="1"/>
  <c r="AR1706" i="1" s="1"/>
  <c r="AS1706" i="1" s="1"/>
  <c r="AU1706" i="1" s="1"/>
  <c r="AV1706" i="1" s="1"/>
  <c r="AL1694" i="1"/>
  <c r="AM1694" i="1" s="1"/>
  <c r="AQ1694" i="1" s="1"/>
  <c r="AR1694" i="1" s="1"/>
  <c r="AS1694" i="1" s="1"/>
  <c r="AU1694" i="1" s="1"/>
  <c r="AV1694" i="1" s="1"/>
  <c r="AL1683" i="1"/>
  <c r="AM1683" i="1" s="1"/>
  <c r="AQ1683" i="1" s="1"/>
  <c r="AR1683" i="1" s="1"/>
  <c r="AS1683" i="1" s="1"/>
  <c r="AU1683" i="1" s="1"/>
  <c r="AV1683" i="1" s="1"/>
  <c r="AL1673" i="1"/>
  <c r="AM1673" i="1" s="1"/>
  <c r="AQ1673" i="1" s="1"/>
  <c r="AR1673" i="1" s="1"/>
  <c r="AS1673" i="1" s="1"/>
  <c r="AU1673" i="1" s="1"/>
  <c r="AV1673" i="1" s="1"/>
  <c r="AL1662" i="1"/>
  <c r="AM1662" i="1" s="1"/>
  <c r="AQ1662" i="1" s="1"/>
  <c r="AR1662" i="1" s="1"/>
  <c r="AS1662" i="1" s="1"/>
  <c r="AU1662" i="1" s="1"/>
  <c r="AV1662" i="1" s="1"/>
  <c r="AL1651" i="1"/>
  <c r="AM1651" i="1" s="1"/>
  <c r="AQ1651" i="1" s="1"/>
  <c r="AR1651" i="1" s="1"/>
  <c r="AS1651" i="1" s="1"/>
  <c r="AU1651" i="1" s="1"/>
  <c r="AV1651" i="1" s="1"/>
  <c r="AL1836" i="1"/>
  <c r="AM1836" i="1" s="1"/>
  <c r="AQ1836" i="1" s="1"/>
  <c r="AR1836" i="1" s="1"/>
  <c r="AS1836" i="1" s="1"/>
  <c r="AU1836" i="1" s="1"/>
  <c r="AV1836" i="1" s="1"/>
  <c r="AL1817" i="1"/>
  <c r="AM1817" i="1" s="1"/>
  <c r="AQ1817" i="1" s="1"/>
  <c r="AR1817" i="1" s="1"/>
  <c r="AS1817" i="1" s="1"/>
  <c r="AU1817" i="1" s="1"/>
  <c r="AV1817" i="1" s="1"/>
  <c r="AL1798" i="1"/>
  <c r="AM1798" i="1" s="1"/>
  <c r="AQ1798" i="1" s="1"/>
  <c r="AR1798" i="1" s="1"/>
  <c r="AS1798" i="1" s="1"/>
  <c r="AU1798" i="1" s="1"/>
  <c r="AV1798" i="1" s="1"/>
  <c r="AL1778" i="1"/>
  <c r="AM1778" i="1" s="1"/>
  <c r="AQ1778" i="1" s="1"/>
  <c r="AR1778" i="1" s="1"/>
  <c r="AS1778" i="1" s="1"/>
  <c r="AU1778" i="1" s="1"/>
  <c r="AV1778" i="1" s="1"/>
  <c r="AL1761" i="1"/>
  <c r="AM1761" i="1" s="1"/>
  <c r="AQ1761" i="1" s="1"/>
  <c r="AR1761" i="1" s="1"/>
  <c r="AS1761" i="1" s="1"/>
  <c r="AU1761" i="1" s="1"/>
  <c r="AV1761" i="1" s="1"/>
  <c r="AL1738" i="1"/>
  <c r="AM1738" i="1" s="1"/>
  <c r="AQ1738" i="1" s="1"/>
  <c r="AR1738" i="1" s="1"/>
  <c r="AS1738" i="1" s="1"/>
  <c r="AU1738" i="1" s="1"/>
  <c r="AV1738" i="1" s="1"/>
  <c r="AL1617" i="1"/>
  <c r="AM1617" i="1" s="1"/>
  <c r="AQ1617" i="1" s="1"/>
  <c r="AR1617" i="1" s="1"/>
  <c r="AS1617" i="1" s="1"/>
  <c r="AU1617" i="1" s="1"/>
  <c r="AV1617" i="1" s="1"/>
  <c r="AL1569" i="1"/>
  <c r="AM1569" i="1" s="1"/>
  <c r="AQ1569" i="1" s="1"/>
  <c r="AR1569" i="1" s="1"/>
  <c r="AS1569" i="1" s="1"/>
  <c r="AU1569" i="1" s="1"/>
  <c r="AV1569" i="1" s="1"/>
  <c r="AL1558" i="1"/>
  <c r="AM1558" i="1" s="1"/>
  <c r="AQ1558" i="1" s="1"/>
  <c r="AR1558" i="1" s="1"/>
  <c r="AS1558" i="1" s="1"/>
  <c r="AU1558" i="1" s="1"/>
  <c r="AV1558" i="1" s="1"/>
  <c r="AL1712" i="1"/>
  <c r="AM1712" i="1" s="1"/>
  <c r="AQ1712" i="1" s="1"/>
  <c r="AR1712" i="1" s="1"/>
  <c r="AS1712" i="1" s="1"/>
  <c r="AU1712" i="1" s="1"/>
  <c r="AV1712" i="1" s="1"/>
  <c r="AL1658" i="1"/>
  <c r="AM1658" i="1" s="1"/>
  <c r="AQ1658" i="1" s="1"/>
  <c r="AR1658" i="1" s="1"/>
  <c r="AS1658" i="1" s="1"/>
  <c r="AU1658" i="1" s="1"/>
  <c r="AV1658" i="1" s="1"/>
  <c r="AL1685" i="1"/>
  <c r="AM1685" i="1" s="1"/>
  <c r="AQ1685" i="1" s="1"/>
  <c r="AR1685" i="1" s="1"/>
  <c r="AS1685" i="1" s="1"/>
  <c r="AU1685" i="1" s="1"/>
  <c r="AV1685" i="1" s="1"/>
  <c r="AL1484" i="1"/>
  <c r="AM1484" i="1" s="1"/>
  <c r="AQ1484" i="1" s="1"/>
  <c r="AR1484" i="1" s="1"/>
  <c r="AS1484" i="1" s="1"/>
  <c r="AU1484" i="1" s="1"/>
  <c r="AV1484" i="1" s="1"/>
  <c r="AL1526" i="1"/>
  <c r="AM1526" i="1" s="1"/>
  <c r="AQ1526" i="1" s="1"/>
  <c r="AR1526" i="1" s="1"/>
  <c r="AS1526" i="1" s="1"/>
  <c r="AU1526" i="1" s="1"/>
  <c r="AV1526" i="1" s="1"/>
  <c r="AL1496" i="1"/>
  <c r="AM1496" i="1" s="1"/>
  <c r="AQ1496" i="1" s="1"/>
  <c r="AR1496" i="1" s="1"/>
  <c r="AS1496" i="1" s="1"/>
  <c r="AU1496" i="1" s="1"/>
  <c r="AV1496" i="1" s="1"/>
  <c r="AL1368" i="1"/>
  <c r="AM1368" i="1" s="1"/>
  <c r="AQ1368" i="1" s="1"/>
  <c r="AR1368" i="1" s="1"/>
  <c r="AS1368" i="1" s="1"/>
  <c r="AU1368" i="1" s="1"/>
  <c r="AV1368" i="1" s="1"/>
  <c r="AL1266" i="1"/>
  <c r="AM1266" i="1" s="1"/>
  <c r="AQ1266" i="1" s="1"/>
  <c r="AR1266" i="1" s="1"/>
  <c r="AS1266" i="1" s="1"/>
  <c r="AU1266" i="1" s="1"/>
  <c r="AV1266" i="1" s="1"/>
  <c r="AL1215" i="1"/>
  <c r="AM1215" i="1" s="1"/>
  <c r="AQ1215" i="1" s="1"/>
  <c r="AR1215" i="1" s="1"/>
  <c r="AS1215" i="1" s="1"/>
  <c r="AU1215" i="1" s="1"/>
  <c r="AV1215" i="1" s="1"/>
  <c r="AL1362" i="1"/>
  <c r="AM1362" i="1" s="1"/>
  <c r="AQ1362" i="1" s="1"/>
  <c r="AR1362" i="1" s="1"/>
  <c r="AS1362" i="1" s="1"/>
  <c r="AU1362" i="1" s="1"/>
  <c r="AV1362" i="1" s="1"/>
  <c r="AL1335" i="1"/>
  <c r="AM1335" i="1" s="1"/>
  <c r="AQ1335" i="1" s="1"/>
  <c r="AR1335" i="1" s="1"/>
  <c r="AS1335" i="1" s="1"/>
  <c r="AU1335" i="1" s="1"/>
  <c r="AV1335" i="1" s="1"/>
  <c r="AL2145" i="1"/>
  <c r="AM2145" i="1" s="1"/>
  <c r="AQ2145" i="1" s="1"/>
  <c r="AL2133" i="1"/>
  <c r="AM2133" i="1" s="1"/>
  <c r="AQ2133" i="1" s="1"/>
  <c r="AR2133" i="1" s="1"/>
  <c r="AS2133" i="1" s="1"/>
  <c r="AU2133" i="1" s="1"/>
  <c r="AV2133" i="1" s="1"/>
  <c r="AL2120" i="1"/>
  <c r="AM2120" i="1" s="1"/>
  <c r="AQ2120" i="1" s="1"/>
  <c r="AR2120" i="1" s="1"/>
  <c r="AS2120" i="1" s="1"/>
  <c r="AU2120" i="1" s="1"/>
  <c r="AV2120" i="1" s="1"/>
  <c r="AL2004" i="1"/>
  <c r="AM2004" i="1" s="1"/>
  <c r="AQ2004" i="1" s="1"/>
  <c r="AR2004" i="1" s="1"/>
  <c r="AS2004" i="1" s="1"/>
  <c r="AU2004" i="1" s="1"/>
  <c r="AV2004" i="1" s="1"/>
  <c r="AL2086" i="1"/>
  <c r="AM2086" i="1" s="1"/>
  <c r="AQ2086" i="1" s="1"/>
  <c r="AR2086" i="1" s="1"/>
  <c r="AS2086" i="1" s="1"/>
  <c r="AU2086" i="1" s="1"/>
  <c r="AV2086" i="1" s="1"/>
  <c r="AL2060" i="1"/>
  <c r="AM2060" i="1" s="1"/>
  <c r="AQ2060" i="1" s="1"/>
  <c r="AR2060" i="1" s="1"/>
  <c r="AS2060" i="1" s="1"/>
  <c r="AU2060" i="1" s="1"/>
  <c r="AV2060" i="1" s="1"/>
  <c r="AL2034" i="1"/>
  <c r="AM2034" i="1" s="1"/>
  <c r="AQ2034" i="1" s="1"/>
  <c r="AR2034" i="1" s="1"/>
  <c r="AS2034" i="1" s="1"/>
  <c r="AU2034" i="1" s="1"/>
  <c r="AV2034" i="1" s="1"/>
  <c r="AL2005" i="1"/>
  <c r="AM2005" i="1" s="1"/>
  <c r="AQ2005" i="1" s="1"/>
  <c r="AR2005" i="1" s="1"/>
  <c r="AS2005" i="1" s="1"/>
  <c r="AU2005" i="1" s="1"/>
  <c r="AV2005" i="1" s="1"/>
  <c r="AL1959" i="1"/>
  <c r="AM1959" i="1" s="1"/>
  <c r="AQ1959" i="1" s="1"/>
  <c r="AR1959" i="1" s="1"/>
  <c r="AS1959" i="1" s="1"/>
  <c r="AU1959" i="1" s="1"/>
  <c r="AV1959" i="1" s="1"/>
  <c r="AL1923" i="1"/>
  <c r="AM1923" i="1" s="1"/>
  <c r="AQ1923" i="1" s="1"/>
  <c r="AR1923" i="1" s="1"/>
  <c r="AS1923" i="1" s="1"/>
  <c r="AU1923" i="1" s="1"/>
  <c r="AV1923" i="1" s="1"/>
  <c r="AL1901" i="1"/>
  <c r="AM1901" i="1" s="1"/>
  <c r="AQ1901" i="1" s="1"/>
  <c r="AR1901" i="1" s="1"/>
  <c r="AS1901" i="1" s="1"/>
  <c r="AU1901" i="1" s="1"/>
  <c r="AV1901" i="1" s="1"/>
  <c r="AL2138" i="1"/>
  <c r="AM2138" i="1" s="1"/>
  <c r="AQ2138" i="1" s="1"/>
  <c r="AR2138" i="1" s="1"/>
  <c r="AS2138" i="1" s="1"/>
  <c r="AU2138" i="1" s="1"/>
  <c r="AV2138" i="1" s="1"/>
  <c r="AL2105" i="1"/>
  <c r="AM2105" i="1" s="1"/>
  <c r="AQ2105" i="1" s="1"/>
  <c r="AR2105" i="1" s="1"/>
  <c r="AS2105" i="1" s="1"/>
  <c r="AU2105" i="1" s="1"/>
  <c r="AV2105" i="1" s="1"/>
  <c r="AL1972" i="1"/>
  <c r="AM1972" i="1" s="1"/>
  <c r="AQ1972" i="1" s="1"/>
  <c r="AR1972" i="1" s="1"/>
  <c r="AS1972" i="1" s="1"/>
  <c r="AU1972" i="1" s="1"/>
  <c r="AV1972" i="1" s="1"/>
  <c r="AL1842" i="1"/>
  <c r="AM1842" i="1" s="1"/>
  <c r="AQ1842" i="1" s="1"/>
  <c r="AR1842" i="1" s="1"/>
  <c r="AS1842" i="1" s="1"/>
  <c r="AU1842" i="1" s="1"/>
  <c r="AV1842" i="1" s="1"/>
  <c r="AL1768" i="1"/>
  <c r="AM1768" i="1" s="1"/>
  <c r="AQ1768" i="1" s="1"/>
  <c r="AR1768" i="1" s="1"/>
  <c r="AS1768" i="1" s="1"/>
  <c r="AU1768" i="1" s="1"/>
  <c r="AV1768" i="1" s="1"/>
  <c r="AL1831" i="1"/>
  <c r="AM1831" i="1" s="1"/>
  <c r="AQ1831" i="1" s="1"/>
  <c r="AR1831" i="1" s="1"/>
  <c r="AS1831" i="1" s="1"/>
  <c r="AU1831" i="1" s="1"/>
  <c r="AV1831" i="1" s="1"/>
  <c r="AL1813" i="1"/>
  <c r="AM1813" i="1" s="1"/>
  <c r="AQ1813" i="1" s="1"/>
  <c r="AR1813" i="1" s="1"/>
  <c r="AS1813" i="1" s="1"/>
  <c r="AU1813" i="1" s="1"/>
  <c r="AV1813" i="1" s="1"/>
  <c r="AL1792" i="1"/>
  <c r="AM1792" i="1" s="1"/>
  <c r="AQ1792" i="1" s="1"/>
  <c r="AR1792" i="1" s="1"/>
  <c r="AS1792" i="1" s="1"/>
  <c r="AU1792" i="1" s="1"/>
  <c r="AV1792" i="1" s="1"/>
  <c r="AL1773" i="1"/>
  <c r="AM1773" i="1" s="1"/>
  <c r="AQ1773" i="1" s="1"/>
  <c r="AR1773" i="1" s="1"/>
  <c r="AS1773" i="1" s="1"/>
  <c r="AU1773" i="1" s="1"/>
  <c r="AV1773" i="1" s="1"/>
  <c r="AL1757" i="1"/>
  <c r="AM1757" i="1" s="1"/>
  <c r="AQ1757" i="1" s="1"/>
  <c r="AR1757" i="1" s="1"/>
  <c r="AS1757" i="1" s="1"/>
  <c r="AU1757" i="1" s="1"/>
  <c r="AV1757" i="1" s="1"/>
  <c r="AL1731" i="1"/>
  <c r="AM1731" i="1" s="1"/>
  <c r="AQ1731" i="1" s="1"/>
  <c r="AR1731" i="1" s="1"/>
  <c r="AS1731" i="1" s="1"/>
  <c r="AU1731" i="1" s="1"/>
  <c r="AV1731" i="1" s="1"/>
  <c r="AL1638" i="1"/>
  <c r="AM1638" i="1" s="1"/>
  <c r="AQ1638" i="1" s="1"/>
  <c r="AR1638" i="1" s="1"/>
  <c r="AS1638" i="1" s="1"/>
  <c r="AU1638" i="1" s="1"/>
  <c r="AV1638" i="1" s="1"/>
  <c r="AL1627" i="1"/>
  <c r="AM1627" i="1" s="1"/>
  <c r="AQ1627" i="1" s="1"/>
  <c r="AR1627" i="1" s="1"/>
  <c r="AS1627" i="1" s="1"/>
  <c r="AU1627" i="1" s="1"/>
  <c r="AV1627" i="1" s="1"/>
  <c r="AL1652" i="1"/>
  <c r="AM1652" i="1" s="1"/>
  <c r="AQ1652" i="1" s="1"/>
  <c r="AR1652" i="1" s="1"/>
  <c r="AS1652" i="1" s="1"/>
  <c r="AU1652" i="1" s="1"/>
  <c r="AV1652" i="1" s="1"/>
  <c r="AL1518" i="1"/>
  <c r="AM1518" i="1" s="1"/>
  <c r="AQ1518" i="1" s="1"/>
  <c r="AR1518" i="1" s="1"/>
  <c r="AS1518" i="1" s="1"/>
  <c r="AU1518" i="1" s="1"/>
  <c r="AV1518" i="1" s="1"/>
  <c r="AL1480" i="1"/>
  <c r="AM1480" i="1" s="1"/>
  <c r="AQ1480" i="1" s="1"/>
  <c r="AR1480" i="1" s="1"/>
  <c r="AS1480" i="1" s="1"/>
  <c r="AU1480" i="1" s="1"/>
  <c r="AV1480" i="1" s="1"/>
  <c r="AL1514" i="1"/>
  <c r="AM1514" i="1" s="1"/>
  <c r="AQ1514" i="1" s="1"/>
  <c r="AR1514" i="1" s="1"/>
  <c r="AS1514" i="1" s="1"/>
  <c r="AU1514" i="1" s="1"/>
  <c r="AV1514" i="1" s="1"/>
  <c r="AL1645" i="1"/>
  <c r="AM1645" i="1" s="1"/>
  <c r="AQ1645" i="1" s="1"/>
  <c r="AR1645" i="1" s="1"/>
  <c r="AS1645" i="1" s="1"/>
  <c r="AU1645" i="1" s="1"/>
  <c r="AV1645" i="1" s="1"/>
  <c r="AL1443" i="1"/>
  <c r="AM1443" i="1" s="1"/>
  <c r="AQ1443" i="1" s="1"/>
  <c r="AR1443" i="1" s="1"/>
  <c r="AS1443" i="1" s="1"/>
  <c r="AU1443" i="1" s="1"/>
  <c r="AV1443" i="1" s="1"/>
  <c r="AL1407" i="1"/>
  <c r="AM1407" i="1" s="1"/>
  <c r="AQ1407" i="1" s="1"/>
  <c r="AR1407" i="1" s="1"/>
  <c r="AS1407" i="1" s="1"/>
  <c r="AU1407" i="1" s="1"/>
  <c r="AV1407" i="1" s="1"/>
  <c r="AL1308" i="1"/>
  <c r="AM1308" i="1" s="1"/>
  <c r="AQ1308" i="1" s="1"/>
  <c r="AR1308" i="1" s="1"/>
  <c r="AS1308" i="1" s="1"/>
  <c r="AU1308" i="1" s="1"/>
  <c r="AV1308" i="1" s="1"/>
  <c r="AL1249" i="1"/>
  <c r="AM1249" i="1" s="1"/>
  <c r="AQ1249" i="1" s="1"/>
  <c r="AR1249" i="1" s="1"/>
  <c r="AS1249" i="1" s="1"/>
  <c r="AU1249" i="1" s="1"/>
  <c r="AV1249" i="1" s="1"/>
  <c r="AL1398" i="1"/>
  <c r="AM1398" i="1" s="1"/>
  <c r="AQ1398" i="1" s="1"/>
  <c r="AR1398" i="1" s="1"/>
  <c r="AS1398" i="1" s="1"/>
  <c r="AU1398" i="1" s="1"/>
  <c r="AV1398" i="1" s="1"/>
  <c r="AL2084" i="1"/>
  <c r="AM2084" i="1" s="1"/>
  <c r="AQ2084" i="1" s="1"/>
  <c r="AR2084" i="1" s="1"/>
  <c r="AS2084" i="1" s="1"/>
  <c r="AU2084" i="1" s="1"/>
  <c r="AV2084" i="1" s="1"/>
  <c r="AL2072" i="1"/>
  <c r="AM2072" i="1" s="1"/>
  <c r="AQ2072" i="1" s="1"/>
  <c r="AR2072" i="1" s="1"/>
  <c r="AS2072" i="1" s="1"/>
  <c r="AU2072" i="1" s="1"/>
  <c r="AV2072" i="1" s="1"/>
  <c r="AL2059" i="1"/>
  <c r="AM2059" i="1" s="1"/>
  <c r="AQ2059" i="1" s="1"/>
  <c r="AR2059" i="1" s="1"/>
  <c r="AS2059" i="1" s="1"/>
  <c r="AU2059" i="1" s="1"/>
  <c r="AV2059" i="1" s="1"/>
  <c r="AL2044" i="1"/>
  <c r="AM2044" i="1" s="1"/>
  <c r="AQ2044" i="1" s="1"/>
  <c r="AR2044" i="1" s="1"/>
  <c r="AS2044" i="1" s="1"/>
  <c r="AU2044" i="1" s="1"/>
  <c r="AV2044" i="1" s="1"/>
  <c r="AL2029" i="1"/>
  <c r="AM2029" i="1" s="1"/>
  <c r="AQ2029" i="1" s="1"/>
  <c r="AR2029" i="1" s="1"/>
  <c r="AS2029" i="1" s="1"/>
  <c r="AU2029" i="1" s="1"/>
  <c r="AV2029" i="1" s="1"/>
  <c r="AL2014" i="1"/>
  <c r="AM2014" i="1" s="1"/>
  <c r="AQ2014" i="1" s="1"/>
  <c r="AR2014" i="1" s="1"/>
  <c r="AS2014" i="1" s="1"/>
  <c r="AU2014" i="1" s="1"/>
  <c r="AV2014" i="1" s="1"/>
  <c r="AL2078" i="1"/>
  <c r="AM2078" i="1" s="1"/>
  <c r="AQ2078" i="1" s="1"/>
  <c r="AR2078" i="1" s="1"/>
  <c r="AS2078" i="1" s="1"/>
  <c r="AU2078" i="1" s="1"/>
  <c r="AV2078" i="1" s="1"/>
  <c r="AL2055" i="1"/>
  <c r="AM2055" i="1" s="1"/>
  <c r="AQ2055" i="1" s="1"/>
  <c r="AR2055" i="1" s="1"/>
  <c r="AS2055" i="1" s="1"/>
  <c r="AU2055" i="1" s="1"/>
  <c r="AV2055" i="1" s="1"/>
  <c r="AL2023" i="1"/>
  <c r="AM2023" i="1" s="1"/>
  <c r="AQ2023" i="1" s="1"/>
  <c r="AR2023" i="1" s="1"/>
  <c r="AS2023" i="1" s="1"/>
  <c r="AU2023" i="1" s="1"/>
  <c r="AV2023" i="1" s="1"/>
  <c r="AL1998" i="1"/>
  <c r="AM1998" i="1" s="1"/>
  <c r="AQ1998" i="1" s="1"/>
  <c r="AR1998" i="1" s="1"/>
  <c r="AS1998" i="1" s="1"/>
  <c r="AU1998" i="1" s="1"/>
  <c r="AV1998" i="1" s="1"/>
  <c r="AL1942" i="1"/>
  <c r="AM1942" i="1" s="1"/>
  <c r="AQ1942" i="1" s="1"/>
  <c r="AR1942" i="1" s="1"/>
  <c r="AS1942" i="1" s="1"/>
  <c r="AU1942" i="1" s="1"/>
  <c r="AV1942" i="1" s="1"/>
  <c r="AL1919" i="1"/>
  <c r="AM1919" i="1" s="1"/>
  <c r="AQ1919" i="1" s="1"/>
  <c r="AR1919" i="1" s="1"/>
  <c r="AS1919" i="1" s="1"/>
  <c r="AU1919" i="1" s="1"/>
  <c r="AV1919" i="1" s="1"/>
  <c r="AL1895" i="1"/>
  <c r="AM1895" i="1" s="1"/>
  <c r="AQ1895" i="1" s="1"/>
  <c r="AR1895" i="1" s="1"/>
  <c r="AS1895" i="1" s="1"/>
  <c r="AU1895" i="1" s="1"/>
  <c r="AV1895" i="1" s="1"/>
  <c r="AL1956" i="1"/>
  <c r="AM1956" i="1" s="1"/>
  <c r="AQ1956" i="1" s="1"/>
  <c r="AR1956" i="1" s="1"/>
  <c r="AS1956" i="1" s="1"/>
  <c r="AU1956" i="1" s="1"/>
  <c r="AV1956" i="1" s="1"/>
  <c r="AL1845" i="1"/>
  <c r="AM1845" i="1" s="1"/>
  <c r="AQ1845" i="1" s="1"/>
  <c r="AR1845" i="1" s="1"/>
  <c r="AS1845" i="1" s="1"/>
  <c r="AU1845" i="1" s="1"/>
  <c r="AV1845" i="1" s="1"/>
  <c r="AL1834" i="1"/>
  <c r="AM1834" i="1" s="1"/>
  <c r="AQ1834" i="1" s="1"/>
  <c r="AR1834" i="1" s="1"/>
  <c r="AS1834" i="1" s="1"/>
  <c r="AU1834" i="1" s="1"/>
  <c r="AV1834" i="1" s="1"/>
  <c r="AL1825" i="1"/>
  <c r="AM1825" i="1" s="1"/>
  <c r="AQ1825" i="1" s="1"/>
  <c r="AR1825" i="1" s="1"/>
  <c r="AS1825" i="1" s="1"/>
  <c r="AU1825" i="1" s="1"/>
  <c r="AV1825" i="1" s="1"/>
  <c r="AL1816" i="1"/>
  <c r="AM1816" i="1" s="1"/>
  <c r="AQ1816" i="1" s="1"/>
  <c r="AR1816" i="1" s="1"/>
  <c r="AS1816" i="1" s="1"/>
  <c r="AU1816" i="1" s="1"/>
  <c r="AV1816" i="1" s="1"/>
  <c r="AL1808" i="1"/>
  <c r="AM1808" i="1" s="1"/>
  <c r="AQ1808" i="1" s="1"/>
  <c r="AR1808" i="1" s="1"/>
  <c r="AS1808" i="1" s="1"/>
  <c r="AU1808" i="1" s="1"/>
  <c r="AV1808" i="1" s="1"/>
  <c r="AL1796" i="1"/>
  <c r="AM1796" i="1" s="1"/>
  <c r="AQ1796" i="1" s="1"/>
  <c r="AR1796" i="1" s="1"/>
  <c r="AS1796" i="1" s="1"/>
  <c r="AU1796" i="1" s="1"/>
  <c r="AV1796" i="1" s="1"/>
  <c r="AL1786" i="1"/>
  <c r="AM1786" i="1" s="1"/>
  <c r="AQ1786" i="1" s="1"/>
  <c r="AR1786" i="1" s="1"/>
  <c r="AS1786" i="1" s="1"/>
  <c r="AU1786" i="1" s="1"/>
  <c r="AV1786" i="1" s="1"/>
  <c r="AL1777" i="1"/>
  <c r="AM1777" i="1" s="1"/>
  <c r="AQ1777" i="1" s="1"/>
  <c r="AR1777" i="1" s="1"/>
  <c r="AS1777" i="1" s="1"/>
  <c r="AU1777" i="1" s="1"/>
  <c r="AV1777" i="1" s="1"/>
  <c r="AL1764" i="1"/>
  <c r="AM1764" i="1" s="1"/>
  <c r="AQ1764" i="1" s="1"/>
  <c r="AR1764" i="1" s="1"/>
  <c r="AS1764" i="1" s="1"/>
  <c r="AU1764" i="1" s="1"/>
  <c r="AV1764" i="1" s="1"/>
  <c r="AL1750" i="1"/>
  <c r="AM1750" i="1" s="1"/>
  <c r="AQ1750" i="1" s="1"/>
  <c r="AR1750" i="1" s="1"/>
  <c r="AS1750" i="1" s="1"/>
  <c r="AU1750" i="1" s="1"/>
  <c r="AV1750" i="1" s="1"/>
  <c r="AL1737" i="1"/>
  <c r="AM1737" i="1" s="1"/>
  <c r="AQ1737" i="1" s="1"/>
  <c r="AR1737" i="1" s="1"/>
  <c r="AS1737" i="1" s="1"/>
  <c r="AU1737" i="1" s="1"/>
  <c r="AV1737" i="1" s="1"/>
  <c r="AL1721" i="1"/>
  <c r="AM1721" i="1" s="1"/>
  <c r="AQ1721" i="1" s="1"/>
  <c r="AR1721" i="1" s="1"/>
  <c r="AS1721" i="1" s="1"/>
  <c r="AU1721" i="1" s="1"/>
  <c r="AV1721" i="1" s="1"/>
  <c r="AL1711" i="1"/>
  <c r="AM1711" i="1" s="1"/>
  <c r="AQ1711" i="1" s="1"/>
  <c r="AR1711" i="1" s="1"/>
  <c r="AS1711" i="1" s="1"/>
  <c r="AU1711" i="1" s="1"/>
  <c r="AV1711" i="1" s="1"/>
  <c r="AL1698" i="1"/>
  <c r="AM1698" i="1" s="1"/>
  <c r="AQ1698" i="1" s="1"/>
  <c r="AR1698" i="1" s="1"/>
  <c r="AS1698" i="1" s="1"/>
  <c r="AU1698" i="1" s="1"/>
  <c r="AV1698" i="1" s="1"/>
  <c r="AL1690" i="1"/>
  <c r="AM1690" i="1" s="1"/>
  <c r="AQ1690" i="1" s="1"/>
  <c r="AR1690" i="1" s="1"/>
  <c r="AS1690" i="1" s="1"/>
  <c r="AU1690" i="1" s="1"/>
  <c r="AV1690" i="1" s="1"/>
  <c r="AL1679" i="1"/>
  <c r="AM1679" i="1" s="1"/>
  <c r="AQ1679" i="1" s="1"/>
  <c r="AR1679" i="1" s="1"/>
  <c r="AS1679" i="1" s="1"/>
  <c r="AU1679" i="1" s="1"/>
  <c r="AV1679" i="1" s="1"/>
  <c r="AL1669" i="1"/>
  <c r="AM1669" i="1" s="1"/>
  <c r="AQ1669" i="1" s="1"/>
  <c r="AR1669" i="1" s="1"/>
  <c r="AS1669" i="1" s="1"/>
  <c r="AU1669" i="1" s="1"/>
  <c r="AV1669" i="1" s="1"/>
  <c r="AL1656" i="1"/>
  <c r="AM1656" i="1" s="1"/>
  <c r="AQ1656" i="1" s="1"/>
  <c r="AR1656" i="1" s="1"/>
  <c r="AS1656" i="1" s="1"/>
  <c r="AU1656" i="1" s="1"/>
  <c r="AV1656" i="1" s="1"/>
  <c r="AL1647" i="1"/>
  <c r="AM1647" i="1" s="1"/>
  <c r="AQ1647" i="1" s="1"/>
  <c r="AR1647" i="1" s="1"/>
  <c r="AS1647" i="1" s="1"/>
  <c r="AU1647" i="1" s="1"/>
  <c r="AV1647" i="1" s="1"/>
  <c r="AL1915" i="1"/>
  <c r="AM1915" i="1" s="1"/>
  <c r="AQ1915" i="1" s="1"/>
  <c r="AR1915" i="1" s="1"/>
  <c r="AS1915" i="1" s="1"/>
  <c r="AU1915" i="1" s="1"/>
  <c r="AV1915" i="1" s="1"/>
  <c r="AL1876" i="1"/>
  <c r="AM1876" i="1" s="1"/>
  <c r="AQ1876" i="1" s="1"/>
  <c r="AR1876" i="1" s="1"/>
  <c r="AS1876" i="1" s="1"/>
  <c r="AU1876" i="1" s="1"/>
  <c r="AV1876" i="1" s="1"/>
  <c r="AL1826" i="1"/>
  <c r="AM1826" i="1" s="1"/>
  <c r="AQ1826" i="1" s="1"/>
  <c r="AR1826" i="1" s="1"/>
  <c r="AS1826" i="1" s="1"/>
  <c r="AU1826" i="1" s="1"/>
  <c r="AV1826" i="1" s="1"/>
  <c r="AL1809" i="1"/>
  <c r="AM1809" i="1" s="1"/>
  <c r="AQ1809" i="1" s="1"/>
  <c r="AR1809" i="1" s="1"/>
  <c r="AS1809" i="1" s="1"/>
  <c r="AU1809" i="1" s="1"/>
  <c r="AV1809" i="1" s="1"/>
  <c r="AL1788" i="1"/>
  <c r="AM1788" i="1" s="1"/>
  <c r="AQ1788" i="1" s="1"/>
  <c r="AR1788" i="1" s="1"/>
  <c r="AS1788" i="1" s="1"/>
  <c r="AU1788" i="1" s="1"/>
  <c r="AV1788" i="1" s="1"/>
  <c r="AL1769" i="1"/>
  <c r="AM1769" i="1" s="1"/>
  <c r="AQ1769" i="1" s="1"/>
  <c r="AR1769" i="1" s="1"/>
  <c r="AS1769" i="1" s="1"/>
  <c r="AU1769" i="1" s="1"/>
  <c r="AV1769" i="1" s="1"/>
  <c r="AL1751" i="1"/>
  <c r="AM1751" i="1" s="1"/>
  <c r="AQ1751" i="1" s="1"/>
  <c r="AR1751" i="1" s="1"/>
  <c r="AS1751" i="1" s="1"/>
  <c r="AU1751" i="1" s="1"/>
  <c r="AV1751" i="1" s="1"/>
  <c r="AL1724" i="1"/>
  <c r="AM1724" i="1" s="1"/>
  <c r="AQ1724" i="1" s="1"/>
  <c r="AR1724" i="1" s="1"/>
  <c r="AS1724" i="1" s="1"/>
  <c r="AU1724" i="1" s="1"/>
  <c r="AV1724" i="1" s="1"/>
  <c r="AL1541" i="1"/>
  <c r="AM1541" i="1" s="1"/>
  <c r="AQ1541" i="1" s="1"/>
  <c r="AR1541" i="1" s="1"/>
  <c r="AS1541" i="1" s="1"/>
  <c r="AU1541" i="1" s="1"/>
  <c r="AV1541" i="1" s="1"/>
  <c r="AL1699" i="1"/>
  <c r="AM1699" i="1" s="1"/>
  <c r="AQ1699" i="1" s="1"/>
  <c r="AR1699" i="1" s="1"/>
  <c r="AS1699" i="1" s="1"/>
  <c r="AU1699" i="1" s="1"/>
  <c r="AV1699" i="1" s="1"/>
  <c r="AL1670" i="1"/>
  <c r="AM1670" i="1" s="1"/>
  <c r="AQ1670" i="1" s="1"/>
  <c r="AR1670" i="1" s="1"/>
  <c r="AS1670" i="1" s="1"/>
  <c r="AU1670" i="1" s="1"/>
  <c r="AV1670" i="1" s="1"/>
  <c r="AL1501" i="1"/>
  <c r="AM1501" i="1" s="1"/>
  <c r="AQ1501" i="1" s="1"/>
  <c r="AR1501" i="1" s="1"/>
  <c r="AS1501" i="1" s="1"/>
  <c r="AU1501" i="1" s="1"/>
  <c r="AV1501" i="1" s="1"/>
  <c r="AL1423" i="1"/>
  <c r="AM1423" i="1" s="1"/>
  <c r="AQ1423" i="1" s="1"/>
  <c r="AR1423" i="1" s="1"/>
  <c r="AS1423" i="1" s="1"/>
  <c r="AU1423" i="1" s="1"/>
  <c r="AV1423" i="1" s="1"/>
  <c r="AL1346" i="1"/>
  <c r="AM1346" i="1" s="1"/>
  <c r="AQ1346" i="1" s="1"/>
  <c r="AR1346" i="1" s="1"/>
  <c r="AS1346" i="1" s="1"/>
  <c r="AU1346" i="1" s="1"/>
  <c r="AV1346" i="1" s="1"/>
  <c r="AL1290" i="1"/>
  <c r="AM1290" i="1" s="1"/>
  <c r="AQ1290" i="1" s="1"/>
  <c r="AR1290" i="1" s="1"/>
  <c r="AS1290" i="1" s="1"/>
  <c r="AU1290" i="1" s="1"/>
  <c r="AV1290" i="1" s="1"/>
  <c r="AL1199" i="1"/>
  <c r="AM1199" i="1" s="1"/>
  <c r="AQ1199" i="1" s="1"/>
  <c r="AR1199" i="1" s="1"/>
  <c r="AS1199" i="1" s="1"/>
  <c r="AU1199" i="1" s="1"/>
  <c r="AV1199" i="1" s="1"/>
  <c r="AL1384" i="1"/>
  <c r="AM1384" i="1" s="1"/>
  <c r="AQ1384" i="1" s="1"/>
  <c r="AR1384" i="1" s="1"/>
  <c r="AS1384" i="1" s="1"/>
  <c r="AU1384" i="1" s="1"/>
  <c r="AV1384" i="1" s="1"/>
  <c r="AL582" i="1"/>
  <c r="AM582" i="1" s="1"/>
  <c r="AQ582" i="1" s="1"/>
  <c r="AR582" i="1" s="1"/>
  <c r="AS582" i="1" s="1"/>
  <c r="AU582" i="1" s="1"/>
  <c r="AV582" i="1" s="1"/>
  <c r="AL2137" i="1"/>
  <c r="AM2137" i="1" s="1"/>
  <c r="AQ2137" i="1" s="1"/>
  <c r="AR2137" i="1" s="1"/>
  <c r="AS2137" i="1" s="1"/>
  <c r="AU2137" i="1" s="1"/>
  <c r="AV2137" i="1" s="1"/>
  <c r="AL2129" i="1"/>
  <c r="AM2129" i="1" s="1"/>
  <c r="AQ2129" i="1" s="1"/>
  <c r="AR2129" i="1" s="1"/>
  <c r="AS2129" i="1" s="1"/>
  <c r="AU2129" i="1" s="1"/>
  <c r="AV2129" i="1" s="1"/>
  <c r="AL2009" i="1"/>
  <c r="AM2009" i="1" s="1"/>
  <c r="AQ2009" i="1" s="1"/>
  <c r="AR2009" i="1" s="1"/>
  <c r="AS2009" i="1" s="1"/>
  <c r="AU2009" i="1" s="1"/>
  <c r="AV2009" i="1" s="1"/>
  <c r="AL1997" i="1"/>
  <c r="AM1997" i="1" s="1"/>
  <c r="AQ1997" i="1" s="1"/>
  <c r="AR1997" i="1" s="1"/>
  <c r="AS1997" i="1" s="1"/>
  <c r="AU1997" i="1" s="1"/>
  <c r="AV1997" i="1" s="1"/>
  <c r="AL2073" i="1"/>
  <c r="AM2073" i="1" s="1"/>
  <c r="AQ2073" i="1" s="1"/>
  <c r="AR2073" i="1" s="1"/>
  <c r="AS2073" i="1" s="1"/>
  <c r="AU2073" i="1" s="1"/>
  <c r="AV2073" i="1" s="1"/>
  <c r="AL2048" i="1"/>
  <c r="AM2048" i="1" s="1"/>
  <c r="AQ2048" i="1" s="1"/>
  <c r="AR2048" i="1" s="1"/>
  <c r="AS2048" i="1" s="1"/>
  <c r="AU2048" i="1" s="1"/>
  <c r="AV2048" i="1" s="1"/>
  <c r="AL2017" i="1"/>
  <c r="AM2017" i="1" s="1"/>
  <c r="AQ2017" i="1" s="1"/>
  <c r="AR2017" i="1" s="1"/>
  <c r="AS2017" i="1" s="1"/>
  <c r="AU2017" i="1" s="1"/>
  <c r="AV2017" i="1" s="1"/>
  <c r="AL1938" i="1"/>
  <c r="AM1938" i="1" s="1"/>
  <c r="AQ1938" i="1" s="1"/>
  <c r="AR1938" i="1" s="1"/>
  <c r="AS1938" i="1" s="1"/>
  <c r="AU1938" i="1" s="1"/>
  <c r="AV1938" i="1" s="1"/>
  <c r="AL1911" i="1"/>
  <c r="AM1911" i="1" s="1"/>
  <c r="AQ1911" i="1" s="1"/>
  <c r="AR1911" i="1" s="1"/>
  <c r="AS1911" i="1" s="1"/>
  <c r="AU1911" i="1" s="1"/>
  <c r="AV1911" i="1" s="1"/>
  <c r="AL1887" i="1"/>
  <c r="AM1887" i="1" s="1"/>
  <c r="AQ1887" i="1" s="1"/>
  <c r="AR1887" i="1" s="1"/>
  <c r="AS1887" i="1" s="1"/>
  <c r="AU1887" i="1" s="1"/>
  <c r="AV1887" i="1" s="1"/>
  <c r="AL1980" i="1"/>
  <c r="AM1980" i="1" s="1"/>
  <c r="AQ1980" i="1" s="1"/>
  <c r="AR1980" i="1" s="1"/>
  <c r="AS1980" i="1" s="1"/>
  <c r="AU1980" i="1" s="1"/>
  <c r="AV1980" i="1" s="1"/>
  <c r="AL1847" i="1"/>
  <c r="AM1847" i="1" s="1"/>
  <c r="AQ1847" i="1" s="1"/>
  <c r="AR1847" i="1" s="1"/>
  <c r="AS1847" i="1" s="1"/>
  <c r="AU1847" i="1" s="1"/>
  <c r="AV1847" i="1" s="1"/>
  <c r="AL1940" i="1"/>
  <c r="AM1940" i="1" s="1"/>
  <c r="AQ1940" i="1" s="1"/>
  <c r="AR1940" i="1" s="1"/>
  <c r="AS1940" i="1" s="1"/>
  <c r="AU1940" i="1" s="1"/>
  <c r="AV1940" i="1" s="1"/>
  <c r="AL1889" i="1"/>
  <c r="AM1889" i="1" s="1"/>
  <c r="AQ1889" i="1" s="1"/>
  <c r="AR1889" i="1" s="1"/>
  <c r="AS1889" i="1" s="1"/>
  <c r="AU1889" i="1" s="1"/>
  <c r="AV1889" i="1" s="1"/>
  <c r="AL1946" i="1"/>
  <c r="AM1946" i="1" s="1"/>
  <c r="AQ1946" i="1" s="1"/>
  <c r="AR1946" i="1" s="1"/>
  <c r="AS1946" i="1" s="1"/>
  <c r="AU1946" i="1" s="1"/>
  <c r="AV1946" i="1" s="1"/>
  <c r="AL1909" i="1"/>
  <c r="AM1909" i="1" s="1"/>
  <c r="AQ1909" i="1" s="1"/>
  <c r="AR1909" i="1" s="1"/>
  <c r="AS1909" i="1" s="1"/>
  <c r="AU1909" i="1" s="1"/>
  <c r="AV1909" i="1" s="1"/>
  <c r="AL1878" i="1"/>
  <c r="AM1878" i="1" s="1"/>
  <c r="AQ1878" i="1" s="1"/>
  <c r="AR1878" i="1" s="1"/>
  <c r="AS1878" i="1" s="1"/>
  <c r="AU1878" i="1" s="1"/>
  <c r="AV1878" i="1" s="1"/>
  <c r="AL1760" i="1"/>
  <c r="AM1760" i="1" s="1"/>
  <c r="AQ1760" i="1" s="1"/>
  <c r="AR1760" i="1" s="1"/>
  <c r="AS1760" i="1" s="1"/>
  <c r="AU1760" i="1" s="1"/>
  <c r="AV1760" i="1" s="1"/>
  <c r="AL1939" i="1"/>
  <c r="AM1939" i="1" s="1"/>
  <c r="AQ1939" i="1" s="1"/>
  <c r="AR1939" i="1" s="1"/>
  <c r="AS1939" i="1" s="1"/>
  <c r="AU1939" i="1" s="1"/>
  <c r="AV1939" i="1" s="1"/>
  <c r="AL1840" i="1"/>
  <c r="AM1840" i="1" s="1"/>
  <c r="AQ1840" i="1" s="1"/>
  <c r="AR1840" i="1" s="1"/>
  <c r="AS1840" i="1" s="1"/>
  <c r="AU1840" i="1" s="1"/>
  <c r="AV1840" i="1" s="1"/>
  <c r="AL1821" i="1"/>
  <c r="AM1821" i="1" s="1"/>
  <c r="AQ1821" i="1" s="1"/>
  <c r="AR1821" i="1" s="1"/>
  <c r="AS1821" i="1" s="1"/>
  <c r="AU1821" i="1" s="1"/>
  <c r="AV1821" i="1" s="1"/>
  <c r="AL1803" i="1"/>
  <c r="AM1803" i="1" s="1"/>
  <c r="AQ1803" i="1" s="1"/>
  <c r="AR1803" i="1" s="1"/>
  <c r="AS1803" i="1" s="1"/>
  <c r="AU1803" i="1" s="1"/>
  <c r="AV1803" i="1" s="1"/>
  <c r="AL1782" i="1"/>
  <c r="AM1782" i="1" s="1"/>
  <c r="AQ1782" i="1" s="1"/>
  <c r="AR1782" i="1" s="1"/>
  <c r="AS1782" i="1" s="1"/>
  <c r="AU1782" i="1" s="1"/>
  <c r="AV1782" i="1" s="1"/>
  <c r="AL1765" i="1"/>
  <c r="AM1765" i="1" s="1"/>
  <c r="AQ1765" i="1" s="1"/>
  <c r="AR1765" i="1" s="1"/>
  <c r="AS1765" i="1" s="1"/>
  <c r="AU1765" i="1" s="1"/>
  <c r="AV1765" i="1" s="1"/>
  <c r="AL1747" i="1"/>
  <c r="AM1747" i="1" s="1"/>
  <c r="AQ1747" i="1" s="1"/>
  <c r="AR1747" i="1" s="1"/>
  <c r="AS1747" i="1" s="1"/>
  <c r="AU1747" i="1" s="1"/>
  <c r="AV1747" i="1" s="1"/>
  <c r="AL1643" i="1"/>
  <c r="AM1643" i="1" s="1"/>
  <c r="AQ1643" i="1" s="1"/>
  <c r="AR1643" i="1" s="1"/>
  <c r="AS1643" i="1" s="1"/>
  <c r="AU1643" i="1" s="1"/>
  <c r="AV1643" i="1" s="1"/>
  <c r="AL1550" i="1"/>
  <c r="AM1550" i="1" s="1"/>
  <c r="AQ1550" i="1" s="1"/>
  <c r="AR1550" i="1" s="1"/>
  <c r="AS1550" i="1" s="1"/>
  <c r="AU1550" i="1" s="1"/>
  <c r="AV1550" i="1" s="1"/>
  <c r="AL1649" i="1"/>
  <c r="AM1649" i="1" s="1"/>
  <c r="AQ1649" i="1" s="1"/>
  <c r="AR1649" i="1" s="1"/>
  <c r="AS1649" i="1" s="1"/>
  <c r="AU1649" i="1" s="1"/>
  <c r="AV1649" i="1" s="1"/>
  <c r="AL1635" i="1"/>
  <c r="AM1635" i="1" s="1"/>
  <c r="AQ1635" i="1" s="1"/>
  <c r="AR1635" i="1" s="1"/>
  <c r="AS1635" i="1" s="1"/>
  <c r="AU1635" i="1" s="1"/>
  <c r="AV1635" i="1" s="1"/>
  <c r="AL1623" i="1"/>
  <c r="AM1623" i="1" s="1"/>
  <c r="AQ1623" i="1" s="1"/>
  <c r="AR1623" i="1" s="1"/>
  <c r="AS1623" i="1" s="1"/>
  <c r="AU1623" i="1" s="1"/>
  <c r="AV1623" i="1" s="1"/>
  <c r="AL1615" i="1"/>
  <c r="AM1615" i="1" s="1"/>
  <c r="AQ1615" i="1" s="1"/>
  <c r="AR1615" i="1" s="1"/>
  <c r="AS1615" i="1" s="1"/>
  <c r="AU1615" i="1" s="1"/>
  <c r="AV1615" i="1" s="1"/>
  <c r="AL1604" i="1"/>
  <c r="AM1604" i="1" s="1"/>
  <c r="AQ1604" i="1" s="1"/>
  <c r="AR1604" i="1" s="1"/>
  <c r="AS1604" i="1" s="1"/>
  <c r="AU1604" i="1" s="1"/>
  <c r="AV1604" i="1" s="1"/>
  <c r="AL1595" i="1"/>
  <c r="AM1595" i="1" s="1"/>
  <c r="AQ1595" i="1" s="1"/>
  <c r="AR1595" i="1" s="1"/>
  <c r="AS1595" i="1" s="1"/>
  <c r="AU1595" i="1" s="1"/>
  <c r="AV1595" i="1" s="1"/>
  <c r="AL1585" i="1"/>
  <c r="AM1585" i="1" s="1"/>
  <c r="AQ1585" i="1" s="1"/>
  <c r="AR1585" i="1" s="1"/>
  <c r="AS1585" i="1" s="1"/>
  <c r="AU1585" i="1" s="1"/>
  <c r="AV1585" i="1" s="1"/>
  <c r="AL1576" i="1"/>
  <c r="AM1576" i="1" s="1"/>
  <c r="AQ1576" i="1" s="1"/>
  <c r="AR1576" i="1" s="1"/>
  <c r="AS1576" i="1" s="1"/>
  <c r="AU1576" i="1" s="1"/>
  <c r="AV1576" i="1" s="1"/>
  <c r="AL1566" i="1"/>
  <c r="AM1566" i="1" s="1"/>
  <c r="AQ1566" i="1" s="1"/>
  <c r="AR1566" i="1" s="1"/>
  <c r="AS1566" i="1" s="1"/>
  <c r="AU1566" i="1" s="1"/>
  <c r="AV1566" i="1" s="1"/>
  <c r="AL1556" i="1"/>
  <c r="AM1556" i="1" s="1"/>
  <c r="AQ1556" i="1" s="1"/>
  <c r="AR1556" i="1" s="1"/>
  <c r="AS1556" i="1" s="1"/>
  <c r="AU1556" i="1" s="1"/>
  <c r="AV1556" i="1" s="1"/>
  <c r="AL1548" i="1"/>
  <c r="AM1548" i="1" s="1"/>
  <c r="AQ1548" i="1" s="1"/>
  <c r="AR1548" i="1" s="1"/>
  <c r="AS1548" i="1" s="1"/>
  <c r="AU1548" i="1" s="1"/>
  <c r="AV1548" i="1" s="1"/>
  <c r="AL1539" i="1"/>
  <c r="AM1539" i="1" s="1"/>
  <c r="AQ1539" i="1" s="1"/>
  <c r="AR1539" i="1" s="1"/>
  <c r="AS1539" i="1" s="1"/>
  <c r="AU1539" i="1" s="1"/>
  <c r="AV1539" i="1" s="1"/>
  <c r="AL1648" i="1"/>
  <c r="AM1648" i="1" s="1"/>
  <c r="AQ1648" i="1" s="1"/>
  <c r="AR1648" i="1" s="1"/>
  <c r="AS1648" i="1" s="1"/>
  <c r="AU1648" i="1" s="1"/>
  <c r="AV1648" i="1" s="1"/>
  <c r="AL1537" i="1"/>
  <c r="AM1537" i="1" s="1"/>
  <c r="AQ1537" i="1" s="1"/>
  <c r="AR1537" i="1" s="1"/>
  <c r="AS1537" i="1" s="1"/>
  <c r="AU1537" i="1" s="1"/>
  <c r="AV1537" i="1" s="1"/>
  <c r="AL1862" i="1"/>
  <c r="AM1862" i="1" s="1"/>
  <c r="AQ1862" i="1" s="1"/>
  <c r="AR1862" i="1" s="1"/>
  <c r="AS1862" i="1" s="1"/>
  <c r="AU1862" i="1" s="1"/>
  <c r="AV1862" i="1" s="1"/>
  <c r="AL1663" i="1"/>
  <c r="AM1663" i="1" s="1"/>
  <c r="AQ1663" i="1" s="1"/>
  <c r="AR1663" i="1" s="1"/>
  <c r="AS1663" i="1" s="1"/>
  <c r="AU1663" i="1" s="1"/>
  <c r="AV1663" i="1" s="1"/>
  <c r="AL1532" i="1"/>
  <c r="AM1532" i="1" s="1"/>
  <c r="AQ1532" i="1" s="1"/>
  <c r="AR1532" i="1" s="1"/>
  <c r="AS1532" i="1" s="1"/>
  <c r="AU1532" i="1" s="1"/>
  <c r="AV1532" i="1" s="1"/>
  <c r="AL1464" i="1"/>
  <c r="AM1464" i="1" s="1"/>
  <c r="AQ1464" i="1" s="1"/>
  <c r="AR1464" i="1" s="1"/>
  <c r="AS1464" i="1" s="1"/>
  <c r="AU1464" i="1" s="1"/>
  <c r="AV1464" i="1" s="1"/>
  <c r="AL1388" i="1"/>
  <c r="AM1388" i="1" s="1"/>
  <c r="AQ1388" i="1" s="1"/>
  <c r="AR1388" i="1" s="1"/>
  <c r="AS1388" i="1" s="1"/>
  <c r="AU1388" i="1" s="1"/>
  <c r="AV1388" i="1" s="1"/>
  <c r="AL1325" i="1"/>
  <c r="AM1325" i="1" s="1"/>
  <c r="AQ1325" i="1" s="1"/>
  <c r="AR1325" i="1" s="1"/>
  <c r="AS1325" i="1" s="1"/>
  <c r="AU1325" i="1" s="1"/>
  <c r="AV1325" i="1" s="1"/>
  <c r="AL1231" i="1"/>
  <c r="AM1231" i="1" s="1"/>
  <c r="AQ1231" i="1" s="1"/>
  <c r="AR1231" i="1" s="1"/>
  <c r="AS1231" i="1" s="1"/>
  <c r="AU1231" i="1" s="1"/>
  <c r="AV1231" i="1" s="1"/>
  <c r="AL1422" i="1"/>
  <c r="AM1422" i="1" s="1"/>
  <c r="AQ1422" i="1" s="1"/>
  <c r="AR1422" i="1" s="1"/>
  <c r="AS1422" i="1" s="1"/>
  <c r="AU1422" i="1" s="1"/>
  <c r="AV1422" i="1" s="1"/>
  <c r="AL1304" i="1"/>
  <c r="AM1304" i="1" s="1"/>
  <c r="AQ1304" i="1" s="1"/>
  <c r="AR1304" i="1" s="1"/>
  <c r="AS1304" i="1" s="1"/>
  <c r="AU1304" i="1" s="1"/>
  <c r="AV1304" i="1" s="1"/>
  <c r="AL1509" i="1"/>
  <c r="AM1509" i="1" s="1"/>
  <c r="AQ1509" i="1" s="1"/>
  <c r="AR1509" i="1" s="1"/>
  <c r="AS1509" i="1" s="1"/>
  <c r="AU1509" i="1" s="1"/>
  <c r="AV1509" i="1" s="1"/>
  <c r="AL1417" i="1"/>
  <c r="AM1417" i="1" s="1"/>
  <c r="AQ1417" i="1" s="1"/>
  <c r="AR1417" i="1" s="1"/>
  <c r="AS1417" i="1" s="1"/>
  <c r="AU1417" i="1" s="1"/>
  <c r="AV1417" i="1" s="1"/>
  <c r="AL1448" i="1"/>
  <c r="AM1448" i="1" s="1"/>
  <c r="AQ1448" i="1" s="1"/>
  <c r="AR1448" i="1" s="1"/>
  <c r="AS1448" i="1" s="1"/>
  <c r="AU1448" i="1" s="1"/>
  <c r="AV1448" i="1" s="1"/>
  <c r="AL1403" i="1"/>
  <c r="AM1403" i="1" s="1"/>
  <c r="AQ1403" i="1" s="1"/>
  <c r="AR1403" i="1" s="1"/>
  <c r="AS1403" i="1" s="1"/>
  <c r="AU1403" i="1" s="1"/>
  <c r="AV1403" i="1" s="1"/>
  <c r="AL1353" i="1"/>
  <c r="AM1353" i="1" s="1"/>
  <c r="AQ1353" i="1" s="1"/>
  <c r="AR1353" i="1" s="1"/>
  <c r="AS1353" i="1" s="1"/>
  <c r="AU1353" i="1" s="1"/>
  <c r="AV1353" i="1" s="1"/>
  <c r="AL1321" i="1"/>
  <c r="AM1321" i="1" s="1"/>
  <c r="AQ1321" i="1" s="1"/>
  <c r="AR1321" i="1" s="1"/>
  <c r="AS1321" i="1" s="1"/>
  <c r="AU1321" i="1" s="1"/>
  <c r="AV1321" i="1" s="1"/>
  <c r="AL1280" i="1"/>
  <c r="AM1280" i="1" s="1"/>
  <c r="AQ1280" i="1" s="1"/>
  <c r="AR1280" i="1" s="1"/>
  <c r="AS1280" i="1" s="1"/>
  <c r="AU1280" i="1" s="1"/>
  <c r="AV1280" i="1" s="1"/>
  <c r="AL1245" i="1"/>
  <c r="AM1245" i="1" s="1"/>
  <c r="AQ1245" i="1" s="1"/>
  <c r="AR1245" i="1" s="1"/>
  <c r="AS1245" i="1" s="1"/>
  <c r="AU1245" i="1" s="1"/>
  <c r="AV1245" i="1" s="1"/>
  <c r="AL1206" i="1"/>
  <c r="AM1206" i="1" s="1"/>
  <c r="AQ1206" i="1" s="1"/>
  <c r="AR1206" i="1" s="1"/>
  <c r="AS1206" i="1" s="1"/>
  <c r="AU1206" i="1" s="1"/>
  <c r="AV1206" i="1" s="1"/>
  <c r="AL1178" i="1"/>
  <c r="AM1178" i="1" s="1"/>
  <c r="AQ1178" i="1" s="1"/>
  <c r="AR1178" i="1" s="1"/>
  <c r="AS1178" i="1" s="1"/>
  <c r="AU1178" i="1" s="1"/>
  <c r="AV1178" i="1" s="1"/>
  <c r="AL1149" i="1"/>
  <c r="AM1149" i="1" s="1"/>
  <c r="AQ1149" i="1" s="1"/>
  <c r="AR1149" i="1" s="1"/>
  <c r="AS1149" i="1" s="1"/>
  <c r="AU1149" i="1" s="1"/>
  <c r="AV1149" i="1" s="1"/>
  <c r="AL1127" i="1"/>
  <c r="AM1127" i="1" s="1"/>
  <c r="AQ1127" i="1" s="1"/>
  <c r="AR1127" i="1" s="1"/>
  <c r="AS1127" i="1" s="1"/>
  <c r="AU1127" i="1" s="1"/>
  <c r="AV1127" i="1" s="1"/>
  <c r="AL1109" i="1"/>
  <c r="AM1109" i="1" s="1"/>
  <c r="AQ1109" i="1" s="1"/>
  <c r="AR1109" i="1" s="1"/>
  <c r="AS1109" i="1" s="1"/>
  <c r="AU1109" i="1" s="1"/>
  <c r="AV1109" i="1" s="1"/>
  <c r="AL1091" i="1"/>
  <c r="AM1091" i="1" s="1"/>
  <c r="AQ1091" i="1" s="1"/>
  <c r="AR1091" i="1" s="1"/>
  <c r="AS1091" i="1" s="1"/>
  <c r="AU1091" i="1" s="1"/>
  <c r="AV1091" i="1" s="1"/>
  <c r="AL1071" i="1"/>
  <c r="AM1071" i="1" s="1"/>
  <c r="AQ1071" i="1" s="1"/>
  <c r="AR1071" i="1" s="1"/>
  <c r="AS1071" i="1" s="1"/>
  <c r="AU1071" i="1" s="1"/>
  <c r="AV1071" i="1" s="1"/>
  <c r="AL1051" i="1"/>
  <c r="AM1051" i="1" s="1"/>
  <c r="AQ1051" i="1" s="1"/>
  <c r="AR1051" i="1" s="1"/>
  <c r="AS1051" i="1" s="1"/>
  <c r="AU1051" i="1" s="1"/>
  <c r="AV1051" i="1" s="1"/>
  <c r="AL1034" i="1"/>
  <c r="AM1034" i="1" s="1"/>
  <c r="AQ1034" i="1" s="1"/>
  <c r="AR1034" i="1" s="1"/>
  <c r="AS1034" i="1" s="1"/>
  <c r="AU1034" i="1" s="1"/>
  <c r="AV1034" i="1" s="1"/>
  <c r="AL1018" i="1"/>
  <c r="AM1018" i="1" s="1"/>
  <c r="AQ1018" i="1" s="1"/>
  <c r="AR1018" i="1" s="1"/>
  <c r="AS1018" i="1" s="1"/>
  <c r="AU1018" i="1" s="1"/>
  <c r="AV1018" i="1" s="1"/>
  <c r="AL1008" i="1"/>
  <c r="AM1008" i="1" s="1"/>
  <c r="AQ1008" i="1" s="1"/>
  <c r="AR1008" i="1" s="1"/>
  <c r="AS1008" i="1" s="1"/>
  <c r="AU1008" i="1" s="1"/>
  <c r="AV1008" i="1" s="1"/>
  <c r="AL998" i="1"/>
  <c r="AM998" i="1" s="1"/>
  <c r="AQ998" i="1" s="1"/>
  <c r="AR998" i="1" s="1"/>
  <c r="AS998" i="1" s="1"/>
  <c r="AU998" i="1" s="1"/>
  <c r="AV998" i="1" s="1"/>
  <c r="AL989" i="1"/>
  <c r="AM989" i="1" s="1"/>
  <c r="AQ989" i="1" s="1"/>
  <c r="AR989" i="1" s="1"/>
  <c r="AS989" i="1" s="1"/>
  <c r="AU989" i="1" s="1"/>
  <c r="AV989" i="1" s="1"/>
  <c r="AL980" i="1"/>
  <c r="AM980" i="1" s="1"/>
  <c r="AQ980" i="1" s="1"/>
  <c r="AR980" i="1" s="1"/>
  <c r="AS980" i="1" s="1"/>
  <c r="AU980" i="1" s="1"/>
  <c r="AV980" i="1" s="1"/>
  <c r="AL1393" i="1"/>
  <c r="AM1393" i="1" s="1"/>
  <c r="AQ1393" i="1" s="1"/>
  <c r="AR1393" i="1" s="1"/>
  <c r="AS1393" i="1" s="1"/>
  <c r="AU1393" i="1" s="1"/>
  <c r="AV1393" i="1" s="1"/>
  <c r="AL1235" i="1"/>
  <c r="AM1235" i="1" s="1"/>
  <c r="AQ1235" i="1" s="1"/>
  <c r="AR1235" i="1" s="1"/>
  <c r="AS1235" i="1" s="1"/>
  <c r="AU1235" i="1" s="1"/>
  <c r="AV1235" i="1" s="1"/>
  <c r="AL963" i="1"/>
  <c r="AM963" i="1" s="1"/>
  <c r="AQ963" i="1" s="1"/>
  <c r="AR963" i="1" s="1"/>
  <c r="AS963" i="1" s="1"/>
  <c r="AU963" i="1" s="1"/>
  <c r="AV963" i="1" s="1"/>
  <c r="AL921" i="1"/>
  <c r="AM921" i="1" s="1"/>
  <c r="AQ921" i="1" s="1"/>
  <c r="AR921" i="1" s="1"/>
  <c r="AS921" i="1" s="1"/>
  <c r="AU921" i="1" s="1"/>
  <c r="AV921" i="1" s="1"/>
  <c r="AL889" i="1"/>
  <c r="AM889" i="1" s="1"/>
  <c r="AQ889" i="1" s="1"/>
  <c r="AR889" i="1" s="1"/>
  <c r="AS889" i="1" s="1"/>
  <c r="AU889" i="1" s="1"/>
  <c r="AV889" i="1" s="1"/>
  <c r="AL849" i="1"/>
  <c r="AM849" i="1" s="1"/>
  <c r="AQ849" i="1" s="1"/>
  <c r="AR849" i="1" s="1"/>
  <c r="AS849" i="1" s="1"/>
  <c r="AU849" i="1" s="1"/>
  <c r="AV849" i="1" s="1"/>
  <c r="AL933" i="1"/>
  <c r="AM933" i="1" s="1"/>
  <c r="AQ933" i="1" s="1"/>
  <c r="AR933" i="1" s="1"/>
  <c r="AS933" i="1" s="1"/>
  <c r="AU933" i="1" s="1"/>
  <c r="AV933" i="1" s="1"/>
  <c r="AL861" i="1"/>
  <c r="AM861" i="1" s="1"/>
  <c r="AQ861" i="1" s="1"/>
  <c r="AR861" i="1" s="1"/>
  <c r="AS861" i="1" s="1"/>
  <c r="AU861" i="1" s="1"/>
  <c r="AV861" i="1" s="1"/>
  <c r="AL818" i="1"/>
  <c r="AM818" i="1" s="1"/>
  <c r="AQ818" i="1" s="1"/>
  <c r="AR818" i="1" s="1"/>
  <c r="AS818" i="1" s="1"/>
  <c r="AU818" i="1" s="1"/>
  <c r="AV818" i="1" s="1"/>
  <c r="AL800" i="1"/>
  <c r="AM800" i="1" s="1"/>
  <c r="AQ800" i="1" s="1"/>
  <c r="AR800" i="1" s="1"/>
  <c r="AS800" i="1" s="1"/>
  <c r="AU800" i="1" s="1"/>
  <c r="AV800" i="1" s="1"/>
  <c r="AL783" i="1"/>
  <c r="AM783" i="1" s="1"/>
  <c r="AQ783" i="1" s="1"/>
  <c r="AR783" i="1" s="1"/>
  <c r="AS783" i="1" s="1"/>
  <c r="AU783" i="1" s="1"/>
  <c r="AV783" i="1" s="1"/>
  <c r="AL766" i="1"/>
  <c r="AM766" i="1" s="1"/>
  <c r="AQ766" i="1" s="1"/>
  <c r="AR766" i="1" s="1"/>
  <c r="AS766" i="1" s="1"/>
  <c r="AU766" i="1" s="1"/>
  <c r="AV766" i="1" s="1"/>
  <c r="AL748" i="1"/>
  <c r="AM748" i="1" s="1"/>
  <c r="AQ748" i="1" s="1"/>
  <c r="AR748" i="1" s="1"/>
  <c r="AS748" i="1" s="1"/>
  <c r="AU748" i="1" s="1"/>
  <c r="AV748" i="1" s="1"/>
  <c r="AL731" i="1"/>
  <c r="AM731" i="1" s="1"/>
  <c r="AQ731" i="1" s="1"/>
  <c r="AR731" i="1" s="1"/>
  <c r="AS731" i="1" s="1"/>
  <c r="AU731" i="1" s="1"/>
  <c r="AV731" i="1" s="1"/>
  <c r="AL710" i="1"/>
  <c r="AM710" i="1" s="1"/>
  <c r="AQ710" i="1" s="1"/>
  <c r="AR710" i="1" s="1"/>
  <c r="AS710" i="1" s="1"/>
  <c r="AU710" i="1" s="1"/>
  <c r="AV710" i="1" s="1"/>
  <c r="AL692" i="1"/>
  <c r="AM692" i="1" s="1"/>
  <c r="AQ692" i="1" s="1"/>
  <c r="AR692" i="1" s="1"/>
  <c r="AS692" i="1" s="1"/>
  <c r="AU692" i="1" s="1"/>
  <c r="AV692" i="1" s="1"/>
  <c r="AL672" i="1"/>
  <c r="AM672" i="1" s="1"/>
  <c r="AQ672" i="1" s="1"/>
  <c r="AR672" i="1" s="1"/>
  <c r="AS672" i="1" s="1"/>
  <c r="AU672" i="1" s="1"/>
  <c r="AV672" i="1" s="1"/>
  <c r="AL655" i="1"/>
  <c r="AM655" i="1" s="1"/>
  <c r="AQ655" i="1" s="1"/>
  <c r="AR655" i="1" s="1"/>
  <c r="AS655" i="1" s="1"/>
  <c r="AU655" i="1" s="1"/>
  <c r="AV655" i="1" s="1"/>
  <c r="AL636" i="1"/>
  <c r="AM636" i="1" s="1"/>
  <c r="AQ636" i="1" s="1"/>
  <c r="AR636" i="1" s="1"/>
  <c r="AS636" i="1" s="1"/>
  <c r="AU636" i="1" s="1"/>
  <c r="AV636" i="1" s="1"/>
  <c r="AL823" i="1"/>
  <c r="AM823" i="1" s="1"/>
  <c r="AQ823" i="1" s="1"/>
  <c r="AR823" i="1" s="1"/>
  <c r="AS823" i="1" s="1"/>
  <c r="AU823" i="1" s="1"/>
  <c r="AV823" i="1" s="1"/>
  <c r="AL805" i="1"/>
  <c r="AM805" i="1" s="1"/>
  <c r="AQ805" i="1" s="1"/>
  <c r="AR805" i="1" s="1"/>
  <c r="AS805" i="1" s="1"/>
  <c r="AU805" i="1" s="1"/>
  <c r="AV805" i="1" s="1"/>
  <c r="AL789" i="1"/>
  <c r="AM789" i="1" s="1"/>
  <c r="AQ789" i="1" s="1"/>
  <c r="AR789" i="1" s="1"/>
  <c r="AS789" i="1" s="1"/>
  <c r="AU789" i="1" s="1"/>
  <c r="AV789" i="1" s="1"/>
  <c r="AL772" i="1"/>
  <c r="AM772" i="1" s="1"/>
  <c r="AQ772" i="1" s="1"/>
  <c r="AR772" i="1" s="1"/>
  <c r="AS772" i="1" s="1"/>
  <c r="AU772" i="1" s="1"/>
  <c r="AV772" i="1" s="1"/>
  <c r="AL755" i="1"/>
  <c r="AM755" i="1" s="1"/>
  <c r="AQ755" i="1" s="1"/>
  <c r="AR755" i="1" s="1"/>
  <c r="AS755" i="1" s="1"/>
  <c r="AU755" i="1" s="1"/>
  <c r="AV755" i="1" s="1"/>
  <c r="AL736" i="1"/>
  <c r="AM736" i="1" s="1"/>
  <c r="AQ736" i="1" s="1"/>
  <c r="AR736" i="1" s="1"/>
  <c r="AS736" i="1" s="1"/>
  <c r="AU736" i="1" s="1"/>
  <c r="AV736" i="1" s="1"/>
  <c r="AL717" i="1"/>
  <c r="AM717" i="1" s="1"/>
  <c r="AQ717" i="1" s="1"/>
  <c r="AR717" i="1" s="1"/>
  <c r="AS717" i="1" s="1"/>
  <c r="AU717" i="1" s="1"/>
  <c r="AV717" i="1" s="1"/>
  <c r="AL697" i="1"/>
  <c r="AM697" i="1" s="1"/>
  <c r="AQ697" i="1" s="1"/>
  <c r="AR697" i="1" s="1"/>
  <c r="AS697" i="1" s="1"/>
  <c r="AU697" i="1" s="1"/>
  <c r="AV697" i="1" s="1"/>
  <c r="AL677" i="1"/>
  <c r="AM677" i="1" s="1"/>
  <c r="AQ677" i="1" s="1"/>
  <c r="AR677" i="1" s="1"/>
  <c r="AS677" i="1" s="1"/>
  <c r="AU677" i="1" s="1"/>
  <c r="AV677" i="1" s="1"/>
  <c r="AL661" i="1"/>
  <c r="AM661" i="1" s="1"/>
  <c r="AQ661" i="1" s="1"/>
  <c r="AR661" i="1" s="1"/>
  <c r="AS661" i="1" s="1"/>
  <c r="AU661" i="1" s="1"/>
  <c r="AV661" i="1" s="1"/>
  <c r="AL642" i="1"/>
  <c r="AM642" i="1" s="1"/>
  <c r="AQ642" i="1" s="1"/>
  <c r="AR642" i="1" s="1"/>
  <c r="AS642" i="1" s="1"/>
  <c r="AU642" i="1" s="1"/>
  <c r="AV642" i="1" s="1"/>
  <c r="AL390" i="1"/>
  <c r="AM390" i="1" s="1"/>
  <c r="AQ390" i="1" s="1"/>
  <c r="AR390" i="1" s="1"/>
  <c r="AS390" i="1" s="1"/>
  <c r="AU390" i="1" s="1"/>
  <c r="AV390" i="1" s="1"/>
  <c r="AL348" i="1"/>
  <c r="AM348" i="1" s="1"/>
  <c r="AQ348" i="1" s="1"/>
  <c r="AR348" i="1" s="1"/>
  <c r="AS348" i="1" s="1"/>
  <c r="AU348" i="1" s="1"/>
  <c r="AV348" i="1" s="1"/>
  <c r="AL272" i="1"/>
  <c r="AM272" i="1" s="1"/>
  <c r="AQ272" i="1" s="1"/>
  <c r="AR272" i="1" s="1"/>
  <c r="AS272" i="1" s="1"/>
  <c r="AU272" i="1" s="1"/>
  <c r="AV272" i="1" s="1"/>
  <c r="AL200" i="1"/>
  <c r="AM200" i="1" s="1"/>
  <c r="AQ200" i="1" s="1"/>
  <c r="AR200" i="1" s="1"/>
  <c r="AS200" i="1" s="1"/>
  <c r="AU200" i="1" s="1"/>
  <c r="AV200" i="1" s="1"/>
  <c r="AL112" i="1"/>
  <c r="AM112" i="1" s="1"/>
  <c r="AQ112" i="1" s="1"/>
  <c r="AR112" i="1" s="1"/>
  <c r="AS112" i="1" s="1"/>
  <c r="AU112" i="1" s="1"/>
  <c r="AV112" i="1" s="1"/>
  <c r="AL58" i="1"/>
  <c r="AM58" i="1" s="1"/>
  <c r="AQ58" i="1" s="1"/>
  <c r="AL612" i="1"/>
  <c r="AM612" i="1" s="1"/>
  <c r="AQ612" i="1" s="1"/>
  <c r="AR612" i="1" s="1"/>
  <c r="AS612" i="1" s="1"/>
  <c r="AU612" i="1" s="1"/>
  <c r="AV612" i="1" s="1"/>
  <c r="AL602" i="1"/>
  <c r="AM602" i="1" s="1"/>
  <c r="AQ602" i="1" s="1"/>
  <c r="AR602" i="1" s="1"/>
  <c r="AS602" i="1" s="1"/>
  <c r="AU602" i="1" s="1"/>
  <c r="AV602" i="1" s="1"/>
  <c r="AL592" i="1"/>
  <c r="AM592" i="1" s="1"/>
  <c r="AQ592" i="1" s="1"/>
  <c r="AR592" i="1" s="1"/>
  <c r="AS592" i="1" s="1"/>
  <c r="AU592" i="1" s="1"/>
  <c r="AV592" i="1" s="1"/>
  <c r="AL584" i="1"/>
  <c r="AM584" i="1" s="1"/>
  <c r="AQ584" i="1" s="1"/>
  <c r="AR584" i="1" s="1"/>
  <c r="AS584" i="1" s="1"/>
  <c r="AU584" i="1" s="1"/>
  <c r="AV584" i="1" s="1"/>
  <c r="AL573" i="1"/>
  <c r="AM573" i="1" s="1"/>
  <c r="AQ573" i="1" s="1"/>
  <c r="AR573" i="1" s="1"/>
  <c r="AS573" i="1" s="1"/>
  <c r="AU573" i="1" s="1"/>
  <c r="AV573" i="1" s="1"/>
  <c r="AL564" i="1"/>
  <c r="AM564" i="1" s="1"/>
  <c r="AQ564" i="1" s="1"/>
  <c r="AR564" i="1" s="1"/>
  <c r="AS564" i="1" s="1"/>
  <c r="AU564" i="1" s="1"/>
  <c r="AV564" i="1" s="1"/>
  <c r="AL555" i="1"/>
  <c r="AM555" i="1" s="1"/>
  <c r="AQ555" i="1" s="1"/>
  <c r="AR555" i="1" s="1"/>
  <c r="AS555" i="1" s="1"/>
  <c r="AU555" i="1" s="1"/>
  <c r="AV555" i="1" s="1"/>
  <c r="AL544" i="1"/>
  <c r="AM544" i="1" s="1"/>
  <c r="AQ544" i="1" s="1"/>
  <c r="AR544" i="1" s="1"/>
  <c r="AS544" i="1" s="1"/>
  <c r="AU544" i="1" s="1"/>
  <c r="AV544" i="1" s="1"/>
  <c r="AL536" i="1"/>
  <c r="AM536" i="1" s="1"/>
  <c r="AQ536" i="1" s="1"/>
  <c r="AR536" i="1" s="1"/>
  <c r="AS536" i="1" s="1"/>
  <c r="AU536" i="1" s="1"/>
  <c r="AV536" i="1" s="1"/>
  <c r="AL520" i="1"/>
  <c r="AM520" i="1" s="1"/>
  <c r="AQ520" i="1" s="1"/>
  <c r="AR520" i="1" s="1"/>
  <c r="AS520" i="1" s="1"/>
  <c r="AU520" i="1" s="1"/>
  <c r="AV520" i="1" s="1"/>
  <c r="AL508" i="1"/>
  <c r="AM508" i="1" s="1"/>
  <c r="AQ508" i="1" s="1"/>
  <c r="AR508" i="1" s="1"/>
  <c r="AS508" i="1" s="1"/>
  <c r="AU508" i="1" s="1"/>
  <c r="AV508" i="1" s="1"/>
  <c r="AL489" i="1"/>
  <c r="AM489" i="1" s="1"/>
  <c r="AQ489" i="1" s="1"/>
  <c r="AR489" i="1" s="1"/>
  <c r="AS489" i="1" s="1"/>
  <c r="AU489" i="1" s="1"/>
  <c r="AV489" i="1" s="1"/>
  <c r="AL468" i="1"/>
  <c r="AM468" i="1" s="1"/>
  <c r="AQ468" i="1" s="1"/>
  <c r="AR468" i="1" s="1"/>
  <c r="AS468" i="1" s="1"/>
  <c r="AU468" i="1" s="1"/>
  <c r="AV468" i="1" s="1"/>
  <c r="AL452" i="1"/>
  <c r="AM452" i="1" s="1"/>
  <c r="AQ452" i="1" s="1"/>
  <c r="AR452" i="1" s="1"/>
  <c r="AS452" i="1" s="1"/>
  <c r="AU452" i="1" s="1"/>
  <c r="AV452" i="1" s="1"/>
  <c r="AL431" i="1"/>
  <c r="AM431" i="1" s="1"/>
  <c r="AQ431" i="1" s="1"/>
  <c r="AR431" i="1" s="1"/>
  <c r="AS431" i="1" s="1"/>
  <c r="AU431" i="1" s="1"/>
  <c r="AV431" i="1" s="1"/>
  <c r="AL396" i="1"/>
  <c r="AM396" i="1" s="1"/>
  <c r="AQ396" i="1" s="1"/>
  <c r="AR396" i="1" s="1"/>
  <c r="AS396" i="1" s="1"/>
  <c r="AU396" i="1" s="1"/>
  <c r="AV396" i="1" s="1"/>
  <c r="AL342" i="1"/>
  <c r="AM342" i="1" s="1"/>
  <c r="AQ342" i="1" s="1"/>
  <c r="AR342" i="1" s="1"/>
  <c r="AS342" i="1" s="1"/>
  <c r="AU342" i="1" s="1"/>
  <c r="AV342" i="1" s="1"/>
  <c r="AL296" i="1"/>
  <c r="AM296" i="1" s="1"/>
  <c r="AQ296" i="1" s="1"/>
  <c r="AR296" i="1" s="1"/>
  <c r="AS296" i="1" s="1"/>
  <c r="AU296" i="1" s="1"/>
  <c r="AV296" i="1" s="1"/>
  <c r="AL216" i="1"/>
  <c r="AM216" i="1" s="1"/>
  <c r="AQ216" i="1" s="1"/>
  <c r="AR216" i="1" s="1"/>
  <c r="AS216" i="1" s="1"/>
  <c r="AU216" i="1" s="1"/>
  <c r="AV216" i="1" s="1"/>
  <c r="AL124" i="1"/>
  <c r="AM124" i="1" s="1"/>
  <c r="AQ124" i="1" s="1"/>
  <c r="AR124" i="1" s="1"/>
  <c r="AS124" i="1" s="1"/>
  <c r="AU124" i="1" s="1"/>
  <c r="AV124" i="1" s="1"/>
  <c r="AL2020" i="1"/>
  <c r="AM2020" i="1" s="1"/>
  <c r="AQ2020" i="1" s="1"/>
  <c r="AR2020" i="1" s="1"/>
  <c r="AS2020" i="1" s="1"/>
  <c r="AU2020" i="1" s="1"/>
  <c r="AV2020" i="1" s="1"/>
  <c r="AL1979" i="1"/>
  <c r="AM1979" i="1" s="1"/>
  <c r="AQ1979" i="1" s="1"/>
  <c r="AR1979" i="1" s="1"/>
  <c r="AS1979" i="1" s="1"/>
  <c r="AU1979" i="1" s="1"/>
  <c r="AV1979" i="1" s="1"/>
  <c r="AL1596" i="1"/>
  <c r="AM1596" i="1" s="1"/>
  <c r="AQ1596" i="1" s="1"/>
  <c r="AR1596" i="1" s="1"/>
  <c r="AS1596" i="1" s="1"/>
  <c r="AU1596" i="1" s="1"/>
  <c r="AV1596" i="1" s="1"/>
  <c r="AL1366" i="1"/>
  <c r="AM1366" i="1" s="1"/>
  <c r="AQ1366" i="1" s="1"/>
  <c r="AR1366" i="1" s="1"/>
  <c r="AS1366" i="1" s="1"/>
  <c r="AU1366" i="1" s="1"/>
  <c r="AV1366" i="1" s="1"/>
  <c r="AL1382" i="1"/>
  <c r="AM1382" i="1" s="1"/>
  <c r="AQ1382" i="1" s="1"/>
  <c r="AR1382" i="1" s="1"/>
  <c r="AS1382" i="1" s="1"/>
  <c r="AU1382" i="1" s="1"/>
  <c r="AV1382" i="1" s="1"/>
  <c r="AL1491" i="1"/>
  <c r="AM1491" i="1" s="1"/>
  <c r="AQ1491" i="1" s="1"/>
  <c r="AR1491" i="1" s="1"/>
  <c r="AS1491" i="1" s="1"/>
  <c r="AU1491" i="1" s="1"/>
  <c r="AV1491" i="1" s="1"/>
  <c r="AL1330" i="1"/>
  <c r="AM1330" i="1" s="1"/>
  <c r="AQ1330" i="1" s="1"/>
  <c r="AR1330" i="1" s="1"/>
  <c r="AS1330" i="1" s="1"/>
  <c r="AU1330" i="1" s="1"/>
  <c r="AV1330" i="1" s="1"/>
  <c r="AL1048" i="1"/>
  <c r="AM1048" i="1" s="1"/>
  <c r="AQ1048" i="1" s="1"/>
  <c r="AR1048" i="1" s="1"/>
  <c r="AS1048" i="1" s="1"/>
  <c r="AU1048" i="1" s="1"/>
  <c r="AV1048" i="1" s="1"/>
  <c r="AL1033" i="1"/>
  <c r="AM1033" i="1" s="1"/>
  <c r="AQ1033" i="1" s="1"/>
  <c r="AR1033" i="1" s="1"/>
  <c r="AS1033" i="1" s="1"/>
  <c r="AU1033" i="1" s="1"/>
  <c r="AV1033" i="1" s="1"/>
  <c r="AL1182" i="1"/>
  <c r="AM1182" i="1" s="1"/>
  <c r="AQ1182" i="1" s="1"/>
  <c r="AR1182" i="1" s="1"/>
  <c r="AS1182" i="1" s="1"/>
  <c r="AU1182" i="1" s="1"/>
  <c r="AV1182" i="1" s="1"/>
  <c r="AL1505" i="1"/>
  <c r="AM1505" i="1" s="1"/>
  <c r="AQ1505" i="1" s="1"/>
  <c r="AR1505" i="1" s="1"/>
  <c r="AS1505" i="1" s="1"/>
  <c r="AU1505" i="1" s="1"/>
  <c r="AV1505" i="1" s="1"/>
  <c r="AL1469" i="1"/>
  <c r="AM1469" i="1" s="1"/>
  <c r="AQ1469" i="1" s="1"/>
  <c r="AR1469" i="1" s="1"/>
  <c r="AS1469" i="1" s="1"/>
  <c r="AU1469" i="1" s="1"/>
  <c r="AV1469" i="1" s="1"/>
  <c r="AL1378" i="1"/>
  <c r="AM1378" i="1" s="1"/>
  <c r="AQ1378" i="1" s="1"/>
  <c r="AR1378" i="1" s="1"/>
  <c r="AS1378" i="1" s="1"/>
  <c r="AU1378" i="1" s="1"/>
  <c r="AV1378" i="1" s="1"/>
  <c r="AL1341" i="1"/>
  <c r="AM1341" i="1" s="1"/>
  <c r="AQ1341" i="1" s="1"/>
  <c r="AR1341" i="1" s="1"/>
  <c r="AS1341" i="1" s="1"/>
  <c r="AU1341" i="1" s="1"/>
  <c r="AV1341" i="1" s="1"/>
  <c r="AL1299" i="1"/>
  <c r="AM1299" i="1" s="1"/>
  <c r="AQ1299" i="1" s="1"/>
  <c r="AR1299" i="1" s="1"/>
  <c r="AS1299" i="1" s="1"/>
  <c r="AU1299" i="1" s="1"/>
  <c r="AV1299" i="1" s="1"/>
  <c r="AL1262" i="1"/>
  <c r="AM1262" i="1" s="1"/>
  <c r="AQ1262" i="1" s="1"/>
  <c r="AR1262" i="1" s="1"/>
  <c r="AS1262" i="1" s="1"/>
  <c r="AU1262" i="1" s="1"/>
  <c r="AV1262" i="1" s="1"/>
  <c r="AL1222" i="1"/>
  <c r="AM1222" i="1" s="1"/>
  <c r="AQ1222" i="1" s="1"/>
  <c r="AR1222" i="1" s="1"/>
  <c r="AS1222" i="1" s="1"/>
  <c r="AU1222" i="1" s="1"/>
  <c r="AV1222" i="1" s="1"/>
  <c r="AL1195" i="1"/>
  <c r="AM1195" i="1" s="1"/>
  <c r="AQ1195" i="1" s="1"/>
  <c r="AR1195" i="1" s="1"/>
  <c r="AS1195" i="1" s="1"/>
  <c r="AU1195" i="1" s="1"/>
  <c r="AV1195" i="1" s="1"/>
  <c r="AL1145" i="1"/>
  <c r="AM1145" i="1" s="1"/>
  <c r="AQ1145" i="1" s="1"/>
  <c r="AR1145" i="1" s="1"/>
  <c r="AS1145" i="1" s="1"/>
  <c r="AU1145" i="1" s="1"/>
  <c r="AV1145" i="1" s="1"/>
  <c r="AL1123" i="1"/>
  <c r="AM1123" i="1" s="1"/>
  <c r="AQ1123" i="1" s="1"/>
  <c r="AR1123" i="1" s="1"/>
  <c r="AS1123" i="1" s="1"/>
  <c r="AU1123" i="1" s="1"/>
  <c r="AV1123" i="1" s="1"/>
  <c r="AL1104" i="1"/>
  <c r="AM1104" i="1" s="1"/>
  <c r="AQ1104" i="1" s="1"/>
  <c r="AR1104" i="1" s="1"/>
  <c r="AS1104" i="1" s="1"/>
  <c r="AU1104" i="1" s="1"/>
  <c r="AV1104" i="1" s="1"/>
  <c r="AL1087" i="1"/>
  <c r="AM1087" i="1" s="1"/>
  <c r="AQ1087" i="1" s="1"/>
  <c r="AR1087" i="1" s="1"/>
  <c r="AS1087" i="1" s="1"/>
  <c r="AU1087" i="1" s="1"/>
  <c r="AV1087" i="1" s="1"/>
  <c r="AL1067" i="1"/>
  <c r="AM1067" i="1" s="1"/>
  <c r="AQ1067" i="1" s="1"/>
  <c r="AR1067" i="1" s="1"/>
  <c r="AS1067" i="1" s="1"/>
  <c r="AU1067" i="1" s="1"/>
  <c r="AV1067" i="1" s="1"/>
  <c r="AL1047" i="1"/>
  <c r="AM1047" i="1" s="1"/>
  <c r="AQ1047" i="1" s="1"/>
  <c r="AR1047" i="1" s="1"/>
  <c r="AS1047" i="1" s="1"/>
  <c r="AU1047" i="1" s="1"/>
  <c r="AV1047" i="1" s="1"/>
  <c r="AL1030" i="1"/>
  <c r="AM1030" i="1" s="1"/>
  <c r="AQ1030" i="1" s="1"/>
  <c r="AR1030" i="1" s="1"/>
  <c r="AS1030" i="1" s="1"/>
  <c r="AU1030" i="1" s="1"/>
  <c r="AV1030" i="1" s="1"/>
  <c r="AL937" i="1"/>
  <c r="AM937" i="1" s="1"/>
  <c r="AQ937" i="1" s="1"/>
  <c r="AR937" i="1" s="1"/>
  <c r="AS937" i="1" s="1"/>
  <c r="AU937" i="1" s="1"/>
  <c r="AV937" i="1" s="1"/>
  <c r="AL910" i="1"/>
  <c r="AM910" i="1" s="1"/>
  <c r="AQ910" i="1" s="1"/>
  <c r="AR910" i="1" s="1"/>
  <c r="AS910" i="1" s="1"/>
  <c r="AU910" i="1" s="1"/>
  <c r="AV910" i="1" s="1"/>
  <c r="AL865" i="1"/>
  <c r="AM865" i="1" s="1"/>
  <c r="AQ865" i="1" s="1"/>
  <c r="AR865" i="1" s="1"/>
  <c r="AS865" i="1" s="1"/>
  <c r="AU865" i="1" s="1"/>
  <c r="AV865" i="1" s="1"/>
  <c r="AL840" i="1"/>
  <c r="AM840" i="1" s="1"/>
  <c r="AQ840" i="1" s="1"/>
  <c r="AR840" i="1" s="1"/>
  <c r="AS840" i="1" s="1"/>
  <c r="AU840" i="1" s="1"/>
  <c r="AV840" i="1" s="1"/>
  <c r="AL1523" i="1"/>
  <c r="AM1523" i="1" s="1"/>
  <c r="AQ1523" i="1" s="1"/>
  <c r="AR1523" i="1" s="1"/>
  <c r="AS1523" i="1" s="1"/>
  <c r="AU1523" i="1" s="1"/>
  <c r="AV1523" i="1" s="1"/>
  <c r="AL1332" i="1"/>
  <c r="AM1332" i="1" s="1"/>
  <c r="AQ1332" i="1" s="1"/>
  <c r="AR1332" i="1" s="1"/>
  <c r="AS1332" i="1" s="1"/>
  <c r="AU1332" i="1" s="1"/>
  <c r="AV1332" i="1" s="1"/>
  <c r="AL917" i="1"/>
  <c r="AM917" i="1" s="1"/>
  <c r="AQ917" i="1" s="1"/>
  <c r="AR917" i="1" s="1"/>
  <c r="AS917" i="1" s="1"/>
  <c r="AU917" i="1" s="1"/>
  <c r="AV917" i="1" s="1"/>
  <c r="AL830" i="1"/>
  <c r="AM830" i="1" s="1"/>
  <c r="AQ830" i="1" s="1"/>
  <c r="AR830" i="1" s="1"/>
  <c r="AS830" i="1" s="1"/>
  <c r="AU830" i="1" s="1"/>
  <c r="AV830" i="1" s="1"/>
  <c r="AL814" i="1"/>
  <c r="AM814" i="1" s="1"/>
  <c r="AQ814" i="1" s="1"/>
  <c r="AR814" i="1" s="1"/>
  <c r="AS814" i="1" s="1"/>
  <c r="AU814" i="1" s="1"/>
  <c r="AV814" i="1" s="1"/>
  <c r="AL796" i="1"/>
  <c r="AM796" i="1" s="1"/>
  <c r="AQ796" i="1" s="1"/>
  <c r="AR796" i="1" s="1"/>
  <c r="AS796" i="1" s="1"/>
  <c r="AU796" i="1" s="1"/>
  <c r="AV796" i="1" s="1"/>
  <c r="AL779" i="1"/>
  <c r="AM779" i="1" s="1"/>
  <c r="AQ779" i="1" s="1"/>
  <c r="AR779" i="1" s="1"/>
  <c r="AS779" i="1" s="1"/>
  <c r="AU779" i="1" s="1"/>
  <c r="AV779" i="1" s="1"/>
  <c r="AL762" i="1"/>
  <c r="AM762" i="1" s="1"/>
  <c r="AQ762" i="1" s="1"/>
  <c r="AR762" i="1" s="1"/>
  <c r="AS762" i="1" s="1"/>
  <c r="AU762" i="1" s="1"/>
  <c r="AV762" i="1" s="1"/>
  <c r="AL743" i="1"/>
  <c r="AM743" i="1" s="1"/>
  <c r="AQ743" i="1" s="1"/>
  <c r="AR743" i="1" s="1"/>
  <c r="AS743" i="1" s="1"/>
  <c r="AU743" i="1" s="1"/>
  <c r="AV743" i="1" s="1"/>
  <c r="AL726" i="1"/>
  <c r="AM726" i="1" s="1"/>
  <c r="AQ726" i="1" s="1"/>
  <c r="AR726" i="1" s="1"/>
  <c r="AS726" i="1" s="1"/>
  <c r="AU726" i="1" s="1"/>
  <c r="AV726" i="1" s="1"/>
  <c r="AL705" i="1"/>
  <c r="AM705" i="1" s="1"/>
  <c r="AQ705" i="1" s="1"/>
  <c r="AR705" i="1" s="1"/>
  <c r="AS705" i="1" s="1"/>
  <c r="AU705" i="1" s="1"/>
  <c r="AV705" i="1" s="1"/>
  <c r="AL688" i="1"/>
  <c r="AM688" i="1" s="1"/>
  <c r="AQ688" i="1" s="1"/>
  <c r="AR688" i="1" s="1"/>
  <c r="AS688" i="1" s="1"/>
  <c r="AU688" i="1" s="1"/>
  <c r="AV688" i="1" s="1"/>
  <c r="AL668" i="1"/>
  <c r="AM668" i="1" s="1"/>
  <c r="AQ668" i="1" s="1"/>
  <c r="AR668" i="1" s="1"/>
  <c r="AS668" i="1" s="1"/>
  <c r="AU668" i="1" s="1"/>
  <c r="AV668" i="1" s="1"/>
  <c r="AL649" i="1"/>
  <c r="AM649" i="1" s="1"/>
  <c r="AQ649" i="1" s="1"/>
  <c r="AR649" i="1" s="1"/>
  <c r="AS649" i="1" s="1"/>
  <c r="AU649" i="1" s="1"/>
  <c r="AV649" i="1" s="1"/>
  <c r="AL630" i="1"/>
  <c r="AM630" i="1" s="1"/>
  <c r="AQ630" i="1" s="1"/>
  <c r="AR630" i="1" s="1"/>
  <c r="AS630" i="1" s="1"/>
  <c r="AU630" i="1" s="1"/>
  <c r="AV630" i="1" s="1"/>
  <c r="AL1274" i="1"/>
  <c r="AM1274" i="1" s="1"/>
  <c r="AQ1274" i="1" s="1"/>
  <c r="AR1274" i="1" s="1"/>
  <c r="AS1274" i="1" s="1"/>
  <c r="AU1274" i="1" s="1"/>
  <c r="AV1274" i="1" s="1"/>
  <c r="AL819" i="1"/>
  <c r="AM819" i="1" s="1"/>
  <c r="AQ819" i="1" s="1"/>
  <c r="AR819" i="1" s="1"/>
  <c r="AS819" i="1" s="1"/>
  <c r="AU819" i="1" s="1"/>
  <c r="AV819" i="1" s="1"/>
  <c r="AL801" i="1"/>
  <c r="AM801" i="1" s="1"/>
  <c r="AQ801" i="1" s="1"/>
  <c r="AR801" i="1" s="1"/>
  <c r="AS801" i="1" s="1"/>
  <c r="AU801" i="1" s="1"/>
  <c r="AV801" i="1" s="1"/>
  <c r="AL784" i="1"/>
  <c r="AM784" i="1" s="1"/>
  <c r="AQ784" i="1" s="1"/>
  <c r="AR784" i="1" s="1"/>
  <c r="AS784" i="1" s="1"/>
  <c r="AU784" i="1" s="1"/>
  <c r="AV784" i="1" s="1"/>
  <c r="AL768" i="1"/>
  <c r="AM768" i="1" s="1"/>
  <c r="AQ768" i="1" s="1"/>
  <c r="AR768" i="1" s="1"/>
  <c r="AS768" i="1" s="1"/>
  <c r="AU768" i="1" s="1"/>
  <c r="AV768" i="1" s="1"/>
  <c r="AL750" i="1"/>
  <c r="AM750" i="1" s="1"/>
  <c r="AQ750" i="1" s="1"/>
  <c r="AR750" i="1" s="1"/>
  <c r="AS750" i="1" s="1"/>
  <c r="AU750" i="1" s="1"/>
  <c r="AV750" i="1" s="1"/>
  <c r="AL732" i="1"/>
  <c r="AM732" i="1" s="1"/>
  <c r="AQ732" i="1" s="1"/>
  <c r="AR732" i="1" s="1"/>
  <c r="AS732" i="1" s="1"/>
  <c r="AU732" i="1" s="1"/>
  <c r="AV732" i="1" s="1"/>
  <c r="AL711" i="1"/>
  <c r="AM711" i="1" s="1"/>
  <c r="AQ711" i="1" s="1"/>
  <c r="AR711" i="1" s="1"/>
  <c r="AS711" i="1" s="1"/>
  <c r="AU711" i="1" s="1"/>
  <c r="AV711" i="1" s="1"/>
  <c r="AL693" i="1"/>
  <c r="AM693" i="1" s="1"/>
  <c r="AQ693" i="1" s="1"/>
  <c r="AR693" i="1" s="1"/>
  <c r="AS693" i="1" s="1"/>
  <c r="AU693" i="1" s="1"/>
  <c r="AV693" i="1" s="1"/>
  <c r="AL673" i="1"/>
  <c r="AM673" i="1" s="1"/>
  <c r="AQ673" i="1" s="1"/>
  <c r="AR673" i="1" s="1"/>
  <c r="AS673" i="1" s="1"/>
  <c r="AU673" i="1" s="1"/>
  <c r="AV673" i="1" s="1"/>
  <c r="AL656" i="1"/>
  <c r="AM656" i="1" s="1"/>
  <c r="AQ656" i="1" s="1"/>
  <c r="AR656" i="1" s="1"/>
  <c r="AS656" i="1" s="1"/>
  <c r="AU656" i="1" s="1"/>
  <c r="AV656" i="1" s="1"/>
  <c r="AL637" i="1"/>
  <c r="AM637" i="1" s="1"/>
  <c r="AQ637" i="1" s="1"/>
  <c r="AR637" i="1" s="1"/>
  <c r="AS637" i="1" s="1"/>
  <c r="AU637" i="1" s="1"/>
  <c r="AV637" i="1" s="1"/>
  <c r="AL386" i="1"/>
  <c r="AM386" i="1" s="1"/>
  <c r="AQ386" i="1" s="1"/>
  <c r="AR386" i="1" s="1"/>
  <c r="AS386" i="1" s="1"/>
  <c r="AU386" i="1" s="1"/>
  <c r="AV386" i="1" s="1"/>
  <c r="AL330" i="1"/>
  <c r="AM330" i="1" s="1"/>
  <c r="AQ330" i="1" s="1"/>
  <c r="AR330" i="1" s="1"/>
  <c r="AS330" i="1" s="1"/>
  <c r="AU330" i="1" s="1"/>
  <c r="AV330" i="1" s="1"/>
  <c r="AL256" i="1"/>
  <c r="AM256" i="1" s="1"/>
  <c r="AQ256" i="1" s="1"/>
  <c r="AR256" i="1" s="1"/>
  <c r="AS256" i="1" s="1"/>
  <c r="AU256" i="1" s="1"/>
  <c r="AV256" i="1" s="1"/>
  <c r="AL177" i="1"/>
  <c r="AM177" i="1" s="1"/>
  <c r="AQ177" i="1" s="1"/>
  <c r="AR177" i="1" s="1"/>
  <c r="AS177" i="1" s="1"/>
  <c r="AU177" i="1" s="1"/>
  <c r="AV177" i="1" s="1"/>
  <c r="AL108" i="1"/>
  <c r="AM108" i="1" s="1"/>
  <c r="AQ108" i="1" s="1"/>
  <c r="AR108" i="1" s="1"/>
  <c r="AS108" i="1" s="1"/>
  <c r="AU108" i="1" s="1"/>
  <c r="AV108" i="1" s="1"/>
  <c r="AL1413" i="1"/>
  <c r="AM1413" i="1" s="1"/>
  <c r="AQ1413" i="1" s="1"/>
  <c r="AR1413" i="1" s="1"/>
  <c r="AS1413" i="1" s="1"/>
  <c r="AU1413" i="1" s="1"/>
  <c r="AV1413" i="1" s="1"/>
  <c r="AL1203" i="1"/>
  <c r="AM1203" i="1" s="1"/>
  <c r="AQ1203" i="1" s="1"/>
  <c r="AR1203" i="1" s="1"/>
  <c r="AS1203" i="1" s="1"/>
  <c r="AU1203" i="1" s="1"/>
  <c r="AV1203" i="1" s="1"/>
  <c r="AL610" i="1"/>
  <c r="AM610" i="1" s="1"/>
  <c r="AQ610" i="1" s="1"/>
  <c r="AR610" i="1" s="1"/>
  <c r="AS610" i="1" s="1"/>
  <c r="AU610" i="1" s="1"/>
  <c r="AV610" i="1" s="1"/>
  <c r="AL601" i="1"/>
  <c r="AM601" i="1" s="1"/>
  <c r="AQ601" i="1" s="1"/>
  <c r="AR601" i="1" s="1"/>
  <c r="AS601" i="1" s="1"/>
  <c r="AU601" i="1" s="1"/>
  <c r="AV601" i="1" s="1"/>
  <c r="AL591" i="1"/>
  <c r="AM591" i="1" s="1"/>
  <c r="AQ591" i="1" s="1"/>
  <c r="AR591" i="1" s="1"/>
  <c r="AS591" i="1" s="1"/>
  <c r="AU591" i="1" s="1"/>
  <c r="AV591" i="1" s="1"/>
  <c r="AL581" i="1"/>
  <c r="AM581" i="1" s="1"/>
  <c r="AQ581" i="1" s="1"/>
  <c r="AR581" i="1" s="1"/>
  <c r="AS581" i="1" s="1"/>
  <c r="AU581" i="1" s="1"/>
  <c r="AV581" i="1" s="1"/>
  <c r="AL572" i="1"/>
  <c r="AM572" i="1" s="1"/>
  <c r="AQ572" i="1" s="1"/>
  <c r="AR572" i="1" s="1"/>
  <c r="AS572" i="1" s="1"/>
  <c r="AU572" i="1" s="1"/>
  <c r="AV572" i="1" s="1"/>
  <c r="AL563" i="1"/>
  <c r="AM563" i="1" s="1"/>
  <c r="AQ563" i="1" s="1"/>
  <c r="AR563" i="1" s="1"/>
  <c r="AS563" i="1" s="1"/>
  <c r="AU563" i="1" s="1"/>
  <c r="AV563" i="1" s="1"/>
  <c r="AL554" i="1"/>
  <c r="AM554" i="1" s="1"/>
  <c r="AQ554" i="1" s="1"/>
  <c r="AR554" i="1" s="1"/>
  <c r="AS554" i="1" s="1"/>
  <c r="AU554" i="1" s="1"/>
  <c r="AV554" i="1" s="1"/>
  <c r="AL543" i="1"/>
  <c r="AM543" i="1" s="1"/>
  <c r="AQ543" i="1" s="1"/>
  <c r="AR543" i="1" s="1"/>
  <c r="AS543" i="1" s="1"/>
  <c r="AU543" i="1" s="1"/>
  <c r="AV543" i="1" s="1"/>
  <c r="AL535" i="1"/>
  <c r="AM535" i="1" s="1"/>
  <c r="AQ535" i="1" s="1"/>
  <c r="AR535" i="1" s="1"/>
  <c r="AS535" i="1" s="1"/>
  <c r="AU535" i="1" s="1"/>
  <c r="AV535" i="1" s="1"/>
  <c r="AL519" i="1"/>
  <c r="AM519" i="1" s="1"/>
  <c r="AQ519" i="1" s="1"/>
  <c r="AR519" i="1" s="1"/>
  <c r="AS519" i="1" s="1"/>
  <c r="AU519" i="1" s="1"/>
  <c r="AV519" i="1" s="1"/>
  <c r="AL507" i="1"/>
  <c r="AM507" i="1" s="1"/>
  <c r="AQ507" i="1" s="1"/>
  <c r="AR507" i="1" s="1"/>
  <c r="AS507" i="1" s="1"/>
  <c r="AU507" i="1" s="1"/>
  <c r="AV507" i="1" s="1"/>
  <c r="AL493" i="1"/>
  <c r="AM493" i="1" s="1"/>
  <c r="AQ493" i="1" s="1"/>
  <c r="AR493" i="1" s="1"/>
  <c r="AS493" i="1" s="1"/>
  <c r="AU493" i="1" s="1"/>
  <c r="AV493" i="1" s="1"/>
  <c r="AL1718" i="1"/>
  <c r="AM1718" i="1" s="1"/>
  <c r="AQ1718" i="1" s="1"/>
  <c r="AR1718" i="1" s="1"/>
  <c r="AS1718" i="1" s="1"/>
  <c r="AU1718" i="1" s="1"/>
  <c r="AV1718" i="1" s="1"/>
  <c r="AL485" i="1"/>
  <c r="AM485" i="1" s="1"/>
  <c r="AQ485" i="1" s="1"/>
  <c r="AR485" i="1" s="1"/>
  <c r="AS485" i="1" s="1"/>
  <c r="AU485" i="1" s="1"/>
  <c r="AV485" i="1" s="1"/>
  <c r="AL464" i="1"/>
  <c r="AM464" i="1" s="1"/>
  <c r="AQ464" i="1" s="1"/>
  <c r="AR464" i="1" s="1"/>
  <c r="AS464" i="1" s="1"/>
  <c r="AU464" i="1" s="1"/>
  <c r="AV464" i="1" s="1"/>
  <c r="AL444" i="1"/>
  <c r="AM444" i="1" s="1"/>
  <c r="AQ444" i="1" s="1"/>
  <c r="AR444" i="1" s="1"/>
  <c r="AS444" i="1" s="1"/>
  <c r="AU444" i="1" s="1"/>
  <c r="AV444" i="1" s="1"/>
  <c r="AL427" i="1"/>
  <c r="AM427" i="1" s="1"/>
  <c r="AQ427" i="1" s="1"/>
  <c r="AR427" i="1" s="1"/>
  <c r="AS427" i="1" s="1"/>
  <c r="AU427" i="1" s="1"/>
  <c r="AV427" i="1" s="1"/>
  <c r="AL382" i="1"/>
  <c r="AM382" i="1" s="1"/>
  <c r="AQ382" i="1" s="1"/>
  <c r="AR382" i="1" s="1"/>
  <c r="AS382" i="1" s="1"/>
  <c r="AU382" i="1" s="1"/>
  <c r="AV382" i="1" s="1"/>
  <c r="AL337" i="1"/>
  <c r="AM337" i="1" s="1"/>
  <c r="AQ337" i="1" s="1"/>
  <c r="AR337" i="1" s="1"/>
  <c r="AS337" i="1" s="1"/>
  <c r="AU337" i="1" s="1"/>
  <c r="AV337" i="1" s="1"/>
  <c r="AL265" i="1"/>
  <c r="AM265" i="1" s="1"/>
  <c r="AQ265" i="1" s="1"/>
  <c r="AR265" i="1" s="1"/>
  <c r="AS265" i="1" s="1"/>
  <c r="AU265" i="1" s="1"/>
  <c r="AV265" i="1" s="1"/>
  <c r="AL210" i="1"/>
  <c r="AM210" i="1" s="1"/>
  <c r="AQ210" i="1" s="1"/>
  <c r="AR210" i="1" s="1"/>
  <c r="AS210" i="1" s="1"/>
  <c r="AU210" i="1" s="1"/>
  <c r="AV210" i="1" s="1"/>
  <c r="AL103" i="1"/>
  <c r="AM103" i="1" s="1"/>
  <c r="AQ103" i="1" s="1"/>
  <c r="AR103" i="1" s="1"/>
  <c r="AS103" i="1" s="1"/>
  <c r="AU103" i="1" s="1"/>
  <c r="AV103" i="1" s="1"/>
  <c r="AL2136" i="1"/>
  <c r="AM2136" i="1" s="1"/>
  <c r="AQ2136" i="1" s="1"/>
  <c r="AR2136" i="1" s="1"/>
  <c r="AS2136" i="1" s="1"/>
  <c r="AU2136" i="1" s="1"/>
  <c r="AV2136" i="1" s="1"/>
  <c r="AL2052" i="1"/>
  <c r="AM2052" i="1" s="1"/>
  <c r="AQ2052" i="1" s="1"/>
  <c r="AR2052" i="1" s="1"/>
  <c r="AS2052" i="1" s="1"/>
  <c r="AU2052" i="1" s="1"/>
  <c r="AV2052" i="1" s="1"/>
  <c r="AL1577" i="1"/>
  <c r="AM1577" i="1" s="1"/>
  <c r="AQ1577" i="1" s="1"/>
  <c r="AR1577" i="1" s="1"/>
  <c r="AS1577" i="1" s="1"/>
  <c r="AU1577" i="1" s="1"/>
  <c r="AV1577" i="1" s="1"/>
  <c r="AL1315" i="1"/>
  <c r="AM1315" i="1" s="1"/>
  <c r="AQ1315" i="1" s="1"/>
  <c r="AR1315" i="1" s="1"/>
  <c r="AS1315" i="1" s="1"/>
  <c r="AU1315" i="1" s="1"/>
  <c r="AV1315" i="1" s="1"/>
  <c r="AL1233" i="1"/>
  <c r="AM1233" i="1" s="1"/>
  <c r="AQ1233" i="1" s="1"/>
  <c r="AR1233" i="1" s="1"/>
  <c r="AS1233" i="1" s="1"/>
  <c r="AU1233" i="1" s="1"/>
  <c r="AV1233" i="1" s="1"/>
  <c r="AL1070" i="1"/>
  <c r="AM1070" i="1" s="1"/>
  <c r="AQ1070" i="1" s="1"/>
  <c r="AR1070" i="1" s="1"/>
  <c r="AS1070" i="1" s="1"/>
  <c r="AU1070" i="1" s="1"/>
  <c r="AV1070" i="1" s="1"/>
  <c r="AL1124" i="1"/>
  <c r="AM1124" i="1" s="1"/>
  <c r="AQ1124" i="1" s="1"/>
  <c r="AR1124" i="1" s="1"/>
  <c r="AS1124" i="1" s="1"/>
  <c r="AU1124" i="1" s="1"/>
  <c r="AV1124" i="1" s="1"/>
  <c r="AL997" i="1"/>
  <c r="AM997" i="1" s="1"/>
  <c r="AQ997" i="1" s="1"/>
  <c r="AR997" i="1" s="1"/>
  <c r="AS997" i="1" s="1"/>
  <c r="AU997" i="1" s="1"/>
  <c r="AV997" i="1" s="1"/>
  <c r="AL1066" i="1"/>
  <c r="AM1066" i="1" s="1"/>
  <c r="AQ1066" i="1" s="1"/>
  <c r="AR1066" i="1" s="1"/>
  <c r="AS1066" i="1" s="1"/>
  <c r="AU1066" i="1" s="1"/>
  <c r="AV1066" i="1" s="1"/>
  <c r="AL1316" i="1"/>
  <c r="AM1316" i="1" s="1"/>
  <c r="AQ1316" i="1" s="1"/>
  <c r="AR1316" i="1" s="1"/>
  <c r="AS1316" i="1" s="1"/>
  <c r="AU1316" i="1" s="1"/>
  <c r="AV1316" i="1" s="1"/>
  <c r="AL1285" i="1"/>
  <c r="AM1285" i="1" s="1"/>
  <c r="AQ1285" i="1" s="1"/>
  <c r="AR1285" i="1" s="1"/>
  <c r="AS1285" i="1" s="1"/>
  <c r="AU1285" i="1" s="1"/>
  <c r="AV1285" i="1" s="1"/>
  <c r="AL1239" i="1"/>
  <c r="AM1239" i="1" s="1"/>
  <c r="AQ1239" i="1" s="1"/>
  <c r="AR1239" i="1" s="1"/>
  <c r="AS1239" i="1" s="1"/>
  <c r="AU1239" i="1" s="1"/>
  <c r="AV1239" i="1" s="1"/>
  <c r="AL1211" i="1"/>
  <c r="AM1211" i="1" s="1"/>
  <c r="AQ1211" i="1" s="1"/>
  <c r="AR1211" i="1" s="1"/>
  <c r="AS1211" i="1" s="1"/>
  <c r="AU1211" i="1" s="1"/>
  <c r="AV1211" i="1" s="1"/>
  <c r="AL1158" i="1"/>
  <c r="AM1158" i="1" s="1"/>
  <c r="AQ1158" i="1" s="1"/>
  <c r="AR1158" i="1" s="1"/>
  <c r="AS1158" i="1" s="1"/>
  <c r="AU1158" i="1" s="1"/>
  <c r="AV1158" i="1" s="1"/>
  <c r="AL1138" i="1"/>
  <c r="AM1138" i="1" s="1"/>
  <c r="AQ1138" i="1" s="1"/>
  <c r="AR1138" i="1" s="1"/>
  <c r="AS1138" i="1" s="1"/>
  <c r="AU1138" i="1" s="1"/>
  <c r="AV1138" i="1" s="1"/>
  <c r="AL1100" i="1"/>
  <c r="AM1100" i="1" s="1"/>
  <c r="AQ1100" i="1" s="1"/>
  <c r="AR1100" i="1" s="1"/>
  <c r="AS1100" i="1" s="1"/>
  <c r="AU1100" i="1" s="1"/>
  <c r="AV1100" i="1" s="1"/>
  <c r="AL1082" i="1"/>
  <c r="AM1082" i="1" s="1"/>
  <c r="AQ1082" i="1" s="1"/>
  <c r="AR1082" i="1" s="1"/>
  <c r="AS1082" i="1" s="1"/>
  <c r="AU1082" i="1" s="1"/>
  <c r="AV1082" i="1" s="1"/>
  <c r="AL1061" i="1"/>
  <c r="AM1061" i="1" s="1"/>
  <c r="AQ1061" i="1" s="1"/>
  <c r="AR1061" i="1" s="1"/>
  <c r="AS1061" i="1" s="1"/>
  <c r="AU1061" i="1" s="1"/>
  <c r="AV1061" i="1" s="1"/>
  <c r="AL1042" i="1"/>
  <c r="AM1042" i="1" s="1"/>
  <c r="AQ1042" i="1" s="1"/>
  <c r="AR1042" i="1" s="1"/>
  <c r="AS1042" i="1" s="1"/>
  <c r="AU1042" i="1" s="1"/>
  <c r="AV1042" i="1" s="1"/>
  <c r="AL1026" i="1"/>
  <c r="AM1026" i="1" s="1"/>
  <c r="AQ1026" i="1" s="1"/>
  <c r="AR1026" i="1" s="1"/>
  <c r="AS1026" i="1" s="1"/>
  <c r="AU1026" i="1" s="1"/>
  <c r="AV1026" i="1" s="1"/>
  <c r="AL1013" i="1"/>
  <c r="AM1013" i="1" s="1"/>
  <c r="AQ1013" i="1" s="1"/>
  <c r="AR1013" i="1" s="1"/>
  <c r="AS1013" i="1" s="1"/>
  <c r="AU1013" i="1" s="1"/>
  <c r="AV1013" i="1" s="1"/>
  <c r="AL1002" i="1"/>
  <c r="AM1002" i="1" s="1"/>
  <c r="AQ1002" i="1" s="1"/>
  <c r="AR1002" i="1" s="1"/>
  <c r="AS1002" i="1" s="1"/>
  <c r="AU1002" i="1" s="1"/>
  <c r="AV1002" i="1" s="1"/>
  <c r="AL994" i="1"/>
  <c r="AM994" i="1" s="1"/>
  <c r="AQ994" i="1" s="1"/>
  <c r="AR994" i="1" s="1"/>
  <c r="AS994" i="1" s="1"/>
  <c r="AU994" i="1" s="1"/>
  <c r="AV994" i="1" s="1"/>
  <c r="AL985" i="1"/>
  <c r="AM985" i="1" s="1"/>
  <c r="AQ985" i="1" s="1"/>
  <c r="AR985" i="1" s="1"/>
  <c r="AS985" i="1" s="1"/>
  <c r="AU985" i="1" s="1"/>
  <c r="AV985" i="1" s="1"/>
  <c r="AL976" i="1"/>
  <c r="AM976" i="1" s="1"/>
  <c r="AQ976" i="1" s="1"/>
  <c r="AR976" i="1" s="1"/>
  <c r="AS976" i="1" s="1"/>
  <c r="AU976" i="1" s="1"/>
  <c r="AV976" i="1" s="1"/>
  <c r="AL1437" i="1"/>
  <c r="AM1437" i="1" s="1"/>
  <c r="AQ1437" i="1" s="1"/>
  <c r="AR1437" i="1" s="1"/>
  <c r="AS1437" i="1" s="1"/>
  <c r="AU1437" i="1" s="1"/>
  <c r="AV1437" i="1" s="1"/>
  <c r="AL1313" i="1"/>
  <c r="AM1313" i="1" s="1"/>
  <c r="AQ1313" i="1" s="1"/>
  <c r="AR1313" i="1" s="1"/>
  <c r="AS1313" i="1" s="1"/>
  <c r="AU1313" i="1" s="1"/>
  <c r="AV1313" i="1" s="1"/>
  <c r="AL955" i="1"/>
  <c r="AM955" i="1" s="1"/>
  <c r="AQ955" i="1" s="1"/>
  <c r="AR955" i="1" s="1"/>
  <c r="AS955" i="1" s="1"/>
  <c r="AU955" i="1" s="1"/>
  <c r="AV955" i="1" s="1"/>
  <c r="AL926" i="1"/>
  <c r="AM926" i="1" s="1"/>
  <c r="AQ926" i="1" s="1"/>
  <c r="AR926" i="1" s="1"/>
  <c r="AS926" i="1" s="1"/>
  <c r="AU926" i="1" s="1"/>
  <c r="AV926" i="1" s="1"/>
  <c r="AL884" i="1"/>
  <c r="AM884" i="1" s="1"/>
  <c r="AQ884" i="1" s="1"/>
  <c r="AR884" i="1" s="1"/>
  <c r="AS884" i="1" s="1"/>
  <c r="AU884" i="1" s="1"/>
  <c r="AV884" i="1" s="1"/>
  <c r="AL854" i="1"/>
  <c r="AM854" i="1" s="1"/>
  <c r="AQ854" i="1" s="1"/>
  <c r="AR854" i="1" s="1"/>
  <c r="AS854" i="1" s="1"/>
  <c r="AU854" i="1" s="1"/>
  <c r="AV854" i="1" s="1"/>
  <c r="AL972" i="1"/>
  <c r="AM972" i="1" s="1"/>
  <c r="AQ972" i="1" s="1"/>
  <c r="AR972" i="1" s="1"/>
  <c r="AS972" i="1" s="1"/>
  <c r="AU972" i="1" s="1"/>
  <c r="AV972" i="1" s="1"/>
  <c r="AL896" i="1"/>
  <c r="AM896" i="1" s="1"/>
  <c r="AQ896" i="1" s="1"/>
  <c r="AR896" i="1" s="1"/>
  <c r="AS896" i="1" s="1"/>
  <c r="AU896" i="1" s="1"/>
  <c r="AV896" i="1" s="1"/>
  <c r="AL826" i="1"/>
  <c r="AM826" i="1" s="1"/>
  <c r="AQ826" i="1" s="1"/>
  <c r="AR826" i="1" s="1"/>
  <c r="AS826" i="1" s="1"/>
  <c r="AU826" i="1" s="1"/>
  <c r="AV826" i="1" s="1"/>
  <c r="AL808" i="1"/>
  <c r="AM808" i="1" s="1"/>
  <c r="AQ808" i="1" s="1"/>
  <c r="AR808" i="1" s="1"/>
  <c r="AS808" i="1" s="1"/>
  <c r="AU808" i="1" s="1"/>
  <c r="AV808" i="1" s="1"/>
  <c r="AL792" i="1"/>
  <c r="AM792" i="1" s="1"/>
  <c r="AQ792" i="1" s="1"/>
  <c r="AR792" i="1" s="1"/>
  <c r="AS792" i="1" s="1"/>
  <c r="AU792" i="1" s="1"/>
  <c r="AV792" i="1" s="1"/>
  <c r="AL775" i="1"/>
  <c r="AM775" i="1" s="1"/>
  <c r="AQ775" i="1" s="1"/>
  <c r="AR775" i="1" s="1"/>
  <c r="AS775" i="1" s="1"/>
  <c r="AU775" i="1" s="1"/>
  <c r="AV775" i="1" s="1"/>
  <c r="AL758" i="1"/>
  <c r="AM758" i="1" s="1"/>
  <c r="AQ758" i="1" s="1"/>
  <c r="AR758" i="1" s="1"/>
  <c r="AS758" i="1" s="1"/>
  <c r="AU758" i="1" s="1"/>
  <c r="AV758" i="1" s="1"/>
  <c r="AL739" i="1"/>
  <c r="AM739" i="1" s="1"/>
  <c r="AQ739" i="1" s="1"/>
  <c r="AR739" i="1" s="1"/>
  <c r="AS739" i="1" s="1"/>
  <c r="AU739" i="1" s="1"/>
  <c r="AV739" i="1" s="1"/>
  <c r="AL721" i="1"/>
  <c r="AM721" i="1" s="1"/>
  <c r="AQ721" i="1" s="1"/>
  <c r="AR721" i="1" s="1"/>
  <c r="AS721" i="1" s="1"/>
  <c r="AU721" i="1" s="1"/>
  <c r="AV721" i="1" s="1"/>
  <c r="AL701" i="1"/>
  <c r="AM701" i="1" s="1"/>
  <c r="AQ701" i="1" s="1"/>
  <c r="AR701" i="1" s="1"/>
  <c r="AS701" i="1" s="1"/>
  <c r="AU701" i="1" s="1"/>
  <c r="AV701" i="1" s="1"/>
  <c r="AL680" i="1"/>
  <c r="AM680" i="1" s="1"/>
  <c r="AQ680" i="1" s="1"/>
  <c r="AR680" i="1" s="1"/>
  <c r="AS680" i="1" s="1"/>
  <c r="AU680" i="1" s="1"/>
  <c r="AV680" i="1" s="1"/>
  <c r="AL664" i="1"/>
  <c r="AM664" i="1" s="1"/>
  <c r="AQ664" i="1" s="1"/>
  <c r="AR664" i="1" s="1"/>
  <c r="AS664" i="1" s="1"/>
  <c r="AU664" i="1" s="1"/>
  <c r="AV664" i="1" s="1"/>
  <c r="AL645" i="1"/>
  <c r="AM645" i="1" s="1"/>
  <c r="AQ645" i="1" s="1"/>
  <c r="AR645" i="1" s="1"/>
  <c r="AS645" i="1" s="1"/>
  <c r="AU645" i="1" s="1"/>
  <c r="AV645" i="1" s="1"/>
  <c r="AL625" i="1"/>
  <c r="AM625" i="1" s="1"/>
  <c r="AQ625" i="1" s="1"/>
  <c r="AR625" i="1" s="1"/>
  <c r="AS625" i="1" s="1"/>
  <c r="AU625" i="1" s="1"/>
  <c r="AV625" i="1" s="1"/>
  <c r="AL831" i="1"/>
  <c r="AM831" i="1" s="1"/>
  <c r="AQ831" i="1" s="1"/>
  <c r="AR831" i="1" s="1"/>
  <c r="AS831" i="1" s="1"/>
  <c r="AU831" i="1" s="1"/>
  <c r="AV831" i="1" s="1"/>
  <c r="AL815" i="1"/>
  <c r="AM815" i="1" s="1"/>
  <c r="AQ815" i="1" s="1"/>
  <c r="AR815" i="1" s="1"/>
  <c r="AS815" i="1" s="1"/>
  <c r="AU815" i="1" s="1"/>
  <c r="AV815" i="1" s="1"/>
  <c r="AL797" i="1"/>
  <c r="AM797" i="1" s="1"/>
  <c r="AQ797" i="1" s="1"/>
  <c r="AR797" i="1" s="1"/>
  <c r="AS797" i="1" s="1"/>
  <c r="AU797" i="1" s="1"/>
  <c r="AV797" i="1" s="1"/>
  <c r="AL780" i="1"/>
  <c r="AM780" i="1" s="1"/>
  <c r="AQ780" i="1" s="1"/>
  <c r="AR780" i="1" s="1"/>
  <c r="AS780" i="1" s="1"/>
  <c r="AU780" i="1" s="1"/>
  <c r="AV780" i="1" s="1"/>
  <c r="AL763" i="1"/>
  <c r="AM763" i="1" s="1"/>
  <c r="AQ763" i="1" s="1"/>
  <c r="AR763" i="1" s="1"/>
  <c r="AS763" i="1" s="1"/>
  <c r="AU763" i="1" s="1"/>
  <c r="AV763" i="1" s="1"/>
  <c r="AL744" i="1"/>
  <c r="AM744" i="1" s="1"/>
  <c r="AQ744" i="1" s="1"/>
  <c r="AR744" i="1" s="1"/>
  <c r="AS744" i="1" s="1"/>
  <c r="AU744" i="1" s="1"/>
  <c r="AV744" i="1" s="1"/>
  <c r="AL727" i="1"/>
  <c r="AM727" i="1" s="1"/>
  <c r="AQ727" i="1" s="1"/>
  <c r="AR727" i="1" s="1"/>
  <c r="AS727" i="1" s="1"/>
  <c r="AU727" i="1" s="1"/>
  <c r="AV727" i="1" s="1"/>
  <c r="AL706" i="1"/>
  <c r="AM706" i="1" s="1"/>
  <c r="AQ706" i="1" s="1"/>
  <c r="AR706" i="1" s="1"/>
  <c r="AS706" i="1" s="1"/>
  <c r="AU706" i="1" s="1"/>
  <c r="AV706" i="1" s="1"/>
  <c r="AL689" i="1"/>
  <c r="AM689" i="1" s="1"/>
  <c r="AQ689" i="1" s="1"/>
  <c r="AR689" i="1" s="1"/>
  <c r="AS689" i="1" s="1"/>
  <c r="AU689" i="1" s="1"/>
  <c r="AV689" i="1" s="1"/>
  <c r="AL669" i="1"/>
  <c r="AM669" i="1" s="1"/>
  <c r="AQ669" i="1" s="1"/>
  <c r="AR669" i="1" s="1"/>
  <c r="AS669" i="1" s="1"/>
  <c r="AU669" i="1" s="1"/>
  <c r="AV669" i="1" s="1"/>
  <c r="AL650" i="1"/>
  <c r="AM650" i="1" s="1"/>
  <c r="AQ650" i="1" s="1"/>
  <c r="AR650" i="1" s="1"/>
  <c r="AS650" i="1" s="1"/>
  <c r="AU650" i="1" s="1"/>
  <c r="AV650" i="1" s="1"/>
  <c r="AL631" i="1"/>
  <c r="AM631" i="1" s="1"/>
  <c r="AQ631" i="1" s="1"/>
  <c r="AR631" i="1" s="1"/>
  <c r="AS631" i="1" s="1"/>
  <c r="AU631" i="1" s="1"/>
  <c r="AV631" i="1" s="1"/>
  <c r="AL420" i="1"/>
  <c r="AM420" i="1" s="1"/>
  <c r="AQ420" i="1" s="1"/>
  <c r="AR420" i="1" s="1"/>
  <c r="AS420" i="1" s="1"/>
  <c r="AU420" i="1" s="1"/>
  <c r="AV420" i="1" s="1"/>
  <c r="AL373" i="1"/>
  <c r="AM373" i="1" s="1"/>
  <c r="AQ373" i="1" s="1"/>
  <c r="AR373" i="1" s="1"/>
  <c r="AS373" i="1" s="1"/>
  <c r="AU373" i="1" s="1"/>
  <c r="AV373" i="1" s="1"/>
  <c r="AL319" i="1"/>
  <c r="AM319" i="1" s="1"/>
  <c r="AQ319" i="1" s="1"/>
  <c r="AR319" i="1" s="1"/>
  <c r="AS319" i="1" s="1"/>
  <c r="AU319" i="1" s="1"/>
  <c r="AV319" i="1" s="1"/>
  <c r="AL247" i="1"/>
  <c r="AM247" i="1" s="1"/>
  <c r="AQ247" i="1" s="1"/>
  <c r="AR247" i="1" s="1"/>
  <c r="AS247" i="1" s="1"/>
  <c r="AU247" i="1" s="1"/>
  <c r="AV247" i="1" s="1"/>
  <c r="AL144" i="1"/>
  <c r="AM144" i="1" s="1"/>
  <c r="AQ144" i="1" s="1"/>
  <c r="AR144" i="1" s="1"/>
  <c r="AS144" i="1" s="1"/>
  <c r="AU144" i="1" s="1"/>
  <c r="AV144" i="1" s="1"/>
  <c r="AL96" i="1"/>
  <c r="AM96" i="1" s="1"/>
  <c r="AQ96" i="1" s="1"/>
  <c r="AL619" i="1"/>
  <c r="AM619" i="1" s="1"/>
  <c r="AQ619" i="1" s="1"/>
  <c r="AR619" i="1" s="1"/>
  <c r="AS619" i="1" s="1"/>
  <c r="AU619" i="1" s="1"/>
  <c r="AV619" i="1" s="1"/>
  <c r="AL607" i="1"/>
  <c r="AM607" i="1" s="1"/>
  <c r="AQ607" i="1" s="1"/>
  <c r="AR607" i="1" s="1"/>
  <c r="AS607" i="1" s="1"/>
  <c r="AU607" i="1" s="1"/>
  <c r="AV607" i="1" s="1"/>
  <c r="AL598" i="1"/>
  <c r="AM598" i="1" s="1"/>
  <c r="AQ598" i="1" s="1"/>
  <c r="AL588" i="1"/>
  <c r="AM588" i="1" s="1"/>
  <c r="AQ588" i="1" s="1"/>
  <c r="AR588" i="1" s="1"/>
  <c r="AS588" i="1" s="1"/>
  <c r="AU588" i="1" s="1"/>
  <c r="AV588" i="1" s="1"/>
  <c r="AL577" i="1"/>
  <c r="AM577" i="1" s="1"/>
  <c r="AQ577" i="1" s="1"/>
  <c r="AR577" i="1" s="1"/>
  <c r="AS577" i="1" s="1"/>
  <c r="AU577" i="1" s="1"/>
  <c r="AV577" i="1" s="1"/>
  <c r="AL569" i="1"/>
  <c r="AM569" i="1" s="1"/>
  <c r="AQ569" i="1" s="1"/>
  <c r="AR569" i="1" s="1"/>
  <c r="AS569" i="1" s="1"/>
  <c r="AU569" i="1" s="1"/>
  <c r="AV569" i="1" s="1"/>
  <c r="AL560" i="1"/>
  <c r="AM560" i="1" s="1"/>
  <c r="AQ560" i="1" s="1"/>
  <c r="AR560" i="1" s="1"/>
  <c r="AS560" i="1" s="1"/>
  <c r="AU560" i="1" s="1"/>
  <c r="AV560" i="1" s="1"/>
  <c r="AL549" i="1"/>
  <c r="AM549" i="1" s="1"/>
  <c r="AQ549" i="1" s="1"/>
  <c r="AR549" i="1" s="1"/>
  <c r="AS549" i="1" s="1"/>
  <c r="AU549" i="1" s="1"/>
  <c r="AV549" i="1" s="1"/>
  <c r="AL540" i="1"/>
  <c r="AM540" i="1" s="1"/>
  <c r="AQ540" i="1" s="1"/>
  <c r="AR540" i="1" s="1"/>
  <c r="AS540" i="1" s="1"/>
  <c r="AU540" i="1" s="1"/>
  <c r="AV540" i="1" s="1"/>
  <c r="AL532" i="1"/>
  <c r="AM532" i="1" s="1"/>
  <c r="AQ532" i="1" s="1"/>
  <c r="AR532" i="1" s="1"/>
  <c r="AS532" i="1" s="1"/>
  <c r="AU532" i="1" s="1"/>
  <c r="AV532" i="1" s="1"/>
  <c r="AL514" i="1"/>
  <c r="AM514" i="1" s="1"/>
  <c r="AQ514" i="1" s="1"/>
  <c r="AR514" i="1" s="1"/>
  <c r="AS514" i="1" s="1"/>
  <c r="AU514" i="1" s="1"/>
  <c r="AV514" i="1" s="1"/>
  <c r="AL503" i="1"/>
  <c r="AM503" i="1" s="1"/>
  <c r="AQ503" i="1" s="1"/>
  <c r="AR503" i="1" s="1"/>
  <c r="AS503" i="1" s="1"/>
  <c r="AU503" i="1" s="1"/>
  <c r="AV503" i="1" s="1"/>
  <c r="AL497" i="1"/>
  <c r="AM497" i="1" s="1"/>
  <c r="AQ497" i="1" s="1"/>
  <c r="AR497" i="1" s="1"/>
  <c r="AS497" i="1" s="1"/>
  <c r="AU497" i="1" s="1"/>
  <c r="AV497" i="1" s="1"/>
  <c r="AL479" i="1"/>
  <c r="AM479" i="1" s="1"/>
  <c r="AQ479" i="1" s="1"/>
  <c r="AR479" i="1" s="1"/>
  <c r="AS479" i="1" s="1"/>
  <c r="AU479" i="1" s="1"/>
  <c r="AV479" i="1" s="1"/>
  <c r="AL460" i="1"/>
  <c r="AM460" i="1" s="1"/>
  <c r="AQ460" i="1" s="1"/>
  <c r="AR460" i="1" s="1"/>
  <c r="AS460" i="1" s="1"/>
  <c r="AU460" i="1" s="1"/>
  <c r="AV460" i="1" s="1"/>
  <c r="AL440" i="1"/>
  <c r="AM440" i="1" s="1"/>
  <c r="AQ440" i="1" s="1"/>
  <c r="AR440" i="1" s="1"/>
  <c r="AS440" i="1" s="1"/>
  <c r="AU440" i="1" s="1"/>
  <c r="AV440" i="1" s="1"/>
  <c r="AL414" i="1"/>
  <c r="AM414" i="1" s="1"/>
  <c r="AQ414" i="1" s="1"/>
  <c r="AR414" i="1" s="1"/>
  <c r="AS414" i="1" s="1"/>
  <c r="AU414" i="1" s="1"/>
  <c r="AV414" i="1" s="1"/>
  <c r="AL367" i="1"/>
  <c r="AM367" i="1" s="1"/>
  <c r="AQ367" i="1" s="1"/>
  <c r="AR367" i="1" s="1"/>
  <c r="AS367" i="1" s="1"/>
  <c r="AU367" i="1" s="1"/>
  <c r="AV367" i="1" s="1"/>
  <c r="AL324" i="1"/>
  <c r="AM324" i="1" s="1"/>
  <c r="AQ324" i="1" s="1"/>
  <c r="AR324" i="1" s="1"/>
  <c r="AS324" i="1" s="1"/>
  <c r="AU324" i="1" s="1"/>
  <c r="AV324" i="1" s="1"/>
  <c r="AL251" i="1"/>
  <c r="AM251" i="1" s="1"/>
  <c r="AQ251" i="1" s="1"/>
  <c r="AR251" i="1" s="1"/>
  <c r="AS251" i="1" s="1"/>
  <c r="AU251" i="1" s="1"/>
  <c r="AV251" i="1" s="1"/>
  <c r="AL189" i="1"/>
  <c r="AM189" i="1" s="1"/>
  <c r="AQ189" i="1" s="1"/>
  <c r="AR189" i="1" s="1"/>
  <c r="AS189" i="1" s="1"/>
  <c r="AU189" i="1" s="1"/>
  <c r="AV189" i="1" s="1"/>
  <c r="AL73" i="1"/>
  <c r="AM73" i="1" s="1"/>
  <c r="AQ73" i="1" s="1"/>
  <c r="AR73" i="1" s="1"/>
  <c r="AS73" i="1" s="1"/>
  <c r="AU73" i="1" s="1"/>
  <c r="AV73" i="1" s="1"/>
  <c r="AL1996" i="1"/>
  <c r="AM1996" i="1" s="1"/>
  <c r="AQ1996" i="1" s="1"/>
  <c r="AR1996" i="1" s="1"/>
  <c r="AS1996" i="1" s="1"/>
  <c r="AU1996" i="1" s="1"/>
  <c r="AV1996" i="1" s="1"/>
  <c r="AL1616" i="1"/>
  <c r="AM1616" i="1" s="1"/>
  <c r="AQ1616" i="1" s="1"/>
  <c r="AR1616" i="1" s="1"/>
  <c r="AS1616" i="1" s="1"/>
  <c r="AU1616" i="1" s="1"/>
  <c r="AV1616" i="1" s="1"/>
  <c r="AL1520" i="1"/>
  <c r="AM1520" i="1" s="1"/>
  <c r="AQ1520" i="1" s="1"/>
  <c r="AR1520" i="1" s="1"/>
  <c r="AS1520" i="1" s="1"/>
  <c r="AU1520" i="1" s="1"/>
  <c r="AV1520" i="1" s="1"/>
  <c r="AL1320" i="1"/>
  <c r="AM1320" i="1" s="1"/>
  <c r="AQ1320" i="1" s="1"/>
  <c r="AR1320" i="1" s="1"/>
  <c r="AS1320" i="1" s="1"/>
  <c r="AU1320" i="1" s="1"/>
  <c r="AV1320" i="1" s="1"/>
  <c r="AL1636" i="1"/>
  <c r="AM1636" i="1" s="1"/>
  <c r="AQ1636" i="1" s="1"/>
  <c r="AR1636" i="1" s="1"/>
  <c r="AS1636" i="1" s="1"/>
  <c r="AU1636" i="1" s="1"/>
  <c r="AV1636" i="1" s="1"/>
  <c r="AL1281" i="1"/>
  <c r="AM1281" i="1" s="1"/>
  <c r="AQ1281" i="1" s="1"/>
  <c r="AR1281" i="1" s="1"/>
  <c r="AS1281" i="1" s="1"/>
  <c r="AU1281" i="1" s="1"/>
  <c r="AV1281" i="1" s="1"/>
  <c r="AL1298" i="1"/>
  <c r="AM1298" i="1" s="1"/>
  <c r="AQ1298" i="1" s="1"/>
  <c r="AR1298" i="1" s="1"/>
  <c r="AS1298" i="1" s="1"/>
  <c r="AU1298" i="1" s="1"/>
  <c r="AV1298" i="1" s="1"/>
  <c r="AL1272" i="1"/>
  <c r="AM1272" i="1" s="1"/>
  <c r="AQ1272" i="1" s="1"/>
  <c r="AR1272" i="1" s="1"/>
  <c r="AS1272" i="1" s="1"/>
  <c r="AU1272" i="1" s="1"/>
  <c r="AV1272" i="1" s="1"/>
  <c r="AL1126" i="1"/>
  <c r="AM1126" i="1" s="1"/>
  <c r="AQ1126" i="1" s="1"/>
  <c r="AR1126" i="1" s="1"/>
  <c r="AS1126" i="1" s="1"/>
  <c r="AU1126" i="1" s="1"/>
  <c r="AV1126" i="1" s="1"/>
  <c r="AL1046" i="1"/>
  <c r="AM1046" i="1" s="1"/>
  <c r="AQ1046" i="1" s="1"/>
  <c r="AR1046" i="1" s="1"/>
  <c r="AS1046" i="1" s="1"/>
  <c r="AU1046" i="1" s="1"/>
  <c r="AV1046" i="1" s="1"/>
  <c r="AL1257" i="1"/>
  <c r="AM1257" i="1" s="1"/>
  <c r="AQ1257" i="1" s="1"/>
  <c r="AR1257" i="1" s="1"/>
  <c r="AS1257" i="1" s="1"/>
  <c r="AU1257" i="1" s="1"/>
  <c r="AV1257" i="1" s="1"/>
  <c r="AL1227" i="1"/>
  <c r="AM1227" i="1" s="1"/>
  <c r="AQ1227" i="1" s="1"/>
  <c r="AR1227" i="1" s="1"/>
  <c r="AS1227" i="1" s="1"/>
  <c r="AU1227" i="1" s="1"/>
  <c r="AV1227" i="1" s="1"/>
  <c r="AL1190" i="1"/>
  <c r="AM1190" i="1" s="1"/>
  <c r="AQ1190" i="1" s="1"/>
  <c r="AR1190" i="1" s="1"/>
  <c r="AS1190" i="1" s="1"/>
  <c r="AU1190" i="1" s="1"/>
  <c r="AV1190" i="1" s="1"/>
  <c r="AL1154" i="1"/>
  <c r="AM1154" i="1" s="1"/>
  <c r="AQ1154" i="1" s="1"/>
  <c r="AR1154" i="1" s="1"/>
  <c r="AS1154" i="1" s="1"/>
  <c r="AU1154" i="1" s="1"/>
  <c r="AV1154" i="1" s="1"/>
  <c r="AL1133" i="1"/>
  <c r="AM1133" i="1" s="1"/>
  <c r="AQ1133" i="1" s="1"/>
  <c r="AR1133" i="1" s="1"/>
  <c r="AS1133" i="1" s="1"/>
  <c r="AU1133" i="1" s="1"/>
  <c r="AV1133" i="1" s="1"/>
  <c r="AL1113" i="1"/>
  <c r="AM1113" i="1" s="1"/>
  <c r="AQ1113" i="1" s="1"/>
  <c r="AR1113" i="1" s="1"/>
  <c r="AS1113" i="1" s="1"/>
  <c r="AU1113" i="1" s="1"/>
  <c r="AV1113" i="1" s="1"/>
  <c r="AL1095" i="1"/>
  <c r="AM1095" i="1" s="1"/>
  <c r="AQ1095" i="1" s="1"/>
  <c r="AR1095" i="1" s="1"/>
  <c r="AS1095" i="1" s="1"/>
  <c r="AU1095" i="1" s="1"/>
  <c r="AV1095" i="1" s="1"/>
  <c r="AL1075" i="1"/>
  <c r="AM1075" i="1" s="1"/>
  <c r="AQ1075" i="1" s="1"/>
  <c r="AR1075" i="1" s="1"/>
  <c r="AS1075" i="1" s="1"/>
  <c r="AU1075" i="1" s="1"/>
  <c r="AV1075" i="1" s="1"/>
  <c r="AL1055" i="1"/>
  <c r="AM1055" i="1" s="1"/>
  <c r="AQ1055" i="1" s="1"/>
  <c r="AR1055" i="1" s="1"/>
  <c r="AS1055" i="1" s="1"/>
  <c r="AU1055" i="1" s="1"/>
  <c r="AV1055" i="1" s="1"/>
  <c r="AL1038" i="1"/>
  <c r="AM1038" i="1" s="1"/>
  <c r="AQ1038" i="1" s="1"/>
  <c r="AR1038" i="1" s="1"/>
  <c r="AS1038" i="1" s="1"/>
  <c r="AU1038" i="1" s="1"/>
  <c r="AV1038" i="1" s="1"/>
  <c r="AL1022" i="1"/>
  <c r="AM1022" i="1" s="1"/>
  <c r="AQ1022" i="1" s="1"/>
  <c r="AR1022" i="1" s="1"/>
  <c r="AS1022" i="1" s="1"/>
  <c r="AU1022" i="1" s="1"/>
  <c r="AV1022" i="1" s="1"/>
  <c r="AL1375" i="1"/>
  <c r="AM1375" i="1" s="1"/>
  <c r="AQ1375" i="1" s="1"/>
  <c r="AR1375" i="1" s="1"/>
  <c r="AS1375" i="1" s="1"/>
  <c r="AU1375" i="1" s="1"/>
  <c r="AV1375" i="1" s="1"/>
  <c r="AL1481" i="1"/>
  <c r="AM1481" i="1" s="1"/>
  <c r="AQ1481" i="1" s="1"/>
  <c r="AR1481" i="1" s="1"/>
  <c r="AS1481" i="1" s="1"/>
  <c r="AU1481" i="1" s="1"/>
  <c r="AV1481" i="1" s="1"/>
  <c r="AL942" i="1"/>
  <c r="AM942" i="1" s="1"/>
  <c r="AQ942" i="1" s="1"/>
  <c r="AR942" i="1" s="1"/>
  <c r="AS942" i="1" s="1"/>
  <c r="AU942" i="1" s="1"/>
  <c r="AV942" i="1" s="1"/>
  <c r="AL902" i="1"/>
  <c r="AM902" i="1" s="1"/>
  <c r="AQ902" i="1" s="1"/>
  <c r="AR902" i="1" s="1"/>
  <c r="AS902" i="1" s="1"/>
  <c r="AU902" i="1" s="1"/>
  <c r="AV902" i="1" s="1"/>
  <c r="AL872" i="1"/>
  <c r="AM872" i="1" s="1"/>
  <c r="AQ872" i="1" s="1"/>
  <c r="AR872" i="1" s="1"/>
  <c r="AS872" i="1" s="1"/>
  <c r="AU872" i="1" s="1"/>
  <c r="AV872" i="1" s="1"/>
  <c r="AL835" i="1"/>
  <c r="AM835" i="1" s="1"/>
  <c r="AQ835" i="1" s="1"/>
  <c r="AR835" i="1" s="1"/>
  <c r="AS835" i="1" s="1"/>
  <c r="AU835" i="1" s="1"/>
  <c r="AV835" i="1" s="1"/>
  <c r="AL950" i="1"/>
  <c r="AM950" i="1" s="1"/>
  <c r="AQ950" i="1" s="1"/>
  <c r="AR950" i="1" s="1"/>
  <c r="AS950" i="1" s="1"/>
  <c r="AU950" i="1" s="1"/>
  <c r="AV950" i="1" s="1"/>
  <c r="AL880" i="1"/>
  <c r="AM880" i="1" s="1"/>
  <c r="AQ880" i="1" s="1"/>
  <c r="AR880" i="1" s="1"/>
  <c r="AS880" i="1" s="1"/>
  <c r="AU880" i="1" s="1"/>
  <c r="AV880" i="1" s="1"/>
  <c r="AL822" i="1"/>
  <c r="AM822" i="1" s="1"/>
  <c r="AQ822" i="1" s="1"/>
  <c r="AR822" i="1" s="1"/>
  <c r="AS822" i="1" s="1"/>
  <c r="AU822" i="1" s="1"/>
  <c r="AV822" i="1" s="1"/>
  <c r="AL804" i="1"/>
  <c r="AM804" i="1" s="1"/>
  <c r="AQ804" i="1" s="1"/>
  <c r="AR804" i="1" s="1"/>
  <c r="AS804" i="1" s="1"/>
  <c r="AU804" i="1" s="1"/>
  <c r="AV804" i="1" s="1"/>
  <c r="AL788" i="1"/>
  <c r="AM788" i="1" s="1"/>
  <c r="AQ788" i="1" s="1"/>
  <c r="AR788" i="1" s="1"/>
  <c r="AS788" i="1" s="1"/>
  <c r="AU788" i="1" s="1"/>
  <c r="AV788" i="1" s="1"/>
  <c r="AL771" i="1"/>
  <c r="AM771" i="1" s="1"/>
  <c r="AQ771" i="1" s="1"/>
  <c r="AR771" i="1" s="1"/>
  <c r="AS771" i="1" s="1"/>
  <c r="AU771" i="1" s="1"/>
  <c r="AV771" i="1" s="1"/>
  <c r="AL754" i="1"/>
  <c r="AM754" i="1" s="1"/>
  <c r="AQ754" i="1" s="1"/>
  <c r="AR754" i="1" s="1"/>
  <c r="AS754" i="1" s="1"/>
  <c r="AU754" i="1" s="1"/>
  <c r="AV754" i="1" s="1"/>
  <c r="AL735" i="1"/>
  <c r="AM735" i="1" s="1"/>
  <c r="AQ735" i="1" s="1"/>
  <c r="AR735" i="1" s="1"/>
  <c r="AS735" i="1" s="1"/>
  <c r="AU735" i="1" s="1"/>
  <c r="AV735" i="1" s="1"/>
  <c r="AL716" i="1"/>
  <c r="AM716" i="1" s="1"/>
  <c r="AQ716" i="1" s="1"/>
  <c r="AR716" i="1" s="1"/>
  <c r="AS716" i="1" s="1"/>
  <c r="AU716" i="1" s="1"/>
  <c r="AV716" i="1" s="1"/>
  <c r="AL696" i="1"/>
  <c r="AM696" i="1" s="1"/>
  <c r="AQ696" i="1" s="1"/>
  <c r="AR696" i="1" s="1"/>
  <c r="AS696" i="1" s="1"/>
  <c r="AU696" i="1" s="1"/>
  <c r="AV696" i="1" s="1"/>
  <c r="AL676" i="1"/>
  <c r="AM676" i="1" s="1"/>
  <c r="AQ676" i="1" s="1"/>
  <c r="AR676" i="1" s="1"/>
  <c r="AS676" i="1" s="1"/>
  <c r="AU676" i="1" s="1"/>
  <c r="AV676" i="1" s="1"/>
  <c r="AL659" i="1"/>
  <c r="AM659" i="1" s="1"/>
  <c r="AQ659" i="1" s="1"/>
  <c r="AR659" i="1" s="1"/>
  <c r="AS659" i="1" s="1"/>
  <c r="AU659" i="1" s="1"/>
  <c r="AV659" i="1" s="1"/>
  <c r="AL641" i="1"/>
  <c r="AM641" i="1" s="1"/>
  <c r="AQ641" i="1" s="1"/>
  <c r="AR641" i="1" s="1"/>
  <c r="AS641" i="1" s="1"/>
  <c r="AU641" i="1" s="1"/>
  <c r="AV641" i="1" s="1"/>
  <c r="AL827" i="1"/>
  <c r="AM827" i="1" s="1"/>
  <c r="AQ827" i="1" s="1"/>
  <c r="AR827" i="1" s="1"/>
  <c r="AS827" i="1" s="1"/>
  <c r="AU827" i="1" s="1"/>
  <c r="AV827" i="1" s="1"/>
  <c r="AL809" i="1"/>
  <c r="AM809" i="1" s="1"/>
  <c r="AQ809" i="1" s="1"/>
  <c r="AR809" i="1" s="1"/>
  <c r="AS809" i="1" s="1"/>
  <c r="AU809" i="1" s="1"/>
  <c r="AV809" i="1" s="1"/>
  <c r="AL793" i="1"/>
  <c r="AM793" i="1" s="1"/>
  <c r="AQ793" i="1" s="1"/>
  <c r="AR793" i="1" s="1"/>
  <c r="AS793" i="1" s="1"/>
  <c r="AU793" i="1" s="1"/>
  <c r="AV793" i="1" s="1"/>
  <c r="AL776" i="1"/>
  <c r="AM776" i="1" s="1"/>
  <c r="AQ776" i="1" s="1"/>
  <c r="AR776" i="1" s="1"/>
  <c r="AS776" i="1" s="1"/>
  <c r="AU776" i="1" s="1"/>
  <c r="AV776" i="1" s="1"/>
  <c r="AL759" i="1"/>
  <c r="AM759" i="1" s="1"/>
  <c r="AQ759" i="1" s="1"/>
  <c r="AR759" i="1" s="1"/>
  <c r="AS759" i="1" s="1"/>
  <c r="AU759" i="1" s="1"/>
  <c r="AV759" i="1" s="1"/>
  <c r="AL740" i="1"/>
  <c r="AM740" i="1" s="1"/>
  <c r="AQ740" i="1" s="1"/>
  <c r="AR740" i="1" s="1"/>
  <c r="AS740" i="1" s="1"/>
  <c r="AU740" i="1" s="1"/>
  <c r="AV740" i="1" s="1"/>
  <c r="AL723" i="1"/>
  <c r="AM723" i="1" s="1"/>
  <c r="AQ723" i="1" s="1"/>
  <c r="AR723" i="1" s="1"/>
  <c r="AS723" i="1" s="1"/>
  <c r="AU723" i="1" s="1"/>
  <c r="AV723" i="1" s="1"/>
  <c r="AL702" i="1"/>
  <c r="AM702" i="1" s="1"/>
  <c r="AQ702" i="1" s="1"/>
  <c r="AR702" i="1" s="1"/>
  <c r="AS702" i="1" s="1"/>
  <c r="AU702" i="1" s="1"/>
  <c r="AV702" i="1" s="1"/>
  <c r="AL681" i="1"/>
  <c r="AM681" i="1" s="1"/>
  <c r="AQ681" i="1" s="1"/>
  <c r="AR681" i="1" s="1"/>
  <c r="AS681" i="1" s="1"/>
  <c r="AU681" i="1" s="1"/>
  <c r="AV681" i="1" s="1"/>
  <c r="AL665" i="1"/>
  <c r="AM665" i="1" s="1"/>
  <c r="AQ665" i="1" s="1"/>
  <c r="AR665" i="1" s="1"/>
  <c r="AS665" i="1" s="1"/>
  <c r="AU665" i="1" s="1"/>
  <c r="AV665" i="1" s="1"/>
  <c r="AL646" i="1"/>
  <c r="AM646" i="1" s="1"/>
  <c r="AQ646" i="1" s="1"/>
  <c r="AR646" i="1" s="1"/>
  <c r="AS646" i="1" s="1"/>
  <c r="AU646" i="1" s="1"/>
  <c r="AV646" i="1" s="1"/>
  <c r="AL626" i="1"/>
  <c r="AM626" i="1" s="1"/>
  <c r="AQ626" i="1" s="1"/>
  <c r="AR626" i="1" s="1"/>
  <c r="AS626" i="1" s="1"/>
  <c r="AU626" i="1" s="1"/>
  <c r="AV626" i="1" s="1"/>
  <c r="AL400" i="1"/>
  <c r="AM400" i="1" s="1"/>
  <c r="AQ400" i="1" s="1"/>
  <c r="AR400" i="1" s="1"/>
  <c r="AS400" i="1" s="1"/>
  <c r="AU400" i="1" s="1"/>
  <c r="AV400" i="1" s="1"/>
  <c r="AL356" i="1"/>
  <c r="AM356" i="1" s="1"/>
  <c r="AQ356" i="1" s="1"/>
  <c r="AR356" i="1" s="1"/>
  <c r="AS356" i="1" s="1"/>
  <c r="AU356" i="1" s="1"/>
  <c r="AV356" i="1" s="1"/>
  <c r="AL301" i="1"/>
  <c r="AM301" i="1" s="1"/>
  <c r="AQ301" i="1" s="1"/>
  <c r="AL222" i="1"/>
  <c r="AM222" i="1" s="1"/>
  <c r="AQ222" i="1" s="1"/>
  <c r="AR222" i="1" s="1"/>
  <c r="AS222" i="1" s="1"/>
  <c r="AU222" i="1" s="1"/>
  <c r="AV222" i="1" s="1"/>
  <c r="AL132" i="1"/>
  <c r="AM132" i="1" s="1"/>
  <c r="AQ132" i="1" s="1"/>
  <c r="AL86" i="1"/>
  <c r="AM86" i="1" s="1"/>
  <c r="AQ86" i="1" s="1"/>
  <c r="AL1350" i="1"/>
  <c r="AM1350" i="1" s="1"/>
  <c r="AQ1350" i="1" s="1"/>
  <c r="AR1350" i="1" s="1"/>
  <c r="AS1350" i="1" s="1"/>
  <c r="AU1350" i="1" s="1"/>
  <c r="AV1350" i="1" s="1"/>
  <c r="AL618" i="1"/>
  <c r="AM618" i="1" s="1"/>
  <c r="AQ618" i="1" s="1"/>
  <c r="AR618" i="1" s="1"/>
  <c r="AS618" i="1" s="1"/>
  <c r="AU618" i="1" s="1"/>
  <c r="AV618" i="1" s="1"/>
  <c r="AL606" i="1"/>
  <c r="AM606" i="1" s="1"/>
  <c r="AQ606" i="1" s="1"/>
  <c r="AR606" i="1" s="1"/>
  <c r="AS606" i="1" s="1"/>
  <c r="AU606" i="1" s="1"/>
  <c r="AV606" i="1" s="1"/>
  <c r="AL595" i="1"/>
  <c r="AM595" i="1" s="1"/>
  <c r="AQ595" i="1" s="1"/>
  <c r="AR595" i="1" s="1"/>
  <c r="AS595" i="1" s="1"/>
  <c r="AU595" i="1" s="1"/>
  <c r="AV595" i="1" s="1"/>
  <c r="AL587" i="1"/>
  <c r="AM587" i="1" s="1"/>
  <c r="AQ587" i="1" s="1"/>
  <c r="AR587" i="1" s="1"/>
  <c r="AS587" i="1" s="1"/>
  <c r="AU587" i="1" s="1"/>
  <c r="AV587" i="1" s="1"/>
  <c r="AL576" i="1"/>
  <c r="AM576" i="1" s="1"/>
  <c r="AQ576" i="1" s="1"/>
  <c r="AR576" i="1" s="1"/>
  <c r="AS576" i="1" s="1"/>
  <c r="AU576" i="1" s="1"/>
  <c r="AV576" i="1" s="1"/>
  <c r="AL568" i="1"/>
  <c r="AM568" i="1" s="1"/>
  <c r="AQ568" i="1" s="1"/>
  <c r="AR568" i="1" s="1"/>
  <c r="AS568" i="1" s="1"/>
  <c r="AU568" i="1" s="1"/>
  <c r="AV568" i="1" s="1"/>
  <c r="AL559" i="1"/>
  <c r="AM559" i="1" s="1"/>
  <c r="AQ559" i="1" s="1"/>
  <c r="AR559" i="1" s="1"/>
  <c r="AS559" i="1" s="1"/>
  <c r="AU559" i="1" s="1"/>
  <c r="AV559" i="1" s="1"/>
  <c r="AL548" i="1"/>
  <c r="AM548" i="1" s="1"/>
  <c r="AQ548" i="1" s="1"/>
  <c r="AR548" i="1" s="1"/>
  <c r="AS548" i="1" s="1"/>
  <c r="AU548" i="1" s="1"/>
  <c r="AV548" i="1" s="1"/>
  <c r="AL539" i="1"/>
  <c r="AM539" i="1" s="1"/>
  <c r="AQ539" i="1" s="1"/>
  <c r="AR539" i="1" s="1"/>
  <c r="AS539" i="1" s="1"/>
  <c r="AU539" i="1" s="1"/>
  <c r="AV539" i="1" s="1"/>
  <c r="AL525" i="1"/>
  <c r="AM525" i="1" s="1"/>
  <c r="AQ525" i="1" s="1"/>
  <c r="AR525" i="1" s="1"/>
  <c r="AS525" i="1" s="1"/>
  <c r="AU525" i="1" s="1"/>
  <c r="AV525" i="1" s="1"/>
  <c r="AL513" i="1"/>
  <c r="AM513" i="1" s="1"/>
  <c r="AQ513" i="1" s="1"/>
  <c r="AR513" i="1" s="1"/>
  <c r="AS513" i="1" s="1"/>
  <c r="AU513" i="1" s="1"/>
  <c r="AV513" i="1" s="1"/>
  <c r="AL502" i="1"/>
  <c r="AM502" i="1" s="1"/>
  <c r="AQ502" i="1" s="1"/>
  <c r="AR502" i="1" s="1"/>
  <c r="AS502" i="1" s="1"/>
  <c r="AU502" i="1" s="1"/>
  <c r="AV502" i="1" s="1"/>
  <c r="AL969" i="1"/>
  <c r="AM969" i="1" s="1"/>
  <c r="AQ969" i="1" s="1"/>
  <c r="AR969" i="1" s="1"/>
  <c r="AS969" i="1" s="1"/>
  <c r="AU969" i="1" s="1"/>
  <c r="AV969" i="1" s="1"/>
  <c r="AL930" i="1"/>
  <c r="AM930" i="1" s="1"/>
  <c r="AQ930" i="1" s="1"/>
  <c r="AR930" i="1" s="1"/>
  <c r="AS930" i="1" s="1"/>
  <c r="AU930" i="1" s="1"/>
  <c r="AV930" i="1" s="1"/>
  <c r="AL893" i="1"/>
  <c r="AM893" i="1" s="1"/>
  <c r="AQ893" i="1" s="1"/>
  <c r="AR893" i="1" s="1"/>
  <c r="AS893" i="1" s="1"/>
  <c r="AU893" i="1" s="1"/>
  <c r="AV893" i="1" s="1"/>
  <c r="AL858" i="1"/>
  <c r="AM858" i="1" s="1"/>
  <c r="AQ858" i="1" s="1"/>
  <c r="AR858" i="1" s="1"/>
  <c r="AS858" i="1" s="1"/>
  <c r="AU858" i="1" s="1"/>
  <c r="AV858" i="1" s="1"/>
  <c r="AL474" i="1"/>
  <c r="AM474" i="1" s="1"/>
  <c r="AQ474" i="1" s="1"/>
  <c r="AR474" i="1" s="1"/>
  <c r="AS474" i="1" s="1"/>
  <c r="AU474" i="1" s="1"/>
  <c r="AV474" i="1" s="1"/>
  <c r="AL456" i="1"/>
  <c r="AM456" i="1" s="1"/>
  <c r="AQ456" i="1" s="1"/>
  <c r="AR456" i="1" s="1"/>
  <c r="AS456" i="1" s="1"/>
  <c r="AU456" i="1" s="1"/>
  <c r="AV456" i="1" s="1"/>
  <c r="AL436" i="1"/>
  <c r="AM436" i="1" s="1"/>
  <c r="AQ436" i="1" s="1"/>
  <c r="AR436" i="1" s="1"/>
  <c r="AS436" i="1" s="1"/>
  <c r="AU436" i="1" s="1"/>
  <c r="AV436" i="1" s="1"/>
  <c r="AL409" i="1"/>
  <c r="AM409" i="1" s="1"/>
  <c r="AQ409" i="1" s="1"/>
  <c r="AR409" i="1" s="1"/>
  <c r="AS409" i="1" s="1"/>
  <c r="AU409" i="1" s="1"/>
  <c r="AV409" i="1" s="1"/>
  <c r="AL352" i="1"/>
  <c r="AM352" i="1" s="1"/>
  <c r="AQ352" i="1" s="1"/>
  <c r="AR352" i="1" s="1"/>
  <c r="AS352" i="1" s="1"/>
  <c r="AU352" i="1" s="1"/>
  <c r="AV352" i="1" s="1"/>
  <c r="AL312" i="1"/>
  <c r="AM312" i="1" s="1"/>
  <c r="AQ312" i="1" s="1"/>
  <c r="AR312" i="1" s="1"/>
  <c r="AS312" i="1" s="1"/>
  <c r="AU312" i="1" s="1"/>
  <c r="AV312" i="1" s="1"/>
  <c r="AL231" i="1"/>
  <c r="AM231" i="1" s="1"/>
  <c r="AQ231" i="1" s="1"/>
  <c r="AL171" i="1"/>
  <c r="AM171" i="1" s="1"/>
  <c r="AQ171" i="1" s="1"/>
  <c r="AR171" i="1" s="1"/>
  <c r="AS171" i="1" s="1"/>
  <c r="AU171" i="1" s="1"/>
  <c r="AV171" i="1" s="1"/>
  <c r="AL1947" i="1"/>
  <c r="AM1947" i="1" s="1"/>
  <c r="AQ1947" i="1" s="1"/>
  <c r="AR1947" i="1" s="1"/>
  <c r="AS1947" i="1" s="1"/>
  <c r="AU1947" i="1" s="1"/>
  <c r="AV1947" i="1" s="1"/>
  <c r="AL1867" i="1"/>
  <c r="AM1867" i="1" s="1"/>
  <c r="AQ1867" i="1" s="1"/>
  <c r="AR1867" i="1" s="1"/>
  <c r="AS1867" i="1" s="1"/>
  <c r="AU1867" i="1" s="1"/>
  <c r="AV1867" i="1" s="1"/>
  <c r="AL2076" i="1"/>
  <c r="AM2076" i="1" s="1"/>
  <c r="AQ2076" i="1" s="1"/>
  <c r="AR2076" i="1" s="1"/>
  <c r="AS2076" i="1" s="1"/>
  <c r="AU2076" i="1" s="1"/>
  <c r="AV2076" i="1" s="1"/>
  <c r="AL1960" i="1"/>
  <c r="AM1960" i="1" s="1"/>
  <c r="AQ1960" i="1" s="1"/>
  <c r="AR1960" i="1" s="1"/>
  <c r="AS1960" i="1" s="1"/>
  <c r="AU1960" i="1" s="1"/>
  <c r="AV1960" i="1" s="1"/>
  <c r="AL1354" i="1"/>
  <c r="AM1354" i="1" s="1"/>
  <c r="AQ1354" i="1" s="1"/>
  <c r="AR1354" i="1" s="1"/>
  <c r="AS1354" i="1" s="1"/>
  <c r="AU1354" i="1" s="1"/>
  <c r="AV1354" i="1" s="1"/>
  <c r="AL1486" i="1"/>
  <c r="AM1486" i="1" s="1"/>
  <c r="AQ1486" i="1" s="1"/>
  <c r="AR1486" i="1" s="1"/>
  <c r="AS1486" i="1" s="1"/>
  <c r="AU1486" i="1" s="1"/>
  <c r="AV1486" i="1" s="1"/>
  <c r="AL1289" i="1"/>
  <c r="AM1289" i="1" s="1"/>
  <c r="AQ1289" i="1" s="1"/>
  <c r="AR1289" i="1" s="1"/>
  <c r="AS1289" i="1" s="1"/>
  <c r="AU1289" i="1" s="1"/>
  <c r="AV1289" i="1" s="1"/>
  <c r="AL1995" i="1"/>
  <c r="AM1995" i="1" s="1"/>
  <c r="AQ1995" i="1" s="1"/>
  <c r="AR1995" i="1" s="1"/>
  <c r="AS1995" i="1" s="1"/>
  <c r="AU1995" i="1" s="1"/>
  <c r="AV1995" i="1" s="1"/>
  <c r="AL1521" i="1"/>
  <c r="AM1521" i="1" s="1"/>
  <c r="AQ1521" i="1" s="1"/>
  <c r="AR1521" i="1" s="1"/>
  <c r="AS1521" i="1" s="1"/>
  <c r="AU1521" i="1" s="1"/>
  <c r="AV1521" i="1" s="1"/>
  <c r="AL1487" i="1"/>
  <c r="AM1487" i="1" s="1"/>
  <c r="AQ1487" i="1" s="1"/>
  <c r="AR1487" i="1" s="1"/>
  <c r="AS1487" i="1" s="1"/>
  <c r="AU1487" i="1" s="1"/>
  <c r="AV1487" i="1" s="1"/>
  <c r="AL1348" i="1"/>
  <c r="AM1348" i="1" s="1"/>
  <c r="AQ1348" i="1" s="1"/>
  <c r="AR1348" i="1" s="1"/>
  <c r="AS1348" i="1" s="1"/>
  <c r="AU1348" i="1" s="1"/>
  <c r="AV1348" i="1" s="1"/>
  <c r="AL1271" i="1"/>
  <c r="AM1271" i="1" s="1"/>
  <c r="AQ1271" i="1" s="1"/>
  <c r="AR1271" i="1" s="1"/>
  <c r="AS1271" i="1" s="1"/>
  <c r="AU1271" i="1" s="1"/>
  <c r="AV1271" i="1" s="1"/>
  <c r="AL1868" i="1"/>
  <c r="AM1868" i="1" s="1"/>
  <c r="AQ1868" i="1" s="1"/>
  <c r="AR1868" i="1" s="1"/>
  <c r="AS1868" i="1" s="1"/>
  <c r="AU1868" i="1" s="1"/>
  <c r="AV1868" i="1" s="1"/>
  <c r="AL1214" i="1"/>
  <c r="AM1214" i="1" s="1"/>
  <c r="AQ1214" i="1" s="1"/>
  <c r="AR1214" i="1" s="1"/>
  <c r="AS1214" i="1" s="1"/>
  <c r="AU1214" i="1" s="1"/>
  <c r="AV1214" i="1" s="1"/>
  <c r="AL981" i="1"/>
  <c r="AM981" i="1" s="1"/>
  <c r="AQ981" i="1" s="1"/>
  <c r="AR981" i="1" s="1"/>
  <c r="AS981" i="1" s="1"/>
  <c r="AU981" i="1" s="1"/>
  <c r="AV981" i="1" s="1"/>
  <c r="AL1088" i="1"/>
  <c r="AM1088" i="1" s="1"/>
  <c r="AQ1088" i="1" s="1"/>
  <c r="AR1088" i="1" s="1"/>
  <c r="AS1088" i="1" s="1"/>
  <c r="AU1088" i="1" s="1"/>
  <c r="AV1088" i="1" s="1"/>
  <c r="AL938" i="1"/>
  <c r="AM938" i="1" s="1"/>
  <c r="AQ938" i="1" s="1"/>
  <c r="AR938" i="1" s="1"/>
  <c r="AS938" i="1" s="1"/>
  <c r="AU938" i="1" s="1"/>
  <c r="AV938" i="1" s="1"/>
  <c r="AL1125" i="1"/>
  <c r="AM1125" i="1" s="1"/>
  <c r="AQ1125" i="1" s="1"/>
  <c r="AR1125" i="1" s="1"/>
  <c r="AS1125" i="1" s="1"/>
  <c r="AU1125" i="1" s="1"/>
  <c r="AV1125" i="1" s="1"/>
  <c r="AL1106" i="1"/>
  <c r="AM1106" i="1" s="1"/>
  <c r="AQ1106" i="1" s="1"/>
  <c r="AR1106" i="1" s="1"/>
  <c r="AS1106" i="1" s="1"/>
  <c r="AU1106" i="1" s="1"/>
  <c r="AV1106" i="1" s="1"/>
  <c r="AL1540" i="1"/>
  <c r="AM1540" i="1" s="1"/>
  <c r="AQ1540" i="1" s="1"/>
  <c r="AR1540" i="1" s="1"/>
  <c r="AS1540" i="1" s="1"/>
  <c r="AU1540" i="1" s="1"/>
  <c r="AV1540" i="1" s="1"/>
  <c r="AL1453" i="1"/>
  <c r="AM1453" i="1" s="1"/>
  <c r="AQ1453" i="1" s="1"/>
  <c r="AR1453" i="1" s="1"/>
  <c r="AS1453" i="1" s="1"/>
  <c r="AU1453" i="1" s="1"/>
  <c r="AV1453" i="1" s="1"/>
  <c r="AL1377" i="1"/>
  <c r="AM1377" i="1" s="1"/>
  <c r="AQ1377" i="1" s="1"/>
  <c r="AR1377" i="1" s="1"/>
  <c r="AS1377" i="1" s="1"/>
  <c r="AU1377" i="1" s="1"/>
  <c r="AV1377" i="1" s="1"/>
  <c r="AL1331" i="1"/>
  <c r="AM1331" i="1" s="1"/>
  <c r="AQ1331" i="1" s="1"/>
  <c r="AR1331" i="1" s="1"/>
  <c r="AS1331" i="1" s="1"/>
  <c r="AU1331" i="1" s="1"/>
  <c r="AV1331" i="1" s="1"/>
  <c r="AL1950" i="1"/>
  <c r="AM1950" i="1" s="1"/>
  <c r="AQ1950" i="1" s="1"/>
  <c r="AR1950" i="1" s="1"/>
  <c r="AS1950" i="1" s="1"/>
  <c r="AU1950" i="1" s="1"/>
  <c r="AV1950" i="1" s="1"/>
  <c r="AL1682" i="1"/>
  <c r="AM1682" i="1" s="1"/>
  <c r="AQ1682" i="1" s="1"/>
  <c r="AR1682" i="1" s="1"/>
  <c r="AS1682" i="1" s="1"/>
  <c r="AU1682" i="1" s="1"/>
  <c r="AV1682" i="1" s="1"/>
  <c r="AL1277" i="1"/>
  <c r="AM1277" i="1" s="1"/>
  <c r="AQ1277" i="1" s="1"/>
  <c r="AR1277" i="1" s="1"/>
  <c r="AS1277" i="1" s="1"/>
  <c r="AU1277" i="1" s="1"/>
  <c r="AV1277" i="1" s="1"/>
  <c r="AL1557" i="1"/>
  <c r="AM1557" i="1" s="1"/>
  <c r="AQ1557" i="1" s="1"/>
  <c r="AR1557" i="1" s="1"/>
  <c r="AS1557" i="1" s="1"/>
  <c r="AU1557" i="1" s="1"/>
  <c r="AV1557" i="1" s="1"/>
  <c r="AL1261" i="1"/>
  <c r="AM1261" i="1" s="1"/>
  <c r="AQ1261" i="1" s="1"/>
  <c r="AR1261" i="1" s="1"/>
  <c r="AS1261" i="1" s="1"/>
  <c r="AU1261" i="1" s="1"/>
  <c r="AV1261" i="1" s="1"/>
  <c r="AL1241" i="1"/>
  <c r="AM1241" i="1" s="1"/>
  <c r="AQ1241" i="1" s="1"/>
  <c r="AR1241" i="1" s="1"/>
  <c r="AS1241" i="1" s="1"/>
  <c r="AU1241" i="1" s="1"/>
  <c r="AV1241" i="1" s="1"/>
  <c r="AL1085" i="1"/>
  <c r="AM1085" i="1" s="1"/>
  <c r="AQ1085" i="1" s="1"/>
  <c r="AR1085" i="1" s="1"/>
  <c r="AS1085" i="1" s="1"/>
  <c r="AU1085" i="1" s="1"/>
  <c r="AV1085" i="1" s="1"/>
  <c r="AL1184" i="1"/>
  <c r="AM1184" i="1" s="1"/>
  <c r="AQ1184" i="1" s="1"/>
  <c r="AR1184" i="1" s="1"/>
  <c r="AS1184" i="1" s="1"/>
  <c r="AU1184" i="1" s="1"/>
  <c r="AV1184" i="1" s="1"/>
  <c r="AL1004" i="1"/>
  <c r="AM1004" i="1" s="1"/>
  <c r="AQ1004" i="1" s="1"/>
  <c r="AR1004" i="1" s="1"/>
  <c r="AS1004" i="1" s="1"/>
  <c r="AU1004" i="1" s="1"/>
  <c r="AV1004" i="1" s="1"/>
  <c r="AL1119" i="1"/>
  <c r="AM1119" i="1" s="1"/>
  <c r="AQ1119" i="1" s="1"/>
  <c r="AR1119" i="1" s="1"/>
  <c r="AS1119" i="1" s="1"/>
  <c r="AU1119" i="1" s="1"/>
  <c r="AV1119" i="1" s="1"/>
  <c r="AL1050" i="1"/>
  <c r="AM1050" i="1" s="1"/>
  <c r="AQ1050" i="1" s="1"/>
  <c r="AR1050" i="1" s="1"/>
  <c r="AS1050" i="1" s="1"/>
  <c r="AU1050" i="1" s="1"/>
  <c r="AV1050" i="1" s="1"/>
  <c r="AL1031" i="1"/>
  <c r="AM1031" i="1" s="1"/>
  <c r="AQ1031" i="1" s="1"/>
  <c r="AR1031" i="1" s="1"/>
  <c r="AS1031" i="1" s="1"/>
  <c r="AU1031" i="1" s="1"/>
  <c r="AV1031" i="1" s="1"/>
  <c r="AL1186" i="1"/>
  <c r="AM1186" i="1" s="1"/>
  <c r="AQ1186" i="1" s="1"/>
  <c r="AR1186" i="1" s="1"/>
  <c r="AS1186" i="1" s="1"/>
  <c r="AU1186" i="1" s="1"/>
  <c r="AV1186" i="1" s="1"/>
  <c r="AL1016" i="1"/>
  <c r="AM1016" i="1" s="1"/>
  <c r="AQ1016" i="1" s="1"/>
  <c r="AR1016" i="1" s="1"/>
  <c r="AS1016" i="1" s="1"/>
  <c r="AU1016" i="1" s="1"/>
  <c r="AV1016" i="1" s="1"/>
  <c r="AL988" i="1"/>
  <c r="AM988" i="1" s="1"/>
  <c r="AQ988" i="1" s="1"/>
  <c r="AR988" i="1" s="1"/>
  <c r="AS988" i="1" s="1"/>
  <c r="AU988" i="1" s="1"/>
  <c r="AV988" i="1" s="1"/>
  <c r="AL837" i="1"/>
  <c r="AM837" i="1" s="1"/>
  <c r="AQ837" i="1" s="1"/>
  <c r="AR837" i="1" s="1"/>
  <c r="AS837" i="1" s="1"/>
  <c r="AU837" i="1" s="1"/>
  <c r="AV837" i="1" s="1"/>
  <c r="AL472" i="1"/>
  <c r="AM472" i="1" s="1"/>
  <c r="AQ472" i="1" s="1"/>
  <c r="AR472" i="1" s="1"/>
  <c r="AS472" i="1" s="1"/>
  <c r="AU472" i="1" s="1"/>
  <c r="AV472" i="1" s="1"/>
  <c r="AL979" i="1"/>
  <c r="AM979" i="1" s="1"/>
  <c r="AQ979" i="1" s="1"/>
  <c r="AR979" i="1" s="1"/>
  <c r="AS979" i="1" s="1"/>
  <c r="AU979" i="1" s="1"/>
  <c r="AV979" i="1" s="1"/>
  <c r="AL1177" i="1"/>
  <c r="AM1177" i="1" s="1"/>
  <c r="AQ1177" i="1" s="1"/>
  <c r="AR1177" i="1" s="1"/>
  <c r="AS1177" i="1" s="1"/>
  <c r="AU1177" i="1" s="1"/>
  <c r="AV1177" i="1" s="1"/>
  <c r="AL1006" i="1"/>
  <c r="AM1006" i="1" s="1"/>
  <c r="AQ1006" i="1" s="1"/>
  <c r="AR1006" i="1" s="1"/>
  <c r="AS1006" i="1" s="1"/>
  <c r="AU1006" i="1" s="1"/>
  <c r="AV1006" i="1" s="1"/>
  <c r="AL807" i="1"/>
  <c r="AM807" i="1" s="1"/>
  <c r="AQ807" i="1" s="1"/>
  <c r="AR807" i="1" s="1"/>
  <c r="AS807" i="1" s="1"/>
  <c r="AU807" i="1" s="1"/>
  <c r="AV807" i="1" s="1"/>
  <c r="AL742" i="1"/>
  <c r="AM742" i="1" s="1"/>
  <c r="AQ742" i="1" s="1"/>
  <c r="AR742" i="1" s="1"/>
  <c r="AS742" i="1" s="1"/>
  <c r="AU742" i="1" s="1"/>
  <c r="AV742" i="1" s="1"/>
  <c r="AL864" i="1"/>
  <c r="AM864" i="1" s="1"/>
  <c r="AQ864" i="1" s="1"/>
  <c r="AR864" i="1" s="1"/>
  <c r="AS864" i="1" s="1"/>
  <c r="AU864" i="1" s="1"/>
  <c r="AV864" i="1" s="1"/>
  <c r="AL829" i="1"/>
  <c r="AM829" i="1" s="1"/>
  <c r="AQ829" i="1" s="1"/>
  <c r="AR829" i="1" s="1"/>
  <c r="AS829" i="1" s="1"/>
  <c r="AU829" i="1" s="1"/>
  <c r="AV829" i="1" s="1"/>
  <c r="AL901" i="1"/>
  <c r="AM901" i="1" s="1"/>
  <c r="AQ901" i="1" s="1"/>
  <c r="AR901" i="1" s="1"/>
  <c r="AS901" i="1" s="1"/>
  <c r="AU901" i="1" s="1"/>
  <c r="AV901" i="1" s="1"/>
  <c r="AL813" i="1"/>
  <c r="AM813" i="1" s="1"/>
  <c r="AQ813" i="1" s="1"/>
  <c r="AR813" i="1" s="1"/>
  <c r="AS813" i="1" s="1"/>
  <c r="AU813" i="1" s="1"/>
  <c r="AV813" i="1" s="1"/>
  <c r="AL825" i="1"/>
  <c r="AM825" i="1" s="1"/>
  <c r="AQ825" i="1" s="1"/>
  <c r="AR825" i="1" s="1"/>
  <c r="AS825" i="1" s="1"/>
  <c r="AU825" i="1" s="1"/>
  <c r="AV825" i="1" s="1"/>
  <c r="AL761" i="1"/>
  <c r="AM761" i="1" s="1"/>
  <c r="AQ761" i="1" s="1"/>
  <c r="AR761" i="1" s="1"/>
  <c r="AS761" i="1" s="1"/>
  <c r="AU761" i="1" s="1"/>
  <c r="AV761" i="1" s="1"/>
  <c r="AL473" i="1"/>
  <c r="AM473" i="1" s="1"/>
  <c r="AQ473" i="1" s="1"/>
  <c r="AR473" i="1" s="1"/>
  <c r="AS473" i="1" s="1"/>
  <c r="AU473" i="1" s="1"/>
  <c r="AV473" i="1" s="1"/>
  <c r="AL1230" i="1"/>
  <c r="AM1230" i="1" s="1"/>
  <c r="AQ1230" i="1" s="1"/>
  <c r="AR1230" i="1" s="1"/>
  <c r="AS1230" i="1" s="1"/>
  <c r="AU1230" i="1" s="1"/>
  <c r="AV1230" i="1" s="1"/>
  <c r="AL1090" i="1"/>
  <c r="AM1090" i="1" s="1"/>
  <c r="AQ1090" i="1" s="1"/>
  <c r="AR1090" i="1" s="1"/>
  <c r="AS1090" i="1" s="1"/>
  <c r="AU1090" i="1" s="1"/>
  <c r="AV1090" i="1" s="1"/>
  <c r="AL1068" i="1"/>
  <c r="AM1068" i="1" s="1"/>
  <c r="AQ1068" i="1" s="1"/>
  <c r="AR1068" i="1" s="1"/>
  <c r="AS1068" i="1" s="1"/>
  <c r="AU1068" i="1" s="1"/>
  <c r="AV1068" i="1" s="1"/>
  <c r="AL1029" i="1"/>
  <c r="AM1029" i="1" s="1"/>
  <c r="AQ1029" i="1" s="1"/>
  <c r="AR1029" i="1" s="1"/>
  <c r="AS1029" i="1" s="1"/>
  <c r="AU1029" i="1" s="1"/>
  <c r="AV1029" i="1" s="1"/>
  <c r="AL868" i="1"/>
  <c r="AM868" i="1" s="1"/>
  <c r="AQ868" i="1" s="1"/>
  <c r="AR868" i="1" s="1"/>
  <c r="AS868" i="1" s="1"/>
  <c r="AU868" i="1" s="1"/>
  <c r="AV868" i="1" s="1"/>
  <c r="AL795" i="1"/>
  <c r="AM795" i="1" s="1"/>
  <c r="AQ795" i="1" s="1"/>
  <c r="AR795" i="1" s="1"/>
  <c r="AS795" i="1" s="1"/>
  <c r="AU795" i="1" s="1"/>
  <c r="AV795" i="1" s="1"/>
  <c r="AL778" i="1"/>
  <c r="AM778" i="1" s="1"/>
  <c r="AQ778" i="1" s="1"/>
  <c r="AR778" i="1" s="1"/>
  <c r="AS778" i="1" s="1"/>
  <c r="AU778" i="1" s="1"/>
  <c r="AV778" i="1" s="1"/>
  <c r="AL903" i="1"/>
  <c r="AM903" i="1" s="1"/>
  <c r="AQ903" i="1" s="1"/>
  <c r="AR903" i="1" s="1"/>
  <c r="AS903" i="1" s="1"/>
  <c r="AU903" i="1" s="1"/>
  <c r="AV903" i="1" s="1"/>
  <c r="AL791" i="1"/>
  <c r="AM791" i="1" s="1"/>
  <c r="AQ791" i="1" s="1"/>
  <c r="AR791" i="1" s="1"/>
  <c r="AS791" i="1" s="1"/>
  <c r="AU791" i="1" s="1"/>
  <c r="AV791" i="1" s="1"/>
  <c r="AL483" i="1"/>
  <c r="AM483" i="1" s="1"/>
  <c r="AQ483" i="1" s="1"/>
  <c r="AR483" i="1" s="1"/>
  <c r="AS483" i="1" s="1"/>
  <c r="AU483" i="1" s="1"/>
  <c r="AV483" i="1" s="1"/>
  <c r="AL484" i="1"/>
  <c r="AM484" i="1" s="1"/>
  <c r="AQ484" i="1" s="1"/>
  <c r="AR484" i="1" s="1"/>
  <c r="AS484" i="1" s="1"/>
  <c r="AU484" i="1" s="1"/>
  <c r="AV484" i="1" s="1"/>
  <c r="AL1450" i="1"/>
  <c r="AM1450" i="1" s="1"/>
  <c r="AQ1450" i="1" s="1"/>
  <c r="AR1450" i="1" s="1"/>
  <c r="AS1450" i="1" s="1"/>
  <c r="AU1450" i="1" s="1"/>
  <c r="AV1450" i="1" s="1"/>
  <c r="AL1428" i="1"/>
  <c r="AM1428" i="1" s="1"/>
  <c r="AQ1428" i="1" s="1"/>
  <c r="AR1428" i="1" s="1"/>
  <c r="AS1428" i="1" s="1"/>
  <c r="AU1428" i="1" s="1"/>
  <c r="AV1428" i="1" s="1"/>
  <c r="AL1994" i="1"/>
  <c r="AM1994" i="1" s="1"/>
  <c r="AQ1994" i="1" s="1"/>
  <c r="AR1994" i="1" s="1"/>
  <c r="AS1994" i="1" s="1"/>
  <c r="AU1994" i="1" s="1"/>
  <c r="AV1994" i="1" s="1"/>
  <c r="AL1852" i="1"/>
  <c r="AM1852" i="1" s="1"/>
  <c r="AQ1852" i="1" s="1"/>
  <c r="AR1852" i="1" s="1"/>
  <c r="AS1852" i="1" s="1"/>
  <c r="AU1852" i="1" s="1"/>
  <c r="AV1852" i="1" s="1"/>
  <c r="AL1916" i="1"/>
  <c r="AM1916" i="1" s="1"/>
  <c r="AQ1916" i="1" s="1"/>
  <c r="AR1916" i="1" s="1"/>
  <c r="AS1916" i="1" s="1"/>
  <c r="AU1916" i="1" s="1"/>
  <c r="AV1916" i="1" s="1"/>
  <c r="AL1869" i="1"/>
  <c r="AM1869" i="1" s="1"/>
  <c r="AQ1869" i="1" s="1"/>
  <c r="AR1869" i="1" s="1"/>
  <c r="AS1869" i="1" s="1"/>
  <c r="AU1869" i="1" s="1"/>
  <c r="AV1869" i="1" s="1"/>
  <c r="AL1943" i="1"/>
  <c r="AM1943" i="1" s="1"/>
  <c r="AQ1943" i="1" s="1"/>
  <c r="AR1943" i="1" s="1"/>
  <c r="AS1943" i="1" s="1"/>
  <c r="AU1943" i="1" s="1"/>
  <c r="AV1943" i="1" s="1"/>
  <c r="AL1920" i="1"/>
  <c r="AM1920" i="1" s="1"/>
  <c r="AQ1920" i="1" s="1"/>
  <c r="AR1920" i="1" s="1"/>
  <c r="AS1920" i="1" s="1"/>
  <c r="AU1920" i="1" s="1"/>
  <c r="AV1920" i="1" s="1"/>
  <c r="AL1897" i="1"/>
  <c r="AM1897" i="1" s="1"/>
  <c r="AQ1897" i="1" s="1"/>
  <c r="AR1897" i="1" s="1"/>
  <c r="AS1897" i="1" s="1"/>
  <c r="AU1897" i="1" s="1"/>
  <c r="AV1897" i="1" s="1"/>
  <c r="AL1933" i="1"/>
  <c r="AM1933" i="1" s="1"/>
  <c r="AQ1933" i="1" s="1"/>
  <c r="AR1933" i="1" s="1"/>
  <c r="AS1933" i="1" s="1"/>
  <c r="AU1933" i="1" s="1"/>
  <c r="AV1933" i="1" s="1"/>
  <c r="AL1863" i="1"/>
  <c r="AM1863" i="1" s="1"/>
  <c r="AQ1863" i="1" s="1"/>
  <c r="AR1863" i="1" s="1"/>
  <c r="AS1863" i="1" s="1"/>
  <c r="AU1863" i="1" s="1"/>
  <c r="AV1863" i="1" s="1"/>
  <c r="AL1888" i="1"/>
  <c r="AM1888" i="1" s="1"/>
  <c r="AQ1888" i="1" s="1"/>
  <c r="AR1888" i="1" s="1"/>
  <c r="AS1888" i="1" s="1"/>
  <c r="AU1888" i="1" s="1"/>
  <c r="AV1888" i="1" s="1"/>
  <c r="AL1883" i="1"/>
  <c r="AM1883" i="1" s="1"/>
  <c r="AQ1883" i="1" s="1"/>
  <c r="AR1883" i="1" s="1"/>
  <c r="AS1883" i="1" s="1"/>
  <c r="AU1883" i="1" s="1"/>
  <c r="AV1883" i="1" s="1"/>
  <c r="AL1574" i="1"/>
  <c r="AM1574" i="1" s="1"/>
  <c r="AQ1574" i="1" s="1"/>
  <c r="AR1574" i="1" s="1"/>
  <c r="AS1574" i="1" s="1"/>
  <c r="AU1574" i="1" s="1"/>
  <c r="AV1574" i="1" s="1"/>
  <c r="AL1564" i="1"/>
  <c r="AM1564" i="1" s="1"/>
  <c r="AQ1564" i="1" s="1"/>
  <c r="AR1564" i="1" s="1"/>
  <c r="AS1564" i="1" s="1"/>
  <c r="AU1564" i="1" s="1"/>
  <c r="AV1564" i="1" s="1"/>
  <c r="AL1554" i="1"/>
  <c r="AM1554" i="1" s="1"/>
  <c r="AQ1554" i="1" s="1"/>
  <c r="AR1554" i="1" s="1"/>
  <c r="AS1554" i="1" s="1"/>
  <c r="AU1554" i="1" s="1"/>
  <c r="AV1554" i="1" s="1"/>
  <c r="AL1546" i="1"/>
  <c r="AM1546" i="1" s="1"/>
  <c r="AQ1546" i="1" s="1"/>
  <c r="AR1546" i="1" s="1"/>
  <c r="AS1546" i="1" s="1"/>
  <c r="AU1546" i="1" s="1"/>
  <c r="AV1546" i="1" s="1"/>
  <c r="AL1680" i="1"/>
  <c r="AM1680" i="1" s="1"/>
  <c r="AQ1680" i="1" s="1"/>
  <c r="AR1680" i="1" s="1"/>
  <c r="AS1680" i="1" s="1"/>
  <c r="AU1680" i="1" s="1"/>
  <c r="AV1680" i="1" s="1"/>
  <c r="AL1640" i="1"/>
  <c r="AM1640" i="1" s="1"/>
  <c r="AQ1640" i="1" s="1"/>
  <c r="AR1640" i="1" s="1"/>
  <c r="AS1640" i="1" s="1"/>
  <c r="AU1640" i="1" s="1"/>
  <c r="AV1640" i="1" s="1"/>
  <c r="AL1630" i="1"/>
  <c r="AM1630" i="1" s="1"/>
  <c r="AQ1630" i="1" s="1"/>
  <c r="AR1630" i="1" s="1"/>
  <c r="AS1630" i="1" s="1"/>
  <c r="AU1630" i="1" s="1"/>
  <c r="AV1630" i="1" s="1"/>
  <c r="AL1619" i="1"/>
  <c r="AM1619" i="1" s="1"/>
  <c r="AQ1619" i="1" s="1"/>
  <c r="AR1619" i="1" s="1"/>
  <c r="AS1619" i="1" s="1"/>
  <c r="AU1619" i="1" s="1"/>
  <c r="AV1619" i="1" s="1"/>
  <c r="AL1610" i="1"/>
  <c r="AM1610" i="1" s="1"/>
  <c r="AQ1610" i="1" s="1"/>
  <c r="AR1610" i="1" s="1"/>
  <c r="AS1610" i="1" s="1"/>
  <c r="AU1610" i="1" s="1"/>
  <c r="AV1610" i="1" s="1"/>
  <c r="AL1600" i="1"/>
  <c r="AM1600" i="1" s="1"/>
  <c r="AQ1600" i="1" s="1"/>
  <c r="AR1600" i="1" s="1"/>
  <c r="AS1600" i="1" s="1"/>
  <c r="AU1600" i="1" s="1"/>
  <c r="AV1600" i="1" s="1"/>
  <c r="AL1589" i="1"/>
  <c r="AM1589" i="1" s="1"/>
  <c r="AQ1589" i="1" s="1"/>
  <c r="AR1589" i="1" s="1"/>
  <c r="AS1589" i="1" s="1"/>
  <c r="AU1589" i="1" s="1"/>
  <c r="AV1589" i="1" s="1"/>
  <c r="AL1580" i="1"/>
  <c r="AM1580" i="1" s="1"/>
  <c r="AQ1580" i="1" s="1"/>
  <c r="AR1580" i="1" s="1"/>
  <c r="AS1580" i="1" s="1"/>
  <c r="AU1580" i="1" s="1"/>
  <c r="AV1580" i="1" s="1"/>
  <c r="AL1572" i="1"/>
  <c r="AM1572" i="1" s="1"/>
  <c r="AQ1572" i="1" s="1"/>
  <c r="AR1572" i="1" s="1"/>
  <c r="AS1572" i="1" s="1"/>
  <c r="AU1572" i="1" s="1"/>
  <c r="AV1572" i="1" s="1"/>
  <c r="AL1561" i="1"/>
  <c r="AM1561" i="1" s="1"/>
  <c r="AQ1561" i="1" s="1"/>
  <c r="AR1561" i="1" s="1"/>
  <c r="AS1561" i="1" s="1"/>
  <c r="AU1561" i="1" s="1"/>
  <c r="AV1561" i="1" s="1"/>
  <c r="AL1552" i="1"/>
  <c r="AM1552" i="1" s="1"/>
  <c r="AQ1552" i="1" s="1"/>
  <c r="AR1552" i="1" s="1"/>
  <c r="AS1552" i="1" s="1"/>
  <c r="AU1552" i="1" s="1"/>
  <c r="AV1552" i="1" s="1"/>
  <c r="AL1544" i="1"/>
  <c r="AM1544" i="1" s="1"/>
  <c r="AQ1544" i="1" s="1"/>
  <c r="AR1544" i="1" s="1"/>
  <c r="AS1544" i="1" s="1"/>
  <c r="AU1544" i="1" s="1"/>
  <c r="AV1544" i="1" s="1"/>
  <c r="AL1695" i="1"/>
  <c r="AM1695" i="1" s="1"/>
  <c r="AQ1695" i="1" s="1"/>
  <c r="AR1695" i="1" s="1"/>
  <c r="AS1695" i="1" s="1"/>
  <c r="AU1695" i="1" s="1"/>
  <c r="AV1695" i="1" s="1"/>
  <c r="AL1707" i="1"/>
  <c r="AM1707" i="1" s="1"/>
  <c r="AQ1707" i="1" s="1"/>
  <c r="AR1707" i="1" s="1"/>
  <c r="AS1707" i="1" s="1"/>
  <c r="AU1707" i="1" s="1"/>
  <c r="AV1707" i="1" s="1"/>
  <c r="AL1470" i="1"/>
  <c r="AM1470" i="1" s="1"/>
  <c r="AQ1470" i="1" s="1"/>
  <c r="AR1470" i="1" s="1"/>
  <c r="AS1470" i="1" s="1"/>
  <c r="AU1470" i="1" s="1"/>
  <c r="AV1470" i="1" s="1"/>
  <c r="AL1454" i="1"/>
  <c r="AM1454" i="1" s="1"/>
  <c r="AQ1454" i="1" s="1"/>
  <c r="AR1454" i="1" s="1"/>
  <c r="AS1454" i="1" s="1"/>
  <c r="AU1454" i="1" s="1"/>
  <c r="AV1454" i="1" s="1"/>
  <c r="AL1118" i="1"/>
  <c r="AM1118" i="1" s="1"/>
  <c r="AQ1118" i="1" s="1"/>
  <c r="AR1118" i="1" s="1"/>
  <c r="AS1118" i="1" s="1"/>
  <c r="AU1118" i="1" s="1"/>
  <c r="AV1118" i="1" s="1"/>
  <c r="AL1295" i="1"/>
  <c r="AM1295" i="1" s="1"/>
  <c r="AQ1295" i="1" s="1"/>
  <c r="AR1295" i="1" s="1"/>
  <c r="AS1295" i="1" s="1"/>
  <c r="AU1295" i="1" s="1"/>
  <c r="AV1295" i="1" s="1"/>
  <c r="AL1219" i="1"/>
  <c r="AM1219" i="1" s="1"/>
  <c r="AQ1219" i="1" s="1"/>
  <c r="AR1219" i="1" s="1"/>
  <c r="AS1219" i="1" s="1"/>
  <c r="AU1219" i="1" s="1"/>
  <c r="AV1219" i="1" s="1"/>
  <c r="AL1254" i="1"/>
  <c r="AM1254" i="1" s="1"/>
  <c r="AQ1254" i="1" s="1"/>
  <c r="AR1254" i="1" s="1"/>
  <c r="AS1254" i="1" s="1"/>
  <c r="AU1254" i="1" s="1"/>
  <c r="AV1254" i="1" s="1"/>
  <c r="AL947" i="1"/>
  <c r="AM947" i="1" s="1"/>
  <c r="AQ947" i="1" s="1"/>
  <c r="AR947" i="1" s="1"/>
  <c r="AS947" i="1" s="1"/>
  <c r="AU947" i="1" s="1"/>
  <c r="AV947" i="1" s="1"/>
  <c r="AL914" i="1"/>
  <c r="AM914" i="1" s="1"/>
  <c r="AQ914" i="1" s="1"/>
  <c r="AR914" i="1" s="1"/>
  <c r="AS914" i="1" s="1"/>
  <c r="AU914" i="1" s="1"/>
  <c r="AV914" i="1" s="1"/>
  <c r="AL877" i="1"/>
  <c r="AM877" i="1" s="1"/>
  <c r="AQ877" i="1" s="1"/>
  <c r="AR877" i="1" s="1"/>
  <c r="AS877" i="1" s="1"/>
  <c r="AU877" i="1" s="1"/>
  <c r="AV877" i="1" s="1"/>
  <c r="AL2130" i="1"/>
  <c r="AM2130" i="1" s="1"/>
  <c r="AQ2130" i="1" s="1"/>
  <c r="AR2130" i="1" s="1"/>
  <c r="AS2130" i="1" s="1"/>
  <c r="AU2130" i="1" s="1"/>
  <c r="AV2130" i="1" s="1"/>
  <c r="AL1925" i="1"/>
  <c r="AM1925" i="1" s="1"/>
  <c r="AQ1925" i="1" s="1"/>
  <c r="AR1925" i="1" s="1"/>
  <c r="AS1925" i="1" s="1"/>
  <c r="AU1925" i="1" s="1"/>
  <c r="AV1925" i="1" s="1"/>
  <c r="AL2122" i="1"/>
  <c r="AM2122" i="1" s="1"/>
  <c r="AQ2122" i="1" s="1"/>
  <c r="AR2122" i="1" s="1"/>
  <c r="AS2122" i="1" s="1"/>
  <c r="AU2122" i="1" s="1"/>
  <c r="AV2122" i="1" s="1"/>
  <c r="AL1898" i="1"/>
  <c r="AM1898" i="1" s="1"/>
  <c r="AQ1898" i="1" s="1"/>
  <c r="AR1898" i="1" s="1"/>
  <c r="AS1898" i="1" s="1"/>
  <c r="AU1898" i="1" s="1"/>
  <c r="AV1898" i="1" s="1"/>
  <c r="AL1902" i="1"/>
  <c r="AM1902" i="1" s="1"/>
  <c r="AQ1902" i="1" s="1"/>
  <c r="AR1902" i="1" s="1"/>
  <c r="AS1902" i="1" s="1"/>
  <c r="AU1902" i="1" s="1"/>
  <c r="AV1902" i="1" s="1"/>
  <c r="AL1632" i="1"/>
  <c r="AM1632" i="1" s="1"/>
  <c r="AQ1632" i="1" s="1"/>
  <c r="AR1632" i="1" s="1"/>
  <c r="AS1632" i="1" s="1"/>
  <c r="AU1632" i="1" s="1"/>
  <c r="AV1632" i="1" s="1"/>
  <c r="AL1691" i="1"/>
  <c r="AM1691" i="1" s="1"/>
  <c r="AQ1691" i="1" s="1"/>
  <c r="AR1691" i="1" s="1"/>
  <c r="AS1691" i="1" s="1"/>
  <c r="AU1691" i="1" s="1"/>
  <c r="AV1691" i="1" s="1"/>
  <c r="AL1924" i="1"/>
  <c r="AM1924" i="1" s="1"/>
  <c r="AQ1924" i="1" s="1"/>
  <c r="AR1924" i="1" s="1"/>
  <c r="AS1924" i="1" s="1"/>
  <c r="AU1924" i="1" s="1"/>
  <c r="AV1924" i="1" s="1"/>
  <c r="AL1674" i="1"/>
  <c r="AM1674" i="1" s="1"/>
  <c r="AQ1674" i="1" s="1"/>
  <c r="AR1674" i="1" s="1"/>
  <c r="AS1674" i="1" s="1"/>
  <c r="AU1674" i="1" s="1"/>
  <c r="AV1674" i="1" s="1"/>
  <c r="AL1476" i="1"/>
  <c r="AM1476" i="1" s="1"/>
  <c r="AQ1476" i="1" s="1"/>
  <c r="AR1476" i="1" s="1"/>
  <c r="AS1476" i="1" s="1"/>
  <c r="AU1476" i="1" s="1"/>
  <c r="AV1476" i="1" s="1"/>
  <c r="AL1187" i="1"/>
  <c r="AM1187" i="1" s="1"/>
  <c r="AQ1187" i="1" s="1"/>
  <c r="AR1187" i="1" s="1"/>
  <c r="AS1187" i="1" s="1"/>
  <c r="AU1187" i="1" s="1"/>
  <c r="AV1187" i="1" s="1"/>
  <c r="AL1457" i="1"/>
  <c r="AM1457" i="1" s="1"/>
  <c r="AQ1457" i="1" s="1"/>
  <c r="AR1457" i="1" s="1"/>
  <c r="AS1457" i="1" s="1"/>
  <c r="AU1457" i="1" s="1"/>
  <c r="AV1457" i="1" s="1"/>
  <c r="AL345" i="1"/>
  <c r="AL2035" i="1"/>
  <c r="AL1626" i="1"/>
  <c r="AM1626" i="1" s="1"/>
  <c r="AQ1626" i="1" s="1"/>
  <c r="AR1626" i="1" s="1"/>
  <c r="AS1626" i="1" s="1"/>
  <c r="AU1626" i="1" s="1"/>
  <c r="AV1626" i="1" s="1"/>
  <c r="AL1687" i="1"/>
  <c r="AM1687" i="1" s="1"/>
  <c r="AQ1687" i="1" s="1"/>
  <c r="AR1687" i="1" s="1"/>
  <c r="AS1687" i="1" s="1"/>
  <c r="AU1687" i="1" s="1"/>
  <c r="AV1687" i="1" s="1"/>
  <c r="AL52" i="1"/>
  <c r="AM52" i="1" s="1"/>
  <c r="AQ52" i="1" s="1"/>
  <c r="AL32" i="1"/>
  <c r="AM32" i="1" s="1"/>
  <c r="AQ32" i="1" s="1"/>
  <c r="AL2113" i="1"/>
  <c r="AL2088" i="1"/>
  <c r="AL2046" i="1"/>
  <c r="AL2011" i="1"/>
  <c r="AM2011" i="1" s="1"/>
  <c r="AQ2011" i="1" s="1"/>
  <c r="AR2011" i="1" s="1"/>
  <c r="AS2011" i="1" s="1"/>
  <c r="AU2011" i="1" s="1"/>
  <c r="AV2011" i="1" s="1"/>
  <c r="AL1969" i="1"/>
  <c r="AM1969" i="1" s="1"/>
  <c r="AQ1969" i="1" s="1"/>
  <c r="AR1969" i="1" s="1"/>
  <c r="AS1969" i="1" s="1"/>
  <c r="AU1969" i="1" s="1"/>
  <c r="AV1969" i="1" s="1"/>
  <c r="AL1937" i="1"/>
  <c r="AL1114" i="1"/>
  <c r="AM1114" i="1" s="1"/>
  <c r="AQ1114" i="1" s="1"/>
  <c r="AR1114" i="1" s="1"/>
  <c r="AS1114" i="1" s="1"/>
  <c r="AU1114" i="1" s="1"/>
  <c r="AV1114" i="1" s="1"/>
  <c r="AL20" i="1"/>
  <c r="AM20" i="1" s="1"/>
  <c r="AQ20" i="1" s="1"/>
  <c r="AL38" i="1"/>
  <c r="AM38" i="1" s="1"/>
  <c r="AQ38" i="1" s="1"/>
  <c r="AL9" i="1"/>
  <c r="AM9" i="1" s="1"/>
  <c r="AQ9" i="1" s="1"/>
  <c r="AL5" i="1"/>
  <c r="AM5" i="1" s="1"/>
  <c r="AQ5" i="1" s="1"/>
  <c r="AL2096" i="1"/>
  <c r="AM2096" i="1" s="1"/>
  <c r="AQ2096" i="1" s="1"/>
  <c r="AR2096" i="1" s="1"/>
  <c r="AS2096" i="1" s="1"/>
  <c r="AU2096" i="1" s="1"/>
  <c r="AV2096" i="1" s="1"/>
  <c r="AL13" i="1"/>
  <c r="AM13" i="1" s="1"/>
  <c r="AQ13" i="1" s="1"/>
  <c r="AE2117" i="1"/>
  <c r="AE2080" i="1"/>
  <c r="AE1951" i="1"/>
  <c r="AM1951" i="1" s="1"/>
  <c r="AQ1951" i="1" s="1"/>
  <c r="AR1951" i="1" s="1"/>
  <c r="AS1951" i="1" s="1"/>
  <c r="AU1951" i="1" s="1"/>
  <c r="AV1951" i="1" s="1"/>
  <c r="AE1914" i="1"/>
  <c r="AE1884" i="1"/>
  <c r="AM1884" i="1" s="1"/>
  <c r="AQ1884" i="1" s="1"/>
  <c r="AR1884" i="1" s="1"/>
  <c r="AS1884" i="1" s="1"/>
  <c r="AU1884" i="1" s="1"/>
  <c r="AV1884" i="1" s="1"/>
  <c r="AE1854" i="1"/>
  <c r="AM1854" i="1" s="1"/>
  <c r="AQ1854" i="1" s="1"/>
  <c r="AR1854" i="1" s="1"/>
  <c r="AS1854" i="1" s="1"/>
  <c r="AU1854" i="1" s="1"/>
  <c r="AV1854" i="1" s="1"/>
  <c r="AE1753" i="1"/>
  <c r="AE1665" i="1"/>
  <c r="AM1665" i="1" s="1"/>
  <c r="AQ1665" i="1" s="1"/>
  <c r="AR1665" i="1" s="1"/>
  <c r="AS1665" i="1" s="1"/>
  <c r="AU1665" i="1" s="1"/>
  <c r="AV1665" i="1" s="1"/>
  <c r="AE1664" i="1"/>
  <c r="AM1664" i="1" s="1"/>
  <c r="AQ1664" i="1" s="1"/>
  <c r="AR1664" i="1" s="1"/>
  <c r="AS1664" i="1" s="1"/>
  <c r="AU1664" i="1" s="1"/>
  <c r="AV1664" i="1" s="1"/>
  <c r="AE283" i="1"/>
  <c r="AM283" i="1" s="1"/>
  <c r="AQ283" i="1" s="1"/>
  <c r="AR283" i="1" s="1"/>
  <c r="AS283" i="1" s="1"/>
  <c r="AU283" i="1" s="1"/>
  <c r="AV283" i="1" s="1"/>
  <c r="AE471" i="1"/>
  <c r="AM471" i="1" s="1"/>
  <c r="AQ471" i="1" s="1"/>
  <c r="AR471" i="1" s="1"/>
  <c r="AS471" i="1" s="1"/>
  <c r="AU471" i="1" s="1"/>
  <c r="AV471" i="1" s="1"/>
  <c r="AM2121" i="1"/>
  <c r="AQ2121" i="1" s="1"/>
  <c r="AR2121" i="1" s="1"/>
  <c r="AS2121" i="1" s="1"/>
  <c r="AU2121" i="1" s="1"/>
  <c r="AV2121" i="1" s="1"/>
  <c r="AM2026" i="1"/>
  <c r="AQ2026" i="1" s="1"/>
  <c r="AR2026" i="1" s="1"/>
  <c r="AS2026" i="1" s="1"/>
  <c r="AU2026" i="1" s="1"/>
  <c r="AV2026" i="1" s="1"/>
  <c r="AM2008" i="1"/>
  <c r="AQ2008" i="1" s="1"/>
  <c r="AR2008" i="1" s="1"/>
  <c r="AS2008" i="1" s="1"/>
  <c r="AU2008" i="1" s="1"/>
  <c r="AV2008" i="1" s="1"/>
  <c r="AM1932" i="1"/>
  <c r="AQ1932" i="1" s="1"/>
  <c r="AR1932" i="1" s="1"/>
  <c r="AS1932" i="1" s="1"/>
  <c r="AU1932" i="1" s="1"/>
  <c r="AV1932" i="1" s="1"/>
  <c r="AM2125" i="1"/>
  <c r="AQ2125" i="1" s="1"/>
  <c r="AR2125" i="1" s="1"/>
  <c r="AS2125" i="1" s="1"/>
  <c r="AU2125" i="1" s="1"/>
  <c r="AV2125" i="1" s="1"/>
  <c r="AM2103" i="1"/>
  <c r="AQ2103" i="1" s="1"/>
  <c r="AR2103" i="1" s="1"/>
  <c r="AS2103" i="1" s="1"/>
  <c r="AU2103" i="1" s="1"/>
  <c r="AV2103" i="1" s="1"/>
  <c r="AE2111" i="1"/>
  <c r="AM2111" i="1" s="1"/>
  <c r="AQ2111" i="1" s="1"/>
  <c r="AR2111" i="1" s="1"/>
  <c r="AS2111" i="1" s="1"/>
  <c r="AU2111" i="1" s="1"/>
  <c r="AV2111" i="1" s="1"/>
  <c r="AE2046" i="1"/>
  <c r="AE2085" i="1"/>
  <c r="AM2085" i="1" s="1"/>
  <c r="AQ2085" i="1" s="1"/>
  <c r="AR2085" i="1" s="1"/>
  <c r="AS2085" i="1" s="1"/>
  <c r="AU2085" i="1" s="1"/>
  <c r="AV2085" i="1" s="1"/>
  <c r="AE2045" i="1"/>
  <c r="AM2045" i="1" s="1"/>
  <c r="AQ2045" i="1" s="1"/>
  <c r="AR2045" i="1" s="1"/>
  <c r="AS2045" i="1" s="1"/>
  <c r="AU2045" i="1" s="1"/>
  <c r="AV2045" i="1" s="1"/>
  <c r="AE1977" i="1"/>
  <c r="AM1977" i="1" s="1"/>
  <c r="AQ1977" i="1" s="1"/>
  <c r="AR1977" i="1" s="1"/>
  <c r="AS1977" i="1" s="1"/>
  <c r="AU1977" i="1" s="1"/>
  <c r="AV1977" i="1" s="1"/>
  <c r="AE1937" i="1"/>
  <c r="AE1873" i="1"/>
  <c r="AE1835" i="1"/>
  <c r="AE1739" i="1"/>
  <c r="AE1715" i="1"/>
  <c r="AM1715" i="1" s="1"/>
  <c r="AQ1715" i="1" s="1"/>
  <c r="AR1715" i="1" s="1"/>
  <c r="AS1715" i="1" s="1"/>
  <c r="AU1715" i="1" s="1"/>
  <c r="AV1715" i="1" s="1"/>
  <c r="AE1657" i="1"/>
  <c r="AM1657" i="1" s="1"/>
  <c r="AQ1657" i="1" s="1"/>
  <c r="AR1657" i="1" s="1"/>
  <c r="AS1657" i="1" s="1"/>
  <c r="AU1657" i="1" s="1"/>
  <c r="AV1657" i="1" s="1"/>
  <c r="AE1727" i="1"/>
  <c r="AM1727" i="1" s="1"/>
  <c r="AQ1727" i="1" s="1"/>
  <c r="AR1727" i="1" s="1"/>
  <c r="AS1727" i="1" s="1"/>
  <c r="AU1727" i="1" s="1"/>
  <c r="AV1727" i="1" s="1"/>
  <c r="AE224" i="1"/>
  <c r="AM224" i="1" s="1"/>
  <c r="AQ224" i="1" s="1"/>
  <c r="AR224" i="1" s="1"/>
  <c r="AS224" i="1" s="1"/>
  <c r="AU224" i="1" s="1"/>
  <c r="AV224" i="1" s="1"/>
  <c r="AE345" i="1"/>
  <c r="AM1872" i="1"/>
  <c r="AQ1872" i="1" s="1"/>
  <c r="AR1872" i="1" s="1"/>
  <c r="AS1872" i="1" s="1"/>
  <c r="AU1872" i="1" s="1"/>
  <c r="AV1872" i="1" s="1"/>
  <c r="AM1877" i="1"/>
  <c r="AQ1877" i="1" s="1"/>
  <c r="AR1877" i="1" s="1"/>
  <c r="AS1877" i="1" s="1"/>
  <c r="AU1877" i="1" s="1"/>
  <c r="AV1877" i="1" s="1"/>
  <c r="AE2115" i="1"/>
  <c r="AE2063" i="1"/>
  <c r="AE2106" i="1"/>
  <c r="AM2106" i="1" s="1"/>
  <c r="AQ2106" i="1" s="1"/>
  <c r="AR2106" i="1" s="1"/>
  <c r="AS2106" i="1" s="1"/>
  <c r="AU2106" i="1" s="1"/>
  <c r="AV2106" i="1" s="1"/>
  <c r="AE2074" i="1"/>
  <c r="AM2074" i="1" s="1"/>
  <c r="AQ2074" i="1" s="1"/>
  <c r="AR2074" i="1" s="1"/>
  <c r="AS2074" i="1" s="1"/>
  <c r="AU2074" i="1" s="1"/>
  <c r="AV2074" i="1" s="1"/>
  <c r="AE2033" i="1"/>
  <c r="AM2033" i="1" s="1"/>
  <c r="AQ2033" i="1" s="1"/>
  <c r="AR2033" i="1" s="1"/>
  <c r="AS2033" i="1" s="1"/>
  <c r="AU2033" i="1" s="1"/>
  <c r="AV2033" i="1" s="1"/>
  <c r="AE1992" i="1"/>
  <c r="AM1992" i="1" s="1"/>
  <c r="AQ1992" i="1" s="1"/>
  <c r="AR1992" i="1" s="1"/>
  <c r="AS1992" i="1" s="1"/>
  <c r="AU1992" i="1" s="1"/>
  <c r="AV1992" i="1" s="1"/>
  <c r="AE1968" i="1"/>
  <c r="AM1968" i="1" s="1"/>
  <c r="AQ1968" i="1" s="1"/>
  <c r="AR1968" i="1" s="1"/>
  <c r="AS1968" i="1" s="1"/>
  <c r="AU1968" i="1" s="1"/>
  <c r="AV1968" i="1" s="1"/>
  <c r="AE1905" i="1"/>
  <c r="AE1865" i="1"/>
  <c r="AM1865" i="1" s="1"/>
  <c r="AQ1865" i="1" s="1"/>
  <c r="AR1865" i="1" s="1"/>
  <c r="AS1865" i="1" s="1"/>
  <c r="AU1865" i="1" s="1"/>
  <c r="AV1865" i="1" s="1"/>
  <c r="AE1804" i="1"/>
  <c r="AM1804" i="1" s="1"/>
  <c r="AQ1804" i="1" s="1"/>
  <c r="AR1804" i="1" s="1"/>
  <c r="AS1804" i="1" s="1"/>
  <c r="AU1804" i="1" s="1"/>
  <c r="AV1804" i="1" s="1"/>
  <c r="AE1732" i="1"/>
  <c r="AM1732" i="1" s="1"/>
  <c r="AQ1732" i="1" s="1"/>
  <c r="AR1732" i="1" s="1"/>
  <c r="AS1732" i="1" s="1"/>
  <c r="AU1732" i="1" s="1"/>
  <c r="AV1732" i="1" s="1"/>
  <c r="AE1059" i="1"/>
  <c r="AM1059" i="1" s="1"/>
  <c r="AQ1059" i="1" s="1"/>
  <c r="AR1059" i="1" s="1"/>
  <c r="AS1059" i="1" s="1"/>
  <c r="AU1059" i="1" s="1"/>
  <c r="AV1059" i="1" s="1"/>
  <c r="AE964" i="1"/>
  <c r="AM964" i="1" s="1"/>
  <c r="AQ964" i="1" s="1"/>
  <c r="AR964" i="1" s="1"/>
  <c r="AS964" i="1" s="1"/>
  <c r="AU964" i="1" s="1"/>
  <c r="AV964" i="1" s="1"/>
  <c r="AE867" i="1"/>
  <c r="AM867" i="1" s="1"/>
  <c r="AQ867" i="1" s="1"/>
  <c r="AR867" i="1" s="1"/>
  <c r="AS867" i="1" s="1"/>
  <c r="AU867" i="1" s="1"/>
  <c r="AV867" i="1" s="1"/>
  <c r="AE718" i="1"/>
  <c r="AM718" i="1" s="1"/>
  <c r="AQ718" i="1" s="1"/>
  <c r="AR718" i="1" s="1"/>
  <c r="AS718" i="1" s="1"/>
  <c r="AU718" i="1" s="1"/>
  <c r="AV718" i="1" s="1"/>
  <c r="AE635" i="1"/>
  <c r="AM635" i="1" s="1"/>
  <c r="AQ635" i="1" s="1"/>
  <c r="AR635" i="1" s="1"/>
  <c r="AS635" i="1" s="1"/>
  <c r="AU635" i="1" s="1"/>
  <c r="AV635" i="1" s="1"/>
  <c r="AE565" i="1"/>
  <c r="AM565" i="1" s="1"/>
  <c r="AQ565" i="1" s="1"/>
  <c r="AR565" i="1" s="1"/>
  <c r="AS565" i="1" s="1"/>
  <c r="AU565" i="1" s="1"/>
  <c r="AV565" i="1" s="1"/>
  <c r="AE2113" i="1"/>
  <c r="AE2088" i="1"/>
  <c r="AE2054" i="1"/>
  <c r="AE2099" i="1"/>
  <c r="AM2099" i="1" s="1"/>
  <c r="AQ2099" i="1" s="1"/>
  <c r="AR2099" i="1" s="1"/>
  <c r="AS2099" i="1" s="1"/>
  <c r="AU2099" i="1" s="1"/>
  <c r="AV2099" i="1" s="1"/>
  <c r="AE2062" i="1"/>
  <c r="AM2062" i="1" s="1"/>
  <c r="AQ2062" i="1" s="1"/>
  <c r="AR2062" i="1" s="1"/>
  <c r="AS2062" i="1" s="1"/>
  <c r="AU2062" i="1" s="1"/>
  <c r="AV2062" i="1" s="1"/>
  <c r="AE1985" i="1"/>
  <c r="AM1985" i="1" s="1"/>
  <c r="AQ1985" i="1" s="1"/>
  <c r="AR1985" i="1" s="1"/>
  <c r="AS1985" i="1" s="1"/>
  <c r="AU1985" i="1" s="1"/>
  <c r="AV1985" i="1" s="1"/>
  <c r="AE1930" i="1"/>
  <c r="AM1930" i="1" s="1"/>
  <c r="AQ1930" i="1" s="1"/>
  <c r="AR1930" i="1" s="1"/>
  <c r="AS1930" i="1" s="1"/>
  <c r="AU1930" i="1" s="1"/>
  <c r="AV1930" i="1" s="1"/>
  <c r="AE1785" i="1"/>
  <c r="AM1785" i="1" s="1"/>
  <c r="AQ1785" i="1" s="1"/>
  <c r="AR1785" i="1" s="1"/>
  <c r="AS1785" i="1" s="1"/>
  <c r="AU1785" i="1" s="1"/>
  <c r="AV1785" i="1" s="1"/>
  <c r="AE1641" i="1"/>
  <c r="AM1641" i="1" s="1"/>
  <c r="AQ1641" i="1" s="1"/>
  <c r="AR1641" i="1" s="1"/>
  <c r="AS1641" i="1" s="1"/>
  <c r="AU1641" i="1" s="1"/>
  <c r="AV1641" i="1" s="1"/>
  <c r="AE1078" i="1"/>
  <c r="AM1078" i="1" s="1"/>
  <c r="AQ1078" i="1" s="1"/>
  <c r="AR1078" i="1" s="1"/>
  <c r="AS1078" i="1" s="1"/>
  <c r="AU1078" i="1" s="1"/>
  <c r="AV1078" i="1" s="1"/>
  <c r="AE1017" i="1"/>
  <c r="AM1017" i="1" s="1"/>
  <c r="AQ1017" i="1" s="1"/>
  <c r="AR1017" i="1" s="1"/>
  <c r="AS1017" i="1" s="1"/>
  <c r="AU1017" i="1" s="1"/>
  <c r="AV1017" i="1" s="1"/>
  <c r="AE961" i="1"/>
  <c r="AM961" i="1" s="1"/>
  <c r="AQ961" i="1" s="1"/>
  <c r="AR961" i="1" s="1"/>
  <c r="AS961" i="1" s="1"/>
  <c r="AU961" i="1" s="1"/>
  <c r="AV961" i="1" s="1"/>
  <c r="AE836" i="1"/>
  <c r="AM836" i="1" s="1"/>
  <c r="AQ836" i="1" s="1"/>
  <c r="AR836" i="1" s="1"/>
  <c r="AS836" i="1" s="1"/>
  <c r="AU836" i="1" s="1"/>
  <c r="AV836" i="1" s="1"/>
  <c r="AE712" i="1"/>
  <c r="AM712" i="1" s="1"/>
  <c r="AQ712" i="1" s="1"/>
  <c r="AR712" i="1" s="1"/>
  <c r="AS712" i="1" s="1"/>
  <c r="AU712" i="1" s="1"/>
  <c r="AV712" i="1" s="1"/>
  <c r="AE620" i="1"/>
  <c r="AM620" i="1" s="1"/>
  <c r="AQ620" i="1" s="1"/>
  <c r="AR620" i="1" s="1"/>
  <c r="AS620" i="1" s="1"/>
  <c r="AU620" i="1" s="1"/>
  <c r="AV620" i="1" s="1"/>
  <c r="AM2127" i="1"/>
  <c r="AQ2127" i="1" s="1"/>
  <c r="AR2127" i="1" s="1"/>
  <c r="AS2127" i="1" s="1"/>
  <c r="AU2127" i="1" s="1"/>
  <c r="AV2127" i="1" s="1"/>
  <c r="AM2090" i="1"/>
  <c r="AQ2090" i="1" s="1"/>
  <c r="AR2090" i="1" s="1"/>
  <c r="AS2090" i="1" s="1"/>
  <c r="AU2090" i="1" s="1"/>
  <c r="AV2090" i="1" s="1"/>
  <c r="AM2047" i="1"/>
  <c r="AQ2047" i="1" s="1"/>
  <c r="AR2047" i="1" s="1"/>
  <c r="AS2047" i="1" s="1"/>
  <c r="AU2047" i="1" s="1"/>
  <c r="AV2047" i="1" s="1"/>
  <c r="AM1971" i="1"/>
  <c r="AQ1971" i="1" s="1"/>
  <c r="AR1971" i="1" s="1"/>
  <c r="AS1971" i="1" s="1"/>
  <c r="AU1971" i="1" s="1"/>
  <c r="AV1971" i="1" s="1"/>
  <c r="AM1794" i="1"/>
  <c r="AQ1794" i="1" s="1"/>
  <c r="AR1794" i="1" s="1"/>
  <c r="AS1794" i="1" s="1"/>
  <c r="AU1794" i="1" s="1"/>
  <c r="AV1794" i="1" s="1"/>
  <c r="AM1729" i="1"/>
  <c r="AQ1729" i="1" s="1"/>
  <c r="AR1729" i="1" s="1"/>
  <c r="AS1729" i="1" s="1"/>
  <c r="AU1729" i="1" s="1"/>
  <c r="AV1729" i="1" s="1"/>
  <c r="AM1445" i="1"/>
  <c r="AQ1445" i="1" s="1"/>
  <c r="AR1445" i="1" s="1"/>
  <c r="AS1445" i="1" s="1"/>
  <c r="AU1445" i="1" s="1"/>
  <c r="AV1445" i="1" s="1"/>
  <c r="AM1989" i="1"/>
  <c r="AQ1989" i="1" s="1"/>
  <c r="AR1989" i="1" s="1"/>
  <c r="AS1989" i="1" s="1"/>
  <c r="AU1989" i="1" s="1"/>
  <c r="AV1989" i="1" s="1"/>
  <c r="AE2093" i="1"/>
  <c r="AE2051" i="1"/>
  <c r="AE1893" i="1"/>
  <c r="AM1893" i="1" s="1"/>
  <c r="AQ1893" i="1" s="1"/>
  <c r="AR1893" i="1" s="1"/>
  <c r="AS1893" i="1" s="1"/>
  <c r="AU1893" i="1" s="1"/>
  <c r="AV1893" i="1" s="1"/>
  <c r="AE1858" i="1"/>
  <c r="AM1858" i="1" s="1"/>
  <c r="AQ1858" i="1" s="1"/>
  <c r="AR1858" i="1" s="1"/>
  <c r="AS1858" i="1" s="1"/>
  <c r="AU1858" i="1" s="1"/>
  <c r="AV1858" i="1" s="1"/>
  <c r="AE1787" i="1"/>
  <c r="AM1787" i="1" s="1"/>
  <c r="AQ1787" i="1" s="1"/>
  <c r="AR1787" i="1" s="1"/>
  <c r="AS1787" i="1" s="1"/>
  <c r="AU1787" i="1" s="1"/>
  <c r="AV1787" i="1" s="1"/>
  <c r="AE1722" i="1"/>
  <c r="AM1722" i="1" s="1"/>
  <c r="AQ1722" i="1" s="1"/>
  <c r="AR1722" i="1" s="1"/>
  <c r="AS1722" i="1" s="1"/>
  <c r="AU1722" i="1" s="1"/>
  <c r="AV1722" i="1" s="1"/>
  <c r="AE1675" i="1"/>
  <c r="AE1741" i="1"/>
  <c r="AE1708" i="1"/>
  <c r="AM1708" i="1" s="1"/>
  <c r="AQ1708" i="1" s="1"/>
  <c r="AR1708" i="1" s="1"/>
  <c r="AS1708" i="1" s="1"/>
  <c r="AU1708" i="1" s="1"/>
  <c r="AV1708" i="1" s="1"/>
  <c r="AE1653" i="1"/>
  <c r="AM1653" i="1" s="1"/>
  <c r="AQ1653" i="1" s="1"/>
  <c r="AR1653" i="1" s="1"/>
  <c r="AS1653" i="1" s="1"/>
  <c r="AU1653" i="1" s="1"/>
  <c r="AV1653" i="1" s="1"/>
  <c r="AE1063" i="1"/>
  <c r="AM1063" i="1" s="1"/>
  <c r="AQ1063" i="1" s="1"/>
  <c r="AR1063" i="1" s="1"/>
  <c r="AS1063" i="1" s="1"/>
  <c r="AU1063" i="1" s="1"/>
  <c r="AV1063" i="1" s="1"/>
  <c r="AE990" i="1"/>
  <c r="AM990" i="1" s="1"/>
  <c r="AQ990" i="1" s="1"/>
  <c r="AR990" i="1" s="1"/>
  <c r="AS990" i="1" s="1"/>
  <c r="AU990" i="1" s="1"/>
  <c r="AV990" i="1" s="1"/>
  <c r="AE900" i="1"/>
  <c r="AM900" i="1" s="1"/>
  <c r="AQ900" i="1" s="1"/>
  <c r="AR900" i="1" s="1"/>
  <c r="AS900" i="1" s="1"/>
  <c r="AU900" i="1" s="1"/>
  <c r="AV900" i="1" s="1"/>
  <c r="AE729" i="1"/>
  <c r="AM729" i="1" s="1"/>
  <c r="AQ729" i="1" s="1"/>
  <c r="AR729" i="1" s="1"/>
  <c r="AS729" i="1" s="1"/>
  <c r="AU729" i="1" s="1"/>
  <c r="AV729" i="1" s="1"/>
  <c r="AE685" i="1"/>
  <c r="AM685" i="1" s="1"/>
  <c r="AQ685" i="1" s="1"/>
  <c r="AR685" i="1" s="1"/>
  <c r="AS685" i="1" s="1"/>
  <c r="AU685" i="1" s="1"/>
  <c r="AV685" i="1" s="1"/>
  <c r="AE583" i="1"/>
  <c r="AM583" i="1" s="1"/>
  <c r="AQ583" i="1" s="1"/>
  <c r="AR583" i="1" s="1"/>
  <c r="AS583" i="1" s="1"/>
  <c r="AU583" i="1" s="1"/>
  <c r="AV583" i="1" s="1"/>
  <c r="AE284" i="1"/>
  <c r="AM284" i="1" s="1"/>
  <c r="AQ284" i="1" s="1"/>
  <c r="AR284" i="1" s="1"/>
  <c r="AS284" i="1" s="1"/>
  <c r="AU284" i="1" s="1"/>
  <c r="AV284" i="1" s="1"/>
  <c r="AM2112" i="1"/>
  <c r="AQ2112" i="1" s="1"/>
  <c r="AR2112" i="1" s="1"/>
  <c r="AS2112" i="1" s="1"/>
  <c r="AU2112" i="1" s="1"/>
  <c r="AV2112" i="1" s="1"/>
  <c r="AM2019" i="1"/>
  <c r="AQ2019" i="1" s="1"/>
  <c r="AR2019" i="1" s="1"/>
  <c r="AS2019" i="1" s="1"/>
  <c r="AU2019" i="1" s="1"/>
  <c r="AV2019" i="1" s="1"/>
  <c r="AM1805" i="1"/>
  <c r="AQ1805" i="1" s="1"/>
  <c r="AR1805" i="1" s="1"/>
  <c r="AS1805" i="1" s="1"/>
  <c r="AU1805" i="1" s="1"/>
  <c r="AV1805" i="1" s="1"/>
  <c r="AM1899" i="1"/>
  <c r="AQ1899" i="1" s="1"/>
  <c r="AR1899" i="1" s="1"/>
  <c r="AS1899" i="1" s="1"/>
  <c r="AU1899" i="1" s="1"/>
  <c r="AV1899" i="1" s="1"/>
  <c r="AM1802" i="1"/>
  <c r="AQ1802" i="1" s="1"/>
  <c r="AR1802" i="1" s="1"/>
  <c r="AS1802" i="1" s="1"/>
  <c r="AU1802" i="1" s="1"/>
  <c r="AV1802" i="1" s="1"/>
  <c r="AM1797" i="1"/>
  <c r="AQ1797" i="1" s="1"/>
  <c r="AR1797" i="1" s="1"/>
  <c r="AS1797" i="1" s="1"/>
  <c r="AU1797" i="1" s="1"/>
  <c r="AV1797" i="1" s="1"/>
  <c r="AM1856" i="1"/>
  <c r="AQ1856" i="1" s="1"/>
  <c r="AR1856" i="1" s="1"/>
  <c r="AS1856" i="1" s="1"/>
  <c r="AU1856" i="1" s="1"/>
  <c r="AV1856" i="1" s="1"/>
  <c r="AM1746" i="1"/>
  <c r="AQ1746" i="1" s="1"/>
  <c r="AR1746" i="1" s="1"/>
  <c r="AS1746" i="1" s="1"/>
  <c r="AU1746" i="1" s="1"/>
  <c r="AV1746" i="1" s="1"/>
  <c r="AM1700" i="1"/>
  <c r="AQ1700" i="1" s="1"/>
  <c r="AR1700" i="1" s="1"/>
  <c r="AS1700" i="1" s="1"/>
  <c r="AU1700" i="1" s="1"/>
  <c r="AV1700" i="1" s="1"/>
  <c r="AM1628" i="1"/>
  <c r="AQ1628" i="1" s="1"/>
  <c r="AR1628" i="1" s="1"/>
  <c r="AS1628" i="1" s="1"/>
  <c r="AU1628" i="1" s="1"/>
  <c r="AV1628" i="1" s="1"/>
  <c r="AM1590" i="1"/>
  <c r="AQ1590" i="1" s="1"/>
  <c r="AR1590" i="1" s="1"/>
  <c r="AS1590" i="1" s="1"/>
  <c r="AU1590" i="1" s="1"/>
  <c r="AV1590" i="1" s="1"/>
  <c r="AM1522" i="1"/>
  <c r="AQ1522" i="1" s="1"/>
  <c r="AR1522" i="1" s="1"/>
  <c r="AS1522" i="1" s="1"/>
  <c r="AU1522" i="1" s="1"/>
  <c r="AV1522" i="1" s="1"/>
  <c r="AM1473" i="1"/>
  <c r="AQ1473" i="1" s="1"/>
  <c r="AR1473" i="1" s="1"/>
  <c r="AS1473" i="1" s="1"/>
  <c r="AU1473" i="1" s="1"/>
  <c r="AV1473" i="1" s="1"/>
  <c r="AM1735" i="1"/>
  <c r="AQ1735" i="1" s="1"/>
  <c r="AR1735" i="1" s="1"/>
  <c r="AS1735" i="1" s="1"/>
  <c r="AU1735" i="1" s="1"/>
  <c r="AV1735" i="1" s="1"/>
  <c r="AM1684" i="1"/>
  <c r="AQ1684" i="1" s="1"/>
  <c r="AR1684" i="1" s="1"/>
  <c r="AS1684" i="1" s="1"/>
  <c r="AU1684" i="1" s="1"/>
  <c r="AV1684" i="1" s="1"/>
  <c r="AM1613" i="1"/>
  <c r="AQ1613" i="1" s="1"/>
  <c r="AR1613" i="1" s="1"/>
  <c r="AS1613" i="1" s="1"/>
  <c r="AU1613" i="1" s="1"/>
  <c r="AV1613" i="1" s="1"/>
  <c r="AM1493" i="1"/>
  <c r="AQ1493" i="1" s="1"/>
  <c r="AR1493" i="1" s="1"/>
  <c r="AS1493" i="1" s="1"/>
  <c r="AU1493" i="1" s="1"/>
  <c r="AV1493" i="1" s="1"/>
  <c r="AM262" i="1"/>
  <c r="AQ262" i="1" s="1"/>
  <c r="AR262" i="1" s="1"/>
  <c r="AS262" i="1" s="1"/>
  <c r="AU262" i="1" s="1"/>
  <c r="AV262" i="1" s="1"/>
  <c r="AM1086" i="1"/>
  <c r="AQ1086" i="1" s="1"/>
  <c r="AR1086" i="1" s="1"/>
  <c r="AS1086" i="1" s="1"/>
  <c r="AU1086" i="1" s="1"/>
  <c r="AV1086" i="1" s="1"/>
  <c r="AM1311" i="1"/>
  <c r="AQ1311" i="1" s="1"/>
  <c r="AR1311" i="1" s="1"/>
  <c r="AS1311" i="1" s="1"/>
  <c r="AU1311" i="1" s="1"/>
  <c r="AV1311" i="1" s="1"/>
  <c r="AM1174" i="1"/>
  <c r="AQ1174" i="1" s="1"/>
  <c r="AR1174" i="1" s="1"/>
  <c r="AS1174" i="1" s="1"/>
  <c r="AU1174" i="1" s="1"/>
  <c r="AV1174" i="1" s="1"/>
  <c r="AL1741" i="1"/>
  <c r="AM751" i="1"/>
  <c r="AQ751" i="1" s="1"/>
  <c r="AR751" i="1" s="1"/>
  <c r="AS751" i="1" s="1"/>
  <c r="AU751" i="1" s="1"/>
  <c r="AV751" i="1" s="1"/>
  <c r="AM597" i="1"/>
  <c r="AQ597" i="1" s="1"/>
  <c r="AR597" i="1" s="1"/>
  <c r="AS597" i="1" s="1"/>
  <c r="AU597" i="1" s="1"/>
  <c r="AV597" i="1" s="1"/>
  <c r="AM2032" i="1"/>
  <c r="AQ2032" i="1" s="1"/>
  <c r="AR2032" i="1" s="1"/>
  <c r="AS2032" i="1" s="1"/>
  <c r="AU2032" i="1" s="1"/>
  <c r="AV2032" i="1" s="1"/>
  <c r="AM1827" i="1"/>
  <c r="AQ1827" i="1" s="1"/>
  <c r="AR1827" i="1" s="1"/>
  <c r="AS1827" i="1" s="1"/>
  <c r="AU1827" i="1" s="1"/>
  <c r="AV1827" i="1" s="1"/>
  <c r="AM1432" i="1"/>
  <c r="AQ1432" i="1" s="1"/>
  <c r="AR1432" i="1" s="1"/>
  <c r="AS1432" i="1" s="1"/>
  <c r="AU1432" i="1" s="1"/>
  <c r="AV1432" i="1" s="1"/>
  <c r="AM1267" i="1"/>
  <c r="AQ1267" i="1" s="1"/>
  <c r="AR1267" i="1" s="1"/>
  <c r="AS1267" i="1" s="1"/>
  <c r="AU1267" i="1" s="1"/>
  <c r="AV1267" i="1" s="1"/>
  <c r="AM1009" i="1"/>
  <c r="AQ1009" i="1" s="1"/>
  <c r="AR1009" i="1" s="1"/>
  <c r="AS1009" i="1" s="1"/>
  <c r="AU1009" i="1" s="1"/>
  <c r="AV1009" i="1" s="1"/>
  <c r="AM786" i="1"/>
  <c r="AQ786" i="1" s="1"/>
  <c r="AR786" i="1" s="1"/>
  <c r="AS786" i="1" s="1"/>
  <c r="AU786" i="1" s="1"/>
  <c r="AV786" i="1" s="1"/>
  <c r="AM615" i="1"/>
  <c r="AQ615" i="1" s="1"/>
  <c r="AR615" i="1" s="1"/>
  <c r="AS615" i="1" s="1"/>
  <c r="AU615" i="1" s="1"/>
  <c r="AV615" i="1" s="1"/>
  <c r="AM369" i="1"/>
  <c r="AQ369" i="1" s="1"/>
  <c r="AR369" i="1" s="1"/>
  <c r="AS369" i="1" s="1"/>
  <c r="AU369" i="1" s="1"/>
  <c r="AV369" i="1" s="1"/>
  <c r="AM2061" i="1"/>
  <c r="AQ2061" i="1" s="1"/>
  <c r="AR2061" i="1" s="1"/>
  <c r="AS2061" i="1" s="1"/>
  <c r="AU2061" i="1" s="1"/>
  <c r="AV2061" i="1" s="1"/>
  <c r="AM1983" i="1"/>
  <c r="AQ1983" i="1" s="1"/>
  <c r="AR1983" i="1" s="1"/>
  <c r="AS1983" i="1" s="1"/>
  <c r="AU1983" i="1" s="1"/>
  <c r="AV1983" i="1" s="1"/>
  <c r="AM875" i="1"/>
  <c r="AQ875" i="1" s="1"/>
  <c r="AR875" i="1" s="1"/>
  <c r="AS875" i="1" s="1"/>
  <c r="AU875" i="1" s="1"/>
  <c r="AV875" i="1" s="1"/>
  <c r="AM1237" i="1"/>
  <c r="AQ1237" i="1" s="1"/>
  <c r="AR1237" i="1" s="1"/>
  <c r="AS1237" i="1" s="1"/>
  <c r="AU1237" i="1" s="1"/>
  <c r="AV1237" i="1" s="1"/>
  <c r="AM2015" i="1"/>
  <c r="AQ2015" i="1" s="1"/>
  <c r="AR2015" i="1" s="1"/>
  <c r="AS2015" i="1" s="1"/>
  <c r="AU2015" i="1" s="1"/>
  <c r="AV2015" i="1" s="1"/>
  <c r="AM1987" i="1"/>
  <c r="AQ1987" i="1" s="1"/>
  <c r="AR1987" i="1" s="1"/>
  <c r="AS1987" i="1" s="1"/>
  <c r="AU1987" i="1" s="1"/>
  <c r="AV1987" i="1" s="1"/>
  <c r="AM1945" i="1"/>
  <c r="AQ1945" i="1" s="1"/>
  <c r="AR1945" i="1" s="1"/>
  <c r="AS1945" i="1" s="1"/>
  <c r="AU1945" i="1" s="1"/>
  <c r="AV1945" i="1" s="1"/>
  <c r="AM1894" i="1"/>
  <c r="AQ1894" i="1" s="1"/>
  <c r="AR1894" i="1" s="1"/>
  <c r="AS1894" i="1" s="1"/>
  <c r="AU1894" i="1" s="1"/>
  <c r="AV1894" i="1" s="1"/>
  <c r="AM1859" i="1"/>
  <c r="AQ1859" i="1" s="1"/>
  <c r="AR1859" i="1" s="1"/>
  <c r="AS1859" i="1" s="1"/>
  <c r="AU1859" i="1" s="1"/>
  <c r="AV1859" i="1" s="1"/>
  <c r="AM1870" i="1"/>
  <c r="AQ1870" i="1" s="1"/>
  <c r="AR1870" i="1" s="1"/>
  <c r="AS1870" i="1" s="1"/>
  <c r="AU1870" i="1" s="1"/>
  <c r="AV1870" i="1" s="1"/>
  <c r="AL2123" i="1"/>
  <c r="AL2100" i="1"/>
  <c r="AM2100" i="1" s="1"/>
  <c r="AQ2100" i="1" s="1"/>
  <c r="AR2100" i="1" s="1"/>
  <c r="AS2100" i="1" s="1"/>
  <c r="AU2100" i="1" s="1"/>
  <c r="AV2100" i="1" s="1"/>
  <c r="AL2063" i="1"/>
  <c r="AL2030" i="1"/>
  <c r="AM2030" i="1" s="1"/>
  <c r="AQ2030" i="1" s="1"/>
  <c r="AR2030" i="1" s="1"/>
  <c r="AS2030" i="1" s="1"/>
  <c r="AU2030" i="1" s="1"/>
  <c r="AV2030" i="1" s="1"/>
  <c r="AL1986" i="1"/>
  <c r="AM1986" i="1" s="1"/>
  <c r="AQ1986" i="1" s="1"/>
  <c r="AR1986" i="1" s="1"/>
  <c r="AS1986" i="1" s="1"/>
  <c r="AU1986" i="1" s="1"/>
  <c r="AV1986" i="1" s="1"/>
  <c r="AM1935" i="1"/>
  <c r="AQ1935" i="1" s="1"/>
  <c r="AR1935" i="1" s="1"/>
  <c r="AS1935" i="1" s="1"/>
  <c r="AU1935" i="1" s="1"/>
  <c r="AV1935" i="1" s="1"/>
  <c r="AM1890" i="1"/>
  <c r="AQ1890" i="1" s="1"/>
  <c r="AR1890" i="1" s="1"/>
  <c r="AS1890" i="1" s="1"/>
  <c r="AU1890" i="1" s="1"/>
  <c r="AV1890" i="1" s="1"/>
  <c r="AM1850" i="1"/>
  <c r="AQ1850" i="1" s="1"/>
  <c r="AR1850" i="1" s="1"/>
  <c r="AS1850" i="1" s="1"/>
  <c r="AU1850" i="1" s="1"/>
  <c r="AV1850" i="1" s="1"/>
  <c r="AM1568" i="1"/>
  <c r="AQ1568" i="1" s="1"/>
  <c r="AR1568" i="1" s="1"/>
  <c r="AS1568" i="1" s="1"/>
  <c r="AU1568" i="1" s="1"/>
  <c r="AV1568" i="1" s="1"/>
  <c r="AM1497" i="1"/>
  <c r="AQ1497" i="1" s="1"/>
  <c r="AR1497" i="1" s="1"/>
  <c r="AS1497" i="1" s="1"/>
  <c r="AU1497" i="1" s="1"/>
  <c r="AV1497" i="1" s="1"/>
  <c r="AM1463" i="1"/>
  <c r="AQ1463" i="1" s="1"/>
  <c r="AR1463" i="1" s="1"/>
  <c r="AS1463" i="1" s="1"/>
  <c r="AU1463" i="1" s="1"/>
  <c r="AV1463" i="1" s="1"/>
  <c r="AM1383" i="1"/>
  <c r="AQ1383" i="1" s="1"/>
  <c r="AR1383" i="1" s="1"/>
  <c r="AS1383" i="1" s="1"/>
  <c r="AU1383" i="1" s="1"/>
  <c r="AV1383" i="1" s="1"/>
  <c r="AM1297" i="1"/>
  <c r="AQ1297" i="1" s="1"/>
  <c r="AR1297" i="1" s="1"/>
  <c r="AS1297" i="1" s="1"/>
  <c r="AU1297" i="1" s="1"/>
  <c r="AV1297" i="1" s="1"/>
  <c r="AM1268" i="1"/>
  <c r="AQ1268" i="1" s="1"/>
  <c r="AR1268" i="1" s="1"/>
  <c r="AS1268" i="1" s="1"/>
  <c r="AU1268" i="1" s="1"/>
  <c r="AV1268" i="1" s="1"/>
  <c r="AL2022" i="1"/>
  <c r="AM1728" i="1"/>
  <c r="AQ1728" i="1" s="1"/>
  <c r="AR1728" i="1" s="1"/>
  <c r="AS1728" i="1" s="1"/>
  <c r="AU1728" i="1" s="1"/>
  <c r="AV1728" i="1" s="1"/>
  <c r="AM1593" i="1"/>
  <c r="AQ1593" i="1" s="1"/>
  <c r="AR1593" i="1" s="1"/>
  <c r="AS1593" i="1" s="1"/>
  <c r="AU1593" i="1" s="1"/>
  <c r="AV1593" i="1" s="1"/>
  <c r="AM1474" i="1"/>
  <c r="AQ1474" i="1" s="1"/>
  <c r="AR1474" i="1" s="1"/>
  <c r="AS1474" i="1" s="1"/>
  <c r="AU1474" i="1" s="1"/>
  <c r="AV1474" i="1" s="1"/>
  <c r="AL2108" i="1"/>
  <c r="AM2108" i="1" s="1"/>
  <c r="AQ2108" i="1" s="1"/>
  <c r="AR2108" i="1" s="1"/>
  <c r="AS2108" i="1" s="1"/>
  <c r="AU2108" i="1" s="1"/>
  <c r="AV2108" i="1" s="1"/>
  <c r="AL1954" i="1"/>
  <c r="AM1064" i="1"/>
  <c r="AQ1064" i="1" s="1"/>
  <c r="AR1064" i="1" s="1"/>
  <c r="AS1064" i="1" s="1"/>
  <c r="AU1064" i="1" s="1"/>
  <c r="AV1064" i="1" s="1"/>
  <c r="AL2000" i="1"/>
  <c r="AM2000" i="1" s="1"/>
  <c r="AQ2000" i="1" s="1"/>
  <c r="AR2000" i="1" s="1"/>
  <c r="AS2000" i="1" s="1"/>
  <c r="AU2000" i="1" s="1"/>
  <c r="AV2000" i="1" s="1"/>
  <c r="AM1003" i="1"/>
  <c r="AQ1003" i="1" s="1"/>
  <c r="AR1003" i="1" s="1"/>
  <c r="AS1003" i="1" s="1"/>
  <c r="AU1003" i="1" s="1"/>
  <c r="AV1003" i="1" s="1"/>
  <c r="AM1369" i="1"/>
  <c r="AQ1369" i="1" s="1"/>
  <c r="AR1369" i="1" s="1"/>
  <c r="AS1369" i="1" s="1"/>
  <c r="AU1369" i="1" s="1"/>
  <c r="AV1369" i="1" s="1"/>
  <c r="AM1279" i="1"/>
  <c r="AQ1279" i="1" s="1"/>
  <c r="AR1279" i="1" s="1"/>
  <c r="AS1279" i="1" s="1"/>
  <c r="AU1279" i="1" s="1"/>
  <c r="AV1279" i="1" s="1"/>
  <c r="AM1143" i="1"/>
  <c r="AQ1143" i="1" s="1"/>
  <c r="AR1143" i="1" s="1"/>
  <c r="AS1143" i="1" s="1"/>
  <c r="AU1143" i="1" s="1"/>
  <c r="AV1143" i="1" s="1"/>
  <c r="AL2080" i="1"/>
  <c r="AM962" i="1"/>
  <c r="AQ962" i="1" s="1"/>
  <c r="AR962" i="1" s="1"/>
  <c r="AS962" i="1" s="1"/>
  <c r="AU962" i="1" s="1"/>
  <c r="AV962" i="1" s="1"/>
  <c r="AM713" i="1"/>
  <c r="AQ713" i="1" s="1"/>
  <c r="AR713" i="1" s="1"/>
  <c r="AS713" i="1" s="1"/>
  <c r="AU713" i="1" s="1"/>
  <c r="AV713" i="1" s="1"/>
  <c r="AM558" i="1"/>
  <c r="AQ558" i="1" s="1"/>
  <c r="AR558" i="1" s="1"/>
  <c r="AS558" i="1" s="1"/>
  <c r="AU558" i="1" s="1"/>
  <c r="AV558" i="1" s="1"/>
  <c r="AM2016" i="1"/>
  <c r="AQ2016" i="1" s="1"/>
  <c r="AR2016" i="1" s="1"/>
  <c r="AS2016" i="1" s="1"/>
  <c r="AU2016" i="1" s="1"/>
  <c r="AV2016" i="1" s="1"/>
  <c r="AM1926" i="1"/>
  <c r="AQ1926" i="1" s="1"/>
  <c r="AR1926" i="1" s="1"/>
  <c r="AS1926" i="1" s="1"/>
  <c r="AU1926" i="1" s="1"/>
  <c r="AV1926" i="1" s="1"/>
  <c r="AM1140" i="1"/>
  <c r="AQ1140" i="1" s="1"/>
  <c r="AR1140" i="1" s="1"/>
  <c r="AS1140" i="1" s="1"/>
  <c r="AU1140" i="1" s="1"/>
  <c r="AV1140" i="1" s="1"/>
  <c r="AM523" i="1"/>
  <c r="AQ523" i="1" s="1"/>
  <c r="AR523" i="1" s="1"/>
  <c r="AS523" i="1" s="1"/>
  <c r="AU523" i="1" s="1"/>
  <c r="AV523" i="1" s="1"/>
  <c r="AM282" i="1"/>
  <c r="AQ282" i="1" s="1"/>
  <c r="AR282" i="1" s="1"/>
  <c r="AS282" i="1" s="1"/>
  <c r="AU282" i="1" s="1"/>
  <c r="AV282" i="1" s="1"/>
  <c r="AM2102" i="1"/>
  <c r="AQ2102" i="1" s="1"/>
  <c r="AR2102" i="1" s="1"/>
  <c r="AS2102" i="1" s="1"/>
  <c r="AU2102" i="1" s="1"/>
  <c r="AV2102" i="1" s="1"/>
  <c r="AM2043" i="1"/>
  <c r="AQ2043" i="1" s="1"/>
  <c r="AR2043" i="1" s="1"/>
  <c r="AS2043" i="1" s="1"/>
  <c r="AU2043" i="1" s="1"/>
  <c r="AV2043" i="1" s="1"/>
  <c r="AM1967" i="1"/>
  <c r="AQ1967" i="1" s="1"/>
  <c r="AR1967" i="1" s="1"/>
  <c r="AS1967" i="1" s="1"/>
  <c r="AU1967" i="1" s="1"/>
  <c r="AV1967" i="1" s="1"/>
  <c r="AM1365" i="1"/>
  <c r="AQ1365" i="1" s="1"/>
  <c r="AR1365" i="1" s="1"/>
  <c r="AS1365" i="1" s="1"/>
  <c r="AU1365" i="1" s="1"/>
  <c r="AV1365" i="1" s="1"/>
  <c r="AM1060" i="1"/>
  <c r="AQ1060" i="1" s="1"/>
  <c r="AR1060" i="1" s="1"/>
  <c r="AS1060" i="1" s="1"/>
  <c r="AU1060" i="1" s="1"/>
  <c r="AV1060" i="1" s="1"/>
  <c r="AM2114" i="1"/>
  <c r="AQ2114" i="1" s="1"/>
  <c r="AR2114" i="1" s="1"/>
  <c r="AS2114" i="1" s="1"/>
  <c r="AU2114" i="1" s="1"/>
  <c r="AV2114" i="1" s="1"/>
  <c r="AM1948" i="1"/>
  <c r="AQ1948" i="1" s="1"/>
  <c r="AR1948" i="1" s="1"/>
  <c r="AS1948" i="1" s="1"/>
  <c r="AU1948" i="1" s="1"/>
  <c r="AV1948" i="1" s="1"/>
  <c r="AM1449" i="1"/>
  <c r="AQ1449" i="1" s="1"/>
  <c r="AR1449" i="1" s="1"/>
  <c r="AS1449" i="1" s="1"/>
  <c r="AU1449" i="1" s="1"/>
  <c r="AV1449" i="1" s="1"/>
  <c r="AM1855" i="1"/>
  <c r="AQ1855" i="1" s="1"/>
  <c r="AR1855" i="1" s="1"/>
  <c r="AS1855" i="1" s="1"/>
  <c r="AU1855" i="1" s="1"/>
  <c r="AV1855" i="1" s="1"/>
  <c r="AM1756" i="1"/>
  <c r="AQ1756" i="1" s="1"/>
  <c r="AR1756" i="1" s="1"/>
  <c r="AS1756" i="1" s="1"/>
  <c r="AU1756" i="1" s="1"/>
  <c r="AV1756" i="1" s="1"/>
  <c r="AM1861" i="1"/>
  <c r="AQ1861" i="1" s="1"/>
  <c r="AR1861" i="1" s="1"/>
  <c r="AS1861" i="1" s="1"/>
  <c r="AU1861" i="1" s="1"/>
  <c r="AV1861" i="1" s="1"/>
  <c r="AM1896" i="1"/>
  <c r="AQ1896" i="1" s="1"/>
  <c r="AR1896" i="1" s="1"/>
  <c r="AS1896" i="1" s="1"/>
  <c r="AU1896" i="1" s="1"/>
  <c r="AV1896" i="1" s="1"/>
  <c r="AM1934" i="1"/>
  <c r="AQ1934" i="1" s="1"/>
  <c r="AR1934" i="1" s="1"/>
  <c r="AS1934" i="1" s="1"/>
  <c r="AU1934" i="1" s="1"/>
  <c r="AV1934" i="1" s="1"/>
  <c r="AM1880" i="1"/>
  <c r="AQ1880" i="1" s="1"/>
  <c r="AR1880" i="1" s="1"/>
  <c r="AS1880" i="1" s="1"/>
  <c r="AU1880" i="1" s="1"/>
  <c r="AV1880" i="1" s="1"/>
  <c r="AM1733" i="1"/>
  <c r="AQ1733" i="1" s="1"/>
  <c r="AR1733" i="1" s="1"/>
  <c r="AS1733" i="1" s="1"/>
  <c r="AU1733" i="1" s="1"/>
  <c r="AV1733" i="1" s="1"/>
  <c r="AM1713" i="1"/>
  <c r="AQ1713" i="1" s="1"/>
  <c r="AR1713" i="1" s="1"/>
  <c r="AS1713" i="1" s="1"/>
  <c r="AU1713" i="1" s="1"/>
  <c r="AV1713" i="1" s="1"/>
  <c r="AM1678" i="1"/>
  <c r="AQ1678" i="1" s="1"/>
  <c r="AR1678" i="1" s="1"/>
  <c r="AS1678" i="1" s="1"/>
  <c r="AU1678" i="1" s="1"/>
  <c r="AV1678" i="1" s="1"/>
  <c r="AM1646" i="1"/>
  <c r="AQ1646" i="1" s="1"/>
  <c r="AR1646" i="1" s="1"/>
  <c r="AS1646" i="1" s="1"/>
  <c r="AU1646" i="1" s="1"/>
  <c r="AV1646" i="1" s="1"/>
  <c r="AM1608" i="1"/>
  <c r="AQ1608" i="1" s="1"/>
  <c r="AR1608" i="1" s="1"/>
  <c r="AS1608" i="1" s="1"/>
  <c r="AU1608" i="1" s="1"/>
  <c r="AV1608" i="1" s="1"/>
  <c r="AM1560" i="1"/>
  <c r="AQ1560" i="1" s="1"/>
  <c r="AR1560" i="1" s="1"/>
  <c r="AS1560" i="1" s="1"/>
  <c r="AU1560" i="1" s="1"/>
  <c r="AV1560" i="1" s="1"/>
  <c r="AM1490" i="1"/>
  <c r="AQ1490" i="1" s="1"/>
  <c r="AR1490" i="1" s="1"/>
  <c r="AS1490" i="1" s="1"/>
  <c r="AU1490" i="1" s="1"/>
  <c r="AV1490" i="1" s="1"/>
  <c r="AM1458" i="1"/>
  <c r="AQ1458" i="1" s="1"/>
  <c r="AR1458" i="1" s="1"/>
  <c r="AS1458" i="1" s="1"/>
  <c r="AU1458" i="1" s="1"/>
  <c r="AV1458" i="1" s="1"/>
  <c r="AM1344" i="1"/>
  <c r="AQ1344" i="1" s="1"/>
  <c r="AR1344" i="1" s="1"/>
  <c r="AS1344" i="1" s="1"/>
  <c r="AU1344" i="1" s="1"/>
  <c r="AV1344" i="1" s="1"/>
  <c r="AM1252" i="1"/>
  <c r="AQ1252" i="1" s="1"/>
  <c r="AR1252" i="1" s="1"/>
  <c r="AS1252" i="1" s="1"/>
  <c r="AU1252" i="1" s="1"/>
  <c r="AV1252" i="1" s="1"/>
  <c r="AM1563" i="1"/>
  <c r="AQ1563" i="1" s="1"/>
  <c r="AR1563" i="1" s="1"/>
  <c r="AS1563" i="1" s="1"/>
  <c r="AU1563" i="1" s="1"/>
  <c r="AV1563" i="1" s="1"/>
  <c r="AM1462" i="1"/>
  <c r="AQ1462" i="1" s="1"/>
  <c r="AR1462" i="1" s="1"/>
  <c r="AS1462" i="1" s="1"/>
  <c r="AU1462" i="1" s="1"/>
  <c r="AV1462" i="1" s="1"/>
  <c r="AM1043" i="1"/>
  <c r="AQ1043" i="1" s="1"/>
  <c r="AR1043" i="1" s="1"/>
  <c r="AS1043" i="1" s="1"/>
  <c r="AU1043" i="1" s="1"/>
  <c r="AV1043" i="1" s="1"/>
  <c r="AM517" i="1"/>
  <c r="AQ517" i="1" s="1"/>
  <c r="AR517" i="1" s="1"/>
  <c r="AS517" i="1" s="1"/>
  <c r="AU517" i="1" s="1"/>
  <c r="AV517" i="1" s="1"/>
  <c r="AM1357" i="1"/>
  <c r="AQ1357" i="1" s="1"/>
  <c r="AR1357" i="1" s="1"/>
  <c r="AS1357" i="1" s="1"/>
  <c r="AU1357" i="1" s="1"/>
  <c r="AV1357" i="1" s="1"/>
  <c r="AM1269" i="1"/>
  <c r="AQ1269" i="1" s="1"/>
  <c r="AR1269" i="1" s="1"/>
  <c r="AS1269" i="1" s="1"/>
  <c r="AU1269" i="1" s="1"/>
  <c r="AV1269" i="1" s="1"/>
  <c r="AM1120" i="1"/>
  <c r="AQ1120" i="1" s="1"/>
  <c r="AR1120" i="1" s="1"/>
  <c r="AS1120" i="1" s="1"/>
  <c r="AU1120" i="1" s="1"/>
  <c r="AV1120" i="1" s="1"/>
  <c r="AM524" i="1"/>
  <c r="AQ524" i="1" s="1"/>
  <c r="AR524" i="1" s="1"/>
  <c r="AS524" i="1" s="1"/>
  <c r="AU524" i="1" s="1"/>
  <c r="AV524" i="1" s="1"/>
  <c r="AM1163" i="1"/>
  <c r="AQ1163" i="1" s="1"/>
  <c r="AR1163" i="1" s="1"/>
  <c r="AS1163" i="1" s="1"/>
  <c r="AU1163" i="1" s="1"/>
  <c r="AV1163" i="1" s="1"/>
  <c r="AM909" i="1"/>
  <c r="AQ909" i="1" s="1"/>
  <c r="AR909" i="1" s="1"/>
  <c r="AS909" i="1" s="1"/>
  <c r="AU909" i="1" s="1"/>
  <c r="AV909" i="1" s="1"/>
  <c r="AM686" i="1"/>
  <c r="AQ686" i="1" s="1"/>
  <c r="AR686" i="1" s="1"/>
  <c r="AS686" i="1" s="1"/>
  <c r="AU686" i="1" s="1"/>
  <c r="AV686" i="1" s="1"/>
  <c r="AM368" i="1"/>
  <c r="AQ368" i="1" s="1"/>
  <c r="AR368" i="1" s="1"/>
  <c r="AS368" i="1" s="1"/>
  <c r="AU368" i="1" s="1"/>
  <c r="AV368" i="1" s="1"/>
  <c r="AM2110" i="1"/>
  <c r="AQ2110" i="1" s="1"/>
  <c r="AR2110" i="1" s="1"/>
  <c r="AS2110" i="1" s="1"/>
  <c r="AU2110" i="1" s="1"/>
  <c r="AV2110" i="1" s="1"/>
  <c r="AM1742" i="1"/>
  <c r="AQ1742" i="1" s="1"/>
  <c r="AR1742" i="1" s="1"/>
  <c r="AS1742" i="1" s="1"/>
  <c r="AU1742" i="1" s="1"/>
  <c r="AV1742" i="1" s="1"/>
  <c r="AM1607" i="1"/>
  <c r="AQ1607" i="1" s="1"/>
  <c r="AR1607" i="1" s="1"/>
  <c r="AS1607" i="1" s="1"/>
  <c r="AU1607" i="1" s="1"/>
  <c r="AV1607" i="1" s="1"/>
  <c r="AM1355" i="1"/>
  <c r="AQ1355" i="1" s="1"/>
  <c r="AR1355" i="1" s="1"/>
  <c r="AS1355" i="1" s="1"/>
  <c r="AU1355" i="1" s="1"/>
  <c r="AV1355" i="1" s="1"/>
  <c r="AM1136" i="1"/>
  <c r="AQ1136" i="1" s="1"/>
  <c r="AR1136" i="1" s="1"/>
  <c r="AS1136" i="1" s="1"/>
  <c r="AU1136" i="1" s="1"/>
  <c r="AV1136" i="1" s="1"/>
  <c r="AM954" i="1"/>
  <c r="AQ954" i="1" s="1"/>
  <c r="AR954" i="1" s="1"/>
  <c r="AS954" i="1" s="1"/>
  <c r="AU954" i="1" s="1"/>
  <c r="AV954" i="1" s="1"/>
  <c r="AM698" i="1"/>
  <c r="AQ698" i="1" s="1"/>
  <c r="AR698" i="1" s="1"/>
  <c r="AS698" i="1" s="1"/>
  <c r="AU698" i="1" s="1"/>
  <c r="AV698" i="1" s="1"/>
  <c r="AM450" i="1"/>
  <c r="AQ450" i="1" s="1"/>
  <c r="AR450" i="1" s="1"/>
  <c r="AS450" i="1" s="1"/>
  <c r="AU450" i="1" s="1"/>
  <c r="AV450" i="1" s="1"/>
  <c r="AM2098" i="1"/>
  <c r="AQ2098" i="1" s="1"/>
  <c r="AR2098" i="1" s="1"/>
  <c r="AS2098" i="1" s="1"/>
  <c r="AU2098" i="1" s="1"/>
  <c r="AV2098" i="1" s="1"/>
  <c r="AM2025" i="1"/>
  <c r="AQ2025" i="1" s="1"/>
  <c r="AR2025" i="1" s="1"/>
  <c r="AS2025" i="1" s="1"/>
  <c r="AU2025" i="1" s="1"/>
  <c r="AV2025" i="1" s="1"/>
  <c r="AM1857" i="1"/>
  <c r="AQ1857" i="1" s="1"/>
  <c r="AR1857" i="1" s="1"/>
  <c r="AS1857" i="1" s="1"/>
  <c r="AU1857" i="1" s="1"/>
  <c r="AV1857" i="1" s="1"/>
  <c r="AE1076" i="1"/>
  <c r="AM1076" i="1" s="1"/>
  <c r="AQ1076" i="1" s="1"/>
  <c r="AR1076" i="1" s="1"/>
  <c r="AS1076" i="1" s="1"/>
  <c r="AU1076" i="1" s="1"/>
  <c r="AV1076" i="1" s="1"/>
  <c r="AE1007" i="1"/>
  <c r="AM1007" i="1" s="1"/>
  <c r="AQ1007" i="1" s="1"/>
  <c r="AR1007" i="1" s="1"/>
  <c r="AS1007" i="1" s="1"/>
  <c r="AU1007" i="1" s="1"/>
  <c r="AV1007" i="1" s="1"/>
  <c r="AE945" i="1"/>
  <c r="AM945" i="1" s="1"/>
  <c r="AQ945" i="1" s="1"/>
  <c r="AR945" i="1" s="1"/>
  <c r="AS945" i="1" s="1"/>
  <c r="AU945" i="1" s="1"/>
  <c r="AV945" i="1" s="1"/>
  <c r="AE767" i="1"/>
  <c r="AM767" i="1" s="1"/>
  <c r="AQ767" i="1" s="1"/>
  <c r="AR767" i="1" s="1"/>
  <c r="AS767" i="1" s="1"/>
  <c r="AU767" i="1" s="1"/>
  <c r="AV767" i="1" s="1"/>
  <c r="AE687" i="1"/>
  <c r="AM687" i="1" s="1"/>
  <c r="AQ687" i="1" s="1"/>
  <c r="AR687" i="1" s="1"/>
  <c r="AS687" i="1" s="1"/>
  <c r="AU687" i="1" s="1"/>
  <c r="AV687" i="1" s="1"/>
  <c r="AE614" i="1"/>
  <c r="AM614" i="1" s="1"/>
  <c r="AQ614" i="1" s="1"/>
  <c r="AR614" i="1" s="1"/>
  <c r="AS614" i="1" s="1"/>
  <c r="AU614" i="1" s="1"/>
  <c r="AV614" i="1" s="1"/>
  <c r="AE404" i="1"/>
  <c r="AM404" i="1" s="1"/>
  <c r="AQ404" i="1" s="1"/>
  <c r="AR404" i="1" s="1"/>
  <c r="AS404" i="1" s="1"/>
  <c r="AU404" i="1" s="1"/>
  <c r="AV404" i="1" s="1"/>
  <c r="AE236" i="1"/>
  <c r="AM236" i="1" s="1"/>
  <c r="AQ236" i="1" s="1"/>
  <c r="AR236" i="1" s="1"/>
  <c r="AS236" i="1" s="1"/>
  <c r="AU236" i="1" s="1"/>
  <c r="AV236" i="1" s="1"/>
  <c r="AM2097" i="1"/>
  <c r="AQ2097" i="1" s="1"/>
  <c r="AR2097" i="1" s="1"/>
  <c r="AS2097" i="1" s="1"/>
  <c r="AU2097" i="1" s="1"/>
  <c r="AV2097" i="1" s="1"/>
  <c r="AM2081" i="1"/>
  <c r="AQ2081" i="1" s="1"/>
  <c r="AR2081" i="1" s="1"/>
  <c r="AS2081" i="1" s="1"/>
  <c r="AU2081" i="1" s="1"/>
  <c r="AV2081" i="1" s="1"/>
  <c r="AM2042" i="1"/>
  <c r="AQ2042" i="1" s="1"/>
  <c r="AR2042" i="1" s="1"/>
  <c r="AS2042" i="1" s="1"/>
  <c r="AU2042" i="1" s="1"/>
  <c r="AV2042" i="1" s="1"/>
  <c r="AM2024" i="1"/>
  <c r="AQ2024" i="1" s="1"/>
  <c r="AR2024" i="1" s="1"/>
  <c r="AS2024" i="1" s="1"/>
  <c r="AU2024" i="1" s="1"/>
  <c r="AV2024" i="1" s="1"/>
  <c r="AM2001" i="1"/>
  <c r="AQ2001" i="1" s="1"/>
  <c r="AR2001" i="1" s="1"/>
  <c r="AS2001" i="1" s="1"/>
  <c r="AU2001" i="1" s="1"/>
  <c r="AV2001" i="1" s="1"/>
  <c r="AM1982" i="1"/>
  <c r="AQ1982" i="1" s="1"/>
  <c r="AR1982" i="1" s="1"/>
  <c r="AS1982" i="1" s="1"/>
  <c r="AU1982" i="1" s="1"/>
  <c r="AV1982" i="1" s="1"/>
  <c r="AM1966" i="1"/>
  <c r="AQ1966" i="1" s="1"/>
  <c r="AR1966" i="1" s="1"/>
  <c r="AS1966" i="1" s="1"/>
  <c r="AU1966" i="1" s="1"/>
  <c r="AV1966" i="1" s="1"/>
  <c r="AM1874" i="1"/>
  <c r="AQ1874" i="1" s="1"/>
  <c r="AR1874" i="1" s="1"/>
  <c r="AS1874" i="1" s="1"/>
  <c r="AU1874" i="1" s="1"/>
  <c r="AV1874" i="1" s="1"/>
  <c r="AM1841" i="1"/>
  <c r="AQ1841" i="1" s="1"/>
  <c r="AR1841" i="1" s="1"/>
  <c r="AS1841" i="1" s="1"/>
  <c r="AU1841" i="1" s="1"/>
  <c r="AV1841" i="1" s="1"/>
  <c r="AM1912" i="1"/>
  <c r="AQ1912" i="1" s="1"/>
  <c r="AR1912" i="1" s="1"/>
  <c r="AS1912" i="1" s="1"/>
  <c r="AU1912" i="1" s="1"/>
  <c r="AV1912" i="1" s="1"/>
  <c r="AM1824" i="1"/>
  <c r="AQ1824" i="1" s="1"/>
  <c r="AR1824" i="1" s="1"/>
  <c r="AS1824" i="1" s="1"/>
  <c r="AU1824" i="1" s="1"/>
  <c r="AV1824" i="1" s="1"/>
  <c r="AM1944" i="1"/>
  <c r="AQ1944" i="1" s="1"/>
  <c r="AR1944" i="1" s="1"/>
  <c r="AS1944" i="1" s="1"/>
  <c r="AU1944" i="1" s="1"/>
  <c r="AV1944" i="1" s="1"/>
  <c r="AM1929" i="1"/>
  <c r="AQ1929" i="1" s="1"/>
  <c r="AR1929" i="1" s="1"/>
  <c r="AS1929" i="1" s="1"/>
  <c r="AU1929" i="1" s="1"/>
  <c r="AV1929" i="1" s="1"/>
  <c r="AM1776" i="1"/>
  <c r="AQ1776" i="1" s="1"/>
  <c r="AR1776" i="1" s="1"/>
  <c r="AS1776" i="1" s="1"/>
  <c r="AU1776" i="1" s="1"/>
  <c r="AV1776" i="1" s="1"/>
  <c r="AM1637" i="1"/>
  <c r="AQ1637" i="1" s="1"/>
  <c r="AR1637" i="1" s="1"/>
  <c r="AS1637" i="1" s="1"/>
  <c r="AU1637" i="1" s="1"/>
  <c r="AV1637" i="1" s="1"/>
  <c r="AM1598" i="1"/>
  <c r="AQ1598" i="1" s="1"/>
  <c r="AR1598" i="1" s="1"/>
  <c r="AS1598" i="1" s="1"/>
  <c r="AU1598" i="1" s="1"/>
  <c r="AV1598" i="1" s="1"/>
  <c r="AM1533" i="1"/>
  <c r="AQ1533" i="1" s="1"/>
  <c r="AR1533" i="1" s="1"/>
  <c r="AS1533" i="1" s="1"/>
  <c r="AU1533" i="1" s="1"/>
  <c r="AV1533" i="1" s="1"/>
  <c r="AM1478" i="1"/>
  <c r="AQ1478" i="1" s="1"/>
  <c r="AR1478" i="1" s="1"/>
  <c r="AS1478" i="1" s="1"/>
  <c r="AU1478" i="1" s="1"/>
  <c r="AV1478" i="1" s="1"/>
  <c r="AM1419" i="1"/>
  <c r="AQ1419" i="1" s="1"/>
  <c r="AR1419" i="1" s="1"/>
  <c r="AS1419" i="1" s="1"/>
  <c r="AU1419" i="1" s="1"/>
  <c r="AV1419" i="1" s="1"/>
  <c r="AM1367" i="1"/>
  <c r="AQ1367" i="1" s="1"/>
  <c r="AR1367" i="1" s="1"/>
  <c r="AS1367" i="1" s="1"/>
  <c r="AU1367" i="1" s="1"/>
  <c r="AV1367" i="1" s="1"/>
  <c r="AM1329" i="1"/>
  <c r="AQ1329" i="1" s="1"/>
  <c r="AR1329" i="1" s="1"/>
  <c r="AS1329" i="1" s="1"/>
  <c r="AU1329" i="1" s="1"/>
  <c r="AV1329" i="1" s="1"/>
  <c r="AM1278" i="1"/>
  <c r="AQ1278" i="1" s="1"/>
  <c r="AR1278" i="1" s="1"/>
  <c r="AS1278" i="1" s="1"/>
  <c r="AU1278" i="1" s="1"/>
  <c r="AV1278" i="1" s="1"/>
  <c r="AM1703" i="1"/>
  <c r="AQ1703" i="1" s="1"/>
  <c r="AR1703" i="1" s="1"/>
  <c r="AS1703" i="1" s="1"/>
  <c r="AU1703" i="1" s="1"/>
  <c r="AV1703" i="1" s="1"/>
  <c r="AM1529" i="1"/>
  <c r="AQ1529" i="1" s="1"/>
  <c r="AR1529" i="1" s="1"/>
  <c r="AS1529" i="1" s="1"/>
  <c r="AU1529" i="1" s="1"/>
  <c r="AV1529" i="1" s="1"/>
  <c r="AM1144" i="1"/>
  <c r="AQ1144" i="1" s="1"/>
  <c r="AR1144" i="1" s="1"/>
  <c r="AS1144" i="1" s="1"/>
  <c r="AU1144" i="1" s="1"/>
  <c r="AV1144" i="1" s="1"/>
  <c r="AM357" i="1"/>
  <c r="AQ357" i="1" s="1"/>
  <c r="AR357" i="1" s="1"/>
  <c r="AS357" i="1" s="1"/>
  <c r="AU357" i="1" s="1"/>
  <c r="AV357" i="1" s="1"/>
  <c r="AM1185" i="1"/>
  <c r="AQ1185" i="1" s="1"/>
  <c r="AR1185" i="1" s="1"/>
  <c r="AS1185" i="1" s="1"/>
  <c r="AU1185" i="1" s="1"/>
  <c r="AV1185" i="1" s="1"/>
  <c r="AM1424" i="1"/>
  <c r="AQ1424" i="1" s="1"/>
  <c r="AR1424" i="1" s="1"/>
  <c r="AS1424" i="1" s="1"/>
  <c r="AU1424" i="1" s="1"/>
  <c r="AV1424" i="1" s="1"/>
  <c r="AM1340" i="1"/>
  <c r="AQ1340" i="1" s="1"/>
  <c r="AR1340" i="1" s="1"/>
  <c r="AS1340" i="1" s="1"/>
  <c r="AU1340" i="1" s="1"/>
  <c r="AV1340" i="1" s="1"/>
  <c r="AM1240" i="1"/>
  <c r="AQ1240" i="1" s="1"/>
  <c r="AR1240" i="1" s="1"/>
  <c r="AS1240" i="1" s="1"/>
  <c r="AU1240" i="1" s="1"/>
  <c r="AV1240" i="1" s="1"/>
  <c r="AM407" i="1"/>
  <c r="AQ407" i="1" s="1"/>
  <c r="AR407" i="1" s="1"/>
  <c r="AS407" i="1" s="1"/>
  <c r="AU407" i="1" s="1"/>
  <c r="AV407" i="1" s="1"/>
  <c r="AM866" i="1"/>
  <c r="AQ866" i="1" s="1"/>
  <c r="AR866" i="1" s="1"/>
  <c r="AS866" i="1" s="1"/>
  <c r="AU866" i="1" s="1"/>
  <c r="AV866" i="1" s="1"/>
  <c r="AM621" i="1"/>
  <c r="AQ621" i="1" s="1"/>
  <c r="AR621" i="1" s="1"/>
  <c r="AS621" i="1" s="1"/>
  <c r="AU621" i="1" s="1"/>
  <c r="AV621" i="1" s="1"/>
  <c r="AM435" i="1"/>
  <c r="AQ435" i="1" s="1"/>
  <c r="AR435" i="1" s="1"/>
  <c r="AS435" i="1" s="1"/>
  <c r="AU435" i="1" s="1"/>
  <c r="AV435" i="1" s="1"/>
  <c r="AM1099" i="1"/>
  <c r="AQ1099" i="1" s="1"/>
  <c r="AR1099" i="1" s="1"/>
  <c r="AS1099" i="1" s="1"/>
  <c r="AU1099" i="1" s="1"/>
  <c r="AV1099" i="1" s="1"/>
  <c r="AM344" i="1"/>
  <c r="AQ344" i="1" s="1"/>
  <c r="AR344" i="1" s="1"/>
  <c r="AS344" i="1" s="1"/>
  <c r="AU344" i="1" s="1"/>
  <c r="AV344" i="1" s="1"/>
  <c r="AM2050" i="1"/>
  <c r="AQ2050" i="1" s="1"/>
  <c r="AR2050" i="1" s="1"/>
  <c r="AS2050" i="1" s="1"/>
  <c r="AU2050" i="1" s="1"/>
  <c r="AV2050" i="1" s="1"/>
  <c r="AM1976" i="1"/>
  <c r="AQ1976" i="1" s="1"/>
  <c r="AR1976" i="1" s="1"/>
  <c r="AS1976" i="1" s="1"/>
  <c r="AU1976" i="1" s="1"/>
  <c r="AV1976" i="1" s="1"/>
  <c r="AM1846" i="1"/>
  <c r="AQ1846" i="1" s="1"/>
  <c r="AR1846" i="1" s="1"/>
  <c r="AS1846" i="1" s="1"/>
  <c r="AU1846" i="1" s="1"/>
  <c r="AV1846" i="1" s="1"/>
  <c r="AM1479" i="1"/>
  <c r="AQ1479" i="1" s="1"/>
  <c r="AR1479" i="1" s="1"/>
  <c r="AS1479" i="1" s="1"/>
  <c r="AU1479" i="1" s="1"/>
  <c r="AV1479" i="1" s="1"/>
  <c r="AM1294" i="1"/>
  <c r="AQ1294" i="1" s="1"/>
  <c r="AR1294" i="1" s="1"/>
  <c r="AS1294" i="1" s="1"/>
  <c r="AU1294" i="1" s="1"/>
  <c r="AV1294" i="1" s="1"/>
  <c r="AM1077" i="1"/>
  <c r="AQ1077" i="1" s="1"/>
  <c r="AR1077" i="1" s="1"/>
  <c r="AS1077" i="1" s="1"/>
  <c r="AU1077" i="1" s="1"/>
  <c r="AV1077" i="1" s="1"/>
  <c r="AM2118" i="1"/>
  <c r="AQ2118" i="1" s="1"/>
  <c r="AR2118" i="1" s="1"/>
  <c r="AS2118" i="1" s="1"/>
  <c r="AU2118" i="1" s="1"/>
  <c r="AV2118" i="1" s="1"/>
  <c r="AM2082" i="1"/>
  <c r="AQ2082" i="1" s="1"/>
  <c r="AR2082" i="1" s="1"/>
  <c r="AS2082" i="1" s="1"/>
  <c r="AU2082" i="1" s="1"/>
  <c r="AV2082" i="1" s="1"/>
  <c r="AM2003" i="1"/>
  <c r="AQ2003" i="1" s="1"/>
  <c r="AR2003" i="1" s="1"/>
  <c r="AS2003" i="1" s="1"/>
  <c r="AU2003" i="1" s="1"/>
  <c r="AV2003" i="1" s="1"/>
  <c r="AM1166" i="1"/>
  <c r="AQ1166" i="1" s="1"/>
  <c r="AR1166" i="1" s="1"/>
  <c r="AS1166" i="1" s="1"/>
  <c r="AU1166" i="1" s="1"/>
  <c r="AV1166" i="1" s="1"/>
  <c r="AM1891" i="1"/>
  <c r="AQ1891" i="1" s="1"/>
  <c r="AR1891" i="1" s="1"/>
  <c r="AS1891" i="1" s="1"/>
  <c r="AU1891" i="1" s="1"/>
  <c r="AV1891" i="1" s="1"/>
  <c r="AM1723" i="1"/>
  <c r="AQ1723" i="1" s="1"/>
  <c r="AR1723" i="1" s="1"/>
  <c r="AS1723" i="1" s="1"/>
  <c r="AU1723" i="1" s="1"/>
  <c r="AV1723" i="1" s="1"/>
  <c r="AM1442" i="1"/>
  <c r="AQ1442" i="1" s="1"/>
  <c r="AR1442" i="1" s="1"/>
  <c r="AS1442" i="1" s="1"/>
  <c r="AU1442" i="1" s="1"/>
  <c r="AV1442" i="1" s="1"/>
  <c r="AM684" i="1"/>
  <c r="AQ684" i="1" s="1"/>
  <c r="AR684" i="1" s="1"/>
  <c r="AS684" i="1" s="1"/>
  <c r="AU684" i="1" s="1"/>
  <c r="AV684" i="1" s="1"/>
  <c r="AL722" i="1"/>
  <c r="AM722" i="1" s="1"/>
  <c r="AQ722" i="1" s="1"/>
  <c r="AR722" i="1" s="1"/>
  <c r="AS722" i="1" s="1"/>
  <c r="AU722" i="1" s="1"/>
  <c r="AV722" i="1" s="1"/>
  <c r="AL1507" i="1"/>
  <c r="AE1581" i="1"/>
  <c r="AM1581" i="1" s="1"/>
  <c r="AQ1581" i="1" s="1"/>
  <c r="AR1581" i="1" s="1"/>
  <c r="AS1581" i="1" s="1"/>
  <c r="AU1581" i="1" s="1"/>
  <c r="AV1581" i="1" s="1"/>
  <c r="AE1389" i="1"/>
  <c r="AM1389" i="1" s="1"/>
  <c r="AQ1389" i="1" s="1"/>
  <c r="AR1389" i="1" s="1"/>
  <c r="AS1389" i="1" s="1"/>
  <c r="AU1389" i="1" s="1"/>
  <c r="AV1389" i="1" s="1"/>
  <c r="AM162" i="1"/>
  <c r="AQ162" i="1" s="1"/>
  <c r="AR162" i="1" s="1"/>
  <c r="AS162" i="1" s="1"/>
  <c r="AU162" i="1" s="1"/>
  <c r="AV162" i="1" s="1"/>
  <c r="AE2056" i="1"/>
  <c r="AM2056" i="1" s="1"/>
  <c r="AQ2056" i="1" s="1"/>
  <c r="AR2056" i="1" s="1"/>
  <c r="AS2056" i="1" s="1"/>
  <c r="AU2056" i="1" s="1"/>
  <c r="AV2056" i="1" s="1"/>
  <c r="AE1507" i="1"/>
  <c r="AE1465" i="1"/>
  <c r="AM1465" i="1" s="1"/>
  <c r="AQ1465" i="1" s="1"/>
  <c r="AR1465" i="1" s="1"/>
  <c r="AS1465" i="1" s="1"/>
  <c r="AU1465" i="1" s="1"/>
  <c r="AV1465" i="1" s="1"/>
  <c r="AL1397" i="1"/>
  <c r="AM1397" i="1" s="1"/>
  <c r="AQ1397" i="1" s="1"/>
  <c r="AR1397" i="1" s="1"/>
  <c r="AS1397" i="1" s="1"/>
  <c r="AU1397" i="1" s="1"/>
  <c r="AV1397" i="1" s="1"/>
  <c r="AE1659" i="1"/>
  <c r="AM1659" i="1" s="1"/>
  <c r="AQ1659" i="1" s="1"/>
  <c r="AR1659" i="1" s="1"/>
  <c r="AS1659" i="1" s="1"/>
  <c r="AU1659" i="1" s="1"/>
  <c r="AV1659" i="1" s="1"/>
  <c r="AM1542" i="1"/>
  <c r="AQ1542" i="1" s="1"/>
  <c r="AR1542" i="1" s="1"/>
  <c r="AS1542" i="1" s="1"/>
  <c r="AU1542" i="1" s="1"/>
  <c r="AV1542" i="1" s="1"/>
  <c r="AL1327" i="1"/>
  <c r="AM1327" i="1" s="1"/>
  <c r="AQ1327" i="1" s="1"/>
  <c r="AR1327" i="1" s="1"/>
  <c r="AS1327" i="1" s="1"/>
  <c r="AU1327" i="1" s="1"/>
  <c r="AV1327" i="1" s="1"/>
  <c r="AL965" i="1"/>
  <c r="AM965" i="1" s="1"/>
  <c r="AQ965" i="1" s="1"/>
  <c r="AR965" i="1" s="1"/>
  <c r="AS965" i="1" s="1"/>
  <c r="AU965" i="1" s="1"/>
  <c r="AV965" i="1" s="1"/>
  <c r="AE2119" i="1"/>
  <c r="AM2119" i="1" s="1"/>
  <c r="AQ2119" i="1" s="1"/>
  <c r="AR2119" i="1" s="1"/>
  <c r="AS2119" i="1" s="1"/>
  <c r="AU2119" i="1" s="1"/>
  <c r="AV2119" i="1" s="1"/>
  <c r="AE1434" i="1"/>
  <c r="AM1434" i="1" s="1"/>
  <c r="AQ1434" i="1" s="1"/>
  <c r="AR1434" i="1" s="1"/>
  <c r="AS1434" i="1" s="1"/>
  <c r="AU1434" i="1" s="1"/>
  <c r="AV1434" i="1" s="1"/>
  <c r="AE1634" i="1"/>
  <c r="AM1634" i="1" s="1"/>
  <c r="AQ1634" i="1" s="1"/>
  <c r="AR1634" i="1" s="1"/>
  <c r="AS1634" i="1" s="1"/>
  <c r="AU1634" i="1" s="1"/>
  <c r="AV1634" i="1" s="1"/>
  <c r="AL1370" i="1"/>
  <c r="AM1370" i="1" s="1"/>
  <c r="AQ1370" i="1" s="1"/>
  <c r="AR1370" i="1" s="1"/>
  <c r="AS1370" i="1" s="1"/>
  <c r="AU1370" i="1" s="1"/>
  <c r="AV1370" i="1" s="1"/>
  <c r="AL1287" i="1"/>
  <c r="AM1287" i="1" s="1"/>
  <c r="AQ1287" i="1" s="1"/>
  <c r="AR1287" i="1" s="1"/>
  <c r="AS1287" i="1" s="1"/>
  <c r="AU1287" i="1" s="1"/>
  <c r="AV1287" i="1" s="1"/>
  <c r="AL2054" i="1"/>
  <c r="AL1914" i="1"/>
  <c r="AL1835" i="1"/>
  <c r="AL1436" i="1"/>
  <c r="AM1436" i="1" s="1"/>
  <c r="AQ1436" i="1" s="1"/>
  <c r="AR1436" i="1" s="1"/>
  <c r="AS1436" i="1" s="1"/>
  <c r="AU1436" i="1" s="1"/>
  <c r="AV1436" i="1" s="1"/>
  <c r="AL1395" i="1"/>
  <c r="AM1395" i="1" s="1"/>
  <c r="AQ1395" i="1" s="1"/>
  <c r="AR1395" i="1" s="1"/>
  <c r="AS1395" i="1" s="1"/>
  <c r="AU1395" i="1" s="1"/>
  <c r="AV1395" i="1" s="1"/>
  <c r="AL1358" i="1"/>
  <c r="AM1358" i="1" s="1"/>
  <c r="AQ1358" i="1" s="1"/>
  <c r="AR1358" i="1" s="1"/>
  <c r="AS1358" i="1" s="1"/>
  <c r="AU1358" i="1" s="1"/>
  <c r="AV1358" i="1" s="1"/>
  <c r="AL1326" i="1"/>
  <c r="AM1326" i="1" s="1"/>
  <c r="AQ1326" i="1" s="1"/>
  <c r="AR1326" i="1" s="1"/>
  <c r="AS1326" i="1" s="1"/>
  <c r="AU1326" i="1" s="1"/>
  <c r="AV1326" i="1" s="1"/>
  <c r="AL1273" i="1"/>
  <c r="AM1273" i="1" s="1"/>
  <c r="AQ1273" i="1" s="1"/>
  <c r="AR1273" i="1" s="1"/>
  <c r="AS1273" i="1" s="1"/>
  <c r="AU1273" i="1" s="1"/>
  <c r="AV1273" i="1" s="1"/>
  <c r="AL2117" i="1"/>
  <c r="AL1978" i="1"/>
  <c r="AM1978" i="1" s="1"/>
  <c r="AQ1978" i="1" s="1"/>
  <c r="AR1978" i="1" s="1"/>
  <c r="AS1978" i="1" s="1"/>
  <c r="AU1978" i="1" s="1"/>
  <c r="AV1978" i="1" s="1"/>
  <c r="AL1873" i="1"/>
  <c r="R3" i="1"/>
  <c r="R2" i="1" s="1"/>
  <c r="N3" i="1"/>
  <c r="N2" i="1" s="1"/>
  <c r="N1" i="1" s="1"/>
  <c r="AM1675" i="1" l="1"/>
  <c r="AQ1675" i="1" s="1"/>
  <c r="AR1675" i="1" s="1"/>
  <c r="AS1675" i="1" s="1"/>
  <c r="AU1675" i="1" s="1"/>
  <c r="AV1675" i="1" s="1"/>
  <c r="AM1739" i="1"/>
  <c r="AQ1739" i="1" s="1"/>
  <c r="AR1739" i="1" s="1"/>
  <c r="AS1739" i="1" s="1"/>
  <c r="AU1739" i="1" s="1"/>
  <c r="AV1739" i="1" s="1"/>
  <c r="AM1753" i="1"/>
  <c r="AQ1753" i="1" s="1"/>
  <c r="AR1753" i="1" s="1"/>
  <c r="AS1753" i="1" s="1"/>
  <c r="AU1753" i="1" s="1"/>
  <c r="AV1753" i="1" s="1"/>
  <c r="AM2051" i="1"/>
  <c r="AQ2051" i="1" s="1"/>
  <c r="AR2051" i="1" s="1"/>
  <c r="AS2051" i="1" s="1"/>
  <c r="AU2051" i="1" s="1"/>
  <c r="AV2051" i="1" s="1"/>
  <c r="AM2035" i="1"/>
  <c r="AQ2035" i="1" s="1"/>
  <c r="AR2035" i="1" s="1"/>
  <c r="AS2035" i="1" s="1"/>
  <c r="AU2035" i="1" s="1"/>
  <c r="AV2035" i="1" s="1"/>
  <c r="AM1905" i="1"/>
  <c r="AQ1905" i="1" s="1"/>
  <c r="AR1905" i="1" s="1"/>
  <c r="AS1905" i="1" s="1"/>
  <c r="AU1905" i="1" s="1"/>
  <c r="AV1905" i="1" s="1"/>
  <c r="AM2123" i="1"/>
  <c r="AQ2123" i="1" s="1"/>
  <c r="AR2123" i="1" s="1"/>
  <c r="AS2123" i="1" s="1"/>
  <c r="AU2123" i="1" s="1"/>
  <c r="AV2123" i="1" s="1"/>
  <c r="AM2115" i="1"/>
  <c r="AQ2115" i="1" s="1"/>
  <c r="AR2115" i="1" s="1"/>
  <c r="AS2115" i="1" s="1"/>
  <c r="AU2115" i="1" s="1"/>
  <c r="AV2115" i="1" s="1"/>
  <c r="AM1954" i="1"/>
  <c r="AQ1954" i="1" s="1"/>
  <c r="AR1954" i="1" s="1"/>
  <c r="AS1954" i="1" s="1"/>
  <c r="AU1954" i="1" s="1"/>
  <c r="AV1954" i="1" s="1"/>
  <c r="AM2022" i="1"/>
  <c r="AQ2022" i="1" s="1"/>
  <c r="AR2022" i="1" s="1"/>
  <c r="AS2022" i="1" s="1"/>
  <c r="AU2022" i="1" s="1"/>
  <c r="AV2022" i="1" s="1"/>
  <c r="AM2093" i="1"/>
  <c r="AQ2093" i="1" s="1"/>
  <c r="AR2093" i="1" s="1"/>
  <c r="AS2093" i="1" s="1"/>
  <c r="AU2093" i="1" s="1"/>
  <c r="AV2093" i="1" s="1"/>
  <c r="AM345" i="1"/>
  <c r="AQ345" i="1" s="1"/>
  <c r="AR345" i="1" s="1"/>
  <c r="AS345" i="1" s="1"/>
  <c r="AU345" i="1" s="1"/>
  <c r="AV345" i="1" s="1"/>
  <c r="AM2046" i="1"/>
  <c r="AQ2046" i="1" s="1"/>
  <c r="AR2046" i="1" s="1"/>
  <c r="AS2046" i="1" s="1"/>
  <c r="AU2046" i="1" s="1"/>
  <c r="AV2046" i="1" s="1"/>
  <c r="AM1914" i="1"/>
  <c r="AQ1914" i="1" s="1"/>
  <c r="AR1914" i="1" s="1"/>
  <c r="AS1914" i="1" s="1"/>
  <c r="AU1914" i="1" s="1"/>
  <c r="AV1914" i="1" s="1"/>
  <c r="AM2113" i="1"/>
  <c r="AQ2113" i="1" s="1"/>
  <c r="AR2113" i="1" s="1"/>
  <c r="AS2113" i="1" s="1"/>
  <c r="AU2113" i="1" s="1"/>
  <c r="AV2113" i="1" s="1"/>
  <c r="AM1873" i="1"/>
  <c r="AQ1873" i="1" s="1"/>
  <c r="AR1873" i="1" s="1"/>
  <c r="AS1873" i="1" s="1"/>
  <c r="AU1873" i="1" s="1"/>
  <c r="AV1873" i="1" s="1"/>
  <c r="AM2080" i="1"/>
  <c r="AQ2080" i="1" s="1"/>
  <c r="AR2080" i="1" s="1"/>
  <c r="AS2080" i="1" s="1"/>
  <c r="AU2080" i="1" s="1"/>
  <c r="AV2080" i="1" s="1"/>
  <c r="AM2063" i="1"/>
  <c r="AQ2063" i="1" s="1"/>
  <c r="AR2063" i="1" s="1"/>
  <c r="AS2063" i="1" s="1"/>
  <c r="AU2063" i="1" s="1"/>
  <c r="AV2063" i="1" s="1"/>
  <c r="AM2054" i="1"/>
  <c r="AQ2054" i="1" s="1"/>
  <c r="AR2054" i="1" s="1"/>
  <c r="AS2054" i="1" s="1"/>
  <c r="AU2054" i="1" s="1"/>
  <c r="AV2054" i="1" s="1"/>
  <c r="AM1835" i="1"/>
  <c r="AQ1835" i="1" s="1"/>
  <c r="AR1835" i="1" s="1"/>
  <c r="AS1835" i="1" s="1"/>
  <c r="AU1835" i="1" s="1"/>
  <c r="AV1835" i="1" s="1"/>
  <c r="AM1937" i="1"/>
  <c r="AQ1937" i="1" s="1"/>
  <c r="AR1937" i="1" s="1"/>
  <c r="AS1937" i="1" s="1"/>
  <c r="AU1937" i="1" s="1"/>
  <c r="AV1937" i="1" s="1"/>
  <c r="AM2088" i="1"/>
  <c r="AQ2088" i="1" s="1"/>
  <c r="AR2088" i="1" s="1"/>
  <c r="AS2088" i="1" s="1"/>
  <c r="AU2088" i="1" s="1"/>
  <c r="AV2088" i="1" s="1"/>
  <c r="AM2117" i="1"/>
  <c r="AQ2117" i="1" s="1"/>
  <c r="AR2117" i="1" s="1"/>
  <c r="AS2117" i="1" s="1"/>
  <c r="AU2117" i="1" s="1"/>
  <c r="AV2117" i="1" s="1"/>
  <c r="AM1741" i="1"/>
  <c r="AQ1741" i="1" s="1"/>
  <c r="AR1741" i="1" s="1"/>
  <c r="AS1741" i="1" s="1"/>
  <c r="AU1741" i="1" s="1"/>
  <c r="AV1741" i="1" s="1"/>
  <c r="AM1507" i="1"/>
  <c r="AQ1507" i="1" s="1"/>
  <c r="AR1507" i="1" s="1"/>
  <c r="AS1507" i="1" s="1"/>
  <c r="AU1507" i="1" s="1"/>
  <c r="AV1507" i="1" s="1"/>
  <c r="I52" i="2"/>
  <c r="I42" i="2"/>
  <c r="X37" i="2"/>
  <c r="X39" i="2" s="1"/>
  <c r="Q37" i="2"/>
  <c r="K37" i="2"/>
  <c r="J37" i="2"/>
  <c r="H37" i="2"/>
  <c r="F37" i="2"/>
  <c r="D37" i="2"/>
  <c r="C37" i="2"/>
  <c r="M36" i="2"/>
  <c r="P36" i="2" s="1"/>
  <c r="L36" i="2"/>
  <c r="G53" i="2" s="1"/>
  <c r="E36" i="2"/>
  <c r="C53" i="2" s="1"/>
  <c r="O35" i="2"/>
  <c r="M35" i="2"/>
  <c r="P35" i="2" s="1"/>
  <c r="L35" i="2"/>
  <c r="G52" i="2" s="1"/>
  <c r="G35" i="2"/>
  <c r="E35" i="2"/>
  <c r="O34" i="2"/>
  <c r="M34" i="2"/>
  <c r="L34" i="2"/>
  <c r="G34" i="2"/>
  <c r="E34" i="2"/>
  <c r="C51" i="2" s="1"/>
  <c r="O33" i="2"/>
  <c r="M33" i="2"/>
  <c r="L33" i="2"/>
  <c r="G50" i="2" s="1"/>
  <c r="G33" i="2"/>
  <c r="D50" i="2" s="1"/>
  <c r="E33" i="2"/>
  <c r="C50" i="2" s="1"/>
  <c r="O32" i="2"/>
  <c r="M32" i="2"/>
  <c r="P32" i="2" s="1"/>
  <c r="L32" i="2"/>
  <c r="G49" i="2" s="1"/>
  <c r="G32" i="2"/>
  <c r="E32" i="2"/>
  <c r="I32" i="2" s="1"/>
  <c r="P31" i="2"/>
  <c r="W31" i="2" s="1"/>
  <c r="Y31" i="2" s="1"/>
  <c r="L31" i="2"/>
  <c r="G47" i="2" s="1"/>
  <c r="E31" i="2"/>
  <c r="I31" i="2" s="1"/>
  <c r="N30" i="2"/>
  <c r="P30" i="2" s="1"/>
  <c r="L30" i="2"/>
  <c r="G46" i="2" s="1"/>
  <c r="E30" i="2"/>
  <c r="C46" i="2" s="1"/>
  <c r="O29" i="2"/>
  <c r="N29" i="2"/>
  <c r="M29" i="2"/>
  <c r="L29" i="2"/>
  <c r="G48" i="2" s="1"/>
  <c r="G29" i="2"/>
  <c r="F29" i="2"/>
  <c r="E29" i="2"/>
  <c r="M28" i="2"/>
  <c r="L28" i="2"/>
  <c r="E28" i="2"/>
  <c r="P27" i="2"/>
  <c r="W27" i="2" s="1"/>
  <c r="Y27" i="2" s="1"/>
  <c r="N27" i="2"/>
  <c r="L27" i="2"/>
  <c r="G44" i="2" s="1"/>
  <c r="F27" i="2"/>
  <c r="E27" i="2"/>
  <c r="C44" i="2" s="1"/>
  <c r="N26" i="2"/>
  <c r="P26" i="2" s="1"/>
  <c r="L26" i="2"/>
  <c r="G45" i="2" s="1"/>
  <c r="E26" i="2"/>
  <c r="N25" i="2"/>
  <c r="P25" i="2" s="1"/>
  <c r="L25" i="2"/>
  <c r="F25" i="2"/>
  <c r="E25" i="2"/>
  <c r="I25" i="2" s="1"/>
  <c r="L18" i="2"/>
  <c r="L20" i="2" s="1"/>
  <c r="K18" i="2"/>
  <c r="I53" i="2"/>
  <c r="E53" i="2"/>
  <c r="D53" i="2"/>
  <c r="E52" i="2"/>
  <c r="I51" i="2"/>
  <c r="E51" i="2"/>
  <c r="I50" i="2"/>
  <c r="E50" i="2"/>
  <c r="I49" i="2"/>
  <c r="E49" i="2"/>
  <c r="I48" i="2"/>
  <c r="E48" i="2"/>
  <c r="I47" i="2"/>
  <c r="H47" i="2"/>
  <c r="D47" i="2"/>
  <c r="I46" i="2"/>
  <c r="E46" i="2"/>
  <c r="D46" i="2"/>
  <c r="I45" i="2"/>
  <c r="E45" i="2"/>
  <c r="D45" i="2"/>
  <c r="I44" i="2"/>
  <c r="E44" i="2"/>
  <c r="I43" i="2"/>
  <c r="E43" i="2"/>
  <c r="E42" i="2"/>
  <c r="D42" i="2"/>
  <c r="AQ3" i="1" l="1"/>
  <c r="AQ2" i="1" s="1"/>
  <c r="AQ1" i="1" s="1"/>
  <c r="T36" i="2"/>
  <c r="L53" i="2" s="1"/>
  <c r="T30" i="2"/>
  <c r="L46" i="2" s="1"/>
  <c r="I35" i="2"/>
  <c r="P29" i="2"/>
  <c r="W29" i="2" s="1"/>
  <c r="Y29" i="2" s="1"/>
  <c r="O37" i="2"/>
  <c r="O38" i="2" s="1"/>
  <c r="M37" i="2"/>
  <c r="M38" i="2" s="1"/>
  <c r="P33" i="2"/>
  <c r="R33" i="2" s="1"/>
  <c r="S33" i="2" s="1"/>
  <c r="Z33" i="2" s="1"/>
  <c r="P34" i="2"/>
  <c r="R34" i="2" s="1"/>
  <c r="R31" i="2"/>
  <c r="S31" i="2" s="1"/>
  <c r="Z31" i="2" s="1"/>
  <c r="T26" i="2"/>
  <c r="L45" i="2" s="1"/>
  <c r="H45" i="2"/>
  <c r="W26" i="2"/>
  <c r="Y26" i="2" s="1"/>
  <c r="R26" i="2"/>
  <c r="C47" i="2"/>
  <c r="T33" i="2"/>
  <c r="L50" i="2" s="1"/>
  <c r="T28" i="2"/>
  <c r="L43" i="2" s="1"/>
  <c r="C43" i="2"/>
  <c r="F47" i="2"/>
  <c r="E37" i="2"/>
  <c r="I28" i="2"/>
  <c r="F43" i="2" s="1"/>
  <c r="D43" i="2"/>
  <c r="C52" i="2"/>
  <c r="T31" i="2"/>
  <c r="L47" i="2" s="1"/>
  <c r="I33" i="2"/>
  <c r="T27" i="2"/>
  <c r="L44" i="2" s="1"/>
  <c r="L37" i="2"/>
  <c r="I27" i="2"/>
  <c r="F44" i="2" s="1"/>
  <c r="T29" i="2"/>
  <c r="L48" i="2" s="1"/>
  <c r="T32" i="2"/>
  <c r="L49" i="2" s="1"/>
  <c r="W30" i="2"/>
  <c r="Y30" i="2" s="1"/>
  <c r="R30" i="2"/>
  <c r="R32" i="2"/>
  <c r="S32" i="2" s="1"/>
  <c r="Z32" i="2" s="1"/>
  <c r="I54" i="2"/>
  <c r="F52" i="2"/>
  <c r="D48" i="2"/>
  <c r="D51" i="2"/>
  <c r="W35" i="2"/>
  <c r="Y35" i="2" s="1"/>
  <c r="W36" i="2"/>
  <c r="Y36" i="2" s="1"/>
  <c r="H42" i="2"/>
  <c r="F49" i="2"/>
  <c r="W32" i="2"/>
  <c r="Y32" i="2" s="1"/>
  <c r="J45" i="2"/>
  <c r="W34" i="2"/>
  <c r="Y34" i="2" s="1"/>
  <c r="R36" i="2"/>
  <c r="I26" i="2"/>
  <c r="G37" i="2"/>
  <c r="T34" i="2"/>
  <c r="L51" i="2" s="1"/>
  <c r="I30" i="2"/>
  <c r="I34" i="2"/>
  <c r="E47" i="2"/>
  <c r="E54" i="2" s="1"/>
  <c r="P28" i="2"/>
  <c r="I36" i="2"/>
  <c r="S36" i="2" s="1"/>
  <c r="Z36" i="2" s="1"/>
  <c r="D44" i="2"/>
  <c r="D52" i="2"/>
  <c r="N37" i="2"/>
  <c r="N38" i="2" s="1"/>
  <c r="R27" i="2"/>
  <c r="J47" i="2"/>
  <c r="R35" i="2"/>
  <c r="S35" i="2" s="1"/>
  <c r="Z35" i="2" s="1"/>
  <c r="G43" i="2"/>
  <c r="C45" i="2"/>
  <c r="C49" i="2"/>
  <c r="G51" i="2"/>
  <c r="C48" i="2"/>
  <c r="R25" i="2"/>
  <c r="J42" i="2" s="1"/>
  <c r="I29" i="2"/>
  <c r="D49" i="2"/>
  <c r="G42" i="2"/>
  <c r="T25" i="2"/>
  <c r="T35" i="2"/>
  <c r="L52" i="2" s="1"/>
  <c r="C42" i="2"/>
  <c r="R29" i="2" l="1"/>
  <c r="S30" i="2"/>
  <c r="Z30" i="2" s="1"/>
  <c r="W33" i="2"/>
  <c r="Y33" i="2" s="1"/>
  <c r="S29" i="2"/>
  <c r="Z29" i="2" s="1"/>
  <c r="S34" i="2"/>
  <c r="Z34" i="2" s="1"/>
  <c r="S26" i="2"/>
  <c r="Z26" i="2" s="1"/>
  <c r="D54" i="2"/>
  <c r="F42" i="2"/>
  <c r="C54" i="2"/>
  <c r="S27" i="2"/>
  <c r="Z27" i="2" s="1"/>
  <c r="L42" i="2"/>
  <c r="L54" i="2" s="1"/>
  <c r="T37" i="2"/>
  <c r="F46" i="2"/>
  <c r="K47" i="2"/>
  <c r="H51" i="2"/>
  <c r="J51" i="2"/>
  <c r="W28" i="2"/>
  <c r="S25" i="2"/>
  <c r="H49" i="2"/>
  <c r="P37" i="2"/>
  <c r="F50" i="2"/>
  <c r="H44" i="2"/>
  <c r="G54" i="2"/>
  <c r="F53" i="2"/>
  <c r="J53" i="2"/>
  <c r="H53" i="2"/>
  <c r="F51" i="2"/>
  <c r="J46" i="2"/>
  <c r="H46" i="2"/>
  <c r="F45" i="2"/>
  <c r="K45" i="2"/>
  <c r="R28" i="2"/>
  <c r="S28" i="2" s="1"/>
  <c r="Z28" i="2" s="1"/>
  <c r="H48" i="2"/>
  <c r="J48" i="2"/>
  <c r="F48" i="2"/>
  <c r="I37" i="2"/>
  <c r="H50" i="2"/>
  <c r="J50" i="2"/>
  <c r="H52" i="2"/>
  <c r="F54" i="2" l="1"/>
  <c r="K51" i="2"/>
  <c r="R37" i="2"/>
  <c r="Y28" i="2"/>
  <c r="W37" i="2"/>
  <c r="Y37" i="2" s="1"/>
  <c r="K50" i="2"/>
  <c r="J49" i="2"/>
  <c r="K49" i="2"/>
  <c r="K53" i="2"/>
  <c r="J44" i="2"/>
  <c r="K44" i="2"/>
  <c r="Z25" i="2"/>
  <c r="S37" i="2"/>
  <c r="K42" i="2"/>
  <c r="J52" i="2"/>
  <c r="K52" i="2"/>
  <c r="K48" i="2"/>
  <c r="H43" i="2"/>
  <c r="H54" i="2" s="1"/>
  <c r="K46" i="2"/>
  <c r="J43" i="2" l="1"/>
  <c r="J54" i="2" s="1"/>
  <c r="K43" i="2" l="1"/>
  <c r="K54" i="2" s="1"/>
  <c r="K20" i="2"/>
  <c r="Q1233" i="1" l="1"/>
  <c r="Q1472" i="1"/>
  <c r="Q1082" i="1"/>
  <c r="Q1081" i="1"/>
  <c r="Q1109" i="1"/>
  <c r="Q1337" i="1"/>
  <c r="Q1008" i="1"/>
  <c r="Q1409" i="1"/>
  <c r="Q850" i="1"/>
  <c r="Q697" i="1"/>
  <c r="Q1382" i="1"/>
  <c r="Q881" i="1"/>
  <c r="Q2007" i="1"/>
  <c r="Q668" i="1"/>
  <c r="Q1376" i="1"/>
  <c r="Q1027" i="1"/>
  <c r="Q1747" i="1"/>
  <c r="Q1336" i="1"/>
  <c r="Q414" i="1"/>
  <c r="Q739" i="1"/>
  <c r="Q633" i="1"/>
  <c r="Q1291" i="1"/>
  <c r="Q1080" i="1"/>
  <c r="Q1333" i="1"/>
  <c r="Q467" i="1"/>
  <c r="Q502" i="1"/>
  <c r="Q519" i="1"/>
  <c r="Q622" i="1"/>
  <c r="Q631" i="1"/>
  <c r="Q735" i="1"/>
  <c r="Q734" i="1"/>
  <c r="Q733" i="1"/>
  <c r="Q891" i="1"/>
  <c r="Q953" i="1"/>
  <c r="Q1005" i="1"/>
  <c r="Q1079" i="1"/>
  <c r="Q1097" i="1"/>
  <c r="Q1096" i="1"/>
  <c r="Q1095" i="1"/>
  <c r="Q656" i="1"/>
  <c r="Q405" i="1"/>
  <c r="Q1038" i="1"/>
  <c r="Q575" i="1"/>
  <c r="Q574" i="1"/>
  <c r="Q388" i="1"/>
  <c r="Q1221" i="1"/>
  <c r="Q1220" i="1"/>
  <c r="Q880" i="1"/>
  <c r="Q1165" i="1"/>
  <c r="Q1029" i="1"/>
  <c r="Q1230" i="1"/>
  <c r="Q173" i="1"/>
  <c r="Q180" i="1"/>
  <c r="Q1576" i="1"/>
  <c r="Q1072" i="1"/>
  <c r="Q256" i="1"/>
  <c r="Q829" i="1"/>
  <c r="Q1779" i="1"/>
  <c r="Q1979" i="1"/>
  <c r="Q399" i="1"/>
  <c r="Q223" i="1"/>
  <c r="Q258" i="1"/>
  <c r="Q541" i="1"/>
  <c r="Q264" i="1"/>
  <c r="Q446" i="1"/>
  <c r="Q434" i="1"/>
  <c r="Q849" i="1"/>
  <c r="Q711" i="1"/>
  <c r="Q1219" i="1"/>
  <c r="Q563" i="1"/>
  <c r="Q773" i="1"/>
  <c r="Q1155" i="1"/>
  <c r="Q1154" i="1"/>
  <c r="Q589" i="1"/>
  <c r="Q944" i="1"/>
  <c r="Q1150" i="1"/>
  <c r="Q568" i="1"/>
  <c r="Q411" i="1"/>
  <c r="Q544" i="1"/>
  <c r="Q292" i="1"/>
  <c r="Q497" i="1"/>
  <c r="Q253" i="1"/>
  <c r="Q1093" i="1"/>
  <c r="Q1304" i="1"/>
  <c r="Q424" i="1"/>
  <c r="Q445" i="1"/>
  <c r="Q1290" i="1"/>
  <c r="Q419" i="1"/>
  <c r="Q337" i="1"/>
  <c r="Q1552" i="1"/>
  <c r="Q719" i="1"/>
  <c r="Q703" i="1"/>
  <c r="Q205" i="1"/>
  <c r="Q207" i="1"/>
  <c r="Q465" i="1"/>
  <c r="Q670" i="1"/>
  <c r="Q396" i="1"/>
  <c r="Q385" i="1"/>
  <c r="Q466" i="1"/>
  <c r="Q669" i="1"/>
  <c r="Q576" i="1"/>
  <c r="Q1123" i="1"/>
  <c r="Q1965" i="1"/>
  <c r="Q1320" i="1"/>
  <c r="Q1325" i="1"/>
  <c r="Q1198" i="1"/>
  <c r="Q425" i="1"/>
  <c r="Q189" i="1"/>
  <c r="Q348" i="1"/>
  <c r="Q489" i="1"/>
  <c r="Q504" i="1"/>
  <c r="Q680" i="1"/>
  <c r="Q752" i="1"/>
  <c r="Q985" i="1"/>
  <c r="Q268" i="1"/>
  <c r="Q73" i="1"/>
  <c r="Q1254" i="1"/>
  <c r="Q188" i="1"/>
  <c r="Q508" i="1"/>
  <c r="Q222" i="1"/>
  <c r="S155" i="1"/>
  <c r="S49" i="1"/>
  <c r="S163" i="1"/>
  <c r="S161" i="1"/>
  <c r="S80" i="1"/>
  <c r="S145" i="1"/>
  <c r="S55" i="1"/>
  <c r="S168" i="1"/>
  <c r="S229" i="1"/>
  <c r="S239" i="1"/>
  <c r="S378" i="1"/>
  <c r="S1438" i="1"/>
  <c r="S1570" i="1"/>
  <c r="S280" i="1"/>
  <c r="S118" i="1"/>
  <c r="S127" i="1"/>
  <c r="S170" i="1"/>
  <c r="S293" i="1"/>
  <c r="S245" i="1"/>
  <c r="S178" i="1"/>
  <c r="S82" i="1"/>
  <c r="S92" i="1"/>
  <c r="S151" i="1"/>
  <c r="S907" i="1"/>
  <c r="S551" i="1"/>
  <c r="S634" i="1"/>
  <c r="S908" i="1"/>
  <c r="S660" i="1"/>
  <c r="S426" i="1"/>
  <c r="S89" i="1"/>
  <c r="S66" i="1"/>
  <c r="S88" i="1"/>
  <c r="S94" i="1"/>
  <c r="S87" i="1"/>
  <c r="S45" i="1"/>
  <c r="S81" i="1"/>
  <c r="S302" i="1"/>
  <c r="S133" i="1"/>
  <c r="S182" i="1"/>
  <c r="S252" i="1"/>
  <c r="S18" i="1"/>
  <c r="S54" i="1"/>
  <c r="S359" i="1"/>
  <c r="S306" i="1"/>
  <c r="S394" i="1"/>
  <c r="S401" i="1"/>
  <c r="S651" i="1"/>
  <c r="S289" i="1"/>
  <c r="S447" i="1"/>
  <c r="S317" i="1"/>
  <c r="S160" i="1"/>
  <c r="S309" i="1"/>
  <c r="S412" i="1"/>
  <c r="S638" i="1"/>
  <c r="S305" i="1"/>
  <c r="S481" i="1"/>
  <c r="S422" i="1"/>
  <c r="S290" i="1"/>
  <c r="S708" i="1"/>
  <c r="S810" i="1"/>
  <c r="S1129" i="1"/>
  <c r="S957" i="1"/>
  <c r="S448" i="1"/>
  <c r="S478" i="1"/>
  <c r="S449" i="1"/>
  <c r="S243" i="1"/>
  <c r="S812" i="1"/>
  <c r="S227" i="1"/>
  <c r="S482" i="1"/>
  <c r="S530" i="1"/>
  <c r="S529" i="1"/>
  <c r="S423" i="1"/>
  <c r="S613" i="1"/>
  <c r="S1705" i="1"/>
  <c r="S274" i="1"/>
  <c r="S512" i="1"/>
  <c r="S1435" i="1"/>
  <c r="S194" i="1"/>
  <c r="S297" i="1"/>
  <c r="S528" i="1"/>
  <c r="S653" i="1"/>
  <c r="S580" i="1"/>
  <c r="S406" i="1"/>
  <c r="S238" i="1"/>
  <c r="S379" i="1"/>
  <c r="S747" i="1"/>
  <c r="S408" i="1"/>
  <c r="S315" i="1"/>
  <c r="S358" i="1"/>
  <c r="S527" i="1"/>
  <c r="S596" i="1"/>
  <c r="S531" i="1"/>
  <c r="S341" i="1"/>
  <c r="S164" i="1"/>
  <c r="S117" i="1"/>
  <c r="S329" i="1"/>
  <c r="S273" i="1"/>
  <c r="S204" i="1"/>
  <c r="S201" i="1"/>
  <c r="S310" i="1"/>
  <c r="S304" i="1"/>
  <c r="S202" i="1"/>
  <c r="S176" i="1"/>
  <c r="S270" i="1"/>
  <c r="S417" i="1"/>
  <c r="S167" i="1"/>
  <c r="S286" i="1"/>
  <c r="S320" i="1"/>
  <c r="S526" i="1"/>
  <c r="S361" i="1"/>
  <c r="S203" i="1"/>
  <c r="S240" i="1"/>
  <c r="S211" i="1"/>
  <c r="S126" i="1"/>
  <c r="S376" i="1"/>
  <c r="S377" i="1"/>
  <c r="S266" i="1"/>
  <c r="S150" i="1"/>
  <c r="S276" i="1"/>
  <c r="S325" i="1"/>
  <c r="S277" i="1"/>
  <c r="S267" i="1"/>
  <c r="S198" i="1"/>
  <c r="S226" i="1"/>
  <c r="S221" i="1"/>
  <c r="S333" i="1"/>
  <c r="S159" i="1"/>
  <c r="S153" i="1"/>
  <c r="S278" i="1"/>
  <c r="S332" i="1"/>
  <c r="S186" i="1"/>
  <c r="S169" i="1"/>
  <c r="S291" i="1"/>
  <c r="S313" i="1"/>
  <c r="S131" i="1"/>
  <c r="S113" i="1"/>
  <c r="S148" i="1"/>
  <c r="S418" i="1"/>
  <c r="S183" i="1"/>
  <c r="S244" i="1"/>
  <c r="S214" i="1"/>
  <c r="S206" i="1"/>
  <c r="S288" i="1"/>
  <c r="S199" i="1"/>
  <c r="S547" i="1"/>
  <c r="S366" i="1"/>
  <c r="S469" i="1"/>
  <c r="S196" i="1"/>
  <c r="S193" i="1"/>
  <c r="S230" i="1"/>
  <c r="S241" i="1"/>
  <c r="S334" i="1"/>
  <c r="S101" i="1"/>
  <c r="S375" i="1"/>
  <c r="S121" i="1"/>
  <c r="S128" i="1"/>
  <c r="S120" i="1"/>
  <c r="S190" i="1"/>
  <c r="S34" i="1"/>
  <c r="S393" i="1"/>
  <c r="S498" i="1"/>
  <c r="S1153" i="1"/>
  <c r="S898" i="1"/>
  <c r="S518" i="1"/>
  <c r="S550" i="1"/>
  <c r="S611" i="1"/>
  <c r="S627" i="1"/>
  <c r="S984" i="1"/>
  <c r="S1105" i="1"/>
  <c r="S749" i="1"/>
  <c r="S488" i="1"/>
  <c r="S156" i="1"/>
  <c r="S83" i="1"/>
  <c r="S165" i="1"/>
  <c r="S143" i="1"/>
  <c r="S116" i="1"/>
  <c r="S147" i="1"/>
  <c r="S174" i="1"/>
  <c r="S84" i="1"/>
  <c r="S208" i="1"/>
  <c r="S603" i="1"/>
  <c r="S506" i="1"/>
  <c r="S510" i="1"/>
  <c r="S362" i="1"/>
  <c r="S363" i="1"/>
  <c r="S351" i="1"/>
  <c r="S166" i="1"/>
  <c r="S882" i="1"/>
  <c r="S1527" i="1"/>
  <c r="S195" i="1"/>
  <c r="S1190" i="1"/>
  <c r="S1116" i="1"/>
  <c r="S1523" i="1"/>
  <c r="S1524" i="1"/>
  <c r="S2094" i="1"/>
  <c r="S2104" i="1"/>
  <c r="S154" i="1"/>
  <c r="S854" i="1"/>
  <c r="S1033" i="1"/>
  <c r="S246" i="1"/>
  <c r="S247" i="1"/>
  <c r="S248" i="1"/>
  <c r="S249" i="1"/>
  <c r="S251" i="1"/>
  <c r="S1182" i="1"/>
  <c r="S1414" i="1"/>
  <c r="S1471" i="1"/>
  <c r="S1814" i="1"/>
  <c r="S1721" i="1"/>
  <c r="S421" i="1"/>
  <c r="S636" i="1"/>
  <c r="S444" i="1"/>
  <c r="S1073" i="1"/>
  <c r="S397" i="1"/>
  <c r="S380" i="1"/>
  <c r="S629" i="1"/>
  <c r="S637" i="1"/>
  <c r="S1070" i="1"/>
  <c r="S1540" i="1"/>
  <c r="S1391" i="1"/>
  <c r="S1541" i="1"/>
  <c r="S1253" i="1"/>
  <c r="S1058" i="1"/>
  <c r="S912" i="1"/>
  <c r="S349" i="1"/>
  <c r="S1162" i="1"/>
  <c r="S381" i="1"/>
  <c r="S1196" i="1"/>
  <c r="S1495" i="1"/>
  <c r="S1352" i="1"/>
  <c r="S2009" i="1"/>
  <c r="S1349" i="1"/>
  <c r="S818" i="1"/>
  <c r="S545" i="1"/>
  <c r="S1506" i="1"/>
  <c r="S2111" i="1"/>
  <c r="S2103" i="1"/>
  <c r="S2024" i="1"/>
  <c r="S1365" i="1"/>
  <c r="S1969" i="1"/>
  <c r="S1634" i="1"/>
  <c r="S1727" i="1"/>
  <c r="S1478" i="1"/>
  <c r="S1369" i="1"/>
  <c r="S1473" i="1"/>
  <c r="S1678" i="1"/>
  <c r="S1490" i="1"/>
  <c r="S1983" i="1"/>
  <c r="S1951" i="1"/>
  <c r="S2008" i="1"/>
  <c r="S2001" i="1"/>
  <c r="S1367" i="1"/>
  <c r="S1932" i="1"/>
  <c r="S2051" i="1"/>
  <c r="S2045" i="1"/>
  <c r="S2093" i="1"/>
  <c r="S2046" i="1"/>
  <c r="S2098" i="1"/>
  <c r="S2112" i="1"/>
  <c r="S2047" i="1"/>
  <c r="S2015" i="1"/>
  <c r="S2127" i="1"/>
  <c r="S2096" i="1"/>
  <c r="S1930" i="1"/>
  <c r="S1641" i="1"/>
  <c r="S1899" i="1"/>
  <c r="S1607" i="1"/>
  <c r="S1637" i="1"/>
  <c r="S1675" i="1"/>
  <c r="S2125" i="1"/>
  <c r="S1797" i="1"/>
  <c r="S1294" i="1"/>
  <c r="S1590" i="1"/>
  <c r="S1739" i="1"/>
  <c r="S1966" i="1"/>
  <c r="S1926" i="1"/>
  <c r="S1753" i="1"/>
  <c r="S1740" i="1"/>
  <c r="S1967" i="1"/>
  <c r="S1785" i="1"/>
  <c r="S2003" i="1"/>
  <c r="S1880" i="1"/>
  <c r="S1708" i="1"/>
  <c r="S2068" i="1"/>
  <c r="S2030" i="1"/>
  <c r="S1913" i="1"/>
  <c r="S1976" i="1"/>
  <c r="S2113" i="1"/>
  <c r="S2054" i="1"/>
  <c r="S2088" i="1"/>
  <c r="S2118" i="1"/>
  <c r="S1462" i="1"/>
  <c r="S1463" i="1"/>
  <c r="S1542" i="1"/>
  <c r="S1659" i="1"/>
  <c r="S1840" i="1"/>
  <c r="S1935" i="1"/>
  <c r="S1866" i="1"/>
  <c r="S1646" i="1"/>
  <c r="S1628" i="1"/>
  <c r="S1954" i="1"/>
  <c r="S1684" i="1"/>
  <c r="S1344" i="1"/>
  <c r="S1703" i="1"/>
  <c r="S1327" i="1"/>
  <c r="S2016" i="1"/>
  <c r="S1370" i="1"/>
  <c r="S1533" i="1"/>
  <c r="S1732" i="1"/>
  <c r="S1733" i="1"/>
  <c r="S1624" i="1"/>
  <c r="S1608" i="1"/>
  <c r="S1464" i="1"/>
  <c r="S1794" i="1"/>
  <c r="S1686" i="1"/>
  <c r="S1841" i="1"/>
  <c r="S1912" i="1"/>
  <c r="S1802" i="1"/>
  <c r="S1340" i="1"/>
  <c r="S1397" i="1"/>
  <c r="S1355" i="1"/>
  <c r="S1356" i="1"/>
  <c r="S1776" i="1"/>
  <c r="S1722" i="1"/>
  <c r="S1655" i="1"/>
  <c r="S1453" i="1"/>
  <c r="S1905" i="1"/>
  <c r="S1287" i="1"/>
  <c r="S1273" i="1"/>
  <c r="S1854" i="1"/>
  <c r="S713" i="1"/>
  <c r="S2019" i="1"/>
  <c r="S2026" i="1"/>
  <c r="S1992" i="1"/>
  <c r="S1723" i="1"/>
  <c r="S1657" i="1"/>
  <c r="S1278" i="1"/>
  <c r="S1329" i="1"/>
  <c r="S1279" i="1"/>
  <c r="S1458" i="1"/>
  <c r="S1728" i="1"/>
  <c r="S2011" i="1"/>
  <c r="S2074" i="1"/>
  <c r="S2080" i="1"/>
  <c r="S2100" i="1"/>
  <c r="S1240" i="1"/>
  <c r="S1474" i="1"/>
  <c r="S1563" i="1"/>
  <c r="S1664" i="1"/>
  <c r="S1357" i="1"/>
  <c r="S2097" i="1"/>
  <c r="S1358" i="1"/>
  <c r="S1252" i="1"/>
  <c r="S1479" i="1"/>
  <c r="S836" i="1"/>
  <c r="S1661" i="1"/>
  <c r="S1338" i="1"/>
  <c r="S1579" i="1"/>
  <c r="S1786" i="1"/>
  <c r="S1834" i="1"/>
  <c r="S2017" i="1"/>
  <c r="S1738" i="1"/>
  <c r="S1744" i="1"/>
  <c r="S1800" i="1"/>
  <c r="S1975" i="1"/>
  <c r="S1620" i="1"/>
  <c r="S2050" i="1"/>
  <c r="S2062" i="1"/>
  <c r="S639" i="1"/>
  <c r="S732" i="1"/>
  <c r="S979" i="1"/>
  <c r="S1052" i="1"/>
  <c r="S1066" i="1"/>
  <c r="S1104" i="1"/>
  <c r="S1853" i="1"/>
  <c r="S1676" i="1"/>
  <c r="S1343" i="1"/>
  <c r="S1867" i="1"/>
  <c r="S1837" i="1"/>
  <c r="S2055" i="1"/>
  <c r="S1666" i="1"/>
  <c r="S1454" i="1"/>
  <c r="S1724" i="1"/>
  <c r="S549" i="1"/>
  <c r="S1611" i="1"/>
  <c r="S1526" i="1"/>
  <c r="S691" i="1"/>
  <c r="S2122" i="1"/>
  <c r="S1592" i="1"/>
  <c r="S1955" i="1"/>
  <c r="S1803" i="1"/>
  <c r="S1508" i="1"/>
  <c r="S1852" i="1"/>
  <c r="S1878" i="1"/>
  <c r="S1091" i="1"/>
  <c r="S1647" i="1"/>
  <c r="S1875" i="1"/>
  <c r="S1006" i="1"/>
  <c r="S1108" i="1"/>
  <c r="S1040" i="1"/>
  <c r="S1374" i="1"/>
  <c r="S2041" i="1"/>
  <c r="S1809" i="1"/>
  <c r="S1500" i="1"/>
  <c r="S1501" i="1"/>
  <c r="S646" i="1"/>
  <c r="S1054" i="1"/>
  <c r="S1936" i="1"/>
  <c r="S1415" i="1"/>
  <c r="S1416" i="1"/>
  <c r="S1280" i="1"/>
  <c r="S514" i="1"/>
  <c r="S1820" i="1"/>
  <c r="S1636" i="1"/>
  <c r="S1868" i="1"/>
  <c r="S1486" i="1"/>
  <c r="S1580" i="1"/>
  <c r="S1577" i="1"/>
  <c r="S1765" i="1"/>
  <c r="S1916" i="1"/>
  <c r="S1484" i="1"/>
  <c r="S1292" i="1"/>
  <c r="S1295" i="1"/>
  <c r="S1455" i="1"/>
  <c r="S1754" i="1"/>
  <c r="S1638" i="1"/>
  <c r="S1175" i="1"/>
  <c r="S930" i="1"/>
  <c r="S503" i="1"/>
  <c r="S816" i="1"/>
  <c r="S1181" i="1"/>
  <c r="S1207" i="1"/>
  <c r="S1671" i="1"/>
  <c r="S1110" i="1"/>
  <c r="S1662" i="1"/>
  <c r="S1627" i="1"/>
  <c r="S1156" i="1"/>
  <c r="S1146" i="1"/>
  <c r="S1092" i="1"/>
  <c r="S1915" i="1"/>
  <c r="S1423" i="1"/>
  <c r="S1582" i="1"/>
  <c r="S1574" i="1"/>
  <c r="S1244" i="1"/>
  <c r="S846" i="1"/>
  <c r="S1179" i="1"/>
  <c r="S605" i="1"/>
  <c r="S1427" i="1"/>
  <c r="S1696" i="1"/>
  <c r="S1697" i="1"/>
  <c r="S1428" i="1"/>
  <c r="S1429" i="1"/>
  <c r="S1698" i="1"/>
  <c r="S1831" i="1"/>
  <c r="S1583" i="1"/>
  <c r="S1584" i="1"/>
  <c r="S1575" i="1"/>
  <c r="S1056" i="1"/>
  <c r="S667" i="1"/>
  <c r="S1851" i="1"/>
  <c r="S1772" i="1"/>
  <c r="S855" i="1"/>
  <c r="S1818" i="1"/>
  <c r="S1752" i="1"/>
  <c r="S1927" i="1"/>
  <c r="S926" i="1"/>
  <c r="S813" i="1"/>
  <c r="S1121" i="1"/>
  <c r="S640" i="1"/>
  <c r="S1468" i="1"/>
  <c r="S1571" i="1"/>
  <c r="S1301" i="1"/>
  <c r="S1469" i="1"/>
  <c r="S1825" i="1"/>
  <c r="S1410" i="1"/>
  <c r="S1991" i="1"/>
  <c r="S1557" i="1"/>
  <c r="S1681" i="1"/>
  <c r="S1492" i="1"/>
  <c r="S1504" i="1"/>
  <c r="S1106" i="1"/>
  <c r="S1289" i="1"/>
  <c r="S1717" i="1"/>
  <c r="S1277" i="1"/>
  <c r="S1843" i="1"/>
  <c r="S977" i="1"/>
  <c r="S830" i="1"/>
  <c r="S1169" i="1"/>
  <c r="S1673" i="1"/>
  <c r="S1672" i="1"/>
  <c r="S1674" i="1"/>
  <c r="S1826" i="1"/>
  <c r="S1925" i="1"/>
  <c r="S1561" i="1"/>
  <c r="S1909" i="1"/>
  <c r="S1822" i="1"/>
  <c r="S1811" i="1"/>
  <c r="S1892" i="1"/>
  <c r="S1643" i="1"/>
  <c r="S1716" i="1"/>
  <c r="S1067" i="1"/>
  <c r="S1222" i="1"/>
  <c r="S1750" i="1"/>
  <c r="S1450" i="1"/>
  <c r="S1923" i="1"/>
  <c r="S1305" i="1"/>
  <c r="S649" i="1"/>
  <c r="S706" i="1"/>
  <c r="S1958" i="1"/>
  <c r="S1959" i="1"/>
  <c r="S1609" i="1"/>
  <c r="S1960" i="1"/>
  <c r="S1768" i="1"/>
  <c r="S1769" i="1"/>
  <c r="S1303" i="1"/>
  <c r="S532" i="1"/>
  <c r="S1126" i="1"/>
  <c r="S1271" i="1"/>
  <c r="S1308" i="1"/>
  <c r="S1309" i="1"/>
  <c r="S951" i="1"/>
  <c r="S1310" i="1"/>
  <c r="S2076" i="1"/>
  <c r="S1774" i="1"/>
  <c r="S307" i="1"/>
  <c r="S1702" i="1"/>
  <c r="S1693" i="1"/>
  <c r="S1394" i="1"/>
  <c r="S1514" i="1"/>
  <c r="S1564" i="1"/>
  <c r="S1685" i="1"/>
  <c r="S2077" i="1"/>
  <c r="S2078" i="1"/>
  <c r="S1031" i="1"/>
  <c r="S672" i="1"/>
  <c r="S1400" i="1"/>
  <c r="S1990" i="1"/>
  <c r="S1247" i="1"/>
  <c r="S1819" i="1"/>
  <c r="S1263" i="1"/>
  <c r="S1122" i="1"/>
  <c r="S1629" i="1"/>
  <c r="S2004" i="1"/>
  <c r="S2012" i="1"/>
  <c r="S2075" i="1"/>
  <c r="S1366" i="1"/>
  <c r="S1322" i="1"/>
  <c r="S1949" i="1"/>
  <c r="S1679" i="1"/>
  <c r="S535" i="1"/>
  <c r="S2079" i="1"/>
  <c r="S1759" i="1"/>
  <c r="S1553" i="1"/>
  <c r="S1881" i="1"/>
  <c r="S2120" i="1"/>
  <c r="S1262" i="1"/>
  <c r="S1796" i="1"/>
  <c r="S831" i="1"/>
  <c r="S1216" i="1"/>
  <c r="S1921" i="1"/>
  <c r="S2086" i="1"/>
  <c r="S1100" i="1"/>
  <c r="S516" i="1"/>
  <c r="S1359" i="1"/>
  <c r="S1536" i="1"/>
  <c r="S1141" i="1"/>
  <c r="S1596" i="1"/>
  <c r="S579" i="1"/>
  <c r="S224" i="1"/>
  <c r="S1009" i="1"/>
  <c r="S1069" i="1"/>
  <c r="S368" i="1"/>
  <c r="S220" i="1"/>
  <c r="S896" i="1"/>
  <c r="S890" i="1"/>
  <c r="S883" i="1"/>
  <c r="S623" i="1"/>
  <c r="S191" i="1"/>
  <c r="S852" i="1"/>
  <c r="S851" i="1"/>
  <c r="S356" i="1"/>
  <c r="S216" i="1"/>
  <c r="S1023" i="1"/>
  <c r="S1024" i="1"/>
  <c r="S1025" i="1"/>
  <c r="S1026" i="1"/>
  <c r="S875" i="1"/>
  <c r="S219" i="1"/>
  <c r="S689" i="1"/>
  <c r="S931" i="1"/>
  <c r="S690" i="1"/>
  <c r="S950" i="1"/>
  <c r="S233" i="1"/>
  <c r="S261" i="1"/>
  <c r="S958" i="1"/>
  <c r="S212" i="1"/>
  <c r="S947" i="1"/>
  <c r="S948" i="1"/>
  <c r="S235" i="1"/>
  <c r="S171" i="1"/>
  <c r="S209" i="1"/>
  <c r="S814" i="1"/>
  <c r="S2056" i="1"/>
  <c r="S1003" i="1"/>
  <c r="S1267" i="1"/>
  <c r="S1059" i="1"/>
  <c r="S404" i="1"/>
  <c r="S435" i="1"/>
  <c r="S1185" i="1"/>
  <c r="S1846" i="1"/>
  <c r="S712" i="1"/>
  <c r="S2121" i="1"/>
  <c r="S2043" i="1"/>
  <c r="S866" i="1"/>
  <c r="S965" i="1"/>
  <c r="S287" i="1"/>
  <c r="S1855" i="1"/>
  <c r="S523" i="1"/>
  <c r="S1529" i="1"/>
  <c r="S2000" i="1"/>
  <c r="S1120" i="1"/>
  <c r="S1268" i="1"/>
  <c r="S954" i="1"/>
  <c r="S1985" i="1"/>
  <c r="S1986" i="1"/>
  <c r="S1987" i="1"/>
  <c r="S1815" i="1"/>
  <c r="S1585" i="1"/>
  <c r="S520" i="1"/>
  <c r="S458" i="1"/>
  <c r="S374" i="1"/>
  <c r="S371" i="1"/>
  <c r="S1755" i="1"/>
  <c r="S900" i="1"/>
  <c r="S620" i="1"/>
  <c r="S1063" i="1"/>
  <c r="S1064" i="1"/>
  <c r="S729" i="1"/>
  <c r="S945" i="1"/>
  <c r="S1076" i="1"/>
  <c r="S1077" i="1"/>
  <c r="S1078" i="1"/>
  <c r="S615" i="1"/>
  <c r="S308" i="1"/>
  <c r="S450" i="1"/>
  <c r="S597" i="1"/>
  <c r="S1865" i="1"/>
  <c r="S686" i="1"/>
  <c r="S635" i="1"/>
  <c r="S909" i="1"/>
  <c r="S2035" i="1"/>
  <c r="S524" i="1"/>
  <c r="S964" i="1"/>
  <c r="S867" i="1"/>
  <c r="S1918" i="1"/>
  <c r="S961" i="1"/>
  <c r="S962" i="1"/>
  <c r="S722" i="1"/>
  <c r="S684" i="1"/>
  <c r="S1007" i="1"/>
  <c r="S685" i="1"/>
  <c r="S565" i="1"/>
  <c r="S1568" i="1"/>
  <c r="S614" i="1"/>
  <c r="S1114" i="1"/>
  <c r="S1745" i="1"/>
  <c r="S1900" i="1"/>
  <c r="S582" i="1"/>
  <c r="S1835" i="1"/>
  <c r="S2027" i="1"/>
  <c r="S339" i="1"/>
  <c r="S367" i="1"/>
  <c r="S473" i="1"/>
  <c r="S474" i="1"/>
  <c r="S748" i="1"/>
  <c r="S1098" i="1"/>
  <c r="S1735" i="1"/>
  <c r="S1872" i="1"/>
  <c r="S2110" i="1"/>
  <c r="S1534" i="1"/>
  <c r="S1984" i="1"/>
  <c r="S1879" i="1"/>
  <c r="S1864" i="1"/>
  <c r="S2005" i="1"/>
  <c r="S1850" i="1"/>
  <c r="S464" i="1"/>
  <c r="S578" i="1"/>
  <c r="S1061" i="1"/>
  <c r="S1503" i="1"/>
  <c r="S585" i="1"/>
  <c r="S1887" i="1"/>
  <c r="S1690" i="1"/>
  <c r="S1924" i="1"/>
  <c r="S1578" i="1"/>
  <c r="S2066" i="1"/>
  <c r="S2105" i="1"/>
  <c r="S255" i="1"/>
  <c r="S1597" i="1"/>
  <c r="S1089" i="1"/>
  <c r="S2071" i="1"/>
  <c r="S1044" i="1"/>
  <c r="S2064" i="1"/>
  <c r="S902" i="1"/>
  <c r="S1994" i="1"/>
  <c r="S1980" i="1"/>
  <c r="S1956" i="1"/>
  <c r="S1957" i="1"/>
  <c r="S2109" i="1"/>
  <c r="S496" i="1"/>
  <c r="S976" i="1"/>
  <c r="S1341" i="1"/>
  <c r="S1603" i="1"/>
  <c r="S1898" i="1"/>
  <c r="S811" i="1"/>
  <c r="S281" i="1"/>
  <c r="S1555" i="1"/>
  <c r="S663" i="1"/>
  <c r="S494" i="1"/>
  <c r="S868" i="1"/>
  <c r="S617" i="1"/>
  <c r="S936" i="1"/>
  <c r="S645" i="1"/>
  <c r="S892" i="1"/>
  <c r="S937" i="1"/>
  <c r="S938" i="1"/>
  <c r="S893" i="1"/>
  <c r="S1709" i="1"/>
  <c r="S1558" i="1"/>
  <c r="S1559" i="1"/>
  <c r="S1209" i="1"/>
  <c r="S865" i="1"/>
  <c r="S606" i="1"/>
  <c r="S521" i="1"/>
  <c r="S437" i="1"/>
  <c r="S409" i="1"/>
  <c r="S403" i="1"/>
  <c r="S352" i="1"/>
  <c r="S420" i="1"/>
  <c r="S265" i="1"/>
  <c r="S336" i="1"/>
  <c r="S1808" i="1"/>
  <c r="S910" i="1"/>
  <c r="S1011" i="1"/>
  <c r="S914" i="1"/>
  <c r="S939" i="1"/>
  <c r="S911" i="1"/>
  <c r="S1012" i="1"/>
  <c r="S1770" i="1"/>
  <c r="S721" i="1"/>
  <c r="S745" i="1"/>
  <c r="S1261" i="1"/>
  <c r="S2060" i="1"/>
  <c r="S621" i="1"/>
  <c r="S673" i="1"/>
  <c r="S632" i="1"/>
  <c r="S402" i="1"/>
  <c r="S485" i="1"/>
  <c r="S387" i="1"/>
  <c r="S863" i="1"/>
  <c r="S338" i="1"/>
  <c r="S861" i="1"/>
  <c r="S525" i="1"/>
  <c r="S599" i="1"/>
  <c r="S856" i="1"/>
  <c r="S1446" i="1"/>
  <c r="S330" i="1"/>
  <c r="S1907" i="1"/>
  <c r="S2048" i="1"/>
  <c r="S433" i="1"/>
  <c r="S740" i="1"/>
  <c r="S1677" i="1"/>
  <c r="S905" i="1"/>
  <c r="S630" i="1"/>
  <c r="S296" i="1"/>
  <c r="S1264" i="1"/>
  <c r="S1387" i="1"/>
  <c r="S509" i="1"/>
  <c r="S2065" i="1"/>
  <c r="S1459" i="1"/>
  <c r="S398" i="1"/>
  <c r="S543" i="1"/>
  <c r="S1551" i="1"/>
  <c r="S564" i="1"/>
  <c r="S838" i="1"/>
  <c r="S906" i="1"/>
  <c r="S1313" i="1"/>
  <c r="S335" i="1"/>
  <c r="S860" i="1"/>
  <c r="S607" i="1"/>
  <c r="S822" i="1"/>
  <c r="S823" i="1"/>
  <c r="S824" i="1"/>
  <c r="S825" i="1"/>
  <c r="S584" i="1"/>
  <c r="S826" i="1"/>
  <c r="S487" i="1"/>
  <c r="S581" i="1"/>
  <c r="S452" i="1"/>
  <c r="S1043" i="1"/>
  <c r="S471" i="1"/>
  <c r="S236" i="1"/>
  <c r="S407" i="1"/>
  <c r="S369" i="1"/>
  <c r="S162" i="1"/>
  <c r="S282" i="1"/>
  <c r="S283" i="1"/>
  <c r="S1143" i="1"/>
  <c r="S1017" i="1"/>
  <c r="S1144" i="1"/>
  <c r="S284" i="1"/>
  <c r="S364" i="1"/>
  <c r="S357" i="1"/>
  <c r="S1225" i="1"/>
  <c r="S285" i="1"/>
  <c r="S432" i="1"/>
  <c r="S702" i="1"/>
  <c r="S391" i="1"/>
  <c r="S1138" i="1"/>
  <c r="S130" i="1"/>
  <c r="S659" i="1"/>
  <c r="S91" i="1"/>
  <c r="S1787" i="1"/>
  <c r="S1908" i="1"/>
  <c r="S1856" i="1"/>
  <c r="S1857" i="1"/>
  <c r="S1858" i="1"/>
  <c r="S1859" i="1"/>
  <c r="S1729" i="1"/>
  <c r="S2099" i="1"/>
  <c r="S1612" i="1"/>
  <c r="S1131" i="1"/>
  <c r="S718" i="1"/>
  <c r="S1395" i="1"/>
  <c r="S1914" i="1"/>
  <c r="S1269" i="1"/>
  <c r="S1667" i="1"/>
  <c r="S1687" i="1"/>
  <c r="S1424" i="1"/>
  <c r="S1613" i="1"/>
  <c r="S1431" i="1"/>
  <c r="S1977" i="1"/>
  <c r="S1827" i="1"/>
  <c r="S2124" i="1"/>
  <c r="S1971" i="1"/>
  <c r="S2063" i="1"/>
  <c r="S2081" i="1"/>
  <c r="S2061" i="1"/>
  <c r="S2106" i="1"/>
  <c r="S1497" i="1"/>
  <c r="S1371" i="1"/>
  <c r="S2031" i="1"/>
  <c r="S1934" i="1"/>
  <c r="S2115" i="1"/>
  <c r="S2033" i="1"/>
  <c r="S2116" i="1"/>
  <c r="S2069" i="1"/>
  <c r="S2117" i="1"/>
  <c r="S2114" i="1"/>
  <c r="S1944" i="1"/>
  <c r="S1086" i="1"/>
  <c r="S2091" i="1"/>
  <c r="S687" i="1"/>
  <c r="S1929" i="1"/>
  <c r="S2108" i="1"/>
  <c r="S1968" i="1"/>
  <c r="S1419" i="1"/>
  <c r="S2082" i="1"/>
  <c r="S1937" i="1"/>
  <c r="S1860" i="1"/>
  <c r="S1861" i="1"/>
  <c r="S1804" i="1"/>
  <c r="S2032" i="1"/>
  <c r="S1626" i="1"/>
  <c r="S1593" i="1"/>
  <c r="S1560" i="1"/>
  <c r="S1507" i="1"/>
  <c r="S751" i="1"/>
  <c r="S1713" i="1"/>
  <c r="S1870" i="1"/>
  <c r="S1442" i="1"/>
  <c r="S767" i="1"/>
  <c r="S2025" i="1"/>
  <c r="S1598" i="1"/>
  <c r="S1276" i="1"/>
  <c r="S1436" i="1"/>
  <c r="S1700" i="1"/>
  <c r="S1884" i="1"/>
  <c r="S1896" i="1"/>
  <c r="S1885" i="1"/>
  <c r="S1163" i="1"/>
  <c r="S1136" i="1"/>
  <c r="S344" i="1"/>
  <c r="S345" i="1"/>
  <c r="S1226" i="1"/>
  <c r="S479" i="1"/>
  <c r="S1443" i="1"/>
  <c r="S990" i="1"/>
  <c r="S1173" i="1"/>
  <c r="S946" i="1"/>
  <c r="S272" i="1"/>
  <c r="S1988" i="1"/>
  <c r="S1444" i="1"/>
  <c r="S213" i="1"/>
  <c r="S775" i="1"/>
  <c r="S2095" i="1"/>
  <c r="S262" i="1"/>
  <c r="S1877" i="1"/>
  <c r="S2042" i="1"/>
  <c r="S2090" i="1"/>
  <c r="S1805" i="1"/>
  <c r="S1099" i="1"/>
  <c r="S1653" i="1"/>
  <c r="S1383" i="1"/>
  <c r="S1832" i="1"/>
  <c r="S1174" i="1"/>
  <c r="S1445" i="1"/>
  <c r="S1741" i="1"/>
  <c r="S2119" i="1"/>
  <c r="S723" i="1"/>
  <c r="S674" i="1"/>
  <c r="S837" i="1"/>
  <c r="S1128" i="1"/>
  <c r="S2018" i="1"/>
  <c r="S1191" i="1"/>
  <c r="S1718" i="1"/>
  <c r="S254" i="1"/>
  <c r="S828" i="1"/>
  <c r="S1350" i="1"/>
  <c r="S1982" i="1"/>
  <c r="S2085" i="1"/>
  <c r="S1824" i="1"/>
  <c r="S2123" i="1"/>
  <c r="S1948" i="1"/>
  <c r="S2102" i="1"/>
  <c r="S2022" i="1"/>
  <c r="S1742" i="1"/>
  <c r="S1873" i="1"/>
  <c r="S1874" i="1"/>
  <c r="S1704" i="1"/>
  <c r="S1434" i="1"/>
  <c r="S1166" i="1"/>
  <c r="S1493" i="1"/>
  <c r="S1432" i="1"/>
  <c r="S1060" i="1"/>
  <c r="S1311" i="1"/>
  <c r="S517" i="1"/>
  <c r="S1297" i="1"/>
  <c r="S1522" i="1"/>
  <c r="S1140" i="1"/>
  <c r="S1326" i="1"/>
  <c r="S1449" i="1"/>
  <c r="S1665" i="1"/>
  <c r="S1893" i="1"/>
  <c r="S1894" i="1"/>
  <c r="S786" i="1"/>
  <c r="S1756" i="1"/>
  <c r="S1389" i="1"/>
  <c r="S1715" i="1"/>
  <c r="S1890" i="1"/>
  <c r="S1581" i="1"/>
  <c r="S1891" i="1"/>
  <c r="S1465" i="1"/>
  <c r="S1433" i="1"/>
  <c r="S1746" i="1"/>
  <c r="S698" i="1"/>
  <c r="S1237" i="1"/>
  <c r="S1945" i="1"/>
  <c r="S583" i="1"/>
  <c r="S1989" i="1"/>
  <c r="S1816" i="1"/>
  <c r="S817" i="1"/>
  <c r="S1978" i="1"/>
  <c r="S558" i="1"/>
  <c r="S785" i="1"/>
  <c r="S1652" i="1"/>
  <c r="S260" i="1"/>
  <c r="S642" i="1"/>
  <c r="S1255" i="1"/>
  <c r="S1767" i="1"/>
  <c r="S484" i="1"/>
  <c r="S677" i="1"/>
  <c r="S678" i="1"/>
  <c r="S480" i="1"/>
  <c r="S643" i="1"/>
  <c r="S928" i="1"/>
  <c r="S929" i="1"/>
  <c r="S1502" i="1"/>
  <c r="S766" i="1"/>
  <c r="S1145" i="1"/>
  <c r="S1298" i="1"/>
  <c r="S1903" i="1"/>
  <c r="S2020" i="1"/>
  <c r="S1964" i="1"/>
  <c r="S1757" i="1"/>
  <c r="S1817" i="1"/>
  <c r="S542" i="1"/>
  <c r="S2023" i="1"/>
  <c r="S390" i="1"/>
  <c r="S1615" i="1"/>
  <c r="S1193" i="1"/>
  <c r="S1943" i="1"/>
  <c r="S1997" i="1"/>
  <c r="S1895" i="1"/>
  <c r="S1783" i="1"/>
  <c r="S1725" i="1"/>
  <c r="S1654" i="1"/>
  <c r="S1499" i="1"/>
  <c r="S1224" i="1"/>
  <c r="S1147" i="1"/>
  <c r="S1004" i="1"/>
  <c r="S761" i="1"/>
  <c r="S727" i="1"/>
  <c r="S694" i="1"/>
  <c r="S693" i="1"/>
  <c r="S1594" i="1"/>
  <c r="S676" i="1"/>
  <c r="S726" i="1"/>
  <c r="S1307" i="1"/>
  <c r="S1385" i="1"/>
  <c r="S312" i="1"/>
  <c r="S1013" i="1"/>
  <c r="S2010" i="1"/>
  <c r="S858" i="1"/>
  <c r="S604" i="1"/>
  <c r="S933" i="1"/>
  <c r="S901" i="1"/>
  <c r="S577" i="1"/>
  <c r="S1319" i="1"/>
  <c r="S1176" i="1"/>
  <c r="S1734" i="1"/>
  <c r="S1812" i="1"/>
  <c r="S439" i="1"/>
  <c r="S1710" i="1"/>
  <c r="S1623" i="1"/>
  <c r="S1649" i="1"/>
  <c r="S1680" i="1"/>
  <c r="S1353" i="1"/>
  <c r="S1793" i="1"/>
  <c r="S1328" i="1"/>
  <c r="S753" i="1"/>
  <c r="S1217" i="1"/>
  <c r="S1296" i="1"/>
  <c r="S1266" i="1"/>
  <c r="S974" i="1"/>
  <c r="S853" i="1"/>
  <c r="S679" i="1"/>
  <c r="S1901" i="1"/>
  <c r="S2083" i="1"/>
  <c r="S1902" i="1"/>
  <c r="S1886" i="1"/>
  <c r="S1777" i="1"/>
  <c r="S1762" i="1"/>
  <c r="S1810" i="1"/>
  <c r="S2084" i="1"/>
  <c r="S897" i="1"/>
  <c r="S1544" i="1"/>
  <c r="S2092" i="1"/>
  <c r="S1644" i="1"/>
  <c r="S2036" i="1"/>
  <c r="S1288" i="1"/>
  <c r="S1807" i="1"/>
  <c r="S1390" i="1"/>
  <c r="S1946" i="1"/>
  <c r="S1422" i="1"/>
  <c r="S1430" i="1"/>
  <c r="S1142" i="1"/>
  <c r="S1249" i="1"/>
  <c r="S879" i="1"/>
  <c r="S1630" i="1"/>
  <c r="S1565" i="1"/>
  <c r="S864" i="1"/>
  <c r="S619" i="1"/>
  <c r="S1525" i="1"/>
  <c r="S1199" i="1"/>
  <c r="S1619" i="1"/>
  <c r="S628" i="1"/>
  <c r="S1148" i="1"/>
  <c r="S1324" i="1"/>
  <c r="S462" i="1"/>
  <c r="S1906" i="1"/>
  <c r="S1586" i="1"/>
  <c r="S1806" i="1"/>
  <c r="S2053" i="1"/>
  <c r="S1425" i="1"/>
  <c r="S1602" i="1"/>
  <c r="S1231" i="1"/>
  <c r="S888" i="1"/>
  <c r="S1773" i="1"/>
  <c r="S975" i="1"/>
  <c r="S1172" i="1"/>
  <c r="S1189" i="1"/>
  <c r="S1282" i="1"/>
  <c r="S1848" i="1"/>
  <c r="S1849" i="1"/>
  <c r="S720" i="1"/>
  <c r="S1782" i="1"/>
  <c r="S943" i="1"/>
  <c r="S1730" i="1"/>
  <c r="S1346" i="1"/>
  <c r="S1595" i="1"/>
  <c r="S1171" i="1"/>
  <c r="S1372" i="1"/>
  <c r="S1691" i="1"/>
  <c r="S1270" i="1"/>
  <c r="S1248" i="1"/>
  <c r="S1368" i="1"/>
  <c r="S1157" i="1"/>
  <c r="S1736" i="1"/>
  <c r="S839" i="1"/>
  <c r="S1961" i="1"/>
  <c r="S1788" i="1"/>
  <c r="S2002" i="1"/>
  <c r="S1318" i="1"/>
  <c r="S1250" i="1"/>
  <c r="S428" i="1"/>
  <c r="S257" i="1"/>
  <c r="S299" i="1"/>
  <c r="S1083" i="1"/>
  <c r="S331" i="1"/>
  <c r="S370" i="1"/>
  <c r="S2073" i="1"/>
  <c r="S1251" i="1"/>
  <c r="S1274" i="1"/>
  <c r="S1942" i="1"/>
  <c r="S1862" i="1"/>
  <c r="S1981" i="1"/>
  <c r="S1494" i="1"/>
  <c r="S1605" i="1"/>
  <c r="S1760" i="1"/>
  <c r="S1228" i="1"/>
  <c r="S1998" i="1"/>
  <c r="S1281" i="1"/>
  <c r="S1170" i="1"/>
  <c r="S1775" i="1"/>
  <c r="S1882" i="1"/>
  <c r="S1974" i="1"/>
  <c r="S1842" i="1"/>
  <c r="S1970" i="1"/>
  <c r="S2044" i="1"/>
  <c r="S1481" i="1"/>
  <c r="S1748" i="1"/>
  <c r="S1046" i="1"/>
  <c r="S1482" i="1"/>
  <c r="S1869" i="1"/>
  <c r="S1836" i="1"/>
  <c r="S1919" i="1"/>
  <c r="S1047" i="1"/>
  <c r="S1790" i="1"/>
  <c r="S999" i="1"/>
  <c r="S1569" i="1"/>
  <c r="S1460" i="1"/>
  <c r="S1476" i="1"/>
  <c r="S1888" i="1"/>
  <c r="S1286" i="1"/>
  <c r="S862" i="1"/>
  <c r="S1993" i="1"/>
  <c r="S1963" i="1"/>
  <c r="S1972" i="1"/>
  <c r="S2087" i="1"/>
  <c r="S1766" i="1"/>
  <c r="S986" i="1"/>
  <c r="S1562" i="1"/>
  <c r="S1639" i="1"/>
  <c r="S1838" i="1"/>
  <c r="S2057" i="1"/>
  <c r="S443" i="1"/>
  <c r="S1360" i="1"/>
  <c r="S1361" i="1"/>
  <c r="S1933" i="1"/>
  <c r="S1952" i="1"/>
  <c r="S2058" i="1"/>
  <c r="S1953" i="1"/>
  <c r="S1401" i="1"/>
  <c r="S2089" i="1"/>
  <c r="S1531" i="1"/>
  <c r="S2059" i="1"/>
  <c r="S2021" i="1"/>
  <c r="S1420" i="1"/>
  <c r="S1844" i="1"/>
  <c r="S1456" i="1"/>
  <c r="S1158" i="1"/>
  <c r="S1897" i="1"/>
  <c r="S1640" i="1"/>
  <c r="S314" i="1"/>
  <c r="S1511" i="1"/>
  <c r="S1392" i="1"/>
  <c r="S1467" i="1"/>
  <c r="S1515" i="1"/>
  <c r="S594" i="1"/>
  <c r="S1299" i="1"/>
  <c r="S1566" i="1"/>
  <c r="S1238" i="1"/>
  <c r="S1186" i="1"/>
  <c r="S1062" i="1"/>
  <c r="S760" i="1"/>
  <c r="S1587" i="1"/>
  <c r="S1813" i="1"/>
  <c r="S755" i="1"/>
  <c r="S1378" i="1"/>
  <c r="S661" i="1"/>
  <c r="S1537" i="1"/>
  <c r="S1720" i="1"/>
  <c r="S768" i="1"/>
  <c r="S1839" i="1"/>
  <c r="S1645" i="1"/>
  <c r="S1833" i="1"/>
  <c r="S1635" i="1"/>
  <c r="S1159" i="1"/>
  <c r="S1731" i="1"/>
  <c r="S1071" i="1"/>
  <c r="S710" i="1"/>
  <c r="S1214" i="1"/>
  <c r="S1845" i="1"/>
  <c r="S1393" i="1"/>
  <c r="S595" i="1"/>
  <c r="S1516" i="1"/>
  <c r="S1300" i="1"/>
  <c r="S1567" i="1"/>
  <c r="S1588" i="1"/>
  <c r="S1510" i="1"/>
  <c r="S700" i="1"/>
  <c r="S1517" i="1"/>
  <c r="S1668" i="1"/>
  <c r="S1714" i="1"/>
  <c r="S1418" i="1"/>
  <c r="S1758" i="1"/>
  <c r="S1999" i="1"/>
  <c r="S2029" i="1"/>
  <c r="S1614" i="1"/>
  <c r="S1386" i="1"/>
  <c r="S737" i="1"/>
  <c r="S1437" i="1"/>
  <c r="S1539" i="1"/>
  <c r="S1107" i="1"/>
  <c r="S1520" i="1"/>
  <c r="S1751" i="1"/>
  <c r="S1048" i="1"/>
  <c r="S1821" i="1"/>
  <c r="S1749" i="1"/>
  <c r="S1232" i="1"/>
  <c r="S1211" i="1"/>
  <c r="S1920" i="1"/>
  <c r="S2037" i="1"/>
  <c r="S857" i="1"/>
  <c r="S1275" i="1"/>
  <c r="S1197" i="1"/>
  <c r="S1650" i="1"/>
  <c r="S741" i="1"/>
  <c r="S1950" i="1"/>
  <c r="S1631" i="1"/>
  <c r="S1362" i="1"/>
  <c r="S2013" i="1"/>
  <c r="S1947" i="1"/>
  <c r="S1847" i="1"/>
  <c r="S2038" i="1"/>
  <c r="S2126" i="1"/>
  <c r="S2101" i="1"/>
  <c r="S2107" i="1"/>
  <c r="S340" i="1"/>
  <c r="S1771" i="1"/>
  <c r="S707" i="1"/>
  <c r="S821" i="1"/>
  <c r="S742" i="1"/>
  <c r="S1192" i="1"/>
  <c r="S743" i="1"/>
  <c r="S1572" i="1"/>
  <c r="S1512" i="1"/>
  <c r="S1215" i="1"/>
  <c r="S601" i="1"/>
  <c r="S1669" i="1"/>
  <c r="S456" i="1"/>
  <c r="S1032" i="1"/>
  <c r="S275" i="1"/>
  <c r="S1589" i="1"/>
  <c r="S1491" i="1"/>
  <c r="S1761" i="1"/>
  <c r="S346" i="1"/>
  <c r="S1379" i="1"/>
  <c r="S1010" i="1"/>
  <c r="S365" i="1"/>
  <c r="S1573" i="1"/>
  <c r="S2049" i="1"/>
  <c r="S1789" i="1"/>
  <c r="S2014" i="1"/>
  <c r="S1102" i="1"/>
  <c r="S1417" i="1"/>
  <c r="S1364" i="1"/>
  <c r="S429" i="1"/>
  <c r="S842" i="1"/>
  <c r="S1889" i="1"/>
  <c r="S754" i="1"/>
  <c r="S1103" i="1"/>
  <c r="S1351" i="1"/>
  <c r="S941" i="1"/>
  <c r="S1521" i="1"/>
  <c r="S765" i="1"/>
  <c r="S1828" i="1"/>
  <c r="S657" i="1"/>
  <c r="S129" i="1"/>
  <c r="S815" i="1"/>
  <c r="S827" i="1"/>
  <c r="S21" i="1"/>
  <c r="S2140" i="1"/>
  <c r="S2146" i="1"/>
  <c r="S2142" i="1"/>
  <c r="S2143" i="1"/>
  <c r="S2141" i="1"/>
  <c r="S1028" i="1"/>
  <c r="S1293" i="1"/>
  <c r="S819" i="1"/>
  <c r="S1917" i="1"/>
  <c r="S491" i="1"/>
  <c r="S1941" i="1"/>
  <c r="S1719" i="1"/>
  <c r="S1556" i="1"/>
  <c r="S1876" i="1"/>
  <c r="S197" i="1"/>
  <c r="S453" i="1"/>
  <c r="S554" i="1"/>
  <c r="S1257" i="1"/>
  <c r="S536" i="1"/>
  <c r="S1314" i="1"/>
  <c r="S1258" i="1"/>
  <c r="S436" i="1"/>
  <c r="S776" i="1"/>
  <c r="S555" i="1"/>
  <c r="S1125" i="1"/>
  <c r="S455" i="1"/>
  <c r="S556" i="1"/>
  <c r="S1259" i="1"/>
  <c r="S537" i="1"/>
  <c r="S1315" i="1"/>
  <c r="S557" i="1"/>
  <c r="S1260" i="1"/>
  <c r="S538" i="1"/>
  <c r="S1316" i="1"/>
  <c r="S671" i="1"/>
  <c r="S123" i="1"/>
  <c r="S146" i="1"/>
  <c r="S1330" i="1"/>
  <c r="S1496" i="1"/>
  <c r="S1234" i="1"/>
  <c r="S1094" i="1"/>
  <c r="S1235" i="1"/>
  <c r="S389" i="1"/>
  <c r="S1439" i="1"/>
  <c r="S1457" i="1"/>
  <c r="S1256" i="1"/>
  <c r="S1331" i="1"/>
  <c r="S1743" i="1"/>
  <c r="S731" i="1"/>
  <c r="S1243" i="1"/>
  <c r="S1398" i="1"/>
  <c r="S1487" i="1"/>
  <c r="S1065" i="1"/>
  <c r="S1764" i="1"/>
  <c r="S1426" i="1"/>
  <c r="S1447" i="1"/>
  <c r="S1411" i="1"/>
  <c r="S1922" i="1"/>
  <c r="S1973" i="1"/>
  <c r="S1591" i="1"/>
  <c r="S1658" i="1"/>
  <c r="S2052" i="1"/>
  <c r="S1111" i="1"/>
  <c r="S1177" i="1"/>
  <c r="S610" i="1"/>
  <c r="S602" i="1"/>
  <c r="S454" i="1"/>
  <c r="S988" i="1"/>
  <c r="S664" i="1"/>
  <c r="S141" i="1"/>
  <c r="S144" i="1"/>
  <c r="S1616" i="1"/>
  <c r="S1939" i="1"/>
  <c r="S1354" i="1"/>
  <c r="S716" i="1"/>
  <c r="S650" i="1"/>
  <c r="S762" i="1"/>
  <c r="S326" i="1"/>
  <c r="S894" i="1"/>
  <c r="S725" i="1"/>
  <c r="S1513" i="1"/>
  <c r="S730" i="1"/>
  <c r="S1015" i="1"/>
  <c r="S884" i="1"/>
  <c r="S1388" i="1"/>
  <c r="S675" i="1"/>
  <c r="S350" i="1"/>
  <c r="S427" i="1"/>
  <c r="S956" i="1"/>
  <c r="S869" i="1"/>
  <c r="S1180" i="1"/>
  <c r="S1535" i="1"/>
  <c r="S1119" i="1"/>
  <c r="S1706" i="1"/>
  <c r="S1489" i="1"/>
  <c r="S876" i="1"/>
  <c r="S877" i="1"/>
  <c r="S124" i="1"/>
  <c r="S125" i="1"/>
  <c r="S903" i="1"/>
  <c r="S904" i="1"/>
  <c r="S878" i="1"/>
  <c r="S887" i="1"/>
  <c r="S873" i="1"/>
  <c r="S870" i="1"/>
  <c r="S871" i="1"/>
  <c r="S872" i="1"/>
  <c r="S1995" i="1"/>
  <c r="S1996" i="1"/>
  <c r="S588" i="1"/>
  <c r="S915" i="1"/>
  <c r="S916" i="1"/>
  <c r="S917" i="1"/>
  <c r="S918" i="1"/>
  <c r="S919" i="1"/>
  <c r="S920" i="1"/>
  <c r="S921" i="1"/>
  <c r="S922" i="1"/>
  <c r="S923" i="1"/>
  <c r="S924" i="1"/>
  <c r="S925" i="1"/>
  <c r="S217" i="1"/>
  <c r="S1087" i="1"/>
  <c r="S175" i="1"/>
  <c r="S1139" i="1"/>
  <c r="S996" i="1"/>
  <c r="S1016" i="1"/>
  <c r="S1019" i="1"/>
  <c r="S665" i="1"/>
  <c r="S490" i="1"/>
  <c r="S232" i="1"/>
  <c r="S533" i="1"/>
  <c r="S1208" i="1"/>
  <c r="S1002" i="1"/>
  <c r="S1227" i="1"/>
  <c r="S1651" i="1"/>
  <c r="S534" i="1"/>
  <c r="S1020" i="1"/>
  <c r="S1021" i="1"/>
  <c r="S889" i="1"/>
  <c r="S1606" i="1"/>
  <c r="S311" i="1"/>
  <c r="S360" i="1"/>
  <c r="S981" i="1"/>
  <c r="S982" i="1"/>
  <c r="S1550" i="1"/>
  <c r="S1448" i="1"/>
  <c r="S1241" i="1"/>
  <c r="S1242" i="1"/>
  <c r="S1167" i="1"/>
  <c r="S1022" i="1"/>
  <c r="S1030" i="1"/>
  <c r="S1663" i="1"/>
  <c r="S1405" i="1"/>
  <c r="S1470" i="1"/>
  <c r="S1940" i="1"/>
  <c r="S1763" i="1"/>
  <c r="S1283" i="1"/>
  <c r="S1711" i="1"/>
  <c r="S1440" i="1"/>
  <c r="S1545" i="1"/>
  <c r="S1245" i="1"/>
  <c r="S1246" i="1"/>
  <c r="S1712" i="1"/>
  <c r="S1068" i="1"/>
  <c r="S1404" i="1"/>
  <c r="S934" i="1"/>
  <c r="S695" i="1"/>
  <c r="S1194" i="1"/>
  <c r="S1088" i="1"/>
  <c r="S1187" i="1"/>
  <c r="S1695" i="1"/>
  <c r="S1554" i="1"/>
  <c r="S1168" i="1"/>
  <c r="S2072" i="1"/>
  <c r="S1483" i="1"/>
  <c r="S1339" i="1"/>
  <c r="S763" i="1"/>
  <c r="S1284" i="1"/>
  <c r="S1213" i="1"/>
  <c r="S777" i="1"/>
  <c r="S1781" i="1"/>
  <c r="S1057" i="1"/>
  <c r="S1488" i="1"/>
  <c r="S400" i="1"/>
  <c r="S468" i="1"/>
  <c r="S415" i="1"/>
  <c r="S62" i="1"/>
  <c r="S886" i="1"/>
  <c r="S513" i="1"/>
  <c r="S992" i="1"/>
  <c r="S553" i="1"/>
  <c r="S119" i="1"/>
  <c r="S993" i="1"/>
  <c r="S942" i="1"/>
  <c r="S459" i="1"/>
  <c r="S1041" i="1"/>
  <c r="S885" i="1"/>
  <c r="S1101" i="1"/>
  <c r="S451" i="1"/>
  <c r="S1195" i="1"/>
  <c r="S354" i="1"/>
  <c r="S1160" i="1"/>
  <c r="S955" i="1"/>
  <c r="S1617" i="1"/>
  <c r="S522" i="1"/>
  <c r="S1334" i="1"/>
  <c r="S1670" i="1"/>
  <c r="S1656" i="1"/>
  <c r="S1335" i="1"/>
  <c r="S1689" i="1"/>
  <c r="S1218" i="1"/>
  <c r="S1045" i="1"/>
  <c r="S1323" i="1"/>
  <c r="S1403" i="1"/>
  <c r="S1188" i="1"/>
  <c r="S587" i="1"/>
  <c r="S324" i="1"/>
  <c r="S1530" i="1"/>
  <c r="S1014" i="1"/>
  <c r="S1363" i="1"/>
  <c r="S1692" i="1"/>
  <c r="S1600" i="1"/>
  <c r="S1599" i="1"/>
  <c r="S1938" i="1"/>
  <c r="S840" i="1"/>
  <c r="S997" i="1"/>
  <c r="S1538" i="1"/>
  <c r="S461" i="1"/>
  <c r="S295" i="1"/>
  <c r="S841" i="1"/>
  <c r="S705" i="1"/>
  <c r="S1049" i="1"/>
  <c r="S500" i="1"/>
  <c r="S1778" i="1"/>
  <c r="S561" i="1"/>
  <c r="S1452" i="1"/>
  <c r="S647" i="1"/>
  <c r="S1345" i="1"/>
  <c r="S1001" i="1"/>
  <c r="S590" i="1"/>
  <c r="S2034" i="1"/>
  <c r="S1265" i="1"/>
  <c r="S1505" i="1"/>
  <c r="S644" i="1"/>
  <c r="S234" i="1"/>
  <c r="S486" i="1"/>
  <c r="S847" i="1"/>
  <c r="S2039" i="1"/>
  <c r="S1090" i="1"/>
  <c r="S1871" i="1"/>
  <c r="S382" i="1"/>
  <c r="S626" i="1"/>
  <c r="S641" i="1"/>
  <c r="S1396" i="1"/>
  <c r="S832" i="1"/>
  <c r="S1377" i="1"/>
  <c r="S1051" i="1"/>
  <c r="S983" i="1"/>
  <c r="S79" i="1"/>
  <c r="S210" i="1"/>
  <c r="S383" i="1"/>
  <c r="S1694" i="1"/>
  <c r="S353" i="1"/>
  <c r="S704" i="1"/>
  <c r="S833" i="1"/>
  <c r="S1223" i="1"/>
  <c r="S1962" i="1"/>
  <c r="S1928" i="1"/>
  <c r="S1518" i="1"/>
  <c r="S1451" i="1"/>
  <c r="S1795" i="1"/>
  <c r="S1406" i="1"/>
  <c r="S959" i="1"/>
  <c r="S960" i="1"/>
  <c r="S591" i="1"/>
  <c r="S701" i="1"/>
  <c r="S609" i="1"/>
  <c r="S980" i="1"/>
  <c r="S899" i="1"/>
  <c r="S2067" i="1"/>
  <c r="S1236" i="1"/>
  <c r="S539" i="1"/>
  <c r="S966" i="1"/>
  <c r="S967" i="1"/>
  <c r="S1074" i="1"/>
  <c r="S318" i="1"/>
  <c r="S968" i="1"/>
  <c r="S998" i="1"/>
  <c r="S2006" i="1"/>
  <c r="S1348" i="1"/>
  <c r="S372" i="1"/>
  <c r="S1034" i="1"/>
  <c r="S1801" i="1"/>
  <c r="S750" i="1"/>
  <c r="S1210" i="1"/>
  <c r="S834" i="1"/>
  <c r="S1373" i="1"/>
  <c r="S1441" i="1"/>
  <c r="S1085" i="1"/>
  <c r="S969" i="1"/>
  <c r="S1272" i="1"/>
  <c r="S714" i="1"/>
  <c r="S994" i="1"/>
  <c r="S995" i="1"/>
  <c r="S1466" i="1"/>
  <c r="S1384" i="1"/>
  <c r="S1285" i="1"/>
  <c r="S1682" i="1"/>
  <c r="S859" i="1"/>
  <c r="S970" i="1"/>
  <c r="S1532" i="1"/>
  <c r="S971" i="1"/>
  <c r="S1660" i="1"/>
  <c r="S1830" i="1"/>
  <c r="S972" i="1"/>
  <c r="S505" i="1"/>
  <c r="S1791" i="1"/>
  <c r="S139" i="1"/>
  <c r="S392" i="1"/>
  <c r="S327" i="1"/>
  <c r="S1039" i="1"/>
  <c r="S1050" i="1"/>
  <c r="S511" i="1"/>
  <c r="S1547" i="1"/>
  <c r="S1461" i="1"/>
  <c r="S1784" i="1"/>
  <c r="S1618" i="1"/>
  <c r="S927" i="1"/>
  <c r="S1130" i="1"/>
  <c r="S935" i="1"/>
  <c r="S2130" i="1"/>
  <c r="S2131" i="1"/>
  <c r="S2132" i="1"/>
  <c r="S1792" i="1"/>
  <c r="S179" i="1"/>
  <c r="S410" i="1"/>
  <c r="S593" i="1"/>
  <c r="S475" i="1"/>
  <c r="S476" i="1"/>
  <c r="S1164" i="1"/>
  <c r="S1632" i="1"/>
  <c r="S1347" i="1"/>
  <c r="S1633" i="1"/>
  <c r="S1035" i="1"/>
  <c r="S1036" i="1"/>
  <c r="S1132" i="1"/>
  <c r="S989" i="1"/>
  <c r="S991" i="1"/>
  <c r="S1000" i="1"/>
  <c r="S218" i="1"/>
  <c r="S185" i="1"/>
  <c r="S717" i="1"/>
  <c r="S477" i="1"/>
  <c r="S787" i="1"/>
  <c r="S440" i="1"/>
  <c r="S215" i="1"/>
  <c r="S562" i="1"/>
  <c r="S778" i="1"/>
  <c r="S1037" i="1"/>
  <c r="S316" i="1"/>
  <c r="S1124" i="1"/>
  <c r="S1212" i="1"/>
  <c r="S949" i="1"/>
  <c r="S1075" i="1"/>
  <c r="S770" i="1"/>
  <c r="S805" i="1"/>
  <c r="S806" i="1"/>
  <c r="S572" i="1"/>
  <c r="S809" i="1"/>
  <c r="S373" i="1"/>
  <c r="S441" i="1"/>
  <c r="S592" i="1"/>
  <c r="S560" i="1"/>
  <c r="S303" i="1"/>
  <c r="S771" i="1"/>
  <c r="S772" i="1"/>
  <c r="S259" i="1"/>
  <c r="S237" i="1"/>
  <c r="S1621" i="1"/>
  <c r="S978" i="1"/>
  <c r="S271" i="1"/>
  <c r="S1622" i="1"/>
  <c r="S384" i="1"/>
  <c r="S493" i="1"/>
  <c r="S709" i="1"/>
  <c r="S300" i="1"/>
  <c r="S181" i="1"/>
  <c r="S1201" i="1"/>
  <c r="S200" i="1"/>
  <c r="S294" i="1"/>
  <c r="S548" i="1"/>
  <c r="S662" i="1"/>
  <c r="S848" i="1"/>
  <c r="S431" i="1"/>
  <c r="S279" i="1"/>
  <c r="S463" i="1"/>
  <c r="S952" i="1"/>
  <c r="S559" i="1"/>
  <c r="S779" i="1"/>
  <c r="S298" i="1"/>
  <c r="S1543" i="1"/>
  <c r="S774" i="1"/>
  <c r="S2133" i="1"/>
  <c r="S567" i="1"/>
  <c r="S2134" i="1"/>
  <c r="S492" i="1"/>
  <c r="S1829" i="1"/>
  <c r="S1498" i="1"/>
  <c r="S2137" i="1"/>
  <c r="S835" i="1"/>
  <c r="S2135" i="1"/>
  <c r="S2136" i="1"/>
  <c r="S2129" i="1"/>
  <c r="S2138" i="1"/>
  <c r="S2128" i="1"/>
  <c r="S1485" i="1"/>
  <c r="S973" i="1"/>
  <c r="S540" i="1"/>
  <c r="S1053" i="1"/>
  <c r="S600" i="1"/>
  <c r="S666" i="1"/>
  <c r="S658" i="1"/>
  <c r="S746" i="1"/>
  <c r="S608" i="1"/>
  <c r="S1648" i="1"/>
  <c r="S654" i="1"/>
  <c r="S1904" i="1"/>
  <c r="S844" i="1"/>
  <c r="S1412" i="1"/>
  <c r="S1421" i="1"/>
  <c r="S1402" i="1"/>
  <c r="S343" i="1"/>
  <c r="S1407" i="1"/>
  <c r="S1239" i="1"/>
  <c r="S472" i="1"/>
  <c r="S699" i="1"/>
  <c r="S652" i="1"/>
  <c r="S843" i="1"/>
  <c r="S1312" i="1"/>
  <c r="S499" i="1"/>
  <c r="S1200" i="1"/>
  <c r="S2040" i="1"/>
  <c r="S552" i="1"/>
  <c r="S1317" i="1"/>
  <c r="S728" i="1"/>
  <c r="S1112" i="1"/>
  <c r="S807" i="1"/>
  <c r="S682" i="1"/>
  <c r="S683" i="1"/>
  <c r="S573" i="1"/>
  <c r="S788" i="1"/>
  <c r="S789" i="1"/>
  <c r="S586" i="1"/>
  <c r="S342" i="1"/>
  <c r="S460" i="1"/>
  <c r="S790" i="1"/>
  <c r="S791" i="1"/>
  <c r="S913" i="1"/>
  <c r="S792" i="1"/>
  <c r="S386" i="1"/>
  <c r="S764" i="1"/>
  <c r="S648" i="1"/>
  <c r="S736" i="1"/>
  <c r="S321" i="1"/>
  <c r="S322" i="1"/>
  <c r="S430" i="1"/>
  <c r="S940" i="1"/>
  <c r="S793" i="1"/>
  <c r="S794" i="1"/>
  <c r="S1509" i="1"/>
  <c r="S874" i="1"/>
  <c r="S507" i="1"/>
  <c r="S495" i="1"/>
  <c r="S1399" i="1"/>
  <c r="S1863" i="1"/>
  <c r="S442" i="1"/>
  <c r="S355" i="1"/>
  <c r="S780" i="1"/>
  <c r="S569" i="1"/>
  <c r="S570" i="1"/>
  <c r="S571" i="1"/>
  <c r="S781" i="1"/>
  <c r="S795" i="1"/>
  <c r="S796" i="1"/>
  <c r="S782" i="1"/>
  <c r="S797" i="1"/>
  <c r="S798" i="1"/>
  <c r="S783" i="1"/>
  <c r="S1055" i="1"/>
  <c r="S895" i="1"/>
  <c r="S963" i="1"/>
  <c r="S1548" i="1"/>
  <c r="S1178" i="1"/>
  <c r="S501" i="1"/>
  <c r="S715" i="1"/>
  <c r="S323" i="1"/>
  <c r="S1480" i="1"/>
  <c r="S799" i="1"/>
  <c r="S416" i="1"/>
  <c r="S744" i="1"/>
  <c r="S800" i="1"/>
  <c r="S395" i="1"/>
  <c r="S483" i="1"/>
  <c r="S784" i="1"/>
  <c r="S801" i="1"/>
  <c r="S566" i="1"/>
  <c r="S1135" i="1"/>
  <c r="S2139" i="1"/>
  <c r="S624" i="1"/>
  <c r="S802" i="1"/>
  <c r="S1127" i="1"/>
  <c r="S769" i="1"/>
  <c r="S457" i="1"/>
  <c r="S757" i="1"/>
  <c r="S758" i="1"/>
  <c r="S263" i="1"/>
  <c r="S759" i="1"/>
  <c r="S625" i="1"/>
  <c r="S803" i="1"/>
  <c r="S438" i="1"/>
  <c r="S616" i="1"/>
  <c r="S1202" i="1"/>
  <c r="S1823" i="1"/>
  <c r="S1206" i="1"/>
  <c r="S1546" i="1"/>
  <c r="S1701" i="1"/>
  <c r="S681" i="1"/>
  <c r="S1683" i="1"/>
  <c r="S1375" i="1"/>
  <c r="S1342" i="1"/>
  <c r="S1799" i="1"/>
  <c r="S1549" i="1"/>
  <c r="S1910" i="1"/>
  <c r="S2028" i="1"/>
  <c r="S1604" i="1"/>
  <c r="S724" i="1"/>
  <c r="S1883" i="1"/>
  <c r="S1798" i="1"/>
  <c r="S1610" i="1"/>
  <c r="S1229" i="1"/>
  <c r="S1911" i="1"/>
  <c r="S987" i="1"/>
  <c r="S1381" i="1"/>
  <c r="S1137" i="1"/>
  <c r="S1203" i="1"/>
  <c r="S1204" i="1"/>
  <c r="S1113" i="1"/>
  <c r="S1205" i="1"/>
  <c r="S1780" i="1"/>
  <c r="S1519" i="1"/>
  <c r="S1084" i="1"/>
  <c r="S655" i="1"/>
  <c r="S1528" i="1"/>
  <c r="S1306" i="1"/>
  <c r="S1042" i="1"/>
  <c r="S1413" i="1"/>
  <c r="S692" i="1"/>
  <c r="S1601" i="1"/>
  <c r="S2070" i="1"/>
  <c r="S1151" i="1"/>
  <c r="S1321" i="1"/>
  <c r="S1133" i="1"/>
  <c r="S1642" i="1"/>
  <c r="S1184" i="1"/>
  <c r="S756" i="1"/>
  <c r="S1152" i="1"/>
  <c r="S1931" i="1"/>
  <c r="S1183" i="1"/>
  <c r="S1699" i="1"/>
  <c r="S1380" i="1"/>
  <c r="S1707" i="1"/>
  <c r="S1018" i="1"/>
  <c r="S1118" i="1"/>
  <c r="S1737" i="1"/>
  <c r="S1688" i="1"/>
  <c r="S1625" i="1"/>
  <c r="S1726" i="1"/>
  <c r="S845" i="1"/>
  <c r="S177" i="1"/>
  <c r="S413" i="1"/>
  <c r="S820" i="1"/>
  <c r="S1161" i="1"/>
  <c r="S1332" i="1"/>
  <c r="S470" i="1"/>
  <c r="S250" i="1"/>
  <c r="S187" i="1"/>
  <c r="S1302" i="1"/>
  <c r="S319" i="1"/>
  <c r="S515" i="1"/>
  <c r="S1475" i="1"/>
  <c r="S1115" i="1"/>
  <c r="S932" i="1"/>
  <c r="S696" i="1"/>
  <c r="S1117" i="1"/>
  <c r="S1134" i="1"/>
  <c r="S102" i="1"/>
  <c r="S103" i="1"/>
  <c r="S104" i="1"/>
  <c r="S105" i="1"/>
  <c r="S228" i="1"/>
  <c r="S328" i="1"/>
  <c r="S71" i="1"/>
  <c r="S72" i="1"/>
  <c r="S618" i="1"/>
  <c r="S546" i="1"/>
  <c r="S134" i="1"/>
  <c r="S135" i="1"/>
  <c r="S136" i="1"/>
  <c r="S137" i="1"/>
  <c r="S138" i="1"/>
  <c r="S108" i="1"/>
  <c r="S109" i="1"/>
  <c r="S110" i="1"/>
  <c r="S111" i="1"/>
  <c r="S112" i="1"/>
  <c r="S172" i="1"/>
  <c r="S1149" i="1"/>
  <c r="S1408" i="1"/>
  <c r="S688" i="1"/>
  <c r="S738" i="1"/>
  <c r="S612" i="1"/>
  <c r="S804" i="1"/>
  <c r="S808" i="1"/>
  <c r="S1477" i="1"/>
  <c r="S222" i="1"/>
  <c r="S508" i="1"/>
  <c r="S188" i="1"/>
  <c r="S1254" i="1"/>
  <c r="S73" i="1"/>
  <c r="S268" i="1"/>
  <c r="S985" i="1"/>
  <c r="S752" i="1"/>
  <c r="S680" i="1"/>
  <c r="S504" i="1"/>
  <c r="S489" i="1"/>
  <c r="S348" i="1"/>
  <c r="S189" i="1"/>
  <c r="S425" i="1"/>
  <c r="S1198" i="1"/>
  <c r="S1325" i="1"/>
  <c r="S1320" i="1"/>
  <c r="S1965" i="1"/>
  <c r="S1123" i="1"/>
  <c r="S576" i="1"/>
  <c r="S669" i="1"/>
  <c r="S466" i="1"/>
  <c r="S385" i="1"/>
  <c r="S396" i="1"/>
  <c r="S670" i="1"/>
  <c r="S465" i="1"/>
  <c r="S207" i="1"/>
  <c r="S205" i="1"/>
  <c r="S703" i="1"/>
  <c r="S719" i="1"/>
  <c r="S1552" i="1"/>
  <c r="S337" i="1"/>
  <c r="S419" i="1"/>
  <c r="S1290" i="1"/>
  <c r="S445" i="1"/>
  <c r="S424" i="1"/>
  <c r="S1304" i="1"/>
  <c r="S1093" i="1"/>
  <c r="S253" i="1"/>
  <c r="S497" i="1"/>
  <c r="S292" i="1"/>
  <c r="S544" i="1"/>
  <c r="S411" i="1"/>
  <c r="S568" i="1"/>
  <c r="S1150" i="1"/>
  <c r="S944" i="1"/>
  <c r="S589" i="1"/>
  <c r="S1154" i="1"/>
  <c r="S1155" i="1"/>
  <c r="S773" i="1"/>
  <c r="S563" i="1"/>
  <c r="S1219" i="1"/>
  <c r="S711" i="1"/>
  <c r="S849" i="1"/>
  <c r="S434" i="1"/>
  <c r="S446" i="1"/>
  <c r="S264" i="1"/>
  <c r="S541" i="1"/>
  <c r="S258" i="1"/>
  <c r="S223" i="1"/>
  <c r="S399" i="1"/>
  <c r="S1979" i="1"/>
  <c r="S1779" i="1"/>
  <c r="S829" i="1"/>
  <c r="S256" i="1"/>
  <c r="S1072" i="1"/>
  <c r="S1576" i="1"/>
  <c r="S180" i="1"/>
  <c r="S173" i="1"/>
  <c r="S1230" i="1"/>
  <c r="S1029" i="1"/>
  <c r="S1165" i="1"/>
  <c r="S880" i="1"/>
  <c r="S1220" i="1"/>
  <c r="S1221" i="1"/>
  <c r="S388" i="1"/>
  <c r="S574" i="1"/>
  <c r="S575" i="1"/>
  <c r="S1038" i="1"/>
  <c r="S405" i="1"/>
  <c r="S656" i="1"/>
  <c r="S1095" i="1"/>
  <c r="S1096" i="1"/>
  <c r="S1097" i="1"/>
  <c r="S1079" i="1"/>
  <c r="S1005" i="1"/>
  <c r="S953" i="1"/>
  <c r="S891" i="1"/>
  <c r="S733" i="1"/>
  <c r="S734" i="1"/>
  <c r="S735" i="1"/>
  <c r="S631" i="1"/>
  <c r="S622" i="1"/>
  <c r="S519" i="1"/>
  <c r="S502" i="1"/>
  <c r="S467" i="1"/>
  <c r="S1333" i="1"/>
  <c r="S1080" i="1"/>
  <c r="S1291" i="1"/>
  <c r="S633" i="1"/>
  <c r="S739" i="1"/>
  <c r="S414" i="1"/>
  <c r="S1336" i="1"/>
  <c r="S1747" i="1"/>
  <c r="S1027" i="1"/>
  <c r="S1376" i="1"/>
  <c r="S668" i="1"/>
  <c r="S2007" i="1"/>
  <c r="S881" i="1"/>
  <c r="S1382" i="1"/>
  <c r="S697" i="1"/>
  <c r="S850" i="1"/>
  <c r="S1409" i="1"/>
  <c r="S1008" i="1"/>
  <c r="S1337" i="1"/>
  <c r="S1109" i="1"/>
  <c r="S1081" i="1"/>
  <c r="S1082" i="1"/>
  <c r="S1472" i="1"/>
  <c r="S1233" i="1"/>
  <c r="Q155" i="1"/>
  <c r="Q49" i="1"/>
  <c r="Q163" i="1"/>
  <c r="Q161" i="1"/>
  <c r="Q80" i="1"/>
  <c r="Q145" i="1"/>
  <c r="Q55" i="1"/>
  <c r="Q168" i="1"/>
  <c r="Q229" i="1"/>
  <c r="Q239" i="1"/>
  <c r="Q378" i="1"/>
  <c r="Q1438" i="1"/>
  <c r="Q1570" i="1"/>
  <c r="Q280" i="1"/>
  <c r="Q118" i="1"/>
  <c r="Q127" i="1"/>
  <c r="Q170" i="1"/>
  <c r="Q293" i="1"/>
  <c r="Q245" i="1"/>
  <c r="Q178" i="1"/>
  <c r="Q82" i="1"/>
  <c r="Q92" i="1"/>
  <c r="Q151" i="1"/>
  <c r="Q907" i="1"/>
  <c r="Q551" i="1"/>
  <c r="Q634" i="1"/>
  <c r="Q908" i="1"/>
  <c r="Q660" i="1"/>
  <c r="Q426" i="1"/>
  <c r="Q89" i="1"/>
  <c r="Q66" i="1"/>
  <c r="Q88" i="1"/>
  <c r="Q94" i="1"/>
  <c r="Q87" i="1"/>
  <c r="Q45" i="1"/>
  <c r="Q81" i="1"/>
  <c r="Q302" i="1"/>
  <c r="Q133" i="1"/>
  <c r="Q182" i="1"/>
  <c r="Q252" i="1"/>
  <c r="Q18" i="1"/>
  <c r="Q54" i="1"/>
  <c r="Q359" i="1"/>
  <c r="Q306" i="1"/>
  <c r="Q394" i="1"/>
  <c r="Q401" i="1"/>
  <c r="Q651" i="1"/>
  <c r="Q289" i="1"/>
  <c r="Q447" i="1"/>
  <c r="Q317" i="1"/>
  <c r="Q160" i="1"/>
  <c r="Q309" i="1"/>
  <c r="Q412" i="1"/>
  <c r="Q638" i="1"/>
  <c r="Q305" i="1"/>
  <c r="Q481" i="1"/>
  <c r="Q422" i="1"/>
  <c r="Q290" i="1"/>
  <c r="Q708" i="1"/>
  <c r="Q810" i="1"/>
  <c r="Q1129" i="1"/>
  <c r="Q957" i="1"/>
  <c r="Q448" i="1"/>
  <c r="Q478" i="1"/>
  <c r="Q449" i="1"/>
  <c r="Q243" i="1"/>
  <c r="Q812" i="1"/>
  <c r="Q227" i="1"/>
  <c r="Q482" i="1"/>
  <c r="Q530" i="1"/>
  <c r="Q529" i="1"/>
  <c r="Q423" i="1"/>
  <c r="Q613" i="1"/>
  <c r="Q1705" i="1"/>
  <c r="Q274" i="1"/>
  <c r="Q512" i="1"/>
  <c r="Q1435" i="1"/>
  <c r="Q194" i="1"/>
  <c r="Q297" i="1"/>
  <c r="Q528" i="1"/>
  <c r="Q653" i="1"/>
  <c r="Q580" i="1"/>
  <c r="Q406" i="1"/>
  <c r="Q238" i="1"/>
  <c r="Q379" i="1"/>
  <c r="Q747" i="1"/>
  <c r="Q408" i="1"/>
  <c r="Q315" i="1"/>
  <c r="Q358" i="1"/>
  <c r="Q527" i="1"/>
  <c r="Q596" i="1"/>
  <c r="Q531" i="1"/>
  <c r="Q341" i="1"/>
  <c r="Q164" i="1"/>
  <c r="Q117" i="1"/>
  <c r="Q329" i="1"/>
  <c r="Q273" i="1"/>
  <c r="Q204" i="1"/>
  <c r="Q201" i="1"/>
  <c r="Q310" i="1"/>
  <c r="Q304" i="1"/>
  <c r="Q202" i="1"/>
  <c r="Q176" i="1"/>
  <c r="Q270" i="1"/>
  <c r="Q417" i="1"/>
  <c r="Q167" i="1"/>
  <c r="Q286" i="1"/>
  <c r="Q320" i="1"/>
  <c r="Q526" i="1"/>
  <c r="Q361" i="1"/>
  <c r="Q203" i="1"/>
  <c r="Q240" i="1"/>
  <c r="Q211" i="1"/>
  <c r="Q126" i="1"/>
  <c r="Q376" i="1"/>
  <c r="Q377" i="1"/>
  <c r="Q266" i="1"/>
  <c r="Q150" i="1"/>
  <c r="Q276" i="1"/>
  <c r="Q325" i="1"/>
  <c r="Q277" i="1"/>
  <c r="Q267" i="1"/>
  <c r="Q198" i="1"/>
  <c r="Q226" i="1"/>
  <c r="Q221" i="1"/>
  <c r="Q333" i="1"/>
  <c r="Q159" i="1"/>
  <c r="Q153" i="1"/>
  <c r="Q278" i="1"/>
  <c r="Q332" i="1"/>
  <c r="Q186" i="1"/>
  <c r="Q169" i="1"/>
  <c r="Q291" i="1"/>
  <c r="Q313" i="1"/>
  <c r="Q131" i="1"/>
  <c r="Q113" i="1"/>
  <c r="Q148" i="1"/>
  <c r="Q418" i="1"/>
  <c r="Q183" i="1"/>
  <c r="Q244" i="1"/>
  <c r="Q214" i="1"/>
  <c r="Q206" i="1"/>
  <c r="Q288" i="1"/>
  <c r="Q199" i="1"/>
  <c r="Q547" i="1"/>
  <c r="Q366" i="1"/>
  <c r="Q469" i="1"/>
  <c r="Q196" i="1"/>
  <c r="Q193" i="1"/>
  <c r="Q230" i="1"/>
  <c r="Q241" i="1"/>
  <c r="Q334" i="1"/>
  <c r="Q101" i="1"/>
  <c r="Q375" i="1"/>
  <c r="Q121" i="1"/>
  <c r="Q128" i="1"/>
  <c r="Q120" i="1"/>
  <c r="Q190" i="1"/>
  <c r="Q34" i="1"/>
  <c r="Q393" i="1"/>
  <c r="Q498" i="1"/>
  <c r="Q1153" i="1"/>
  <c r="Q898" i="1"/>
  <c r="Q518" i="1"/>
  <c r="Q550" i="1"/>
  <c r="Q611" i="1"/>
  <c r="Q627" i="1"/>
  <c r="Q984" i="1"/>
  <c r="Q1105" i="1"/>
  <c r="Q749" i="1"/>
  <c r="Q488" i="1"/>
  <c r="Q156" i="1"/>
  <c r="Q83" i="1"/>
  <c r="Q165" i="1"/>
  <c r="Q143" i="1"/>
  <c r="Q116" i="1"/>
  <c r="Q147" i="1"/>
  <c r="Q174" i="1"/>
  <c r="Q84" i="1"/>
  <c r="Q208" i="1"/>
  <c r="Q603" i="1"/>
  <c r="Q506" i="1"/>
  <c r="Q510" i="1"/>
  <c r="Q362" i="1"/>
  <c r="Q363" i="1"/>
  <c r="Q351" i="1"/>
  <c r="Q166" i="1"/>
  <c r="Q882" i="1"/>
  <c r="Q1527" i="1"/>
  <c r="Q195" i="1"/>
  <c r="Q1190" i="1"/>
  <c r="Q1116" i="1"/>
  <c r="Q1523" i="1"/>
  <c r="Q1524" i="1"/>
  <c r="Q2094" i="1"/>
  <c r="Q2104" i="1"/>
  <c r="Q154" i="1"/>
  <c r="Q854" i="1"/>
  <c r="Q1033" i="1"/>
  <c r="Q246" i="1"/>
  <c r="Q247" i="1"/>
  <c r="Q248" i="1"/>
  <c r="Q249" i="1"/>
  <c r="Q251" i="1"/>
  <c r="Q1182" i="1"/>
  <c r="Q1414" i="1"/>
  <c r="Q1471" i="1"/>
  <c r="Q1814" i="1"/>
  <c r="Q1721" i="1"/>
  <c r="Q421" i="1"/>
  <c r="Q636" i="1"/>
  <c r="Q444" i="1"/>
  <c r="Q1073" i="1"/>
  <c r="Q397" i="1"/>
  <c r="Q380" i="1"/>
  <c r="Q629" i="1"/>
  <c r="Q637" i="1"/>
  <c r="Q1070" i="1"/>
  <c r="Q1540" i="1"/>
  <c r="Q1391" i="1"/>
  <c r="Q1541" i="1"/>
  <c r="Q1253" i="1"/>
  <c r="Q1058" i="1"/>
  <c r="Q912" i="1"/>
  <c r="Q349" i="1"/>
  <c r="Q1162" i="1"/>
  <c r="Q381" i="1"/>
  <c r="Q1196" i="1"/>
  <c r="Q1495" i="1"/>
  <c r="Q1352" i="1"/>
  <c r="Q2009" i="1"/>
  <c r="Q1349" i="1"/>
  <c r="Q818" i="1"/>
  <c r="Q545" i="1"/>
  <c r="Q1506" i="1"/>
  <c r="Q2111" i="1"/>
  <c r="Q2103" i="1"/>
  <c r="Q2024" i="1"/>
  <c r="Q1365" i="1"/>
  <c r="Q1969" i="1"/>
  <c r="Q1634" i="1"/>
  <c r="Q1727" i="1"/>
  <c r="Q1478" i="1"/>
  <c r="Q1369" i="1"/>
  <c r="Q1473" i="1"/>
  <c r="Q1678" i="1"/>
  <c r="Q1490" i="1"/>
  <c r="Q1983" i="1"/>
  <c r="Q1951" i="1"/>
  <c r="Q2008" i="1"/>
  <c r="Q2001" i="1"/>
  <c r="Q1367" i="1"/>
  <c r="Q1932" i="1"/>
  <c r="Q2051" i="1"/>
  <c r="Q2045" i="1"/>
  <c r="Q2093" i="1"/>
  <c r="Q2046" i="1"/>
  <c r="Q2098" i="1"/>
  <c r="Q2112" i="1"/>
  <c r="Q2047" i="1"/>
  <c r="Q2015" i="1"/>
  <c r="Q2127" i="1"/>
  <c r="Q2096" i="1"/>
  <c r="Q1930" i="1"/>
  <c r="Q1641" i="1"/>
  <c r="Q1899" i="1"/>
  <c r="Q1607" i="1"/>
  <c r="Q1637" i="1"/>
  <c r="Q1675" i="1"/>
  <c r="Q2125" i="1"/>
  <c r="Q1797" i="1"/>
  <c r="Q1294" i="1"/>
  <c r="Q1590" i="1"/>
  <c r="Q1739" i="1"/>
  <c r="Q1966" i="1"/>
  <c r="Q1926" i="1"/>
  <c r="Q1753" i="1"/>
  <c r="Q1740" i="1"/>
  <c r="Q1967" i="1"/>
  <c r="Q1785" i="1"/>
  <c r="Q2003" i="1"/>
  <c r="Q1880" i="1"/>
  <c r="Q1708" i="1"/>
  <c r="Q2068" i="1"/>
  <c r="Q2030" i="1"/>
  <c r="Q1913" i="1"/>
  <c r="Q1976" i="1"/>
  <c r="Q2113" i="1"/>
  <c r="Q2054" i="1"/>
  <c r="Q2088" i="1"/>
  <c r="Q2118" i="1"/>
  <c r="Q1462" i="1"/>
  <c r="Q1463" i="1"/>
  <c r="Q1542" i="1"/>
  <c r="Q1659" i="1"/>
  <c r="Q1840" i="1"/>
  <c r="Q1935" i="1"/>
  <c r="Q1866" i="1"/>
  <c r="Q1646" i="1"/>
  <c r="Q1628" i="1"/>
  <c r="Q1954" i="1"/>
  <c r="Q1684" i="1"/>
  <c r="Q1344" i="1"/>
  <c r="Q1703" i="1"/>
  <c r="Q1327" i="1"/>
  <c r="Q2016" i="1"/>
  <c r="Q1370" i="1"/>
  <c r="Q1533" i="1"/>
  <c r="Q1732" i="1"/>
  <c r="Q1733" i="1"/>
  <c r="Q1624" i="1"/>
  <c r="Q1608" i="1"/>
  <c r="Q1464" i="1"/>
  <c r="Q1794" i="1"/>
  <c r="Q1686" i="1"/>
  <c r="Q1841" i="1"/>
  <c r="Q1912" i="1"/>
  <c r="Q1802" i="1"/>
  <c r="Q1340" i="1"/>
  <c r="Q1397" i="1"/>
  <c r="Q1355" i="1"/>
  <c r="Q1356" i="1"/>
  <c r="Q1776" i="1"/>
  <c r="Q1722" i="1"/>
  <c r="Q1655" i="1"/>
  <c r="Q1453" i="1"/>
  <c r="Q1905" i="1"/>
  <c r="Q1287" i="1"/>
  <c r="Q1273" i="1"/>
  <c r="Q1854" i="1"/>
  <c r="Q713" i="1"/>
  <c r="Q2019" i="1"/>
  <c r="Q2026" i="1"/>
  <c r="Q1992" i="1"/>
  <c r="Q1723" i="1"/>
  <c r="Q1657" i="1"/>
  <c r="Q1278" i="1"/>
  <c r="Q1329" i="1"/>
  <c r="Q1279" i="1"/>
  <c r="Q1458" i="1"/>
  <c r="Q1728" i="1"/>
  <c r="Q2011" i="1"/>
  <c r="Q2074" i="1"/>
  <c r="Q2080" i="1"/>
  <c r="Q2100" i="1"/>
  <c r="Q1240" i="1"/>
  <c r="Q1474" i="1"/>
  <c r="Q1563" i="1"/>
  <c r="Q1664" i="1"/>
  <c r="Q1357" i="1"/>
  <c r="Q2097" i="1"/>
  <c r="Q1358" i="1"/>
  <c r="Q1252" i="1"/>
  <c r="Q1479" i="1"/>
  <c r="Q836" i="1"/>
  <c r="Q1661" i="1"/>
  <c r="Q1338" i="1"/>
  <c r="Q1579" i="1"/>
  <c r="Q1786" i="1"/>
  <c r="Q1834" i="1"/>
  <c r="Q2017" i="1"/>
  <c r="Q1738" i="1"/>
  <c r="Q1744" i="1"/>
  <c r="Q1800" i="1"/>
  <c r="Q1975" i="1"/>
  <c r="Q1620" i="1"/>
  <c r="Q2050" i="1"/>
  <c r="Q2062" i="1"/>
  <c r="Q639" i="1"/>
  <c r="Q732" i="1"/>
  <c r="Q979" i="1"/>
  <c r="Q1052" i="1"/>
  <c r="Q1066" i="1"/>
  <c r="Q1104" i="1"/>
  <c r="Q1853" i="1"/>
  <c r="Q1676" i="1"/>
  <c r="Q1343" i="1"/>
  <c r="Q1867" i="1"/>
  <c r="Q1837" i="1"/>
  <c r="Q2055" i="1"/>
  <c r="Q1666" i="1"/>
  <c r="Q1454" i="1"/>
  <c r="Q1724" i="1"/>
  <c r="Q549" i="1"/>
  <c r="Q1611" i="1"/>
  <c r="Q1526" i="1"/>
  <c r="Q691" i="1"/>
  <c r="Q2122" i="1"/>
  <c r="Q1592" i="1"/>
  <c r="Q1955" i="1"/>
  <c r="Q1803" i="1"/>
  <c r="Q1508" i="1"/>
  <c r="Q1852" i="1"/>
  <c r="Q1878" i="1"/>
  <c r="Q1091" i="1"/>
  <c r="Q1647" i="1"/>
  <c r="Q1875" i="1"/>
  <c r="Q1006" i="1"/>
  <c r="Q1108" i="1"/>
  <c r="Q1040" i="1"/>
  <c r="Q1374" i="1"/>
  <c r="Q2041" i="1"/>
  <c r="Q1809" i="1"/>
  <c r="Q1500" i="1"/>
  <c r="Q1501" i="1"/>
  <c r="Q646" i="1"/>
  <c r="Q1054" i="1"/>
  <c r="Q1936" i="1"/>
  <c r="Q1415" i="1"/>
  <c r="Q1416" i="1"/>
  <c r="Q1280" i="1"/>
  <c r="Q514" i="1"/>
  <c r="Q1820" i="1"/>
  <c r="Q1636" i="1"/>
  <c r="Q1868" i="1"/>
  <c r="Q1486" i="1"/>
  <c r="Q1580" i="1"/>
  <c r="Q1577" i="1"/>
  <c r="Q1765" i="1"/>
  <c r="Q1916" i="1"/>
  <c r="Q1484" i="1"/>
  <c r="Q1292" i="1"/>
  <c r="Q1295" i="1"/>
  <c r="Q1455" i="1"/>
  <c r="Q1754" i="1"/>
  <c r="Q1638" i="1"/>
  <c r="Q1175" i="1"/>
  <c r="Q930" i="1"/>
  <c r="Q503" i="1"/>
  <c r="Q816" i="1"/>
  <c r="Q1181" i="1"/>
  <c r="Q1207" i="1"/>
  <c r="Q1671" i="1"/>
  <c r="Q1110" i="1"/>
  <c r="Q1662" i="1"/>
  <c r="Q1627" i="1"/>
  <c r="Q1156" i="1"/>
  <c r="Q1146" i="1"/>
  <c r="Q1092" i="1"/>
  <c r="Q1915" i="1"/>
  <c r="Q1423" i="1"/>
  <c r="Q1582" i="1"/>
  <c r="Q1574" i="1"/>
  <c r="Q1244" i="1"/>
  <c r="Q846" i="1"/>
  <c r="Q1179" i="1"/>
  <c r="Q605" i="1"/>
  <c r="Q1427" i="1"/>
  <c r="Q1696" i="1"/>
  <c r="Q1697" i="1"/>
  <c r="Q1428" i="1"/>
  <c r="Q1429" i="1"/>
  <c r="Q1698" i="1"/>
  <c r="Q1831" i="1"/>
  <c r="Q1583" i="1"/>
  <c r="Q1584" i="1"/>
  <c r="Q1575" i="1"/>
  <c r="Q1056" i="1"/>
  <c r="Q667" i="1"/>
  <c r="Q1851" i="1"/>
  <c r="Q1772" i="1"/>
  <c r="Q855" i="1"/>
  <c r="Q1818" i="1"/>
  <c r="Q1752" i="1"/>
  <c r="Q1927" i="1"/>
  <c r="Q926" i="1"/>
  <c r="Q813" i="1"/>
  <c r="Q1121" i="1"/>
  <c r="Q640" i="1"/>
  <c r="Q1468" i="1"/>
  <c r="Q1571" i="1"/>
  <c r="Q1301" i="1"/>
  <c r="Q1469" i="1"/>
  <c r="Q1825" i="1"/>
  <c r="Q1410" i="1"/>
  <c r="Q1991" i="1"/>
  <c r="Q1557" i="1"/>
  <c r="Q1681" i="1"/>
  <c r="Q1492" i="1"/>
  <c r="Q1504" i="1"/>
  <c r="Q1106" i="1"/>
  <c r="Q1289" i="1"/>
  <c r="Q1717" i="1"/>
  <c r="Q1277" i="1"/>
  <c r="Q1843" i="1"/>
  <c r="Q977" i="1"/>
  <c r="Q830" i="1"/>
  <c r="Q1169" i="1"/>
  <c r="Q1673" i="1"/>
  <c r="Q1672" i="1"/>
  <c r="Q1674" i="1"/>
  <c r="Q1826" i="1"/>
  <c r="Q1925" i="1"/>
  <c r="Q1561" i="1"/>
  <c r="Q1909" i="1"/>
  <c r="Q1822" i="1"/>
  <c r="Q1811" i="1"/>
  <c r="Q1892" i="1"/>
  <c r="Q1643" i="1"/>
  <c r="Q1716" i="1"/>
  <c r="Q1067" i="1"/>
  <c r="Q1222" i="1"/>
  <c r="Q1750" i="1"/>
  <c r="Q1450" i="1"/>
  <c r="Q1923" i="1"/>
  <c r="Q1305" i="1"/>
  <c r="Q649" i="1"/>
  <c r="Q706" i="1"/>
  <c r="Q1958" i="1"/>
  <c r="Q1959" i="1"/>
  <c r="Q1609" i="1"/>
  <c r="Q1960" i="1"/>
  <c r="Q1768" i="1"/>
  <c r="Q1769" i="1"/>
  <c r="Q1303" i="1"/>
  <c r="Q532" i="1"/>
  <c r="Q1126" i="1"/>
  <c r="Q1271" i="1"/>
  <c r="Q1308" i="1"/>
  <c r="Q1309" i="1"/>
  <c r="Q951" i="1"/>
  <c r="Q1310" i="1"/>
  <c r="Q2076" i="1"/>
  <c r="Q1774" i="1"/>
  <c r="Q307" i="1"/>
  <c r="Q1702" i="1"/>
  <c r="Q1693" i="1"/>
  <c r="Q1394" i="1"/>
  <c r="Q1514" i="1"/>
  <c r="Q1564" i="1"/>
  <c r="Q1685" i="1"/>
  <c r="Q2077" i="1"/>
  <c r="Q2078" i="1"/>
  <c r="Q1031" i="1"/>
  <c r="Q672" i="1"/>
  <c r="Q1400" i="1"/>
  <c r="Q1990" i="1"/>
  <c r="Q1247" i="1"/>
  <c r="Q1819" i="1"/>
  <c r="Q1263" i="1"/>
  <c r="Q1122" i="1"/>
  <c r="Q1629" i="1"/>
  <c r="Q2004" i="1"/>
  <c r="Q2012" i="1"/>
  <c r="Q2075" i="1"/>
  <c r="Q1366" i="1"/>
  <c r="Q1322" i="1"/>
  <c r="Q1949" i="1"/>
  <c r="Q1679" i="1"/>
  <c r="Q535" i="1"/>
  <c r="Q2079" i="1"/>
  <c r="Q1759" i="1"/>
  <c r="Q1553" i="1"/>
  <c r="Q1881" i="1"/>
  <c r="Q2120" i="1"/>
  <c r="Q1262" i="1"/>
  <c r="Q1796" i="1"/>
  <c r="Q831" i="1"/>
  <c r="Q1216" i="1"/>
  <c r="Q1921" i="1"/>
  <c r="Q2086" i="1"/>
  <c r="Q1100" i="1"/>
  <c r="Q516" i="1"/>
  <c r="Q1359" i="1"/>
  <c r="Q1536" i="1"/>
  <c r="Q1141" i="1"/>
  <c r="Q1596" i="1"/>
  <c r="Q579" i="1"/>
  <c r="Q224" i="1"/>
  <c r="Q1009" i="1"/>
  <c r="Q1069" i="1"/>
  <c r="Q368" i="1"/>
  <c r="Q220" i="1"/>
  <c r="Q896" i="1"/>
  <c r="Q890" i="1"/>
  <c r="Q883" i="1"/>
  <c r="Q623" i="1"/>
  <c r="Q191" i="1"/>
  <c r="Q852" i="1"/>
  <c r="Q851" i="1"/>
  <c r="Q356" i="1"/>
  <c r="Q216" i="1"/>
  <c r="Q1023" i="1"/>
  <c r="Q1024" i="1"/>
  <c r="Q1025" i="1"/>
  <c r="Q1026" i="1"/>
  <c r="Q875" i="1"/>
  <c r="Q219" i="1"/>
  <c r="Q689" i="1"/>
  <c r="Q931" i="1"/>
  <c r="Q690" i="1"/>
  <c r="Q950" i="1"/>
  <c r="Q233" i="1"/>
  <c r="Q261" i="1"/>
  <c r="Q958" i="1"/>
  <c r="Q212" i="1"/>
  <c r="Q947" i="1"/>
  <c r="Q948" i="1"/>
  <c r="Q235" i="1"/>
  <c r="Q171" i="1"/>
  <c r="Q209" i="1"/>
  <c r="Q814" i="1"/>
  <c r="Q2056" i="1"/>
  <c r="Q1003" i="1"/>
  <c r="Q1267" i="1"/>
  <c r="Q1059" i="1"/>
  <c r="Q404" i="1"/>
  <c r="Q435" i="1"/>
  <c r="Q1185" i="1"/>
  <c r="Q1846" i="1"/>
  <c r="Q712" i="1"/>
  <c r="Q2121" i="1"/>
  <c r="Q2043" i="1"/>
  <c r="Q866" i="1"/>
  <c r="Q965" i="1"/>
  <c r="Q287" i="1"/>
  <c r="Q1855" i="1"/>
  <c r="Q523" i="1"/>
  <c r="Q1529" i="1"/>
  <c r="Q2000" i="1"/>
  <c r="Q1120" i="1"/>
  <c r="Q1268" i="1"/>
  <c r="Q954" i="1"/>
  <c r="Q1985" i="1"/>
  <c r="Q1986" i="1"/>
  <c r="Q1987" i="1"/>
  <c r="Q1815" i="1"/>
  <c r="Q1585" i="1"/>
  <c r="Q520" i="1"/>
  <c r="Q458" i="1"/>
  <c r="Q374" i="1"/>
  <c r="Q371" i="1"/>
  <c r="Q1755" i="1"/>
  <c r="Q900" i="1"/>
  <c r="Q620" i="1"/>
  <c r="Q1063" i="1"/>
  <c r="Q1064" i="1"/>
  <c r="Q729" i="1"/>
  <c r="Q945" i="1"/>
  <c r="Q1076" i="1"/>
  <c r="Q1077" i="1"/>
  <c r="Q1078" i="1"/>
  <c r="Q615" i="1"/>
  <c r="Q308" i="1"/>
  <c r="Q450" i="1"/>
  <c r="Q597" i="1"/>
  <c r="Q1865" i="1"/>
  <c r="Q686" i="1"/>
  <c r="Q635" i="1"/>
  <c r="Q909" i="1"/>
  <c r="Q2035" i="1"/>
  <c r="Q524" i="1"/>
  <c r="Q964" i="1"/>
  <c r="Q867" i="1"/>
  <c r="Q1918" i="1"/>
  <c r="Q961" i="1"/>
  <c r="Q962" i="1"/>
  <c r="Q722" i="1"/>
  <c r="Q684" i="1"/>
  <c r="Q1007" i="1"/>
  <c r="Q685" i="1"/>
  <c r="Q565" i="1"/>
  <c r="Q1568" i="1"/>
  <c r="Q614" i="1"/>
  <c r="Q1114" i="1"/>
  <c r="Q1745" i="1"/>
  <c r="Q1900" i="1"/>
  <c r="Q582" i="1"/>
  <c r="Q1835" i="1"/>
  <c r="Q2027" i="1"/>
  <c r="Q339" i="1"/>
  <c r="Q367" i="1"/>
  <c r="Q473" i="1"/>
  <c r="Q474" i="1"/>
  <c r="Q748" i="1"/>
  <c r="Q1098" i="1"/>
  <c r="Q1735" i="1"/>
  <c r="Q1872" i="1"/>
  <c r="Q2110" i="1"/>
  <c r="Q1534" i="1"/>
  <c r="Q1984" i="1"/>
  <c r="Q1879" i="1"/>
  <c r="Q1864" i="1"/>
  <c r="Q2005" i="1"/>
  <c r="Q1850" i="1"/>
  <c r="Q464" i="1"/>
  <c r="Q578" i="1"/>
  <c r="Q1061" i="1"/>
  <c r="Q1503" i="1"/>
  <c r="Q585" i="1"/>
  <c r="Q1887" i="1"/>
  <c r="Q1690" i="1"/>
  <c r="Q1924" i="1"/>
  <c r="Q1578" i="1"/>
  <c r="Q2066" i="1"/>
  <c r="Q2105" i="1"/>
  <c r="Q255" i="1"/>
  <c r="Q1597" i="1"/>
  <c r="Q1089" i="1"/>
  <c r="Q2071" i="1"/>
  <c r="Q1044" i="1"/>
  <c r="Q2064" i="1"/>
  <c r="Q902" i="1"/>
  <c r="Q1994" i="1"/>
  <c r="Q1980" i="1"/>
  <c r="Q1956" i="1"/>
  <c r="Q1957" i="1"/>
  <c r="Q2109" i="1"/>
  <c r="Q496" i="1"/>
  <c r="Q976" i="1"/>
  <c r="Q1341" i="1"/>
  <c r="Q1603" i="1"/>
  <c r="Q1898" i="1"/>
  <c r="Q811" i="1"/>
  <c r="Q281" i="1"/>
  <c r="Q1555" i="1"/>
  <c r="Q663" i="1"/>
  <c r="Q494" i="1"/>
  <c r="Q868" i="1"/>
  <c r="Q617" i="1"/>
  <c r="Q936" i="1"/>
  <c r="Q645" i="1"/>
  <c r="Q892" i="1"/>
  <c r="Q937" i="1"/>
  <c r="Q938" i="1"/>
  <c r="Q893" i="1"/>
  <c r="Q1709" i="1"/>
  <c r="Q1558" i="1"/>
  <c r="Q1559" i="1"/>
  <c r="Q1209" i="1"/>
  <c r="Q865" i="1"/>
  <c r="Q606" i="1"/>
  <c r="Q521" i="1"/>
  <c r="Q437" i="1"/>
  <c r="Q409" i="1"/>
  <c r="Q403" i="1"/>
  <c r="Q352" i="1"/>
  <c r="Q420" i="1"/>
  <c r="Q265" i="1"/>
  <c r="Q336" i="1"/>
  <c r="Q1808" i="1"/>
  <c r="Q910" i="1"/>
  <c r="Q1011" i="1"/>
  <c r="Q914" i="1"/>
  <c r="Q939" i="1"/>
  <c r="Q911" i="1"/>
  <c r="Q1012" i="1"/>
  <c r="Q1770" i="1"/>
  <c r="Q721" i="1"/>
  <c r="Q745" i="1"/>
  <c r="Q1261" i="1"/>
  <c r="Q2060" i="1"/>
  <c r="Q621" i="1"/>
  <c r="Q673" i="1"/>
  <c r="Q632" i="1"/>
  <c r="Q402" i="1"/>
  <c r="Q485" i="1"/>
  <c r="Q387" i="1"/>
  <c r="Q863" i="1"/>
  <c r="Q338" i="1"/>
  <c r="Q861" i="1"/>
  <c r="Q525" i="1"/>
  <c r="Q599" i="1"/>
  <c r="Q856" i="1"/>
  <c r="Q1446" i="1"/>
  <c r="Q330" i="1"/>
  <c r="Q1907" i="1"/>
  <c r="Q2048" i="1"/>
  <c r="Q433" i="1"/>
  <c r="Q740" i="1"/>
  <c r="Q1677" i="1"/>
  <c r="Q905" i="1"/>
  <c r="Q630" i="1"/>
  <c r="Q296" i="1"/>
  <c r="Q1264" i="1"/>
  <c r="Q1387" i="1"/>
  <c r="Q509" i="1"/>
  <c r="Q2065" i="1"/>
  <c r="Q1459" i="1"/>
  <c r="Q398" i="1"/>
  <c r="Q543" i="1"/>
  <c r="Q1551" i="1"/>
  <c r="Q564" i="1"/>
  <c r="Q838" i="1"/>
  <c r="Q906" i="1"/>
  <c r="Q1313" i="1"/>
  <c r="Q335" i="1"/>
  <c r="Q860" i="1"/>
  <c r="Q607" i="1"/>
  <c r="Q822" i="1"/>
  <c r="Q823" i="1"/>
  <c r="Q824" i="1"/>
  <c r="Q825" i="1"/>
  <c r="Q584" i="1"/>
  <c r="Q826" i="1"/>
  <c r="Q487" i="1"/>
  <c r="Q581" i="1"/>
  <c r="Q452" i="1"/>
  <c r="Q1043" i="1"/>
  <c r="Q471" i="1"/>
  <c r="Q236" i="1"/>
  <c r="Q407" i="1"/>
  <c r="Q369" i="1"/>
  <c r="Q162" i="1"/>
  <c r="Q282" i="1"/>
  <c r="Q283" i="1"/>
  <c r="Q1143" i="1"/>
  <c r="Q1017" i="1"/>
  <c r="Q1144" i="1"/>
  <c r="Q284" i="1"/>
  <c r="Q364" i="1"/>
  <c r="Q357" i="1"/>
  <c r="Q1225" i="1"/>
  <c r="Q285" i="1"/>
  <c r="Q432" i="1"/>
  <c r="Q702" i="1"/>
  <c r="Q391" i="1"/>
  <c r="Q1138" i="1"/>
  <c r="Q130" i="1"/>
  <c r="Q659" i="1"/>
  <c r="Q91" i="1"/>
  <c r="Q1787" i="1"/>
  <c r="Q1908" i="1"/>
  <c r="Q1856" i="1"/>
  <c r="Q1857" i="1"/>
  <c r="Q1858" i="1"/>
  <c r="Q1859" i="1"/>
  <c r="Q1729" i="1"/>
  <c r="Q2099" i="1"/>
  <c r="Q1612" i="1"/>
  <c r="Q1131" i="1"/>
  <c r="Q718" i="1"/>
  <c r="Q1395" i="1"/>
  <c r="Q1914" i="1"/>
  <c r="Q1269" i="1"/>
  <c r="Q1667" i="1"/>
  <c r="Q1687" i="1"/>
  <c r="Q1424" i="1"/>
  <c r="Q1613" i="1"/>
  <c r="Q1431" i="1"/>
  <c r="Q1977" i="1"/>
  <c r="Q1827" i="1"/>
  <c r="Q2124" i="1"/>
  <c r="Q1971" i="1"/>
  <c r="Q2063" i="1"/>
  <c r="Q2081" i="1"/>
  <c r="Q2061" i="1"/>
  <c r="Q2106" i="1"/>
  <c r="Q1497" i="1"/>
  <c r="Q1371" i="1"/>
  <c r="Q2031" i="1"/>
  <c r="Q1934" i="1"/>
  <c r="Q2115" i="1"/>
  <c r="Q2033" i="1"/>
  <c r="Q2116" i="1"/>
  <c r="Q2069" i="1"/>
  <c r="Q2117" i="1"/>
  <c r="Q2114" i="1"/>
  <c r="Q1944" i="1"/>
  <c r="Q1086" i="1"/>
  <c r="Q2091" i="1"/>
  <c r="Q687" i="1"/>
  <c r="Q1929" i="1"/>
  <c r="Q2108" i="1"/>
  <c r="Q1968" i="1"/>
  <c r="Q1419" i="1"/>
  <c r="Q2082" i="1"/>
  <c r="Q1937" i="1"/>
  <c r="Q1860" i="1"/>
  <c r="Q1861" i="1"/>
  <c r="Q1804" i="1"/>
  <c r="Q2032" i="1"/>
  <c r="Q1626" i="1"/>
  <c r="Q1593" i="1"/>
  <c r="Q1560" i="1"/>
  <c r="Q1507" i="1"/>
  <c r="Q751" i="1"/>
  <c r="Q1713" i="1"/>
  <c r="Q1870" i="1"/>
  <c r="Q1442" i="1"/>
  <c r="Q767" i="1"/>
  <c r="Q2025" i="1"/>
  <c r="Q1598" i="1"/>
  <c r="Q1276" i="1"/>
  <c r="Q1436" i="1"/>
  <c r="Q1700" i="1"/>
  <c r="Q1884" i="1"/>
  <c r="Q1896" i="1"/>
  <c r="Q1885" i="1"/>
  <c r="Q1163" i="1"/>
  <c r="Q1136" i="1"/>
  <c r="Q344" i="1"/>
  <c r="Q345" i="1"/>
  <c r="Q1226" i="1"/>
  <c r="Q479" i="1"/>
  <c r="Q1443" i="1"/>
  <c r="Q990" i="1"/>
  <c r="Q1173" i="1"/>
  <c r="Q946" i="1"/>
  <c r="Q272" i="1"/>
  <c r="Q1988" i="1"/>
  <c r="Q1444" i="1"/>
  <c r="Q213" i="1"/>
  <c r="Q775" i="1"/>
  <c r="Q2095" i="1"/>
  <c r="Q262" i="1"/>
  <c r="Q1877" i="1"/>
  <c r="Q2042" i="1"/>
  <c r="Q2090" i="1"/>
  <c r="Q1805" i="1"/>
  <c r="Q1099" i="1"/>
  <c r="Q1653" i="1"/>
  <c r="Q1383" i="1"/>
  <c r="Q1832" i="1"/>
  <c r="Q1174" i="1"/>
  <c r="Q1445" i="1"/>
  <c r="Q1741" i="1"/>
  <c r="Q2119" i="1"/>
  <c r="Q723" i="1"/>
  <c r="Q674" i="1"/>
  <c r="Q837" i="1"/>
  <c r="Q1128" i="1"/>
  <c r="Q2018" i="1"/>
  <c r="Q1191" i="1"/>
  <c r="Q1718" i="1"/>
  <c r="Q254" i="1"/>
  <c r="Q828" i="1"/>
  <c r="Q1350" i="1"/>
  <c r="Q1982" i="1"/>
  <c r="Q2085" i="1"/>
  <c r="Q1824" i="1"/>
  <c r="Q2123" i="1"/>
  <c r="Q1948" i="1"/>
  <c r="Q2102" i="1"/>
  <c r="Q2022" i="1"/>
  <c r="Q1742" i="1"/>
  <c r="Q1873" i="1"/>
  <c r="Q1874" i="1"/>
  <c r="Q1704" i="1"/>
  <c r="Q1434" i="1"/>
  <c r="Q1166" i="1"/>
  <c r="Q1493" i="1"/>
  <c r="Q1432" i="1"/>
  <c r="Q1060" i="1"/>
  <c r="Q1311" i="1"/>
  <c r="Q517" i="1"/>
  <c r="Q1297" i="1"/>
  <c r="Q1522" i="1"/>
  <c r="Q1140" i="1"/>
  <c r="Q1326" i="1"/>
  <c r="Q1449" i="1"/>
  <c r="Q1665" i="1"/>
  <c r="Q1893" i="1"/>
  <c r="Q1894" i="1"/>
  <c r="Q786" i="1"/>
  <c r="Q1756" i="1"/>
  <c r="Q1389" i="1"/>
  <c r="Q1715" i="1"/>
  <c r="Q1890" i="1"/>
  <c r="Q1581" i="1"/>
  <c r="Q1891" i="1"/>
  <c r="Q1465" i="1"/>
  <c r="Q1433" i="1"/>
  <c r="Q1746" i="1"/>
  <c r="Q698" i="1"/>
  <c r="Q1237" i="1"/>
  <c r="Q1945" i="1"/>
  <c r="Q583" i="1"/>
  <c r="Q1989" i="1"/>
  <c r="Q1816" i="1"/>
  <c r="Q817" i="1"/>
  <c r="Q1978" i="1"/>
  <c r="Q558" i="1"/>
  <c r="Q785" i="1"/>
  <c r="Q1652" i="1"/>
  <c r="Q260" i="1"/>
  <c r="Q642" i="1"/>
  <c r="Q1255" i="1"/>
  <c r="Q1767" i="1"/>
  <c r="Q484" i="1"/>
  <c r="Q677" i="1"/>
  <c r="Q678" i="1"/>
  <c r="Q480" i="1"/>
  <c r="Q643" i="1"/>
  <c r="Q928" i="1"/>
  <c r="Q929" i="1"/>
  <c r="Q1502" i="1"/>
  <c r="Q766" i="1"/>
  <c r="Q1145" i="1"/>
  <c r="Q1298" i="1"/>
  <c r="Q1903" i="1"/>
  <c r="Q2020" i="1"/>
  <c r="Q1964" i="1"/>
  <c r="Q1757" i="1"/>
  <c r="Q1817" i="1"/>
  <c r="Q542" i="1"/>
  <c r="Q2023" i="1"/>
  <c r="Q390" i="1"/>
  <c r="Q1615" i="1"/>
  <c r="Q1193" i="1"/>
  <c r="Q1943" i="1"/>
  <c r="Q1997" i="1"/>
  <c r="Q1895" i="1"/>
  <c r="Q1783" i="1"/>
  <c r="Q1725" i="1"/>
  <c r="Q1654" i="1"/>
  <c r="Q1499" i="1"/>
  <c r="Q1224" i="1"/>
  <c r="Q1147" i="1"/>
  <c r="Q1004" i="1"/>
  <c r="Q761" i="1"/>
  <c r="Q727" i="1"/>
  <c r="Q694" i="1"/>
  <c r="Q693" i="1"/>
  <c r="Q1594" i="1"/>
  <c r="Q676" i="1"/>
  <c r="Q726" i="1"/>
  <c r="Q1307" i="1"/>
  <c r="Q1385" i="1"/>
  <c r="Q312" i="1"/>
  <c r="Q1013" i="1"/>
  <c r="Q2010" i="1"/>
  <c r="Q858" i="1"/>
  <c r="Q604" i="1"/>
  <c r="Q933" i="1"/>
  <c r="Q901" i="1"/>
  <c r="Q577" i="1"/>
  <c r="Q1319" i="1"/>
  <c r="Q1176" i="1"/>
  <c r="Q1734" i="1"/>
  <c r="Q1812" i="1"/>
  <c r="Q439" i="1"/>
  <c r="Q1710" i="1"/>
  <c r="Q1623" i="1"/>
  <c r="Q1649" i="1"/>
  <c r="Q1680" i="1"/>
  <c r="Q1353" i="1"/>
  <c r="Q1793" i="1"/>
  <c r="Q1328" i="1"/>
  <c r="Q753" i="1"/>
  <c r="Q1217" i="1"/>
  <c r="Q1296" i="1"/>
  <c r="Q1266" i="1"/>
  <c r="Q974" i="1"/>
  <c r="Q853" i="1"/>
  <c r="Q679" i="1"/>
  <c r="Q1901" i="1"/>
  <c r="Q2083" i="1"/>
  <c r="Q1902" i="1"/>
  <c r="Q1886" i="1"/>
  <c r="Q1777" i="1"/>
  <c r="Q1762" i="1"/>
  <c r="Q1810" i="1"/>
  <c r="Q2084" i="1"/>
  <c r="Q897" i="1"/>
  <c r="Q1544" i="1"/>
  <c r="Q2092" i="1"/>
  <c r="Q1644" i="1"/>
  <c r="Q2036" i="1"/>
  <c r="Q1288" i="1"/>
  <c r="Q1807" i="1"/>
  <c r="Q1390" i="1"/>
  <c r="Q1946" i="1"/>
  <c r="Q1422" i="1"/>
  <c r="Q1430" i="1"/>
  <c r="Q1142" i="1"/>
  <c r="Q1249" i="1"/>
  <c r="Q879" i="1"/>
  <c r="Q1630" i="1"/>
  <c r="Q1565" i="1"/>
  <c r="Q864" i="1"/>
  <c r="Q619" i="1"/>
  <c r="Q1525" i="1"/>
  <c r="Q1199" i="1"/>
  <c r="Q1619" i="1"/>
  <c r="Q628" i="1"/>
  <c r="Q1148" i="1"/>
  <c r="Q1324" i="1"/>
  <c r="Q462" i="1"/>
  <c r="Q1906" i="1"/>
  <c r="Q1586" i="1"/>
  <c r="Q1806" i="1"/>
  <c r="Q2053" i="1"/>
  <c r="Q1425" i="1"/>
  <c r="Q1602" i="1"/>
  <c r="Q1231" i="1"/>
  <c r="Q888" i="1"/>
  <c r="Q1773" i="1"/>
  <c r="Q975" i="1"/>
  <c r="Q1172" i="1"/>
  <c r="Q1189" i="1"/>
  <c r="Q1282" i="1"/>
  <c r="Q1848" i="1"/>
  <c r="Q1849" i="1"/>
  <c r="Q720" i="1"/>
  <c r="Q1782" i="1"/>
  <c r="Q943" i="1"/>
  <c r="Q1730" i="1"/>
  <c r="Q1346" i="1"/>
  <c r="Q1595" i="1"/>
  <c r="Q1171" i="1"/>
  <c r="Q1372" i="1"/>
  <c r="Q1691" i="1"/>
  <c r="Q1270" i="1"/>
  <c r="Q1248" i="1"/>
  <c r="Q1368" i="1"/>
  <c r="Q1157" i="1"/>
  <c r="Q1736" i="1"/>
  <c r="Q839" i="1"/>
  <c r="Q1961" i="1"/>
  <c r="Q1788" i="1"/>
  <c r="Q2002" i="1"/>
  <c r="Q1318" i="1"/>
  <c r="Q1250" i="1"/>
  <c r="Q428" i="1"/>
  <c r="Q257" i="1"/>
  <c r="Q299" i="1"/>
  <c r="Q1083" i="1"/>
  <c r="Q331" i="1"/>
  <c r="Q370" i="1"/>
  <c r="Q2073" i="1"/>
  <c r="Q1251" i="1"/>
  <c r="Q1274" i="1"/>
  <c r="Q1942" i="1"/>
  <c r="Q1862" i="1"/>
  <c r="Q1981" i="1"/>
  <c r="Q1494" i="1"/>
  <c r="Q1605" i="1"/>
  <c r="Q1760" i="1"/>
  <c r="Q1228" i="1"/>
  <c r="Q1998" i="1"/>
  <c r="Q1281" i="1"/>
  <c r="Q1170" i="1"/>
  <c r="Q1775" i="1"/>
  <c r="Q1882" i="1"/>
  <c r="Q1974" i="1"/>
  <c r="Q1842" i="1"/>
  <c r="Q1970" i="1"/>
  <c r="Q2044" i="1"/>
  <c r="Q1481" i="1"/>
  <c r="Q1748" i="1"/>
  <c r="Q1046" i="1"/>
  <c r="Q1482" i="1"/>
  <c r="Q1869" i="1"/>
  <c r="Q1836" i="1"/>
  <c r="Q1919" i="1"/>
  <c r="Q1047" i="1"/>
  <c r="Q1790" i="1"/>
  <c r="Q999" i="1"/>
  <c r="Q1569" i="1"/>
  <c r="Q1460" i="1"/>
  <c r="Q1476" i="1"/>
  <c r="Q1888" i="1"/>
  <c r="Q1286" i="1"/>
  <c r="Q862" i="1"/>
  <c r="Q1993" i="1"/>
  <c r="Q1963" i="1"/>
  <c r="Q1972" i="1"/>
  <c r="Q2087" i="1"/>
  <c r="Q1766" i="1"/>
  <c r="Q986" i="1"/>
  <c r="Q1562" i="1"/>
  <c r="Q1639" i="1"/>
  <c r="Q1838" i="1"/>
  <c r="Q2057" i="1"/>
  <c r="Q443" i="1"/>
  <c r="Q1360" i="1"/>
  <c r="Q1361" i="1"/>
  <c r="Q1933" i="1"/>
  <c r="Q1952" i="1"/>
  <c r="Q2058" i="1"/>
  <c r="Q1953" i="1"/>
  <c r="Q1401" i="1"/>
  <c r="Q2089" i="1"/>
  <c r="Q1531" i="1"/>
  <c r="Q2059" i="1"/>
  <c r="Q2021" i="1"/>
  <c r="Q1420" i="1"/>
  <c r="Q1844" i="1"/>
  <c r="Q1456" i="1"/>
  <c r="Q1158" i="1"/>
  <c r="Q1897" i="1"/>
  <c r="Q1640" i="1"/>
  <c r="Q314" i="1"/>
  <c r="Q1511" i="1"/>
  <c r="Q1392" i="1"/>
  <c r="Q1467" i="1"/>
  <c r="Q1515" i="1"/>
  <c r="Q594" i="1"/>
  <c r="Q1299" i="1"/>
  <c r="Q1566" i="1"/>
  <c r="Q1238" i="1"/>
  <c r="Q1186" i="1"/>
  <c r="Q1062" i="1"/>
  <c r="Q760" i="1"/>
  <c r="Q1587" i="1"/>
  <c r="Q1813" i="1"/>
  <c r="Q755" i="1"/>
  <c r="Q1378" i="1"/>
  <c r="Q661" i="1"/>
  <c r="Q1537" i="1"/>
  <c r="Q1720" i="1"/>
  <c r="Q768" i="1"/>
  <c r="Q1839" i="1"/>
  <c r="Q1645" i="1"/>
  <c r="Q1833" i="1"/>
  <c r="Q1635" i="1"/>
  <c r="Q1159" i="1"/>
  <c r="Q1731" i="1"/>
  <c r="Q1071" i="1"/>
  <c r="Q710" i="1"/>
  <c r="Q1214" i="1"/>
  <c r="Q1845" i="1"/>
  <c r="Q1393" i="1"/>
  <c r="Q595" i="1"/>
  <c r="Q1516" i="1"/>
  <c r="Q1300" i="1"/>
  <c r="Q1567" i="1"/>
  <c r="Q1588" i="1"/>
  <c r="Q1510" i="1"/>
  <c r="Q700" i="1"/>
  <c r="Q1517" i="1"/>
  <c r="Q1668" i="1"/>
  <c r="Q1714" i="1"/>
  <c r="Q1418" i="1"/>
  <c r="Q1758" i="1"/>
  <c r="Q1999" i="1"/>
  <c r="Q2029" i="1"/>
  <c r="Q1614" i="1"/>
  <c r="Q1386" i="1"/>
  <c r="Q737" i="1"/>
  <c r="Q1437" i="1"/>
  <c r="Q1539" i="1"/>
  <c r="Q1107" i="1"/>
  <c r="Q1520" i="1"/>
  <c r="Q1751" i="1"/>
  <c r="Q1048" i="1"/>
  <c r="Q1821" i="1"/>
  <c r="Q1749" i="1"/>
  <c r="Q1232" i="1"/>
  <c r="Q1211" i="1"/>
  <c r="Q1920" i="1"/>
  <c r="Q2037" i="1"/>
  <c r="Q857" i="1"/>
  <c r="Q1275" i="1"/>
  <c r="Q1197" i="1"/>
  <c r="Q1650" i="1"/>
  <c r="Q741" i="1"/>
  <c r="Q1950" i="1"/>
  <c r="Q1631" i="1"/>
  <c r="Q1362" i="1"/>
  <c r="Q2013" i="1"/>
  <c r="Q1947" i="1"/>
  <c r="Q1847" i="1"/>
  <c r="Q2038" i="1"/>
  <c r="Q2126" i="1"/>
  <c r="Q2101" i="1"/>
  <c r="Q2107" i="1"/>
  <c r="Q340" i="1"/>
  <c r="Q1771" i="1"/>
  <c r="Q707" i="1"/>
  <c r="Q821" i="1"/>
  <c r="Q742" i="1"/>
  <c r="Q1192" i="1"/>
  <c r="Q743" i="1"/>
  <c r="Q1572" i="1"/>
  <c r="Q1512" i="1"/>
  <c r="Q1215" i="1"/>
  <c r="Q601" i="1"/>
  <c r="Q1669" i="1"/>
  <c r="Q456" i="1"/>
  <c r="Q1032" i="1"/>
  <c r="Q275" i="1"/>
  <c r="Q1589" i="1"/>
  <c r="Q1491" i="1"/>
  <c r="Q1761" i="1"/>
  <c r="Q346" i="1"/>
  <c r="Q1379" i="1"/>
  <c r="Q1010" i="1"/>
  <c r="Q365" i="1"/>
  <c r="Q1573" i="1"/>
  <c r="Q2049" i="1"/>
  <c r="Q1789" i="1"/>
  <c r="Q2014" i="1"/>
  <c r="Q1102" i="1"/>
  <c r="Q1417" i="1"/>
  <c r="Q1364" i="1"/>
  <c r="Q429" i="1"/>
  <c r="Q842" i="1"/>
  <c r="Q1889" i="1"/>
  <c r="Q754" i="1"/>
  <c r="Q1103" i="1"/>
  <c r="Q1351" i="1"/>
  <c r="Q941" i="1"/>
  <c r="Q1521" i="1"/>
  <c r="Q765" i="1"/>
  <c r="Q1828" i="1"/>
  <c r="Q657" i="1"/>
  <c r="Q129" i="1"/>
  <c r="Q815" i="1"/>
  <c r="Q827" i="1"/>
  <c r="Q21" i="1"/>
  <c r="Q2140" i="1"/>
  <c r="Q2146" i="1"/>
  <c r="Q2142" i="1"/>
  <c r="Q2143" i="1"/>
  <c r="Q2141" i="1"/>
  <c r="Q1028" i="1"/>
  <c r="Q1293" i="1"/>
  <c r="Q819" i="1"/>
  <c r="Q1917" i="1"/>
  <c r="Q491" i="1"/>
  <c r="Q1941" i="1"/>
  <c r="Q1719" i="1"/>
  <c r="Q1556" i="1"/>
  <c r="Q1876" i="1"/>
  <c r="Q197" i="1"/>
  <c r="Q453" i="1"/>
  <c r="Q554" i="1"/>
  <c r="Q1257" i="1"/>
  <c r="Q536" i="1"/>
  <c r="Q1314" i="1"/>
  <c r="Q1258" i="1"/>
  <c r="Q436" i="1"/>
  <c r="Q776" i="1"/>
  <c r="Q555" i="1"/>
  <c r="Q1125" i="1"/>
  <c r="Q455" i="1"/>
  <c r="Q556" i="1"/>
  <c r="Q1259" i="1"/>
  <c r="Q537" i="1"/>
  <c r="Q1315" i="1"/>
  <c r="Q557" i="1"/>
  <c r="Q1260" i="1"/>
  <c r="Q538" i="1"/>
  <c r="Q1316" i="1"/>
  <c r="Q671" i="1"/>
  <c r="Q123" i="1"/>
  <c r="Q146" i="1"/>
  <c r="Q1330" i="1"/>
  <c r="Q1496" i="1"/>
  <c r="Q1234" i="1"/>
  <c r="Q1094" i="1"/>
  <c r="Q1235" i="1"/>
  <c r="Q389" i="1"/>
  <c r="Q1439" i="1"/>
  <c r="Q1457" i="1"/>
  <c r="Q1256" i="1"/>
  <c r="Q1331" i="1"/>
  <c r="Q1743" i="1"/>
  <c r="Q731" i="1"/>
  <c r="Q1243" i="1"/>
  <c r="Q1398" i="1"/>
  <c r="Q1487" i="1"/>
  <c r="Q1065" i="1"/>
  <c r="Q1764" i="1"/>
  <c r="Q1426" i="1"/>
  <c r="Q1447" i="1"/>
  <c r="Q1411" i="1"/>
  <c r="Q1922" i="1"/>
  <c r="Q1973" i="1"/>
  <c r="Q1591" i="1"/>
  <c r="Q1658" i="1"/>
  <c r="Q2052" i="1"/>
  <c r="Q1111" i="1"/>
  <c r="Q1177" i="1"/>
  <c r="Q610" i="1"/>
  <c r="Q602" i="1"/>
  <c r="Q454" i="1"/>
  <c r="Q988" i="1"/>
  <c r="Q664" i="1"/>
  <c r="Q141" i="1"/>
  <c r="Q144" i="1"/>
  <c r="Q1616" i="1"/>
  <c r="Q1939" i="1"/>
  <c r="Q1354" i="1"/>
  <c r="Q716" i="1"/>
  <c r="Q650" i="1"/>
  <c r="Q762" i="1"/>
  <c r="Q326" i="1"/>
  <c r="Q894" i="1"/>
  <c r="Q725" i="1"/>
  <c r="Q1513" i="1"/>
  <c r="Q730" i="1"/>
  <c r="Q1015" i="1"/>
  <c r="Q884" i="1"/>
  <c r="Q1388" i="1"/>
  <c r="Q675" i="1"/>
  <c r="Q350" i="1"/>
  <c r="Q427" i="1"/>
  <c r="Q956" i="1"/>
  <c r="Q869" i="1"/>
  <c r="Q1180" i="1"/>
  <c r="Q1535" i="1"/>
  <c r="Q1119" i="1"/>
  <c r="Q1706" i="1"/>
  <c r="Q1489" i="1"/>
  <c r="Q876" i="1"/>
  <c r="Q877" i="1"/>
  <c r="Q124" i="1"/>
  <c r="Q125" i="1"/>
  <c r="Q903" i="1"/>
  <c r="Q904" i="1"/>
  <c r="Q878" i="1"/>
  <c r="Q887" i="1"/>
  <c r="Q873" i="1"/>
  <c r="Q870" i="1"/>
  <c r="Q871" i="1"/>
  <c r="Q872" i="1"/>
  <c r="Q1995" i="1"/>
  <c r="Q1996" i="1"/>
  <c r="Q588" i="1"/>
  <c r="Q915" i="1"/>
  <c r="Q916" i="1"/>
  <c r="Q917" i="1"/>
  <c r="Q918" i="1"/>
  <c r="Q919" i="1"/>
  <c r="Q920" i="1"/>
  <c r="Q921" i="1"/>
  <c r="Q922" i="1"/>
  <c r="Q923" i="1"/>
  <c r="Q924" i="1"/>
  <c r="Q925" i="1"/>
  <c r="Q217" i="1"/>
  <c r="Q1087" i="1"/>
  <c r="Q175" i="1"/>
  <c r="Q1139" i="1"/>
  <c r="Q996" i="1"/>
  <c r="Q1016" i="1"/>
  <c r="Q1019" i="1"/>
  <c r="Q665" i="1"/>
  <c r="Q490" i="1"/>
  <c r="Q232" i="1"/>
  <c r="Q533" i="1"/>
  <c r="Q1208" i="1"/>
  <c r="Q1002" i="1"/>
  <c r="Q1227" i="1"/>
  <c r="Q1651" i="1"/>
  <c r="Q534" i="1"/>
  <c r="Q1020" i="1"/>
  <c r="Q1021" i="1"/>
  <c r="Q889" i="1"/>
  <c r="Q1606" i="1"/>
  <c r="Q311" i="1"/>
  <c r="Q360" i="1"/>
  <c r="Q981" i="1"/>
  <c r="Q982" i="1"/>
  <c r="Q1550" i="1"/>
  <c r="Q1448" i="1"/>
  <c r="Q1241" i="1"/>
  <c r="Q1242" i="1"/>
  <c r="Q1167" i="1"/>
  <c r="Q1022" i="1"/>
  <c r="Q1030" i="1"/>
  <c r="Q1663" i="1"/>
  <c r="Q1405" i="1"/>
  <c r="Q1470" i="1"/>
  <c r="Q1940" i="1"/>
  <c r="Q1763" i="1"/>
  <c r="Q1283" i="1"/>
  <c r="Q1711" i="1"/>
  <c r="Q1440" i="1"/>
  <c r="Q1545" i="1"/>
  <c r="Q1245" i="1"/>
  <c r="Q1246" i="1"/>
  <c r="Q1712" i="1"/>
  <c r="Q1068" i="1"/>
  <c r="Q1404" i="1"/>
  <c r="Q934" i="1"/>
  <c r="Q695" i="1"/>
  <c r="Q1194" i="1"/>
  <c r="Q1088" i="1"/>
  <c r="Q1187" i="1"/>
  <c r="Q1695" i="1"/>
  <c r="Q1554" i="1"/>
  <c r="Q1168" i="1"/>
  <c r="Q2072" i="1"/>
  <c r="Q1483" i="1"/>
  <c r="Q1339" i="1"/>
  <c r="Q763" i="1"/>
  <c r="Q1284" i="1"/>
  <c r="Q1213" i="1"/>
  <c r="Q777" i="1"/>
  <c r="Q1781" i="1"/>
  <c r="Q1057" i="1"/>
  <c r="Q1488" i="1"/>
  <c r="Q400" i="1"/>
  <c r="Q468" i="1"/>
  <c r="Q415" i="1"/>
  <c r="Q62" i="1"/>
  <c r="Q886" i="1"/>
  <c r="Q513" i="1"/>
  <c r="Q992" i="1"/>
  <c r="Q553" i="1"/>
  <c r="Q119" i="1"/>
  <c r="Q993" i="1"/>
  <c r="Q942" i="1"/>
  <c r="Q459" i="1"/>
  <c r="Q1041" i="1"/>
  <c r="Q885" i="1"/>
  <c r="Q1101" i="1"/>
  <c r="Q451" i="1"/>
  <c r="Q1195" i="1"/>
  <c r="Q354" i="1"/>
  <c r="Q1160" i="1"/>
  <c r="Q955" i="1"/>
  <c r="Q1617" i="1"/>
  <c r="Q522" i="1"/>
  <c r="Q1334" i="1"/>
  <c r="Q1670" i="1"/>
  <c r="Q1656" i="1"/>
  <c r="Q1335" i="1"/>
  <c r="Q1689" i="1"/>
  <c r="Q1218" i="1"/>
  <c r="Q1045" i="1"/>
  <c r="Q1323" i="1"/>
  <c r="Q1403" i="1"/>
  <c r="Q1188" i="1"/>
  <c r="Q587" i="1"/>
  <c r="Q324" i="1"/>
  <c r="Q1530" i="1"/>
  <c r="Q1014" i="1"/>
  <c r="Q1363" i="1"/>
  <c r="Q1692" i="1"/>
  <c r="Q1600" i="1"/>
  <c r="Q1599" i="1"/>
  <c r="Q1938" i="1"/>
  <c r="Q840" i="1"/>
  <c r="Q997" i="1"/>
  <c r="Q1538" i="1"/>
  <c r="Q461" i="1"/>
  <c r="Q295" i="1"/>
  <c r="Q841" i="1"/>
  <c r="Q705" i="1"/>
  <c r="Q1049" i="1"/>
  <c r="Q500" i="1"/>
  <c r="Q1778" i="1"/>
  <c r="Q561" i="1"/>
  <c r="Q1452" i="1"/>
  <c r="Q647" i="1"/>
  <c r="Q1345" i="1"/>
  <c r="Q1001" i="1"/>
  <c r="Q590" i="1"/>
  <c r="Q2034" i="1"/>
  <c r="Q1265" i="1"/>
  <c r="Q1505" i="1"/>
  <c r="Q644" i="1"/>
  <c r="Q234" i="1"/>
  <c r="Q486" i="1"/>
  <c r="Q847" i="1"/>
  <c r="Q2039" i="1"/>
  <c r="Q1090" i="1"/>
  <c r="Q1871" i="1"/>
  <c r="Q382" i="1"/>
  <c r="Q626" i="1"/>
  <c r="Q641" i="1"/>
  <c r="Q1396" i="1"/>
  <c r="Q832" i="1"/>
  <c r="Q1377" i="1"/>
  <c r="Q1051" i="1"/>
  <c r="Q983" i="1"/>
  <c r="Q79" i="1"/>
  <c r="Q210" i="1"/>
  <c r="Q383" i="1"/>
  <c r="Q1694" i="1"/>
  <c r="Q353" i="1"/>
  <c r="Q704" i="1"/>
  <c r="Q833" i="1"/>
  <c r="Q1223" i="1"/>
  <c r="Q1962" i="1"/>
  <c r="Q1928" i="1"/>
  <c r="Q1518" i="1"/>
  <c r="Q1451" i="1"/>
  <c r="Q1795" i="1"/>
  <c r="Q1406" i="1"/>
  <c r="Q959" i="1"/>
  <c r="Q960" i="1"/>
  <c r="Q591" i="1"/>
  <c r="Q701" i="1"/>
  <c r="Q609" i="1"/>
  <c r="Q980" i="1"/>
  <c r="Q899" i="1"/>
  <c r="Q2067" i="1"/>
  <c r="Q1236" i="1"/>
  <c r="Q539" i="1"/>
  <c r="Q966" i="1"/>
  <c r="Q967" i="1"/>
  <c r="Q1074" i="1"/>
  <c r="Q318" i="1"/>
  <c r="Q968" i="1"/>
  <c r="Q998" i="1"/>
  <c r="Q2006" i="1"/>
  <c r="Q1348" i="1"/>
  <c r="Q372" i="1"/>
  <c r="Q1034" i="1"/>
  <c r="Q1801" i="1"/>
  <c r="Q750" i="1"/>
  <c r="Q1210" i="1"/>
  <c r="Q834" i="1"/>
  <c r="Q1373" i="1"/>
  <c r="Q1441" i="1"/>
  <c r="Q1085" i="1"/>
  <c r="Q969" i="1"/>
  <c r="Q1272" i="1"/>
  <c r="Q714" i="1"/>
  <c r="Q994" i="1"/>
  <c r="Q995" i="1"/>
  <c r="Q1466" i="1"/>
  <c r="Q1384" i="1"/>
  <c r="Q1285" i="1"/>
  <c r="Q1682" i="1"/>
  <c r="Q859" i="1"/>
  <c r="Q970" i="1"/>
  <c r="Q1532" i="1"/>
  <c r="Q971" i="1"/>
  <c r="Q1660" i="1"/>
  <c r="Q1830" i="1"/>
  <c r="Q972" i="1"/>
  <c r="Q505" i="1"/>
  <c r="Q1791" i="1"/>
  <c r="Q139" i="1"/>
  <c r="Q392" i="1"/>
  <c r="Q327" i="1"/>
  <c r="Q1039" i="1"/>
  <c r="Q1050" i="1"/>
  <c r="Q511" i="1"/>
  <c r="Q1547" i="1"/>
  <c r="Q1461" i="1"/>
  <c r="Q1784" i="1"/>
  <c r="Q1618" i="1"/>
  <c r="Q927" i="1"/>
  <c r="Q1130" i="1"/>
  <c r="Q935" i="1"/>
  <c r="Q2130" i="1"/>
  <c r="Q2131" i="1"/>
  <c r="Q2132" i="1"/>
  <c r="Q1792" i="1"/>
  <c r="Q179" i="1"/>
  <c r="Q410" i="1"/>
  <c r="Q593" i="1"/>
  <c r="Q475" i="1"/>
  <c r="Q476" i="1"/>
  <c r="Q1164" i="1"/>
  <c r="Q1632" i="1"/>
  <c r="Q1347" i="1"/>
  <c r="Q1633" i="1"/>
  <c r="Q1035" i="1"/>
  <c r="Q1036" i="1"/>
  <c r="Q1132" i="1"/>
  <c r="Q989" i="1"/>
  <c r="Q991" i="1"/>
  <c r="Q1000" i="1"/>
  <c r="Q218" i="1"/>
  <c r="Q185" i="1"/>
  <c r="Q717" i="1"/>
  <c r="Q477" i="1"/>
  <c r="Q787" i="1"/>
  <c r="Q440" i="1"/>
  <c r="Q215" i="1"/>
  <c r="Q562" i="1"/>
  <c r="Q778" i="1"/>
  <c r="Q1037" i="1"/>
  <c r="Q316" i="1"/>
  <c r="Q1124" i="1"/>
  <c r="Q1212" i="1"/>
  <c r="Q949" i="1"/>
  <c r="Q1075" i="1"/>
  <c r="Q770" i="1"/>
  <c r="Q805" i="1"/>
  <c r="Q806" i="1"/>
  <c r="Q572" i="1"/>
  <c r="Q809" i="1"/>
  <c r="Q373" i="1"/>
  <c r="Q441" i="1"/>
  <c r="Q592" i="1"/>
  <c r="Q560" i="1"/>
  <c r="Q303" i="1"/>
  <c r="Q771" i="1"/>
  <c r="Q772" i="1"/>
  <c r="Q259" i="1"/>
  <c r="Q237" i="1"/>
  <c r="Q1621" i="1"/>
  <c r="Q978" i="1"/>
  <c r="Q271" i="1"/>
  <c r="Q1622" i="1"/>
  <c r="Q384" i="1"/>
  <c r="Q493" i="1"/>
  <c r="Q709" i="1"/>
  <c r="Q300" i="1"/>
  <c r="Q181" i="1"/>
  <c r="Q1201" i="1"/>
  <c r="Q200" i="1"/>
  <c r="Q294" i="1"/>
  <c r="Q548" i="1"/>
  <c r="Q662" i="1"/>
  <c r="Q848" i="1"/>
  <c r="Q431" i="1"/>
  <c r="Q279" i="1"/>
  <c r="Q463" i="1"/>
  <c r="Q952" i="1"/>
  <c r="Q559" i="1"/>
  <c r="Q779" i="1"/>
  <c r="Q298" i="1"/>
  <c r="Q1543" i="1"/>
  <c r="Q774" i="1"/>
  <c r="Q2133" i="1"/>
  <c r="Q567" i="1"/>
  <c r="Q2134" i="1"/>
  <c r="Q492" i="1"/>
  <c r="Q1829" i="1"/>
  <c r="Q1498" i="1"/>
  <c r="Q2137" i="1"/>
  <c r="Q835" i="1"/>
  <c r="Q2135" i="1"/>
  <c r="Q2136" i="1"/>
  <c r="Q2129" i="1"/>
  <c r="Q2138" i="1"/>
  <c r="Q2128" i="1"/>
  <c r="Q1485" i="1"/>
  <c r="Q973" i="1"/>
  <c r="Q540" i="1"/>
  <c r="Q1053" i="1"/>
  <c r="Q600" i="1"/>
  <c r="Q666" i="1"/>
  <c r="Q658" i="1"/>
  <c r="Q746" i="1"/>
  <c r="Q608" i="1"/>
  <c r="Q1648" i="1"/>
  <c r="Q654" i="1"/>
  <c r="Q1904" i="1"/>
  <c r="Q844" i="1"/>
  <c r="Q1412" i="1"/>
  <c r="Q1421" i="1"/>
  <c r="Q1402" i="1"/>
  <c r="Q343" i="1"/>
  <c r="Q1407" i="1"/>
  <c r="Q1239" i="1"/>
  <c r="Q472" i="1"/>
  <c r="Q699" i="1"/>
  <c r="Q652" i="1"/>
  <c r="Q843" i="1"/>
  <c r="Q1312" i="1"/>
  <c r="Q499" i="1"/>
  <c r="Q1200" i="1"/>
  <c r="Q2040" i="1"/>
  <c r="Q552" i="1"/>
  <c r="Q1317" i="1"/>
  <c r="Q728" i="1"/>
  <c r="Q1112" i="1"/>
  <c r="Q807" i="1"/>
  <c r="Q682" i="1"/>
  <c r="Q683" i="1"/>
  <c r="Q573" i="1"/>
  <c r="Q788" i="1"/>
  <c r="Q789" i="1"/>
  <c r="Q586" i="1"/>
  <c r="Q342" i="1"/>
  <c r="Q460" i="1"/>
  <c r="Q790" i="1"/>
  <c r="Q791" i="1"/>
  <c r="Q913" i="1"/>
  <c r="Q792" i="1"/>
  <c r="Q386" i="1"/>
  <c r="Q764" i="1"/>
  <c r="Q648" i="1"/>
  <c r="Q736" i="1"/>
  <c r="Q321" i="1"/>
  <c r="Q322" i="1"/>
  <c r="Q430" i="1"/>
  <c r="Q940" i="1"/>
  <c r="Q793" i="1"/>
  <c r="Q794" i="1"/>
  <c r="Q1509" i="1"/>
  <c r="Q874" i="1"/>
  <c r="Q507" i="1"/>
  <c r="Q495" i="1"/>
  <c r="Q1399" i="1"/>
  <c r="Q1863" i="1"/>
  <c r="Q442" i="1"/>
  <c r="Q355" i="1"/>
  <c r="Q780" i="1"/>
  <c r="Q569" i="1"/>
  <c r="Q570" i="1"/>
  <c r="Q571" i="1"/>
  <c r="Q781" i="1"/>
  <c r="Q795" i="1"/>
  <c r="Q796" i="1"/>
  <c r="Q782" i="1"/>
  <c r="Q797" i="1"/>
  <c r="Q798" i="1"/>
  <c r="Q783" i="1"/>
  <c r="Q1055" i="1"/>
  <c r="Q895" i="1"/>
  <c r="Q963" i="1"/>
  <c r="Q1548" i="1"/>
  <c r="Q1178" i="1"/>
  <c r="Q501" i="1"/>
  <c r="Q715" i="1"/>
  <c r="Q323" i="1"/>
  <c r="Q1480" i="1"/>
  <c r="Q799" i="1"/>
  <c r="Q416" i="1"/>
  <c r="Q744" i="1"/>
  <c r="Q800" i="1"/>
  <c r="Q395" i="1"/>
  <c r="Q483" i="1"/>
  <c r="Q784" i="1"/>
  <c r="Q801" i="1"/>
  <c r="Q566" i="1"/>
  <c r="Q1135" i="1"/>
  <c r="Q2139" i="1"/>
  <c r="Q624" i="1"/>
  <c r="Q802" i="1"/>
  <c r="Q1127" i="1"/>
  <c r="Q769" i="1"/>
  <c r="Q457" i="1"/>
  <c r="Q757" i="1"/>
  <c r="Q758" i="1"/>
  <c r="Q263" i="1"/>
  <c r="Q759" i="1"/>
  <c r="Q625" i="1"/>
  <c r="Q803" i="1"/>
  <c r="Q438" i="1"/>
  <c r="Q616" i="1"/>
  <c r="Q1202" i="1"/>
  <c r="Q1823" i="1"/>
  <c r="Q1206" i="1"/>
  <c r="Q1546" i="1"/>
  <c r="Q1701" i="1"/>
  <c r="Q681" i="1"/>
  <c r="Q1683" i="1"/>
  <c r="Q1375" i="1"/>
  <c r="Q1342" i="1"/>
  <c r="Q1799" i="1"/>
  <c r="Q1549" i="1"/>
  <c r="Q1910" i="1"/>
  <c r="Q2028" i="1"/>
  <c r="Q1604" i="1"/>
  <c r="Q724" i="1"/>
  <c r="Q1883" i="1"/>
  <c r="Q1798" i="1"/>
  <c r="Q1610" i="1"/>
  <c r="Q1229" i="1"/>
  <c r="Q1911" i="1"/>
  <c r="Q987" i="1"/>
  <c r="Q1381" i="1"/>
  <c r="Q1137" i="1"/>
  <c r="Q1203" i="1"/>
  <c r="Q1204" i="1"/>
  <c r="Q1113" i="1"/>
  <c r="Q1205" i="1"/>
  <c r="Q1780" i="1"/>
  <c r="Q1519" i="1"/>
  <c r="Q1084" i="1"/>
  <c r="Q655" i="1"/>
  <c r="Q1528" i="1"/>
  <c r="Q1306" i="1"/>
  <c r="Q1042" i="1"/>
  <c r="Q1413" i="1"/>
  <c r="Q692" i="1"/>
  <c r="Q1601" i="1"/>
  <c r="Q2070" i="1"/>
  <c r="Q1151" i="1"/>
  <c r="Q1321" i="1"/>
  <c r="Q1133" i="1"/>
  <c r="Q1642" i="1"/>
  <c r="Q1184" i="1"/>
  <c r="Q756" i="1"/>
  <c r="Q1152" i="1"/>
  <c r="Q1931" i="1"/>
  <c r="Q1183" i="1"/>
  <c r="Q1699" i="1"/>
  <c r="Q1380" i="1"/>
  <c r="Q1707" i="1"/>
  <c r="Q1018" i="1"/>
  <c r="Q1118" i="1"/>
  <c r="Q1737" i="1"/>
  <c r="Q1688" i="1"/>
  <c r="Q1625" i="1"/>
  <c r="Q1726" i="1"/>
  <c r="Q845" i="1"/>
  <c r="Q177" i="1"/>
  <c r="Q413" i="1"/>
  <c r="Q820" i="1"/>
  <c r="Q1161" i="1"/>
  <c r="Q1332" i="1"/>
  <c r="Q470" i="1"/>
  <c r="Q250" i="1"/>
  <c r="Q187" i="1"/>
  <c r="Q1302" i="1"/>
  <c r="Q319" i="1"/>
  <c r="Q515" i="1"/>
  <c r="Q1475" i="1"/>
  <c r="Q1115" i="1"/>
  <c r="Q932" i="1"/>
  <c r="Q696" i="1"/>
  <c r="Q1117" i="1"/>
  <c r="Q1134" i="1"/>
  <c r="Q102" i="1"/>
  <c r="Q103" i="1"/>
  <c r="Q104" i="1"/>
  <c r="Q105" i="1"/>
  <c r="Q228" i="1"/>
  <c r="Q328" i="1"/>
  <c r="Q71" i="1"/>
  <c r="Q72" i="1"/>
  <c r="Q618" i="1"/>
  <c r="Q546" i="1"/>
  <c r="Q134" i="1"/>
  <c r="Q135" i="1"/>
  <c r="Q136" i="1"/>
  <c r="Q137" i="1"/>
  <c r="Q138" i="1"/>
  <c r="Q108" i="1"/>
  <c r="Q109" i="1"/>
  <c r="Q110" i="1"/>
  <c r="Q111" i="1"/>
  <c r="Q112" i="1"/>
  <c r="Q172" i="1"/>
  <c r="Q1149" i="1"/>
  <c r="Q1408" i="1"/>
  <c r="Q688" i="1"/>
  <c r="Q738" i="1"/>
  <c r="Q612" i="1"/>
  <c r="Q804" i="1"/>
  <c r="Q808" i="1"/>
  <c r="Q1477" i="1"/>
  <c r="S115" i="1"/>
  <c r="Q115" i="1"/>
  <c r="S99" i="1"/>
  <c r="P99" i="1"/>
  <c r="Q99" i="1" s="1"/>
  <c r="S114" i="1"/>
  <c r="S76" i="1"/>
  <c r="P76" i="1"/>
  <c r="Q76" i="1" s="1"/>
  <c r="S59" i="1"/>
  <c r="S39" i="1"/>
  <c r="S36" i="1"/>
  <c r="P36" i="1"/>
  <c r="Q36" i="1" s="1"/>
  <c r="S50" i="1"/>
  <c r="P50" i="1"/>
  <c r="Q50" i="1" s="1"/>
  <c r="S78" i="1"/>
  <c r="S77" i="1"/>
  <c r="P77" i="1"/>
  <c r="Q77" i="1" s="1"/>
  <c r="S28" i="1"/>
  <c r="P28" i="1"/>
  <c r="Q28" i="1" s="1"/>
  <c r="S75" i="1"/>
  <c r="P75" i="1"/>
  <c r="Q75" i="1" s="1"/>
  <c r="V87" i="1"/>
  <c r="V88" i="1" s="1"/>
  <c r="W88" i="1" s="1"/>
  <c r="S57" i="1"/>
  <c r="S47" i="1"/>
  <c r="P47" i="1"/>
  <c r="Q47" i="1" s="1"/>
  <c r="S19" i="1"/>
  <c r="U84" i="1"/>
  <c r="S192" i="1"/>
  <c r="V83" i="1"/>
  <c r="W83" i="1" s="1"/>
  <c r="S90" i="1"/>
  <c r="P90" i="1"/>
  <c r="Q90" i="1" s="1"/>
  <c r="W82" i="1"/>
  <c r="S140" i="1"/>
  <c r="S107" i="1"/>
  <c r="P107" i="1"/>
  <c r="Q107" i="1" s="1"/>
  <c r="S7" i="1"/>
  <c r="S64" i="1"/>
  <c r="Q64" i="1"/>
  <c r="S69" i="1"/>
  <c r="S40" i="1"/>
  <c r="S53" i="1"/>
  <c r="S67" i="1"/>
  <c r="S61" i="1"/>
  <c r="P61" i="1"/>
  <c r="Q61" i="1" s="1"/>
  <c r="V73" i="1"/>
  <c r="W73" i="1" s="1"/>
  <c r="S142" i="1"/>
  <c r="P142" i="1"/>
  <c r="Q142" i="1" s="1"/>
  <c r="S17" i="1"/>
  <c r="S29" i="1"/>
  <c r="S43" i="1"/>
  <c r="P43" i="1"/>
  <c r="Q43" i="1" s="1"/>
  <c r="S24" i="1"/>
  <c r="S100" i="1"/>
  <c r="P100" i="1"/>
  <c r="Q100" i="1" s="1"/>
  <c r="V67" i="1"/>
  <c r="W67" i="1" s="1"/>
  <c r="S149" i="1"/>
  <c r="P149" i="1"/>
  <c r="S106" i="1"/>
  <c r="P106" i="1"/>
  <c r="S38" i="1"/>
  <c r="S27" i="1"/>
  <c r="P27" i="1"/>
  <c r="S598" i="1"/>
  <c r="P598" i="1"/>
  <c r="S37" i="1"/>
  <c r="P37" i="1"/>
  <c r="V61" i="1"/>
  <c r="W61" i="1" s="1"/>
  <c r="S97" i="1"/>
  <c r="P97" i="1"/>
  <c r="S85" i="1"/>
  <c r="S31" i="1"/>
  <c r="S269" i="1"/>
  <c r="P269" i="1"/>
  <c r="S46" i="1"/>
  <c r="P46" i="1"/>
  <c r="S70" i="1"/>
  <c r="P70" i="1"/>
  <c r="S122" i="1"/>
  <c r="P122" i="1"/>
  <c r="V54" i="1"/>
  <c r="W54" i="1" s="1"/>
  <c r="S242" i="1"/>
  <c r="S93" i="1"/>
  <c r="S15" i="1"/>
  <c r="P15" i="1"/>
  <c r="V51" i="1"/>
  <c r="W51" i="1" s="1"/>
  <c r="S152" i="1"/>
  <c r="S158" i="1"/>
  <c r="S20" i="1"/>
  <c r="P20" i="1"/>
  <c r="S98" i="1"/>
  <c r="S51" i="1"/>
  <c r="V46" i="1"/>
  <c r="W46" i="1" s="1"/>
  <c r="S225" i="1"/>
  <c r="P225" i="1"/>
  <c r="S41" i="1"/>
  <c r="S48" i="1"/>
  <c r="S44" i="1"/>
  <c r="P44" i="1"/>
  <c r="S33" i="1"/>
  <c r="P33" i="1"/>
  <c r="S63" i="1"/>
  <c r="S11" i="1"/>
  <c r="P11" i="1"/>
  <c r="V39" i="1"/>
  <c r="W39" i="1" s="1"/>
  <c r="S96" i="1"/>
  <c r="P96" i="1"/>
  <c r="S8" i="1"/>
  <c r="S14" i="1"/>
  <c r="P14" i="1"/>
  <c r="V36" i="1"/>
  <c r="W36" i="1" s="1"/>
  <c r="S231" i="1"/>
  <c r="P231" i="1"/>
  <c r="S32" i="1"/>
  <c r="P32" i="1"/>
  <c r="S184" i="1"/>
  <c r="P184" i="1"/>
  <c r="S52" i="1"/>
  <c r="S30" i="1"/>
  <c r="P30" i="1"/>
  <c r="S301" i="1"/>
  <c r="P301" i="1"/>
  <c r="S13" i="1"/>
  <c r="P13" i="1"/>
  <c r="V29" i="1"/>
  <c r="W29" i="1" s="1"/>
  <c r="S347" i="1"/>
  <c r="P347" i="1"/>
  <c r="S132" i="1"/>
  <c r="P132" i="1"/>
  <c r="S26" i="1"/>
  <c r="P26" i="1"/>
  <c r="S86" i="1"/>
  <c r="P86" i="1"/>
  <c r="S12" i="1"/>
  <c r="P12" i="1"/>
  <c r="S42" i="1"/>
  <c r="V23" i="1"/>
  <c r="W23" i="1" s="1"/>
  <c r="I157" i="1" s="1"/>
  <c r="U23" i="1"/>
  <c r="P23" i="1" s="1"/>
  <c r="S157" i="1"/>
  <c r="V22" i="1"/>
  <c r="W22" i="1" s="1"/>
  <c r="S58" i="1"/>
  <c r="S56" i="1"/>
  <c r="S9" i="1"/>
  <c r="P9" i="1"/>
  <c r="V19" i="1"/>
  <c r="W19" i="1" s="1"/>
  <c r="I68" i="1" s="1"/>
  <c r="U19" i="1"/>
  <c r="P19" i="1" s="1"/>
  <c r="Q19" i="1" s="1"/>
  <c r="S68" i="1"/>
  <c r="V18" i="1"/>
  <c r="W18" i="1" s="1"/>
  <c r="H35" i="1" s="1"/>
  <c r="S35" i="1"/>
  <c r="P35" i="1"/>
  <c r="V17" i="1"/>
  <c r="W17" i="1" s="1"/>
  <c r="S2145" i="1"/>
  <c r="P2145" i="1"/>
  <c r="V16" i="1"/>
  <c r="W16" i="1" s="1"/>
  <c r="S16" i="1"/>
  <c r="W15" i="1"/>
  <c r="S22" i="1"/>
  <c r="P22" i="1"/>
  <c r="W14" i="1"/>
  <c r="S65" i="1"/>
  <c r="W13" i="1"/>
  <c r="S2144" i="1"/>
  <c r="P2144" i="1"/>
  <c r="S23" i="1"/>
  <c r="S74" i="1"/>
  <c r="W10" i="1"/>
  <c r="S60" i="1"/>
  <c r="P60" i="1"/>
  <c r="S6" i="1"/>
  <c r="W8" i="1"/>
  <c r="S95" i="1"/>
  <c r="W7" i="1"/>
  <c r="S25" i="1"/>
  <c r="P25" i="1"/>
  <c r="S10" i="1"/>
  <c r="P10" i="1"/>
  <c r="S5" i="1"/>
  <c r="Q12" i="1" l="1"/>
  <c r="AR12" i="1"/>
  <c r="AS12" i="1" s="1"/>
  <c r="AU12" i="1" s="1"/>
  <c r="AV12" i="1" s="1"/>
  <c r="Q96" i="1"/>
  <c r="AO96" i="1"/>
  <c r="AR96" i="1" s="1"/>
  <c r="AS96" i="1" s="1"/>
  <c r="AU96" i="1" s="1"/>
  <c r="AV96" i="1" s="1"/>
  <c r="Q132" i="1"/>
  <c r="AO132" i="1"/>
  <c r="AR132" i="1" s="1"/>
  <c r="AS132" i="1" s="1"/>
  <c r="AU132" i="1" s="1"/>
  <c r="AV132" i="1" s="1"/>
  <c r="Q184" i="1"/>
  <c r="AO184" i="1"/>
  <c r="AR184" i="1" s="1"/>
  <c r="AS184" i="1" s="1"/>
  <c r="AU184" i="1" s="1"/>
  <c r="AV184" i="1" s="1"/>
  <c r="Q231" i="1"/>
  <c r="AO231" i="1"/>
  <c r="AR231" i="1" s="1"/>
  <c r="AS231" i="1" s="1"/>
  <c r="AU231" i="1" s="1"/>
  <c r="AV231" i="1" s="1"/>
  <c r="Q33" i="1"/>
  <c r="AR33" i="1"/>
  <c r="AS33" i="1" s="1"/>
  <c r="AU33" i="1" s="1"/>
  <c r="AV33" i="1" s="1"/>
  <c r="Q10" i="1"/>
  <c r="AO10" i="1"/>
  <c r="AR10" i="1" s="1"/>
  <c r="AS10" i="1" s="1"/>
  <c r="AU10" i="1" s="1"/>
  <c r="AV10" i="1" s="1"/>
  <c r="Q60" i="1"/>
  <c r="AO60" i="1"/>
  <c r="AR60" i="1" s="1"/>
  <c r="AS60" i="1" s="1"/>
  <c r="AU60" i="1" s="1"/>
  <c r="AV60" i="1" s="1"/>
  <c r="Q9" i="1"/>
  <c r="AR9" i="1"/>
  <c r="AS9" i="1" s="1"/>
  <c r="AU9" i="1" s="1"/>
  <c r="AV9" i="1" s="1"/>
  <c r="Q13" i="1"/>
  <c r="AR13" i="1"/>
  <c r="AS13" i="1" s="1"/>
  <c r="AU13" i="1" s="1"/>
  <c r="AV13" i="1" s="1"/>
  <c r="Q30" i="1"/>
  <c r="AR30" i="1"/>
  <c r="AS30" i="1" s="1"/>
  <c r="AU30" i="1" s="1"/>
  <c r="AV30" i="1" s="1"/>
  <c r="Q11" i="1"/>
  <c r="AR11" i="1"/>
  <c r="AS11" i="1" s="1"/>
  <c r="AU11" i="1" s="1"/>
  <c r="AV11" i="1" s="1"/>
  <c r="Q122" i="1"/>
  <c r="AO122" i="1"/>
  <c r="AR122" i="1" s="1"/>
  <c r="AS122" i="1" s="1"/>
  <c r="AU122" i="1" s="1"/>
  <c r="AV122" i="1" s="1"/>
  <c r="Q46" i="1"/>
  <c r="AO46" i="1"/>
  <c r="AR46" i="1" s="1"/>
  <c r="AS46" i="1" s="1"/>
  <c r="AU46" i="1" s="1"/>
  <c r="AV46" i="1" s="1"/>
  <c r="Q106" i="1"/>
  <c r="AO106" i="1"/>
  <c r="AR106" i="1" s="1"/>
  <c r="AS106" i="1" s="1"/>
  <c r="AU106" i="1" s="1"/>
  <c r="AV106" i="1" s="1"/>
  <c r="Q2144" i="1"/>
  <c r="AO2144" i="1"/>
  <c r="AR2144" i="1" s="1"/>
  <c r="AS2144" i="1" s="1"/>
  <c r="AU2144" i="1" s="1"/>
  <c r="AV2144" i="1" s="1"/>
  <c r="Q26" i="1"/>
  <c r="AR26" i="1"/>
  <c r="AS26" i="1" s="1"/>
  <c r="AU26" i="1" s="1"/>
  <c r="AV26" i="1" s="1"/>
  <c r="Q32" i="1"/>
  <c r="AR32" i="1"/>
  <c r="AS32" i="1" s="1"/>
  <c r="AU32" i="1" s="1"/>
  <c r="AV32" i="1" s="1"/>
  <c r="Q225" i="1"/>
  <c r="AO225" i="1"/>
  <c r="AR225" i="1" s="1"/>
  <c r="AS225" i="1" s="1"/>
  <c r="AU225" i="1" s="1"/>
  <c r="AV225" i="1" s="1"/>
  <c r="Q37" i="1"/>
  <c r="AO37" i="1"/>
  <c r="AR37" i="1" s="1"/>
  <c r="AS37" i="1" s="1"/>
  <c r="AU37" i="1" s="1"/>
  <c r="AV37" i="1" s="1"/>
  <c r="Q25" i="1"/>
  <c r="AO25" i="1"/>
  <c r="AR25" i="1" s="1"/>
  <c r="AS25" i="1" s="1"/>
  <c r="AU25" i="1" s="1"/>
  <c r="AV25" i="1" s="1"/>
  <c r="Q22" i="1"/>
  <c r="AO22" i="1"/>
  <c r="AR22" i="1" s="1"/>
  <c r="AS22" i="1" s="1"/>
  <c r="AU22" i="1" s="1"/>
  <c r="AV22" i="1" s="1"/>
  <c r="Q35" i="1"/>
  <c r="AO35" i="1"/>
  <c r="AR35" i="1" s="1"/>
  <c r="AS35" i="1" s="1"/>
  <c r="AU35" i="1" s="1"/>
  <c r="AV35" i="1" s="1"/>
  <c r="Q23" i="1"/>
  <c r="AO23" i="1"/>
  <c r="AR23" i="1" s="1"/>
  <c r="AS23" i="1" s="1"/>
  <c r="AU23" i="1" s="1"/>
  <c r="AV23" i="1" s="1"/>
  <c r="Q301" i="1"/>
  <c r="AO301" i="1"/>
  <c r="AR301" i="1" s="1"/>
  <c r="AS301" i="1" s="1"/>
  <c r="AU301" i="1" s="1"/>
  <c r="AV301" i="1" s="1"/>
  <c r="Q14" i="1"/>
  <c r="AR14" i="1"/>
  <c r="AS14" i="1" s="1"/>
  <c r="AU14" i="1" s="1"/>
  <c r="AV14" i="1" s="1"/>
  <c r="Q20" i="1"/>
  <c r="AR20" i="1"/>
  <c r="AS20" i="1" s="1"/>
  <c r="AU20" i="1" s="1"/>
  <c r="AV20" i="1" s="1"/>
  <c r="Q70" i="1"/>
  <c r="AO70" i="1"/>
  <c r="AR70" i="1" s="1"/>
  <c r="AS70" i="1" s="1"/>
  <c r="AU70" i="1" s="1"/>
  <c r="AV70" i="1" s="1"/>
  <c r="Q269" i="1"/>
  <c r="AO269" i="1"/>
  <c r="AR269" i="1" s="1"/>
  <c r="AS269" i="1" s="1"/>
  <c r="AU269" i="1" s="1"/>
  <c r="AV269" i="1" s="1"/>
  <c r="Q97" i="1"/>
  <c r="AO97" i="1"/>
  <c r="AR97" i="1" s="1"/>
  <c r="AS97" i="1" s="1"/>
  <c r="AU97" i="1" s="1"/>
  <c r="AV97" i="1" s="1"/>
  <c r="Q149" i="1"/>
  <c r="AO149" i="1"/>
  <c r="AR149" i="1" s="1"/>
  <c r="AS149" i="1" s="1"/>
  <c r="AU149" i="1" s="1"/>
  <c r="AV149" i="1" s="1"/>
  <c r="Q347" i="1"/>
  <c r="AO347" i="1"/>
  <c r="AR347" i="1" s="1"/>
  <c r="AS347" i="1" s="1"/>
  <c r="AU347" i="1" s="1"/>
  <c r="AV347" i="1" s="1"/>
  <c r="Q44" i="1"/>
  <c r="AO44" i="1"/>
  <c r="AR44" i="1" s="1"/>
  <c r="AS44" i="1" s="1"/>
  <c r="AU44" i="1" s="1"/>
  <c r="AV44" i="1" s="1"/>
  <c r="Q27" i="1"/>
  <c r="AR27" i="1"/>
  <c r="AS27" i="1" s="1"/>
  <c r="AU27" i="1" s="1"/>
  <c r="AV27" i="1" s="1"/>
  <c r="Q2145" i="1"/>
  <c r="AO2145" i="1"/>
  <c r="AR2145" i="1" s="1"/>
  <c r="AS2145" i="1" s="1"/>
  <c r="AU2145" i="1" s="1"/>
  <c r="AV2145" i="1" s="1"/>
  <c r="Q86" i="1"/>
  <c r="AO86" i="1"/>
  <c r="AR86" i="1" s="1"/>
  <c r="AS86" i="1" s="1"/>
  <c r="AU86" i="1" s="1"/>
  <c r="AV86" i="1" s="1"/>
  <c r="Q15" i="1"/>
  <c r="AR15" i="1"/>
  <c r="AS15" i="1" s="1"/>
  <c r="AU15" i="1" s="1"/>
  <c r="AV15" i="1" s="1"/>
  <c r="Q598" i="1"/>
  <c r="AO598" i="1"/>
  <c r="AR598" i="1" s="1"/>
  <c r="AS598" i="1" s="1"/>
  <c r="AU598" i="1" s="1"/>
  <c r="AV598" i="1" s="1"/>
  <c r="V84" i="1"/>
  <c r="W84" i="1" s="1"/>
  <c r="I192" i="1" s="1"/>
  <c r="P192" i="1" s="1"/>
  <c r="Q192" i="1" s="1"/>
  <c r="V74" i="1"/>
  <c r="V75" i="1" s="1"/>
  <c r="W75" i="1" s="1"/>
  <c r="P158" i="1"/>
  <c r="P56" i="1"/>
  <c r="P48" i="1"/>
  <c r="P31" i="1"/>
  <c r="P38" i="1"/>
  <c r="P98" i="1"/>
  <c r="P157" i="1"/>
  <c r="W87" i="1"/>
  <c r="P53" i="1"/>
  <c r="Q53" i="1" s="1"/>
  <c r="P242" i="1"/>
  <c r="P8" i="1"/>
  <c r="P68" i="1"/>
  <c r="P24" i="1"/>
  <c r="Q24" i="1" s="1"/>
  <c r="P65" i="1"/>
  <c r="P29" i="1"/>
  <c r="Q29" i="1" s="1"/>
  <c r="P16" i="1"/>
  <c r="P58" i="1"/>
  <c r="P42" i="1"/>
  <c r="P52" i="1"/>
  <c r="P85" i="1"/>
  <c r="P74" i="1"/>
  <c r="P41" i="1"/>
  <c r="P152" i="1"/>
  <c r="P63" i="1"/>
  <c r="P51" i="1"/>
  <c r="P40" i="1"/>
  <c r="Q40" i="1" s="1"/>
  <c r="P57" i="1"/>
  <c r="Q57" i="1" s="1"/>
  <c r="P39" i="1"/>
  <c r="Q39" i="1" s="1"/>
  <c r="P5" i="1"/>
  <c r="AO5" i="1" s="1"/>
  <c r="AR5" i="1" s="1"/>
  <c r="P6" i="1"/>
  <c r="P69" i="1"/>
  <c r="Q69" i="1" s="1"/>
  <c r="P67" i="1"/>
  <c r="Q67" i="1" s="1"/>
  <c r="P7" i="1"/>
  <c r="Q7" i="1" s="1"/>
  <c r="P140" i="1"/>
  <c r="Q140" i="1" s="1"/>
  <c r="P17" i="1"/>
  <c r="Q17" i="1" s="1"/>
  <c r="P59" i="1"/>
  <c r="Q59" i="1" s="1"/>
  <c r="P114" i="1"/>
  <c r="Q114" i="1" s="1"/>
  <c r="P95" i="1"/>
  <c r="P93" i="1"/>
  <c r="P78" i="1"/>
  <c r="Q78" i="1" s="1"/>
  <c r="AS5" i="1" l="1"/>
  <c r="AU5" i="1" s="1"/>
  <c r="Q85" i="1"/>
  <c r="AO85" i="1"/>
  <c r="AR85" i="1" s="1"/>
  <c r="AS85" i="1" s="1"/>
  <c r="AU85" i="1" s="1"/>
  <c r="AV85" i="1" s="1"/>
  <c r="Q95" i="1"/>
  <c r="AO95" i="1"/>
  <c r="AR95" i="1" s="1"/>
  <c r="AS95" i="1" s="1"/>
  <c r="AU95" i="1" s="1"/>
  <c r="AV95" i="1" s="1"/>
  <c r="Q6" i="1"/>
  <c r="AO6" i="1"/>
  <c r="AR6" i="1" s="1"/>
  <c r="AS6" i="1" s="1"/>
  <c r="AU6" i="1" s="1"/>
  <c r="AV6" i="1" s="1"/>
  <c r="Q41" i="1"/>
  <c r="AO41" i="1"/>
  <c r="AR41" i="1" s="1"/>
  <c r="AS41" i="1" s="1"/>
  <c r="AU41" i="1" s="1"/>
  <c r="AV41" i="1" s="1"/>
  <c r="Q42" i="1"/>
  <c r="AO42" i="1"/>
  <c r="AR42" i="1" s="1"/>
  <c r="AS42" i="1" s="1"/>
  <c r="AU42" i="1" s="1"/>
  <c r="AV42" i="1" s="1"/>
  <c r="Q65" i="1"/>
  <c r="AO65" i="1"/>
  <c r="AR65" i="1" s="1"/>
  <c r="AS65" i="1" s="1"/>
  <c r="AU65" i="1" s="1"/>
  <c r="AV65" i="1" s="1"/>
  <c r="Q242" i="1"/>
  <c r="AO242" i="1"/>
  <c r="AR242" i="1" s="1"/>
  <c r="AS242" i="1" s="1"/>
  <c r="AU242" i="1" s="1"/>
  <c r="AV242" i="1" s="1"/>
  <c r="Q98" i="1"/>
  <c r="AO98" i="1"/>
  <c r="AR98" i="1" s="1"/>
  <c r="AS98" i="1" s="1"/>
  <c r="AU98" i="1" s="1"/>
  <c r="AV98" i="1" s="1"/>
  <c r="Q56" i="1"/>
  <c r="AO56" i="1"/>
  <c r="AR56" i="1" s="1"/>
  <c r="AS56" i="1" s="1"/>
  <c r="AU56" i="1" s="1"/>
  <c r="AV56" i="1" s="1"/>
  <c r="Q51" i="1"/>
  <c r="AO51" i="1"/>
  <c r="AR51" i="1" s="1"/>
  <c r="AS51" i="1" s="1"/>
  <c r="AU51" i="1" s="1"/>
  <c r="AV51" i="1" s="1"/>
  <c r="Q74" i="1"/>
  <c r="AO74" i="1"/>
  <c r="AR74" i="1" s="1"/>
  <c r="AS74" i="1" s="1"/>
  <c r="AU74" i="1" s="1"/>
  <c r="AV74" i="1" s="1"/>
  <c r="Q58" i="1"/>
  <c r="AO58" i="1"/>
  <c r="AR58" i="1" s="1"/>
  <c r="AS58" i="1" s="1"/>
  <c r="AU58" i="1" s="1"/>
  <c r="AV58" i="1" s="1"/>
  <c r="Q38" i="1"/>
  <c r="AO38" i="1"/>
  <c r="AR38" i="1" s="1"/>
  <c r="AS38" i="1" s="1"/>
  <c r="AU38" i="1" s="1"/>
  <c r="AV38" i="1" s="1"/>
  <c r="Q158" i="1"/>
  <c r="AO158" i="1"/>
  <c r="AR158" i="1" s="1"/>
  <c r="AS158" i="1" s="1"/>
  <c r="AU158" i="1" s="1"/>
  <c r="AV158" i="1" s="1"/>
  <c r="Q68" i="1"/>
  <c r="Q63" i="1"/>
  <c r="AO63" i="1"/>
  <c r="AR63" i="1" s="1"/>
  <c r="AS63" i="1" s="1"/>
  <c r="AU63" i="1" s="1"/>
  <c r="AV63" i="1" s="1"/>
  <c r="Q16" i="1"/>
  <c r="AO16" i="1"/>
  <c r="AR16" i="1" s="1"/>
  <c r="AS16" i="1" s="1"/>
  <c r="AU16" i="1" s="1"/>
  <c r="AV16" i="1" s="1"/>
  <c r="Q31" i="1"/>
  <c r="AO31" i="1"/>
  <c r="AR31" i="1" s="1"/>
  <c r="AS31" i="1" s="1"/>
  <c r="AU31" i="1" s="1"/>
  <c r="AV31" i="1" s="1"/>
  <c r="Q93" i="1"/>
  <c r="AO93" i="1"/>
  <c r="AR93" i="1" s="1"/>
  <c r="AS93" i="1" s="1"/>
  <c r="AU93" i="1" s="1"/>
  <c r="AV93" i="1" s="1"/>
  <c r="Q152" i="1"/>
  <c r="AO152" i="1"/>
  <c r="AR152" i="1" s="1"/>
  <c r="AS152" i="1" s="1"/>
  <c r="AU152" i="1" s="1"/>
  <c r="AV152" i="1" s="1"/>
  <c r="Q52" i="1"/>
  <c r="AO52" i="1"/>
  <c r="AR52" i="1" s="1"/>
  <c r="AS52" i="1" s="1"/>
  <c r="AU52" i="1" s="1"/>
  <c r="AV52" i="1" s="1"/>
  <c r="Q8" i="1"/>
  <c r="AR8" i="1"/>
  <c r="AS8" i="1" s="1"/>
  <c r="AU8" i="1" s="1"/>
  <c r="AV8" i="1" s="1"/>
  <c r="Q157" i="1"/>
  <c r="Q48" i="1"/>
  <c r="AO48" i="1"/>
  <c r="AR48" i="1" s="1"/>
  <c r="AS48" i="1" s="1"/>
  <c r="AU48" i="1" s="1"/>
  <c r="AV48" i="1" s="1"/>
  <c r="W74" i="1"/>
  <c r="V76" i="1"/>
  <c r="V77" i="1" s="1"/>
  <c r="W77" i="1" s="1"/>
  <c r="Q5" i="1"/>
  <c r="AV5" i="1" l="1"/>
  <c r="AU3" i="1"/>
  <c r="AU2" i="1" s="1"/>
  <c r="AR3" i="1"/>
  <c r="AR2" i="1" s="1"/>
  <c r="AS3" i="1"/>
  <c r="AS2" i="1" s="1"/>
  <c r="W76" i="1"/>
  <c r="AV3" i="1" l="1"/>
  <c r="AV2" i="1" s="1"/>
  <c r="AV1" i="1" s="1"/>
</calcChain>
</file>

<file path=xl/sharedStrings.xml><?xml version="1.0" encoding="utf-8"?>
<sst xmlns="http://schemas.openxmlformats.org/spreadsheetml/2006/main" count="14503" uniqueCount="4340">
  <si>
    <t>Code</t>
  </si>
  <si>
    <t>Asset Class</t>
  </si>
  <si>
    <t>Assets Description</t>
  </si>
  <si>
    <t>Year of Addition</t>
  </si>
  <si>
    <t>Rate of Dep</t>
  </si>
  <si>
    <t>Revised rate w.e.f. 01.04.21</t>
  </si>
  <si>
    <t>Total Cost-Unit 1</t>
  </si>
  <si>
    <t>Total Cost-Unit 2</t>
  </si>
  <si>
    <t>Total Cost as on 31.03.22</t>
  </si>
  <si>
    <t>Addition during 2022-23 to existing assets</t>
  </si>
  <si>
    <t>Total Cost as on 31.03.23</t>
  </si>
  <si>
    <t>Accumulated Depreciation upto 31.03.22</t>
  </si>
  <si>
    <t>Depreciation 2022-23</t>
  </si>
  <si>
    <t>Total Dep upto 31.03.2023</t>
  </si>
  <si>
    <t>W.D.V. as on 31.03.23</t>
  </si>
  <si>
    <t>W.D.V. as on 31.03.22</t>
  </si>
  <si>
    <t>Life</t>
  </si>
  <si>
    <t>No. of days</t>
  </si>
  <si>
    <t>Last day of asset life</t>
  </si>
  <si>
    <t>Balance Life as on 01.04.22</t>
  </si>
  <si>
    <t>BTG</t>
  </si>
  <si>
    <t xml:space="preserve">Plant &amp; Machinery </t>
  </si>
  <si>
    <t>BTG-Main Plant</t>
  </si>
  <si>
    <t>2014-15</t>
  </si>
  <si>
    <t xml:space="preserve">Buildings </t>
  </si>
  <si>
    <t>2015-16</t>
  </si>
  <si>
    <t xml:space="preserve">Factory Buildings </t>
  </si>
  <si>
    <t>2016-17</t>
  </si>
  <si>
    <t>Freehold Land</t>
  </si>
  <si>
    <t>2017-18</t>
  </si>
  <si>
    <t>BTG-Civil</t>
  </si>
  <si>
    <t>Plant &amp; Machinery - Exchange Fluctuation</t>
  </si>
  <si>
    <t>Roads &amp; Drains</t>
  </si>
  <si>
    <t>BTG-Exchange Fluctuation</t>
  </si>
  <si>
    <t>Temporary Construction</t>
  </si>
  <si>
    <t>2018-19</t>
  </si>
  <si>
    <t>2019-20</t>
  </si>
  <si>
    <t>2020-21</t>
  </si>
  <si>
    <t>2021-22</t>
  </si>
  <si>
    <t>2022-23</t>
  </si>
  <si>
    <t>CHS</t>
  </si>
  <si>
    <t>Coal Handling System</t>
  </si>
  <si>
    <t>FOHS</t>
  </si>
  <si>
    <t>Fuel Oil Handling System</t>
  </si>
  <si>
    <t>FAHS</t>
  </si>
  <si>
    <t>Fly Ash Handling System</t>
  </si>
  <si>
    <t>BAHS</t>
  </si>
  <si>
    <t>Bottom Ash Handling System</t>
  </si>
  <si>
    <t>CT</t>
  </si>
  <si>
    <t>Cooling  Towers</t>
  </si>
  <si>
    <t>CW Pump</t>
  </si>
  <si>
    <t>CW Pumps &amp; System</t>
  </si>
  <si>
    <t>C&amp;I</t>
  </si>
  <si>
    <t>Control and Instrumentation Equipments</t>
  </si>
  <si>
    <t>Lab</t>
  </si>
  <si>
    <t>Lab Equipments</t>
  </si>
  <si>
    <t>LPP</t>
  </si>
  <si>
    <t>LP Piping</t>
  </si>
  <si>
    <t>Chimney</t>
  </si>
  <si>
    <t>TL</t>
  </si>
  <si>
    <t>400 KVA</t>
  </si>
  <si>
    <t>SW</t>
  </si>
  <si>
    <t>400 KV Switchyards</t>
  </si>
  <si>
    <t>AAQMS</t>
  </si>
  <si>
    <t>AAQMS &amp; CCMS</t>
  </si>
  <si>
    <t>MC</t>
  </si>
  <si>
    <t>Mine Coneyor</t>
  </si>
  <si>
    <t>COLTCS</t>
  </si>
  <si>
    <t>COLTCS-Condenser online tube Cleani</t>
  </si>
  <si>
    <t>HGP</t>
  </si>
  <si>
    <t>Hydrogen Generation Plant</t>
  </si>
  <si>
    <t>ELE</t>
  </si>
  <si>
    <t>Electrical Fittings &amp; Installation</t>
  </si>
  <si>
    <t>OTL</t>
  </si>
  <si>
    <t>Other Lights &amp; DG Sets</t>
  </si>
  <si>
    <t>WB</t>
  </si>
  <si>
    <t>Weighing Bridge</t>
  </si>
  <si>
    <t>WTP</t>
  </si>
  <si>
    <t>Water Treatment Plant &amp; DM Plant</t>
  </si>
  <si>
    <t>RWS</t>
  </si>
  <si>
    <t>River Water System ( Raw Water Sys)</t>
  </si>
  <si>
    <t>DG</t>
  </si>
  <si>
    <t>DG Set</t>
  </si>
  <si>
    <t>PAL</t>
  </si>
  <si>
    <t>Pay Loader</t>
  </si>
  <si>
    <t>CAS</t>
  </si>
  <si>
    <t>Compressed Air System</t>
  </si>
  <si>
    <t>FFE</t>
  </si>
  <si>
    <t>Fire Fighting Engines &amp; Tenders</t>
  </si>
  <si>
    <t>Cranes</t>
  </si>
  <si>
    <t>RWR</t>
  </si>
  <si>
    <t>Raw Water Reservior</t>
  </si>
  <si>
    <t>AC</t>
  </si>
  <si>
    <t>Air conditioning</t>
  </si>
  <si>
    <t>Buil</t>
  </si>
  <si>
    <t>Building</t>
  </si>
  <si>
    <t>Township</t>
  </si>
  <si>
    <t>Boundry Wall</t>
  </si>
  <si>
    <t>Ash Dyke</t>
  </si>
  <si>
    <t>Water pipe line</t>
  </si>
  <si>
    <t>Security Sheds / RCO Complex</t>
  </si>
  <si>
    <t>Service Building</t>
  </si>
  <si>
    <t>RD</t>
  </si>
  <si>
    <t>Drain System</t>
  </si>
  <si>
    <t>Land</t>
  </si>
  <si>
    <t>R&amp;R</t>
  </si>
  <si>
    <t>Infinite</t>
  </si>
  <si>
    <t>TC</t>
  </si>
  <si>
    <t>Total</t>
  </si>
  <si>
    <t>LEASEHOLD LAND</t>
  </si>
  <si>
    <t>Shed &amp; Building</t>
  </si>
  <si>
    <t>Plant &amp; Machinery</t>
  </si>
  <si>
    <t>Furniture &amp; Fixtures</t>
  </si>
  <si>
    <t>OFFICE EQUIPMENTS</t>
  </si>
  <si>
    <t>VEHICLES</t>
  </si>
  <si>
    <t>GOCHAR LAND</t>
  </si>
  <si>
    <t>Leasable land</t>
  </si>
  <si>
    <t>Approch Road</t>
  </si>
  <si>
    <t>Water Corrido</t>
  </si>
  <si>
    <t>Ash Pond</t>
  </si>
  <si>
    <t>Main Plant</t>
  </si>
  <si>
    <t>Takua Road</t>
  </si>
  <si>
    <t>Water Corridor</t>
  </si>
  <si>
    <t>Main Plant-CAMPA</t>
  </si>
  <si>
    <t>Takua Road-CAMPA</t>
  </si>
  <si>
    <t>Private land</t>
  </si>
  <si>
    <t>1146/09</t>
  </si>
  <si>
    <t>1147/09</t>
  </si>
  <si>
    <t>1149/09</t>
  </si>
  <si>
    <t>1148/09</t>
  </si>
  <si>
    <t>1150/09</t>
  </si>
  <si>
    <t>1181/09</t>
  </si>
  <si>
    <t>1182/09</t>
  </si>
  <si>
    <t>1183/09</t>
  </si>
  <si>
    <t>1184/09</t>
  </si>
  <si>
    <t>1185/09</t>
  </si>
  <si>
    <t>1186/09</t>
  </si>
  <si>
    <t>1240/09</t>
  </si>
  <si>
    <t>1201/09</t>
  </si>
  <si>
    <t>1239/09</t>
  </si>
  <si>
    <t>1241/09</t>
  </si>
  <si>
    <t>1242/09</t>
  </si>
  <si>
    <t>1188/09</t>
  </si>
  <si>
    <t>1500/09</t>
  </si>
  <si>
    <t>1504/09</t>
  </si>
  <si>
    <t>1503/09</t>
  </si>
  <si>
    <t>1502/09</t>
  </si>
  <si>
    <t>1583/09</t>
  </si>
  <si>
    <t>1243/09</t>
  </si>
  <si>
    <t>746/68</t>
  </si>
  <si>
    <t>746/88</t>
  </si>
  <si>
    <t>746/89</t>
  </si>
  <si>
    <t>746/246</t>
  </si>
  <si>
    <t>746/248</t>
  </si>
  <si>
    <t>746/247</t>
  </si>
  <si>
    <t>746/4</t>
  </si>
  <si>
    <t>746/147</t>
  </si>
  <si>
    <t>746/276</t>
  </si>
  <si>
    <t>746/430</t>
  </si>
  <si>
    <t>746/78</t>
  </si>
  <si>
    <t>746/431</t>
  </si>
  <si>
    <t>746/200</t>
  </si>
  <si>
    <t>746/209</t>
  </si>
  <si>
    <t>746/140</t>
  </si>
  <si>
    <t>Land purchased  2.02 Acre fr. Churamani   Mehloi</t>
  </si>
  <si>
    <t>Land purchased  5.01 Acre - Chamaru Vil. Lohakhan</t>
  </si>
  <si>
    <t>.41 Acre Land Purchased fr. Kavita Vil.Borajharia</t>
  </si>
  <si>
    <t>.61 Acre Land  fr. Arvind Khair Vil. Borajharia</t>
  </si>
  <si>
    <t>.90 Acre Land purchase fr. Vanchhawat Vil. Mehloi</t>
  </si>
  <si>
    <t>1.14 Acre Land purchase-Kailash Bai Vil.Borajharia</t>
  </si>
  <si>
    <t>.46 Acre of Land fr. Gouri Shanker Patel Vil.Boraj</t>
  </si>
  <si>
    <t>.47 Acre of Land fr. Vidyadher Vil. Lohakhan</t>
  </si>
  <si>
    <t>1..14 Acre of Land fr. Chhavi Vil. Borajharia</t>
  </si>
  <si>
    <t>1.73 Acre of Land fr. Nathu,Rathu Vil. Borajharia</t>
  </si>
  <si>
    <t>.50 Acre of Land fr. Deepak Vil. Lohakhan</t>
  </si>
  <si>
    <t>.25 Acre of Land fr. Gano Vil. Mehloi</t>
  </si>
  <si>
    <t>1.99 Acre of Land fr. Surekha Vil. Borajharia</t>
  </si>
  <si>
    <t>.43 Acre of Land fr. Shadu Vil. Mehloi</t>
  </si>
  <si>
    <t>.16 Acre of Land fr. Bajrang Vil. Borajharia</t>
  </si>
  <si>
    <t>.35 Acre Land fr.Kishan Cd. Suresh Vil. Lohakhan</t>
  </si>
  <si>
    <t>1.14 Acre Land fr.Navi Vil. Borajharia</t>
  </si>
  <si>
    <t>.83 Acre Land fr.Gaurav Ag. Vil. Borajharia</t>
  </si>
  <si>
    <t>1.06 Acre Land fr. Shuklamber Vil. Lohakhan</t>
  </si>
  <si>
    <t>3.31 Acre Land fr. Mangal,MurliArjun Vil. Lohakhan</t>
  </si>
  <si>
    <t>0.25 Acre Land fr. Narayan Vil. Lohakhan</t>
  </si>
  <si>
    <t>0.25 Acre Land fr.Veerbahu Bishwal Vil. Lohakhan</t>
  </si>
  <si>
    <t>0.63 Acre Land fr.Ashok Kumar Somi Vil. Lohakhan</t>
  </si>
  <si>
    <t>2.96 Acre Land-Anil Chander Shek Vil.Borajharia55</t>
  </si>
  <si>
    <t>0.60 Acre Land fr.Rama shanker Vil. Lohakhan</t>
  </si>
  <si>
    <t>0.42 Acre Land fr.Jairam,Gulab Vil. Borajharia</t>
  </si>
  <si>
    <t>0.60 Acre Land fr. Gulab Vil. Borajharia</t>
  </si>
  <si>
    <t>0.50 Acre Land fr. Lal Bahadur Panda Vil. Lohakhan</t>
  </si>
  <si>
    <t>1.21 Acre Land fr. Dayaram Vil. Borajharia</t>
  </si>
  <si>
    <t>.89 Acre Land Purchase- Pritivardha Vil.Borajharia</t>
  </si>
  <si>
    <t>0.95 Acre Land fr. Hajaru Vil. Mehloi</t>
  </si>
  <si>
    <t>0.40 Acre Land fr. Babulal Vil. Mehloi</t>
  </si>
  <si>
    <t>1.72 Acre Land fr. Kunmer Vil. Lohakhan</t>
  </si>
  <si>
    <t>2.83 Acre Land fr. Mangalu Vil. Lohakhan</t>
  </si>
  <si>
    <t>0.60 Acre Land fr.Premanand Vil. Mehloi</t>
  </si>
  <si>
    <t>0.42 Acre Land fr. Pawan Kr. Agg. Vil. Borajharia</t>
  </si>
  <si>
    <t>1.43 Acre Land fr.Tehsil Vil. Lohakhan</t>
  </si>
  <si>
    <t>1.55 Acre Land fr. Surinder Vil. Lohakhan</t>
  </si>
  <si>
    <t>0.53 Acre Land fr. Gansu,Ramlal Vil. Borajharia</t>
  </si>
  <si>
    <t>0.45 Acre Land fr. Suresh Bhogilal Vil. Lohakhan</t>
  </si>
  <si>
    <t>2.95 Acre Land fr. Bhogilal Vil. Lohakhan</t>
  </si>
  <si>
    <t>4.81 Acre Land- Vishwanath, Jaira Vil. Borajharia</t>
  </si>
  <si>
    <t>2.39 Acre Land- Siyalal,Bhogilal Vil. Mehloi</t>
  </si>
  <si>
    <t>0.25 Acre Land- Saphed Vil. Borajharia</t>
  </si>
  <si>
    <t>1.62 Acre Land- Shyam Bhushan Vil. Lohakhan</t>
  </si>
  <si>
    <t>0.78 Acre Land- Jagbandhu Vil. Lohakhan</t>
  </si>
  <si>
    <t>1.02 Acre Land- Sanyasi Vil. Lohakhan</t>
  </si>
  <si>
    <t>0.86 Acre Land- Gulab Singh Vil. Lohakhan</t>
  </si>
  <si>
    <t>0.54 Acre Land- Chandra Shekhar Vil. Mehloi</t>
  </si>
  <si>
    <t>0.94 Acre Land-Shobha Ram,Salik Ram Vil.Lohakhan</t>
  </si>
  <si>
    <t>0.15 Acre Land- Shokilal Vil.Borajharia</t>
  </si>
  <si>
    <t>0.34 Acre Land- Prakash Vil.Mehloi</t>
  </si>
  <si>
    <t>0.20 Acre Land-Vishwajeet Panda Vil.Lohakhan</t>
  </si>
  <si>
    <t>1.17 Acre Land-Goarhare  Vil.Lohakhan</t>
  </si>
  <si>
    <t>1.04 Acre Land-Udhav Parvati  Vil.Mehlio</t>
  </si>
  <si>
    <t>0.88 Acre Land-Bharat  Vil.Mehlio</t>
  </si>
  <si>
    <t>0.82 Acre Land-Kartikram  Vil.Lohakhan</t>
  </si>
  <si>
    <t>0.40 Acre Land-Pankajani  Vil.Lohakhan</t>
  </si>
  <si>
    <t>2.69+3.16Acre Land-Sushila,Perashila  Vil.Mehloi</t>
  </si>
  <si>
    <t>0.25 Acre Land-Narayan Biswal  Vil.Lohakhan</t>
  </si>
  <si>
    <t>19.94 Acre of Land Purchase from Anuj Jain</t>
  </si>
  <si>
    <t>16.15 Acre of Land Purchase from Sunil Gupta</t>
  </si>
  <si>
    <t>20.01 Acre of Land Purchase from Suresh Bansal</t>
  </si>
  <si>
    <t>Maharastra Land</t>
  </si>
  <si>
    <t>LAND SITUATED IN RAIGARH (CHHATISGARH)</t>
  </si>
  <si>
    <t>90% Commision on Raigarh Land arcs 9.94@.75%</t>
  </si>
  <si>
    <t>90% Commision on Raigarh Land arcs 29.97@.75%</t>
  </si>
  <si>
    <t>90% Commision on Raigarh Land arcs 5.41@.75%</t>
  </si>
  <si>
    <t>90% Commision on Raigarh Land arcs 26.5@.75%</t>
  </si>
  <si>
    <t>90% Commision on Raigarh Land arcs 24.64@.75%</t>
  </si>
  <si>
    <t>90% Commision on Raigarh Land arcs 19.91@.75%</t>
  </si>
  <si>
    <t>90% Commision on Raigarh Land arcs 19.08@.75%</t>
  </si>
  <si>
    <t>90% Commision on Raigarh Land arcs 8.18@.75%</t>
  </si>
  <si>
    <t>90% Commision on Raigarh Land arcs 6.23@.75%</t>
  </si>
  <si>
    <t>90% Commision on Raigarh Land arcs 12.16@.75%</t>
  </si>
  <si>
    <t>90% Commision on Raigarh Land arcs 29.99@.75%</t>
  </si>
  <si>
    <t>Land 2.32 Acre</t>
  </si>
  <si>
    <t>Land Tolakbeda/Balrampur</t>
  </si>
  <si>
    <t>Land Transmission Line</t>
  </si>
  <si>
    <t>RCO Complex-1</t>
  </si>
  <si>
    <t>RCO Complex-2</t>
  </si>
  <si>
    <t>Porta Cabin-1</t>
  </si>
  <si>
    <t>Porta Cabin-2</t>
  </si>
  <si>
    <t>Security Shed</t>
  </si>
  <si>
    <t>Porta Cabin-3</t>
  </si>
  <si>
    <t>Porta Cabin-4</t>
  </si>
  <si>
    <t>Security watch tower</t>
  </si>
  <si>
    <t>Supply Of Pota Cabin (Residential Execut</t>
  </si>
  <si>
    <t>30 KVA DG Set</t>
  </si>
  <si>
    <t>320 KVA DG SET (Silent DG Set)</t>
  </si>
  <si>
    <t>5.0 HP-3 Submersible Pump</t>
  </si>
  <si>
    <t>6340/Purchase of HP KSB Pumpset/Ganesh Agency</t>
  </si>
  <si>
    <t>7.5 KVA DG Set</t>
  </si>
  <si>
    <t>Kirloskar Make1.5HPSubmersible Pump Set</t>
  </si>
  <si>
    <t>Kirloskar Make3HPSubmersible Pump Set</t>
  </si>
  <si>
    <t>1.5 HP Texmo Pumpset</t>
  </si>
  <si>
    <t>Hand Operating Pump</t>
  </si>
  <si>
    <t>Jakson Silent DG set (500 KVA / 400 KW)</t>
  </si>
  <si>
    <t>Kirloskar Water Pump 10 HP</t>
  </si>
  <si>
    <t>Lighting Arrestor 30KV 5KA POLE (Actual Cost + Freight)</t>
  </si>
  <si>
    <t>Lighting Mast Tower 18Mtr MLT (Actual Cost + Freight)</t>
  </si>
  <si>
    <t>Submersible Pump - 1.5 HP with Control P</t>
  </si>
  <si>
    <t>STABILIZER -5KVA</t>
  </si>
  <si>
    <t>Oxygen Cylinder 20 CFT</t>
  </si>
  <si>
    <t>Oxygen Cylinder 40 CFT</t>
  </si>
  <si>
    <t>Transformer 250KVA, 11/0.433KV 3PH</t>
  </si>
  <si>
    <t>5HP Submersible pump</t>
  </si>
  <si>
    <t>Water Tanker</t>
  </si>
  <si>
    <t>1.4HP Honda pump set with acces</t>
  </si>
  <si>
    <t>10 KVA DG SET</t>
  </si>
  <si>
    <t>HT jointing kit 300 x 3core st</t>
  </si>
  <si>
    <t>5 HP Honda Portable water pump</t>
  </si>
  <si>
    <t>PVC Water Tank - 5000 Ltrs. Cap</t>
  </si>
  <si>
    <t>Submersible Pump 2HP KSB</t>
  </si>
  <si>
    <t>PVC pipe 125mmdia 80 shed</t>
  </si>
  <si>
    <t>Flowmeter</t>
  </si>
  <si>
    <t>5HP 3 phase centrifugal pump</t>
  </si>
  <si>
    <t>Digital insulation tester (Megg</t>
  </si>
  <si>
    <t>Immersion Heater 12KW 3 phase</t>
  </si>
  <si>
    <t>7.5HP Openwell Submersible Pump</t>
  </si>
  <si>
    <t>1.10hp submersible pump</t>
  </si>
  <si>
    <t>5HP DOL starter</t>
  </si>
  <si>
    <t>Drill machine-Impact drill-GSB</t>
  </si>
  <si>
    <t>Portable Meter</t>
  </si>
  <si>
    <t>Grinder AG-4 BOCSH</t>
  </si>
  <si>
    <t xml:space="preserve">Single bed </t>
  </si>
  <si>
    <t>Man Mandir Big.</t>
  </si>
  <si>
    <t>Ex-Trim (Crntral Tabal)</t>
  </si>
  <si>
    <t>Office Tabale</t>
  </si>
  <si>
    <t>Computuer Tabale</t>
  </si>
  <si>
    <t>Revolving Chair ( Medium)</t>
  </si>
  <si>
    <t>Computuer Chair</t>
  </si>
  <si>
    <t>Revolving Chair</t>
  </si>
  <si>
    <t>Sofa Set (3+2)</t>
  </si>
  <si>
    <t>Confrence Table</t>
  </si>
  <si>
    <t>Kurlon Matress</t>
  </si>
  <si>
    <t>BedSheet Pillows Ect.</t>
  </si>
  <si>
    <t>Matress</t>
  </si>
  <si>
    <t>Folding Bed Muda Etc.</t>
  </si>
  <si>
    <t>Center Tabale</t>
  </si>
  <si>
    <t>Sofaset</t>
  </si>
  <si>
    <t>Chair Etc.</t>
  </si>
  <si>
    <t>Gadda &amp; pillow</t>
  </si>
  <si>
    <t>Bed Sheet</t>
  </si>
  <si>
    <t xml:space="preserve">Folding Bed </t>
  </si>
  <si>
    <t>Mandir &amp; TV Tabale</t>
  </si>
  <si>
    <t>S.Type Chair</t>
  </si>
  <si>
    <t>Steel Almirah</t>
  </si>
  <si>
    <t>VERTICAL BLINDS-BHUBANESWAR OFFICE</t>
  </si>
  <si>
    <t>OFFICE TABLE</t>
  </si>
  <si>
    <t>STOOLS-PLASTIC STOOLS</t>
  </si>
  <si>
    <t>EUREKA CHAIRS</t>
  </si>
  <si>
    <t>R. CHAIRS</t>
  </si>
  <si>
    <t>SOFA SET</t>
  </si>
  <si>
    <t>TABLE</t>
  </si>
  <si>
    <t>SINGLE BED</t>
  </si>
  <si>
    <t>ALMIRA</t>
  </si>
  <si>
    <t>CHAIRS</t>
  </si>
  <si>
    <t>MATTRESS</t>
  </si>
  <si>
    <t>WOODEN ALMIRAH CUM SHOWCASE</t>
  </si>
  <si>
    <t>ALMIRA KITCHEN</t>
  </si>
  <si>
    <t>BED SIZE WOODEN TABLE</t>
  </si>
  <si>
    <t>MIRROR</t>
  </si>
  <si>
    <t>Chair Nilkamal</t>
  </si>
  <si>
    <t>D.Table</t>
  </si>
  <si>
    <t>Teen Box</t>
  </si>
  <si>
    <t>Steel Almiraha.</t>
  </si>
  <si>
    <t>Dining Table(scg) one set</t>
  </si>
  <si>
    <t>Officae Table 4x2/12</t>
  </si>
  <si>
    <t>Revoling Chair</t>
  </si>
  <si>
    <t>Eszy Chair</t>
  </si>
  <si>
    <t>Wooden Palange 3x6</t>
  </si>
  <si>
    <t>Sofa Set With Cusion (3+1+1)</t>
  </si>
  <si>
    <t xml:space="preserve">Wooden Center Table With Glass top </t>
  </si>
  <si>
    <t>Sheepwel Mattress</t>
  </si>
  <si>
    <t>Dubble Bed (scg)</t>
  </si>
  <si>
    <t>Single Bed(SCG)</t>
  </si>
  <si>
    <t>Center Table (SCG)</t>
  </si>
  <si>
    <t>Kurlon S.DL (SGS)</t>
  </si>
  <si>
    <t>Plastic Chair (Nilkamal)</t>
  </si>
  <si>
    <t xml:space="preserve">Offical Table 4x2 </t>
  </si>
  <si>
    <t>Bed</t>
  </si>
  <si>
    <t>Mattress</t>
  </si>
  <si>
    <t>Single Bed</t>
  </si>
  <si>
    <t>Steel Almira</t>
  </si>
  <si>
    <t>Chair</t>
  </si>
  <si>
    <t>TAble</t>
  </si>
  <si>
    <t>Table</t>
  </si>
  <si>
    <t>Fan</t>
  </si>
  <si>
    <t>Gaddi</t>
  </si>
  <si>
    <t>Folding COT</t>
  </si>
  <si>
    <t>Almirah</t>
  </si>
  <si>
    <t>Cots</t>
  </si>
  <si>
    <t>Dining Table</t>
  </si>
  <si>
    <t>Trolly</t>
  </si>
  <si>
    <t>Handle Chair</t>
  </si>
  <si>
    <t>Sintax Tank</t>
  </si>
  <si>
    <t>Water Tank</t>
  </si>
  <si>
    <t>Sofa Set</t>
  </si>
  <si>
    <t>Centre Table</t>
  </si>
  <si>
    <t>Chair (Without Arm)</t>
  </si>
  <si>
    <t>Chair (With Arm)</t>
  </si>
  <si>
    <t>Double Bed</t>
  </si>
  <si>
    <t>Office Table</t>
  </si>
  <si>
    <t>Revolving Chair (With Arm)</t>
  </si>
  <si>
    <t>Revolving Chair (Without Arm)</t>
  </si>
  <si>
    <t>Pillos</t>
  </si>
  <si>
    <t>Table (4" x 2.6")5 Nos. &amp; (4" x 2")2 Nos.</t>
  </si>
  <si>
    <t>Hydraulic Chair</t>
  </si>
  <si>
    <t>Furniture for Angul</t>
  </si>
  <si>
    <t>Mosquito Net</t>
  </si>
  <si>
    <t>Plastic Chair with Arm(Nilkamal)</t>
  </si>
  <si>
    <t>Revolving Stool</t>
  </si>
  <si>
    <t>Rexin Cover</t>
  </si>
  <si>
    <t>Steel Almirah ( Double Door)</t>
  </si>
  <si>
    <t>Tea Table</t>
  </si>
  <si>
    <t>Window Curtain</t>
  </si>
  <si>
    <t>Wooden Conference Table 8*4*2.6'</t>
  </si>
  <si>
    <t>Wooden Dining Table 6'*3*2.6'</t>
  </si>
  <si>
    <t xml:space="preserve"> Wooden Cot</t>
  </si>
  <si>
    <t>Aluminium Ladder (Sliding Type) - 10' Le</t>
  </si>
  <si>
    <t>BNo.119/10-11/50NosMattress Purchase@Rs.1449.78/-</t>
  </si>
  <si>
    <t>Chair Wheel</t>
  </si>
  <si>
    <t>Chair With Arm</t>
  </si>
  <si>
    <t>Chair Without Arm</t>
  </si>
  <si>
    <t>Cocofoam Mattress With Rexin</t>
  </si>
  <si>
    <t>Computer Table</t>
  </si>
  <si>
    <t>Cushion Chair S TYPE</t>
  </si>
  <si>
    <t>Dressing Table</t>
  </si>
  <si>
    <t>Executive Wheel Chair( High Neck)</t>
  </si>
  <si>
    <t>Fibre Moulded Cushion Chair with Arm</t>
  </si>
  <si>
    <t>Fibre Pillow</t>
  </si>
  <si>
    <t>Filing Cabinet with 4 Drawer</t>
  </si>
  <si>
    <t>Folding Ply Bed</t>
  </si>
  <si>
    <t>M.S Shoe Stand</t>
  </si>
  <si>
    <t>M.S Slotted Angle Rack 6.6" x 3.9"</t>
  </si>
  <si>
    <t>Computer Table 4824-Imported 8no.s@2500+12.5%</t>
  </si>
  <si>
    <t>Wooden table&amp;Executive Chair imported for Porta Ca</t>
  </si>
  <si>
    <t>Furniture for  for Pump house</t>
  </si>
  <si>
    <t>pur office table for Project Director  at Site</t>
  </si>
  <si>
    <t xml:space="preserve">pur office table  &amp; chair  for Project Head </t>
  </si>
  <si>
    <t>Furniture(Chair&amp;Table)21 Nos.@350/-&amp;500/-Resp</t>
  </si>
  <si>
    <t>Table (60 x 36 x 30)'' with drawer/cup b</t>
  </si>
  <si>
    <t>Chair High back Revolving with push back</t>
  </si>
  <si>
    <t>T T Table  Model - 1040 Make -vixen</t>
  </si>
  <si>
    <t>Table with 4 Chairs for Dining Room</t>
  </si>
  <si>
    <t>Steel almirah with front glass</t>
  </si>
  <si>
    <t>Single bed(25 mm thick) wooden 3'x6.6'</t>
  </si>
  <si>
    <t>Side Table</t>
  </si>
  <si>
    <t>file cabinet(iron) 5'x 20"x 27"</t>
  </si>
  <si>
    <t>MS slotted angle rack 6.6'x3.9'x1.3'</t>
  </si>
  <si>
    <t>Table (Make-Godrej, Model-Enz0 5025)</t>
  </si>
  <si>
    <t>Conference table with top laminated-   6</t>
  </si>
  <si>
    <t>Single bed-75" x 36" (Make-Godrej</t>
  </si>
  <si>
    <t>Chair (Make-Godrej, Model-5D02R)</t>
  </si>
  <si>
    <t>Pillow (Make-Godrej, Model-Neck fine</t>
  </si>
  <si>
    <t>Matress-75" x 36" x 4" (Make-Godrej)</t>
  </si>
  <si>
    <t>Chair highback ,model - 129 (GAYATRI)</t>
  </si>
  <si>
    <t>Table(60x36x30)three drawers one cupboar</t>
  </si>
  <si>
    <t>Chair Revolving  ,model - 122 (GAYATRI)</t>
  </si>
  <si>
    <t>ComputerTable(48x30x30) with 3 drawers</t>
  </si>
  <si>
    <t>Dining table (8' x 4' x 2.6') board top.</t>
  </si>
  <si>
    <t>Cocofoam Mattress</t>
  </si>
  <si>
    <t>Pillow</t>
  </si>
  <si>
    <t>Bed side table (Ply wood) size 12" x 14"</t>
  </si>
  <si>
    <t>46 nos Office Table</t>
  </si>
  <si>
    <t>5 nos Office Table</t>
  </si>
  <si>
    <t>03 Steel Almirah</t>
  </si>
  <si>
    <t>10 nos Office Table</t>
  </si>
  <si>
    <t>10 nos Revolving Chair</t>
  </si>
  <si>
    <t>01 Steel Almirah</t>
  </si>
  <si>
    <t>Bed side table (Ply wood) size</t>
  </si>
  <si>
    <t>Plastic Chair with Arm(Nilkamal</t>
  </si>
  <si>
    <t>ComputerTable(48x30x30) with 3</t>
  </si>
  <si>
    <t>Chair highback ,model - 129 (GA</t>
  </si>
  <si>
    <t>Chair Revolving ,model - 122 (</t>
  </si>
  <si>
    <t>Table(60x36x30)three drawers on</t>
  </si>
  <si>
    <t>Steel Office Table, 48"X30" 1si</t>
  </si>
  <si>
    <t>Single bed-75" x 36" (Make-Godr</t>
  </si>
  <si>
    <t>SS table 36"x 36"x 34" 16swg to</t>
  </si>
  <si>
    <t>Table with 4 Chairs for Dining</t>
  </si>
  <si>
    <t>Table (dining ) Plastic moulded</t>
  </si>
  <si>
    <t>Single bed(25 mm thick) wooden</t>
  </si>
  <si>
    <t>Table (60 x 36 x 30)'' with dra</t>
  </si>
  <si>
    <t>Chair High back Revolving with</t>
  </si>
  <si>
    <t>DINING TABLE</t>
  </si>
  <si>
    <t>Jhula</t>
  </si>
  <si>
    <t>Sliding</t>
  </si>
  <si>
    <t>Key Stand</t>
  </si>
  <si>
    <t>Shoe Rack</t>
  </si>
  <si>
    <t>Napkin Stand</t>
  </si>
  <si>
    <t>Bed Sheet with Pillow Cover</t>
  </si>
  <si>
    <t>Pillow Cover</t>
  </si>
  <si>
    <t>MS Door</t>
  </si>
  <si>
    <t>Blanket</t>
  </si>
  <si>
    <t>ScorpioCRDLX (4*4)</t>
  </si>
  <si>
    <t>Hero Honda Moter Cycle CD Deluxe(new)</t>
  </si>
  <si>
    <t>Moter Cycle,Hero Honda CD Delux ,</t>
  </si>
  <si>
    <t>Maruti Omni Ambulance</t>
  </si>
  <si>
    <t>Mahindra Xylo</t>
  </si>
  <si>
    <t>Hero Honda Moter Cycle</t>
  </si>
  <si>
    <t>BUS</t>
  </si>
  <si>
    <t>Bolero LX MDITC</t>
  </si>
  <si>
    <t>Eicher Passenger Bus 41 Seater</t>
  </si>
  <si>
    <t>CD Dawn Bike</t>
  </si>
  <si>
    <t>MARUTI OMNI AMBULANCE</t>
  </si>
  <si>
    <t>SCORPIO</t>
  </si>
  <si>
    <t>Hero Honda CD-Deluxe</t>
  </si>
  <si>
    <t>Hero Honda Passon Pro</t>
  </si>
  <si>
    <t>TATA 207 DI EX CRECAB,E III,497</t>
  </si>
  <si>
    <t>SCORPIO-Aditya Motors</t>
  </si>
  <si>
    <t>Bolero AC Ambulance BS III</t>
  </si>
  <si>
    <t>Toyota Innova Car</t>
  </si>
  <si>
    <t>Motor Cycle  Passion X PRO</t>
  </si>
  <si>
    <t>Pen Drive 4GB</t>
  </si>
  <si>
    <t>UPS Emerson 1kv On line</t>
  </si>
  <si>
    <t>HP Laser Jet Printer3055</t>
  </si>
  <si>
    <t>HP Laser Pavilion dx3780 Printer+17"HPTFT+Window XP Professionl</t>
  </si>
  <si>
    <t>HP Design Jet Printer 44" With Stand &amp; Legs</t>
  </si>
  <si>
    <t>Autocad 2008 Software Network</t>
  </si>
  <si>
    <t>Canaon Super G3 Multiline Fax Board F1 IRC</t>
  </si>
  <si>
    <t>Logitech Cordless Mouse+Pendrive4GB ( S. R. Yadav/VV Gupta)</t>
  </si>
  <si>
    <t>Delllatitude D630 Not book series( Punit Gupta)</t>
  </si>
  <si>
    <t>CD- RW Mozerbear (10Pack)</t>
  </si>
  <si>
    <t>Intergrated Finger Prit Reader ( Punit Gupta)</t>
  </si>
  <si>
    <t>LAPTOP IBM R618933AF5,CARRYCASE -P.GIRISH</t>
  </si>
  <si>
    <t>COMPUTER-BHUBANESHWAR</t>
  </si>
  <si>
    <t xml:space="preserve">Computers -Lenevo </t>
  </si>
  <si>
    <t>vgn fz 35 sn.700096 warrant.</t>
  </si>
  <si>
    <t>HP-6510B Notebook .</t>
  </si>
  <si>
    <t>Printr Epson Dot Matrix LQ1150</t>
  </si>
  <si>
    <t>Data Card Reliance</t>
  </si>
  <si>
    <t>IBM Thinkapad M57 Core2duo 2.4 Ghz(TFT)</t>
  </si>
  <si>
    <t>IBM Thinkapad M57 Core2duo 2.4 Ghz</t>
  </si>
  <si>
    <t>IBM Thinkapad R61 with window XP Prof(OEM)</t>
  </si>
  <si>
    <t>Data Card RHWCP2210065234</t>
  </si>
  <si>
    <t>Data Card RHWCP2210065357</t>
  </si>
  <si>
    <t>Data Card RLGCP2000008351</t>
  </si>
  <si>
    <t>Printer HP LJ-1007,1 No @ 5800,GRN NO.10</t>
  </si>
  <si>
    <t>UPS APC 550VA 5 No @ 2150,GRN NO.10</t>
  </si>
  <si>
    <t>Destop Lenovo Thinkcenter A Series 5 No.</t>
  </si>
  <si>
    <t>Emerson LebertMT 10KVA UPS System GRN.11</t>
  </si>
  <si>
    <t>Cannon all in one Printer,photo copy,.</t>
  </si>
  <si>
    <t>HP Plotter T1200 Qty .1 No..from PC Soluti</t>
  </si>
  <si>
    <t>ONE Monitor pur At Talcher Office  from DGT System</t>
  </si>
  <si>
    <t>Laptop Toshiba</t>
  </si>
  <si>
    <t>HP Desktop with TFT</t>
  </si>
  <si>
    <t>Laptop Lenovo</t>
  </si>
  <si>
    <t>Sony Camera/Case Cover/Stand/Head Phone</t>
  </si>
  <si>
    <t>IBM Server Intel Xecom</t>
  </si>
  <si>
    <t>WI-FI Equipment (Wavion WS 2400)</t>
  </si>
  <si>
    <t>Windows server 2008</t>
  </si>
  <si>
    <t>Netgear Wireless</t>
  </si>
  <si>
    <t>Lenovo Desktop</t>
  </si>
  <si>
    <t>Laptop Dell</t>
  </si>
  <si>
    <t>Laptop Adaptor</t>
  </si>
  <si>
    <t>HP pro Desktop</t>
  </si>
  <si>
    <t>Compaque Presario</t>
  </si>
  <si>
    <t>Power point for New IBM Server</t>
  </si>
  <si>
    <t>HP Desktop with TFT (G Anil)</t>
  </si>
  <si>
    <t>HP Desktop with TFT (Kapil)</t>
  </si>
  <si>
    <t>HP 6550B Laptop (Punit Gupta)</t>
  </si>
  <si>
    <t>Lenovo Desktop (Acc)</t>
  </si>
  <si>
    <t>Desktop for office</t>
  </si>
  <si>
    <t xml:space="preserve">HP Desktop </t>
  </si>
  <si>
    <t>24 Ports Switch</t>
  </si>
  <si>
    <t>42U Server Pack with Acce</t>
  </si>
  <si>
    <t>6 Cell Lilon Battery for Laptop</t>
  </si>
  <si>
    <t>Cable Box Cat-6</t>
  </si>
  <si>
    <t>Cat-6 Cable -Amp Bundle 300M</t>
  </si>
  <si>
    <t>Crimpiting Tool</t>
  </si>
  <si>
    <t>Desktop (Lenovo ThinkCentre)</t>
  </si>
  <si>
    <t>D-Link Access Point</t>
  </si>
  <si>
    <t>D-Link Cable - CAT 6kCentre A58)</t>
  </si>
  <si>
    <t>D-Link Connector RJ-45</t>
  </si>
  <si>
    <t>Epson FX-2175 DMP Printer</t>
  </si>
  <si>
    <t>External DVD Writer</t>
  </si>
  <si>
    <t>Face Plate Duplex Port</t>
  </si>
  <si>
    <t>Face Plate Single Port</t>
  </si>
  <si>
    <t>Fixed Shelf For 42U Rack</t>
  </si>
  <si>
    <t>Gang Box</t>
  </si>
  <si>
    <t>Giga Switch 24 Port managed</t>
  </si>
  <si>
    <t>Giga Switch 24 Port unmanaged</t>
  </si>
  <si>
    <t>Information Outlet- Data  Cat-6</t>
  </si>
  <si>
    <t>Information Outlet- Voice Cat-6</t>
  </si>
  <si>
    <t>Laptop (ThinkPad SL400/500</t>
  </si>
  <si>
    <t>Laptop Battery Dell Latitude D-520</t>
  </si>
  <si>
    <t>MDF With Box 100 Pair</t>
  </si>
  <si>
    <t>MDF With Box 20 Pair</t>
  </si>
  <si>
    <t>MDF With Box 50 Pair</t>
  </si>
  <si>
    <t>Net Gear 8 Port Switch</t>
  </si>
  <si>
    <t>Network Meter (Line Tester)</t>
  </si>
  <si>
    <t>Online UPS - 40 KVA  with Batteries</t>
  </si>
  <si>
    <t>Panasonic IP Phone (HGT-100)</t>
  </si>
  <si>
    <t>Patch Cord -1 Meter</t>
  </si>
  <si>
    <t>Patch Cord -2 Meter</t>
  </si>
  <si>
    <t>Patch Panel 24 Port</t>
  </si>
  <si>
    <t>Power Circutary Card</t>
  </si>
  <si>
    <t>Punching Tool</t>
  </si>
  <si>
    <t>PVC Telephone Cable 2 Paire A58)</t>
  </si>
  <si>
    <t>PVC Telephone Cable 4 Paire A58)</t>
  </si>
  <si>
    <t>RJ-45 Connector Amp</t>
  </si>
  <si>
    <t>Sonic Wall NSA 3500</t>
  </si>
  <si>
    <t>Telephone Cable 2 Pair</t>
  </si>
  <si>
    <t>Telephone Cable 50 Pair</t>
  </si>
  <si>
    <t>UPS System-for PC</t>
  </si>
  <si>
    <t>Sony Vaio-Laptop-For R.C.Narayan</t>
  </si>
  <si>
    <t>SAP P.S 20% on Go Live-IBM INDIA P.LTD.</t>
  </si>
  <si>
    <t>HP 1136AIO Printer-Chattisgarh</t>
  </si>
  <si>
    <t>Desktop Delhi office (Rajni &amp; Dharme)</t>
  </si>
  <si>
    <t>Laptop Pankaj , V. Srinivas &amp; S.K. R</t>
  </si>
  <si>
    <t>Laptop for Ashok kumar Jai</t>
  </si>
  <si>
    <t>Laptop for P R shriram &amp; Rajeev aggarwal</t>
  </si>
  <si>
    <t>Desktop for Mr. Vijay kumar</t>
  </si>
  <si>
    <t>Desktop ankur jain &amp; pritam sen gupta</t>
  </si>
  <si>
    <t>Sony laptop-Ajay Khandelwal</t>
  </si>
  <si>
    <t>Hp Desktop-Rohit Khurana</t>
  </si>
  <si>
    <t>BN.MISPL/499,Purchase -Hp Desktop for Auditors B1</t>
  </si>
  <si>
    <t>BN.MISPL/560,Purchase of Sony laptop-Anil Kr.-BOP</t>
  </si>
  <si>
    <t>LASERJET MULTIFUNCTION PRINTER</t>
  </si>
  <si>
    <t>LAPTOP-SONY VAIO</t>
  </si>
  <si>
    <t>Laptop Soni Vaio</t>
  </si>
  <si>
    <t>Desktop (HP ELITE)</t>
  </si>
  <si>
    <t xml:space="preserve">Desktop </t>
  </si>
  <si>
    <t>MULTI FUNCTION DEVICE (PRINTER)</t>
  </si>
  <si>
    <t>Desktop</t>
  </si>
  <si>
    <t>HP LASERJET 1108 PRINTER</t>
  </si>
  <si>
    <t>BN.HBS/GT/22,Laptop For Mr. Suraj Aggarwal-VP-Civi</t>
  </si>
  <si>
    <t>BN.5036784,Purchae-Sony Laptop-Sanjeev Aggarwal-Fi</t>
  </si>
  <si>
    <t>BN.98035,Purchase of dotmatrix Printer for B-1offi</t>
  </si>
  <si>
    <t>BN.MISPL/505,Purchase -Hp Desktop for Auditors B1</t>
  </si>
  <si>
    <t>BN.HBS/JI/361,Laptop purchase for B.Roy Choudhary</t>
  </si>
  <si>
    <t>BN.5066069,Purchase of Sony Laptop-For P.K.Budhwar</t>
  </si>
  <si>
    <t>BNo.,C-1741,HP1020+Printer for Accounts Deptt.</t>
  </si>
  <si>
    <t>BN.7698,Sony Vaio Laptop-Sanjay Bhattacharya-CEO</t>
  </si>
  <si>
    <t>Apple Laptop-Punit Gupta- Apple Store,Cambridge</t>
  </si>
  <si>
    <t>01 Nos Printer cum scanner HP Laserjet M 1536</t>
  </si>
  <si>
    <t>02 nos D-LINK SWITCH 8 PORTS</t>
  </si>
  <si>
    <t>04 nos RADIO WI-FI-MICROTIK GROOVE 5HN  09.11.12</t>
  </si>
  <si>
    <t>02 nos of  LAPTOP-SONY VAIO</t>
  </si>
  <si>
    <t>04 nos of  LAPTOP-SONY VAIO 23.08.12</t>
  </si>
  <si>
    <t>05 nos of desktop Desktop dt.30.04.12</t>
  </si>
  <si>
    <t>03 nos of  LAPTOP-SONY VAIO</t>
  </si>
  <si>
    <t>IBM Mail server</t>
  </si>
  <si>
    <t>01 Laptop R.K.Gupta</t>
  </si>
  <si>
    <t>Cannon Printer with copier</t>
  </si>
  <si>
    <t>01 Sony Vaio Model.no.VGN-FG35G</t>
  </si>
  <si>
    <t>Printer-CANON IR ADV 4025</t>
  </si>
  <si>
    <t>Online UPS - 1KVA inbuilt Batte</t>
  </si>
  <si>
    <t>600VA UPS</t>
  </si>
  <si>
    <t>8PORT NETWORK SWITCH</t>
  </si>
  <si>
    <t>PANASONIC PANABOARD</t>
  </si>
  <si>
    <t>PANABOARD STAND</t>
  </si>
  <si>
    <t>RADIO WI-FI-MICROTIK GROOVE 5HN</t>
  </si>
  <si>
    <t>VM SOFTWARE FOR CAMERA</t>
  </si>
  <si>
    <t>HP Laptop</t>
  </si>
  <si>
    <t>SonicWall NSA 250M UTM</t>
  </si>
  <si>
    <t>Analyser Reporting Software</t>
  </si>
  <si>
    <t>Online UPS - 6KVA with Batterie</t>
  </si>
  <si>
    <t>Online UPS - 3KVA with Batterie</t>
  </si>
  <si>
    <t>P2P RADIO LINK -CAMBIUM</t>
  </si>
  <si>
    <t>WIRELESS ACCESS POINT</t>
  </si>
  <si>
    <t>Laptop</t>
  </si>
  <si>
    <t>Windows XP Proffessional,5 No.@7500 vide</t>
  </si>
  <si>
    <t>Omni Dose web Client (10 User Pack) for</t>
  </si>
  <si>
    <t>MS office</t>
  </si>
  <si>
    <t>Power 6.1  Software</t>
  </si>
  <si>
    <t>Power 6.1  Hardware</t>
  </si>
  <si>
    <t>SAP Project System</t>
  </si>
  <si>
    <t>Website Design</t>
  </si>
  <si>
    <t>Website Development</t>
  </si>
  <si>
    <t>Auto cad  2011  3D Network Licence</t>
  </si>
  <si>
    <t>Primavera</t>
  </si>
  <si>
    <t>Audio CodesFXS118,8 Port VOIP gateway</t>
  </si>
  <si>
    <t>END SUPPORT SAP PROJECT</t>
  </si>
  <si>
    <t>Sonicwall NSA 3500 , 12 No GA</t>
  </si>
  <si>
    <t>D/N.JPFL/JTPL/01,Forfront Antivirius client Servic</t>
  </si>
  <si>
    <t>BN.1944,Purchase of 5Nos. Sony Laptop</t>
  </si>
  <si>
    <t>JUNIPER SSG 5-FIREWALL</t>
  </si>
  <si>
    <t>SAP Software</t>
  </si>
  <si>
    <t>BN.0564,Sonicwall NSA3500-1YR.CGSS for Site office</t>
  </si>
  <si>
    <t>SAP  Licence</t>
  </si>
  <si>
    <t xml:space="preserve">Samsung Mobile </t>
  </si>
  <si>
    <t>Motorola w355</t>
  </si>
  <si>
    <t>Nokia3110( R.K. Gupta)</t>
  </si>
  <si>
    <t>Samsung Mubile (Sanjeev Kr. Jain)</t>
  </si>
  <si>
    <t>Nokia3110(Tenjit Singh)</t>
  </si>
  <si>
    <t>Nokia6233(Debodutt Nayak)</t>
  </si>
  <si>
    <t>Sansui CTV k2k21</t>
  </si>
  <si>
    <t>Telephone</t>
  </si>
  <si>
    <t>Mobile</t>
  </si>
  <si>
    <t>Blue Star Split Ace.2.Ton</t>
  </si>
  <si>
    <t>blue Star Split Ace.1.5.Ton</t>
  </si>
  <si>
    <t>Jyoti Stabiliser 5Kva</t>
  </si>
  <si>
    <t>Istalation</t>
  </si>
  <si>
    <t xml:space="preserve">Samsung Ace Split </t>
  </si>
  <si>
    <t>MOBILE K-550 I-P GIRISH</t>
  </si>
  <si>
    <t>SONY K750I-BHUVAN SHARMA</t>
  </si>
  <si>
    <t>INVERTER-BHUBANESWAR</t>
  </si>
  <si>
    <t>TV 21</t>
  </si>
  <si>
    <t>REFRIGERATOR</t>
  </si>
  <si>
    <t>Tata Sky Set Top Box</t>
  </si>
  <si>
    <t>Gsa Stove &amp; Accessoires</t>
  </si>
  <si>
    <t xml:space="preserve">WaterHeater </t>
  </si>
  <si>
    <t>Cooker &amp; Frypen</t>
  </si>
  <si>
    <t>Hotcash Clip Socer.Ect.</t>
  </si>
  <si>
    <t>Plate Set Etc.</t>
  </si>
  <si>
    <t>Spoon Glass Etc.</t>
  </si>
  <si>
    <t>Plate Glass Spoon Etc.</t>
  </si>
  <si>
    <t>Micotek UPS 800KV</t>
  </si>
  <si>
    <t>Exide Battery IQ-450</t>
  </si>
  <si>
    <t>Micotek Trolly (singhal)</t>
  </si>
  <si>
    <t>Telephone ,Panasonic</t>
  </si>
  <si>
    <t>Telephone ,B .T -9-500</t>
  </si>
  <si>
    <t>Telephone ,</t>
  </si>
  <si>
    <t>Telephone P,B .T -9-500</t>
  </si>
  <si>
    <t>Telephone P,B .T -802</t>
  </si>
  <si>
    <t>Telephone kx T-2378</t>
  </si>
  <si>
    <t>LG Split AC 1.5 Ton</t>
  </si>
  <si>
    <t>Telephone P,B .T belt</t>
  </si>
  <si>
    <t>Digital Printer &amp; Colour Scanner Cannon IR 2018N with2KVA Stabilizer</t>
  </si>
  <si>
    <t>office Bag</t>
  </si>
  <si>
    <t>TV Trolly</t>
  </si>
  <si>
    <t>National Chair</t>
  </si>
  <si>
    <t>Invertor With battery With Stand (Luminious)</t>
  </si>
  <si>
    <t>BPL PHONE 7110</t>
  </si>
  <si>
    <t>Nokia Mobile .model.no.3110(9777700628)</t>
  </si>
  <si>
    <t>Nokia Mobile .model.no.3110(SKB)</t>
  </si>
  <si>
    <t>Mobile (9438565090)sandeep</t>
  </si>
  <si>
    <t>Mobile (7210 nokia) NG</t>
  </si>
  <si>
    <t>Mobile Model (B239)tata sams</t>
  </si>
  <si>
    <t>Mobile N70M(352913/02/98157/7)</t>
  </si>
  <si>
    <t>Mobile Blackberry 8320</t>
  </si>
  <si>
    <t>Mobile (ESI NOG2A) no.39899701524</t>
  </si>
  <si>
    <t>Mobile N73 (Music) Black</t>
  </si>
  <si>
    <t>Split Ac with Stablizer</t>
  </si>
  <si>
    <t>Kitchen utensils</t>
  </si>
  <si>
    <t>Nokia Mobile DD Mishra</t>
  </si>
  <si>
    <t>Ro System Kanhiya GH</t>
  </si>
  <si>
    <t>PAnaBoard</t>
  </si>
  <si>
    <t>RajKumar Sharma</t>
  </si>
  <si>
    <t>Music System</t>
  </si>
  <si>
    <t>Water Pump</t>
  </si>
  <si>
    <t>Nokia Mobile 7210 BL Dua</t>
  </si>
  <si>
    <t>Nokia Mobile Sk Bansal</t>
  </si>
  <si>
    <t>Nokia Mobile VivEk Luthra</t>
  </si>
  <si>
    <t>Nokia Mobile Sandeep Behra</t>
  </si>
  <si>
    <t>Nokia Mobile B.P. Walia</t>
  </si>
  <si>
    <t>Black Berry Varun Gupta/SKM</t>
  </si>
  <si>
    <t>Blackberry (Sanjeev Finance)</t>
  </si>
  <si>
    <t>D.G. Set 30KVA</t>
  </si>
  <si>
    <t>Mobile Phone</t>
  </si>
  <si>
    <t>Kent RO</t>
  </si>
  <si>
    <t>Water Cooler</t>
  </si>
  <si>
    <t>Polycom Sound Station</t>
  </si>
  <si>
    <t>Panasonic Board</t>
  </si>
  <si>
    <t>Tandberge Video Conferencing system</t>
  </si>
  <si>
    <t>Telephone Set</t>
  </si>
  <si>
    <t>DG Set 7KVA</t>
  </si>
  <si>
    <t>Pana Board</t>
  </si>
  <si>
    <t>Phone Set</t>
  </si>
  <si>
    <t>Panasonic Hubrid IP system</t>
  </si>
  <si>
    <t>Gas Cylinder</t>
  </si>
  <si>
    <t>Water filter</t>
  </si>
  <si>
    <t>Mixi Grinder</t>
  </si>
  <si>
    <t>Stablizer</t>
  </si>
  <si>
    <t>L.G. A/C</t>
  </si>
  <si>
    <t>Port Co. Card</t>
  </si>
  <si>
    <t>2 UPS &amp; 1 D Link</t>
  </si>
  <si>
    <t>Freight, Installation and Commissioning</t>
  </si>
  <si>
    <t>Ro System Angul</t>
  </si>
  <si>
    <t>Mobile Phone (Sriniwas A)</t>
  </si>
  <si>
    <t>Beetle Phone Set (C&amp;I Deptt)</t>
  </si>
  <si>
    <t>Canon Ir-2318L (18 cpm) - Copier</t>
  </si>
  <si>
    <t>Panasonic Dect Cord KX TDA-014</t>
  </si>
  <si>
    <t>Panasonic Dect Phone  KX TCA-175/820</t>
  </si>
  <si>
    <t>Portable Search Light with rechargeable</t>
  </si>
  <si>
    <t>Sokkia AP61L Range Pole Level</t>
  </si>
  <si>
    <t>Sokkia C320 Automatic Level</t>
  </si>
  <si>
    <t>Sokkia KPS-MP Mini Prism</t>
  </si>
  <si>
    <t>Sokkia SET1X Reflectorless Total Station</t>
  </si>
  <si>
    <t>Sony Camera HDR-XR550E (LCS X 10 FOC)</t>
  </si>
  <si>
    <t>Fan's Tubelight Etc.</t>
  </si>
  <si>
    <t xml:space="preserve">DVD Player </t>
  </si>
  <si>
    <t>CFL Etc.</t>
  </si>
  <si>
    <t>fan' &amp;CFL</t>
  </si>
  <si>
    <t>Heater</t>
  </si>
  <si>
    <t>Ceiling Fan (mod Supreme 1200mm)</t>
  </si>
  <si>
    <t>Kenstar stem Iron</t>
  </si>
  <si>
    <t>Utencils ( Usha Mixer Grinder)</t>
  </si>
  <si>
    <t>Ortem Ceiling Fan</t>
  </si>
  <si>
    <t>Ceiling Fan</t>
  </si>
  <si>
    <t>Cooler</t>
  </si>
  <si>
    <t xml:space="preserve">RO Purifier </t>
  </si>
  <si>
    <t>Refrigerator</t>
  </si>
  <si>
    <t>TV LG 21"</t>
  </si>
  <si>
    <t>Stabliser</t>
  </si>
  <si>
    <t>AC Split 1.5 Tone</t>
  </si>
  <si>
    <t>Celling Fan</t>
  </si>
  <si>
    <t>AC Split 2 Tone</t>
  </si>
  <si>
    <t>Padestal Fans</t>
  </si>
  <si>
    <t>Refrigrator 250 Ltr.</t>
  </si>
  <si>
    <t>Stabliser 5KVA</t>
  </si>
  <si>
    <t>Mixer Grinder</t>
  </si>
  <si>
    <t>Airtel DTH</t>
  </si>
  <si>
    <t>Refrigerator and AC with Stablizer</t>
  </si>
  <si>
    <t>Onida Split AC- 2 Ton</t>
  </si>
  <si>
    <t>Refrigerator (Make- Whirlpool)</t>
  </si>
  <si>
    <t>SPLIT AC 2 TON</t>
  </si>
  <si>
    <t>Stabliser 2KVA</t>
  </si>
  <si>
    <t>Videocon 22" Satellite LCD TV(Model-22")</t>
  </si>
  <si>
    <t>Voltas Water Coolers 150/150</t>
  </si>
  <si>
    <t>Water Purifier-KENT ELITE</t>
  </si>
  <si>
    <t>Whirl Pool Washing Home</t>
  </si>
  <si>
    <t>Window AC 1.5 Ton</t>
  </si>
  <si>
    <t>Desert Cooler</t>
  </si>
  <si>
    <t>DTH Set</t>
  </si>
  <si>
    <t>Exhaust fan-12"</t>
  </si>
  <si>
    <t>Gas Cylinder 14 Kgs</t>
  </si>
  <si>
    <t>Geyser - 15 Ltrs. Cap. - Bajaj</t>
  </si>
  <si>
    <t>LG Split AC-2 Ton</t>
  </si>
  <si>
    <t>Push Button telephone Panasonic-2375</t>
  </si>
  <si>
    <t>Panasonic 16SLT Card 03Nos.</t>
  </si>
  <si>
    <t>Eurekaforbs Aquaguard 1Nos. At BBSR</t>
  </si>
  <si>
    <t>BN.443,Biometric Time Attendance Systems for 12GA</t>
  </si>
  <si>
    <t>BN.292/6,Panasonic 2Line Speaker Phone KXT-2378</t>
  </si>
  <si>
    <t>DVD PLAYER</t>
  </si>
  <si>
    <t>DISPLAY SCREEN SIZE 6X8 WITH TRIPOD</t>
  </si>
  <si>
    <t>MUSIC SYSTEM</t>
  </si>
  <si>
    <t>Inverter-UPS (1400VA)</t>
  </si>
  <si>
    <t>MICROWAVE OVEN WITH STARTER KIT</t>
  </si>
  <si>
    <t>Videocon D2H</t>
  </si>
  <si>
    <t>DVD R/W -LENOVO MAKE</t>
  </si>
  <si>
    <t>Mobile phone (Hand set) -Nokia - 1616</t>
  </si>
  <si>
    <t>Videocon 22"LCD TV</t>
  </si>
  <si>
    <t>IRON SAFE CASE</t>
  </si>
  <si>
    <t>RADIO LINK</t>
  </si>
  <si>
    <t xml:space="preserve"> SURVIVOR IP IR CAMERA</t>
  </si>
  <si>
    <t>EPSON EB-1775W PROJECTOR</t>
  </si>
  <si>
    <t>RELIANCE 3G DATA CARD</t>
  </si>
  <si>
    <t>Radio WI-FI ( Microtik)</t>
  </si>
  <si>
    <t>2.4 GHZ RF RADIO CPE (MICRONET)</t>
  </si>
  <si>
    <t>NETWORK RACK 17U</t>
  </si>
  <si>
    <t>TANDBERG EDGE 95 MXP WITH HD CAMERA</t>
  </si>
  <si>
    <t>PANASONIC VIERA- TH-P42X30</t>
  </si>
  <si>
    <t>PANSONIC WALL MOUNTING KIT</t>
  </si>
  <si>
    <t>BIOMETRICS TIME ATTENDANCE SYSTEM</t>
  </si>
  <si>
    <t>Online UPS - 6KVA with Batteries</t>
  </si>
  <si>
    <t>42" LCD TV</t>
  </si>
  <si>
    <t>Online UPS - 3KVA with Batteries</t>
  </si>
  <si>
    <t>Split AC 1.5ton</t>
  </si>
  <si>
    <t>VOLTAGE STABLISER 4KVA /90-240V</t>
  </si>
  <si>
    <t>RADIO WI-FI -ALFA SOLO 48</t>
  </si>
  <si>
    <t>RADIO WI-FI -TP LINK</t>
  </si>
  <si>
    <t>POE SWITCH 8 PORT</t>
  </si>
  <si>
    <t>35X IP PTZ CAMERA</t>
  </si>
  <si>
    <t>VM CAMERA</t>
  </si>
  <si>
    <t>Binacular</t>
  </si>
  <si>
    <t>NETWORK RACK 6U</t>
  </si>
  <si>
    <t>LUMINOUS INVERTER 1400VA  24V</t>
  </si>
  <si>
    <t>LUMINOUS TABULAR BATTERY 12V  24P</t>
  </si>
  <si>
    <t>GEYSER</t>
  </si>
  <si>
    <t>WASHING MACHINE</t>
  </si>
  <si>
    <t>GYSER-6LTR</t>
  </si>
  <si>
    <t>Lawn Mower Electric-1700wt &amp;asseseries</t>
  </si>
  <si>
    <t>WET GRINDER 5 LTR CAPACITY</t>
  </si>
  <si>
    <t>DHOSA HOT PLATE SIZE 26''X26'' X34''</t>
  </si>
  <si>
    <t>BAIN MARIE 4 VESSEL SIZE 48 X 26''+12x10</t>
  </si>
  <si>
    <t xml:space="preserve"> DOUGH MIXER 7 KG CAPACITY</t>
  </si>
  <si>
    <t>Aquaguard purechill RO80 PSS</t>
  </si>
  <si>
    <t>Exhaust fan-18"</t>
  </si>
  <si>
    <t>GEYSER 6 LTR CAP- V GUARD</t>
  </si>
  <si>
    <t>Weighing Scale- Cap-5kg (Electronic)</t>
  </si>
  <si>
    <t>Wall mounted fan</t>
  </si>
  <si>
    <t>Fire Extinguisher - CO2 Type ( 4.5 Kgs.</t>
  </si>
  <si>
    <t>Stabliser 4KVA</t>
  </si>
  <si>
    <t>ELECTRIC KETTLE</t>
  </si>
  <si>
    <t>Gyser 6 ltr.</t>
  </si>
  <si>
    <t>CAR FAN</t>
  </si>
  <si>
    <t>Ceiling fan</t>
  </si>
  <si>
    <t>Audio for VC-87016953</t>
  </si>
  <si>
    <t>BN.LMG/014,Audio Codes FXS118, 8Port Voip Gateway</t>
  </si>
  <si>
    <t>02 nos  AC 1.5 ton</t>
  </si>
  <si>
    <t>02 nos of 4KVA AC stabilizer 130V-270V.</t>
  </si>
  <si>
    <t>01 nos of Digital Camera- Nikon</t>
  </si>
  <si>
    <t>02 nos of 1.5 ton Split AC 08.09.12</t>
  </si>
  <si>
    <t>04 nos of 1.5 ton window AC   11.04.12</t>
  </si>
  <si>
    <t>04 nos of 4KVA AC stabilizer 130V-270V.</t>
  </si>
  <si>
    <t>05 nos of Hand held metal detector</t>
  </si>
  <si>
    <t>02 nos Online UPS - 3KVA with Batteries 13.10.12</t>
  </si>
  <si>
    <t>LG 32 LED Television</t>
  </si>
  <si>
    <t>Bajaj Geyser</t>
  </si>
  <si>
    <t>30 nos of Desert Cooler 21.05.12</t>
  </si>
  <si>
    <t>Panasonic Speakar Phone</t>
  </si>
  <si>
    <t>10Ceiling fan</t>
  </si>
  <si>
    <t>01 Gyser 6 ltr.</t>
  </si>
  <si>
    <t>01 Airtel Dish TV</t>
  </si>
  <si>
    <t>01 Refrigerator- 240 Ltr</t>
  </si>
  <si>
    <t>01 Stabliser 4KVA</t>
  </si>
  <si>
    <t>01 BIOMETRICS TIME ATTENDANCE</t>
  </si>
  <si>
    <t>01 1.5 ton window AC</t>
  </si>
  <si>
    <t>01 4KVA AC stabilizer 130V-270V.</t>
  </si>
  <si>
    <t>01 Dough Mixer, 10 kg capacity wit</t>
  </si>
  <si>
    <t>01 Air gun(MOD 35)Maple wood Diana</t>
  </si>
  <si>
    <t>01 Air gun(MOD 45)National Type</t>
  </si>
  <si>
    <t xml:space="preserve"> 02Fire Extuingsher - CO2 Type (2</t>
  </si>
  <si>
    <t>03 Wall mounted fan 400mm</t>
  </si>
  <si>
    <t>05 LCD TV 22''</t>
  </si>
  <si>
    <t>05 D 2 H Dish TV</t>
  </si>
  <si>
    <t>08 Desert Cooler</t>
  </si>
  <si>
    <t>01 Inverter-UPS (1400VA)</t>
  </si>
  <si>
    <t>01 Battery-12V 24 plate</t>
  </si>
  <si>
    <t>01 1.5 ton Split AC</t>
  </si>
  <si>
    <t>01RELIANCE 3G DATA CARD</t>
  </si>
  <si>
    <t>02 Washing machine 8kg semi automa</t>
  </si>
  <si>
    <t>02 LCD TV 22''</t>
  </si>
  <si>
    <t>12 48" ceiling fan</t>
  </si>
  <si>
    <t>08 48" ceiling fan</t>
  </si>
  <si>
    <t>02 1.5 ton Split AC</t>
  </si>
  <si>
    <t>02 4KVA AC stabilizer 130V-270V.</t>
  </si>
  <si>
    <t>04 36" ceiling fan</t>
  </si>
  <si>
    <t>02 48" ceiling fan</t>
  </si>
  <si>
    <t>Ploycom Sound Station</t>
  </si>
  <si>
    <t>Audio codes FXS118,8Port FXSVOIP</t>
  </si>
  <si>
    <t>SMART TV WITH WALL MOUNT KIT</t>
  </si>
  <si>
    <t>Electric Meters</t>
  </si>
  <si>
    <t>10KVA online UPS</t>
  </si>
  <si>
    <t>Polycon Sound Station MIC</t>
  </si>
  <si>
    <t>Canon Printer with Fax,Copier</t>
  </si>
  <si>
    <t>Video Confrecing(Cisco/CTS-SX20)</t>
  </si>
  <si>
    <t>Panasonic 1Line 02 Phone</t>
  </si>
  <si>
    <t>Steel Rack</t>
  </si>
  <si>
    <t>Cycle</t>
  </si>
  <si>
    <t>Panasonic 1Line 03 Phone</t>
  </si>
  <si>
    <t>Ceiling fans</t>
  </si>
  <si>
    <t>Binaculars</t>
  </si>
  <si>
    <t>Two Ceiling fan</t>
  </si>
  <si>
    <t>LCD TV</t>
  </si>
  <si>
    <t>Gyser</t>
  </si>
  <si>
    <t>450mm 1400rpm exhaust fan</t>
  </si>
  <si>
    <t>Exhaust fan-230mm</t>
  </si>
  <si>
    <t>Flow Meter 1"(Water Meter)</t>
  </si>
  <si>
    <t>Fire Extinguisher - ABC Type (5</t>
  </si>
  <si>
    <t>Exhaust fan 200mm</t>
  </si>
  <si>
    <t>Water Storage Tank of capacity</t>
  </si>
  <si>
    <t>Pedestal Fan</t>
  </si>
  <si>
    <t>Sandwitch Toaster (ORPAT)</t>
  </si>
  <si>
    <t>Mixer Grinder (Maharaja)</t>
  </si>
  <si>
    <t>Digital Megar(0-5000V)</t>
  </si>
  <si>
    <t>Microtek UPS 1000VA</t>
  </si>
  <si>
    <t>WALL MOUNTED 6U RACK</t>
  </si>
  <si>
    <t>Test Weight Carriage</t>
  </si>
  <si>
    <t>Battery for Motorolla MTP 850</t>
  </si>
  <si>
    <t>Tea Container</t>
  </si>
  <si>
    <t>Thermos Flask ( Eagle)</t>
  </si>
  <si>
    <t>WATER BOTTLE</t>
  </si>
  <si>
    <t>Portable oven</t>
  </si>
  <si>
    <t>Tiffin Carrier(3 Tier)</t>
  </si>
  <si>
    <t>Solar street light</t>
  </si>
  <si>
    <t>Portable Invertor Single Phase</t>
  </si>
  <si>
    <t>Rottary pump</t>
  </si>
  <si>
    <t>CELLING MOUNTING KIT FOR PROJEC</t>
  </si>
  <si>
    <t>MOTORIZED PROJECTOR SCREEN(6X4)</t>
  </si>
  <si>
    <t>TRIPOD STAND SCREEN</t>
  </si>
  <si>
    <t>2HPCentrifugal monobloc pump&amp;Ac</t>
  </si>
  <si>
    <t>1.5 ton Split AC</t>
  </si>
  <si>
    <t>Digital Camera- Nikon</t>
  </si>
  <si>
    <t>LED TV 22''</t>
  </si>
  <si>
    <t>48" ceiling fan</t>
  </si>
  <si>
    <t>Refrigerator 240 Ltr</t>
  </si>
  <si>
    <t>Water purifier with RO system</t>
  </si>
  <si>
    <t>Split AC 1 Ton</t>
  </si>
  <si>
    <t>D 2 H Dish TV</t>
  </si>
  <si>
    <t>Videocon dish TV</t>
  </si>
  <si>
    <t>Industrial SS Sink(84''x 24''x</t>
  </si>
  <si>
    <t>Bain Marie(72'' x 30'' x 34'')</t>
  </si>
  <si>
    <t>Digital multi meter 17B-Fluke.</t>
  </si>
  <si>
    <t>Digital multi meter 801-Meco.</t>
  </si>
  <si>
    <t>Camera</t>
  </si>
  <si>
    <t>7.5HP Kirlosker Make Submersibl</t>
  </si>
  <si>
    <t>7.5HP star delta starter</t>
  </si>
  <si>
    <t>Water Bottel Dispenser</t>
  </si>
  <si>
    <t>Deep freezer</t>
  </si>
  <si>
    <t>Honda Make Water pump</t>
  </si>
  <si>
    <t>Grease Gun</t>
  </si>
  <si>
    <t>Digital Temperature Gun</t>
  </si>
  <si>
    <t>Digital Vibration Meter</t>
  </si>
  <si>
    <t>4 Station multy gym</t>
  </si>
  <si>
    <t>Multy purpose bench</t>
  </si>
  <si>
    <t>Flate bench</t>
  </si>
  <si>
    <t>Rubber plate</t>
  </si>
  <si>
    <t>Hexagonal dumbblle</t>
  </si>
  <si>
    <t>Dumbbell stand</t>
  </si>
  <si>
    <t>Bar</t>
  </si>
  <si>
    <t>Gym ball</t>
  </si>
  <si>
    <t>SIT UP BENCH</t>
  </si>
  <si>
    <t>Wall mounted fan 400mm</t>
  </si>
  <si>
    <t>15HP 3 phase openwell submersib</t>
  </si>
  <si>
    <t>15HP 3 phase star delta control</t>
  </si>
  <si>
    <t>100MM Discharge hose</t>
  </si>
  <si>
    <t>Fire Extuingsher-CO2 Type(4.5 K</t>
  </si>
  <si>
    <t>Fire Extuingsher - CO2 Type (2</t>
  </si>
  <si>
    <t>M.S Slotted Angle Rack 6' 6"</t>
  </si>
  <si>
    <t>1.5 SQMM 3C CU CABLE</t>
  </si>
  <si>
    <t>2.5 SQMM 3C CU CABLE</t>
  </si>
  <si>
    <t>10 HP diesel pump set with acce</t>
  </si>
  <si>
    <t>Lawn Mower Electric-1700wt &amp;ass</t>
  </si>
  <si>
    <t>10 HP Open well pump KOST</t>
  </si>
  <si>
    <t>Star delta starter</t>
  </si>
  <si>
    <t>Split AC 2 Ton</t>
  </si>
  <si>
    <t>Stub End 200NB</t>
  </si>
  <si>
    <t>Flanges 200NB - ASME</t>
  </si>
  <si>
    <t>Dol Starter</t>
  </si>
  <si>
    <t>50MM Foot Valve</t>
  </si>
  <si>
    <t>80NB GI Elbow</t>
  </si>
  <si>
    <t>50NB GI Elbow</t>
  </si>
  <si>
    <t>80*50GI Reducer</t>
  </si>
  <si>
    <t>150*100GI Reducer</t>
  </si>
  <si>
    <t>80NB MS Flange</t>
  </si>
  <si>
    <t>36X IP  CCTV CAMERA</t>
  </si>
  <si>
    <t>Netgear wireless access point</t>
  </si>
  <si>
    <t>Gate Valve -80NB</t>
  </si>
  <si>
    <t>Check Valve CI 150 NB</t>
  </si>
  <si>
    <t>MS ERW Elbow 18'' x 6MM 90 degr</t>
  </si>
  <si>
    <t>Stabilizer 5KVA 90 V</t>
  </si>
  <si>
    <t>Exhaust Fans</t>
  </si>
  <si>
    <t>Dot Matrix Printer</t>
  </si>
  <si>
    <t>Motorized Treadmill</t>
  </si>
  <si>
    <t>Fire Stand</t>
  </si>
  <si>
    <t>Air Conditioner-1.5 Ton Capacit</t>
  </si>
  <si>
    <t>Binocular- Nikon CF 10 X 50 EX</t>
  </si>
  <si>
    <t>WEB CAM</t>
  </si>
  <si>
    <t>IP Phone -Panasonic KX-NT343</t>
  </si>
  <si>
    <t>HP Laserjet 1213NF Printer</t>
  </si>
  <si>
    <t>PRI CARD-EPABX</t>
  </si>
  <si>
    <t>IP CCTV CAMERA -20X FULL HD</t>
  </si>
  <si>
    <t>IP CCTV MINI DOME CAMERA</t>
  </si>
  <si>
    <t>Matrix NAVAN IP-PBX</t>
  </si>
  <si>
    <t>Printer cum scanner  (HP Laserj</t>
  </si>
  <si>
    <t>Whirlpool Refrigerator</t>
  </si>
  <si>
    <t>Whirlpool Washing Machine</t>
  </si>
  <si>
    <t>Whirlpool Microwave Oven</t>
  </si>
  <si>
    <t>Whirlpool Air Conditioner</t>
  </si>
  <si>
    <t>Sony LED</t>
  </si>
  <si>
    <t>Kent Supreme</t>
  </si>
  <si>
    <t>Vguard Geyser</t>
  </si>
  <si>
    <t>Whirlpool Air Conditioner Split</t>
  </si>
  <si>
    <t>UPS RAPID</t>
  </si>
  <si>
    <t>INVERTOR LUMINOUS</t>
  </si>
  <si>
    <t>Computer Table 1..4 MTS</t>
  </si>
  <si>
    <t>Nil Chair 2135 BRN</t>
  </si>
  <si>
    <t>Visitor Chair</t>
  </si>
  <si>
    <t>Mdf. Bed Side Table</t>
  </si>
  <si>
    <t>Sofa Set 3+1+1</t>
  </si>
  <si>
    <t>Dining Set (1+6)</t>
  </si>
  <si>
    <t>Steel Bed</t>
  </si>
  <si>
    <t>Gas Detector -Chlorine</t>
  </si>
  <si>
    <t>Multigas Detector</t>
  </si>
  <si>
    <t>IP-PBX</t>
  </si>
  <si>
    <t>PA SYSTEMS</t>
  </si>
  <si>
    <t>Exhaust Fan 18"</t>
  </si>
  <si>
    <t>Wall Mounted Fan</t>
  </si>
  <si>
    <t>Pedestal Fan 600 MM</t>
  </si>
  <si>
    <t>3 KVA ONLINE UPS</t>
  </si>
  <si>
    <t>Dining Table With 4 Chair  4" X</t>
  </si>
  <si>
    <t>ATTENDANCE SYSTEM</t>
  </si>
  <si>
    <t>Cordless Barcode scanner(Motoro</t>
  </si>
  <si>
    <t>Desktop Thermal Printer (Zebra</t>
  </si>
  <si>
    <t>Steel Almirah (Size-32"X18"X78"</t>
  </si>
  <si>
    <t>Air Cooler</t>
  </si>
  <si>
    <t>PROJECTOR</t>
  </si>
  <si>
    <t>EPSON LX-310 DMP PRINTER</t>
  </si>
  <si>
    <t>LG 43'' LED TV</t>
  </si>
  <si>
    <t>HP -280 GI Desktop 64 Bit</t>
  </si>
  <si>
    <t>HP -280 GI Desktop 32 bit</t>
  </si>
  <si>
    <t>HP LASERJET P2035 PRINTER</t>
  </si>
  <si>
    <t>HP LASERJET MFD MM226DN PRINTER</t>
  </si>
  <si>
    <t>Attendance System With GPRS Mod</t>
  </si>
  <si>
    <t>Web based software for Attendan</t>
  </si>
  <si>
    <t>HP leserjet Printer 1020</t>
  </si>
  <si>
    <t>Laptop (Pankaj Upadhyaya)</t>
  </si>
  <si>
    <t>SAP RE IMPLEMENTATION</t>
  </si>
  <si>
    <t>Computer</t>
  </si>
  <si>
    <t>HP probook 440 G2 (Joginder Pal)</t>
  </si>
  <si>
    <t>HP probook 440 G2 (Anchal Kumar)</t>
  </si>
  <si>
    <t>HP probook 440 G2 (Atul Kumar)</t>
  </si>
  <si>
    <t>Logitech Cordless Mouse+Pendrive4Gb (S. R. Yadav/V</t>
  </si>
  <si>
    <t>Cyberoam CR 0100ING Appliance</t>
  </si>
  <si>
    <t>Desktop HP280G1 Core I5win(J7V61AV) G.N. Jha</t>
  </si>
  <si>
    <t>Mahindra Scorpio HWK BS3 TC1GRY 7SF RHD DMDWHT</t>
  </si>
  <si>
    <t>Tally Software ERP 9 Single to Multi</t>
  </si>
  <si>
    <t>INNOVA 2.5 V E3 7 SEATER</t>
  </si>
  <si>
    <t>Time Attendence Machine</t>
  </si>
  <si>
    <t>Aquaguard Cooler cum purifier</t>
  </si>
  <si>
    <t>Other Equipment</t>
  </si>
  <si>
    <t>Heat Resistant Suit (Steam)</t>
  </si>
  <si>
    <t>Arc Flash Suit</t>
  </si>
  <si>
    <t>Dining Table With 6 Chairs</t>
  </si>
  <si>
    <t>TMS PL 6LC WB60T X 10KG</t>
  </si>
  <si>
    <t>Printer-CANON IR ADV 4225</t>
  </si>
  <si>
    <t>1.3 MP IR DOME CAMERA</t>
  </si>
  <si>
    <t>1.3 MP IR BULLET CAMERA</t>
  </si>
  <si>
    <t>16 CHANNEL NVR</t>
  </si>
  <si>
    <t>3 TB SATA HDD</t>
  </si>
  <si>
    <t>COMPUTER</t>
  </si>
  <si>
    <t>FURNITURE &amp; FIXTURE</t>
  </si>
  <si>
    <t>FREE HOLD LAND</t>
  </si>
  <si>
    <t>one laptop purchase-devender agarwal-corrected</t>
  </si>
  <si>
    <t>Purchase of new lenovo laptop V310-WIN</t>
  </si>
  <si>
    <t>Purchase of new Dell Latitude3480 laptop</t>
  </si>
  <si>
    <t>d-0003 license upgrade mss to pu</t>
  </si>
  <si>
    <t>NOTE BOOK PURCHASE OF HP 240 G6 I3</t>
  </si>
  <si>
    <t>MAKE - EMERSON MODEL- GXT MT</t>
  </si>
  <si>
    <t>LG MAKE</t>
  </si>
  <si>
    <t>RICOH MAKE</t>
  </si>
  <si>
    <t>MAKE - LG</t>
  </si>
  <si>
    <t>DELL LATITUDE 3480</t>
  </si>
  <si>
    <t>MAKE - HONDA MODEL-UMK435TUEDT</t>
  </si>
  <si>
    <t>Executive Chairs-T/F TO ASSETS</t>
  </si>
  <si>
    <t>Executive Chairs With Neck-T/F TO ASSETS</t>
  </si>
  <si>
    <t>Office Table-T/F TO ASSETS</t>
  </si>
  <si>
    <t>Centre Table 36 X 18 X of 8 MM-T/F TO ASSETS</t>
  </si>
  <si>
    <t>Sofa Set-TRF TO ASSETS</t>
  </si>
  <si>
    <t>Air Cooler-TRF TO ASSETS</t>
  </si>
  <si>
    <t>Semi Automatic Washing Machine-TRF TO ASSETS</t>
  </si>
  <si>
    <t>Office Table With Side Table-TRF TO ASSETS</t>
  </si>
  <si>
    <t>SPLIT AC 1.5 Ton-TRF TO ASSETS</t>
  </si>
  <si>
    <t>Industrial computer-TRF TO ASSETS</t>
  </si>
  <si>
    <t>Honeywell Redundant Scada Licen-TRF TO ASSETS</t>
  </si>
  <si>
    <t>Ceiling Fan 48 INCH-TRF TO ASSETS</t>
  </si>
  <si>
    <t>HP Pavilion 510-P052il 6thGen C</t>
  </si>
  <si>
    <t>Wooden Chair-TRF TO ASSETS</t>
  </si>
  <si>
    <t>CARRIER 1.5 TON SPLIT AC(THERMAL)</t>
  </si>
  <si>
    <t>Server(Thermal)</t>
  </si>
  <si>
    <t>MULTI FUNCTION PRINTER</t>
  </si>
  <si>
    <t>GE NO. 32220631 / EHS</t>
  </si>
  <si>
    <t>HP PROBOOK 430 G5 LAPTOP</t>
  </si>
  <si>
    <t>10 Ltr Industrial Stainless Steel Wet Grinder</t>
  </si>
  <si>
    <t>MULTI FUNCTION DEVICE (PRINTER) IR Adv 4525</t>
  </si>
  <si>
    <t>LG Microwave 20 Ltr.</t>
  </si>
  <si>
    <t>4MP 25X Network IR PTZ Camera</t>
  </si>
  <si>
    <t>10 port POE  Network switch</t>
  </si>
  <si>
    <t>Iron Chair</t>
  </si>
  <si>
    <t>Airport Chair 3 seater</t>
  </si>
  <si>
    <t>HP LAPTOP 240 G6(N GOPALAKRISHNAN)</t>
  </si>
  <si>
    <t>HP LAPTOP 348 G4(PANKAJ JAIN)</t>
  </si>
  <si>
    <t>HP LAPTOP 348 G4(G.D. SINGAL)</t>
  </si>
  <si>
    <t>HP LASERJET PRO M128FW FOR BHUBNESHWAR</t>
  </si>
  <si>
    <t>MOBILE REDMI 5A</t>
  </si>
  <si>
    <t>ATTENDANCE SYSTEM(RUBY DRIVERS&amp; STAFF)</t>
  </si>
  <si>
    <t>VIDEO CONFERENCING SYSTEM</t>
  </si>
  <si>
    <t>Executive Chairs</t>
  </si>
  <si>
    <t>Ceiling Fan 48 INCH</t>
  </si>
  <si>
    <t>Window AC 2 Ton</t>
  </si>
  <si>
    <t>Semi Automatic Washing Machine</t>
  </si>
  <si>
    <t>MERCURY ANALYSER</t>
  </si>
  <si>
    <t>Steel Glass Door Almirah</t>
  </si>
  <si>
    <t>SPLIT AC 1 TON</t>
  </si>
  <si>
    <t>Eight Seater Dining Set</t>
  </si>
  <si>
    <t>Dining Table With 4 Chair  4" X 3"X 12MM</t>
  </si>
  <si>
    <t>Klassik Center Table</t>
  </si>
  <si>
    <t>Mattress 1981L X 1829W</t>
  </si>
  <si>
    <t>HP 240 G7 I3 LAPTOP (MD VERMA)</t>
  </si>
  <si>
    <t>5 para Patient Monitor ( Modular Touch screen)</t>
  </si>
  <si>
    <t>12 channel ECG Machine ( Touch screen)</t>
  </si>
  <si>
    <t>Oxygen Concentrator ( 5 L )</t>
  </si>
  <si>
    <t>Automatic External Defibrillator (AED )</t>
  </si>
  <si>
    <t>WATER PURIFIER</t>
  </si>
  <si>
    <t>ATTENDANCE SYSTEM(BHUBNESHWAR)</t>
  </si>
  <si>
    <t>MOBILE FLOOR CRANE SI108/3600/5.0</t>
  </si>
  <si>
    <t>NOTEBOOK HP240 G7 Ci3 WIN 5UD84PA</t>
  </si>
  <si>
    <t>MEGAPIXEL CMOS ICR INFRARED NETWORK BULLET</t>
  </si>
  <si>
    <t>CARRIER 1.5 TON  SPLIT AC</t>
  </si>
  <si>
    <t>HUMIDITY/TEMPERATURE MEASURING INSTRUMENT</t>
  </si>
  <si>
    <t>TESTO 480 PROF MULTIFUNCTION INSTRUMENT</t>
  </si>
  <si>
    <t>WOODEN BED</t>
  </si>
  <si>
    <t>BEDSIDE TABLE</t>
  </si>
  <si>
    <t>CENTER TABLE</t>
  </si>
  <si>
    <t>Single Seater sofa</t>
  </si>
  <si>
    <t>SAMSUNG LED TV 32UA32N4010ARXXL</t>
  </si>
  <si>
    <t>HP LaserJet Pro MFP M128FW</t>
  </si>
  <si>
    <t>EMERSON MAKE 6KVA UPS</t>
  </si>
  <si>
    <t>HP 240G7 CORE i3 7TH GEN</t>
  </si>
  <si>
    <t>78" STEEL ALMIRAH</t>
  </si>
  <si>
    <t>66" STEEL BOOK CASE</t>
  </si>
  <si>
    <t>HP LASERJET PRO M403d</t>
  </si>
  <si>
    <t>V GAURD WATER GEYSER 10 LTR</t>
  </si>
  <si>
    <t>RICOH MP 2555SP B&amp;W Multifunctionals</t>
  </si>
  <si>
    <t>ELECTRONICS ROAD WEIGHBRIDGE</t>
  </si>
  <si>
    <t>DELL OPTIPLEX 3070 SMALL FORM FACTOR</t>
  </si>
  <si>
    <t>MICRON FILTRATION SYSTEM MFS 8XSDU 9788</t>
  </si>
  <si>
    <t>2 MP IR DOME CAMERA</t>
  </si>
  <si>
    <t>2 MP IR BULLET CAMERA</t>
  </si>
  <si>
    <t>2MP 42X NETWORK IR PTZ CAMERA</t>
  </si>
  <si>
    <t>16 CHANNEL NVR &amp; 6 TB SATA HDD</t>
  </si>
  <si>
    <t>Epson FX2175</t>
  </si>
  <si>
    <t>NETWORK RACK</t>
  </si>
  <si>
    <t>ATTENDANCE MACHINE</t>
  </si>
  <si>
    <t>AUTOMATIC TRUCK/WHEEL WASH EQUIPMENT</t>
  </si>
  <si>
    <t>HP348 G5 LAPTOP</t>
  </si>
  <si>
    <t>HP3405 G7 CORE i5-1035U-ASHWANI GUPTA &amp; ELEC DEP</t>
  </si>
  <si>
    <t>HP340S G7 CORE i5-1035U</t>
  </si>
  <si>
    <t>Desktop Thermal Printer (Zebra - GT800)</t>
  </si>
  <si>
    <t>Honeywell 1900GHD-2D wired Scanner</t>
  </si>
  <si>
    <t>TRUCK MOUNTED ACCESS PLATFORM; Cap-200KG</t>
  </si>
  <si>
    <t>VEH SPCL PURP;M- 709EX;ACCSS PLTFRM TRCK</t>
  </si>
  <si>
    <t>Microsoft surface pro 7 Platinum device</t>
  </si>
  <si>
    <t>Laptop-Dell i5 - 5401</t>
  </si>
  <si>
    <t>BOLERO NO- OD05AY-2251</t>
  </si>
  <si>
    <t>LAPTOP HP 14S DR2006TU I5 (10GEN) COMPUTER WORLD</t>
  </si>
  <si>
    <t>SPLIT AC 1.8 Ton</t>
  </si>
  <si>
    <t>THYRISTOR CONTROL INDUSTRIAL OVEN - 30KW</t>
  </si>
  <si>
    <t>pH Meter &amp; Conductivity Meter</t>
  </si>
  <si>
    <t>SAMSUNG LED TV MODEL- 43T5310</t>
  </si>
  <si>
    <t>HP  14s CR 2000 Tu  i5/11th Generation/  8 GB/1-laptop for Piyush Rai</t>
  </si>
  <si>
    <t>HP  14s CR 2000 Tu  i5/11th Generation/  8 GB/1-Laptop for Shivkant Singh</t>
  </si>
  <si>
    <t>Laptop For Mr Rajesh &amp; Gaurav Jain-Laptop model: HP 14S Dr 2006 TU</t>
  </si>
  <si>
    <t>ABT SOFTWARE-MULTI FUNCTION METER</t>
  </si>
  <si>
    <t>PORTABLE  TURBIDITYMETER</t>
  </si>
  <si>
    <t>Portable ultrasonic flow meter</t>
  </si>
  <si>
    <t>Portable Hydrogen purity Analyzer</t>
  </si>
  <si>
    <t>ISO SAMPLING KIT</t>
  </si>
  <si>
    <t>HARD DISK 6 TB,BULLET CAMERA</t>
  </si>
  <si>
    <t>LED TV 24"</t>
  </si>
  <si>
    <t>Portable D.O. Analyzer</t>
  </si>
  <si>
    <t>Mechanical Jaw Crusher for High Capacity</t>
  </si>
  <si>
    <t>ABT SOFTWARE</t>
  </si>
  <si>
    <t>Test Weight Block 1 Ton</t>
  </si>
  <si>
    <t>FERRULE PRINTING MACHINE</t>
  </si>
  <si>
    <t>HP 340S G7: I-5-1035U 1Oth Gen,8GB,512SSD</t>
  </si>
  <si>
    <t>HANDHELD MULTI GAS ANALYSER</t>
  </si>
  <si>
    <t>DIGITAL BAROMETER</t>
  </si>
  <si>
    <t>HP 340S G7: I-5-1035U 1Oth Gen</t>
  </si>
  <si>
    <t>HP 340S G7: I-5-1035U (S C SHARMA &amp;  SANJAYGOENK</t>
  </si>
  <si>
    <t>HAND HELD VIBRATION METER</t>
  </si>
  <si>
    <t>FRP Stool - 3Ft.</t>
  </si>
  <si>
    <t>SAMSUNG LED TV - 32T4010</t>
  </si>
  <si>
    <t>NOTEBOOK HP 240 G7 CI3 WIN(ASHISH GUPTA)</t>
  </si>
  <si>
    <t>Office Table With Side Table</t>
  </si>
  <si>
    <t>Water Purifier</t>
  </si>
  <si>
    <t>Water Geyser</t>
  </si>
  <si>
    <t>Vacuum Cleaner - wet type</t>
  </si>
  <si>
    <t>SPLIT AC 1.5 Ton</t>
  </si>
  <si>
    <t>Infrared noncontact type thermometer</t>
  </si>
  <si>
    <t>Industrial Mixer grinder</t>
  </si>
  <si>
    <t>Cell Phone</t>
  </si>
  <si>
    <t>Bicycle</t>
  </si>
  <si>
    <t>ABC FIRE EXTINGUISHER 4KG</t>
  </si>
  <si>
    <t>5KVA UPS</t>
  </si>
  <si>
    <t>Office Table (Size-48"X30"X30")</t>
  </si>
  <si>
    <t>Steel Almirah (Size-32"X18"X78")</t>
  </si>
  <si>
    <t>Plastic Chair With Arms</t>
  </si>
  <si>
    <t>Executive Chairs With Neck</t>
  </si>
  <si>
    <t/>
  </si>
  <si>
    <t>BIKENO:OD19U4590</t>
  </si>
  <si>
    <t>BIKENO:OD19U4538</t>
  </si>
  <si>
    <t>771242413568</t>
  </si>
  <si>
    <t>781241145157</t>
  </si>
  <si>
    <t>861205302858/02.02.22</t>
  </si>
  <si>
    <t>861203749536</t>
  </si>
  <si>
    <t>881203383158</t>
  </si>
  <si>
    <t>851202602310</t>
  </si>
  <si>
    <t>851202601685</t>
  </si>
  <si>
    <t>891202601025</t>
  </si>
  <si>
    <t>laptop for Pramod Kumar,Saurabh Kumar &amp;Mukesh Jain</t>
  </si>
  <si>
    <t>711213992791/01.10.21</t>
  </si>
  <si>
    <t>721213995681/01.10.21</t>
  </si>
  <si>
    <t>741213994895/01.10.21</t>
  </si>
  <si>
    <t>721213994196/01.10.21</t>
  </si>
  <si>
    <t>701213993494/01.10.21</t>
  </si>
  <si>
    <t>Laptop for G D Singal Ji</t>
  </si>
  <si>
    <t>Laptop for Akhilesh Kumar(IT)</t>
  </si>
  <si>
    <t>Laptop for B N Panda</t>
  </si>
  <si>
    <t>Laptop for Shalini Khatri</t>
  </si>
  <si>
    <t>Laptop for Tanu Bhatia</t>
  </si>
  <si>
    <t>lAPTOP FOR PARESH KUMAR GUPTA</t>
  </si>
  <si>
    <t>771200511888 DT. 23.07.2021</t>
  </si>
  <si>
    <t>731199917645 DT. 20.07.2021</t>
  </si>
  <si>
    <t>251309922050 DT. 24.06.2021</t>
  </si>
  <si>
    <t>781193167663 DT. 15.06.2021</t>
  </si>
  <si>
    <t>laptop  for S RajaGopalan</t>
  </si>
  <si>
    <t>791193167330 DT. 15.06.2021</t>
  </si>
  <si>
    <t>711192845219 DT.09.06.2021</t>
  </si>
  <si>
    <t>791185800542 DT. 09.04.2021</t>
  </si>
  <si>
    <t>271284258894 DT. 24.03.2021</t>
  </si>
  <si>
    <t>BAJAJ OPTIMA LX CHASIS NO. OS17EA8219</t>
  </si>
  <si>
    <t>721186761010 DT. 14.04.2021</t>
  </si>
  <si>
    <t>BAJAJ OPTIMA LX CHASIS NO. OS17EB0621</t>
  </si>
  <si>
    <t>741184708002DT. 03.04.2021</t>
  </si>
  <si>
    <t>FOR OFFICE USED</t>
  </si>
  <si>
    <t>FOR SECURITY USED</t>
  </si>
  <si>
    <t>FOR SUNI DEVADI</t>
  </si>
  <si>
    <t>FOR C&amp;I ROOM</t>
  </si>
  <si>
    <t>FOR FIRST AID CENTRE</t>
  </si>
  <si>
    <t>PORTA CABIN &amp; SECURITY GA</t>
  </si>
  <si>
    <t>EHS &amp; FIRE</t>
  </si>
  <si>
    <t>township  building c15&amp;16</t>
  </si>
  <si>
    <t>FOR U#1 AOH WORK</t>
  </si>
  <si>
    <t>FOR LABOUR COLONY</t>
  </si>
  <si>
    <t>FOR FIRE &amp; SAFETY WORK</t>
  </si>
  <si>
    <t>FOR LABOUR COLONY LIGHTIN</t>
  </si>
  <si>
    <t>TOWNSHIP GENERAL MAINTNAC</t>
  </si>
  <si>
    <t>ACCOUNT OFFICE</t>
  </si>
  <si>
    <t>LABOUR COLONY LIGHTING WO</t>
  </si>
  <si>
    <t>LABOUR COLONY MAINTNCE</t>
  </si>
  <si>
    <t>for porta</t>
  </si>
  <si>
    <t>FOR TOWNSHIP SCHOOL</t>
  </si>
  <si>
    <t>FOR IT WORK</t>
  </si>
  <si>
    <t>FOR EMD WORK</t>
  </si>
  <si>
    <t>FOR SECURITY MESH</t>
  </si>
  <si>
    <t>FOR TOWNSHIP HOSTEL-1</t>
  </si>
  <si>
    <t>FOR TOWNSHIP GUEST HOUSE</t>
  </si>
  <si>
    <t>FOR SECURITY</t>
  </si>
  <si>
    <t>FOR TOWNSHIP</t>
  </si>
  <si>
    <t>FOR PORTA CANTIN WIRING</t>
  </si>
  <si>
    <t>FOR KANIHA POLICE STATION</t>
  </si>
  <si>
    <t>FOR PORAT CANTEN</t>
  </si>
  <si>
    <t>for office used</t>
  </si>
  <si>
    <t>For Porta Cabin</t>
  </si>
  <si>
    <t>FOR HSD PUMP &amp; SAP GATE</t>
  </si>
  <si>
    <t>FOR CIIL WORK</t>
  </si>
  <si>
    <t>FOR TOWNSHIP ELEC WORK</t>
  </si>
  <si>
    <t>FOR COAL WORK</t>
  </si>
  <si>
    <t>FOR CIVIL WORK</t>
  </si>
  <si>
    <t>FOR TOWNSHIP COMM</t>
  </si>
  <si>
    <t>for PORT USED</t>
  </si>
  <si>
    <t>infinite</t>
  </si>
  <si>
    <t>infinity</t>
  </si>
  <si>
    <t>P&amp;M</t>
  </si>
  <si>
    <t>Klarol EHC Fluid Cleanin</t>
  </si>
  <si>
    <t>Industrial computer-FOR CONTROL ROOM</t>
  </si>
  <si>
    <t>Klarol 87F-150 LPM</t>
  </si>
  <si>
    <t>Air Compressor</t>
  </si>
  <si>
    <t>P&amp;M Bulldozer</t>
  </si>
  <si>
    <t>Center Table</t>
  </si>
  <si>
    <t>EXECUTIVE CHAIR</t>
  </si>
  <si>
    <t>8-Air Cooler for HR</t>
  </si>
  <si>
    <t>10-Air Cooler for HR</t>
  </si>
  <si>
    <t>bedside table</t>
  </si>
  <si>
    <t>Dressing Table 6'(H) X 2'(W)</t>
  </si>
  <si>
    <t>Dining Table With 4 Chair  4" X 3"X 12MM</t>
  </si>
  <si>
    <t>Two Wheeler Electric Vehicles</t>
  </si>
  <si>
    <t>MOTORCYCLE(BIKE)</t>
  </si>
  <si>
    <t>TATA YODHA for CIVIL Dept.</t>
  </si>
  <si>
    <t>BIKENO:OD19T 8065</t>
  </si>
  <si>
    <t>APPLE IPAD AIR</t>
  </si>
  <si>
    <t>APPLE PENCIL</t>
  </si>
  <si>
    <t>APPLE -Keyboard with Pen</t>
  </si>
  <si>
    <t>wesktop 64 Bit</t>
  </si>
  <si>
    <t>MICROSOFT SURFACE</t>
  </si>
  <si>
    <t>MICROSOFT SURFACE KEYB</t>
  </si>
  <si>
    <t>151589675074</t>
  </si>
  <si>
    <t>891280164735</t>
  </si>
  <si>
    <t>341545043760</t>
  </si>
  <si>
    <t>351544563543</t>
  </si>
  <si>
    <t>271505226129</t>
  </si>
  <si>
    <t>881258992686</t>
  </si>
  <si>
    <t>891255413844</t>
  </si>
  <si>
    <t>711289728894</t>
  </si>
  <si>
    <t>GE - 33084664 DT. 05.08.2022</t>
  </si>
  <si>
    <t>REFRIGERATOR-PORTA CANTEEN</t>
  </si>
  <si>
    <t>Tower AC</t>
  </si>
  <si>
    <t>SPLIT AC 1.5 TON For Office Used</t>
  </si>
  <si>
    <t>SPLIT AC 1.5 TON FOR OFFICE USED</t>
  </si>
  <si>
    <t>SPLIT AC 1.5 TON COAL</t>
  </si>
  <si>
    <t>Air Cooler SECURITY</t>
  </si>
  <si>
    <t>TV DEBASISH BOSE</t>
  </si>
  <si>
    <t>ATTENDANCE SYSTEM IT WORK</t>
  </si>
  <si>
    <t>De-Watering Pump FOR SRTS USE</t>
  </si>
  <si>
    <t>DEWATERING PUMP FOR LLAF</t>
  </si>
  <si>
    <t>De-Watering Pump CIVIL</t>
  </si>
  <si>
    <t>SPLIT AC 1.5 TON REG</t>
  </si>
  <si>
    <t>SPLIT AC 1.5 TON</t>
  </si>
  <si>
    <t>BLUE STAR WATER COOLER EHS</t>
  </si>
  <si>
    <t>Hot air oven DM PLANT</t>
  </si>
  <si>
    <t>Refrigerator FOR CCR BUILDING CANTEEN</t>
  </si>
  <si>
    <t>SPLIT AC 1.5 Ton FOR PORTA COAL OFFICE</t>
  </si>
  <si>
    <t>Semi Automatic Washing FOR WASHING MACHINE TOWN.</t>
  </si>
  <si>
    <t>801271785407</t>
  </si>
  <si>
    <t>FOR C3 POWER OFFICE</t>
  </si>
  <si>
    <t>Cmera for C3 Office</t>
  </si>
  <si>
    <t>for Township school</t>
  </si>
  <si>
    <t>2006-07</t>
  </si>
  <si>
    <t>2007-08</t>
  </si>
  <si>
    <t>2008-09</t>
  </si>
  <si>
    <t>2013-14</t>
  </si>
  <si>
    <t>2012-13</t>
  </si>
  <si>
    <t>2011-12</t>
  </si>
  <si>
    <t>2010-11</t>
  </si>
  <si>
    <t>2009-10</t>
  </si>
  <si>
    <t>As per Balance Sheet</t>
  </si>
  <si>
    <t>Particulars</t>
  </si>
  <si>
    <t xml:space="preserve">GROSS BLOCK </t>
  </si>
  <si>
    <t>DEPRECIATION</t>
  </si>
  <si>
    <t>NET BLOCK</t>
  </si>
  <si>
    <t>As at 
01-04-2022</t>
  </si>
  <si>
    <t xml:space="preserve">Additions </t>
  </si>
  <si>
    <t>Disposal/ Adj</t>
  </si>
  <si>
    <t>As at 
31-03-2023</t>
  </si>
  <si>
    <t>During the year</t>
  </si>
  <si>
    <t>Adjustment</t>
  </si>
  <si>
    <t>As at 
31-03-2022</t>
  </si>
  <si>
    <t>Land - Free Hold</t>
  </si>
  <si>
    <t>Land - Lease Hold</t>
  </si>
  <si>
    <t>Buildings - Factory</t>
  </si>
  <si>
    <t>Buildings - Others</t>
  </si>
  <si>
    <t>Roads and Drains</t>
  </si>
  <si>
    <t>Temporary Structures</t>
  </si>
  <si>
    <t>Vehicles</t>
  </si>
  <si>
    <t>Office equipment</t>
  </si>
  <si>
    <t>Computers</t>
  </si>
  <si>
    <t>Computer software</t>
  </si>
  <si>
    <t>As per Working</t>
  </si>
  <si>
    <t>Gross</t>
  </si>
  <si>
    <t>Depreciation</t>
  </si>
  <si>
    <t>Net Block</t>
  </si>
  <si>
    <t>Upto 31.03.2022</t>
  </si>
  <si>
    <t>Additions</t>
  </si>
  <si>
    <t>Sale</t>
  </si>
  <si>
    <t>As on 31.03.23</t>
  </si>
  <si>
    <t>Upto 31.03.2022 (on direct addition)</t>
  </si>
  <si>
    <t>Gross Block as on 31.03.2022 (Direct Addition)</t>
  </si>
  <si>
    <t>Addition on 22.03.2015</t>
  </si>
  <si>
    <t>Total as on 31.03.2022</t>
  </si>
  <si>
    <t>Addition 2022-23 ( on existing assets 22.03.2015)</t>
  </si>
  <si>
    <t>Direct Addition 2022-23</t>
  </si>
  <si>
    <t>Gross Block as on 31.03.2023</t>
  </si>
  <si>
    <t>Upto 31.03.2022 (on additions 22.03.15)</t>
  </si>
  <si>
    <t>Total upto 31.03.2022</t>
  </si>
  <si>
    <t>On direct additions upto 31.03.22</t>
  </si>
  <si>
    <t>on additions 22.03.15</t>
  </si>
  <si>
    <t>Dep on direct Addition 2022-23</t>
  </si>
  <si>
    <t>Total dep 2022-23</t>
  </si>
  <si>
    <t>Sale/Adjustment</t>
  </si>
  <si>
    <t>Total dep upto 31.03.23</t>
  </si>
  <si>
    <t>for 2022-23</t>
  </si>
  <si>
    <t>Booked in SAP</t>
  </si>
  <si>
    <t>to be Booked</t>
  </si>
  <si>
    <t>100010, 100015</t>
  </si>
  <si>
    <t>100034, 100037, 100038</t>
  </si>
  <si>
    <t>100020, 100021</t>
  </si>
  <si>
    <t>OK</t>
  </si>
  <si>
    <t>Difference</t>
  </si>
  <si>
    <t>S. No.</t>
  </si>
  <si>
    <t>Asset Type</t>
  </si>
  <si>
    <t>Fixed</t>
  </si>
  <si>
    <t>Movable</t>
  </si>
  <si>
    <t>Category 3</t>
  </si>
  <si>
    <t>Category 4</t>
  </si>
  <si>
    <t>Round off Date</t>
  </si>
  <si>
    <t xml:space="preserve">Row </t>
  </si>
  <si>
    <t>Coloumn</t>
  </si>
  <si>
    <t>Index</t>
  </si>
  <si>
    <t>Category-3</t>
  </si>
  <si>
    <t>net Index</t>
  </si>
  <si>
    <t>Cat-4</t>
  </si>
  <si>
    <t>net index</t>
  </si>
  <si>
    <t>NET INDEX</t>
  </si>
  <si>
    <t>Age</t>
  </si>
  <si>
    <t>Life of Machine</t>
  </si>
  <si>
    <r>
      <t xml:space="preserve">Economic life of the Assets </t>
    </r>
    <r>
      <rPr>
        <b/>
        <i/>
        <sz val="10"/>
        <color indexed="8"/>
        <rFont val="Calibri"/>
        <family val="2"/>
      </rPr>
      <t>(Years)</t>
    </r>
  </si>
  <si>
    <t>GCRC</t>
  </si>
  <si>
    <t>DRC</t>
  </si>
  <si>
    <t>Obsolescence factor</t>
  </si>
  <si>
    <t>Fair Value</t>
  </si>
  <si>
    <t>FV with Formula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</si>
  <si>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</si>
  <si>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</si>
  <si>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</si>
  <si>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</si>
  <si>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</si>
  <si>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</si>
  <si>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</si>
  <si>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</si>
  <si>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</si>
  <si>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</si>
  <si>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</si>
  <si>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</si>
  <si>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</si>
  <si>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</si>
  <si>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</si>
  <si>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</si>
  <si>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</si>
  <si>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</si>
  <si>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</si>
  <si>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</si>
  <si>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</si>
  <si>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</si>
  <si>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</si>
  <si>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</si>
  <si>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</si>
  <si>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</si>
  <si>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</si>
  <si>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</si>
  <si>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</si>
  <si>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</si>
  <si>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</si>
  <si>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</si>
  <si>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</si>
  <si>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</si>
  <si>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</si>
  <si>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</si>
  <si>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</si>
  <si>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</si>
  <si>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</si>
  <si>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</si>
  <si>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</si>
  <si>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</si>
  <si>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</si>
  <si>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</si>
  <si>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</si>
  <si>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</si>
  <si>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</si>
  <si>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</si>
  <si>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</si>
  <si>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</si>
  <si>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</si>
  <si>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</si>
  <si>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</si>
  <si>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</si>
  <si>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</si>
  <si>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</si>
  <si>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</si>
  <si>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</si>
  <si>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</si>
  <si>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</si>
  <si>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</si>
  <si>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</si>
  <si>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</si>
  <si>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</si>
  <si>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</si>
  <si>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</si>
  <si>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</si>
  <si>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</si>
  <si>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</si>
  <si>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</si>
  <si>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</si>
  <si>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</si>
  <si>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</si>
  <si>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</si>
  <si>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</si>
  <si>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</si>
  <si>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</si>
  <si>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</si>
  <si>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</si>
  <si>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</si>
  <si>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</si>
  <si>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</si>
  <si>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</si>
  <si>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</si>
  <si>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</si>
  <si>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</si>
  <si>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</si>
  <si>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</si>
  <si>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</si>
  <si>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</si>
  <si>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</si>
  <si>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</si>
  <si>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</si>
  <si>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</si>
  <si>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</si>
  <si>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</si>
  <si>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</si>
  <si>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</si>
  <si>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</si>
  <si>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</si>
  <si>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</si>
  <si>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</si>
  <si>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</si>
  <si>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</si>
  <si>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</si>
  <si>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</si>
  <si>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</si>
  <si>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</si>
  <si>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</si>
  <si>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</si>
  <si>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</si>
  <si>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</si>
  <si>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</si>
  <si>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</si>
  <si>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</si>
  <si>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</si>
  <si>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</si>
  <si>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</si>
  <si>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</si>
  <si>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</si>
  <si>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</si>
  <si>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</si>
  <si>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</si>
  <si>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</si>
  <si>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</si>
  <si>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</si>
  <si>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</si>
  <si>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</si>
  <si>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</si>
  <si>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</si>
  <si>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</si>
  <si>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</si>
  <si>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</si>
  <si>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</si>
  <si>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</si>
  <si>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</si>
  <si>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</si>
  <si>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</si>
  <si>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</si>
  <si>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</si>
  <si>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</si>
  <si>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</si>
  <si>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</si>
  <si>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</si>
  <si>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</si>
  <si>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</si>
  <si>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</si>
  <si>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</si>
  <si>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</si>
  <si>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</si>
  <si>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</si>
  <si>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</si>
  <si>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</si>
  <si>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</si>
  <si>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</si>
  <si>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</si>
  <si>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</si>
  <si>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</si>
  <si>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</si>
  <si>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</si>
  <si>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</si>
  <si>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</si>
  <si>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</si>
  <si>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</si>
  <si>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</si>
  <si>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</si>
  <si>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</si>
  <si>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</si>
  <si>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</si>
  <si>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</si>
  <si>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</si>
  <si>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</si>
  <si>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</si>
  <si>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</si>
  <si>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</si>
  <si>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</si>
  <si>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</si>
  <si>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</si>
  <si>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</si>
  <si>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</si>
  <si>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</si>
  <si>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</si>
  <si>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</si>
  <si>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</si>
  <si>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</si>
  <si>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</si>
  <si>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</si>
  <si>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</si>
  <si>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</si>
  <si>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</si>
  <si>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</si>
  <si>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</si>
  <si>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</si>
  <si>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</si>
  <si>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</si>
  <si>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</si>
  <si>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</si>
  <si>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</si>
  <si>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</si>
  <si>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</si>
  <si>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</si>
  <si>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</si>
  <si>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</si>
  <si>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</si>
  <si>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</si>
  <si>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</si>
  <si>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</si>
  <si>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</si>
  <si>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</si>
  <si>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</si>
  <si>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</si>
  <si>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</si>
  <si>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</si>
  <si>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</si>
  <si>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</si>
  <si>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</si>
  <si>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</si>
  <si>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</si>
  <si>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</si>
  <si>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</si>
  <si>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</si>
  <si>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</si>
  <si>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</si>
  <si>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</si>
  <si>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</si>
  <si>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</si>
  <si>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</si>
  <si>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</si>
  <si>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</si>
  <si>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</si>
  <si>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</si>
  <si>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</si>
  <si>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</si>
  <si>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</si>
  <si>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</si>
  <si>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</si>
  <si>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</si>
  <si>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</si>
  <si>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</si>
  <si>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</si>
  <si>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</si>
  <si>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</si>
  <si>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</si>
  <si>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</si>
  <si>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</si>
  <si>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</si>
  <si>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</si>
  <si>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</si>
  <si>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</si>
  <si>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</si>
  <si>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</si>
  <si>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</si>
  <si>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</si>
  <si>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</si>
  <si>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</si>
  <si>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</si>
  <si>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</si>
  <si>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</si>
  <si>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</si>
  <si>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</si>
  <si>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</si>
  <si>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</si>
  <si>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</si>
  <si>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</si>
  <si>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</si>
  <si>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</si>
  <si>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</si>
  <si>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</si>
  <si>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</si>
  <si>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</si>
  <si>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</si>
  <si>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</si>
  <si>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</si>
  <si>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</si>
  <si>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</si>
  <si>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</si>
  <si>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</si>
  <si>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</si>
  <si>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</si>
  <si>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</si>
  <si>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</si>
  <si>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</si>
  <si>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</si>
  <si>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</si>
  <si>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</si>
  <si>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</si>
  <si>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</si>
  <si>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</si>
  <si>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</si>
  <si>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</si>
  <si>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</si>
  <si>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</si>
  <si>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</si>
  <si>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</si>
  <si>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</si>
  <si>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</si>
  <si>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</si>
  <si>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</si>
  <si>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</si>
  <si>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</si>
  <si>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</si>
  <si>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</si>
  <si>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</si>
  <si>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</si>
  <si>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</si>
  <si>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</si>
  <si>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</si>
  <si>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</si>
  <si>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</si>
  <si>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</si>
  <si>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</si>
  <si>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</si>
  <si>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</si>
  <si>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</si>
  <si>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</si>
  <si>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</si>
  <si>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</si>
  <si>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</si>
  <si>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</si>
  <si>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</si>
  <si>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</si>
  <si>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</si>
  <si>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</si>
  <si>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</si>
  <si>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</si>
  <si>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</si>
  <si>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</si>
  <si>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</si>
  <si>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</si>
  <si>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</si>
  <si>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</si>
  <si>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</si>
  <si>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</si>
  <si>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</si>
  <si>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</si>
  <si>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</si>
  <si>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</si>
  <si>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</si>
  <si>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</si>
  <si>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</si>
  <si>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</si>
  <si>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</si>
  <si>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</si>
  <si>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</si>
  <si>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</si>
  <si>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</si>
  <si>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</si>
  <si>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</si>
  <si>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</si>
  <si>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</si>
  <si>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</si>
  <si>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</si>
  <si>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</si>
  <si>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</si>
  <si>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</si>
  <si>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</si>
  <si>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</si>
  <si>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</si>
  <si>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</si>
  <si>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</si>
  <si>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</si>
  <si>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</si>
  <si>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</si>
  <si>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</si>
  <si>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</si>
  <si>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</si>
  <si>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</si>
  <si>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</si>
  <si>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</si>
  <si>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</si>
  <si>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</si>
  <si>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</si>
  <si>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</si>
  <si>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</si>
  <si>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</si>
  <si>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</si>
  <si>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</si>
  <si>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</si>
  <si>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</si>
  <si>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</si>
  <si>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</si>
  <si>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</si>
  <si>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</si>
  <si>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</si>
  <si>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</si>
  <si>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</si>
  <si>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</si>
  <si>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</si>
  <si>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</si>
  <si>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</si>
  <si>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</si>
  <si>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</si>
  <si>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</si>
  <si>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</si>
  <si>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</si>
  <si>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</si>
  <si>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</si>
  <si>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</si>
  <si>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</si>
  <si>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</si>
  <si>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</si>
  <si>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</si>
  <si>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</si>
  <si>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</si>
  <si>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</si>
  <si>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</si>
  <si>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</si>
  <si>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</si>
  <si>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</si>
  <si>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</si>
  <si>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</si>
  <si>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</si>
  <si>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</si>
  <si>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</si>
  <si>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</si>
  <si>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</si>
  <si>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</si>
  <si>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</si>
  <si>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</si>
  <si>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</si>
  <si>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</si>
  <si>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</si>
  <si>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</si>
  <si>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</si>
  <si>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</si>
  <si>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</si>
  <si>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</si>
  <si>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</si>
  <si>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</si>
  <si>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</si>
  <si>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</si>
  <si>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</si>
  <si>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</si>
  <si>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</si>
  <si>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</si>
  <si>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</si>
  <si>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</si>
  <si>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</si>
  <si>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</si>
  <si>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</si>
  <si>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</si>
  <si>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</si>
  <si>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</si>
  <si>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</si>
  <si>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</si>
  <si>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</si>
  <si>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</si>
  <si>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</si>
  <si>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</si>
  <si>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</si>
  <si>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</si>
  <si>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</si>
  <si>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</si>
  <si>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</si>
  <si>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</si>
  <si>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</si>
  <si>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</si>
  <si>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</si>
  <si>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</si>
  <si>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</si>
  <si>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</si>
  <si>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</si>
  <si>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</si>
  <si>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</si>
  <si>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</si>
  <si>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</si>
  <si>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</si>
  <si>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</si>
  <si>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</si>
  <si>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</si>
  <si>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</si>
  <si>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</si>
  <si>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</si>
  <si>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</si>
  <si>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</si>
  <si>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</si>
  <si>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</si>
  <si>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</si>
  <si>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</si>
  <si>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</si>
  <si>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</si>
  <si>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</si>
  <si>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</si>
  <si>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</si>
  <si>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</si>
  <si>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</si>
  <si>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</si>
  <si>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</si>
  <si>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</si>
  <si>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</si>
  <si>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</si>
  <si>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</si>
  <si>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</si>
  <si>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</si>
  <si>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</si>
  <si>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</si>
  <si>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</si>
  <si>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</si>
  <si>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</si>
  <si>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</si>
  <si>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</si>
  <si>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</si>
  <si>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</si>
  <si>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</si>
  <si>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</si>
  <si>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</si>
  <si>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</si>
  <si>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</si>
  <si>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</si>
  <si>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</si>
  <si>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</si>
  <si>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</si>
  <si>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</si>
  <si>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</si>
  <si>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</si>
  <si>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</si>
  <si>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</si>
  <si>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</si>
  <si>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</si>
  <si>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</si>
  <si>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</si>
  <si>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</si>
  <si>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</si>
  <si>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</si>
  <si>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</si>
  <si>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</si>
  <si>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</si>
  <si>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</si>
  <si>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</si>
  <si>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</si>
  <si>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</si>
  <si>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</si>
  <si>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</si>
  <si>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</si>
  <si>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</si>
  <si>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</si>
  <si>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</si>
  <si>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</si>
  <si>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</si>
  <si>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</si>
  <si>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</si>
  <si>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</si>
  <si>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</si>
  <si>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</si>
  <si>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</si>
  <si>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</si>
  <si>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</si>
  <si>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</si>
  <si>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</si>
  <si>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</si>
  <si>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</si>
  <si>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</si>
  <si>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</si>
  <si>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</si>
  <si>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</si>
  <si>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</si>
  <si>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</si>
  <si>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</si>
  <si>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</si>
  <si>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</si>
  <si>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</si>
  <si>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</si>
  <si>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</si>
  <si>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</si>
  <si>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</si>
  <si>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</si>
  <si>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</si>
  <si>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</si>
  <si>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</si>
  <si>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</si>
  <si>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</si>
  <si>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</si>
  <si>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</si>
  <si>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</si>
  <si>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</si>
  <si>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</si>
  <si>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</si>
  <si>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</si>
  <si>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</si>
  <si>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</si>
  <si>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</si>
  <si>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</si>
  <si>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</si>
  <si>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</si>
  <si>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</si>
  <si>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</si>
  <si>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</si>
  <si>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</si>
  <si>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</si>
  <si>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</si>
  <si>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</si>
  <si>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</si>
  <si>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</si>
  <si>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</si>
  <si>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</si>
  <si>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</si>
  <si>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</si>
  <si>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</si>
  <si>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</si>
  <si>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</si>
  <si>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</si>
  <si>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</si>
  <si>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</si>
  <si>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</si>
  <si>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</si>
  <si>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</si>
  <si>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</si>
  <si>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</si>
  <si>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</si>
  <si>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</si>
  <si>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</si>
  <si>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</si>
  <si>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</si>
  <si>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</si>
  <si>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</si>
  <si>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</si>
  <si>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</si>
  <si>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</si>
  <si>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</si>
  <si>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</si>
  <si>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</si>
  <si>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</si>
  <si>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</si>
  <si>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</si>
  <si>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</si>
  <si>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</si>
  <si>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</si>
  <si>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</si>
  <si>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</si>
  <si>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</si>
  <si>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</si>
  <si>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</si>
  <si>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</si>
  <si>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</si>
  <si>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</si>
  <si>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</si>
  <si>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</si>
  <si>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</si>
  <si>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</si>
  <si>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</si>
  <si>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</si>
  <si>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</si>
  <si>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</si>
  <si>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</si>
  <si>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</si>
  <si>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</si>
  <si>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</si>
  <si>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</si>
  <si>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</si>
  <si>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</si>
  <si>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</si>
  <si>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</si>
  <si>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</si>
  <si>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</si>
  <si>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</si>
  <si>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</si>
  <si>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</si>
  <si>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</si>
  <si>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</si>
  <si>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</si>
  <si>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</si>
  <si>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</si>
  <si>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</si>
  <si>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</si>
  <si>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</si>
  <si>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</si>
  <si>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</si>
  <si>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</si>
  <si>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</si>
  <si>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</si>
  <si>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</si>
  <si>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</si>
  <si>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</si>
  <si>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</si>
  <si>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</si>
  <si>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</si>
  <si>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</si>
  <si>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</si>
  <si>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</si>
  <si>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</si>
  <si>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</si>
  <si>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</si>
  <si>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</si>
  <si>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</si>
  <si>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</si>
  <si>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</si>
  <si>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</si>
  <si>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</si>
  <si>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</si>
  <si>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</si>
  <si>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</si>
  <si>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</si>
  <si>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</si>
  <si>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</si>
  <si>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</si>
  <si>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</si>
  <si>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</si>
  <si>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</si>
  <si>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</si>
  <si>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</si>
  <si>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</si>
  <si>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</si>
  <si>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</si>
  <si>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</si>
  <si>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</si>
  <si>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</si>
  <si>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</si>
  <si>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</si>
  <si>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</si>
  <si>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</si>
  <si>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</si>
  <si>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</si>
  <si>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</si>
  <si>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</si>
  <si>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</si>
  <si>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</si>
  <si>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</si>
  <si>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</si>
  <si>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</si>
  <si>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</si>
  <si>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</si>
  <si>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</si>
  <si>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</si>
  <si>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</si>
  <si>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</si>
  <si>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</si>
  <si>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</si>
  <si>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</si>
  <si>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</si>
  <si>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</si>
  <si>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</si>
  <si>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</si>
  <si>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</si>
  <si>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</si>
  <si>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</si>
  <si>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</si>
  <si>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</si>
  <si>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</si>
  <si>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</si>
  <si>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</si>
  <si>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</si>
  <si>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</si>
  <si>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</si>
  <si>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</si>
  <si>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</si>
  <si>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</si>
  <si>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</si>
  <si>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</si>
  <si>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</si>
  <si>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</si>
  <si>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</si>
  <si>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</si>
  <si>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</si>
  <si>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</si>
  <si>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</si>
  <si>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</si>
  <si>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</si>
  <si>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</si>
  <si>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</si>
  <si>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</si>
  <si>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</si>
  <si>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</si>
  <si>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</si>
  <si>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</si>
  <si>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</si>
  <si>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</si>
  <si>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</si>
  <si>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</si>
  <si>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</si>
  <si>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</si>
  <si>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</si>
  <si>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</si>
  <si>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</si>
  <si>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</si>
  <si>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</si>
  <si>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</si>
  <si>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</si>
  <si>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</si>
  <si>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</si>
  <si>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</si>
  <si>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</si>
  <si>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</si>
  <si>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</si>
  <si>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</si>
  <si>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</si>
  <si>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</si>
  <si>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</si>
  <si>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</si>
  <si>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</si>
  <si>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</si>
  <si>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</si>
  <si>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</si>
  <si>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</si>
  <si>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</si>
  <si>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</si>
  <si>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</si>
  <si>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</si>
  <si>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</si>
  <si>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</si>
  <si>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</si>
  <si>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</si>
  <si>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</si>
  <si>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</si>
  <si>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</si>
  <si>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</si>
  <si>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</si>
  <si>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</si>
  <si>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</si>
  <si>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</si>
  <si>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</si>
  <si>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</si>
  <si>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</si>
  <si>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</si>
  <si>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</si>
  <si>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</si>
  <si>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</si>
  <si>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</si>
  <si>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</si>
  <si>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</si>
  <si>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</si>
  <si>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</si>
  <si>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</si>
  <si>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</si>
  <si>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</si>
  <si>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</si>
  <si>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</si>
  <si>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</si>
  <si>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</si>
  <si>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</si>
  <si>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</si>
  <si>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</si>
  <si>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</si>
  <si>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</si>
  <si>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</si>
  <si>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</si>
  <si>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</si>
  <si>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</si>
  <si>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</si>
  <si>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</si>
  <si>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</si>
  <si>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</si>
  <si>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</si>
  <si>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</si>
  <si>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</si>
  <si>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</si>
  <si>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</si>
  <si>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</si>
  <si>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</si>
  <si>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</si>
  <si>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</si>
  <si>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</si>
  <si>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</si>
  <si>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</si>
  <si>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</si>
  <si>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</si>
  <si>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</si>
  <si>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</si>
  <si>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</si>
  <si>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</si>
  <si>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</si>
  <si>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</si>
  <si>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</si>
  <si>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</si>
  <si>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</si>
  <si>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</si>
  <si>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</si>
  <si>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</si>
  <si>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</si>
  <si>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</si>
  <si>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</si>
  <si>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</si>
  <si>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</si>
  <si>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</si>
  <si>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</si>
  <si>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</si>
  <si>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</si>
  <si>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</si>
  <si>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</si>
  <si>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</si>
  <si>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</si>
  <si>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</si>
  <si>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</si>
  <si>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</si>
  <si>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</si>
  <si>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</si>
  <si>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</si>
  <si>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</si>
  <si>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</si>
  <si>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</si>
  <si>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</si>
  <si>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</si>
  <si>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</si>
  <si>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</si>
  <si>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</si>
  <si>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</si>
  <si>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</si>
  <si>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</si>
  <si>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</si>
  <si>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</si>
  <si>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</si>
  <si>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</si>
  <si>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</si>
  <si>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</si>
  <si>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</si>
  <si>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</si>
  <si>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</si>
  <si>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</si>
  <si>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</si>
  <si>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</si>
  <si>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</si>
  <si>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</si>
  <si>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</si>
  <si>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</si>
  <si>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</si>
  <si>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</si>
  <si>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</si>
  <si>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</si>
  <si>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</si>
  <si>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</si>
  <si>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</si>
  <si>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</si>
  <si>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</si>
  <si>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</si>
  <si>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</si>
  <si>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</si>
  <si>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</si>
  <si>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</si>
  <si>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</si>
  <si>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</si>
  <si>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</si>
  <si>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</si>
  <si>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</si>
  <si>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</si>
  <si>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</si>
  <si>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</si>
  <si>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</si>
  <si>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</si>
  <si>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</si>
  <si>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</si>
  <si>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</si>
  <si>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</si>
  <si>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</si>
  <si>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</si>
  <si>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</si>
  <si>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</si>
  <si>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</si>
  <si>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</si>
  <si>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</si>
  <si>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</si>
  <si>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</si>
  <si>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</si>
  <si>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</si>
  <si>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</si>
  <si>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</si>
  <si>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</si>
  <si>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</si>
  <si>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</si>
  <si>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</si>
  <si>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</si>
  <si>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</si>
  <si>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</si>
  <si>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</si>
  <si>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</si>
  <si>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</si>
  <si>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</si>
  <si>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</si>
  <si>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</si>
  <si>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</si>
  <si>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</si>
  <si>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</si>
  <si>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</si>
  <si>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</si>
  <si>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</si>
  <si>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</si>
  <si>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</si>
  <si>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</si>
  <si>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</si>
  <si>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</si>
  <si>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</si>
  <si>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</si>
  <si>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</si>
  <si>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</si>
  <si>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</si>
  <si>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</si>
  <si>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</si>
  <si>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</si>
  <si>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</si>
  <si>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</si>
  <si>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</si>
  <si>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</si>
  <si>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</si>
  <si>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</si>
  <si>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</si>
  <si>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</si>
  <si>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</si>
  <si>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</si>
  <si>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</si>
  <si>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</si>
  <si>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</si>
  <si>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</si>
  <si>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</si>
  <si>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</si>
  <si>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</si>
  <si>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</si>
  <si>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</si>
  <si>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</si>
  <si>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</si>
  <si>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</si>
  <si>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</si>
  <si>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</si>
  <si>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</si>
  <si>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</si>
  <si>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</si>
  <si>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</si>
  <si>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</si>
  <si>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</si>
  <si>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</si>
  <si>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</si>
  <si>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</si>
  <si>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</si>
  <si>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</si>
  <si>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</si>
  <si>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</si>
  <si>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</si>
  <si>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</si>
  <si>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</si>
  <si>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</si>
  <si>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</si>
  <si>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</si>
  <si>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</si>
  <si>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</si>
  <si>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</si>
  <si>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</si>
  <si>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</si>
  <si>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</si>
  <si>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</si>
  <si>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</si>
  <si>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</si>
  <si>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</si>
  <si>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</si>
  <si>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</si>
  <si>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</si>
  <si>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</si>
  <si>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</si>
  <si>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</si>
  <si>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</si>
  <si>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</si>
  <si>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</si>
  <si>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</si>
  <si>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</si>
  <si>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</si>
  <si>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</si>
  <si>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</si>
  <si>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</si>
  <si>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</si>
  <si>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</si>
  <si>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</si>
  <si>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</si>
  <si>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</si>
  <si>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</si>
  <si>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</si>
  <si>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</si>
  <si>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</si>
  <si>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</si>
  <si>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</si>
  <si>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</si>
  <si>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</si>
  <si>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</si>
  <si>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</si>
  <si>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</si>
  <si>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</si>
  <si>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</si>
  <si>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</si>
  <si>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</si>
  <si>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</si>
  <si>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</si>
  <si>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</si>
  <si>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</si>
  <si>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</si>
  <si>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</si>
  <si>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</si>
  <si>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</si>
  <si>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</si>
  <si>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</si>
  <si>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</si>
  <si>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</si>
  <si>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</si>
  <si>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</si>
  <si>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</si>
  <si>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</si>
  <si>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</si>
  <si>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</si>
  <si>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</si>
  <si>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</si>
  <si>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</si>
  <si>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</si>
  <si>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</si>
  <si>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</si>
  <si>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</si>
  <si>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</si>
  <si>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</si>
  <si>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</si>
  <si>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</si>
  <si>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</si>
  <si>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</si>
  <si>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</si>
  <si>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</si>
  <si>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</si>
  <si>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</si>
  <si>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</si>
  <si>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</si>
  <si>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</si>
  <si>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</si>
  <si>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</si>
  <si>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</si>
  <si>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</si>
  <si>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</si>
  <si>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</si>
  <si>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</si>
  <si>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</si>
  <si>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</si>
  <si>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</si>
  <si>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</si>
  <si>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</si>
  <si>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</si>
  <si>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</si>
  <si>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</si>
  <si>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</si>
  <si>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</si>
  <si>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</si>
  <si>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</si>
  <si>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</si>
  <si>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</si>
  <si>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</si>
  <si>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</si>
  <si>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</si>
  <si>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</si>
  <si>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</si>
  <si>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</si>
  <si>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</si>
  <si>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</si>
  <si>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</si>
  <si>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</si>
  <si>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</si>
  <si>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</si>
  <si>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</si>
  <si>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</si>
  <si>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</si>
  <si>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</si>
  <si>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</si>
  <si>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</si>
  <si>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</si>
  <si>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</si>
  <si>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</si>
  <si>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</si>
  <si>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</si>
  <si>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</si>
  <si>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</si>
  <si>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</si>
  <si>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</si>
  <si>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</si>
  <si>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</si>
  <si>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</si>
  <si>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</si>
  <si>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</si>
  <si>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</si>
  <si>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</si>
  <si>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</si>
  <si>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</si>
  <si>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</si>
  <si>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</si>
  <si>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</si>
  <si>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</si>
  <si>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</si>
  <si>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</si>
  <si>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</si>
  <si>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</si>
  <si>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</si>
  <si>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</si>
  <si>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</si>
  <si>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</si>
  <si>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</si>
  <si>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</si>
  <si>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</si>
  <si>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</si>
  <si>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</si>
  <si>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</si>
  <si>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</si>
  <si>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</si>
  <si>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</si>
  <si>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</si>
  <si>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</si>
  <si>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</si>
  <si>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</si>
  <si>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</si>
  <si>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</si>
  <si>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</si>
  <si>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</si>
  <si>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</si>
  <si>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</si>
  <si>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</si>
  <si>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</si>
  <si>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</si>
  <si>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</si>
  <si>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</si>
  <si>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</si>
  <si>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</si>
  <si>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</si>
  <si>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</si>
  <si>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</si>
  <si>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</si>
  <si>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</si>
  <si>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</si>
  <si>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</si>
  <si>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</si>
  <si>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</si>
  <si>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</si>
  <si>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</si>
  <si>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</si>
  <si>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</si>
  <si>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</si>
  <si>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</si>
  <si>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</si>
  <si>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</si>
  <si>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</si>
  <si>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</si>
  <si>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</si>
  <si>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</si>
  <si>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</si>
  <si>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</si>
  <si>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</si>
  <si>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</si>
  <si>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</si>
  <si>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</si>
  <si>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</si>
  <si>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</si>
  <si>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</si>
  <si>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</si>
  <si>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</si>
  <si>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</si>
  <si>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</si>
  <si>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</si>
  <si>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</si>
  <si>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</si>
  <si>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</si>
  <si>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</si>
  <si>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</si>
  <si>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</si>
  <si>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</si>
  <si>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</si>
  <si>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</si>
  <si>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</si>
  <si>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</si>
  <si>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</si>
  <si>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</si>
  <si>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</si>
  <si>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</si>
  <si>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</si>
  <si>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</si>
  <si>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</si>
  <si>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</si>
  <si>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</si>
  <si>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</si>
  <si>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</si>
  <si>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</si>
  <si>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</si>
  <si>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</si>
  <si>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</si>
  <si>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</si>
  <si>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</si>
  <si>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</si>
  <si>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</si>
  <si>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</si>
  <si>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</si>
  <si>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</si>
  <si>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</si>
  <si>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</si>
  <si>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</si>
  <si>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</si>
  <si>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</si>
  <si>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</si>
  <si>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</si>
  <si>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</si>
  <si>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</si>
  <si>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</si>
  <si>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</si>
  <si>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</si>
  <si>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</si>
  <si>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</si>
  <si>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</si>
  <si>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</si>
  <si>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</si>
  <si>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</si>
  <si>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</si>
  <si>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</si>
  <si>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</si>
  <si>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</si>
  <si>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</si>
  <si>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</si>
  <si>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</si>
  <si>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</si>
  <si>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</si>
  <si>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</si>
  <si>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</si>
  <si>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</si>
  <si>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</si>
  <si>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</si>
  <si>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</si>
  <si>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</si>
  <si>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</si>
  <si>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</si>
  <si>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</si>
  <si>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</si>
  <si>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</si>
  <si>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</si>
  <si>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</si>
  <si>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</si>
  <si>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</si>
  <si>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</si>
  <si>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</si>
  <si>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</si>
  <si>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</si>
  <si>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</si>
  <si>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</si>
  <si>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</si>
  <si>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</si>
  <si>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</si>
  <si>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</si>
  <si>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</si>
  <si>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</si>
  <si>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</si>
  <si>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</si>
  <si>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</si>
  <si>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</si>
  <si>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</si>
  <si>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</si>
  <si>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</si>
  <si>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</si>
  <si>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</si>
  <si>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</si>
  <si>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</si>
  <si>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</si>
  <si>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</si>
  <si>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</si>
  <si>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</si>
  <si>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</si>
  <si>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</si>
  <si>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</si>
  <si>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</si>
  <si>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</si>
  <si>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</si>
  <si>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</si>
  <si>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</si>
  <si>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</si>
  <si>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</si>
  <si>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</si>
  <si>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</si>
  <si>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</si>
  <si>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</si>
  <si>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</si>
  <si>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</si>
  <si>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</si>
  <si>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</si>
  <si>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</si>
  <si>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</si>
  <si>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</si>
  <si>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</si>
  <si>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</si>
  <si>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</si>
  <si>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</si>
  <si>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</si>
  <si>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</si>
  <si>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</si>
  <si>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</si>
  <si>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</si>
  <si>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</si>
  <si>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</si>
  <si>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</si>
  <si>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</si>
  <si>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</si>
  <si>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</si>
  <si>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</si>
  <si>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</si>
  <si>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</si>
  <si>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</si>
  <si>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</si>
  <si>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</si>
  <si>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</si>
  <si>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</si>
  <si>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</si>
  <si>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</si>
  <si>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</si>
  <si>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</si>
  <si>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</si>
  <si>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</si>
  <si>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</si>
  <si>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</si>
  <si>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</si>
  <si>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</si>
  <si>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</si>
  <si>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</si>
  <si>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</si>
  <si>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</si>
  <si>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</si>
  <si>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</si>
  <si>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</si>
  <si>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</si>
  <si>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</si>
  <si>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</si>
  <si>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</si>
  <si>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</si>
  <si>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</si>
  <si>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</si>
  <si>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</si>
  <si>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</si>
  <si>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</si>
  <si>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</si>
  <si>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</si>
  <si>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</si>
  <si>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</si>
  <si>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</si>
  <si>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</si>
  <si>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</si>
  <si>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</si>
  <si>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</si>
  <si>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</si>
  <si>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</si>
  <si>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</si>
  <si>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</si>
  <si>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</si>
  <si>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</si>
  <si>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</si>
  <si>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</si>
  <si>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</si>
  <si>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</si>
  <si>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</si>
  <si>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</si>
  <si>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</si>
  <si>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</si>
  <si>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</si>
  <si>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</si>
  <si>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</si>
  <si>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</si>
  <si>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</si>
  <si>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</si>
  <si>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</si>
  <si>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</si>
  <si>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</si>
  <si>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</si>
  <si>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</si>
  <si>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</si>
  <si>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</si>
  <si>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</si>
  <si>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</si>
  <si>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</si>
  <si>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</si>
  <si>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</si>
  <si>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</si>
  <si>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</si>
  <si>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</si>
  <si>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</si>
  <si>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</si>
  <si>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</si>
  <si>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</si>
  <si>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</si>
  <si>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</si>
  <si>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</si>
  <si>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</si>
  <si>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</si>
  <si>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</si>
  <si>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</si>
  <si>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</si>
  <si>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</si>
  <si>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</si>
  <si>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</si>
  <si>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</si>
  <si>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</si>
  <si>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</si>
  <si>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</si>
  <si>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</si>
  <si>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</si>
  <si>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</si>
  <si>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</si>
  <si>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</si>
  <si>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</si>
  <si>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</si>
  <si>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</si>
  <si>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</si>
  <si>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</si>
  <si>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</si>
  <si>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</si>
  <si>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</si>
  <si>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</si>
  <si>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</si>
  <si>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</si>
  <si>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</si>
  <si>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</si>
  <si>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</si>
  <si>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</si>
  <si>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</si>
  <si>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</si>
  <si>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</si>
  <si>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</si>
  <si>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</si>
  <si>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</si>
  <si>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</si>
  <si>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</si>
  <si>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</si>
  <si>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</si>
  <si>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</si>
  <si>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</si>
  <si>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</si>
  <si>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</si>
  <si>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</si>
  <si>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</si>
  <si>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</si>
  <si>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</si>
  <si>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</si>
  <si>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</si>
  <si>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</si>
  <si>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</si>
  <si>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</si>
  <si>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</si>
  <si>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</si>
  <si>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</si>
  <si>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</si>
  <si>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</si>
  <si>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</si>
  <si>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</si>
  <si>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</si>
  <si>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</si>
  <si>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</si>
  <si>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</si>
  <si>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</si>
  <si>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</si>
  <si>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</si>
  <si>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</si>
  <si>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</si>
  <si>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</si>
  <si>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</si>
  <si>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</si>
  <si>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</si>
  <si>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</si>
  <si>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</si>
  <si>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</si>
  <si>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</si>
  <si>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</si>
  <si>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</si>
  <si>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</si>
  <si>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</si>
  <si>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</si>
  <si>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</si>
  <si>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</si>
  <si>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</si>
  <si>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</si>
  <si>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</si>
  <si>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</si>
  <si>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</si>
  <si>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</si>
  <si>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</si>
  <si>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</si>
  <si>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</si>
  <si>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</si>
  <si>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</si>
  <si>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</si>
  <si>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</si>
  <si>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</si>
  <si>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</si>
  <si>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</si>
  <si>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</si>
  <si>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</si>
  <si>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</si>
  <si>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</si>
  <si>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</si>
  <si>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</si>
  <si>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</si>
  <si>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</si>
  <si>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</si>
  <si>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</si>
  <si>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</si>
  <si>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</si>
  <si>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</si>
  <si>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</si>
  <si>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</si>
  <si>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</si>
  <si>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</si>
  <si>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</si>
  <si>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</si>
  <si>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</si>
  <si>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</si>
  <si>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</si>
  <si>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</si>
  <si>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</si>
  <si>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</si>
  <si>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</si>
  <si>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</si>
  <si>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</si>
  <si>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</si>
  <si>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</si>
  <si>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</si>
  <si>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</si>
  <si>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</si>
  <si>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</si>
  <si>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</si>
  <si>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</si>
  <si>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</si>
  <si>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</si>
  <si>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</si>
  <si>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</si>
  <si>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</si>
  <si>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</si>
  <si>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</si>
  <si>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</si>
  <si>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</si>
  <si>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</si>
  <si>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</si>
  <si>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</si>
  <si>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</si>
  <si>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</si>
  <si>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</si>
  <si>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</si>
  <si>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</si>
  <si>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</si>
  <si>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</si>
  <si>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</si>
  <si>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</si>
  <si>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</si>
  <si>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</si>
  <si>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</si>
  <si>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</si>
  <si>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</si>
  <si>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</si>
  <si>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</si>
  <si>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</si>
  <si>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</si>
  <si>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</si>
  <si>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</si>
  <si>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</si>
  <si>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</si>
  <si>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</si>
  <si>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</si>
  <si>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</si>
  <si>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</si>
  <si>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</si>
  <si>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</si>
  <si>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</si>
  <si>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</si>
  <si>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</si>
  <si>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</si>
  <si>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</si>
  <si>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</si>
  <si>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</si>
  <si>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</si>
  <si>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</si>
  <si>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</si>
  <si>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</si>
  <si>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</si>
  <si>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</si>
  <si>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</si>
  <si>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</si>
  <si>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</si>
  <si>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</si>
  <si>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</si>
  <si>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</si>
  <si>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</si>
  <si>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</si>
  <si>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</si>
  <si>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</si>
  <si>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</si>
  <si>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</si>
  <si>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</si>
  <si>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</si>
  <si>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</si>
  <si>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</si>
  <si>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</si>
  <si>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</si>
  <si>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</si>
  <si>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</si>
  <si>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</si>
  <si>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</si>
  <si>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</si>
  <si>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</si>
  <si>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</si>
  <si>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</si>
  <si>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</si>
  <si>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</si>
  <si>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</si>
  <si>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</si>
  <si>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</si>
  <si>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</si>
  <si>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</si>
  <si>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</si>
  <si>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</si>
  <si>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</si>
  <si>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</si>
  <si>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</si>
  <si>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</si>
  <si>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</si>
  <si>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</si>
  <si>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</si>
  <si>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</si>
  <si>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</si>
  <si>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</si>
  <si>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</si>
  <si>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</si>
  <si>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</si>
  <si>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</si>
  <si>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</si>
  <si>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</si>
  <si>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</si>
  <si>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</si>
  <si>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</si>
  <si>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</si>
  <si>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</si>
  <si>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</si>
  <si>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</si>
  <si>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</si>
  <si>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</si>
  <si>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</si>
  <si>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</si>
  <si>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</si>
  <si>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</si>
  <si>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</si>
  <si>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</si>
  <si>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</si>
  <si>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</si>
  <si>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</si>
  <si>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</si>
  <si>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</si>
  <si>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</si>
  <si>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</si>
  <si>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</si>
  <si>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</si>
  <si>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</si>
  <si>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</si>
  <si>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</si>
  <si>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</si>
  <si>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</si>
  <si>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ALL COMMODITIES</t>
  </si>
  <si>
    <t>(A)  FOOD ARTICLES</t>
  </si>
  <si>
    <t>a.  FOOD GRAINS(CEREALS+PULSES)</t>
  </si>
  <si>
    <t>Rice</t>
  </si>
  <si>
    <t>Ginger(Fresh)</t>
  </si>
  <si>
    <t>Peas(Green)</t>
  </si>
  <si>
    <t>Coconut(Fresh)</t>
  </si>
  <si>
    <t>Beef &amp; Buffalo Meat</t>
  </si>
  <si>
    <t>Chillies(Dry)</t>
  </si>
  <si>
    <t>Ginger(Dry)</t>
  </si>
  <si>
    <t>Cummin</t>
  </si>
  <si>
    <t>Corriander</t>
  </si>
  <si>
    <t>(B)  NON-FOOD ARTICLES</t>
  </si>
  <si>
    <t>Hides(Raw)</t>
  </si>
  <si>
    <t>Skins(Raw)</t>
  </si>
  <si>
    <t>Guar Seed</t>
  </si>
  <si>
    <t>Logs &amp; Timber</t>
  </si>
  <si>
    <t>1102030009</t>
  </si>
  <si>
    <t>d.   FLOWERS</t>
  </si>
  <si>
    <t>(C)  MINERALS</t>
  </si>
  <si>
    <t>Copper Ore</t>
  </si>
  <si>
    <t>Fireclay</t>
  </si>
  <si>
    <t>Gypsum</t>
  </si>
  <si>
    <t>Kaolin</t>
  </si>
  <si>
    <t>Dolomite</t>
  </si>
  <si>
    <t>1103020005</t>
  </si>
  <si>
    <t>Magnesite</t>
  </si>
  <si>
    <t>1103020006</t>
  </si>
  <si>
    <t>Barytes</t>
  </si>
  <si>
    <t>1103020007</t>
  </si>
  <si>
    <t>1103020008</t>
  </si>
  <si>
    <t>Steatite</t>
  </si>
  <si>
    <t>1103020009</t>
  </si>
  <si>
    <t>Graphite</t>
  </si>
  <si>
    <t>1103020010</t>
  </si>
  <si>
    <t>1103020011</t>
  </si>
  <si>
    <t>c.  CRUDE PETROLEUM</t>
  </si>
  <si>
    <t>1103030000</t>
  </si>
  <si>
    <t>1103030001</t>
  </si>
  <si>
    <t>II   FUEL &amp; POWER</t>
  </si>
  <si>
    <t>A.   COAL</t>
  </si>
  <si>
    <t>1200010000</t>
  </si>
  <si>
    <t>1200010001</t>
  </si>
  <si>
    <t>Non-Coking Coal</t>
  </si>
  <si>
    <t>1200010002</t>
  </si>
  <si>
    <t>Coke</t>
  </si>
  <si>
    <t>1200010003</t>
  </si>
  <si>
    <t>1200010004</t>
  </si>
  <si>
    <t>B.   MINERAL OILS</t>
  </si>
  <si>
    <t>1200020000</t>
  </si>
  <si>
    <t>1200020001</t>
  </si>
  <si>
    <t>1200020002</t>
  </si>
  <si>
    <t>1200020003</t>
  </si>
  <si>
    <t>Aviation Turbine Fuel</t>
  </si>
  <si>
    <t>1200020004</t>
  </si>
  <si>
    <t>High Speed Diesel</t>
  </si>
  <si>
    <t>1200020005</t>
  </si>
  <si>
    <t>1200020006</t>
  </si>
  <si>
    <t>Light Diesel Oil</t>
  </si>
  <si>
    <t>1200020007</t>
  </si>
  <si>
    <t>1200020008</t>
  </si>
  <si>
    <t>1200020009</t>
  </si>
  <si>
    <t>Lubricants</t>
  </si>
  <si>
    <t>1200020010</t>
  </si>
  <si>
    <t>C.   ELECTRICITY</t>
  </si>
  <si>
    <t>1200030000</t>
  </si>
  <si>
    <t>Electricity ( Domestic)</t>
  </si>
  <si>
    <t>1200030001</t>
  </si>
  <si>
    <t>Electricity (Commercial)</t>
  </si>
  <si>
    <t>1200030002</t>
  </si>
  <si>
    <t>Electricity (Agricultural)</t>
  </si>
  <si>
    <t>1200030003</t>
  </si>
  <si>
    <t>Electricity (Railway Traction)</t>
  </si>
  <si>
    <t>1200030004</t>
  </si>
  <si>
    <t>Electricity (Industry)</t>
  </si>
  <si>
    <t>1200030005</t>
  </si>
  <si>
    <t>III  MANUFACTURED PRODUCTS</t>
  </si>
  <si>
    <t>(A)  FOOD PRODUCTS</t>
  </si>
  <si>
    <t>a.  DAIRY PRODUCTS</t>
  </si>
  <si>
    <t>Ice Cream</t>
  </si>
  <si>
    <t>1301010005</t>
  </si>
  <si>
    <t>b.  CANNING, PRESERVING &amp; PROCESSING OF FOOD</t>
  </si>
  <si>
    <t>Canned Fish</t>
  </si>
  <si>
    <t>Fish Meal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</si>
  <si>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</si>
  <si>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</si>
  <si>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</si>
  <si>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</si>
  <si>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</si>
  <si>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</si>
  <si>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</si>
  <si>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Wheat Flour ( Atta)</t>
  </si>
  <si>
    <t>Gram Powder (Besan)</t>
  </si>
  <si>
    <t>Sooji ( Rawa )</t>
  </si>
  <si>
    <t>Rice Bran</t>
  </si>
  <si>
    <t>1301030005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</si>
  <si>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</si>
  <si>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</si>
  <si>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</si>
  <si>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</si>
  <si>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</si>
  <si>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</si>
  <si>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</si>
  <si>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</si>
  <si>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Biscuit / Cookies</t>
  </si>
  <si>
    <t>Bread &amp; Buns</t>
  </si>
  <si>
    <t>Cakes &amp; Muffins</t>
  </si>
  <si>
    <t>e.  SUGAR, KHANDSARI &amp; GUR</t>
  </si>
  <si>
    <t>Khandsari</t>
  </si>
  <si>
    <t>Sugar Confectionary</t>
  </si>
  <si>
    <t>1301050006</t>
  </si>
  <si>
    <t>f.  EDIBLE OILS</t>
  </si>
  <si>
    <t>Cotton Seed Oil</t>
  </si>
  <si>
    <t>Mustard &amp; Rapeseed Oil</t>
  </si>
  <si>
    <t>Copra Oil</t>
  </si>
  <si>
    <t>Gingelly Oil</t>
  </si>
  <si>
    <t>1301060010</t>
  </si>
  <si>
    <t>g.  OIL CAKES</t>
  </si>
  <si>
    <t>Cotton Seed Oil Cake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</si>
  <si>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</si>
  <si>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</si>
  <si>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</si>
  <si>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</si>
  <si>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</si>
  <si>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</si>
  <si>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</si>
  <si>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</si>
  <si>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</si>
  <si>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Tea Leaf (Blended)</t>
  </si>
  <si>
    <t>Tea Leaf (Unblended)</t>
  </si>
  <si>
    <t>Tea Dust (Blended)</t>
  </si>
  <si>
    <t>Tea Dust (Unblended)</t>
  </si>
  <si>
    <t>1301080004</t>
  </si>
  <si>
    <t>Coffee Powder</t>
  </si>
  <si>
    <t>1301080005</t>
  </si>
  <si>
    <t>i.  MANUFACTURE OF SALT</t>
  </si>
  <si>
    <t>j.  OTHER FOOD PRODUCTS</t>
  </si>
  <si>
    <t>Cashew Kernel</t>
  </si>
  <si>
    <t>Gola (Cattle Feed)</t>
  </si>
  <si>
    <t>Papad</t>
  </si>
  <si>
    <t>1301100003</t>
  </si>
  <si>
    <t>Cashew nut (Roasted)</t>
  </si>
  <si>
    <t>1301100004</t>
  </si>
  <si>
    <t>Mixed Spices</t>
  </si>
  <si>
    <t>1301100005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</si>
  <si>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</si>
  <si>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</si>
  <si>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</si>
  <si>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</si>
  <si>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</si>
  <si>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</si>
  <si>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</si>
  <si>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a.  WINE INDUSTRIES</t>
  </si>
  <si>
    <t>IMFL  - Blended</t>
  </si>
  <si>
    <t>IMFL - Malted but not Blended</t>
  </si>
  <si>
    <t>Rectified Spirit</t>
  </si>
  <si>
    <t>b.  MALT LIQUOR</t>
  </si>
  <si>
    <t>Toddy (or Taddy)</t>
  </si>
  <si>
    <t>c.  SOFT DRINKS &amp; CARBONATED WATER</t>
  </si>
  <si>
    <t>Soda Based Soft Drinks</t>
  </si>
  <si>
    <t>Soft Drink Concentrates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</si>
  <si>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</si>
  <si>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</si>
  <si>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</si>
  <si>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</si>
  <si>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</si>
  <si>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</si>
  <si>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</si>
  <si>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1302040000</t>
  </si>
  <si>
    <t>1302040001</t>
  </si>
  <si>
    <t>Bidi</t>
  </si>
  <si>
    <t>1302040002</t>
  </si>
  <si>
    <t>Dried Tobacco</t>
  </si>
  <si>
    <t>1302040003</t>
  </si>
  <si>
    <t>Chewing Tobacco (scented or not )</t>
  </si>
  <si>
    <t>1302040004</t>
  </si>
  <si>
    <t>Zarda</t>
  </si>
  <si>
    <t>1302040005</t>
  </si>
  <si>
    <t>(C ) TEXTILES</t>
  </si>
  <si>
    <t>a.  COTTON TEXTILES</t>
  </si>
  <si>
    <t>a1.  COTTON YARN</t>
  </si>
  <si>
    <t>1303010100</t>
  </si>
  <si>
    <t>Cotton Yarn (Unbleached)</t>
  </si>
  <si>
    <t>1303010101</t>
  </si>
  <si>
    <t>Cotton Yarn  (Bleached)</t>
  </si>
  <si>
    <t>1303010102</t>
  </si>
  <si>
    <t>Cotton Yarn (Dyed)</t>
  </si>
  <si>
    <t>1303010103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</si>
  <si>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</si>
  <si>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</si>
  <si>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</si>
  <si>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</si>
  <si>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</si>
  <si>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1303010200</t>
  </si>
  <si>
    <t>Cotton Cloth finished /processed</t>
  </si>
  <si>
    <t>1303010201</t>
  </si>
  <si>
    <t>Grey Cloth (Bleached / Unbleached)</t>
  </si>
  <si>
    <t>1303010202</t>
  </si>
  <si>
    <t>Cotton Textiles Dyed/printed</t>
  </si>
  <si>
    <t>1303010203</t>
  </si>
  <si>
    <t>Bed Cover &amp; Bed Sheet</t>
  </si>
  <si>
    <t>1303010204</t>
  </si>
  <si>
    <t>Other  Cotton Hosiery Goods</t>
  </si>
  <si>
    <t>1303010205</t>
  </si>
  <si>
    <t>Cotton Linters</t>
  </si>
  <si>
    <t>1303010206</t>
  </si>
  <si>
    <t>Cotton Shirting</t>
  </si>
  <si>
    <t>1303010207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</si>
  <si>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</si>
  <si>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</si>
  <si>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</si>
  <si>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</si>
  <si>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</si>
  <si>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</si>
  <si>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</si>
  <si>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</si>
  <si>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</si>
  <si>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1303020000</t>
  </si>
  <si>
    <t>b1.  MAN MADE FIBRE</t>
  </si>
  <si>
    <t>1303020100</t>
  </si>
  <si>
    <t>Polyester Yarn</t>
  </si>
  <si>
    <t>1303020101</t>
  </si>
  <si>
    <t>Texturised and Twisted Yarn</t>
  </si>
  <si>
    <t>1303020102</t>
  </si>
  <si>
    <t>Polyester Staple Fibre</t>
  </si>
  <si>
    <t>1303020103</t>
  </si>
  <si>
    <t>Synthetic Yarn</t>
  </si>
  <si>
    <t>1303020104</t>
  </si>
  <si>
    <t>Viscose Staple Fibre</t>
  </si>
  <si>
    <t>1303020105</t>
  </si>
  <si>
    <t>Acrylic Fibre</t>
  </si>
  <si>
    <t>1303020106</t>
  </si>
  <si>
    <t>Acrylic Yarn</t>
  </si>
  <si>
    <t>1303020107</t>
  </si>
  <si>
    <t>Nylon Yarn</t>
  </si>
  <si>
    <t>1303020108</t>
  </si>
  <si>
    <t>Viscose Yarn</t>
  </si>
  <si>
    <t>1303020109</t>
  </si>
  <si>
    <t>Synthetic Fibres</t>
  </si>
  <si>
    <t>1303020110</t>
  </si>
  <si>
    <t>b2.  MAN MADE FABRIC</t>
  </si>
  <si>
    <t>1303020200</t>
  </si>
  <si>
    <t>Mixed  Fabrics</t>
  </si>
  <si>
    <t>1303020201</t>
  </si>
  <si>
    <t>Cotton  Knitted Fabrics</t>
  </si>
  <si>
    <t>1303020202</t>
  </si>
  <si>
    <t>Synthetic Suitings (incl.blended)</t>
  </si>
  <si>
    <t>1303020203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</si>
  <si>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</si>
  <si>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</si>
  <si>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</si>
  <si>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</si>
  <si>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</si>
  <si>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</si>
  <si>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</si>
  <si>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</si>
  <si>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</si>
  <si>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1303030000</t>
  </si>
  <si>
    <t>Woollen Yarn</t>
  </si>
  <si>
    <t>1303030001</t>
  </si>
  <si>
    <t>Woollen Carpets</t>
  </si>
  <si>
    <t>1303030002</t>
  </si>
  <si>
    <t>Woollen  Shawls</t>
  </si>
  <si>
    <t>1303030003</t>
  </si>
  <si>
    <t>Woollen Hosiery goods</t>
  </si>
  <si>
    <t>1303030004</t>
  </si>
  <si>
    <t>Woollen Cloth</t>
  </si>
  <si>
    <t>1303030005</t>
  </si>
  <si>
    <t>Woollen Cardigans/Sweaters</t>
  </si>
  <si>
    <t>1303030006</t>
  </si>
  <si>
    <t>1303030007</t>
  </si>
  <si>
    <t>Other Woollen Garments</t>
  </si>
  <si>
    <t>1303030008</t>
  </si>
  <si>
    <t>d.  JUTE HEMP &amp; MESTA TEXTILES</t>
  </si>
  <si>
    <t>1303040000</t>
  </si>
  <si>
    <t>Jute Sacking Cloth</t>
  </si>
  <si>
    <t>1303040001</t>
  </si>
  <si>
    <t>Jute Sacking Bag</t>
  </si>
  <si>
    <t>1303040002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</si>
  <si>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</si>
  <si>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</si>
  <si>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</si>
  <si>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</si>
  <si>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</si>
  <si>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</si>
  <si>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</si>
  <si>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1303050000</t>
  </si>
  <si>
    <t>Cotton Shirts</t>
  </si>
  <si>
    <t>1303050001</t>
  </si>
  <si>
    <t>Terene Garments</t>
  </si>
  <si>
    <t>1303050002</t>
  </si>
  <si>
    <t>Cotton Children suits</t>
  </si>
  <si>
    <t>1303050003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</si>
  <si>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</si>
  <si>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</si>
  <si>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</si>
  <si>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</si>
  <si>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</si>
  <si>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</si>
  <si>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</si>
  <si>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</si>
  <si>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</si>
  <si>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</si>
  <si>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</si>
  <si>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</si>
  <si>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a.  TIMBER / WOODEN PLANKS</t>
  </si>
  <si>
    <t>Sawn/ResawnTimber/Wooden Planks</t>
  </si>
  <si>
    <t>Sawn Timber Posts / Squares</t>
  </si>
  <si>
    <t>b.  PROCESSED WOOD</t>
  </si>
  <si>
    <t>Processed/ Sized Wood Cutting</t>
  </si>
  <si>
    <t>Wooden Almirah / Cabinets/ Cupboard</t>
  </si>
  <si>
    <t>Wooden Crates &amp; Packing Box</t>
  </si>
  <si>
    <t>Wooden Chair</t>
  </si>
  <si>
    <t>c.  PLYWOOD &amp; FIBRE BOARD</t>
  </si>
  <si>
    <t>Plywood Board</t>
  </si>
  <si>
    <t>Insulation Board</t>
  </si>
  <si>
    <t>d.  OTHERS</t>
  </si>
  <si>
    <t>Veneered Particle Board</t>
  </si>
  <si>
    <t>Veneer Wood</t>
  </si>
  <si>
    <t>(E)  PAPER &amp; PAPER PRODUCTS</t>
  </si>
  <si>
    <t>a.  PAPER &amp; PULP</t>
  </si>
  <si>
    <t>Printing and Writing Paper</t>
  </si>
  <si>
    <t>Kraft  Paper &amp; Bags</t>
  </si>
  <si>
    <t>Paper for Printing / Poster</t>
  </si>
  <si>
    <t>1305010005</t>
  </si>
  <si>
    <t>Maplitho Paper</t>
  </si>
  <si>
    <t>1305010006</t>
  </si>
  <si>
    <t>Computer Stationery</t>
  </si>
  <si>
    <t>1305010007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</si>
  <si>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</si>
  <si>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</si>
  <si>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</si>
  <si>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</si>
  <si>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</si>
  <si>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</si>
  <si>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</si>
  <si>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</si>
  <si>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</si>
  <si>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Corrugated Sheet Boxes</t>
  </si>
  <si>
    <t>Paper Cartons / boxes</t>
  </si>
  <si>
    <t>Bristle Paper Board</t>
  </si>
  <si>
    <t>Card Board</t>
  </si>
  <si>
    <t>c.  PRINTING &amp; PUBLISHING</t>
  </si>
  <si>
    <t>1305030000</t>
  </si>
  <si>
    <t>Books/ Periodicals/ Journals</t>
  </si>
  <si>
    <t>1305030001</t>
  </si>
  <si>
    <t>1305030002</t>
  </si>
  <si>
    <t>Other Printing and Publishing</t>
  </si>
  <si>
    <t>1305030003</t>
  </si>
  <si>
    <t>(F)  LEATHER &amp; LEATHER PRODUCTS</t>
  </si>
  <si>
    <t>a.  LEATHERS</t>
  </si>
  <si>
    <t>Vegetable  Tanned  Leather</t>
  </si>
  <si>
    <t>Crome Tanned Leather</t>
  </si>
  <si>
    <t>Leather Shoe lining</t>
  </si>
  <si>
    <t>1306010003</t>
  </si>
  <si>
    <t>b.  LEATHER FOOTWEAR</t>
  </si>
  <si>
    <t>Leather Shoe Upper</t>
  </si>
  <si>
    <t>Foot Wear/ Safety Boot</t>
  </si>
  <si>
    <t>Leather Chappals/ sandals</t>
  </si>
  <si>
    <t>Leather Sole</t>
  </si>
  <si>
    <t>Other Leather Foot Wear</t>
  </si>
  <si>
    <t>1306020005</t>
  </si>
  <si>
    <t>c.  OTHER LEATHER PRODUCTS</t>
  </si>
  <si>
    <t>Leather Garments &amp; Jackets</t>
  </si>
  <si>
    <t>Leather Bags</t>
  </si>
  <si>
    <t>Leather Handbags / Wallets</t>
  </si>
  <si>
    <t>Leather  Gloves</t>
  </si>
  <si>
    <t>Leather Harness Goods</t>
  </si>
  <si>
    <t>(G)  RUBBER &amp; PLASTIC PRODUCTS</t>
  </si>
  <si>
    <t>a.  TYRES &amp; TUBES</t>
  </si>
  <si>
    <t>a1.  TYRES</t>
  </si>
  <si>
    <t>1307010100</t>
  </si>
  <si>
    <t>Cab/Car Tyre</t>
  </si>
  <si>
    <t>1307010101</t>
  </si>
  <si>
    <t>Bus/truck Tyre</t>
  </si>
  <si>
    <t>1307010102</t>
  </si>
  <si>
    <t>Scooter / Motor cycle Tyre</t>
  </si>
  <si>
    <t>1307010103</t>
  </si>
  <si>
    <t>1307010104</t>
  </si>
  <si>
    <t>Cycle /Cycle rickshaw Tyre</t>
  </si>
  <si>
    <t>1307010105</t>
  </si>
  <si>
    <t>a2.  TUBES</t>
  </si>
  <si>
    <t>1307010200</t>
  </si>
  <si>
    <t>Cycle / Rickshaw Tube</t>
  </si>
  <si>
    <t>1307010201</t>
  </si>
  <si>
    <t>Motor Tube</t>
  </si>
  <si>
    <t>1307010202</t>
  </si>
  <si>
    <t>Other Rubber Tubes</t>
  </si>
  <si>
    <t>1307010203</t>
  </si>
  <si>
    <t>b.  PLASTIC PRODUCTS</t>
  </si>
  <si>
    <t>Plastic/PVC Pipe</t>
  </si>
  <si>
    <t>Plastic Components / Accessories</t>
  </si>
  <si>
    <t>Rigid PVC</t>
  </si>
  <si>
    <t>Plastic/LDPE/Polythene Bag</t>
  </si>
  <si>
    <t>1307020004</t>
  </si>
  <si>
    <t>Plastic Films &amp; sheets</t>
  </si>
  <si>
    <t>1307020005</t>
  </si>
  <si>
    <t>Polythene/Plastic Granules</t>
  </si>
  <si>
    <t>1307020006</t>
  </si>
  <si>
    <t>Plastic/ PVC Suitcases</t>
  </si>
  <si>
    <t>1307020007</t>
  </si>
  <si>
    <t>Plastic Bottles</t>
  </si>
  <si>
    <t>1307020008</t>
  </si>
  <si>
    <t>Plastic Cabinet</t>
  </si>
  <si>
    <t>1307020009</t>
  </si>
  <si>
    <t>Dot pen with refill</t>
  </si>
  <si>
    <t>1307020010</t>
  </si>
  <si>
    <t>1307020011</t>
  </si>
  <si>
    <t>Plastic Containers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</si>
  <si>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</si>
  <si>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</si>
  <si>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</si>
  <si>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</si>
  <si>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</si>
  <si>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</si>
  <si>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</si>
  <si>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</si>
  <si>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</si>
  <si>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</si>
  <si>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</si>
  <si>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</si>
  <si>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</si>
  <si>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</si>
  <si>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</si>
  <si>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</si>
  <si>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</si>
  <si>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</si>
  <si>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</si>
  <si>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</si>
  <si>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</si>
  <si>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</si>
  <si>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</si>
  <si>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</si>
  <si>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</si>
  <si>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</si>
  <si>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</si>
  <si>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Rubber Seat Assembly</t>
  </si>
  <si>
    <t>Seamless Tubes &amp; Pipes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</si>
  <si>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</si>
  <si>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</si>
  <si>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</si>
  <si>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</si>
  <si>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</si>
  <si>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</si>
  <si>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</si>
  <si>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</si>
  <si>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</si>
  <si>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</si>
  <si>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</si>
  <si>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</si>
  <si>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</si>
  <si>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</si>
  <si>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</si>
  <si>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</si>
  <si>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</si>
  <si>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</si>
  <si>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</si>
  <si>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</si>
  <si>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</si>
  <si>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a.  BASIC INORGANIC CHEMICALS</t>
  </si>
  <si>
    <t>Carbon &amp; It's Compound</t>
  </si>
  <si>
    <t>Acid (Inorganic)</t>
  </si>
  <si>
    <t>Caustic Soda &amp; Soda Ash</t>
  </si>
  <si>
    <t>Oxygen</t>
  </si>
  <si>
    <t>Lime &amp; Calcium Carbonate</t>
  </si>
  <si>
    <t>Alumina &amp; Aluminium Salt</t>
  </si>
  <si>
    <t>Zirconion Silicate</t>
  </si>
  <si>
    <t>Hydrogen Peroxide</t>
  </si>
  <si>
    <t>Titanium Dioxide</t>
  </si>
  <si>
    <t>Zinc Oxide</t>
  </si>
  <si>
    <t>Sodium Salt</t>
  </si>
  <si>
    <t>Carbon Di-Sulphide</t>
  </si>
  <si>
    <t>Ammonia (Gas / Liquid)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</si>
  <si>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</si>
  <si>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</si>
  <si>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</si>
  <si>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</si>
  <si>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</si>
  <si>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</si>
  <si>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</si>
  <si>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</si>
  <si>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</si>
  <si>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</si>
  <si>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</si>
  <si>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</si>
  <si>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1308010020</t>
  </si>
  <si>
    <t>b.  BASIC ORGANIC CHEMICALS</t>
  </si>
  <si>
    <t>Fatty Acid</t>
  </si>
  <si>
    <t>Acetic Acid &amp; Its Derivetives</t>
  </si>
  <si>
    <t>Alcohol &amp;  Mixture</t>
  </si>
  <si>
    <t>Amines</t>
  </si>
  <si>
    <t>Glycol</t>
  </si>
  <si>
    <t>1308020005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</si>
  <si>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</si>
  <si>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</si>
  <si>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</si>
  <si>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</si>
  <si>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</si>
  <si>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</si>
  <si>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</si>
  <si>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</si>
  <si>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</si>
  <si>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</si>
  <si>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</si>
  <si>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</si>
  <si>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1308020012</t>
  </si>
  <si>
    <t>Formaldehyde</t>
  </si>
  <si>
    <t>1308020013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</si>
  <si>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</si>
  <si>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</si>
  <si>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</si>
  <si>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</si>
  <si>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</si>
  <si>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</si>
  <si>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</si>
  <si>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</si>
  <si>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</si>
  <si>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</si>
  <si>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</si>
  <si>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</si>
  <si>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</si>
  <si>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</si>
  <si>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c1.  FERTILIZERS</t>
  </si>
  <si>
    <t>1308030100</t>
  </si>
  <si>
    <t>1308030101</t>
  </si>
  <si>
    <t>Ammonium Sulphate</t>
  </si>
  <si>
    <t>1308030102</t>
  </si>
  <si>
    <t>Other Nitrogenous Fertilizer</t>
  </si>
  <si>
    <t>1308030103</t>
  </si>
  <si>
    <t>Di Ammonium Phosphate</t>
  </si>
  <si>
    <t>1308030104</t>
  </si>
  <si>
    <t>Dicalcium Phosphate</t>
  </si>
  <si>
    <t>1308030105</t>
  </si>
  <si>
    <t>Other Phosphatic Fertilizers</t>
  </si>
  <si>
    <t>1308030106</t>
  </si>
  <si>
    <t>Organic Manure</t>
  </si>
  <si>
    <t>1308030107</t>
  </si>
  <si>
    <t>Fertilizer (Others)</t>
  </si>
  <si>
    <t>1308030108</t>
  </si>
  <si>
    <t>c2.  PESTICIDES</t>
  </si>
  <si>
    <t>1308030200</t>
  </si>
  <si>
    <t>Endosulfan</t>
  </si>
  <si>
    <t>1308030201</t>
  </si>
  <si>
    <t>Cypermethrin</t>
  </si>
  <si>
    <t>1308030202</t>
  </si>
  <si>
    <t>Weedicides</t>
  </si>
  <si>
    <t>1308030203</t>
  </si>
  <si>
    <t>Insecticides</t>
  </si>
  <si>
    <t>1308030204</t>
  </si>
  <si>
    <t>Other Pesticides</t>
  </si>
  <si>
    <t>1308030205</t>
  </si>
  <si>
    <t>d.  PAINTS, VARNISHES &amp; LACQUERS</t>
  </si>
  <si>
    <t>1308040000</t>
  </si>
  <si>
    <t>Paints</t>
  </si>
  <si>
    <t>1308040001</t>
  </si>
  <si>
    <t>Chemical Colours</t>
  </si>
  <si>
    <t>1308040002</t>
  </si>
  <si>
    <t>Lacquer &amp; Varnishes</t>
  </si>
  <si>
    <t>1308040003</t>
  </si>
  <si>
    <t>Distemper</t>
  </si>
  <si>
    <t>1308040004</t>
  </si>
  <si>
    <t>Thinner</t>
  </si>
  <si>
    <t>1308040005</t>
  </si>
  <si>
    <t>Ink</t>
  </si>
  <si>
    <t>1308040006</t>
  </si>
  <si>
    <t>e.  DYESTUFFS &amp; INDIGO</t>
  </si>
  <si>
    <t>1308050000</t>
  </si>
  <si>
    <t>Dye &amp; Dye Intermediates</t>
  </si>
  <si>
    <t>1308050001</t>
  </si>
  <si>
    <t>Pigment &amp; Pigment Intermediates</t>
  </si>
  <si>
    <t>1308050002</t>
  </si>
  <si>
    <t>f.  DRUGS &amp; MEDICINES</t>
  </si>
  <si>
    <t>1308060000</t>
  </si>
  <si>
    <t>Antibiotics</t>
  </si>
  <si>
    <t>1308060001</t>
  </si>
  <si>
    <t>Vitamins</t>
  </si>
  <si>
    <t>1308060002</t>
  </si>
  <si>
    <t>Vaccines</t>
  </si>
  <si>
    <t>1308060003</t>
  </si>
  <si>
    <t>Paracetamol/Analgesic</t>
  </si>
  <si>
    <t>1308060004</t>
  </si>
  <si>
    <t>Antacid and  Digestive Preparations</t>
  </si>
  <si>
    <t>1308060005</t>
  </si>
  <si>
    <t>Gelatine Capsules ( empty)</t>
  </si>
  <si>
    <t>1308060006</t>
  </si>
  <si>
    <t>Ayurvedic Medicines</t>
  </si>
  <si>
    <t>1308060007</t>
  </si>
  <si>
    <t>Others</t>
  </si>
  <si>
    <t>1308060008</t>
  </si>
  <si>
    <t>g.  PERFUMES, COSMETICS, TOILETRIES ETC</t>
  </si>
  <si>
    <t>1308070000</t>
  </si>
  <si>
    <t>Toilet Soap</t>
  </si>
  <si>
    <t>1308070001</t>
  </si>
  <si>
    <t>Washing Soap</t>
  </si>
  <si>
    <t>1308070002</t>
  </si>
  <si>
    <t>Washing Powder</t>
  </si>
  <si>
    <t>1308070003</t>
  </si>
  <si>
    <t>Floor Cleaners</t>
  </si>
  <si>
    <t>1308070004</t>
  </si>
  <si>
    <t>Bleaching Powder</t>
  </si>
  <si>
    <t>1308070005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</si>
  <si>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</si>
  <si>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</si>
  <si>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</si>
  <si>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</si>
  <si>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</si>
  <si>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</si>
  <si>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</si>
  <si>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</si>
  <si>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</si>
  <si>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</si>
  <si>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</si>
  <si>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</si>
  <si>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</si>
  <si>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</si>
  <si>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</si>
  <si>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</si>
  <si>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</si>
  <si>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</si>
  <si>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</si>
  <si>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</si>
  <si>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1308080000</t>
  </si>
  <si>
    <t>1308080001</t>
  </si>
  <si>
    <t>Olio Resin &amp; Gelatin</t>
  </si>
  <si>
    <t>1308080002</t>
  </si>
  <si>
    <t>Adhesive &amp;  Gum</t>
  </si>
  <si>
    <t>1308080003</t>
  </si>
  <si>
    <t>Turpentine Oil</t>
  </si>
  <si>
    <t>1308080004</t>
  </si>
  <si>
    <t>Other Plastic Chemicals</t>
  </si>
  <si>
    <t>1308080005</t>
  </si>
  <si>
    <t>i.  POLYMERS INCLUDING SYNTHETIC RUBBER</t>
  </si>
  <si>
    <t>1308090000</t>
  </si>
  <si>
    <t>Polymers</t>
  </si>
  <si>
    <t>1308090001</t>
  </si>
  <si>
    <t>Synthetic Resin</t>
  </si>
  <si>
    <t>1308090002</t>
  </si>
  <si>
    <t>Synthetic  Rubber</t>
  </si>
  <si>
    <t>1308090003</t>
  </si>
  <si>
    <t>Polymer Products</t>
  </si>
  <si>
    <t>1308090004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</si>
  <si>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</si>
  <si>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</si>
  <si>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</si>
  <si>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</si>
  <si>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</si>
  <si>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</si>
  <si>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</si>
  <si>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</si>
  <si>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</si>
  <si>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1308100005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</si>
  <si>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</si>
  <si>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</si>
  <si>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</si>
  <si>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</si>
  <si>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</si>
  <si>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</si>
  <si>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</si>
  <si>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</si>
  <si>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</si>
  <si>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</si>
  <si>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</si>
  <si>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</si>
  <si>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</si>
  <si>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</si>
  <si>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</si>
  <si>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</si>
  <si>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</si>
  <si>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</si>
  <si>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</si>
  <si>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a.  STRUCTURAL CLAY PRODUCTS</t>
  </si>
  <si>
    <t>Bricks &amp; Tiles</t>
  </si>
  <si>
    <t>Polished Granite</t>
  </si>
  <si>
    <t>Marbles</t>
  </si>
  <si>
    <t>Stone (Chip/Crushed/fFnished/Slab)</t>
  </si>
  <si>
    <t>b.  GLASS,EARTHENWARE, CHINAWARE &amp; THEIR PRODUCTS</t>
  </si>
  <si>
    <t>1309020000</t>
  </si>
  <si>
    <t>Glass Bottles &amp; Bottleware</t>
  </si>
  <si>
    <t>1309020001</t>
  </si>
  <si>
    <t>Laminated Glass</t>
  </si>
  <si>
    <t>1309020002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</si>
  <si>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</si>
  <si>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</si>
  <si>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</si>
  <si>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</si>
  <si>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</si>
  <si>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</si>
  <si>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</si>
  <si>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</si>
  <si>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</si>
  <si>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</si>
  <si>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</si>
  <si>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</si>
  <si>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</si>
  <si>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</si>
  <si>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</si>
  <si>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</si>
  <si>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</si>
  <si>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1309030000</t>
  </si>
  <si>
    <t>Grey Cement</t>
  </si>
  <si>
    <t>1309030001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</si>
  <si>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</si>
  <si>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</si>
  <si>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</si>
  <si>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</si>
  <si>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</si>
  <si>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</si>
  <si>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</si>
  <si>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1309040000</t>
  </si>
  <si>
    <t>Graphite Rods</t>
  </si>
  <si>
    <t>1309040001</t>
  </si>
  <si>
    <t>Graphite Amorphous</t>
  </si>
  <si>
    <t>1309040002</t>
  </si>
  <si>
    <t>Pencil</t>
  </si>
  <si>
    <t>1309040003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</si>
  <si>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</si>
  <si>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</si>
  <si>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</si>
  <si>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</si>
  <si>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</si>
  <si>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</si>
  <si>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</si>
  <si>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</si>
  <si>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</si>
  <si>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</si>
  <si>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</si>
  <si>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a.  FERROUS METALS</t>
  </si>
  <si>
    <t>a1.  IRON &amp; SEMIS</t>
  </si>
  <si>
    <t>1310010100</t>
  </si>
  <si>
    <t>Sponge Iron</t>
  </si>
  <si>
    <t>1310010101</t>
  </si>
  <si>
    <t>1310010102</t>
  </si>
  <si>
    <t>Melting Scrap</t>
  </si>
  <si>
    <t>1310010103</t>
  </si>
  <si>
    <t>Pencil  Ingots</t>
  </si>
  <si>
    <t>1310010104</t>
  </si>
  <si>
    <t>Billets</t>
  </si>
  <si>
    <t>1310010105</t>
  </si>
  <si>
    <t>Slab</t>
  </si>
  <si>
    <t>1310010106</t>
  </si>
  <si>
    <t>a2.  STEEL: LONG</t>
  </si>
  <si>
    <t>1310010200</t>
  </si>
  <si>
    <t>Rebars</t>
  </si>
  <si>
    <t>1310010201</t>
  </si>
  <si>
    <t>Rounds</t>
  </si>
  <si>
    <t>1310010202</t>
  </si>
  <si>
    <t>Wire Rods</t>
  </si>
  <si>
    <t>1310010203</t>
  </si>
  <si>
    <t>Angles</t>
  </si>
  <si>
    <t>1310010204</t>
  </si>
  <si>
    <t>Joist &amp; Beams</t>
  </si>
  <si>
    <t>1310010205</t>
  </si>
  <si>
    <t>1310010206</t>
  </si>
  <si>
    <t>a3.  STEEL: FLAT</t>
  </si>
  <si>
    <t>1310010300</t>
  </si>
  <si>
    <t>HRC</t>
  </si>
  <si>
    <t>1310010301</t>
  </si>
  <si>
    <t>Plates</t>
  </si>
  <si>
    <t>1310010302</t>
  </si>
  <si>
    <t>CRC</t>
  </si>
  <si>
    <t>1310010303</t>
  </si>
  <si>
    <t>GP/GC Sheets</t>
  </si>
  <si>
    <t>1310010304</t>
  </si>
  <si>
    <t>a4.  STEEL: PIPES &amp; TUBES</t>
  </si>
  <si>
    <t>1310010400</t>
  </si>
  <si>
    <t>Welded Pipe</t>
  </si>
  <si>
    <t>1310010401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</si>
  <si>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</si>
  <si>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</si>
  <si>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</si>
  <si>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</si>
  <si>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</si>
  <si>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</si>
  <si>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</si>
  <si>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</si>
  <si>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</si>
  <si>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</si>
  <si>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</si>
  <si>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</si>
  <si>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</si>
  <si>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</si>
  <si>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</si>
  <si>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</si>
  <si>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</si>
  <si>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</si>
  <si>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</si>
  <si>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</si>
  <si>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</si>
  <si>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</si>
  <si>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</si>
  <si>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</si>
  <si>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</si>
  <si>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</si>
  <si>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</si>
  <si>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b1.  ALUMINIUM</t>
  </si>
  <si>
    <t>1310020100</t>
  </si>
  <si>
    <t>Aluminium Ingots</t>
  </si>
  <si>
    <t>1310020101</t>
  </si>
  <si>
    <t>Aluminium Coils/Rolls</t>
  </si>
  <si>
    <t>1310020102</t>
  </si>
  <si>
    <t>Aluminium &amp; Alloys</t>
  </si>
  <si>
    <t>1310020103</t>
  </si>
  <si>
    <t>Aluminium Casting</t>
  </si>
  <si>
    <t>1310020104</t>
  </si>
  <si>
    <t>Aluminium Seals</t>
  </si>
  <si>
    <t>1310020105</t>
  </si>
  <si>
    <t>Aluminium Foil /Foil Bag</t>
  </si>
  <si>
    <t>1310020106</t>
  </si>
  <si>
    <t>Aluminium Pipe &amp; Tubes</t>
  </si>
  <si>
    <t>1310020107</t>
  </si>
  <si>
    <t>Aluminium  Utensils</t>
  </si>
  <si>
    <t>1310020108</t>
  </si>
  <si>
    <t>Aluminium Wire</t>
  </si>
  <si>
    <t>1310020109</t>
  </si>
  <si>
    <t>b2.  OTHER NON-FERROUS METALS</t>
  </si>
  <si>
    <t>1310020200</t>
  </si>
  <si>
    <t>Copper / Copper Ingots</t>
  </si>
  <si>
    <t>1310020201</t>
  </si>
  <si>
    <t>Copper Wire (All Types)</t>
  </si>
  <si>
    <t>1310020202</t>
  </si>
  <si>
    <t>Copper Products (other than wire)</t>
  </si>
  <si>
    <t>1310020203</t>
  </si>
  <si>
    <t>Brass</t>
  </si>
  <si>
    <t>1310020204</t>
  </si>
  <si>
    <t>Zinc</t>
  </si>
  <si>
    <t>1310020205</t>
  </si>
  <si>
    <t>Lead</t>
  </si>
  <si>
    <t>1310020206</t>
  </si>
  <si>
    <t>Chromium / Chrome</t>
  </si>
  <si>
    <t>1310020207</t>
  </si>
  <si>
    <t>Non Ferrous Alloys</t>
  </si>
  <si>
    <t>1310020208</t>
  </si>
  <si>
    <t>Non-Ferrous Casting &amp; Forging</t>
  </si>
  <si>
    <t>1310020209</t>
  </si>
  <si>
    <t>C.   METAL PRODUCTS</t>
  </si>
  <si>
    <t>Gold &amp; Gold Ornaments</t>
  </si>
  <si>
    <t>Iron &amp; Steel Wire</t>
  </si>
  <si>
    <t>Other Metal Wires &amp; Wire products</t>
  </si>
  <si>
    <t>Nuts/Bolts/Screw/ Washers</t>
  </si>
  <si>
    <t>Cylinder</t>
  </si>
  <si>
    <t>Cylinder Liners</t>
  </si>
  <si>
    <t>1310030007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</si>
  <si>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</si>
  <si>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</si>
  <si>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</si>
  <si>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</si>
  <si>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</si>
  <si>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</si>
  <si>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</si>
  <si>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</si>
  <si>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</si>
  <si>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</si>
  <si>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</si>
  <si>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</si>
  <si>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</si>
  <si>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</si>
  <si>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</si>
  <si>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</si>
  <si>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</si>
  <si>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</si>
  <si>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</si>
  <si>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</si>
  <si>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</si>
  <si>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</si>
  <si>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</si>
  <si>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</si>
  <si>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</si>
  <si>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</si>
  <si>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</si>
  <si>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</si>
  <si>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</si>
  <si>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</si>
  <si>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</si>
  <si>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</si>
  <si>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</si>
  <si>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</si>
  <si>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a.  AGRICULTURAL MACHINERY &amp; IMPLEMENTS</t>
  </si>
  <si>
    <t>Harvester</t>
  </si>
  <si>
    <t>Sprinkler</t>
  </si>
  <si>
    <t>Thresher</t>
  </si>
  <si>
    <t>Separators &amp; Driers</t>
  </si>
  <si>
    <t>Other Agriculture Implements</t>
  </si>
  <si>
    <t>b.  INDUSTRIAL MACHINERY</t>
  </si>
  <si>
    <t>1311020000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</si>
  <si>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</si>
  <si>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</si>
  <si>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</si>
  <si>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</si>
  <si>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</si>
  <si>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</si>
  <si>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</si>
  <si>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</si>
  <si>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</si>
  <si>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</si>
  <si>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</si>
  <si>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</si>
  <si>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</si>
  <si>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</si>
  <si>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</si>
  <si>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</si>
  <si>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</si>
  <si>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</si>
  <si>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</si>
  <si>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</si>
  <si>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</si>
  <si>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</si>
  <si>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</si>
  <si>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</si>
  <si>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</si>
  <si>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</si>
  <si>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</si>
  <si>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</si>
  <si>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</si>
  <si>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</si>
  <si>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</si>
  <si>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</si>
  <si>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</si>
  <si>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</si>
  <si>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</si>
  <si>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</si>
  <si>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</si>
  <si>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</si>
  <si>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</si>
  <si>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</si>
  <si>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</si>
  <si>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</si>
  <si>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</si>
  <si>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</si>
  <si>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</si>
  <si>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</si>
  <si>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</si>
  <si>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</si>
  <si>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</si>
  <si>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</si>
  <si>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</si>
  <si>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</si>
  <si>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</si>
  <si>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</si>
  <si>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</si>
  <si>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</si>
  <si>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</si>
  <si>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</si>
  <si>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</si>
  <si>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</si>
  <si>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</si>
  <si>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</si>
  <si>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</si>
  <si>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</si>
  <si>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</si>
  <si>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</si>
  <si>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</si>
  <si>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</si>
  <si>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</si>
  <si>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</si>
  <si>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1311050002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</si>
  <si>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</si>
  <si>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</si>
  <si>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</si>
  <si>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</si>
  <si>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</si>
  <si>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</si>
  <si>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</si>
  <si>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</si>
  <si>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</si>
  <si>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</si>
  <si>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</si>
  <si>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</si>
  <si>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</si>
  <si>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</si>
  <si>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</si>
  <si>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</si>
  <si>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</si>
  <si>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</si>
  <si>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</si>
  <si>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</si>
  <si>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</si>
  <si>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</si>
  <si>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</si>
  <si>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</si>
  <si>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1311070002</t>
  </si>
  <si>
    <t>Electric Motors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</si>
  <si>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</si>
  <si>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</si>
  <si>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</si>
  <si>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</si>
  <si>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</si>
  <si>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</si>
  <si>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</si>
  <si>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</si>
  <si>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</si>
  <si>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</si>
  <si>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</si>
  <si>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</si>
  <si>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</si>
  <si>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</si>
  <si>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</si>
  <si>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</si>
  <si>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</si>
  <si>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</si>
  <si>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</si>
  <si>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</si>
  <si>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</si>
  <si>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</si>
  <si>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</si>
  <si>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</si>
  <si>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</si>
  <si>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</si>
  <si>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</si>
  <si>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</si>
  <si>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</si>
  <si>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</si>
  <si>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</si>
  <si>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</si>
  <si>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</si>
  <si>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</si>
  <si>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</si>
  <si>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</si>
  <si>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</si>
  <si>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</si>
  <si>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</si>
  <si>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</si>
  <si>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</si>
  <si>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</si>
  <si>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</si>
  <si>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</si>
  <si>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</si>
  <si>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</si>
  <si>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</si>
  <si>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</si>
  <si>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</si>
  <si>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</si>
  <si>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</si>
  <si>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</si>
  <si>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</si>
  <si>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</si>
  <si>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</si>
  <si>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</si>
  <si>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</si>
  <si>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</si>
  <si>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</si>
  <si>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</si>
  <si>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</si>
  <si>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</si>
  <si>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</si>
  <si>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</si>
  <si>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</si>
  <si>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</si>
  <si>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</si>
  <si>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</si>
  <si>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</si>
  <si>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</si>
  <si>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</si>
  <si>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</si>
  <si>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</si>
  <si>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</si>
  <si>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</si>
  <si>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</si>
  <si>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</si>
  <si>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</si>
  <si>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</si>
  <si>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</si>
  <si>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</si>
  <si>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</si>
  <si>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</si>
  <si>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</si>
  <si>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</si>
  <si>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</si>
  <si>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</si>
  <si>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</si>
  <si>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</si>
  <si>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</si>
  <si>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</si>
  <si>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1311100008</t>
  </si>
  <si>
    <t>Electronic PCB /Micro Circuit</t>
  </si>
  <si>
    <t>1311100009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</si>
  <si>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</si>
  <si>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</si>
  <si>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</si>
  <si>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</si>
  <si>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</si>
  <si>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</si>
  <si>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</si>
  <si>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</si>
  <si>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</si>
  <si>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</si>
  <si>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</si>
  <si>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</si>
  <si>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</si>
  <si>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</si>
  <si>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</si>
  <si>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</si>
  <si>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</si>
  <si>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</si>
  <si>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</si>
  <si>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</si>
  <si>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</si>
  <si>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a.  AUTOMOTIVES</t>
  </si>
  <si>
    <t>Motor Vehicles</t>
  </si>
  <si>
    <t>Tractors</t>
  </si>
  <si>
    <t>Bus / Mini bus / Truck</t>
  </si>
  <si>
    <t>Auto Rickshaw / Tempo / Matador</t>
  </si>
  <si>
    <t>Motor Cycle / Scooter / Moped</t>
  </si>
  <si>
    <t>Machinery</t>
  </si>
  <si>
    <t>b.  AUTO PARTS</t>
  </si>
  <si>
    <t>Gear Boxes &amp; Parts</t>
  </si>
  <si>
    <t>Steering Gears</t>
  </si>
  <si>
    <t>Carburetors</t>
  </si>
  <si>
    <t>Clutch &amp; Clutch Plates</t>
  </si>
  <si>
    <t>Crankshafts</t>
  </si>
  <si>
    <t>Suspension</t>
  </si>
  <si>
    <t>Axle</t>
  </si>
  <si>
    <t>Wheels &amp; Parts</t>
  </si>
  <si>
    <t>Fuel Injection Equipments</t>
  </si>
  <si>
    <t>Silencer &amp; Damper</t>
  </si>
  <si>
    <t>Wiper/Blade/Arm etc</t>
  </si>
  <si>
    <t>1312020011</t>
  </si>
  <si>
    <t>Piston &amp; Compressor</t>
  </si>
  <si>
    <t>1312020012</t>
  </si>
  <si>
    <t>Coil Assembly (Ignition)</t>
  </si>
  <si>
    <t>1312020013</t>
  </si>
  <si>
    <t>Slider</t>
  </si>
  <si>
    <t>1312020014</t>
  </si>
  <si>
    <t>Engine Assembly &amp; Chassis</t>
  </si>
  <si>
    <t>1312020015</t>
  </si>
  <si>
    <t>Gauges</t>
  </si>
  <si>
    <t>1312020016</t>
  </si>
  <si>
    <t>Geared Motor</t>
  </si>
  <si>
    <t>1312020017</t>
  </si>
  <si>
    <t>Radiator &amp; Coolers</t>
  </si>
  <si>
    <t>1312020018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</si>
  <si>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</si>
  <si>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</si>
  <si>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</si>
  <si>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</si>
  <si>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</si>
  <si>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</si>
  <si>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</si>
  <si>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Railway Brake Gear</t>
  </si>
  <si>
    <t>Railway  Axle &amp; wheel</t>
  </si>
  <si>
    <t>Other Rail Equipments</t>
  </si>
  <si>
    <t>Bi-Cycles</t>
  </si>
  <si>
    <t>Parts of Ships/Boats etc.</t>
  </si>
  <si>
    <t>Shafts (All Kinds)</t>
  </si>
  <si>
    <t>Temporary Structures + Shed</t>
  </si>
  <si>
    <t>Date to put use</t>
  </si>
  <si>
    <t>p</t>
  </si>
  <si>
    <t>Row Labels</t>
  </si>
  <si>
    <t>Grand Total</t>
  </si>
  <si>
    <t>Sum of Total Cost as on 31.03.23</t>
  </si>
  <si>
    <t>GB</t>
  </si>
  <si>
    <t>Eco. Life</t>
  </si>
  <si>
    <t>Sal. Value</t>
  </si>
  <si>
    <t xml:space="preserve">Greater than 50 Lac </t>
  </si>
  <si>
    <t xml:space="preserve">20 Lac to 50 Lac </t>
  </si>
  <si>
    <t xml:space="preserve">5 lac to 20 Lacs </t>
  </si>
  <si>
    <t>Less Than 5 lacs</t>
  </si>
  <si>
    <t>A</t>
  </si>
  <si>
    <t>B</t>
  </si>
  <si>
    <t>C</t>
  </si>
  <si>
    <t>D</t>
  </si>
  <si>
    <t>Sum of W.D.V. as on 31.03.23</t>
  </si>
  <si>
    <t>Sum of DRC</t>
  </si>
  <si>
    <t>Sum of GCRC</t>
  </si>
  <si>
    <t>Sum of FV with Formula</t>
  </si>
  <si>
    <t>Balance of Plant</t>
  </si>
  <si>
    <t>Furniture &amp; Fixture</t>
  </si>
  <si>
    <t>Intagible Assets</t>
  </si>
  <si>
    <t>Office Equipment</t>
  </si>
  <si>
    <t>FV</t>
  </si>
  <si>
    <t>NB</t>
  </si>
  <si>
    <t>Year 2021</t>
  </si>
  <si>
    <t>Year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</si>
</sst>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 * #,##0.00_ ;_ * \-#,##0.00_ ;_ * &quot;-&quot;??_ ;_ @_ "/>
    <numFmt numFmtId="164" formatCode="_(* #,##0_);_(* \(#,##0\);_(* &quot;-&quot;??_);_(@_)"/>
    <numFmt numFmtId="165" formatCode="_(* #,##0.00_);_(* \(#,##0.00\);_(* &quot;-&quot;??_);_(@_)"/>
    <numFmt numFmtId="166" formatCode="_ * #,##0_ ;_ * \-#,##0_ ;_ * &quot;-&quot;??_ ;_ @_ "/>
    <numFmt numFmtId="167" formatCode="_-* #,##0.00_-;\-* #,##0.00_-;_-* &quot;-&quot;??_-;_-@_-"/>
    <numFmt numFmtId="168" formatCode="_-* #,##0_-;\-* #,##0_-;_-* &quot;-&quot;_-;_-@_-"/>
    <numFmt numFmtId="169" formatCode="0.00000"/>
    <numFmt numFmtId="170" formatCode="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</font>
    <font>
      <sz val="10"/>
      <name val="Calibri Light"/>
      <family val="1"/>
      <scheme val="maj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i/>
      <sz val="10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</fonts>
  <fills count="4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60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12" applyNumberFormat="0" applyAlignment="0" applyProtection="0"/>
    <xf numFmtId="0" fontId="23" fillId="13" borderId="13" applyNumberFormat="0" applyAlignment="0" applyProtection="0"/>
    <xf numFmtId="0" fontId="24" fillId="13" borderId="12" applyNumberFormat="0" applyAlignment="0" applyProtection="0"/>
    <xf numFmtId="0" fontId="25" fillId="0" borderId="14" applyNumberFormat="0" applyFill="0" applyAlignment="0" applyProtection="0"/>
    <xf numFmtId="0" fontId="11" fillId="14" borderId="15" applyNumberFormat="0" applyAlignment="0" applyProtection="0"/>
    <xf numFmtId="0" fontId="1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17" applyNumberFormat="0" applyFill="0" applyAlignment="0" applyProtection="0"/>
    <xf numFmtId="0" fontId="2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7" fillId="39" borderId="0" applyNumberFormat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33" fillId="15" borderId="16" applyNumberFormat="0" applyFont="0" applyAlignment="0" applyProtection="0"/>
    <xf numFmtId="0" fontId="33" fillId="15" borderId="16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0"/>
    <xf numFmtId="0" fontId="36" fillId="0" borderId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</cellStyleXfs>
  <cellXfs count="214">
    <xf numFmtId="0" fontId="0" fillId="0" borderId="0" xfId="0"/>
    <xf numFmtId="0" fontId="4" fillId="4" borderId="1" xfId="0" applyFont="1" applyFill="1" applyBorder="1" applyAlignment="1">
      <alignment wrapText="1"/>
    </xf>
    <xf numFmtId="0" fontId="4" fillId="6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166" fontId="0" fillId="6" borderId="1" xfId="6" applyNumberFormat="1" applyFont="1" applyFill="1" applyBorder="1"/>
    <xf numFmtId="166" fontId="0" fillId="0" borderId="0" xfId="0" applyNumberFormat="1"/>
    <xf numFmtId="167" fontId="0" fillId="0" borderId="0" xfId="0" applyNumberFormat="1"/>
    <xf numFmtId="166" fontId="4" fillId="4" borderId="1" xfId="6" applyNumberFormat="1" applyFont="1" applyFill="1" applyBorder="1"/>
    <xf numFmtId="166" fontId="4" fillId="6" borderId="1" xfId="6" applyNumberFormat="1" applyFont="1" applyFill="1" applyBorder="1"/>
    <xf numFmtId="166" fontId="4" fillId="5" borderId="1" xfId="6" applyNumberFormat="1" applyFont="1" applyFill="1" applyBorder="1"/>
    <xf numFmtId="166" fontId="4" fillId="0" borderId="0" xfId="6" applyNumberFormat="1" applyFont="1"/>
    <xf numFmtId="43" fontId="0" fillId="0" borderId="0" xfId="0" applyNumberFormat="1"/>
    <xf numFmtId="168" fontId="5" fillId="0" borderId="0" xfId="7" applyNumberFormat="1" applyFont="1"/>
    <xf numFmtId="166" fontId="4" fillId="0" borderId="0" xfId="0" applyNumberFormat="1" applyFont="1" applyAlignment="1">
      <alignment horizontal="center"/>
    </xf>
    <xf numFmtId="165" fontId="4" fillId="0" borderId="0" xfId="1" applyFont="1" applyFill="1" applyAlignment="1">
      <alignment horizontal="center"/>
    </xf>
    <xf numFmtId="166" fontId="4" fillId="0" borderId="0" xfId="0" applyNumberFormat="1" applyFont="1"/>
    <xf numFmtId="166" fontId="4" fillId="4" borderId="5" xfId="0" applyNumberFormat="1" applyFont="1" applyFill="1" applyBorder="1" applyAlignment="1">
      <alignment horizontal="center"/>
    </xf>
    <xf numFmtId="166" fontId="4" fillId="5" borderId="3" xfId="0" applyNumberFormat="1" applyFont="1" applyFill="1" applyBorder="1" applyAlignment="1">
      <alignment horizontal="center"/>
    </xf>
    <xf numFmtId="166" fontId="4" fillId="5" borderId="5" xfId="0" applyNumberFormat="1" applyFont="1" applyFill="1" applyBorder="1" applyAlignment="1">
      <alignment horizontal="center"/>
    </xf>
    <xf numFmtId="166" fontId="4" fillId="4" borderId="1" xfId="0" applyNumberFormat="1" applyFont="1" applyFill="1" applyBorder="1" applyAlignment="1">
      <alignment horizontal="center"/>
    </xf>
    <xf numFmtId="0" fontId="0" fillId="0" borderId="0" xfId="0" applyAlignment="1">
      <alignment vertical="top" wrapText="1"/>
    </xf>
    <xf numFmtId="166" fontId="4" fillId="4" borderId="1" xfId="0" applyNumberFormat="1" applyFont="1" applyFill="1" applyBorder="1" applyAlignment="1">
      <alignment vertical="top" wrapText="1"/>
    </xf>
    <xf numFmtId="166" fontId="4" fillId="6" borderId="1" xfId="0" applyNumberFormat="1" applyFont="1" applyFill="1" applyBorder="1" applyAlignment="1">
      <alignment vertical="top" wrapText="1"/>
    </xf>
    <xf numFmtId="0" fontId="4" fillId="5" borderId="1" xfId="0" applyFont="1" applyFill="1" applyBorder="1" applyAlignment="1">
      <alignment vertical="top" wrapText="1"/>
    </xf>
    <xf numFmtId="3" fontId="0" fillId="0" borderId="0" xfId="0" applyNumberFormat="1"/>
    <xf numFmtId="166" fontId="0" fillId="4" borderId="1" xfId="1" applyNumberFormat="1" applyFont="1" applyFill="1" applyBorder="1"/>
    <xf numFmtId="166" fontId="0" fillId="6" borderId="1" xfId="1" applyNumberFormat="1" applyFont="1" applyFill="1" applyBorder="1"/>
    <xf numFmtId="166" fontId="0" fillId="6" borderId="1" xfId="0" applyNumberFormat="1" applyFill="1" applyBorder="1"/>
    <xf numFmtId="166" fontId="0" fillId="5" borderId="1" xfId="0" applyNumberFormat="1" applyFill="1" applyBorder="1"/>
    <xf numFmtId="165" fontId="0" fillId="0" borderId="0" xfId="1" applyFont="1"/>
    <xf numFmtId="0" fontId="0" fillId="0" borderId="1" xfId="0" applyBorder="1"/>
    <xf numFmtId="166" fontId="4" fillId="4" borderId="1" xfId="1" applyNumberFormat="1" applyFont="1" applyFill="1" applyBorder="1"/>
    <xf numFmtId="166" fontId="4" fillId="0" borderId="0" xfId="1" applyNumberFormat="1" applyFont="1"/>
    <xf numFmtId="165" fontId="4" fillId="0" borderId="0" xfId="1" applyFont="1"/>
    <xf numFmtId="164" fontId="3" fillId="0" borderId="0" xfId="1" applyNumberFormat="1" applyFont="1" applyAlignment="1">
      <alignment wrapText="1"/>
    </xf>
    <xf numFmtId="164" fontId="0" fillId="0" borderId="0" xfId="1" applyNumberFormat="1" applyFont="1" applyAlignment="1">
      <alignment wrapText="1"/>
    </xf>
    <xf numFmtId="164" fontId="3" fillId="0" borderId="0" xfId="1" applyNumberFormat="1" applyFont="1"/>
    <xf numFmtId="164" fontId="0" fillId="0" borderId="0" xfId="1" applyNumberFormat="1" applyFont="1"/>
    <xf numFmtId="164" fontId="0" fillId="4" borderId="1" xfId="1" applyNumberFormat="1" applyFont="1" applyFill="1" applyBorder="1"/>
    <xf numFmtId="164" fontId="0" fillId="7" borderId="1" xfId="1" applyNumberFormat="1" applyFont="1" applyFill="1" applyBorder="1"/>
    <xf numFmtId="164" fontId="0" fillId="5" borderId="1" xfId="1" applyNumberFormat="1" applyFont="1" applyFill="1" applyBorder="1"/>
    <xf numFmtId="0" fontId="3" fillId="0" borderId="0" xfId="2" applyFont="1"/>
    <xf numFmtId="0" fontId="6" fillId="0" borderId="0" xfId="8" applyFont="1" applyAlignment="1">
      <alignment vertical="top"/>
    </xf>
    <xf numFmtId="165" fontId="6" fillId="0" borderId="0" xfId="1" applyFont="1" applyFill="1" applyBorder="1" applyAlignment="1">
      <alignment vertical="top"/>
    </xf>
    <xf numFmtId="164" fontId="4" fillId="4" borderId="1" xfId="1" applyNumberFormat="1" applyFont="1" applyFill="1" applyBorder="1"/>
    <xf numFmtId="164" fontId="4" fillId="7" borderId="1" xfId="1" applyNumberFormat="1" applyFont="1" applyFill="1" applyBorder="1"/>
    <xf numFmtId="164" fontId="4" fillId="5" borderId="1" xfId="1" applyNumberFormat="1" applyFont="1" applyFill="1" applyBorder="1"/>
    <xf numFmtId="164" fontId="0" fillId="6" borderId="1" xfId="1" applyNumberFormat="1" applyFont="1" applyFill="1" applyBorder="1"/>
    <xf numFmtId="164" fontId="4" fillId="6" borderId="1" xfId="1" applyNumberFormat="1" applyFont="1" applyFill="1" applyBorder="1"/>
    <xf numFmtId="0" fontId="7" fillId="4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0" borderId="0" xfId="0" applyFont="1"/>
    <xf numFmtId="0" fontId="8" fillId="2" borderId="1" xfId="0" applyFont="1" applyFill="1" applyBorder="1"/>
    <xf numFmtId="0" fontId="7" fillId="2" borderId="1" xfId="0" applyFont="1" applyFill="1" applyBorder="1"/>
    <xf numFmtId="0" fontId="8" fillId="0" borderId="0" xfId="0" applyFont="1"/>
    <xf numFmtId="0" fontId="7" fillId="2" borderId="1" xfId="0" applyFont="1" applyFill="1" applyBorder="1" applyAlignment="1">
      <alignment horizontal="right" vertical="center"/>
    </xf>
    <xf numFmtId="0" fontId="9" fillId="0" borderId="0" xfId="0" applyFont="1"/>
    <xf numFmtId="0" fontId="14" fillId="0" borderId="0" xfId="2" applyFont="1" applyAlignment="1">
      <alignment horizontal="left" vertical="center"/>
    </xf>
    <xf numFmtId="0" fontId="14" fillId="0" borderId="0" xfId="2" applyFont="1" applyAlignment="1">
      <alignment horizontal="center" vertical="center"/>
    </xf>
    <xf numFmtId="0" fontId="15" fillId="0" borderId="0" xfId="2" applyFont="1" applyAlignment="1">
      <alignment vertical="center"/>
    </xf>
    <xf numFmtId="164" fontId="15" fillId="0" borderId="0" xfId="2" applyNumberFormat="1" applyFont="1" applyAlignment="1">
      <alignment vertical="center"/>
    </xf>
    <xf numFmtId="164" fontId="15" fillId="0" borderId="0" xfId="1" applyNumberFormat="1" applyFont="1" applyFill="1" applyAlignment="1">
      <alignment vertical="center"/>
    </xf>
    <xf numFmtId="15" fontId="15" fillId="0" borderId="0" xfId="2" applyNumberFormat="1" applyFont="1" applyAlignment="1">
      <alignment vertical="center"/>
    </xf>
    <xf numFmtId="0" fontId="14" fillId="2" borderId="1" xfId="2" applyFont="1" applyFill="1" applyBorder="1" applyAlignment="1">
      <alignment horizontal="center" vertical="center" wrapText="1"/>
    </xf>
    <xf numFmtId="0" fontId="11" fillId="8" borderId="1" xfId="2" applyFont="1" applyFill="1" applyBorder="1" applyAlignment="1">
      <alignment horizontal="center" vertical="center" wrapText="1"/>
    </xf>
    <xf numFmtId="9" fontId="14" fillId="2" borderId="1" xfId="3" applyFont="1" applyFill="1" applyBorder="1" applyAlignment="1">
      <alignment horizontal="center" vertical="center" wrapText="1"/>
    </xf>
    <xf numFmtId="9" fontId="14" fillId="3" borderId="1" xfId="3" applyFont="1" applyFill="1" applyBorder="1" applyAlignment="1">
      <alignment horizontal="center" vertical="center" wrapText="1"/>
    </xf>
    <xf numFmtId="164" fontId="14" fillId="2" borderId="1" xfId="4" applyNumberFormat="1" applyFont="1" applyFill="1" applyBorder="1" applyAlignment="1">
      <alignment horizontal="center" vertical="center" wrapText="1"/>
    </xf>
    <xf numFmtId="0" fontId="15" fillId="4" borderId="1" xfId="2" applyFont="1" applyFill="1" applyBorder="1" applyAlignment="1">
      <alignment vertical="center"/>
    </xf>
    <xf numFmtId="14" fontId="15" fillId="4" borderId="1" xfId="2" applyNumberFormat="1" applyFont="1" applyFill="1" applyBorder="1" applyAlignment="1">
      <alignment vertical="center"/>
    </xf>
    <xf numFmtId="165" fontId="15" fillId="4" borderId="1" xfId="1" applyFont="1" applyFill="1" applyBorder="1" applyAlignment="1">
      <alignment vertical="center"/>
    </xf>
    <xf numFmtId="0" fontId="12" fillId="0" borderId="0" xfId="2" applyFont="1" applyAlignment="1">
      <alignment vertical="center"/>
    </xf>
    <xf numFmtId="0" fontId="12" fillId="4" borderId="1" xfId="2" applyFont="1" applyFill="1" applyBorder="1" applyAlignment="1">
      <alignment vertical="center"/>
    </xf>
    <xf numFmtId="14" fontId="12" fillId="4" borderId="1" xfId="2" applyNumberFormat="1" applyFont="1" applyFill="1" applyBorder="1" applyAlignment="1">
      <alignment vertical="center"/>
    </xf>
    <xf numFmtId="165" fontId="12" fillId="4" borderId="1" xfId="1" applyFont="1" applyFill="1" applyBorder="1" applyAlignment="1">
      <alignment vertical="center"/>
    </xf>
    <xf numFmtId="14" fontId="15" fillId="0" borderId="0" xfId="2" applyNumberFormat="1" applyFont="1" applyAlignment="1">
      <alignment vertical="center"/>
    </xf>
    <xf numFmtId="0" fontId="13" fillId="8" borderId="1" xfId="0" applyFont="1" applyFill="1" applyBorder="1" applyAlignment="1">
      <alignment horizontal="center" vertical="center" wrapText="1"/>
    </xf>
    <xf numFmtId="0" fontId="14" fillId="0" borderId="0" xfId="2" applyFont="1" applyAlignment="1">
      <alignment vertical="center"/>
    </xf>
    <xf numFmtId="0" fontId="15" fillId="0" borderId="0" xfId="2" applyFont="1" applyAlignment="1">
      <alignment horizontal="center" vertical="center"/>
    </xf>
    <xf numFmtId="164" fontId="14" fillId="0" borderId="0" xfId="1" applyNumberFormat="1" applyFont="1" applyFill="1" applyAlignment="1">
      <alignment vertical="center"/>
    </xf>
    <xf numFmtId="43" fontId="14" fillId="0" borderId="0" xfId="2" applyNumberFormat="1" applyFont="1" applyAlignment="1">
      <alignment vertical="center"/>
    </xf>
    <xf numFmtId="0" fontId="1" fillId="0" borderId="0" xfId="2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164" fontId="1" fillId="0" borderId="1" xfId="4" applyNumberFormat="1" applyFont="1" applyFill="1" applyBorder="1" applyAlignment="1">
      <alignment vertical="center"/>
    </xf>
    <xf numFmtId="0" fontId="1" fillId="0" borderId="1" xfId="2" applyFont="1" applyFill="1" applyBorder="1" applyAlignment="1">
      <alignment vertical="center"/>
    </xf>
    <xf numFmtId="14" fontId="1" fillId="0" borderId="1" xfId="4" applyNumberFormat="1" applyFont="1" applyFill="1" applyBorder="1" applyAlignment="1">
      <alignment vertical="center"/>
    </xf>
    <xf numFmtId="164" fontId="1" fillId="0" borderId="1" xfId="2" applyNumberFormat="1" applyFont="1" applyFill="1" applyBorder="1" applyAlignment="1">
      <alignment vertical="center"/>
    </xf>
    <xf numFmtId="1" fontId="1" fillId="0" borderId="1" xfId="2" applyNumberFormat="1" applyFont="1" applyFill="1" applyBorder="1" applyAlignment="1">
      <alignment vertical="center"/>
    </xf>
    <xf numFmtId="10" fontId="1" fillId="0" borderId="1" xfId="4" applyNumberFormat="1" applyFont="1" applyFill="1" applyBorder="1" applyAlignment="1">
      <alignment vertical="center"/>
    </xf>
    <xf numFmtId="0" fontId="1" fillId="0" borderId="1" xfId="5" applyFont="1" applyFill="1" applyBorder="1" applyAlignment="1">
      <alignment horizontal="left" vertical="center"/>
    </xf>
    <xf numFmtId="10" fontId="1" fillId="0" borderId="1" xfId="1" applyNumberFormat="1" applyFont="1" applyFill="1" applyBorder="1" applyAlignment="1">
      <alignment vertical="center"/>
    </xf>
    <xf numFmtId="43" fontId="1" fillId="0" borderId="1" xfId="4" applyNumberFormat="1" applyFont="1" applyFill="1" applyBorder="1" applyAlignment="1">
      <alignment vertical="center"/>
    </xf>
    <xf numFmtId="0" fontId="1" fillId="0" borderId="1" xfId="1" applyNumberFormat="1" applyFont="1" applyFill="1" applyBorder="1" applyAlignment="1">
      <alignment vertical="center"/>
    </xf>
    <xf numFmtId="10" fontId="1" fillId="0" borderId="1" xfId="2" applyNumberFormat="1" applyFont="1" applyFill="1" applyBorder="1" applyAlignment="1">
      <alignment vertical="center"/>
    </xf>
    <xf numFmtId="0" fontId="28" fillId="0" borderId="0" xfId="0" applyFont="1" applyAlignment="1">
      <alignment vertical="top"/>
    </xf>
    <xf numFmtId="165" fontId="29" fillId="3" borderId="0" xfId="49" applyFont="1" applyFill="1" applyAlignment="1">
      <alignment vertical="center"/>
    </xf>
    <xf numFmtId="165" fontId="29" fillId="3" borderId="0" xfId="1" applyFont="1" applyFill="1" applyAlignment="1">
      <alignment vertical="center"/>
    </xf>
    <xf numFmtId="9" fontId="29" fillId="40" borderId="8" xfId="9" applyFont="1" applyFill="1" applyBorder="1" applyAlignment="1">
      <alignment vertical="center"/>
    </xf>
    <xf numFmtId="165" fontId="29" fillId="40" borderId="8" xfId="1" applyFont="1" applyFill="1" applyBorder="1" applyAlignment="1">
      <alignment vertical="center"/>
    </xf>
    <xf numFmtId="165" fontId="28" fillId="0" borderId="0" xfId="1" applyFont="1" applyAlignment="1">
      <alignment vertical="top"/>
    </xf>
    <xf numFmtId="9" fontId="28" fillId="0" borderId="0" xfId="9" applyFont="1" applyAlignment="1">
      <alignment vertical="top"/>
    </xf>
    <xf numFmtId="43" fontId="28" fillId="0" borderId="0" xfId="49" applyNumberFormat="1" applyFont="1" applyAlignment="1">
      <alignment vertical="top"/>
    </xf>
    <xf numFmtId="0" fontId="28" fillId="0" borderId="0" xfId="0" applyFont="1" applyAlignment="1">
      <alignment vertical="center" wrapText="1"/>
    </xf>
    <xf numFmtId="9" fontId="5" fillId="3" borderId="0" xfId="9" applyFont="1" applyFill="1" applyAlignment="1">
      <alignment horizontal="left" vertical="center"/>
    </xf>
    <xf numFmtId="165" fontId="29" fillId="3" borderId="0" xfId="49" applyFont="1" applyFill="1" applyAlignment="1">
      <alignment horizontal="center" vertical="center"/>
    </xf>
    <xf numFmtId="14" fontId="29" fillId="3" borderId="0" xfId="49" applyNumberFormat="1" applyFont="1" applyFill="1" applyAlignment="1">
      <alignment horizontal="center" vertical="center"/>
    </xf>
    <xf numFmtId="165" fontId="5" fillId="3" borderId="0" xfId="1" applyFont="1" applyFill="1" applyAlignment="1">
      <alignment horizontal="center" vertical="center"/>
    </xf>
    <xf numFmtId="9" fontId="29" fillId="40" borderId="8" xfId="9" applyFont="1" applyFill="1" applyBorder="1" applyAlignment="1">
      <alignment vertical="center" wrapText="1"/>
    </xf>
    <xf numFmtId="14" fontId="29" fillId="40" borderId="0" xfId="49" applyNumberFormat="1" applyFont="1" applyFill="1" applyAlignment="1">
      <alignment horizontal="center" vertical="center" wrapText="1"/>
    </xf>
    <xf numFmtId="165" fontId="29" fillId="40" borderId="0" xfId="49" applyFont="1" applyFill="1" applyAlignment="1">
      <alignment horizontal="center" vertical="center" wrapText="1"/>
    </xf>
    <xf numFmtId="165" fontId="29" fillId="40" borderId="8" xfId="1" applyFont="1" applyFill="1" applyBorder="1" applyAlignment="1">
      <alignment vertical="center" wrapText="1"/>
    </xf>
    <xf numFmtId="14" fontId="28" fillId="0" borderId="0" xfId="49" applyNumberFormat="1" applyFont="1" applyAlignment="1">
      <alignment vertical="center" wrapText="1"/>
    </xf>
    <xf numFmtId="0" fontId="5" fillId="0" borderId="0" xfId="0" applyFont="1" applyAlignment="1">
      <alignment horizontal="left" wrapText="1"/>
    </xf>
    <xf numFmtId="9" fontId="28" fillId="0" borderId="0" xfId="9" applyFont="1" applyAlignment="1">
      <alignment vertical="center" wrapText="1"/>
    </xf>
    <xf numFmtId="166" fontId="28" fillId="0" borderId="0" xfId="49" applyNumberFormat="1" applyFont="1" applyAlignment="1">
      <alignment vertical="top" wrapText="1"/>
    </xf>
    <xf numFmtId="0" fontId="30" fillId="8" borderId="0" xfId="0" applyFont="1" applyFill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65" fontId="29" fillId="3" borderId="1" xfId="49" applyFont="1" applyFill="1" applyBorder="1" applyAlignment="1">
      <alignment horizontal="center" vertical="center" wrapText="1"/>
    </xf>
    <xf numFmtId="165" fontId="29" fillId="3" borderId="1" xfId="1" applyFont="1" applyFill="1" applyBorder="1" applyAlignment="1">
      <alignment horizontal="center" vertical="center" wrapText="1"/>
    </xf>
    <xf numFmtId="0" fontId="29" fillId="40" borderId="1" xfId="0" applyFont="1" applyFill="1" applyBorder="1" applyAlignment="1">
      <alignment horizontal="center" vertical="center" wrapText="1"/>
    </xf>
    <xf numFmtId="165" fontId="29" fillId="40" borderId="1" xfId="49" applyFont="1" applyFill="1" applyBorder="1" applyAlignment="1">
      <alignment horizontal="center" vertical="center" wrapText="1"/>
    </xf>
    <xf numFmtId="165" fontId="29" fillId="40" borderId="1" xfId="1" applyFont="1" applyFill="1" applyBorder="1" applyAlignment="1">
      <alignment horizontal="center" vertical="center" wrapText="1"/>
    </xf>
    <xf numFmtId="165" fontId="30" fillId="8" borderId="0" xfId="1" applyFont="1" applyFill="1" applyAlignment="1">
      <alignment horizontal="center" vertical="center" wrapText="1"/>
    </xf>
    <xf numFmtId="165" fontId="29" fillId="41" borderId="1" xfId="49" applyFont="1" applyFill="1" applyBorder="1" applyAlignment="1">
      <alignment horizontal="center" vertical="center" wrapText="1"/>
    </xf>
    <xf numFmtId="9" fontId="29" fillId="41" borderId="1" xfId="9" applyFont="1" applyFill="1" applyBorder="1" applyAlignment="1">
      <alignment horizontal="center" vertical="center" wrapText="1"/>
    </xf>
    <xf numFmtId="166" fontId="29" fillId="41" borderId="1" xfId="49" applyNumberFormat="1" applyFont="1" applyFill="1" applyBorder="1" applyAlignment="1">
      <alignment horizontal="center" vertical="center" wrapText="1"/>
    </xf>
    <xf numFmtId="166" fontId="30" fillId="8" borderId="1" xfId="49" applyNumberFormat="1" applyFont="1" applyFill="1" applyBorder="1" applyAlignment="1">
      <alignment horizontal="center" vertical="center" wrapText="1"/>
    </xf>
    <xf numFmtId="165" fontId="30" fillId="8" borderId="1" xfId="49" applyFont="1" applyFill="1" applyBorder="1" applyAlignment="1">
      <alignment horizontal="center" vertical="center" wrapText="1"/>
    </xf>
    <xf numFmtId="14" fontId="32" fillId="0" borderId="0" xfId="50" applyNumberFormat="1" applyFont="1"/>
    <xf numFmtId="14" fontId="1" fillId="0" borderId="0" xfId="50" applyNumberFormat="1"/>
    <xf numFmtId="0" fontId="2" fillId="0" borderId="0" xfId="51"/>
    <xf numFmtId="49" fontId="32" fillId="0" borderId="0" xfId="50" applyNumberFormat="1" applyFont="1"/>
    <xf numFmtId="169" fontId="32" fillId="0" borderId="0" xfId="50" applyNumberFormat="1" applyFont="1"/>
    <xf numFmtId="170" fontId="32" fillId="0" borderId="0" xfId="50" applyNumberFormat="1" applyFont="1"/>
    <xf numFmtId="0" fontId="1" fillId="0" borderId="0" xfId="50"/>
    <xf numFmtId="170" fontId="32" fillId="0" borderId="0" xfId="52" applyNumberFormat="1" applyFont="1"/>
    <xf numFmtId="170" fontId="1" fillId="0" borderId="0" xfId="50" applyNumberFormat="1"/>
    <xf numFmtId="1" fontId="2" fillId="0" borderId="0" xfId="51" applyNumberFormat="1"/>
    <xf numFmtId="169" fontId="2" fillId="0" borderId="0" xfId="51" applyNumberFormat="1"/>
    <xf numFmtId="14" fontId="2" fillId="0" borderId="0" xfId="51" applyNumberFormat="1"/>
    <xf numFmtId="170" fontId="2" fillId="0" borderId="0" xfId="51" applyNumberFormat="1"/>
    <xf numFmtId="164" fontId="0" fillId="42" borderId="1" xfId="1" applyNumberFormat="1" applyFont="1" applyFill="1" applyBorder="1"/>
    <xf numFmtId="164" fontId="0" fillId="43" borderId="1" xfId="1" applyNumberFormat="1" applyFont="1" applyFill="1" applyBorder="1"/>
    <xf numFmtId="0" fontId="15" fillId="0" borderId="0" xfId="2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165" fontId="15" fillId="0" borderId="0" xfId="1" applyFont="1" applyAlignment="1">
      <alignment vertical="center"/>
    </xf>
    <xf numFmtId="170" fontId="32" fillId="0" borderId="0" xfId="0" applyNumberFormat="1" applyFont="1" applyBorder="1"/>
    <xf numFmtId="0" fontId="0" fillId="0" borderId="0" xfId="2" applyFont="1" applyFill="1" applyAlignment="1">
      <alignment horizontal="center" vertical="center"/>
    </xf>
    <xf numFmtId="0" fontId="15" fillId="0" borderId="0" xfId="2" applyFont="1" applyAlignment="1">
      <alignment horizontal="right" vertical="center"/>
    </xf>
    <xf numFmtId="0" fontId="1" fillId="0" borderId="1" xfId="2" applyFont="1" applyFill="1" applyBorder="1" applyAlignment="1">
      <alignment horizontal="right" vertical="center"/>
    </xf>
    <xf numFmtId="14" fontId="1" fillId="3" borderId="1" xfId="4" applyNumberFormat="1" applyFont="1" applyFill="1" applyBorder="1" applyAlignment="1">
      <alignment vertical="center"/>
    </xf>
    <xf numFmtId="165" fontId="15" fillId="0" borderId="0" xfId="2" applyNumberFormat="1" applyFont="1" applyAlignment="1">
      <alignment vertical="center"/>
    </xf>
    <xf numFmtId="164" fontId="15" fillId="0" borderId="0" xfId="1" applyNumberFormat="1" applyFont="1" applyAlignment="1">
      <alignment vertical="center"/>
    </xf>
    <xf numFmtId="164" fontId="30" fillId="8" borderId="1" xfId="1" applyNumberFormat="1" applyFont="1" applyFill="1" applyBorder="1" applyAlignment="1">
      <alignment horizontal="center" vertical="center" wrapText="1"/>
    </xf>
    <xf numFmtId="165" fontId="14" fillId="0" borderId="0" xfId="1" applyFont="1" applyFill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4" fillId="44" borderId="18" xfId="0" applyFont="1" applyFill="1" applyBorder="1"/>
    <xf numFmtId="164" fontId="4" fillId="44" borderId="18" xfId="1" applyNumberFormat="1" applyFont="1" applyFill="1" applyBorder="1" applyAlignment="1">
      <alignment horizontal="center" vertical="center"/>
    </xf>
    <xf numFmtId="0" fontId="35" fillId="0" borderId="0" xfId="56"/>
    <xf numFmtId="166" fontId="4" fillId="45" borderId="1" xfId="6" applyNumberFormat="1" applyFont="1" applyFill="1" applyBorder="1"/>
    <xf numFmtId="0" fontId="4" fillId="45" borderId="1" xfId="56" applyFont="1" applyFill="1" applyBorder="1"/>
    <xf numFmtId="166" fontId="4" fillId="45" borderId="1" xfId="6" applyNumberFormat="1" applyFont="1" applyFill="1" applyBorder="1" applyAlignment="1">
      <alignment horizontal="center" vertical="center"/>
    </xf>
    <xf numFmtId="0" fontId="4" fillId="45" borderId="1" xfId="56" applyFont="1" applyFill="1" applyBorder="1" applyAlignment="1">
      <alignment horizontal="center" vertical="center"/>
    </xf>
    <xf numFmtId="166" fontId="0" fillId="0" borderId="0" xfId="6" applyNumberFormat="1" applyFont="1" applyAlignment="1">
      <alignment horizontal="left"/>
    </xf>
    <xf numFmtId="9" fontId="0" fillId="0" borderId="0" xfId="9" applyFont="1"/>
    <xf numFmtId="9" fontId="4" fillId="45" borderId="1" xfId="9" applyFont="1" applyFill="1" applyBorder="1"/>
    <xf numFmtId="9" fontId="4" fillId="45" borderId="1" xfId="9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9" fontId="15" fillId="0" borderId="0" xfId="9" applyFont="1" applyAlignment="1">
      <alignment vertical="center"/>
    </xf>
    <xf numFmtId="9" fontId="0" fillId="0" borderId="0" xfId="9" applyFont="1" applyAlignment="1">
      <alignment horizontal="center" vertical="center"/>
    </xf>
    <xf numFmtId="164" fontId="0" fillId="0" borderId="0" xfId="0" applyNumberFormat="1"/>
    <xf numFmtId="164" fontId="4" fillId="44" borderId="18" xfId="0" applyNumberFormat="1" applyFont="1" applyFill="1" applyBorder="1"/>
    <xf numFmtId="164" fontId="29" fillId="41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43" fontId="4" fillId="0" borderId="0" xfId="0" applyNumberFormat="1" applyFont="1"/>
    <xf numFmtId="0" fontId="4" fillId="0" borderId="0" xfId="0" applyFont="1" applyAlignment="1">
      <alignment horizontal="right" vertical="center"/>
    </xf>
    <xf numFmtId="165" fontId="0" fillId="0" borderId="0" xfId="0" applyNumberFormat="1"/>
    <xf numFmtId="0" fontId="10" fillId="0" borderId="8" xfId="0" applyFont="1" applyBorder="1" applyAlignment="1">
      <alignment horizontal="left"/>
    </xf>
    <xf numFmtId="166" fontId="4" fillId="5" borderId="3" xfId="0" applyNumberFormat="1" applyFont="1" applyFill="1" applyBorder="1" applyAlignment="1">
      <alignment horizontal="center"/>
    </xf>
    <xf numFmtId="166" fontId="4" fillId="5" borderId="5" xfId="0" applyNumberFormat="1" applyFont="1" applyFill="1" applyBorder="1" applyAlignment="1">
      <alignment horizontal="center"/>
    </xf>
    <xf numFmtId="166" fontId="4" fillId="4" borderId="1" xfId="0" applyNumberFormat="1" applyFont="1" applyFill="1" applyBorder="1" applyAlignment="1">
      <alignment horizontal="center"/>
    </xf>
    <xf numFmtId="166" fontId="4" fillId="6" borderId="1" xfId="0" applyNumberFormat="1" applyFont="1" applyFill="1" applyBorder="1" applyAlignment="1">
      <alignment horizontal="center"/>
    </xf>
    <xf numFmtId="166" fontId="4" fillId="6" borderId="3" xfId="0" applyNumberFormat="1" applyFont="1" applyFill="1" applyBorder="1" applyAlignment="1">
      <alignment horizontal="center"/>
    </xf>
    <xf numFmtId="166" fontId="4" fillId="6" borderId="4" xfId="0" applyNumberFormat="1" applyFont="1" applyFill="1" applyBorder="1" applyAlignment="1">
      <alignment horizontal="center"/>
    </xf>
    <xf numFmtId="166" fontId="4" fillId="6" borderId="5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wrapText="1"/>
    </xf>
    <xf numFmtId="0" fontId="4" fillId="4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13" fillId="8" borderId="2" xfId="0" applyFont="1" applyFill="1" applyBorder="1" applyAlignment="1">
      <alignment horizontal="center" vertical="center"/>
    </xf>
    <xf numFmtId="0" fontId="13" fillId="8" borderId="6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6" fontId="4" fillId="4" borderId="3" xfId="0" applyNumberFormat="1" applyFont="1" applyFill="1" applyBorder="1" applyAlignment="1">
      <alignment horizontal="center"/>
    </xf>
    <xf numFmtId="166" fontId="4" fillId="4" borderId="4" xfId="0" applyNumberFormat="1" applyFont="1" applyFill="1" applyBorder="1" applyAlignment="1">
      <alignment horizontal="center"/>
    </xf>
    <xf numFmtId="166" fontId="4" fillId="4" borderId="5" xfId="0" applyNumberFormat="1" applyFont="1" applyFill="1" applyBorder="1" applyAlignment="1">
      <alignment horizontal="center"/>
    </xf>
    <xf numFmtId="166" fontId="4" fillId="45" borderId="3" xfId="6" applyNumberFormat="1" applyFont="1" applyFill="1" applyBorder="1" applyAlignment="1">
      <alignment horizontal="center"/>
    </xf>
    <xf numFmtId="166" fontId="4" fillId="45" borderId="4" xfId="6" applyNumberFormat="1" applyFont="1" applyFill="1" applyBorder="1" applyAlignment="1">
      <alignment horizontal="center"/>
    </xf>
    <xf numFmtId="166" fontId="4" fillId="45" borderId="5" xfId="6" applyNumberFormat="1" applyFont="1" applyFill="1" applyBorder="1" applyAlignment="1">
      <alignment horizontal="center"/>
    </xf>
    <xf numFmtId="9" fontId="4" fillId="45" borderId="1" xfId="9" applyFont="1" applyFill="1" applyBorder="1" applyAlignment="1">
      <alignment horizontal="center"/>
    </xf>
    <xf numFmtId="0" fontId="4" fillId="46" borderId="0" xfId="0" applyFont="1" applyFill="1" applyAlignment="1">
      <alignment horizontal="center"/>
    </xf>
    <xf numFmtId="0" fontId="11" fillId="8" borderId="0" xfId="0" applyFont="1" applyFill="1" applyAlignment="1">
      <alignment horizontal="center"/>
    </xf>
    <xf numFmtId="3" fontId="15" fillId="0" borderId="0" xfId="2" applyNumberFormat="1" applyFont="1" applyAlignment="1">
      <alignment vertical="center"/>
    </xf>
  </cellXfs>
  <cellStyles count="60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18" xfId="6"/>
    <cellStyle name="Comma 2" xfId="4"/>
    <cellStyle name="Comma 3" xfId="58"/>
    <cellStyle name="Comma 5" xfId="49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10 2 2 2" xfId="7"/>
    <cellStyle name="Normal 11" xfId="52"/>
    <cellStyle name="Normal 2" xfId="2"/>
    <cellStyle name="Normal 2 2 3" xfId="51"/>
    <cellStyle name="Normal 2 3" xfId="50"/>
    <cellStyle name="Normal 2 5" xfId="5"/>
    <cellStyle name="Normal 23" xfId="56"/>
    <cellStyle name="Normal 3" xfId="57"/>
    <cellStyle name="Normal_Fixed Assets Register06-07" xfId="8"/>
    <cellStyle name="Note 2" xfId="53"/>
    <cellStyle name="Note 2 2" xfId="54"/>
    <cellStyle name="Output" xfId="18" builtinId="21" customBuiltin="1"/>
    <cellStyle name="Percent" xfId="9" builtinId="5"/>
    <cellStyle name="Percent 2" xfId="3"/>
    <cellStyle name="Percent 3" xfId="59"/>
    <cellStyle name="Title 2" xfId="55"/>
    <cellStyle name="Total" xfId="24" builtinId="25" customBuiltin="1"/>
    <cellStyle name="Warning Text" xfId="22" builtinId="11" customBuiltin="1"/>
  </cellStyles>
  <dxfs count="6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pivotCacheDefinition" Target="pivotCache/pivotCacheDefinition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JPFL\Documents%20and%20Settings\Administrator.VK-ACC-RAKESHT\My%20Documents\rakesh\power\mis09-10\mis%20budget\mis%20oct09\misoct.%2009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Documents%20and%20Settings\kumar.np\Local%20Settings\Temporary%20Internet%20Files\Content.Outlook\H16N8RHC\Users\umasankaralluri\Desktop\LITL%20Financilas-Q3(Dec'09)%202009-10%20ver1.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Assignments\Active\EPL%201500%20MW\Model%20&amp;%20IM\Model\EPL%201500%201%20Mar%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RK\Operating%20Budget\budget-2000_rev_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Documents%20and%20Settings\gel309\Desktop\DOCUME~1\RAMESH~1\LOCALS~1\Temp\notesE1EF34\IDF%20Business%20Models\GEL%20-%20Business%20Model\prasanth\Laxmi\AOP\2002%20-%202003\GEC\GPOLbudgetf2002wrk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WINDOWS\TEMP\bud-act-FEB-2002-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RK\accounts\capitalisation-OCT-MAR-boar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drive%20E\LKPPL\BS-2007\Prov.Balance%20Sheet%2010.6.2005(22.6.05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ial%202022-23\4.%20Q-4-Mar-23\Team%20Member\Pramod\FAR\Depreciation%202022-23-v1_AB%20Ji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ing\BS-23\4.Q4\JITPL\JITPL%20Ind%20AS%20Balance%20sheet%2031.03.2023%20V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Abhinav%20Chaturvedi's%20Assignments/Completed/VIS(2023-24)-PL431-356-561_Coastel%20Energen/Report/CEPL_FAR_Working_V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Documents%20and%20Settings\Admin\Local%20Settings\Temporary%20Internet%20Files\Content.Outlook\QAV3LLSJ\RK\BUDGETS-BOARD\budgets%20july%20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RK\BUDGETS-BOARD\budgets%20july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Documents%20and%20Settings\kumar.np\Local%20Settings\Temporary%20Internet%20Files\Content.Outlook\H16N8RHC\RK\BUDGETS-BOARD\budgets%20july%20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WINDOWS\TEMP\Balance%20Sheet%202001-02(Final)-PM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Documents%20and%20Settings\gel309\Desktop\DOCUME~1\RAMESH~1\LOCALS~1\Temp\notesE1EF34\IDF%20Business%20Models\GEL%20-%20Business%20Model\Budget\O&amp;M%20Budg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sandeep\Downloads\Documents%20and%20Settings\admin\My%20Documents\Downloads\JKadam%20Backup%20as%20on%2020.07.08\C%20Drive\QUARTERLY%20RESULTS\QUARTER%200809\Q1%200809\Analysis%20of%20Q1%2007-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JPFL\Documents%20and%20Settings\project.LENOVO-26AC5D24\My%20Documents\rakesh\power\balancesheet31.03.09\jitpl\employee%20as%20per%20sa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DOCUME~1\vineet.PWC\LOCALS~1\Temp\d.Notes.Data\Balance%20Sheet%202001-02(Final)-PM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ears"/>
      <sheetName val="arrearsjun"/>
      <sheetName val="exgratia entry (3)"/>
      <sheetName val="f.01oct09"/>
      <sheetName val="shfeb09 (consolidated)"/>
      <sheetName val="Sheet2"/>
      <sheetName val="Grouping"/>
      <sheetName val="MIS"/>
      <sheetName val="balancesheetJITPL"/>
      <sheetName val="Salary"/>
      <sheetName val="Sheet1"/>
      <sheetName val="expense sumary"/>
      <sheetName val="Sheet3"/>
      <sheetName val="Sheet4"/>
      <sheetName val="detail exp"/>
      <sheetName val="Expense co.wise summary"/>
      <sheetName val="Capex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use 41 - final"/>
      <sheetName val="BS"/>
      <sheetName val="P&amp;L"/>
      <sheetName val="SCH (1-4) "/>
      <sheetName val="SCH 5"/>
      <sheetName val="SCH INV 6"/>
      <sheetName val="SCH CA (7-12)"/>
      <sheetName val="SCH PL (13-17)"/>
      <sheetName val="Cash flow for DEC,09"/>
      <sheetName val="Sheet2"/>
      <sheetName val="LITL"/>
      <sheetName val="Stock &amp; WIP"/>
      <sheetName val="Income and Deferred Tax"/>
      <sheetName val="Cash flow workings"/>
      <sheetName val="Windpower Fin."/>
      <sheetName val="EPS"/>
      <sheetName val="WORKINGS"/>
      <sheetName val="SEGMENT"/>
      <sheetName val="Seg in lakhs"/>
      <sheetName val="IT Dep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"/>
      <sheetName val="Sens"/>
      <sheetName val="Input"/>
      <sheetName val="Wkgs"/>
      <sheetName val="Debt"/>
      <sheetName val="Phas"/>
      <sheetName val="Dep"/>
      <sheetName val="Tax"/>
      <sheetName val="Fin"/>
      <sheetName val="Fin-E"/>
      <sheetName val="Fin-Proj"/>
    </sheetNames>
    <sheetDataSet>
      <sheetData sheetId="0" refreshError="1"/>
      <sheetData sheetId="1"/>
      <sheetData sheetId="2" refreshError="1"/>
      <sheetData sheetId="3">
        <row r="275">
          <cell r="J275">
            <v>94.329569568972417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operating budget"/>
      <sheetName val="Cashflows (2)"/>
      <sheetName val="Cashflows"/>
      <sheetName val="P&amp;L"/>
      <sheetName val="Revenue "/>
      <sheetName val="wc"/>
      <sheetName val="Inputs"/>
      <sheetName val="Expenses"/>
      <sheetName val="FCOSTS"/>
      <sheetName val="fx_interest"/>
      <sheetName val="re_interest"/>
      <sheetName val="Term Loans"/>
      <sheetName val="equity"/>
      <sheetName val="Mis."/>
      <sheetName val="Interest"/>
      <sheetName val="interest1"/>
      <sheetName val="BS"/>
      <sheetName val="WORKINGS"/>
      <sheetName val="Wkg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>
        <row r="10">
          <cell r="B10">
            <v>1000000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57"/>
      <sheetName val="Setup 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Tanir Bavi Power Facility</v>
          </cell>
        </row>
        <row r="2">
          <cell r="B2" t="str">
            <v>Period 01-06-01 to 31-03-02 (10 months)</v>
          </cell>
        </row>
        <row r="4">
          <cell r="D4" t="str">
            <v>Category:</v>
          </cell>
          <cell r="E4" t="str">
            <v xml:space="preserve">Repairs &amp; Replacements to Office Furniture &amp; Fittings </v>
          </cell>
        </row>
        <row r="6">
          <cell r="B6" t="str">
            <v>Responsible Team Member Name:</v>
          </cell>
          <cell r="D6" t="str">
            <v>Mohan Rao</v>
          </cell>
        </row>
        <row r="8">
          <cell r="B8" t="str">
            <v>Category Includes:</v>
          </cell>
        </row>
        <row r="10">
          <cell r="B10" t="str">
            <v>Repairs / Replacements to Office furniture &amp; Fittings</v>
          </cell>
        </row>
        <row r="14">
          <cell r="B14" t="str">
            <v>Budget Estimate Basis:</v>
          </cell>
        </row>
        <row r="16">
          <cell r="B16" t="str">
            <v>Estimate is based on current costs for furnishings</v>
          </cell>
        </row>
        <row r="22">
          <cell r="B22" t="str">
            <v>Calculations:</v>
          </cell>
        </row>
        <row r="24">
          <cell r="B24" t="str">
            <v>Desks/chairs</v>
          </cell>
          <cell r="C24">
            <v>120000</v>
          </cell>
        </row>
        <row r="25">
          <cell r="B25" t="str">
            <v>Soft furnishing</v>
          </cell>
          <cell r="C25">
            <v>80000</v>
          </cell>
        </row>
        <row r="28">
          <cell r="B28" t="str">
            <v>Total</v>
          </cell>
          <cell r="C28">
            <v>200000</v>
          </cell>
        </row>
        <row r="29">
          <cell r="G29">
            <v>200000</v>
          </cell>
        </row>
        <row r="31">
          <cell r="B31" t="str">
            <v>April</v>
          </cell>
        </row>
        <row r="32">
          <cell r="B32" t="str">
            <v>May</v>
          </cell>
        </row>
        <row r="33">
          <cell r="B33" t="str">
            <v>June</v>
          </cell>
          <cell r="C33">
            <v>80000</v>
          </cell>
        </row>
        <row r="34">
          <cell r="B34" t="str">
            <v>July</v>
          </cell>
        </row>
        <row r="35">
          <cell r="B35" t="str">
            <v>August</v>
          </cell>
        </row>
        <row r="36">
          <cell r="B36" t="str">
            <v>September</v>
          </cell>
        </row>
        <row r="37">
          <cell r="B37" t="str">
            <v>October</v>
          </cell>
        </row>
        <row r="38">
          <cell r="B38" t="str">
            <v>November</v>
          </cell>
        </row>
        <row r="39">
          <cell r="B39" t="str">
            <v>December</v>
          </cell>
          <cell r="C39">
            <v>100000</v>
          </cell>
        </row>
        <row r="40">
          <cell r="B40" t="str">
            <v>January</v>
          </cell>
        </row>
        <row r="41">
          <cell r="B41" t="str">
            <v>February</v>
          </cell>
        </row>
        <row r="42">
          <cell r="B42" t="str">
            <v>March</v>
          </cell>
          <cell r="C42">
            <v>20000</v>
          </cell>
        </row>
        <row r="43">
          <cell r="B43" t="str">
            <v>Total</v>
          </cell>
          <cell r="C43">
            <v>200000</v>
          </cell>
        </row>
      </sheetData>
      <sheetData sheetId="5" refreshError="1">
        <row r="1">
          <cell r="B1" t="str">
            <v>Tanir Bavi Power Facility</v>
          </cell>
        </row>
        <row r="2">
          <cell r="B2" t="str">
            <v>Period 01-06-01 to 31-03-02 (10 months)</v>
          </cell>
        </row>
        <row r="4">
          <cell r="D4" t="str">
            <v>Category:</v>
          </cell>
          <cell r="E4" t="str">
            <v>Computer and Office Equipment, Consumables &amp; Maintenance</v>
          </cell>
        </row>
        <row r="6">
          <cell r="B6" t="str">
            <v>Responsible Team Member Name:</v>
          </cell>
          <cell r="D6" t="str">
            <v>Krishnaiah</v>
          </cell>
        </row>
        <row r="8">
          <cell r="B8" t="str">
            <v>Category Includes:</v>
          </cell>
        </row>
        <row r="10">
          <cell r="B10" t="str">
            <v>Computer  System Consumables, Lease Line fees and  Maintenance Contract Charges</v>
          </cell>
        </row>
        <row r="14">
          <cell r="B14" t="str">
            <v>Budget Estimate Basis:</v>
          </cell>
        </row>
        <row r="16">
          <cell r="B16" t="str">
            <v>Estimate is based on initial Computer consumable purchases</v>
          </cell>
        </row>
        <row r="22">
          <cell r="B22" t="str">
            <v>Calculations:</v>
          </cell>
        </row>
        <row r="24">
          <cell r="B24" t="str">
            <v>Ink/Toner Cartridges</v>
          </cell>
          <cell r="C24">
            <v>100000</v>
          </cell>
          <cell r="D24" t="str">
            <v xml:space="preserve">For 2 Laser printers </v>
          </cell>
          <cell r="E24" t="str">
            <v>3 cartrid*3 months =9 cartridge for 2 printers</v>
          </cell>
          <cell r="F24" t="str">
            <v>Say 25 Catridges @ 4000</v>
          </cell>
          <cell r="G24">
            <v>100000</v>
          </cell>
        </row>
        <row r="25">
          <cell r="E25" t="str">
            <v>1 Catrid*7 months*2 printers=14Catrdige</v>
          </cell>
        </row>
        <row r="28">
          <cell r="B28" t="str">
            <v>Digital Camera / Software</v>
          </cell>
          <cell r="E28" t="str">
            <v xml:space="preserve">TBP TO PROVIDE CAMERA </v>
          </cell>
        </row>
        <row r="29">
          <cell r="B29" t="str">
            <v>Leased  Line Fees</v>
          </cell>
          <cell r="C29">
            <v>400000</v>
          </cell>
          <cell r="E29" t="str">
            <v>64 KBP Leased Line</v>
          </cell>
        </row>
        <row r="30">
          <cell r="B30" t="str">
            <v>EPBX mtnce</v>
          </cell>
          <cell r="C30">
            <v>80000</v>
          </cell>
        </row>
        <row r="31">
          <cell r="B31" t="str">
            <v>Computer Hardware AMC</v>
          </cell>
          <cell r="C31">
            <v>200000</v>
          </cell>
        </row>
        <row r="32">
          <cell r="B32" t="str">
            <v>Total</v>
          </cell>
          <cell r="C32">
            <v>780000</v>
          </cell>
        </row>
        <row r="33">
          <cell r="G33">
            <v>780000</v>
          </cell>
        </row>
        <row r="35">
          <cell r="B35" t="str">
            <v>April</v>
          </cell>
        </row>
        <row r="36">
          <cell r="B36" t="str">
            <v>May</v>
          </cell>
        </row>
        <row r="37">
          <cell r="B37" t="str">
            <v>June</v>
          </cell>
          <cell r="C37">
            <v>431666.66666666669</v>
          </cell>
        </row>
        <row r="38">
          <cell r="B38" t="str">
            <v>July</v>
          </cell>
          <cell r="C38">
            <v>31666.666666666668</v>
          </cell>
        </row>
        <row r="39">
          <cell r="B39" t="str">
            <v>August</v>
          </cell>
          <cell r="C39">
            <v>31666.666666666668</v>
          </cell>
        </row>
        <row r="40">
          <cell r="B40" t="str">
            <v>September</v>
          </cell>
          <cell r="C40">
            <v>31666.666666666668</v>
          </cell>
        </row>
        <row r="41">
          <cell r="B41" t="str">
            <v>October</v>
          </cell>
          <cell r="C41">
            <v>31666.666666666668</v>
          </cell>
        </row>
        <row r="42">
          <cell r="B42" t="str">
            <v>November</v>
          </cell>
          <cell r="C42">
            <v>64999.99966666667</v>
          </cell>
        </row>
        <row r="43">
          <cell r="B43" t="str">
            <v>December</v>
          </cell>
          <cell r="C43">
            <v>64999.996666666673</v>
          </cell>
        </row>
        <row r="44">
          <cell r="B44" t="str">
            <v>January</v>
          </cell>
          <cell r="C44">
            <v>31666.666666666668</v>
          </cell>
        </row>
        <row r="45">
          <cell r="B45" t="str">
            <v>February</v>
          </cell>
          <cell r="C45">
            <v>31666.666666666668</v>
          </cell>
        </row>
        <row r="46">
          <cell r="B46" t="str">
            <v>March</v>
          </cell>
          <cell r="C46">
            <v>31666.666666666668</v>
          </cell>
        </row>
        <row r="47">
          <cell r="B47" t="str">
            <v>Total</v>
          </cell>
          <cell r="C47">
            <v>783333.32966666669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s"/>
      <sheetName val="gasprice(Feb)"/>
      <sheetName val="gasprice(Jan)"/>
      <sheetName val="gasprice(Dec)"/>
      <sheetName val="gasprice"/>
      <sheetName val="Establishment Prov."/>
      <sheetName val="bud-act(SEP)"/>
      <sheetName val="bud-act (OCT)"/>
      <sheetName val="EMAIL"/>
      <sheetName val="gas price(Nov)"/>
      <sheetName val="ACTUALS"/>
      <sheetName val="wc-int"/>
      <sheetName val="bud-act(Jan) (2)"/>
      <sheetName val="bud-act(Feb)"/>
      <sheetName val="variance"/>
      <sheetName val="interest"/>
      <sheetName val="cap-actuals"/>
      <sheetName val="loans"/>
      <sheetName val="depciation"/>
      <sheetName val="tax"/>
      <sheetName val="computation"/>
      <sheetName val="assu"/>
      <sheetName val="fuel (2)"/>
      <sheetName val="fuel"/>
      <sheetName val="Schedul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-mar"/>
      <sheetName val="int-oct"/>
      <sheetName val="fcl-disb"/>
      <sheetName val="allocation"/>
      <sheetName val="stocks-naptha"/>
      <sheetName val="stocks-hsd"/>
      <sheetName val="variance"/>
      <sheetName val="BFL"/>
    </sheetNames>
    <sheetDataSet>
      <sheetData sheetId="0" refreshError="1"/>
      <sheetData sheetId="1" refreshError="1"/>
      <sheetData sheetId="2" refreshError="1"/>
      <sheetData sheetId="3" refreshError="1">
        <row r="4">
          <cell r="D4">
            <v>46.66</v>
          </cell>
        </row>
        <row r="5">
          <cell r="D5">
            <v>46.89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Cal of dividend"/>
      <sheetName val="General Reserve"/>
      <sheetName val="DRR "/>
      <sheetName val="Abstract"/>
      <sheetName val="cashflow -PWC"/>
      <sheetName val="cashflow-LKPPL"/>
      <sheetName val="cashflow -final"/>
      <sheetName val="cashflow"/>
      <sheetName val="BS"/>
      <sheetName val="P &amp; L"/>
      <sheetName val="sch 1,2"/>
      <sheetName val="sch 3 "/>
      <sheetName val="sch 4"/>
      <sheetName val="sch 5,6,7,8,9,10"/>
      <sheetName val="sch 11,12,13,14"/>
      <sheetName val="Groupings 10.6.05"/>
      <sheetName val="TB - 10.6.05"/>
      <sheetName val="Entries"/>
      <sheetName val="Sheet1"/>
      <sheetName val="Fin.Summary (2)"/>
      <sheetName val="Fin.Summary"/>
      <sheetName val="PAT"/>
      <sheetName val="MAT CAL"/>
      <sheetName val="Prov.for Tax "/>
      <sheetName val="Pro.for Tax "/>
      <sheetName val="Cal of 234(C) "/>
      <sheetName val="Cal. of Bonus"/>
      <sheetName val="Sales 10-6-05 "/>
      <sheetName val="Sales (2005-06 )"/>
      <sheetName val="Comfort fees"/>
      <sheetName val="Int.Cal "/>
      <sheetName val="Interest"/>
      <sheetName val="Ex.fluct.on rept.FCL"/>
      <sheetName val="Reinst - FCL"/>
      <sheetName val="Wealth Tax"/>
      <sheetName val="Vehicles"/>
      <sheetName val="F &amp; F"/>
      <sheetName val="Computers"/>
      <sheetName val="OE"/>
      <sheetName val="oe-1"/>
      <sheetName val="Leasehold Premises"/>
      <sheetName val="Land"/>
      <sheetName val="buidlings - I"/>
      <sheetName val="buildings - II"/>
      <sheetName val="Buildings-III"/>
      <sheetName val="ONSHORE-EQUIP "/>
      <sheetName val="cap-gas "/>
      <sheetName val="Offshore Equipment"/>
      <sheetName val="dep on exch -fluct   "/>
      <sheetName val="Gas Bills"/>
      <sheetName val="HSD &amp; Naptha"/>
      <sheetName val="leave encashment"/>
      <sheetName val="Interest-2005"/>
      <sheetName val="Loans-2005"/>
      <sheetName val="allo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irect addition upto 31.03.23"/>
      <sheetName val="Direct addition 22-23"/>
      <sheetName val="22.03.15 capitalisation"/>
      <sheetName val="addition21-22 (22.03.15 assets)"/>
      <sheetName val="reversals"/>
      <sheetName val="All Transactions-22-23"/>
    </sheetNames>
    <sheetDataSet>
      <sheetData sheetId="0"/>
      <sheetData sheetId="1">
        <row r="15">
          <cell r="AC15">
            <v>2976956.5505255712</v>
          </cell>
        </row>
        <row r="17">
          <cell r="AC17">
            <v>1356766.9838489925</v>
          </cell>
        </row>
        <row r="18">
          <cell r="AC18">
            <v>1405369.7743493151</v>
          </cell>
        </row>
        <row r="19">
          <cell r="AC19">
            <v>10833084.444843128</v>
          </cell>
        </row>
        <row r="20">
          <cell r="AC20">
            <v>3028598.1158930063</v>
          </cell>
        </row>
        <row r="21">
          <cell r="AC21">
            <v>7861978.8788453247</v>
          </cell>
        </row>
        <row r="23">
          <cell r="AC23">
            <v>453120.14862499986</v>
          </cell>
        </row>
        <row r="1968">
          <cell r="L1968">
            <v>27915874.896930311</v>
          </cell>
          <cell r="O1968">
            <v>1404007155.3381944</v>
          </cell>
          <cell r="P1968">
            <v>1376091280.4412587</v>
          </cell>
        </row>
      </sheetData>
      <sheetData sheetId="2">
        <row r="11">
          <cell r="R11">
            <v>10578356.230000002</v>
          </cell>
          <cell r="S11">
            <v>1377562.7151132422</v>
          </cell>
        </row>
        <row r="12">
          <cell r="R12">
            <v>2845739.6599999997</v>
          </cell>
          <cell r="S12">
            <v>19169.535826164381</v>
          </cell>
        </row>
        <row r="13">
          <cell r="R13">
            <v>2611807.34</v>
          </cell>
          <cell r="S13">
            <v>69158.200705205483</v>
          </cell>
        </row>
        <row r="14">
          <cell r="R14">
            <v>15817815.039999999</v>
          </cell>
          <cell r="S14">
            <v>795972.9660069407</v>
          </cell>
        </row>
        <row r="15">
          <cell r="R15">
            <v>3121015.66</v>
          </cell>
          <cell r="S15">
            <v>53714.424590068498</v>
          </cell>
        </row>
        <row r="127">
          <cell r="M127">
            <v>2315577.8422416202</v>
          </cell>
          <cell r="N127">
            <v>32659156.08775837</v>
          </cell>
        </row>
      </sheetData>
      <sheetData sheetId="3">
        <row r="16">
          <cell r="AA16">
            <v>8369900.0396156311</v>
          </cell>
        </row>
        <row r="17">
          <cell r="Y17">
            <v>1142240</v>
          </cell>
          <cell r="AA17">
            <v>136674282.3085382</v>
          </cell>
        </row>
        <row r="18">
          <cell r="Y18">
            <v>5956000</v>
          </cell>
          <cell r="AA18">
            <v>0</v>
          </cell>
        </row>
        <row r="19">
          <cell r="Y19">
            <v>2124000</v>
          </cell>
          <cell r="AA19">
            <v>2516918293.2047119</v>
          </cell>
        </row>
        <row r="20">
          <cell r="Y20">
            <v>20540485.350000001</v>
          </cell>
          <cell r="AA20">
            <v>65459163.208388001</v>
          </cell>
        </row>
        <row r="21">
          <cell r="AA21">
            <v>94936859.168417409</v>
          </cell>
        </row>
        <row r="104">
          <cell r="O104">
            <v>2822358497.9296718</v>
          </cell>
          <cell r="Q104">
            <v>53947246595.329193</v>
          </cell>
          <cell r="R104">
            <v>56739842367.90889</v>
          </cell>
        </row>
      </sheetData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IDTA- Reco "/>
      <sheetName val="Sheet2 (2)"/>
      <sheetName val="Sheet2"/>
      <sheetName val="MIS-Reco"/>
      <sheetName val="Reco With MIS"/>
      <sheetName val="Intt.Pay-Interecom-31.03.23"/>
      <sheetName val="LR-BS"/>
      <sheetName val="LR-PL"/>
      <sheetName val="LR-Notes"/>
      <sheetName val="LR-CFS"/>
      <sheetName val="BS"/>
      <sheetName val="PL"/>
      <sheetName val="CFS"/>
      <sheetName val="statement of equity"/>
      <sheetName val="note 1-3"/>
      <sheetName val="Note 4"/>
      <sheetName val="Note 5-38"/>
      <sheetName val="After Note 19 Detail"/>
      <sheetName val="Note 25-Contingent Liability"/>
      <sheetName val="Note 39"/>
      <sheetName val="Note 40-50"/>
      <sheetName val="Note 34-35-Removed"/>
      <sheetName val="grouping"/>
      <sheetName val="TB 31.03.2023"/>
      <sheetName val="tb-31.03.2023"/>
      <sheetName val="Provisions upto 31.03.2023"/>
      <sheetName val="Customer LOC AND B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K11">
            <v>16.908567656506875</v>
          </cell>
        </row>
      </sheetData>
      <sheetData sheetId="11"/>
      <sheetData sheetId="12"/>
      <sheetData sheetId="13"/>
      <sheetData sheetId="14"/>
      <sheetData sheetId="15">
        <row r="57">
          <cell r="D57">
            <v>7373.77592</v>
          </cell>
          <cell r="E57">
            <v>8336.713703451569</v>
          </cell>
          <cell r="F57">
            <v>32150.867613814618</v>
          </cell>
          <cell r="G57">
            <v>4613.699427603844</v>
          </cell>
          <cell r="H57">
            <v>2345.7273676158266</v>
          </cell>
          <cell r="I57">
            <v>11.579004799999893</v>
          </cell>
          <cell r="J57">
            <v>498242.27022412047</v>
          </cell>
          <cell r="K57">
            <v>108.55808750324844</v>
          </cell>
          <cell r="L57">
            <v>50.451849767849296</v>
          </cell>
          <cell r="M57">
            <v>166.79781433401783</v>
          </cell>
          <cell r="N57">
            <v>142.6207460436118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3"/>
      <sheetName val="Working"/>
      <sheetName val="SVEL"/>
      <sheetName val="Cat-3"/>
      <sheetName val="Cat-4"/>
      <sheetName val="Sheet1"/>
      <sheetName val="Sheet4"/>
    </sheetNames>
    <sheetDataSet>
      <sheetData sheetId="0" refreshError="1"/>
      <sheetData sheetId="1" refreshError="1"/>
      <sheetData sheetId="2">
        <row r="3">
          <cell r="AK3">
            <v>0</v>
          </cell>
        </row>
      </sheetData>
      <sheetData sheetId="3" refreshError="1">
        <row r="4">
          <cell r="G4" t="str">
            <v>Cat-4</v>
          </cell>
          <cell r="H4" t="str">
            <v>A</v>
          </cell>
          <cell r="I4" t="str">
            <v>B</v>
          </cell>
          <cell r="J4" t="str">
            <v>C</v>
          </cell>
          <cell r="K4" t="str">
            <v>D</v>
          </cell>
        </row>
        <row r="5">
          <cell r="G5" t="str">
            <v>(R). MANUFACTURE OF MACHINERY AND EQUIPMENT</v>
          </cell>
          <cell r="H5">
            <v>0.95</v>
          </cell>
          <cell r="I5">
            <v>0.9</v>
          </cell>
          <cell r="J5">
            <v>0.9</v>
          </cell>
          <cell r="K5">
            <v>0.9</v>
          </cell>
        </row>
        <row r="6">
          <cell r="G6" t="str">
            <v>a. Manufacture of engines and turbines, except aircraft, vehicle and two wheeler engines</v>
          </cell>
          <cell r="H6">
            <v>0.9</v>
          </cell>
          <cell r="I6">
            <v>0.9</v>
          </cell>
          <cell r="J6">
            <v>0.9</v>
          </cell>
          <cell r="K6">
            <v>0.95</v>
          </cell>
        </row>
        <row r="7">
          <cell r="G7" t="str">
            <v>a. Manufacture of structural metal products</v>
          </cell>
          <cell r="H7">
            <v>0.9</v>
          </cell>
          <cell r="I7">
            <v>0.9</v>
          </cell>
          <cell r="J7">
            <v>0.9</v>
          </cell>
          <cell r="K7">
            <v>0.95</v>
          </cell>
        </row>
        <row r="8">
          <cell r="G8" t="str">
            <v>Material handling, lifting and hoisting equipment</v>
          </cell>
          <cell r="H8">
            <v>0.9</v>
          </cell>
          <cell r="I8">
            <v>0.9</v>
          </cell>
          <cell r="J8">
            <v>0.9</v>
          </cell>
          <cell r="K8">
            <v>0.95</v>
          </cell>
        </row>
        <row r="9">
          <cell r="G9" t="str">
            <v>Electric Wires &amp; Cables</v>
          </cell>
          <cell r="H9">
            <v>0.95</v>
          </cell>
          <cell r="I9">
            <v>0.95</v>
          </cell>
          <cell r="J9">
            <v>1</v>
          </cell>
          <cell r="K9">
            <v>1</v>
          </cell>
        </row>
        <row r="10">
          <cell r="G10" t="str">
            <v>Cooling tower</v>
          </cell>
          <cell r="H10">
            <v>0.9</v>
          </cell>
          <cell r="I10">
            <v>0.9</v>
          </cell>
          <cell r="J10">
            <v>0.9</v>
          </cell>
          <cell r="K10">
            <v>0.95</v>
          </cell>
        </row>
        <row r="11">
          <cell r="G11" t="str">
            <v>h. Pipes &amp; tubes</v>
          </cell>
          <cell r="H11">
            <v>0.9</v>
          </cell>
          <cell r="I11">
            <v>0.9</v>
          </cell>
          <cell r="J11">
            <v>0.9</v>
          </cell>
          <cell r="K11">
            <v>0.95</v>
          </cell>
        </row>
        <row r="12">
          <cell r="G12" t="str">
            <v>b. Manufacture of tanks, reservoirs and containers of metal</v>
          </cell>
          <cell r="H12">
            <v>0.9</v>
          </cell>
          <cell r="I12">
            <v>0.9</v>
          </cell>
          <cell r="J12">
            <v>0.9</v>
          </cell>
          <cell r="K12">
            <v>0.95</v>
          </cell>
        </row>
        <row r="13">
          <cell r="G13" t="str">
            <v>b. Manufacture of fluid power equipment</v>
          </cell>
          <cell r="H13">
            <v>0.9</v>
          </cell>
          <cell r="I13">
            <v>0.9</v>
          </cell>
          <cell r="J13">
            <v>0.9</v>
          </cell>
          <cell r="K13">
            <v>0.95</v>
          </cell>
        </row>
        <row r="14">
          <cell r="G14" t="str">
            <v>a. Manufacture of furniture</v>
          </cell>
          <cell r="H14">
            <v>0.9</v>
          </cell>
          <cell r="I14">
            <v>0.9</v>
          </cell>
          <cell r="J14">
            <v>0.9</v>
          </cell>
          <cell r="K14">
            <v>0.95</v>
          </cell>
        </row>
        <row r="15">
          <cell r="G15" t="str">
            <v>c. Manufacture of steam generators, except central heating hot water boilers</v>
          </cell>
          <cell r="H15">
            <v>0.9</v>
          </cell>
          <cell r="I15">
            <v>0.9</v>
          </cell>
          <cell r="J15">
            <v>0.9</v>
          </cell>
          <cell r="K15">
            <v>0.95</v>
          </cell>
        </row>
        <row r="16">
          <cell r="G16" t="str">
            <v>a. Manufacture of electronic components</v>
          </cell>
          <cell r="H16">
            <v>0.95</v>
          </cell>
          <cell r="I16">
            <v>0.95</v>
          </cell>
          <cell r="J16">
            <v>1</v>
          </cell>
          <cell r="K16">
            <v>1</v>
          </cell>
        </row>
        <row r="17">
          <cell r="G17" t="str">
            <v>d. Manufacture of other electronic and electric wires and cables</v>
          </cell>
          <cell r="H17">
            <v>0.95</v>
          </cell>
          <cell r="I17">
            <v>0.95</v>
          </cell>
          <cell r="J17">
            <v>1</v>
          </cell>
          <cell r="K17">
            <v>1</v>
          </cell>
        </row>
        <row r="18">
          <cell r="G18" t="str">
            <v>Computer peripherals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</row>
        <row r="19">
          <cell r="G19" t="str">
            <v>Laptops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</row>
        <row r="20">
          <cell r="G20" t="str">
            <v>Air conditioner</v>
          </cell>
          <cell r="H20">
            <v>0.9</v>
          </cell>
          <cell r="I20">
            <v>0.9</v>
          </cell>
          <cell r="J20">
            <v>0.9</v>
          </cell>
          <cell r="K20">
            <v>0.9</v>
          </cell>
        </row>
        <row r="21">
          <cell r="G21" t="str">
            <v>f. Manufacture of domestic appliances</v>
          </cell>
          <cell r="H21">
            <v>0.9</v>
          </cell>
          <cell r="I21">
            <v>0.9</v>
          </cell>
          <cell r="J21">
            <v>0.9</v>
          </cell>
          <cell r="K21">
            <v>0.9</v>
          </cell>
        </row>
        <row r="22">
          <cell r="G22" t="str">
            <v>Personal Computer (P.C.)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</row>
        <row r="23">
          <cell r="G23" t="str">
            <v>A C Motor</v>
          </cell>
          <cell r="H23">
            <v>0.9</v>
          </cell>
          <cell r="I23">
            <v>0.9</v>
          </cell>
          <cell r="J23">
            <v>0.9</v>
          </cell>
          <cell r="K23">
            <v>0.9</v>
          </cell>
        </row>
        <row r="24">
          <cell r="G24" t="str">
            <v>UPS in Solid State Drives</v>
          </cell>
          <cell r="H24">
            <v>0.9</v>
          </cell>
          <cell r="I24">
            <v>0.9</v>
          </cell>
          <cell r="J24">
            <v>0.9</v>
          </cell>
          <cell r="K24">
            <v>0.9</v>
          </cell>
        </row>
        <row r="25">
          <cell r="G25" t="str">
            <v>Cranes</v>
          </cell>
          <cell r="H25">
            <v>0.9</v>
          </cell>
          <cell r="I25">
            <v>0.9</v>
          </cell>
          <cell r="J25">
            <v>0.9</v>
          </cell>
          <cell r="K25">
            <v>0.9</v>
          </cell>
        </row>
        <row r="26">
          <cell r="G26" t="str">
            <v>Transformer</v>
          </cell>
          <cell r="H26">
            <v>0.9</v>
          </cell>
          <cell r="I26">
            <v>0.9</v>
          </cell>
          <cell r="J26">
            <v>0.9</v>
          </cell>
          <cell r="K26">
            <v>0.9</v>
          </cell>
        </row>
        <row r="27">
          <cell r="G27" t="str">
            <v>Colour TV</v>
          </cell>
          <cell r="H27">
            <v>0.9</v>
          </cell>
          <cell r="I27">
            <v>0.9</v>
          </cell>
          <cell r="J27">
            <v>0.9</v>
          </cell>
          <cell r="K27">
            <v>0.9</v>
          </cell>
        </row>
        <row r="28">
          <cell r="G28" t="str">
            <v>Cylinders</v>
          </cell>
          <cell r="H28">
            <v>0.9</v>
          </cell>
          <cell r="I28">
            <v>0.9</v>
          </cell>
          <cell r="J28">
            <v>0.9</v>
          </cell>
          <cell r="K28">
            <v>0.9</v>
          </cell>
        </row>
        <row r="29">
          <cell r="G29" t="str">
            <v>Telephone sets including mobile hand sets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</row>
        <row r="30">
          <cell r="G30" t="str">
            <v>Batteries</v>
          </cell>
          <cell r="H30">
            <v>0.9</v>
          </cell>
          <cell r="I30">
            <v>0.9</v>
          </cell>
          <cell r="J30">
            <v>0.9</v>
          </cell>
          <cell r="K30">
            <v>0.9</v>
          </cell>
        </row>
        <row r="31">
          <cell r="G31" t="str">
            <v>Auxiliary plant for use with boilers</v>
          </cell>
          <cell r="H31">
            <v>0.9</v>
          </cell>
          <cell r="I31">
            <v>0.9</v>
          </cell>
          <cell r="J31">
            <v>0.9</v>
          </cell>
          <cell r="K31">
            <v>0.9</v>
          </cell>
        </row>
        <row r="32">
          <cell r="G32" t="str">
            <v>Refrigerators</v>
          </cell>
          <cell r="H32">
            <v>0.9</v>
          </cell>
          <cell r="I32">
            <v>0.9</v>
          </cell>
          <cell r="J32">
            <v>0.9</v>
          </cell>
          <cell r="K32">
            <v>0.9</v>
          </cell>
        </row>
        <row r="33">
          <cell r="G33" t="str">
            <v>Washing Machines/Laundry Machines</v>
          </cell>
          <cell r="H33">
            <v>0.9</v>
          </cell>
          <cell r="I33">
            <v>0.9</v>
          </cell>
          <cell r="J33">
            <v>0.9</v>
          </cell>
          <cell r="K33">
            <v>0.9</v>
          </cell>
        </row>
        <row r="34">
          <cell r="G34" t="str">
            <v>Bicycles of all types</v>
          </cell>
          <cell r="H34">
            <v>0.9</v>
          </cell>
          <cell r="I34">
            <v>0.9</v>
          </cell>
          <cell r="J34">
            <v>0.9</v>
          </cell>
          <cell r="K34">
            <v>0.9</v>
          </cell>
        </row>
        <row r="35">
          <cell r="G35" t="str">
            <v>Fan</v>
          </cell>
          <cell r="H35">
            <v>0.9</v>
          </cell>
          <cell r="I35">
            <v>0.9</v>
          </cell>
          <cell r="J35">
            <v>0.9</v>
          </cell>
          <cell r="K35">
            <v>0.9</v>
          </cell>
        </row>
        <row r="36">
          <cell r="G36" t="str">
            <v>Generators &amp; Alternators</v>
          </cell>
          <cell r="H36">
            <v>0.9</v>
          </cell>
          <cell r="I36">
            <v>0.9</v>
          </cell>
          <cell r="J36">
            <v>0.9</v>
          </cell>
          <cell r="K36">
            <v>0.9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bud-act (4)"/>
      <sheetName val="bud-act (3)"/>
      <sheetName val="bud-act (2)"/>
      <sheetName val="F &amp; F"/>
      <sheetName val="Vehicles"/>
      <sheetName val="Computers"/>
      <sheetName val="OE"/>
      <sheetName val="oe-1"/>
      <sheetName val="Leasehold Premises"/>
      <sheetName val="dep on exch -fluct "/>
      <sheetName val="cap-gas "/>
      <sheetName val="ONSHORE-EQUIP "/>
      <sheetName val="Offshore Equipment"/>
      <sheetName val="Buildings-III"/>
      <sheetName val="buildings - II"/>
      <sheetName val="buidlings - I"/>
      <sheetName val="depreciation"/>
      <sheetName val="capital payments (2)"/>
      <sheetName val="PAT"/>
      <sheetName val="Variance-July"/>
      <sheetName val="bud-act"/>
      <sheetName val="Act02-03(Workings)"/>
      <sheetName val="Actuals"/>
      <sheetName val="LTMA"/>
      <sheetName val="LTAPSA"/>
      <sheetName val="generation(bud -Act)"/>
      <sheetName val="intincome -act"/>
      <sheetName val="Act-Interest"/>
      <sheetName val="Status-27-31.5"/>
      <sheetName val="Ratios"/>
      <sheetName val="balance sheet"/>
      <sheetName val="Status-2002-03"/>
      <sheetName val="cashflows"/>
      <sheetName val="cashflows (breaf)"/>
      <sheetName val="workings"/>
      <sheetName val="capital payments"/>
      <sheetName val="O&amp;M Consumtions-Ser"/>
      <sheetName val="o&amp;M forecast -march"/>
      <sheetName val="RTL"/>
      <sheetName val="FCL"/>
      <sheetName val="PAT (USD)"/>
      <sheetName val="forecast-mar"/>
      <sheetName val="Assumptions"/>
      <sheetName val="ASSU-NOTES"/>
      <sheetName val="GC"/>
      <sheetName val="tra"/>
      <sheetName val="cash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bud-act (4)"/>
      <sheetName val="bud-act (3)"/>
      <sheetName val="bud-act (2)"/>
      <sheetName val="F &amp; F"/>
      <sheetName val="Vehicles"/>
      <sheetName val="Computers"/>
      <sheetName val="OE"/>
      <sheetName val="oe-1"/>
      <sheetName val="Leasehold Premises"/>
      <sheetName val="dep on exch -fluct "/>
      <sheetName val="cap-gas "/>
      <sheetName val="ONSHORE-EQUIP "/>
      <sheetName val="Offshore Equipment"/>
      <sheetName val="Buildings-III"/>
      <sheetName val="buildings - II"/>
      <sheetName val="buidlings - I"/>
      <sheetName val="depreciation"/>
      <sheetName val="capital payments (2)"/>
      <sheetName val="PAT"/>
      <sheetName val="Variance-July"/>
      <sheetName val="bud-act"/>
      <sheetName val="Act02-03(Workings)"/>
      <sheetName val="Actuals"/>
      <sheetName val="LTMA"/>
      <sheetName val="LTAPSA"/>
      <sheetName val="generation(bud -Act)"/>
      <sheetName val="intincome -act"/>
      <sheetName val="Act-Interest"/>
      <sheetName val="Status-27-31.5"/>
      <sheetName val="Ratios"/>
      <sheetName val="balance sheet"/>
      <sheetName val="Status-2002-03"/>
      <sheetName val="cashflows"/>
      <sheetName val="cashflows (breaf)"/>
      <sheetName val="workings"/>
      <sheetName val="capital payments"/>
      <sheetName val="O&amp;M Consumtions-Ser"/>
      <sheetName val="o&amp;M forecast -march"/>
      <sheetName val="RTL"/>
      <sheetName val="FCL"/>
      <sheetName val="PAT (USD)"/>
      <sheetName val="forecast-mar"/>
      <sheetName val="Assumptions"/>
      <sheetName val="ASSU-NOTES"/>
      <sheetName val="GC"/>
      <sheetName val="tra"/>
      <sheetName val="cash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bud-act (4)"/>
      <sheetName val="bud-act (3)"/>
      <sheetName val="bud-act (2)"/>
      <sheetName val="F &amp; F"/>
      <sheetName val="Vehicles"/>
      <sheetName val="Computers"/>
      <sheetName val="OE"/>
      <sheetName val="oe-1"/>
      <sheetName val="Leasehold Premises"/>
      <sheetName val="dep on exch -fluct "/>
      <sheetName val="cap-gas "/>
      <sheetName val="ONSHORE-EQUIP "/>
      <sheetName val="Offshore Equipment"/>
      <sheetName val="Buildings-III"/>
      <sheetName val="buildings - II"/>
      <sheetName val="buidlings - I"/>
      <sheetName val="depreciation"/>
      <sheetName val="capital payments (2)"/>
      <sheetName val="PAT"/>
      <sheetName val="Variance-July"/>
      <sheetName val="bud-act"/>
      <sheetName val="Act02-03(Workings)"/>
      <sheetName val="Actuals"/>
      <sheetName val="LTMA"/>
      <sheetName val="LTAPSA"/>
      <sheetName val="generation(bud -Act)"/>
      <sheetName val="intincome -act"/>
      <sheetName val="Act-Interest"/>
      <sheetName val="Status-27-31.5"/>
      <sheetName val="Ratios"/>
      <sheetName val="balance sheet"/>
      <sheetName val="Status-2002-03"/>
      <sheetName val="cashflows"/>
      <sheetName val="cashflows (breaf)"/>
      <sheetName val="workings"/>
      <sheetName val="capital payments"/>
      <sheetName val="O&amp;M Consumtions-Ser"/>
      <sheetName val="o&amp;M forecast -march"/>
      <sheetName val="RTL"/>
      <sheetName val="FCL"/>
      <sheetName val="PAT (USD)"/>
      <sheetName val="forecast-mar"/>
      <sheetName val="Assumptions"/>
      <sheetName val="ASSU-NOTES"/>
      <sheetName val="GC"/>
      <sheetName val="tra"/>
      <sheetName val="cash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Buildings-III (2)"/>
      <sheetName val="cap-gas (31-3-02) (2)"/>
      <sheetName val="sch 4 (2)"/>
      <sheetName val="dep on exch -fluct (2)"/>
      <sheetName val="IFCI"/>
      <sheetName val="offshore spares"/>
      <sheetName val="FC (2)"/>
      <sheetName val="CIF VALUE "/>
      <sheetName val="Prro.for Tax (R) (2)"/>
      <sheetName val="MISC"/>
      <sheetName val="Abstract"/>
      <sheetName val="cashflow"/>
      <sheetName val="BS"/>
      <sheetName val="P &amp; L"/>
      <sheetName val="sch 1,2"/>
      <sheetName val="sch 3"/>
      <sheetName val="sch 4"/>
      <sheetName val="sch 5 "/>
      <sheetName val="sch 6,7,8,9,10,11"/>
      <sheetName val="sch 12,13,14,15"/>
      <sheetName val="Groupings"/>
      <sheetName val="TB - 31.03.02"/>
      <sheetName val="Computation of Tax "/>
      <sheetName val="MAT CAL"/>
      <sheetName val="Restate-Crs"/>
      <sheetName val="Reinst - FCL"/>
      <sheetName val="F &amp; F"/>
      <sheetName val="Vehicles"/>
      <sheetName val="Computers"/>
      <sheetName val="OE"/>
      <sheetName val="oe-1"/>
      <sheetName val="Leasehold Premises"/>
      <sheetName val="Land"/>
      <sheetName val="dep on exch -fluct"/>
      <sheetName val="buidlings - I"/>
      <sheetName val="buildings - II"/>
      <sheetName val="Buildings-III"/>
      <sheetName val="ONSHORE-EQUIP"/>
      <sheetName val="Offshore Equipment"/>
      <sheetName val="cap-gas (31-3-02)"/>
      <sheetName val="Stock Details"/>
      <sheetName val="GAS"/>
      <sheetName val="NAPHTHA"/>
      <sheetName val="HSD"/>
      <sheetName val="Int.Cal "/>
      <sheetName val="Guarantee Commn."/>
      <sheetName val="Prepaid Insurance"/>
      <sheetName val="leave encashment"/>
      <sheetName val="Prro.for Tax (R)"/>
      <sheetName val="Prov.for Tax"/>
      <sheetName val="FC"/>
      <sheetName val="APTRANSCO-Dr"/>
      <sheetName val="APTRANSCO-Sales"/>
      <sheetName val="Int.Receivable-BreakUp"/>
      <sheetName val="Hire charges"/>
      <sheetName val="Break up of o.s.liability &amp; TDS"/>
      <sheetName val="Schedu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Variables"/>
      <sheetName val="Major Maint"/>
      <sheetName val="Base Budget"/>
      <sheetName val="Labor"/>
      <sheetName val="Proforma Annual Budgets"/>
      <sheetName val="cashflow"/>
    </sheetNames>
    <sheetDataSet>
      <sheetData sheetId="0">
        <row r="11">
          <cell r="D11">
            <v>1998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audites results Q1 0809"/>
      <sheetName val="unaudited results break-up"/>
      <sheetName val="diff over P.Y."/>
      <sheetName val="APRIL08-JUN 08-CONS"/>
      <sheetName val="APRIL06-JUNE07-CONS"/>
      <sheetName val="APRIL08-JUN 08-TEXT"/>
      <sheetName val="APRIL08-JUN08-HT"/>
      <sheetName val="APRIL08-JUN08-ELECDIV."/>
      <sheetName val="APRIL08-JUN08-CONSOLIDAT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C5" t="str">
            <v>INDO COUNT INDUSTRIES LTD</v>
          </cell>
        </row>
        <row r="6">
          <cell r="C6" t="str">
            <v>PROFIT &amp; LOSS ACCOUNT (consolidated)</v>
          </cell>
        </row>
        <row r="7">
          <cell r="C7" t="str">
            <v>FOR THE PERIOD ENDED 30 TH JUNE , 2008</v>
          </cell>
        </row>
        <row r="9">
          <cell r="D9" t="str">
            <v>Schedule</v>
          </cell>
          <cell r="F9" t="str">
            <v>PERIOD ENDED</v>
          </cell>
          <cell r="H9" t="str">
            <v>YEAR ENDED</v>
          </cell>
          <cell r="J9" t="str">
            <v>3 MONTHS ENDED</v>
          </cell>
        </row>
        <row r="10">
          <cell r="F10" t="str">
            <v xml:space="preserve"> 30-06-2008</v>
          </cell>
          <cell r="H10" t="str">
            <v xml:space="preserve"> 31-03-2008</v>
          </cell>
          <cell r="J10" t="str">
            <v xml:space="preserve"> 30-06-2007</v>
          </cell>
        </row>
        <row r="11">
          <cell r="F11" t="str">
            <v>[Rs.]</v>
          </cell>
          <cell r="H11" t="str">
            <v>[Rs.]</v>
          </cell>
          <cell r="J11" t="str">
            <v>[Rs.]</v>
          </cell>
        </row>
        <row r="12">
          <cell r="C12" t="str">
            <v xml:space="preserve">INCOME </v>
          </cell>
        </row>
        <row r="13">
          <cell r="C13" t="str">
            <v>Sales (Gross)</v>
          </cell>
          <cell r="F13">
            <v>653414419.68999994</v>
          </cell>
          <cell r="H13">
            <v>2884366772.8499999</v>
          </cell>
          <cell r="J13">
            <v>938799137</v>
          </cell>
        </row>
        <row r="14">
          <cell r="C14" t="str">
            <v>Less : Excise duty</v>
          </cell>
          <cell r="F14">
            <v>1204840.1499999999</v>
          </cell>
          <cell r="H14">
            <v>116450062.61</v>
          </cell>
          <cell r="J14">
            <v>92014042</v>
          </cell>
        </row>
        <row r="15">
          <cell r="C15" t="str">
            <v>Sales (Net)</v>
          </cell>
          <cell r="F15">
            <v>652209579.53999996</v>
          </cell>
          <cell r="H15">
            <v>2767916710.2399998</v>
          </cell>
          <cell r="I15">
            <v>0</v>
          </cell>
          <cell r="J15">
            <v>846785095</v>
          </cell>
        </row>
        <row r="16">
          <cell r="C16" t="str">
            <v xml:space="preserve">Processing income ( Including tax deducted </v>
          </cell>
          <cell r="F16">
            <v>7595047</v>
          </cell>
          <cell r="H16">
            <v>77614258</v>
          </cell>
          <cell r="J16">
            <v>22247609</v>
          </cell>
        </row>
        <row r="17">
          <cell r="C17" t="str">
            <v>at source Rs.  ---  lacs, previous year 0.60 lacs )</v>
          </cell>
        </row>
        <row r="18">
          <cell r="C18" t="str">
            <v>Export Incentives / Benefits</v>
          </cell>
          <cell r="F18">
            <v>49695915</v>
          </cell>
          <cell r="H18">
            <v>135902494</v>
          </cell>
          <cell r="J18">
            <v>14031399</v>
          </cell>
        </row>
        <row r="19">
          <cell r="C19" t="str">
            <v>Other Income</v>
          </cell>
          <cell r="D19" t="str">
            <v>L</v>
          </cell>
          <cell r="F19">
            <v>907695.76</v>
          </cell>
          <cell r="H19">
            <v>103555823.44000001</v>
          </cell>
          <cell r="J19">
            <v>34868636</v>
          </cell>
        </row>
        <row r="20">
          <cell r="C20" t="str">
            <v>Increase / (Decrease) in Stocks</v>
          </cell>
          <cell r="D20" t="str">
            <v>M</v>
          </cell>
          <cell r="F20">
            <v>-13452988.48999995</v>
          </cell>
          <cell r="H20">
            <v>193411771.39000002</v>
          </cell>
          <cell r="J20">
            <v>85630938.090000004</v>
          </cell>
        </row>
        <row r="21">
          <cell r="F21">
            <v>696955248.80999994</v>
          </cell>
          <cell r="H21">
            <v>3278401057.0699997</v>
          </cell>
          <cell r="J21">
            <v>1003563677.09</v>
          </cell>
        </row>
        <row r="22">
          <cell r="C22" t="str">
            <v xml:space="preserve">EXPENDITURE </v>
          </cell>
        </row>
        <row r="23">
          <cell r="C23" t="str">
            <v>Material Cost</v>
          </cell>
          <cell r="D23" t="str">
            <v>N</v>
          </cell>
          <cell r="F23">
            <v>371804408.63</v>
          </cell>
          <cell r="G23">
            <v>58.207525971484856</v>
          </cell>
          <cell r="H23">
            <v>2085012129.75</v>
          </cell>
          <cell r="I23">
            <v>70.407999068119238</v>
          </cell>
          <cell r="J23">
            <v>744322207.85000002</v>
          </cell>
        </row>
        <row r="24">
          <cell r="C24" t="str">
            <v>Manufacturing &amp; Other expenses</v>
          </cell>
        </row>
        <row r="25">
          <cell r="C25" t="str">
            <v>Stores, Spares &amp; Packing Material consumed</v>
          </cell>
          <cell r="F25">
            <v>49325818.989999995</v>
          </cell>
          <cell r="G25">
            <v>7.7221620381117777</v>
          </cell>
          <cell r="H25">
            <v>163659826.26999998</v>
          </cell>
          <cell r="I25">
            <v>5.5265677983793591</v>
          </cell>
          <cell r="J25">
            <v>23106476</v>
          </cell>
        </row>
        <row r="26">
          <cell r="C26" t="str">
            <v>Jobwork Charges</v>
          </cell>
          <cell r="F26">
            <v>18274754</v>
          </cell>
          <cell r="G26">
            <v>2.8609887171511796</v>
          </cell>
          <cell r="H26">
            <v>45051304</v>
          </cell>
          <cell r="I26">
            <v>1.521320727486553</v>
          </cell>
          <cell r="J26">
            <v>5317220</v>
          </cell>
        </row>
        <row r="27">
          <cell r="C27" t="str">
            <v>Service charges</v>
          </cell>
          <cell r="F27">
            <v>1733771.4</v>
          </cell>
          <cell r="G27">
            <v>0.27142912093478272</v>
          </cell>
          <cell r="H27">
            <v>15236085.689999999</v>
          </cell>
          <cell r="I27">
            <v>0.5145017104490085</v>
          </cell>
          <cell r="J27">
            <v>4945327</v>
          </cell>
        </row>
        <row r="28">
          <cell r="C28" t="str">
            <v>Dyes and chemicals</v>
          </cell>
          <cell r="F28">
            <v>33664550</v>
          </cell>
          <cell r="G28">
            <v>5.2703252650061243</v>
          </cell>
          <cell r="H28">
            <v>114912888.59999999</v>
          </cell>
          <cell r="I28">
            <v>3.8804505921190029</v>
          </cell>
          <cell r="J28">
            <v>28765428</v>
          </cell>
        </row>
        <row r="29">
          <cell r="C29" t="str">
            <v>Power, Fuel &amp; Water</v>
          </cell>
          <cell r="F29">
            <v>62951047</v>
          </cell>
          <cell r="G29">
            <v>9.8552481308286612</v>
          </cell>
          <cell r="H29">
            <v>282770175</v>
          </cell>
          <cell r="I29">
            <v>9.5487608603404652</v>
          </cell>
          <cell r="J29">
            <v>66824857</v>
          </cell>
        </row>
        <row r="30">
          <cell r="C30" t="str">
            <v>Salaries, Wages, Allowances &amp; Bonus</v>
          </cell>
          <cell r="F30">
            <v>49087692.060000002</v>
          </cell>
          <cell r="G30">
            <v>7.6848822771924343</v>
          </cell>
          <cell r="H30">
            <v>184516769.90000001</v>
          </cell>
          <cell r="I30">
            <v>6.2308781698691096</v>
          </cell>
          <cell r="J30">
            <v>36418005</v>
          </cell>
        </row>
        <row r="31">
          <cell r="C31" t="str">
            <v>Gratuity</v>
          </cell>
          <cell r="F31">
            <v>750000</v>
          </cell>
          <cell r="G31">
            <v>0.11741561817266513</v>
          </cell>
          <cell r="H31">
            <v>5481620</v>
          </cell>
          <cell r="I31">
            <v>0.18510678683584469</v>
          </cell>
          <cell r="J31">
            <v>300000</v>
          </cell>
        </row>
        <row r="32">
          <cell r="C32" t="str">
            <v>Contribution to Provident Fund, Employees'</v>
          </cell>
          <cell r="G32">
            <v>0</v>
          </cell>
        </row>
        <row r="33">
          <cell r="C33" t="str">
            <v>State Insurance, etc.</v>
          </cell>
          <cell r="F33">
            <v>3070982</v>
          </cell>
          <cell r="G33">
            <v>0.48077499990283662</v>
          </cell>
          <cell r="H33">
            <v>12288450</v>
          </cell>
          <cell r="I33">
            <v>0.41496409723638922</v>
          </cell>
          <cell r="J33">
            <v>2800752</v>
          </cell>
        </row>
        <row r="34">
          <cell r="C34" t="str">
            <v>Welfare expenses</v>
          </cell>
          <cell r="F34">
            <v>1041544</v>
          </cell>
          <cell r="G34">
            <v>0.16305804348537375</v>
          </cell>
          <cell r="H34">
            <v>5075729.7</v>
          </cell>
          <cell r="I34">
            <v>0.17140042827015847</v>
          </cell>
          <cell r="J34">
            <v>1115466</v>
          </cell>
        </row>
        <row r="35">
          <cell r="C35" t="str">
            <v>Recruitment &amp; Training expenses</v>
          </cell>
          <cell r="F35">
            <v>50118</v>
          </cell>
          <cell r="G35">
            <v>7.8461812687701735E-3</v>
          </cell>
          <cell r="H35">
            <v>1429535</v>
          </cell>
          <cell r="I35">
            <v>4.8273435684957962E-2</v>
          </cell>
          <cell r="J35">
            <v>314367</v>
          </cell>
        </row>
        <row r="36">
          <cell r="C36" t="str">
            <v>Director's Remuneration</v>
          </cell>
          <cell r="F36">
            <v>1084500</v>
          </cell>
          <cell r="G36">
            <v>0.16978298387767377</v>
          </cell>
          <cell r="H36">
            <v>3296100</v>
          </cell>
          <cell r="I36">
            <v>0.11130477488217493</v>
          </cell>
          <cell r="J36">
            <v>711550</v>
          </cell>
        </row>
        <row r="37">
          <cell r="C37" t="str">
            <v>Rent</v>
          </cell>
          <cell r="F37">
            <v>809787</v>
          </cell>
          <cell r="G37">
            <v>0.12677552159091729</v>
          </cell>
          <cell r="H37">
            <v>2644063.41</v>
          </cell>
          <cell r="I37">
            <v>8.9286393806087744E-2</v>
          </cell>
          <cell r="J37">
            <v>839361</v>
          </cell>
        </row>
        <row r="38">
          <cell r="C38" t="str">
            <v>Rates, Taxes &amp; Fees</v>
          </cell>
          <cell r="F38">
            <v>227086</v>
          </cell>
          <cell r="G38">
            <v>3.5551257424477109E-2</v>
          </cell>
          <cell r="H38">
            <v>1291817.07</v>
          </cell>
          <cell r="I38">
            <v>4.3622890132368801E-2</v>
          </cell>
          <cell r="J38">
            <v>118888</v>
          </cell>
        </row>
        <row r="39">
          <cell r="C39" t="str">
            <v>Insurance</v>
          </cell>
          <cell r="F39">
            <v>2955853.44</v>
          </cell>
          <cell r="G39">
            <v>0.46275114518053162</v>
          </cell>
          <cell r="H39">
            <v>12586158.98</v>
          </cell>
          <cell r="I39">
            <v>0.42501732104613466</v>
          </cell>
          <cell r="J39">
            <v>2535758</v>
          </cell>
        </row>
        <row r="40">
          <cell r="C40" t="str">
            <v>Repairs &amp; Maintenance</v>
          </cell>
        </row>
        <row r="41">
          <cell r="C41" t="str">
            <v xml:space="preserve">    -Plant &amp; Machinery</v>
          </cell>
          <cell r="F41">
            <v>1581832.2</v>
          </cell>
          <cell r="G41">
            <v>0.24764240747790245</v>
          </cell>
          <cell r="H41">
            <v>7962002.2699999996</v>
          </cell>
          <cell r="I41">
            <v>0.26886589310813253</v>
          </cell>
          <cell r="J41">
            <v>1464864</v>
          </cell>
        </row>
        <row r="42">
          <cell r="C42" t="str">
            <v xml:space="preserve">    -Buildings</v>
          </cell>
          <cell r="F42">
            <v>54289</v>
          </cell>
          <cell r="G42">
            <v>8.4991686599677554E-3</v>
          </cell>
          <cell r="H42">
            <v>1508358.75</v>
          </cell>
          <cell r="I42">
            <v>5.0935205579414687E-2</v>
          </cell>
          <cell r="J42">
            <v>206981</v>
          </cell>
        </row>
        <row r="43">
          <cell r="C43" t="str">
            <v xml:space="preserve">    -Others</v>
          </cell>
          <cell r="F43">
            <v>513440</v>
          </cell>
          <cell r="G43">
            <v>8.0381166659430917E-2</v>
          </cell>
          <cell r="H43">
            <v>2969993.68</v>
          </cell>
          <cell r="I43">
            <v>0.10029261186064813</v>
          </cell>
          <cell r="J43">
            <v>483457</v>
          </cell>
        </row>
        <row r="44">
          <cell r="C44" t="str">
            <v>Travelling &amp; Conveyance</v>
          </cell>
          <cell r="F44">
            <v>4106272.5</v>
          </cell>
          <cell r="G44">
            <v>0.64285403196388669</v>
          </cell>
          <cell r="H44">
            <v>17840757.23</v>
          </cell>
          <cell r="I44">
            <v>0.60245789484927181</v>
          </cell>
          <cell r="J44">
            <v>4067548</v>
          </cell>
        </row>
        <row r="45">
          <cell r="C45" t="str">
            <v>Directors' Sitting Fees</v>
          </cell>
          <cell r="F45">
            <v>77500</v>
          </cell>
          <cell r="G45">
            <v>1.2132947211175396E-2</v>
          </cell>
          <cell r="H45">
            <v>200000</v>
          </cell>
          <cell r="I45">
            <v>6.7537256079715381E-3</v>
          </cell>
          <cell r="J45">
            <v>75000</v>
          </cell>
        </row>
        <row r="46">
          <cell r="C46" t="str">
            <v>Commission &amp; Brokerage</v>
          </cell>
          <cell r="F46">
            <v>9076371</v>
          </cell>
          <cell r="G46">
            <v>1.4209436156392676</v>
          </cell>
          <cell r="H46">
            <v>29738732</v>
          </cell>
          <cell r="I46">
            <v>1.004236179285013</v>
          </cell>
          <cell r="J46">
            <v>22147029</v>
          </cell>
        </row>
        <row r="47">
          <cell r="C47" t="str">
            <v>Freight Outward</v>
          </cell>
          <cell r="F47">
            <v>8792198</v>
          </cell>
          <cell r="G47">
            <v>1.3764551510219598</v>
          </cell>
          <cell r="H47">
            <v>40452729.75</v>
          </cell>
          <cell r="I47">
            <v>1.3660331841246354</v>
          </cell>
          <cell r="J47">
            <v>7265875</v>
          </cell>
        </row>
        <row r="48">
          <cell r="C48" t="str">
            <v>Other Selling expenses</v>
          </cell>
          <cell r="F48">
            <v>7906974</v>
          </cell>
          <cell r="G48">
            <v>1.2378696534469209</v>
          </cell>
          <cell r="H48">
            <v>17386137.190000001</v>
          </cell>
          <cell r="I48">
            <v>0.58710599981904654</v>
          </cell>
          <cell r="J48">
            <v>5126011</v>
          </cell>
        </row>
        <row r="49">
          <cell r="C49" t="str">
            <v>Claims paid / written off</v>
          </cell>
          <cell r="F49">
            <v>75365</v>
          </cell>
          <cell r="G49">
            <v>1.179870408477721E-2</v>
          </cell>
          <cell r="H49">
            <v>8753769</v>
          </cell>
          <cell r="I49">
            <v>0.29560276930783697</v>
          </cell>
          <cell r="J49">
            <v>267847</v>
          </cell>
        </row>
        <row r="50">
          <cell r="C50" t="str">
            <v>Variation in excise duty on opening and closing stocks</v>
          </cell>
        </row>
        <row r="51">
          <cell r="C51" t="str">
            <v>of finished goods</v>
          </cell>
          <cell r="F51">
            <v>0</v>
          </cell>
          <cell r="G51">
            <v>0</v>
          </cell>
          <cell r="H51">
            <v>-42304</v>
          </cell>
          <cell r="I51">
            <v>-1.4285480405981396E-3</v>
          </cell>
          <cell r="J51">
            <v>0</v>
          </cell>
        </row>
        <row r="52">
          <cell r="C52" t="str">
            <v>Custom / Excise duty paid on debonding ( note no. 7 )</v>
          </cell>
          <cell r="F52">
            <v>0</v>
          </cell>
          <cell r="H52">
            <v>0</v>
          </cell>
          <cell r="J52">
            <v>0</v>
          </cell>
        </row>
        <row r="53">
          <cell r="C53" t="str">
            <v>Textile cess</v>
          </cell>
          <cell r="F53">
            <v>0</v>
          </cell>
          <cell r="H53">
            <v>81725</v>
          </cell>
          <cell r="I53">
            <v>2.7597411265573696E-3</v>
          </cell>
          <cell r="J53">
            <v>81725</v>
          </cell>
        </row>
        <row r="54">
          <cell r="C54" t="str">
            <v>Sales Tax payments</v>
          </cell>
          <cell r="F54">
            <v>0</v>
          </cell>
          <cell r="H54">
            <v>0</v>
          </cell>
          <cell r="J54">
            <v>0</v>
          </cell>
        </row>
        <row r="55">
          <cell r="C55" t="str">
            <v>Unrecoverable VAT writen off</v>
          </cell>
          <cell r="F55">
            <v>0</v>
          </cell>
          <cell r="H55">
            <v>0</v>
          </cell>
          <cell r="J55">
            <v>0</v>
          </cell>
        </row>
        <row r="56">
          <cell r="C56" t="str">
            <v>Equipment hire charges</v>
          </cell>
          <cell r="F56">
            <v>119933</v>
          </cell>
          <cell r="G56">
            <v>1.8776009779069659E-2</v>
          </cell>
          <cell r="H56">
            <v>8500</v>
          </cell>
          <cell r="I56">
            <v>2.8703333833879032E-4</v>
          </cell>
          <cell r="J56">
            <v>0</v>
          </cell>
        </row>
        <row r="57">
          <cell r="C57" t="str">
            <v>Diminution in value of investments</v>
          </cell>
          <cell r="F57">
            <v>0</v>
          </cell>
          <cell r="G57">
            <v>0</v>
          </cell>
          <cell r="H57">
            <v>349950.92</v>
          </cell>
          <cell r="I57">
            <v>1.1817362449685995E-2</v>
          </cell>
          <cell r="J57">
            <v>0</v>
          </cell>
        </row>
        <row r="58">
          <cell r="C58" t="str">
            <v>Miscellaneous expenses</v>
          </cell>
          <cell r="F58">
            <v>7767277.5999999996</v>
          </cell>
          <cell r="G58">
            <v>1.2159996012302596</v>
          </cell>
          <cell r="H58">
            <v>27777065.840000004</v>
          </cell>
          <cell r="I58">
            <v>0.93799340438959733</v>
          </cell>
          <cell r="J58">
            <v>5175748</v>
          </cell>
        </row>
        <row r="59">
          <cell r="C59" t="str">
            <v>Charity and donation</v>
          </cell>
          <cell r="F59">
            <v>0</v>
          </cell>
          <cell r="G59">
            <v>0</v>
          </cell>
          <cell r="H59">
            <v>23901</v>
          </cell>
          <cell r="I59">
            <v>8.0710397878063856E-4</v>
          </cell>
          <cell r="J59">
            <v>11750</v>
          </cell>
        </row>
        <row r="60">
          <cell r="C60" t="str">
            <v>Loss on forward cover contracts</v>
          </cell>
          <cell r="F60">
            <v>20163741.359999999</v>
          </cell>
          <cell r="G60">
            <v>3.1567175419441802</v>
          </cell>
          <cell r="H60">
            <v>0</v>
          </cell>
          <cell r="I60">
            <v>0</v>
          </cell>
          <cell r="J60">
            <v>0</v>
          </cell>
        </row>
        <row r="61">
          <cell r="C61" t="str">
            <v>Loss on sale of fixed assets</v>
          </cell>
          <cell r="F61">
            <v>0</v>
          </cell>
          <cell r="G61">
            <v>0</v>
          </cell>
          <cell r="H61">
            <v>376700.27</v>
          </cell>
          <cell r="I61">
            <v>1.2720651300143963E-2</v>
          </cell>
          <cell r="J61">
            <v>0</v>
          </cell>
        </row>
        <row r="62">
          <cell r="C62" t="str">
            <v>Investments written off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C63" t="str">
            <v>Exchange rate difference (Net)</v>
          </cell>
          <cell r="F63">
            <v>425727</v>
          </cell>
          <cell r="G63">
            <v>6.6649331837058942E-2</v>
          </cell>
          <cell r="H63">
            <v>2563109.13</v>
          </cell>
          <cell r="I63">
            <v>8.6552678836533253E-2</v>
          </cell>
          <cell r="J63">
            <v>0</v>
          </cell>
        </row>
        <row r="64">
          <cell r="C64" t="str">
            <v>Previous year's expenses</v>
          </cell>
          <cell r="F64">
            <v>36987.65</v>
          </cell>
          <cell r="G64">
            <v>5.7905703860055696E-3</v>
          </cell>
          <cell r="H64">
            <v>2882644.87</v>
          </cell>
          <cell r="I64">
            <v>9.7342962386033932E-2</v>
          </cell>
          <cell r="J64">
            <v>2003876</v>
          </cell>
        </row>
        <row r="65">
          <cell r="C65" t="str">
            <v>Auditors' Remuneration</v>
          </cell>
          <cell r="F65">
            <v>105936</v>
          </cell>
          <cell r="G65">
            <v>1.6584721235652602E-2</v>
          </cell>
          <cell r="H65">
            <v>552346.28</v>
          </cell>
          <cell r="I65">
            <v>1.8651976078519088E-2</v>
          </cell>
          <cell r="J65">
            <v>22500</v>
          </cell>
        </row>
        <row r="66">
          <cell r="C66" t="str">
            <v>Sundry balances / Excess provision written back  (Net)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C67" t="str">
            <v>Finance Charges</v>
          </cell>
        </row>
        <row r="68">
          <cell r="C68" t="str">
            <v>Interest</v>
          </cell>
          <cell r="G68">
            <v>0</v>
          </cell>
          <cell r="I68">
            <v>0</v>
          </cell>
        </row>
        <row r="69">
          <cell r="C69" t="str">
            <v>Interest on   Debentures</v>
          </cell>
          <cell r="F69">
            <v>8227398</v>
          </cell>
          <cell r="G69">
            <v>1.2880333628300651</v>
          </cell>
          <cell r="H69">
            <v>31771237</v>
          </cell>
          <cell r="I69">
            <v>1.072871084619164</v>
          </cell>
          <cell r="J69">
            <v>7853425</v>
          </cell>
        </row>
        <row r="70">
          <cell r="C70" t="str">
            <v xml:space="preserve">  Interest On  Term Loans</v>
          </cell>
          <cell r="F70">
            <v>25262959.43</v>
          </cell>
          <cell r="G70">
            <v>3.9550213311258799</v>
          </cell>
          <cell r="H70">
            <v>81721318.989999995</v>
          </cell>
          <cell r="I70">
            <v>2.7596168238998682</v>
          </cell>
          <cell r="J70">
            <v>17491230</v>
          </cell>
        </row>
        <row r="71">
          <cell r="C71" t="str">
            <v>Interest on PC/PSCFC/bill dicounting</v>
          </cell>
          <cell r="F71">
            <v>18888926.59</v>
          </cell>
          <cell r="G71">
            <v>2.957139989577255</v>
          </cell>
          <cell r="H71">
            <v>68604640.650000006</v>
          </cell>
          <cell r="I71">
            <v>2.3166845919179511</v>
          </cell>
          <cell r="J71">
            <v>10200016</v>
          </cell>
        </row>
        <row r="72">
          <cell r="C72" t="str">
            <v>L/C and Bank Charges</v>
          </cell>
          <cell r="F72">
            <v>3847071.05</v>
          </cell>
          <cell r="G72">
            <v>0.60227496731988517</v>
          </cell>
          <cell r="H72">
            <v>9805940.8800000008</v>
          </cell>
          <cell r="I72">
            <v>0.33113317015755478</v>
          </cell>
          <cell r="J72">
            <v>761116</v>
          </cell>
        </row>
        <row r="73">
          <cell r="C73" t="str">
            <v>Finance procurement charges</v>
          </cell>
          <cell r="F73">
            <v>280860</v>
          </cell>
          <cell r="G73">
            <v>4.3969800693299636E-2</v>
          </cell>
          <cell r="H73">
            <v>3087607.75</v>
          </cell>
          <cell r="I73">
            <v>0.1042642776427319</v>
          </cell>
          <cell r="J73">
            <v>0</v>
          </cell>
        </row>
        <row r="74">
          <cell r="C74" t="str">
            <v>Depreciation</v>
          </cell>
          <cell r="F74">
            <v>45763536.700000003</v>
          </cell>
          <cell r="G74">
            <v>7.1644719351972643</v>
          </cell>
          <cell r="H74">
            <v>171335972.63</v>
          </cell>
          <cell r="I74">
            <v>5.7857807295897077</v>
          </cell>
          <cell r="J74">
            <v>39867398</v>
          </cell>
        </row>
        <row r="75">
          <cell r="F75">
            <v>759906508.60000002</v>
          </cell>
          <cell r="H75">
            <v>3462965490.4500003</v>
          </cell>
          <cell r="J75">
            <v>1043009058.85</v>
          </cell>
        </row>
        <row r="76">
          <cell r="B76" t="str">
            <v>Profit / Loss for the year</v>
          </cell>
          <cell r="F76">
            <v>-62951259.790000081</v>
          </cell>
          <cell r="H76">
            <v>-184564434.63000059</v>
          </cell>
          <cell r="J76">
            <v>-39445380.75999999</v>
          </cell>
        </row>
        <row r="82">
          <cell r="B82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"/>
      <sheetName val="employee imprest"/>
      <sheetName val="employee loan"/>
      <sheetName val="employee security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E0501      Debadutta Nayak.</v>
          </cell>
        </row>
        <row r="5">
          <cell r="A5" t="str">
            <v>E0502      Sitaram Yadav</v>
          </cell>
        </row>
        <row r="6">
          <cell r="A6" t="str">
            <v>E0503      Vijay Gupta.</v>
          </cell>
        </row>
        <row r="7">
          <cell r="A7" t="str">
            <v>E0507      ASOK RANJAN RAY</v>
          </cell>
        </row>
        <row r="8">
          <cell r="A8" t="str">
            <v>E0508      A.Anil Kumar</v>
          </cell>
        </row>
        <row r="9">
          <cell r="A9" t="str">
            <v>E0511      Ajay Kumar</v>
          </cell>
        </row>
        <row r="10">
          <cell r="A10" t="str">
            <v>E0512      Vinod Agarwal</v>
          </cell>
        </row>
        <row r="11">
          <cell r="A11" t="str">
            <v>E0513      B.L.Dua</v>
          </cell>
        </row>
        <row r="12">
          <cell r="A12" t="str">
            <v>E0514      Naveen Goel</v>
          </cell>
        </row>
        <row r="13">
          <cell r="A13" t="str">
            <v>E0515      A.K.Sehdev.</v>
          </cell>
        </row>
        <row r="14">
          <cell r="A14" t="str">
            <v>E0516      Devesh Kumar</v>
          </cell>
        </row>
        <row r="15">
          <cell r="A15" t="str">
            <v>E0517      Varinder Singh</v>
          </cell>
        </row>
        <row r="16">
          <cell r="A16" t="str">
            <v>E0518      Apoorwa Kumar.</v>
          </cell>
        </row>
        <row r="17">
          <cell r="A17" t="str">
            <v>E0519      J.Ramesh Chandra</v>
          </cell>
        </row>
        <row r="18">
          <cell r="A18" t="str">
            <v>E0520      Neeraj Kumar jain.</v>
          </cell>
        </row>
        <row r="19">
          <cell r="A19" t="str">
            <v>E0550      P.K.Patnaik</v>
          </cell>
        </row>
        <row r="20">
          <cell r="A20" t="str">
            <v>E0552      Rakesh Kumar Gupta.</v>
          </cell>
        </row>
        <row r="21">
          <cell r="A21" t="str">
            <v>E0554      P.Girish</v>
          </cell>
        </row>
        <row r="22">
          <cell r="A22" t="str">
            <v>E0555      Sanjeev Kumar Jain.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Buildings-III (2)"/>
      <sheetName val="cap-gas (31-3-02) (2)"/>
      <sheetName val="sch 4 (2)"/>
      <sheetName val="dep on exch -fluct (2)"/>
      <sheetName val="IFCI"/>
      <sheetName val="offshore spares"/>
      <sheetName val="FC (2)"/>
      <sheetName val="CIF VALUE "/>
      <sheetName val="Prro.for Tax (R) (2)"/>
      <sheetName val="MISC"/>
      <sheetName val="Abstract"/>
      <sheetName val="cashflow"/>
      <sheetName val="BS"/>
      <sheetName val="P &amp; L"/>
      <sheetName val="sch 1,2"/>
      <sheetName val="sch 3"/>
      <sheetName val="sch 4"/>
      <sheetName val="sch 5 "/>
      <sheetName val="sch 6,7,8,9,10,11"/>
      <sheetName val="sch 12,13,14,15"/>
      <sheetName val="Groupings"/>
      <sheetName val="TB - 31.03.02"/>
      <sheetName val="Computation of Tax "/>
      <sheetName val="MAT CAL"/>
      <sheetName val="Restate-Crs"/>
      <sheetName val="Reinst - FCL"/>
      <sheetName val="F &amp; F"/>
      <sheetName val="Vehicles"/>
      <sheetName val="Computers"/>
      <sheetName val="OE"/>
      <sheetName val="oe-1"/>
      <sheetName val="Leasehold Premises"/>
      <sheetName val="Land"/>
      <sheetName val="dep on exch -fluct"/>
      <sheetName val="buidlings - I"/>
      <sheetName val="buildings - II"/>
      <sheetName val="Buildings-III"/>
      <sheetName val="ONSHORE-EQUIP"/>
      <sheetName val="Offshore Equipment"/>
      <sheetName val="cap-gas (31-3-02)"/>
      <sheetName val="Stock Details"/>
      <sheetName val="GAS"/>
      <sheetName val="NAPHTHA"/>
      <sheetName val="HSD"/>
      <sheetName val="Int.Cal "/>
      <sheetName val="Guarantee Commn."/>
      <sheetName val="Prepaid Insurance"/>
      <sheetName val="leave encashment"/>
      <sheetName val="Prro.for Tax (R)"/>
      <sheetName val="Prov.for Tax"/>
      <sheetName val="FC"/>
      <sheetName val="APTRANSCO-Dr"/>
      <sheetName val="APTRANSCO-Sales"/>
      <sheetName val="Int.Receivable-BreakUp"/>
      <sheetName val="Hire charges"/>
      <sheetName val="Break up of o.s.liability &amp; TDS"/>
      <sheetName val="14"/>
      <sheetName val="3"/>
      <sheetName val="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nav Chaturvedi" refreshedDate="45386.456526041664" createdVersion="5" refreshedVersion="5" minRefreshableVersion="3" recordCount="2142">
  <cacheSource type="worksheet">
    <worksheetSource ref="A4:AV2146" sheet="Working"/>
  </cacheSource>
  <cacheFields count="48">
    <cacheField name="S. No." numFmtId="0">
      <sharedItems containsSemiMixedTypes="0" containsString="0" containsNumber="1" containsInteger="1" minValue="1" maxValue="2142"/>
    </cacheField>
    <cacheField name="Asset Type" numFmtId="0">
      <sharedItems count="2">
        <s v="Movable"/>
        <s v="Fixed"/>
      </sharedItems>
    </cacheField>
    <cacheField name="Code" numFmtId="0">
      <sharedItems containsBlank="1"/>
    </cacheField>
    <cacheField name="Asset Class" numFmtId="164">
      <sharedItems count="14">
        <s v="Plant &amp; Machinery "/>
        <s v="Factory Buildings "/>
        <s v="Plant &amp; Machinery - Exchange Fluctuation"/>
        <s v="LEASEHOLD LAND"/>
        <s v="Roads &amp; Drains"/>
        <s v="Furniture &amp; Fixtures"/>
        <s v="Buildings "/>
        <s v="Freehold Land"/>
        <s v="Temporary Construction"/>
        <s v="Shed &amp; Building"/>
        <s v="Plant &amp; Machinery"/>
        <s v="COMPUTER"/>
        <s v="VEHICLES"/>
        <s v="OFFICE EQUIPMENTS"/>
      </sharedItems>
    </cacheField>
    <cacheField name="Assets Description" numFmtId="0">
      <sharedItems containsBlank="1" containsMixedTypes="1" containsNumber="1" containsInteger="1" minValue="0" maxValue="641"/>
    </cacheField>
    <cacheField name="Date to put use" numFmtId="14">
      <sharedItems containsNonDate="0" containsDate="1" containsString="0" containsBlank="1" minDate="2007-01-09T00:00:00" maxDate="2023-04-01T00:00:00"/>
    </cacheField>
    <cacheField name="Year of Addition" numFmtId="14">
      <sharedItems containsBlank="1"/>
    </cacheField>
    <cacheField name="Rate of Dep" numFmtId="10">
      <sharedItems containsBlank="1" containsMixedTypes="1" containsNumber="1" minValue="0" maxValue="0.33329999999999999"/>
    </cacheField>
    <cacheField name="Revised rate w.e.f. 01.04.21" numFmtId="0">
      <sharedItems containsMixedTypes="1" containsNumber="1" minValue="-2.1701765655732698E-6" maxValue="1"/>
    </cacheField>
    <cacheField name="Total Cost-Unit 1" numFmtId="0">
      <sharedItems containsString="0" containsBlank="1" containsNumber="1" minValue="56180" maxValue="21282430338.495747"/>
    </cacheField>
    <cacheField name="Total Cost-Unit 2" numFmtId="164">
      <sharedItems containsString="0" containsBlank="1" containsNumber="1" minValue="56180" maxValue="20404534548.267319"/>
    </cacheField>
    <cacheField name="Total Cost as on 31.03.22" numFmtId="164">
      <sharedItems containsSemiMixedTypes="0" containsString="0" containsNumber="1" minValue="-289862764" maxValue="41686964886.763062"/>
    </cacheField>
    <cacheField name="Addition during 2022-23 to existing assets" numFmtId="164">
      <sharedItems containsString="0" containsBlank="1" containsNumber="1" minValue="0" maxValue="20540485.350000001"/>
    </cacheField>
    <cacheField name="Total Cost as on 31.03.23" numFmtId="164">
      <sharedItems containsSemiMixedTypes="0" containsString="0" containsNumber="1" minValue="-289862764" maxValue="41686964886.763062"/>
    </cacheField>
    <cacheField name="Accumulated Depreciation upto 31.03.22" numFmtId="164">
      <sharedItems containsString="0" containsBlank="1" containsNumber="1" minValue="-25417695.693702921" maxValue="7649272529.5642624"/>
    </cacheField>
    <cacheField name="Depreciation 2022-23" numFmtId="164">
      <sharedItems containsMixedTypes="1" containsNumber="1" minValue="-9255862.8431536015" maxValue="1681754953.308455"/>
    </cacheField>
    <cacheField name="Total Dep upto 31.03.2023" numFmtId="164">
      <sharedItems containsMixedTypes="1" containsNumber="1" minValue="-31288867.186468903" maxValue="9331027482.8727169"/>
    </cacheField>
    <cacheField name="W.D.V. as on 31.03.23" numFmtId="164">
      <sharedItems containsSemiMixedTypes="0" containsString="0" containsNumber="1" minValue="-289862764" maxValue="32355937403.890343"/>
    </cacheField>
    <cacheField name="W.D.V. as on 31.03.22" numFmtId="164">
      <sharedItems containsSemiMixedTypes="0" containsString="0" containsNumber="1" minValue="-289862764" maxValue="34037692357.198799"/>
    </cacheField>
    <cacheField name="Life" numFmtId="0">
      <sharedItems containsBlank="1" containsMixedTypes="1" containsNumber="1" containsInteger="1" minValue="0" maxValue="90"/>
    </cacheField>
    <cacheField name="No. of days" numFmtId="0">
      <sharedItems containsSemiMixedTypes="0" containsString="0" containsNumber="1" containsInteger="1" minValue="1" maxValue="4017"/>
    </cacheField>
    <cacheField name="Last day of asset life" numFmtId="0">
      <sharedItems containsDate="1" containsBlank="1" containsMixedTypes="1" minDate="2018-03-21T00:00:00" maxDate="2075-03-08T00:00:00"/>
    </cacheField>
    <cacheField name="Balance Life as on 01.04.22" numFmtId="0">
      <sharedItems containsBlank="1" containsMixedTypes="1" containsNumber="1" minValue="-119.33698630136986" maxValue="81.93150684931507"/>
    </cacheField>
    <cacheField name="Round off Date" numFmtId="14">
      <sharedItems containsSemiMixedTypes="0" containsNonDate="0" containsDate="1" containsString="0" minDate="1899-12-31T00:00:00" maxDate="2023-03-02T00:00:00"/>
    </cacheField>
    <cacheField name="Category-3" numFmtId="0">
      <sharedItems containsBlank="1"/>
    </cacheField>
    <cacheField name="Row " numFmtId="0">
      <sharedItems containsString="0" containsBlank="1" containsNumber="1" containsInteger="1" minValue="628" maxValue="768"/>
    </cacheField>
    <cacheField name="Coloumn" numFmtId="0">
      <sharedItems containsString="0" containsBlank="1" containsNumber="1" containsInteger="1" minValue="28" maxValue="86"/>
    </cacheField>
    <cacheField name="Index" numFmtId="0">
      <sharedItems containsString="0" containsBlank="1" containsNumber="1" minValue="73.8" maxValue="135.5"/>
    </cacheField>
    <cacheField name="Coloumn2" numFmtId="0">
      <sharedItems containsString="0" containsBlank="1" containsNumber="1" containsInteger="1" minValue="90" maxValue="90"/>
    </cacheField>
    <cacheField name="Index2" numFmtId="0">
      <sharedItems containsString="0" containsBlank="1" containsNumber="1" minValue="73.099999999999994" maxValue="138.4"/>
    </cacheField>
    <cacheField name="net Index" numFmtId="0">
      <sharedItems containsString="0" containsBlank="1" containsNumber="1" minValue="0.91489361702127647" maxValue="1.3336623889437316"/>
    </cacheField>
    <cacheField name="Cat-4" numFmtId="0">
      <sharedItems containsBlank="1"/>
    </cacheField>
    <cacheField name="Row 2" numFmtId="0">
      <sharedItems containsString="0" containsBlank="1" containsNumber="1" containsInteger="1" minValue="582" maxValue="844"/>
    </cacheField>
    <cacheField name="Coloumn3" numFmtId="0">
      <sharedItems containsString="0" containsBlank="1" containsNumber="1" containsInteger="1" minValue="4" maxValue="135"/>
    </cacheField>
    <cacheField name="Index3" numFmtId="0">
      <sharedItems containsString="0" containsBlank="1" containsNumber="1" minValue="82.4" maxValue="160.1"/>
    </cacheField>
    <cacheField name="Coloumn4" numFmtId="0">
      <sharedItems containsString="0" containsBlank="1" containsNumber="1" containsInteger="1" minValue="144" maxValue="144"/>
    </cacheField>
    <cacheField name="Index4" numFmtId="0">
      <sharedItems containsString="0" containsBlank="1" containsNumber="1" minValue="85.1" maxValue="177"/>
    </cacheField>
    <cacheField name="net index2" numFmtId="0">
      <sharedItems containsString="0" containsBlank="1" containsNumber="1" minValue="0.84760956175298796" maxValue="1.6804798255179934"/>
    </cacheField>
    <cacheField name="NET INDEX3" numFmtId="0">
      <sharedItems containsString="0" containsBlank="1" containsNumber="1" minValue="0.84760956175298796" maxValue="2.0059371033704698"/>
    </cacheField>
    <cacheField name="Age" numFmtId="165">
      <sharedItems containsSemiMixedTypes="0" containsString="0" containsNumber="1" minValue="0.875" maxValue="124.125"/>
    </cacheField>
    <cacheField name="Life of Machine" numFmtId="0">
      <sharedItems containsString="0" containsBlank="1" containsNumber="1" containsInteger="1" minValue="5" maxValue="25"/>
    </cacheField>
    <cacheField name="Economic life of the Assets (Years)" numFmtId="0">
      <sharedItems containsString="0" containsBlank="1" containsNumber="1" minValue="0.9" maxValue="1"/>
    </cacheField>
    <cacheField name="GCRC" numFmtId="0">
      <sharedItems containsString="0" containsBlank="1" containsNumber="1" minValue="-262102552.75067753" maxValue="50740791066.13559"/>
    </cacheField>
    <cacheField name="Depreciation" numFmtId="0">
      <sharedItems containsString="0" containsBlank="1" containsNumber="1" minValue="-180665838.16251582" maxValue="16252275378.483232"/>
    </cacheField>
    <cacheField name="DRC" numFmtId="0">
      <sharedItems containsString="0" containsBlank="1" containsNumber="1" minValue="-172619103.10064152" maxValue="34488515687.652359"/>
    </cacheField>
    <cacheField name="Obsolescence factor" numFmtId="0">
      <sharedItems containsString="0" containsBlank="1" containsNumber="1" minValue="0.75" maxValue="0.75"/>
    </cacheField>
    <cacheField name="Fair Value" numFmtId="0">
      <sharedItems containsString="0" containsBlank="1" containsNumber="1" minValue="-129464327.32548115" maxValue="25866386765.739269"/>
    </cacheField>
    <cacheField name="FV with Formula" numFmtId="0">
      <sharedItems containsString="0" containsBlank="1" containsNumber="1" minValue="-13105127.637533888" maxValue="25866386765.7392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42">
  <r>
    <n v="1"/>
    <x v="0"/>
    <s v="BTG"/>
    <x v="0"/>
    <s v="BTG-Main Plant"/>
    <d v="2015-03-22T00:00:00"/>
    <s v="2014-15"/>
    <n v="2.375E-2"/>
    <n v="4.0342465753424657E-2"/>
    <n v="21282430338.495747"/>
    <n v="20404534548.267319"/>
    <n v="41686964886.763062"/>
    <n v="0"/>
    <n v="41686964886.763062"/>
    <n v="7649272529.5642624"/>
    <n v="1681754953.308455"/>
    <n v="9331027482.8727169"/>
    <n v="32355937403.890343"/>
    <n v="34037692357.198799"/>
    <n v="40"/>
    <n v="365"/>
    <d v="2055-03-12T00:00:00"/>
    <m/>
    <d v="2015-03-01T00:00:00"/>
    <m/>
    <m/>
    <m/>
    <m/>
    <m/>
    <m/>
    <m/>
    <s v="a. Manufacture of engines and turbines, except aircraft, vehicle and two wheeler engines"/>
    <n v="723"/>
    <n v="39"/>
    <n v="105.9"/>
    <n v="144"/>
    <n v="128.9"/>
    <n v="1.2171860245514636"/>
    <n v="1.2171860245514636"/>
    <n v="8.8972222222222221"/>
    <n v="25"/>
    <n v="0.9"/>
    <n v="50740791066.13559"/>
    <n v="16252275378.483232"/>
    <n v="34488515687.652359"/>
    <n v="0.75"/>
    <n v="25866386765.739269"/>
    <n v="25866386765.739269"/>
  </r>
  <r>
    <n v="2"/>
    <x v="0"/>
    <s v="BTG"/>
    <x v="0"/>
    <s v="BTG-Civil"/>
    <d v="2015-03-22T00:00:00"/>
    <s v="2014-15"/>
    <n v="2.375E-2"/>
    <n v="4.034246575342465E-2"/>
    <n v="2881646952.3338604"/>
    <n v="2510322385.8067455"/>
    <n v="5391969338.1406059"/>
    <n v="0"/>
    <n v="5391969338.1406059"/>
    <n v="989389442.25196457"/>
    <n v="217525338.36745316"/>
    <n v="1206914780.6194177"/>
    <n v="4185054557.5211883"/>
    <n v="4402579895.8886414"/>
    <n v="40"/>
    <n v="365"/>
    <d v="2055-03-12T00:00:00"/>
    <m/>
    <d v="2015-03-01T00:00:00"/>
    <m/>
    <m/>
    <m/>
    <m/>
    <m/>
    <m/>
    <m/>
    <s v="a. Manufacture of engines and turbines, except aircraft, vehicle and two wheeler engines"/>
    <n v="723"/>
    <n v="39"/>
    <n v="105.9"/>
    <n v="144"/>
    <n v="128.9"/>
    <n v="1.2171860245514636"/>
    <n v="1.2171860245514636"/>
    <n v="8.8972222222222221"/>
    <n v="25"/>
    <n v="0.9"/>
    <n v="6563029723.1947508"/>
    <n v="2102138420.3392789"/>
    <n v="4460891302.8554716"/>
    <n v="0.75"/>
    <n v="3345668477.1416035"/>
    <n v="3345668477.1416035"/>
  </r>
  <r>
    <n v="3"/>
    <x v="1"/>
    <s v="Buil"/>
    <x v="1"/>
    <s v="Service Building"/>
    <d v="2015-03-22T00:00:00"/>
    <s v="2014-15"/>
    <n v="3.1666666666666662E-2"/>
    <n v="3.1666666666666662E-2"/>
    <n v="1608859210.6359456"/>
    <n v="1397336228.0871186"/>
    <n v="3006195438.7230644"/>
    <n v="0"/>
    <n v="3006195438.7230644"/>
    <n v="668981437.01446807"/>
    <n v="95196188.892897025"/>
    <n v="764177625.90736508"/>
    <n v="2242017812.8156996"/>
    <n v="2337214001.7085962"/>
    <n v="30"/>
    <n v="365"/>
    <d v="2055-03-12T00:00:00"/>
    <n v="40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4"/>
    <x v="0"/>
    <s v="TL"/>
    <x v="0"/>
    <s v="400 KVA"/>
    <d v="2015-03-22T00:00:00"/>
    <s v="2014-15"/>
    <n v="2.3771839999999999E-2"/>
    <n v="4.0335913753424657E-2"/>
    <n v="1516291952.8341837"/>
    <n v="1320904918.4652786"/>
    <n v="2837196871.2994623"/>
    <n v="0"/>
    <n v="2837196871.2994623"/>
    <n v="520959389.99228287"/>
    <n v="114440928.30222139"/>
    <n v="635400318.29450428"/>
    <n v="2201796553.0049582"/>
    <n v="2316237481.3071795"/>
    <n v="40"/>
    <n v="365"/>
    <d v="2055-03-12T00:00:00"/>
    <n v="40"/>
    <d v="2015-03-01T00:00:00"/>
    <m/>
    <m/>
    <m/>
    <m/>
    <m/>
    <m/>
    <m/>
    <s v="(Q). MANUFACTURE OF ELECTRICAL EQUIPMENT"/>
    <n v="666"/>
    <n v="39"/>
    <n v="109.2"/>
    <n v="144"/>
    <n v="131.6"/>
    <n v="1.2051282051282051"/>
    <n v="1.2051282051282051"/>
    <n v="8.8972222222222221"/>
    <n v="25"/>
    <n v="0.9"/>
    <n v="3419185973.1044803"/>
    <n v="1095165267.1853652"/>
    <n v="2324020705.9191151"/>
    <n v="0.75"/>
    <n v="1743015529.4393363"/>
    <n v="1743015529.4393363"/>
  </r>
  <r>
    <n v="5"/>
    <x v="0"/>
    <s v="CHS"/>
    <x v="0"/>
    <s v="Coal Handling System"/>
    <d v="2015-03-22T00:00:00"/>
    <s v="2014-15"/>
    <n v="2.375E-2"/>
    <n v="4.0342465753424657E-2"/>
    <n v="1256822375.047708"/>
    <n v="1094870188.9070029"/>
    <n v="2351692563.954711"/>
    <n v="0"/>
    <n v="2351692563.954711"/>
    <n v="431519478.00237477"/>
    <n v="94873076.72392635"/>
    <n v="526392554.72630113"/>
    <n v="1825300009.2284098"/>
    <n v="1920173085.9523363"/>
    <n v="40"/>
    <n v="365"/>
    <d v="2055-03-12T00:00:00"/>
    <m/>
    <d v="2015-03-01T00:00:00"/>
    <m/>
    <m/>
    <m/>
    <m/>
    <m/>
    <m/>
    <m/>
    <s v="f. Manufacture of lifting and handling equipment"/>
    <n v="743"/>
    <n v="39"/>
    <n v="106.7"/>
    <n v="144"/>
    <n v="129.4"/>
    <n v="1.2127460168697282"/>
    <n v="1.2127460168697282"/>
    <n v="8.8972222222222221"/>
    <n v="25"/>
    <n v="0.9"/>
    <n v="2852005789.8382339"/>
    <n v="913497454.48518634"/>
    <n v="1938508335.3530476"/>
    <n v="0.75"/>
    <n v="1453881251.5147858"/>
    <n v="1453881251.5147858"/>
  </r>
  <r>
    <n v="6"/>
    <x v="0"/>
    <s v="BTG"/>
    <x v="0"/>
    <s v="BTG-Main Plant"/>
    <d v="2016-03-31T00:00:00"/>
    <s v="2015-16"/>
    <n v="2.4376098418277682E-2"/>
    <n v="4.140263620386643E-2"/>
    <n v="770291350.88499999"/>
    <n v="770291350.88499999"/>
    <n v="1540582701.77"/>
    <n v="0"/>
    <n v="1540582701.77"/>
    <n v="251654048.95779368"/>
    <n v="63784185.143352963"/>
    <n v="315438234.10114664"/>
    <n v="1225144467.6688533"/>
    <n v="1288928652.8122063"/>
    <m/>
    <n v="365"/>
    <d v="2055-03-12T00:00:00"/>
    <n v="38.972602739726028"/>
    <d v="2016-03-01T00:00:00"/>
    <m/>
    <m/>
    <m/>
    <m/>
    <m/>
    <m/>
    <m/>
    <s v="c. Manufacture of steam generators, except central heating hot water boilers"/>
    <n v="617"/>
    <n v="51"/>
    <n v="103.2"/>
    <n v="144"/>
    <n v="105.9"/>
    <n v="1.0261627906976745"/>
    <n v="1.0261627906976745"/>
    <n v="7.875"/>
    <n v="25"/>
    <n v="0.9"/>
    <n v="1580888644.5488663"/>
    <n v="448181930.72960365"/>
    <n v="1132706713.8192625"/>
    <n v="0.75"/>
    <n v="849530035.36444688"/>
    <n v="849530035.36444688"/>
  </r>
  <r>
    <n v="7"/>
    <x v="0"/>
    <s v="SW"/>
    <x v="0"/>
    <s v="400 KV Switchyards"/>
    <d v="2015-03-22T00:00:00"/>
    <s v="2014-15"/>
    <n v="2.375E-2"/>
    <n v="4.0342465753424657E-2"/>
    <n v="600195181.51653111"/>
    <n v="522854959.31207693"/>
    <n v="1123050140.828608"/>
    <n v="0"/>
    <n v="1123050140.828608"/>
    <n v="206072008.71779734"/>
    <n v="45306611.845756859"/>
    <n v="251378620.5635542"/>
    <n v="871671520.26505387"/>
    <n v="916978132.11081076"/>
    <n v="40"/>
    <n v="365"/>
    <d v="2055-03-12T00:00:00"/>
    <m/>
    <d v="2015-03-01T00:00:00"/>
    <m/>
    <m/>
    <m/>
    <m/>
    <m/>
    <m/>
    <m/>
    <s v="(Q). MANUFACTURE OF ELECTRICAL EQUIPMENT"/>
    <n v="666"/>
    <n v="39"/>
    <n v="109.2"/>
    <n v="144"/>
    <n v="131.6"/>
    <n v="1.2051282051282051"/>
    <n v="1.2051282051282051"/>
    <n v="8.8972222222222221"/>
    <n v="25"/>
    <n v="0.9"/>
    <n v="1353419400.4857583"/>
    <n v="433500233.97558844"/>
    <n v="919919166.51016986"/>
    <n v="0.75"/>
    <n v="689939374.88262737"/>
    <n v="689939374.88262737"/>
  </r>
  <r>
    <n v="8"/>
    <x v="0"/>
    <s v="FAHS"/>
    <x v="0"/>
    <s v="Fly Ash Handling System"/>
    <d v="2015-03-22T00:00:00"/>
    <s v="2014-15"/>
    <n v="2.375E-2"/>
    <n v="4.0342465753424657E-2"/>
    <n v="562206891.26483464"/>
    <n v="489761781.35003585"/>
    <n v="1051968672.6148705"/>
    <n v="0"/>
    <n v="1051968672.6148705"/>
    <n v="193029046.15994784"/>
    <n v="42439010.148641013"/>
    <n v="235468056.30858886"/>
    <n v="816500616.30628169"/>
    <n v="858939626.45492268"/>
    <n v="40"/>
    <n v="365"/>
    <d v="2055-03-12T00:00:00"/>
    <m/>
    <d v="2015-03-01T00:00:00"/>
    <m/>
    <m/>
    <m/>
    <m/>
    <m/>
    <m/>
    <m/>
    <s v="f. Manufacture of lifting and handling equipment"/>
    <n v="743"/>
    <n v="39"/>
    <n v="106.7"/>
    <n v="144"/>
    <n v="129.4"/>
    <n v="1.2127460168697282"/>
    <n v="1.2127460168697282"/>
    <n v="8.8972222222222221"/>
    <n v="25"/>
    <n v="0.9"/>
    <n v="1275770817.5854194"/>
    <n v="408629392.87260991"/>
    <n v="867141424.71280956"/>
    <n v="0.75"/>
    <n v="650356068.53460717"/>
    <n v="650356068.53460717"/>
  </r>
  <r>
    <n v="9"/>
    <x v="0"/>
    <s v="CT"/>
    <x v="0"/>
    <s v="Cooling  Towers"/>
    <d v="2015-03-22T00:00:00"/>
    <s v="2014-15"/>
    <n v="2.375E-2"/>
    <n v="4.0342465753424657E-2"/>
    <n v="541249977.86878419"/>
    <n v="470599809.52168137"/>
    <n v="1011849787.3904655"/>
    <n v="0"/>
    <n v="1011849787.3904655"/>
    <n v="185667505.5081546"/>
    <n v="40820515.395409875"/>
    <n v="226488020.90356448"/>
    <n v="785361766.48690104"/>
    <n v="826182281.88231087"/>
    <n v="40"/>
    <n v="365"/>
    <d v="2055-03-12T00:00:00"/>
    <n v="40"/>
    <d v="2015-03-01T00:00:00"/>
    <m/>
    <m/>
    <m/>
    <m/>
    <m/>
    <m/>
    <m/>
    <s v="Cooling tower"/>
    <n v="669"/>
    <n v="39"/>
    <n v="113.1"/>
    <n v="144"/>
    <n v="177"/>
    <n v="1.5649867374005306"/>
    <n v="1.5649867374005306"/>
    <n v="8.8972222222222221"/>
    <n v="25"/>
    <n v="0.9"/>
    <n v="1583531497.5076251"/>
    <n v="507205138.65169239"/>
    <n v="1076326358.8559327"/>
    <n v="0.75"/>
    <n v="807244769.14194953"/>
    <n v="807244769.14194953"/>
  </r>
  <r>
    <n v="10"/>
    <x v="0"/>
    <s v="Chimney"/>
    <x v="0"/>
    <s v="Chimney"/>
    <d v="2015-03-22T00:00:00"/>
    <s v="2014-15"/>
    <n v="2.375E-2"/>
    <n v="4.0342465753424664E-2"/>
    <n v="526321011.86266053"/>
    <n v="458500100.82922167"/>
    <n v="984821112.69188213"/>
    <n v="0"/>
    <n v="984821112.69188213"/>
    <n v="180707928.8288734"/>
    <n v="39730112.012021825"/>
    <n v="220438040.84089524"/>
    <n v="764383071.85098696"/>
    <n v="804113183.86300874"/>
    <n v="40"/>
    <n v="365"/>
    <d v="2055-03-12T00:00:00"/>
    <n v="40"/>
    <d v="2015-03-01T00:00:00"/>
    <m/>
    <m/>
    <m/>
    <m/>
    <m/>
    <m/>
    <m/>
    <s v="Auxiliary plant for use with boilers"/>
    <n v="619"/>
    <n v="39"/>
    <n v="99.7"/>
    <n v="144"/>
    <n v="104.3"/>
    <n v="1.0461384152457371"/>
    <n v="1.0461384152457371"/>
    <n v="8.8972222222222221"/>
    <n v="25"/>
    <n v="0.9"/>
    <n v="1030259198.1320291"/>
    <n v="329992021.16168898"/>
    <n v="700267176.97034001"/>
    <n v="0.75"/>
    <n v="525200382.72775501"/>
    <n v="525200382.72775501"/>
  </r>
  <r>
    <n v="11"/>
    <x v="0"/>
    <s v="RWS"/>
    <x v="0"/>
    <s v="River Water System ( Raw Water Sys)"/>
    <d v="2015-03-22T00:00:00"/>
    <s v="2014-15"/>
    <n v="2.375E-2"/>
    <n v="4.0342465753424657E-2"/>
    <n v="446578555.39161593"/>
    <n v="389033133.88646108"/>
    <n v="835611689.27807701"/>
    <n v="0"/>
    <n v="835611689.27807701"/>
    <n v="153329021.61479232"/>
    <n v="33710635.957862146"/>
    <n v="187039657.57265446"/>
    <n v="648572031.70542252"/>
    <n v="682282667.66328466"/>
    <n v="40"/>
    <n v="365"/>
    <d v="2055-03-12T00:00:00"/>
    <n v="40"/>
    <d v="2015-03-01T00:00:00"/>
    <m/>
    <m/>
    <m/>
    <m/>
    <m/>
    <m/>
    <m/>
    <s v="c. Manufacture of other pumps, compressors, taps and valves"/>
    <n v="731"/>
    <n v="39"/>
    <n v="106.6"/>
    <n v="144"/>
    <n v="117.3"/>
    <n v="1.100375234521576"/>
    <n v="1.100375234521576"/>
    <n v="8.8972222222222221"/>
    <n v="25"/>
    <n v="0.9"/>
    <n v="919486408.55833435"/>
    <n v="294511496.6612345"/>
    <n v="624974911.89709985"/>
    <n v="0.75"/>
    <n v="468731183.92282486"/>
    <n v="468731183.92282486"/>
  </r>
  <r>
    <n v="12"/>
    <x v="0"/>
    <s v="BTG"/>
    <x v="2"/>
    <s v="BTG-Exchange Fluctuation"/>
    <d v="2020-03-31T00:00:00"/>
    <s v="2019-20"/>
    <n v="2.8596051394547163E-2"/>
    <n v="4.6066280162958315E-2"/>
    <m/>
    <m/>
    <n v="743608189"/>
    <n v="0"/>
    <n v="743608189"/>
    <n v="55577779.397062823"/>
    <n v="34255263.165944055"/>
    <n v="89833042.563006878"/>
    <n v="653775146.43699312"/>
    <n v="688030409.60293722"/>
    <m/>
    <n v="365"/>
    <d v="2055-03-12T00:00:00"/>
    <n v="34.969863013698628"/>
    <d v="2020-03-01T00:00:00"/>
    <m/>
    <m/>
    <m/>
    <m/>
    <m/>
    <m/>
    <m/>
    <s v="(R). MANUFACTURE OF MACHINERY AND EQUIPMENT"/>
    <n v="722"/>
    <n v="99"/>
    <n v="113.3"/>
    <n v="144"/>
    <n v="129.19999999999999"/>
    <n v="1.1403353927625772"/>
    <n v="1.1403353927625772"/>
    <n v="3.875"/>
    <n v="20"/>
    <n v="0.9"/>
    <n v="847962736.26478374"/>
    <n v="147863502.13617164"/>
    <n v="700099234.12861204"/>
    <n v="0.75"/>
    <n v="525074425.59645903"/>
    <n v="525074425.59645903"/>
  </r>
  <r>
    <n v="13"/>
    <x v="1"/>
    <s v="Buil"/>
    <x v="1"/>
    <s v="Ash Dyke"/>
    <d v="2015-03-22T00:00:00"/>
    <s v="2014-15"/>
    <n v="3.1666666666666662E-2"/>
    <n v="3.1666666666666662E-2"/>
    <n v="390592911.13957632"/>
    <n v="339240140.81605333"/>
    <n v="729833051.95562959"/>
    <n v="0"/>
    <n v="729833051.95562959"/>
    <n v="162412848.34272876"/>
    <n v="23111379.978594933"/>
    <n v="185524228.32132369"/>
    <n v="544308823.63430595"/>
    <n v="567420203.61290085"/>
    <n v="30"/>
    <n v="365"/>
    <d v="2055-03-12T00:00:00"/>
    <n v="40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14"/>
    <x v="1"/>
    <m/>
    <x v="3"/>
    <s v="Private land"/>
    <d v="2009-05-04T00:00:00"/>
    <s v="2009-10"/>
    <m/>
    <n v="1.1111468876224002E-2"/>
    <m/>
    <m/>
    <n v="671014687.64100003"/>
    <m/>
    <n v="671014687.64100003"/>
    <n v="96252185.613882005"/>
    <n v="7455958.817212143"/>
    <n v="103708144.43109415"/>
    <n v="567306543.20990586"/>
    <n v="574762502.02711797"/>
    <n v="90"/>
    <n v="365"/>
    <d v="2055-03-12T00:00:00"/>
    <n v="45.884931506849313"/>
    <d v="2009-05-01T00:00:00"/>
    <m/>
    <m/>
    <m/>
    <m/>
    <m/>
    <m/>
    <m/>
    <m/>
    <m/>
    <m/>
    <m/>
    <m/>
    <m/>
    <m/>
    <m/>
    <n v="14.780555555555555"/>
    <m/>
    <m/>
    <m/>
    <m/>
    <m/>
    <m/>
    <m/>
    <m/>
  </r>
  <r>
    <n v="15"/>
    <x v="1"/>
    <s v="RD"/>
    <x v="4"/>
    <s v="Roads &amp; Drains"/>
    <d v="2015-03-22T00:00:00"/>
    <s v="2014-15"/>
    <n v="9.5000000000000001E-2"/>
    <n v="9.5000000000000001E-2"/>
    <n v="302785268.58651322"/>
    <n v="263124380.16794851"/>
    <n v="565909648.75446177"/>
    <n v="0"/>
    <n v="565909648.75446177"/>
    <n v="377802831.94587255"/>
    <n v="431858831.68237746"/>
    <n v="809661663.62825"/>
    <n v="134345400.17691535"/>
    <n v="188106816.80858922"/>
    <n v="10"/>
    <n v="2932"/>
    <d v="2055-03-12T00:00:00"/>
    <n v="40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16"/>
    <x v="0"/>
    <s v="WTP"/>
    <x v="0"/>
    <s v="Water Treatment Plant &amp; DM Plant"/>
    <d v="2015-03-22T00:00:00"/>
    <s v="2014-15"/>
    <n v="2.375E-2"/>
    <n v="4.0342465753424657E-2"/>
    <n v="302285226.14228714"/>
    <n v="263333219.73014593"/>
    <n v="565618445.87243307"/>
    <n v="0"/>
    <n v="565618445.87243307"/>
    <n v="103787110.71864712"/>
    <n v="22818442.78211391"/>
    <n v="126605553.50076103"/>
    <n v="439012892.37167203"/>
    <n v="461831335.15378594"/>
    <n v="40"/>
    <n v="365"/>
    <d v="2055-03-12T00:00:00"/>
    <m/>
    <d v="2015-03-01T00:00:00"/>
    <m/>
    <m/>
    <m/>
    <m/>
    <m/>
    <m/>
    <m/>
    <s v="(R). MANUFACTURE OF MACHINERY AND EQUIPMENT"/>
    <n v="722"/>
    <n v="39"/>
    <n v="109.4"/>
    <n v="144"/>
    <n v="129.19999999999999"/>
    <n v="1.1809872029250454"/>
    <n v="1.1809872029250454"/>
    <n v="8.8972222222222221"/>
    <n v="25"/>
    <n v="0.9"/>
    <n v="667988146.31369591"/>
    <n v="213956603.2642768"/>
    <n v="454031543.04941911"/>
    <n v="0.75"/>
    <n v="340523657.28706431"/>
    <n v="340523657.28706431"/>
  </r>
  <r>
    <n v="17"/>
    <x v="1"/>
    <m/>
    <x v="5"/>
    <m/>
    <d v="2014-04-01T00:00:00"/>
    <s v="2014-15"/>
    <m/>
    <n v="0"/>
    <m/>
    <m/>
    <n v="522175353"/>
    <m/>
    <n v="522175353"/>
    <n v="0"/>
    <n v="0"/>
    <n v="0"/>
    <n v="522175353"/>
    <n v="522175353"/>
    <s v="infinite"/>
    <n v="365"/>
    <d v="2055-03-12T00:00:00"/>
    <m/>
    <d v="2014-04-01T00:00:00"/>
    <m/>
    <m/>
    <m/>
    <m/>
    <m/>
    <m/>
    <m/>
    <m/>
    <m/>
    <m/>
    <m/>
    <m/>
    <m/>
    <m/>
    <m/>
    <n v="9.8722222222222218"/>
    <m/>
    <m/>
    <m/>
    <m/>
    <m/>
    <m/>
    <m/>
    <m/>
  </r>
  <r>
    <n v="18"/>
    <x v="0"/>
    <s v="BTG"/>
    <x v="2"/>
    <s v="BTG-Exchange Fluctuation"/>
    <d v="2019-03-31T00:00:00"/>
    <s v="2018-19"/>
    <n v="2.6408987052551409E-2"/>
    <n v="4.4855483625285603E-2"/>
    <m/>
    <m/>
    <n v="493840265"/>
    <n v="0"/>
    <n v="493840265"/>
    <n v="48270817.265930116"/>
    <n v="22151443.920214202"/>
    <n v="70422261.186144322"/>
    <n v="423418003.81385565"/>
    <n v="445569447.73406988"/>
    <m/>
    <n v="365"/>
    <d v="2055-03-12T00:00:00"/>
    <n v="35.972602739726028"/>
    <d v="2019-03-01T00:00:00"/>
    <m/>
    <m/>
    <m/>
    <m/>
    <m/>
    <m/>
    <m/>
    <s v="(R). MANUFACTURE OF MACHINERY AND EQUIPMENT"/>
    <n v="722"/>
    <n v="87"/>
    <n v="112.3"/>
    <n v="144"/>
    <n v="129.19999999999999"/>
    <n v="1.1504897595725734"/>
    <n v="1.1504897595725734"/>
    <n v="4.875"/>
    <n v="20"/>
    <n v="0.9"/>
    <n v="568158167.74710596"/>
    <n v="124639698.04952136"/>
    <n v="443518469.69758463"/>
    <n v="0.75"/>
    <n v="332638852.27318847"/>
    <n v="332638852.27318847"/>
  </r>
  <r>
    <n v="19"/>
    <x v="0"/>
    <s v="BTG"/>
    <x v="2"/>
    <s v="BTG-Exchange Fluctuation"/>
    <d v="2016-03-31T00:00:00"/>
    <s v="2015-16"/>
    <n v="2.4377812148481438E-2"/>
    <n v="4.1402207771315494E-2"/>
    <n v="229749176.5"/>
    <n v="229749176.5"/>
    <n v="459498353"/>
    <n v="0"/>
    <n v="459498353"/>
    <n v="75062756.001817882"/>
    <n v="133273966.41576087"/>
    <n v="208336722.41757876"/>
    <n v="365411350.71669888"/>
    <n v="384435596.99818212"/>
    <n v="0"/>
    <n v="2557"/>
    <d v="2055-03-12T00:00:00"/>
    <n v="38.972602739726028"/>
    <d v="2016-03-01T00:00:00"/>
    <m/>
    <m/>
    <m/>
    <m/>
    <m/>
    <m/>
    <m/>
    <s v="(R). MANUFACTURE OF MACHINERY AND EQUIPMENT"/>
    <n v="722"/>
    <n v="51"/>
    <n v="108.5"/>
    <n v="144"/>
    <n v="129.19999999999999"/>
    <n v="1.1907834101382488"/>
    <n v="1.1907834101382488"/>
    <n v="7.875"/>
    <n v="20"/>
    <n v="0.9"/>
    <n v="547163015.73824883"/>
    <n v="193900893.70224193"/>
    <n v="353262122.03600693"/>
    <n v="0.75"/>
    <n v="264946591.5270052"/>
    <n v="264946591.5270052"/>
  </r>
  <r>
    <n v="20"/>
    <x v="1"/>
    <s v="Buil"/>
    <x v="6"/>
    <s v="Township"/>
    <d v="2015-03-22T00:00:00"/>
    <s v="2014-15"/>
    <n v="1.5833333333333331E-2"/>
    <n v="1.5833333333333331E-2"/>
    <n v="243121158.81128502"/>
    <n v="211232502.65422454"/>
    <n v="454353661.46550953"/>
    <n v="0"/>
    <n v="454353661.46550953"/>
    <n v="50554624.866487674"/>
    <n v="7193932.9732039003"/>
    <n v="57748557.839691572"/>
    <n v="396605103.62581795"/>
    <n v="403799036.59902185"/>
    <n v="60"/>
    <n v="365"/>
    <d v="2055-03-12T00:00:00"/>
    <m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21"/>
    <x v="0"/>
    <s v="BTG"/>
    <x v="0"/>
    <s v="BTG-Main Plant"/>
    <d v="2017-03-31T00:00:00"/>
    <s v="2016-17"/>
    <n v="2.5018037518037519E-2"/>
    <n v="4.249296536796536E-2"/>
    <m/>
    <m/>
    <n v="451203843.71000016"/>
    <n v="0"/>
    <n v="451203843.71000016"/>
    <n v="64356854.73592414"/>
    <n v="19172989.304661892"/>
    <n v="83529844.040586025"/>
    <n v="367673999.66941416"/>
    <n v="386846988.97407603"/>
    <m/>
    <n v="365"/>
    <d v="2055-03-12T00:00:00"/>
    <m/>
    <d v="2017-03-01T00:00:00"/>
    <m/>
    <m/>
    <m/>
    <m/>
    <m/>
    <m/>
    <m/>
    <s v="Boilers"/>
    <n v="618"/>
    <n v="63"/>
    <n v="106.5"/>
    <n v="144"/>
    <n v="106.2"/>
    <n v="0.9971830985915493"/>
    <n v="0.9971830985915493"/>
    <n v="6.875"/>
    <n v="25"/>
    <n v="0.9"/>
    <n v="449932846.9671551"/>
    <n v="111358379.6243709"/>
    <n v="338574467.34278417"/>
    <n v="0.75"/>
    <n v="253930850.50708812"/>
    <n v="253930850.50708812"/>
  </r>
  <r>
    <n v="22"/>
    <x v="0"/>
    <s v="BAHS"/>
    <x v="0"/>
    <s v="Bottom Ash Handling System"/>
    <d v="2015-03-22T00:00:00"/>
    <s v="2014-15"/>
    <n v="2.375E-2"/>
    <n v="4.034246575342465E-2"/>
    <n v="227296301.64951292"/>
    <n v="198007251.99168956"/>
    <n v="425303553.64120245"/>
    <n v="0"/>
    <n v="425303553.64120245"/>
    <n v="78040289.055122018"/>
    <n v="17157794.047580015"/>
    <n v="95198083.102702036"/>
    <n v="330105470.53850043"/>
    <n v="347263264.58608043"/>
    <n v="40"/>
    <n v="365"/>
    <d v="2055-03-12T00:00:00"/>
    <m/>
    <d v="2015-03-01T00:00:00"/>
    <m/>
    <m/>
    <m/>
    <m/>
    <m/>
    <m/>
    <m/>
    <s v="f. Manufacture of lifting and handling equipment"/>
    <n v="743"/>
    <n v="39"/>
    <n v="106.7"/>
    <n v="144"/>
    <n v="129.4"/>
    <n v="1.2127460168697282"/>
    <n v="1.2127460168697282"/>
    <n v="8.8972222222222221"/>
    <n v="25"/>
    <n v="0.9"/>
    <n v="515785190.63890904"/>
    <n v="165205996.56164259"/>
    <n v="350579194.07726645"/>
    <n v="0.75"/>
    <n v="262934395.55794984"/>
    <n v="262934395.55794984"/>
  </r>
  <r>
    <n v="23"/>
    <x v="0"/>
    <s v="RWR"/>
    <x v="0"/>
    <s v="Raw Water Reservior"/>
    <d v="2015-03-22T00:00:00"/>
    <s v="2014-15"/>
    <n v="2.375E-2"/>
    <n v="4.0342465753424657E-2"/>
    <n v="176030462.87197113"/>
    <n v="153347449.85798511"/>
    <n v="329377912.72995627"/>
    <n v="0"/>
    <n v="329377912.72995627"/>
    <n v="60438590.972846091"/>
    <n v="13287917.164242756"/>
    <n v="73726508.13708885"/>
    <n v="255651404.59286743"/>
    <n v="268939321.75711018"/>
    <n v="40"/>
    <n v="365"/>
    <d v="2055-03-12T00:00:00"/>
    <m/>
    <d v="2015-03-01T00:00:00"/>
    <m/>
    <m/>
    <m/>
    <m/>
    <m/>
    <m/>
    <m/>
    <s v="(R). MANUFACTURE OF MACHINERY AND EQUIPMENT"/>
    <n v="722"/>
    <n v="39"/>
    <n v="109.4"/>
    <n v="144"/>
    <n v="129.19999999999999"/>
    <n v="1.1809872029250454"/>
    <n v="1.1809872029250454"/>
    <n v="8.8972222222222221"/>
    <n v="25"/>
    <n v="0.9"/>
    <n v="388991099.86024076"/>
    <n v="124593849.28523514"/>
    <n v="264397250.57500562"/>
    <n v="0.75"/>
    <n v="198297937.93125421"/>
    <n v="198297937.93125421"/>
  </r>
  <r>
    <n v="24"/>
    <x v="1"/>
    <s v="RD"/>
    <x v="4"/>
    <s v="Drain System"/>
    <d v="2015-03-22T00:00:00"/>
    <s v="2014-15"/>
    <n v="9.5000000000000001E-2"/>
    <n v="9.5000000000000001E-2"/>
    <n v="172537980.88500765"/>
    <n v="149853740.97235343"/>
    <n v="322391721.85736108"/>
    <n v="0"/>
    <n v="322391721.85736108"/>
    <n v="215229596.77696565"/>
    <n v="30627213.576449301"/>
    <n v="245856810.35341495"/>
    <n v="76534911.503946126"/>
    <n v="107162125.08039543"/>
    <n v="10"/>
    <n v="365"/>
    <d v="2055-03-12T00:00:00"/>
    <m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25"/>
    <x v="1"/>
    <s v="Buil"/>
    <x v="1"/>
    <s v="Boundry Wall"/>
    <d v="2015-03-22T00:00:00"/>
    <s v="2014-15"/>
    <n v="3.1666666666666662E-2"/>
    <n v="3.1666666666666662E-2"/>
    <n v="166763303.84633026"/>
    <n v="145513981.25240088"/>
    <n v="312277285.09873116"/>
    <n v="0"/>
    <n v="312277285.09873116"/>
    <n v="69492390.362039536"/>
    <n v="9888780.6947931517"/>
    <n v="79381171.056832686"/>
    <n v="232896114.04189849"/>
    <n v="242784894.73669162"/>
    <n v="30"/>
    <n v="365"/>
    <d v="2055-03-12T00:00:00"/>
    <n v="40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26"/>
    <x v="0"/>
    <s v="CW Pump"/>
    <x v="0"/>
    <s v="CW Pumps &amp; System"/>
    <d v="2015-03-22T00:00:00"/>
    <s v="2014-15"/>
    <n v="2.375E-2"/>
    <n v="4.0342465753424657E-2"/>
    <n v="152618817.74026576"/>
    <n v="132952593.08516473"/>
    <n v="285571410.82543051"/>
    <n v="0"/>
    <n v="285571410.82543051"/>
    <n v="52400397.917899191"/>
    <n v="11520654.861382093"/>
    <n v="63921052.779281288"/>
    <n v="221650358.04614922"/>
    <n v="233171012.90753132"/>
    <n v="40"/>
    <n v="365"/>
    <d v="2055-03-12T00:00:00"/>
    <m/>
    <d v="2015-03-01T00:00:00"/>
    <m/>
    <m/>
    <m/>
    <m/>
    <m/>
    <m/>
    <m/>
    <s v="b. Manufacture of fluid power equipment"/>
    <n v="726"/>
    <n v="39"/>
    <n v="114.4"/>
    <n v="144"/>
    <n v="132.30000000000001"/>
    <n v="1.1564685314685315"/>
    <n v="1.1564685314685315"/>
    <n v="8.8972222222222221"/>
    <n v="25"/>
    <n v="0.9"/>
    <n v="330254350.1066823"/>
    <n v="105780468.33917035"/>
    <n v="224473881.76751196"/>
    <n v="0.75"/>
    <n v="168355411.32563397"/>
    <n v="168355411.32563397"/>
  </r>
  <r>
    <n v="27"/>
    <x v="0"/>
    <s v="FFE"/>
    <x v="0"/>
    <s v="Fire Fighting Engines &amp; Tenders"/>
    <d v="2015-03-22T00:00:00"/>
    <s v="2014-15"/>
    <n v="2.375E-2"/>
    <n v="4.0342465753424657E-2"/>
    <n v="122932673.15695216"/>
    <n v="107091759.14940719"/>
    <n v="230024432.30635935"/>
    <n v="0"/>
    <n v="230024432.30635935"/>
    <n v="42207907.818406619"/>
    <n v="9279752.78277025"/>
    <n v="51487660.601176873"/>
    <n v="178536771.70518249"/>
    <n v="187816524.48795274"/>
    <n v="40"/>
    <n v="365"/>
    <d v="2055-03-12T00:00:00"/>
    <m/>
    <d v="2015-03-01T00:00:00"/>
    <m/>
    <m/>
    <m/>
    <m/>
    <m/>
    <m/>
    <m/>
    <s v="Light, medium &amp; heavy commercial vehicles"/>
    <n v="801"/>
    <n v="39"/>
    <n v="113.2"/>
    <n v="144"/>
    <n v="115.4"/>
    <n v="1.0194346289752649"/>
    <n v="1.0194346289752649"/>
    <n v="8.8972222222222221"/>
    <n v="12"/>
    <n v="0.9"/>
    <n v="234494871.8034794"/>
    <n v="156476473.83053011"/>
    <n v="78018397.972949296"/>
    <n v="0.75"/>
    <n v="58513798.479711972"/>
    <n v="58513798.479711972"/>
  </r>
  <r>
    <n v="28"/>
    <x v="0"/>
    <s v="LPP"/>
    <x v="0"/>
    <s v="LP Piping"/>
    <d v="2015-03-22T00:00:00"/>
    <s v="2014-15"/>
    <n v="2.375E-2"/>
    <n v="4.0342465753424657E-2"/>
    <n v="102737859.38611643"/>
    <n v="89499217.826790005"/>
    <n v="192237077.21290642"/>
    <n v="0"/>
    <n v="192237077.21290642"/>
    <n v="35274186.976258658"/>
    <n v="7755317.7040001284"/>
    <n v="43029504.680258788"/>
    <n v="149207572.53264764"/>
    <n v="156962890.23664775"/>
    <n v="40"/>
    <n v="365"/>
    <d v="2055-03-12T00:00:00"/>
    <m/>
    <d v="2015-03-01T00:00:00"/>
    <m/>
    <m/>
    <m/>
    <m/>
    <m/>
    <m/>
    <m/>
    <s v="h. Pipes &amp; tubes"/>
    <n v="582"/>
    <n v="39"/>
    <n v="107.2"/>
    <n v="144"/>
    <n v="171"/>
    <n v="1.5951492537313432"/>
    <n v="1.5951492537313432"/>
    <n v="8.8972222222222221"/>
    <n v="25"/>
    <n v="0.9"/>
    <n v="306646830.25566226"/>
    <n v="98218979.730888635"/>
    <n v="208427850.52477363"/>
    <n v="0.75"/>
    <n v="156320887.89358023"/>
    <n v="156320887.89358023"/>
  </r>
  <r>
    <n v="29"/>
    <x v="0"/>
    <s v="MC"/>
    <x v="0"/>
    <s v="Mine Coneyor"/>
    <d v="2015-03-22T00:00:00"/>
    <s v="2014-15"/>
    <n v="2.375E-2"/>
    <n v="4.0342465753424664E-2"/>
    <n v="98029593.466128469"/>
    <n v="85397651.766553432"/>
    <n v="183427245.2326819"/>
    <n v="0"/>
    <n v="183427245.2326819"/>
    <n v="33657643.149202384"/>
    <n v="7399907.3590444969"/>
    <n v="41057550.508246884"/>
    <n v="142369694.72443503"/>
    <n v="149769602.08347952"/>
    <n v="40"/>
    <n v="365"/>
    <d v="2055-03-12T00:00:00"/>
    <m/>
    <d v="2015-03-01T00:00:00"/>
    <m/>
    <m/>
    <m/>
    <m/>
    <m/>
    <m/>
    <m/>
    <s v="Material handling, lifting and hoisting equipment"/>
    <n v="745"/>
    <n v="39"/>
    <n v="100.3"/>
    <n v="144"/>
    <n v="120"/>
    <n v="1.1964107676969093"/>
    <n v="1.1964107676969093"/>
    <n v="8.8972222222222221"/>
    <n v="25"/>
    <n v="0.9"/>
    <n v="219454331.28536221"/>
    <n v="70291222.310701519"/>
    <n v="149163108.97466069"/>
    <n v="0.75"/>
    <n v="111872331.73099552"/>
    <n v="111872331.73099552"/>
  </r>
  <r>
    <n v="30"/>
    <x v="1"/>
    <m/>
    <x v="7"/>
    <s v="LAND SITUATED IN RAIGARH (CHHATISGARH)"/>
    <d v="2009-09-29T00:00:00"/>
    <s v="2009-10"/>
    <m/>
    <n v="0"/>
    <m/>
    <m/>
    <n v="178403050"/>
    <m/>
    <n v="178403050"/>
    <n v="0"/>
    <n v="0"/>
    <n v="0"/>
    <n v="178403050"/>
    <n v="178403050"/>
    <s v="infinite"/>
    <n v="365"/>
    <d v="2055-03-12T00:00:00"/>
    <m/>
    <d v="2009-09-01T00:00:00"/>
    <m/>
    <m/>
    <m/>
    <m/>
    <m/>
    <m/>
    <m/>
    <m/>
    <m/>
    <m/>
    <m/>
    <m/>
    <m/>
    <m/>
    <m/>
    <n v="14.377777777777778"/>
    <m/>
    <m/>
    <m/>
    <m/>
    <m/>
    <m/>
    <m/>
    <m/>
  </r>
  <r>
    <n v="31"/>
    <x v="0"/>
    <s v="BTG"/>
    <x v="2"/>
    <s v="BTG-Exchange Fluctuation"/>
    <d v="2022-03-31T00:00:00"/>
    <s v="2021-22"/>
    <e v="#DIV/0!"/>
    <n v="4.9999999999999996E-2"/>
    <m/>
    <m/>
    <n v="134149945.66999999"/>
    <n v="0"/>
    <n v="134149945.66999999"/>
    <n v="18376.704886301366"/>
    <n v="6707497.283499999"/>
    <n v="6725873.9883863004"/>
    <n v="127424071.68161368"/>
    <n v="134131568.96511368"/>
    <m/>
    <n v="365"/>
    <d v="2055-03-12T00:00:00"/>
    <m/>
    <d v="2022-03-01T00:00:00"/>
    <m/>
    <m/>
    <m/>
    <m/>
    <m/>
    <m/>
    <m/>
    <s v="(R). MANUFACTURE OF MACHINERY AND EQUIPMENT"/>
    <n v="722"/>
    <n v="123"/>
    <n v="122.3"/>
    <n v="144"/>
    <n v="129.19999999999999"/>
    <n v="1.0564186426819295"/>
    <n v="1.0564186426819295"/>
    <n v="1.875"/>
    <n v="20"/>
    <n v="0.9"/>
    <n v="141718503.52055597"/>
    <n v="11957498.734546909"/>
    <n v="129761004.78600906"/>
    <n v="0.75"/>
    <n v="97320753.58950679"/>
    <n v="97320753.58950679"/>
  </r>
  <r>
    <n v="32"/>
    <x v="1"/>
    <s v="Land"/>
    <x v="7"/>
    <s v="R&amp;R"/>
    <d v="2018-03-31T00:00:00"/>
    <s v="2017-18"/>
    <n v="0"/>
    <n v="0"/>
    <m/>
    <m/>
    <n v="113646000"/>
    <n v="0"/>
    <n v="113646000"/>
    <n v="0"/>
    <n v="0"/>
    <n v="0"/>
    <n v="113646000"/>
    <n v="113646000"/>
    <m/>
    <n v="365"/>
    <d v="2055-03-12T00:00:00"/>
    <n v="36.972602739726028"/>
    <d v="2018-03-01T00:00:00"/>
    <m/>
    <m/>
    <m/>
    <m/>
    <m/>
    <m/>
    <m/>
    <m/>
    <m/>
    <m/>
    <m/>
    <m/>
    <m/>
    <m/>
    <m/>
    <n v="5.875"/>
    <m/>
    <m/>
    <m/>
    <m/>
    <m/>
    <m/>
    <m/>
    <m/>
  </r>
  <r>
    <n v="33"/>
    <x v="0"/>
    <s v="Cranes"/>
    <x v="0"/>
    <s v="Cranes"/>
    <d v="2015-03-22T00:00:00"/>
    <s v="2014-15"/>
    <n v="2.375E-2"/>
    <n v="4.0342465753424657E-2"/>
    <n v="58202641.591776237"/>
    <n v="50702739.272966631"/>
    <n v="108905380.86474288"/>
    <n v="0"/>
    <n v="108905380.86474288"/>
    <n v="19983391.461414121"/>
    <n v="4393511.597899558"/>
    <n v="24376903.059313677"/>
    <n v="84528477.80542919"/>
    <n v="88921989.403328747"/>
    <n v="40"/>
    <n v="365"/>
    <d v="2055-03-12T00:00:00"/>
    <m/>
    <d v="2015-03-01T00:00:00"/>
    <m/>
    <m/>
    <m/>
    <m/>
    <m/>
    <m/>
    <m/>
    <s v="Cranes"/>
    <n v="744"/>
    <n v="39"/>
    <n v="108.3"/>
    <n v="144"/>
    <n v="141.1"/>
    <n v="1.3028624192059095"/>
    <n v="1.3028624192059095"/>
    <n v="8.8972222222222221"/>
    <n v="15"/>
    <n v="0.9"/>
    <n v="141888727.97797987"/>
    <n v="75744932.618911579"/>
    <n v="66143795.359068289"/>
    <n v="0.75"/>
    <n v="49607846.519301221"/>
    <n v="49607846.519301221"/>
  </r>
  <r>
    <n v="34"/>
    <x v="0"/>
    <s v="AC"/>
    <x v="0"/>
    <s v="Air conditioning"/>
    <d v="2015-03-22T00:00:00"/>
    <s v="2014-15"/>
    <n v="2.375E-2"/>
    <n v="4.0342465753424657E-2"/>
    <n v="57988358.780849025"/>
    <n v="50516068.613422967"/>
    <n v="108504427.394272"/>
    <n v="0"/>
    <n v="108504427.394272"/>
    <n v="19909819.245839361"/>
    <n v="4377336.1462483704"/>
    <n v="24287155.392087732"/>
    <n v="84217272.002184272"/>
    <n v="88594608.148432642"/>
    <n v="40"/>
    <n v="365"/>
    <d v="2055-03-12T00:00:00"/>
    <m/>
    <d v="2015-03-01T00:00:00"/>
    <m/>
    <m/>
    <m/>
    <m/>
    <m/>
    <m/>
    <m/>
    <s v="Air conditioner"/>
    <n v="653"/>
    <n v="39"/>
    <n v="108"/>
    <n v="144"/>
    <n v="122.3"/>
    <n v="1.1324074074074073"/>
    <n v="1.1324074074074073"/>
    <n v="8.8972222222222221"/>
    <n v="8"/>
    <n v="0.9"/>
    <n v="122871217.31777282"/>
    <n v="110584095.58599554"/>
    <n v="12287121.731777281"/>
    <n v="0.75"/>
    <n v="9215341.2988329604"/>
    <n v="12287121.731777279"/>
  </r>
  <r>
    <n v="35"/>
    <x v="1"/>
    <s v="Land"/>
    <x v="7"/>
    <s v="R&amp;R"/>
    <d v="2019-03-31T00:00:00"/>
    <s v="2018-19"/>
    <n v="0"/>
    <n v="0"/>
    <m/>
    <m/>
    <n v="108386000"/>
    <n v="0"/>
    <n v="108386000"/>
    <n v="0"/>
    <n v="0"/>
    <n v="0"/>
    <n v="108386000"/>
    <n v="108386000"/>
    <m/>
    <n v="365"/>
    <d v="2055-03-12T00:00:00"/>
    <n v="35.972602739726028"/>
    <d v="2019-03-01T00:00:00"/>
    <m/>
    <m/>
    <m/>
    <m/>
    <m/>
    <m/>
    <m/>
    <m/>
    <m/>
    <m/>
    <m/>
    <m/>
    <m/>
    <m/>
    <m/>
    <n v="4.875"/>
    <m/>
    <m/>
    <m/>
    <m/>
    <m/>
    <m/>
    <m/>
    <m/>
  </r>
  <r>
    <n v="36"/>
    <x v="1"/>
    <s v="Buil"/>
    <x v="1"/>
    <s v="Ash Dyke"/>
    <d v="2021-02-28T00:00:00"/>
    <s v="2020-21"/>
    <n v="3.9493166287015949E-2"/>
    <n v="3.9493166287015949E-2"/>
    <m/>
    <m/>
    <n v="98611505.450000003"/>
    <n v="0"/>
    <n v="98611505.450000003"/>
    <n v="4577348.4107229505"/>
    <n v="3894480.582549829"/>
    <n v="8471828.9932727795"/>
    <n v="90139676.456727222"/>
    <n v="94034157.039277047"/>
    <m/>
    <n v="365"/>
    <d v="2055-03-12T00:00:00"/>
    <m/>
    <d v="2021-02-01T00:00:00"/>
    <m/>
    <m/>
    <m/>
    <m/>
    <m/>
    <m/>
    <m/>
    <m/>
    <m/>
    <m/>
    <m/>
    <m/>
    <m/>
    <m/>
    <m/>
    <n v="2.9583333333333335"/>
    <m/>
    <m/>
    <m/>
    <m/>
    <m/>
    <m/>
    <m/>
    <m/>
  </r>
  <r>
    <n v="37"/>
    <x v="0"/>
    <s v="ELE"/>
    <x v="0"/>
    <s v="Electrical Fittings &amp; Installation"/>
    <d v="2015-03-22T00:00:00"/>
    <s v="2014-15"/>
    <n v="2.375E-2"/>
    <n v="4.034246575342465E-2"/>
    <n v="43374180.940461785"/>
    <n v="37785051.112069257"/>
    <n v="81159232.052531034"/>
    <n v="0"/>
    <n v="81159232.052531034"/>
    <n v="14892163.196488399"/>
    <n v="3274163.5396534773"/>
    <n v="18166326.736141875"/>
    <n v="62992905.316389158"/>
    <n v="66267068.856042638"/>
    <n v="40"/>
    <n v="365"/>
    <d v="2055-03-12T00:00:00"/>
    <m/>
    <d v="2015-03-01T00:00:00"/>
    <m/>
    <m/>
    <m/>
    <m/>
    <m/>
    <m/>
    <m/>
    <s v="(Q). MANUFACTURE OF ELECTRICAL EQUIPMENT"/>
    <n v="666"/>
    <n v="39"/>
    <n v="109.2"/>
    <n v="144"/>
    <n v="131.6"/>
    <n v="1.2051282051282051"/>
    <n v="1.2051282051282051"/>
    <n v="8.8972222222222221"/>
    <n v="15"/>
    <n v="0.9"/>
    <n v="97807279.653050214"/>
    <n v="52212786.121453308"/>
    <n v="45594493.531596906"/>
    <n v="0.75"/>
    <n v="34195870.148697682"/>
    <n v="34195870.148697682"/>
  </r>
  <r>
    <n v="38"/>
    <x v="0"/>
    <s v="FOHS"/>
    <x v="0"/>
    <s v="Fuel Oil Handling System"/>
    <d v="2015-03-22T00:00:00"/>
    <s v="2014-15"/>
    <n v="2.375E-2"/>
    <n v="4.0342465753424657E-2"/>
    <n v="40963074.826430187"/>
    <n v="35684636.40036872"/>
    <n v="76647711.226798907"/>
    <n v="0"/>
    <n v="76647711.226798907"/>
    <n v="14064330.025794128"/>
    <n v="3092157.6652455181"/>
    <n v="17156487.691039644"/>
    <n v="59491223.535759263"/>
    <n v="62583381.201004781"/>
    <n v="40"/>
    <n v="365"/>
    <d v="2055-03-12T00:00:00"/>
    <m/>
    <d v="2015-03-01T00:00:00"/>
    <m/>
    <m/>
    <m/>
    <m/>
    <m/>
    <m/>
    <m/>
    <s v="f. Manufacture of lifting and handling equipment"/>
    <n v="743"/>
    <n v="39"/>
    <n v="106.7"/>
    <n v="144"/>
    <n v="129.4"/>
    <n v="1.2127460168697282"/>
    <n v="1.2127460168697282"/>
    <n v="8.8972222222222221"/>
    <n v="15"/>
    <n v="0.9"/>
    <n v="92954206.492481515"/>
    <n v="49622053.899236381"/>
    <n v="43332152.593245134"/>
    <n v="0.75"/>
    <n v="32499114.44493385"/>
    <n v="32499114.44493385"/>
  </r>
  <r>
    <n v="39"/>
    <x v="1"/>
    <s v="Buil"/>
    <x v="6"/>
    <s v="Township"/>
    <d v="2016-03-31T00:00:00"/>
    <s v="2015-16"/>
    <n v="1.610917537746806E-2"/>
    <n v="1.610917537746806E-2"/>
    <n v="36499915.074999996"/>
    <n v="36499915.074999996"/>
    <n v="72999830.149999991"/>
    <n v="0"/>
    <n v="72999830.149999991"/>
    <n v="7059024.2260495927"/>
    <n v="1175967.0664117304"/>
    <n v="8234991.2924613226"/>
    <n v="64764838.85753867"/>
    <n v="65940805.923950396"/>
    <m/>
    <n v="365"/>
    <d v="2055-03-12T00:00:00"/>
    <m/>
    <d v="2016-03-01T00:00:00"/>
    <m/>
    <m/>
    <m/>
    <m/>
    <m/>
    <m/>
    <m/>
    <m/>
    <m/>
    <m/>
    <m/>
    <m/>
    <m/>
    <m/>
    <m/>
    <n v="7.875"/>
    <m/>
    <m/>
    <m/>
    <m/>
    <m/>
    <m/>
    <m/>
    <m/>
  </r>
  <r>
    <n v="40"/>
    <x v="0"/>
    <s v="COLTCS"/>
    <x v="0"/>
    <s v="COLTCS-Condenser online tube Cleani"/>
    <d v="2015-03-22T00:00:00"/>
    <s v="2014-15"/>
    <n v="2.375E-2"/>
    <n v="4.0342465753424657E-2"/>
    <n v="36887814.488310717"/>
    <n v="32134507.802385487"/>
    <n v="69022322.290696204"/>
    <n v="0"/>
    <n v="69022322.290696204"/>
    <n v="12665123.384710627"/>
    <n v="2784530.6732342509"/>
    <n v="15449654.057944877"/>
    <n v="53572668.232751325"/>
    <n v="56357198.905985579"/>
    <n v="40"/>
    <n v="365"/>
    <d v="2055-03-12T00:00:00"/>
    <m/>
    <d v="2015-03-01T00:00:00"/>
    <m/>
    <m/>
    <m/>
    <m/>
    <m/>
    <m/>
    <m/>
    <s v="(R). MANUFACTURE OF MACHINERY AND EQUIPMENT"/>
    <n v="722"/>
    <n v="39"/>
    <n v="109.4"/>
    <n v="144"/>
    <n v="129.19999999999999"/>
    <n v="1.1809872029250454"/>
    <n v="1.1809872029250454"/>
    <n v="8.8972222222222221"/>
    <n v="15"/>
    <n v="0.9"/>
    <n v="81514479.34148033"/>
    <n v="43515146.221793585"/>
    <n v="37999333.119686745"/>
    <n v="0.75"/>
    <n v="28499499.839765057"/>
    <n v="28499499.839765057"/>
  </r>
  <r>
    <n v="41"/>
    <x v="1"/>
    <m/>
    <x v="3"/>
    <s v="Main Plant-CAMPA"/>
    <d v="2013-07-10T00:00:00"/>
    <s v="2013-14"/>
    <m/>
    <n v="1.1111111111111112E-2"/>
    <m/>
    <m/>
    <n v="63289800"/>
    <m/>
    <n v="63289800"/>
    <n v="6185464.5463013705"/>
    <n v="703220"/>
    <n v="6888684.5463013705"/>
    <n v="56401115.453698628"/>
    <n v="57104335.453698628"/>
    <n v="90"/>
    <n v="365"/>
    <d v="2055-03-12T00:00:00"/>
    <m/>
    <d v="2013-07-01T00:00:00"/>
    <m/>
    <m/>
    <m/>
    <m/>
    <m/>
    <m/>
    <m/>
    <m/>
    <m/>
    <m/>
    <m/>
    <m/>
    <m/>
    <m/>
    <m/>
    <n v="10.597222222222221"/>
    <m/>
    <m/>
    <m/>
    <m/>
    <m/>
    <m/>
    <m/>
    <m/>
  </r>
  <r>
    <n v="42"/>
    <x v="0"/>
    <s v="CAS"/>
    <x v="0"/>
    <s v="Compressed Air System"/>
    <d v="2015-03-22T00:00:00"/>
    <s v="2014-15"/>
    <n v="2.375E-2"/>
    <n v="4.0342465753424657E-2"/>
    <n v="30259405.231429301"/>
    <n v="26360225.103957869"/>
    <n v="56619630.33538717"/>
    <n v="0"/>
    <n v="56619630.33538717"/>
    <n v="10389314.360856317"/>
    <n v="2284175.4977769209"/>
    <n v="12673489.858633239"/>
    <n v="43946140.476753935"/>
    <n v="46230315.974530853"/>
    <n v="40"/>
    <n v="365"/>
    <d v="2055-03-12T00:00:00"/>
    <n v="40"/>
    <d v="2015-03-01T00:00:00"/>
    <m/>
    <m/>
    <m/>
    <m/>
    <m/>
    <m/>
    <m/>
    <s v="Air gas compressor including compressor for refrigerator"/>
    <n v="735"/>
    <n v="39"/>
    <n v="108.7"/>
    <n v="144"/>
    <n v="133"/>
    <n v="1.2235510579576816"/>
    <n v="1.2235510579576816"/>
    <n v="8.8972222222222221"/>
    <n v="15"/>
    <n v="0.9"/>
    <n v="69277008.598035812"/>
    <n v="36982376.42325145"/>
    <n v="32294632.174784362"/>
    <n v="0.75"/>
    <n v="24220974.131088272"/>
    <n v="24220974.131088272"/>
  </r>
  <r>
    <n v="43"/>
    <x v="1"/>
    <s v="RD"/>
    <x v="4"/>
    <s v="Roads &amp; Drains"/>
    <d v="2016-03-31T00:00:00"/>
    <s v="2015-16"/>
    <n v="0.10587786259541984"/>
    <n v="0.10587786259541984"/>
    <n v="25614349.199999996"/>
    <n v="25614349.199999996"/>
    <n v="51228698.399999991"/>
    <n v="0"/>
    <n v="51228698.399999991"/>
    <n v="32558770.773948085"/>
    <n v="5423985.0901374035"/>
    <n v="37982755.864085488"/>
    <n v="13245942.535914503"/>
    <n v="18669927.626051906"/>
    <m/>
    <n v="365"/>
    <d v="2055-03-12T00:00:00"/>
    <m/>
    <d v="2016-03-01T00:00:00"/>
    <m/>
    <m/>
    <m/>
    <m/>
    <m/>
    <m/>
    <m/>
    <m/>
    <m/>
    <m/>
    <m/>
    <m/>
    <m/>
    <m/>
    <m/>
    <n v="7.875"/>
    <m/>
    <m/>
    <m/>
    <m/>
    <m/>
    <m/>
    <m/>
    <m/>
  </r>
  <r>
    <n v="44"/>
    <x v="0"/>
    <s v="HGP"/>
    <x v="0"/>
    <s v="Hydrogen Generation Plant"/>
    <d v="2015-03-22T00:00:00"/>
    <s v="2014-15"/>
    <n v="2.375E-2"/>
    <n v="4.0342465753424657E-2"/>
    <n v="27367371.443319812"/>
    <n v="23840854.313958466"/>
    <n v="51208225.757278278"/>
    <n v="0"/>
    <n v="51208225.757278278"/>
    <n v="9396358.6851882525"/>
    <n v="2065866.0939066373"/>
    <n v="11462224.77909489"/>
    <n v="39746000.978183389"/>
    <n v="41811867.07209003"/>
    <n v="40"/>
    <n v="365"/>
    <d v="2055-03-12T00:00:00"/>
    <m/>
    <d v="2015-03-01T00:00:00"/>
    <m/>
    <m/>
    <m/>
    <m/>
    <m/>
    <m/>
    <m/>
    <s v="(R). MANUFACTURE OF MACHINERY AND EQUIPMENT"/>
    <n v="722"/>
    <n v="39"/>
    <n v="109.4"/>
    <n v="144"/>
    <n v="129.19999999999999"/>
    <n v="1.1809872029250454"/>
    <n v="1.1809872029250454"/>
    <n v="8.8972222222222221"/>
    <n v="15"/>
    <n v="0.9"/>
    <n v="60476259.303842343"/>
    <n v="32284243.091701172"/>
    <n v="28192016.212141171"/>
    <n v="0.75"/>
    <n v="21144012.159105878"/>
    <n v="21144012.159105878"/>
  </r>
  <r>
    <n v="45"/>
    <x v="1"/>
    <m/>
    <x v="3"/>
    <s v="Leasable land"/>
    <d v="2008-12-15T00:00:00"/>
    <s v="2008-09"/>
    <m/>
    <n v="1.1111470496274974E-2"/>
    <m/>
    <m/>
    <n v="45762057"/>
    <m/>
    <n v="45762057"/>
    <n v="6759264.0068951044"/>
    <n v="508483.74620435364"/>
    <n v="7267747.7530994583"/>
    <n v="38494309.246900544"/>
    <n v="39002792.993104897"/>
    <n v="90"/>
    <n v="365"/>
    <d v="2055-03-12T00:00:00"/>
    <m/>
    <d v="2008-12-01T00:00:00"/>
    <m/>
    <m/>
    <m/>
    <m/>
    <m/>
    <m/>
    <m/>
    <m/>
    <m/>
    <m/>
    <m/>
    <m/>
    <m/>
    <m/>
    <m/>
    <n v="15.166666666666666"/>
    <m/>
    <m/>
    <m/>
    <m/>
    <m/>
    <m/>
    <m/>
    <m/>
  </r>
  <r>
    <n v="46"/>
    <x v="1"/>
    <s v="Land"/>
    <x v="7"/>
    <s v="R&amp;R"/>
    <d v="2017-03-31T00:00:00"/>
    <s v="2016-17"/>
    <n v="0"/>
    <n v="0"/>
    <m/>
    <m/>
    <n v="45464000"/>
    <n v="0"/>
    <n v="45464000"/>
    <n v="0"/>
    <n v="0"/>
    <n v="0"/>
    <n v="45464000"/>
    <n v="45464000"/>
    <m/>
    <n v="365"/>
    <d v="2055-03-12T00:00:00"/>
    <m/>
    <d v="2017-03-01T00:00:00"/>
    <m/>
    <m/>
    <m/>
    <m/>
    <m/>
    <m/>
    <m/>
    <m/>
    <m/>
    <m/>
    <m/>
    <m/>
    <m/>
    <m/>
    <m/>
    <n v="6.875"/>
    <m/>
    <m/>
    <m/>
    <m/>
    <m/>
    <m/>
    <m/>
    <m/>
  </r>
  <r>
    <n v="47"/>
    <x v="0"/>
    <s v="OTL"/>
    <x v="0"/>
    <s v="Other Lights &amp; DG Sets"/>
    <d v="2015-03-22T00:00:00"/>
    <s v="2014-15"/>
    <n v="2.375E-2"/>
    <n v="4.0342465753424657E-2"/>
    <n v="23359708.769397832"/>
    <n v="20349612.849781051"/>
    <n v="43709321.619178884"/>
    <n v="0"/>
    <n v="43709321.619178884"/>
    <n v="8020361.1382041257"/>
    <n v="1763341.8105271482"/>
    <n v="9783702.9487312734"/>
    <n v="33925618.67044761"/>
    <n v="35688960.480974756"/>
    <n v="40"/>
    <n v="365"/>
    <d v="2055-03-12T00:00:00"/>
    <n v="40"/>
    <d v="2015-03-01T00:00:00"/>
    <m/>
    <m/>
    <m/>
    <m/>
    <m/>
    <m/>
    <m/>
    <s v="Generators &amp; Alternators"/>
    <n v="668"/>
    <n v="39"/>
    <n v="105.2"/>
    <n v="144"/>
    <n v="141.69999999999999"/>
    <n v="1.3469581749049429"/>
    <n v="1.3469581749049429"/>
    <n v="8.8972222222222221"/>
    <n v="15"/>
    <n v="0.9"/>
    <n v="58874628.074502349"/>
    <n v="31429238.953771841"/>
    <n v="27445389.120730508"/>
    <n v="0.75"/>
    <n v="20584041.840547882"/>
    <n v="20584041.840547882"/>
  </r>
  <r>
    <n v="48"/>
    <x v="0"/>
    <s v="C&amp;I"/>
    <x v="0"/>
    <s v="Control and Instrumentation Equipments"/>
    <d v="2015-03-22T00:00:00"/>
    <s v="2014-15"/>
    <n v="2.375E-2"/>
    <n v="4.0342465753424657E-2"/>
    <n v="23148553.857368566"/>
    <n v="20165667.03292419"/>
    <n v="43314220.890292756"/>
    <n v="0"/>
    <n v="43314220.890292756"/>
    <n v="7947862.8606228977"/>
    <n v="1747402.4729029066"/>
    <n v="9695265.3335258048"/>
    <n v="33618955.55676695"/>
    <n v="35366358.029669859"/>
    <n v="40"/>
    <n v="365"/>
    <d v="2055-03-12T00:00:00"/>
    <m/>
    <d v="2015-03-01T00:00:00"/>
    <m/>
    <m/>
    <m/>
    <m/>
    <m/>
    <m/>
    <m/>
    <s v="Electric switch gear control/starter"/>
    <n v="674"/>
    <n v="39"/>
    <n v="109.1"/>
    <n v="144"/>
    <n v="127.4"/>
    <n v="1.167736021998167"/>
    <n v="1.167736021998167"/>
    <n v="8.8972222222222221"/>
    <n v="15"/>
    <n v="0.95"/>
    <n v="50579575.998380363"/>
    <n v="28501122.745679937"/>
    <n v="22078453.252700426"/>
    <n v="0.75"/>
    <n v="16558839.939525319"/>
    <n v="16558839.939525319"/>
  </r>
  <r>
    <n v="49"/>
    <x v="1"/>
    <s v="Buil"/>
    <x v="1"/>
    <s v="Ash Dyke"/>
    <d v="2020-03-18T00:00:00"/>
    <s v="2019-20"/>
    <n v="3.7991673057959897E-2"/>
    <n v="3.7991673057959897E-2"/>
    <m/>
    <m/>
    <n v="39561055.140000001"/>
    <n v="0"/>
    <n v="39561055.140000001"/>
    <n v="3063630.3027229095"/>
    <n v="1502990.6727068038"/>
    <n v="4566620.9754297137"/>
    <n v="34994434.164570287"/>
    <n v="36497424.837277092"/>
    <m/>
    <n v="365"/>
    <d v="2055-03-12T00:00:00"/>
    <m/>
    <d v="2020-03-01T00:00:00"/>
    <m/>
    <m/>
    <m/>
    <m/>
    <m/>
    <m/>
    <m/>
    <m/>
    <m/>
    <m/>
    <m/>
    <m/>
    <m/>
    <m/>
    <m/>
    <n v="3.9083333333333332"/>
    <m/>
    <m/>
    <m/>
    <m/>
    <m/>
    <m/>
    <m/>
    <m/>
  </r>
  <r>
    <n v="50"/>
    <x v="1"/>
    <m/>
    <x v="3"/>
    <s v="Private land"/>
    <d v="2009-05-04T00:00:00"/>
    <s v="2009-10"/>
    <m/>
    <n v="1.1111468876224004E-2"/>
    <m/>
    <m/>
    <n v="37148662.805"/>
    <m/>
    <n v="37148662.805"/>
    <n v="5328705.9932842785"/>
    <n v="412776.21055109781"/>
    <n v="5741482.2038353765"/>
    <n v="31407180.601164624"/>
    <n v="31819956.811715722"/>
    <n v="90"/>
    <n v="365"/>
    <d v="2055-03-12T00:00:00"/>
    <n v="45.884931506849313"/>
    <d v="2009-05-01T00:00:00"/>
    <m/>
    <m/>
    <m/>
    <m/>
    <m/>
    <m/>
    <m/>
    <m/>
    <m/>
    <m/>
    <m/>
    <m/>
    <m/>
    <m/>
    <m/>
    <n v="14.780555555555555"/>
    <m/>
    <m/>
    <m/>
    <m/>
    <m/>
    <m/>
    <m/>
    <m/>
  </r>
  <r>
    <n v="51"/>
    <x v="1"/>
    <m/>
    <x v="3"/>
    <s v="Leasable land"/>
    <d v="2012-07-27T00:00:00"/>
    <s v="2012-13"/>
    <m/>
    <n v="1.1111111111111112E-2"/>
    <m/>
    <m/>
    <n v="29923417"/>
    <m/>
    <n v="29923417"/>
    <n v="3218247.5574124814"/>
    <n v="332482.41111111111"/>
    <n v="3550729.9685235927"/>
    <n v="26372687.031476408"/>
    <n v="26705169.442587517"/>
    <n v="90"/>
    <n v="365"/>
    <d v="2055-03-12T00:00:00"/>
    <m/>
    <d v="2012-07-01T00:00:00"/>
    <m/>
    <m/>
    <m/>
    <m/>
    <m/>
    <m/>
    <m/>
    <m/>
    <m/>
    <m/>
    <m/>
    <m/>
    <m/>
    <m/>
    <m/>
    <n v="11.55"/>
    <m/>
    <m/>
    <m/>
    <m/>
    <m/>
    <m/>
    <m/>
    <m/>
  </r>
  <r>
    <n v="52"/>
    <x v="0"/>
    <s v="CHS"/>
    <x v="0"/>
    <s v="Coal Handling System"/>
    <d v="2016-03-31T00:00:00"/>
    <s v="2015-16"/>
    <n v="2.4376098418277682E-2"/>
    <n v="4.140263620386643E-2"/>
    <n v="14643184.954999998"/>
    <n v="14643184.954999998"/>
    <n v="29286369.909999996"/>
    <n v="0"/>
    <n v="29286369.909999996"/>
    <n v="4783925.9513037801"/>
    <n v="1212532.9191155904"/>
    <n v="5996458.87041937"/>
    <n v="23289911.039580628"/>
    <n v="24502443.958696216"/>
    <m/>
    <n v="365"/>
    <d v="2055-03-12T00:00:00"/>
    <m/>
    <d v="2016-03-01T00:00:00"/>
    <m/>
    <m/>
    <m/>
    <m/>
    <m/>
    <m/>
    <m/>
    <s v="Material handling, lifting and hoisting equipment"/>
    <n v="745"/>
    <n v="51"/>
    <n v="101"/>
    <n v="144"/>
    <n v="120"/>
    <n v="1.1881188118811881"/>
    <n v="1.1881188118811881"/>
    <n v="7.875"/>
    <n v="15"/>
    <n v="0.9"/>
    <n v="34795687.021782175"/>
    <n v="16440962.117792079"/>
    <n v="18354724.903990097"/>
    <n v="0.75"/>
    <n v="13766043.677992573"/>
    <n v="13766043.677992573"/>
  </r>
  <r>
    <n v="53"/>
    <x v="1"/>
    <s v="RD"/>
    <x v="4"/>
    <s v="Roads &amp; Drains"/>
    <d v="2017-03-31T00:00:00"/>
    <s v="2016-17"/>
    <n v="0.11915807560137458"/>
    <n v="0.11915807560137458"/>
    <m/>
    <m/>
    <n v="28781937.57"/>
    <n v="0"/>
    <n v="28781937.57"/>
    <n v="17157397.629786599"/>
    <n v="3429600.2929201033"/>
    <n v="20586997.922706701"/>
    <n v="8194939.6472932994"/>
    <n v="11624539.940213401"/>
    <m/>
    <n v="365"/>
    <d v="2055-03-12T00:00:00"/>
    <m/>
    <d v="2017-03-01T00:00:00"/>
    <m/>
    <m/>
    <m/>
    <m/>
    <m/>
    <m/>
    <m/>
    <m/>
    <m/>
    <m/>
    <m/>
    <m/>
    <m/>
    <m/>
    <m/>
    <n v="6.875"/>
    <m/>
    <m/>
    <m/>
    <m/>
    <m/>
    <m/>
    <m/>
    <m/>
  </r>
  <r>
    <n v="54"/>
    <x v="0"/>
    <s v="CHS"/>
    <x v="0"/>
    <s v="Coal Handling System"/>
    <d v="2017-03-31T00:00:00"/>
    <s v="2016-17"/>
    <n v="2.5018037518037519E-2"/>
    <n v="4.249296536796536E-2"/>
    <m/>
    <m/>
    <n v="27792926.230000004"/>
    <n v="0"/>
    <n v="27792926.230000004"/>
    <n v="3964206.7349496814"/>
    <n v="1181003.8517658063"/>
    <n v="5145210.5867154878"/>
    <n v="22647715.643284515"/>
    <n v="23828719.495050322"/>
    <m/>
    <n v="365"/>
    <d v="2055-03-12T00:00:00"/>
    <m/>
    <d v="2017-03-01T00:00:00"/>
    <m/>
    <m/>
    <m/>
    <m/>
    <m/>
    <m/>
    <m/>
    <s v="Material handling, lifting and hoisting equipment"/>
    <n v="745"/>
    <n v="63"/>
    <n v="103.3"/>
    <n v="144"/>
    <n v="120"/>
    <n v="1.1616650532429817"/>
    <n v="1.1616650532429817"/>
    <n v="6.875"/>
    <n v="15"/>
    <n v="0.9"/>
    <n v="32286071.128751218"/>
    <n v="13318004.340609878"/>
    <n v="18968066.78814134"/>
    <n v="0.75"/>
    <n v="14226050.091106005"/>
    <n v="14226050.091106005"/>
  </r>
  <r>
    <n v="55"/>
    <x v="1"/>
    <s v="Land"/>
    <x v="7"/>
    <s v="R&amp;R"/>
    <d v="2020-03-31T00:00:00"/>
    <s v="2019-20"/>
    <n v="0"/>
    <n v="0"/>
    <m/>
    <m/>
    <n v="27516000"/>
    <n v="0"/>
    <n v="27516000"/>
    <n v="0"/>
    <n v="0"/>
    <n v="0"/>
    <n v="27516000"/>
    <n v="27516000"/>
    <m/>
    <n v="365"/>
    <d v="2055-03-12T00:00:00"/>
    <m/>
    <d v="2020-03-01T00:00:00"/>
    <m/>
    <m/>
    <m/>
    <m/>
    <m/>
    <m/>
    <m/>
    <m/>
    <m/>
    <m/>
    <m/>
    <m/>
    <m/>
    <m/>
    <m/>
    <n v="3.875"/>
    <m/>
    <m/>
    <m/>
    <m/>
    <m/>
    <m/>
    <m/>
    <m/>
  </r>
  <r>
    <n v="56"/>
    <x v="0"/>
    <s v="BTG"/>
    <x v="0"/>
    <s v="BTG-Civil"/>
    <d v="2017-03-31T00:00:00"/>
    <s v="2016-17"/>
    <n v="2.5018037518037519E-2"/>
    <n v="4.2492965367965367E-2"/>
    <m/>
    <m/>
    <n v="27250950.629999999"/>
    <n v="0"/>
    <n v="27250950.629999999"/>
    <n v="3886902.7725702436"/>
    <n v="1157973.701364724"/>
    <n v="5044876.4739349671"/>
    <n v="22206074.156065032"/>
    <n v="23364047.857429754"/>
    <m/>
    <n v="365"/>
    <d v="2055-03-12T00:00:00"/>
    <m/>
    <d v="2017-03-01T00:00:00"/>
    <m/>
    <m/>
    <m/>
    <m/>
    <m/>
    <m/>
    <m/>
    <s v="a. Manufacture of engines and turbines, except aircraft, vehicle and two wheeler engines"/>
    <n v="723"/>
    <n v="63"/>
    <n v="103.8"/>
    <n v="144"/>
    <n v="128.9"/>
    <n v="1.241811175337187"/>
    <n v="1.241811175337187"/>
    <n v="6.875"/>
    <n v="15"/>
    <n v="0.9"/>
    <n v="33840535.030895956"/>
    <n v="13959220.700244581"/>
    <n v="19881314.330651373"/>
    <n v="0.75"/>
    <n v="14910985.74798853"/>
    <n v="14910985.74798853"/>
  </r>
  <r>
    <n v="57"/>
    <x v="1"/>
    <s v="Buil"/>
    <x v="1"/>
    <s v="Ash Dyke"/>
    <d v="2018-02-20T00:00:00"/>
    <s v="2017-18"/>
    <n v="3.5081950627276412E-2"/>
    <n v="3.5081950627276412E-2"/>
    <m/>
    <m/>
    <n v="26887412.240000002"/>
    <n v="0"/>
    <n v="26887412.240000002"/>
    <n v="5029012.4451728053"/>
    <n v="943262.86869890743"/>
    <n v="5972275.3138717124"/>
    <n v="20915136.926128291"/>
    <n v="21858399.794827197"/>
    <m/>
    <n v="365"/>
    <d v="2055-03-12T00:00:00"/>
    <n v="37.079452054794523"/>
    <d v="2018-02-01T00:00:00"/>
    <m/>
    <m/>
    <m/>
    <m/>
    <m/>
    <m/>
    <m/>
    <m/>
    <m/>
    <m/>
    <m/>
    <m/>
    <m/>
    <m/>
    <m/>
    <n v="5.9861111111111107"/>
    <m/>
    <m/>
    <m/>
    <m/>
    <m/>
    <m/>
    <m/>
    <m/>
  </r>
  <r>
    <n v="58"/>
    <x v="1"/>
    <m/>
    <x v="5"/>
    <s v="FREE HOLD LAND"/>
    <d v="2017-03-31T00:00:00"/>
    <s v="2016-17"/>
    <m/>
    <n v="0"/>
    <m/>
    <m/>
    <n v="26843913"/>
    <m/>
    <n v="26843913"/>
    <n v="0"/>
    <n v="0"/>
    <n v="0"/>
    <n v="26843913"/>
    <n v="26843913"/>
    <s v="infinity"/>
    <n v="365"/>
    <d v="2055-03-12T00:00:00"/>
    <m/>
    <d v="2017-03-01T00:00:00"/>
    <m/>
    <m/>
    <m/>
    <m/>
    <m/>
    <m/>
    <m/>
    <m/>
    <m/>
    <m/>
    <m/>
    <m/>
    <m/>
    <m/>
    <m/>
    <n v="6.875"/>
    <m/>
    <m/>
    <m/>
    <m/>
    <m/>
    <m/>
    <m/>
    <m/>
  </r>
  <r>
    <n v="59"/>
    <x v="0"/>
    <s v="AAQMS"/>
    <x v="0"/>
    <s v="AAQMS &amp; CCMS"/>
    <d v="2015-03-22T00:00:00"/>
    <s v="2014-15"/>
    <n v="2.375E-2"/>
    <n v="4.0342465753424657E-2"/>
    <n v="13841586.686402619"/>
    <n v="12057981.247778969"/>
    <n v="25899567.934181586"/>
    <n v="0"/>
    <n v="25899567.934181586"/>
    <n v="4752393.3216214012"/>
    <n v="1044852.432413216"/>
    <n v="5797245.754034617"/>
    <n v="20102322.18014697"/>
    <n v="21147174.612560183"/>
    <n v="40"/>
    <n v="365"/>
    <d v="2055-03-12T00:00:00"/>
    <m/>
    <d v="2015-03-01T00:00:00"/>
    <m/>
    <m/>
    <m/>
    <m/>
    <m/>
    <m/>
    <m/>
    <s v="Electric switch gear control/starter"/>
    <n v="674"/>
    <n v="39"/>
    <n v="109.1"/>
    <n v="144"/>
    <n v="127.4"/>
    <n v="1.167736021998167"/>
    <n v="1.167736021998167"/>
    <n v="8.8972222222222221"/>
    <n v="15"/>
    <n v="0.95"/>
    <n v="30243858.430932488"/>
    <n v="17042134.190104242"/>
    <n v="13201724.240828246"/>
    <n v="0.75"/>
    <n v="9901293.1806211844"/>
    <n v="9901293.1806211844"/>
  </r>
  <r>
    <n v="60"/>
    <x v="1"/>
    <s v="Buil"/>
    <x v="8"/>
    <s v="Security Sheds / RCO Complex"/>
    <d v="2015-03-22T00:00:00"/>
    <s v="2014-15"/>
    <n v="0.33329999999999999"/>
    <n v="0.33329999999999999"/>
    <n v="13601202.272262683"/>
    <n v="11812999.269874621"/>
    <n v="25414201.542137302"/>
    <n v="0"/>
    <n v="25414201.542137302"/>
    <n v="25414201.542137302"/>
    <n v="0"/>
    <n v="25414201.542137302"/>
    <n v="0"/>
    <n v="0"/>
    <n v="3"/>
    <n v="365"/>
    <d v="2055-03-12T00:00:00"/>
    <m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61"/>
    <x v="0"/>
    <s v="BTG"/>
    <x v="2"/>
    <s v="BTG-Exchange Fluctuation"/>
    <d v="2018-03-31T00:00:00"/>
    <s v="2017-18"/>
    <n v="2.5694701741385696E-2"/>
    <n v="4.3638755094479433E-2"/>
    <m/>
    <m/>
    <n v="24589111.109999999"/>
    <n v="0"/>
    <n v="24589111.109999999"/>
    <n v="2971929.7978155646"/>
    <n v="1073038.1977202334"/>
    <n v="4044967.9955357979"/>
    <n v="20544143.114464201"/>
    <n v="21617181.312184434"/>
    <m/>
    <n v="365"/>
    <d v="2055-03-12T00:00:00"/>
    <m/>
    <d v="2018-03-01T00:00:00"/>
    <m/>
    <m/>
    <m/>
    <m/>
    <m/>
    <m/>
    <m/>
    <s v="a. Manufacture of engines and turbines, except aircraft, vehicle and two wheeler engines"/>
    <n v="723"/>
    <n v="75"/>
    <n v="102.9"/>
    <n v="144"/>
    <n v="128.9"/>
    <n v="1.2526724975704568"/>
    <n v="1.2526724975704568"/>
    <n v="5.875"/>
    <n v="15"/>
    <n v="0.9"/>
    <n v="30802103.227201167"/>
    <n v="10857741.387588412"/>
    <n v="19944361.839612756"/>
    <n v="0.75"/>
    <n v="14958271.379709568"/>
    <n v="14958271.379709568"/>
  </r>
  <r>
    <n v="62"/>
    <x v="1"/>
    <m/>
    <x v="3"/>
    <s v="Main Plant-CAMPA"/>
    <d v="2013-03-05T00:00:00"/>
    <s v="2012-13"/>
    <m/>
    <n v="1.1111111111111112E-2"/>
    <m/>
    <m/>
    <n v="24422138"/>
    <m/>
    <n v="24422138"/>
    <n v="2462286.7901369864"/>
    <n v="271357.08888888889"/>
    <n v="2733643.8790258751"/>
    <n v="21688494.120974123"/>
    <n v="21959851.209863015"/>
    <n v="90"/>
    <n v="365"/>
    <d v="2055-03-12T00:00:00"/>
    <m/>
    <d v="2013-03-01T00:00:00"/>
    <m/>
    <m/>
    <m/>
    <m/>
    <m/>
    <m/>
    <m/>
    <m/>
    <m/>
    <m/>
    <m/>
    <m/>
    <m/>
    <m/>
    <m/>
    <n v="10.944444444444445"/>
    <m/>
    <m/>
    <m/>
    <m/>
    <m/>
    <m/>
    <m/>
    <m/>
  </r>
  <r>
    <n v="63"/>
    <x v="1"/>
    <s v="Buil"/>
    <x v="1"/>
    <s v="Ash Dyke"/>
    <d v="2019-02-06T00:00:00"/>
    <s v="2018-19"/>
    <n v="3.6373649428301687E-2"/>
    <n v="3.6373649428301687E-2"/>
    <m/>
    <m/>
    <n v="20553217.690000001"/>
    <n v="0"/>
    <n v="20553217.690000001"/>
    <n v="2466041.1616303367"/>
    <n v="747595.53487962869"/>
    <n v="3213636.6965099652"/>
    <n v="17339580.993490037"/>
    <n v="18087176.528369665"/>
    <m/>
    <n v="365"/>
    <d v="2055-03-12T00:00:00"/>
    <n v="36.11780821917808"/>
    <d v="2019-02-01T00:00:00"/>
    <m/>
    <m/>
    <m/>
    <m/>
    <m/>
    <m/>
    <m/>
    <m/>
    <m/>
    <m/>
    <m/>
    <m/>
    <m/>
    <m/>
    <m/>
    <n v="5.0250000000000004"/>
    <m/>
    <m/>
    <m/>
    <m/>
    <m/>
    <m/>
    <m/>
    <m/>
  </r>
  <r>
    <n v="64"/>
    <x v="0"/>
    <s v="BTG"/>
    <x v="2"/>
    <s v="BTG-Exchange Fluctuation"/>
    <d v="2023-03-31T00:00:00"/>
    <s v="2022-23"/>
    <m/>
    <e v="#DIV/0!"/>
    <m/>
    <m/>
    <n v="0"/>
    <n v="20540485.350000001"/>
    <n v="20540485.350000001"/>
    <n v="0"/>
    <e v="#DIV/0!"/>
    <e v="#DIV/0!"/>
    <n v="20538725.089022197"/>
    <n v="0"/>
    <m/>
    <n v="365"/>
    <d v="2045-03-14T00:00:00"/>
    <m/>
    <d v="2023-03-01T00:00:00"/>
    <m/>
    <m/>
    <m/>
    <m/>
    <m/>
    <m/>
    <m/>
    <s v="a. Manufacture of engines and turbines, except aircraft, vehicle and two wheeler engines"/>
    <n v="723"/>
    <n v="135"/>
    <n v="127.4"/>
    <n v="144"/>
    <n v="128.9"/>
    <n v="1.0117739403453689"/>
    <n v="1.0117739403453689"/>
    <n v="0.875"/>
    <n v="25"/>
    <n v="0.9"/>
    <n v="20782327.799175825"/>
    <n v="654643.32567403861"/>
    <n v="20127684.473501787"/>
    <n v="0.75"/>
    <n v="15095763.35512634"/>
    <n v="15095763.35512634"/>
  </r>
  <r>
    <n v="65"/>
    <x v="1"/>
    <s v="Buil"/>
    <x v="1"/>
    <s v="Water pipe line"/>
    <d v="2015-03-22T00:00:00"/>
    <s v="2014-15"/>
    <n v="3.1666666666666662E-2"/>
    <n v="3.1666666666666662E-2"/>
    <n v="8634386.9226287417"/>
    <n v="7499190.4664807245"/>
    <n v="16133577.389109466"/>
    <n v="0"/>
    <n v="16133577.389109466"/>
    <n v="3590273.4888504548"/>
    <n v="510896.61732179968"/>
    <n v="4101170.1061722543"/>
    <n v="12032407.282937212"/>
    <n v="12543303.90025901"/>
    <n v="30"/>
    <n v="365"/>
    <d v="2075-03-07T00:00:00"/>
    <m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66"/>
    <x v="0"/>
    <s v="PAL"/>
    <x v="0"/>
    <s v="Pay Loader"/>
    <d v="2015-03-22T00:00:00"/>
    <s v="2014-15"/>
    <n v="2.375E-2"/>
    <n v="4.0342465753424664E-2"/>
    <n v="8527363.8612550944"/>
    <n v="7428540.951378841"/>
    <n v="15955904.812633935"/>
    <n v="0"/>
    <n v="15955904.812633935"/>
    <n v="2927799.2460990623"/>
    <n v="643700.54346858826"/>
    <n v="3571499.7895676503"/>
    <n v="12384405.023066286"/>
    <n v="13028105.566534873"/>
    <n v="40"/>
    <n v="365"/>
    <d v="2075-03-07T00:00:00"/>
    <m/>
    <d v="2015-03-01T00:00:00"/>
    <m/>
    <m/>
    <m/>
    <m/>
    <m/>
    <m/>
    <m/>
    <s v="Loader"/>
    <n v="773"/>
    <n v="39"/>
    <n v="124.4"/>
    <n v="144"/>
    <n v="140.80000000000001"/>
    <n v="1.1318327974276527"/>
    <n v="1.1318327974276527"/>
    <n v="8.8972222222222221"/>
    <n v="12"/>
    <n v="0.9"/>
    <n v="18059416.379572816"/>
    <n v="12050898.054952443"/>
    <n v="6008518.3246203735"/>
    <n v="0.75"/>
    <n v="4506388.7434652802"/>
    <n v="4506388.7434652802"/>
  </r>
  <r>
    <n v="67"/>
    <x v="0"/>
    <m/>
    <x v="5"/>
    <m/>
    <d v="2021-12-28T00:00:00"/>
    <s v="2021-22"/>
    <m/>
    <n v="6.3333333333333325E-2"/>
    <m/>
    <m/>
    <n v="14042000"/>
    <m/>
    <n v="14042000"/>
    <n v="229032.07305936067"/>
    <n v="889326.66666666651"/>
    <n v="1118358.7397260272"/>
    <n v="12923641.260273973"/>
    <n v="13812967.926940639"/>
    <n v="15"/>
    <n v="365"/>
    <d v="2045-03-14T00:00:00"/>
    <m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305555555555555"/>
    <n v="8"/>
    <n v="0.9"/>
    <n v="14588027.219701881"/>
    <n v="3496567.7742222948"/>
    <n v="11091459.445479587"/>
    <n v="0.75"/>
    <n v="8318594.58410969"/>
    <n v="8318594.58410969"/>
  </r>
  <r>
    <n v="68"/>
    <x v="0"/>
    <m/>
    <x v="5"/>
    <m/>
    <d v="2021-12-28T00:00:00"/>
    <s v="2021-22"/>
    <m/>
    <n v="6.3333333333333325E-2"/>
    <m/>
    <m/>
    <n v="14042000"/>
    <m/>
    <n v="14042000"/>
    <n v="229032.07305936067"/>
    <n v="889326.66666666651"/>
    <n v="1118358.7397260272"/>
    <n v="12923641.260273973"/>
    <n v="13812967.926940639"/>
    <n v="15"/>
    <n v="365"/>
    <d v="2045-03-14T00:00:00"/>
    <m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305555555555555"/>
    <n v="8"/>
    <n v="0.9"/>
    <n v="14588027.219701881"/>
    <n v="3496567.7742222948"/>
    <n v="11091459.445479587"/>
    <n v="0.75"/>
    <n v="8318594.58410969"/>
    <n v="8318594.58410969"/>
  </r>
  <r>
    <n v="69"/>
    <x v="0"/>
    <s v="P&amp;M"/>
    <x v="5"/>
    <s v="P&amp;M Bulldozer"/>
    <d v="2022-05-05T00:00:00"/>
    <s v="2022-23"/>
    <m/>
    <n v="6.3333333333333325E-2"/>
    <m/>
    <m/>
    <n v="0"/>
    <n v="13658500"/>
    <n v="13658500"/>
    <m/>
    <n v="784459.42009132425"/>
    <n v="784459.42009132425"/>
    <n v="12874040.579908676"/>
    <n v="0"/>
    <n v="15"/>
    <n v="365"/>
    <d v="2045-03-14T00:00:00"/>
    <n v="22.873972602739727"/>
    <d v="2022-05-01T00:00:00"/>
    <m/>
    <m/>
    <m/>
    <m/>
    <m/>
    <m/>
    <m/>
    <s v="Excavator"/>
    <n v="770"/>
    <n v="125"/>
    <n v="127.5"/>
    <n v="144"/>
    <n v="125.7"/>
    <n v="0.98588235294117654"/>
    <n v="0.98588235294117654"/>
    <n v="1.7777777777777777"/>
    <n v="12"/>
    <n v="0.9"/>
    <n v="13465674.117647059"/>
    <n v="1795423.2156862745"/>
    <n v="11670250.901960785"/>
    <n v="0.75"/>
    <n v="8752688.1764705889"/>
    <n v="8752688.1764705889"/>
  </r>
  <r>
    <n v="70"/>
    <x v="0"/>
    <s v="BTG"/>
    <x v="2"/>
    <s v="BTG-Exchange Fluctuation"/>
    <d v="2015-03-31T00:00:00"/>
    <s v="2014-15"/>
    <n v="2.3764649441436497E-2"/>
    <n v="4.0367349736138716E-2"/>
    <n v="6309313"/>
    <n v="6309313"/>
    <n v="12618626"/>
    <n v="0"/>
    <n v="12618626"/>
    <n v="2309465.4103008695"/>
    <n v="509380.48893153312"/>
    <n v="2818845.8992324024"/>
    <n v="9799780.1007675976"/>
    <n v="10309160.589699131"/>
    <m/>
    <n v="365"/>
    <d v="2045-03-14T00:00:00"/>
    <n v="29.975342465753425"/>
    <d v="2015-03-01T00:00:00"/>
    <m/>
    <m/>
    <m/>
    <m/>
    <m/>
    <m/>
    <m/>
    <s v="a. Manufacture of engines and turbines, except aircraft, vehicle and two wheeler engines"/>
    <n v="723"/>
    <n v="39"/>
    <n v="105.9"/>
    <n v="144"/>
    <n v="128.9"/>
    <n v="1.2171860245514636"/>
    <n v="1.2171860245514636"/>
    <n v="8.875"/>
    <n v="15"/>
    <n v="0.9"/>
    <n v="15359215.216241738"/>
    <n v="8178782.1026487257"/>
    <n v="7180433.1135930121"/>
    <n v="0.75"/>
    <n v="5385324.8351947591"/>
    <n v="5385324.8351947591"/>
  </r>
  <r>
    <n v="71"/>
    <x v="1"/>
    <s v="RD"/>
    <x v="4"/>
    <s v="Roads &amp; Drains"/>
    <d v="2018-03-31T00:00:00"/>
    <s v="2017-18"/>
    <n v="0.1362475442043222"/>
    <n v="0.1362475442043222"/>
    <m/>
    <m/>
    <n v="12437975.210000001"/>
    <n v="0"/>
    <n v="12437975.210000001"/>
    <n v="8491789.322646562"/>
    <n v="1694643.5772367388"/>
    <n v="10186432.8998833"/>
    <n v="2251542.3101167008"/>
    <n v="3946185.8873534389"/>
    <m/>
    <n v="365"/>
    <d v="2045-03-14T00:00:00"/>
    <n v="26.972602739726028"/>
    <d v="2018-03-01T00:00:00"/>
    <m/>
    <m/>
    <m/>
    <m/>
    <m/>
    <m/>
    <m/>
    <m/>
    <m/>
    <m/>
    <m/>
    <m/>
    <m/>
    <m/>
    <m/>
    <n v="5.875"/>
    <m/>
    <m/>
    <m/>
    <m/>
    <m/>
    <m/>
    <m/>
    <m/>
  </r>
  <r>
    <n v="72"/>
    <x v="1"/>
    <s v="Land"/>
    <x v="7"/>
    <s v="R&amp;R"/>
    <d v="2021-03-31T00:00:00"/>
    <s v="2020-21"/>
    <n v="0"/>
    <n v="0"/>
    <m/>
    <m/>
    <n v="12190000"/>
    <n v="0"/>
    <n v="12190000"/>
    <n v="0"/>
    <n v="0"/>
    <n v="0"/>
    <n v="12190000"/>
    <n v="12190000"/>
    <m/>
    <n v="365"/>
    <d v="2045-03-14T00:00:00"/>
    <n v="23.969863013698632"/>
    <d v="2021-03-01T00:00:00"/>
    <m/>
    <m/>
    <m/>
    <m/>
    <m/>
    <m/>
    <m/>
    <m/>
    <m/>
    <m/>
    <m/>
    <m/>
    <m/>
    <m/>
    <m/>
    <n v="2.875"/>
    <m/>
    <m/>
    <m/>
    <m/>
    <m/>
    <m/>
    <m/>
    <m/>
  </r>
  <r>
    <n v="73"/>
    <x v="1"/>
    <s v="Land"/>
    <x v="7"/>
    <s v="R&amp;R"/>
    <d v="2015-03-22T00:00:00"/>
    <s v="2014-15"/>
    <n v="0"/>
    <n v="0"/>
    <n v="5928000"/>
    <n v="5928000"/>
    <n v="11856000"/>
    <n v="0"/>
    <n v="11856000"/>
    <n v="0"/>
    <n v="0"/>
    <n v="0"/>
    <n v="11856000"/>
    <n v="11856000"/>
    <s v="infinite"/>
    <n v="365"/>
    <d v="2045-03-14T00:00:00"/>
    <n v="30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74"/>
    <x v="1"/>
    <s v="Land"/>
    <x v="7"/>
    <s v="R&amp;R"/>
    <d v="2016-03-31T00:00:00"/>
    <s v="2015-16"/>
    <n v="0"/>
    <n v="0"/>
    <n v="5865000"/>
    <n v="5865000"/>
    <n v="11730000"/>
    <n v="0"/>
    <n v="11730000"/>
    <n v="0"/>
    <n v="0"/>
    <n v="0"/>
    <n v="11730000"/>
    <n v="11730000"/>
    <m/>
    <n v="365"/>
    <d v="2045-03-14T00:00:00"/>
    <m/>
    <d v="2016-03-01T00:00:00"/>
    <m/>
    <m/>
    <m/>
    <m/>
    <m/>
    <m/>
    <m/>
    <m/>
    <m/>
    <m/>
    <m/>
    <m/>
    <m/>
    <m/>
    <m/>
    <n v="7.875"/>
    <m/>
    <m/>
    <m/>
    <m/>
    <m/>
    <m/>
    <m/>
    <m/>
  </r>
  <r>
    <n v="75"/>
    <x v="0"/>
    <m/>
    <x v="5"/>
    <s v="MERCURY ANALYSER"/>
    <d v="2019-03-29T00:00:00"/>
    <s v="2018-19"/>
    <m/>
    <n v="6.3333333333333325E-2"/>
    <m/>
    <m/>
    <n v="11328000"/>
    <m/>
    <n v="11328000"/>
    <n v="2158216.7671232875"/>
    <n v="717439.99999999988"/>
    <n v="2875656.7671232875"/>
    <n v="8452343.2328767125"/>
    <n v="9169783.2328767125"/>
    <n v="15"/>
    <n v="365"/>
    <d v="2018-03-21T00:00:00"/>
    <m/>
    <d v="2019-03-01T00:00:00"/>
    <m/>
    <m/>
    <m/>
    <m/>
    <m/>
    <m/>
    <m/>
    <s v="e. Manufacture of measuring, testing, navigating and control equipment"/>
    <n v="654"/>
    <n v="87"/>
    <n v="108.4"/>
    <n v="144"/>
    <n v="113.8"/>
    <n v="1.0498154981549814"/>
    <n v="1.0498154981549814"/>
    <n v="4.8777777777777782"/>
    <n v="12"/>
    <n v="0.95"/>
    <n v="11892309.963099631"/>
    <n v="4592303.5834358344"/>
    <n v="7300006.3796637962"/>
    <n v="0.75"/>
    <n v="5475004.7847478474"/>
    <n v="5475004.7847478474"/>
  </r>
  <r>
    <n v="76"/>
    <x v="1"/>
    <m/>
    <x v="3"/>
    <s v="Leasable land"/>
    <d v="2012-07-27T00:00:00"/>
    <s v="2012-13"/>
    <m/>
    <n v="1.1084980062721999E-2"/>
    <m/>
    <m/>
    <n v="10449374.630000001"/>
    <m/>
    <n v="10449374.630000001"/>
    <n v="1121641.408149665"/>
    <n v="115831.10944146308"/>
    <n v="1237472.5175911281"/>
    <n v="9211902.1124088727"/>
    <n v="9327733.2218503356"/>
    <n v="90"/>
    <n v="365"/>
    <d v="2045-03-14T00:00:00"/>
    <m/>
    <d v="2012-07-01T00:00:00"/>
    <m/>
    <m/>
    <m/>
    <m/>
    <m/>
    <m/>
    <m/>
    <m/>
    <m/>
    <m/>
    <m/>
    <m/>
    <m/>
    <m/>
    <m/>
    <n v="11.55"/>
    <m/>
    <m/>
    <m/>
    <m/>
    <m/>
    <m/>
    <m/>
    <m/>
  </r>
  <r>
    <n v="77"/>
    <x v="1"/>
    <m/>
    <x v="3"/>
    <s v="Main Plant-CAMPA"/>
    <d v="2014-02-22T00:00:00"/>
    <s v="2013-14"/>
    <m/>
    <n v="1.1111111111111113E-2"/>
    <m/>
    <m/>
    <n v="9981908"/>
    <m/>
    <n v="9981908"/>
    <n v="898827.51488584513"/>
    <n v="110910.08888888892"/>
    <n v="1009737.6037747341"/>
    <n v="8972170.3962252662"/>
    <n v="9083080.4851141553"/>
    <n v="90"/>
    <n v="365"/>
    <d v="2045-03-14T00:00:00"/>
    <m/>
    <d v="2014-02-01T00:00:00"/>
    <m/>
    <m/>
    <m/>
    <m/>
    <m/>
    <m/>
    <m/>
    <m/>
    <m/>
    <m/>
    <m/>
    <m/>
    <m/>
    <m/>
    <m/>
    <n v="9.9805555555555561"/>
    <m/>
    <m/>
    <m/>
    <m/>
    <m/>
    <m/>
    <m/>
    <m/>
  </r>
  <r>
    <n v="78"/>
    <x v="1"/>
    <m/>
    <x v="3"/>
    <s v="Water Corrido"/>
    <d v="2013-04-01T00:00:00"/>
    <s v="2013-14"/>
    <m/>
    <n v="1.1111111111111113E-2"/>
    <m/>
    <m/>
    <n v="9903694"/>
    <m/>
    <n v="9903694"/>
    <n v="990369.40000000026"/>
    <n v="110041.04444444447"/>
    <n v="1100410.4444444447"/>
    <n v="8803283.555555556"/>
    <n v="8913324.5999999996"/>
    <n v="90"/>
    <n v="365"/>
    <d v="2045-03-14T00:00:00"/>
    <n v="31.972602739726028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79"/>
    <x v="1"/>
    <m/>
    <x v="7"/>
    <s v="Land Tolakbeda/Balrampur"/>
    <d v="2011-11-24T00:00:00"/>
    <s v="2011-12"/>
    <m/>
    <n v="0"/>
    <m/>
    <m/>
    <n v="9861232"/>
    <m/>
    <n v="9861232"/>
    <n v="0"/>
    <n v="0"/>
    <n v="0"/>
    <n v="9861232"/>
    <n v="9861232"/>
    <s v="infinite"/>
    <n v="365"/>
    <d v="2045-03-14T00:00:00"/>
    <n v="33.326027397260276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80"/>
    <x v="1"/>
    <m/>
    <x v="9"/>
    <s v="Security Shed"/>
    <d v="2012-04-01T00:00:00"/>
    <s v="2012-13"/>
    <m/>
    <n v="0.83772109589041088"/>
    <m/>
    <m/>
    <n v="9429984"/>
    <m/>
    <n v="9429984"/>
    <n v="8958484.8000000007"/>
    <n v="0"/>
    <n v="8958484.8000000007"/>
    <n v="471499.19999999925"/>
    <n v="471499.19999999925"/>
    <n v="3"/>
    <n v="4017"/>
    <d v="2045-03-14T00:00:00"/>
    <n v="32.972602739726028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81"/>
    <x v="0"/>
    <s v="FFE"/>
    <x v="0"/>
    <s v="Fire Fighting Engines &amp; Tenders"/>
    <d v="2016-03-31T00:00:00"/>
    <s v="2015-16"/>
    <n v="2.4376098418277682E-2"/>
    <n v="4.140263620386643E-2"/>
    <n v="4621758.9849999994"/>
    <n v="4621758.9849999994"/>
    <n v="9243517.9699999988"/>
    <n v="0"/>
    <n v="9243517.9699999988"/>
    <n v="1509927.8481395729"/>
    <n v="382706.01175581187"/>
    <n v="1892633.8598953849"/>
    <n v="7350884.1101046139"/>
    <n v="7733590.1218604259"/>
    <m/>
    <n v="365"/>
    <d v="2025-03-19T00:00:00"/>
    <m/>
    <d v="2016-03-01T00:00:00"/>
    <m/>
    <m/>
    <m/>
    <m/>
    <m/>
    <m/>
    <m/>
    <s v="Light, medium &amp; heavy commercial vehicles"/>
    <n v="801"/>
    <n v="51"/>
    <n v="110.5"/>
    <n v="144"/>
    <n v="115.4"/>
    <n v="1.044343891402715"/>
    <n v="1.044343891402715"/>
    <n v="7.875"/>
    <n v="12"/>
    <n v="0.9"/>
    <n v="9653411.5270407237"/>
    <n v="5701546.1831584275"/>
    <n v="3951865.3438822962"/>
    <n v="0.75"/>
    <n v="2963899.0079117222"/>
    <n v="2963899.0079117222"/>
  </r>
  <r>
    <n v="82"/>
    <x v="0"/>
    <s v="FAHS"/>
    <x v="0"/>
    <s v="Fly Ash Handling System"/>
    <d v="2016-03-31T00:00:00"/>
    <s v="2015-16"/>
    <n v="2.4376098418277682E-2"/>
    <n v="4.140263620386643E-2"/>
    <n v="4502413"/>
    <n v="4502413"/>
    <n v="9004826"/>
    <n v="0"/>
    <n v="9004826"/>
    <n v="1470937.535814763"/>
    <n v="372823.53495711775"/>
    <n v="1843761.0707718809"/>
    <n v="7161064.9292281196"/>
    <n v="7533888.464185237"/>
    <m/>
    <n v="365"/>
    <d v="2025-03-19T00:00:00"/>
    <m/>
    <d v="2016-03-01T00:00:00"/>
    <m/>
    <m/>
    <m/>
    <m/>
    <m/>
    <m/>
    <m/>
    <s v="Material handling, lifting and hoisting equipment"/>
    <n v="745"/>
    <n v="51"/>
    <n v="101"/>
    <n v="144"/>
    <n v="120"/>
    <n v="1.1881188118811881"/>
    <n v="1.1881188118811881"/>
    <n v="7.875"/>
    <n v="15"/>
    <n v="0.9"/>
    <n v="10698803.168316832"/>
    <n v="5055184.497029704"/>
    <n v="5643618.6712871278"/>
    <n v="0.75"/>
    <n v="4232714.0034653461"/>
    <n v="4232714.0034653461"/>
  </r>
  <r>
    <n v="83"/>
    <x v="1"/>
    <m/>
    <x v="3"/>
    <s v="Main Plant-CAMPA"/>
    <d v="2013-10-05T00:00:00"/>
    <s v="2013-14"/>
    <m/>
    <n v="1.1111111111111112E-2"/>
    <m/>
    <m/>
    <n v="8732000"/>
    <m/>
    <n v="8732000"/>
    <n v="823492.72450532729"/>
    <n v="97022.222222222219"/>
    <n v="920514.94672754954"/>
    <n v="7811485.0532724503"/>
    <n v="7908507.2754946724"/>
    <n v="90"/>
    <n v="365"/>
    <d v="2025-03-19T00:00:00"/>
    <n v="11.46027397260274"/>
    <d v="2013-10-01T00:00:00"/>
    <m/>
    <m/>
    <m/>
    <m/>
    <m/>
    <m/>
    <m/>
    <m/>
    <m/>
    <m/>
    <m/>
    <m/>
    <m/>
    <m/>
    <m/>
    <n v="10.361111111111111"/>
    <m/>
    <m/>
    <m/>
    <m/>
    <m/>
    <m/>
    <m/>
    <m/>
  </r>
  <r>
    <n v="84"/>
    <x v="1"/>
    <m/>
    <x v="3"/>
    <s v="Main Plant-CAMPA"/>
    <d v="2013-05-02T00:00:00"/>
    <s v="2013-14"/>
    <m/>
    <n v="1.1111111111111112E-2"/>
    <m/>
    <m/>
    <n v="8679920"/>
    <m/>
    <n v="8679920"/>
    <n v="859800.90350076091"/>
    <n v="96443.555555555562"/>
    <n v="956244.45905631641"/>
    <n v="7723675.5409436841"/>
    <n v="7820119.0964992391"/>
    <n v="90"/>
    <n v="365"/>
    <d v="2025-03-19T00:00:00"/>
    <n v="11.887671232876713"/>
    <d v="2013-05-01T00:00:00"/>
    <m/>
    <m/>
    <m/>
    <m/>
    <m/>
    <m/>
    <m/>
    <m/>
    <m/>
    <m/>
    <m/>
    <m/>
    <m/>
    <m/>
    <m/>
    <n v="10.786111111111111"/>
    <m/>
    <m/>
    <m/>
    <m/>
    <m/>
    <m/>
    <m/>
    <m/>
  </r>
  <r>
    <n v="85"/>
    <x v="1"/>
    <m/>
    <x v="3"/>
    <s v="Main Plant"/>
    <d v="2014-02-28T00:00:00"/>
    <s v="2013-14"/>
    <m/>
    <n v="1.1111111111111112E-2"/>
    <m/>
    <m/>
    <n v="8630453"/>
    <m/>
    <n v="8630453"/>
    <n v="775558.5161643835"/>
    <n v="95893.922222222231"/>
    <n v="871452.4383866057"/>
    <n v="7759000.5616133939"/>
    <n v="7854894.4838356161"/>
    <n v="90"/>
    <n v="365"/>
    <d v="2025-03-19T00:00:00"/>
    <m/>
    <d v="2014-02-01T00:00:00"/>
    <m/>
    <m/>
    <m/>
    <m/>
    <m/>
    <m/>
    <m/>
    <m/>
    <m/>
    <m/>
    <m/>
    <m/>
    <m/>
    <m/>
    <m/>
    <n v="9.9583333333333339"/>
    <m/>
    <m/>
    <m/>
    <m/>
    <m/>
    <m/>
    <m/>
    <m/>
  </r>
  <r>
    <n v="86"/>
    <x v="1"/>
    <s v="Buil"/>
    <x v="1"/>
    <s v="Service Building"/>
    <d v="2018-03-31T00:00:00"/>
    <s v="2017-18"/>
    <n v="3.5220924327069573E-2"/>
    <n v="3.5220924327069573E-2"/>
    <m/>
    <m/>
    <n v="7962356"/>
    <n v="0"/>
    <n v="7962356"/>
    <n v="1405281.022630777"/>
    <n v="280441.53814118839"/>
    <n v="1685722.5607719654"/>
    <n v="6276633.4392280346"/>
    <n v="6557074.9773692228"/>
    <m/>
    <n v="365"/>
    <s v="Infinite"/>
    <m/>
    <d v="2018-03-01T00:00:00"/>
    <m/>
    <m/>
    <m/>
    <m/>
    <m/>
    <m/>
    <m/>
    <m/>
    <m/>
    <m/>
    <m/>
    <m/>
    <m/>
    <m/>
    <m/>
    <n v="5.875"/>
    <m/>
    <m/>
    <m/>
    <m/>
    <m/>
    <m/>
    <m/>
    <m/>
  </r>
  <r>
    <n v="87"/>
    <x v="0"/>
    <m/>
    <x v="5"/>
    <s v="SAP  Licence"/>
    <d v="2014-02-28T00:00:00"/>
    <s v="2013-14"/>
    <m/>
    <n v="0.35527628609527029"/>
    <m/>
    <m/>
    <n v="7350000"/>
    <m/>
    <n v="7350000"/>
    <n v="7350000"/>
    <n v="0"/>
    <n v="7350000"/>
    <n v="0"/>
    <n v="0"/>
    <n v="3"/>
    <n v="365"/>
    <s v="Infinite"/>
    <m/>
    <d v="2014-02-01T00:00:00"/>
    <m/>
    <m/>
    <m/>
    <m/>
    <m/>
    <m/>
    <m/>
    <s v="Computer peripherals"/>
    <n v="647"/>
    <n v="26"/>
    <n v="96.5"/>
    <n v="144"/>
    <n v="94.2"/>
    <n v="0.97616580310880829"/>
    <n v="0.97616580310880829"/>
    <n v="9.9583333333333339"/>
    <n v="5"/>
    <n v="1"/>
    <n v="7174818.6528497413"/>
    <n v="7174818.6528497422"/>
    <n v="0"/>
    <n v="0.75"/>
    <n v="0"/>
    <n v="0"/>
  </r>
  <r>
    <n v="88"/>
    <x v="1"/>
    <m/>
    <x v="3"/>
    <s v="Ash Pond"/>
    <d v="2014-01-03T00:00:00"/>
    <s v="2013-14"/>
    <m/>
    <n v="1.1111111111111112E-2"/>
    <m/>
    <m/>
    <n v="7223373"/>
    <m/>
    <n v="7223373"/>
    <n v="661427.88383561641"/>
    <n v="80259.7"/>
    <n v="741687.58383561636"/>
    <n v="6481685.4161643833"/>
    <n v="6561945.1161643835"/>
    <n v="90"/>
    <n v="365"/>
    <s v="Infinite"/>
    <m/>
    <d v="2014-01-01T00:00:00"/>
    <m/>
    <m/>
    <m/>
    <m/>
    <m/>
    <m/>
    <m/>
    <m/>
    <m/>
    <m/>
    <m/>
    <m/>
    <m/>
    <m/>
    <m/>
    <n v="10.116666666666667"/>
    <m/>
    <m/>
    <m/>
    <m/>
    <m/>
    <m/>
    <m/>
    <m/>
  </r>
  <r>
    <n v="89"/>
    <x v="0"/>
    <s v="RWS"/>
    <x v="0"/>
    <s v="River Water System ( Raw Water Sys)"/>
    <d v="2016-03-31T00:00:00"/>
    <s v="2015-16"/>
    <n v="2.4376098418277682E-2"/>
    <n v="4.1402636203866437E-2"/>
    <n v="3509377.8450000002"/>
    <n v="3509377.8450000002"/>
    <n v="7018755.6900000004"/>
    <n v="0"/>
    <n v="7018755.6900000004"/>
    <n v="1146513.125199137"/>
    <n v="290594.98843688756"/>
    <n v="1437108.1136360245"/>
    <n v="5581647.5763639761"/>
    <n v="5872242.5648008632"/>
    <m/>
    <n v="365"/>
    <s v="Infinite"/>
    <m/>
    <d v="2016-03-01T00:00:00"/>
    <m/>
    <m/>
    <m/>
    <m/>
    <m/>
    <m/>
    <m/>
    <s v="(R). MANUFACTURE OF MACHINERY AND EQUIPMENT"/>
    <n v="722"/>
    <n v="51"/>
    <n v="108.5"/>
    <n v="144"/>
    <n v="129.19999999999999"/>
    <n v="1.1907834101382488"/>
    <n v="1.1907834101382488"/>
    <n v="7.875"/>
    <n v="15"/>
    <n v="0.9"/>
    <n v="8357817.8354654387"/>
    <n v="3949068.92725742"/>
    <n v="4408748.9082080182"/>
    <n v="0.75"/>
    <n v="3306561.6811560136"/>
    <n v="3306561.6811560136"/>
  </r>
  <r>
    <n v="90"/>
    <x v="1"/>
    <m/>
    <x v="3"/>
    <s v="Main Plant-CAMPA"/>
    <d v="2013-05-02T00:00:00"/>
    <s v="2013-14"/>
    <m/>
    <n v="1.1111111111111112E-2"/>
    <m/>
    <m/>
    <n v="6769000"/>
    <m/>
    <n v="6769000"/>
    <n v="670512.20700152207"/>
    <n v="75211.111111111109"/>
    <n v="745723.31811263319"/>
    <n v="6023276.6818873668"/>
    <n v="6098487.7929984778"/>
    <n v="90"/>
    <n v="365"/>
    <s v="Infinite"/>
    <m/>
    <d v="2013-05-01T00:00:00"/>
    <m/>
    <m/>
    <m/>
    <m/>
    <m/>
    <m/>
    <m/>
    <m/>
    <m/>
    <m/>
    <m/>
    <m/>
    <m/>
    <m/>
    <m/>
    <n v="10.786111111111111"/>
    <m/>
    <m/>
    <m/>
    <m/>
    <m/>
    <m/>
    <m/>
    <m/>
  </r>
  <r>
    <n v="91"/>
    <x v="0"/>
    <s v="BTG"/>
    <x v="0"/>
    <s v="BTG-Main Plant"/>
    <d v="2017-06-30T00:00:00"/>
    <s v="2017-18"/>
    <n v="2.5183382961725616E-2"/>
    <n v="4.1825114387391962E-2"/>
    <m/>
    <m/>
    <n v="6635458"/>
    <n v="0"/>
    <n v="6635458"/>
    <n v="1030638.0926080325"/>
    <n v="277528.78986273508"/>
    <n v="1308166.8824707675"/>
    <n v="5327291.1175292321"/>
    <n v="5604819.9073919673"/>
    <m/>
    <n v="365"/>
    <s v="Infinite"/>
    <m/>
    <d v="2017-06-01T00:00:00"/>
    <m/>
    <m/>
    <m/>
    <m/>
    <m/>
    <m/>
    <m/>
    <s v="a. Manufacture of engines and turbines, except aircraft, vehicle and two wheeler engines"/>
    <n v="723"/>
    <n v="66"/>
    <n v="102.7"/>
    <n v="144"/>
    <n v="128.9"/>
    <n v="1.255111976630964"/>
    <n v="1.255111976630964"/>
    <n v="6.625"/>
    <n v="15"/>
    <n v="0.9"/>
    <n v="8328242.8062317427"/>
    <n v="3310476.5154771181"/>
    <n v="5017766.2907546246"/>
    <n v="0.75"/>
    <n v="3763324.7180659687"/>
    <n v="3763324.7180659687"/>
  </r>
  <r>
    <n v="92"/>
    <x v="0"/>
    <s v="TL"/>
    <x v="0"/>
    <s v="400 KVA"/>
    <d v="2017-03-31T00:00:00"/>
    <s v="2016-17"/>
    <n v="2.5018037518037519E-2"/>
    <n v="4.2492965367965367E-2"/>
    <m/>
    <m/>
    <n v="6489451"/>
    <n v="0"/>
    <n v="6489451"/>
    <n v="925614.13459794386"/>
    <n v="275756.01660010824"/>
    <n v="1201370.1511980521"/>
    <n v="5288080.8488019481"/>
    <n v="5563836.8654020559"/>
    <m/>
    <n v="365"/>
    <s v="Infinite"/>
    <m/>
    <d v="2017-03-01T00:00:00"/>
    <m/>
    <m/>
    <m/>
    <m/>
    <m/>
    <m/>
    <m/>
    <s v="Transformer"/>
    <n v="671"/>
    <n v="63"/>
    <n v="99.1"/>
    <n v="144"/>
    <n v="122.1"/>
    <n v="1.2320887991927347"/>
    <n v="1.2320887991927347"/>
    <n v="6.875"/>
    <n v="12"/>
    <n v="0.9"/>
    <n v="7995579.8900100915"/>
    <n v="4122720.8807864534"/>
    <n v="3872859.0092236381"/>
    <n v="0.75"/>
    <n v="2904644.2569177286"/>
    <n v="2904644.2569177286"/>
  </r>
  <r>
    <n v="93"/>
    <x v="0"/>
    <s v="FFE"/>
    <x v="0"/>
    <s v="Fire Fighting Engines &amp; Tenders"/>
    <d v="2017-03-31T00:00:00"/>
    <s v="2016-17"/>
    <n v="2.5018037518037519E-2"/>
    <n v="4.2492965367965367E-2"/>
    <m/>
    <m/>
    <n v="6179553.1699999999"/>
    <n v="0"/>
    <n v="6179553.1699999999"/>
    <n v="881412.27349609858"/>
    <n v="262587.53884231061"/>
    <n v="1143999.8123384092"/>
    <n v="5035553.3576615909"/>
    <n v="5298140.8965039011"/>
    <m/>
    <n v="365"/>
    <s v="Infinite"/>
    <m/>
    <d v="2017-03-01T00:00:00"/>
    <m/>
    <m/>
    <m/>
    <m/>
    <m/>
    <m/>
    <m/>
    <s v="Light, medium &amp; heavy commercial vehicles"/>
    <n v="801"/>
    <n v="63"/>
    <n v="114.9"/>
    <n v="144"/>
    <n v="115.4"/>
    <n v="1.0043516100957355"/>
    <n v="1.0043516100957355"/>
    <n v="6.875"/>
    <n v="12"/>
    <n v="0.9"/>
    <n v="6206444.1759617059"/>
    <n v="3200197.7782302545"/>
    <n v="3006246.3977314513"/>
    <n v="0.75"/>
    <n v="2254684.7982985885"/>
    <n v="2254684.7982985885"/>
  </r>
  <r>
    <n v="94"/>
    <x v="0"/>
    <s v="WB"/>
    <x v="0"/>
    <s v="Weighing Bridge"/>
    <d v="2015-03-22T00:00:00"/>
    <s v="2014-15"/>
    <n v="2.375E-2"/>
    <n v="4.0342465753424657E-2"/>
    <n v="3211167.3914651689"/>
    <n v="2797381.3311304389"/>
    <n v="6008548.7225956079"/>
    <n v="0"/>
    <n v="6008548.7225956079"/>
    <n v="1102527.5361529887"/>
    <n v="242399.67106909677"/>
    <n v="1344927.2072220854"/>
    <n v="4663621.5153735224"/>
    <n v="4906021.1864426192"/>
    <n v="40"/>
    <n v="365"/>
    <s v="Infinite"/>
    <m/>
    <d v="2015-03-01T00:00:00"/>
    <m/>
    <m/>
    <m/>
    <m/>
    <m/>
    <m/>
    <m/>
    <s v="(R). MANUFACTURE OF MACHINERY AND EQUIPMENT"/>
    <n v="722"/>
    <n v="39"/>
    <n v="109.4"/>
    <n v="144"/>
    <n v="129.19999999999999"/>
    <n v="1.1809872029250454"/>
    <n v="1.1809872029250454"/>
    <n v="8.8972222222222221"/>
    <n v="15"/>
    <n v="0.9"/>
    <n v="7096019.1495370418"/>
    <n v="3788091.5559945242"/>
    <n v="3307927.5935425176"/>
    <n v="0.75"/>
    <n v="2480945.6951568881"/>
    <n v="2480945.6951568881"/>
  </r>
  <r>
    <n v="95"/>
    <x v="1"/>
    <s v="Land"/>
    <x v="7"/>
    <s v="R&amp;R"/>
    <d v="2023-03-31T00:00:00"/>
    <s v="2022-23"/>
    <m/>
    <n v="0"/>
    <m/>
    <m/>
    <n v="0"/>
    <n v="5956000"/>
    <n v="5956000"/>
    <n v="0"/>
    <n v="0"/>
    <n v="0"/>
    <n v="5956000"/>
    <n v="0"/>
    <m/>
    <n v="365"/>
    <d v="2018-03-21T00:00:00"/>
    <m/>
    <d v="2023-03-01T00:00:00"/>
    <m/>
    <m/>
    <m/>
    <m/>
    <m/>
    <m/>
    <m/>
    <m/>
    <m/>
    <m/>
    <m/>
    <m/>
    <m/>
    <m/>
    <m/>
    <n v="0.875"/>
    <m/>
    <m/>
    <m/>
    <m/>
    <m/>
    <m/>
    <m/>
    <m/>
  </r>
  <r>
    <n v="96"/>
    <x v="1"/>
    <s v="Buil"/>
    <x v="1"/>
    <s v="Building"/>
    <d v="2015-03-22T00:00:00"/>
    <s v="2014-15"/>
    <n v="3.1666666666666662E-2"/>
    <n v="3.1666666666666662E-2"/>
    <n v="3060012.9185406398"/>
    <n v="2657701.1097206441"/>
    <n v="5717714.0282612834"/>
    <n v="0"/>
    <n v="5717714.0282612834"/>
    <n v="1272387.183412391"/>
    <n v="181060.94422827396"/>
    <n v="1453448.127640665"/>
    <n v="4264265.9006206188"/>
    <n v="4445326.8448488927"/>
    <n v="30"/>
    <n v="365"/>
    <m/>
    <n v="76.605479452054794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97"/>
    <x v="1"/>
    <m/>
    <x v="7"/>
    <s v="2.69+3.16Acre Land-Sushila,Perashila  Vil.Mehloi"/>
    <d v="2012-03-27T00:00:00"/>
    <s v="2011-12"/>
    <m/>
    <n v="0"/>
    <m/>
    <m/>
    <n v="5715266"/>
    <m/>
    <n v="5715266"/>
    <n v="0"/>
    <n v="0"/>
    <n v="0"/>
    <n v="5715266"/>
    <n v="5715266"/>
    <s v="infinite"/>
    <n v="365"/>
    <m/>
    <n v="76.69589041095891"/>
    <d v="2012-03-01T00:00:00"/>
    <m/>
    <m/>
    <m/>
    <m/>
    <m/>
    <m/>
    <m/>
    <m/>
    <m/>
    <m/>
    <m/>
    <m/>
    <m/>
    <m/>
    <m/>
    <n v="11.883333333333333"/>
    <m/>
    <m/>
    <m/>
    <m/>
    <m/>
    <m/>
    <m/>
    <m/>
  </r>
  <r>
    <n v="98"/>
    <x v="0"/>
    <m/>
    <x v="5"/>
    <m/>
    <d v="2022-02-26T00:00:00"/>
    <s v="2021-22"/>
    <m/>
    <n v="6.3333333333333325E-2"/>
    <m/>
    <m/>
    <n v="5596363.5800000001"/>
    <m/>
    <n v="5596363.5800000001"/>
    <n v="33015.989704840176"/>
    <n v="354436.36006666662"/>
    <n v="387452.34977150679"/>
    <n v="5208911.230228493"/>
    <n v="5563347.5902951602"/>
    <n v="15"/>
    <n v="365"/>
    <m/>
    <n v="77.106849315068487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694444444444446"/>
    <n v="8"/>
    <n v="0.9"/>
    <n v="5798946.8770135753"/>
    <n v="1284829.1674383203"/>
    <n v="4514117.7095752545"/>
    <n v="0.75"/>
    <n v="3385588.2821814409"/>
    <n v="3385588.2821814409"/>
  </r>
  <r>
    <n v="99"/>
    <x v="0"/>
    <m/>
    <x v="5"/>
    <m/>
    <d v="2022-02-26T00:00:00"/>
    <s v="2021-22"/>
    <m/>
    <n v="6.3333333333333325E-2"/>
    <m/>
    <m/>
    <n v="5596363.5800000001"/>
    <m/>
    <n v="5596363.5800000001"/>
    <n v="33015.989704840176"/>
    <n v="354436.36006666662"/>
    <n v="387452.34977150679"/>
    <n v="5208911.230228493"/>
    <n v="5563347.5902951602"/>
    <n v="15"/>
    <n v="365"/>
    <m/>
    <n v="80.301369863013704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694444444444446"/>
    <n v="8"/>
    <n v="0.9"/>
    <n v="5798946.8770135753"/>
    <n v="1284829.1674383203"/>
    <n v="4514117.7095752545"/>
    <n v="0.75"/>
    <n v="3385588.2821814409"/>
    <n v="3385588.2821814409"/>
  </r>
  <r>
    <n v="100"/>
    <x v="0"/>
    <m/>
    <x v="5"/>
    <m/>
    <d v="2022-02-26T00:00:00"/>
    <s v="2021-22"/>
    <m/>
    <n v="6.3333333333333325E-2"/>
    <m/>
    <m/>
    <n v="5596363.5800000001"/>
    <m/>
    <n v="5596363.5800000001"/>
    <n v="33015.989704840176"/>
    <n v="354436.36006666662"/>
    <n v="387452.34977150679"/>
    <n v="5208911.230228493"/>
    <n v="5563347.5902951602"/>
    <n v="15"/>
    <n v="365"/>
    <m/>
    <n v="80.31232876712329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694444444444446"/>
    <n v="8"/>
    <n v="0.9"/>
    <n v="5798946.8770135753"/>
    <n v="1284829.1674383203"/>
    <n v="4514117.7095752545"/>
    <n v="0.75"/>
    <n v="3385588.2821814409"/>
    <n v="3385588.2821814409"/>
  </r>
  <r>
    <n v="101"/>
    <x v="0"/>
    <m/>
    <x v="5"/>
    <m/>
    <d v="2022-02-26T00:00:00"/>
    <s v="2021-22"/>
    <m/>
    <n v="6.3333333333333325E-2"/>
    <m/>
    <m/>
    <n v="5596363.5800000001"/>
    <m/>
    <n v="5596363.5800000001"/>
    <n v="33015.989704840176"/>
    <n v="354436.36006666662"/>
    <n v="387452.34977150679"/>
    <n v="5208911.230228493"/>
    <n v="5563347.5902951602"/>
    <n v="15"/>
    <n v="365"/>
    <m/>
    <n v="80.31232876712329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694444444444446"/>
    <n v="8"/>
    <n v="0.9"/>
    <n v="5798946.8770135753"/>
    <n v="1284829.1674383203"/>
    <n v="4514117.7095752545"/>
    <n v="0.75"/>
    <n v="3385588.2821814409"/>
    <n v="3385588.2821814409"/>
  </r>
  <r>
    <n v="102"/>
    <x v="0"/>
    <s v="AC"/>
    <x v="0"/>
    <s v="Air conditioning"/>
    <d v="2016-03-31T00:00:00"/>
    <s v="2015-16"/>
    <n v="2.4376098418277682E-2"/>
    <n v="4.140263620386643E-2"/>
    <n v="2754510.4000000004"/>
    <n v="2754510.4000000004"/>
    <n v="5509020.8000000007"/>
    <n v="0"/>
    <n v="5509020.8000000007"/>
    <n v="899898.0635832689"/>
    <n v="228087.9840219332"/>
    <n v="1127986.0476052021"/>
    <n v="4381034.7523947991"/>
    <n v="4609122.736416732"/>
    <m/>
    <n v="365"/>
    <m/>
    <n v="80.31232876712329"/>
    <d v="2016-03-01T00:00:00"/>
    <m/>
    <m/>
    <m/>
    <m/>
    <m/>
    <m/>
    <m/>
    <s v="Air conditioning plant"/>
    <n v="752"/>
    <n v="51"/>
    <n v="112.3"/>
    <n v="144"/>
    <n v="117.1"/>
    <n v="1.0427426536064113"/>
    <n v="1.0427426536064113"/>
    <n v="7.875"/>
    <n v="15"/>
    <n v="0.9"/>
    <n v="5744490.9677649159"/>
    <n v="2714271.982268923"/>
    <n v="3030218.9854959929"/>
    <n v="0.75"/>
    <n v="2272664.2391219949"/>
    <n v="2272664.2391219949"/>
  </r>
  <r>
    <n v="103"/>
    <x v="1"/>
    <s v="Buil"/>
    <x v="1"/>
    <s v="Service Building"/>
    <d v="2016-03-31T00:00:00"/>
    <s v="2015-16"/>
    <n v="3.2789598108747042E-2"/>
    <n v="3.2789598108747042E-2"/>
    <n v="2753731.5"/>
    <n v="2753731.5"/>
    <n v="5507463"/>
    <n v="0"/>
    <n v="5507463"/>
    <n v="1083892.8004822694"/>
    <n v="180587.4983687943"/>
    <n v="1264480.2988510637"/>
    <n v="4242982.7011489365"/>
    <n v="4423570.1995177306"/>
    <m/>
    <n v="365"/>
    <m/>
    <n v="80.747945205479454"/>
    <d v="2016-03-01T00:00:00"/>
    <m/>
    <m/>
    <m/>
    <m/>
    <m/>
    <m/>
    <m/>
    <m/>
    <m/>
    <m/>
    <m/>
    <m/>
    <m/>
    <m/>
    <m/>
    <n v="7.875"/>
    <m/>
    <m/>
    <m/>
    <m/>
    <m/>
    <m/>
    <m/>
    <m/>
  </r>
  <r>
    <n v="104"/>
    <x v="0"/>
    <m/>
    <x v="5"/>
    <m/>
    <d v="2021-11-20T00:00:00"/>
    <s v="2021-22"/>
    <m/>
    <n v="6.3333333333333325E-2"/>
    <m/>
    <m/>
    <n v="5424999.2599999998"/>
    <m/>
    <n v="5424999.2599999998"/>
    <n v="124254.77757150683"/>
    <n v="343583.28646666661"/>
    <n v="467838.06403817341"/>
    <n v="4957161.1959618265"/>
    <n v="5300744.482428493"/>
    <n v="15"/>
    <n v="365"/>
    <m/>
    <n v="80.747945205479454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5782096.9506515954"/>
    <n v="1454558.7641482921"/>
    <n v="4327538.1865033032"/>
    <n v="0.75"/>
    <n v="3245653.6398774777"/>
    <n v="3245653.6398774777"/>
  </r>
  <r>
    <n v="105"/>
    <x v="0"/>
    <m/>
    <x v="5"/>
    <m/>
    <d v="2021-11-20T00:00:00"/>
    <s v="2021-22"/>
    <m/>
    <n v="6.3333333333333325E-2"/>
    <m/>
    <m/>
    <n v="5424999.2599999998"/>
    <m/>
    <n v="5424999.2599999998"/>
    <n v="124254.77757150683"/>
    <n v="343583.28646666661"/>
    <n v="467838.06403817341"/>
    <n v="4957161.1959618265"/>
    <n v="5300744.482428493"/>
    <n v="15"/>
    <n v="365"/>
    <m/>
    <n v="80.427397260273978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5782096.9506515954"/>
    <n v="1454558.7641482921"/>
    <n v="4327538.1865033032"/>
    <n v="0.75"/>
    <n v="3245653.6398774777"/>
    <n v="3245653.6398774777"/>
  </r>
  <r>
    <n v="106"/>
    <x v="0"/>
    <m/>
    <x v="5"/>
    <m/>
    <d v="2021-11-20T00:00:00"/>
    <s v="2021-22"/>
    <m/>
    <n v="6.3333333333333325E-2"/>
    <m/>
    <m/>
    <n v="5424999.2599999998"/>
    <m/>
    <n v="5424999.2599999998"/>
    <n v="124254.77757150683"/>
    <n v="343583.28646666661"/>
    <n v="467838.06403817341"/>
    <n v="4957161.1959618265"/>
    <n v="5300744.482428493"/>
    <n v="15"/>
    <n v="365"/>
    <m/>
    <n v="80.219178082191775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5782096.9506515954"/>
    <n v="1454558.7641482921"/>
    <n v="4327538.1865033032"/>
    <n v="0.75"/>
    <n v="3245653.6398774777"/>
    <n v="3245653.6398774777"/>
  </r>
  <r>
    <n v="107"/>
    <x v="0"/>
    <m/>
    <x v="5"/>
    <m/>
    <d v="2021-11-20T00:00:00"/>
    <s v="2021-22"/>
    <m/>
    <n v="6.3333333333333325E-2"/>
    <m/>
    <m/>
    <n v="5424999.2599999998"/>
    <m/>
    <n v="5424999.2599999998"/>
    <n v="124254.77757150683"/>
    <n v="343583.28646666661"/>
    <n v="467838.06403817341"/>
    <n v="4957161.1959618265"/>
    <n v="5300744.482428493"/>
    <n v="15"/>
    <n v="365"/>
    <m/>
    <n v="80.178082191780817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5782096.9506515954"/>
    <n v="1454558.7641482921"/>
    <n v="4327538.1865033032"/>
    <n v="0.75"/>
    <n v="3245653.6398774777"/>
    <n v="3245653.6398774777"/>
  </r>
  <r>
    <n v="108"/>
    <x v="0"/>
    <m/>
    <x v="5"/>
    <m/>
    <d v="2021-11-20T00:00:00"/>
    <s v="2021-22"/>
    <m/>
    <n v="6.3333333333333325E-2"/>
    <m/>
    <m/>
    <n v="5424999.2599999998"/>
    <m/>
    <n v="5424999.2599999998"/>
    <n v="124254.77757150683"/>
    <n v="343583.28646666661"/>
    <n v="467838.06403817341"/>
    <n v="4957161.1959618265"/>
    <n v="5300744.482428493"/>
    <n v="15"/>
    <n v="365"/>
    <m/>
    <n v="80.178082191780817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5782096.9506515954"/>
    <n v="1454558.7641482921"/>
    <n v="4327538.1865033032"/>
    <n v="0.75"/>
    <n v="3245653.6398774777"/>
    <n v="3245653.6398774777"/>
  </r>
  <r>
    <n v="109"/>
    <x v="1"/>
    <m/>
    <x v="7"/>
    <s v="4.81 Acre Land- Vishwanath, Jaira Vil. Borajharia"/>
    <d v="2011-12-30T00:00:00"/>
    <s v="2011-12"/>
    <m/>
    <n v="0"/>
    <m/>
    <m/>
    <n v="5175250"/>
    <m/>
    <n v="5175250"/>
    <n v="0"/>
    <n v="0"/>
    <n v="0"/>
    <n v="5175250"/>
    <n v="5175250"/>
    <s v="infinite"/>
    <n v="365"/>
    <m/>
    <n v="80.219178082191775"/>
    <d v="2011-12-01T00:00:00"/>
    <m/>
    <m/>
    <m/>
    <m/>
    <m/>
    <m/>
    <m/>
    <m/>
    <m/>
    <m/>
    <m/>
    <m/>
    <m/>
    <m/>
    <m/>
    <n v="12.125"/>
    <m/>
    <m/>
    <m/>
    <m/>
    <m/>
    <m/>
    <m/>
    <m/>
  </r>
  <r>
    <n v="110"/>
    <x v="1"/>
    <s v="Land"/>
    <x v="7"/>
    <s v="R&amp;R"/>
    <d v="2022-03-31T00:00:00"/>
    <s v="2021-22"/>
    <n v="0"/>
    <n v="0"/>
    <m/>
    <m/>
    <n v="5128000"/>
    <n v="0"/>
    <n v="5128000"/>
    <n v="0"/>
    <n v="0"/>
    <n v="0"/>
    <n v="5128000"/>
    <n v="5128000"/>
    <m/>
    <n v="365"/>
    <m/>
    <n v="80.989041095890414"/>
    <d v="2022-03-01T00:00:00"/>
    <m/>
    <m/>
    <m/>
    <m/>
    <m/>
    <m/>
    <m/>
    <m/>
    <m/>
    <m/>
    <m/>
    <m/>
    <m/>
    <m/>
    <m/>
    <n v="1.875"/>
    <m/>
    <m/>
    <m/>
    <m/>
    <m/>
    <m/>
    <m/>
    <m/>
  </r>
  <r>
    <n v="111"/>
    <x v="1"/>
    <s v="TC"/>
    <x v="8"/>
    <s v="Temporary Construction"/>
    <d v="2015-03-22T00:00:00"/>
    <s v="2014-15"/>
    <n v="0.33329999999999999"/>
    <n v="0.33329999999999999"/>
    <n v="2454264.6300000004"/>
    <n v="2459121.4500000002"/>
    <n v="4913386.08"/>
    <n v="0"/>
    <n v="4913386.08"/>
    <n v="4913386.08"/>
    <n v="0"/>
    <n v="4913386.08"/>
    <n v="0"/>
    <n v="0"/>
    <n v="3"/>
    <n v="365"/>
    <m/>
    <n v="81.021917808219172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112"/>
    <x v="1"/>
    <m/>
    <x v="9"/>
    <s v="RCO Complex-2"/>
    <d v="2012-04-01T00:00:00"/>
    <s v="2012-13"/>
    <m/>
    <n v="0.83772109589041088"/>
    <m/>
    <m/>
    <n v="4888484"/>
    <m/>
    <n v="4888484"/>
    <n v="4644059.8"/>
    <n v="0"/>
    <n v="4644059.8"/>
    <n v="244424.20000000019"/>
    <n v="244424.20000000019"/>
    <n v="3"/>
    <n v="365"/>
    <m/>
    <n v="81.035616438356158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113"/>
    <x v="1"/>
    <m/>
    <x v="7"/>
    <s v="Land purchased  5.01 Acre - Chamaru Vil. Lohakhan"/>
    <d v="2011-08-08T00:00:00"/>
    <s v="2011-12"/>
    <m/>
    <n v="0"/>
    <m/>
    <m/>
    <n v="4312384"/>
    <m/>
    <n v="4312384"/>
    <n v="0"/>
    <n v="0"/>
    <n v="0"/>
    <n v="4312384"/>
    <n v="4312384"/>
    <s v="infinite"/>
    <n v="365"/>
    <m/>
    <n v="81.035616438356158"/>
    <d v="2011-08-01T00:00:00"/>
    <m/>
    <m/>
    <m/>
    <m/>
    <m/>
    <m/>
    <m/>
    <m/>
    <m/>
    <m/>
    <m/>
    <m/>
    <m/>
    <m/>
    <m/>
    <n v="12.519444444444444"/>
    <m/>
    <m/>
    <m/>
    <m/>
    <m/>
    <m/>
    <m/>
    <m/>
  </r>
  <r>
    <n v="114"/>
    <x v="1"/>
    <m/>
    <x v="3"/>
    <s v="Leasable land"/>
    <d v="2013-03-31T00:00:00"/>
    <s v="2012-13"/>
    <m/>
    <n v="1.1111111111111112E-2"/>
    <m/>
    <m/>
    <n v="4178912"/>
    <m/>
    <n v="4178912"/>
    <n v="418018.4119330289"/>
    <n v="46432.355555555558"/>
    <n v="464450.76748858445"/>
    <n v="3714461.2325114156"/>
    <n v="3760893.5880669709"/>
    <n v="90"/>
    <n v="365"/>
    <m/>
    <n v="81.035616438356158"/>
    <d v="2013-03-01T00:00:00"/>
    <m/>
    <m/>
    <m/>
    <m/>
    <m/>
    <m/>
    <m/>
    <m/>
    <m/>
    <m/>
    <m/>
    <m/>
    <m/>
    <m/>
    <m/>
    <n v="10.875"/>
    <m/>
    <m/>
    <m/>
    <m/>
    <m/>
    <m/>
    <m/>
    <m/>
  </r>
  <r>
    <n v="115"/>
    <x v="0"/>
    <m/>
    <x v="5"/>
    <s v="d-0003 license upgrade mss to pu"/>
    <d v="2018-01-04T00:00:00"/>
    <s v="2017-18"/>
    <m/>
    <n v="0.19"/>
    <m/>
    <m/>
    <n v="3901860"/>
    <m/>
    <n v="3901860"/>
    <n v="3151420.0767123285"/>
    <n v="741353.4"/>
    <n v="3892773.4767123284"/>
    <n v="9086.5232876716182"/>
    <n v="750439.92328767153"/>
    <n v="5"/>
    <n v="365"/>
    <m/>
    <n v="80.991780821917814"/>
    <d v="2018-01-01T00:00:00"/>
    <m/>
    <m/>
    <m/>
    <m/>
    <m/>
    <m/>
    <m/>
    <s v="Computer peripherals"/>
    <n v="647"/>
    <n v="73"/>
    <n v="93.9"/>
    <n v="144"/>
    <n v="94.2"/>
    <n v="1.0031948881789137"/>
    <n v="1.0031948881789137"/>
    <n v="6.1138888888888889"/>
    <n v="5"/>
    <n v="1"/>
    <n v="3914326.0063897762"/>
    <n v="3914326.0063897767"/>
    <n v="0"/>
    <n v="0.75"/>
    <n v="0"/>
    <n v="0"/>
  </r>
  <r>
    <n v="116"/>
    <x v="1"/>
    <m/>
    <x v="7"/>
    <s v="20.01 Acre of Land Purchase from Suresh Bansal"/>
    <d v="2012-03-31T00:00:00"/>
    <s v="2011-12"/>
    <m/>
    <n v="0"/>
    <m/>
    <m/>
    <n v="3734377"/>
    <m/>
    <n v="3734377"/>
    <n v="0"/>
    <n v="0"/>
    <n v="0"/>
    <n v="3734377"/>
    <n v="3734377"/>
    <s v="infinite"/>
    <n v="365"/>
    <m/>
    <n v="80.991780821917814"/>
    <d v="2012-03-01T00:00:00"/>
    <m/>
    <m/>
    <m/>
    <m/>
    <m/>
    <m/>
    <m/>
    <m/>
    <m/>
    <m/>
    <m/>
    <m/>
    <m/>
    <m/>
    <m/>
    <n v="11.875"/>
    <m/>
    <m/>
    <m/>
    <m/>
    <m/>
    <m/>
    <m/>
    <m/>
  </r>
  <r>
    <n v="117"/>
    <x v="1"/>
    <m/>
    <x v="7"/>
    <s v="19.94 Acre of Land Purchase from Anuj Jain"/>
    <d v="2012-03-31T00:00:00"/>
    <s v="2011-12"/>
    <m/>
    <n v="0"/>
    <m/>
    <m/>
    <n v="3733130"/>
    <m/>
    <n v="3733130"/>
    <n v="0"/>
    <n v="0"/>
    <n v="0"/>
    <n v="3733130"/>
    <n v="3733130"/>
    <s v="infinite"/>
    <n v="365"/>
    <m/>
    <n v="81.750684931506854"/>
    <d v="2012-03-01T00:00:00"/>
    <m/>
    <m/>
    <m/>
    <m/>
    <m/>
    <m/>
    <m/>
    <m/>
    <m/>
    <m/>
    <m/>
    <m/>
    <m/>
    <m/>
    <m/>
    <n v="11.875"/>
    <m/>
    <m/>
    <m/>
    <m/>
    <m/>
    <m/>
    <m/>
    <m/>
  </r>
  <r>
    <n v="118"/>
    <x v="0"/>
    <s v="DG"/>
    <x v="0"/>
    <s v="DG Set"/>
    <d v="2015-03-22T00:00:00"/>
    <s v="2014-15"/>
    <n v="2.375E-2"/>
    <n v="4.0342465753424664E-2"/>
    <n v="1932300.848134005"/>
    <n v="1683307.5513485605"/>
    <n v="3615608.3994825655"/>
    <n v="0"/>
    <n v="3615608.3994825655"/>
    <n v="663439.37686395855"/>
    <n v="145862.55803391995"/>
    <n v="809301.93489787844"/>
    <n v="2806306.4645846868"/>
    <n v="2952169.0226186067"/>
    <n v="40"/>
    <n v="365"/>
    <m/>
    <n v="81.750684931506854"/>
    <d v="2015-03-01T00:00:00"/>
    <m/>
    <m/>
    <m/>
    <m/>
    <m/>
    <m/>
    <m/>
    <s v="Generators &amp; Alternators"/>
    <n v="668"/>
    <n v="39"/>
    <n v="105.2"/>
    <n v="144"/>
    <n v="141.69999999999999"/>
    <n v="1.3469581749049429"/>
    <n v="1.3469581749049429"/>
    <n v="8.8972222222222221"/>
    <n v="15"/>
    <n v="0.9"/>
    <n v="4870073.2909380179"/>
    <n v="2599807.458479079"/>
    <n v="2270265.8324589389"/>
    <n v="0.75"/>
    <n v="1702699.3743442041"/>
    <n v="1702699.3743442041"/>
  </r>
  <r>
    <n v="119"/>
    <x v="0"/>
    <m/>
    <x v="5"/>
    <m/>
    <d v="2015-03-31T00:00:00"/>
    <s v="2014-15"/>
    <m/>
    <n v="0.19"/>
    <m/>
    <m/>
    <n v="3595520"/>
    <m/>
    <n v="3595520"/>
    <n v="3595520"/>
    <n v="0"/>
    <n v="3595520"/>
    <n v="0"/>
    <n v="0"/>
    <n v="5"/>
    <n v="365"/>
    <m/>
    <n v="81.750684931506854"/>
    <d v="2015-03-01T00:00:00"/>
    <m/>
    <m/>
    <m/>
    <m/>
    <m/>
    <m/>
    <m/>
    <s v="a. Manufacture of furniture"/>
    <n v="844"/>
    <n v="39"/>
    <n v="112.8"/>
    <n v="144"/>
    <n v="160.30000000000001"/>
    <n v="1.4210992907801421"/>
    <n v="1.4210992907801421"/>
    <n v="8.875"/>
    <n v="8"/>
    <n v="0.9"/>
    <n v="5109590.9219858162"/>
    <n v="4598631.8297872348"/>
    <n v="510959.09219858143"/>
    <n v="0.75"/>
    <n v="383219.31914893608"/>
    <n v="510959.09219858149"/>
  </r>
  <r>
    <n v="120"/>
    <x v="0"/>
    <m/>
    <x v="5"/>
    <s v="SAP RE IMPLEMENTATION"/>
    <d v="2016-03-31T00:00:00"/>
    <s v="2015-16"/>
    <m/>
    <n v="0.2"/>
    <m/>
    <m/>
    <n v="3595520"/>
    <m/>
    <n v="3595520"/>
    <n v="3595520"/>
    <n v="0"/>
    <n v="3595520"/>
    <n v="0"/>
    <n v="0"/>
    <n v="5"/>
    <n v="365"/>
    <m/>
    <n v="81.750684931506854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3630203.4726688107"/>
    <n v="3630203.4726688107"/>
    <n v="0"/>
    <n v="0.75"/>
    <n v="0"/>
    <n v="0"/>
  </r>
  <r>
    <n v="121"/>
    <x v="0"/>
    <m/>
    <x v="5"/>
    <s v="SAP RE IMPLEMENTATION"/>
    <d v="2016-03-31T00:00:00"/>
    <s v="2015-16"/>
    <m/>
    <n v="0.2"/>
    <m/>
    <m/>
    <n v="3595520"/>
    <m/>
    <n v="3595520"/>
    <n v="3595520"/>
    <n v="0"/>
    <n v="3595520"/>
    <n v="0"/>
    <n v="0"/>
    <n v="5"/>
    <n v="365"/>
    <m/>
    <n v="80.991780821917814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3630203.4726688107"/>
    <n v="3630203.4726688107"/>
    <n v="0"/>
    <n v="0.75"/>
    <n v="0"/>
    <n v="0"/>
  </r>
  <r>
    <n v="122"/>
    <x v="1"/>
    <m/>
    <x v="7"/>
    <s v="3.31 Acre Land fr. Mangal,MurliArjun Vil. Lohakhan"/>
    <d v="2011-09-26T00:00:00"/>
    <s v="2011-12"/>
    <m/>
    <n v="0"/>
    <m/>
    <m/>
    <n v="3584690"/>
    <m/>
    <n v="3584690"/>
    <n v="0"/>
    <n v="0"/>
    <n v="0"/>
    <n v="3584690"/>
    <n v="3584690"/>
    <s v="infinite"/>
    <n v="365"/>
    <m/>
    <n v="80.991780821917814"/>
    <d v="2011-09-01T00:00:00"/>
    <m/>
    <m/>
    <m/>
    <m/>
    <m/>
    <m/>
    <m/>
    <m/>
    <m/>
    <m/>
    <m/>
    <m/>
    <m/>
    <m/>
    <m/>
    <n v="12.386111111111111"/>
    <m/>
    <m/>
    <m/>
    <m/>
    <m/>
    <m/>
    <m/>
    <m/>
  </r>
  <r>
    <n v="123"/>
    <x v="1"/>
    <m/>
    <x v="3"/>
    <s v="Approch Road"/>
    <d v="2013-04-12T00:00:00"/>
    <s v="2013-14"/>
    <m/>
    <n v="1.1111111111111112E-2"/>
    <m/>
    <m/>
    <n v="3487540"/>
    <m/>
    <n v="3487540"/>
    <n v="347586.17838660575"/>
    <n v="38750.444444444445"/>
    <n v="386336.62283105019"/>
    <n v="3101203.3771689497"/>
    <n v="3139953.8216133942"/>
    <n v="90"/>
    <n v="365"/>
    <m/>
    <n v="80.991780821917814"/>
    <d v="2013-04-01T00:00:00"/>
    <m/>
    <m/>
    <m/>
    <m/>
    <m/>
    <m/>
    <m/>
    <m/>
    <m/>
    <m/>
    <m/>
    <m/>
    <m/>
    <m/>
    <m/>
    <n v="10.841666666666667"/>
    <m/>
    <m/>
    <m/>
    <m/>
    <m/>
    <m/>
    <m/>
    <m/>
  </r>
  <r>
    <n v="124"/>
    <x v="1"/>
    <m/>
    <x v="7"/>
    <s v="16.15 Acre of Land Purchase from Sunil Gupta"/>
    <d v="2012-03-31T00:00:00"/>
    <s v="2011-12"/>
    <m/>
    <n v="0"/>
    <m/>
    <m/>
    <n v="3458120"/>
    <m/>
    <n v="3458120"/>
    <n v="0"/>
    <n v="0"/>
    <n v="0"/>
    <n v="3458120"/>
    <n v="3458120"/>
    <s v="infinite"/>
    <n v="365"/>
    <m/>
    <n v="80.991780821917814"/>
    <d v="2012-03-01T00:00:00"/>
    <m/>
    <m/>
    <m/>
    <m/>
    <m/>
    <m/>
    <m/>
    <m/>
    <m/>
    <m/>
    <m/>
    <m/>
    <m/>
    <m/>
    <m/>
    <n v="11.875"/>
    <m/>
    <m/>
    <m/>
    <m/>
    <m/>
    <m/>
    <m/>
    <m/>
  </r>
  <r>
    <n v="125"/>
    <x v="0"/>
    <m/>
    <x v="5"/>
    <m/>
    <d v="2014-06-03T00:00:00"/>
    <s v="2014-15"/>
    <m/>
    <n v="0.34396410964868657"/>
    <m/>
    <m/>
    <n v="3432362"/>
    <m/>
    <n v="3432362"/>
    <n v="3260743.9"/>
    <n v="0"/>
    <n v="3260743.9"/>
    <n v="171618.10000000009"/>
    <n v="171618.10000000009"/>
    <n v="6"/>
    <n v="365"/>
    <m/>
    <n v="81.904109589041099"/>
    <d v="2014-06-01T00:00:00"/>
    <m/>
    <m/>
    <m/>
    <m/>
    <m/>
    <m/>
    <m/>
    <s v="a. Manufacture of furniture"/>
    <n v="844"/>
    <n v="30"/>
    <n v="118.1"/>
    <n v="144"/>
    <n v="160.30000000000001"/>
    <n v="1.3573243014394583"/>
    <n v="1.3573243014394583"/>
    <n v="9.6999999999999993"/>
    <n v="8"/>
    <n v="0.9"/>
    <n v="4658828.3539373418"/>
    <n v="4192945.5185436076"/>
    <n v="465882.83539373428"/>
    <n v="0.75"/>
    <n v="349412.12654530071"/>
    <n v="465882.8353937341"/>
  </r>
  <r>
    <n v="126"/>
    <x v="0"/>
    <m/>
    <x v="5"/>
    <s v="SAP Software"/>
    <d v="2012-04-01T00:00:00"/>
    <s v="2012-13"/>
    <m/>
    <n v="0.51370000000000005"/>
    <m/>
    <m/>
    <n v="3265625"/>
    <m/>
    <n v="3265625"/>
    <n v="3265625"/>
    <n v="0"/>
    <n v="3265625"/>
    <n v="0"/>
    <n v="0"/>
    <n v="3"/>
    <n v="365"/>
    <m/>
    <n v="80.917808219178085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3060914.1791044776"/>
    <n v="3060914.1791044776"/>
    <n v="0"/>
    <n v="0.75"/>
    <n v="0"/>
    <n v="0"/>
  </r>
  <r>
    <n v="127"/>
    <x v="1"/>
    <m/>
    <x v="7"/>
    <s v="2.95 Acre Land fr. Bhogilal Vil. Lohakhan"/>
    <d v="2011-12-28T00:00:00"/>
    <s v="2011-12"/>
    <m/>
    <n v="0"/>
    <m/>
    <m/>
    <n v="3195037"/>
    <m/>
    <n v="3195037"/>
    <n v="0"/>
    <n v="0"/>
    <n v="0"/>
    <n v="3195037"/>
    <n v="3195037"/>
    <s v="infinite"/>
    <n v="365"/>
    <m/>
    <n v="81.076712328767115"/>
    <d v="2011-12-01T00:00:00"/>
    <m/>
    <m/>
    <m/>
    <m/>
    <m/>
    <m/>
    <m/>
    <m/>
    <m/>
    <m/>
    <m/>
    <m/>
    <m/>
    <m/>
    <m/>
    <n v="12.130555555555556"/>
    <m/>
    <m/>
    <m/>
    <m/>
    <m/>
    <m/>
    <m/>
    <m/>
  </r>
  <r>
    <n v="128"/>
    <x v="0"/>
    <s v="BAHS"/>
    <x v="0"/>
    <s v="Bottom Ash Handling System"/>
    <d v="2016-03-31T00:00:00"/>
    <s v="2015-16"/>
    <n v="2.4376098418277682E-2"/>
    <n v="4.1402636203866437E-2"/>
    <n v="1521727.75"/>
    <n v="1521727.75"/>
    <n v="3043455.5"/>
    <n v="0"/>
    <n v="3043455.5"/>
    <n v="497148.18848602823"/>
    <n v="126007.08086915643"/>
    <n v="623155.26935518463"/>
    <n v="2420300.2306448156"/>
    <n v="2546307.3115139715"/>
    <m/>
    <n v="365"/>
    <m/>
    <n v="81.076712328767115"/>
    <d v="2016-03-01T00:00:00"/>
    <m/>
    <m/>
    <m/>
    <m/>
    <m/>
    <m/>
    <m/>
    <s v="Material handling, lifting and hoisting equipment"/>
    <n v="745"/>
    <n v="51"/>
    <n v="101"/>
    <n v="144"/>
    <n v="120"/>
    <n v="1.1881188118811881"/>
    <n v="1.1881188118811881"/>
    <n v="7.875"/>
    <n v="15"/>
    <n v="0.9"/>
    <n v="3615986.7326732674"/>
    <n v="1708553.7311881189"/>
    <n v="1907433.0014851484"/>
    <n v="0.75"/>
    <n v="1430574.7511138613"/>
    <n v="1430574.7511138613"/>
  </r>
  <r>
    <n v="129"/>
    <x v="1"/>
    <m/>
    <x v="3"/>
    <s v="Takua Road-CAMPA"/>
    <d v="2014-03-08T00:00:00"/>
    <s v="2013-14"/>
    <m/>
    <n v="1.1111111111111112E-2"/>
    <m/>
    <m/>
    <n v="3042360"/>
    <m/>
    <n v="3042360"/>
    <n v="272654.72876712331"/>
    <n v="33804"/>
    <n v="306458.72876712331"/>
    <n v="2735901.2712328769"/>
    <n v="2769705.2712328769"/>
    <n v="90"/>
    <n v="365"/>
    <m/>
    <n v="81.504109589041093"/>
    <d v="2014-03-01T00:00:00"/>
    <m/>
    <m/>
    <m/>
    <m/>
    <m/>
    <m/>
    <m/>
    <m/>
    <m/>
    <m/>
    <m/>
    <m/>
    <m/>
    <m/>
    <m/>
    <n v="9.9361111111111118"/>
    <m/>
    <m/>
    <m/>
    <m/>
    <m/>
    <m/>
    <m/>
    <m/>
  </r>
  <r>
    <n v="130"/>
    <x v="0"/>
    <m/>
    <x v="5"/>
    <m/>
    <d v="2021-11-20T00:00:00"/>
    <s v="2021-22"/>
    <m/>
    <n v="6.3333333333333325E-2"/>
    <m/>
    <m/>
    <n v="2935999.3"/>
    <m/>
    <n v="2935999.3"/>
    <n v="67246.449720547927"/>
    <n v="185946.6223333333"/>
    <n v="253193.07205388125"/>
    <n v="2682806.2279461185"/>
    <n v="2868752.8502794518"/>
    <n v="15"/>
    <n v="365"/>
    <m/>
    <n v="81.265753424657532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3129259.8922207444"/>
    <n v="787204.44163678109"/>
    <n v="2342055.4505839632"/>
    <n v="0.75"/>
    <n v="1756541.5879379725"/>
    <n v="1756541.5879379725"/>
  </r>
  <r>
    <n v="131"/>
    <x v="0"/>
    <m/>
    <x v="5"/>
    <m/>
    <d v="2021-11-20T00:00:00"/>
    <s v="2021-22"/>
    <m/>
    <n v="6.3333333333333325E-2"/>
    <m/>
    <m/>
    <n v="2935999.3"/>
    <m/>
    <n v="2935999.3"/>
    <n v="67246.449720547927"/>
    <n v="185946.6223333333"/>
    <n v="253193.07205388125"/>
    <n v="2682806.2279461185"/>
    <n v="2868752.8502794518"/>
    <n v="15"/>
    <n v="365"/>
    <m/>
    <n v="81.887671232876713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3129259.8922207444"/>
    <n v="787204.44163678109"/>
    <n v="2342055.4505839632"/>
    <n v="0.75"/>
    <n v="1756541.5879379725"/>
    <n v="1756541.5879379725"/>
  </r>
  <r>
    <n v="132"/>
    <x v="0"/>
    <m/>
    <x v="5"/>
    <m/>
    <d v="2021-11-20T00:00:00"/>
    <s v="2021-22"/>
    <m/>
    <n v="6.3333333333333325E-2"/>
    <m/>
    <m/>
    <n v="2935999.3"/>
    <m/>
    <n v="2935999.3"/>
    <n v="67246.449720547927"/>
    <n v="185946.6223333333"/>
    <n v="253193.07205388125"/>
    <n v="2682806.2279461185"/>
    <n v="2868752.8502794518"/>
    <n v="15"/>
    <n v="365"/>
    <m/>
    <n v="81.887671232876713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3129259.8922207444"/>
    <n v="787204.44163678109"/>
    <n v="2342055.4505839632"/>
    <n v="0.75"/>
    <n v="1756541.5879379725"/>
    <n v="1756541.5879379725"/>
  </r>
  <r>
    <n v="133"/>
    <x v="0"/>
    <m/>
    <x v="5"/>
    <m/>
    <d v="2021-11-20T00:00:00"/>
    <s v="2021-22"/>
    <m/>
    <n v="6.3333333333333325E-2"/>
    <m/>
    <m/>
    <n v="2935999.3"/>
    <m/>
    <n v="2935999.3"/>
    <n v="67246.449720547927"/>
    <n v="185946.6223333333"/>
    <n v="253193.07205388125"/>
    <n v="2682806.2279461185"/>
    <n v="2868752.8502794518"/>
    <n v="15"/>
    <n v="365"/>
    <m/>
    <n v="81.92602739726027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3129259.8922207444"/>
    <n v="787204.44163678109"/>
    <n v="2342055.4505839632"/>
    <n v="0.75"/>
    <n v="1756541.5879379725"/>
    <n v="1756541.5879379725"/>
  </r>
  <r>
    <n v="134"/>
    <x v="0"/>
    <m/>
    <x v="5"/>
    <m/>
    <d v="2021-11-20T00:00:00"/>
    <s v="2021-22"/>
    <m/>
    <n v="6.3333333333333325E-2"/>
    <m/>
    <m/>
    <n v="2935999.3"/>
    <m/>
    <n v="2935999.3"/>
    <n v="67246.449720547927"/>
    <n v="185946.6223333333"/>
    <n v="253193.07205388125"/>
    <n v="2682806.2279461185"/>
    <n v="2868752.8502794518"/>
    <n v="15"/>
    <n v="365"/>
    <m/>
    <n v="81.93150684931507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3129259.8922207444"/>
    <n v="787204.44163678109"/>
    <n v="2342055.4505839632"/>
    <n v="0.75"/>
    <n v="1756541.5879379725"/>
    <n v="1756541.5879379725"/>
  </r>
  <r>
    <n v="135"/>
    <x v="0"/>
    <m/>
    <x v="5"/>
    <s v="ELECTRONICS ROAD WEIGHBRIDGE"/>
    <d v="2019-11-30T00:00:00"/>
    <s v="2019-20"/>
    <m/>
    <n v="6.3333333333333325E-2"/>
    <m/>
    <m/>
    <n v="2920500"/>
    <m/>
    <n v="2920500"/>
    <n v="432260.6712328766"/>
    <n v="184964.99999999997"/>
    <n v="617225.6712328766"/>
    <n v="2303274.3287671236"/>
    <n v="2488239.3287671236"/>
    <n v="15"/>
    <n v="365"/>
    <m/>
    <n v="81.076712328767115"/>
    <d v="2019-11-01T00:00:00"/>
    <m/>
    <m/>
    <m/>
    <m/>
    <m/>
    <m/>
    <m/>
    <s v="(R). MANUFACTURE OF MACHINERY AND EQUIPMENT"/>
    <n v="722"/>
    <n v="95"/>
    <n v="112.8"/>
    <n v="144"/>
    <n v="129.19999999999999"/>
    <n v="1.1453900709219857"/>
    <n v="1.1453900709219857"/>
    <n v="4.208333333333333"/>
    <n v="15"/>
    <n v="0.9"/>
    <n v="3345111.7021276592"/>
    <n v="844640.70478723396"/>
    <n v="2500470.9973404254"/>
    <n v="0.75"/>
    <n v="1875353.2480053189"/>
    <n v="1875353.2480053189"/>
  </r>
  <r>
    <n v="136"/>
    <x v="1"/>
    <s v="Buil"/>
    <x v="1"/>
    <s v="Service Building"/>
    <d v="2017-03-31T00:00:00"/>
    <s v="2016-17"/>
    <n v="3.396180215475024E-2"/>
    <n v="3.396180215475024E-2"/>
    <m/>
    <m/>
    <n v="2919465.89"/>
    <n v="0"/>
    <n v="2919465.89"/>
    <n v="496023.25948903034"/>
    <n v="99150.322953721829"/>
    <n v="595173.5824427522"/>
    <n v="2324292.307557248"/>
    <n v="2423442.63051097"/>
    <m/>
    <n v="365"/>
    <m/>
    <n v="77.079452054794515"/>
    <d v="2017-03-01T00:00:00"/>
    <m/>
    <m/>
    <m/>
    <m/>
    <m/>
    <m/>
    <m/>
    <m/>
    <m/>
    <m/>
    <m/>
    <m/>
    <m/>
    <m/>
    <m/>
    <n v="6.875"/>
    <m/>
    <m/>
    <m/>
    <m/>
    <m/>
    <m/>
    <m/>
    <m/>
  </r>
  <r>
    <n v="137"/>
    <x v="0"/>
    <m/>
    <x v="5"/>
    <s v="IP-PBX"/>
    <d v="2016-03-31T00:00:00"/>
    <s v="2015-16"/>
    <m/>
    <n v="6.3333333333333325E-2"/>
    <m/>
    <m/>
    <n v="2905743"/>
    <m/>
    <n v="2905743"/>
    <n v="1104686.5328493151"/>
    <n v="184030.38999999998"/>
    <n v="1288716.922849315"/>
    <n v="1617026.077150685"/>
    <n v="1801056.4671506849"/>
    <n v="15"/>
    <n v="365"/>
    <m/>
    <n v="77.079452054794515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2933772.6752411579"/>
    <n v="2933772.6752411579"/>
    <n v="0"/>
    <n v="0.75"/>
    <n v="0"/>
    <n v="0"/>
  </r>
  <r>
    <n v="138"/>
    <x v="1"/>
    <s v="Buil"/>
    <x v="1"/>
    <s v="Ash Dyke"/>
    <d v="2017-03-31T00:00:00"/>
    <s v="2016-17"/>
    <n v="3.396180215475024E-2"/>
    <n v="3.396180215475024E-2"/>
    <m/>
    <m/>
    <n v="2806689.03"/>
    <n v="0"/>
    <n v="2806689.03"/>
    <n v="476862.23901478929"/>
    <n v="95320.217546767846"/>
    <n v="572182.45656155713"/>
    <n v="2234506.5734384428"/>
    <n v="2329826.7909852103"/>
    <m/>
    <n v="365"/>
    <m/>
    <s v="infinite"/>
    <d v="2017-03-01T00:00:00"/>
    <m/>
    <m/>
    <m/>
    <m/>
    <m/>
    <m/>
    <m/>
    <m/>
    <m/>
    <m/>
    <m/>
    <m/>
    <m/>
    <m/>
    <m/>
    <n v="6.875"/>
    <m/>
    <m/>
    <m/>
    <m/>
    <m/>
    <m/>
    <m/>
    <m/>
  </r>
  <r>
    <n v="139"/>
    <x v="1"/>
    <m/>
    <x v="9"/>
    <s v="RCO Complex-1"/>
    <d v="2012-04-01T00:00:00"/>
    <s v="2012-13"/>
    <m/>
    <n v="0.82582520547945204"/>
    <m/>
    <m/>
    <n v="2782533"/>
    <m/>
    <n v="2782533"/>
    <n v="2643406.35"/>
    <n v="0"/>
    <n v="2643406.35"/>
    <n v="139126.64999999991"/>
    <n v="139126.64999999991"/>
    <n v="3"/>
    <n v="365"/>
    <m/>
    <s v="infinite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140"/>
    <x v="0"/>
    <m/>
    <x v="5"/>
    <s v="PA SYSTEMS"/>
    <d v="2016-03-31T00:00:00"/>
    <s v="2015-16"/>
    <m/>
    <n v="6.3333333333333325E-2"/>
    <m/>
    <m/>
    <n v="2745657"/>
    <m/>
    <n v="2745657"/>
    <n v="1043826.075369863"/>
    <n v="173891.61"/>
    <n v="1217717.6853698629"/>
    <n v="1527939.3146301371"/>
    <n v="1701830.9246301372"/>
    <n v="15"/>
    <n v="365"/>
    <m/>
    <s v="infinite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2772142.4372990355"/>
    <n v="2772142.4372990355"/>
    <n v="0"/>
    <n v="0.75"/>
    <n v="0"/>
    <n v="0"/>
  </r>
  <r>
    <n v="141"/>
    <x v="1"/>
    <m/>
    <x v="3"/>
    <s v="Leasable land"/>
    <d v="2012-07-27T00:00:00"/>
    <s v="2012-13"/>
    <m/>
    <n v="1.1111111111111112E-2"/>
    <m/>
    <m/>
    <n v="2741641"/>
    <m/>
    <n v="2741641"/>
    <n v="294862.02901065449"/>
    <n v="30462.677777777779"/>
    <n v="325324.70678843226"/>
    <n v="2416316.2932115677"/>
    <n v="2446778.9709893456"/>
    <n v="90"/>
    <n v="365"/>
    <m/>
    <s v="infinite"/>
    <d v="2012-07-01T00:00:00"/>
    <m/>
    <m/>
    <m/>
    <m/>
    <m/>
    <m/>
    <m/>
    <m/>
    <m/>
    <m/>
    <m/>
    <m/>
    <m/>
    <m/>
    <m/>
    <n v="11.55"/>
    <m/>
    <m/>
    <m/>
    <m/>
    <m/>
    <m/>
    <m/>
    <m/>
  </r>
  <r>
    <n v="142"/>
    <x v="0"/>
    <m/>
    <x v="5"/>
    <m/>
    <d v="2015-03-31T00:00:00"/>
    <s v="2014-15"/>
    <m/>
    <n v="0.19"/>
    <m/>
    <m/>
    <n v="2696640"/>
    <m/>
    <n v="2696640"/>
    <n v="2696640"/>
    <n v="0"/>
    <n v="2696640"/>
    <n v="0"/>
    <n v="0"/>
    <n v="5"/>
    <n v="365"/>
    <m/>
    <s v="infinite"/>
    <d v="2015-03-01T00:00:00"/>
    <m/>
    <m/>
    <m/>
    <m/>
    <m/>
    <m/>
    <m/>
    <s v="a. Manufacture of furniture"/>
    <n v="844"/>
    <n v="39"/>
    <n v="112.8"/>
    <n v="144"/>
    <n v="160.30000000000001"/>
    <n v="1.4210992907801421"/>
    <n v="1.4210992907801421"/>
    <n v="8.875"/>
    <n v="8"/>
    <n v="0.9"/>
    <n v="3832193.1914893622"/>
    <n v="3448973.8723404258"/>
    <n v="383219.31914893631"/>
    <n v="0.75"/>
    <n v="287414.48936170223"/>
    <n v="383219.31914893613"/>
  </r>
  <r>
    <n v="143"/>
    <x v="1"/>
    <m/>
    <x v="9"/>
    <s v="Porta Cabin-1"/>
    <d v="2012-04-01T00:00:00"/>
    <s v="2012-13"/>
    <m/>
    <n v="0.82582520547945215"/>
    <m/>
    <m/>
    <n v="2587531"/>
    <m/>
    <n v="2587531"/>
    <n v="2458154.4500000002"/>
    <n v="0"/>
    <n v="2458154.4500000002"/>
    <n v="129376.54999999981"/>
    <n v="129376.54999999981"/>
    <n v="3"/>
    <n v="365"/>
    <m/>
    <s v="infinite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144"/>
    <x v="1"/>
    <m/>
    <x v="7"/>
    <s v="2.39 Acre Land- Siyalal,Bhogilal Vil. Mehloi"/>
    <d v="2012-01-06T00:00:00"/>
    <s v="2011-12"/>
    <m/>
    <n v="0"/>
    <m/>
    <m/>
    <n v="2571890"/>
    <m/>
    <n v="2571890"/>
    <n v="0"/>
    <n v="0"/>
    <n v="0"/>
    <n v="2571890"/>
    <n v="2571890"/>
    <s v="infinite"/>
    <n v="365"/>
    <m/>
    <s v="infinite"/>
    <d v="2012-01-01T00:00:00"/>
    <m/>
    <m/>
    <m/>
    <m/>
    <m/>
    <m/>
    <m/>
    <m/>
    <m/>
    <m/>
    <m/>
    <m/>
    <m/>
    <m/>
    <m/>
    <n v="12.108333333333333"/>
    <m/>
    <m/>
    <m/>
    <m/>
    <m/>
    <m/>
    <m/>
    <m/>
  </r>
  <r>
    <n v="145"/>
    <x v="0"/>
    <s v="AC"/>
    <x v="0"/>
    <s v="Air conditioning"/>
    <d v="2017-03-31T00:00:00"/>
    <s v="2016-17"/>
    <n v="2.5018037518037519E-2"/>
    <n v="4.2492965367965374E-2"/>
    <m/>
    <m/>
    <n v="2569706"/>
    <n v="0"/>
    <n v="2569706"/>
    <n v="366526.56678679655"/>
    <n v="109194.42806385283"/>
    <n v="475720.99485064938"/>
    <n v="2093985.0051493505"/>
    <n v="2203179.4332132032"/>
    <m/>
    <n v="365"/>
    <m/>
    <s v="infinite"/>
    <d v="2017-03-01T00:00:00"/>
    <m/>
    <m/>
    <m/>
    <m/>
    <m/>
    <m/>
    <m/>
    <s v="Air conditioning plant"/>
    <n v="752"/>
    <n v="63"/>
    <n v="112.3"/>
    <n v="144"/>
    <n v="117.1"/>
    <n v="1.0427426536064113"/>
    <n v="1.0427426536064113"/>
    <n v="6.875"/>
    <n v="15"/>
    <n v="0.9"/>
    <n v="2679542.0534283165"/>
    <n v="1105311.0970391806"/>
    <n v="1574230.9563891359"/>
    <n v="0.75"/>
    <n v="1180673.217291852"/>
    <n v="1180673.217291852"/>
  </r>
  <r>
    <n v="146"/>
    <x v="1"/>
    <m/>
    <x v="7"/>
    <s v="2.96 Acre Land-Anil Chander Shek Vil.Borajharia55"/>
    <d v="2011-10-10T00:00:00"/>
    <s v="2011-12"/>
    <m/>
    <n v="0"/>
    <m/>
    <m/>
    <n v="2548214"/>
    <m/>
    <n v="2548214"/>
    <n v="0"/>
    <n v="0"/>
    <n v="0"/>
    <n v="2548214"/>
    <n v="2548214"/>
    <s v="infinite"/>
    <n v="365"/>
    <m/>
    <s v="infinite"/>
    <d v="2011-10-01T00:00:00"/>
    <m/>
    <m/>
    <m/>
    <m/>
    <m/>
    <m/>
    <m/>
    <m/>
    <m/>
    <m/>
    <m/>
    <m/>
    <m/>
    <m/>
    <m/>
    <n v="12.347222222222221"/>
    <m/>
    <m/>
    <m/>
    <m/>
    <m/>
    <m/>
    <m/>
    <m/>
  </r>
  <r>
    <n v="147"/>
    <x v="1"/>
    <m/>
    <x v="3"/>
    <s v="Main Plant"/>
    <d v="2014-01-03T00:00:00"/>
    <s v="2013-14"/>
    <m/>
    <n v="1.1111111111111112E-2"/>
    <m/>
    <m/>
    <n v="2523582"/>
    <m/>
    <n v="2523582"/>
    <n v="231078.68054794517"/>
    <n v="28039.8"/>
    <n v="259118.48054794516"/>
    <n v="2264463.519452055"/>
    <n v="2292503.3194520548"/>
    <n v="90"/>
    <n v="365"/>
    <m/>
    <s v="infinite"/>
    <d v="2014-01-01T00:00:00"/>
    <m/>
    <m/>
    <m/>
    <m/>
    <m/>
    <m/>
    <m/>
    <m/>
    <m/>
    <m/>
    <m/>
    <m/>
    <m/>
    <m/>
    <m/>
    <n v="10.116666666666667"/>
    <m/>
    <m/>
    <m/>
    <m/>
    <m/>
    <m/>
    <m/>
    <m/>
  </r>
  <r>
    <n v="148"/>
    <x v="0"/>
    <s v="WTP"/>
    <x v="0"/>
    <s v="Water Treatment Plant &amp; DM Plant"/>
    <d v="2017-03-31T00:00:00"/>
    <s v="2016-17"/>
    <n v="2.5018037518037519E-2"/>
    <n v="4.249296536796536E-2"/>
    <m/>
    <m/>
    <n v="2469878.94"/>
    <n v="0"/>
    <n v="2469878.94"/>
    <n v="352287.86805074674"/>
    <n v="104952.48026048699"/>
    <n v="457240.34831123374"/>
    <n v="2012638.5916887661"/>
    <n v="2117591.0719492533"/>
    <m/>
    <n v="365"/>
    <m/>
    <s v="infinite"/>
    <d v="2017-03-01T00:00:00"/>
    <m/>
    <m/>
    <m/>
    <m/>
    <m/>
    <m/>
    <m/>
    <s v="(R). MANUFACTURE OF MACHINERY AND EQUIPMENT"/>
    <n v="722"/>
    <n v="63"/>
    <n v="108.3"/>
    <n v="144"/>
    <n v="129.19999999999999"/>
    <n v="1.1929824561403508"/>
    <n v="1.1929824561403508"/>
    <n v="6.875"/>
    <n v="15"/>
    <n v="0.9"/>
    <n v="2946522.2442105259"/>
    <n v="1215440.425736842"/>
    <n v="1731081.8184736839"/>
    <n v="0.75"/>
    <n v="1298311.363855263"/>
    <n v="1298311.363855263"/>
  </r>
  <r>
    <n v="149"/>
    <x v="1"/>
    <m/>
    <x v="7"/>
    <s v="2.83 Acre Land fr. Mangalu Vil. Lohakhan"/>
    <d v="2011-11-29T00:00:00"/>
    <s v="2011-12"/>
    <m/>
    <n v="0"/>
    <m/>
    <m/>
    <n v="2436282"/>
    <m/>
    <n v="2436282"/>
    <n v="0"/>
    <n v="0"/>
    <n v="0"/>
    <n v="2436282"/>
    <n v="2436282"/>
    <s v="infinite"/>
    <n v="365"/>
    <m/>
    <s v="infinite"/>
    <d v="2011-11-01T00:00:00"/>
    <m/>
    <m/>
    <m/>
    <m/>
    <m/>
    <m/>
    <m/>
    <m/>
    <m/>
    <m/>
    <m/>
    <m/>
    <m/>
    <m/>
    <m/>
    <n v="12.21111111111111"/>
    <m/>
    <m/>
    <m/>
    <m/>
    <m/>
    <m/>
    <m/>
    <m/>
  </r>
  <r>
    <n v="150"/>
    <x v="0"/>
    <m/>
    <x v="10"/>
    <s v="Jakson Silent DG set (500 KVA / 400 KW)"/>
    <d v="2012-04-01T00:00:00"/>
    <s v="2012-13"/>
    <m/>
    <n v="2.0606979091564524E-2"/>
    <m/>
    <m/>
    <n v="2350000.0099999998"/>
    <m/>
    <n v="2350000.0099999998"/>
    <n v="779707.97736260667"/>
    <n v="48426.401071246415"/>
    <n v="828134.37843385304"/>
    <n v="1521865.6315661469"/>
    <n v="1570292.0326373931"/>
    <n v="40"/>
    <n v="365"/>
    <m/>
    <s v="infinite"/>
    <d v="2012-04-01T00:00:00"/>
    <m/>
    <m/>
    <m/>
    <m/>
    <m/>
    <m/>
    <m/>
    <s v="Generators &amp; Alternators"/>
    <n v="668"/>
    <n v="4"/>
    <n v="104.4"/>
    <n v="144"/>
    <n v="141.69999999999999"/>
    <n v="1.3572796934865898"/>
    <n v="1.3572796934865898"/>
    <n v="11.872222222222222"/>
    <n v="15"/>
    <n v="0.9"/>
    <n v="3189607.2932662829"/>
    <n v="2272063.5952366823"/>
    <n v="917543.69802960055"/>
    <n v="0.75"/>
    <n v="688157.77352220041"/>
    <n v="688157.77352220041"/>
  </r>
  <r>
    <n v="151"/>
    <x v="1"/>
    <m/>
    <x v="3"/>
    <s v="GOCHAR LAND"/>
    <d v="2008-11-12T00:00:00"/>
    <s v="2008-09"/>
    <m/>
    <n v="1.1111470880283211E-2"/>
    <m/>
    <m/>
    <n v="2230714"/>
    <m/>
    <n v="2230714"/>
    <n v="331727.51287888875"/>
    <n v="24786.513653240083"/>
    <n v="356514.02653212886"/>
    <n v="1874199.9734678711"/>
    <n v="1898986.4871211112"/>
    <n v="90"/>
    <n v="365"/>
    <m/>
    <s v="infinite"/>
    <d v="2008-11-01T00:00:00"/>
    <m/>
    <m/>
    <m/>
    <m/>
    <m/>
    <m/>
    <m/>
    <m/>
    <m/>
    <m/>
    <m/>
    <m/>
    <m/>
    <m/>
    <m/>
    <n v="15.258333333333333"/>
    <m/>
    <m/>
    <m/>
    <m/>
    <m/>
    <m/>
    <m/>
    <m/>
  </r>
  <r>
    <n v="152"/>
    <x v="1"/>
    <m/>
    <x v="7"/>
    <s v="Land 2.32 Acre"/>
    <d v="2011-11-24T00:00:00"/>
    <s v="2011-12"/>
    <m/>
    <n v="0"/>
    <m/>
    <m/>
    <n v="2214274"/>
    <m/>
    <n v="2214274"/>
    <n v="0"/>
    <n v="0"/>
    <n v="0"/>
    <n v="2214274"/>
    <n v="2214274"/>
    <s v="infinite"/>
    <n v="365"/>
    <m/>
    <s v="infinite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153"/>
    <x v="0"/>
    <s v="CHS"/>
    <x v="0"/>
    <s v="Coal Handling System"/>
    <d v="2023-01-11T00:00:00"/>
    <s v="2022-23"/>
    <m/>
    <e v="#VALUE!"/>
    <m/>
    <m/>
    <n v="0"/>
    <n v="2124000"/>
    <n v="2124000"/>
    <n v="0"/>
    <e v="#VALUE!"/>
    <e v="#VALUE!"/>
    <n v="2110259.4484167518"/>
    <n v="0"/>
    <m/>
    <n v="365"/>
    <m/>
    <s v="infinite"/>
    <d v="2023-01-01T00:00:00"/>
    <m/>
    <m/>
    <m/>
    <m/>
    <m/>
    <m/>
    <m/>
    <s v="Material handling, lifting and hoisting equipment"/>
    <n v="745"/>
    <n v="133"/>
    <n v="116.6"/>
    <n v="144"/>
    <n v="120"/>
    <n v="1.0291595197255574"/>
    <n v="1.0291595197255574"/>
    <n v="1.0944444444444446"/>
    <n v="20"/>
    <n v="0.9"/>
    <n v="2185934.819897084"/>
    <n v="107657.28987993138"/>
    <n v="2078277.5300171527"/>
    <n v="0.75"/>
    <n v="1558708.1475128646"/>
    <n v="1558708.1475128646"/>
  </r>
  <r>
    <n v="154"/>
    <x v="0"/>
    <s v="WTP"/>
    <x v="0"/>
    <s v="Water Treatment Plant &amp; DM Plant"/>
    <d v="2016-03-31T00:00:00"/>
    <s v="2015-16"/>
    <n v="2.4376098418277682E-2"/>
    <n v="4.1402636203866423E-2"/>
    <n v="957017.83000000007"/>
    <n v="957017.83000000007"/>
    <n v="1914035.6600000001"/>
    <n v="0"/>
    <n v="1914035.6600000001"/>
    <n v="312657.55686805979"/>
    <n v="79246.122112207377"/>
    <n v="391903.67898026714"/>
    <n v="1522131.981019733"/>
    <n v="1601378.1031319404"/>
    <m/>
    <n v="365"/>
    <m/>
    <s v="infinite"/>
    <d v="2016-03-01T00:00:00"/>
    <m/>
    <m/>
    <m/>
    <m/>
    <m/>
    <m/>
    <m/>
    <s v="(R). MANUFACTURE OF MACHINERY AND EQUIPMENT"/>
    <n v="722"/>
    <n v="51"/>
    <n v="108.5"/>
    <n v="144"/>
    <n v="129.19999999999999"/>
    <n v="1.1907834101382488"/>
    <n v="1.1907834101382488"/>
    <n v="7.875"/>
    <n v="12"/>
    <n v="0.9"/>
    <n v="2279201.9103410142"/>
    <n v="1346153.6282951615"/>
    <n v="933048.28204585263"/>
    <n v="0.75"/>
    <n v="699786.21153438953"/>
    <n v="699786.21153438953"/>
  </r>
  <r>
    <n v="155"/>
    <x v="1"/>
    <m/>
    <x v="7"/>
    <s v="1.72 Acre Land fr. Kunmer Vil. Lohakhan"/>
    <d v="2011-11-18T00:00:00"/>
    <s v="2011-12"/>
    <m/>
    <n v="0"/>
    <m/>
    <m/>
    <n v="1863020"/>
    <m/>
    <n v="1863020"/>
    <n v="0"/>
    <n v="0"/>
    <n v="0"/>
    <n v="1863020"/>
    <n v="1863020"/>
    <s v="infinite"/>
    <n v="365"/>
    <m/>
    <s v="infinite"/>
    <d v="2011-11-01T00:00:00"/>
    <m/>
    <m/>
    <m/>
    <m/>
    <m/>
    <m/>
    <m/>
    <m/>
    <m/>
    <m/>
    <m/>
    <m/>
    <m/>
    <m/>
    <m/>
    <n v="12.241666666666667"/>
    <m/>
    <m/>
    <m/>
    <m/>
    <m/>
    <m/>
    <m/>
    <m/>
  </r>
  <r>
    <n v="156"/>
    <x v="1"/>
    <m/>
    <x v="7"/>
    <s v="1184/09"/>
    <d v="2009-05-08T00:00:00"/>
    <s v="2009-10"/>
    <m/>
    <n v="0"/>
    <m/>
    <m/>
    <n v="1855314"/>
    <m/>
    <n v="1855314"/>
    <n v="0"/>
    <n v="0"/>
    <n v="0"/>
    <n v="1855314"/>
    <n v="1855314"/>
    <s v="infinite"/>
    <n v="365"/>
    <m/>
    <s v="infinite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157"/>
    <x v="1"/>
    <m/>
    <x v="3"/>
    <s v="Leasable land"/>
    <d v="2012-07-23T00:00:00"/>
    <s v="2012-13"/>
    <m/>
    <n v="1.1111111111111112E-2"/>
    <m/>
    <m/>
    <n v="1839693"/>
    <m/>
    <n v="1839693"/>
    <n v="198082.01342465749"/>
    <n v="20441.033333333333"/>
    <n v="218523.04675799081"/>
    <n v="1621169.9532420093"/>
    <n v="1641610.9865753425"/>
    <n v="90"/>
    <n v="365"/>
    <m/>
    <s v="infinite"/>
    <d v="2012-07-01T00:00:00"/>
    <m/>
    <m/>
    <m/>
    <m/>
    <m/>
    <m/>
    <m/>
    <m/>
    <m/>
    <m/>
    <m/>
    <m/>
    <m/>
    <m/>
    <m/>
    <n v="11.561111111111112"/>
    <m/>
    <m/>
    <m/>
    <m/>
    <m/>
    <m/>
    <m/>
    <m/>
  </r>
  <r>
    <n v="158"/>
    <x v="0"/>
    <m/>
    <x v="5"/>
    <s v="Power 6.1  Hardware"/>
    <d v="2010-07-30T00:00:00"/>
    <s v="2010-11"/>
    <m/>
    <n v="0.42580000000000001"/>
    <m/>
    <m/>
    <n v="1793100"/>
    <m/>
    <n v="1793100"/>
    <n v="1793100"/>
    <n v="0"/>
    <n v="1793100"/>
    <n v="0"/>
    <n v="0"/>
    <n v="3"/>
    <n v="365"/>
    <m/>
    <s v="infinite"/>
    <d v="2010-07-01T00:00:00"/>
    <s v="Computer Peripherals"/>
    <n v="757"/>
    <n v="70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541666666666666"/>
    <n v="5"/>
    <n v="1"/>
    <n v="1652360.4177217179"/>
    <n v="1652360.4177217181"/>
    <n v="0"/>
    <n v="0.75"/>
    <n v="0"/>
    <n v="0"/>
  </r>
  <r>
    <n v="159"/>
    <x v="1"/>
    <m/>
    <x v="3"/>
    <s v="Leasable land"/>
    <d v="2009-05-14T00:00:00"/>
    <s v="2009-10"/>
    <m/>
    <n v="1.1111468761064796E-2"/>
    <m/>
    <m/>
    <n v="1751566"/>
    <m/>
    <n v="1751566"/>
    <n v="250716.22412184719"/>
    <n v="19462.47089194322"/>
    <n v="270178.69501379039"/>
    <n v="1481387.3049862096"/>
    <n v="1500849.7758781528"/>
    <n v="90"/>
    <n v="365"/>
    <m/>
    <s v="infinite"/>
    <d v="2009-05-01T00:00:00"/>
    <m/>
    <m/>
    <m/>
    <m/>
    <m/>
    <m/>
    <m/>
    <m/>
    <m/>
    <m/>
    <m/>
    <m/>
    <m/>
    <m/>
    <m/>
    <n v="14.752777777777778"/>
    <m/>
    <m/>
    <m/>
    <m/>
    <m/>
    <m/>
    <m/>
    <m/>
  </r>
  <r>
    <n v="160"/>
    <x v="1"/>
    <m/>
    <x v="7"/>
    <s v="Land purchased  2.02 Acre fr. Churamani   Mehloi"/>
    <d v="2011-07-25T00:00:00"/>
    <s v="2011-12"/>
    <m/>
    <n v="0"/>
    <m/>
    <m/>
    <n v="1739198"/>
    <m/>
    <n v="1739198"/>
    <n v="0"/>
    <n v="0"/>
    <n v="0"/>
    <n v="1739198"/>
    <n v="1739198"/>
    <s v="infinite"/>
    <n v="365"/>
    <m/>
    <s v="infinite"/>
    <d v="2011-07-01T00:00:00"/>
    <m/>
    <m/>
    <m/>
    <m/>
    <m/>
    <m/>
    <m/>
    <m/>
    <m/>
    <m/>
    <m/>
    <m/>
    <m/>
    <m/>
    <m/>
    <n v="12.555555555555555"/>
    <m/>
    <m/>
    <m/>
    <m/>
    <m/>
    <m/>
    <m/>
    <m/>
  </r>
  <r>
    <n v="161"/>
    <x v="1"/>
    <m/>
    <x v="7"/>
    <s v="Land Transmission Line"/>
    <d v="2014-02-18T00:00:00"/>
    <s v="2013-14"/>
    <m/>
    <n v="0"/>
    <m/>
    <m/>
    <n v="1728134"/>
    <m/>
    <n v="1728134"/>
    <n v="0"/>
    <n v="0"/>
    <n v="0"/>
    <n v="1728134"/>
    <n v="1728134"/>
    <s v="infinite"/>
    <n v="365"/>
    <m/>
    <s v="infinite"/>
    <d v="2014-02-01T00:00:00"/>
    <m/>
    <m/>
    <m/>
    <m/>
    <m/>
    <m/>
    <m/>
    <m/>
    <m/>
    <m/>
    <m/>
    <m/>
    <m/>
    <m/>
    <m/>
    <n v="9.9916666666666671"/>
    <m/>
    <m/>
    <m/>
    <m/>
    <m/>
    <m/>
    <m/>
    <m/>
  </r>
  <r>
    <n v="162"/>
    <x v="0"/>
    <m/>
    <x v="10"/>
    <s v="320 KVA DG SET (Silent DG Set)"/>
    <d v="2012-04-01T00:00:00"/>
    <s v="2012-13"/>
    <m/>
    <n v="2.0606979091564528E-2"/>
    <m/>
    <m/>
    <n v="1725007"/>
    <m/>
    <n v="1725007"/>
    <n v="572341.15454592649"/>
    <n v="35547.183181802451"/>
    <n v="607888.337727729"/>
    <n v="1117118.662272271"/>
    <n v="1152665.8454540735"/>
    <n v="40"/>
    <n v="365"/>
    <m/>
    <s v="infinite"/>
    <d v="2012-04-01T00:00:00"/>
    <m/>
    <m/>
    <m/>
    <m/>
    <m/>
    <m/>
    <m/>
    <s v="Generators &amp; Alternators"/>
    <n v="668"/>
    <n v="4"/>
    <n v="104.4"/>
    <n v="144"/>
    <n v="141.69999999999999"/>
    <n v="1.3572796934865898"/>
    <n v="1.3572796934865898"/>
    <n v="11.872222222222222"/>
    <n v="12"/>
    <n v="0.9"/>
    <n v="2341316.972222222"/>
    <n v="2084747.6540162032"/>
    <n v="256569.31820601877"/>
    <n v="0.75"/>
    <n v="192426.98865451408"/>
    <n v="234131.69722222214"/>
  </r>
  <r>
    <n v="163"/>
    <x v="1"/>
    <m/>
    <x v="7"/>
    <s v="1.99 Acre of Land fr. Surekha Vil. Borajharia"/>
    <d v="2011-08-19T00:00:00"/>
    <s v="2011-12"/>
    <m/>
    <n v="0"/>
    <m/>
    <m/>
    <n v="1713506"/>
    <m/>
    <n v="1713506"/>
    <n v="0"/>
    <n v="0"/>
    <n v="0"/>
    <n v="1713506"/>
    <n v="1713506"/>
    <s v="infinite"/>
    <n v="365"/>
    <m/>
    <s v="infinite"/>
    <d v="2011-08-01T00:00:00"/>
    <m/>
    <m/>
    <m/>
    <m/>
    <m/>
    <m/>
    <m/>
    <m/>
    <m/>
    <m/>
    <m/>
    <m/>
    <m/>
    <m/>
    <m/>
    <n v="12.488888888888889"/>
    <m/>
    <m/>
    <m/>
    <m/>
    <m/>
    <m/>
    <m/>
    <m/>
  </r>
  <r>
    <n v="164"/>
    <x v="1"/>
    <m/>
    <x v="3"/>
    <s v="Leasable land"/>
    <d v="2013-01-02T00:00:00"/>
    <s v="2012-13"/>
    <m/>
    <n v="1.1111111111111112E-2"/>
    <m/>
    <m/>
    <n v="1688752"/>
    <m/>
    <n v="1688752"/>
    <n v="173450.50983257231"/>
    <n v="18763.911111111112"/>
    <n v="192214.42094368342"/>
    <n v="1496537.5790563165"/>
    <n v="1515301.4901674278"/>
    <n v="90"/>
    <n v="365"/>
    <m/>
    <s v="infinite"/>
    <d v="2013-01-01T00:00:00"/>
    <m/>
    <m/>
    <m/>
    <m/>
    <m/>
    <m/>
    <m/>
    <m/>
    <m/>
    <m/>
    <m/>
    <m/>
    <m/>
    <m/>
    <m/>
    <n v="11.119444444444444"/>
    <m/>
    <m/>
    <m/>
    <m/>
    <m/>
    <m/>
    <m/>
    <m/>
  </r>
  <r>
    <n v="165"/>
    <x v="1"/>
    <m/>
    <x v="7"/>
    <s v="1.55 Acre Land fr. Surinder Vil. Lohakhan"/>
    <d v="2011-12-04T00:00:00"/>
    <s v="2011-12"/>
    <m/>
    <n v="0"/>
    <m/>
    <m/>
    <n v="1678902"/>
    <m/>
    <n v="1678902"/>
    <n v="0"/>
    <n v="0"/>
    <n v="0"/>
    <n v="1678902"/>
    <n v="1678902"/>
    <s v="infinite"/>
    <n v="365"/>
    <m/>
    <s v="infinite"/>
    <d v="2011-12-01T00:00:00"/>
    <m/>
    <m/>
    <m/>
    <m/>
    <m/>
    <m/>
    <m/>
    <m/>
    <m/>
    <m/>
    <m/>
    <m/>
    <m/>
    <m/>
    <m/>
    <n v="12.197222222222223"/>
    <m/>
    <m/>
    <m/>
    <m/>
    <m/>
    <m/>
    <m/>
    <m/>
  </r>
  <r>
    <n v="166"/>
    <x v="1"/>
    <m/>
    <x v="3"/>
    <s v="Approch Road"/>
    <d v="2013-04-17T00:00:00"/>
    <s v="2013-14"/>
    <m/>
    <n v="1.1111111111111112E-2"/>
    <m/>
    <m/>
    <n v="1643921.8"/>
    <m/>
    <n v="1643921.8"/>
    <n v="163591.48749467274"/>
    <n v="18265.797777777778"/>
    <n v="181857.28527245051"/>
    <n v="1462064.5147275496"/>
    <n v="1480330.3125053274"/>
    <n v="90"/>
    <n v="365"/>
    <m/>
    <s v="infinite"/>
    <d v="2013-04-01T00:00:00"/>
    <m/>
    <m/>
    <m/>
    <m/>
    <m/>
    <m/>
    <m/>
    <m/>
    <m/>
    <m/>
    <m/>
    <m/>
    <m/>
    <m/>
    <m/>
    <n v="10.827777777777778"/>
    <m/>
    <m/>
    <m/>
    <m/>
    <m/>
    <m/>
    <m/>
    <m/>
  </r>
  <r>
    <n v="167"/>
    <x v="0"/>
    <m/>
    <x v="5"/>
    <s v="Toyota Innova Car"/>
    <d v="2014-02-18T00:00:00"/>
    <s v="2013-14"/>
    <m/>
    <n v="0.11909659485753996"/>
    <m/>
    <m/>
    <n v="1581153"/>
    <m/>
    <n v="1581153"/>
    <n v="1502095.35"/>
    <n v="0"/>
    <n v="1502095.35"/>
    <n v="79057.649999999907"/>
    <n v="79057.649999999907"/>
    <n v="8"/>
    <n v="365"/>
    <m/>
    <s v="infinite"/>
    <d v="2014-02-01T00:00:00"/>
    <m/>
    <m/>
    <m/>
    <m/>
    <m/>
    <m/>
    <m/>
    <s v="Passenger vehicles"/>
    <n v="803"/>
    <n v="26"/>
    <n v="117.4"/>
    <n v="144"/>
    <n v="126.1"/>
    <n v="1.0741056218057921"/>
    <n v="1.0741056218057921"/>
    <n v="9.9916666666666671"/>
    <n v="10"/>
    <n v="0.9"/>
    <n v="1698325.3262350934"/>
    <n v="1527219.0496169077"/>
    <n v="171106.27661818569"/>
    <n v="0.75"/>
    <n v="128329.70746363926"/>
    <n v="169832.53262350929"/>
  </r>
  <r>
    <n v="168"/>
    <x v="0"/>
    <m/>
    <x v="5"/>
    <m/>
    <d v="2021-07-29T00:00:00"/>
    <s v="2021-22"/>
    <m/>
    <n v="6.3333333333333325E-2"/>
    <m/>
    <m/>
    <n v="1575300"/>
    <m/>
    <n v="1575300"/>
    <n v="67241.572602739718"/>
    <n v="99768.999999999985"/>
    <n v="167010.5726027397"/>
    <n v="1408289.4273972602"/>
    <n v="1508058.4273972602"/>
    <n v="15"/>
    <n v="365"/>
    <m/>
    <s v="infinite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5444444444444443"/>
    <n v="6"/>
    <n v="0.9"/>
    <n v="1727227.0177838579"/>
    <n v="659224.97845417238"/>
    <n v="1068002.0393296855"/>
    <n v="0.75"/>
    <n v="801001.52949726419"/>
    <n v="801001.52949726419"/>
  </r>
  <r>
    <n v="169"/>
    <x v="0"/>
    <m/>
    <x v="11"/>
    <s v=""/>
    <d v="2022-08-10T00:00:00"/>
    <s v="2022-23"/>
    <m/>
    <n v="0.31666666666666665"/>
    <m/>
    <m/>
    <n v="0"/>
    <n v="1557600"/>
    <n v="1557600"/>
    <m/>
    <n v="316214.1369863014"/>
    <n v="316214.1369863014"/>
    <n v="1241385.8630136987"/>
    <n v="0"/>
    <n v="3"/>
    <n v="365"/>
    <m/>
    <s v="infinite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5138888888888888"/>
    <n v="5"/>
    <n v="1"/>
    <n v="1559909.2661230539"/>
    <n v="472305.86113170243"/>
    <n v="1087603.4049913515"/>
    <n v="0.75"/>
    <n v="815702.55374351365"/>
    <n v="815702.55374351365"/>
  </r>
  <r>
    <n v="170"/>
    <x v="1"/>
    <m/>
    <x v="9"/>
    <s v="Porta Cabin-2"/>
    <d v="2012-04-01T00:00:00"/>
    <s v="2012-13"/>
    <m/>
    <n v="0.83772109589041099"/>
    <m/>
    <m/>
    <n v="1538998"/>
    <m/>
    <n v="1538998"/>
    <n v="1462048.1"/>
    <n v="0"/>
    <n v="1462048.1"/>
    <n v="76949.899999999907"/>
    <n v="76949.899999999907"/>
    <n v="3"/>
    <n v="365"/>
    <m/>
    <s v="infinite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171"/>
    <x v="0"/>
    <m/>
    <x v="5"/>
    <s v="INNOVA 2.5 V E3 7 SEATER"/>
    <d v="2016-03-28T00:00:00"/>
    <s v="2015-16"/>
    <m/>
    <n v="0.11874999999999999"/>
    <m/>
    <m/>
    <n v="1533513"/>
    <m/>
    <n v="1533513"/>
    <n v="1094623.6801027395"/>
    <n v="182104.66874999998"/>
    <n v="1276728.3488527394"/>
    <n v="256784.65114726056"/>
    <n v="438889.31989726052"/>
    <n v="8"/>
    <n v="365"/>
    <m/>
    <s v="infinite"/>
    <d v="2016-03-01T00:00:00"/>
    <m/>
    <m/>
    <m/>
    <m/>
    <m/>
    <m/>
    <m/>
    <s v="Passenger vehicles"/>
    <n v="803"/>
    <n v="51"/>
    <n v="118.5"/>
    <n v="144"/>
    <n v="126.1"/>
    <n v="1.0641350210970464"/>
    <n v="1.0641350210970464"/>
    <n v="7.8805555555555555"/>
    <n v="10"/>
    <n v="0.9"/>
    <n v="1631864.8886075949"/>
    <n v="1157400.1722449367"/>
    <n v="474464.71636265819"/>
    <n v="0.75"/>
    <n v="355848.53727199364"/>
    <n v="355848.53727199364"/>
  </r>
  <r>
    <n v="172"/>
    <x v="1"/>
    <m/>
    <x v="7"/>
    <s v="1.73 Acre of Land fr. Nathu,Rathu Vil. Borajharia"/>
    <d v="2011-08-17T00:00:00"/>
    <s v="2011-12"/>
    <m/>
    <n v="0"/>
    <m/>
    <m/>
    <n v="1489642"/>
    <m/>
    <n v="1489642"/>
    <n v="0"/>
    <n v="0"/>
    <n v="0"/>
    <n v="1489642"/>
    <n v="1489642"/>
    <s v="infinite"/>
    <n v="365"/>
    <m/>
    <s v="infinite"/>
    <d v="2011-08-01T00:00:00"/>
    <m/>
    <m/>
    <m/>
    <m/>
    <m/>
    <m/>
    <m/>
    <m/>
    <m/>
    <m/>
    <m/>
    <m/>
    <m/>
    <m/>
    <m/>
    <n v="12.494444444444444"/>
    <m/>
    <m/>
    <m/>
    <m/>
    <m/>
    <m/>
    <m/>
    <m/>
  </r>
  <r>
    <n v="173"/>
    <x v="0"/>
    <m/>
    <x v="5"/>
    <s v="FOR CIIL WORK"/>
    <d v="2022-03-16T00:00:00"/>
    <s v="2021-22"/>
    <m/>
    <n v="9.5000000000000001E-2"/>
    <m/>
    <m/>
    <n v="1485177.5"/>
    <m/>
    <n v="1485177.5"/>
    <n v="6184.848767123287"/>
    <n v="141091.86249999999"/>
    <n v="147276.71126712329"/>
    <n v="1337900.7887328768"/>
    <n v="1478992.6512328768"/>
    <n v="10"/>
    <n v="365"/>
    <m/>
    <s v="infinite"/>
    <d v="2022-03-01T00:00:00"/>
    <m/>
    <m/>
    <m/>
    <m/>
    <m/>
    <m/>
    <m/>
    <s v="Computer peripherals"/>
    <n v="647"/>
    <n v="123"/>
    <n v="90.7"/>
    <n v="144"/>
    <n v="94.2"/>
    <n v="1.0385887541345094"/>
    <n v="1.0385887541345094"/>
    <n v="1.913888888888889"/>
    <n v="5"/>
    <n v="1"/>
    <n v="1542488.6493936053"/>
    <n v="590430.37746233004"/>
    <n v="952058.27193127526"/>
    <n v="0.75"/>
    <n v="714043.70394845644"/>
    <n v="714043.70394845644"/>
  </r>
  <r>
    <n v="174"/>
    <x v="1"/>
    <m/>
    <x v="3"/>
    <s v="Water Corrido"/>
    <d v="2013-04-01T00:00:00"/>
    <s v="2013-14"/>
    <m/>
    <n v="1.1111111111111112E-2"/>
    <m/>
    <m/>
    <n v="1439812"/>
    <m/>
    <n v="1439812"/>
    <n v="143981.20000000001"/>
    <n v="15997.911111111112"/>
    <n v="159979.11111111112"/>
    <n v="1279832.888888889"/>
    <n v="1295830.8"/>
    <n v="90"/>
    <n v="365"/>
    <m/>
    <s v="infinite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175"/>
    <x v="0"/>
    <m/>
    <x v="5"/>
    <s v="AUTOMATIC TRUCK/WHEEL WASH EQUIPMENT"/>
    <d v="2020-02-20T00:00:00"/>
    <s v="2019-20"/>
    <m/>
    <n v="6.3333333333333325E-2"/>
    <m/>
    <m/>
    <n v="1439600"/>
    <m/>
    <n v="1439600"/>
    <n v="192590.87123287667"/>
    <n v="91174.666666666657"/>
    <n v="283765.5378995433"/>
    <n v="1155834.4621004567"/>
    <n v="1247009.1287671234"/>
    <n v="15"/>
    <n v="365"/>
    <m/>
    <s v="infinite"/>
    <d v="2020-02-01T00:00:00"/>
    <m/>
    <m/>
    <m/>
    <m/>
    <m/>
    <m/>
    <m/>
    <s v="(R). MANUFACTURE OF MACHINERY AND EQUIPMENT"/>
    <n v="722"/>
    <n v="98"/>
    <n v="113.2"/>
    <n v="144"/>
    <n v="129.19999999999999"/>
    <n v="1.1413427561837455"/>
    <n v="1.1413427561837455"/>
    <n v="3.9861111111111112"/>
    <n v="12"/>
    <n v="0.9"/>
    <n v="1643077.0318021199"/>
    <n v="491211.57096584211"/>
    <n v="1151865.4608362778"/>
    <n v="0.75"/>
    <n v="863899.09562720836"/>
    <n v="863899.09562720836"/>
  </r>
  <r>
    <n v="176"/>
    <x v="0"/>
    <m/>
    <x v="11"/>
    <s v=""/>
    <d v="2022-08-23T00:00:00"/>
    <s v="2022-23"/>
    <m/>
    <n v="0.31666666666666665"/>
    <m/>
    <m/>
    <n v="0"/>
    <n v="1430160"/>
    <n v="1430160"/>
    <m/>
    <n v="274211.95616438356"/>
    <n v="274211.95616438356"/>
    <n v="1155948.0438356164"/>
    <n v="0"/>
    <n v="3"/>
    <n v="365"/>
    <m/>
    <s v="infinite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4777777777777779"/>
    <n v="5"/>
    <n v="1"/>
    <n v="1432280.3261675313"/>
    <n v="423318.40751173708"/>
    <n v="1008961.9186557942"/>
    <n v="0.75"/>
    <n v="756721.4389918457"/>
    <n v="756721.4389918457"/>
  </r>
  <r>
    <n v="177"/>
    <x v="0"/>
    <m/>
    <x v="5"/>
    <s v="Test Weight Block 1 Ton"/>
    <d v="2020-09-29T00:00:00"/>
    <s v="2020-21"/>
    <m/>
    <n v="6.3333333333333325E-2"/>
    <m/>
    <m/>
    <n v="1425440"/>
    <m/>
    <n v="1425440"/>
    <n v="135787.80493150683"/>
    <n v="90277.866666666654"/>
    <n v="226065.6715981735"/>
    <n v="1199374.3284018266"/>
    <n v="1289652.1950684933"/>
    <n v="15"/>
    <n v="365"/>
    <m/>
    <s v="infinite"/>
    <d v="2020-09-01T00:00:00"/>
    <m/>
    <m/>
    <m/>
    <m/>
    <m/>
    <m/>
    <m/>
    <s v="e. Manufacture of measuring, testing, navigating and control equipment"/>
    <n v="654"/>
    <n v="105"/>
    <n v="106.1"/>
    <n v="144"/>
    <n v="113.8"/>
    <n v="1.0725730442978323"/>
    <n v="1.0725730442978323"/>
    <n v="3.3777777777777778"/>
    <n v="8"/>
    <n v="1"/>
    <n v="1528888.5202639021"/>
    <n v="645530.70855586976"/>
    <n v="883357.81170803239"/>
    <n v="0.75"/>
    <n v="662518.35878102435"/>
    <n v="662518.35878102435"/>
  </r>
  <r>
    <n v="178"/>
    <x v="1"/>
    <m/>
    <x v="3"/>
    <s v="Takua Road-CAMPA"/>
    <d v="2014-03-10T00:00:00"/>
    <s v="2013-14"/>
    <m/>
    <n v="1.1111111111111113E-2"/>
    <m/>
    <m/>
    <n v="1405000"/>
    <m/>
    <n v="1405000"/>
    <n v="125829.83257229834"/>
    <n v="15611.111111111115"/>
    <n v="141440.94368340945"/>
    <n v="1263559.0563165906"/>
    <n v="1279170.1674277016"/>
    <n v="90"/>
    <n v="365"/>
    <m/>
    <s v="infinite"/>
    <d v="2014-03-01T00:00:00"/>
    <m/>
    <m/>
    <m/>
    <m/>
    <m/>
    <m/>
    <m/>
    <m/>
    <m/>
    <m/>
    <m/>
    <m/>
    <m/>
    <m/>
    <m/>
    <n v="9.9305555555555554"/>
    <m/>
    <m/>
    <m/>
    <m/>
    <m/>
    <m/>
    <m/>
    <m/>
  </r>
  <r>
    <n v="179"/>
    <x v="1"/>
    <m/>
    <x v="7"/>
    <s v="1.62 Acre Land- Shyam Bhushan Vil. Lohakhan"/>
    <d v="2012-01-24T00:00:00"/>
    <s v="2011-12"/>
    <m/>
    <n v="0"/>
    <m/>
    <m/>
    <n v="1394948"/>
    <m/>
    <n v="1394948"/>
    <n v="0"/>
    <n v="0"/>
    <n v="0"/>
    <n v="1394948"/>
    <n v="1394948"/>
    <s v="infinite"/>
    <n v="365"/>
    <m/>
    <s v="infinite"/>
    <d v="2012-01-01T00:00:00"/>
    <m/>
    <m/>
    <m/>
    <m/>
    <m/>
    <m/>
    <m/>
    <m/>
    <m/>
    <m/>
    <m/>
    <m/>
    <m/>
    <m/>
    <m/>
    <n v="12.058333333333334"/>
    <m/>
    <m/>
    <m/>
    <m/>
    <m/>
    <m/>
    <m/>
    <m/>
  </r>
  <r>
    <n v="180"/>
    <x v="0"/>
    <s v="Lab"/>
    <x v="0"/>
    <s v="Lab Equipments"/>
    <d v="2015-03-22T00:00:00"/>
    <s v="2014-15"/>
    <n v="2.375E-2"/>
    <n v="4.0342465753424664E-2"/>
    <n v="703869.10338852787"/>
    <n v="613169.62006150407"/>
    <n v="1317038.7234500321"/>
    <n v="0"/>
    <n v="1317038.7234500321"/>
    <n v="241667.58493990655"/>
    <n v="53132.589596717051"/>
    <n v="294800.17453662358"/>
    <n v="1022238.5489134085"/>
    <n v="1075371.1385101255"/>
    <n v="40"/>
    <n v="365"/>
    <m/>
    <s v="infinite"/>
    <d v="2015-03-01T00:00:00"/>
    <m/>
    <m/>
    <m/>
    <m/>
    <m/>
    <m/>
    <m/>
    <s v="e. Manufacture of measuring, testing, navigating and control equipment"/>
    <n v="654"/>
    <n v="39"/>
    <n v="104.5"/>
    <n v="144"/>
    <n v="113.8"/>
    <n v="1.0889952153110047"/>
    <n v="1.0889952153110047"/>
    <n v="8.8972222222222221"/>
    <n v="8"/>
    <n v="1"/>
    <n v="1434248.8682163984"/>
    <n v="1434248.8682163984"/>
    <n v="0"/>
    <n v="0.75"/>
    <n v="0"/>
    <n v="0"/>
  </r>
  <r>
    <n v="181"/>
    <x v="0"/>
    <m/>
    <x v="5"/>
    <s v="VEH SPCL PURP;M- 709EX;ACCSS PLTFRM TRCK"/>
    <d v="2020-03-31T00:00:00"/>
    <s v="2019-20"/>
    <m/>
    <n v="6.3333333333333325E-2"/>
    <m/>
    <m/>
    <n v="1289001"/>
    <m/>
    <n v="1289001"/>
    <n v="163497.12227397261"/>
    <n v="81636.73"/>
    <n v="245133.85227397259"/>
    <n v="1043867.1477260274"/>
    <n v="1125503.8777260273"/>
    <n v="15"/>
    <n v="365"/>
    <m/>
    <s v="infinite"/>
    <d v="2020-03-01T00:00:00"/>
    <m/>
    <m/>
    <m/>
    <m/>
    <m/>
    <m/>
    <m/>
    <s v="Light, medium &amp; heavy commercial vehicles"/>
    <n v="801"/>
    <n v="99"/>
    <n v="114.2"/>
    <n v="144"/>
    <n v="115.4"/>
    <n v="1.0105078809106831"/>
    <n v="1.0105078809106831"/>
    <n v="3.875"/>
    <n v="8"/>
    <n v="0.9"/>
    <n v="1302545.6690017513"/>
    <n v="567828.50258045096"/>
    <n v="734717.16642130038"/>
    <n v="0.75"/>
    <n v="551037.87481597532"/>
    <n v="551037.87481597532"/>
  </r>
  <r>
    <n v="182"/>
    <x v="1"/>
    <m/>
    <x v="7"/>
    <s v="1.43 Acre Land fr.Tehsil Vil. Lohakhan"/>
    <d v="2011-12-02T00:00:00"/>
    <s v="2011-12"/>
    <m/>
    <n v="0"/>
    <m/>
    <m/>
    <n v="1231432"/>
    <m/>
    <n v="1231432"/>
    <n v="0"/>
    <n v="0"/>
    <n v="0"/>
    <n v="1231432"/>
    <n v="1231432"/>
    <s v="infinite"/>
    <n v="365"/>
    <m/>
    <s v="infinite"/>
    <d v="2011-12-01T00:00:00"/>
    <m/>
    <m/>
    <m/>
    <m/>
    <m/>
    <m/>
    <m/>
    <m/>
    <m/>
    <m/>
    <m/>
    <m/>
    <m/>
    <m/>
    <m/>
    <n v="12.202777777777778"/>
    <m/>
    <m/>
    <m/>
    <m/>
    <m/>
    <m/>
    <m/>
    <m/>
  </r>
  <r>
    <n v="183"/>
    <x v="0"/>
    <m/>
    <x v="5"/>
    <s v="FOR CIVIL WORK"/>
    <d v="2022-02-05T00:00:00"/>
    <s v="2021-22"/>
    <m/>
    <n v="9.5000000000000001E-2"/>
    <m/>
    <m/>
    <n v="1188142"/>
    <m/>
    <n v="1188142"/>
    <n v="17008.334109589039"/>
    <n v="112873.49"/>
    <n v="129881.82410958904"/>
    <n v="1058260.175890411"/>
    <n v="1171133.665890411"/>
    <n v="10"/>
    <n v="365"/>
    <m/>
    <s v="infinite"/>
    <d v="2022-02-01T00:00:00"/>
    <m/>
    <m/>
    <m/>
    <m/>
    <m/>
    <m/>
    <m/>
    <s v="(R). MANUFACTURE OF MACHINERY AND EQUIPMENT"/>
    <n v="722"/>
    <n v="122"/>
    <n v="122"/>
    <n v="144"/>
    <n v="129.19999999999999"/>
    <n v="1.0590163934426229"/>
    <n v="1.0590163934426229"/>
    <n v="2.0277777777777777"/>
    <n v="12"/>
    <n v="0.9"/>
    <n v="1258261.8557377048"/>
    <n v="191360.65722677592"/>
    <n v="1066901.1985109288"/>
    <n v="0.75"/>
    <n v="800175.89888319653"/>
    <n v="800175.89888319653"/>
  </r>
  <r>
    <n v="184"/>
    <x v="0"/>
    <s v="P&amp;M"/>
    <x v="5"/>
    <s v="Klarol 87F-150 LPM"/>
    <d v="2023-02-06T00:00:00"/>
    <s v="2022-23"/>
    <m/>
    <n v="6.3333333333333325E-2"/>
    <m/>
    <m/>
    <n v="0"/>
    <n v="1184956"/>
    <n v="1184956"/>
    <m/>
    <n v="11102.875397260272"/>
    <n v="11102.875397260272"/>
    <n v="1173853.1246027397"/>
    <n v="0"/>
    <n v="15"/>
    <n v="365"/>
    <m/>
    <s v="infinite"/>
    <d v="2023-02-01T00:00:00"/>
    <m/>
    <m/>
    <m/>
    <m/>
    <m/>
    <m/>
    <m/>
    <s v="(R). MANUFACTURE OF MACHINERY AND EQUIPMENT"/>
    <n v="722"/>
    <n v="134"/>
    <n v="127.7"/>
    <n v="144"/>
    <n v="129.19999999999999"/>
    <n v="1.0117462803445574"/>
    <n v="1.0117462803445574"/>
    <n v="1.0249999999999999"/>
    <n v="12"/>
    <n v="0.9"/>
    <n v="1198874.8253719653"/>
    <n v="92163.502200469826"/>
    <n v="1106711.3231714955"/>
    <n v="0.75"/>
    <n v="830033.49237862159"/>
    <n v="830033.49237862159"/>
  </r>
  <r>
    <n v="185"/>
    <x v="0"/>
    <m/>
    <x v="5"/>
    <s v="Sofa Set"/>
    <d v="2023-03-31T00:00:00"/>
    <s v="2022-23"/>
    <m/>
    <n v="9.5000000000000001E-2"/>
    <m/>
    <m/>
    <n v="0"/>
    <n v="1161460"/>
    <n v="1161460"/>
    <m/>
    <n v="302.29780821917808"/>
    <n v="302.29780821917808"/>
    <n v="1161157.7021917808"/>
    <n v="0"/>
    <n v="10"/>
    <n v="365"/>
    <m/>
    <s v="infinite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"/>
    <n v="1162910.9181761399"/>
    <n v="152632.05801061835"/>
    <n v="1010278.8601655216"/>
    <n v="0.75"/>
    <n v="757709.14512414124"/>
    <n v="757709.14512414124"/>
  </r>
  <r>
    <n v="186"/>
    <x v="1"/>
    <m/>
    <x v="7"/>
    <s v="Maharastra Land"/>
    <d v="2009-09-29T00:00:00"/>
    <s v="2009-10"/>
    <m/>
    <n v="0"/>
    <m/>
    <m/>
    <n v="1150000"/>
    <m/>
    <n v="1150000"/>
    <n v="0"/>
    <n v="0"/>
    <n v="0"/>
    <n v="1150000"/>
    <n v="1150000"/>
    <s v="infinite"/>
    <n v="365"/>
    <m/>
    <s v="infinite"/>
    <d v="2009-09-01T00:00:00"/>
    <m/>
    <m/>
    <m/>
    <m/>
    <m/>
    <m/>
    <m/>
    <m/>
    <m/>
    <m/>
    <m/>
    <m/>
    <m/>
    <m/>
    <m/>
    <n v="14.377777777777778"/>
    <m/>
    <m/>
    <m/>
    <m/>
    <m/>
    <m/>
    <m/>
    <m/>
  </r>
  <r>
    <n v="187"/>
    <x v="0"/>
    <m/>
    <x v="5"/>
    <s v="Eicher Passenger Bus 41 Seater"/>
    <d v="2012-04-01T00:00:00"/>
    <s v="2012-13"/>
    <m/>
    <n v="0.198947488584474"/>
    <m/>
    <m/>
    <n v="1149999.75"/>
    <m/>
    <n v="1149999.75"/>
    <n v="1092499.7625"/>
    <n v="0"/>
    <n v="1092499.7625"/>
    <n v="57499.987500000047"/>
    <n v="57499.987500000047"/>
    <n v="8"/>
    <n v="365"/>
    <m/>
    <s v="infinite"/>
    <d v="2012-04-01T00:00:00"/>
    <m/>
    <m/>
    <m/>
    <m/>
    <m/>
    <m/>
    <m/>
    <s v="Light, medium &amp; heavy commercial vehicles"/>
    <n v="801"/>
    <n v="4"/>
    <n v="102"/>
    <n v="144"/>
    <n v="115.4"/>
    <n v="1.1313725490196078"/>
    <n v="1.1313725490196078"/>
    <n v="11.872222222222222"/>
    <n v="8"/>
    <n v="0.9"/>
    <n v="1301078.1485294118"/>
    <n v="1170970.3336764707"/>
    <n v="130107.81485294108"/>
    <n v="0.75"/>
    <n v="97580.861139705812"/>
    <n v="130107.81485294114"/>
  </r>
  <r>
    <n v="188"/>
    <x v="1"/>
    <s v="Buil"/>
    <x v="1"/>
    <s v="Service Building"/>
    <d v="2022-05-12T00:00:00"/>
    <s v="2022-23"/>
    <m/>
    <e v="#VALUE!"/>
    <m/>
    <m/>
    <n v="0"/>
    <n v="1142240"/>
    <n v="1142240"/>
    <n v="0"/>
    <e v="#VALUE!"/>
    <e v="#VALUE!"/>
    <n v="1100094.0551426515"/>
    <n v="0"/>
    <m/>
    <n v="365"/>
    <m/>
    <s v="infinite"/>
    <d v="2022-05-01T00:00:00"/>
    <m/>
    <m/>
    <m/>
    <m/>
    <m/>
    <m/>
    <m/>
    <m/>
    <m/>
    <m/>
    <m/>
    <m/>
    <m/>
    <m/>
    <m/>
    <n v="1.7583333333333333"/>
    <m/>
    <m/>
    <m/>
    <m/>
    <m/>
    <m/>
    <m/>
    <m/>
  </r>
  <r>
    <n v="189"/>
    <x v="1"/>
    <m/>
    <x v="7"/>
    <s v="1.04 Acre Land-Udhav Parvati  Vil.Mehlio"/>
    <d v="2012-03-05T00:00:00"/>
    <s v="2011-12"/>
    <m/>
    <n v="0"/>
    <m/>
    <m/>
    <n v="1119590"/>
    <m/>
    <n v="1119590"/>
    <n v="0"/>
    <n v="0"/>
    <n v="0"/>
    <n v="1119590"/>
    <n v="1119590"/>
    <s v="infinite"/>
    <n v="365"/>
    <m/>
    <s v="infinite"/>
    <d v="2012-03-01T00:00:00"/>
    <m/>
    <m/>
    <m/>
    <m/>
    <m/>
    <m/>
    <m/>
    <m/>
    <m/>
    <m/>
    <m/>
    <m/>
    <m/>
    <m/>
    <m/>
    <n v="11.944444444444445"/>
    <m/>
    <m/>
    <m/>
    <m/>
    <m/>
    <m/>
    <m/>
    <m/>
  </r>
  <r>
    <n v="190"/>
    <x v="1"/>
    <m/>
    <x v="7"/>
    <s v="746/88"/>
    <d v="2010-06-05T00:00:00"/>
    <s v="2010-11"/>
    <m/>
    <n v="0"/>
    <m/>
    <m/>
    <n v="1119292"/>
    <m/>
    <n v="1119292"/>
    <n v="0"/>
    <n v="0"/>
    <n v="0"/>
    <n v="1119292"/>
    <n v="1119292"/>
    <s v="infinite"/>
    <n v="365"/>
    <m/>
    <s v="infinite"/>
    <d v="2010-06-01T00:00:00"/>
    <m/>
    <m/>
    <m/>
    <m/>
    <m/>
    <m/>
    <m/>
    <m/>
    <m/>
    <m/>
    <m/>
    <m/>
    <m/>
    <m/>
    <m/>
    <n v="13.694444444444445"/>
    <m/>
    <m/>
    <m/>
    <m/>
    <m/>
    <m/>
    <m/>
    <m/>
  </r>
  <r>
    <n v="191"/>
    <x v="0"/>
    <m/>
    <x v="10"/>
    <s v="7.5 KVA DG Set"/>
    <d v="2012-04-01T00:00:00"/>
    <s v="2012-13"/>
    <m/>
    <n v="2.0606979091564524E-2"/>
    <m/>
    <m/>
    <n v="1100000"/>
    <m/>
    <n v="1100000"/>
    <n v="364969.68997837062"/>
    <n v="22667.677000720978"/>
    <n v="387637.3669790916"/>
    <n v="712362.63302090834"/>
    <n v="735030.31002162932"/>
    <n v="40"/>
    <n v="365"/>
    <m/>
    <s v="infinite"/>
    <d v="2012-04-01T00:00:00"/>
    <m/>
    <m/>
    <m/>
    <m/>
    <m/>
    <m/>
    <m/>
    <s v="Generators &amp; Alternators"/>
    <n v="668"/>
    <n v="4"/>
    <n v="104.4"/>
    <n v="144"/>
    <n v="141.69999999999999"/>
    <n v="1.3572796934865898"/>
    <n v="1.3572796934865898"/>
    <n v="11.872222222222222"/>
    <n v="12"/>
    <n v="0.9"/>
    <n v="1493007.6628352487"/>
    <n v="1329398.9064495526"/>
    <n v="163608.75638569612"/>
    <n v="0.75"/>
    <n v="122706.56728927209"/>
    <n v="149300.76628352483"/>
  </r>
  <r>
    <n v="192"/>
    <x v="1"/>
    <m/>
    <x v="7"/>
    <s v="1.17 Acre Land-Goarhare  Vil.Lohakhan"/>
    <d v="2012-02-29T00:00:00"/>
    <s v="2011-12"/>
    <m/>
    <n v="0"/>
    <m/>
    <m/>
    <n v="1094702"/>
    <m/>
    <n v="1094702"/>
    <n v="0"/>
    <n v="0"/>
    <n v="0"/>
    <n v="1094702"/>
    <n v="1094702"/>
    <s v="infinite"/>
    <n v="365"/>
    <m/>
    <s v="infinite"/>
    <d v="2012-02-01T00:00:00"/>
    <m/>
    <m/>
    <m/>
    <m/>
    <m/>
    <m/>
    <m/>
    <m/>
    <m/>
    <m/>
    <m/>
    <m/>
    <m/>
    <m/>
    <m/>
    <n v="11.958333333333334"/>
    <m/>
    <m/>
    <m/>
    <m/>
    <m/>
    <m/>
    <m/>
    <m/>
  </r>
  <r>
    <n v="193"/>
    <x v="0"/>
    <m/>
    <x v="5"/>
    <m/>
    <d v="2015-01-10T00:00:00"/>
    <s v="2014-15"/>
    <m/>
    <n v="9.5000000000000001E-2"/>
    <m/>
    <m/>
    <n v="1051199.5"/>
    <m/>
    <n v="1051199.5"/>
    <n v="721209.25695890409"/>
    <n v="99863.952499999999"/>
    <n v="821073.20945890411"/>
    <n v="230126.29054109589"/>
    <n v="329990.24304109591"/>
    <n v="10"/>
    <n v="365"/>
    <m/>
    <s v="infinite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"/>
    <n v="1431667.6282922686"/>
    <n v="1288500.8654630417"/>
    <n v="143166.76282922691"/>
    <n v="0.75"/>
    <n v="107375.07212192018"/>
    <n v="143166.76282922682"/>
  </r>
  <r>
    <n v="194"/>
    <x v="1"/>
    <m/>
    <x v="7"/>
    <s v="1.21 Acre Land fr. Dayaram Vil. Borajharia"/>
    <d v="2011-11-08T00:00:00"/>
    <s v="2011-12"/>
    <m/>
    <n v="0"/>
    <m/>
    <m/>
    <n v="1042114"/>
    <m/>
    <n v="1042114"/>
    <n v="0"/>
    <n v="0"/>
    <n v="0"/>
    <n v="1042114"/>
    <n v="1042114"/>
    <s v="infinite"/>
    <n v="365"/>
    <m/>
    <s v="infinite"/>
    <d v="2011-11-01T00:00:00"/>
    <m/>
    <m/>
    <m/>
    <m/>
    <m/>
    <m/>
    <m/>
    <m/>
    <m/>
    <m/>
    <m/>
    <m/>
    <m/>
    <m/>
    <m/>
    <n v="12.269444444444444"/>
    <m/>
    <m/>
    <m/>
    <m/>
    <m/>
    <m/>
    <m/>
    <m/>
  </r>
  <r>
    <n v="195"/>
    <x v="1"/>
    <m/>
    <x v="7"/>
    <s v="0.94 Acre Land-Shobha Ram,Salik Ram Vil.Lohakhan"/>
    <d v="2012-02-21T00:00:00"/>
    <s v="2011-12"/>
    <m/>
    <n v="0"/>
    <m/>
    <m/>
    <n v="1018474"/>
    <m/>
    <n v="1018474"/>
    <n v="0"/>
    <n v="0"/>
    <n v="0"/>
    <n v="1018474"/>
    <n v="1018474"/>
    <s v="infinite"/>
    <n v="365"/>
    <m/>
    <s v="infinite"/>
    <d v="2012-02-01T00:00:00"/>
    <m/>
    <m/>
    <m/>
    <m/>
    <m/>
    <m/>
    <m/>
    <m/>
    <m/>
    <m/>
    <m/>
    <m/>
    <m/>
    <m/>
    <m/>
    <n v="11.983333333333333"/>
    <m/>
    <m/>
    <m/>
    <m/>
    <m/>
    <m/>
    <m/>
    <m/>
  </r>
  <r>
    <n v="196"/>
    <x v="0"/>
    <m/>
    <x v="5"/>
    <s v="ABT SOFTWARE"/>
    <d v="2020-09-21T00:00:00"/>
    <s v="2020-21"/>
    <m/>
    <n v="0.2"/>
    <m/>
    <m/>
    <n v="1003000"/>
    <m/>
    <n v="1003000"/>
    <n v="306121.09589041094"/>
    <n v="200600"/>
    <n v="506721.09589041094"/>
    <n v="496278.90410958906"/>
    <n v="696878.90410958906"/>
    <n v="5"/>
    <n v="365"/>
    <m/>
    <s v="infinite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999815.87301587302"/>
    <n v="679874.79365079373"/>
    <n v="319941.07936507929"/>
    <n v="0.75"/>
    <n v="239955.80952380947"/>
    <n v="239955.80952380947"/>
  </r>
  <r>
    <n v="197"/>
    <x v="1"/>
    <m/>
    <x v="7"/>
    <s v="1.14 Acre Land purchase-Kailash Bai Vil.Borajharia"/>
    <d v="2011-08-12T00:00:00"/>
    <s v="2011-12"/>
    <m/>
    <n v="0"/>
    <m/>
    <m/>
    <n v="981866"/>
    <m/>
    <n v="981866"/>
    <n v="0"/>
    <n v="0"/>
    <n v="0"/>
    <n v="981866"/>
    <n v="981866"/>
    <s v="infinite"/>
    <n v="365"/>
    <m/>
    <s v="infinite"/>
    <d v="2011-08-01T00:00:00"/>
    <m/>
    <m/>
    <m/>
    <m/>
    <m/>
    <m/>
    <m/>
    <m/>
    <m/>
    <m/>
    <m/>
    <m/>
    <m/>
    <m/>
    <m/>
    <n v="12.508333333333333"/>
    <m/>
    <m/>
    <m/>
    <m/>
    <m/>
    <m/>
    <m/>
    <m/>
  </r>
  <r>
    <n v="198"/>
    <x v="1"/>
    <m/>
    <x v="7"/>
    <s v="1..14 Acre of Land fr. Chhavi Vil. Borajharia"/>
    <d v="2011-08-12T00:00:00"/>
    <s v="2011-12"/>
    <m/>
    <n v="0"/>
    <m/>
    <m/>
    <n v="981866"/>
    <m/>
    <n v="981866"/>
    <n v="0"/>
    <n v="0"/>
    <n v="0"/>
    <n v="981866"/>
    <n v="981866"/>
    <s v="infinite"/>
    <n v="365"/>
    <m/>
    <s v="infinite"/>
    <d v="2011-08-01T00:00:00"/>
    <m/>
    <m/>
    <m/>
    <m/>
    <m/>
    <m/>
    <m/>
    <m/>
    <m/>
    <m/>
    <m/>
    <m/>
    <m/>
    <m/>
    <m/>
    <n v="12.508333333333333"/>
    <m/>
    <m/>
    <m/>
    <m/>
    <m/>
    <m/>
    <m/>
    <m/>
  </r>
  <r>
    <n v="199"/>
    <x v="1"/>
    <m/>
    <x v="7"/>
    <s v="1.14 Acre Land fr.Navi Vil. Borajharia"/>
    <d v="2011-09-22T00:00:00"/>
    <s v="2011-12"/>
    <m/>
    <n v="0"/>
    <m/>
    <m/>
    <n v="981866"/>
    <m/>
    <n v="981866"/>
    <n v="0"/>
    <n v="0"/>
    <n v="0"/>
    <n v="981866"/>
    <n v="981866"/>
    <s v="infinite"/>
    <n v="365"/>
    <m/>
    <s v="infinite"/>
    <d v="2011-09-01T00:00:00"/>
    <m/>
    <m/>
    <m/>
    <m/>
    <m/>
    <m/>
    <m/>
    <m/>
    <m/>
    <m/>
    <m/>
    <m/>
    <m/>
    <m/>
    <m/>
    <n v="12.397222222222222"/>
    <m/>
    <m/>
    <m/>
    <m/>
    <m/>
    <m/>
    <m/>
    <m/>
  </r>
  <r>
    <n v="200"/>
    <x v="1"/>
    <m/>
    <x v="7"/>
    <s v=".90 Acre Land purchase fr. Vanchhawat Vil. Mehloi"/>
    <d v="2011-08-12T00:00:00"/>
    <s v="2011-12"/>
    <m/>
    <n v="0"/>
    <m/>
    <m/>
    <n v="968945"/>
    <m/>
    <n v="968945"/>
    <n v="0"/>
    <n v="0"/>
    <n v="0"/>
    <n v="968945"/>
    <n v="968945"/>
    <s v="infinite"/>
    <n v="365"/>
    <m/>
    <s v="infinite"/>
    <d v="2011-08-01T00:00:00"/>
    <m/>
    <m/>
    <m/>
    <m/>
    <m/>
    <m/>
    <m/>
    <m/>
    <m/>
    <m/>
    <m/>
    <m/>
    <m/>
    <m/>
    <m/>
    <n v="12.508333333333333"/>
    <m/>
    <m/>
    <m/>
    <m/>
    <m/>
    <m/>
    <m/>
    <m/>
  </r>
  <r>
    <n v="201"/>
    <x v="0"/>
    <m/>
    <x v="12"/>
    <s v=""/>
    <d v="2022-11-28T00:00:00"/>
    <s v="2022-23"/>
    <m/>
    <n v="0.11874999999999999"/>
    <m/>
    <m/>
    <n v="0"/>
    <n v="949800"/>
    <n v="949800"/>
    <m/>
    <n v="38317.273972602743"/>
    <n v="38317.273972602743"/>
    <n v="911482.72602739721"/>
    <n v="0"/>
    <n v="8"/>
    <n v="365"/>
    <m/>
    <s v="infinite"/>
    <d v="2022-11-01T00:00:00"/>
    <m/>
    <m/>
    <m/>
    <m/>
    <m/>
    <m/>
    <m/>
    <s v="Light, medium &amp; heavy commercial vehicles"/>
    <n v="801"/>
    <n v="131"/>
    <n v="117.2"/>
    <n v="144"/>
    <n v="115.4"/>
    <n v="0.98464163822525597"/>
    <n v="0.98464163822525597"/>
    <n v="1.2138888888888888"/>
    <n v="8"/>
    <n v="0.9"/>
    <n v="935212.62798634812"/>
    <n v="127714.97450938565"/>
    <n v="807497.65347696247"/>
    <n v="0.75"/>
    <n v="605623.24010772188"/>
    <n v="605623.24010772188"/>
  </r>
  <r>
    <n v="202"/>
    <x v="1"/>
    <m/>
    <x v="7"/>
    <s v="0.86 Acre Land- Gulab Singh Vil. Lohakhan"/>
    <d v="2012-01-30T00:00:00"/>
    <s v="2011-12"/>
    <m/>
    <n v="0"/>
    <m/>
    <m/>
    <n v="932102"/>
    <m/>
    <n v="932102"/>
    <n v="0"/>
    <n v="0"/>
    <n v="0"/>
    <n v="932102"/>
    <n v="932102"/>
    <s v="infinite"/>
    <n v="365"/>
    <m/>
    <s v="infinite"/>
    <d v="2012-01-01T00:00:00"/>
    <m/>
    <m/>
    <m/>
    <m/>
    <m/>
    <m/>
    <m/>
    <m/>
    <m/>
    <m/>
    <m/>
    <m/>
    <m/>
    <m/>
    <m/>
    <n v="12.041666666666666"/>
    <m/>
    <m/>
    <m/>
    <m/>
    <m/>
    <m/>
    <m/>
    <m/>
  </r>
  <r>
    <n v="203"/>
    <x v="0"/>
    <m/>
    <x v="12"/>
    <s v="TATA YODHA for CIVIL Dept."/>
    <d v="2023-03-10T00:00:00"/>
    <s v="2022-23"/>
    <m/>
    <n v="0.11874999999999999"/>
    <m/>
    <m/>
    <n v="0"/>
    <n v="928020.64"/>
    <n v="928020.64"/>
    <m/>
    <n v="6642.3395123287683"/>
    <n v="6642.3395123287683"/>
    <n v="921378.30048767128"/>
    <n v="0"/>
    <n v="8"/>
    <n v="365"/>
    <m/>
    <s v="infinite"/>
    <d v="2023-03-01T00:00:00"/>
    <m/>
    <m/>
    <m/>
    <m/>
    <m/>
    <m/>
    <m/>
    <s v="Light, medium &amp; heavy commercial vehicles"/>
    <n v="801"/>
    <n v="135"/>
    <n v="117"/>
    <n v="144"/>
    <n v="115.4"/>
    <n v="0.98632478632478637"/>
    <n v="0.98632478632478637"/>
    <n v="0.93055555555555558"/>
    <n v="8"/>
    <n v="0.9"/>
    <n v="915329.75945299154"/>
    <n v="95823.584192735056"/>
    <n v="819506.17526025651"/>
    <n v="0.75"/>
    <n v="614629.63144519238"/>
    <n v="614629.63144519238"/>
  </r>
  <r>
    <n v="204"/>
    <x v="1"/>
    <m/>
    <x v="9"/>
    <s v="Porta Cabin-3"/>
    <d v="2012-04-01T00:00:00"/>
    <s v="2012-13"/>
    <m/>
    <n v="0.85556493150684931"/>
    <m/>
    <m/>
    <n v="923850"/>
    <m/>
    <n v="923850"/>
    <n v="877657.5"/>
    <n v="0"/>
    <n v="877657.5"/>
    <n v="46192.5"/>
    <n v="46192.5"/>
    <n v="3"/>
    <n v="365"/>
    <m/>
    <s v="infinite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205"/>
    <x v="0"/>
    <m/>
    <x v="5"/>
    <s v="SCORPIO"/>
    <d v="2013-09-16T00:00:00"/>
    <s v="2013-14"/>
    <m/>
    <n v="0.12046823356591993"/>
    <m/>
    <m/>
    <n v="916586"/>
    <m/>
    <n v="916586"/>
    <n v="870756.97610207286"/>
    <n v="0"/>
    <n v="870756.97610207286"/>
    <n v="45829.023897927138"/>
    <n v="45829.023897927138"/>
    <n v="8"/>
    <n v="365"/>
    <m/>
    <s v="infinite"/>
    <d v="2013-09-01T00:00:00"/>
    <m/>
    <m/>
    <m/>
    <m/>
    <m/>
    <m/>
    <m/>
    <s v="Passenger vehicles"/>
    <n v="803"/>
    <n v="21"/>
    <n v="120.8"/>
    <n v="144"/>
    <n v="126.1"/>
    <n v="1.0438741721854305"/>
    <n v="1.0438741721854305"/>
    <n v="10.41388888888889"/>
    <n v="10"/>
    <n v="0.9"/>
    <n v="956800.45198675501"/>
    <n v="861120.40678807942"/>
    <n v="95680.045198675594"/>
    <n v="0.75"/>
    <n v="71760.033899006696"/>
    <n v="95680.045198675478"/>
  </r>
  <r>
    <n v="206"/>
    <x v="0"/>
    <m/>
    <x v="5"/>
    <s v="MERCURY ANALYSER"/>
    <d v="2019-03-29T00:00:00"/>
    <s v="2018-19"/>
    <m/>
    <n v="6.3333333333333325E-2"/>
    <m/>
    <m/>
    <n v="914500"/>
    <m/>
    <n v="914500"/>
    <n v="174231.0410958904"/>
    <n v="57918.333333333328"/>
    <n v="232149.37442922371"/>
    <n v="682350.62557077629"/>
    <n v="740268.95890410966"/>
    <n v="15"/>
    <n v="365"/>
    <m/>
    <s v="infinite"/>
    <d v="2019-03-01T00:00:00"/>
    <m/>
    <m/>
    <m/>
    <m/>
    <m/>
    <m/>
    <m/>
    <s v="e. Manufacture of measuring, testing, navigating and control equipment"/>
    <n v="654"/>
    <n v="87"/>
    <n v="108.4"/>
    <n v="144"/>
    <n v="113.8"/>
    <n v="1.0498154981549814"/>
    <n v="1.0498154981549814"/>
    <n v="4.8777777777777782"/>
    <n v="8"/>
    <n v="1"/>
    <n v="960056.27306273056"/>
    <n v="585367.64427019272"/>
    <n v="374688.62879253784"/>
    <n v="0.75"/>
    <n v="281016.47159440338"/>
    <n v="281016.47159440338"/>
  </r>
  <r>
    <n v="207"/>
    <x v="1"/>
    <m/>
    <x v="7"/>
    <s v="1.06 Acre Land fr. Shuklamber Vil. Lohakhan"/>
    <d v="2011-09-23T00:00:00"/>
    <s v="2011-12"/>
    <m/>
    <n v="0"/>
    <m/>
    <m/>
    <n v="913054"/>
    <m/>
    <n v="913054"/>
    <n v="0"/>
    <n v="0"/>
    <n v="0"/>
    <n v="913054"/>
    <n v="913054"/>
    <s v="infinite"/>
    <n v="365"/>
    <m/>
    <s v="infinite"/>
    <d v="2011-09-01T00:00:00"/>
    <m/>
    <m/>
    <m/>
    <m/>
    <m/>
    <m/>
    <m/>
    <m/>
    <m/>
    <m/>
    <m/>
    <m/>
    <m/>
    <m/>
    <m/>
    <n v="12.394444444444444"/>
    <m/>
    <m/>
    <m/>
    <m/>
    <m/>
    <m/>
    <m/>
    <m/>
  </r>
  <r>
    <n v="208"/>
    <x v="0"/>
    <m/>
    <x v="5"/>
    <s v="SCORPIO-Aditya Motors"/>
    <d v="2012-04-01T00:00:00"/>
    <s v="2012-13"/>
    <m/>
    <n v="0.14245662100456621"/>
    <m/>
    <m/>
    <n v="894341"/>
    <m/>
    <n v="894341"/>
    <n v="849623.95"/>
    <n v="0"/>
    <n v="849623.95"/>
    <n v="44717.050000000047"/>
    <n v="44717.050000000047"/>
    <n v="8"/>
    <n v="365"/>
    <m/>
    <s v="infinite"/>
    <d v="2012-04-01T00:00:00"/>
    <m/>
    <m/>
    <m/>
    <m/>
    <m/>
    <m/>
    <m/>
    <s v="Passenger vehicles"/>
    <n v="803"/>
    <n v="4"/>
    <n v="82.4"/>
    <n v="144"/>
    <n v="126.1"/>
    <n v="1.5303398058252426"/>
    <n v="1.5303398058252426"/>
    <n v="11.872222222222222"/>
    <n v="10"/>
    <n v="0.9"/>
    <n v="1368645.6322815532"/>
    <n v="1231781.0690533977"/>
    <n v="136864.56322815549"/>
    <n v="0.75"/>
    <n v="102648.42242111661"/>
    <n v="136864.56322815528"/>
  </r>
  <r>
    <n v="209"/>
    <x v="0"/>
    <m/>
    <x v="5"/>
    <s v="DG Set 7KVA"/>
    <d v="2013-09-27T00:00:00"/>
    <s v="2013-14"/>
    <m/>
    <n v="5.2628096048402344E-2"/>
    <m/>
    <m/>
    <n v="894000"/>
    <m/>
    <n v="894000"/>
    <n v="543929.29362310492"/>
    <n v="47049.517867271694"/>
    <n v="590978.8114903766"/>
    <n v="303021.1885096234"/>
    <n v="350070.70637689508"/>
    <n v="15"/>
    <n v="365"/>
    <m/>
    <s v="infinite"/>
    <d v="2013-09-01T00:00:00"/>
    <m/>
    <m/>
    <m/>
    <m/>
    <m/>
    <m/>
    <m/>
    <s v="Generators &amp; Alternators"/>
    <n v="668"/>
    <n v="21"/>
    <n v="93"/>
    <n v="144"/>
    <n v="141.69999999999999"/>
    <n v="1.5236559139784944"/>
    <n v="1.5236559139784944"/>
    <n v="10.383333333333333"/>
    <n v="12"/>
    <n v="0.9"/>
    <n v="1362148.3870967741"/>
    <n v="1060773.0564516126"/>
    <n v="301375.33064516145"/>
    <n v="0.75"/>
    <n v="226031.49798387109"/>
    <n v="226031.49798387109"/>
  </r>
  <r>
    <n v="210"/>
    <x v="1"/>
    <m/>
    <x v="7"/>
    <s v="1.02 Acre Land- Sanyasi Vil. Lohakhan"/>
    <d v="2012-01-25T00:00:00"/>
    <s v="2011-12"/>
    <m/>
    <n v="0"/>
    <m/>
    <m/>
    <n v="878598"/>
    <m/>
    <n v="878598"/>
    <n v="0"/>
    <n v="0"/>
    <n v="0"/>
    <n v="878598"/>
    <n v="878598"/>
    <s v="infinite"/>
    <n v="365"/>
    <m/>
    <s v="infinite"/>
    <d v="2012-01-01T00:00:00"/>
    <m/>
    <m/>
    <m/>
    <m/>
    <m/>
    <m/>
    <m/>
    <m/>
    <m/>
    <m/>
    <m/>
    <m/>
    <m/>
    <m/>
    <m/>
    <n v="12.055555555555555"/>
    <m/>
    <m/>
    <m/>
    <m/>
    <m/>
    <m/>
    <m/>
    <m/>
  </r>
  <r>
    <n v="211"/>
    <x v="0"/>
    <m/>
    <x v="5"/>
    <s v="BOLERO NO- OD05AY-2251"/>
    <d v="2021-03-31T00:00:00"/>
    <s v="2020-21"/>
    <m/>
    <n v="0.11874999999999999"/>
    <m/>
    <m/>
    <n v="874817"/>
    <m/>
    <n v="874817"/>
    <n v="104169.133869863"/>
    <n v="103884.51874999999"/>
    <n v="208053.65261986299"/>
    <n v="666763.34738013707"/>
    <n v="770647.866130137"/>
    <n v="8"/>
    <n v="365"/>
    <m/>
    <s v="infinite"/>
    <d v="2021-03-01T00:00:00"/>
    <m/>
    <m/>
    <m/>
    <m/>
    <m/>
    <m/>
    <m/>
    <s v="Passenger vehicles"/>
    <n v="803"/>
    <n v="111"/>
    <n v="118.1"/>
    <n v="144"/>
    <n v="126.1"/>
    <n v="1.0677392040643523"/>
    <n v="1.0677392040643523"/>
    <n v="2.875"/>
    <n v="10"/>
    <n v="0.9"/>
    <n v="934076.40728196444"/>
    <n v="241692.27038420827"/>
    <n v="692384.13689775614"/>
    <n v="0.75"/>
    <n v="519288.10267331707"/>
    <n v="519288.10267331707"/>
  </r>
  <r>
    <n v="212"/>
    <x v="0"/>
    <m/>
    <x v="5"/>
    <s v="SCORPIO"/>
    <d v="2012-04-01T00:00:00"/>
    <s v="2012-13"/>
    <m/>
    <n v="0.13756493253287358"/>
    <m/>
    <m/>
    <n v="864326.62"/>
    <m/>
    <n v="864326.62"/>
    <n v="821110.28899999999"/>
    <n v="0"/>
    <n v="821110.28899999999"/>
    <n v="43216.331000000006"/>
    <n v="43216.331000000006"/>
    <n v="8"/>
    <n v="365"/>
    <m/>
    <s v="infinite"/>
    <d v="2012-04-01T00:00:00"/>
    <m/>
    <m/>
    <m/>
    <m/>
    <m/>
    <m/>
    <m/>
    <s v="Passenger vehicles"/>
    <n v="803"/>
    <n v="4"/>
    <n v="82.4"/>
    <n v="144"/>
    <n v="126.1"/>
    <n v="1.5303398058252426"/>
    <n v="1.5303398058252426"/>
    <n v="11.872222222222222"/>
    <n v="10"/>
    <n v="0.9"/>
    <n v="1322713.4318203882"/>
    <n v="1190442.0886383494"/>
    <n v="132271.34318203875"/>
    <n v="0.75"/>
    <n v="99203.507386529061"/>
    <n v="132271.34318203878"/>
  </r>
  <r>
    <n v="213"/>
    <x v="0"/>
    <m/>
    <x v="5"/>
    <s v="Mahindra Scorpio HWK BS3 TC1GRY 7SF RHD DMDWHT"/>
    <d v="2016-03-15T00:00:00"/>
    <s v="2015-16"/>
    <m/>
    <n v="0.11874999999999999"/>
    <m/>
    <m/>
    <n v="830473"/>
    <m/>
    <n v="830473"/>
    <n v="596305.21077054797"/>
    <n v="98618.668749999997"/>
    <n v="694923.87952054793"/>
    <n v="135549.12047945207"/>
    <n v="234167.78922945203"/>
    <n v="8"/>
    <n v="365"/>
    <m/>
    <s v="infinite"/>
    <d v="2016-03-01T00:00:00"/>
    <m/>
    <m/>
    <m/>
    <m/>
    <m/>
    <m/>
    <m/>
    <s v="Passenger vehicles"/>
    <n v="803"/>
    <n v="51"/>
    <n v="118.5"/>
    <n v="144"/>
    <n v="126.1"/>
    <n v="1.0641350210970464"/>
    <n v="1.0641350210970464"/>
    <n v="7.916666666666667"/>
    <n v="10"/>
    <n v="0.9"/>
    <n v="883735.40337552736"/>
    <n v="629661.47490506317"/>
    <n v="254073.92847046419"/>
    <n v="0.75"/>
    <n v="190555.44635284814"/>
    <n v="190555.44635284814"/>
  </r>
  <r>
    <n v="214"/>
    <x v="0"/>
    <m/>
    <x v="5"/>
    <s v="TRUCK MOUNTED ACCESS PLATFORM; Cap-200KG"/>
    <d v="2020-03-31T00:00:00"/>
    <s v="2019-20"/>
    <m/>
    <n v="6.3333333333333325E-2"/>
    <m/>
    <m/>
    <n v="826000"/>
    <m/>
    <n v="826000"/>
    <n v="104769.99086757991"/>
    <n v="52313.333333333328"/>
    <n v="157083.32420091325"/>
    <n v="668916.67579908669"/>
    <n v="721230.00913242006"/>
    <n v="15"/>
    <n v="365"/>
    <m/>
    <s v="infinite"/>
    <d v="2020-03-01T00:00:00"/>
    <m/>
    <m/>
    <m/>
    <m/>
    <m/>
    <m/>
    <m/>
    <s v="Light, medium &amp; heavy commercial vehicles"/>
    <n v="801"/>
    <n v="99"/>
    <n v="114.2"/>
    <n v="144"/>
    <n v="115.4"/>
    <n v="1.0105078809106831"/>
    <n v="1.0105078809106831"/>
    <n v="3.875"/>
    <n v="8"/>
    <n v="0.9"/>
    <n v="834679.50963222422"/>
    <n v="363868.09873029776"/>
    <n v="470811.41090192646"/>
    <n v="0.75"/>
    <n v="353108.55817644484"/>
    <n v="353108.55817644484"/>
  </r>
  <r>
    <n v="215"/>
    <x v="0"/>
    <m/>
    <x v="5"/>
    <s v="Mahindra Xylo"/>
    <d v="2012-04-01T00:00:00"/>
    <s v="2012-13"/>
    <m/>
    <n v="0.1408082191780822"/>
    <m/>
    <m/>
    <n v="823787"/>
    <m/>
    <n v="823787"/>
    <n v="782597.65"/>
    <n v="0"/>
    <n v="782597.65"/>
    <n v="41189.349999999977"/>
    <n v="41189.349999999977"/>
    <n v="8"/>
    <n v="365"/>
    <m/>
    <s v="infinite"/>
    <d v="2012-04-01T00:00:00"/>
    <m/>
    <m/>
    <m/>
    <m/>
    <m/>
    <m/>
    <m/>
    <s v="Passenger vehicles"/>
    <n v="803"/>
    <n v="4"/>
    <n v="82.4"/>
    <n v="144"/>
    <n v="126.1"/>
    <n v="1.5303398058252426"/>
    <n v="1.5303398058252426"/>
    <n v="11.872222222222222"/>
    <n v="10"/>
    <n v="0.9"/>
    <n v="1260674.0376213591"/>
    <n v="1134606.6338592232"/>
    <n v="126067.40376213589"/>
    <n v="0.75"/>
    <n v="94550.552821601916"/>
    <n v="126067.40376213589"/>
  </r>
  <r>
    <n v="216"/>
    <x v="0"/>
    <m/>
    <x v="5"/>
    <s v="Mahindra Xylo"/>
    <d v="2011-04-01T00:00:00"/>
    <s v="2011-12"/>
    <m/>
    <n v="0.13270833333333334"/>
    <m/>
    <m/>
    <n v="822329"/>
    <m/>
    <n v="822329"/>
    <n v="781511.53605764837"/>
    <n v="0"/>
    <n v="781511.53605764837"/>
    <n v="40817.463942351635"/>
    <n v="40817.463942351635"/>
    <n v="8"/>
    <n v="365"/>
    <m/>
    <s v="infinite"/>
    <d v="2011-04-01T00:00:00"/>
    <s v="Motor Vehicles"/>
    <n v="764"/>
    <n v="79"/>
    <n v="112.4"/>
    <n v="90"/>
    <n v="118.9"/>
    <n v="1.0578291814946619"/>
    <s v="Passenger vehicles"/>
    <n v="803"/>
    <n v="4"/>
    <n v="82.4"/>
    <n v="144"/>
    <n v="126.1"/>
    <n v="1.5303398058252426"/>
    <n v="1.6188381042048161"/>
    <n v="12.872222222222222"/>
    <n v="10"/>
    <n v="0.9"/>
    <n v="1331217.5193926422"/>
    <n v="1198095.7674533778"/>
    <n v="133121.75193926436"/>
    <n v="0.75"/>
    <n v="99841.313954448269"/>
    <n v="133121.75193926418"/>
  </r>
  <r>
    <n v="217"/>
    <x v="1"/>
    <m/>
    <x v="7"/>
    <s v="0.95 Acre Land fr. Hajaru Vil. Mehloi"/>
    <d v="2011-11-18T00:00:00"/>
    <s v="2011-12"/>
    <m/>
    <n v="0"/>
    <m/>
    <m/>
    <n v="818350"/>
    <m/>
    <n v="818350"/>
    <n v="0"/>
    <n v="0"/>
    <n v="0"/>
    <n v="818350"/>
    <n v="818350"/>
    <s v="infinite"/>
    <n v="365"/>
    <m/>
    <s v="infinite"/>
    <d v="2011-11-01T00:00:00"/>
    <m/>
    <m/>
    <m/>
    <m/>
    <m/>
    <m/>
    <m/>
    <m/>
    <m/>
    <m/>
    <m/>
    <m/>
    <m/>
    <m/>
    <m/>
    <n v="12.241666666666667"/>
    <m/>
    <m/>
    <m/>
    <m/>
    <m/>
    <m/>
    <m/>
    <m/>
  </r>
  <r>
    <n v="218"/>
    <x v="0"/>
    <s v="P&amp;M"/>
    <x v="5"/>
    <s v="Klarol EHC Fluid Cleanin"/>
    <d v="2023-03-31T00:00:00"/>
    <s v="2022-23"/>
    <m/>
    <n v="6.3333333333333325E-2"/>
    <m/>
    <m/>
    <n v="0"/>
    <n v="802400"/>
    <n v="802400"/>
    <m/>
    <n v="139.2292237442922"/>
    <n v="139.2292237442922"/>
    <n v="802260.77077625575"/>
    <n v="0"/>
    <n v="15"/>
    <n v="365"/>
    <m/>
    <s v="infinite"/>
    <d v="2023-03-01T00:00:00"/>
    <m/>
    <m/>
    <m/>
    <m/>
    <m/>
    <m/>
    <m/>
    <s v="(R). MANUFACTURE OF MACHINERY AND EQUIPMENT"/>
    <n v="722"/>
    <n v="135"/>
    <n v="128"/>
    <n v="144"/>
    <n v="129.19999999999999"/>
    <n v="1.0093749999999999"/>
    <n v="1.0093749999999999"/>
    <n v="0.875"/>
    <n v="12"/>
    <n v="0.9"/>
    <n v="809922.49999999988"/>
    <n v="53151.164062499985"/>
    <n v="756771.33593749988"/>
    <n v="0.75"/>
    <n v="567578.50195312488"/>
    <n v="567578.50195312488"/>
  </r>
  <r>
    <n v="219"/>
    <x v="0"/>
    <m/>
    <x v="11"/>
    <s v=""/>
    <d v="2022-09-30T00:00:00"/>
    <s v="2022-23"/>
    <m/>
    <n v="0.31666666666666665"/>
    <m/>
    <m/>
    <n v="0"/>
    <n v="793600"/>
    <n v="793600"/>
    <m/>
    <n v="125997.58904109588"/>
    <n v="125997.58904109588"/>
    <n v="667602.41095890407"/>
    <n v="0"/>
    <n v="3"/>
    <n v="365"/>
    <m/>
    <s v="infinite"/>
    <d v="2022-09-01T00:00:00"/>
    <m/>
    <m/>
    <m/>
    <m/>
    <m/>
    <m/>
    <m/>
    <s v="b. Manufacture of computers and peripheral equipment"/>
    <n v="644"/>
    <n v="129"/>
    <n v="134.9"/>
    <n v="144"/>
    <n v="135.1"/>
    <n v="1.0014825796886582"/>
    <n v="1.0014825796886582"/>
    <n v="1.375"/>
    <n v="5"/>
    <n v="1"/>
    <n v="794776.57524091913"/>
    <n v="218563.55819125279"/>
    <n v="576213.01704966638"/>
    <n v="0.75"/>
    <n v="432159.76278724975"/>
    <n v="432159.76278724975"/>
  </r>
  <r>
    <n v="220"/>
    <x v="0"/>
    <m/>
    <x v="5"/>
    <s v="ScorpioCRDLX (4*4)"/>
    <d v="2008-02-05T00:00:00"/>
    <s v="2007-08"/>
    <m/>
    <n v="0.1983495928027996"/>
    <m/>
    <m/>
    <n v="786853"/>
    <m/>
    <n v="786853"/>
    <n v="747510.35"/>
    <n v="0"/>
    <n v="747510.35"/>
    <n v="39342.650000000023"/>
    <n v="39342.650000000023"/>
    <n v="8"/>
    <n v="365"/>
    <m/>
    <s v="infinite"/>
    <d v="2008-02-01T00:00:00"/>
    <s v="Motor Vehicles"/>
    <n v="764"/>
    <n v="41"/>
    <n v="108.9"/>
    <n v="90"/>
    <n v="118.9"/>
    <n v="1.0918273645546372"/>
    <s v="Passenger vehicles"/>
    <n v="803"/>
    <n v="4"/>
    <n v="82.4"/>
    <n v="144"/>
    <n v="126.1"/>
    <n v="1.5303398058252426"/>
    <n v="1.6708668770672299"/>
    <n v="16.027777777777779"/>
    <n v="10"/>
    <n v="0.9"/>
    <n v="1314726.6148209812"/>
    <n v="1183253.9533388829"/>
    <n v="131472.66148209828"/>
    <n v="0.75"/>
    <n v="98604.49611157371"/>
    <n v="131472.66148209808"/>
  </r>
  <r>
    <n v="221"/>
    <x v="0"/>
    <s v="ELE"/>
    <x v="0"/>
    <s v="Electrical Fittings &amp; Installation"/>
    <d v="2017-03-31T00:00:00"/>
    <s v="2016-17"/>
    <n v="2.5018037518037519E-2"/>
    <n v="4.2492965367965374E-2"/>
    <m/>
    <m/>
    <n v="786192.92"/>
    <n v="0"/>
    <n v="786192.92"/>
    <n v="112137.57208010824"/>
    <n v="33407.668522099571"/>
    <n v="145545.24060220781"/>
    <n v="640647.67939779221"/>
    <n v="674055.34791989182"/>
    <m/>
    <n v="365"/>
    <m/>
    <s v="infinite"/>
    <d v="2017-03-01T00:00:00"/>
    <m/>
    <m/>
    <m/>
    <m/>
    <m/>
    <m/>
    <m/>
    <s v="(Q). MANUFACTURE OF ELECTRICAL EQUIPMENT"/>
    <n v="666"/>
    <n v="63"/>
    <n v="108"/>
    <n v="144"/>
    <n v="131.6"/>
    <n v="1.2185185185185186"/>
    <n v="1.2185185185185186"/>
    <n v="6.875"/>
    <n v="12"/>
    <n v="0.95"/>
    <n v="957990.63214814826"/>
    <n v="521406.35968479945"/>
    <n v="436584.27246334881"/>
    <n v="0.75"/>
    <n v="327438.20434751164"/>
    <n v="327438.20434751164"/>
  </r>
  <r>
    <n v="222"/>
    <x v="1"/>
    <m/>
    <x v="7"/>
    <s v=".89 Acre Land Purchase- Pritivardha Vil.Borajharia"/>
    <d v="2011-11-11T00:00:00"/>
    <s v="2011-12"/>
    <m/>
    <n v="0"/>
    <m/>
    <m/>
    <n v="766716"/>
    <m/>
    <n v="766716"/>
    <n v="0"/>
    <n v="0"/>
    <n v="0"/>
    <n v="766716"/>
    <n v="766716"/>
    <s v="infinite"/>
    <n v="365"/>
    <m/>
    <s v="infinite"/>
    <d v="2011-11-01T00:00:00"/>
    <m/>
    <m/>
    <m/>
    <m/>
    <m/>
    <m/>
    <m/>
    <m/>
    <m/>
    <m/>
    <m/>
    <m/>
    <m/>
    <m/>
    <m/>
    <n v="12.261111111111111"/>
    <m/>
    <m/>
    <m/>
    <m/>
    <m/>
    <m/>
    <m/>
    <m/>
  </r>
  <r>
    <n v="223"/>
    <x v="1"/>
    <m/>
    <x v="7"/>
    <m/>
    <d v="2010-03-15T00:00:00"/>
    <s v="2009-10"/>
    <m/>
    <n v="0"/>
    <m/>
    <m/>
    <n v="766536"/>
    <m/>
    <n v="766536"/>
    <n v="0"/>
    <n v="0"/>
    <n v="0"/>
    <n v="766536"/>
    <n v="766536"/>
    <s v="infinite"/>
    <n v="365"/>
    <m/>
    <s v="infinite"/>
    <d v="2010-03-01T00:00:00"/>
    <m/>
    <m/>
    <m/>
    <m/>
    <m/>
    <m/>
    <m/>
    <m/>
    <m/>
    <m/>
    <m/>
    <m/>
    <m/>
    <m/>
    <m/>
    <n v="13.916666666666666"/>
    <m/>
    <m/>
    <m/>
    <m/>
    <m/>
    <m/>
    <m/>
    <m/>
  </r>
  <r>
    <n v="224"/>
    <x v="0"/>
    <m/>
    <x v="5"/>
    <m/>
    <d v="2022-02-11T00:00:00"/>
    <s v="2021-22"/>
    <m/>
    <n v="6.3333333333333325E-2"/>
    <m/>
    <m/>
    <n v="764640"/>
    <m/>
    <n v="764640"/>
    <n v="6501.1857534246574"/>
    <n v="48427.199999999997"/>
    <n v="54928.385753424656"/>
    <n v="709711.61424657539"/>
    <n v="758138.81424657535"/>
    <n v="15"/>
    <n v="365"/>
    <m/>
    <s v="infinite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2.0111111111111111"/>
    <n v="6"/>
    <n v="0.9"/>
    <n v="792319.27601809963"/>
    <n v="239016.31493212673"/>
    <n v="553302.96108597284"/>
    <n v="0.75"/>
    <n v="414977.22081447963"/>
    <n v="414977.22081447963"/>
  </r>
  <r>
    <n v="225"/>
    <x v="1"/>
    <m/>
    <x v="3"/>
    <s v="Leasable land"/>
    <d v="2013-01-02T00:00:00"/>
    <s v="2012-13"/>
    <m/>
    <n v="1.1111111111111112E-2"/>
    <m/>
    <m/>
    <n v="762544"/>
    <m/>
    <n v="762544"/>
    <n v="78320.348736681903"/>
    <n v="8472.7111111111117"/>
    <n v="86793.059847793018"/>
    <n v="675750.94015220692"/>
    <n v="684223.65126331814"/>
    <n v="90"/>
    <n v="365"/>
    <m/>
    <s v="infinite"/>
    <d v="2013-01-01T00:00:00"/>
    <m/>
    <m/>
    <m/>
    <m/>
    <m/>
    <m/>
    <m/>
    <m/>
    <m/>
    <m/>
    <m/>
    <m/>
    <m/>
    <m/>
    <m/>
    <n v="11.119444444444444"/>
    <m/>
    <m/>
    <m/>
    <m/>
    <m/>
    <m/>
    <m/>
    <m/>
  </r>
  <r>
    <n v="226"/>
    <x v="1"/>
    <m/>
    <x v="7"/>
    <s v="0.88 Acre Land-Bharat  Vil.Mehlio"/>
    <d v="2012-03-14T00:00:00"/>
    <s v="2011-12"/>
    <m/>
    <n v="0"/>
    <m/>
    <m/>
    <n v="758102"/>
    <m/>
    <n v="758102"/>
    <n v="0"/>
    <n v="0"/>
    <n v="0"/>
    <n v="758102"/>
    <n v="758102"/>
    <s v="infinite"/>
    <n v="365"/>
    <m/>
    <s v="infinite"/>
    <d v="2012-03-01T00:00:00"/>
    <m/>
    <m/>
    <m/>
    <m/>
    <m/>
    <m/>
    <m/>
    <m/>
    <m/>
    <m/>
    <m/>
    <m/>
    <m/>
    <m/>
    <m/>
    <n v="11.919444444444444"/>
    <m/>
    <m/>
    <m/>
    <m/>
    <m/>
    <m/>
    <m/>
    <m/>
  </r>
  <r>
    <n v="227"/>
    <x v="0"/>
    <s v="LPP"/>
    <x v="0"/>
    <s v="LP Piping"/>
    <d v="2017-03-31T00:00:00"/>
    <s v="2016-17"/>
    <n v="2.5018037518037519E-2"/>
    <n v="4.2492965367965374E-2"/>
    <m/>
    <m/>
    <n v="757667.11"/>
    <n v="0"/>
    <n v="757667.11"/>
    <n v="108068.83145214827"/>
    <n v="32195.522265676413"/>
    <n v="140264.35371782468"/>
    <n v="617402.75628217531"/>
    <n v="649598.27854785172"/>
    <m/>
    <n v="365"/>
    <m/>
    <s v="infinite"/>
    <d v="2017-03-01T00:00:00"/>
    <m/>
    <m/>
    <m/>
    <m/>
    <m/>
    <m/>
    <m/>
    <s v="h. Pipes &amp; tubes"/>
    <n v="582"/>
    <n v="63"/>
    <n v="108.8"/>
    <n v="144"/>
    <n v="171"/>
    <n v="1.5716911764705883"/>
    <n v="1.5716911764705883"/>
    <n v="6.875"/>
    <n v="12"/>
    <n v="0.9"/>
    <n v="1190818.7114889706"/>
    <n v="614015.89811150043"/>
    <n v="576802.81337747013"/>
    <n v="0.75"/>
    <n v="432602.11003310257"/>
    <n v="432602.11003310257"/>
  </r>
  <r>
    <n v="228"/>
    <x v="0"/>
    <m/>
    <x v="5"/>
    <s v="TMS PL 6LC WB60T X 10KG"/>
    <d v="2015-08-17T00:00:00"/>
    <s v="2015-16"/>
    <m/>
    <n v="6.3333333333333325E-2"/>
    <m/>
    <m/>
    <n v="757350"/>
    <m/>
    <n v="757350"/>
    <n v="317755.01095890405"/>
    <n v="47965.499999999993"/>
    <n v="365720.51095890405"/>
    <n v="391629.48904109595"/>
    <n v="439594.98904109595"/>
    <n v="15"/>
    <n v="365"/>
    <m/>
    <s v="infinite"/>
    <d v="2015-08-01T00:00:00"/>
    <m/>
    <m/>
    <m/>
    <m/>
    <m/>
    <m/>
    <m/>
    <s v="e. Manufacture of measuring, testing, navigating and control equipment"/>
    <n v="654"/>
    <n v="44"/>
    <n v="101.5"/>
    <n v="144"/>
    <n v="113.8"/>
    <n v="1.1211822660098523"/>
    <n v="1.1211822660098523"/>
    <n v="8.4944444444444436"/>
    <n v="8"/>
    <n v="1"/>
    <n v="849127.38916256162"/>
    <n v="849127.38916256162"/>
    <n v="0"/>
    <n v="0.75"/>
    <n v="0"/>
    <n v="0"/>
  </r>
  <r>
    <n v="229"/>
    <x v="0"/>
    <m/>
    <x v="5"/>
    <s v="Bolero LX MDITC"/>
    <d v="2012-04-01T00:00:00"/>
    <s v="2012-13"/>
    <m/>
    <n v="0.13534246575342465"/>
    <m/>
    <m/>
    <n v="756916"/>
    <m/>
    <n v="756916"/>
    <n v="719070.2"/>
    <n v="0"/>
    <n v="719070.2"/>
    <n v="37845.800000000047"/>
    <n v="37845.800000000047"/>
    <n v="8"/>
    <n v="365"/>
    <m/>
    <s v="infinite"/>
    <d v="2012-04-01T00:00:00"/>
    <m/>
    <m/>
    <m/>
    <m/>
    <m/>
    <m/>
    <m/>
    <s v="Passenger vehicles"/>
    <n v="803"/>
    <n v="4"/>
    <n v="82.4"/>
    <n v="144"/>
    <n v="126.1"/>
    <n v="1.5303398058252426"/>
    <n v="1.5303398058252426"/>
    <n v="11.872222222222222"/>
    <n v="10"/>
    <n v="0.9"/>
    <n v="1158338.6844660193"/>
    <n v="1042504.8160194174"/>
    <n v="115833.8684466019"/>
    <n v="0.75"/>
    <n v="86875.401334951428"/>
    <n v="115833.8684466019"/>
  </r>
  <r>
    <n v="230"/>
    <x v="0"/>
    <m/>
    <x v="5"/>
    <s v="VIDEO CONFERENCING SYSTEM"/>
    <d v="2019-03-19T00:00:00"/>
    <s v="2018-19"/>
    <m/>
    <n v="0.19"/>
    <m/>
    <m/>
    <n v="747577"/>
    <m/>
    <n v="747577"/>
    <n v="431177.83572602738"/>
    <n v="142039.63"/>
    <n v="573217.46572602738"/>
    <n v="174359.53427397262"/>
    <n v="316399.16427397262"/>
    <n v="5"/>
    <n v="365"/>
    <m/>
    <s v="infinite"/>
    <d v="2019-03-01T00:00:00"/>
    <m/>
    <m/>
    <m/>
    <m/>
    <m/>
    <m/>
    <m/>
    <s v="a. Manufacture of electronic components"/>
    <n v="640"/>
    <n v="87"/>
    <n v="98.8"/>
    <n v="144"/>
    <n v="114.8"/>
    <n v="1.1619433198380567"/>
    <n v="1.1619433198380567"/>
    <n v="4.9055555555555559"/>
    <n v="6"/>
    <n v="1"/>
    <n v="868642.10121457488"/>
    <n v="710195.34756710159"/>
    <n v="158446.75364747329"/>
    <n v="0.75"/>
    <n v="118835.06523560497"/>
    <n v="118835.06523560497"/>
  </r>
  <r>
    <n v="231"/>
    <x v="0"/>
    <m/>
    <x v="5"/>
    <s v="Bolero AC Ambulance BS III"/>
    <d v="2013-08-01T00:00:00"/>
    <s v="2013-14"/>
    <m/>
    <n v="0.12090586477400075"/>
    <m/>
    <m/>
    <n v="747406"/>
    <m/>
    <n v="747406"/>
    <n v="710036.02002862527"/>
    <n v="0"/>
    <n v="710036.02002862527"/>
    <n v="37369.979971374734"/>
    <n v="37369.979971374734"/>
    <n v="8"/>
    <n v="365"/>
    <m/>
    <s v="infinite"/>
    <d v="2013-08-01T00:00:00"/>
    <m/>
    <m/>
    <m/>
    <m/>
    <m/>
    <m/>
    <m/>
    <s v="Passenger vehicles"/>
    <n v="803"/>
    <n v="20"/>
    <n v="115.7"/>
    <n v="144"/>
    <n v="126.1"/>
    <n v="1.0898876404494382"/>
    <n v="1.0898876404494382"/>
    <n v="10.53888888888889"/>
    <n v="10"/>
    <n v="0.9"/>
    <n v="814588.56179775286"/>
    <n v="733129.70561797754"/>
    <n v="81458.856179775321"/>
    <n v="0.75"/>
    <n v="61094.142134831491"/>
    <n v="81458.856179775263"/>
  </r>
  <r>
    <n v="232"/>
    <x v="0"/>
    <m/>
    <x v="5"/>
    <s v="MS office"/>
    <d v="2010-07-16T00:00:00"/>
    <s v="2010-11"/>
    <m/>
    <n v="0.17711939665015072"/>
    <m/>
    <m/>
    <n v="735425"/>
    <m/>
    <n v="735425"/>
    <n v="735425"/>
    <n v="0"/>
    <n v="735425"/>
    <n v="0"/>
    <n v="0"/>
    <n v="6"/>
    <n v="365"/>
    <m/>
    <s v="infinite"/>
    <d v="2010-07-01T00:00:00"/>
    <s v="Computer Peripherals"/>
    <n v="757"/>
    <n v="70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580555555555556"/>
    <n v="5"/>
    <n v="1"/>
    <n v="677701.83492442942"/>
    <n v="677701.83492442942"/>
    <n v="0"/>
    <n v="0.75"/>
    <n v="0"/>
    <n v="0"/>
  </r>
  <r>
    <n v="233"/>
    <x v="0"/>
    <m/>
    <x v="5"/>
    <s v="ISO SAMPLING KIT"/>
    <d v="2020-11-27T00:00:00"/>
    <s v="2020-21"/>
    <m/>
    <n v="6.3333333333333325E-2"/>
    <m/>
    <m/>
    <n v="721224"/>
    <m/>
    <n v="721224"/>
    <n v="61320.50630136986"/>
    <n v="45677.52"/>
    <n v="106998.02630136986"/>
    <n v="614225.97369863011"/>
    <n v="659903.49369863013"/>
    <n v="15"/>
    <n v="365"/>
    <m/>
    <s v="infinite"/>
    <d v="2020-11-01T00:00:00"/>
    <m/>
    <m/>
    <m/>
    <m/>
    <m/>
    <m/>
    <m/>
    <s v="e. Manufacture of measuring, testing, navigating and control equipment"/>
    <n v="654"/>
    <n v="107"/>
    <n v="106.4"/>
    <n v="144"/>
    <n v="113.8"/>
    <n v="1.0695488721804511"/>
    <n v="1.0695488721804511"/>
    <n v="3.2166666666666668"/>
    <n v="8"/>
    <n v="1"/>
    <n v="771384.31578947371"/>
    <n v="310160.77697368426"/>
    <n v="461223.53881578945"/>
    <n v="0.75"/>
    <n v="345917.6541118421"/>
    <n v="345917.6541118421"/>
  </r>
  <r>
    <n v="234"/>
    <x v="1"/>
    <m/>
    <x v="7"/>
    <s v="746/4"/>
    <d v="2010-12-30T00:00:00"/>
    <s v="2010-11"/>
    <m/>
    <n v="0"/>
    <m/>
    <m/>
    <n v="720032"/>
    <m/>
    <n v="720032"/>
    <n v="0"/>
    <n v="0"/>
    <n v="0"/>
    <n v="720032"/>
    <n v="720032"/>
    <s v="infinite"/>
    <n v="365"/>
    <m/>
    <s v="infinite"/>
    <d v="2010-12-01T00:00:00"/>
    <m/>
    <m/>
    <m/>
    <m/>
    <m/>
    <m/>
    <m/>
    <m/>
    <m/>
    <m/>
    <m/>
    <m/>
    <m/>
    <m/>
    <m/>
    <n v="13.125"/>
    <m/>
    <m/>
    <m/>
    <m/>
    <m/>
    <m/>
    <m/>
    <m/>
  </r>
  <r>
    <n v="235"/>
    <x v="1"/>
    <m/>
    <x v="3"/>
    <s v="Leasable land"/>
    <d v="2012-09-07T00:00:00"/>
    <s v="2012-13"/>
    <m/>
    <n v="1.111111111111111E-2"/>
    <m/>
    <m/>
    <n v="718253"/>
    <m/>
    <n v="718253"/>
    <n v="76329.413181126321"/>
    <n v="7980.5888888888876"/>
    <n v="84310.002070015209"/>
    <n v="633942.99792998482"/>
    <n v="641923.58681887365"/>
    <n v="90"/>
    <n v="365"/>
    <m/>
    <s v="infinite"/>
    <d v="2012-09-01T00:00:00"/>
    <m/>
    <m/>
    <m/>
    <m/>
    <m/>
    <m/>
    <m/>
    <m/>
    <m/>
    <m/>
    <m/>
    <m/>
    <m/>
    <m/>
    <m/>
    <n v="11.438888888888888"/>
    <m/>
    <m/>
    <m/>
    <m/>
    <m/>
    <m/>
    <m/>
    <m/>
  </r>
  <r>
    <n v="236"/>
    <x v="1"/>
    <m/>
    <x v="7"/>
    <s v=".83 Acre Land fr.Gaurav Ag. Vil. Borajharia"/>
    <d v="2011-09-22T00:00:00"/>
    <s v="2011-12"/>
    <m/>
    <n v="0"/>
    <m/>
    <m/>
    <n v="715082"/>
    <m/>
    <n v="715082"/>
    <n v="0"/>
    <n v="0"/>
    <n v="0"/>
    <n v="715082"/>
    <n v="715082"/>
    <s v="infinite"/>
    <n v="365"/>
    <m/>
    <s v="infinite"/>
    <d v="2011-09-01T00:00:00"/>
    <m/>
    <m/>
    <m/>
    <m/>
    <m/>
    <m/>
    <m/>
    <m/>
    <m/>
    <m/>
    <m/>
    <m/>
    <m/>
    <m/>
    <m/>
    <n v="12.397222222222222"/>
    <m/>
    <m/>
    <m/>
    <m/>
    <m/>
    <m/>
    <m/>
    <m/>
  </r>
  <r>
    <n v="237"/>
    <x v="1"/>
    <m/>
    <x v="7"/>
    <s v="0.82 Acre Land-Kartikram  Vil.Lohakhan"/>
    <d v="2012-03-14T00:00:00"/>
    <s v="2011-12"/>
    <m/>
    <n v="0"/>
    <m/>
    <m/>
    <n v="706518"/>
    <m/>
    <n v="706518"/>
    <n v="0"/>
    <n v="0"/>
    <n v="0"/>
    <n v="706518"/>
    <n v="706518"/>
    <s v="infinite"/>
    <n v="365"/>
    <m/>
    <s v="infinite"/>
    <d v="2012-03-01T00:00:00"/>
    <m/>
    <m/>
    <m/>
    <m/>
    <m/>
    <m/>
    <m/>
    <m/>
    <m/>
    <m/>
    <m/>
    <m/>
    <m/>
    <m/>
    <m/>
    <n v="11.919444444444444"/>
    <m/>
    <m/>
    <m/>
    <m/>
    <m/>
    <m/>
    <m/>
    <m/>
  </r>
  <r>
    <n v="238"/>
    <x v="0"/>
    <s v="RWS"/>
    <x v="0"/>
    <s v="River Water System ( Raw Water Sys)"/>
    <d v="2017-03-31T00:00:00"/>
    <s v="2016-17"/>
    <n v="2.5018037518037519E-2"/>
    <n v="4.2492965367965367E-2"/>
    <m/>
    <m/>
    <n v="695545.51"/>
    <n v="0"/>
    <n v="695545.51"/>
    <n v="99208.200402797622"/>
    <n v="29555.79126827381"/>
    <n v="128763.99167107143"/>
    <n v="566781.51832892862"/>
    <n v="596337.30959720234"/>
    <m/>
    <n v="365"/>
    <m/>
    <s v="infinite"/>
    <d v="2017-03-01T00:00:00"/>
    <m/>
    <m/>
    <m/>
    <m/>
    <m/>
    <m/>
    <m/>
    <s v="(R). MANUFACTURE OF MACHINERY AND EQUIPMENT"/>
    <n v="722"/>
    <n v="63"/>
    <n v="108.3"/>
    <n v="144"/>
    <n v="129.19999999999999"/>
    <n v="1.1929824561403508"/>
    <n v="1.1929824561403508"/>
    <n v="6.875"/>
    <n v="12"/>
    <n v="0.9"/>
    <n v="829773.59087719291"/>
    <n v="427852.00779605261"/>
    <n v="401921.5830811403"/>
    <n v="0.75"/>
    <n v="301441.18731085525"/>
    <n v="301441.18731085525"/>
  </r>
  <r>
    <n v="239"/>
    <x v="1"/>
    <m/>
    <x v="7"/>
    <m/>
    <d v="2010-03-15T00:00:00"/>
    <s v="2009-10"/>
    <m/>
    <n v="0"/>
    <m/>
    <m/>
    <n v="682225"/>
    <m/>
    <n v="682225"/>
    <n v="0"/>
    <n v="0"/>
    <n v="0"/>
    <n v="682225"/>
    <n v="682225"/>
    <s v="infinite"/>
    <n v="365"/>
    <m/>
    <s v="infinite"/>
    <d v="2010-03-01T00:00:00"/>
    <m/>
    <m/>
    <m/>
    <m/>
    <m/>
    <m/>
    <m/>
    <m/>
    <m/>
    <m/>
    <m/>
    <m/>
    <m/>
    <m/>
    <m/>
    <n v="13.916666666666666"/>
    <m/>
    <m/>
    <m/>
    <m/>
    <m/>
    <m/>
    <m/>
    <m/>
  </r>
  <r>
    <n v="240"/>
    <x v="1"/>
    <m/>
    <x v="7"/>
    <s v="0.78 Acre Land- Jagbandhu Vil. Lohakhan"/>
    <d v="2012-01-24T00:00:00"/>
    <s v="2011-12"/>
    <m/>
    <n v="0"/>
    <m/>
    <m/>
    <n v="672062"/>
    <m/>
    <n v="672062"/>
    <n v="0"/>
    <n v="0"/>
    <n v="0"/>
    <n v="672062"/>
    <n v="672062"/>
    <s v="infinite"/>
    <n v="365"/>
    <m/>
    <s v="infinite"/>
    <d v="2012-01-01T00:00:00"/>
    <m/>
    <m/>
    <m/>
    <m/>
    <m/>
    <m/>
    <m/>
    <m/>
    <m/>
    <m/>
    <m/>
    <m/>
    <m/>
    <m/>
    <m/>
    <n v="12.058333333333334"/>
    <m/>
    <m/>
    <m/>
    <m/>
    <m/>
    <m/>
    <m/>
    <m/>
  </r>
  <r>
    <n v="241"/>
    <x v="1"/>
    <m/>
    <x v="3"/>
    <s v="Approch Road"/>
    <d v="2013-04-17T00:00:00"/>
    <s v="2013-14"/>
    <m/>
    <n v="1.111111111111111E-2"/>
    <m/>
    <m/>
    <n v="671522"/>
    <m/>
    <n v="671522"/>
    <n v="66825.12687975647"/>
    <n v="7461.3555555555549"/>
    <n v="74286.48243531202"/>
    <n v="597235.51756468799"/>
    <n v="604696.87312024354"/>
    <n v="90"/>
    <n v="365"/>
    <m/>
    <s v="infinite"/>
    <d v="2013-04-01T00:00:00"/>
    <m/>
    <m/>
    <m/>
    <m/>
    <m/>
    <m/>
    <m/>
    <m/>
    <m/>
    <m/>
    <m/>
    <m/>
    <m/>
    <m/>
    <m/>
    <n v="10.827777777777778"/>
    <m/>
    <m/>
    <m/>
    <m/>
    <m/>
    <m/>
    <m/>
    <m/>
  </r>
  <r>
    <n v="242"/>
    <x v="0"/>
    <m/>
    <x v="10"/>
    <s v="Lighting Mast Tower 18Mtr MLT (Actual Cost + Freight)"/>
    <d v="2012-04-01T00:00:00"/>
    <s v="2012-13"/>
    <m/>
    <n v="2.0606979091564528E-2"/>
    <m/>
    <m/>
    <n v="654652.18000000005"/>
    <m/>
    <n v="654652.18000000005"/>
    <n v="217207.45743478587"/>
    <n v="13490.403785507138"/>
    <n v="230697.86122029301"/>
    <n v="423954.31877970707"/>
    <n v="437444.72256521415"/>
    <n v="40"/>
    <n v="365"/>
    <m/>
    <s v="infinite"/>
    <d v="2012-04-01T00:00:00"/>
    <m/>
    <m/>
    <m/>
    <m/>
    <m/>
    <m/>
    <m/>
    <s v="Light fitting accessories"/>
    <n v="703"/>
    <n v="4"/>
    <n v="102.3"/>
    <n v="144"/>
    <n v="135.6"/>
    <n v="1.3255131964809383"/>
    <n v="1.3255131964809383"/>
    <n v="11.872222222222222"/>
    <n v="8"/>
    <n v="1"/>
    <n v="867750.10369501472"/>
    <n v="867750.10369501472"/>
    <n v="0"/>
    <n v="0.75"/>
    <n v="0"/>
    <n v="0"/>
  </r>
  <r>
    <n v="243"/>
    <x v="0"/>
    <m/>
    <x v="10"/>
    <s v="Lighting Mast Tower 18Mtr MLT (Actual Cost + Freight)"/>
    <d v="2012-04-01T00:00:00"/>
    <s v="2012-13"/>
    <m/>
    <n v="2.0606979091564528E-2"/>
    <m/>
    <m/>
    <n v="654652.18000000005"/>
    <m/>
    <n v="654652.18000000005"/>
    <n v="217207.45743478587"/>
    <n v="13490.403785507138"/>
    <n v="230697.86122029301"/>
    <n v="423954.31877970707"/>
    <n v="437444.72256521415"/>
    <n v="40"/>
    <n v="365"/>
    <m/>
    <s v="infinite"/>
    <d v="2012-04-01T00:00:00"/>
    <m/>
    <m/>
    <m/>
    <m/>
    <m/>
    <m/>
    <m/>
    <s v="Light fitting accessories"/>
    <n v="703"/>
    <n v="4"/>
    <n v="102.3"/>
    <n v="144"/>
    <n v="135.6"/>
    <n v="1.3255131964809383"/>
    <n v="1.3255131964809383"/>
    <n v="11.872222222222222"/>
    <n v="8"/>
    <n v="1"/>
    <n v="867750.10369501472"/>
    <n v="867750.10369501472"/>
    <n v="0"/>
    <n v="0.75"/>
    <n v="0"/>
    <n v="0"/>
  </r>
  <r>
    <n v="244"/>
    <x v="0"/>
    <m/>
    <x v="10"/>
    <s v="Lighting Mast Tower 18Mtr MLT (Actual Cost + Freight)"/>
    <d v="2012-04-01T00:00:00"/>
    <s v="2012-13"/>
    <m/>
    <n v="2.0606979091564528E-2"/>
    <m/>
    <m/>
    <n v="654652.18000000005"/>
    <m/>
    <n v="654652.18000000005"/>
    <n v="217207.45743478587"/>
    <n v="13490.403785507138"/>
    <n v="230697.86122029301"/>
    <n v="423954.31877970707"/>
    <n v="437444.72256521415"/>
    <n v="40"/>
    <n v="365"/>
    <m/>
    <s v="infinite"/>
    <d v="2012-04-01T00:00:00"/>
    <m/>
    <m/>
    <m/>
    <m/>
    <m/>
    <m/>
    <m/>
    <s v="Light fitting accessories"/>
    <n v="703"/>
    <n v="4"/>
    <n v="102.3"/>
    <n v="144"/>
    <n v="135.6"/>
    <n v="1.3255131964809383"/>
    <n v="1.3255131964809383"/>
    <n v="11.872222222222222"/>
    <n v="8"/>
    <n v="1"/>
    <n v="867750.10369501472"/>
    <n v="867750.10369501472"/>
    <n v="0"/>
    <n v="0.75"/>
    <n v="0"/>
    <n v="0"/>
  </r>
  <r>
    <n v="245"/>
    <x v="0"/>
    <m/>
    <x v="10"/>
    <s v="Lighting Mast Tower 18Mtr MLT (Actual Cost + Freight)"/>
    <d v="2012-04-01T00:00:00"/>
    <s v="2012-13"/>
    <m/>
    <n v="2.0606979091564528E-2"/>
    <m/>
    <m/>
    <n v="654652.18000000005"/>
    <m/>
    <n v="654652.18000000005"/>
    <n v="217207.45743478587"/>
    <n v="13490.403785507138"/>
    <n v="230697.86122029301"/>
    <n v="423954.31877970707"/>
    <n v="437444.72256521415"/>
    <n v="40"/>
    <n v="365"/>
    <m/>
    <s v="infinite"/>
    <d v="2012-04-01T00:00:00"/>
    <m/>
    <m/>
    <m/>
    <m/>
    <m/>
    <m/>
    <m/>
    <s v="Light fitting accessories"/>
    <n v="703"/>
    <n v="4"/>
    <n v="102.3"/>
    <n v="144"/>
    <n v="135.6"/>
    <n v="1.3255131964809383"/>
    <n v="1.3255131964809383"/>
    <n v="11.872222222222222"/>
    <n v="8"/>
    <n v="1"/>
    <n v="867750.10369501472"/>
    <n v="867750.10369501472"/>
    <n v="0"/>
    <n v="0.75"/>
    <n v="0"/>
    <n v="0"/>
  </r>
  <r>
    <n v="246"/>
    <x v="0"/>
    <m/>
    <x v="5"/>
    <s v="FOR CIVIL WORK"/>
    <d v="2022-02-05T00:00:00"/>
    <s v="2021-22"/>
    <m/>
    <n v="9.5000000000000001E-2"/>
    <m/>
    <m/>
    <n v="653999.66"/>
    <m/>
    <n v="653999.66"/>
    <n v="9362.04992739726"/>
    <n v="62129.967700000001"/>
    <n v="71492.017627397261"/>
    <n v="582507.64237260283"/>
    <n v="644637.61007260275"/>
    <n v="10"/>
    <n v="365"/>
    <m/>
    <s v="infinite"/>
    <d v="2022-02-01T00:00:00"/>
    <m/>
    <m/>
    <m/>
    <m/>
    <m/>
    <m/>
    <m/>
    <s v="e. Manufacture of measuring, testing, navigating and control equipment"/>
    <n v="654"/>
    <n v="122"/>
    <n v="112.2"/>
    <n v="144"/>
    <n v="113.8"/>
    <n v="1.0142602495543671"/>
    <n v="1.0142602495543671"/>
    <n v="2.0277777777777777"/>
    <n v="8"/>
    <n v="1"/>
    <n v="663325.85836007132"/>
    <n v="168134.67937599029"/>
    <n v="495191.17898408102"/>
    <n v="0.75"/>
    <n v="371393.3842380608"/>
    <n v="371393.3842380608"/>
  </r>
  <r>
    <n v="247"/>
    <x v="0"/>
    <m/>
    <x v="10"/>
    <s v="Lighting Mast Tower 18Mtr MLT (Actual Cost + Freight)"/>
    <d v="2012-04-01T00:00:00"/>
    <s v="2012-13"/>
    <m/>
    <n v="2.0606979091564531E-2"/>
    <m/>
    <m/>
    <n v="650516.51"/>
    <m/>
    <n v="650516.51"/>
    <n v="215835.28089137416"/>
    <n v="13405.18012028753"/>
    <n v="229240.46101166168"/>
    <n v="421276.04898833833"/>
    <n v="434681.22910862585"/>
    <n v="40"/>
    <n v="365"/>
    <m/>
    <s v="infinite"/>
    <d v="2012-04-01T00:00:00"/>
    <m/>
    <m/>
    <m/>
    <m/>
    <m/>
    <m/>
    <m/>
    <s v="Light fitting accessories"/>
    <n v="703"/>
    <n v="4"/>
    <n v="102.3"/>
    <n v="144"/>
    <n v="135.6"/>
    <n v="1.3255131964809383"/>
    <n v="1.3255131964809383"/>
    <n v="11.872222222222222"/>
    <n v="8"/>
    <n v="1"/>
    <n v="862268.21853372431"/>
    <n v="862268.21853372431"/>
    <n v="0"/>
    <n v="0.75"/>
    <n v="0"/>
    <n v="0"/>
  </r>
  <r>
    <n v="248"/>
    <x v="1"/>
    <m/>
    <x v="3"/>
    <s v="Main Plant-CAMPA"/>
    <d v="2013-05-02T00:00:00"/>
    <s v="2013-14"/>
    <m/>
    <n v="1.1111111111111112E-2"/>
    <m/>
    <m/>
    <n v="650000"/>
    <m/>
    <n v="650000"/>
    <n v="64386.605783866049"/>
    <n v="7222.2222222222226"/>
    <n v="71608.828006088268"/>
    <n v="578391.17199391173"/>
    <n v="585613.39421613398"/>
    <n v="90"/>
    <n v="365"/>
    <m/>
    <s v="infinite"/>
    <d v="2013-05-01T00:00:00"/>
    <m/>
    <m/>
    <m/>
    <m/>
    <m/>
    <m/>
    <m/>
    <m/>
    <m/>
    <m/>
    <m/>
    <m/>
    <m/>
    <m/>
    <m/>
    <n v="10.786111111111111"/>
    <m/>
    <m/>
    <m/>
    <m/>
    <m/>
    <m/>
    <m/>
    <m/>
  </r>
  <r>
    <n v="249"/>
    <x v="0"/>
    <m/>
    <x v="11"/>
    <s v=""/>
    <d v="2023-03-31T00:00:00"/>
    <s v="2022-23"/>
    <m/>
    <n v="0.31666666666666665"/>
    <m/>
    <m/>
    <n v="0"/>
    <n v="649000"/>
    <n v="649000"/>
    <m/>
    <n v="563.05936073059354"/>
    <n v="563.05936073059354"/>
    <n v="648436.94063926942"/>
    <n v="0"/>
    <n v="3"/>
    <n v="365"/>
    <m/>
    <s v="infinite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649000"/>
    <n v="113575"/>
    <n v="535425"/>
    <n v="0.75"/>
    <n v="401568.75"/>
    <n v="401568.75"/>
  </r>
  <r>
    <n v="250"/>
    <x v="0"/>
    <m/>
    <x v="5"/>
    <s v="Sokkia SET1X Reflectorless Total Station"/>
    <d v="2012-04-01T00:00:00"/>
    <s v="2012-13"/>
    <m/>
    <n v="6.2115384615384628E-2"/>
    <m/>
    <m/>
    <n v="639540"/>
    <m/>
    <n v="639540"/>
    <n v="408936.63461538474"/>
    <n v="39725.273076923084"/>
    <n v="448661.90769230784"/>
    <n v="190878.09230769216"/>
    <n v="230603.36538461526"/>
    <n v="15"/>
    <n v="365"/>
    <m/>
    <s v="infinite"/>
    <d v="2012-04-01T00:00:00"/>
    <m/>
    <m/>
    <m/>
    <m/>
    <m/>
    <m/>
    <m/>
    <s v="e. Manufacture of measuring, testing, navigating and control equipment"/>
    <n v="654"/>
    <n v="4"/>
    <n v="94.7"/>
    <n v="144"/>
    <n v="113.8"/>
    <n v="1.20168954593453"/>
    <n v="1.20168954593453"/>
    <n v="11.872222222222222"/>
    <n v="8"/>
    <n v="1"/>
    <n v="768528.53220696934"/>
    <n v="768528.53220696934"/>
    <n v="0"/>
    <n v="0.75"/>
    <n v="0"/>
    <n v="0"/>
  </r>
  <r>
    <n v="251"/>
    <x v="0"/>
    <m/>
    <x v="5"/>
    <s v="Online UPS - 40 KVA  with Batteries"/>
    <d v="2012-04-01T00:00:00"/>
    <s v="2012-13"/>
    <m/>
    <n v="0.10326787671232876"/>
    <m/>
    <m/>
    <n v="620000"/>
    <m/>
    <n v="620000"/>
    <n v="589000"/>
    <n v="0"/>
    <n v="589000"/>
    <n v="31000"/>
    <n v="31000"/>
    <n v="6"/>
    <n v="365"/>
    <m/>
    <s v="infinite"/>
    <d v="2012-04-01T00:00:00"/>
    <m/>
    <m/>
    <m/>
    <m/>
    <m/>
    <m/>
    <m/>
    <s v="e. Manufacture of measuring, testing, navigating and control equipment"/>
    <n v="654"/>
    <n v="4"/>
    <n v="94.7"/>
    <n v="144"/>
    <n v="113.8"/>
    <n v="1.20168954593453"/>
    <n v="1.20168954593453"/>
    <n v="11.872222222222222"/>
    <n v="8"/>
    <n v="1"/>
    <n v="745047.51847940858"/>
    <n v="745047.51847940858"/>
    <n v="0"/>
    <n v="0.75"/>
    <n v="0"/>
    <n v="0"/>
  </r>
  <r>
    <n v="252"/>
    <x v="0"/>
    <m/>
    <x v="11"/>
    <s v=""/>
    <d v="2022-08-27T00:00:00"/>
    <s v="2022-23"/>
    <m/>
    <n v="0.31666666666666665"/>
    <m/>
    <m/>
    <n v="0"/>
    <n v="615842"/>
    <n v="615842"/>
    <m/>
    <n v="115941.39570776255"/>
    <n v="115941.39570776255"/>
    <n v="499900.60429223743"/>
    <n v="0"/>
    <n v="3"/>
    <n v="365"/>
    <m/>
    <s v="infinite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4666666666666666"/>
    <n v="5"/>
    <n v="1"/>
    <n v="616755.03484062257"/>
    <n v="180914.81021991596"/>
    <n v="435840.22462070663"/>
    <n v="0.75"/>
    <n v="326880.16846552998"/>
    <n v="326880.16846552998"/>
  </r>
  <r>
    <n v="253"/>
    <x v="0"/>
    <m/>
    <x v="5"/>
    <s v="Electric Meters"/>
    <d v="2013-09-11T00:00:00"/>
    <s v="2013-14"/>
    <m/>
    <n v="6.3939882419874833E-2"/>
    <m/>
    <m/>
    <n v="609576"/>
    <m/>
    <n v="609576"/>
    <n v="327834.07560727297"/>
    <n v="38976.217765977621"/>
    <n v="366810.29337325058"/>
    <n v="242765.70662674942"/>
    <n v="281741.92439272703"/>
    <n v="15"/>
    <n v="365"/>
    <m/>
    <s v="infinite"/>
    <d v="2013-09-01T00:00:00"/>
    <m/>
    <m/>
    <m/>
    <m/>
    <m/>
    <m/>
    <m/>
    <s v="e. Manufacture of measuring, testing, navigating and control equipment"/>
    <n v="654"/>
    <n v="21"/>
    <n v="108"/>
    <n v="144"/>
    <n v="113.8"/>
    <n v="1.0537037037037036"/>
    <n v="1.0537037037037036"/>
    <n v="10.427777777777777"/>
    <n v="8"/>
    <n v="1"/>
    <n v="642312.48888888885"/>
    <n v="642312.48888888885"/>
    <n v="0"/>
    <n v="0.75"/>
    <n v="0"/>
    <n v="0"/>
  </r>
  <r>
    <n v="254"/>
    <x v="0"/>
    <m/>
    <x v="11"/>
    <s v=""/>
    <d v="2022-10-11T00:00:00"/>
    <s v="2022-23"/>
    <m/>
    <n v="0.31666666666666665"/>
    <m/>
    <m/>
    <n v="0"/>
    <n v="607700"/>
    <n v="607700"/>
    <m/>
    <n v="90683.26940639269"/>
    <n v="90683.26940639269"/>
    <n v="517016.7305936073"/>
    <n v="0"/>
    <n v="3"/>
    <n v="365"/>
    <m/>
    <s v="infinite"/>
    <d v="2022-10-01T00:00:00"/>
    <m/>
    <m/>
    <m/>
    <m/>
    <m/>
    <m/>
    <m/>
    <s v="b. Manufacture of computers and peripheral equipment"/>
    <n v="644"/>
    <n v="130"/>
    <n v="134.9"/>
    <n v="144"/>
    <n v="135.1"/>
    <n v="1.0014825796886582"/>
    <n v="1.0014825796886582"/>
    <n v="1.3444444444444446"/>
    <n v="5"/>
    <n v="1"/>
    <n v="608600.96367679758"/>
    <n v="163646.03689976115"/>
    <n v="444954.92677703639"/>
    <n v="0.75"/>
    <n v="333716.1950827773"/>
    <n v="333716.1950827773"/>
  </r>
  <r>
    <n v="255"/>
    <x v="0"/>
    <m/>
    <x v="5"/>
    <s v="Portable Hydrogen purity Analyzer"/>
    <d v="2020-11-29T00:00:00"/>
    <s v="2020-21"/>
    <m/>
    <n v="6.3333333333333325E-2"/>
    <m/>
    <m/>
    <n v="601800"/>
    <m/>
    <n v="601800"/>
    <n v="50957.895890410946"/>
    <n v="38113.999999999993"/>
    <n v="89071.895890410931"/>
    <n v="512728.10410958907"/>
    <n v="550842.10410958901"/>
    <n v="15"/>
    <n v="365"/>
    <m/>
    <s v="infinite"/>
    <d v="2020-11-01T00:00:00"/>
    <m/>
    <m/>
    <m/>
    <m/>
    <m/>
    <m/>
    <m/>
    <s v="a. Manufacture of furniture"/>
    <n v="844"/>
    <n v="107"/>
    <n v="133.6"/>
    <n v="144"/>
    <n v="160.30000000000001"/>
    <n v="1.1998502994011977"/>
    <n v="1.1998502994011977"/>
    <n v="3.2111111111111112"/>
    <n v="6"/>
    <n v="0.9"/>
    <n v="722069.91017964075"/>
    <n v="347797.00673652696"/>
    <n v="374272.90344311378"/>
    <n v="0.75"/>
    <n v="280704.67758233531"/>
    <n v="280704.67758233531"/>
  </r>
  <r>
    <n v="256"/>
    <x v="0"/>
    <m/>
    <x v="5"/>
    <s v="SPLIT AC 2 TON"/>
    <d v="2012-04-01T00:00:00"/>
    <s v="2012-13"/>
    <m/>
    <n v="6.2095371677581918E-2"/>
    <m/>
    <m/>
    <n v="599899.93000000005"/>
    <m/>
    <n v="599899.93000000005"/>
    <n v="383649.88788647315"/>
    <n v="37251.009122705378"/>
    <n v="420900.89700917853"/>
    <n v="178999.03299082152"/>
    <n v="216250.0421135269"/>
    <n v="15"/>
    <n v="365"/>
    <m/>
    <s v="infinite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727854.77618055558"/>
    <n v="655069.29856250004"/>
    <n v="72785.477618055535"/>
    <n v="0.75"/>
    <n v="54589.108213541651"/>
    <n v="72785.477618055535"/>
  </r>
  <r>
    <n v="257"/>
    <x v="0"/>
    <m/>
    <x v="5"/>
    <s v="TATA 207 DI EX CRECAB,E III,497"/>
    <d v="2012-04-01T00:00:00"/>
    <s v="2012-13"/>
    <m/>
    <n v="0.13876940639269408"/>
    <m/>
    <m/>
    <n v="577915"/>
    <m/>
    <n v="577915"/>
    <n v="549019.25"/>
    <n v="0"/>
    <n v="549019.25"/>
    <n v="28895.75"/>
    <n v="28895.75"/>
    <n v="8"/>
    <n v="365"/>
    <m/>
    <s v="infinite"/>
    <d v="2012-04-01T00:00:00"/>
    <m/>
    <m/>
    <m/>
    <m/>
    <m/>
    <m/>
    <m/>
    <s v="Light, medium &amp; heavy commercial vehicles"/>
    <n v="801"/>
    <n v="4"/>
    <n v="102"/>
    <n v="144"/>
    <n v="115.4"/>
    <n v="1.1313725490196078"/>
    <n v="1.1313725490196078"/>
    <n v="11.872222222222222"/>
    <n v="8"/>
    <n v="0.9"/>
    <n v="653837.16666666663"/>
    <n v="588453.44999999995"/>
    <n v="65383.716666666674"/>
    <n v="0.75"/>
    <n v="49037.787500000006"/>
    <n v="65383.716666666645"/>
  </r>
  <r>
    <n v="258"/>
    <x v="0"/>
    <m/>
    <x v="5"/>
    <s v="Panasonic Hubrid IP system"/>
    <d v="2010-04-20T00:00:00"/>
    <s v="2010-11"/>
    <m/>
    <n v="7.3081453012645667E-2"/>
    <m/>
    <m/>
    <n v="563640"/>
    <m/>
    <n v="563640"/>
    <n v="409851.74140838091"/>
    <n v="41191.630176047605"/>
    <n v="451043.37158442853"/>
    <n v="112596.62841557147"/>
    <n v="153788.25859161909"/>
    <n v="15"/>
    <n v="365"/>
    <m/>
    <s v="infinite"/>
    <d v="2010-04-01T00:00:00"/>
    <s v="Other Electronics Items"/>
    <n v="754"/>
    <n v="67"/>
    <n v="95.6"/>
    <n v="90"/>
    <n v="89.8"/>
    <n v="0.93933054393305437"/>
    <s v="e. Manufacture of measuring, testing, navigating and control equipment"/>
    <n v="654"/>
    <n v="4"/>
    <n v="94.7"/>
    <n v="144"/>
    <n v="113.8"/>
    <n v="1.20168954593453"/>
    <n v="1.1287836948213472"/>
    <n v="13.819444444444445"/>
    <n v="8"/>
    <n v="1"/>
    <n v="636227.64174910414"/>
    <n v="636227.64174910414"/>
    <n v="0"/>
    <n v="0.75"/>
    <n v="0"/>
    <n v="0"/>
  </r>
  <r>
    <n v="259"/>
    <x v="0"/>
    <m/>
    <x v="5"/>
    <s v="721186761010 DT. 14.04.2021"/>
    <d v="2021-04-20T00:00:00"/>
    <s v="2021-22"/>
    <m/>
    <n v="0.31666666666666665"/>
    <m/>
    <m/>
    <n v="560500"/>
    <m/>
    <n v="560500"/>
    <n v="168252.37442922374"/>
    <n v="177491.66666666666"/>
    <n v="345744.0410958904"/>
    <n v="214755.9589041096"/>
    <n v="392247.62557077629"/>
    <n v="3"/>
    <n v="365"/>
    <m/>
    <s v="infinite"/>
    <d v="2021-04-01T00:00:00"/>
    <m/>
    <m/>
    <m/>
    <m/>
    <m/>
    <m/>
    <m/>
    <s v="e. Manufacture of measuring, testing, navigating and control equipment"/>
    <n v="654"/>
    <n v="112"/>
    <n v="107"/>
    <n v="144"/>
    <n v="113.8"/>
    <n v="1.0635514018691588"/>
    <n v="1.0635514018691588"/>
    <n v="2.8194444444444446"/>
    <n v="8"/>
    <n v="1"/>
    <n v="596120.56074766349"/>
    <n v="210091.10040238837"/>
    <n v="386029.46034527512"/>
    <n v="0.75"/>
    <n v="289522.09525895631"/>
    <n v="289522.09525895631"/>
  </r>
  <r>
    <n v="260"/>
    <x v="0"/>
    <m/>
    <x v="11"/>
    <s v="891255413844"/>
    <d v="2022-10-13T00:00:00"/>
    <s v="2022-23"/>
    <m/>
    <n v="0.31666666666666665"/>
    <m/>
    <m/>
    <n v="0"/>
    <n v="554257.80000000005"/>
    <n v="554257.80000000005"/>
    <m/>
    <n v="81746.698356164386"/>
    <n v="81746.698356164386"/>
    <n v="472511.10164383566"/>
    <n v="0"/>
    <n v="3"/>
    <n v="365"/>
    <m/>
    <s v="infinite"/>
    <d v="2022-10-01T00:00:00"/>
    <m/>
    <m/>
    <m/>
    <m/>
    <m/>
    <m/>
    <m/>
    <s v="b. Manufacture of computers and peripheral equipment"/>
    <n v="644"/>
    <n v="130"/>
    <n v="134.9"/>
    <n v="144"/>
    <n v="135.1"/>
    <n v="1.0014825796886582"/>
    <n v="1.0014825796886582"/>
    <n v="1.3388888888888888"/>
    <n v="5"/>
    <n v="1"/>
    <n v="555079.53135656042"/>
    <n v="148637.96339659006"/>
    <n v="406441.56795997033"/>
    <n v="0.75"/>
    <n v="304831.17596997775"/>
    <n v="304831.17596997775"/>
  </r>
  <r>
    <n v="261"/>
    <x v="0"/>
    <m/>
    <x v="5"/>
    <s v="Desktop (HP ELITE)"/>
    <d v="2012-04-01T00:00:00"/>
    <s v="2012-13"/>
    <m/>
    <n v="0.54452794520547942"/>
    <m/>
    <m/>
    <n v="551993.4"/>
    <m/>
    <n v="551993.4"/>
    <n v="524393.7300000001"/>
    <n v="0"/>
    <n v="524393.7300000001"/>
    <n v="27599.669999999925"/>
    <n v="27599.669999999925"/>
    <n v="3"/>
    <n v="365"/>
    <m/>
    <s v="infinite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634929.72179104481"/>
    <n v="634929.72179104481"/>
    <n v="0"/>
    <n v="0.75"/>
    <n v="0"/>
    <n v="0"/>
  </r>
  <r>
    <n v="262"/>
    <x v="1"/>
    <m/>
    <x v="7"/>
    <s v="0.63 Acre Land fr.Ashok Kumar Somi Vil. Lohakhan"/>
    <d v="2011-09-30T00:00:00"/>
    <s v="2011-12"/>
    <m/>
    <n v="0"/>
    <m/>
    <m/>
    <n v="542952"/>
    <m/>
    <n v="542952"/>
    <n v="0"/>
    <n v="0"/>
    <n v="0"/>
    <n v="542952"/>
    <n v="542952"/>
    <s v="infinite"/>
    <n v="365"/>
    <m/>
    <s v="infinite"/>
    <d v="2011-09-01T00:00:00"/>
    <m/>
    <m/>
    <m/>
    <m/>
    <m/>
    <m/>
    <m/>
    <m/>
    <m/>
    <m/>
    <m/>
    <m/>
    <m/>
    <m/>
    <m/>
    <n v="12.375"/>
    <m/>
    <m/>
    <m/>
    <m/>
    <m/>
    <m/>
    <m/>
    <m/>
  </r>
  <r>
    <n v="263"/>
    <x v="1"/>
    <m/>
    <x v="7"/>
    <s v="0.50 Acre Land fr. Lal Bahadur Panda Vil. Lohakhan"/>
    <d v="2011-11-05T00:00:00"/>
    <s v="2011-12"/>
    <m/>
    <n v="0"/>
    <m/>
    <m/>
    <n v="542138"/>
    <m/>
    <n v="542138"/>
    <n v="0"/>
    <n v="0"/>
    <n v="0"/>
    <n v="542138"/>
    <n v="542138"/>
    <s v="infinite"/>
    <n v="365"/>
    <m/>
    <s v="infinite"/>
    <d v="2011-11-01T00:00:00"/>
    <m/>
    <m/>
    <m/>
    <m/>
    <m/>
    <m/>
    <m/>
    <m/>
    <m/>
    <m/>
    <m/>
    <m/>
    <m/>
    <m/>
    <m/>
    <n v="12.277777777777779"/>
    <m/>
    <m/>
    <m/>
    <m/>
    <m/>
    <m/>
    <m/>
    <m/>
  </r>
  <r>
    <n v="264"/>
    <x v="0"/>
    <m/>
    <x v="5"/>
    <s v="Center Table"/>
    <d v="2023-03-31T00:00:00"/>
    <s v="2022-23"/>
    <m/>
    <n v="9.5000000000000001E-2"/>
    <m/>
    <m/>
    <n v="0"/>
    <n v="541384"/>
    <n v="541384"/>
    <m/>
    <n v="140.90816438356165"/>
    <n v="140.90816438356165"/>
    <n v="541243.09183561639"/>
    <n v="0"/>
    <n v="10"/>
    <n v="365"/>
    <m/>
    <s v="infinite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"/>
    <n v="542060.30730793253"/>
    <n v="71145.415334166144"/>
    <n v="470914.89197376638"/>
    <n v="0.75"/>
    <n v="353186.16898032476"/>
    <n v="353186.16898032476"/>
  </r>
  <r>
    <n v="265"/>
    <x v="0"/>
    <s v="CAS"/>
    <x v="0"/>
    <s v="Compressed Air System"/>
    <d v="2016-03-31T00:00:00"/>
    <s v="2015-16"/>
    <n v="2.4376098418277682E-2"/>
    <n v="4.140263620386643E-2"/>
    <n v="270235.49"/>
    <n v="270235.49"/>
    <n v="540470.98"/>
    <n v="0"/>
    <n v="540470.98"/>
    <n v="88285.887089943761"/>
    <n v="22376.923363687169"/>
    <n v="110662.81045363093"/>
    <n v="429808.16954636906"/>
    <n v="452185.09291005624"/>
    <m/>
    <n v="365"/>
    <m/>
    <s v="infinite"/>
    <d v="2016-03-01T00:00:00"/>
    <m/>
    <m/>
    <m/>
    <m/>
    <m/>
    <m/>
    <m/>
    <s v="Air gas compressor including compressor for refrigerator"/>
    <n v="735"/>
    <n v="51"/>
    <n v="107.1"/>
    <n v="144"/>
    <n v="133"/>
    <n v="1.2418300653594772"/>
    <n v="1.2418300653594772"/>
    <n v="7.875"/>
    <n v="12"/>
    <n v="0.9"/>
    <n v="671173.11241830059"/>
    <n v="396411.61952205881"/>
    <n v="274761.49289624178"/>
    <n v="0.75"/>
    <n v="206071.11967218132"/>
    <n v="206071.11967218132"/>
  </r>
  <r>
    <n v="266"/>
    <x v="1"/>
    <m/>
    <x v="7"/>
    <s v=".50 Acre of Land fr. Deepak Vil. Lohakhan"/>
    <d v="2011-08-17T00:00:00"/>
    <s v="2011-12"/>
    <m/>
    <n v="0"/>
    <m/>
    <m/>
    <n v="538670"/>
    <m/>
    <n v="538670"/>
    <n v="0"/>
    <n v="0"/>
    <n v="0"/>
    <n v="538670"/>
    <n v="538670"/>
    <s v="infinite"/>
    <n v="365"/>
    <m/>
    <s v="infinite"/>
    <d v="2011-08-01T00:00:00"/>
    <m/>
    <m/>
    <m/>
    <m/>
    <m/>
    <m/>
    <m/>
    <m/>
    <m/>
    <m/>
    <m/>
    <m/>
    <m/>
    <m/>
    <m/>
    <n v="12.494444444444444"/>
    <m/>
    <m/>
    <m/>
    <m/>
    <m/>
    <m/>
    <m/>
    <m/>
  </r>
  <r>
    <n v="267"/>
    <x v="0"/>
    <m/>
    <x v="5"/>
    <s v="Portable D.O. Analyzer"/>
    <d v="2020-10-31T00:00:00"/>
    <s v="2020-21"/>
    <m/>
    <n v="6.3333333333333325E-2"/>
    <m/>
    <m/>
    <n v="534540"/>
    <m/>
    <n v="534540"/>
    <n v="47952.387397260274"/>
    <n v="33854.199999999997"/>
    <n v="81806.587397260271"/>
    <n v="452733.41260273976"/>
    <n v="486587.61260273971"/>
    <n v="15"/>
    <n v="365"/>
    <m/>
    <s v="infinite"/>
    <d v="2020-10-01T00:00:00"/>
    <m/>
    <m/>
    <m/>
    <m/>
    <m/>
    <m/>
    <m/>
    <s v="a. Manufacture of furniture"/>
    <n v="844"/>
    <n v="106"/>
    <n v="132.5"/>
    <n v="144"/>
    <n v="160.30000000000001"/>
    <n v="1.209811320754717"/>
    <n v="1.209811320754717"/>
    <n v="3.2916666666666665"/>
    <n v="6"/>
    <n v="0.9"/>
    <n v="646692.54339622636"/>
    <n v="319304.44330188673"/>
    <n v="327388.10009433964"/>
    <n v="0.75"/>
    <n v="245541.07507075474"/>
    <n v="245541.07507075474"/>
  </r>
  <r>
    <n v="268"/>
    <x v="0"/>
    <m/>
    <x v="5"/>
    <s v="Tandberge Video Conferencing system"/>
    <d v="2013-09-21T00:00:00"/>
    <s v="2013-14"/>
    <m/>
    <n v="5.2499053568048452E-2"/>
    <m/>
    <m/>
    <n v="529401"/>
    <m/>
    <n v="529401"/>
    <n v="322999.49631451227"/>
    <n v="27793.051457978418"/>
    <n v="350792.54777249071"/>
    <n v="178608.45222750929"/>
    <n v="206401.50368548773"/>
    <n v="15"/>
    <n v="365"/>
    <m/>
    <s v="infinite"/>
    <d v="2013-09-01T00:00:00"/>
    <m/>
    <m/>
    <m/>
    <m/>
    <m/>
    <m/>
    <m/>
    <s v="e. Manufacture of measuring, testing, navigating and control equipment"/>
    <n v="654"/>
    <n v="21"/>
    <n v="108"/>
    <n v="144"/>
    <n v="113.8"/>
    <n v="1.0537037037037036"/>
    <n v="1.0537037037037036"/>
    <n v="10.4"/>
    <n v="8"/>
    <n v="1"/>
    <n v="557831.79444444436"/>
    <n v="557831.79444444436"/>
    <n v="0"/>
    <n v="0.75"/>
    <n v="0"/>
    <n v="0"/>
  </r>
  <r>
    <n v="269"/>
    <x v="1"/>
    <m/>
    <x v="7"/>
    <s v=".61 Acre Land  fr. Arvind Khair Vil. Borajharia"/>
    <d v="2011-08-10T00:00:00"/>
    <s v="2011-12"/>
    <m/>
    <n v="0"/>
    <m/>
    <m/>
    <n v="525774"/>
    <m/>
    <n v="525774"/>
    <n v="0"/>
    <n v="0"/>
    <n v="0"/>
    <n v="525774"/>
    <n v="525774"/>
    <s v="infinite"/>
    <n v="365"/>
    <m/>
    <s v="infinite"/>
    <d v="2011-08-01T00:00:00"/>
    <m/>
    <m/>
    <m/>
    <m/>
    <m/>
    <m/>
    <m/>
    <m/>
    <m/>
    <m/>
    <m/>
    <m/>
    <m/>
    <m/>
    <m/>
    <n v="12.513888888888889"/>
    <m/>
    <m/>
    <m/>
    <m/>
    <m/>
    <m/>
    <m/>
    <m/>
  </r>
  <r>
    <n v="270"/>
    <x v="1"/>
    <m/>
    <x v="7"/>
    <n v="18"/>
    <d v="2010-10-05T00:00:00"/>
    <s v="2010-11"/>
    <m/>
    <n v="0"/>
    <m/>
    <m/>
    <n v="521422"/>
    <m/>
    <n v="521422"/>
    <n v="0"/>
    <n v="0"/>
    <n v="0"/>
    <n v="521422"/>
    <n v="521422"/>
    <s v="infinite"/>
    <n v="365"/>
    <m/>
    <n v="-7.0082191780821912"/>
    <d v="2010-10-01T00:00:00"/>
    <m/>
    <m/>
    <m/>
    <m/>
    <m/>
    <m/>
    <m/>
    <m/>
    <m/>
    <m/>
    <m/>
    <m/>
    <m/>
    <m/>
    <m/>
    <n v="13.361111111111111"/>
    <m/>
    <m/>
    <m/>
    <m/>
    <m/>
    <m/>
    <m/>
    <m/>
  </r>
  <r>
    <n v="271"/>
    <x v="0"/>
    <m/>
    <x v="5"/>
    <s v="Air Conditioner-1.5 Ton Capacit"/>
    <d v="2013-11-21T00:00:00"/>
    <s v="2013-14"/>
    <m/>
    <n v="6.3721463323353295E-2"/>
    <m/>
    <m/>
    <n v="519749.98"/>
    <m/>
    <n v="519749.98"/>
    <n v="273814.50348265795"/>
    <n v="33119.229287883609"/>
    <n v="306933.73277054157"/>
    <n v="212816.24722945841"/>
    <n v="245935.47651734203"/>
    <n v="15"/>
    <n v="365"/>
    <m/>
    <n v="-7.0082191780821912"/>
    <d v="2013-11-01T00:00:00"/>
    <m/>
    <m/>
    <m/>
    <m/>
    <m/>
    <m/>
    <m/>
    <s v="Air conditioner"/>
    <n v="653"/>
    <n v="23"/>
    <n v="106.1"/>
    <n v="144"/>
    <n v="122.3"/>
    <n v="1.1526861451460886"/>
    <n v="1.1526861451460886"/>
    <n v="10.233333333333333"/>
    <n v="8"/>
    <n v="0.9"/>
    <n v="599108.60088595666"/>
    <n v="539197.74079736101"/>
    <n v="59910.860088595655"/>
    <n v="0.75"/>
    <n v="44933.145066446741"/>
    <n v="59910.860088595655"/>
  </r>
  <r>
    <n v="272"/>
    <x v="1"/>
    <m/>
    <x v="7"/>
    <s v="0.60 Acre Land fr.Rama shanker Vil. Lohakhan"/>
    <d v="2011-10-12T00:00:00"/>
    <s v="2011-12"/>
    <m/>
    <n v="0"/>
    <m/>
    <m/>
    <n v="517130"/>
    <m/>
    <n v="517130"/>
    <n v="0"/>
    <n v="0"/>
    <n v="0"/>
    <n v="517130"/>
    <n v="517130"/>
    <s v="infinite"/>
    <n v="365"/>
    <m/>
    <n v="-7.0082191780821912"/>
    <d v="2011-10-01T00:00:00"/>
    <m/>
    <m/>
    <m/>
    <m/>
    <m/>
    <m/>
    <m/>
    <m/>
    <m/>
    <m/>
    <m/>
    <m/>
    <m/>
    <m/>
    <m/>
    <n v="12.341666666666667"/>
    <m/>
    <m/>
    <m/>
    <m/>
    <m/>
    <m/>
    <m/>
    <m/>
  </r>
  <r>
    <n v="273"/>
    <x v="1"/>
    <m/>
    <x v="7"/>
    <s v="0.60 Acre Land fr. Gulab Vil. Borajharia"/>
    <d v="2011-10-25T00:00:00"/>
    <s v="2011-12"/>
    <m/>
    <n v="0"/>
    <m/>
    <m/>
    <n v="517130"/>
    <m/>
    <n v="517130"/>
    <n v="0"/>
    <n v="0"/>
    <n v="0"/>
    <n v="517130"/>
    <n v="517130"/>
    <s v="infinite"/>
    <n v="365"/>
    <m/>
    <n v="-7.0082191780821912"/>
    <d v="2011-10-01T00:00:00"/>
    <m/>
    <m/>
    <m/>
    <m/>
    <m/>
    <m/>
    <m/>
    <m/>
    <m/>
    <m/>
    <m/>
    <m/>
    <m/>
    <m/>
    <m/>
    <n v="12.305555555555555"/>
    <m/>
    <m/>
    <m/>
    <m/>
    <m/>
    <m/>
    <m/>
    <m/>
  </r>
  <r>
    <n v="274"/>
    <x v="1"/>
    <m/>
    <x v="7"/>
    <s v="0.60 Acre Land fr.Premanand Vil. Mehloi"/>
    <d v="2011-11-29T00:00:00"/>
    <s v="2011-12"/>
    <m/>
    <n v="0"/>
    <m/>
    <m/>
    <n v="517130"/>
    <m/>
    <n v="517130"/>
    <n v="0"/>
    <n v="0"/>
    <n v="0"/>
    <n v="517130"/>
    <n v="517130"/>
    <s v="infinite"/>
    <n v="365"/>
    <m/>
    <n v="-7.0082191780821912"/>
    <d v="2011-11-01T00:00:00"/>
    <m/>
    <m/>
    <m/>
    <m/>
    <m/>
    <m/>
    <m/>
    <m/>
    <m/>
    <m/>
    <m/>
    <m/>
    <m/>
    <m/>
    <m/>
    <n v="12.21111111111111"/>
    <m/>
    <m/>
    <m/>
    <m/>
    <m/>
    <m/>
    <m/>
    <m/>
  </r>
  <r>
    <n v="275"/>
    <x v="0"/>
    <m/>
    <x v="5"/>
    <s v="ABT SOFTWARE"/>
    <d v="2020-09-21T00:00:00"/>
    <s v="2020-21"/>
    <m/>
    <n v="0.2"/>
    <m/>
    <m/>
    <n v="493782.21"/>
    <m/>
    <n v="493782.21"/>
    <n v="150705.03614794521"/>
    <n v="98756.44200000001"/>
    <n v="249461.47814794522"/>
    <n v="244320.7318520548"/>
    <n v="343077.17385205481"/>
    <n v="5"/>
    <n v="365"/>
    <m/>
    <n v="-7.0082191780821912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492214.64742857148"/>
    <n v="334705.96025142859"/>
    <n v="157508.68717714289"/>
    <n v="0.75"/>
    <n v="118131.51538285716"/>
    <n v="118131.51538285716"/>
  </r>
  <r>
    <n v="276"/>
    <x v="1"/>
    <m/>
    <x v="3"/>
    <s v="Leasable land"/>
    <d v="2012-06-23T00:00:00"/>
    <s v="2012-13"/>
    <m/>
    <n v="1.111111111111111E-2"/>
    <m/>
    <m/>
    <n v="486087"/>
    <m/>
    <n v="486087"/>
    <n v="52781.501643835618"/>
    <n v="5400.9666666666662"/>
    <n v="58182.468310502285"/>
    <n v="427904.5316894977"/>
    <n v="433305.49835616437"/>
    <n v="90"/>
    <n v="365"/>
    <m/>
    <n v="-7.0082191780821912"/>
    <d v="2012-06-01T00:00:00"/>
    <m/>
    <m/>
    <m/>
    <m/>
    <m/>
    <m/>
    <m/>
    <m/>
    <m/>
    <m/>
    <m/>
    <m/>
    <m/>
    <m/>
    <m/>
    <n v="11.644444444444444"/>
    <m/>
    <m/>
    <m/>
    <m/>
    <m/>
    <m/>
    <m/>
    <m/>
  </r>
  <r>
    <n v="277"/>
    <x v="0"/>
    <m/>
    <x v="5"/>
    <s v="SAP P.S 20% on Go Live-IBM INDIA P.LTD."/>
    <d v="2012-04-01T00:00:00"/>
    <s v="2012-13"/>
    <m/>
    <n v="0.12747184931506847"/>
    <m/>
    <m/>
    <n v="485320"/>
    <m/>
    <n v="485320"/>
    <n v="461054.00000000006"/>
    <n v="0"/>
    <n v="461054.00000000006"/>
    <n v="24265.999999999942"/>
    <n v="24265.999999999942"/>
    <n v="6"/>
    <n v="365"/>
    <m/>
    <n v="-7.0082191780821912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454896.95522388059"/>
    <n v="454896.95522388065"/>
    <n v="0"/>
    <n v="0.75"/>
    <n v="0"/>
    <n v="0"/>
  </r>
  <r>
    <n v="278"/>
    <x v="0"/>
    <m/>
    <x v="5"/>
    <s v="SAP Project System"/>
    <d v="2010-11-25T00:00:00"/>
    <s v="2010-11"/>
    <m/>
    <n v="0.45729808219178075"/>
    <m/>
    <m/>
    <n v="485320"/>
    <m/>
    <n v="485320"/>
    <n v="485320"/>
    <n v="0"/>
    <n v="485320"/>
    <n v="0"/>
    <n v="0"/>
    <n v="3"/>
    <n v="365"/>
    <m/>
    <n v="-7.0082191780821912"/>
    <d v="2010-11-01T00:00:00"/>
    <s v="Computer Peripherals"/>
    <n v="757"/>
    <n v="74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222222222222221"/>
    <n v="5"/>
    <n v="1"/>
    <n v="447227.45966689207"/>
    <n v="447227.45966689207"/>
    <n v="0"/>
    <n v="0.75"/>
    <n v="0"/>
    <n v="0"/>
  </r>
  <r>
    <n v="279"/>
    <x v="0"/>
    <m/>
    <x v="5"/>
    <s v="SAP Project System"/>
    <d v="2010-11-25T00:00:00"/>
    <s v="2010-11"/>
    <m/>
    <n v="0.45729808219178075"/>
    <m/>
    <m/>
    <n v="485320"/>
    <m/>
    <n v="485320"/>
    <n v="485320"/>
    <n v="0"/>
    <n v="485320"/>
    <n v="0"/>
    <n v="0"/>
    <n v="3"/>
    <n v="365"/>
    <m/>
    <n v="-7.0082191780821912"/>
    <d v="2010-11-01T00:00:00"/>
    <s v="Computer Peripherals"/>
    <n v="757"/>
    <n v="74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222222222222221"/>
    <n v="5"/>
    <n v="1"/>
    <n v="447227.45966689207"/>
    <n v="447227.45966689207"/>
    <n v="0"/>
    <n v="0.75"/>
    <n v="0"/>
    <n v="0"/>
  </r>
  <r>
    <n v="280"/>
    <x v="0"/>
    <m/>
    <x v="5"/>
    <s v="SAP Project System"/>
    <d v="2010-12-31T00:00:00"/>
    <s v="2010-11"/>
    <m/>
    <n v="0.47328602739726011"/>
    <m/>
    <m/>
    <n v="485320"/>
    <m/>
    <n v="485320"/>
    <n v="485320"/>
    <n v="0"/>
    <n v="485320"/>
    <n v="0"/>
    <n v="0"/>
    <n v="3"/>
    <n v="365"/>
    <m/>
    <n v="-7.0082191780821912"/>
    <d v="2010-12-01T00:00:00"/>
    <s v="Computer Peripherals"/>
    <n v="757"/>
    <n v="75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125"/>
    <n v="5"/>
    <n v="1"/>
    <n v="447227.45966689207"/>
    <n v="447227.45966689207"/>
    <n v="0"/>
    <n v="0.75"/>
    <n v="0"/>
    <n v="0"/>
  </r>
  <r>
    <n v="281"/>
    <x v="0"/>
    <m/>
    <x v="5"/>
    <s v="END SUPPORT SAP PROJECT"/>
    <d v="2012-04-01T00:00:00"/>
    <s v="2012-13"/>
    <m/>
    <n v="0.59363972602739723"/>
    <m/>
    <m/>
    <n v="485320"/>
    <m/>
    <n v="485320"/>
    <n v="485320"/>
    <n v="0"/>
    <n v="485320"/>
    <n v="0"/>
    <n v="0"/>
    <n v="3"/>
    <n v="365"/>
    <m/>
    <n v="29.991780821917807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454896.95522388059"/>
    <n v="454896.95522388065"/>
    <n v="0"/>
    <n v="0.75"/>
    <n v="0"/>
    <n v="0"/>
  </r>
  <r>
    <n v="282"/>
    <x v="1"/>
    <m/>
    <x v="7"/>
    <m/>
    <d v="2011-08-23T00:00:00"/>
    <s v="2011-12"/>
    <m/>
    <n v="0"/>
    <m/>
    <m/>
    <n v="482854"/>
    <m/>
    <n v="482854"/>
    <n v="0"/>
    <n v="0"/>
    <n v="0"/>
    <n v="482854"/>
    <n v="482854"/>
    <s v="infinite"/>
    <n v="365"/>
    <m/>
    <n v="29.991780821917807"/>
    <d v="2011-08-01T00:00:00"/>
    <m/>
    <m/>
    <m/>
    <m/>
    <m/>
    <m/>
    <m/>
    <m/>
    <m/>
    <m/>
    <m/>
    <m/>
    <m/>
    <m/>
    <m/>
    <n v="12.477777777777778"/>
    <m/>
    <m/>
    <m/>
    <m/>
    <m/>
    <m/>
    <m/>
    <m/>
  </r>
  <r>
    <n v="283"/>
    <x v="0"/>
    <m/>
    <x v="5"/>
    <s v="Computers -Lenevo "/>
    <d v="2008-01-04T00:00:00"/>
    <s v="2007-08"/>
    <m/>
    <n v="0"/>
    <m/>
    <m/>
    <n v="474240"/>
    <m/>
    <n v="474240"/>
    <n v="450528"/>
    <n v="0"/>
    <n v="450528"/>
    <n v="23712"/>
    <n v="23712"/>
    <n v="3"/>
    <n v="365"/>
    <m/>
    <n v="29.991780821917807"/>
    <d v="2008-01-01T00:00:00"/>
    <s v="Computers"/>
    <n v="756"/>
    <n v="40"/>
    <n v="85.5"/>
    <n v="90"/>
    <n v="87"/>
    <n v="1.0175438596491229"/>
    <s v="Personal Computer (P.C.)"/>
    <n v="645"/>
    <n v="4"/>
    <n v="100.5"/>
    <n v="144"/>
    <n v="115.6"/>
    <n v="1.1502487562189054"/>
    <n v="1.170428558959588"/>
    <n v="16.113888888888887"/>
    <n v="5"/>
    <n v="1"/>
    <n v="555064.03980099503"/>
    <n v="555064.03980099503"/>
    <n v="0"/>
    <n v="0.75"/>
    <n v="0"/>
    <n v="0"/>
  </r>
  <r>
    <n v="284"/>
    <x v="1"/>
    <m/>
    <x v="7"/>
    <s v="0.54 Acre Land- Chandra Shekhar Vil. Mehloi"/>
    <d v="2012-01-31T00:00:00"/>
    <s v="2011-12"/>
    <m/>
    <n v="0"/>
    <m/>
    <m/>
    <n v="465526"/>
    <m/>
    <n v="465526"/>
    <n v="0"/>
    <n v="0"/>
    <n v="0"/>
    <n v="465526"/>
    <n v="465526"/>
    <s v="infinite"/>
    <n v="365"/>
    <m/>
    <n v="29.991780821917807"/>
    <d v="2012-01-01T00:00:00"/>
    <m/>
    <m/>
    <m/>
    <m/>
    <m/>
    <m/>
    <m/>
    <m/>
    <m/>
    <m/>
    <m/>
    <m/>
    <m/>
    <m/>
    <m/>
    <n v="12.041666666666666"/>
    <m/>
    <m/>
    <m/>
    <m/>
    <m/>
    <m/>
    <m/>
    <m/>
  </r>
  <r>
    <n v="285"/>
    <x v="1"/>
    <m/>
    <x v="7"/>
    <s v="1181/09"/>
    <d v="2009-05-08T00:00:00"/>
    <s v="2009-10"/>
    <m/>
    <n v="0"/>
    <m/>
    <m/>
    <n v="463385"/>
    <m/>
    <n v="463385"/>
    <n v="0"/>
    <n v="0"/>
    <n v="0"/>
    <n v="463385"/>
    <n v="463385"/>
    <s v="infinite"/>
    <n v="365"/>
    <m/>
    <n v="29.991780821917807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286"/>
    <x v="1"/>
    <m/>
    <x v="7"/>
    <s v="1242/09"/>
    <d v="2009-06-12T00:00:00"/>
    <s v="2009-10"/>
    <m/>
    <n v="0"/>
    <m/>
    <m/>
    <n v="460000"/>
    <m/>
    <n v="460000"/>
    <n v="0"/>
    <n v="0"/>
    <n v="0"/>
    <n v="460000"/>
    <n v="460000"/>
    <s v="infinite"/>
    <n v="365"/>
    <m/>
    <n v="29.991780821917807"/>
    <d v="2009-06-01T00:00:00"/>
    <m/>
    <m/>
    <m/>
    <m/>
    <m/>
    <m/>
    <m/>
    <m/>
    <m/>
    <m/>
    <m/>
    <m/>
    <m/>
    <m/>
    <m/>
    <n v="14.675000000000001"/>
    <m/>
    <m/>
    <m/>
    <m/>
    <m/>
    <m/>
    <m/>
    <m/>
  </r>
  <r>
    <n v="287"/>
    <x v="1"/>
    <m/>
    <x v="7"/>
    <s v="0.53 Acre Land fr. Gansu,Ramlal Vil. Borajharia"/>
    <d v="2011-12-22T00:00:00"/>
    <s v="2011-12"/>
    <m/>
    <n v="0"/>
    <m/>
    <m/>
    <n v="456892"/>
    <m/>
    <n v="456892"/>
    <n v="0"/>
    <n v="0"/>
    <n v="0"/>
    <n v="456892"/>
    <n v="456892"/>
    <s v="infinite"/>
    <n v="365"/>
    <m/>
    <n v="29.991780821917807"/>
    <d v="2011-12-01T00:00:00"/>
    <m/>
    <m/>
    <m/>
    <m/>
    <m/>
    <m/>
    <m/>
    <m/>
    <m/>
    <m/>
    <m/>
    <m/>
    <m/>
    <m/>
    <m/>
    <n v="12.147222222222222"/>
    <m/>
    <m/>
    <m/>
    <m/>
    <m/>
    <m/>
    <m/>
    <m/>
  </r>
  <r>
    <n v="288"/>
    <x v="0"/>
    <m/>
    <x v="11"/>
    <s v=""/>
    <d v="2023-03-21T00:00:00"/>
    <s v="2022-23"/>
    <m/>
    <n v="0.31666666666666665"/>
    <m/>
    <m/>
    <n v="0"/>
    <n v="451837.18"/>
    <n v="451837.18"/>
    <m/>
    <n v="4312.0534529680363"/>
    <n v="4312.0534529680363"/>
    <n v="447525.12654703198"/>
    <n v="0"/>
    <n v="3"/>
    <n v="365"/>
    <m/>
    <n v="29.991780821917807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9"/>
    <n v="5"/>
    <n v="1"/>
    <n v="451837.18"/>
    <n v="81330.6924"/>
    <n v="370506.48759999999"/>
    <n v="0.75"/>
    <n v="277879.86569999997"/>
    <n v="277879.86569999997"/>
  </r>
  <r>
    <n v="289"/>
    <x v="1"/>
    <m/>
    <x v="3"/>
    <s v="Approch Road"/>
    <d v="2013-04-17T00:00:00"/>
    <s v="2013-14"/>
    <m/>
    <n v="1.1111111111111112E-2"/>
    <m/>
    <m/>
    <n v="449926.12000000005"/>
    <m/>
    <n v="449926.12000000005"/>
    <n v="44773.469901978693"/>
    <n v="4999.1791111111115"/>
    <n v="49772.649013089802"/>
    <n v="400153.47098691028"/>
    <n v="405152.65009802138"/>
    <n v="90"/>
    <n v="365"/>
    <m/>
    <n v="29.991780821917807"/>
    <d v="2013-04-01T00:00:00"/>
    <m/>
    <m/>
    <m/>
    <m/>
    <m/>
    <m/>
    <m/>
    <m/>
    <m/>
    <m/>
    <m/>
    <m/>
    <m/>
    <m/>
    <m/>
    <n v="10.827777777777778"/>
    <m/>
    <m/>
    <m/>
    <m/>
    <m/>
    <m/>
    <m/>
    <m/>
  </r>
  <r>
    <n v="290"/>
    <x v="0"/>
    <m/>
    <x v="5"/>
    <s v="ABT SOFTWARE"/>
    <d v="2020-09-21T00:00:00"/>
    <s v="2020-21"/>
    <m/>
    <n v="0.2"/>
    <m/>
    <m/>
    <n v="442500"/>
    <m/>
    <n v="442500"/>
    <n v="135053.42465753423"/>
    <n v="88500"/>
    <n v="223553.42465753423"/>
    <n v="218946.57534246577"/>
    <n v="307446.57534246577"/>
    <n v="5"/>
    <n v="365"/>
    <m/>
    <n v="29.991780821917807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441095.23809523811"/>
    <n v="299944.76190476195"/>
    <n v="141150.47619047615"/>
    <n v="0.75"/>
    <n v="105862.85714285712"/>
    <n v="105862.85714285712"/>
  </r>
  <r>
    <n v="291"/>
    <x v="0"/>
    <m/>
    <x v="5"/>
    <s v="MULTI FUNCTION PRINTER"/>
    <d v="2018-10-15T00:00:00"/>
    <s v="2018-19"/>
    <m/>
    <n v="0.31666666666666665"/>
    <m/>
    <m/>
    <n v="439165.32"/>
    <m/>
    <n v="439165.32"/>
    <n v="417206.90338082187"/>
    <n v="0"/>
    <n v="417206.90338082187"/>
    <n v="21958.416619178141"/>
    <n v="21958.416619178141"/>
    <n v="3"/>
    <n v="365"/>
    <m/>
    <n v="29.991780821917807"/>
    <d v="2018-10-01T00:00:00"/>
    <m/>
    <m/>
    <m/>
    <m/>
    <m/>
    <m/>
    <m/>
    <s v="Computer peripherals"/>
    <n v="647"/>
    <n v="82"/>
    <n v="93.8"/>
    <n v="144"/>
    <n v="94.2"/>
    <n v="1.0042643923240939"/>
    <n v="1.0042643923240939"/>
    <n v="5.333333333333333"/>
    <n v="5"/>
    <n v="1"/>
    <n v="441038.09321961628"/>
    <n v="441038.09321961628"/>
    <n v="0"/>
    <n v="0.75"/>
    <n v="0"/>
    <n v="0"/>
  </r>
  <r>
    <n v="292"/>
    <x v="0"/>
    <m/>
    <x v="5"/>
    <s v="Desktop"/>
    <d v="2013-08-27T00:00:00"/>
    <s v="2013-14"/>
    <m/>
    <n v="0.35486822323462414"/>
    <m/>
    <m/>
    <n v="436937.62"/>
    <m/>
    <n v="436937.62"/>
    <n v="415090.739"/>
    <n v="0"/>
    <n v="415090.739"/>
    <n v="21846.880999999994"/>
    <n v="21846.880999999994"/>
    <n v="3"/>
    <n v="365"/>
    <m/>
    <n v="29.991780821917807"/>
    <d v="2013-08-01T00:00:00"/>
    <m/>
    <m/>
    <m/>
    <m/>
    <m/>
    <m/>
    <m/>
    <s v="Personal Computer (P.C.)"/>
    <n v="645"/>
    <n v="20"/>
    <n v="100.9"/>
    <n v="144"/>
    <n v="115.6"/>
    <n v="1.1456888007928641"/>
    <n v="1.1456888007928641"/>
    <n v="10.466666666666667"/>
    <n v="5"/>
    <n v="1"/>
    <n v="500594.53787908814"/>
    <n v="500594.5378790882"/>
    <n v="0"/>
    <n v="0.75"/>
    <n v="0"/>
    <n v="0"/>
  </r>
  <r>
    <n v="293"/>
    <x v="1"/>
    <m/>
    <x v="7"/>
    <s v="746/89"/>
    <d v="2010-06-05T00:00:00"/>
    <s v="2010-11"/>
    <m/>
    <n v="0"/>
    <m/>
    <m/>
    <n v="429442"/>
    <m/>
    <n v="429442"/>
    <n v="0"/>
    <n v="0"/>
    <n v="0"/>
    <n v="429442"/>
    <n v="429442"/>
    <s v="infinite"/>
    <n v="365"/>
    <m/>
    <n v="29.991780821917807"/>
    <d v="2010-06-01T00:00:00"/>
    <m/>
    <m/>
    <m/>
    <m/>
    <m/>
    <m/>
    <m/>
    <m/>
    <m/>
    <m/>
    <m/>
    <m/>
    <m/>
    <m/>
    <m/>
    <n v="13.694444444444445"/>
    <m/>
    <m/>
    <m/>
    <m/>
    <m/>
    <m/>
    <m/>
    <m/>
  </r>
  <r>
    <n v="294"/>
    <x v="0"/>
    <m/>
    <x v="5"/>
    <s v="HANDHELD MULTI GAS ANALYSER"/>
    <d v="2020-08-14T00:00:00"/>
    <s v="2020-21"/>
    <m/>
    <n v="6.3333333333333325E-2"/>
    <m/>
    <m/>
    <n v="427557.66"/>
    <m/>
    <n v="427557.66"/>
    <n v="44141.911838356158"/>
    <n v="27078.651799999996"/>
    <n v="71220.56363835615"/>
    <n v="356337.09636164381"/>
    <n v="383415.7481616438"/>
    <n v="15"/>
    <n v="365"/>
    <m/>
    <n v="29.991780821917807"/>
    <d v="2020-08-01T00:00:00"/>
    <m/>
    <m/>
    <m/>
    <m/>
    <m/>
    <m/>
    <m/>
    <s v="e. Manufacture of measuring, testing, navigating and control equipment"/>
    <n v="654"/>
    <n v="104"/>
    <n v="106"/>
    <n v="144"/>
    <n v="113.8"/>
    <n v="1.0735849056603772"/>
    <n v="1.0735849056603772"/>
    <n v="3.5027777777777778"/>
    <n v="6"/>
    <n v="1"/>
    <n v="459019.4500754716"/>
    <n v="267973.85488202295"/>
    <n v="191045.59519344865"/>
    <n v="0.75"/>
    <n v="143284.19639508647"/>
    <n v="143284.19639508647"/>
  </r>
  <r>
    <n v="295"/>
    <x v="0"/>
    <m/>
    <x v="5"/>
    <s v="10KVA online UPS"/>
    <d v="2013-09-25T00:00:00"/>
    <s v="2013-14"/>
    <m/>
    <n v="6.3896349536599201E-2"/>
    <m/>
    <m/>
    <n v="423550"/>
    <m/>
    <n v="423550"/>
    <n v="226868.86063282646"/>
    <n v="27063.298846226593"/>
    <n v="253932.15947905305"/>
    <n v="169617.84052094695"/>
    <n v="196681.13936717354"/>
    <n v="15"/>
    <n v="365"/>
    <m/>
    <n v="29.991780821917807"/>
    <d v="2013-09-01T00:00:00"/>
    <m/>
    <m/>
    <m/>
    <m/>
    <m/>
    <m/>
    <m/>
    <s v="e. Manufacture of measuring, testing, navigating and control equipment"/>
    <n v="654"/>
    <n v="21"/>
    <n v="108"/>
    <n v="144"/>
    <n v="113.8"/>
    <n v="1.0537037037037036"/>
    <n v="1.0537037037037036"/>
    <n v="10.388888888888889"/>
    <n v="6"/>
    <n v="1"/>
    <n v="446296.20370370365"/>
    <n v="446296.20370370359"/>
    <n v="0"/>
    <n v="0.75"/>
    <n v="0"/>
    <n v="0"/>
  </r>
  <r>
    <n v="296"/>
    <x v="0"/>
    <m/>
    <x v="5"/>
    <s v="ABT SOFTWARE"/>
    <d v="2020-10-07T00:00:00"/>
    <s v="2020-21"/>
    <m/>
    <n v="0.2"/>
    <m/>
    <m/>
    <n v="421496"/>
    <m/>
    <n v="421496"/>
    <n v="124947.58136986304"/>
    <n v="84299.200000000012"/>
    <n v="209246.78136986305"/>
    <n v="212249.21863013695"/>
    <n v="296548.41863013699"/>
    <n v="5"/>
    <n v="365"/>
    <m/>
    <n v="29.991780821917807"/>
    <d v="2020-10-01T00:00:00"/>
    <m/>
    <m/>
    <m/>
    <m/>
    <m/>
    <m/>
    <m/>
    <s v="Computer peripherals"/>
    <n v="647"/>
    <n v="106"/>
    <n v="94.5"/>
    <n v="144"/>
    <n v="94.2"/>
    <n v="0.99682539682539684"/>
    <n v="0.99682539682539684"/>
    <n v="3.3555555555555556"/>
    <n v="5"/>
    <n v="1"/>
    <n v="420157.91746031749"/>
    <n v="281972.64682892425"/>
    <n v="138185.27063139324"/>
    <n v="0.75"/>
    <n v="103638.95297354493"/>
    <n v="103638.95297354493"/>
  </r>
  <r>
    <n v="297"/>
    <x v="0"/>
    <s v="CT"/>
    <x v="0"/>
    <s v="Cooling  Towers"/>
    <d v="2016-03-31T00:00:00"/>
    <s v="2015-16"/>
    <n v="2.4376098418277682E-2"/>
    <n v="4.1402636203866423E-2"/>
    <n v="208682.77"/>
    <n v="208682.77"/>
    <n v="417365.54"/>
    <n v="0"/>
    <n v="417365.54"/>
    <n v="68176.624283644982"/>
    <n v="17280.03361665026"/>
    <n v="85456.657900295249"/>
    <n v="331908.8820997047"/>
    <n v="349188.91571635497"/>
    <m/>
    <n v="365"/>
    <m/>
    <n v="29.991780821917807"/>
    <d v="2016-03-01T00:00:00"/>
    <m/>
    <m/>
    <m/>
    <m/>
    <m/>
    <m/>
    <m/>
    <s v="Cooling tower"/>
    <n v="669"/>
    <n v="51"/>
    <n v="116.7"/>
    <n v="144"/>
    <n v="177"/>
    <n v="1.5167095115681233"/>
    <n v="1.5167095115681233"/>
    <n v="7.875"/>
    <n v="8"/>
    <n v="0.95"/>
    <n v="633022.28431876597"/>
    <n v="591974.74556997092"/>
    <n v="41047.53874879505"/>
    <n v="0.75"/>
    <n v="30785.654061596288"/>
    <n v="31651.114215938327"/>
  </r>
  <r>
    <n v="298"/>
    <x v="1"/>
    <m/>
    <x v="3"/>
    <s v="Main Plant-CAMPA"/>
    <d v="2014-02-22T00:00:00"/>
    <s v="2013-14"/>
    <m/>
    <n v="1.1111111111111112E-2"/>
    <m/>
    <m/>
    <n v="409184"/>
    <m/>
    <n v="409184"/>
    <n v="36845.244200913243"/>
    <n v="4546.4888888888891"/>
    <n v="41391.733089802132"/>
    <n v="367792.26691019785"/>
    <n v="372338.75579908676"/>
    <n v="90"/>
    <n v="365"/>
    <m/>
    <n v="29.991780821917807"/>
    <d v="2014-02-01T00:00:00"/>
    <m/>
    <m/>
    <m/>
    <m/>
    <m/>
    <m/>
    <m/>
    <m/>
    <m/>
    <m/>
    <m/>
    <m/>
    <m/>
    <m/>
    <m/>
    <n v="9.9805555555555561"/>
    <m/>
    <m/>
    <m/>
    <m/>
    <m/>
    <m/>
    <m/>
    <m/>
  </r>
  <r>
    <n v="299"/>
    <x v="0"/>
    <m/>
    <x v="5"/>
    <s v="Portable ultrasonic flow meter"/>
    <d v="2020-12-31T00:00:00"/>
    <s v="2020-21"/>
    <m/>
    <n v="6.3333333333333325E-2"/>
    <m/>
    <m/>
    <n v="407100"/>
    <m/>
    <n v="407100"/>
    <n v="32211.090410958899"/>
    <n v="25782.999999999996"/>
    <n v="57994.090410958896"/>
    <n v="349105.90958904108"/>
    <n v="374888.90958904108"/>
    <n v="15"/>
    <n v="365"/>
    <m/>
    <n v="29.991780821917807"/>
    <d v="2020-12-01T00:00:00"/>
    <m/>
    <m/>
    <m/>
    <m/>
    <m/>
    <m/>
    <m/>
    <s v="a. Manufacture of furniture"/>
    <n v="844"/>
    <n v="108"/>
    <n v="135.1"/>
    <n v="144"/>
    <n v="160.30000000000001"/>
    <n v="1.1865284974093266"/>
    <n v="1.1865284974093266"/>
    <n v="3.125"/>
    <n v="6"/>
    <n v="0.95"/>
    <n v="483035.75129533687"/>
    <n v="239002.06444300519"/>
    <n v="244033.68685233168"/>
    <n v="0.75"/>
    <n v="183025.26513924875"/>
    <n v="183025.26513924875"/>
  </r>
  <r>
    <n v="300"/>
    <x v="1"/>
    <m/>
    <x v="7"/>
    <s v=".47 Acre of Land fr. Vidyadher Vil. Lohakhan"/>
    <d v="2011-08-12T00:00:00"/>
    <s v="2011-12"/>
    <m/>
    <n v="0"/>
    <m/>
    <m/>
    <n v="405278"/>
    <m/>
    <n v="405278"/>
    <n v="0"/>
    <n v="0"/>
    <n v="0"/>
    <n v="405278"/>
    <n v="405278"/>
    <s v="infinite"/>
    <n v="365"/>
    <m/>
    <n v="29.991780821917807"/>
    <d v="2011-08-01T00:00:00"/>
    <m/>
    <m/>
    <m/>
    <m/>
    <m/>
    <m/>
    <m/>
    <m/>
    <m/>
    <m/>
    <m/>
    <m/>
    <m/>
    <m/>
    <m/>
    <n v="12.508333333333333"/>
    <m/>
    <m/>
    <m/>
    <m/>
    <m/>
    <m/>
    <m/>
    <m/>
  </r>
  <r>
    <n v="301"/>
    <x v="1"/>
    <m/>
    <x v="7"/>
    <s v="1201/09"/>
    <d v="2009-05-11T00:00:00"/>
    <s v="2009-10"/>
    <m/>
    <n v="0"/>
    <m/>
    <m/>
    <n v="405181"/>
    <m/>
    <n v="405181"/>
    <n v="0"/>
    <n v="0"/>
    <n v="0"/>
    <n v="405181"/>
    <n v="405181"/>
    <s v="infinite"/>
    <n v="365"/>
    <m/>
    <n v="29.991780821917807"/>
    <d v="2009-05-01T00:00:00"/>
    <m/>
    <m/>
    <m/>
    <m/>
    <m/>
    <m/>
    <m/>
    <m/>
    <m/>
    <m/>
    <m/>
    <m/>
    <m/>
    <m/>
    <m/>
    <n v="14.761111111111111"/>
    <m/>
    <m/>
    <m/>
    <m/>
    <m/>
    <m/>
    <m/>
    <m/>
  </r>
  <r>
    <n v="302"/>
    <x v="1"/>
    <m/>
    <x v="7"/>
    <s v="1147/09"/>
    <d v="2009-05-02T00:00:00"/>
    <s v="2009-10"/>
    <m/>
    <n v="0"/>
    <m/>
    <m/>
    <n v="400454"/>
    <m/>
    <n v="400454"/>
    <n v="0"/>
    <n v="0"/>
    <n v="0"/>
    <n v="400454"/>
    <n v="400454"/>
    <s v="infinite"/>
    <n v="365"/>
    <m/>
    <n v="29.991780821917807"/>
    <d v="2009-05-01T00:00:00"/>
    <m/>
    <m/>
    <m/>
    <m/>
    <m/>
    <m/>
    <m/>
    <m/>
    <m/>
    <m/>
    <m/>
    <m/>
    <m/>
    <m/>
    <m/>
    <n v="14.786111111111111"/>
    <m/>
    <m/>
    <m/>
    <m/>
    <m/>
    <m/>
    <m/>
    <m/>
  </r>
  <r>
    <n v="303"/>
    <x v="0"/>
    <m/>
    <x v="5"/>
    <s v="Single bed(25 mm thick) wooden"/>
    <d v="2013-11-01T00:00:00"/>
    <s v="2013-14"/>
    <m/>
    <n v="0.10158379537010576"/>
    <m/>
    <m/>
    <n v="400000.11"/>
    <m/>
    <n v="400000.11"/>
    <n v="341786.2667737304"/>
    <n v="40633.52932225979"/>
    <n v="382419.79609599017"/>
    <n v="17580.313904009818"/>
    <n v="58213.843226269586"/>
    <n v="10"/>
    <n v="365"/>
    <m/>
    <n v="29.991780821917807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8888888888889"/>
    <n v="6"/>
    <n v="0.95"/>
    <n v="571479.65804812836"/>
    <n v="542905.67514572188"/>
    <n v="28573.982902406482"/>
    <n v="0.75"/>
    <n v="21430.487176804862"/>
    <n v="28573.982902406442"/>
  </r>
  <r>
    <n v="304"/>
    <x v="0"/>
    <m/>
    <x v="5"/>
    <s v="IBM Server Intel Xecom"/>
    <d v="2010-04-20T00:00:00"/>
    <s v="2010-11"/>
    <m/>
    <n v="0.15128863636363626"/>
    <m/>
    <m/>
    <n v="399525"/>
    <m/>
    <n v="399525"/>
    <n v="379548.75"/>
    <n v="0"/>
    <n v="379548.75"/>
    <n v="19976.25"/>
    <n v="19976.25"/>
    <n v="6"/>
    <n v="365"/>
    <m/>
    <n v="29.991780821917807"/>
    <d v="2010-04-01T00:00:00"/>
    <s v="Other Electronics Items"/>
    <n v="754"/>
    <n v="67"/>
    <n v="95.6"/>
    <n v="90"/>
    <n v="89.8"/>
    <n v="0.93933054393305437"/>
    <s v="e. Manufacture of measuring, testing, navigating and control equipment"/>
    <n v="654"/>
    <n v="4"/>
    <n v="94.7"/>
    <n v="144"/>
    <n v="113.8"/>
    <n v="1.20168954593453"/>
    <n v="1.1287836948213472"/>
    <n v="13.819444444444445"/>
    <n v="6"/>
    <n v="1"/>
    <n v="450977.30567349872"/>
    <n v="450977.30567349866"/>
    <n v="0"/>
    <n v="0.75"/>
    <n v="0"/>
    <n v="0"/>
  </r>
  <r>
    <n v="305"/>
    <x v="1"/>
    <m/>
    <x v="7"/>
    <s v="1185/09"/>
    <d v="2009-05-08T00:00:00"/>
    <s v="2009-10"/>
    <m/>
    <n v="0"/>
    <m/>
    <m/>
    <n v="398014"/>
    <m/>
    <n v="398014"/>
    <n v="0"/>
    <n v="0"/>
    <n v="0"/>
    <n v="398014"/>
    <n v="398014"/>
    <s v="infinite"/>
    <n v="365"/>
    <m/>
    <n v="29.991780821917807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306"/>
    <x v="1"/>
    <m/>
    <x v="7"/>
    <s v=".46 Acre of Land fr. Gouri Shanker Patel Vil.Boraj"/>
    <d v="2011-08-12T00:00:00"/>
    <s v="2011-12"/>
    <m/>
    <n v="0"/>
    <m/>
    <m/>
    <n v="396714"/>
    <m/>
    <n v="396714"/>
    <n v="0"/>
    <n v="0"/>
    <n v="0"/>
    <n v="396714"/>
    <n v="396714"/>
    <s v="infinite"/>
    <n v="365"/>
    <m/>
    <n v="31.134246575342466"/>
    <d v="2011-08-01T00:00:00"/>
    <m/>
    <m/>
    <m/>
    <m/>
    <m/>
    <m/>
    <m/>
    <m/>
    <m/>
    <m/>
    <m/>
    <m/>
    <m/>
    <m/>
    <m/>
    <n v="12.508333333333333"/>
    <m/>
    <m/>
    <m/>
    <m/>
    <m/>
    <m/>
    <m/>
    <m/>
  </r>
  <r>
    <n v="307"/>
    <x v="0"/>
    <m/>
    <x v="5"/>
    <s v="COMPUTER"/>
    <d v="2016-07-18T00:00:00"/>
    <s v="2016-17"/>
    <m/>
    <n v="0.31666666666666665"/>
    <m/>
    <m/>
    <n v="389232"/>
    <m/>
    <n v="389232"/>
    <n v="369770.4"/>
    <n v="0"/>
    <n v="369770.4"/>
    <n v="19461.599999999977"/>
    <n v="19461.599999999977"/>
    <n v="3"/>
    <n v="365"/>
    <m/>
    <n v="31.19178082191781"/>
    <d v="2016-07-01T00:00:00"/>
    <m/>
    <m/>
    <m/>
    <m/>
    <m/>
    <m/>
    <m/>
    <s v="Personal Computer (P.C.)"/>
    <n v="645"/>
    <n v="55"/>
    <n v="115.6"/>
    <n v="144"/>
    <n v="115.6"/>
    <n v="1"/>
    <n v="1"/>
    <n v="7.5750000000000002"/>
    <n v="5"/>
    <n v="1"/>
    <n v="389232"/>
    <n v="389232.00000000006"/>
    <n v="0"/>
    <n v="0.75"/>
    <n v="0"/>
    <n v="0"/>
  </r>
  <r>
    <n v="308"/>
    <x v="0"/>
    <m/>
    <x v="5"/>
    <s v="TANDBERG EDGE 95 MXP WITH HD CAMERA"/>
    <d v="2012-04-01T00:00:00"/>
    <s v="2012-13"/>
    <m/>
    <n v="6.3216543730242353E-2"/>
    <m/>
    <m/>
    <n v="388648"/>
    <m/>
    <n v="388648"/>
    <n v="246370.68356164382"/>
    <n v="24568.983287671232"/>
    <n v="270939.66684931505"/>
    <n v="117708.33315068495"/>
    <n v="142277.31643835618"/>
    <n v="15"/>
    <n v="365"/>
    <m/>
    <n v="31.263013698630139"/>
    <d v="2012-04-01T00:00:00"/>
    <m/>
    <m/>
    <m/>
    <m/>
    <m/>
    <m/>
    <m/>
    <s v="a. Manufacture of electronic components"/>
    <n v="640"/>
    <n v="4"/>
    <n v="103.4"/>
    <n v="144"/>
    <n v="114.8"/>
    <n v="1.1102514506769825"/>
    <n v="1.1102514506769825"/>
    <n v="11.872222222222222"/>
    <n v="5"/>
    <n v="1"/>
    <n v="431497.00580270792"/>
    <n v="431497.00580270792"/>
    <n v="0"/>
    <n v="0.75"/>
    <n v="0"/>
    <n v="0"/>
  </r>
  <r>
    <n v="309"/>
    <x v="1"/>
    <m/>
    <x v="7"/>
    <s v="0.45 Acre Land fr. Suresh Bhogilal Vil. Lohakhan"/>
    <d v="2011-12-28T00:00:00"/>
    <s v="2011-12"/>
    <m/>
    <n v="0"/>
    <m/>
    <m/>
    <n v="388050"/>
    <m/>
    <n v="388050"/>
    <n v="0"/>
    <n v="0"/>
    <n v="0"/>
    <n v="388050"/>
    <n v="388050"/>
    <s v="infinite"/>
    <n v="365"/>
    <m/>
    <n v="31.31232876712329"/>
    <d v="2011-12-01T00:00:00"/>
    <m/>
    <m/>
    <m/>
    <m/>
    <m/>
    <m/>
    <m/>
    <m/>
    <m/>
    <m/>
    <m/>
    <m/>
    <m/>
    <m/>
    <m/>
    <n v="12.130555555555556"/>
    <m/>
    <m/>
    <m/>
    <m/>
    <m/>
    <m/>
    <m/>
    <m/>
  </r>
  <r>
    <n v="310"/>
    <x v="0"/>
    <m/>
    <x v="5"/>
    <s v="LED TV 22''"/>
    <d v="2013-04-23T00:00:00"/>
    <s v="2013-14"/>
    <m/>
    <n v="6.4391562743569747E-2"/>
    <m/>
    <m/>
    <n v="385000"/>
    <m/>
    <n v="385000"/>
    <n v="215511.25297622217"/>
    <n v="24790.751656274351"/>
    <n v="240302.00463249651"/>
    <n v="144697.99536750349"/>
    <n v="169488.74702377783"/>
    <n v="15"/>
    <n v="365"/>
    <m/>
    <n v="31.739726027397261"/>
    <d v="2013-04-01T00:00:00"/>
    <m/>
    <m/>
    <m/>
    <m/>
    <m/>
    <m/>
    <m/>
    <s v="Colour TV"/>
    <n v="652"/>
    <n v="16"/>
    <n v="97.5"/>
    <n v="144"/>
    <n v="95.4"/>
    <n v="0.97846153846153849"/>
    <n v="0.97846153846153849"/>
    <n v="10.811111111111112"/>
    <n v="8"/>
    <n v="0.9"/>
    <n v="376707.69230769231"/>
    <n v="339036.92307692306"/>
    <n v="37670.769230769249"/>
    <n v="0.75"/>
    <n v="28253.076923076937"/>
    <n v="37670.76923076922"/>
  </r>
  <r>
    <n v="311"/>
    <x v="1"/>
    <m/>
    <x v="7"/>
    <s v="746/430"/>
    <d v="2010-04-16T00:00:00"/>
    <s v="2010-11"/>
    <m/>
    <n v="0"/>
    <m/>
    <m/>
    <n v="384475"/>
    <m/>
    <n v="384475"/>
    <n v="0"/>
    <n v="0"/>
    <n v="0"/>
    <n v="384475"/>
    <n v="384475"/>
    <s v="infinite"/>
    <n v="365"/>
    <m/>
    <n v="31.476712328767121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312"/>
    <x v="0"/>
    <m/>
    <x v="5"/>
    <s v="THYRISTOR CONTROL INDUSTRIAL OVEN - 30KW"/>
    <d v="2021-03-23T00:00:00"/>
    <s v="2020-21"/>
    <m/>
    <n v="6.3333333333333325E-2"/>
    <m/>
    <m/>
    <n v="383500"/>
    <m/>
    <n v="383500"/>
    <n v="24887.223744292234"/>
    <n v="24288.333333333328"/>
    <n v="49175.557077625563"/>
    <n v="334324.44292237447"/>
    <n v="358612.77625570778"/>
    <n v="15"/>
    <n v="365"/>
    <m/>
    <n v="31.476712328767121"/>
    <d v="2021-03-01T00:00:00"/>
    <m/>
    <m/>
    <m/>
    <m/>
    <m/>
    <m/>
    <m/>
    <s v="e. Manufacture of measuring, testing, navigating and control equipment"/>
    <n v="654"/>
    <n v="111"/>
    <n v="106.1"/>
    <n v="144"/>
    <n v="113.8"/>
    <n v="1.0725730442978323"/>
    <n v="1.0725730442978323"/>
    <n v="2.8944444444444444"/>
    <n v="6"/>
    <n v="1"/>
    <n v="411331.76248821866"/>
    <n v="198429.489126261"/>
    <n v="212902.27336195766"/>
    <n v="0.75"/>
    <n v="159676.70502146825"/>
    <n v="159676.70502146825"/>
  </r>
  <r>
    <n v="313"/>
    <x v="1"/>
    <m/>
    <x v="7"/>
    <s v="1183/09"/>
    <d v="2009-05-08T00:00:00"/>
    <s v="2009-10"/>
    <m/>
    <n v="0"/>
    <m/>
    <m/>
    <n v="379463"/>
    <m/>
    <n v="379463"/>
    <n v="0"/>
    <n v="0"/>
    <n v="0"/>
    <n v="379463"/>
    <n v="379463"/>
    <s v="infinite"/>
    <n v="365"/>
    <m/>
    <n v="31.476712328767121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314"/>
    <x v="0"/>
    <m/>
    <x v="5"/>
    <s v="Executive Chairs"/>
    <d v="2019-08-27T00:00:00"/>
    <s v="2019-20"/>
    <m/>
    <n v="0.19"/>
    <m/>
    <m/>
    <n v="379431.36"/>
    <m/>
    <n v="379431.36"/>
    <n v="187241.57962520549"/>
    <n v="72091.958400000003"/>
    <n v="259333.53802520549"/>
    <n v="120097.8219747945"/>
    <n v="192189.7803747945"/>
    <n v="5"/>
    <n v="365"/>
    <m/>
    <n v="31.476712328767121"/>
    <d v="2019-08-01T00:00:00"/>
    <m/>
    <m/>
    <m/>
    <m/>
    <m/>
    <m/>
    <m/>
    <s v="a. Manufacture of furniture"/>
    <n v="844"/>
    <n v="92"/>
    <n v="131.9"/>
    <n v="144"/>
    <n v="160.30000000000001"/>
    <n v="1.2153146322971948"/>
    <n v="1.2153146322971948"/>
    <n v="4.4666666666666668"/>
    <n v="6"/>
    <n v="0.95"/>
    <n v="461128.48376042454"/>
    <n v="326120.31101501134"/>
    <n v="135008.17274541321"/>
    <n v="0.75"/>
    <n v="101256.1295590599"/>
    <n v="101256.1295590599"/>
  </r>
  <r>
    <n v="315"/>
    <x v="0"/>
    <m/>
    <x v="5"/>
    <s v="for office used"/>
    <d v="2022-01-27T00:00:00"/>
    <s v="2021-22"/>
    <m/>
    <n v="0.19"/>
    <m/>
    <m/>
    <n v="377752.18"/>
    <m/>
    <n v="377752.18"/>
    <n v="12584.839750136985"/>
    <n v="71772.914199999999"/>
    <n v="84357.75395013699"/>
    <n v="293394.42604986299"/>
    <n v="365167.34024986299"/>
    <n v="5"/>
    <n v="365"/>
    <m/>
    <n v="31.476712328767121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499999999999998"/>
    <n v="8"/>
    <n v="1"/>
    <n v="377752.18"/>
    <n v="96798.996124999991"/>
    <n v="280953.18387499999"/>
    <n v="0.75"/>
    <n v="210714.88790624999"/>
    <n v="210714.88790624999"/>
  </r>
  <r>
    <n v="316"/>
    <x v="1"/>
    <m/>
    <x v="7"/>
    <s v=".43 Acre of Land fr. Shadu Vil. Mehloi"/>
    <d v="2011-09-01T00:00:00"/>
    <s v="2011-12"/>
    <m/>
    <n v="0"/>
    <m/>
    <m/>
    <n v="371022"/>
    <m/>
    <n v="371022"/>
    <n v="0"/>
    <n v="0"/>
    <n v="0"/>
    <n v="371022"/>
    <n v="371022"/>
    <s v="infinite"/>
    <n v="365"/>
    <m/>
    <n v="31.476712328767121"/>
    <d v="2011-09-01T00:00:00"/>
    <m/>
    <m/>
    <m/>
    <m/>
    <m/>
    <m/>
    <m/>
    <m/>
    <m/>
    <m/>
    <m/>
    <m/>
    <m/>
    <m/>
    <m/>
    <n v="12.455555555555556"/>
    <m/>
    <m/>
    <m/>
    <m/>
    <m/>
    <m/>
    <m/>
    <m/>
  </r>
  <r>
    <n v="317"/>
    <x v="0"/>
    <m/>
    <x v="5"/>
    <s v="851202602310"/>
    <d v="2022-01-22T00:00:00"/>
    <s v="2021-22"/>
    <m/>
    <n v="9.5000000000000001E-2"/>
    <m/>
    <m/>
    <n v="367577.74"/>
    <m/>
    <n v="367577.74"/>
    <n v="6601.2933854794528"/>
    <n v="34919.885300000002"/>
    <n v="41521.178685479455"/>
    <n v="326056.56131452054"/>
    <n v="360976.44661452057"/>
    <n v="10"/>
    <n v="365"/>
    <m/>
    <n v="31.561643835616437"/>
    <d v="2022-01-01T00:00:00"/>
    <m/>
    <m/>
    <m/>
    <m/>
    <m/>
    <m/>
    <m/>
    <s v="e. Manufacture of measuring, testing, navigating and control equipment"/>
    <n v="654"/>
    <n v="121"/>
    <n v="109.2"/>
    <n v="144"/>
    <n v="113.8"/>
    <n v="1.042124542124542"/>
    <n v="1.042124542124542"/>
    <n v="2.0638888888888891"/>
    <n v="6"/>
    <n v="1"/>
    <n v="383061.78399267391"/>
    <n v="131766.15995673923"/>
    <n v="251295.62403593468"/>
    <n v="0.75"/>
    <n v="188471.71802695101"/>
    <n v="188471.71802695101"/>
  </r>
  <r>
    <n v="318"/>
    <x v="0"/>
    <m/>
    <x v="5"/>
    <s v="851202601685"/>
    <d v="2022-01-22T00:00:00"/>
    <s v="2021-22"/>
    <m/>
    <n v="9.5000000000000001E-2"/>
    <m/>
    <m/>
    <n v="367577.74"/>
    <m/>
    <n v="367577.74"/>
    <n v="6601.2933854794528"/>
    <n v="34919.885300000002"/>
    <n v="41521.178685479455"/>
    <n v="326056.56131452054"/>
    <n v="360976.44661452057"/>
    <n v="10"/>
    <n v="365"/>
    <m/>
    <n v="31.578082191780823"/>
    <d v="2022-01-01T00:00:00"/>
    <m/>
    <m/>
    <m/>
    <m/>
    <m/>
    <m/>
    <m/>
    <s v="e. Manufacture of measuring, testing, navigating and control equipment"/>
    <n v="654"/>
    <n v="121"/>
    <n v="109.2"/>
    <n v="144"/>
    <n v="113.8"/>
    <n v="1.042124542124542"/>
    <n v="1.042124542124542"/>
    <n v="2.0638888888888891"/>
    <n v="6"/>
    <n v="1"/>
    <n v="383061.78399267391"/>
    <n v="131766.15995673923"/>
    <n v="251295.62403593468"/>
    <n v="0.75"/>
    <n v="188471.71802695101"/>
    <n v="188471.71802695101"/>
  </r>
  <r>
    <n v="319"/>
    <x v="0"/>
    <m/>
    <x v="5"/>
    <s v=""/>
    <d v="2021-07-22T00:00:00"/>
    <s v="2021-22"/>
    <m/>
    <n v="0.31666666666666665"/>
    <m/>
    <m/>
    <n v="364620"/>
    <m/>
    <n v="364620"/>
    <n v="80033.257534246572"/>
    <n v="115463"/>
    <n v="195496.25753424657"/>
    <n v="169123.74246575343"/>
    <n v="284586.74246575346"/>
    <n v="3"/>
    <n v="365"/>
    <m/>
    <n v="31.517808219178082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5638888888888891"/>
    <n v="6"/>
    <n v="0.95"/>
    <n v="399785.1299589604"/>
    <n v="162292.40333542335"/>
    <n v="237492.72662353705"/>
    <n v="0.75"/>
    <n v="178119.54496765279"/>
    <n v="178119.54496765279"/>
  </r>
  <r>
    <n v="320"/>
    <x v="0"/>
    <m/>
    <x v="5"/>
    <s v="Honeywell Redundant Scada Licen-TRF TO ASSETS"/>
    <d v="2017-04-22T00:00:00"/>
    <s v="2017-18"/>
    <m/>
    <n v="0.19"/>
    <m/>
    <m/>
    <n v="363229.65"/>
    <m/>
    <n v="363229.65"/>
    <n v="344520.83515068493"/>
    <n v="547.33234931509287"/>
    <n v="345068.16750000004"/>
    <n v="18161.482499999984"/>
    <n v="18708.814849315095"/>
    <n v="5"/>
    <n v="365"/>
    <m/>
    <n v="31.772602739726025"/>
    <d v="2017-04-01T00:00:00"/>
    <m/>
    <m/>
    <m/>
    <m/>
    <m/>
    <m/>
    <m/>
    <s v="a. Manufacture of electronic components"/>
    <n v="640"/>
    <n v="64"/>
    <n v="105.4"/>
    <n v="144"/>
    <n v="114.8"/>
    <n v="1.0891840607210626"/>
    <n v="1.0891840607210626"/>
    <n v="6.8138888888888891"/>
    <n v="5"/>
    <n v="1"/>
    <n v="395623.94516129035"/>
    <n v="395623.94516129041"/>
    <n v="0"/>
    <n v="0.75"/>
    <n v="0"/>
    <n v="0"/>
  </r>
  <r>
    <n v="321"/>
    <x v="1"/>
    <m/>
    <x v="7"/>
    <s v="0.42 Acre Land fr.Jairam,Gulab Vil. Borajharia"/>
    <d v="2011-10-25T00:00:00"/>
    <s v="2011-12"/>
    <m/>
    <n v="0"/>
    <m/>
    <m/>
    <n v="362258"/>
    <m/>
    <n v="362258"/>
    <n v="0"/>
    <n v="0"/>
    <n v="0"/>
    <n v="362258"/>
    <n v="362258"/>
    <s v="infinite"/>
    <n v="365"/>
    <m/>
    <n v="31.772602739726025"/>
    <d v="2011-10-01T00:00:00"/>
    <m/>
    <m/>
    <m/>
    <m/>
    <m/>
    <m/>
    <m/>
    <m/>
    <m/>
    <m/>
    <m/>
    <m/>
    <m/>
    <m/>
    <m/>
    <n v="12.305555555555555"/>
    <m/>
    <m/>
    <m/>
    <m/>
    <m/>
    <m/>
    <m/>
    <m/>
  </r>
  <r>
    <n v="322"/>
    <x v="0"/>
    <m/>
    <x v="5"/>
    <s v="Cordless Barcode scanner(Motoro"/>
    <d v="2016-03-31T00:00:00"/>
    <s v="2015-16"/>
    <m/>
    <n v="6.3333333333333325E-2"/>
    <m/>
    <m/>
    <n v="354144"/>
    <m/>
    <n v="354144"/>
    <n v="134636.16964383557"/>
    <n v="22429.119999999995"/>
    <n v="157065.28964383557"/>
    <n v="197078.71035616443"/>
    <n v="219507.83035616443"/>
    <n v="15"/>
    <n v="365"/>
    <m/>
    <n v="31.841095890410958"/>
    <d v="2016-03-01T00:00:00"/>
    <m/>
    <m/>
    <m/>
    <m/>
    <m/>
    <m/>
    <m/>
    <s v="a. Manufacture of electronic components"/>
    <n v="640"/>
    <n v="51"/>
    <n v="104.7"/>
    <n v="144"/>
    <n v="114.8"/>
    <n v="1.096466093600764"/>
    <n v="1.096466093600764"/>
    <n v="7.875"/>
    <n v="5"/>
    <n v="1"/>
    <n v="388306.88825214893"/>
    <n v="388306.88825214893"/>
    <n v="0"/>
    <n v="0.75"/>
    <n v="0"/>
    <n v="0"/>
  </r>
  <r>
    <n v="323"/>
    <x v="0"/>
    <m/>
    <x v="5"/>
    <s v="MICRON FILTRATION SYSTEM MFS 8XSDU 9788"/>
    <d v="2019-12-10T00:00:00"/>
    <s v="2019-20"/>
    <m/>
    <n v="6.3333333333333325E-2"/>
    <m/>
    <m/>
    <n v="354000"/>
    <m/>
    <n v="354000"/>
    <n v="51780.986301369849"/>
    <n v="22419.999999999996"/>
    <n v="74200.986301369849"/>
    <n v="279799.01369863015"/>
    <n v="302219.01369863015"/>
    <n v="15"/>
    <n v="365"/>
    <m/>
    <n v="31.88219178082192"/>
    <d v="2019-12-01T00:00:00"/>
    <m/>
    <m/>
    <m/>
    <m/>
    <m/>
    <m/>
    <m/>
    <s v="a. Manufacture of electronic components"/>
    <n v="640"/>
    <n v="96"/>
    <n v="97.8"/>
    <n v="144"/>
    <n v="114.8"/>
    <n v="1.1738241308793456"/>
    <n v="1.1738241308793456"/>
    <n v="4.1805555555555554"/>
    <n v="5"/>
    <n v="1"/>
    <n v="415533.74233128835"/>
    <n v="347432.37900477165"/>
    <n v="68101.363326516701"/>
    <n v="0.75"/>
    <n v="51076.022494887526"/>
    <n v="51076.022494887526"/>
  </r>
  <r>
    <n v="324"/>
    <x v="0"/>
    <m/>
    <x v="5"/>
    <m/>
    <d v="2021-12-30T00:00:00"/>
    <s v="2021-22"/>
    <m/>
    <n v="6.3333333333333325E-2"/>
    <m/>
    <m/>
    <n v="354000"/>
    <m/>
    <n v="354000"/>
    <n v="5651.0684931506839"/>
    <n v="22419.999999999996"/>
    <n v="28071.06849315068"/>
    <n v="325928.9315068493"/>
    <n v="348348.9315068493"/>
    <n v="15"/>
    <n v="365"/>
    <m/>
    <n v="30.915068493150685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25"/>
    <n v="6"/>
    <n v="0.95"/>
    <n v="367765.39209332468"/>
    <n v="123737.73088139987"/>
    <n v="244027.6612119248"/>
    <n v="0.75"/>
    <n v="183020.74590894359"/>
    <n v="183020.74590894359"/>
  </r>
  <r>
    <n v="325"/>
    <x v="1"/>
    <m/>
    <x v="7"/>
    <s v=".41 Acre Land Purchased fr. Kavita Vil.Borajharia"/>
    <d v="2011-08-10T00:00:00"/>
    <s v="2011-12"/>
    <m/>
    <n v="0"/>
    <m/>
    <m/>
    <n v="353644"/>
    <m/>
    <n v="353644"/>
    <n v="0"/>
    <n v="0"/>
    <n v="0"/>
    <n v="353644"/>
    <n v="353644"/>
    <s v="infinite"/>
    <n v="365"/>
    <m/>
    <n v="31.953424657534246"/>
    <d v="2011-08-01T00:00:00"/>
    <m/>
    <m/>
    <m/>
    <m/>
    <m/>
    <m/>
    <m/>
    <m/>
    <m/>
    <m/>
    <m/>
    <m/>
    <m/>
    <m/>
    <m/>
    <n v="12.513888888888889"/>
    <m/>
    <m/>
    <m/>
    <m/>
    <m/>
    <m/>
    <m/>
    <m/>
  </r>
  <r>
    <n v="326"/>
    <x v="0"/>
    <m/>
    <x v="5"/>
    <s v="Desktop"/>
    <d v="2013-05-20T00:00:00"/>
    <s v="2013-14"/>
    <m/>
    <n v="0.37936636713735555"/>
    <m/>
    <m/>
    <n v="349597.2"/>
    <m/>
    <n v="349597.2"/>
    <n v="332117.34000000003"/>
    <n v="0"/>
    <n v="332117.34000000003"/>
    <n v="17479.859999999986"/>
    <n v="17479.859999999986"/>
    <n v="3"/>
    <n v="365"/>
    <m/>
    <n v="31.953424657534246"/>
    <d v="2013-05-01T00:00:00"/>
    <m/>
    <m/>
    <m/>
    <m/>
    <m/>
    <m/>
    <m/>
    <s v="Personal Computer (P.C.)"/>
    <n v="645"/>
    <n v="17"/>
    <n v="97.8"/>
    <n v="144"/>
    <n v="115.6"/>
    <n v="1.1820040899795501"/>
    <n v="1.1820040899795501"/>
    <n v="10.736111111111111"/>
    <n v="5"/>
    <n v="1"/>
    <n v="413225.32024539879"/>
    <n v="413225.32024539885"/>
    <n v="0"/>
    <n v="0.75"/>
    <n v="0"/>
    <n v="0"/>
  </r>
  <r>
    <n v="327"/>
    <x v="0"/>
    <m/>
    <x v="5"/>
    <s v="Canon Printer with Fax,Copier"/>
    <d v="2013-09-09T00:00:00"/>
    <s v="2013-14"/>
    <m/>
    <n v="6.3946120280781643E-2"/>
    <m/>
    <m/>
    <n v="346500"/>
    <m/>
    <n v="346500"/>
    <n v="186457.50843202538"/>
    <n v="22157.33067729084"/>
    <n v="208614.83910931624"/>
    <n v="137885.16089068376"/>
    <n v="160042.49156797462"/>
    <n v="15"/>
    <n v="365"/>
    <m/>
    <n v="31.975342465753425"/>
    <d v="2013-09-01T00:00:00"/>
    <m/>
    <m/>
    <m/>
    <m/>
    <m/>
    <m/>
    <m/>
    <s v="Computer peripherals"/>
    <n v="647"/>
    <n v="21"/>
    <n v="98.5"/>
    <n v="144"/>
    <n v="94.2"/>
    <n v="0.95634517766497462"/>
    <n v="0.95634517766497462"/>
    <n v="10.433333333333334"/>
    <n v="5"/>
    <n v="1"/>
    <n v="331373.60406091373"/>
    <n v="331373.60406091373"/>
    <n v="0"/>
    <n v="0.75"/>
    <n v="0"/>
    <n v="0"/>
  </r>
  <r>
    <n v="328"/>
    <x v="1"/>
    <m/>
    <x v="7"/>
    <s v="0.42 Acre Land fr. Pawan Kr. Agg. Vil. Borajharia"/>
    <d v="2011-11-30T00:00:00"/>
    <s v="2011-12"/>
    <m/>
    <n v="0"/>
    <m/>
    <m/>
    <n v="346258"/>
    <m/>
    <n v="346258"/>
    <n v="0"/>
    <n v="0"/>
    <n v="0"/>
    <n v="346258"/>
    <n v="346258"/>
    <s v="infinite"/>
    <n v="365"/>
    <m/>
    <n v="31.252054794520546"/>
    <d v="2011-11-01T00:00:00"/>
    <m/>
    <m/>
    <m/>
    <m/>
    <m/>
    <m/>
    <m/>
    <m/>
    <m/>
    <m/>
    <m/>
    <m/>
    <m/>
    <m/>
    <m/>
    <n v="12.208333333333334"/>
    <m/>
    <m/>
    <m/>
    <m/>
    <m/>
    <m/>
    <m/>
    <m/>
  </r>
  <r>
    <n v="329"/>
    <x v="1"/>
    <m/>
    <x v="7"/>
    <s v="0.40 Acre Land fr. Babulal Vil. Mehloi"/>
    <d v="2011-11-18T00:00:00"/>
    <s v="2011-12"/>
    <m/>
    <n v="0"/>
    <m/>
    <m/>
    <n v="345030"/>
    <m/>
    <n v="345030"/>
    <n v="0"/>
    <n v="0"/>
    <n v="0"/>
    <n v="345030"/>
    <n v="345030"/>
    <s v="infinite"/>
    <n v="365"/>
    <m/>
    <n v="31.830136986301369"/>
    <d v="2011-11-01T00:00:00"/>
    <m/>
    <m/>
    <m/>
    <m/>
    <m/>
    <m/>
    <m/>
    <m/>
    <m/>
    <m/>
    <m/>
    <m/>
    <m/>
    <m/>
    <m/>
    <n v="12.241666666666667"/>
    <m/>
    <m/>
    <m/>
    <m/>
    <m/>
    <m/>
    <m/>
    <m/>
  </r>
  <r>
    <n v="330"/>
    <x v="1"/>
    <m/>
    <x v="7"/>
    <s v="0.40 Acre Land-Pankajani  Vil.Lohakhan"/>
    <d v="2012-03-20T00:00:00"/>
    <s v="2011-12"/>
    <m/>
    <n v="0"/>
    <m/>
    <m/>
    <n v="345030"/>
    <m/>
    <n v="345030"/>
    <n v="0"/>
    <n v="0"/>
    <n v="0"/>
    <n v="345030"/>
    <n v="345030"/>
    <s v="infinite"/>
    <n v="365"/>
    <m/>
    <n v="31.934246575342463"/>
    <d v="2012-03-01T00:00:00"/>
    <m/>
    <m/>
    <m/>
    <m/>
    <m/>
    <m/>
    <m/>
    <m/>
    <m/>
    <m/>
    <m/>
    <m/>
    <m/>
    <m/>
    <m/>
    <n v="11.902777777777779"/>
    <m/>
    <m/>
    <m/>
    <m/>
    <m/>
    <m/>
    <m/>
    <m/>
  </r>
  <r>
    <n v="331"/>
    <x v="0"/>
    <m/>
    <x v="5"/>
    <s v="WIRELESS ACCESS POINT"/>
    <d v="2014-03-22T00:00:00"/>
    <s v="2013-14"/>
    <m/>
    <n v="0.31809124423963131"/>
    <m/>
    <m/>
    <n v="340200"/>
    <m/>
    <n v="340200"/>
    <n v="323190"/>
    <n v="0"/>
    <n v="323190"/>
    <n v="17010"/>
    <n v="17010"/>
    <n v="3"/>
    <n v="365"/>
    <m/>
    <n v="-4.2547945205479447"/>
    <d v="2014-03-01T00:00:00"/>
    <m/>
    <m/>
    <m/>
    <m/>
    <m/>
    <m/>
    <m/>
    <s v="a. Manufacture of electronic components"/>
    <n v="640"/>
    <n v="27"/>
    <n v="110.7"/>
    <n v="144"/>
    <n v="114.8"/>
    <n v="1.037037037037037"/>
    <n v="1.037037037037037"/>
    <n v="9.8972222222222221"/>
    <n v="5"/>
    <n v="1"/>
    <n v="352800"/>
    <n v="352800"/>
    <n v="0"/>
    <n v="0.75"/>
    <n v="0"/>
    <n v="0"/>
  </r>
  <r>
    <n v="332"/>
    <x v="0"/>
    <m/>
    <x v="5"/>
    <s v="Desktop"/>
    <d v="2012-04-01T00:00:00"/>
    <s v="2012-13"/>
    <m/>
    <n v="0.60004164383561642"/>
    <m/>
    <m/>
    <n v="336000.03"/>
    <m/>
    <n v="336000.03"/>
    <n v="319200.02850000001"/>
    <n v="0"/>
    <n v="319200.02850000001"/>
    <n v="16800.001500000013"/>
    <n v="16800.001500000013"/>
    <n v="3"/>
    <n v="365"/>
    <m/>
    <n v="-4.2547945205479447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386483.61659701495"/>
    <n v="386483.616597015"/>
    <n v="0"/>
    <n v="0.75"/>
    <n v="0"/>
    <n v="0"/>
  </r>
  <r>
    <n v="333"/>
    <x v="0"/>
    <m/>
    <x v="11"/>
    <s v="Laptop"/>
    <d v="2023-03-31T00:00:00"/>
    <s v="2022-23"/>
    <m/>
    <n v="0.31666666666666665"/>
    <m/>
    <m/>
    <n v="0"/>
    <n v="333350"/>
    <n v="333350"/>
    <m/>
    <n v="289.20776255707761"/>
    <n v="289.20776255707761"/>
    <n v="333060.79223744292"/>
    <n v="0"/>
    <n v="3"/>
    <n v="365"/>
    <m/>
    <n v="-4.2547945205479447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333350"/>
    <n v="58336.25"/>
    <n v="275013.75"/>
    <n v="0.75"/>
    <n v="206260.3125"/>
    <n v="206260.3125"/>
  </r>
  <r>
    <n v="334"/>
    <x v="0"/>
    <m/>
    <x v="5"/>
    <s v="Cannon Printer with copier"/>
    <d v="2012-04-01T00:00:00"/>
    <s v="2012-13"/>
    <m/>
    <n v="0.77635315068493149"/>
    <m/>
    <m/>
    <n v="333060"/>
    <m/>
    <n v="333060"/>
    <n v="316407"/>
    <n v="0"/>
    <n v="316407"/>
    <n v="16653"/>
    <n v="16653"/>
    <n v="3"/>
    <n v="365"/>
    <m/>
    <n v="-4.205479452054794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312181.61194029852"/>
    <n v="312181.61194029852"/>
    <n v="0"/>
    <n v="0.75"/>
    <n v="0"/>
    <n v="0"/>
  </r>
  <r>
    <n v="335"/>
    <x v="0"/>
    <m/>
    <x v="5"/>
    <s v="Desktop (Lenovo ThinkCentre)"/>
    <d v="2012-04-01T00:00:00"/>
    <s v="2012-13"/>
    <m/>
    <n v="0.44238273972602726"/>
    <m/>
    <m/>
    <n v="332508.79999999999"/>
    <m/>
    <n v="332508.79999999999"/>
    <n v="315883.36"/>
    <n v="0"/>
    <n v="315883.36"/>
    <n v="16625.440000000002"/>
    <n v="16625.440000000002"/>
    <n v="3"/>
    <n v="365"/>
    <m/>
    <n v="-4.205479452054794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382467.83363184077"/>
    <n v="382467.83363184077"/>
    <n v="0"/>
    <n v="0.75"/>
    <n v="0"/>
    <n v="0"/>
  </r>
  <r>
    <n v="336"/>
    <x v="0"/>
    <m/>
    <x v="5"/>
    <s v="36X IP  CCTV CAMERA"/>
    <d v="2013-09-21T00:00:00"/>
    <s v="2013-14"/>
    <m/>
    <n v="6.3908763959871287E-2"/>
    <m/>
    <m/>
    <n v="329150"/>
    <m/>
    <n v="329150"/>
    <n v="176508.79835502349"/>
    <n v="21035.569657391636"/>
    <n v="197544.36801241513"/>
    <n v="131605.63198758487"/>
    <n v="152641.20164497651"/>
    <n v="15"/>
    <n v="365"/>
    <m/>
    <n v="-4.205479452054794"/>
    <d v="2013-09-01T00:00:00"/>
    <m/>
    <m/>
    <m/>
    <m/>
    <m/>
    <m/>
    <m/>
    <s v="Colour TV"/>
    <n v="652"/>
    <n v="21"/>
    <n v="97.7"/>
    <n v="144"/>
    <n v="95.4"/>
    <n v="0.97645854657113618"/>
    <n v="0.97645854657113618"/>
    <n v="10.4"/>
    <n v="8"/>
    <n v="0.9"/>
    <n v="321401.33060388948"/>
    <n v="289261.19754350052"/>
    <n v="32140.133060388966"/>
    <n v="0.75"/>
    <n v="24105.099795291724"/>
    <n v="32140.13306038894"/>
  </r>
  <r>
    <n v="337"/>
    <x v="1"/>
    <m/>
    <x v="7"/>
    <s v="746/140"/>
    <d v="2010-12-28T00:00:00"/>
    <s v="2010-11"/>
    <m/>
    <n v="0"/>
    <m/>
    <m/>
    <n v="328036"/>
    <m/>
    <n v="328036"/>
    <n v="0"/>
    <n v="0"/>
    <n v="0"/>
    <n v="328036"/>
    <n v="328036"/>
    <s v="infinite"/>
    <n v="365"/>
    <m/>
    <n v="-4.205479452054794"/>
    <d v="2010-12-01T00:00:00"/>
    <m/>
    <m/>
    <m/>
    <m/>
    <m/>
    <m/>
    <m/>
    <m/>
    <m/>
    <m/>
    <m/>
    <m/>
    <m/>
    <m/>
    <m/>
    <n v="13.130555555555556"/>
    <m/>
    <m/>
    <m/>
    <m/>
    <m/>
    <m/>
    <m/>
    <m/>
  </r>
  <r>
    <n v="338"/>
    <x v="0"/>
    <m/>
    <x v="5"/>
    <s v="781241145157"/>
    <d v="2022-03-04T00:00:00"/>
    <s v="2021-22"/>
    <m/>
    <n v="0.31666666666666665"/>
    <m/>
    <m/>
    <n v="326549.96000000002"/>
    <m/>
    <n v="326549.96000000002"/>
    <n v="7932.6291652968048"/>
    <n v="103407.48733333334"/>
    <n v="111340.11649863014"/>
    <n v="215209.84350136988"/>
    <n v="318617.33083470323"/>
    <n v="3"/>
    <n v="365"/>
    <m/>
    <n v="-4.205479452054794"/>
    <d v="2022-03-01T00:00:00"/>
    <m/>
    <m/>
    <m/>
    <m/>
    <m/>
    <m/>
    <m/>
    <s v="e. Manufacture of measuring, testing, navigating and control equipment"/>
    <n v="654"/>
    <n v="123"/>
    <n v="112.2"/>
    <n v="144"/>
    <n v="113.8"/>
    <n v="1.0142602495543671"/>
    <n v="1.0142602495543671"/>
    <n v="1.9472222222222222"/>
    <n v="6"/>
    <n v="1"/>
    <n v="331206.64392156864"/>
    <n v="107488.82286528684"/>
    <n v="223717.8210562818"/>
    <n v="0.75"/>
    <n v="167788.36579221135"/>
    <n v="167788.36579221135"/>
  </r>
  <r>
    <n v="339"/>
    <x v="0"/>
    <m/>
    <x v="5"/>
    <s v="Ceiling Fan 48 INCH"/>
    <d v="2020-04-13T00:00:00"/>
    <s v="2020-21"/>
    <m/>
    <n v="0.19"/>
    <m/>
    <m/>
    <n v="323568.36"/>
    <m/>
    <n v="323568.36"/>
    <n v="120934.7826608219"/>
    <n v="61477.988399999995"/>
    <n v="182412.77106082189"/>
    <n v="141155.58893917809"/>
    <n v="202633.57733917807"/>
    <n v="5"/>
    <n v="365"/>
    <m/>
    <n v="-3.6219178082191785"/>
    <d v="2020-04-01T00:00:00"/>
    <m/>
    <m/>
    <m/>
    <m/>
    <m/>
    <m/>
    <m/>
    <s v="e. Manufacture of measuring, testing, navigating and control equipment"/>
    <n v="654"/>
    <n v="100"/>
    <n v="111"/>
    <n v="144"/>
    <n v="113.8"/>
    <n v="1.0252252252252252"/>
    <n v="1.0252252252252252"/>
    <n v="3.838888888888889"/>
    <n v="6"/>
    <n v="1"/>
    <n v="331730.44475675671"/>
    <n v="212246.05308048046"/>
    <n v="119484.39167627625"/>
    <n v="0.75"/>
    <n v="89613.293757207197"/>
    <n v="89613.293757207197"/>
  </r>
  <r>
    <n v="340"/>
    <x v="0"/>
    <m/>
    <x v="5"/>
    <s v="D.G. Set 30KVA"/>
    <d v="2009-08-03T00:00:00"/>
    <s v="2009-10"/>
    <m/>
    <n v="7.1105221309302941E-2"/>
    <m/>
    <m/>
    <n v="320000"/>
    <m/>
    <n v="320000"/>
    <n v="250824.9829901717"/>
    <n v="22753.670818976942"/>
    <n v="273578.65380914864"/>
    <n v="46421.346190851356"/>
    <n v="69175.017009828298"/>
    <n v="15"/>
    <n v="365"/>
    <m/>
    <n v="-4.205479452054794"/>
    <d v="2009-08-01T00:00:00"/>
    <s v="Electric Generators"/>
    <n v="710"/>
    <n v="59"/>
    <n v="112.9"/>
    <n v="90"/>
    <n v="115.5"/>
    <n v="1.0230292294065544"/>
    <s v="Generators &amp; Alternators"/>
    <n v="668"/>
    <n v="4"/>
    <n v="104.4"/>
    <n v="144"/>
    <n v="141.69999999999999"/>
    <n v="1.3572796934865898"/>
    <n v="1.3885367989167503"/>
    <n v="14.533333333333333"/>
    <n v="8"/>
    <n v="0.9"/>
    <n v="444331.77565336012"/>
    <n v="399898.59808802413"/>
    <n v="44433.177565335995"/>
    <n v="0.75"/>
    <n v="33324.883174001996"/>
    <n v="44433.177565336002"/>
  </r>
  <r>
    <n v="341"/>
    <x v="0"/>
    <m/>
    <x v="5"/>
    <s v="D.G. Set 30KVA"/>
    <d v="2009-08-03T00:00:00"/>
    <s v="2009-10"/>
    <m/>
    <n v="7.1105221309302941E-2"/>
    <m/>
    <m/>
    <n v="320000"/>
    <m/>
    <n v="320000"/>
    <n v="250824.9829901717"/>
    <n v="22753.670818976942"/>
    <n v="273578.65380914864"/>
    <n v="46421.346190851356"/>
    <n v="69175.017009828298"/>
    <n v="15"/>
    <n v="365"/>
    <m/>
    <n v="-3.6219178082191785"/>
    <d v="2009-08-01T00:00:00"/>
    <s v="Electric Generators"/>
    <n v="710"/>
    <n v="59"/>
    <n v="112.9"/>
    <n v="90"/>
    <n v="115.5"/>
    <n v="1.0230292294065544"/>
    <s v="Generators &amp; Alternators"/>
    <n v="668"/>
    <n v="4"/>
    <n v="104.4"/>
    <n v="144"/>
    <n v="141.69999999999999"/>
    <n v="1.3572796934865898"/>
    <n v="1.3885367989167503"/>
    <n v="14.533333333333333"/>
    <n v="8"/>
    <n v="0.9"/>
    <n v="444331.77565336012"/>
    <n v="399898.59808802413"/>
    <n v="44433.177565335995"/>
    <n v="0.75"/>
    <n v="33324.883174001996"/>
    <n v="44433.177565336002"/>
  </r>
  <r>
    <n v="342"/>
    <x v="0"/>
    <m/>
    <x v="5"/>
    <s v="Split AC 1.5ton"/>
    <d v="2014-03-07T00:00:00"/>
    <s v="2013-14"/>
    <m/>
    <n v="6.3405963302752305E-2"/>
    <m/>
    <m/>
    <n v="319090.90000000002"/>
    <m/>
    <n v="319090.90000000002"/>
    <n v="162896.26536719245"/>
    <n v="20232.265895642206"/>
    <n v="183128.53126283464"/>
    <n v="135962.36873716538"/>
    <n v="156194.63463280757"/>
    <n v="15"/>
    <n v="365"/>
    <m/>
    <n v="-4.1999999999999993"/>
    <d v="2014-03-01T00:00:00"/>
    <m/>
    <m/>
    <m/>
    <m/>
    <m/>
    <m/>
    <m/>
    <s v="Air conditioner"/>
    <n v="653"/>
    <n v="27"/>
    <n v="107.3"/>
    <n v="144"/>
    <n v="122.3"/>
    <n v="1.1397949673811743"/>
    <n v="1.1397949673811743"/>
    <n v="9.9388888888888882"/>
    <n v="8"/>
    <n v="0.9"/>
    <n v="363698.20195712958"/>
    <n v="327328.38176141662"/>
    <n v="36369.820195712964"/>
    <n v="0.75"/>
    <n v="27277.365146784723"/>
    <n v="36369.820195712949"/>
  </r>
  <r>
    <n v="343"/>
    <x v="0"/>
    <s v="BAHS"/>
    <x v="0"/>
    <s v="Bottom Ash Handling System"/>
    <d v="2017-03-31T00:00:00"/>
    <s v="2016-17"/>
    <n v="2.5018037518037519E-2"/>
    <n v="4.2492965367965367E-2"/>
    <m/>
    <m/>
    <n v="318000"/>
    <n v="0"/>
    <n v="318000"/>
    <n v="45357.503246753251"/>
    <n v="13512.762987012986"/>
    <n v="58870.266233766233"/>
    <n v="259129.73376623378"/>
    <n v="272642.49675324676"/>
    <m/>
    <n v="365"/>
    <m/>
    <n v="-4.1972602739726028"/>
    <d v="2017-03-01T00:00:00"/>
    <m/>
    <m/>
    <m/>
    <m/>
    <m/>
    <m/>
    <m/>
    <s v="Material handling, lifting and hoisting equipment"/>
    <n v="745"/>
    <n v="63"/>
    <n v="103.3"/>
    <n v="144"/>
    <n v="120"/>
    <n v="1.1616650532429817"/>
    <n v="1.1616650532429817"/>
    <n v="6.875"/>
    <n v="8"/>
    <n v="0.95"/>
    <n v="369409.48693126818"/>
    <n v="301588.2139399806"/>
    <n v="67821.27299128758"/>
    <n v="0.75"/>
    <n v="50865.954743465685"/>
    <n v="50865.954743465685"/>
  </r>
  <r>
    <n v="344"/>
    <x v="0"/>
    <m/>
    <x v="5"/>
    <s v="Dining Table With 4 Chair  4&quot; X 3&quot;X 12MM"/>
    <d v="2023-03-31T00:00:00"/>
    <s v="2022-23"/>
    <m/>
    <n v="9.5000000000000001E-2"/>
    <m/>
    <m/>
    <n v="0"/>
    <n v="316504"/>
    <n v="316504"/>
    <m/>
    <n v="82.377753424657541"/>
    <n v="82.377753424657541"/>
    <n v="316421.62224657537"/>
    <n v="0"/>
    <n v="10"/>
    <n v="365"/>
    <m/>
    <n v="-4.1972602739726028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5"/>
    <n v="316899.38288569642"/>
    <n v="43903.768670622521"/>
    <n v="272995.61421507387"/>
    <n v="0.75"/>
    <n v="204746.71066130541"/>
    <n v="204746.71066130541"/>
  </r>
  <r>
    <n v="345"/>
    <x v="0"/>
    <m/>
    <x v="10"/>
    <s v="Digital insulation tester (Megg"/>
    <d v="2014-01-11T00:00:00"/>
    <s v="2013-14"/>
    <m/>
    <n v="2.358994490358127E-2"/>
    <m/>
    <m/>
    <n v="316000"/>
    <m/>
    <n v="316000"/>
    <n v="63292.323182006861"/>
    <n v="7454.4225895316813"/>
    <n v="70746.745771538539"/>
    <n v="245253.25422846148"/>
    <n v="252707.67681799314"/>
    <n v="40"/>
    <n v="365"/>
    <m/>
    <n v="-4.1945205479452063"/>
    <d v="2014-01-01T00:00:00"/>
    <m/>
    <m/>
    <m/>
    <m/>
    <m/>
    <m/>
    <m/>
    <s v="e. Manufacture of measuring, testing, navigating and control equipment"/>
    <n v="654"/>
    <n v="25"/>
    <n v="102.3"/>
    <n v="144"/>
    <n v="113.8"/>
    <n v="1.1124144672531768"/>
    <n v="1.1124144672531768"/>
    <n v="10.094444444444445"/>
    <n v="6"/>
    <n v="1"/>
    <n v="351522.97165200388"/>
    <n v="351522.97165200388"/>
    <n v="0"/>
    <n v="0.75"/>
    <n v="0"/>
    <n v="0"/>
  </r>
  <r>
    <n v="346"/>
    <x v="0"/>
    <m/>
    <x v="5"/>
    <s v="HP -280 GI Desktop 64 Bit"/>
    <d v="2016-03-31T00:00:00"/>
    <s v="2015-16"/>
    <m/>
    <n v="0.31666666666666665"/>
    <m/>
    <m/>
    <n v="315000"/>
    <m/>
    <n v="315000"/>
    <n v="299523.28767123289"/>
    <n v="0"/>
    <n v="299523.28767123289"/>
    <n v="15476.712328767113"/>
    <n v="15476.712328767113"/>
    <n v="3"/>
    <n v="365"/>
    <m/>
    <n v="-4.1260273972602732"/>
    <d v="2016-03-01T00:00:00"/>
    <m/>
    <m/>
    <m/>
    <m/>
    <m/>
    <m/>
    <m/>
    <s v="Personal Computer (P.C.)"/>
    <n v="645"/>
    <n v="51"/>
    <n v="115.6"/>
    <n v="144"/>
    <n v="115.6"/>
    <n v="1"/>
    <n v="1"/>
    <n v="7.875"/>
    <n v="5"/>
    <n v="1"/>
    <n v="315000"/>
    <n v="315000"/>
    <n v="0"/>
    <n v="0.75"/>
    <n v="0"/>
    <n v="0"/>
  </r>
  <r>
    <n v="347"/>
    <x v="0"/>
    <m/>
    <x v="10"/>
    <s v="30 KVA DG Set"/>
    <d v="2012-04-01T00:00:00"/>
    <s v="2012-13"/>
    <m/>
    <n v="2.0606979091564528E-2"/>
    <m/>
    <m/>
    <n v="313500"/>
    <m/>
    <n v="313500"/>
    <n v="104016.3616438356"/>
    <n v="6460.2879452054794"/>
    <n v="110476.64958904107"/>
    <n v="203023.35041095893"/>
    <n v="209483.63835616439"/>
    <n v="40"/>
    <n v="365"/>
    <m/>
    <n v="-4.1123287671232873"/>
    <d v="2012-04-01T00:00:00"/>
    <m/>
    <m/>
    <m/>
    <m/>
    <m/>
    <m/>
    <m/>
    <s v="Generators &amp; Alternators"/>
    <n v="668"/>
    <n v="4"/>
    <n v="104.4"/>
    <n v="144"/>
    <n v="141.69999999999999"/>
    <n v="1.3572796934865898"/>
    <n v="1.3572796934865898"/>
    <n v="11.872222222222222"/>
    <n v="8"/>
    <n v="0.9"/>
    <n v="425507.18390804593"/>
    <n v="382956.46551724133"/>
    <n v="42550.718390804599"/>
    <n v="0.75"/>
    <n v="31913.038793103449"/>
    <n v="42550.718390804584"/>
  </r>
  <r>
    <n v="348"/>
    <x v="0"/>
    <m/>
    <x v="5"/>
    <s v="Desktop (HP ELITE)"/>
    <d v="2012-04-01T00:00:00"/>
    <s v="2012-13"/>
    <m/>
    <n v="0.56895397260273961"/>
    <m/>
    <m/>
    <n v="312375"/>
    <m/>
    <n v="312375"/>
    <n v="296756.25"/>
    <n v="0"/>
    <n v="296756.25"/>
    <n v="15618.75"/>
    <n v="15618.75"/>
    <n v="3"/>
    <n v="365"/>
    <m/>
    <n v="-4.1753424657534239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359308.95522388059"/>
    <n v="359308.95522388059"/>
    <n v="0"/>
    <n v="0.75"/>
    <n v="0"/>
    <n v="0"/>
  </r>
  <r>
    <n v="349"/>
    <x v="0"/>
    <m/>
    <x v="5"/>
    <s v="SPLIT AC 1 TON"/>
    <d v="2019-04-21T00:00:00"/>
    <s v="2019-20"/>
    <m/>
    <n v="9.5000000000000001E-2"/>
    <m/>
    <m/>
    <n v="312000"/>
    <m/>
    <n v="312000"/>
    <n v="87377.095890410958"/>
    <n v="29640"/>
    <n v="117017.09589041096"/>
    <n v="194982.90410958906"/>
    <n v="224622.90410958906"/>
    <n v="10"/>
    <n v="365"/>
    <m/>
    <n v="-4.131506849315068"/>
    <d v="2019-04-01T00:00:00"/>
    <m/>
    <m/>
    <m/>
    <m/>
    <m/>
    <m/>
    <m/>
    <s v="Air conditioner"/>
    <n v="653"/>
    <n v="88"/>
    <n v="118.3"/>
    <n v="144"/>
    <n v="122.3"/>
    <n v="1.0338123415046492"/>
    <n v="1.0338123415046492"/>
    <n v="4.8166666666666664"/>
    <n v="8"/>
    <n v="0.9"/>
    <n v="322549.45054945053"/>
    <n v="174781.48351648348"/>
    <n v="147767.96703296705"/>
    <n v="0.75"/>
    <n v="110825.97527472529"/>
    <n v="110825.97527472529"/>
  </r>
  <r>
    <n v="350"/>
    <x v="0"/>
    <m/>
    <x v="5"/>
    <s v="DELL LATITUDE 3480"/>
    <d v="2018-01-09T00:00:00"/>
    <s v="2017-18"/>
    <m/>
    <n v="0.31666666666666665"/>
    <m/>
    <m/>
    <n v="311402"/>
    <m/>
    <n v="311402"/>
    <n v="295831.90000000002"/>
    <n v="0"/>
    <n v="295831.90000000002"/>
    <n v="15570.099999999977"/>
    <n v="15570.099999999977"/>
    <n v="3"/>
    <n v="365"/>
    <m/>
    <n v="-4.1369863013698627"/>
    <d v="2018-01-01T00:00:00"/>
    <m/>
    <m/>
    <m/>
    <m/>
    <m/>
    <m/>
    <m/>
    <s v="e. Manufacture of measuring, testing, navigating and control equipment"/>
    <n v="654"/>
    <n v="73"/>
    <n v="106.5"/>
    <n v="144"/>
    <n v="113.8"/>
    <n v="1.0685446009389672"/>
    <n v="1.0685446009389672"/>
    <n v="6.1"/>
    <n v="6"/>
    <n v="1"/>
    <n v="332746.92582159623"/>
    <n v="332746.92582159623"/>
    <n v="0"/>
    <n v="0.75"/>
    <n v="0"/>
    <n v="0"/>
  </r>
  <r>
    <n v="351"/>
    <x v="0"/>
    <m/>
    <x v="5"/>
    <s v="711213992791/01.10.21"/>
    <d v="2021-10-29T00:00:00"/>
    <s v="2021-22"/>
    <m/>
    <n v="0.31666666666666665"/>
    <m/>
    <m/>
    <n v="310340"/>
    <m/>
    <n v="310340"/>
    <n v="41463.69132420091"/>
    <n v="98274.333333333328"/>
    <n v="139738.02465753423"/>
    <n v="170601.97534246577"/>
    <n v="268876.30867579911"/>
    <n v="3"/>
    <n v="365"/>
    <m/>
    <n v="-4.1424657534246574"/>
    <d v="2021-10-01T00:00:00"/>
    <m/>
    <m/>
    <m/>
    <m/>
    <m/>
    <m/>
    <m/>
    <s v="b. Manufacture of computers and peripheral equipment"/>
    <n v="644"/>
    <n v="118"/>
    <n v="134.69999999999999"/>
    <n v="144"/>
    <n v="135.1"/>
    <n v="1.0029695619896066"/>
    <n v="1.0029695619896066"/>
    <n v="2.2944444444444443"/>
    <n v="5"/>
    <n v="1"/>
    <n v="311261.57386785455"/>
    <n v="142834.47778602657"/>
    <n v="168427.09608182797"/>
    <n v="0.75"/>
    <n v="126320.32206137097"/>
    <n v="126320.32206137097"/>
  </r>
  <r>
    <n v="352"/>
    <x v="0"/>
    <m/>
    <x v="5"/>
    <s v="MARUTI OMNI AMBULANCE"/>
    <d v="2012-04-01T00:00:00"/>
    <s v="2012-13"/>
    <m/>
    <n v="0.198947488584474"/>
    <m/>
    <m/>
    <n v="310312"/>
    <m/>
    <n v="310312"/>
    <n v="294796.40000000002"/>
    <n v="0"/>
    <n v="294796.40000000002"/>
    <n v="15515.599999999977"/>
    <n v="15515.599999999977"/>
    <n v="8"/>
    <n v="365"/>
    <m/>
    <n v="-4.1424657534246574"/>
    <d v="2012-04-01T00:00:00"/>
    <m/>
    <m/>
    <m/>
    <m/>
    <m/>
    <m/>
    <m/>
    <s v="Light, medium &amp; heavy commercial vehicles"/>
    <n v="801"/>
    <n v="4"/>
    <n v="102"/>
    <n v="144"/>
    <n v="115.4"/>
    <n v="1.1313725490196078"/>
    <n v="1.1313725490196078"/>
    <n v="11.872222222222222"/>
    <n v="6"/>
    <n v="0.9"/>
    <n v="351078.47843137255"/>
    <n v="315970.63058823528"/>
    <n v="35107.847843137279"/>
    <n v="0.75"/>
    <n v="26330.885882352959"/>
    <n v="35107.84784313725"/>
  </r>
  <r>
    <n v="353"/>
    <x v="0"/>
    <m/>
    <x v="5"/>
    <s v="Primavera"/>
    <d v="2011-03-31T00:00:00"/>
    <s v="2010-11"/>
    <m/>
    <n v="0.17139835315645013"/>
    <m/>
    <m/>
    <n v="307851"/>
    <m/>
    <n v="307851"/>
    <n v="307851"/>
    <n v="0"/>
    <n v="307851"/>
    <n v="0"/>
    <n v="0"/>
    <n v="6"/>
    <n v="365"/>
    <m/>
    <n v="-4.0986301369863014"/>
    <d v="2011-03-01T00:00:00"/>
    <s v="Computer Peripherals"/>
    <n v="757"/>
    <n v="78"/>
    <n v="93.3"/>
    <n v="90"/>
    <n v="93.3"/>
    <n v="1"/>
    <s v="b. Manufacture of computers and peripheral equipment"/>
    <n v="644"/>
    <n v="4"/>
    <n v="95.5"/>
    <n v="144"/>
    <n v="135.1"/>
    <n v="1.4146596858638742"/>
    <n v="1.4146596858638742"/>
    <n v="12.875"/>
    <n v="5"/>
    <n v="1"/>
    <n v="435504.39895287954"/>
    <n v="435504.39895287959"/>
    <n v="0"/>
    <n v="0.75"/>
    <n v="0"/>
    <n v="0"/>
  </r>
  <r>
    <n v="354"/>
    <x v="1"/>
    <m/>
    <x v="7"/>
    <s v="746/78"/>
    <d v="2010-04-16T00:00:00"/>
    <s v="2010-11"/>
    <m/>
    <n v="0"/>
    <m/>
    <m/>
    <n v="306737"/>
    <m/>
    <n v="306737"/>
    <n v="0"/>
    <n v="0"/>
    <n v="0"/>
    <n v="306737"/>
    <n v="306737"/>
    <s v="infinite"/>
    <n v="365"/>
    <m/>
    <n v="-4.0986301369863014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355"/>
    <x v="1"/>
    <m/>
    <x v="7"/>
    <s v="1146/09"/>
    <d v="2009-05-02T00:00:00"/>
    <s v="2009-10"/>
    <m/>
    <n v="0"/>
    <m/>
    <m/>
    <n v="304776"/>
    <m/>
    <n v="304776"/>
    <n v="0"/>
    <n v="0"/>
    <n v="0"/>
    <n v="304776"/>
    <n v="304776"/>
    <s v="infinite"/>
    <n v="365"/>
    <m/>
    <n v="-4.0986301369863014"/>
    <d v="2009-05-01T00:00:00"/>
    <m/>
    <m/>
    <m/>
    <m/>
    <m/>
    <m/>
    <m/>
    <m/>
    <m/>
    <m/>
    <m/>
    <m/>
    <m/>
    <m/>
    <m/>
    <n v="14.786111111111111"/>
    <m/>
    <m/>
    <m/>
    <m/>
    <m/>
    <m/>
    <m/>
    <m/>
  </r>
  <r>
    <n v="356"/>
    <x v="0"/>
    <m/>
    <x v="5"/>
    <s v="COMPUTER"/>
    <d v="2016-07-21T00:00:00"/>
    <s v="2016-17"/>
    <m/>
    <n v="0.31666666666666665"/>
    <m/>
    <m/>
    <n v="303500"/>
    <m/>
    <n v="303500"/>
    <n v="288325"/>
    <n v="0"/>
    <n v="288325"/>
    <n v="15175"/>
    <n v="15175"/>
    <n v="3"/>
    <n v="365"/>
    <m/>
    <n v="-4.1397260273972609"/>
    <d v="2016-07-01T00:00:00"/>
    <m/>
    <m/>
    <m/>
    <m/>
    <m/>
    <m/>
    <m/>
    <s v="Personal Computer (P.C.)"/>
    <n v="645"/>
    <n v="55"/>
    <n v="115.6"/>
    <n v="144"/>
    <n v="115.6"/>
    <n v="1"/>
    <n v="1"/>
    <n v="7.5666666666666664"/>
    <n v="5"/>
    <n v="1"/>
    <n v="303500"/>
    <n v="303500"/>
    <n v="0"/>
    <n v="0.75"/>
    <n v="0"/>
    <n v="0"/>
  </r>
  <r>
    <n v="357"/>
    <x v="1"/>
    <m/>
    <x v="7"/>
    <s v=".35 Acre Land fr.Kishan Cd. Suresh Vil. Lohakhan"/>
    <d v="2011-09-06T00:00:00"/>
    <s v="2011-12"/>
    <m/>
    <n v="0"/>
    <m/>
    <m/>
    <n v="302010"/>
    <m/>
    <n v="302010"/>
    <n v="0"/>
    <n v="0"/>
    <n v="0"/>
    <n v="302010"/>
    <n v="302010"/>
    <s v="infinite"/>
    <n v="365"/>
    <m/>
    <n v="-4.0794520547945208"/>
    <d v="2011-09-01T00:00:00"/>
    <m/>
    <m/>
    <m/>
    <m/>
    <m/>
    <m/>
    <m/>
    <m/>
    <m/>
    <m/>
    <m/>
    <m/>
    <m/>
    <m/>
    <m/>
    <n v="12.441666666666666"/>
    <m/>
    <m/>
    <m/>
    <m/>
    <m/>
    <m/>
    <m/>
    <m/>
  </r>
  <r>
    <n v="358"/>
    <x v="1"/>
    <m/>
    <x v="9"/>
    <s v="Supply Of Pota Cabin (Residential Execut"/>
    <d v="2012-04-01T00:00:00"/>
    <s v="2012-13"/>
    <m/>
    <n v="0.87148712328767131"/>
    <m/>
    <m/>
    <n v="299588.8"/>
    <m/>
    <n v="299588.8"/>
    <n v="284609.36"/>
    <n v="0"/>
    <n v="284609.36"/>
    <n v="14979.440000000002"/>
    <n v="14979.440000000002"/>
    <n v="3"/>
    <n v="365"/>
    <m/>
    <n v="-4.0794520547945208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359"/>
    <x v="1"/>
    <m/>
    <x v="9"/>
    <s v="Supply Of Pota Cabin (Residential Execut"/>
    <d v="2012-04-01T00:00:00"/>
    <s v="2012-13"/>
    <m/>
    <n v="0.87203616438356157"/>
    <m/>
    <m/>
    <n v="299588.8"/>
    <m/>
    <n v="299588.8"/>
    <n v="284609.36"/>
    <n v="0"/>
    <n v="284609.36"/>
    <n v="14979.440000000002"/>
    <n v="14979.440000000002"/>
    <n v="3"/>
    <n v="365"/>
    <m/>
    <n v="-4.1013698630136979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360"/>
    <x v="0"/>
    <m/>
    <x v="5"/>
    <s v="Auto cad  2011  3D Network Licence"/>
    <d v="2012-04-01T00:00:00"/>
    <s v="2012-13"/>
    <m/>
    <n v="0.47017726027397244"/>
    <m/>
    <m/>
    <n v="298200"/>
    <m/>
    <n v="298200"/>
    <n v="298200"/>
    <n v="0"/>
    <n v="298200"/>
    <n v="0"/>
    <n v="0"/>
    <n v="3"/>
    <n v="365"/>
    <m/>
    <n v="-4.1013698630136979"/>
    <d v="2012-04-01T00:00:00"/>
    <m/>
    <m/>
    <m/>
    <m/>
    <m/>
    <m/>
    <m/>
    <s v="a. Manufacture of electronic components"/>
    <n v="640"/>
    <n v="4"/>
    <n v="103.4"/>
    <n v="144"/>
    <n v="114.8"/>
    <n v="1.1102514506769825"/>
    <n v="1.1102514506769825"/>
    <n v="11.872222222222222"/>
    <n v="5"/>
    <n v="1"/>
    <n v="331076.98259187618"/>
    <n v="331076.98259187624"/>
    <n v="0"/>
    <n v="0.75"/>
    <n v="0"/>
    <n v="0"/>
  </r>
  <r>
    <n v="361"/>
    <x v="0"/>
    <m/>
    <x v="5"/>
    <s v="LED TV 22''"/>
    <d v="2014-03-10T00:00:00"/>
    <s v="2013-14"/>
    <m/>
    <n v="6.3397212543553988E-2"/>
    <m/>
    <m/>
    <n v="297499.96000000002"/>
    <m/>
    <n v="297499.96000000002"/>
    <n v="151737.09202737239"/>
    <n v="18860.668195818809"/>
    <n v="170597.7602231912"/>
    <n v="126902.19977680882"/>
    <n v="145762.86797262763"/>
    <n v="15"/>
    <n v="365"/>
    <m/>
    <n v="-4.1013698630136979"/>
    <d v="2014-03-01T00:00:00"/>
    <m/>
    <m/>
    <m/>
    <m/>
    <m/>
    <m/>
    <m/>
    <s v="Colour TV"/>
    <n v="652"/>
    <n v="27"/>
    <n v="95.4"/>
    <n v="144"/>
    <n v="95.4"/>
    <n v="1"/>
    <n v="1"/>
    <n v="9.9305555555555554"/>
    <n v="8"/>
    <n v="0.9"/>
    <n v="297499.96000000002"/>
    <n v="267749.96400000004"/>
    <n v="29749.995999999985"/>
    <n v="0.75"/>
    <n v="22312.496999999988"/>
    <n v="29749.995999999996"/>
  </r>
  <r>
    <n v="362"/>
    <x v="1"/>
    <m/>
    <x v="7"/>
    <s v="0.34 Acre Land- Prakash Vil.Mehloi"/>
    <d v="2012-02-27T00:00:00"/>
    <s v="2011-12"/>
    <m/>
    <n v="0"/>
    <m/>
    <m/>
    <n v="293446"/>
    <m/>
    <n v="293446"/>
    <n v="0"/>
    <n v="0"/>
    <n v="0"/>
    <n v="293446"/>
    <n v="293446"/>
    <s v="infinite"/>
    <n v="365"/>
    <m/>
    <n v="-4.1013698630136979"/>
    <d v="2012-02-01T00:00:00"/>
    <m/>
    <m/>
    <m/>
    <m/>
    <m/>
    <m/>
    <m/>
    <m/>
    <m/>
    <m/>
    <m/>
    <m/>
    <m/>
    <m/>
    <m/>
    <n v="11.966666666666667"/>
    <m/>
    <m/>
    <m/>
    <m/>
    <m/>
    <m/>
    <m/>
    <m/>
  </r>
  <r>
    <n v="363"/>
    <x v="0"/>
    <m/>
    <x v="5"/>
    <s v="Desktop (Lenovo ThinkCentre)"/>
    <d v="2012-04-01T00:00:00"/>
    <s v="2012-13"/>
    <m/>
    <n v="0.42772712328767115"/>
    <m/>
    <m/>
    <n v="290945.2"/>
    <m/>
    <n v="290945.2"/>
    <n v="276397.94"/>
    <n v="0"/>
    <n v="276397.94"/>
    <n v="14547.260000000009"/>
    <n v="14547.260000000009"/>
    <n v="3"/>
    <n v="365"/>
    <m/>
    <n v="-4.3506849315068497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334659.3544278607"/>
    <n v="334659.35442786076"/>
    <n v="0"/>
    <n v="0.75"/>
    <n v="0"/>
    <n v="0"/>
  </r>
  <r>
    <n v="364"/>
    <x v="0"/>
    <m/>
    <x v="5"/>
    <s v="Maruti Omni Ambulance"/>
    <d v="2010-04-30T00:00:00"/>
    <s v="2010-11"/>
    <m/>
    <n v="0.14824596774193546"/>
    <m/>
    <m/>
    <n v="290497"/>
    <m/>
    <n v="290497"/>
    <n v="275972.15000000002"/>
    <n v="0"/>
    <n v="275972.15000000002"/>
    <n v="14524.849999999977"/>
    <n v="14524.849999999977"/>
    <n v="8"/>
    <n v="365"/>
    <m/>
    <n v="-4.3506849315068497"/>
    <d v="2010-04-01T00:00:00"/>
    <s v="Bus / Mini bus / Truck"/>
    <n v="766"/>
    <n v="67"/>
    <n v="132.30000000000001"/>
    <n v="90"/>
    <n v="124.5"/>
    <n v="0.94104308390022673"/>
    <s v="Light, medium &amp; heavy commercial vehicles"/>
    <n v="801"/>
    <n v="4"/>
    <n v="102"/>
    <n v="144"/>
    <n v="115.4"/>
    <n v="1.1313725490196078"/>
    <n v="1.0646703125694721"/>
    <n v="13.791666666666666"/>
    <n v="6"/>
    <n v="0.9"/>
    <n v="309283.53179049393"/>
    <n v="278355.17861144454"/>
    <n v="30928.353179049387"/>
    <n v="0.75"/>
    <n v="23196.26488428704"/>
    <n v="30928.353179049387"/>
  </r>
  <r>
    <n v="365"/>
    <x v="0"/>
    <m/>
    <x v="5"/>
    <s v="Power 6.1  Hardware"/>
    <d v="2010-07-30T00:00:00"/>
    <s v="2010-11"/>
    <m/>
    <n v="0.17407067137809187"/>
    <m/>
    <m/>
    <n v="283500"/>
    <m/>
    <n v="283500"/>
    <n v="283500"/>
    <n v="0"/>
    <n v="283500"/>
    <n v="0"/>
    <n v="0"/>
    <n v="6"/>
    <n v="365"/>
    <m/>
    <n v="-4.3506849315068497"/>
    <d v="2010-07-01T00:00:00"/>
    <s v="Computer Peripherals"/>
    <n v="757"/>
    <n v="70"/>
    <n v="94.9"/>
    <n v="90"/>
    <n v="93.3"/>
    <n v="0.98314014752370904"/>
    <s v="b. Manufacture of computers and peripheral equipment"/>
    <n v="644"/>
    <n v="4"/>
    <n v="95.5"/>
    <n v="144"/>
    <n v="135.1"/>
    <n v="1.4146596858638742"/>
    <n v="1.3908087322560532"/>
    <n v="13.541666666666666"/>
    <n v="5"/>
    <n v="1"/>
    <n v="394294.27559459105"/>
    <n v="394294.2755945911"/>
    <n v="0"/>
    <n v="0.75"/>
    <n v="0"/>
    <n v="0"/>
  </r>
  <r>
    <n v="366"/>
    <x v="0"/>
    <m/>
    <x v="5"/>
    <s v="Video Confrecing(Cisco/CTS-SX20)"/>
    <d v="2013-09-27T00:00:00"/>
    <s v="2013-14"/>
    <m/>
    <n v="6.3890149366609944E-2"/>
    <m/>
    <m/>
    <n v="281419"/>
    <m/>
    <n v="281419"/>
    <n v="150651.0973787338"/>
    <n v="17979.901944602003"/>
    <n v="168630.9993233358"/>
    <n v="112788.0006766642"/>
    <n v="130767.9026212662"/>
    <n v="15"/>
    <n v="365"/>
    <m/>
    <n v="-4.3534246575342461"/>
    <d v="2013-09-01T00:00:00"/>
    <m/>
    <m/>
    <m/>
    <m/>
    <m/>
    <m/>
    <m/>
    <s v="a. Manufacture of electronic components"/>
    <n v="640"/>
    <n v="21"/>
    <n v="108.6"/>
    <n v="144"/>
    <n v="114.8"/>
    <n v="1.0570902394106814"/>
    <n v="1.0570902394106814"/>
    <n v="10.383333333333333"/>
    <n v="5"/>
    <n v="1"/>
    <n v="297485.27808471455"/>
    <n v="297485.27808471455"/>
    <n v="0"/>
    <n v="0.75"/>
    <n v="0"/>
    <n v="0"/>
  </r>
  <r>
    <n v="367"/>
    <x v="0"/>
    <m/>
    <x v="5"/>
    <s v="HP Plotter T1200 Qty .1 No..from PC Soluti"/>
    <d v="2012-04-01T00:00:00"/>
    <s v="2012-13"/>
    <m/>
    <n v="0.2958265753424657"/>
    <m/>
    <m/>
    <n v="278250"/>
    <m/>
    <n v="278250"/>
    <n v="264337.5"/>
    <n v="0"/>
    <n v="264337.5"/>
    <n v="13912.5"/>
    <n v="13912.5"/>
    <n v="3"/>
    <n v="365"/>
    <m/>
    <n v="-4.3534246575342461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393629.05759162299"/>
    <n v="393629.05759162299"/>
    <n v="0"/>
    <n v="0.75"/>
    <n v="0"/>
    <n v="0"/>
  </r>
  <r>
    <n v="368"/>
    <x v="0"/>
    <m/>
    <x v="5"/>
    <s v="TESTO 480 PROF MULTIFUNCTION INSTRUMENT"/>
    <d v="2019-09-11T00:00:00"/>
    <s v="2019-20"/>
    <m/>
    <n v="6.3333333333333325E-2"/>
    <m/>
    <m/>
    <n v="277650.46000000002"/>
    <m/>
    <n v="277650.46000000002"/>
    <n v="44948.947072328767"/>
    <n v="17584.529133333333"/>
    <n v="62533.476205662097"/>
    <n v="215116.98379433792"/>
    <n v="232701.51292767125"/>
    <n v="15"/>
    <n v="365"/>
    <m/>
    <n v="-4.3534246575342461"/>
    <d v="2019-09-01T00:00:00"/>
    <m/>
    <m/>
    <m/>
    <m/>
    <m/>
    <m/>
    <m/>
    <s v="e. Manufacture of measuring, testing, navigating and control equipment"/>
    <n v="654"/>
    <n v="93"/>
    <n v="112.9"/>
    <n v="144"/>
    <n v="113.8"/>
    <n v="1.0079716563330381"/>
    <n v="1.0079716563330381"/>
    <n v="4.427777777777778"/>
    <n v="6"/>
    <n v="1"/>
    <n v="279863.79404782999"/>
    <n v="206529.11468159306"/>
    <n v="73334.679366236931"/>
    <n v="0.75"/>
    <n v="55001.009524677698"/>
    <n v="55001.009524677698"/>
  </r>
  <r>
    <n v="369"/>
    <x v="0"/>
    <m/>
    <x v="5"/>
    <s v="ABT SOFTWARE-MULTI FUNCTION METER"/>
    <d v="2021-01-21T00:00:00"/>
    <s v="2020-21"/>
    <m/>
    <n v="0.2"/>
    <m/>
    <m/>
    <n v="276887"/>
    <m/>
    <n v="276887"/>
    <n v="65997.723287671237"/>
    <n v="55377.4"/>
    <n v="121375.12328767125"/>
    <n v="155511.87671232875"/>
    <n v="210889.27671232878"/>
    <n v="5"/>
    <n v="365"/>
    <m/>
    <n v="-4.3589041095890408"/>
    <d v="2021-01-01T00:00:00"/>
    <m/>
    <m/>
    <m/>
    <m/>
    <m/>
    <m/>
    <m/>
    <s v="Computer peripherals"/>
    <n v="647"/>
    <n v="109"/>
    <n v="87.2"/>
    <n v="144"/>
    <n v="94.2"/>
    <n v="1.0802752293577982"/>
    <n v="1.0802752293577982"/>
    <n v="3.0666666666666669"/>
    <n v="5"/>
    <n v="1"/>
    <n v="299114.16743119265"/>
    <n v="183456.68935779817"/>
    <n v="115657.47807339448"/>
    <n v="0.75"/>
    <n v="86743.108555045852"/>
    <n v="86743.108555045852"/>
  </r>
  <r>
    <n v="370"/>
    <x v="0"/>
    <m/>
    <x v="5"/>
    <s v="Cannon all in one Printer,photo copy,."/>
    <d v="2012-04-01T00:00:00"/>
    <s v="2012-13"/>
    <m/>
    <n v="0.30026767123287662"/>
    <m/>
    <m/>
    <n v="275000"/>
    <m/>
    <n v="275000"/>
    <n v="261250"/>
    <n v="0"/>
    <n v="261250"/>
    <n v="13750"/>
    <n v="13750"/>
    <n v="3"/>
    <n v="365"/>
    <m/>
    <n v="-4.3589041095890408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257761.19402985074"/>
    <n v="257761.19402985074"/>
    <n v="0"/>
    <n v="0.75"/>
    <n v="0"/>
    <n v="0"/>
  </r>
  <r>
    <n v="371"/>
    <x v="1"/>
    <m/>
    <x v="7"/>
    <s v="0.25 Acre Land-Narayan Biswal  Vil.Lohakhan"/>
    <d v="2012-03-28T00:00:00"/>
    <s v="2011-12"/>
    <m/>
    <n v="0"/>
    <m/>
    <m/>
    <n v="271508"/>
    <m/>
    <n v="271508"/>
    <n v="0"/>
    <n v="0"/>
    <n v="0"/>
    <n v="271508"/>
    <n v="271508"/>
    <s v="infinite"/>
    <n v="365"/>
    <m/>
    <n v="-4.3589041095890408"/>
    <d v="2012-03-01T00:00:00"/>
    <m/>
    <m/>
    <m/>
    <m/>
    <m/>
    <m/>
    <m/>
    <m/>
    <m/>
    <m/>
    <m/>
    <m/>
    <m/>
    <m/>
    <m/>
    <n v="11.880555555555556"/>
    <m/>
    <m/>
    <m/>
    <m/>
    <m/>
    <m/>
    <m/>
    <m/>
  </r>
  <r>
    <n v="372"/>
    <x v="1"/>
    <m/>
    <x v="7"/>
    <s v="0.25 Acre Land fr. Narayan Vil. Lohakhan"/>
    <d v="2011-09-30T00:00:00"/>
    <s v="2011-12"/>
    <m/>
    <n v="0"/>
    <m/>
    <m/>
    <n v="271450"/>
    <m/>
    <n v="271450"/>
    <n v="0"/>
    <n v="0"/>
    <n v="0"/>
    <n v="271450"/>
    <n v="271450"/>
    <s v="infinite"/>
    <n v="365"/>
    <m/>
    <n v="-4.3589041095890408"/>
    <d v="2011-09-01T00:00:00"/>
    <m/>
    <m/>
    <m/>
    <m/>
    <m/>
    <m/>
    <m/>
    <m/>
    <m/>
    <m/>
    <m/>
    <m/>
    <m/>
    <m/>
    <m/>
    <n v="12.375"/>
    <m/>
    <m/>
    <m/>
    <m/>
    <m/>
    <m/>
    <m/>
    <m/>
  </r>
  <r>
    <n v="373"/>
    <x v="1"/>
    <m/>
    <x v="7"/>
    <s v="0.25 Acre Land fr.Veerbahu Bishwal Vil. Lohakhan"/>
    <d v="2011-09-30T00:00:00"/>
    <s v="2011-12"/>
    <m/>
    <n v="0"/>
    <m/>
    <m/>
    <n v="271450"/>
    <m/>
    <n v="271450"/>
    <n v="0"/>
    <n v="0"/>
    <n v="0"/>
    <n v="271450"/>
    <n v="271450"/>
    <s v="infinite"/>
    <n v="365"/>
    <m/>
    <n v="-4.3561643835616444"/>
    <d v="2011-09-01T00:00:00"/>
    <m/>
    <m/>
    <m/>
    <m/>
    <m/>
    <m/>
    <m/>
    <m/>
    <m/>
    <m/>
    <m/>
    <m/>
    <m/>
    <m/>
    <m/>
    <n v="12.375"/>
    <m/>
    <m/>
    <m/>
    <m/>
    <m/>
    <m/>
    <m/>
    <m/>
  </r>
  <r>
    <n v="374"/>
    <x v="1"/>
    <m/>
    <x v="3"/>
    <s v="Leasable land"/>
    <d v="2012-06-23T00:00:00"/>
    <s v="2012-13"/>
    <m/>
    <n v="1.1111111111111112E-2"/>
    <m/>
    <m/>
    <n v="270611"/>
    <m/>
    <n v="270611"/>
    <n v="29384.153333333332"/>
    <n v="3006.7888888888888"/>
    <n v="32390.94222222222"/>
    <n v="238220.05777777778"/>
    <n v="241226.84666666668"/>
    <n v="90"/>
    <n v="365"/>
    <m/>
    <n v="-4.3589041095890408"/>
    <d v="2012-06-01T00:00:00"/>
    <m/>
    <m/>
    <m/>
    <m/>
    <m/>
    <m/>
    <m/>
    <m/>
    <m/>
    <m/>
    <m/>
    <m/>
    <m/>
    <m/>
    <m/>
    <n v="11.644444444444444"/>
    <m/>
    <m/>
    <m/>
    <m/>
    <m/>
    <m/>
    <m/>
    <m/>
  </r>
  <r>
    <n v="375"/>
    <x v="1"/>
    <m/>
    <x v="7"/>
    <s v="746/147"/>
    <d v="2010-04-16T00:00:00"/>
    <s v="2010-11"/>
    <m/>
    <n v="0"/>
    <m/>
    <m/>
    <n v="268311"/>
    <m/>
    <n v="268311"/>
    <n v="0"/>
    <n v="0"/>
    <n v="0"/>
    <n v="268311"/>
    <n v="268311"/>
    <s v="infinite"/>
    <n v="365"/>
    <m/>
    <n v="-4.3589041095890408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376"/>
    <x v="0"/>
    <m/>
    <x v="10"/>
    <s v="HT jointing kit 300 x 3core st"/>
    <d v="2013-12-30T00:00:00"/>
    <s v="2013-14"/>
    <m/>
    <n v="2.9442389356090455E-2"/>
    <m/>
    <m/>
    <n v="268076.26999999996"/>
    <m/>
    <n v="268076.26999999996"/>
    <n v="66710.99955969266"/>
    <n v="7892.8059184684298"/>
    <n v="74603.805478161084"/>
    <n v="193472.46452183888"/>
    <n v="201365.2704403073"/>
    <n v="40"/>
    <n v="365"/>
    <m/>
    <n v="-4.3589041095890408"/>
    <d v="2013-12-01T00:00:00"/>
    <m/>
    <m/>
    <m/>
    <m/>
    <m/>
    <m/>
    <m/>
    <s v="Connector/plug/socket/holder-electric"/>
    <n v="700"/>
    <n v="24"/>
    <n v="108.8"/>
    <n v="144"/>
    <n v="136.9"/>
    <n v="1.2582720588235294"/>
    <n v="1.2582720588235294"/>
    <n v="10.125"/>
    <n v="5"/>
    <n v="1"/>
    <n v="337312.8801746323"/>
    <n v="337312.8801746323"/>
    <n v="0"/>
    <n v="0.75"/>
    <n v="0"/>
    <n v="0"/>
  </r>
  <r>
    <n v="377"/>
    <x v="0"/>
    <m/>
    <x v="10"/>
    <s v="HT jointing kit 300 x 3core st"/>
    <d v="2014-02-05T00:00:00"/>
    <s v="2013-14"/>
    <m/>
    <n v="2.364015125472671E-2"/>
    <m/>
    <m/>
    <n v="267351.33"/>
    <m/>
    <n v="267351.33"/>
    <n v="52688.898164462684"/>
    <n v="6320.2258793523552"/>
    <n v="59009.124043815042"/>
    <n v="208342.20595618497"/>
    <n v="214662.43183553734"/>
    <n v="40"/>
    <n v="365"/>
    <m/>
    <n v="-4.3589041095890408"/>
    <d v="2014-02-01T00:00:00"/>
    <m/>
    <m/>
    <m/>
    <m/>
    <m/>
    <m/>
    <m/>
    <s v="Connector/plug/socket/holder-electric"/>
    <n v="700"/>
    <n v="26"/>
    <n v="109.8"/>
    <n v="144"/>
    <n v="136.9"/>
    <n v="1.2468123861566485"/>
    <n v="1.2468123861566485"/>
    <n v="10.027777777777779"/>
    <n v="5"/>
    <n v="1"/>
    <n v="333336.9496994536"/>
    <n v="333336.9496994536"/>
    <n v="0"/>
    <n v="0.75"/>
    <n v="0"/>
    <n v="0"/>
  </r>
  <r>
    <n v="378"/>
    <x v="0"/>
    <m/>
    <x v="5"/>
    <s v="Laptop"/>
    <d v="2019-03-31T00:00:00"/>
    <s v="2018-19"/>
    <m/>
    <n v="0.31666666666666665"/>
    <m/>
    <m/>
    <n v="266620"/>
    <m/>
    <n v="266620"/>
    <n v="253289"/>
    <n v="0"/>
    <n v="253289"/>
    <n v="13331"/>
    <n v="13331"/>
    <n v="3"/>
    <n v="365"/>
    <m/>
    <n v="-4.2630136986301377"/>
    <d v="2019-03-01T00:00:00"/>
    <m/>
    <m/>
    <m/>
    <m/>
    <m/>
    <m/>
    <m/>
    <s v="Laptops"/>
    <n v="646"/>
    <n v="87"/>
    <n v="154.1"/>
    <n v="144"/>
    <n v="154.1"/>
    <n v="1"/>
    <n v="1"/>
    <n v="4.875"/>
    <n v="5"/>
    <n v="1"/>
    <n v="266620"/>
    <n v="259954.5"/>
    <n v="6665.5"/>
    <n v="0.75"/>
    <n v="4999.125"/>
    <n v="4999.125"/>
  </r>
  <r>
    <n v="379"/>
    <x v="0"/>
    <m/>
    <x v="5"/>
    <s v="MERCURY ANALYSER"/>
    <d v="2019-03-29T00:00:00"/>
    <s v="2018-19"/>
    <m/>
    <n v="6.3333333333333325E-2"/>
    <m/>
    <m/>
    <n v="265500"/>
    <m/>
    <n v="265500"/>
    <n v="50583.205479452052"/>
    <n v="16814.999999999996"/>
    <n v="67398.205479452052"/>
    <n v="198101.79452054796"/>
    <n v="214916.79452054796"/>
    <n v="15"/>
    <n v="365"/>
    <m/>
    <n v="-4.2739726027397253"/>
    <d v="2019-03-01T00:00:00"/>
    <m/>
    <m/>
    <m/>
    <m/>
    <m/>
    <m/>
    <m/>
    <s v="b. Manufacture of computers and peripheral equipment"/>
    <n v="644"/>
    <n v="87"/>
    <n v="135"/>
    <n v="144"/>
    <n v="135.1"/>
    <n v="1.0007407407407407"/>
    <n v="1.0007407407407407"/>
    <n v="4.8777777777777782"/>
    <n v="5"/>
    <n v="1"/>
    <n v="265696.66666666669"/>
    <n v="259201.85925925933"/>
    <n v="6494.807407407352"/>
    <n v="0.75"/>
    <n v="4871.105555555514"/>
    <n v="4871.105555555514"/>
  </r>
  <r>
    <n v="380"/>
    <x v="0"/>
    <m/>
    <x v="5"/>
    <s v="Mechanical Jaw Crusher for High Capacity"/>
    <d v="2020-10-22T00:00:00"/>
    <s v="2020-21"/>
    <m/>
    <n v="6.3333333333333325E-2"/>
    <m/>
    <m/>
    <n v="265500"/>
    <m/>
    <n v="265500"/>
    <n v="24232.02739726027"/>
    <n v="16814.999999999996"/>
    <n v="41047.027397260266"/>
    <n v="224452.97260273973"/>
    <n v="241267.97260273973"/>
    <n v="15"/>
    <n v="365"/>
    <m/>
    <n v="-4.2739726027397253"/>
    <d v="2020-10-01T00:00:00"/>
    <m/>
    <m/>
    <m/>
    <m/>
    <m/>
    <m/>
    <m/>
    <s v="b. Manufacture of computers and peripheral equipment"/>
    <n v="644"/>
    <n v="106"/>
    <n v="135.19999999999999"/>
    <n v="144"/>
    <n v="135.1"/>
    <n v="0.99926035502958588"/>
    <n v="0.99926035502958588"/>
    <n v="3.3138888888888891"/>
    <n v="5"/>
    <n v="1"/>
    <n v="265303.62426035508"/>
    <n v="175837.3465236687"/>
    <n v="89466.277736686374"/>
    <n v="0.75"/>
    <n v="67099.708302514773"/>
    <n v="67099.708302514773"/>
  </r>
  <r>
    <n v="381"/>
    <x v="0"/>
    <m/>
    <x v="12"/>
    <s v="MOTORCYCLE(BIKE)"/>
    <d v="2023-03-31T00:00:00"/>
    <s v="2022-23"/>
    <m/>
    <n v="0.11874999999999999"/>
    <m/>
    <m/>
    <n v="0"/>
    <n v="264557.81"/>
    <n v="264557.81"/>
    <m/>
    <n v="86.071890239726017"/>
    <n v="86.071890239726017"/>
    <n v="264471.73810976028"/>
    <n v="0"/>
    <n v="8"/>
    <n v="365"/>
    <m/>
    <n v="-4.2684931506849306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269494.27224602632"/>
    <n v="28002.139225563671"/>
    <n v="241492.13302046264"/>
    <n v="0.75"/>
    <n v="181119.09976534697"/>
    <n v="181119.09976534697"/>
  </r>
  <r>
    <n v="382"/>
    <x v="0"/>
    <m/>
    <x v="5"/>
    <s v="861203749536"/>
    <d v="2022-01-29T00:00:00"/>
    <s v="2021-22"/>
    <m/>
    <n v="9.5000000000000001E-2"/>
    <m/>
    <m/>
    <n v="264532.46999999997"/>
    <m/>
    <n v="264532.46999999997"/>
    <n v="4268.7568446575333"/>
    <n v="25130.584649999997"/>
    <n v="29399.341494657529"/>
    <n v="235133.12850534244"/>
    <n v="260263.71315534244"/>
    <n v="10"/>
    <n v="365"/>
    <m/>
    <n v="-4.2657534246575342"/>
    <d v="2022-01-01T00:00:00"/>
    <m/>
    <m/>
    <m/>
    <m/>
    <m/>
    <m/>
    <m/>
    <s v="b. Manufacture of computers and peripheral equipment"/>
    <n v="644"/>
    <n v="121"/>
    <n v="134.80000000000001"/>
    <n v="144"/>
    <n v="135.1"/>
    <n v="1.0022255192878338"/>
    <n v="1.0022255192878338"/>
    <n v="2.0444444444444443"/>
    <n v="5"/>
    <n v="1"/>
    <n v="265121.19211424328"/>
    <n v="108405.10966449059"/>
    <n v="156716.08244975269"/>
    <n v="0.75"/>
    <n v="117537.06183731451"/>
    <n v="117537.06183731451"/>
  </r>
  <r>
    <n v="383"/>
    <x v="0"/>
    <m/>
    <x v="5"/>
    <s v="IBM Mail server"/>
    <d v="2012-04-01T00:00:00"/>
    <s v="2012-13"/>
    <m/>
    <n v="0.19175671232876712"/>
    <m/>
    <m/>
    <n v="263084"/>
    <m/>
    <n v="263084"/>
    <n v="249929.80000000002"/>
    <n v="0"/>
    <n v="249929.80000000002"/>
    <n v="13154.199999999983"/>
    <n v="13154.199999999983"/>
    <n v="6"/>
    <n v="365"/>
    <m/>
    <n v="-4.2657534246575342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372174.32879581151"/>
    <n v="372174.32879581151"/>
    <n v="0"/>
    <n v="0.75"/>
    <n v="0"/>
    <n v="0"/>
  </r>
  <r>
    <n v="384"/>
    <x v="0"/>
    <m/>
    <x v="11"/>
    <s v=""/>
    <d v="2022-05-31T00:00:00"/>
    <s v="2022-23"/>
    <m/>
    <n v="0.31666666666666665"/>
    <m/>
    <m/>
    <n v="0"/>
    <n v="259600"/>
    <n v="259600"/>
    <m/>
    <n v="68693.242009132417"/>
    <n v="68693.242009132417"/>
    <n v="190906.7579908676"/>
    <n v="0"/>
    <n v="3"/>
    <n v="365"/>
    <m/>
    <n v="-3.8000000000000007"/>
    <d v="2022-05-01T00:00:00"/>
    <m/>
    <m/>
    <m/>
    <m/>
    <m/>
    <m/>
    <m/>
    <s v="b. Manufacture of computers and peripheral equipment"/>
    <n v="644"/>
    <n v="125"/>
    <n v="135"/>
    <n v="144"/>
    <n v="135.1"/>
    <n v="1.0007407407407407"/>
    <n v="1.0007407407407407"/>
    <n v="1.7083333333333333"/>
    <n v="5"/>
    <n v="1"/>
    <n v="259792.29629629629"/>
    <n v="88762.367901234567"/>
    <n v="171029.92839506172"/>
    <n v="0.75"/>
    <n v="128272.44629629629"/>
    <n v="128272.44629629629"/>
  </r>
  <r>
    <n v="385"/>
    <x v="0"/>
    <m/>
    <x v="5"/>
    <m/>
    <d v="2015-01-22T00:00:00"/>
    <s v="2014-15"/>
    <m/>
    <n v="6.3333333333333325E-2"/>
    <m/>
    <m/>
    <n v="258060"/>
    <m/>
    <n v="258060"/>
    <n v="117496.2498630137"/>
    <n v="16343.799999999997"/>
    <n v="133840.0498630137"/>
    <n v="124219.9501369863"/>
    <n v="140563.75013698632"/>
    <n v="15"/>
    <n v="365"/>
    <m/>
    <n v="-3.800000000000000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638888888888882"/>
    <n v="6"/>
    <n v="0.95"/>
    <n v="351461.49532710284"/>
    <n v="333888.42056074768"/>
    <n v="17573.074766355159"/>
    <n v="0.75"/>
    <n v="13179.806074766369"/>
    <n v="17573.074766355156"/>
  </r>
  <r>
    <n v="386"/>
    <x v="0"/>
    <m/>
    <x v="5"/>
    <s v="Panasonic 16SLT Card 03Nos."/>
    <d v="2012-04-01T00:00:00"/>
    <s v="2012-13"/>
    <m/>
    <n v="6.3196522655426773E-2"/>
    <m/>
    <m/>
    <n v="257093"/>
    <m/>
    <n v="257093"/>
    <n v="163001.43200474186"/>
    <n v="16247.383599051636"/>
    <n v="179248.81560379348"/>
    <n v="77844.184396206518"/>
    <n v="94091.567995258141"/>
    <n v="15"/>
    <n v="365"/>
    <m/>
    <n v="-3.8000000000000007"/>
    <d v="2012-04-01T00:00:00"/>
    <m/>
    <m/>
    <m/>
    <m/>
    <m/>
    <m/>
    <m/>
    <s v="a. Manufacture of electronic components"/>
    <n v="640"/>
    <n v="4"/>
    <n v="103.4"/>
    <n v="144"/>
    <n v="114.8"/>
    <n v="1.1102514506769825"/>
    <n v="1.1102514506769825"/>
    <n v="11.872222222222222"/>
    <n v="5"/>
    <n v="1"/>
    <n v="285437.87620889745"/>
    <n v="285437.87620889745"/>
    <n v="0"/>
    <n v="0.75"/>
    <n v="0"/>
    <n v="0"/>
  </r>
  <r>
    <n v="387"/>
    <x v="0"/>
    <m/>
    <x v="5"/>
    <s v="BN.1944,Purchase of 5Nos. Sony Laptop"/>
    <d v="2012-04-01T00:00:00"/>
    <s v="2012-13"/>
    <m/>
    <n v="0.67180301369863005"/>
    <m/>
    <m/>
    <n v="256250"/>
    <m/>
    <n v="256250"/>
    <n v="256250"/>
    <n v="0"/>
    <n v="256250"/>
    <n v="0"/>
    <n v="0"/>
    <n v="3"/>
    <n v="365"/>
    <m/>
    <n v="-3.4547945205479458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430622.9552889858"/>
    <n v="430622.95528898586"/>
    <n v="0"/>
    <n v="0.75"/>
    <n v="0"/>
    <n v="0"/>
  </r>
  <r>
    <n v="388"/>
    <x v="0"/>
    <m/>
    <x v="5"/>
    <s v="DELL OPTIPLEX 3070 SMALL FORM FACTOR"/>
    <d v="2019-12-03T00:00:00"/>
    <s v="2019-20"/>
    <m/>
    <n v="0.31666666666666665"/>
    <m/>
    <m/>
    <n v="255552.6"/>
    <m/>
    <n v="255552.6"/>
    <n v="188455.45616438356"/>
    <n v="54319.513835616439"/>
    <n v="242774.97"/>
    <n v="12777.630000000005"/>
    <n v="67097.143835616444"/>
    <n v="3"/>
    <n v="365"/>
    <m/>
    <n v="-3.5342465753424666"/>
    <d v="2019-12-01T00:00:00"/>
    <m/>
    <m/>
    <m/>
    <m/>
    <m/>
    <m/>
    <m/>
    <s v="b. Manufacture of computers and peripheral equipment"/>
    <n v="644"/>
    <n v="96"/>
    <n v="135"/>
    <n v="144"/>
    <n v="135.1"/>
    <n v="1.0007407407407407"/>
    <n v="1.0007407407407407"/>
    <n v="4.2"/>
    <n v="5"/>
    <n v="1"/>
    <n v="255741.89822222223"/>
    <n v="214823.19450666668"/>
    <n v="40918.703715555544"/>
    <n v="0.75"/>
    <n v="30689.027786666658"/>
    <n v="30689.027786666658"/>
  </r>
  <r>
    <n v="389"/>
    <x v="1"/>
    <m/>
    <x v="7"/>
    <s v="90% Commision on Raigarh Land arcs 9.94@.75%"/>
    <d v="2011-11-24T00:00:00"/>
    <s v="2011-12"/>
    <m/>
    <n v="0"/>
    <m/>
    <m/>
    <n v="254502"/>
    <m/>
    <n v="254502"/>
    <n v="0"/>
    <n v="0"/>
    <n v="0"/>
    <n v="254502"/>
    <n v="254502"/>
    <s v="infinite"/>
    <n v="365"/>
    <m/>
    <n v="-3.5342465753424666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390"/>
    <x v="1"/>
    <m/>
    <x v="7"/>
    <s v="1149/09"/>
    <d v="2009-05-02T00:00:00"/>
    <s v="2009-10"/>
    <m/>
    <n v="0"/>
    <m/>
    <m/>
    <n v="250959"/>
    <m/>
    <n v="250959"/>
    <n v="0"/>
    <n v="0"/>
    <n v="0"/>
    <n v="250959"/>
    <n v="250959"/>
    <s v="infinite"/>
    <n v="365"/>
    <m/>
    <n v="-3.5342465753424666"/>
    <d v="2009-05-01T00:00:00"/>
    <m/>
    <m/>
    <m/>
    <m/>
    <m/>
    <m/>
    <m/>
    <m/>
    <m/>
    <m/>
    <m/>
    <m/>
    <m/>
    <m/>
    <m/>
    <n v="14.786111111111111"/>
    <m/>
    <m/>
    <m/>
    <m/>
    <m/>
    <m/>
    <m/>
    <m/>
  </r>
  <r>
    <n v="391"/>
    <x v="0"/>
    <m/>
    <x v="5"/>
    <s v="781193167663 DT. 15.06.2021"/>
    <d v="2021-06-28T00:00:00"/>
    <s v="2021-22"/>
    <m/>
    <n v="0.31666666666666665"/>
    <m/>
    <m/>
    <n v="250381.84"/>
    <m/>
    <n v="250381.84"/>
    <n v="60171.672325114159"/>
    <n v="79287.582666666669"/>
    <n v="139459.25499178082"/>
    <n v="110922.58500821918"/>
    <n v="190210.16767488583"/>
    <n v="3"/>
    <n v="365"/>
    <m/>
    <n v="2.4493150684931511"/>
    <d v="2021-06-01T00:00:00"/>
    <m/>
    <m/>
    <m/>
    <m/>
    <m/>
    <m/>
    <m/>
    <s v="b. Manufacture of computers and peripheral equipment"/>
    <n v="644"/>
    <n v="114"/>
    <n v="134.80000000000001"/>
    <n v="144"/>
    <n v="135.1"/>
    <n v="1.0022255192878338"/>
    <n v="1.0022255192878338"/>
    <n v="2.6305555555555555"/>
    <n v="5"/>
    <n v="1"/>
    <n v="250939.06961424332"/>
    <n v="132021.83273593802"/>
    <n v="118917.2368783053"/>
    <n v="0.75"/>
    <n v="89187.927658728964"/>
    <n v="89187.927658728964"/>
  </r>
  <r>
    <n v="392"/>
    <x v="0"/>
    <m/>
    <x v="12"/>
    <s v="Two Wheeler Electric Vehicles"/>
    <d v="2023-03-31T00:00:00"/>
    <s v="2022-23"/>
    <m/>
    <n v="0.11874999999999999"/>
    <m/>
    <m/>
    <n v="0"/>
    <n v="247672.2"/>
    <n v="247672.2"/>
    <m/>
    <n v="80.578284246575336"/>
    <n v="80.578284246575336"/>
    <n v="247591.62171575343"/>
    <n v="0"/>
    <n v="8"/>
    <n v="365"/>
    <m/>
    <n v="-3.5534246575342472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252293.58866620599"/>
    <n v="26214.880697347966"/>
    <n v="226078.70796885801"/>
    <n v="0.75"/>
    <n v="169559.03097664349"/>
    <n v="169559.03097664349"/>
  </r>
  <r>
    <n v="393"/>
    <x v="0"/>
    <m/>
    <x v="10"/>
    <s v="10 KVA DG SET"/>
    <d v="2013-07-27T00:00:00"/>
    <s v="2013-14"/>
    <m/>
    <n v="2.3248021181716837E-2"/>
    <m/>
    <m/>
    <n v="246999.9"/>
    <m/>
    <n v="246999.9"/>
    <n v="54799.209586956888"/>
    <n v="5742.2589070819404"/>
    <n v="60541.468494038825"/>
    <n v="186458.43150596117"/>
    <n v="192200.69041304311"/>
    <n v="40"/>
    <n v="365"/>
    <m/>
    <n v="-3.5534246575342472"/>
    <d v="2013-07-01T00:00:00"/>
    <m/>
    <m/>
    <m/>
    <m/>
    <m/>
    <m/>
    <m/>
    <s v="Generators &amp; Alternators"/>
    <n v="668"/>
    <n v="19"/>
    <n v="91.6"/>
    <n v="144"/>
    <n v="141.69999999999999"/>
    <n v="1.5469432314410481"/>
    <n v="1.5469432314410481"/>
    <n v="10.55"/>
    <n v="8"/>
    <n v="0.9"/>
    <n v="382094.82347161573"/>
    <n v="343885.34112445416"/>
    <n v="38209.482347161567"/>
    <n v="0.75"/>
    <n v="28657.111760371175"/>
    <n v="38209.482347161567"/>
  </r>
  <r>
    <n v="394"/>
    <x v="0"/>
    <m/>
    <x v="5"/>
    <s v="HP Laptop"/>
    <d v="2013-12-27T00:00:00"/>
    <s v="2013-14"/>
    <m/>
    <n v="0.33135050000000005"/>
    <m/>
    <m/>
    <n v="243400"/>
    <m/>
    <n v="243400"/>
    <n v="231230"/>
    <n v="0"/>
    <n v="231230"/>
    <n v="12170"/>
    <n v="12170"/>
    <n v="3"/>
    <n v="365"/>
    <m/>
    <n v="-3.5561643835616437"/>
    <d v="2013-12-01T00:00:00"/>
    <m/>
    <m/>
    <m/>
    <m/>
    <m/>
    <m/>
    <m/>
    <s v="Laptops"/>
    <n v="646"/>
    <n v="24"/>
    <n v="97.2"/>
    <n v="144"/>
    <n v="154.1"/>
    <n v="1.5853909465020575"/>
    <n v="1.5853909465020575"/>
    <n v="10.133333333333333"/>
    <n v="5"/>
    <n v="1"/>
    <n v="385884.1563786008"/>
    <n v="385884.1563786008"/>
    <n v="0"/>
    <n v="0.75"/>
    <n v="0"/>
    <n v="0"/>
  </r>
  <r>
    <n v="395"/>
    <x v="0"/>
    <m/>
    <x v="11"/>
    <s v=""/>
    <d v="2022-09-26T00:00:00"/>
    <s v="2022-23"/>
    <m/>
    <n v="0.31666666666666665"/>
    <m/>
    <m/>
    <n v="0"/>
    <n v="241900"/>
    <n v="241900"/>
    <m/>
    <n v="39245.237442922371"/>
    <n v="39245.237442922371"/>
    <n v="202654.76255707763"/>
    <n v="0"/>
    <n v="3"/>
    <n v="365"/>
    <m/>
    <n v="-3.5561643835616437"/>
    <d v="2022-09-01T00:00:00"/>
    <m/>
    <m/>
    <m/>
    <m/>
    <m/>
    <m/>
    <m/>
    <s v="b. Manufacture of computers and peripheral equipment"/>
    <n v="644"/>
    <n v="129"/>
    <n v="134.9"/>
    <n v="144"/>
    <n v="135.1"/>
    <n v="1.0014825796886582"/>
    <n v="1.0014825796886582"/>
    <n v="1.3861111111111111"/>
    <n v="5"/>
    <n v="1"/>
    <n v="242258.63602668641"/>
    <n v="67159.477431842519"/>
    <n v="175099.15859484387"/>
    <n v="0.75"/>
    <n v="131324.36894613289"/>
    <n v="131324.36894613289"/>
  </r>
  <r>
    <n v="396"/>
    <x v="0"/>
    <m/>
    <x v="5"/>
    <s v="OFFICE EQUIPMENTS"/>
    <d v="2017-03-31T00:00:00"/>
    <s v="2016-17"/>
    <m/>
    <n v="6.3333333333333325E-2"/>
    <m/>
    <m/>
    <n v="240450"/>
    <m/>
    <n v="240450"/>
    <n v="76184.221917808216"/>
    <n v="15228.499999999998"/>
    <n v="91412.721917808216"/>
    <n v="149037.27808219177"/>
    <n v="164265.77808219177"/>
    <n v="15"/>
    <n v="365"/>
    <m/>
    <n v="-3.5616438356164384"/>
    <d v="2017-03-01T00:00:00"/>
    <m/>
    <m/>
    <m/>
    <m/>
    <m/>
    <m/>
    <m/>
    <s v="g. Manufacture of office machinery and equipment"/>
    <n v="747"/>
    <n v="63"/>
    <n v="130.19999999999999"/>
    <n v="144"/>
    <n v="130.19999999999999"/>
    <n v="1"/>
    <n v="1"/>
    <n v="6.875"/>
    <n v="8"/>
    <n v="1"/>
    <n v="240450"/>
    <n v="206636.71875"/>
    <n v="33813.28125"/>
    <n v="0.75"/>
    <n v="25359.9609375"/>
    <n v="25359.9609375"/>
  </r>
  <r>
    <n v="397"/>
    <x v="1"/>
    <m/>
    <x v="7"/>
    <s v="1148/09"/>
    <d v="2009-05-02T00:00:00"/>
    <s v="2009-10"/>
    <m/>
    <n v="0"/>
    <m/>
    <m/>
    <n v="240214"/>
    <m/>
    <n v="240214"/>
    <n v="0"/>
    <n v="0"/>
    <n v="0"/>
    <n v="240214"/>
    <n v="240214"/>
    <s v="infinite"/>
    <n v="365"/>
    <m/>
    <n v="-3.5616438356164384"/>
    <d v="2009-05-01T00:00:00"/>
    <m/>
    <m/>
    <m/>
    <m/>
    <m/>
    <m/>
    <m/>
    <m/>
    <m/>
    <m/>
    <m/>
    <m/>
    <m/>
    <m/>
    <m/>
    <n v="14.786111111111111"/>
    <m/>
    <m/>
    <m/>
    <m/>
    <m/>
    <m/>
    <m/>
    <m/>
  </r>
  <r>
    <n v="398"/>
    <x v="0"/>
    <m/>
    <x v="5"/>
    <s v="05 nos of desktop Desktop dt.30.04.12"/>
    <d v="2012-04-01T00:00:00"/>
    <s v="2012-13"/>
    <m/>
    <n v="0.63867917808219177"/>
    <m/>
    <m/>
    <n v="240000.08"/>
    <m/>
    <n v="240000.08"/>
    <n v="228000.076"/>
    <n v="0"/>
    <n v="228000.076"/>
    <n v="12000.003999999986"/>
    <n v="12000.003999999986"/>
    <n v="3"/>
    <n v="365"/>
    <m/>
    <n v="-3.580821917808219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276059.79351243778"/>
    <n v="276059.79351243778"/>
    <n v="0"/>
    <n v="0.75"/>
    <n v="0"/>
    <n v="0"/>
  </r>
  <r>
    <n v="399"/>
    <x v="0"/>
    <m/>
    <x v="5"/>
    <s v="Desktop "/>
    <d v="2012-04-01T00:00:00"/>
    <s v="2012-13"/>
    <m/>
    <n v="0.60403863013698622"/>
    <m/>
    <m/>
    <n v="240000.02"/>
    <m/>
    <n v="240000.02"/>
    <n v="228000.019"/>
    <n v="0"/>
    <n v="228000.019"/>
    <n v="12000.000999999989"/>
    <n v="12000.000999999989"/>
    <n v="3"/>
    <n v="365"/>
    <m/>
    <n v="-3.580821917808219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276059.72449751239"/>
    <n v="276059.72449751239"/>
    <n v="0"/>
    <n v="0.75"/>
    <n v="0"/>
    <n v="0"/>
  </r>
  <r>
    <n v="400"/>
    <x v="0"/>
    <m/>
    <x v="5"/>
    <s v="HP Design Jet Printer 44&quot; With Stand &amp; Legs"/>
    <d v="2008-02-26T00:00:00"/>
    <s v="2007-08"/>
    <m/>
    <n v="0"/>
    <m/>
    <m/>
    <n v="240000"/>
    <m/>
    <n v="240000"/>
    <n v="228085"/>
    <n v="0"/>
    <n v="228085"/>
    <n v="11915"/>
    <n v="11915"/>
    <n v="3"/>
    <n v="365"/>
    <m/>
    <n v="-3.580821917808219"/>
    <d v="2008-02-01T00:00:00"/>
    <s v="Computer Peripherals"/>
    <n v="757"/>
    <n v="41"/>
    <n v="98.8"/>
    <n v="90"/>
    <n v="93.3"/>
    <n v="0.94433198380566796"/>
    <s v="Computer peripherals"/>
    <n v="647"/>
    <n v="4"/>
    <n v="100.5"/>
    <n v="144"/>
    <n v="94.2"/>
    <n v="0.93731343283582091"/>
    <n v="0.8851350534775515"/>
    <n v="15.969444444444445"/>
    <n v="5"/>
    <n v="1"/>
    <n v="212432.41283461236"/>
    <n v="212432.41283461236"/>
    <n v="0"/>
    <n v="0.75"/>
    <n v="0"/>
    <n v="0"/>
  </r>
  <r>
    <n v="401"/>
    <x v="0"/>
    <m/>
    <x v="13"/>
    <s v="Tower AC"/>
    <d v="2023-03-31T00:00:00"/>
    <s v="2022-23"/>
    <m/>
    <n v="0.19"/>
    <m/>
    <m/>
    <n v="0"/>
    <n v="238154.6"/>
    <n v="238154.6"/>
    <m/>
    <n v="123.97088767123289"/>
    <n v="123.97088767123289"/>
    <n v="238030.62911232878"/>
    <n v="0"/>
    <n v="5"/>
    <n v="365"/>
    <m/>
    <n v="-3.580821917808219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238936.07530762919"/>
    <n v="23520.269913094751"/>
    <n v="215415.80539453443"/>
    <n v="0.75"/>
    <n v="161561.85404590081"/>
    <n v="161561.85404590081"/>
  </r>
  <r>
    <n v="402"/>
    <x v="1"/>
    <m/>
    <x v="7"/>
    <n v="571"/>
    <d v="2010-10-05T00:00:00"/>
    <s v="2010-11"/>
    <m/>
    <n v="0"/>
    <m/>
    <m/>
    <n v="237817"/>
    <m/>
    <n v="237817"/>
    <n v="0"/>
    <n v="0"/>
    <n v="0"/>
    <n v="237817"/>
    <n v="237817"/>
    <s v="infinite"/>
    <n v="365"/>
    <m/>
    <n v="-3.580821917808219"/>
    <d v="2010-10-01T00:00:00"/>
    <m/>
    <m/>
    <m/>
    <m/>
    <m/>
    <m/>
    <m/>
    <m/>
    <m/>
    <m/>
    <m/>
    <m/>
    <m/>
    <m/>
    <m/>
    <n v="13.361111111111111"/>
    <m/>
    <m/>
    <m/>
    <m/>
    <m/>
    <m/>
    <m/>
    <m/>
  </r>
  <r>
    <n v="403"/>
    <x v="0"/>
    <m/>
    <x v="5"/>
    <s v="Power 6.1  Software"/>
    <d v="2010-07-30T00:00:00"/>
    <s v="2010-11"/>
    <m/>
    <n v="0.17407067137809185"/>
    <m/>
    <m/>
    <n v="233400"/>
    <m/>
    <n v="233400"/>
    <n v="233400"/>
    <n v="0"/>
    <n v="233400"/>
    <n v="0"/>
    <n v="0"/>
    <n v="6"/>
    <n v="365"/>
    <m/>
    <n v="-3.6739726027397257"/>
    <d v="2010-07-01T00:00:00"/>
    <s v="Computer Peripherals"/>
    <n v="757"/>
    <n v="70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541666666666666"/>
    <n v="5"/>
    <n v="1"/>
    <n v="215080.54291241369"/>
    <n v="215080.54291241369"/>
    <n v="0"/>
    <n v="0.75"/>
    <n v="0"/>
    <n v="0"/>
  </r>
  <r>
    <n v="404"/>
    <x v="1"/>
    <m/>
    <x v="7"/>
    <n v="641"/>
    <d v="2010-04-16T00:00:00"/>
    <s v="2010-11"/>
    <m/>
    <n v="0"/>
    <m/>
    <m/>
    <n v="231574"/>
    <m/>
    <n v="231574"/>
    <n v="0"/>
    <n v="0"/>
    <n v="0"/>
    <n v="231574"/>
    <n v="231574"/>
    <s v="infinite"/>
    <n v="365"/>
    <m/>
    <n v="-3.2273972602739729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405"/>
    <x v="0"/>
    <m/>
    <x v="5"/>
    <s v="Desktop (HP ELITE)"/>
    <d v="2012-04-01T00:00:00"/>
    <s v="2012-13"/>
    <m/>
    <n v="0.55118958904109572"/>
    <m/>
    <m/>
    <n v="229997.25"/>
    <m/>
    <n v="229997.25"/>
    <n v="218497.38750000001"/>
    <n v="0"/>
    <n v="218497.38750000001"/>
    <n v="11499.862499999988"/>
    <n v="11499.862499999988"/>
    <n v="3"/>
    <n v="365"/>
    <m/>
    <n v="-3.2438356164383571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264554.05074626865"/>
    <n v="264554.05074626865"/>
    <n v="0"/>
    <n v="0.75"/>
    <n v="0"/>
    <n v="0"/>
  </r>
  <r>
    <n v="406"/>
    <x v="0"/>
    <m/>
    <x v="5"/>
    <s v="HP348 G5 LAPTOP"/>
    <d v="2020-02-20T00:00:00"/>
    <s v="2019-20"/>
    <m/>
    <n v="0.31666666666666665"/>
    <m/>
    <m/>
    <n v="226560"/>
    <m/>
    <n v="226560"/>
    <n v="151546.91506849317"/>
    <n v="71744"/>
    <n v="223290.91506849317"/>
    <n v="3269.0849315068335"/>
    <n v="75013.084931506834"/>
    <n v="3"/>
    <n v="365"/>
    <m/>
    <n v="-3.4849315068493159"/>
    <d v="2020-02-01T00:00:00"/>
    <m/>
    <m/>
    <m/>
    <m/>
    <m/>
    <m/>
    <m/>
    <s v="Laptops"/>
    <n v="646"/>
    <n v="98"/>
    <n v="154.1"/>
    <n v="144"/>
    <n v="154.1"/>
    <n v="1"/>
    <n v="1"/>
    <n v="3.9861111111111112"/>
    <n v="5"/>
    <n v="1"/>
    <n v="226560"/>
    <n v="180618.66666666666"/>
    <n v="45941.333333333343"/>
    <n v="0.75"/>
    <n v="34456.000000000007"/>
    <n v="34456.000000000007"/>
  </r>
  <r>
    <n v="407"/>
    <x v="0"/>
    <m/>
    <x v="11"/>
    <s v=""/>
    <d v="2023-02-28T00:00:00"/>
    <s v="2022-23"/>
    <m/>
    <n v="0.31666666666666665"/>
    <m/>
    <m/>
    <n v="0"/>
    <n v="225970"/>
    <n v="225970"/>
    <m/>
    <n v="6273.5050228310492"/>
    <n v="6273.5050228310492"/>
    <n v="219696.49497716894"/>
    <n v="0"/>
    <n v="3"/>
    <n v="365"/>
    <m/>
    <n v="-3.4849315068493159"/>
    <d v="2023-02-01T00:00:00"/>
    <m/>
    <m/>
    <m/>
    <m/>
    <m/>
    <m/>
    <m/>
    <s v="b. Manufacture of computers and peripheral equipment"/>
    <n v="644"/>
    <n v="134"/>
    <n v="135.1"/>
    <n v="144"/>
    <n v="135.1"/>
    <n v="1"/>
    <n v="1"/>
    <n v="0.95833333333333337"/>
    <n v="5"/>
    <n v="1"/>
    <n v="225970"/>
    <n v="43310.916666666672"/>
    <n v="182659.08333333331"/>
    <n v="0.75"/>
    <n v="136994.3125"/>
    <n v="136994.3125"/>
  </r>
  <r>
    <n v="408"/>
    <x v="1"/>
    <m/>
    <x v="7"/>
    <s v="1186/09"/>
    <d v="2009-05-08T00:00:00"/>
    <s v="2009-10"/>
    <m/>
    <n v="0"/>
    <m/>
    <m/>
    <n v="225344"/>
    <m/>
    <n v="225344"/>
    <n v="0"/>
    <n v="0"/>
    <n v="0"/>
    <n v="225344"/>
    <n v="225344"/>
    <s v="infinite"/>
    <n v="365"/>
    <m/>
    <n v="-8.2191780821911919E-3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409"/>
    <x v="0"/>
    <m/>
    <x v="5"/>
    <s v="FOR TOWNSHIP ELEC WORK"/>
    <d v="2022-03-02T00:00:00"/>
    <s v="2021-22"/>
    <m/>
    <n v="0.19"/>
    <m/>
    <m/>
    <n v="224254.01"/>
    <m/>
    <n v="224254.01"/>
    <n v="3502.0489232876716"/>
    <n v="42608.261900000005"/>
    <n v="46110.310823287677"/>
    <n v="178143.69917671234"/>
    <n v="220751.96107671235"/>
    <n v="5"/>
    <n v="365"/>
    <m/>
    <n v="-2.9671232876712335"/>
    <d v="2022-03-01T00:00:00"/>
    <m/>
    <m/>
    <m/>
    <m/>
    <m/>
    <m/>
    <m/>
    <s v="b. Manufacture of computers and peripheral equipment"/>
    <n v="644"/>
    <n v="123"/>
    <n v="134.80000000000001"/>
    <n v="144"/>
    <n v="135.1"/>
    <n v="1.0022255192878338"/>
    <n v="1.0022255192878338"/>
    <n v="1.9527777777777777"/>
    <n v="5"/>
    <n v="1"/>
    <n v="224753.09162462907"/>
    <n v="87778.568562285698"/>
    <n v="136974.52306234336"/>
    <n v="0.75"/>
    <n v="102730.89229675752"/>
    <n v="102730.89229675752"/>
  </r>
  <r>
    <n v="410"/>
    <x v="0"/>
    <m/>
    <x v="13"/>
    <s v=""/>
    <d v="2023-03-24T00:00:00"/>
    <s v="2022-23"/>
    <m/>
    <n v="0.19"/>
    <m/>
    <m/>
    <n v="0"/>
    <n v="224000"/>
    <n v="224000"/>
    <m/>
    <n v="932.82191780821915"/>
    <n v="932.82191780821915"/>
    <n v="223067.17808219179"/>
    <n v="0"/>
    <n v="5"/>
    <n v="365"/>
    <m/>
    <n v="-2.882191780821918"/>
    <d v="2023-03-01T00:00:00"/>
    <m/>
    <m/>
    <m/>
    <m/>
    <m/>
    <m/>
    <m/>
    <s v="g. Manufacture of office machinery and equipment"/>
    <n v="747"/>
    <n v="135"/>
    <n v="130.19999999999999"/>
    <n v="144"/>
    <n v="130.19999999999999"/>
    <n v="1"/>
    <n v="1"/>
    <n v="0.89166666666666672"/>
    <n v="8"/>
    <n v="1"/>
    <n v="224000"/>
    <n v="24966.666666666668"/>
    <n v="199033.33333333334"/>
    <n v="0.75"/>
    <n v="149275"/>
    <n v="149275"/>
  </r>
  <r>
    <n v="411"/>
    <x v="0"/>
    <m/>
    <x v="5"/>
    <s v="Plant &amp; Machinery"/>
    <d v="2017-03-31T00:00:00"/>
    <s v="2016-17"/>
    <m/>
    <n v="6.3333333333333325E-2"/>
    <m/>
    <m/>
    <n v="220185.9"/>
    <m/>
    <n v="220185.9"/>
    <n v="69763.74077260273"/>
    <n v="13945.106999999998"/>
    <n v="83708.847772602734"/>
    <n v="136477.05222739727"/>
    <n v="150422.15922739726"/>
    <n v="15"/>
    <n v="365"/>
    <m/>
    <n v="-2.8000000000000007"/>
    <d v="2017-03-01T00:00:00"/>
    <m/>
    <m/>
    <m/>
    <m/>
    <m/>
    <m/>
    <m/>
    <s v="b. Manufacture of computers and peripheral equipment"/>
    <n v="644"/>
    <n v="63"/>
    <n v="127.3"/>
    <n v="144"/>
    <n v="135.1"/>
    <n v="1.0612725844461901"/>
    <n v="1.0612725844461901"/>
    <n v="6.875"/>
    <n v="5"/>
    <n v="1"/>
    <n v="233677.25915161037"/>
    <n v="233677.25915161037"/>
    <n v="0"/>
    <n v="0.75"/>
    <n v="0"/>
    <n v="0"/>
  </r>
  <r>
    <n v="412"/>
    <x v="0"/>
    <m/>
    <x v="5"/>
    <s v=""/>
    <d v="2021-07-06T00:00:00"/>
    <s v="2021-22"/>
    <m/>
    <n v="0.31666666666666665"/>
    <m/>
    <m/>
    <n v="216058"/>
    <m/>
    <n v="216058"/>
    <n v="50423.398995433789"/>
    <n v="68418.366666666669"/>
    <n v="118841.76566210046"/>
    <n v="97216.234337899543"/>
    <n v="165634.60100456621"/>
    <n v="3"/>
    <n v="365"/>
    <m/>
    <n v="-2.9753424657534246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6083333333333334"/>
    <n v="6"/>
    <n v="0.95"/>
    <n v="236895.33105335161"/>
    <n v="97834.481512102924"/>
    <n v="139060.8495412487"/>
    <n v="0.75"/>
    <n v="104295.63715593652"/>
    <n v="104295.63715593652"/>
  </r>
  <r>
    <n v="413"/>
    <x v="1"/>
    <m/>
    <x v="7"/>
    <s v=".25 Acre of Land fr. Gano Vil. Mehloi"/>
    <d v="2011-08-19T00:00:00"/>
    <s v="2011-12"/>
    <m/>
    <n v="0"/>
    <m/>
    <m/>
    <n v="215920"/>
    <m/>
    <n v="215920"/>
    <n v="0"/>
    <n v="0"/>
    <n v="0"/>
    <n v="215920"/>
    <n v="215920"/>
    <s v="infinite"/>
    <n v="365"/>
    <m/>
    <n v="-2.9479452054794528"/>
    <d v="2011-08-01T00:00:00"/>
    <m/>
    <m/>
    <m/>
    <m/>
    <m/>
    <m/>
    <m/>
    <m/>
    <m/>
    <m/>
    <m/>
    <m/>
    <m/>
    <m/>
    <m/>
    <n v="12.488888888888889"/>
    <m/>
    <m/>
    <m/>
    <m/>
    <m/>
    <m/>
    <m/>
    <m/>
  </r>
  <r>
    <n v="414"/>
    <x v="1"/>
    <m/>
    <x v="7"/>
    <s v="0.25 Acre Land- Saphed Vil. Borajharia"/>
    <d v="2012-01-24T00:00:00"/>
    <s v="2011-12"/>
    <m/>
    <n v="0"/>
    <m/>
    <m/>
    <n v="215920"/>
    <m/>
    <n v="215920"/>
    <n v="0"/>
    <n v="0"/>
    <n v="0"/>
    <n v="215920"/>
    <n v="215920"/>
    <s v="infinite"/>
    <n v="365"/>
    <m/>
    <n v="-2.7397260273972606"/>
    <d v="2012-01-01T00:00:00"/>
    <m/>
    <m/>
    <m/>
    <m/>
    <m/>
    <m/>
    <m/>
    <m/>
    <m/>
    <m/>
    <m/>
    <m/>
    <m/>
    <m/>
    <m/>
    <n v="12.058333333333334"/>
    <m/>
    <m/>
    <m/>
    <m/>
    <m/>
    <m/>
    <m/>
    <m/>
  </r>
  <r>
    <n v="415"/>
    <x v="0"/>
    <m/>
    <x v="11"/>
    <s v="APPLE IPAD AIR"/>
    <d v="2023-03-31T00:00:00"/>
    <s v="2022-23"/>
    <m/>
    <n v="0.31666666666666665"/>
    <m/>
    <m/>
    <n v="0"/>
    <n v="215822"/>
    <n v="215822"/>
    <m/>
    <n v="187.24283105022832"/>
    <n v="187.24283105022832"/>
    <n v="215634.75716894979"/>
    <n v="0"/>
    <n v="3"/>
    <n v="365"/>
    <m/>
    <n v="-2.7369863013698623"/>
    <d v="2023-03-01T00:00:00"/>
    <m/>
    <m/>
    <m/>
    <m/>
    <m/>
    <m/>
    <m/>
    <s v="c. Manufacture of communication equipment"/>
    <n v="648"/>
    <n v="135"/>
    <n v="130.5"/>
    <n v="144"/>
    <n v="139.4"/>
    <n v="1.0681992337164752"/>
    <n v="1.0681992337164752"/>
    <n v="0.875"/>
    <n v="5"/>
    <n v="1"/>
    <n v="230540.89501915712"/>
    <n v="40344.656628352503"/>
    <n v="190196.23839080462"/>
    <n v="0.75"/>
    <n v="142647.17879310346"/>
    <n v="142647.17879310346"/>
  </r>
  <r>
    <n v="416"/>
    <x v="0"/>
    <m/>
    <x v="5"/>
    <s v="LAPTOP-SONY VAIO"/>
    <d v="2012-04-01T00:00:00"/>
    <s v="2012-13"/>
    <m/>
    <n v="0.58449780821917807"/>
    <m/>
    <m/>
    <n v="215800"/>
    <m/>
    <n v="215800"/>
    <n v="205010"/>
    <n v="0"/>
    <n v="205010"/>
    <n v="10790"/>
    <n v="10790"/>
    <n v="3"/>
    <n v="365"/>
    <m/>
    <n v="-2.7342465753424658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362647.54634678294"/>
    <n v="362647.546346783"/>
    <n v="0"/>
    <n v="0.75"/>
    <n v="0"/>
    <n v="0"/>
  </r>
  <r>
    <n v="417"/>
    <x v="0"/>
    <m/>
    <x v="10"/>
    <s v="Transformer 250KVA, 11/0.433KV 3PH"/>
    <d v="2012-04-01T00:00:00"/>
    <s v="2012-13"/>
    <m/>
    <n v="2.0835385724585435E-2"/>
    <m/>
    <m/>
    <n v="215010.67"/>
    <m/>
    <n v="215010.67"/>
    <n v="69865.229169453494"/>
    <n v="4479.8302443515504"/>
    <n v="74345.059413805051"/>
    <n v="140665.61058619496"/>
    <n v="145145.44083054652"/>
    <n v="40"/>
    <n v="365"/>
    <m/>
    <n v="-2.7315068493150694"/>
    <d v="2012-04-01T00:00:00"/>
    <m/>
    <m/>
    <m/>
    <m/>
    <m/>
    <m/>
    <m/>
    <s v="Transformer"/>
    <n v="671"/>
    <n v="4"/>
    <n v="114.8"/>
    <n v="144"/>
    <n v="122.1"/>
    <n v="1.0635888501742159"/>
    <n v="1.0635888501742159"/>
    <n v="11.872222222222222"/>
    <n v="8"/>
    <n v="0.9"/>
    <n v="228682.95128048779"/>
    <n v="205814.65615243901"/>
    <n v="22868.295128048776"/>
    <n v="0.75"/>
    <n v="17151.221346036582"/>
    <n v="22868.295128048772"/>
  </r>
  <r>
    <n v="418"/>
    <x v="1"/>
    <m/>
    <x v="7"/>
    <s v="1241/09"/>
    <d v="2009-05-30T00:00:00"/>
    <s v="2009-10"/>
    <m/>
    <n v="0"/>
    <m/>
    <m/>
    <n v="214740"/>
    <m/>
    <n v="214740"/>
    <n v="0"/>
    <n v="0"/>
    <n v="0"/>
    <n v="214740"/>
    <n v="214740"/>
    <s v="infinite"/>
    <n v="365"/>
    <m/>
    <n v="-2.7287671232876711"/>
    <d v="2009-05-01T00:00:00"/>
    <m/>
    <m/>
    <m/>
    <m/>
    <m/>
    <m/>
    <m/>
    <m/>
    <m/>
    <m/>
    <m/>
    <m/>
    <m/>
    <m/>
    <m/>
    <n v="14.708333333333334"/>
    <m/>
    <m/>
    <m/>
    <m/>
    <m/>
    <m/>
    <m/>
    <m/>
  </r>
  <r>
    <n v="419"/>
    <x v="1"/>
    <m/>
    <x v="7"/>
    <m/>
    <d v="2010-03-16T00:00:00"/>
    <s v="2009-10"/>
    <m/>
    <n v="0"/>
    <m/>
    <m/>
    <n v="214662"/>
    <m/>
    <n v="214662"/>
    <n v="0"/>
    <n v="0"/>
    <n v="0"/>
    <n v="214662"/>
    <n v="214662"/>
    <s v="infinite"/>
    <n v="365"/>
    <m/>
    <n v="-3.6219178082191785"/>
    <d v="2010-03-01T00:00:00"/>
    <m/>
    <m/>
    <m/>
    <m/>
    <m/>
    <m/>
    <m/>
    <m/>
    <m/>
    <m/>
    <m/>
    <m/>
    <m/>
    <m/>
    <m/>
    <n v="13.91388888888889"/>
    <m/>
    <m/>
    <m/>
    <m/>
    <m/>
    <m/>
    <m/>
    <m/>
  </r>
  <r>
    <n v="420"/>
    <x v="0"/>
    <m/>
    <x v="11"/>
    <s v="MICROSOFT SURFACE"/>
    <d v="2023-03-31T00:00:00"/>
    <s v="2022-23"/>
    <m/>
    <n v="0.31666666666666665"/>
    <m/>
    <m/>
    <n v="0"/>
    <n v="214170"/>
    <n v="214170"/>
    <m/>
    <n v="185.8095890410959"/>
    <n v="185.8095890410959"/>
    <n v="213984.19041095889"/>
    <n v="0"/>
    <n v="3"/>
    <n v="365"/>
    <m/>
    <n v="-8.2191780821911919E-3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214170"/>
    <n v="37479.75"/>
    <n v="176690.25"/>
    <n v="0.75"/>
    <n v="132517.6875"/>
    <n v="132517.6875"/>
  </r>
  <r>
    <n v="421"/>
    <x v="0"/>
    <m/>
    <x v="5"/>
    <s v=""/>
    <d v="2022-09-03T00:00:00"/>
    <s v="2022-23"/>
    <m/>
    <n v="9.5000000000000001E-2"/>
    <m/>
    <m/>
    <n v="0"/>
    <n v="211998.8"/>
    <n v="211998.8"/>
    <m/>
    <n v="11587.331671232876"/>
    <n v="11587.331671232876"/>
    <n v="200411.46832876711"/>
    <n v="0"/>
    <n v="10"/>
    <n v="365"/>
    <m/>
    <n v="-8.2191780821911919E-3"/>
    <d v="2022-09-01T00:00:00"/>
    <m/>
    <m/>
    <m/>
    <m/>
    <m/>
    <m/>
    <m/>
    <s v="a. Manufacture of furniture"/>
    <n v="844"/>
    <n v="129"/>
    <n v="157.19999999999999"/>
    <n v="144"/>
    <n v="160.30000000000001"/>
    <n v="1.0197201017811706"/>
    <n v="1.0197201017811706"/>
    <n v="1.45"/>
    <n v="6"/>
    <n v="0.95"/>
    <n v="216179.43791348601"/>
    <n v="49631.195954304487"/>
    <n v="166548.24195918153"/>
    <n v="0.75"/>
    <n v="124911.18146938615"/>
    <n v="124911.18146938615"/>
  </r>
  <r>
    <n v="422"/>
    <x v="1"/>
    <m/>
    <x v="3"/>
    <s v="Water Corridor"/>
    <d v="2013-04-01T00:00:00"/>
    <s v="2013-14"/>
    <m/>
    <n v="1.111111111111111E-2"/>
    <m/>
    <m/>
    <n v="210135"/>
    <m/>
    <n v="210135"/>
    <n v="21013.499999999993"/>
    <n v="2334.833333333333"/>
    <n v="23348.333333333325"/>
    <n v="186786.66666666669"/>
    <n v="189121.5"/>
    <n v="90"/>
    <n v="365"/>
    <m/>
    <n v="-1.9945205479452053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423"/>
    <x v="0"/>
    <m/>
    <x v="5"/>
    <s v="HP -280 GI Desktop 32 bit"/>
    <d v="2016-03-31T00:00:00"/>
    <s v="2015-16"/>
    <m/>
    <n v="0.31666666666666665"/>
    <m/>
    <m/>
    <n v="210000"/>
    <m/>
    <n v="210000"/>
    <n v="199682.19178082192"/>
    <n v="0"/>
    <n v="199682.19178082192"/>
    <n v="10317.808219178085"/>
    <n v="10317.808219178085"/>
    <n v="3"/>
    <n v="365"/>
    <m/>
    <n v="-1.9945205479452053"/>
    <d v="2016-03-01T00:00:00"/>
    <m/>
    <m/>
    <m/>
    <m/>
    <m/>
    <m/>
    <m/>
    <s v="Personal Computer (P.C.)"/>
    <n v="645"/>
    <n v="51"/>
    <n v="115.6"/>
    <n v="144"/>
    <n v="115.6"/>
    <n v="1"/>
    <n v="1"/>
    <n v="7.875"/>
    <n v="5"/>
    <n v="1"/>
    <n v="210000"/>
    <n v="210000"/>
    <n v="0"/>
    <n v="0.75"/>
    <n v="0"/>
    <n v="0"/>
  </r>
  <r>
    <n v="424"/>
    <x v="0"/>
    <m/>
    <x v="5"/>
    <s v="SMART TV WITH WALL MOUNT KIT"/>
    <d v="2013-09-21T00:00:00"/>
    <s v="2013-14"/>
    <m/>
    <n v="6.3908763959871287E-2"/>
    <m/>
    <m/>
    <n v="209000"/>
    <m/>
    <n v="209000"/>
    <n v="112077.59032720616"/>
    <n v="13356.931667613098"/>
    <n v="125434.52199481925"/>
    <n v="83565.478005180747"/>
    <n v="96922.409672793845"/>
    <n v="15"/>
    <n v="365"/>
    <m/>
    <n v="-1.9890410958904106"/>
    <d v="2013-09-01T00:00:00"/>
    <m/>
    <m/>
    <m/>
    <m/>
    <m/>
    <m/>
    <m/>
    <s v="Colour TV"/>
    <n v="652"/>
    <n v="21"/>
    <n v="97.7"/>
    <n v="144"/>
    <n v="95.4"/>
    <n v="0.97645854657113618"/>
    <n v="0.97645854657113618"/>
    <n v="10.4"/>
    <n v="8"/>
    <n v="0.9"/>
    <n v="204079.83623336747"/>
    <n v="183671.85261003074"/>
    <n v="20407.983623336739"/>
    <n v="0.75"/>
    <n v="15305.987717502554"/>
    <n v="20407.983623336742"/>
  </r>
  <r>
    <n v="425"/>
    <x v="0"/>
    <m/>
    <x v="5"/>
    <s v="IP CCTV CAMERA -20X FULL HD"/>
    <d v="2013-09-12T00:00:00"/>
    <s v="2013-14"/>
    <m/>
    <n v="6.3936765263557072E-2"/>
    <m/>
    <m/>
    <n v="204300"/>
    <m/>
    <n v="204300"/>
    <n v="109842.23339333301"/>
    <n v="13062.28114334471"/>
    <n v="122904.51453667771"/>
    <n v="81395.485463322286"/>
    <n v="94457.766606666992"/>
    <n v="15"/>
    <n v="365"/>
    <m/>
    <n v="-1.9205479452054792"/>
    <d v="2013-09-01T00:00:00"/>
    <m/>
    <m/>
    <m/>
    <m/>
    <m/>
    <m/>
    <m/>
    <s v="Colour TV"/>
    <n v="652"/>
    <n v="21"/>
    <n v="97.7"/>
    <n v="144"/>
    <n v="95.4"/>
    <n v="0.97645854657113618"/>
    <n v="0.97645854657113618"/>
    <n v="10.425000000000001"/>
    <n v="8"/>
    <n v="0.9"/>
    <n v="199490.48106448312"/>
    <n v="179541.4329580348"/>
    <n v="19949.048106448317"/>
    <n v="0.75"/>
    <n v="14961.786079836238"/>
    <n v="19949.048106448306"/>
  </r>
  <r>
    <n v="426"/>
    <x v="0"/>
    <m/>
    <x v="5"/>
    <s v="891202601025"/>
    <d v="2022-01-22T00:00:00"/>
    <s v="2021-22"/>
    <m/>
    <n v="9.5000000000000001E-2"/>
    <m/>
    <m/>
    <n v="203486.52"/>
    <m/>
    <n v="203486.52"/>
    <n v="3654.3949002739723"/>
    <n v="19331.219399999998"/>
    <n v="22985.61430027397"/>
    <n v="180500.90569972602"/>
    <n v="199832.12509972602"/>
    <n v="10"/>
    <n v="365"/>
    <m/>
    <n v="-1.9726027397260282"/>
    <d v="2022-01-01T00:00:00"/>
    <m/>
    <m/>
    <m/>
    <m/>
    <m/>
    <m/>
    <m/>
    <s v="b. Manufacture of computers and peripheral equipment"/>
    <n v="644"/>
    <n v="121"/>
    <n v="134.80000000000001"/>
    <n v="144"/>
    <n v="135.1"/>
    <n v="1.0022255192878338"/>
    <n v="1.0022255192878338"/>
    <n v="2.0638888888888891"/>
    <n v="5"/>
    <n v="1"/>
    <n v="203939.38317507415"/>
    <n v="84181.645388377845"/>
    <n v="119757.73778669631"/>
    <n v="0.75"/>
    <n v="89818.303340022234"/>
    <n v="89818.303340022234"/>
  </r>
  <r>
    <n v="427"/>
    <x v="0"/>
    <m/>
    <x v="5"/>
    <s v="ABT SOFTWARE"/>
    <d v="2020-09-21T00:00:00"/>
    <s v="2020-21"/>
    <m/>
    <n v="0.2"/>
    <m/>
    <m/>
    <n v="200600"/>
    <m/>
    <n v="200600"/>
    <n v="61224.219178082189"/>
    <n v="40120"/>
    <n v="101344.21917808219"/>
    <n v="99255.780821917811"/>
    <n v="139375.78082191781"/>
    <n v="5"/>
    <n v="365"/>
    <m/>
    <n v="-1.8931506849315074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199963.17460317462"/>
    <n v="135974.95873015875"/>
    <n v="63988.21587301587"/>
    <n v="0.75"/>
    <n v="47991.161904761902"/>
    <n v="47991.161904761902"/>
  </r>
  <r>
    <n v="428"/>
    <x v="0"/>
    <m/>
    <x v="5"/>
    <s v="Sonicwall NSA 3500 , 12 No GA"/>
    <d v="2012-04-01T00:00:00"/>
    <s v="2012-13"/>
    <m/>
    <n v="0.62739205479452054"/>
    <m/>
    <m/>
    <n v="198450"/>
    <m/>
    <n v="198450"/>
    <n v="198450"/>
    <n v="0"/>
    <n v="198450"/>
    <n v="0"/>
    <n v="0"/>
    <n v="3"/>
    <n v="365"/>
    <m/>
    <n v="-1.8931506849315074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80739.21465968585"/>
    <n v="280739.21465968585"/>
    <n v="0"/>
    <n v="0.75"/>
    <n v="0"/>
    <n v="0"/>
  </r>
  <r>
    <n v="429"/>
    <x v="0"/>
    <m/>
    <x v="5"/>
    <s v="MULTI FUNCTION DEVICE (PRINTER)"/>
    <d v="2013-06-22T00:00:00"/>
    <s v="2013-14"/>
    <m/>
    <n v="0.37053657635467974"/>
    <m/>
    <m/>
    <n v="197906.79"/>
    <m/>
    <n v="197906.79"/>
    <n v="188011.45050000001"/>
    <n v="0"/>
    <n v="188011.45050000001"/>
    <n v="9895.3395000000019"/>
    <n v="9895.3395000000019"/>
    <n v="3"/>
    <n v="365"/>
    <m/>
    <n v="-1.8931506849315074"/>
    <d v="2013-06-01T00:00:00"/>
    <m/>
    <m/>
    <m/>
    <m/>
    <m/>
    <m/>
    <m/>
    <s v="Computer peripherals"/>
    <n v="647"/>
    <n v="18"/>
    <n v="97.6"/>
    <n v="144"/>
    <n v="94.2"/>
    <n v="0.96516393442622961"/>
    <n v="0.96516393442622961"/>
    <n v="10.647222222222222"/>
    <n v="5"/>
    <n v="1"/>
    <n v="191012.4960860656"/>
    <n v="191012.49608606563"/>
    <n v="0"/>
    <n v="0.75"/>
    <n v="0"/>
    <n v="0"/>
  </r>
  <r>
    <n v="430"/>
    <x v="0"/>
    <m/>
    <x v="11"/>
    <s v="271505226129"/>
    <d v="2022-11-19T00:00:00"/>
    <s v="2022-23"/>
    <m/>
    <n v="0.31666666666666665"/>
    <m/>
    <m/>
    <n v="0"/>
    <n v="194700"/>
    <n v="194700"/>
    <m/>
    <n v="22466.068493150684"/>
    <n v="22466.068493150684"/>
    <n v="172233.9315068493"/>
    <n v="0"/>
    <n v="3"/>
    <n v="365"/>
    <m/>
    <n v="-1.8657534246575338"/>
    <d v="2022-11-01T00:00:00"/>
    <m/>
    <m/>
    <m/>
    <m/>
    <m/>
    <m/>
    <m/>
    <s v="b. Manufacture of computers and peripheral equipment"/>
    <n v="644"/>
    <n v="131"/>
    <n v="134.9"/>
    <n v="144"/>
    <n v="135.1"/>
    <n v="1.0014825796886582"/>
    <n v="1.0014825796886582"/>
    <n v="1.2388888888888889"/>
    <n v="5"/>
    <n v="1"/>
    <n v="194988.65826538173"/>
    <n v="48313.856436866809"/>
    <n v="146674.80182851493"/>
    <n v="0.75"/>
    <n v="110006.1013713862"/>
    <n v="110006.1013713862"/>
  </r>
  <r>
    <n v="431"/>
    <x v="0"/>
    <m/>
    <x v="5"/>
    <s v="Autocad 2008 Software Network"/>
    <d v="2008-03-03T00:00:00"/>
    <s v="2007-08"/>
    <m/>
    <n v="0"/>
    <m/>
    <m/>
    <n v="192400"/>
    <m/>
    <n v="192400"/>
    <n v="182780"/>
    <n v="0"/>
    <n v="182780"/>
    <n v="9620"/>
    <n v="9620"/>
    <n v="6"/>
    <n v="365"/>
    <m/>
    <n v="-1.8657534246575338"/>
    <d v="2008-03-01T00:00:00"/>
    <s v="Computer Peripherals"/>
    <n v="757"/>
    <n v="42"/>
    <n v="98.7"/>
    <n v="90"/>
    <n v="93.3"/>
    <n v="0.94528875379939203"/>
    <s v="Computer peripherals"/>
    <n v="647"/>
    <n v="4"/>
    <n v="100.5"/>
    <n v="144"/>
    <n v="94.2"/>
    <n v="0.93731343283582091"/>
    <n v="0.88603184684480329"/>
    <n v="15.95"/>
    <n v="5"/>
    <n v="1"/>
    <n v="170472.52733294017"/>
    <n v="170472.5273329402"/>
    <n v="0"/>
    <n v="0.75"/>
    <n v="0"/>
    <n v="0"/>
  </r>
  <r>
    <n v="432"/>
    <x v="0"/>
    <m/>
    <x v="5"/>
    <m/>
    <d v="2015-01-10T00:00:00"/>
    <s v="2014-15"/>
    <m/>
    <n v="9.5000000000000001E-2"/>
    <m/>
    <m/>
    <n v="191801.56"/>
    <m/>
    <n v="191801.56"/>
    <n v="131591.6346717808"/>
    <n v="18221.1482"/>
    <n v="149812.7828717808"/>
    <n v="41988.777128219197"/>
    <n v="60209.925328219193"/>
    <n v="10"/>
    <n v="365"/>
    <m/>
    <n v="-1.879452054794519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61221.66582837724"/>
    <n v="248160.58253695833"/>
    <n v="13061.083291418909"/>
    <n v="0.75"/>
    <n v="9795.8124685641815"/>
    <n v="13061.083291418874"/>
  </r>
  <r>
    <n v="433"/>
    <x v="0"/>
    <m/>
    <x v="5"/>
    <s v="Desktop (Lenovo ThinkCentre)"/>
    <d v="2012-04-01T00:00:00"/>
    <s v="2012-13"/>
    <m/>
    <n v="0.51699315068493146"/>
    <m/>
    <m/>
    <n v="191601.28"/>
    <m/>
    <n v="191601.28"/>
    <n v="182021.21600000001"/>
    <n v="0"/>
    <n v="182021.21600000001"/>
    <n v="9580.0639999999839"/>
    <n v="9580.0639999999839"/>
    <n v="3"/>
    <n v="365"/>
    <m/>
    <n v="-1.8657534246575338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220389.13400995024"/>
    <n v="220389.13400995024"/>
    <n v="0"/>
    <n v="0.75"/>
    <n v="0"/>
    <n v="0"/>
  </r>
  <r>
    <n v="434"/>
    <x v="0"/>
    <m/>
    <x v="5"/>
    <s v="271284258894 DT. 24.03.2021"/>
    <d v="2021-04-17T00:00:00"/>
    <s v="2021-22"/>
    <m/>
    <n v="0.31666666666666665"/>
    <m/>
    <m/>
    <n v="188800"/>
    <m/>
    <n v="188800"/>
    <n v="57165.881278538815"/>
    <n v="59786.666666666664"/>
    <n v="116952.54794520547"/>
    <n v="71847.452054794529"/>
    <n v="131634.11872146119"/>
    <n v="3"/>
    <n v="365"/>
    <m/>
    <n v="-1.838356164383562"/>
    <d v="2021-04-01T00:00:00"/>
    <m/>
    <m/>
    <m/>
    <m/>
    <m/>
    <m/>
    <m/>
    <s v="b. Manufacture of computers and peripheral equipment"/>
    <n v="644"/>
    <n v="112"/>
    <n v="134.6"/>
    <n v="144"/>
    <n v="135.1"/>
    <n v="1.0037147102526003"/>
    <n v="1.0037147102526003"/>
    <n v="2.8277777777777779"/>
    <n v="5"/>
    <n v="1"/>
    <n v="189501.33729569093"/>
    <n v="107173.53409278521"/>
    <n v="82327.803202905721"/>
    <n v="0.75"/>
    <n v="61745.852402179291"/>
    <n v="61745.852402179291"/>
  </r>
  <r>
    <n v="435"/>
    <x v="0"/>
    <m/>
    <x v="5"/>
    <s v="35X IP PTZ CAMERA"/>
    <d v="2012-04-01T00:00:00"/>
    <s v="2012-13"/>
    <m/>
    <n v="6.5358798735511064E-2"/>
    <m/>
    <m/>
    <n v="187044"/>
    <m/>
    <n v="187044"/>
    <n v="116566.94424657532"/>
    <n v="12224.971150684931"/>
    <n v="128791.91539726025"/>
    <n v="58252.084602739749"/>
    <n v="70477.055753424676"/>
    <n v="15"/>
    <n v="365"/>
    <m/>
    <n v="-1.8000000000000007"/>
    <d v="2012-04-01T00:00:00"/>
    <m/>
    <m/>
    <m/>
    <m/>
    <m/>
    <m/>
    <m/>
    <s v="a. Manufacture of electronic components"/>
    <n v="640"/>
    <n v="4"/>
    <n v="103.4"/>
    <n v="144"/>
    <n v="114.8"/>
    <n v="1.1102514506769825"/>
    <n v="1.1102514506769825"/>
    <n v="11.872222222222222"/>
    <n v="5"/>
    <n v="1"/>
    <n v="207665.87234042553"/>
    <n v="207665.87234042556"/>
    <n v="0"/>
    <n v="0.75"/>
    <n v="0"/>
    <n v="0"/>
  </r>
  <r>
    <n v="436"/>
    <x v="0"/>
    <m/>
    <x v="5"/>
    <s v="Laptop"/>
    <d v="2021-03-31T00:00:00"/>
    <s v="2020-21"/>
    <m/>
    <n v="0.31666666666666665"/>
    <m/>
    <m/>
    <n v="186204"/>
    <m/>
    <n v="186204"/>
    <n v="59126.146849315068"/>
    <n v="58964.6"/>
    <n v="118090.74684931507"/>
    <n v="68113.253150684934"/>
    <n v="127077.85315068494"/>
    <n v="3"/>
    <n v="365"/>
    <m/>
    <n v="-1.8000000000000007"/>
    <d v="2021-03-01T00:00:00"/>
    <m/>
    <m/>
    <m/>
    <m/>
    <m/>
    <m/>
    <m/>
    <s v="Laptops"/>
    <n v="646"/>
    <n v="111"/>
    <n v="154.1"/>
    <n v="144"/>
    <n v="154.1"/>
    <n v="1"/>
    <n v="1"/>
    <n v="2.875"/>
    <n v="5"/>
    <n v="1"/>
    <n v="186204"/>
    <n v="107067.3"/>
    <n v="79136.7"/>
    <n v="0.75"/>
    <n v="59352.524999999994"/>
    <n v="59352.524999999994"/>
  </r>
  <r>
    <n v="437"/>
    <x v="0"/>
    <m/>
    <x v="5"/>
    <s v="Laptop"/>
    <d v="2021-01-18T00:00:00"/>
    <s v="2020-21"/>
    <m/>
    <n v="0.31666666666666665"/>
    <m/>
    <m/>
    <n v="186204"/>
    <m/>
    <n v="186204"/>
    <n v="70757.52"/>
    <n v="58964.6"/>
    <n v="129722.12"/>
    <n v="56481.880000000005"/>
    <n v="115446.48"/>
    <n v="3"/>
    <n v="365"/>
    <m/>
    <n v="-1.8000000000000007"/>
    <d v="2021-01-01T00:00:00"/>
    <m/>
    <m/>
    <m/>
    <m/>
    <m/>
    <m/>
    <m/>
    <s v="Laptops"/>
    <n v="646"/>
    <n v="109"/>
    <n v="154.1"/>
    <n v="144"/>
    <n v="154.1"/>
    <n v="1"/>
    <n v="1"/>
    <n v="3.0750000000000002"/>
    <n v="5"/>
    <n v="1"/>
    <n v="186204"/>
    <n v="114515.46000000002"/>
    <n v="71688.539999999979"/>
    <n v="0.75"/>
    <n v="53766.404999999984"/>
    <n v="53766.404999999984"/>
  </r>
  <r>
    <n v="438"/>
    <x v="0"/>
    <m/>
    <x v="5"/>
    <s v="laptop for Pramod Kumar,Saurabh Kumar &amp;Mukesh Jain"/>
    <d v="2021-11-02T00:00:00"/>
    <s v="2021-22"/>
    <m/>
    <n v="0.31666666666666665"/>
    <m/>
    <m/>
    <n v="186204"/>
    <m/>
    <n v="186204"/>
    <n v="24232.027397260274"/>
    <n v="58964.6"/>
    <n v="83196.627397260279"/>
    <n v="103007.37260273972"/>
    <n v="161971.97260273973"/>
    <n v="3"/>
    <n v="365"/>
    <m/>
    <n v="-1.8000000000000007"/>
    <d v="2021-11-01T00:00:00"/>
    <m/>
    <m/>
    <m/>
    <m/>
    <m/>
    <m/>
    <m/>
    <s v="Laptops"/>
    <n v="646"/>
    <n v="119"/>
    <n v="154.1"/>
    <n v="144"/>
    <n v="154.1"/>
    <n v="1"/>
    <n v="1"/>
    <n v="2.286111111111111"/>
    <n v="5"/>
    <n v="1"/>
    <n v="186204"/>
    <n v="85136.606666666674"/>
    <n v="101067.39333333333"/>
    <n v="0.75"/>
    <n v="75800.544999999998"/>
    <n v="75800.544999999998"/>
  </r>
  <r>
    <n v="439"/>
    <x v="0"/>
    <m/>
    <x v="5"/>
    <s v="Solar street light"/>
    <d v="2014-01-15T00:00:00"/>
    <s v="2013-14"/>
    <m/>
    <n v="6.3556214113724765E-2"/>
    <m/>
    <m/>
    <n v="186150"/>
    <m/>
    <n v="186150"/>
    <n v="96489.014058158908"/>
    <n v="11830.989257269865"/>
    <n v="108320.00331542877"/>
    <n v="77829.996684571233"/>
    <n v="89660.985941841092"/>
    <n v="15"/>
    <n v="365"/>
    <m/>
    <n v="-1.8000000000000007"/>
    <d v="2014-01-01T00:00:00"/>
    <m/>
    <m/>
    <m/>
    <m/>
    <m/>
    <m/>
    <m/>
    <s v="b. Manufacture of computers and peripheral equipment"/>
    <n v="644"/>
    <n v="25"/>
    <n v="98.4"/>
    <n v="144"/>
    <n v="135.1"/>
    <n v="1.3729674796747966"/>
    <n v="1.3729674796747966"/>
    <n v="10.083333333333334"/>
    <n v="5"/>
    <n v="1"/>
    <n v="255577.89634146338"/>
    <n v="255577.89634146338"/>
    <n v="0"/>
    <n v="0.75"/>
    <n v="0"/>
    <n v="0"/>
  </r>
  <r>
    <n v="440"/>
    <x v="0"/>
    <m/>
    <x v="10"/>
    <s v="Water Tanker"/>
    <d v="2013-06-13T00:00:00"/>
    <s v="2013-14"/>
    <m/>
    <n v="2.3157142857142855E-2"/>
    <m/>
    <m/>
    <n v="185999.99"/>
    <m/>
    <n v="185999.99"/>
    <n v="42314.46629645714"/>
    <n v="4307.2283398571426"/>
    <n v="46621.694636314285"/>
    <n v="139378.2953636857"/>
    <n v="143685.52370354286"/>
    <n v="40"/>
    <n v="365"/>
    <m/>
    <n v="-1.8000000000000007"/>
    <d v="2013-06-01T00:00:00"/>
    <m/>
    <m/>
    <m/>
    <m/>
    <m/>
    <m/>
    <m/>
    <s v="Light, medium &amp; heavy commercial vehicles"/>
    <n v="801"/>
    <n v="18"/>
    <n v="112.6"/>
    <n v="144"/>
    <n v="115.4"/>
    <n v="1.0248667850799291"/>
    <n v="1.0248667850799291"/>
    <n v="10.672222222222222"/>
    <n v="6"/>
    <n v="0.9"/>
    <n v="190625.21177619896"/>
    <n v="171562.69059857907"/>
    <n v="19062.521177619899"/>
    <n v="0.75"/>
    <n v="14296.890883214925"/>
    <n v="19062.521177619892"/>
  </r>
  <r>
    <n v="441"/>
    <x v="0"/>
    <m/>
    <x v="11"/>
    <s v="wesktop 64 Bit"/>
    <d v="2023-03-31T00:00:00"/>
    <s v="2022-23"/>
    <m/>
    <n v="0.31666666666666665"/>
    <m/>
    <m/>
    <n v="0"/>
    <n v="184752.6"/>
    <n v="184752.6"/>
    <m/>
    <n v="160.28764383561642"/>
    <n v="160.28764383561642"/>
    <n v="184592.31235616439"/>
    <n v="0"/>
    <n v="3"/>
    <n v="365"/>
    <m/>
    <n v="-1.8000000000000007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184752.6"/>
    <n v="32331.705000000002"/>
    <n v="152420.89500000002"/>
    <n v="0.75"/>
    <n v="114315.67125000001"/>
    <n v="114315.67125000001"/>
  </r>
  <r>
    <n v="442"/>
    <x v="0"/>
    <m/>
    <x v="11"/>
    <s v="881258992686"/>
    <d v="2022-10-18T00:00:00"/>
    <s v="2022-23"/>
    <m/>
    <n v="0.31666666666666665"/>
    <m/>
    <m/>
    <n v="0"/>
    <n v="184752.6"/>
    <n v="184752.6"/>
    <m/>
    <n v="26447.461232876711"/>
    <n v="26447.461232876711"/>
    <n v="158305.13876712328"/>
    <n v="0"/>
    <n v="3"/>
    <n v="365"/>
    <m/>
    <n v="-1.8000000000000007"/>
    <d v="2022-10-01T00:00:00"/>
    <m/>
    <m/>
    <m/>
    <m/>
    <m/>
    <m/>
    <m/>
    <s v="b. Manufacture of computers and peripheral equipment"/>
    <n v="644"/>
    <n v="130"/>
    <n v="134.9"/>
    <n v="144"/>
    <n v="135.1"/>
    <n v="1.0014825796886582"/>
    <n v="1.0014825796886582"/>
    <n v="1.325"/>
    <n v="5"/>
    <n v="1"/>
    <n v="185026.51045218681"/>
    <n v="49032.025269829501"/>
    <n v="135994.48518235731"/>
    <n v="0.75"/>
    <n v="101995.86388676798"/>
    <n v="101995.86388676798"/>
  </r>
  <r>
    <n v="443"/>
    <x v="1"/>
    <m/>
    <x v="7"/>
    <s v="1182/09"/>
    <d v="2009-05-08T00:00:00"/>
    <s v="2009-10"/>
    <m/>
    <n v="0"/>
    <m/>
    <m/>
    <n v="184690"/>
    <m/>
    <n v="184690"/>
    <n v="0"/>
    <n v="0"/>
    <n v="0"/>
    <n v="184690"/>
    <n v="184690"/>
    <s v="infinite"/>
    <n v="365"/>
    <m/>
    <n v="-1.8000000000000007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444"/>
    <x v="1"/>
    <m/>
    <x v="7"/>
    <s v="1502/09"/>
    <d v="2009-06-25T00:00:00"/>
    <s v="2009-10"/>
    <m/>
    <n v="0"/>
    <m/>
    <m/>
    <n v="184524"/>
    <m/>
    <n v="184524"/>
    <n v="0"/>
    <n v="0"/>
    <n v="0"/>
    <n v="184524"/>
    <n v="184524"/>
    <s v="infinite"/>
    <n v="365"/>
    <m/>
    <n v="-1.8000000000000007"/>
    <d v="2009-06-01T00:00:00"/>
    <m/>
    <m/>
    <m/>
    <m/>
    <m/>
    <m/>
    <m/>
    <m/>
    <m/>
    <m/>
    <m/>
    <m/>
    <m/>
    <m/>
    <m/>
    <n v="14.638888888888889"/>
    <m/>
    <m/>
    <m/>
    <m/>
    <m/>
    <m/>
    <m/>
    <m/>
  </r>
  <r>
    <n v="445"/>
    <x v="1"/>
    <m/>
    <x v="7"/>
    <s v="1243/09"/>
    <d v="2009-07-30T00:00:00"/>
    <s v="2009-10"/>
    <m/>
    <n v="0"/>
    <m/>
    <m/>
    <n v="184020"/>
    <m/>
    <n v="184020"/>
    <n v="0"/>
    <n v="0"/>
    <n v="0"/>
    <n v="184020"/>
    <n v="184020"/>
    <s v="infinite"/>
    <n v="365"/>
    <m/>
    <n v="-1.8000000000000007"/>
    <d v="2009-07-01T00:00:00"/>
    <m/>
    <m/>
    <m/>
    <m/>
    <m/>
    <m/>
    <m/>
    <m/>
    <m/>
    <m/>
    <m/>
    <m/>
    <m/>
    <m/>
    <m/>
    <n v="14.541666666666666"/>
    <m/>
    <m/>
    <m/>
    <m/>
    <m/>
    <m/>
    <m/>
    <m/>
  </r>
  <r>
    <n v="446"/>
    <x v="0"/>
    <m/>
    <x v="5"/>
    <s v="WI-FI Equipment (Wavion WS 2400)"/>
    <d v="2010-05-01T00:00:00"/>
    <s v="2010-11"/>
    <m/>
    <n v="0.15144532279314887"/>
    <m/>
    <m/>
    <n v="183750"/>
    <m/>
    <n v="183750"/>
    <n v="174562.5"/>
    <n v="0"/>
    <n v="174562.5"/>
    <n v="9187.5"/>
    <n v="9187.5"/>
    <n v="6"/>
    <n v="365"/>
    <m/>
    <n v="-1.8000000000000007"/>
    <d v="2010-05-01T00:00:00"/>
    <s v="j.  ELECTRONICS ITEMS"/>
    <n v="741"/>
    <n v="68"/>
    <n v="84.1"/>
    <n v="90"/>
    <n v="85.7"/>
    <n v="1.0190249702734842"/>
    <s v="a. Manufacture of electronic components"/>
    <n v="640"/>
    <n v="4"/>
    <n v="103.4"/>
    <n v="144"/>
    <n v="114.8"/>
    <n v="1.1102514506769825"/>
    <n v="1.1313739515222048"/>
    <n v="13.78888888888889"/>
    <n v="5"/>
    <n v="1"/>
    <n v="207889.96359220514"/>
    <n v="207889.96359220517"/>
    <n v="0"/>
    <n v="0.75"/>
    <n v="0"/>
    <n v="0"/>
  </r>
  <r>
    <n v="447"/>
    <x v="0"/>
    <m/>
    <x v="5"/>
    <s v="RICOH MAKE"/>
    <d v="2017-10-18T00:00:00"/>
    <s v="2017-18"/>
    <m/>
    <n v="0.31666666666666665"/>
    <m/>
    <m/>
    <n v="183040"/>
    <m/>
    <n v="183040"/>
    <n v="173888"/>
    <n v="0"/>
    <n v="173888"/>
    <n v="9152"/>
    <n v="9152"/>
    <n v="3"/>
    <n v="365"/>
    <m/>
    <n v="-1.5671232876712331"/>
    <d v="2017-10-01T00:00:00"/>
    <m/>
    <m/>
    <m/>
    <m/>
    <m/>
    <m/>
    <m/>
    <s v="b. Manufacture of computers and peripheral equipment"/>
    <n v="644"/>
    <n v="70"/>
    <n v="127.4"/>
    <n v="144"/>
    <n v="135.1"/>
    <n v="1.0604395604395604"/>
    <n v="1.0604395604395604"/>
    <n v="6.3250000000000002"/>
    <n v="5"/>
    <n v="1"/>
    <n v="194102.85714285713"/>
    <n v="194102.85714285713"/>
    <n v="0"/>
    <n v="0.75"/>
    <n v="0"/>
    <n v="0"/>
  </r>
  <r>
    <n v="448"/>
    <x v="0"/>
    <m/>
    <x v="5"/>
    <s v="LAPTOP-SONY VAIO"/>
    <d v="2014-03-31T00:00:00"/>
    <s v="2013-14"/>
    <m/>
    <n v="0.3168079524680073"/>
    <m/>
    <m/>
    <n v="182700"/>
    <m/>
    <n v="182700"/>
    <n v="173565"/>
    <n v="0"/>
    <n v="173565"/>
    <n v="9135"/>
    <n v="9135"/>
    <n v="3"/>
    <n v="365"/>
    <m/>
    <n v="-1.5698630136986296"/>
    <d v="2014-03-01T00:00:00"/>
    <m/>
    <m/>
    <m/>
    <m/>
    <m/>
    <m/>
    <m/>
    <s v="Laptops"/>
    <n v="646"/>
    <n v="27"/>
    <n v="97.2"/>
    <n v="144"/>
    <n v="154.1"/>
    <n v="1.5853909465020575"/>
    <n v="1.5853909465020575"/>
    <n v="9.875"/>
    <n v="5"/>
    <n v="1"/>
    <n v="289650.9259259259"/>
    <n v="289650.9259259259"/>
    <n v="0"/>
    <n v="0.75"/>
    <n v="0"/>
    <n v="0"/>
  </r>
  <r>
    <n v="449"/>
    <x v="0"/>
    <m/>
    <x v="5"/>
    <m/>
    <d v="2015-01-10T00:00:00"/>
    <s v="2014-15"/>
    <m/>
    <n v="9.5000000000000001E-2"/>
    <m/>
    <m/>
    <n v="182399.59"/>
    <m/>
    <n v="182399.59"/>
    <n v="125141.11048712327"/>
    <n v="17327.961049999998"/>
    <n v="142469.07153712327"/>
    <n v="39930.518462876731"/>
    <n v="57258.479512876729"/>
    <n v="10"/>
    <n v="365"/>
    <m/>
    <n v="-1.5589041095890419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48416.77380628718"/>
    <n v="235995.93511597282"/>
    <n v="12420.838690314355"/>
    <n v="0.75"/>
    <n v="9315.629017735766"/>
    <n v="12420.838690314369"/>
  </r>
  <r>
    <n v="450"/>
    <x v="0"/>
    <m/>
    <x v="5"/>
    <s v="Multigas Detector"/>
    <d v="2016-03-31T00:00:00"/>
    <s v="2015-16"/>
    <m/>
    <n v="6.3333333333333325E-2"/>
    <m/>
    <m/>
    <n v="181169.38"/>
    <m/>
    <n v="181169.38"/>
    <n v="68875.800182831037"/>
    <n v="11474.060733333332"/>
    <n v="80349.860916164369"/>
    <n v="100819.51908383564"/>
    <n v="112293.57981716897"/>
    <n v="15"/>
    <n v="365"/>
    <m/>
    <n v="-1.6082191780821926"/>
    <d v="2016-03-01T00:00:00"/>
    <m/>
    <m/>
    <m/>
    <m/>
    <m/>
    <m/>
    <m/>
    <s v="b. Manufacture of computers and peripheral equipment"/>
    <n v="644"/>
    <n v="51"/>
    <n v="127.3"/>
    <n v="144"/>
    <n v="135.1"/>
    <n v="1.0612725844461901"/>
    <n v="1.0612725844461901"/>
    <n v="7.875"/>
    <n v="5"/>
    <n v="1"/>
    <n v="192270.09613511391"/>
    <n v="192270.09613511391"/>
    <n v="0"/>
    <n v="0.75"/>
    <n v="0"/>
    <n v="0"/>
  </r>
  <r>
    <n v="451"/>
    <x v="0"/>
    <m/>
    <x v="5"/>
    <m/>
    <d v="2015-01-10T00:00:00"/>
    <s v="2014-15"/>
    <m/>
    <n v="9.5000000000000001E-2"/>
    <m/>
    <m/>
    <n v="181068.75"/>
    <m/>
    <n v="181068.75"/>
    <n v="124228.0448630137"/>
    <n v="17201.53125"/>
    <n v="141429.5761130137"/>
    <n v="39639.173886986304"/>
    <n v="56840.705136986304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46604.2533984707"/>
    <n v="234274.04072854714"/>
    <n v="12330.212669923552"/>
    <n v="0.75"/>
    <n v="9247.6595024426642"/>
    <n v="12330.212669923545"/>
  </r>
  <r>
    <n v="452"/>
    <x v="0"/>
    <m/>
    <x v="5"/>
    <s v="Motorized Treadmill"/>
    <d v="2013-12-06T00:00:00"/>
    <s v="2013-14"/>
    <m/>
    <n v="6.3676058966225038E-2"/>
    <m/>
    <m/>
    <n v="178925"/>
    <m/>
    <n v="178925"/>
    <n v="93846.94299603533"/>
    <n v="11393.238850531816"/>
    <n v="105240.18184656714"/>
    <n v="73684.818153432861"/>
    <n v="85078.05700396467"/>
    <n v="15"/>
    <n v="365"/>
    <m/>
    <n v="-8.2191780821911919E-3"/>
    <d v="2013-12-01T00:00:00"/>
    <m/>
    <m/>
    <m/>
    <m/>
    <m/>
    <m/>
    <m/>
    <s v="b. Manufacture of computers and peripheral equipment"/>
    <n v="644"/>
    <n v="24"/>
    <n v="98.4"/>
    <n v="144"/>
    <n v="135.1"/>
    <n v="1.3729674796747966"/>
    <n v="1.3729674796747966"/>
    <n v="10.191666666666666"/>
    <n v="5"/>
    <n v="1"/>
    <n v="245658.20630081298"/>
    <n v="245658.20630081301"/>
    <n v="0"/>
    <n v="0.75"/>
    <n v="0"/>
    <n v="0"/>
  </r>
  <r>
    <n v="453"/>
    <x v="0"/>
    <m/>
    <x v="5"/>
    <s v="271284258894 DT. 24.03.2021"/>
    <d v="2021-04-17T00:00:00"/>
    <s v="2021-22"/>
    <m/>
    <n v="0.31666666666666665"/>
    <m/>
    <m/>
    <n v="178799.5"/>
    <m/>
    <n v="178799.5"/>
    <n v="54137.876004566206"/>
    <n v="56619.841666666667"/>
    <n v="110757.71767123288"/>
    <n v="68041.78232876712"/>
    <n v="124661.62399543379"/>
    <n v="3"/>
    <n v="365"/>
    <m/>
    <n v="-8.2191780821911919E-3"/>
    <d v="2021-04-01T00:00:00"/>
    <m/>
    <m/>
    <m/>
    <m/>
    <m/>
    <m/>
    <m/>
    <s v="b. Manufacture of computers and peripheral equipment"/>
    <n v="644"/>
    <n v="112"/>
    <n v="134.6"/>
    <n v="144"/>
    <n v="135.1"/>
    <n v="1.0037147102526003"/>
    <n v="1.0037147102526003"/>
    <n v="2.8277777777777779"/>
    <n v="5"/>
    <n v="1"/>
    <n v="179463.6883358098"/>
    <n v="101496.68595880801"/>
    <n v="77967.002377001787"/>
    <n v="0.75"/>
    <n v="58475.251782751337"/>
    <n v="58475.251782751337"/>
  </r>
  <r>
    <n v="454"/>
    <x v="0"/>
    <m/>
    <x v="5"/>
    <s v="Emerson LebertMT 10KVA UPS System GRN.11"/>
    <d v="2012-04-01T00:00:00"/>
    <s v="2012-13"/>
    <m/>
    <n v="7.3956643835616412E-2"/>
    <m/>
    <m/>
    <n v="178625"/>
    <m/>
    <n v="178625"/>
    <n v="169693.75"/>
    <n v="0"/>
    <n v="169693.75"/>
    <n v="8931.25"/>
    <n v="8931.25"/>
    <n v="6"/>
    <n v="365"/>
    <m/>
    <n v="-8.2191780821911919E-3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52693.58638743454"/>
    <n v="252693.58638743457"/>
    <n v="0"/>
    <n v="0.75"/>
    <n v="0"/>
    <n v="0"/>
  </r>
  <r>
    <n v="455"/>
    <x v="0"/>
    <m/>
    <x v="5"/>
    <m/>
    <d v="2017-05-31T00:00:00"/>
    <s v="2017-18"/>
    <m/>
    <n v="0.19"/>
    <m/>
    <m/>
    <n v="178500.24"/>
    <m/>
    <n v="178500.24"/>
    <n v="164000.15201095887"/>
    <n v="5575.0759890411155"/>
    <n v="169575.228"/>
    <n v="8925.0119999999879"/>
    <n v="14500.087989041116"/>
    <n v="5"/>
    <n v="365"/>
    <m/>
    <n v="-8.2191780821911919E-3"/>
    <d v="2017-05-01T00:00:00"/>
    <m/>
    <m/>
    <m/>
    <m/>
    <m/>
    <m/>
    <m/>
    <s v="a. Manufacture of furniture"/>
    <n v="844"/>
    <n v="65"/>
    <n v="116.4"/>
    <n v="144"/>
    <n v="160.30000000000001"/>
    <n v="1.377147766323024"/>
    <n v="1.377147766323024"/>
    <n v="6.708333333333333"/>
    <n v="6"/>
    <n v="0.95"/>
    <n v="245821.20680412371"/>
    <n v="233530.14646391751"/>
    <n v="12291.060340206197"/>
    <n v="0.75"/>
    <n v="9218.2952551546477"/>
    <n v="12291.060340206197"/>
  </r>
  <r>
    <n v="456"/>
    <x v="0"/>
    <m/>
    <x v="5"/>
    <s v="781241145157"/>
    <d v="2022-03-04T00:00:00"/>
    <s v="2021-22"/>
    <m/>
    <n v="0.31666666666666665"/>
    <m/>
    <m/>
    <n v="178229.97"/>
    <m/>
    <n v="178229.97"/>
    <n v="4329.6047506849318"/>
    <n v="56439.4905"/>
    <n v="60769.095250684928"/>
    <n v="117460.87474931507"/>
    <n v="173900.36524931507"/>
    <n v="3"/>
    <n v="365"/>
    <m/>
    <n v="-112.33698630136986"/>
    <d v="2022-03-01T00:00:00"/>
    <m/>
    <m/>
    <m/>
    <m/>
    <m/>
    <m/>
    <m/>
    <s v="b. Manufacture of computers and peripheral equipment"/>
    <n v="644"/>
    <n v="123"/>
    <n v="134.80000000000001"/>
    <n v="144"/>
    <n v="135.1"/>
    <n v="1.0022255192878338"/>
    <n v="1.0022255192878338"/>
    <n v="1.9472222222222222"/>
    <n v="5"/>
    <n v="1"/>
    <n v="178626.62423590504"/>
    <n v="69565.146438538577"/>
    <n v="109061.47779736646"/>
    <n v="0.75"/>
    <n v="81796.108348024849"/>
    <n v="81796.108348024849"/>
  </r>
  <r>
    <n v="457"/>
    <x v="0"/>
    <m/>
    <x v="5"/>
    <s v="Server(Thermal)"/>
    <d v="2018-08-18T00:00:00"/>
    <s v="2018-19"/>
    <m/>
    <n v="0.31666666666666665"/>
    <m/>
    <m/>
    <n v="177118"/>
    <m/>
    <n v="177118"/>
    <n v="168262.16812785389"/>
    <n v="0"/>
    <n v="168262.16812785389"/>
    <n v="8855.831872146111"/>
    <n v="8855.831872146111"/>
    <n v="3"/>
    <n v="365"/>
    <m/>
    <n v="-8.2191780821911919E-3"/>
    <d v="2018-08-01T00:00:00"/>
    <m/>
    <m/>
    <m/>
    <m/>
    <m/>
    <m/>
    <m/>
    <s v="b. Manufacture of computers and peripheral equipment"/>
    <n v="644"/>
    <n v="80"/>
    <n v="135.1"/>
    <n v="144"/>
    <n v="135.1"/>
    <n v="1"/>
    <n v="1"/>
    <n v="5.4916666666666663"/>
    <n v="5"/>
    <n v="1"/>
    <n v="177118"/>
    <n v="177118"/>
    <n v="0"/>
    <n v="0.75"/>
    <n v="0"/>
    <n v="0"/>
  </r>
  <r>
    <n v="458"/>
    <x v="0"/>
    <m/>
    <x v="5"/>
    <s v="30 nos of Desert Cooler 21.05.12"/>
    <d v="2012-04-01T00:00:00"/>
    <s v="2012-13"/>
    <m/>
    <n v="7.1255005268703889E-2"/>
    <m/>
    <m/>
    <n v="177060"/>
    <m/>
    <n v="177060"/>
    <n v="105124.94383561642"/>
    <n v="12616.411232876711"/>
    <n v="117741.35506849313"/>
    <n v="59318.644931506875"/>
    <n v="71935.056164383583"/>
    <n v="15"/>
    <n v="365"/>
    <m/>
    <n v="-8.2191780821911919E-3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50479.64397905758"/>
    <n v="250479.64397905758"/>
    <n v="0"/>
    <n v="0.75"/>
    <n v="0"/>
    <n v="0"/>
  </r>
  <r>
    <n v="459"/>
    <x v="0"/>
    <m/>
    <x v="5"/>
    <s v="ABT SOFTWARE"/>
    <d v="2020-09-21T00:00:00"/>
    <s v="2020-21"/>
    <m/>
    <n v="0.2"/>
    <m/>
    <m/>
    <n v="177000"/>
    <m/>
    <n v="177000"/>
    <n v="54021.369863013701"/>
    <n v="35400"/>
    <n v="89421.369863013708"/>
    <n v="87578.630136986292"/>
    <n v="122978.63013698629"/>
    <n v="5"/>
    <n v="365"/>
    <m/>
    <n v="-8.2191780821911919E-3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176438.09523809524"/>
    <n v="119977.90476190475"/>
    <n v="56460.190476190488"/>
    <n v="0.75"/>
    <n v="42345.14285714287"/>
    <n v="42345.14285714287"/>
  </r>
  <r>
    <n v="460"/>
    <x v="0"/>
    <m/>
    <x v="5"/>
    <s v="Giga Switch 24 Port managed"/>
    <d v="2012-04-01T00:00:00"/>
    <s v="2012-13"/>
    <m/>
    <n v="9.7605479452054791E-2"/>
    <m/>
    <m/>
    <n v="176800"/>
    <m/>
    <n v="176800"/>
    <n v="167960"/>
    <n v="0"/>
    <n v="167960"/>
    <n v="8840"/>
    <n v="8840"/>
    <n v="6"/>
    <n v="365"/>
    <m/>
    <n v="-112.33698630136986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50111.83246073296"/>
    <n v="250111.83246073299"/>
    <n v="0"/>
    <n v="0.75"/>
    <n v="0"/>
    <n v="0"/>
  </r>
  <r>
    <n v="461"/>
    <x v="0"/>
    <m/>
    <x v="12"/>
    <s v="MOTORCYCLE(BIKE)"/>
    <d v="2023-03-31T00:00:00"/>
    <s v="2022-23"/>
    <m/>
    <n v="0.11874999999999999"/>
    <m/>
    <m/>
    <n v="0"/>
    <n v="176372"/>
    <n v="176372"/>
    <m/>
    <n v="57.38130136986301"/>
    <n v="57.38130136986301"/>
    <n v="176314.61869863013"/>
    <n v="0"/>
    <n v="8"/>
    <n v="365"/>
    <m/>
    <n v="-8.2191780821911919E-3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179662.97719419491"/>
    <n v="18668.106224084313"/>
    <n v="160994.87097011061"/>
    <n v="0.75"/>
    <n v="120746.15322758295"/>
    <n v="120746.15322758295"/>
  </r>
  <r>
    <n v="462"/>
    <x v="0"/>
    <m/>
    <x v="12"/>
    <s v="MOTORCYCLE(BIKE)"/>
    <d v="2023-03-31T00:00:00"/>
    <s v="2022-23"/>
    <m/>
    <n v="0.11874999999999999"/>
    <m/>
    <m/>
    <n v="0"/>
    <n v="176371.87"/>
    <n v="176371.87"/>
    <m/>
    <n v="57.381259075342456"/>
    <n v="57.381259075342456"/>
    <n v="176314.48874092466"/>
    <n v="0"/>
    <n v="8"/>
    <n v="365"/>
    <m/>
    <n v="-0.45753424657534225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179662.84476848654"/>
    <n v="18668.092464225552"/>
    <n v="160994.752304261"/>
    <n v="0.75"/>
    <n v="120746.06422819576"/>
    <n v="120746.06422819576"/>
  </r>
  <r>
    <n v="463"/>
    <x v="0"/>
    <m/>
    <x v="13"/>
    <s v="Hot air oven DM PLANT"/>
    <d v="2023-03-31T00:00:00"/>
    <s v="2022-23"/>
    <m/>
    <n v="0.19"/>
    <m/>
    <m/>
    <n v="0"/>
    <n v="176056"/>
    <n v="176056"/>
    <m/>
    <n v="91.645589041095889"/>
    <n v="91.645589041095889"/>
    <n v="175964.35441095891"/>
    <n v="0"/>
    <n v="5"/>
    <n v="365"/>
    <m/>
    <n v="-112.33698630136986"/>
    <d v="2023-03-01T00:00:00"/>
    <m/>
    <m/>
    <m/>
    <m/>
    <m/>
    <m/>
    <m/>
    <s v="(R). MANUFACTURE OF MACHINERY AND EQUIPMENT"/>
    <n v="722"/>
    <n v="135"/>
    <n v="128"/>
    <n v="144"/>
    <n v="129.19999999999999"/>
    <n v="1.0093749999999999"/>
    <n v="1.0093749999999999"/>
    <n v="0.875"/>
    <n v="8"/>
    <n v="0.95"/>
    <n v="177706.52499999999"/>
    <n v="18464.818613281248"/>
    <n v="159241.70638671875"/>
    <n v="0.75"/>
    <n v="119431.27979003906"/>
    <n v="119431.27979003906"/>
  </r>
  <r>
    <n v="464"/>
    <x v="0"/>
    <m/>
    <x v="5"/>
    <s v="OFFICE EQUIPMENTS"/>
    <d v="2017-03-31T00:00:00"/>
    <s v="2016-17"/>
    <m/>
    <n v="6.3333333333333325E-2"/>
    <m/>
    <m/>
    <n v="174000"/>
    <m/>
    <n v="174000"/>
    <n v="55130.191780821915"/>
    <n v="11019.999999999998"/>
    <n v="66150.191780821915"/>
    <n v="107849.80821917808"/>
    <n v="118869.80821917808"/>
    <n v="15"/>
    <n v="365"/>
    <m/>
    <n v="-8.2191780821911919E-3"/>
    <d v="2017-03-01T00:00:00"/>
    <m/>
    <m/>
    <m/>
    <m/>
    <m/>
    <m/>
    <m/>
    <s v="g. Manufacture of office machinery and equipment"/>
    <n v="747"/>
    <n v="63"/>
    <n v="130.19999999999999"/>
    <n v="144"/>
    <n v="130.19999999999999"/>
    <n v="1"/>
    <n v="1"/>
    <n v="6.875"/>
    <n v="8"/>
    <n v="1"/>
    <n v="174000"/>
    <n v="149531.25"/>
    <n v="24468.75"/>
    <n v="0.75"/>
    <n v="18351.5625"/>
    <n v="18351.5625"/>
  </r>
  <r>
    <n v="465"/>
    <x v="1"/>
    <m/>
    <x v="7"/>
    <s v="0.20 Acre Land-Vishwajeet Panda Vil.Lohakhan"/>
    <d v="2012-02-29T00:00:00"/>
    <s v="2011-12"/>
    <m/>
    <n v="0"/>
    <m/>
    <m/>
    <n v="172950"/>
    <m/>
    <n v="172950"/>
    <n v="0"/>
    <n v="0"/>
    <n v="0"/>
    <n v="172950"/>
    <n v="172950"/>
    <s v="infinite"/>
    <n v="365"/>
    <m/>
    <n v="-8.2191780821911919E-3"/>
    <d v="2012-02-01T00:00:00"/>
    <m/>
    <m/>
    <m/>
    <m/>
    <m/>
    <m/>
    <m/>
    <m/>
    <m/>
    <m/>
    <m/>
    <m/>
    <m/>
    <m/>
    <m/>
    <n v="11.958333333333334"/>
    <m/>
    <m/>
    <m/>
    <m/>
    <m/>
    <m/>
    <m/>
    <m/>
  </r>
  <r>
    <n v="466"/>
    <x v="0"/>
    <m/>
    <x v="5"/>
    <s v="FOR COAL WORK"/>
    <d v="2022-02-09T00:00:00"/>
    <s v="2021-22"/>
    <m/>
    <n v="9.5000000000000001E-2"/>
    <m/>
    <m/>
    <n v="172766.16"/>
    <m/>
    <n v="172766.16"/>
    <n v="2293.2932745205485"/>
    <n v="16412.785200000002"/>
    <n v="18706.078474520549"/>
    <n v="154060.08152547944"/>
    <n v="170472.86672547946"/>
    <n v="10"/>
    <n v="365"/>
    <m/>
    <n v="-8.2191780821911919E-3"/>
    <d v="2022-02-01T00:00:00"/>
    <m/>
    <m/>
    <m/>
    <m/>
    <m/>
    <m/>
    <m/>
    <s v="b. Manufacture of computers and peripheral equipment"/>
    <n v="644"/>
    <n v="122"/>
    <n v="134.69999999999999"/>
    <n v="144"/>
    <n v="135.1"/>
    <n v="1.0029695619896066"/>
    <n v="1.0029695619896066"/>
    <n v="2.0166666666666666"/>
    <n v="5"/>
    <n v="1"/>
    <n v="173279.1998218263"/>
    <n v="69889.277261469935"/>
    <n v="103389.92256035637"/>
    <n v="0.75"/>
    <n v="77542.441920267273"/>
    <n v="77542.441920267273"/>
  </r>
  <r>
    <n v="467"/>
    <x v="0"/>
    <m/>
    <x v="5"/>
    <s v="Omni Dose web Client (10 User Pack) for"/>
    <d v="2010-07-16T00:00:00"/>
    <s v="2010-11"/>
    <m/>
    <n v="0"/>
    <m/>
    <m/>
    <n v="171450"/>
    <m/>
    <n v="171450"/>
    <n v="171450"/>
    <n v="0"/>
    <n v="171450"/>
    <n v="0"/>
    <n v="0"/>
    <n v="0"/>
    <n v="365"/>
    <m/>
    <n v="-8.2191780821911919E-3"/>
    <d v="2010-07-01T00:00:00"/>
    <s v="Computer Peripherals"/>
    <n v="757"/>
    <n v="70"/>
    <n v="94.9"/>
    <n v="90"/>
    <n v="93.3"/>
    <n v="0.98314014752370904"/>
    <s v="b. Manufacture of computers and peripheral equipment"/>
    <n v="644"/>
    <n v="4"/>
    <n v="95.5"/>
    <n v="144"/>
    <n v="135.1"/>
    <n v="1.4146596858638742"/>
    <n v="1.3908087322560532"/>
    <n v="13.580555555555556"/>
    <n v="5"/>
    <n v="1"/>
    <n v="238454.15714530033"/>
    <n v="238454.15714530036"/>
    <n v="0"/>
    <n v="0.75"/>
    <n v="0"/>
    <n v="0"/>
  </r>
  <r>
    <n v="468"/>
    <x v="0"/>
    <m/>
    <x v="5"/>
    <s v="Air Cooler"/>
    <d v="2020-04-16T00:00:00"/>
    <s v="2020-21"/>
    <m/>
    <n v="0.19"/>
    <m/>
    <m/>
    <n v="170040"/>
    <m/>
    <n v="170040"/>
    <n v="63287.490410958912"/>
    <n v="32307.600000000002"/>
    <n v="95595.090410958917"/>
    <n v="74444.909589041083"/>
    <n v="106752.50958904109"/>
    <n v="5"/>
    <n v="365"/>
    <m/>
    <n v="-8.2191780821911919E-3"/>
    <d v="2020-04-01T00:00:00"/>
    <m/>
    <m/>
    <m/>
    <m/>
    <m/>
    <m/>
    <m/>
    <s v="b. Manufacture of computers and peripheral equipment"/>
    <n v="644"/>
    <n v="100"/>
    <n v="135"/>
    <n v="144"/>
    <n v="135.1"/>
    <n v="1.0007407407407407"/>
    <n v="1.0007407407407407"/>
    <n v="3.8305555555555557"/>
    <n v="5"/>
    <n v="1"/>
    <n v="170165.95555555556"/>
    <n v="130366.02928395063"/>
    <n v="39799.926271604927"/>
    <n v="0.75"/>
    <n v="29849.944703703695"/>
    <n v="29849.944703703695"/>
  </r>
  <r>
    <n v="469"/>
    <x v="0"/>
    <m/>
    <x v="5"/>
    <s v="Desktop (Lenovo ThinkCentre)"/>
    <d v="2012-04-01T00:00:00"/>
    <s v="2012-13"/>
    <m/>
    <n v="0.35755780821917804"/>
    <m/>
    <m/>
    <n v="170000.01"/>
    <m/>
    <n v="170000.01"/>
    <n v="161500.00950000001"/>
    <n v="0"/>
    <n v="161500.00950000001"/>
    <n v="8500.0004999999946"/>
    <n v="8500.0004999999946"/>
    <n v="3"/>
    <n v="365"/>
    <m/>
    <n v="-8.2191780821911919E-3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195542.30005970149"/>
    <n v="195542.30005970149"/>
    <n v="0"/>
    <n v="0.75"/>
    <n v="0"/>
    <n v="0"/>
  </r>
  <r>
    <n v="470"/>
    <x v="0"/>
    <m/>
    <x v="5"/>
    <s v="Desktop (Lenovo ThinkCentre)"/>
    <d v="2012-04-01T00:00:00"/>
    <s v="2012-13"/>
    <m/>
    <n v="0.34156986301369863"/>
    <m/>
    <m/>
    <n v="170000.01"/>
    <m/>
    <n v="170000.01"/>
    <n v="161500.00950000001"/>
    <n v="0"/>
    <n v="161500.00950000001"/>
    <n v="8500.0004999999946"/>
    <n v="8500.0004999999946"/>
    <n v="3"/>
    <n v="365"/>
    <m/>
    <n v="-112.33698630136986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195542.30005970149"/>
    <n v="195542.30005970149"/>
    <n v="0"/>
    <n v="0.75"/>
    <n v="0"/>
    <n v="0"/>
  </r>
  <r>
    <n v="471"/>
    <x v="0"/>
    <m/>
    <x v="5"/>
    <s v="HP340S G7 CORE i5-1035U"/>
    <d v="2020-03-31T00:00:00"/>
    <s v="2019-20"/>
    <m/>
    <n v="0.31666666666666665"/>
    <m/>
    <m/>
    <n v="169920"/>
    <m/>
    <n v="169920"/>
    <n v="107763.4191780822"/>
    <n v="53808"/>
    <n v="161571.4191780822"/>
    <n v="8348.5808219177998"/>
    <n v="62156.5808219178"/>
    <n v="3"/>
    <n v="365"/>
    <m/>
    <n v="-8.2191780821911919E-3"/>
    <d v="2020-03-01T00:00:00"/>
    <m/>
    <m/>
    <m/>
    <m/>
    <m/>
    <m/>
    <m/>
    <s v="b. Manufacture of computers and peripheral equipment"/>
    <n v="644"/>
    <n v="99"/>
    <n v="135"/>
    <n v="144"/>
    <n v="135.1"/>
    <n v="1.0007407407407407"/>
    <n v="1.0007407407407407"/>
    <n v="3.875"/>
    <n v="5"/>
    <n v="1"/>
    <n v="170045.86666666667"/>
    <n v="131785.54666666666"/>
    <n v="38260.320000000007"/>
    <n v="0.75"/>
    <n v="28695.240000000005"/>
    <n v="28695.240000000005"/>
  </r>
  <r>
    <n v="472"/>
    <x v="0"/>
    <m/>
    <x v="5"/>
    <s v="HP340S G7 CORE i5-1035U"/>
    <d v="2020-03-31T00:00:00"/>
    <s v="2019-20"/>
    <m/>
    <n v="0.31666666666666665"/>
    <m/>
    <m/>
    <n v="169920"/>
    <m/>
    <n v="169920"/>
    <n v="107763.4191780822"/>
    <n v="53808"/>
    <n v="161571.4191780822"/>
    <n v="8348.5808219177998"/>
    <n v="62156.5808219178"/>
    <n v="3"/>
    <n v="365"/>
    <m/>
    <n v="-8.2191780821911919E-3"/>
    <d v="2020-03-01T00:00:00"/>
    <m/>
    <m/>
    <m/>
    <m/>
    <m/>
    <m/>
    <m/>
    <s v="b. Manufacture of computers and peripheral equipment"/>
    <n v="644"/>
    <n v="99"/>
    <n v="135"/>
    <n v="144"/>
    <n v="135.1"/>
    <n v="1.0007407407407407"/>
    <n v="1.0007407407407407"/>
    <n v="3.875"/>
    <n v="5"/>
    <n v="1"/>
    <n v="170045.86666666667"/>
    <n v="131785.54666666666"/>
    <n v="38260.320000000007"/>
    <n v="0.75"/>
    <n v="28695.240000000005"/>
    <n v="28695.240000000005"/>
  </r>
  <r>
    <n v="473"/>
    <x v="0"/>
    <m/>
    <x v="5"/>
    <s v="HP340S G7 CORE i5-1035U"/>
    <d v="2020-03-31T00:00:00"/>
    <s v="2019-20"/>
    <m/>
    <n v="0.31666666666666665"/>
    <m/>
    <m/>
    <n v="169920"/>
    <m/>
    <n v="169920"/>
    <n v="107763.4191780822"/>
    <n v="53808"/>
    <n v="161571.4191780822"/>
    <n v="8348.5808219177998"/>
    <n v="62156.5808219178"/>
    <n v="3"/>
    <n v="365"/>
    <m/>
    <n v="-112.33698630136986"/>
    <d v="2020-03-01T00:00:00"/>
    <m/>
    <m/>
    <m/>
    <m/>
    <m/>
    <m/>
    <m/>
    <s v="b. Manufacture of computers and peripheral equipment"/>
    <n v="644"/>
    <n v="99"/>
    <n v="135"/>
    <n v="144"/>
    <n v="135.1"/>
    <n v="1.0007407407407407"/>
    <n v="1.0007407407407407"/>
    <n v="3.875"/>
    <n v="5"/>
    <n v="1"/>
    <n v="170045.86666666667"/>
    <n v="131785.54666666666"/>
    <n v="38260.320000000007"/>
    <n v="0.75"/>
    <n v="28695.240000000005"/>
    <n v="28695.240000000005"/>
  </r>
  <r>
    <n v="474"/>
    <x v="1"/>
    <m/>
    <x v="7"/>
    <s v="1583/09"/>
    <d v="2009-07-09T00:00:00"/>
    <s v="2009-10"/>
    <m/>
    <n v="0"/>
    <m/>
    <m/>
    <n v="169628"/>
    <m/>
    <n v="169628"/>
    <n v="0"/>
    <n v="0"/>
    <n v="0"/>
    <n v="169628"/>
    <n v="169628"/>
    <s v="infinite"/>
    <n v="365"/>
    <m/>
    <n v="-8.2191780821911919E-3"/>
    <d v="2009-07-01T00:00:00"/>
    <m/>
    <m/>
    <m/>
    <m/>
    <m/>
    <m/>
    <m/>
    <m/>
    <m/>
    <m/>
    <m/>
    <m/>
    <m/>
    <m/>
    <m/>
    <n v="14.6"/>
    <m/>
    <m/>
    <m/>
    <m/>
    <m/>
    <m/>
    <m/>
    <m/>
  </r>
  <r>
    <n v="475"/>
    <x v="0"/>
    <m/>
    <x v="5"/>
    <s v="Mobile Phone"/>
    <d v="2012-04-01T00:00:00"/>
    <s v="2012-13"/>
    <m/>
    <n v="5.8181243414120128E-2"/>
    <m/>
    <m/>
    <n v="169000"/>
    <m/>
    <n v="169000"/>
    <n v="111386.84931506851"/>
    <n v="9832.6301369863013"/>
    <n v="121219.47945205482"/>
    <n v="47780.520547945183"/>
    <n v="57613.15068493149"/>
    <n v="15"/>
    <n v="365"/>
    <m/>
    <n v="-112.33698630136986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39077.48691099475"/>
    <n v="239077.48691099478"/>
    <n v="0"/>
    <n v="0.75"/>
    <n v="0"/>
    <n v="0"/>
  </r>
  <r>
    <n v="476"/>
    <x v="0"/>
    <m/>
    <x v="5"/>
    <s v="Voltas Water Coolers 150/150"/>
    <d v="2012-04-01T00:00:00"/>
    <s v="2012-13"/>
    <m/>
    <n v="5.9952972530422817E-2"/>
    <m/>
    <m/>
    <n v="168799.5"/>
    <m/>
    <n v="168799.5"/>
    <n v="160359.52499999999"/>
    <n v="0"/>
    <n v="160359.52499999999"/>
    <n v="8439.9750000000058"/>
    <n v="8439.9750000000058"/>
    <n v="15"/>
    <n v="365"/>
    <m/>
    <n v="-8.2191780821911919E-3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38793.84764397904"/>
    <n v="238793.84764397907"/>
    <n v="0"/>
    <n v="0.75"/>
    <n v="0"/>
    <n v="0"/>
  </r>
  <r>
    <n v="477"/>
    <x v="1"/>
    <m/>
    <x v="7"/>
    <s v="1239/09"/>
    <d v="2009-05-11T00:00:00"/>
    <s v="2009-10"/>
    <m/>
    <n v="0"/>
    <m/>
    <m/>
    <n v="168666"/>
    <m/>
    <n v="168666"/>
    <n v="0"/>
    <n v="0"/>
    <n v="0"/>
    <n v="168666"/>
    <n v="168666"/>
    <s v="infinite"/>
    <n v="365"/>
    <m/>
    <n v="-8.2191780821911919E-3"/>
    <d v="2009-05-01T00:00:00"/>
    <m/>
    <m/>
    <m/>
    <m/>
    <m/>
    <m/>
    <m/>
    <m/>
    <m/>
    <m/>
    <m/>
    <m/>
    <m/>
    <m/>
    <m/>
    <n v="14.761111111111111"/>
    <m/>
    <m/>
    <m/>
    <m/>
    <m/>
    <m/>
    <m/>
    <m/>
  </r>
  <r>
    <n v="478"/>
    <x v="1"/>
    <m/>
    <x v="7"/>
    <m/>
    <d v="2010-03-15T00:00:00"/>
    <s v="2009-10"/>
    <m/>
    <n v="0"/>
    <m/>
    <m/>
    <n v="168666"/>
    <m/>
    <n v="168666"/>
    <n v="0"/>
    <n v="0"/>
    <n v="0"/>
    <n v="168666"/>
    <n v="168666"/>
    <s v="infinite"/>
    <n v="365"/>
    <m/>
    <n v="-8.2191780821911919E-3"/>
    <d v="2010-03-01T00:00:00"/>
    <m/>
    <m/>
    <m/>
    <m/>
    <m/>
    <m/>
    <m/>
    <m/>
    <m/>
    <m/>
    <m/>
    <m/>
    <m/>
    <m/>
    <m/>
    <n v="13.916666666666666"/>
    <m/>
    <m/>
    <m/>
    <m/>
    <m/>
    <m/>
    <m/>
    <m/>
  </r>
  <r>
    <n v="479"/>
    <x v="0"/>
    <m/>
    <x v="5"/>
    <s v=""/>
    <d v="2021-06-26T00:00:00"/>
    <s v="2021-22"/>
    <m/>
    <n v="0.31666666666666665"/>
    <m/>
    <m/>
    <n v="168404.88"/>
    <m/>
    <n v="168404.88"/>
    <n v="40763.208624657535"/>
    <n v="53328.212"/>
    <n v="94091.420624657534"/>
    <n v="74313.459375342471"/>
    <n v="127641.67137534247"/>
    <n v="3"/>
    <n v="365"/>
    <m/>
    <n v="-8.2191780821911919E-3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361111111111111"/>
    <n v="6"/>
    <n v="0.95"/>
    <n v="186431.64546961329"/>
    <n v="77813.634246819376"/>
    <n v="108618.01122279391"/>
    <n v="0.75"/>
    <n v="81463.508417095436"/>
    <n v="81463.508417095436"/>
  </r>
  <r>
    <n v="480"/>
    <x v="0"/>
    <m/>
    <x v="5"/>
    <s v="Videocon 22&quot; Satellite LCD TV(Model-22&quot;)"/>
    <d v="2012-04-01T00:00:00"/>
    <s v="2012-13"/>
    <m/>
    <n v="6.078388269112274E-2"/>
    <m/>
    <m/>
    <n v="167999.94"/>
    <m/>
    <n v="167999.94"/>
    <n v="108541.4997746217"/>
    <n v="10211.688645075659"/>
    <n v="118753.18841969736"/>
    <n v="49246.751580302647"/>
    <n v="59458.440225378305"/>
    <n v="15"/>
    <n v="365"/>
    <m/>
    <n v="-8.2191780821911919E-3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164381.47975384616"/>
    <n v="147943.33177846155"/>
    <n v="16438.147975384607"/>
    <n v="0.75"/>
    <n v="12328.610981538455"/>
    <n v="16438.147975384611"/>
  </r>
  <r>
    <n v="481"/>
    <x v="0"/>
    <m/>
    <x v="5"/>
    <s v="03 nos of  LAPTOP-SONY VAIO"/>
    <d v="2012-04-01T00:00:00"/>
    <s v="2012-13"/>
    <m/>
    <n v="0.74748602739726033"/>
    <m/>
    <m/>
    <n v="167580"/>
    <m/>
    <n v="167580"/>
    <n v="159201"/>
    <n v="0"/>
    <n v="159201"/>
    <n v="8379"/>
    <n v="8379"/>
    <n v="3"/>
    <n v="365"/>
    <m/>
    <n v="-8.2191780821911919E-3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281614.8091603053"/>
    <n v="281614.8091603053"/>
    <n v="0"/>
    <n v="0.75"/>
    <n v="0"/>
    <n v="0"/>
  </r>
  <r>
    <n v="482"/>
    <x v="0"/>
    <m/>
    <x v="5"/>
    <s v="Executive Chairs"/>
    <d v="2019-03-31T00:00:00"/>
    <s v="2018-19"/>
    <m/>
    <n v="9.5000000000000001E-2"/>
    <m/>
    <m/>
    <n v="166816.91"/>
    <m/>
    <n v="166816.91"/>
    <n v="47586.237449863016"/>
    <n v="15847.606450000001"/>
    <n v="63433.843899863015"/>
    <n v="103383.06610013699"/>
    <n v="119230.67255013698"/>
    <n v="10"/>
    <n v="365"/>
    <m/>
    <n v="-8.2191780821911919E-3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206492.28318918918"/>
    <n v="159386.2310866554"/>
    <n v="47106.05210253378"/>
    <n v="0.75"/>
    <n v="35329.539076900335"/>
    <n v="35329.539076900335"/>
  </r>
  <r>
    <n v="483"/>
    <x v="0"/>
    <m/>
    <x v="5"/>
    <s v="LAPTOP-SONY VAIO"/>
    <d v="2014-03-31T00:00:00"/>
    <s v="2013-14"/>
    <m/>
    <n v="0.3168079524680073"/>
    <m/>
    <m/>
    <n v="166162.5"/>
    <m/>
    <n v="166162.5"/>
    <n v="157854.375"/>
    <n v="0"/>
    <n v="157854.375"/>
    <n v="8308.125"/>
    <n v="8308.125"/>
    <n v="3"/>
    <n v="365"/>
    <m/>
    <n v="-112.33698630136986"/>
    <d v="2014-03-01T00:00:00"/>
    <m/>
    <m/>
    <m/>
    <m/>
    <m/>
    <m/>
    <m/>
    <s v="Laptops"/>
    <n v="646"/>
    <n v="27"/>
    <n v="97.2"/>
    <n v="144"/>
    <n v="154.1"/>
    <n v="1.5853909465020575"/>
    <n v="1.5853909465020575"/>
    <n v="9.875"/>
    <n v="5"/>
    <n v="1"/>
    <n v="263432.52314814815"/>
    <n v="263432.5231481482"/>
    <n v="0"/>
    <n v="0.75"/>
    <n v="0"/>
    <n v="0"/>
  </r>
  <r>
    <n v="484"/>
    <x v="1"/>
    <m/>
    <x v="7"/>
    <s v="90% Commision on Raigarh Land arcs 29.99@.75%"/>
    <d v="2011-11-24T00:00:00"/>
    <s v="2011-12"/>
    <m/>
    <n v="0"/>
    <m/>
    <m/>
    <n v="165996"/>
    <m/>
    <n v="165996"/>
    <n v="0"/>
    <n v="0"/>
    <n v="0"/>
    <n v="165996"/>
    <n v="165996"/>
    <s v="infinite"/>
    <n v="365"/>
    <m/>
    <n v="-8.2191780821911919E-3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485"/>
    <x v="0"/>
    <m/>
    <x v="5"/>
    <s v="Dressing Table 6'(H) X 2'(W)"/>
    <d v="2023-03-31T00:00:00"/>
    <s v="2022-23"/>
    <m/>
    <n v="9.5000000000000001E-2"/>
    <m/>
    <m/>
    <n v="0"/>
    <n v="164950"/>
    <n v="164950"/>
    <m/>
    <n v="42.932191780821917"/>
    <n v="42.932191780821917"/>
    <n v="164907.06780821917"/>
    <n v="0"/>
    <n v="10"/>
    <n v="365"/>
    <m/>
    <n v="-112.33698630136986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5"/>
    <n v="165156.0587133042"/>
    <n v="22880.995634239018"/>
    <n v="142275.06307906518"/>
    <n v="0.75"/>
    <n v="106706.29730929888"/>
    <n v="106706.29730929888"/>
  </r>
  <r>
    <n v="486"/>
    <x v="0"/>
    <m/>
    <x v="5"/>
    <s v="Dining Table With 6 Chairs"/>
    <d v="2015-07-28T00:00:00"/>
    <s v="2015-16"/>
    <m/>
    <n v="9.5000000000000001E-2"/>
    <m/>
    <m/>
    <n v="164180"/>
    <m/>
    <n v="164180"/>
    <n v="104180.08164383563"/>
    <n v="15597.1"/>
    <n v="119777.18164383563"/>
    <n v="44402.818356164367"/>
    <n v="59999.918356164373"/>
    <n v="10"/>
    <n v="365"/>
    <m/>
    <n v="-8.2191780821911919E-3"/>
    <d v="2015-07-01T00:00:00"/>
    <m/>
    <m/>
    <m/>
    <m/>
    <m/>
    <m/>
    <m/>
    <s v="a. Manufacture of furniture"/>
    <n v="844"/>
    <n v="43"/>
    <n v="112"/>
    <n v="144"/>
    <n v="160.30000000000001"/>
    <n v="1.4312500000000001"/>
    <n v="1.4312500000000001"/>
    <n v="8.5472222222222225"/>
    <n v="6"/>
    <n v="0.95"/>
    <n v="234982.62500000003"/>
    <n v="223233.49375000002"/>
    <n v="11749.131250000006"/>
    <n v="0.75"/>
    <n v="8811.8484375000044"/>
    <n v="11749.131250000011"/>
  </r>
  <r>
    <n v="487"/>
    <x v="0"/>
    <m/>
    <x v="5"/>
    <m/>
    <d v="2014-09-12T00:00:00"/>
    <s v="2014-15"/>
    <m/>
    <n v="9.5000000000000001E-2"/>
    <m/>
    <m/>
    <n v="163980.26"/>
    <m/>
    <n v="163980.26"/>
    <n v="117625.51143342466"/>
    <n v="15578.1247"/>
    <n v="133203.63613342465"/>
    <n v="30776.623866575363"/>
    <n v="46354.748566575348"/>
    <n v="10"/>
    <n v="365"/>
    <m/>
    <n v="-8.2191780821911919E-3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250000000000007"/>
    <n v="6"/>
    <n v="0.95"/>
    <n v="225437.69878216129"/>
    <n v="214165.81384305324"/>
    <n v="11271.884939108044"/>
    <n v="0.75"/>
    <n v="8453.9137043310329"/>
    <n v="11271.884939108075"/>
  </r>
  <r>
    <n v="488"/>
    <x v="0"/>
    <m/>
    <x v="5"/>
    <s v="HAND HELD VIBRATION METER"/>
    <d v="2020-07-11T00:00:00"/>
    <s v="2020-21"/>
    <m/>
    <n v="0.19"/>
    <m/>
    <m/>
    <n v="162840"/>
    <m/>
    <n v="162840"/>
    <n v="53317.831232876706"/>
    <n v="30939.599999999999"/>
    <n v="84257.431232876697"/>
    <n v="78582.568767123303"/>
    <n v="109522.16876712329"/>
    <n v="5"/>
    <n v="365"/>
    <m/>
    <n v="-112.33698630136986"/>
    <d v="2020-07-01T00:00:00"/>
    <m/>
    <m/>
    <m/>
    <m/>
    <m/>
    <m/>
    <m/>
    <s v="b. Manufacture of computers and peripheral equipment"/>
    <n v="644"/>
    <n v="103"/>
    <n v="135.1"/>
    <n v="144"/>
    <n v="135.1"/>
    <n v="1"/>
    <n v="1"/>
    <n v="3.5944444444444446"/>
    <n v="5"/>
    <n v="1"/>
    <n v="162840"/>
    <n v="117063.86666666667"/>
    <n v="45776.133333333331"/>
    <n v="0.75"/>
    <n v="34332.1"/>
    <n v="34332.1"/>
  </r>
  <r>
    <n v="489"/>
    <x v="0"/>
    <m/>
    <x v="5"/>
    <s v="Mechanical Jaw Crusher for High Capacity"/>
    <d v="2020-10-22T00:00:00"/>
    <s v="2020-21"/>
    <m/>
    <n v="6.3333333333333325E-2"/>
    <m/>
    <m/>
    <n v="162250"/>
    <m/>
    <n v="162250"/>
    <n v="14808.461187214611"/>
    <n v="10275.833333333332"/>
    <n v="25084.294520547941"/>
    <n v="137165.70547945207"/>
    <n v="147441.53881278538"/>
    <n v="15"/>
    <n v="365"/>
    <m/>
    <n v="-112.33698630136986"/>
    <d v="2020-10-01T00:00:00"/>
    <m/>
    <m/>
    <m/>
    <m/>
    <m/>
    <m/>
    <m/>
    <s v="b. Manufacture of computers and peripheral equipment"/>
    <n v="644"/>
    <n v="106"/>
    <n v="135.19999999999999"/>
    <n v="144"/>
    <n v="135.1"/>
    <n v="0.99926035502958588"/>
    <n v="0.99926035502958588"/>
    <n v="3.3138888888888891"/>
    <n v="5"/>
    <n v="1"/>
    <n v="162129.99260355032"/>
    <n v="107456.15620890864"/>
    <n v="54673.836394641679"/>
    <n v="0.75"/>
    <n v="41005.377295981263"/>
    <n v="41005.377295981263"/>
  </r>
  <r>
    <n v="490"/>
    <x v="0"/>
    <m/>
    <x v="5"/>
    <s v="Laptop Pankaj , V. Srinivas &amp; S.K. R"/>
    <d v="2012-04-01T00:00:00"/>
    <s v="2012-13"/>
    <m/>
    <n v="0.58627424657534233"/>
    <m/>
    <m/>
    <n v="161940"/>
    <m/>
    <n v="161940"/>
    <n v="153843"/>
    <n v="0"/>
    <n v="153843"/>
    <n v="8097"/>
    <n v="8097"/>
    <n v="3"/>
    <n v="365"/>
    <m/>
    <n v="-8.2191780821911919E-3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272136.90294438385"/>
    <n v="272136.90294438385"/>
    <n v="0"/>
    <n v="0.75"/>
    <n v="0"/>
    <n v="0"/>
  </r>
  <r>
    <n v="491"/>
    <x v="0"/>
    <m/>
    <x v="5"/>
    <s v=""/>
    <d v="2021-12-11T00:00:00"/>
    <s v="2021-22"/>
    <m/>
    <n v="0.19"/>
    <m/>
    <m/>
    <n v="161424"/>
    <m/>
    <n v="161424"/>
    <n v="9327.2113972602747"/>
    <n v="30670.560000000001"/>
    <n v="39997.77139726028"/>
    <n v="121426.22860273972"/>
    <n v="152096.78860273972"/>
    <n v="5"/>
    <n v="365"/>
    <m/>
    <n v="-8.2191780821911919E-3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777777777777776"/>
    <n v="6"/>
    <n v="0.95"/>
    <n v="167701.01879455606"/>
    <n v="57825.795739900619"/>
    <n v="109875.22305465545"/>
    <n v="0.75"/>
    <n v="82406.41729099158"/>
    <n v="82406.41729099158"/>
  </r>
  <r>
    <n v="492"/>
    <x v="0"/>
    <m/>
    <x v="5"/>
    <s v="Sonic Wall NSA 3500"/>
    <d v="2012-04-01T00:00:00"/>
    <s v="2012-13"/>
    <m/>
    <n v="8.6502739726027358E-2"/>
    <m/>
    <m/>
    <n v="160650"/>
    <m/>
    <n v="160650"/>
    <n v="152617.5"/>
    <n v="0"/>
    <n v="152617.5"/>
    <n v="8032.5"/>
    <n v="8032.5"/>
    <n v="6"/>
    <n v="365"/>
    <m/>
    <n v="-112.33698630136986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27265.0785340314"/>
    <n v="227265.0785340314"/>
    <n v="0"/>
    <n v="0.75"/>
    <n v="0"/>
    <n v="0"/>
  </r>
  <r>
    <n v="493"/>
    <x v="0"/>
    <m/>
    <x v="11"/>
    <s v=""/>
    <d v="2023-03-31T00:00:00"/>
    <s v="2022-23"/>
    <m/>
    <n v="0.31666666666666665"/>
    <m/>
    <m/>
    <n v="0"/>
    <n v="159536"/>
    <n v="159536"/>
    <m/>
    <n v="138.41022831050228"/>
    <n v="138.41022831050228"/>
    <n v="159397.5897716895"/>
    <n v="0"/>
    <n v="3"/>
    <n v="365"/>
    <m/>
    <n v="-8.2191780821911919E-3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159536"/>
    <n v="27918.799999999999"/>
    <n v="131617.20000000001"/>
    <n v="0.75"/>
    <n v="98712.900000000009"/>
    <n v="98712.900000000009"/>
  </r>
  <r>
    <n v="494"/>
    <x v="1"/>
    <m/>
    <x v="7"/>
    <s v="90% Commision on Raigarh Land arcs 29.97@.75%"/>
    <d v="2011-11-24T00:00:00"/>
    <s v="2011-12"/>
    <m/>
    <n v="0"/>
    <m/>
    <m/>
    <n v="159422"/>
    <m/>
    <n v="159422"/>
    <n v="0"/>
    <n v="0"/>
    <n v="0"/>
    <n v="159422"/>
    <n v="159422"/>
    <s v="infinite"/>
    <n v="365"/>
    <m/>
    <n v="-8.2191780821911919E-3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495"/>
    <x v="0"/>
    <m/>
    <x v="5"/>
    <s v="Steel Bed"/>
    <d v="2021-03-31T00:00:00"/>
    <s v="2020-21"/>
    <m/>
    <n v="9.5000000000000001E-2"/>
    <m/>
    <m/>
    <n v="159308.39000000001"/>
    <m/>
    <n v="159308.39000000001"/>
    <n v="15175.760877534247"/>
    <n v="15134.297050000001"/>
    <n v="30310.057927534246"/>
    <n v="128998.33207246577"/>
    <n v="144132.62912246576"/>
    <n v="10"/>
    <n v="365"/>
    <m/>
    <n v="-8.2191780821911919E-3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178331.94774441345"/>
    <n v="81178.188712821531"/>
    <n v="97153.759031591922"/>
    <n v="0.75"/>
    <n v="72865.319273693938"/>
    <n v="72865.319273693938"/>
  </r>
  <r>
    <n v="496"/>
    <x v="0"/>
    <m/>
    <x v="5"/>
    <s v="MULTI FUNCTION DEVICE (PRINTER) IR Adv 4525"/>
    <d v="2018-11-28T00:00:00"/>
    <s v="2018-19"/>
    <m/>
    <n v="0.31666666666666665"/>
    <m/>
    <m/>
    <n v="159300"/>
    <m/>
    <n v="159300"/>
    <n v="151335.4794520548"/>
    <n v="0"/>
    <n v="151335.4794520548"/>
    <n v="7964.5205479451979"/>
    <n v="7964.5205479451979"/>
    <n v="3"/>
    <n v="365"/>
    <m/>
    <n v="-8.2191780821911919E-3"/>
    <d v="2018-11-01T00:00:00"/>
    <m/>
    <m/>
    <m/>
    <m/>
    <m/>
    <m/>
    <m/>
    <s v="Computer peripherals"/>
    <n v="647"/>
    <n v="83"/>
    <n v="93.8"/>
    <n v="144"/>
    <n v="94.2"/>
    <n v="1.0042643923240939"/>
    <n v="1.0042643923240939"/>
    <n v="5.2138888888888886"/>
    <n v="5"/>
    <n v="1"/>
    <n v="159979.31769722817"/>
    <n v="159979.31769722817"/>
    <n v="0"/>
    <n v="0.75"/>
    <n v="0"/>
    <n v="0"/>
  </r>
  <r>
    <n v="497"/>
    <x v="0"/>
    <m/>
    <x v="5"/>
    <s v="771200511888 DT. 23.07.2021"/>
    <d v="2021-07-31T00:00:00"/>
    <s v="2021-22"/>
    <m/>
    <n v="0.31666666666666665"/>
    <m/>
    <m/>
    <n v="155760"/>
    <m/>
    <n v="155760"/>
    <n v="32972.756164383565"/>
    <n v="49324"/>
    <n v="82296.756164383565"/>
    <n v="73463.243835616435"/>
    <n v="122787.24383561643"/>
    <n v="3"/>
    <n v="365"/>
    <m/>
    <n v="-112.33698630136986"/>
    <d v="2021-07-01T00:00:00"/>
    <m/>
    <m/>
    <m/>
    <m/>
    <m/>
    <m/>
    <m/>
    <s v="b. Manufacture of computers and peripheral equipment"/>
    <n v="644"/>
    <n v="115"/>
    <n v="134.6"/>
    <n v="144"/>
    <n v="135.1"/>
    <n v="1.0037147102526003"/>
    <n v="1.0037147102526003"/>
    <n v="2.5416666666666665"/>
    <n v="5"/>
    <n v="1"/>
    <n v="156338.60326894501"/>
    <n v="79472.123328380374"/>
    <n v="76866.479940564634"/>
    <n v="0.75"/>
    <n v="57649.859955423475"/>
    <n v="57649.859955423475"/>
  </r>
  <r>
    <n v="498"/>
    <x v="0"/>
    <m/>
    <x v="13"/>
    <s v="BLUE STAR WATER COOLER EHS"/>
    <d v="2023-03-31T00:00:00"/>
    <s v="2022-23"/>
    <m/>
    <n v="0.19"/>
    <m/>
    <m/>
    <n v="0"/>
    <n v="154250"/>
    <n v="154250"/>
    <m/>
    <n v="80.294520547945211"/>
    <n v="80.294520547945211"/>
    <n v="154169.70547945207"/>
    <n v="0"/>
    <n v="5"/>
    <n v="365"/>
    <m/>
    <n v="-8.2191780821911919E-3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154756.1525840853"/>
    <n v="15233.808769995896"/>
    <n v="139522.3438140894"/>
    <n v="0.75"/>
    <n v="104641.75786056704"/>
    <n v="104641.75786056704"/>
  </r>
  <r>
    <n v="499"/>
    <x v="0"/>
    <m/>
    <x v="5"/>
    <s v="Single bed(25 mm thick) wooden 3'x6.6'"/>
    <d v="2012-04-01T00:00:00"/>
    <s v="2012-13"/>
    <m/>
    <n v="8.3194832205426811E-2"/>
    <m/>
    <m/>
    <n v="153599.65999999997"/>
    <m/>
    <n v="153599.65999999997"/>
    <n v="121700.61999999998"/>
    <n v="12778.697940510607"/>
    <n v="134479.31794051058"/>
    <n v="19120.342059489398"/>
    <n v="31899.039999999994"/>
    <n v="10"/>
    <n v="365"/>
    <m/>
    <n v="-8.2191780821911919E-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36978.10873917225"/>
    <n v="225129.20330221363"/>
    <n v="11848.905436958623"/>
    <n v="0.75"/>
    <n v="8886.6790777189672"/>
    <n v="11848.905436958623"/>
  </r>
  <r>
    <n v="500"/>
    <x v="0"/>
    <m/>
    <x v="5"/>
    <s v="bedside table"/>
    <d v="2023-03-31T00:00:00"/>
    <s v="2022-23"/>
    <m/>
    <n v="9.5000000000000001E-2"/>
    <m/>
    <m/>
    <n v="0"/>
    <n v="152362"/>
    <n v="152362"/>
    <m/>
    <n v="39.655863013698628"/>
    <n v="39.655863013698628"/>
    <n v="152322.3441369863"/>
    <n v="0"/>
    <n v="10"/>
    <n v="365"/>
    <m/>
    <n v="-8.2191780821911919E-3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5"/>
    <n v="152552.33354153653"/>
    <n v="21134.854542733705"/>
    <n v="131417.47899880284"/>
    <n v="0.75"/>
    <n v="98563.109249102126"/>
    <n v="98563.109249102126"/>
  </r>
  <r>
    <n v="501"/>
    <x v="0"/>
    <m/>
    <x v="5"/>
    <s v="RICOH MP 2555SP B&amp;W Multifunctionals"/>
    <d v="2019-11-25T00:00:00"/>
    <s v="2019-20"/>
    <m/>
    <n v="0.31666666666666665"/>
    <m/>
    <m/>
    <n v="152220"/>
    <m/>
    <n v="152220"/>
    <n v="113310.06575342466"/>
    <n v="31298.934246575343"/>
    <n v="144609"/>
    <n v="7611"/>
    <n v="38909.934246575343"/>
    <n v="3"/>
    <n v="365"/>
    <m/>
    <n v="-8.2191780821911919E-3"/>
    <d v="2019-11-01T00:00:00"/>
    <m/>
    <m/>
    <m/>
    <m/>
    <m/>
    <m/>
    <m/>
    <s v="b. Manufacture of computers and peripheral equipment"/>
    <n v="644"/>
    <n v="95"/>
    <n v="135"/>
    <n v="144"/>
    <n v="135.1"/>
    <n v="1.0007407407407407"/>
    <n v="1.0007407407407407"/>
    <n v="4.2222222222222223"/>
    <n v="5"/>
    <n v="1"/>
    <n v="152332.75555555554"/>
    <n v="128636.54913580247"/>
    <n v="23696.206419753071"/>
    <n v="0.75"/>
    <n v="17772.154814814803"/>
    <n v="17772.154814814803"/>
  </r>
  <r>
    <n v="502"/>
    <x v="1"/>
    <m/>
    <x v="9"/>
    <s v="Security watch tower"/>
    <d v="2012-04-01T00:00:00"/>
    <s v="2012-13"/>
    <m/>
    <n v="0.88054630136986312"/>
    <m/>
    <m/>
    <n v="149326"/>
    <m/>
    <n v="149326"/>
    <n v="141859.70000000001"/>
    <n v="0"/>
    <n v="141859.70000000001"/>
    <n v="7466.2999999999884"/>
    <n v="7466.2999999999884"/>
    <n v="3"/>
    <n v="365"/>
    <m/>
    <n v="-8.2191780821911919E-3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503"/>
    <x v="0"/>
    <m/>
    <x v="5"/>
    <s v=""/>
    <d v="2021-12-22T00:00:00"/>
    <s v="2021-22"/>
    <m/>
    <n v="9.5000000000000001E-2"/>
    <m/>
    <m/>
    <n v="148680"/>
    <m/>
    <n v="148680"/>
    <n v="3869.7534246575342"/>
    <n v="14124.6"/>
    <n v="17994.353424657536"/>
    <n v="130685.64657534246"/>
    <n v="144810.24657534246"/>
    <n v="10"/>
    <n v="365"/>
    <m/>
    <n v="-112.33698630136986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472222222222221"/>
    <n v="6"/>
    <n v="0.95"/>
    <n v="154461.46467919639"/>
    <n v="52513.322494059197"/>
    <n v="101948.1421851372"/>
    <n v="0.75"/>
    <n v="76461.1066388529"/>
    <n v="76461.1066388529"/>
  </r>
  <r>
    <n v="504"/>
    <x v="0"/>
    <s v="P&amp;M"/>
    <x v="5"/>
    <s v="Industrial computer-FOR CONTROL ROOM"/>
    <d v="2023-03-31T00:00:00"/>
    <s v="2022-23"/>
    <m/>
    <n v="6.3333333333333325E-2"/>
    <m/>
    <m/>
    <n v="0"/>
    <n v="148359.04000000001"/>
    <n v="148359.04000000001"/>
    <m/>
    <n v="25.742664474885842"/>
    <n v="25.742664474885842"/>
    <n v="148333.29733552513"/>
    <n v="0"/>
    <n v="15"/>
    <n v="365"/>
    <m/>
    <n v="-8.2191780821911919E-3"/>
    <d v="2023-03-01T00:00:00"/>
    <m/>
    <m/>
    <m/>
    <m/>
    <m/>
    <m/>
    <m/>
    <s v="Personal Computer (P.C.)"/>
    <n v="645"/>
    <n v="135"/>
    <n v="115.6"/>
    <n v="144"/>
    <n v="115.6"/>
    <n v="1"/>
    <n v="1"/>
    <n v="0.875"/>
    <n v="5"/>
    <n v="1"/>
    <n v="148359.04000000001"/>
    <n v="25962.832000000002"/>
    <n v="122396.20800000001"/>
    <n v="0.75"/>
    <n v="91797.156000000017"/>
    <n v="91797.156000000017"/>
  </r>
  <r>
    <n v="505"/>
    <x v="0"/>
    <m/>
    <x v="5"/>
    <s v="RADIO WI-FI-MICROTIK GROOVE 5HN"/>
    <d v="2013-12-09T00:00:00"/>
    <s v="2013-14"/>
    <m/>
    <n v="0.33445285132382896"/>
    <m/>
    <m/>
    <n v="148176"/>
    <m/>
    <n v="148176"/>
    <n v="140767.20000000001"/>
    <n v="0"/>
    <n v="140767.20000000001"/>
    <n v="7408.7999999999884"/>
    <n v="7408.7999999999884"/>
    <n v="3"/>
    <n v="365"/>
    <m/>
    <n v="-8.2191780821911919E-3"/>
    <d v="2013-12-01T00:00:00"/>
    <m/>
    <m/>
    <m/>
    <m/>
    <m/>
    <m/>
    <m/>
    <s v="b. Manufacture of computers and peripheral equipment"/>
    <n v="644"/>
    <n v="24"/>
    <n v="98.4"/>
    <n v="144"/>
    <n v="135.1"/>
    <n v="1.3729674796747966"/>
    <n v="1.3729674796747966"/>
    <n v="10.183333333333334"/>
    <n v="5"/>
    <n v="1"/>
    <n v="203440.82926829267"/>
    <n v="203440.8292682927"/>
    <n v="0"/>
    <n v="0.75"/>
    <n v="0"/>
    <n v="0"/>
  </r>
  <r>
    <n v="506"/>
    <x v="1"/>
    <m/>
    <x v="9"/>
    <s v="Security watch tower"/>
    <d v="2012-04-01T00:00:00"/>
    <s v="2012-13"/>
    <m/>
    <n v="0.88319999999999999"/>
    <m/>
    <m/>
    <n v="147826"/>
    <m/>
    <n v="147826"/>
    <n v="140434.70000000001"/>
    <n v="0"/>
    <n v="140434.70000000001"/>
    <n v="7391.2999999999884"/>
    <n v="7391.2999999999884"/>
    <n v="3"/>
    <n v="365"/>
    <m/>
    <n v="-112.33698630136986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507"/>
    <x v="0"/>
    <m/>
    <x v="5"/>
    <s v="2MP 42X NETWORK IR PTZ CAMERA"/>
    <d v="2019-12-18T00:00:00"/>
    <s v="2019-20"/>
    <m/>
    <n v="0.19"/>
    <m/>
    <m/>
    <n v="147028"/>
    <m/>
    <n v="147028"/>
    <n v="63906.827945205478"/>
    <n v="27935.32"/>
    <n v="91842.147945205477"/>
    <n v="55185.852054794523"/>
    <n v="83121.17205479453"/>
    <n v="5"/>
    <n v="365"/>
    <m/>
    <n v="-8.2191780821911919E-3"/>
    <d v="2019-12-01T00:00:00"/>
    <m/>
    <m/>
    <m/>
    <m/>
    <m/>
    <m/>
    <m/>
    <s v="a. Manufacture of electronic components"/>
    <n v="640"/>
    <n v="96"/>
    <n v="97.8"/>
    <n v="144"/>
    <n v="114.8"/>
    <n v="1.1738241308793456"/>
    <n v="1.1738241308793456"/>
    <n v="4.1583333333333332"/>
    <n v="5"/>
    <n v="1"/>
    <n v="172585.01431492841"/>
    <n v="143533.20357191545"/>
    <n v="29051.81074301296"/>
    <n v="0.75"/>
    <n v="21788.85805725972"/>
    <n v="21788.85805725972"/>
  </r>
  <r>
    <n v="508"/>
    <x v="1"/>
    <m/>
    <x v="7"/>
    <n v="547"/>
    <d v="2010-06-05T00:00:00"/>
    <s v="2010-11"/>
    <m/>
    <n v="0"/>
    <m/>
    <m/>
    <n v="146895"/>
    <m/>
    <n v="146895"/>
    <n v="0"/>
    <n v="0"/>
    <n v="0"/>
    <n v="146895"/>
    <n v="146895"/>
    <s v="infinite"/>
    <n v="365"/>
    <m/>
    <n v="-8.2191780821911919E-3"/>
    <d v="2010-06-01T00:00:00"/>
    <m/>
    <m/>
    <m/>
    <m/>
    <m/>
    <m/>
    <m/>
    <m/>
    <m/>
    <m/>
    <m/>
    <m/>
    <m/>
    <m/>
    <m/>
    <n v="13.694444444444445"/>
    <m/>
    <m/>
    <m/>
    <m/>
    <m/>
    <m/>
    <m/>
    <m/>
  </r>
  <r>
    <n v="509"/>
    <x v="0"/>
    <m/>
    <x v="5"/>
    <s v="one laptop purchase-devender agarwal-corrected"/>
    <d v="2018-02-01T00:00:00"/>
    <s v="2017-18"/>
    <m/>
    <n v="0.31666666666666665"/>
    <m/>
    <m/>
    <n v="146547"/>
    <m/>
    <n v="146547"/>
    <n v="139219.65"/>
    <n v="0"/>
    <n v="139219.65"/>
    <n v="7327.3500000000058"/>
    <n v="7327.3500000000058"/>
    <n v="3"/>
    <n v="365"/>
    <m/>
    <n v="-8.2191780821911919E-3"/>
    <d v="2018-02-01T00:00:00"/>
    <m/>
    <m/>
    <m/>
    <m/>
    <m/>
    <m/>
    <m/>
    <s v="Laptops"/>
    <n v="646"/>
    <n v="74"/>
    <n v="140.4"/>
    <n v="144"/>
    <n v="154.1"/>
    <n v="1.0975783475783476"/>
    <n v="1.0975783475783476"/>
    <n v="6.0388888888888888"/>
    <n v="5"/>
    <n v="1"/>
    <n v="160846.81410256409"/>
    <n v="160846.81410256409"/>
    <n v="0"/>
    <n v="0.75"/>
    <n v="0"/>
    <n v="0"/>
  </r>
  <r>
    <n v="510"/>
    <x v="0"/>
    <m/>
    <x v="5"/>
    <s v="Wooden table&amp;Executive Chair imported for Porta Ca"/>
    <d v="2012-04-01T00:00:00"/>
    <s v="2012-13"/>
    <m/>
    <n v="0.1035170205479452"/>
    <m/>
    <m/>
    <n v="146250"/>
    <m/>
    <n v="146250"/>
    <n v="146250"/>
    <n v="0"/>
    <n v="146250"/>
    <n v="0"/>
    <n v="0"/>
    <n v="10"/>
    <n v="365"/>
    <m/>
    <n v="-112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25638.83541867181"/>
    <n v="214356.89364773821"/>
    <n v="11281.941770933598"/>
    <n v="0.75"/>
    <n v="8461.4563282001982"/>
    <n v="11281.941770933601"/>
  </r>
  <r>
    <n v="511"/>
    <x v="0"/>
    <m/>
    <x v="5"/>
    <s v="for office used"/>
    <d v="2022-01-27T00:00:00"/>
    <s v="2021-22"/>
    <m/>
    <n v="9.5000000000000001E-2"/>
    <m/>
    <m/>
    <n v="146166.82999999999"/>
    <m/>
    <n v="146166.82999999999"/>
    <n v="2434.778976438356"/>
    <n v="13885.848849999998"/>
    <n v="16320.627826438355"/>
    <n v="129846.20217356163"/>
    <n v="143732.05102356162"/>
    <n v="10"/>
    <n v="365"/>
    <m/>
    <n v="-8.2191780821911919E-3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499999999999998"/>
    <n v="8"/>
    <n v="1"/>
    <n v="146166.82999999999"/>
    <n v="37455.250187499994"/>
    <n v="108711.57981249999"/>
    <n v="0.75"/>
    <n v="81533.684859374989"/>
    <n v="81533.684859374989"/>
  </r>
  <r>
    <n v="512"/>
    <x v="0"/>
    <m/>
    <x v="5"/>
    <s v="Mattress"/>
    <d v="2015-09-01T00:00:00"/>
    <m/>
    <m/>
    <n v="0.57808219178082187"/>
    <m/>
    <m/>
    <n v="144999.66"/>
    <m/>
    <n v="144999.66"/>
    <n v="144999.66"/>
    <n v="0"/>
    <n v="144999.66"/>
    <n v="0"/>
    <n v="0"/>
    <n v="10"/>
    <n v="365"/>
    <m/>
    <n v="-8.2191780821911919E-3"/>
    <d v="2015-09-01T00:00:00"/>
    <m/>
    <m/>
    <m/>
    <m/>
    <m/>
    <m/>
    <m/>
    <s v="b. Manufacture of computers and peripheral equipment"/>
    <n v="644"/>
    <n v="45"/>
    <n v="127.4"/>
    <n v="144"/>
    <n v="135.1"/>
    <n v="1.0604395604395604"/>
    <n v="1.0604395604395604"/>
    <n v="8.4555555555555557"/>
    <n v="5"/>
    <n v="1"/>
    <n v="153763.37571428571"/>
    <n v="153763.37571428571"/>
    <n v="0"/>
    <n v="0.75"/>
    <n v="0"/>
    <n v="0"/>
  </r>
  <r>
    <n v="513"/>
    <x v="0"/>
    <m/>
    <x v="5"/>
    <s v="AC Split 1.5 Tone"/>
    <d v="2010-04-05T00:00:00"/>
    <s v="2010-11"/>
    <m/>
    <n v="6.9086442259830766E-2"/>
    <m/>
    <m/>
    <n v="144000"/>
    <m/>
    <n v="144000"/>
    <n v="106872.88888058529"/>
    <n v="9948.447685415631"/>
    <n v="116821.33656600091"/>
    <n v="27178.663433999085"/>
    <n v="37127.111119414709"/>
    <n v="15"/>
    <n v="365"/>
    <m/>
    <n v="-112.33698630136986"/>
    <d v="2010-04-01T00:00:00"/>
    <s v="Air Conditioners"/>
    <n v="686"/>
    <n v="67"/>
    <n v="104.6"/>
    <n v="90"/>
    <n v="103.4"/>
    <n v="0.98852772466539207"/>
    <s v="Air conditioner"/>
    <n v="653"/>
    <n v="4"/>
    <n v="100.8"/>
    <n v="144"/>
    <n v="122.3"/>
    <n v="1.2132936507936507"/>
    <n v="1.1993744119700143"/>
    <n v="13.861111111111111"/>
    <n v="8"/>
    <n v="0.9"/>
    <n v="172709.91532368204"/>
    <n v="155438.92379131383"/>
    <n v="17270.991532368207"/>
    <n v="0.75"/>
    <n v="12953.243649276155"/>
    <n v="17270.9915323682"/>
  </r>
  <r>
    <n v="514"/>
    <x v="1"/>
    <m/>
    <x v="7"/>
    <s v="90% Commision on Raigarh Land arcs 26.5@.75%"/>
    <d v="2011-11-24T00:00:00"/>
    <s v="2011-12"/>
    <m/>
    <n v="0"/>
    <m/>
    <m/>
    <n v="143100"/>
    <m/>
    <n v="143100"/>
    <n v="0"/>
    <n v="0"/>
    <n v="0"/>
    <n v="143100"/>
    <n v="143100"/>
    <s v="infinite"/>
    <n v="365"/>
    <m/>
    <n v="-112.33698630136986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515"/>
    <x v="0"/>
    <m/>
    <x v="13"/>
    <s v="DEWATERING PUMP FOR LLAF"/>
    <d v="2023-03-31T00:00:00"/>
    <s v="2022-23"/>
    <m/>
    <n v="0.19"/>
    <m/>
    <m/>
    <n v="0"/>
    <n v="142938"/>
    <n v="142938"/>
    <m/>
    <n v="74.406082191780825"/>
    <n v="74.406082191780825"/>
    <n v="142863.59391780823"/>
    <n v="0"/>
    <n v="5"/>
    <n v="365"/>
    <m/>
    <n v="-112.33698630136986"/>
    <d v="2023-03-01T00:00:00"/>
    <m/>
    <m/>
    <m/>
    <m/>
    <m/>
    <m/>
    <m/>
    <s v="Water pump"/>
    <n v="730"/>
    <n v="135"/>
    <n v="139.9"/>
    <n v="144"/>
    <n v="136.19999999999999"/>
    <n v="0.97355253752680471"/>
    <n v="0.97355253752680471"/>
    <n v="0.875"/>
    <n v="8"/>
    <n v="0.95"/>
    <n v="139157.65260900641"/>
    <n v="14459.349841404572"/>
    <n v="124698.30276760184"/>
    <n v="0.75"/>
    <n v="93523.727075701376"/>
    <n v="93523.727075701376"/>
  </r>
  <r>
    <n v="516"/>
    <x v="0"/>
    <m/>
    <x v="5"/>
    <s v="Destop Lenovo Thinkcenter A Series 5 No."/>
    <d v="2012-04-01T00:00:00"/>
    <s v="2012-13"/>
    <m/>
    <n v="0.29271780821917803"/>
    <m/>
    <m/>
    <n v="142500"/>
    <m/>
    <n v="142500"/>
    <n v="135375"/>
    <n v="0"/>
    <n v="135375"/>
    <n v="7125"/>
    <n v="7125"/>
    <n v="3"/>
    <n v="365"/>
    <m/>
    <n v="-8.2191780821911919E-3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01589.00523560209"/>
    <n v="201589.00523560209"/>
    <n v="0"/>
    <n v="0.75"/>
    <n v="0"/>
    <n v="0"/>
  </r>
  <r>
    <n v="517"/>
    <x v="0"/>
    <m/>
    <x v="5"/>
    <s v="Desktop (Lenovo ThinkCentre)"/>
    <d v="2012-04-01T00:00:00"/>
    <s v="2012-13"/>
    <m/>
    <n v="0.55341013698630126"/>
    <m/>
    <m/>
    <n v="141960"/>
    <m/>
    <n v="141960"/>
    <n v="134862"/>
    <n v="0"/>
    <n v="134862"/>
    <n v="7098"/>
    <n v="7098"/>
    <n v="3"/>
    <n v="365"/>
    <m/>
    <n v="-8.2191780821911919E-3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163289.31343283583"/>
    <n v="163289.31343283586"/>
    <n v="0"/>
    <n v="0.75"/>
    <n v="0"/>
    <n v="0"/>
  </r>
  <r>
    <n v="518"/>
    <x v="0"/>
    <m/>
    <x v="5"/>
    <s v="Executive Chairs-T/F TO ASSETS"/>
    <d v="2018-03-31T00:00:00"/>
    <s v="2017-18"/>
    <m/>
    <n v="0.19"/>
    <m/>
    <m/>
    <n v="141147.67000000001"/>
    <m/>
    <n v="141147.67000000001"/>
    <n v="107308.96626479454"/>
    <n v="26818.057300000004"/>
    <n v="134127.02356479454"/>
    <n v="7020.6464352054754"/>
    <n v="33838.703735205476"/>
    <n v="10"/>
    <n v="365"/>
    <m/>
    <n v="-112.33698630136986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81588.85634831464"/>
    <n v="168915.46741567185"/>
    <n v="12673.388932642789"/>
    <n v="0.75"/>
    <n v="9505.0416994820916"/>
    <n v="9505.0416994820916"/>
  </r>
  <r>
    <n v="519"/>
    <x v="0"/>
    <m/>
    <x v="5"/>
    <s v="HP-6510B Notebook ."/>
    <d v="2008-05-21T00:00:00"/>
    <s v="2008-09"/>
    <m/>
    <n v="0"/>
    <m/>
    <m/>
    <n v="141000"/>
    <m/>
    <n v="141000"/>
    <n v="133950"/>
    <n v="0"/>
    <n v="133950"/>
    <n v="7050"/>
    <n v="7050"/>
    <n v="3"/>
    <n v="365"/>
    <m/>
    <n v="-112.33698630136986"/>
    <d v="2008-05-01T00:00:00"/>
    <s v="Computer Peripherals"/>
    <n v="757"/>
    <n v="44"/>
    <n v="94.8"/>
    <n v="90"/>
    <n v="93.3"/>
    <n v="0.98417721518987344"/>
    <s v="b. Manufacture of computers and peripheral equipment"/>
    <n v="644"/>
    <n v="4"/>
    <n v="95.5"/>
    <n v="144"/>
    <n v="135.1"/>
    <n v="1.4146596858638742"/>
    <n v="1.392275830074889"/>
    <n v="15.733333333333333"/>
    <n v="5"/>
    <n v="1"/>
    <n v="196310.89204055935"/>
    <n v="196310.89204055938"/>
    <n v="0"/>
    <n v="0.75"/>
    <n v="0"/>
    <n v="0"/>
  </r>
  <r>
    <n v="520"/>
    <x v="0"/>
    <m/>
    <x v="5"/>
    <s v="HP pro Desktop"/>
    <d v="2010-06-15T00:00:00"/>
    <s v="2010-11"/>
    <m/>
    <n v="0.33490821917808217"/>
    <m/>
    <m/>
    <n v="140000"/>
    <m/>
    <n v="140000"/>
    <n v="133000"/>
    <n v="0"/>
    <n v="133000"/>
    <n v="7000"/>
    <n v="7000"/>
    <n v="3"/>
    <n v="365"/>
    <m/>
    <n v="-112.33698630136986"/>
    <d v="2010-06-01T00:00:00"/>
    <s v="Computers"/>
    <n v="756"/>
    <n v="69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666666666666666"/>
    <n v="5"/>
    <n v="1"/>
    <n v="168592.41697648939"/>
    <n v="168592.41697648942"/>
    <n v="0"/>
    <n v="0.75"/>
    <n v="0"/>
    <n v="0"/>
  </r>
  <r>
    <n v="521"/>
    <x v="0"/>
    <m/>
    <x v="5"/>
    <s v="Printer-CANON IR ADV 4025"/>
    <d v="2012-04-01T00:00:00"/>
    <s v="2012-13"/>
    <m/>
    <n v="0.78701178082191781"/>
    <m/>
    <m/>
    <n v="138500"/>
    <m/>
    <n v="138500"/>
    <n v="131575"/>
    <n v="0"/>
    <n v="131575"/>
    <n v="6925"/>
    <n v="6925"/>
    <n v="3"/>
    <n v="365"/>
    <m/>
    <n v="-112.33698630136986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129817.9104477612"/>
    <n v="129817.91044776121"/>
    <n v="0"/>
    <n v="0.75"/>
    <n v="0"/>
    <n v="0"/>
  </r>
  <r>
    <n v="522"/>
    <x v="1"/>
    <m/>
    <x v="7"/>
    <s v=".16 Acre of Land fr. Bajrang Vil. Borajharia"/>
    <d v="2011-09-06T00:00:00"/>
    <s v="2011-12"/>
    <m/>
    <n v="0"/>
    <m/>
    <m/>
    <n v="138474"/>
    <m/>
    <n v="138474"/>
    <n v="0"/>
    <n v="0"/>
    <n v="0"/>
    <n v="138474"/>
    <n v="138474"/>
    <s v="infinite"/>
    <n v="365"/>
    <m/>
    <n v="-112.33698630136986"/>
    <d v="2011-09-01T00:00:00"/>
    <m/>
    <m/>
    <m/>
    <m/>
    <m/>
    <m/>
    <m/>
    <m/>
    <m/>
    <m/>
    <m/>
    <m/>
    <m/>
    <m/>
    <m/>
    <n v="12.441666666666666"/>
    <m/>
    <m/>
    <m/>
    <m/>
    <m/>
    <m/>
    <m/>
    <m/>
  </r>
  <r>
    <n v="523"/>
    <x v="1"/>
    <m/>
    <x v="7"/>
    <s v="746/431"/>
    <d v="2010-04-16T00:00:00"/>
    <s v="2010-11"/>
    <m/>
    <n v="0"/>
    <m/>
    <m/>
    <n v="138405"/>
    <m/>
    <n v="138405"/>
    <n v="0"/>
    <n v="0"/>
    <n v="0"/>
    <n v="138405"/>
    <n v="138405"/>
    <s v="infinite"/>
    <n v="365"/>
    <m/>
    <n v="-112.33698630136986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524"/>
    <x v="1"/>
    <m/>
    <x v="7"/>
    <s v="746/246"/>
    <d v="2010-10-05T00:00:00"/>
    <s v="2010-11"/>
    <m/>
    <n v="0"/>
    <m/>
    <m/>
    <n v="138172"/>
    <m/>
    <n v="138172"/>
    <n v="0"/>
    <n v="0"/>
    <n v="0"/>
    <n v="138172"/>
    <n v="138172"/>
    <s v="infinite"/>
    <n v="365"/>
    <m/>
    <n v="-8.2191780821911919E-3"/>
    <d v="2010-10-01T00:00:00"/>
    <m/>
    <m/>
    <m/>
    <m/>
    <m/>
    <m/>
    <m/>
    <m/>
    <m/>
    <m/>
    <m/>
    <m/>
    <m/>
    <m/>
    <m/>
    <n v="13.361111111111111"/>
    <m/>
    <m/>
    <m/>
    <m/>
    <m/>
    <m/>
    <m/>
    <m/>
  </r>
  <r>
    <n v="525"/>
    <x v="1"/>
    <m/>
    <x v="7"/>
    <m/>
    <d v="2010-03-16T00:00:00"/>
    <s v="2009-10"/>
    <m/>
    <n v="0"/>
    <m/>
    <m/>
    <n v="138016"/>
    <m/>
    <n v="138016"/>
    <n v="0"/>
    <n v="0"/>
    <n v="0"/>
    <n v="138016"/>
    <n v="138016"/>
    <s v="infinite"/>
    <n v="365"/>
    <m/>
    <n v="-8.2191780821911919E-3"/>
    <d v="2010-03-01T00:00:00"/>
    <m/>
    <m/>
    <m/>
    <m/>
    <m/>
    <m/>
    <m/>
    <m/>
    <m/>
    <m/>
    <m/>
    <m/>
    <m/>
    <m/>
    <m/>
    <n v="13.91388888888889"/>
    <m/>
    <m/>
    <m/>
    <m/>
    <m/>
    <m/>
    <m/>
    <m/>
  </r>
  <r>
    <n v="526"/>
    <x v="1"/>
    <m/>
    <x v="7"/>
    <m/>
    <d v="2010-03-15T00:00:00"/>
    <s v="2009-10"/>
    <m/>
    <n v="0"/>
    <m/>
    <m/>
    <n v="138010"/>
    <m/>
    <n v="138010"/>
    <n v="0"/>
    <n v="0"/>
    <n v="0"/>
    <n v="138010"/>
    <n v="138010"/>
    <s v="infinite"/>
    <n v="365"/>
    <m/>
    <n v="-8.2191780821911919E-3"/>
    <d v="2010-03-01T00:00:00"/>
    <m/>
    <m/>
    <m/>
    <m/>
    <m/>
    <m/>
    <m/>
    <m/>
    <m/>
    <m/>
    <m/>
    <m/>
    <m/>
    <m/>
    <m/>
    <n v="13.916666666666666"/>
    <m/>
    <m/>
    <m/>
    <m/>
    <m/>
    <m/>
    <m/>
    <m/>
  </r>
  <r>
    <n v="527"/>
    <x v="1"/>
    <m/>
    <x v="7"/>
    <s v="746/209"/>
    <d v="2010-12-28T00:00:00"/>
    <s v="2010-11"/>
    <m/>
    <n v="0"/>
    <m/>
    <m/>
    <n v="137859"/>
    <m/>
    <n v="137859"/>
    <n v="0"/>
    <n v="0"/>
    <n v="0"/>
    <n v="137859"/>
    <n v="137859"/>
    <s v="infinite"/>
    <n v="365"/>
    <m/>
    <n v="-8.2191780821911919E-3"/>
    <d v="2010-12-01T00:00:00"/>
    <m/>
    <m/>
    <m/>
    <m/>
    <m/>
    <m/>
    <m/>
    <m/>
    <m/>
    <m/>
    <m/>
    <m/>
    <m/>
    <m/>
    <m/>
    <n v="13.130555555555556"/>
    <m/>
    <m/>
    <m/>
    <m/>
    <m/>
    <m/>
    <m/>
    <m/>
  </r>
  <r>
    <n v="528"/>
    <x v="0"/>
    <m/>
    <x v="5"/>
    <s v="Table with 4 Chairs for Dining"/>
    <d v="2012-04-01T00:00:00"/>
    <s v="2012-13"/>
    <m/>
    <n v="0.11695743150684931"/>
    <m/>
    <m/>
    <n v="137698.20000000001"/>
    <m/>
    <n v="137698.20000000001"/>
    <n v="137698.20000000001"/>
    <n v="0"/>
    <n v="137698.20000000001"/>
    <n v="0"/>
    <n v="0"/>
    <n v="10"/>
    <n v="365"/>
    <m/>
    <n v="-112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12444.86487006739"/>
    <n v="201822.62162656401"/>
    <n v="10622.243243503384"/>
    <n v="0.75"/>
    <n v="7966.6824326275382"/>
    <n v="10622.243243503379"/>
  </r>
  <r>
    <n v="529"/>
    <x v="0"/>
    <m/>
    <x v="5"/>
    <s v="Printer-CANON IR ADV 4225"/>
    <d v="2015-12-19T00:00:00"/>
    <s v="2015-16"/>
    <m/>
    <n v="0.31666666666666665"/>
    <m/>
    <m/>
    <n v="136500"/>
    <m/>
    <n v="136500"/>
    <n v="129675"/>
    <n v="0"/>
    <n v="129675"/>
    <n v="6825"/>
    <n v="6825"/>
    <n v="3"/>
    <n v="365"/>
    <m/>
    <n v="-8.2191780821911919E-3"/>
    <d v="2015-12-01T00:00:00"/>
    <m/>
    <m/>
    <m/>
    <m/>
    <m/>
    <m/>
    <m/>
    <s v="Computer peripherals"/>
    <n v="647"/>
    <n v="48"/>
    <n v="96.8"/>
    <n v="144"/>
    <n v="94.2"/>
    <n v="0.97314049586776863"/>
    <n v="0.97314049586776863"/>
    <n v="8.155555555555555"/>
    <n v="5"/>
    <n v="1"/>
    <n v="132833.67768595042"/>
    <n v="132833.67768595042"/>
    <n v="0"/>
    <n v="0.75"/>
    <n v="0"/>
    <n v="0"/>
  </r>
  <r>
    <n v="530"/>
    <x v="0"/>
    <m/>
    <x v="5"/>
    <s v="Printer-CANON IR ADV 4225"/>
    <d v="2016-02-22T00:00:00"/>
    <s v="2015-16"/>
    <m/>
    <n v="0.31666666666666665"/>
    <m/>
    <m/>
    <n v="136500"/>
    <m/>
    <n v="136500"/>
    <n v="134293.56164383562"/>
    <n v="0"/>
    <n v="134293.56164383562"/>
    <n v="2206.4383561643772"/>
    <n v="2206.4383561643772"/>
    <n v="3"/>
    <n v="365"/>
    <m/>
    <n v="-8.2191780821911919E-3"/>
    <d v="2016-02-01T00:00:00"/>
    <m/>
    <m/>
    <m/>
    <m/>
    <m/>
    <m/>
    <m/>
    <s v="Computer peripherals"/>
    <n v="647"/>
    <n v="50"/>
    <n v="96.1"/>
    <n v="144"/>
    <n v="94.2"/>
    <n v="0.98022892819979202"/>
    <n v="0.98022892819979202"/>
    <n v="7.9805555555555552"/>
    <n v="5"/>
    <n v="1"/>
    <n v="133801.24869927161"/>
    <n v="133801.24869927161"/>
    <n v="0"/>
    <n v="0.75"/>
    <n v="0"/>
    <n v="0"/>
  </r>
  <r>
    <n v="531"/>
    <x v="0"/>
    <m/>
    <x v="5"/>
    <s v="Folding Ply Bed"/>
    <d v="2015-09-01T00:00:00"/>
    <m/>
    <m/>
    <n v="9.5890410958904077E-2"/>
    <m/>
    <m/>
    <n v="136200"/>
    <m/>
    <n v="136200"/>
    <n v="136200"/>
    <n v="0"/>
    <n v="136200"/>
    <n v="0"/>
    <n v="0"/>
    <n v="10"/>
    <n v="365"/>
    <m/>
    <n v="-112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6869.79260595131"/>
    <n v="187026.30297565373"/>
    <n v="9843.4896302975831"/>
    <n v="0.75"/>
    <n v="7382.6172227231873"/>
    <n v="9843.489630297574"/>
  </r>
  <r>
    <n v="532"/>
    <x v="0"/>
    <m/>
    <x v="5"/>
    <m/>
    <d v="2015-01-10T00:00:00"/>
    <s v="2014-15"/>
    <m/>
    <n v="9.5000000000000001E-2"/>
    <m/>
    <m/>
    <n v="135801.56"/>
    <m/>
    <n v="135801.56"/>
    <n v="93171.031932054771"/>
    <n v="12901.1482"/>
    <n v="106072.18013205477"/>
    <n v="29729.37986794523"/>
    <n v="42630.528067945226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84953.18664401019"/>
    <n v="175705.52731180968"/>
    <n v="9247.6593322005065"/>
    <n v="0.75"/>
    <n v="6935.7444991503799"/>
    <n v="9247.6593322005174"/>
  </r>
  <r>
    <n v="533"/>
    <x v="0"/>
    <m/>
    <x v="5"/>
    <m/>
    <d v="2015-01-10T00:00:00"/>
    <s v="2014-15"/>
    <m/>
    <n v="9.5000000000000001E-2"/>
    <m/>
    <m/>
    <n v="135801.56"/>
    <m/>
    <n v="135801.56"/>
    <n v="93171.031932054771"/>
    <n v="12901.1482"/>
    <n v="106072.18013205477"/>
    <n v="29729.37986794523"/>
    <n v="42630.528067945226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84953.18664401019"/>
    <n v="175705.52731180968"/>
    <n v="9247.6593322005065"/>
    <n v="0.75"/>
    <n v="6935.7444991503799"/>
    <n v="9247.6593322005174"/>
  </r>
  <r>
    <n v="534"/>
    <x v="0"/>
    <m/>
    <x v="5"/>
    <m/>
    <d v="2015-01-10T00:00:00"/>
    <s v="2014-15"/>
    <m/>
    <n v="9.5000000000000001E-2"/>
    <m/>
    <m/>
    <n v="135801.56"/>
    <m/>
    <n v="135801.56"/>
    <n v="93171.031932054771"/>
    <n v="12901.1482"/>
    <n v="106072.18013205477"/>
    <n v="29729.37986794523"/>
    <n v="42630.528067945226"/>
    <n v="10"/>
    <n v="365"/>
    <m/>
    <n v="-112.33698630136986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84953.18664401019"/>
    <n v="175705.52731180968"/>
    <n v="9247.6593322005065"/>
    <n v="0.75"/>
    <n v="6935.7444991503799"/>
    <n v="9247.6593322005174"/>
  </r>
  <r>
    <n v="535"/>
    <x v="0"/>
    <m/>
    <x v="5"/>
    <s v="MOBILE FLOOR CRANE SI108/3600/5.0"/>
    <d v="2019-07-23T00:00:00"/>
    <s v="2019-20"/>
    <m/>
    <n v="6.3333333333333325E-2"/>
    <m/>
    <m/>
    <n v="135700"/>
    <m/>
    <n v="135700"/>
    <n v="23145.834703196342"/>
    <n v="8594.3333333333321"/>
    <n v="31740.168036529674"/>
    <n v="103959.83196347032"/>
    <n v="112554.16529680367"/>
    <n v="15"/>
    <n v="365"/>
    <m/>
    <n v="-112.33698630136986"/>
    <d v="2019-07-01T00:00:00"/>
    <m/>
    <m/>
    <m/>
    <m/>
    <m/>
    <m/>
    <m/>
    <s v="f. Manufacture of lifting and handling equipment"/>
    <n v="743"/>
    <n v="91"/>
    <n v="111.3"/>
    <n v="144"/>
    <n v="129.4"/>
    <n v="1.1626235399820306"/>
    <n v="1.1626235399820306"/>
    <n v="4.5611111111111109"/>
    <n v="8"/>
    <n v="0.95"/>
    <n v="157768.01437556156"/>
    <n v="85452.196397374457"/>
    <n v="72315.8179781871"/>
    <n v="0.75"/>
    <n v="54236.863483640322"/>
    <n v="54236.863483640322"/>
  </r>
  <r>
    <n v="536"/>
    <x v="0"/>
    <m/>
    <x v="5"/>
    <s v="ATTENDANCE MACHINE"/>
    <d v="2020-05-15T00:00:00"/>
    <s v="2020-21"/>
    <m/>
    <n v="0.19"/>
    <m/>
    <m/>
    <n v="132160"/>
    <m/>
    <n v="132160"/>
    <n v="47193.79287671233"/>
    <n v="25110.400000000001"/>
    <n v="72304.192876712332"/>
    <n v="59855.807123287668"/>
    <n v="84966.207123287662"/>
    <n v="5"/>
    <n v="365"/>
    <m/>
    <n v="-112.33698630136986"/>
    <d v="2020-05-01T00:00:00"/>
    <m/>
    <m/>
    <m/>
    <m/>
    <m/>
    <m/>
    <m/>
    <s v="b. Manufacture of computers and peripheral equipment"/>
    <n v="644"/>
    <n v="101"/>
    <n v="135"/>
    <n v="144"/>
    <n v="135.1"/>
    <n v="1.0007407407407407"/>
    <n v="1.0007407407407407"/>
    <n v="3.75"/>
    <n v="5"/>
    <n v="1"/>
    <n v="132257.8962962963"/>
    <n v="99193.422222222231"/>
    <n v="33064.474074074067"/>
    <n v="0.75"/>
    <n v="24798.35555555555"/>
    <n v="24798.35555555555"/>
  </r>
  <r>
    <n v="537"/>
    <x v="0"/>
    <m/>
    <x v="11"/>
    <s v="711289728894"/>
    <d v="2022-10-13T00:00:00"/>
    <s v="2022-23"/>
    <m/>
    <n v="0.31666666666666665"/>
    <m/>
    <m/>
    <n v="0"/>
    <n v="132160"/>
    <n v="132160"/>
    <m/>
    <n v="19492.091324200912"/>
    <n v="19492.091324200912"/>
    <n v="112667.90867579909"/>
    <n v="0"/>
    <n v="3"/>
    <n v="365"/>
    <m/>
    <n v="-8.2191780821911919E-3"/>
    <d v="2022-10-01T00:00:00"/>
    <m/>
    <m/>
    <m/>
    <m/>
    <m/>
    <m/>
    <m/>
    <s v="b. Manufacture of computers and peripheral equipment"/>
    <n v="644"/>
    <n v="130"/>
    <n v="134.9"/>
    <n v="144"/>
    <n v="135.1"/>
    <n v="1.0014825796886582"/>
    <n v="1.0014825796886582"/>
    <n v="1.3388888888888888"/>
    <n v="5"/>
    <n v="1"/>
    <n v="132355.93773165307"/>
    <n v="35441.978881475989"/>
    <n v="96913.958850177092"/>
    <n v="0.75"/>
    <n v="72685.469137632812"/>
    <n v="72685.469137632812"/>
  </r>
  <r>
    <n v="538"/>
    <x v="0"/>
    <m/>
    <x v="5"/>
    <s v="LG Split AC-2 Ton"/>
    <d v="2012-04-01T00:00:00"/>
    <s v="2012-13"/>
    <m/>
    <n v="6.2005509497264223E-2"/>
    <m/>
    <m/>
    <n v="131443.14000000001"/>
    <m/>
    <n v="131443.14000000001"/>
    <n v="84119.988671898827"/>
    <n v="8150.198865620232"/>
    <n v="92270.187537519058"/>
    <n v="39172.952462480956"/>
    <n v="47323.151328101187"/>
    <n v="15"/>
    <n v="365"/>
    <m/>
    <n v="-8.2191780821911919E-3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159479.12720238094"/>
    <n v="143531.21448214285"/>
    <n v="15947.912720238091"/>
    <n v="0.75"/>
    <n v="11960.934540178569"/>
    <n v="15947.912720238091"/>
  </r>
  <r>
    <n v="539"/>
    <x v="0"/>
    <m/>
    <x v="5"/>
    <s v="SonicWall NSA 250M UTM"/>
    <d v="2014-01-29T00:00:00"/>
    <s v="2013-14"/>
    <m/>
    <n v="0.32594365924491775"/>
    <m/>
    <m/>
    <n v="131250"/>
    <m/>
    <n v="131250"/>
    <n v="124687.5"/>
    <n v="0"/>
    <n v="124687.5"/>
    <n v="6562.5"/>
    <n v="6562.5"/>
    <n v="3"/>
    <n v="365"/>
    <m/>
    <n v="-112.33698630136986"/>
    <d v="2014-01-01T00:00:00"/>
    <m/>
    <m/>
    <m/>
    <m/>
    <m/>
    <m/>
    <m/>
    <s v="b. Manufacture of computers and peripheral equipment"/>
    <n v="644"/>
    <n v="25"/>
    <n v="98.4"/>
    <n v="144"/>
    <n v="135.1"/>
    <n v="1.3729674796747966"/>
    <n v="1.3729674796747966"/>
    <n v="10.044444444444444"/>
    <n v="5"/>
    <n v="1"/>
    <n v="180201.98170731706"/>
    <n v="180201.98170731706"/>
    <n v="0"/>
    <n v="0.75"/>
    <n v="0"/>
    <n v="0"/>
  </r>
  <r>
    <n v="540"/>
    <x v="0"/>
    <m/>
    <x v="11"/>
    <s v=""/>
    <d v="2023-02-28T00:00:00"/>
    <s v="2022-23"/>
    <m/>
    <n v="0.31666666666666665"/>
    <m/>
    <m/>
    <n v="0"/>
    <n v="130980"/>
    <n v="130980"/>
    <m/>
    <n v="3636.3397260273973"/>
    <n v="3636.3397260273973"/>
    <n v="127343.66027397261"/>
    <n v="0"/>
    <n v="3"/>
    <n v="365"/>
    <m/>
    <n v="-112.33698630136986"/>
    <d v="2023-02-01T00:00:00"/>
    <m/>
    <m/>
    <m/>
    <m/>
    <m/>
    <m/>
    <m/>
    <s v="b. Manufacture of computers and peripheral equipment"/>
    <n v="644"/>
    <n v="134"/>
    <n v="135.1"/>
    <n v="144"/>
    <n v="135.1"/>
    <n v="1"/>
    <n v="1"/>
    <n v="0.95833333333333337"/>
    <n v="5"/>
    <n v="1"/>
    <n v="130980"/>
    <n v="25104.5"/>
    <n v="105875.5"/>
    <n v="0.75"/>
    <n v="79406.625"/>
    <n v="79406.625"/>
  </r>
  <r>
    <n v="541"/>
    <x v="0"/>
    <m/>
    <x v="10"/>
    <s v="Portable Meter"/>
    <d v="2014-02-01T00:00:00"/>
    <s v="2013-14"/>
    <m/>
    <n v="2.3632129839763427E-2"/>
    <m/>
    <m/>
    <n v="130525"/>
    <m/>
    <n v="130525"/>
    <n v="25790.674033475487"/>
    <n v="3084.5837473351212"/>
    <n v="28875.257780810607"/>
    <n v="101649.74221918939"/>
    <n v="104734.32596652451"/>
    <n v="40"/>
    <n v="365"/>
    <m/>
    <n v="-8.2191780821911919E-3"/>
    <d v="2014-02-01T00:00:00"/>
    <m/>
    <m/>
    <m/>
    <m/>
    <m/>
    <m/>
    <m/>
    <s v="e. Manufacture of measuring, testing, navigating and control equipment"/>
    <n v="654"/>
    <n v="26"/>
    <n v="100.9"/>
    <n v="144"/>
    <n v="113.8"/>
    <n v="1.1278493557978195"/>
    <n v="1.1278493557978195"/>
    <n v="10.03888888888889"/>
    <n v="6"/>
    <n v="1"/>
    <n v="147212.53716551038"/>
    <n v="147212.53716551038"/>
    <n v="0"/>
    <n v="0.75"/>
    <n v="0"/>
    <n v="0"/>
  </r>
  <r>
    <n v="542"/>
    <x v="0"/>
    <m/>
    <x v="5"/>
    <m/>
    <d v="2021-12-11T00:00:00"/>
    <s v="2021-22"/>
    <m/>
    <n v="6.3333333333333325E-2"/>
    <m/>
    <m/>
    <n v="130504.46"/>
    <m/>
    <n v="130504.46"/>
    <n v="2513.5516542465753"/>
    <n v="8265.2824666666656"/>
    <n v="10778.834120913241"/>
    <n v="119725.62587908676"/>
    <n v="127990.90834575343"/>
    <n v="15"/>
    <n v="365"/>
    <m/>
    <n v="-8.2191780821911919E-3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777777777777776"/>
    <n v="6"/>
    <n v="0.95"/>
    <n v="135579.16356448477"/>
    <n v="46749.704177235297"/>
    <n v="88829.459387249473"/>
    <n v="0.75"/>
    <n v="66622.094540437101"/>
    <n v="66622.094540437101"/>
  </r>
  <r>
    <n v="543"/>
    <x v="1"/>
    <m/>
    <x v="7"/>
    <s v="0.15 Acre Land- Shokilal Vil.Borajharia"/>
    <d v="2012-02-24T00:00:00"/>
    <s v="2011-12"/>
    <m/>
    <n v="0"/>
    <m/>
    <m/>
    <n v="129880"/>
    <m/>
    <n v="129880"/>
    <n v="0"/>
    <n v="0"/>
    <n v="0"/>
    <n v="129880"/>
    <n v="129880"/>
    <s v="infinite"/>
    <n v="365"/>
    <m/>
    <n v="-8.2191780821911919E-3"/>
    <d v="2012-02-01T00:00:00"/>
    <m/>
    <m/>
    <m/>
    <m/>
    <m/>
    <m/>
    <m/>
    <m/>
    <m/>
    <m/>
    <m/>
    <m/>
    <m/>
    <m/>
    <m/>
    <n v="11.975"/>
    <m/>
    <m/>
    <m/>
    <m/>
    <m/>
    <m/>
    <m/>
    <m/>
  </r>
  <r>
    <n v="544"/>
    <x v="0"/>
    <m/>
    <x v="5"/>
    <s v="ABT SOFTWARE"/>
    <d v="2020-09-21T00:00:00"/>
    <s v="2020-21"/>
    <m/>
    <n v="0.2"/>
    <m/>
    <m/>
    <n v="129800"/>
    <m/>
    <n v="129800"/>
    <n v="39615.67123287671"/>
    <n v="25960"/>
    <n v="65575.671232876717"/>
    <n v="64224.328767123283"/>
    <n v="90184.328767123283"/>
    <n v="5"/>
    <n v="365"/>
    <m/>
    <n v="-8.2191780821911919E-3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129387.93650793651"/>
    <n v="87983.796825396828"/>
    <n v="41404.139682539681"/>
    <n v="0.75"/>
    <n v="31053.10476190476"/>
    <n v="31053.10476190476"/>
  </r>
  <r>
    <n v="545"/>
    <x v="0"/>
    <m/>
    <x v="5"/>
    <s v=" Wooden Cot"/>
    <d v="2012-04-01T00:00:00"/>
    <s v="2012-13"/>
    <m/>
    <n v="9.9051335616438363E-2"/>
    <m/>
    <m/>
    <n v="129600.13"/>
    <m/>
    <n v="129600.13"/>
    <n v="129600.13000000002"/>
    <n v="0"/>
    <n v="129600.13000000002"/>
    <n v="0"/>
    <n v="0"/>
    <n v="10"/>
    <n v="365"/>
    <m/>
    <n v="-112.33698630136986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183340.07919371728"/>
    <n v="183340.07919371728"/>
    <n v="0"/>
    <n v="0.75"/>
    <n v="0"/>
    <n v="0"/>
  </r>
  <r>
    <n v="546"/>
    <x v="1"/>
    <m/>
    <x v="7"/>
    <s v="90% Commision on Raigarh Land arcs 24.64@.75%"/>
    <d v="2011-11-24T00:00:00"/>
    <s v="2011-12"/>
    <m/>
    <n v="0"/>
    <m/>
    <m/>
    <n v="129020"/>
    <m/>
    <n v="129020"/>
    <n v="0"/>
    <n v="0"/>
    <n v="0"/>
    <n v="129020"/>
    <n v="129020"/>
    <s v="infinite"/>
    <n v="365"/>
    <m/>
    <n v="-8.2191780821911919E-3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547"/>
    <x v="1"/>
    <m/>
    <x v="3"/>
    <s v="Takua Road"/>
    <d v="2014-01-03T00:00:00"/>
    <s v="2013-14"/>
    <m/>
    <n v="1.1111111111111112E-2"/>
    <m/>
    <m/>
    <n v="128696"/>
    <m/>
    <n v="128696"/>
    <n v="11784.400852359209"/>
    <n v="1429.9555555555555"/>
    <n v="13214.356407914765"/>
    <n v="115481.64359208524"/>
    <n v="116911.59914764079"/>
    <n v="90"/>
    <n v="365"/>
    <m/>
    <n v="-8.2191780821911919E-3"/>
    <d v="2014-01-01T00:00:00"/>
    <m/>
    <m/>
    <m/>
    <m/>
    <m/>
    <m/>
    <m/>
    <m/>
    <m/>
    <m/>
    <m/>
    <m/>
    <m/>
    <m/>
    <m/>
    <n v="10.116666666666667"/>
    <m/>
    <m/>
    <m/>
    <m/>
    <m/>
    <m/>
    <m/>
    <m/>
  </r>
  <r>
    <n v="548"/>
    <x v="0"/>
    <m/>
    <x v="5"/>
    <s v="Office Table"/>
    <d v="2021-03-31T00:00:00"/>
    <s v="2020-21"/>
    <m/>
    <n v="9.5000000000000001E-2"/>
    <m/>
    <m/>
    <n v="128081.05"/>
    <m/>
    <n v="128081.05"/>
    <n v="12201.03591369863"/>
    <n v="12167.69975"/>
    <n v="24368.73566369863"/>
    <n v="103712.31433630138"/>
    <n v="115880.01408630138"/>
    <n v="10"/>
    <n v="365"/>
    <m/>
    <n v="-112.33698630136986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143375.64465782125"/>
    <n v="65265.788245279051"/>
    <n v="78109.856412542198"/>
    <n v="0.75"/>
    <n v="58582.392309406649"/>
    <n v="58582.392309406649"/>
  </r>
  <r>
    <n v="549"/>
    <x v="0"/>
    <m/>
    <x v="5"/>
    <s v="Purchase of new Dell Latitude3480 laptop"/>
    <d v="2017-10-31T00:00:00"/>
    <s v="2017-18"/>
    <m/>
    <n v="0.31666666666666665"/>
    <m/>
    <m/>
    <n v="127938"/>
    <m/>
    <n v="127938"/>
    <n v="121541.1"/>
    <n v="0"/>
    <n v="121541.1"/>
    <n v="6396.8999999999942"/>
    <n v="6396.8999999999942"/>
    <n v="3"/>
    <n v="365"/>
    <m/>
    <n v="-112.33698630136986"/>
    <d v="2017-10-01T00:00:00"/>
    <m/>
    <m/>
    <m/>
    <m/>
    <m/>
    <m/>
    <m/>
    <s v="Laptops"/>
    <n v="646"/>
    <n v="70"/>
    <n v="140.4"/>
    <n v="144"/>
    <n v="154.1"/>
    <n v="1.0975783475783476"/>
    <n v="1.0975783475783476"/>
    <n v="6.291666666666667"/>
    <n v="5"/>
    <n v="1"/>
    <n v="140421.97863247863"/>
    <n v="140421.97863247863"/>
    <n v="0"/>
    <n v="0.75"/>
    <n v="0"/>
    <n v="0"/>
  </r>
  <r>
    <n v="550"/>
    <x v="0"/>
    <m/>
    <x v="5"/>
    <m/>
    <d v="2015-01-10T00:00:00"/>
    <s v="2014-15"/>
    <m/>
    <n v="9.5000000000000001E-2"/>
    <m/>
    <m/>
    <n v="127803.13"/>
    <m/>
    <n v="127803.13"/>
    <n v="87683.451546849334"/>
    <n v="12141.297350000001"/>
    <n v="99824.748896849342"/>
    <n v="27978.381103150663"/>
    <n v="40119.678453150671"/>
    <n v="10"/>
    <n v="365"/>
    <m/>
    <n v="-112.33698630136986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74059.82785896349"/>
    <n v="165356.83646601529"/>
    <n v="8702.9913929481991"/>
    <n v="0.75"/>
    <n v="6527.2435447111493"/>
    <n v="8702.9913929481827"/>
  </r>
  <r>
    <n v="551"/>
    <x v="0"/>
    <m/>
    <x v="5"/>
    <m/>
    <d v="2015-01-10T00:00:00"/>
    <s v="2014-15"/>
    <m/>
    <n v="9.5000000000000001E-2"/>
    <m/>
    <m/>
    <n v="127803.13"/>
    <m/>
    <n v="127803.13"/>
    <n v="87683.451546849334"/>
    <n v="12141.297350000001"/>
    <n v="99824.748896849342"/>
    <n v="27978.381103150663"/>
    <n v="40119.678453150671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74059.82785896349"/>
    <n v="165356.83646601529"/>
    <n v="8702.9913929481991"/>
    <n v="0.75"/>
    <n v="6527.2435447111493"/>
    <n v="8702.9913929481827"/>
  </r>
  <r>
    <n v="552"/>
    <x v="0"/>
    <m/>
    <x v="5"/>
    <m/>
    <d v="2015-01-10T00:00:00"/>
    <s v="2014-15"/>
    <m/>
    <n v="9.5000000000000001E-2"/>
    <m/>
    <m/>
    <n v="127803.13"/>
    <m/>
    <n v="127803.13"/>
    <n v="87683.451546849334"/>
    <n v="12141.297350000001"/>
    <n v="99824.748896849342"/>
    <n v="27978.381103150663"/>
    <n v="40119.678453150671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74059.82785896349"/>
    <n v="165356.83646601529"/>
    <n v="8702.9913929481991"/>
    <n v="0.75"/>
    <n v="6527.2435447111493"/>
    <n v="8702.9913929481827"/>
  </r>
  <r>
    <n v="553"/>
    <x v="0"/>
    <m/>
    <x v="5"/>
    <m/>
    <d v="2015-01-10T00:00:00"/>
    <s v="2014-15"/>
    <m/>
    <n v="9.5000000000000001E-2"/>
    <m/>
    <m/>
    <n v="127803.13"/>
    <m/>
    <n v="127803.13"/>
    <n v="87683.451546849334"/>
    <n v="12141.297350000001"/>
    <n v="99824.748896849342"/>
    <n v="27978.381103150663"/>
    <n v="40119.678453150671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74059.82785896349"/>
    <n v="165356.83646601529"/>
    <n v="8702.9913929481991"/>
    <n v="0.75"/>
    <n v="6527.2435447111493"/>
    <n v="8702.9913929481827"/>
  </r>
  <r>
    <n v="554"/>
    <x v="0"/>
    <m/>
    <x v="5"/>
    <s v="Refrigerator and AC with Stablizer"/>
    <d v="2010-07-01T00:00:00"/>
    <s v="2010-11"/>
    <m/>
    <n v="6.8628803622770615E-2"/>
    <m/>
    <m/>
    <n v="127600"/>
    <m/>
    <n v="127600"/>
    <n v="92789.624984699592"/>
    <n v="8757.0353422655298"/>
    <n v="101546.66032696512"/>
    <n v="26053.339673034876"/>
    <n v="34810.375015300408"/>
    <n v="15"/>
    <n v="365"/>
    <m/>
    <n v="-8.2191780821911919E-3"/>
    <d v="2010-07-01T00:00:00"/>
    <s v="Computer Peripherals"/>
    <n v="757"/>
    <n v="70"/>
    <n v="94.9"/>
    <n v="90"/>
    <n v="93.3"/>
    <n v="0.98314014752370904"/>
    <s v="b. Manufacture of computers and peripheral equipment"/>
    <n v="644"/>
    <n v="4"/>
    <n v="95.5"/>
    <n v="144"/>
    <n v="135.1"/>
    <n v="1.4146596858638742"/>
    <n v="1.3908087322560532"/>
    <n v="13.622222222222222"/>
    <n v="5"/>
    <n v="1"/>
    <n v="177467.19423587239"/>
    <n v="177467.19423587242"/>
    <n v="0"/>
    <n v="0.75"/>
    <n v="0"/>
    <n v="0"/>
  </r>
  <r>
    <n v="555"/>
    <x v="0"/>
    <m/>
    <x v="5"/>
    <s v="HP3405 G7 CORE i5-1035U-ASHWANI GUPTA &amp; ELEC DEP"/>
    <d v="2020-08-25T00:00:00"/>
    <s v="2020-21"/>
    <m/>
    <n v="0.31666666666666665"/>
    <m/>
    <m/>
    <n v="126968"/>
    <m/>
    <n v="126968"/>
    <n v="64330.453333333338"/>
    <n v="40206.533333333333"/>
    <n v="104536.98666666666"/>
    <n v="22431.013333333336"/>
    <n v="62637.546666666662"/>
    <n v="3"/>
    <n v="365"/>
    <m/>
    <n v="-8.2191780821911919E-3"/>
    <d v="2020-08-01T00:00:00"/>
    <m/>
    <m/>
    <m/>
    <m/>
    <m/>
    <m/>
    <m/>
    <s v="b. Manufacture of computers and peripheral equipment"/>
    <n v="644"/>
    <n v="104"/>
    <n v="135.1"/>
    <n v="144"/>
    <n v="135.1"/>
    <n v="1"/>
    <n v="1"/>
    <n v="3.4722222222222223"/>
    <n v="5"/>
    <n v="1"/>
    <n v="126968"/>
    <n v="88172.222222222234"/>
    <n v="38795.777777777766"/>
    <n v="0.75"/>
    <n v="29096.833333333325"/>
    <n v="29096.833333333325"/>
  </r>
  <r>
    <n v="556"/>
    <x v="0"/>
    <m/>
    <x v="5"/>
    <s v="HP3405 G7 CORE i5-1035U-ASHWANI GUPTA &amp; ELEC DEP"/>
    <d v="2020-12-31T00:00:00"/>
    <s v="2020-21"/>
    <m/>
    <n v="0.31666666666666665"/>
    <m/>
    <m/>
    <n v="126496"/>
    <m/>
    <n v="126496"/>
    <n v="50043.89698630137"/>
    <n v="40057.066666666666"/>
    <n v="90100.963652968028"/>
    <n v="36395.036347031972"/>
    <n v="76452.103013698623"/>
    <n v="3"/>
    <n v="365"/>
    <m/>
    <n v="-8.2191780821911919E-3"/>
    <d v="2020-12-01T00:00:00"/>
    <m/>
    <m/>
    <m/>
    <m/>
    <m/>
    <m/>
    <m/>
    <s v="b. Manufacture of computers and peripheral equipment"/>
    <n v="644"/>
    <n v="108"/>
    <n v="134.4"/>
    <n v="144"/>
    <n v="135.1"/>
    <n v="1.0052083333333333"/>
    <n v="1.0052083333333333"/>
    <n v="3.125"/>
    <n v="5"/>
    <n v="1"/>
    <n v="127154.83333333333"/>
    <n v="79471.770833333328"/>
    <n v="47683.0625"/>
    <n v="0.75"/>
    <n v="35762.296875"/>
    <n v="35762.296875"/>
  </r>
  <r>
    <n v="557"/>
    <x v="0"/>
    <m/>
    <x v="5"/>
    <s v="4MP 25X Network IR PTZ Camera"/>
    <d v="2018-11-30T00:00:00"/>
    <s v="2018-19"/>
    <m/>
    <n v="0.19"/>
    <m/>
    <m/>
    <n v="126484.2"/>
    <m/>
    <n v="126484.2"/>
    <n v="80128.607030136976"/>
    <n v="24031.998"/>
    <n v="104160.60503013697"/>
    <n v="22323.594969863028"/>
    <n v="46355.592969863021"/>
    <n v="5"/>
    <n v="365"/>
    <m/>
    <n v="-8.2191780821911919E-3"/>
    <d v="2018-11-01T00:00:00"/>
    <m/>
    <m/>
    <m/>
    <m/>
    <m/>
    <m/>
    <m/>
    <s v="a. Manufacture of electronic components"/>
    <n v="640"/>
    <n v="83"/>
    <n v="102.6"/>
    <n v="144"/>
    <n v="114.8"/>
    <n v="1.1189083820662769"/>
    <n v="1.1189083820662769"/>
    <n v="5.208333333333333"/>
    <n v="5"/>
    <n v="1"/>
    <n v="141524.23157894737"/>
    <n v="141524.23157894737"/>
    <n v="0"/>
    <n v="0.75"/>
    <n v="0"/>
    <n v="0"/>
  </r>
  <r>
    <n v="558"/>
    <x v="0"/>
    <m/>
    <x v="5"/>
    <s v="LAPTOP HP 14S DR2006TU I5 (10GEN) COMPUTER WORLD"/>
    <d v="2021-03-31T00:00:00"/>
    <s v="2020-21"/>
    <m/>
    <n v="0.31666666666666665"/>
    <m/>
    <m/>
    <n v="126358.01"/>
    <m/>
    <n v="126358.01"/>
    <n v="40122.995504109589"/>
    <n v="40013.36983333333"/>
    <n v="80136.365337442927"/>
    <n v="46221.644662557068"/>
    <n v="86235.014495890413"/>
    <n v="3"/>
    <n v="365"/>
    <m/>
    <n v="-8.2191780821911919E-3"/>
    <d v="2021-03-01T00:00:00"/>
    <m/>
    <m/>
    <m/>
    <m/>
    <m/>
    <m/>
    <m/>
    <s v="Laptops"/>
    <n v="646"/>
    <n v="111"/>
    <n v="154.1"/>
    <n v="144"/>
    <n v="154.1"/>
    <n v="1"/>
    <n v="1"/>
    <n v="2.875"/>
    <n v="5"/>
    <n v="1"/>
    <n v="126358.01"/>
    <n v="72655.855750000002"/>
    <n v="53702.154249999992"/>
    <n v="0.75"/>
    <n v="40276.615687499994"/>
    <n v="40276.615687499994"/>
  </r>
  <r>
    <n v="559"/>
    <x v="0"/>
    <m/>
    <x v="11"/>
    <s v="351544563543"/>
    <d v="2023-01-23T00:00:00"/>
    <s v="2022-23"/>
    <m/>
    <n v="0.31666666666666665"/>
    <m/>
    <m/>
    <n v="0"/>
    <n v="125999.99"/>
    <n v="125999.99"/>
    <m/>
    <n v="7433.4240675799083"/>
    <n v="7433.4240675799083"/>
    <n v="118566.5659324201"/>
    <n v="0"/>
    <n v="3"/>
    <n v="365"/>
    <m/>
    <n v="-8.2191780821911919E-3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0611111111111111"/>
    <n v="5"/>
    <n v="1"/>
    <n v="126093.32332592593"/>
    <n v="26759.805283613172"/>
    <n v="99333.51804231276"/>
    <n v="0.75"/>
    <n v="74500.13853173457"/>
    <n v="74500.13853173457"/>
  </r>
  <r>
    <n v="560"/>
    <x v="0"/>
    <m/>
    <x v="5"/>
    <s v="Online UPS - 6KVA with Batterie"/>
    <d v="2014-03-10T00:00:00"/>
    <s v="2013-14"/>
    <m/>
    <n v="0.31983578751164954"/>
    <m/>
    <m/>
    <n v="125784.75"/>
    <m/>
    <n v="125784.75"/>
    <n v="119495.5125"/>
    <n v="0"/>
    <n v="119495.5125"/>
    <n v="6289.2375000000029"/>
    <n v="6289.2375000000029"/>
    <n v="3"/>
    <n v="365"/>
    <m/>
    <n v="-8.2191780821911919E-3"/>
    <d v="2014-03-01T00:00:00"/>
    <m/>
    <m/>
    <m/>
    <m/>
    <m/>
    <m/>
    <m/>
    <s v="b. Manufacture of computers and peripheral equipment"/>
    <n v="644"/>
    <n v="27"/>
    <n v="98.2"/>
    <n v="144"/>
    <n v="135.1"/>
    <n v="1.3757637474541751"/>
    <n v="1.3757637474541751"/>
    <n v="9.9305555555555554"/>
    <n v="5"/>
    <n v="1"/>
    <n v="173050.09903258656"/>
    <n v="173050.09903258656"/>
    <n v="0"/>
    <n v="0.75"/>
    <n v="0"/>
    <n v="0"/>
  </r>
  <r>
    <n v="561"/>
    <x v="0"/>
    <m/>
    <x v="5"/>
    <s v="HP Desktop "/>
    <d v="2011-03-23T00:00:00"/>
    <s v="2010-11"/>
    <m/>
    <n v="0.45970301369863004"/>
    <m/>
    <m/>
    <n v="125400"/>
    <m/>
    <n v="125400"/>
    <n v="119130"/>
    <n v="0"/>
    <n v="119130"/>
    <n v="6270"/>
    <n v="6270"/>
    <n v="3"/>
    <n v="365"/>
    <m/>
    <n v="-8.2191780821911919E-3"/>
    <d v="2011-03-01T00:00:00"/>
    <s v="Computers"/>
    <n v="756"/>
    <n v="78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2.894444444444444"/>
    <n v="5"/>
    <n v="1"/>
    <n v="151010.63634894122"/>
    <n v="151010.63634894122"/>
    <n v="0"/>
    <n v="0.75"/>
    <n v="0"/>
    <n v="0"/>
  </r>
  <r>
    <n v="562"/>
    <x v="0"/>
    <m/>
    <x v="5"/>
    <s v="791193167330 DT. 15.06.2021"/>
    <d v="2021-06-24T00:00:00"/>
    <s v="2021-22"/>
    <m/>
    <n v="0.31666666666666665"/>
    <m/>
    <m/>
    <n v="125190.92"/>
    <m/>
    <n v="125190.92"/>
    <n v="30520.288670319638"/>
    <n v="39643.791333333334"/>
    <n v="70164.080003652969"/>
    <n v="55026.839996347029"/>
    <n v="94670.631329680356"/>
    <n v="3"/>
    <n v="365"/>
    <m/>
    <n v="-8.2191780821911919E-3"/>
    <d v="2021-06-01T00:00:00"/>
    <m/>
    <m/>
    <m/>
    <m/>
    <m/>
    <m/>
    <m/>
    <s v="b. Manufacture of computers and peripheral equipment"/>
    <n v="644"/>
    <n v="114"/>
    <n v="134.80000000000001"/>
    <n v="144"/>
    <n v="135.1"/>
    <n v="1.0022255192878338"/>
    <n v="1.0022255192878338"/>
    <n v="2.6416666666666666"/>
    <n v="5"/>
    <n v="1"/>
    <n v="125469.53480712166"/>
    <n v="66289.737556429289"/>
    <n v="59179.797250692369"/>
    <n v="0.75"/>
    <n v="44384.847938019273"/>
    <n v="44384.847938019273"/>
  </r>
  <r>
    <n v="563"/>
    <x v="0"/>
    <m/>
    <x v="5"/>
    <s v="HP 340S G7: I-5-1035U (S C SHARMA &amp;  SANJAYGOENK"/>
    <d v="2020-07-15T00:00:00"/>
    <s v="2020-21"/>
    <m/>
    <n v="0.31666666666666665"/>
    <m/>
    <m/>
    <n v="125021"/>
    <m/>
    <n v="125021"/>
    <n v="67791.067351598176"/>
    <n v="39589.98333333333"/>
    <n v="107381.05068493151"/>
    <n v="17639.949315068487"/>
    <n v="57229.932648401824"/>
    <n v="3"/>
    <n v="365"/>
    <m/>
    <n v="-8.2191780821911919E-3"/>
    <d v="2020-07-01T00:00:00"/>
    <m/>
    <m/>
    <m/>
    <m/>
    <m/>
    <m/>
    <m/>
    <s v="b. Manufacture of computers and peripheral equipment"/>
    <n v="644"/>
    <n v="103"/>
    <n v="135.1"/>
    <n v="144"/>
    <n v="135.1"/>
    <n v="1"/>
    <n v="1"/>
    <n v="3.5833333333333335"/>
    <n v="5"/>
    <n v="1"/>
    <n v="125021"/>
    <n v="89598.383333333346"/>
    <n v="35422.616666666654"/>
    <n v="0.75"/>
    <n v="26566.962499999991"/>
    <n v="26566.962499999991"/>
  </r>
  <r>
    <n v="564"/>
    <x v="0"/>
    <m/>
    <x v="11"/>
    <s v=""/>
    <d v="2023-02-28T00:00:00"/>
    <s v="2022-23"/>
    <m/>
    <n v="0.31666666666666665"/>
    <m/>
    <m/>
    <n v="0"/>
    <n v="124490"/>
    <n v="124490"/>
    <m/>
    <n v="3456.1607305936068"/>
    <n v="3456.1607305936068"/>
    <n v="121033.8392694064"/>
    <n v="0"/>
    <n v="3"/>
    <n v="365"/>
    <m/>
    <n v="-112.33698630136986"/>
    <d v="2023-02-01T00:00:00"/>
    <m/>
    <m/>
    <m/>
    <m/>
    <m/>
    <m/>
    <m/>
    <s v="b. Manufacture of computers and peripheral equipment"/>
    <n v="644"/>
    <n v="134"/>
    <n v="135.1"/>
    <n v="144"/>
    <n v="135.1"/>
    <n v="1"/>
    <n v="1"/>
    <n v="0.95833333333333337"/>
    <n v="5"/>
    <n v="1"/>
    <n v="124490"/>
    <n v="23860.583333333336"/>
    <n v="100629.41666666666"/>
    <n v="0.75"/>
    <n v="75472.0625"/>
    <n v="75472.0625"/>
  </r>
  <r>
    <n v="565"/>
    <x v="0"/>
    <m/>
    <x v="5"/>
    <s v="741213994895/01.10.21"/>
    <d v="2021-10-29T00:00:00"/>
    <s v="2021-22"/>
    <m/>
    <n v="0.31666666666666665"/>
    <m/>
    <m/>
    <n v="124136"/>
    <m/>
    <n v="124136"/>
    <n v="16585.476529680363"/>
    <n v="39309.73333333333"/>
    <n v="55895.20986301369"/>
    <n v="68240.79013698631"/>
    <n v="107550.52347031963"/>
    <n v="3"/>
    <n v="365"/>
    <m/>
    <n v="-112.33698630136986"/>
    <d v="2021-10-01T00:00:00"/>
    <m/>
    <m/>
    <m/>
    <m/>
    <m/>
    <m/>
    <m/>
    <s v="g. Manufacture of office machinery and equipment"/>
    <n v="747"/>
    <n v="118"/>
    <n v="130.19999999999999"/>
    <n v="144"/>
    <n v="130.19999999999999"/>
    <n v="1"/>
    <n v="1"/>
    <n v="2.2944444444444443"/>
    <n v="8"/>
    <n v="1"/>
    <n v="124136"/>
    <n v="35602.894444444442"/>
    <n v="88533.10555555555"/>
    <n v="0.75"/>
    <n v="66399.829166666663"/>
    <n v="66399.829166666663"/>
  </r>
  <r>
    <n v="566"/>
    <x v="0"/>
    <m/>
    <x v="5"/>
    <s v="721213994196/01.10.21"/>
    <d v="2021-10-29T00:00:00"/>
    <s v="2021-22"/>
    <m/>
    <n v="0.31666666666666665"/>
    <m/>
    <m/>
    <n v="124136"/>
    <m/>
    <n v="124136"/>
    <n v="16585.476529680363"/>
    <n v="39309.73333333333"/>
    <n v="55895.20986301369"/>
    <n v="68240.79013698631"/>
    <n v="107550.52347031963"/>
    <n v="3"/>
    <n v="365"/>
    <m/>
    <n v="-112.33698630136986"/>
    <d v="2021-10-01T00:00:00"/>
    <m/>
    <m/>
    <m/>
    <m/>
    <m/>
    <m/>
    <m/>
    <s v="g. Manufacture of office machinery and equipment"/>
    <n v="747"/>
    <n v="118"/>
    <n v="130.19999999999999"/>
    <n v="144"/>
    <n v="130.19999999999999"/>
    <n v="1"/>
    <n v="1"/>
    <n v="2.2944444444444443"/>
    <n v="8"/>
    <n v="1"/>
    <n v="124136"/>
    <n v="35602.894444444442"/>
    <n v="88533.10555555555"/>
    <n v="0.75"/>
    <n v="66399.829166666663"/>
    <n v="66399.829166666663"/>
  </r>
  <r>
    <n v="567"/>
    <x v="0"/>
    <m/>
    <x v="5"/>
    <s v="701213993494/01.10.21"/>
    <d v="2021-10-29T00:00:00"/>
    <s v="2021-22"/>
    <m/>
    <n v="0.31666666666666665"/>
    <m/>
    <m/>
    <n v="124136"/>
    <m/>
    <n v="124136"/>
    <n v="16585.476529680363"/>
    <n v="39309.73333333333"/>
    <n v="55895.20986301369"/>
    <n v="68240.79013698631"/>
    <n v="107550.52347031963"/>
    <n v="3"/>
    <n v="365"/>
    <m/>
    <n v="-112.33698630136986"/>
    <d v="2021-10-01T00:00:00"/>
    <m/>
    <m/>
    <m/>
    <m/>
    <m/>
    <m/>
    <m/>
    <s v="g. Manufacture of office machinery and equipment"/>
    <n v="747"/>
    <n v="118"/>
    <n v="130.19999999999999"/>
    <n v="144"/>
    <n v="130.19999999999999"/>
    <n v="1"/>
    <n v="1"/>
    <n v="2.2944444444444443"/>
    <n v="8"/>
    <n v="1"/>
    <n v="124136"/>
    <n v="35602.894444444442"/>
    <n v="88533.10555555555"/>
    <n v="0.75"/>
    <n v="66399.829166666663"/>
    <n v="66399.829166666663"/>
  </r>
  <r>
    <n v="568"/>
    <x v="0"/>
    <m/>
    <x v="5"/>
    <s v="Laptop For Mr Rajesh &amp; Gaurav Jain-Laptop model: HP 14S Dr 2006 TU"/>
    <d v="2021-02-06T00:00:00"/>
    <s v="2020-21"/>
    <m/>
    <n v="0.31666666666666665"/>
    <m/>
    <m/>
    <n v="123999.99"/>
    <m/>
    <n v="123999.99"/>
    <n v="45075.9781"/>
    <n v="39266.663500000002"/>
    <n v="84342.641600000003"/>
    <n v="39657.348400000003"/>
    <n v="78924.011900000012"/>
    <n v="3"/>
    <n v="365"/>
    <m/>
    <n v="-112.33698630136986"/>
    <d v="2021-02-01T00:00:00"/>
    <m/>
    <m/>
    <m/>
    <m/>
    <m/>
    <m/>
    <m/>
    <s v="Laptops"/>
    <n v="646"/>
    <n v="110"/>
    <n v="154.1"/>
    <n v="144"/>
    <n v="154.1"/>
    <n v="1"/>
    <n v="1"/>
    <n v="3.0249999999999999"/>
    <n v="5"/>
    <n v="1"/>
    <n v="123999.99"/>
    <n v="75019.993950000004"/>
    <n v="48979.996050000002"/>
    <n v="0.75"/>
    <n v="36734.997037499998"/>
    <n v="36734.997037499998"/>
  </r>
  <r>
    <n v="569"/>
    <x v="0"/>
    <m/>
    <x v="5"/>
    <s v=""/>
    <d v="2022-03-30T00:00:00"/>
    <s v="2021-22"/>
    <m/>
    <n v="0.31666666666666665"/>
    <m/>
    <m/>
    <n v="123999.99"/>
    <m/>
    <n v="123999.99"/>
    <n v="215.15980000000002"/>
    <n v="39266.663500000002"/>
    <n v="39481.823300000004"/>
    <n v="84518.166700000002"/>
    <n v="123784.83020000001"/>
    <n v="3"/>
    <n v="365"/>
    <m/>
    <n v="-112.33698630136986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126445.28242366413"/>
    <n v="37538.443219525288"/>
    <n v="88906.839204138843"/>
    <n v="0.75"/>
    <n v="66680.129403104133"/>
    <n v="66680.129403104133"/>
  </r>
  <r>
    <n v="570"/>
    <x v="0"/>
    <m/>
    <x v="11"/>
    <s v=""/>
    <d v="2022-05-18T00:00:00"/>
    <s v="2022-23"/>
    <m/>
    <n v="0.31666666666666665"/>
    <m/>
    <m/>
    <n v="0"/>
    <n v="123999.99"/>
    <n v="123999.99"/>
    <m/>
    <n v="34210.408200000005"/>
    <n v="34210.408200000005"/>
    <n v="89789.5818"/>
    <n v="0"/>
    <n v="3"/>
    <n v="365"/>
    <m/>
    <n v="-8.2191780821911919E-3"/>
    <d v="2022-05-01T00:00:00"/>
    <m/>
    <m/>
    <m/>
    <m/>
    <m/>
    <m/>
    <m/>
    <s v="b. Manufacture of computers and peripheral equipment"/>
    <n v="644"/>
    <n v="125"/>
    <n v="135"/>
    <n v="144"/>
    <n v="135.1"/>
    <n v="1.0007407407407407"/>
    <n v="1.0007407407407407"/>
    <n v="1.7416666666666667"/>
    <n v="5"/>
    <n v="1"/>
    <n v="124091.84184444444"/>
    <n v="43225.324909148148"/>
    <n v="80866.516935296298"/>
    <n v="0.75"/>
    <n v="60649.887701472224"/>
    <n v="60649.887701472224"/>
  </r>
  <r>
    <n v="571"/>
    <x v="0"/>
    <m/>
    <x v="11"/>
    <s v=""/>
    <d v="2022-05-04T00:00:00"/>
    <s v="2022-23"/>
    <m/>
    <n v="0.31666666666666665"/>
    <m/>
    <m/>
    <n v="0"/>
    <n v="123999.99"/>
    <n v="123999.99"/>
    <m/>
    <n v="35716.5268"/>
    <n v="35716.5268"/>
    <n v="88283.463199999998"/>
    <n v="0"/>
    <n v="3"/>
    <n v="365"/>
    <m/>
    <n v="-112.33698630136986"/>
    <d v="2022-05-01T00:00:00"/>
    <m/>
    <m/>
    <m/>
    <m/>
    <m/>
    <m/>
    <m/>
    <s v="b. Manufacture of computers and peripheral equipment"/>
    <n v="644"/>
    <n v="125"/>
    <n v="135"/>
    <n v="144"/>
    <n v="135.1"/>
    <n v="1.0007407407407407"/>
    <n v="1.0007407407407407"/>
    <n v="1.7805555555555554"/>
    <n v="5"/>
    <n v="1"/>
    <n v="124091.84184444444"/>
    <n v="44190.483679049379"/>
    <n v="79901.358165395068"/>
    <n v="0.75"/>
    <n v="59926.018624046301"/>
    <n v="59926.018624046301"/>
  </r>
  <r>
    <n v="572"/>
    <x v="0"/>
    <m/>
    <x v="12"/>
    <s v="Two Wheeler Electric Vehicles"/>
    <d v="2023-03-31T00:00:00"/>
    <s v="2022-23"/>
    <m/>
    <n v="0.11874999999999999"/>
    <m/>
    <m/>
    <n v="0"/>
    <n v="123836.1"/>
    <n v="123836.1"/>
    <m/>
    <n v="40.289142123287668"/>
    <n v="40.289142123287668"/>
    <n v="123795.81085787671"/>
    <n v="0"/>
    <n v="8"/>
    <n v="365"/>
    <m/>
    <n v="-112.33698630136986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126146.794333103"/>
    <n v="13107.440348673983"/>
    <n v="113039.35398442901"/>
    <n v="0.75"/>
    <n v="84779.515488321747"/>
    <n v="84779.515488321747"/>
  </r>
  <r>
    <n v="573"/>
    <x v="0"/>
    <m/>
    <x v="5"/>
    <s v="Split AC 1.5ton"/>
    <d v="2012-04-01T00:00:00"/>
    <s v="2012-13"/>
    <m/>
    <n v="6.4908324552160168E-2"/>
    <m/>
    <m/>
    <n v="123500.03"/>
    <m/>
    <n v="123500.03"/>
    <n v="77244.12835279241"/>
    <n v="8016.180029441517"/>
    <n v="85260.308382233925"/>
    <n v="38239.721617766074"/>
    <n v="46255.901647207589"/>
    <n v="15"/>
    <n v="365"/>
    <m/>
    <n v="-8.2191780821911919E-3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149841.80227182538"/>
    <n v="134857.62204464283"/>
    <n v="14984.180227182544"/>
    <n v="0.75"/>
    <n v="11238.135170386908"/>
    <n v="14984.180227182535"/>
  </r>
  <r>
    <n v="574"/>
    <x v="0"/>
    <m/>
    <x v="5"/>
    <s v="Giga Switch 24 Port unmanaged"/>
    <d v="2012-04-01T00:00:00"/>
    <s v="2012-13"/>
    <m/>
    <n v="9.7605479452054777E-2"/>
    <m/>
    <m/>
    <n v="123086.08"/>
    <m/>
    <n v="123086.08"/>
    <n v="116931.776"/>
    <n v="0"/>
    <n v="116931.776"/>
    <n v="6154.3040000000037"/>
    <n v="6154.3040000000037"/>
    <n v="6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55439.45311348207"/>
    <n v="155439.45311348207"/>
    <n v="0"/>
    <n v="0.75"/>
    <n v="0"/>
    <n v="0"/>
  </r>
  <r>
    <n v="575"/>
    <x v="0"/>
    <m/>
    <x v="5"/>
    <s v="Blanket"/>
    <d v="2015-09-01T00:00:00"/>
    <m/>
    <m/>
    <n v="0.9397260273972603"/>
    <m/>
    <m/>
    <n v="122862.91"/>
    <m/>
    <n v="122862.91"/>
    <n v="122862.91"/>
    <n v="0"/>
    <n v="122862.91"/>
    <n v="0"/>
    <n v="0"/>
    <n v="10"/>
    <n v="365"/>
    <m/>
    <n v="-112.33698630136986"/>
    <d v="2015-09-01T00:00:00"/>
    <m/>
    <m/>
    <m/>
    <m/>
    <m/>
    <m/>
    <m/>
    <s v="g. Manufacture of office machinery and equipment"/>
    <n v="747"/>
    <n v="45"/>
    <n v="131.5"/>
    <n v="144"/>
    <n v="130.19999999999999"/>
    <n v="0.99011406844106453"/>
    <n v="0.99011406844106453"/>
    <n v="8.4555555555555557"/>
    <n v="8"/>
    <n v="1"/>
    <n v="121648.29568060835"/>
    <n v="121648.29568060835"/>
    <n v="0"/>
    <n v="0.75"/>
    <n v="0"/>
    <n v="0"/>
  </r>
  <r>
    <n v="576"/>
    <x v="1"/>
    <m/>
    <x v="7"/>
    <s v="746/247"/>
    <d v="2010-10-05T00:00:00"/>
    <s v="2010-11"/>
    <m/>
    <n v="0"/>
    <m/>
    <m/>
    <n v="122842"/>
    <m/>
    <n v="122842"/>
    <n v="0"/>
    <n v="0"/>
    <n v="0"/>
    <n v="122842"/>
    <n v="122842"/>
    <s v="infinite"/>
    <n v="365"/>
    <m/>
    <n v="-112.33698630136986"/>
    <d v="2010-10-01T00:00:00"/>
    <m/>
    <m/>
    <m/>
    <m/>
    <m/>
    <m/>
    <m/>
    <m/>
    <m/>
    <m/>
    <m/>
    <m/>
    <m/>
    <m/>
    <m/>
    <n v="13.361111111111111"/>
    <m/>
    <m/>
    <m/>
    <m/>
    <m/>
    <m/>
    <m/>
    <m/>
  </r>
  <r>
    <n v="577"/>
    <x v="0"/>
    <m/>
    <x v="5"/>
    <s v="LAPTOP-SONY VAIO"/>
    <d v="2014-03-31T00:00:00"/>
    <s v="2013-14"/>
    <m/>
    <n v="0.3168079524680073"/>
    <m/>
    <m/>
    <n v="121800"/>
    <m/>
    <n v="121800"/>
    <n v="115710"/>
    <n v="0"/>
    <n v="115710"/>
    <n v="6090"/>
    <n v="6090"/>
    <n v="3"/>
    <n v="365"/>
    <m/>
    <n v="-112.33698630136986"/>
    <d v="2014-03-01T00:00:00"/>
    <m/>
    <m/>
    <m/>
    <m/>
    <m/>
    <m/>
    <m/>
    <s v="Laptops"/>
    <n v="646"/>
    <n v="27"/>
    <n v="97.2"/>
    <n v="144"/>
    <n v="154.1"/>
    <n v="1.5853909465020575"/>
    <n v="1.5853909465020575"/>
    <n v="9.875"/>
    <n v="5"/>
    <n v="1"/>
    <n v="193100.61728395059"/>
    <n v="193100.61728395059"/>
    <n v="0"/>
    <n v="0.75"/>
    <n v="0"/>
    <n v="0"/>
  </r>
  <r>
    <n v="578"/>
    <x v="0"/>
    <m/>
    <x v="5"/>
    <s v="Cable Box Cat-6"/>
    <d v="2011-04-01T00:00:00"/>
    <s v="2011-12"/>
    <m/>
    <n v="0.13025959780621571"/>
    <m/>
    <m/>
    <n v="120900"/>
    <m/>
    <n v="120900"/>
    <n v="114855"/>
    <n v="0"/>
    <n v="114855"/>
    <n v="6045"/>
    <n v="6045"/>
    <n v="6"/>
    <n v="365"/>
    <m/>
    <n v="-112.33698630136986"/>
    <d v="2011-04-01T00:00:00"/>
    <s v="Furniture"/>
    <n v="628"/>
    <n v="79"/>
    <n v="132.4"/>
    <n v="90"/>
    <n v="138.4"/>
    <n v="1.0453172205438066"/>
    <s v="g. Manufacture of office machinery and equipment"/>
    <n v="747"/>
    <n v="4"/>
    <n v="103.1"/>
    <n v="144"/>
    <n v="130.19999999999999"/>
    <n v="1.2628516003879728"/>
    <n v="1.3200805248768537"/>
    <n v="12.872222222222222"/>
    <n v="8"/>
    <n v="1"/>
    <n v="159597.73545761162"/>
    <n v="159597.73545761162"/>
    <n v="0"/>
    <n v="0.75"/>
    <n v="0"/>
    <n v="0"/>
  </r>
  <r>
    <n v="579"/>
    <x v="0"/>
    <m/>
    <x v="5"/>
    <s v="Cooler"/>
    <d v="2010-05-16T00:00:00"/>
    <s v="2010-11"/>
    <m/>
    <n v="0"/>
    <m/>
    <m/>
    <n v="120500"/>
    <m/>
    <n v="120500"/>
    <n v="114475"/>
    <n v="0"/>
    <n v="114475"/>
    <n v="6025"/>
    <n v="6025"/>
    <n v="5"/>
    <n v="365"/>
    <m/>
    <n v="-112.33698630136986"/>
    <d v="2010-05-01T00:00:00"/>
    <s v="Furniture"/>
    <n v="628"/>
    <n v="68"/>
    <n v="130.1"/>
    <n v="90"/>
    <n v="138.4"/>
    <n v="1.0637970791698694"/>
    <s v="g. Manufacture of office machinery and equipment"/>
    <n v="747"/>
    <n v="4"/>
    <n v="103.1"/>
    <n v="144"/>
    <n v="130.19999999999999"/>
    <n v="1.2628516003879728"/>
    <n v="1.3434178439177207"/>
    <n v="13.747222222222222"/>
    <n v="8"/>
    <n v="1"/>
    <n v="161881.85019208535"/>
    <n v="161881.85019208535"/>
    <n v="0"/>
    <n v="0.75"/>
    <n v="0"/>
    <n v="0"/>
  </r>
  <r>
    <n v="580"/>
    <x v="0"/>
    <m/>
    <x v="5"/>
    <s v="Laptop"/>
    <d v="2013-11-19T00:00:00"/>
    <s v="2013-14"/>
    <m/>
    <n v="0.33803607068607067"/>
    <m/>
    <m/>
    <n v="119700"/>
    <m/>
    <n v="119700"/>
    <n v="113715"/>
    <n v="0"/>
    <n v="113715"/>
    <n v="5985"/>
    <n v="5985"/>
    <n v="3"/>
    <n v="365"/>
    <m/>
    <n v="-112.33698630136986"/>
    <d v="2013-11-01T00:00:00"/>
    <m/>
    <m/>
    <m/>
    <m/>
    <m/>
    <m/>
    <m/>
    <s v="Laptops"/>
    <n v="646"/>
    <n v="23"/>
    <n v="97.2"/>
    <n v="144"/>
    <n v="154.1"/>
    <n v="1.5853909465020575"/>
    <n v="1.5853909465020575"/>
    <n v="10.238888888888889"/>
    <n v="5"/>
    <n v="1"/>
    <n v="189771.29629629629"/>
    <n v="189771.29629629632"/>
    <n v="0"/>
    <n v="0.75"/>
    <n v="0"/>
    <n v="0"/>
  </r>
  <r>
    <n v="581"/>
    <x v="0"/>
    <m/>
    <x v="5"/>
    <s v="Laptop (ThinkPad SL400/500"/>
    <d v="2012-04-01T00:00:00"/>
    <s v="2012-13"/>
    <m/>
    <n v="0.37798684931506832"/>
    <m/>
    <m/>
    <n v="118872"/>
    <m/>
    <n v="118872"/>
    <n v="112928.4"/>
    <n v="0"/>
    <n v="112928.4"/>
    <n v="5943.6000000000058"/>
    <n v="5943.6000000000058"/>
    <n v="3"/>
    <n v="365"/>
    <m/>
    <n v="-8.2191780821911919E-3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99761.99781897489"/>
    <n v="199761.99781897492"/>
    <n v="0"/>
    <n v="0.75"/>
    <n v="0"/>
    <n v="0"/>
  </r>
  <r>
    <n v="582"/>
    <x v="0"/>
    <m/>
    <x v="5"/>
    <s v="771242413568"/>
    <d v="2022-03-04T00:00:00"/>
    <s v="2021-22"/>
    <m/>
    <n v="0.31666666666666665"/>
    <m/>
    <m/>
    <n v="118689"/>
    <m/>
    <n v="118689"/>
    <n v="2883.2213698630135"/>
    <n v="37584.85"/>
    <n v="40468.071369863013"/>
    <n v="78220.928630136987"/>
    <n v="115805.77863013699"/>
    <n v="3"/>
    <n v="365"/>
    <m/>
    <n v="-8.2191780821911919E-3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9472222222222222"/>
    <n v="8"/>
    <n v="1"/>
    <n v="118689"/>
    <n v="28889.232291666667"/>
    <n v="89799.767708333326"/>
    <n v="0.75"/>
    <n v="67349.825781249994"/>
    <n v="67349.825781249994"/>
  </r>
  <r>
    <n v="583"/>
    <x v="0"/>
    <m/>
    <x v="5"/>
    <s v="Industrial computer-TRF TO ASSETS"/>
    <d v="2017-07-28T00:00:00"/>
    <s v="2017-18"/>
    <m/>
    <n v="0.31666666666666665"/>
    <m/>
    <m/>
    <n v="116750"/>
    <m/>
    <n v="116750"/>
    <n v="110912.5"/>
    <n v="0"/>
    <n v="110912.5"/>
    <n v="5837.5"/>
    <n v="5837.5"/>
    <n v="3"/>
    <n v="365"/>
    <m/>
    <n v="-112.33698630136986"/>
    <d v="2017-07-01T00:00:00"/>
    <m/>
    <m/>
    <m/>
    <m/>
    <m/>
    <m/>
    <m/>
    <s v="Personal Computer (P.C.)"/>
    <n v="645"/>
    <n v="67"/>
    <n v="115.6"/>
    <n v="144"/>
    <n v="115.6"/>
    <n v="1"/>
    <n v="1"/>
    <n v="6.5472222222222225"/>
    <n v="5"/>
    <n v="1"/>
    <n v="116750"/>
    <n v="116750"/>
    <n v="0"/>
    <n v="0.75"/>
    <n v="0"/>
    <n v="0"/>
  </r>
  <r>
    <n v="584"/>
    <x v="0"/>
    <m/>
    <x v="5"/>
    <s v="Cyberoam CR 0100ING Appliance"/>
    <d v="2016-03-31T00:00:00"/>
    <s v="2015-16"/>
    <m/>
    <n v="0.2"/>
    <m/>
    <m/>
    <n v="116391"/>
    <m/>
    <n v="116391"/>
    <n v="116391"/>
    <n v="0"/>
    <n v="116391"/>
    <n v="0"/>
    <n v="0"/>
    <n v="5"/>
    <n v="365"/>
    <m/>
    <n v="-8.2191780821911919E-3"/>
    <d v="2016-03-01T00:00:00"/>
    <m/>
    <m/>
    <m/>
    <m/>
    <m/>
    <m/>
    <m/>
    <s v="g. Manufacture of office machinery and equipment"/>
    <n v="747"/>
    <n v="51"/>
    <n v="130.19999999999999"/>
    <n v="144"/>
    <n v="130.19999999999999"/>
    <n v="1"/>
    <n v="1"/>
    <n v="7.875"/>
    <n v="8"/>
    <n v="1"/>
    <n v="116391"/>
    <n v="114572.390625"/>
    <n v="1818.609375"/>
    <n v="0.75"/>
    <n v="1363.95703125"/>
    <n v="1363.95703125"/>
  </r>
  <r>
    <n v="585"/>
    <x v="0"/>
    <m/>
    <x v="11"/>
    <s v="891280164735"/>
    <d v="2023-01-31T00:00:00"/>
    <s v="2022-23"/>
    <m/>
    <n v="0.31666666666666665"/>
    <m/>
    <m/>
    <n v="0"/>
    <n v="115650.62"/>
    <n v="115650.62"/>
    <m/>
    <n v="6020.1692602739722"/>
    <n v="6020.1692602739722"/>
    <n v="109630.45073972602"/>
    <n v="0"/>
    <n v="3"/>
    <n v="365"/>
    <m/>
    <n v="-8.2191780821911919E-3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0416666666666667"/>
    <n v="5"/>
    <n v="1"/>
    <n v="115736.28712592591"/>
    <n v="24111.726484567902"/>
    <n v="91624.56064135801"/>
    <n v="0.75"/>
    <n v="68718.420481018504"/>
    <n v="68718.420481018504"/>
  </r>
  <r>
    <n v="586"/>
    <x v="0"/>
    <m/>
    <x v="5"/>
    <s v="HP LAPTOP 348 G4(PANKAJ JAIN)"/>
    <d v="2018-12-28T00:00:00"/>
    <s v="2018-19"/>
    <m/>
    <n v="0.31666666666666665"/>
    <m/>
    <m/>
    <n v="115640"/>
    <m/>
    <n v="115640"/>
    <n v="109857.7324200913"/>
    <n v="0"/>
    <n v="109857.7324200913"/>
    <n v="5782.267579908701"/>
    <n v="5782.267579908701"/>
    <n v="3"/>
    <n v="365"/>
    <m/>
    <n v="-8.2191780821911919E-3"/>
    <d v="2018-12-01T00:00:00"/>
    <m/>
    <m/>
    <m/>
    <m/>
    <m/>
    <m/>
    <m/>
    <s v="Laptops"/>
    <n v="646"/>
    <n v="84"/>
    <n v="154.1"/>
    <n v="144"/>
    <n v="154.1"/>
    <n v="1"/>
    <n v="1"/>
    <n v="5.1305555555555555"/>
    <n v="5"/>
    <n v="1"/>
    <n v="115640"/>
    <n v="115640"/>
    <n v="0"/>
    <n v="0.75"/>
    <n v="0"/>
    <n v="0"/>
  </r>
  <r>
    <n v="587"/>
    <x v="0"/>
    <m/>
    <x v="5"/>
    <s v="5 para Patient Monitor ( Modular Touch screen)"/>
    <d v="2019-05-23T00:00:00"/>
    <s v="2019-20"/>
    <m/>
    <n v="0.19"/>
    <m/>
    <m/>
    <n v="115315.2"/>
    <m/>
    <n v="115315.2"/>
    <n v="62668.282389041087"/>
    <n v="21909.887999999999"/>
    <n v="84578.170389041086"/>
    <n v="30737.029610958911"/>
    <n v="52646.91761095891"/>
    <n v="5"/>
    <n v="365"/>
    <m/>
    <n v="-8.2191780821911919E-3"/>
    <d v="2019-05-01T00:00:00"/>
    <m/>
    <m/>
    <m/>
    <m/>
    <m/>
    <m/>
    <m/>
    <s v="g. Manufacture of office machinery and equipment"/>
    <n v="747"/>
    <n v="89"/>
    <n v="130.19999999999999"/>
    <n v="144"/>
    <n v="130.19999999999999"/>
    <n v="1"/>
    <n v="1"/>
    <n v="4.7277777777777779"/>
    <n v="8"/>
    <n v="1"/>
    <n v="115315.2"/>
    <n v="68148.08"/>
    <n v="47167.119999999995"/>
    <n v="0.75"/>
    <n v="35375.339999999997"/>
    <n v="35375.339999999997"/>
  </r>
  <r>
    <n v="588"/>
    <x v="0"/>
    <m/>
    <x v="5"/>
    <s v="PORTABLE  TURBIDITYMETER"/>
    <d v="2020-12-31T00:00:00"/>
    <s v="2020-21"/>
    <m/>
    <n v="6.3333333333333325E-2"/>
    <m/>
    <m/>
    <n v="115247.18"/>
    <m/>
    <n v="115247.18"/>
    <n v="9118.7357764383542"/>
    <n v="7298.988066666665"/>
    <n v="16417.723843105021"/>
    <n v="98829.456156894972"/>
    <n v="106128.44422356164"/>
    <n v="15"/>
    <n v="365"/>
    <m/>
    <n v="-112.33698630136986"/>
    <d v="2020-12-01T00:00:00"/>
    <m/>
    <m/>
    <m/>
    <m/>
    <m/>
    <m/>
    <m/>
    <s v="a. Manufacture of furniture"/>
    <n v="844"/>
    <n v="108"/>
    <n v="135.1"/>
    <n v="144"/>
    <n v="160.30000000000001"/>
    <n v="1.1865284974093266"/>
    <n v="1.1865284974093266"/>
    <n v="3.125"/>
    <n v="6"/>
    <n v="0.95"/>
    <n v="136744.06331606218"/>
    <n v="67659.822994926595"/>
    <n v="69084.240321135585"/>
    <n v="0.75"/>
    <n v="51813.180240851689"/>
    <n v="51813.180240851689"/>
  </r>
  <r>
    <n v="589"/>
    <x v="0"/>
    <m/>
    <x v="5"/>
    <s v="HP3405 G7 CORE i5-1035U-ASHWANI GUPTA &amp; ELEC DEP"/>
    <d v="2020-03-13T00:00:00"/>
    <s v="2019-20"/>
    <m/>
    <n v="0.31666666666666665"/>
    <m/>
    <m/>
    <n v="115050"/>
    <m/>
    <n v="115050"/>
    <n v="74761.486301369863"/>
    <n v="36432.5"/>
    <n v="111193.98630136986"/>
    <n v="3856.0136986301368"/>
    <n v="40288.513698630137"/>
    <n v="3"/>
    <n v="365"/>
    <m/>
    <n v="-8.2191780821911919E-3"/>
    <d v="2020-03-01T00:00:00"/>
    <m/>
    <m/>
    <m/>
    <m/>
    <m/>
    <m/>
    <m/>
    <s v="b. Manufacture of computers and peripheral equipment"/>
    <n v="644"/>
    <n v="99"/>
    <n v="135"/>
    <n v="144"/>
    <n v="135.1"/>
    <n v="1.0007407407407407"/>
    <n v="1.0007407407407407"/>
    <n v="3.9222222222222221"/>
    <n v="5"/>
    <n v="1"/>
    <n v="115135.22222222222"/>
    <n v="90317.185432098762"/>
    <n v="24818.036790123457"/>
    <n v="0.75"/>
    <n v="18613.527592592593"/>
    <n v="18613.527592592593"/>
  </r>
  <r>
    <n v="590"/>
    <x v="0"/>
    <m/>
    <x v="5"/>
    <s v="Split AC 1 Ton"/>
    <d v="2013-05-02T00:00:00"/>
    <s v="2013-14"/>
    <m/>
    <n v="6.4361991830383186E-2"/>
    <m/>
    <m/>
    <n v="114999.96"/>
    <m/>
    <n v="114999.96"/>
    <n v="64211.571793320625"/>
    <n v="7401.6264860143938"/>
    <n v="71613.198279335018"/>
    <n v="43386.761720664988"/>
    <n v="50788.388206679381"/>
    <n v="15"/>
    <n v="365"/>
    <m/>
    <n v="-112.33698630136986"/>
    <d v="2013-05-01T00:00:00"/>
    <m/>
    <m/>
    <m/>
    <m/>
    <m/>
    <m/>
    <m/>
    <s v="Air conditioner"/>
    <n v="653"/>
    <n v="17"/>
    <n v="104.5"/>
    <n v="144"/>
    <n v="122.3"/>
    <n v="1.1703349282296651"/>
    <n v="1.1703349282296651"/>
    <n v="10.786111111111111"/>
    <n v="8"/>
    <n v="0.9"/>
    <n v="134588.46993301436"/>
    <n v="121129.62293971294"/>
    <n v="13458.846993301428"/>
    <n v="0.75"/>
    <n v="10094.135244976071"/>
    <n v="13458.846993301433"/>
  </r>
  <r>
    <n v="591"/>
    <x v="0"/>
    <m/>
    <x v="5"/>
    <s v="Split AC 1 Ton"/>
    <d v="2013-07-09T00:00:00"/>
    <s v="2013-14"/>
    <m/>
    <n v="6.4141869840660393E-2"/>
    <m/>
    <m/>
    <n v="114999.96"/>
    <m/>
    <n v="114999.96"/>
    <n v="62991.388754310588"/>
    <n v="7376.3124660011517"/>
    <n v="70367.701220311734"/>
    <n v="44632.258779688273"/>
    <n v="52008.571245689418"/>
    <n v="15"/>
    <n v="365"/>
    <m/>
    <n v="-112.33698630136986"/>
    <d v="2013-07-01T00:00:00"/>
    <m/>
    <m/>
    <m/>
    <m/>
    <m/>
    <m/>
    <m/>
    <s v="Air conditioner"/>
    <n v="653"/>
    <n v="19"/>
    <n v="104.4"/>
    <n v="144"/>
    <n v="122.3"/>
    <n v="1.171455938697318"/>
    <n v="1.171455938697318"/>
    <n v="10.6"/>
    <n v="8"/>
    <n v="0.9"/>
    <n v="134717.38609195402"/>
    <n v="121245.64748275862"/>
    <n v="13471.738609195396"/>
    <n v="0.75"/>
    <n v="10103.803956896547"/>
    <n v="13471.738609195399"/>
  </r>
  <r>
    <n v="592"/>
    <x v="1"/>
    <m/>
    <x v="7"/>
    <s v="746/200"/>
    <d v="2010-12-28T00:00:00"/>
    <s v="2010-11"/>
    <m/>
    <n v="0"/>
    <m/>
    <m/>
    <n v="114115"/>
    <m/>
    <n v="114115"/>
    <n v="0"/>
    <n v="0"/>
    <n v="0"/>
    <n v="114115"/>
    <n v="114115"/>
    <s v="infinite"/>
    <n v="365"/>
    <m/>
    <n v="-8.2191780821911919E-3"/>
    <d v="2010-12-01T00:00:00"/>
    <m/>
    <m/>
    <m/>
    <m/>
    <m/>
    <m/>
    <m/>
    <m/>
    <m/>
    <m/>
    <m/>
    <m/>
    <m/>
    <m/>
    <m/>
    <n v="13.130555555555556"/>
    <m/>
    <m/>
    <m/>
    <m/>
    <m/>
    <m/>
    <m/>
    <m/>
  </r>
  <r>
    <n v="593"/>
    <x v="0"/>
    <m/>
    <x v="5"/>
    <s v="Windows server 2008"/>
    <d v="2010-05-06T00:00:00"/>
    <s v="2010-11"/>
    <m/>
    <n v="0.15151505235602095"/>
    <m/>
    <m/>
    <n v="114078"/>
    <m/>
    <n v="114078"/>
    <n v="108374.1"/>
    <n v="0"/>
    <n v="108374.1"/>
    <n v="5703.8999999999942"/>
    <n v="5703.8999999999942"/>
    <n v="6"/>
    <n v="365"/>
    <m/>
    <n v="-112.33698630136986"/>
    <d v="2010-05-01T00:00:00"/>
    <s v="Furniture"/>
    <n v="628"/>
    <n v="68"/>
    <n v="130.1"/>
    <n v="90"/>
    <n v="138.4"/>
    <n v="1.0637970791698694"/>
    <s v="g. Manufacture of office machinery and equipment"/>
    <n v="747"/>
    <n v="4"/>
    <n v="103.1"/>
    <n v="144"/>
    <n v="130.19999999999999"/>
    <n v="1.2628516003879728"/>
    <n v="1.3434178439177207"/>
    <n v="13.775"/>
    <n v="8"/>
    <n v="1"/>
    <n v="153254.42079844573"/>
    <n v="153254.42079844573"/>
    <n v="0"/>
    <n v="0.75"/>
    <n v="0"/>
    <n v="0"/>
  </r>
  <r>
    <n v="594"/>
    <x v="0"/>
    <s v="Cranes"/>
    <x v="0"/>
    <s v="Cranes"/>
    <d v="2016-03-31T00:00:00"/>
    <s v="2015-16"/>
    <n v="2.4376098418277682E-2"/>
    <n v="4.140263620386643E-2"/>
    <n v="56180"/>
    <n v="56180"/>
    <n v="112360"/>
    <n v="0"/>
    <n v="112360"/>
    <n v="18353.996126537786"/>
    <n v="4652.0002038664325"/>
    <n v="23005.996330404218"/>
    <n v="89354.003669595782"/>
    <n v="94006.003873462207"/>
    <m/>
    <n v="365"/>
    <m/>
    <n v="-8.2191780821911919E-3"/>
    <d v="2016-03-01T00:00:00"/>
    <m/>
    <m/>
    <m/>
    <m/>
    <m/>
    <m/>
    <m/>
    <s v="Cranes"/>
    <n v="744"/>
    <n v="51"/>
    <n v="93.4"/>
    <n v="144"/>
    <n v="141.1"/>
    <n v="1.5107066381156316"/>
    <n v="1.5107066381156316"/>
    <n v="7.875"/>
    <n v="8"/>
    <n v="0.9"/>
    <n v="169742.99785867237"/>
    <n v="150381.68716541753"/>
    <n v="19361.31069325484"/>
    <n v="0.75"/>
    <n v="14520.98301994113"/>
    <n v="16974.299785867235"/>
  </r>
  <r>
    <n v="595"/>
    <x v="0"/>
    <m/>
    <x v="5"/>
    <s v="LAPTOP-SONY VAIO"/>
    <d v="2012-04-01T00:00:00"/>
    <s v="2012-13"/>
    <m/>
    <n v="0.77280027397260265"/>
    <m/>
    <m/>
    <n v="111720"/>
    <m/>
    <n v="111720"/>
    <n v="106134"/>
    <n v="0"/>
    <n v="106134"/>
    <n v="5586"/>
    <n v="5586"/>
    <n v="3"/>
    <n v="365"/>
    <m/>
    <n v="-112.33698630136986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87743.20610687023"/>
    <n v="187743.20610687023"/>
    <n v="0"/>
    <n v="0.75"/>
    <n v="0"/>
    <n v="0"/>
  </r>
  <r>
    <n v="596"/>
    <x v="0"/>
    <m/>
    <x v="5"/>
    <s v="Window AC 1.5 Ton"/>
    <d v="2021-01-31T00:00:00"/>
    <s v="2020-21"/>
    <m/>
    <n v="0.19"/>
    <m/>
    <m/>
    <n v="111400.14"/>
    <m/>
    <n v="111400.14"/>
    <n v="24645.373438356168"/>
    <n v="21166.026600000001"/>
    <n v="45811.400038356165"/>
    <n v="65588.739961643834"/>
    <n v="86754.766561643832"/>
    <n v="5"/>
    <n v="365"/>
    <m/>
    <n v="-112.33698630136986"/>
    <d v="2021-01-01T00:00:00"/>
    <m/>
    <m/>
    <m/>
    <m/>
    <m/>
    <m/>
    <m/>
    <s v="Air conditioner"/>
    <n v="653"/>
    <n v="109"/>
    <n v="116"/>
    <n v="144"/>
    <n v="122.3"/>
    <n v="1.0543103448275861"/>
    <n v="1.0543103448275861"/>
    <n v="3.0416666666666665"/>
    <n v="8"/>
    <n v="0.9"/>
    <n v="117450.32001724136"/>
    <n v="40190.031380899782"/>
    <n v="77260.288636341575"/>
    <n v="0.75"/>
    <n v="57945.216477256181"/>
    <n v="57945.216477256181"/>
  </r>
  <r>
    <n v="597"/>
    <x v="0"/>
    <m/>
    <x v="5"/>
    <s v="Split AC 2 Ton"/>
    <d v="2013-10-25T00:00:00"/>
    <s v="2013-14"/>
    <m/>
    <n v="6.3803836750047027E-2"/>
    <m/>
    <m/>
    <n v="110999.97"/>
    <m/>
    <n v="110999.97"/>
    <n v="58940.133570025049"/>
    <n v="7082.2239651401178"/>
    <n v="66022.357535165167"/>
    <n v="44977.612464834834"/>
    <n v="52059.836429974952"/>
    <n v="15"/>
    <n v="365"/>
    <m/>
    <n v="-112.33698630136986"/>
    <d v="2013-10-01T00:00:00"/>
    <m/>
    <m/>
    <m/>
    <m/>
    <m/>
    <m/>
    <m/>
    <s v="Air conditioner"/>
    <n v="653"/>
    <n v="22"/>
    <n v="105.6"/>
    <n v="144"/>
    <n v="122.3"/>
    <n v="1.1581439393939394"/>
    <n v="1.1581439393939394"/>
    <n v="10.305555555555555"/>
    <n v="8"/>
    <n v="0.9"/>
    <n v="128553.9425284091"/>
    <n v="115698.54827556819"/>
    <n v="12855.39425284091"/>
    <n v="0.75"/>
    <n v="9641.5456896306823"/>
    <n v="12855.394252840906"/>
  </r>
  <r>
    <n v="598"/>
    <x v="0"/>
    <m/>
    <x v="5"/>
    <s v="Gas Detector -Chlorine"/>
    <d v="2016-03-31T00:00:00"/>
    <s v="2015-16"/>
    <m/>
    <n v="6.3333333333333325E-2"/>
    <m/>
    <m/>
    <n v="110714.62"/>
    <m/>
    <n v="110714.62"/>
    <n v="42090.76635598173"/>
    <n v="7011.9259333333321"/>
    <n v="49102.692289315062"/>
    <n v="61611.927710684933"/>
    <n v="68623.853644018265"/>
    <n v="15"/>
    <n v="365"/>
    <m/>
    <n v="-8.2191780821911919E-3"/>
    <d v="2016-03-01T00:00:00"/>
    <m/>
    <m/>
    <m/>
    <m/>
    <m/>
    <m/>
    <m/>
    <s v="g. Manufacture of office machinery and equipment"/>
    <n v="747"/>
    <n v="51"/>
    <n v="130.19999999999999"/>
    <n v="144"/>
    <n v="130.19999999999999"/>
    <n v="1"/>
    <n v="1"/>
    <n v="7.875"/>
    <n v="8"/>
    <n v="1"/>
    <n v="110714.62"/>
    <n v="108984.70406249999"/>
    <n v="1729.9159375000017"/>
    <n v="0.75"/>
    <n v="1297.4369531250013"/>
    <n v="1297.4369531250013"/>
  </r>
  <r>
    <n v="599"/>
    <x v="1"/>
    <m/>
    <x v="9"/>
    <s v="Porta Cabin-4"/>
    <d v="2012-04-01T00:00:00"/>
    <s v="2012-13"/>
    <m/>
    <n v="0.85555867584048517"/>
    <m/>
    <m/>
    <n v="110300"/>
    <m/>
    <n v="110300"/>
    <n v="104785.1"/>
    <n v="0"/>
    <n v="104785.1"/>
    <n v="5514.8999999999942"/>
    <n v="5514.8999999999942"/>
    <n v="3"/>
    <n v="365"/>
    <m/>
    <n v="-112.33698630136986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600"/>
    <x v="0"/>
    <m/>
    <x v="5"/>
    <s v="Online UPS - 6KVA with Batteries"/>
    <d v="2012-04-01T00:00:00"/>
    <s v="2012-13"/>
    <m/>
    <n v="6.286617492096945E-2"/>
    <m/>
    <m/>
    <n v="110000"/>
    <m/>
    <n v="110000"/>
    <n v="69923.603793466827"/>
    <n v="6915.27924130664"/>
    <n v="76838.883034773462"/>
    <n v="33161.116965226538"/>
    <n v="40076.396206533173"/>
    <n v="15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38913.67604267702"/>
    <n v="138913.67604267702"/>
    <n v="0"/>
    <n v="0.75"/>
    <n v="0"/>
    <n v="0"/>
  </r>
  <r>
    <n v="601"/>
    <x v="0"/>
    <m/>
    <x v="5"/>
    <s v="ComputerTable(48x30x30) with 3 drawers"/>
    <d v="2012-04-01T00:00:00"/>
    <s v="2012-13"/>
    <m/>
    <n v="0.10653027397260274"/>
    <m/>
    <m/>
    <n v="109975"/>
    <m/>
    <n v="109975"/>
    <n v="109974.99999999999"/>
    <n v="0"/>
    <n v="109974.99999999999"/>
    <n v="0"/>
    <n v="0"/>
    <n v="10"/>
    <n v="365"/>
    <m/>
    <n v="-8.2191780821911919E-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9672.69008662176"/>
    <n v="161189.05558229069"/>
    <n v="8483.6345043310721"/>
    <n v="0.75"/>
    <n v="6362.7258782483041"/>
    <n v="8483.6345043310957"/>
  </r>
  <r>
    <n v="602"/>
    <x v="0"/>
    <m/>
    <x v="5"/>
    <s v="Laptop Soni Vaio"/>
    <d v="2012-04-01T00:00:00"/>
    <s v="2012-13"/>
    <m/>
    <n v="0.56140410958904097"/>
    <m/>
    <m/>
    <n v="109600"/>
    <m/>
    <n v="109600"/>
    <n v="104120"/>
    <n v="0"/>
    <n v="104120"/>
    <n v="5480"/>
    <n v="5480"/>
    <n v="3"/>
    <n v="365"/>
    <m/>
    <n v="-8.2191780821911919E-3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84180.58887677206"/>
    <n v="184180.58887677206"/>
    <n v="0"/>
    <n v="0.75"/>
    <n v="0"/>
    <n v="0"/>
  </r>
  <r>
    <n v="603"/>
    <x v="0"/>
    <m/>
    <x v="5"/>
    <s v="Laptop"/>
    <d v="2013-08-29T00:00:00"/>
    <s v="2013-14"/>
    <m/>
    <n v="0.35443011363636362"/>
    <m/>
    <m/>
    <n v="109200"/>
    <m/>
    <n v="109200"/>
    <n v="103740"/>
    <n v="0"/>
    <n v="103740"/>
    <n v="5460"/>
    <n v="5460"/>
    <n v="3"/>
    <n v="365"/>
    <m/>
    <n v="-8.2191780821911919E-3"/>
    <d v="2013-08-01T00:00:00"/>
    <m/>
    <m/>
    <m/>
    <m/>
    <m/>
    <m/>
    <m/>
    <s v="Laptops"/>
    <n v="646"/>
    <n v="20"/>
    <n v="97.2"/>
    <n v="144"/>
    <n v="154.1"/>
    <n v="1.5853909465020575"/>
    <n v="1.5853909465020575"/>
    <n v="10.46111111111111"/>
    <n v="5"/>
    <n v="1"/>
    <n v="173124.69135802466"/>
    <n v="173124.69135802469"/>
    <n v="0"/>
    <n v="0.75"/>
    <n v="0"/>
    <n v="0"/>
  </r>
  <r>
    <n v="604"/>
    <x v="0"/>
    <m/>
    <x v="5"/>
    <s v="Wall Mounted Fan"/>
    <d v="2020-05-23T00:00:00"/>
    <s v="2020-21"/>
    <m/>
    <n v="0.19"/>
    <m/>
    <m/>
    <n v="108753.93"/>
    <m/>
    <n v="108753.93"/>
    <n v="38382.688390684933"/>
    <n v="20663.2467"/>
    <n v="59045.935090684929"/>
    <n v="49707.994909315064"/>
    <n v="70371.241609315068"/>
    <n v="5"/>
    <n v="365"/>
    <m/>
    <n v="-112.33698630136986"/>
    <d v="2020-05-01T00:00:00"/>
    <m/>
    <m/>
    <m/>
    <m/>
    <m/>
    <m/>
    <m/>
    <s v="g. Manufacture of office machinery and equipment"/>
    <n v="747"/>
    <n v="101"/>
    <n v="130.19999999999999"/>
    <n v="144"/>
    <n v="130.19999999999999"/>
    <n v="1"/>
    <n v="1"/>
    <n v="3.7277777777777779"/>
    <n v="8"/>
    <n v="1"/>
    <n v="108753.93"/>
    <n v="50676.310437499997"/>
    <n v="58077.619562499996"/>
    <n v="0.75"/>
    <n v="43558.214671875001"/>
    <n v="43558.214671875001"/>
  </r>
  <r>
    <n v="605"/>
    <x v="0"/>
    <m/>
    <x v="5"/>
    <s v="Oxygen Concentrator ( 5 L )"/>
    <d v="2019-05-23T00:00:00"/>
    <s v="2019-20"/>
    <m/>
    <n v="0.19"/>
    <m/>
    <m/>
    <n v="108416"/>
    <m/>
    <n v="108416"/>
    <n v="58918.897972602739"/>
    <n v="20599.04"/>
    <n v="79517.93797260274"/>
    <n v="28898.06202739726"/>
    <n v="49497.102027397261"/>
    <n v="5"/>
    <n v="365"/>
    <m/>
    <n v="-112.33698630136986"/>
    <d v="2019-05-01T00:00:00"/>
    <m/>
    <m/>
    <m/>
    <m/>
    <m/>
    <m/>
    <m/>
    <s v="g. Manufacture of office machinery and equipment"/>
    <n v="747"/>
    <n v="89"/>
    <n v="130.19999999999999"/>
    <n v="144"/>
    <n v="130.19999999999999"/>
    <n v="1"/>
    <n v="1"/>
    <n v="4.7277777777777779"/>
    <n v="8"/>
    <n v="1"/>
    <n v="108416"/>
    <n v="64070.844444444447"/>
    <n v="44345.155555555553"/>
    <n v="0.75"/>
    <n v="33258.866666666669"/>
    <n v="33258.866666666669"/>
  </r>
  <r>
    <n v="606"/>
    <x v="0"/>
    <m/>
    <x v="5"/>
    <s v="Steel Bed"/>
    <d v="2016-03-31T00:00:00"/>
    <s v="2015-16"/>
    <m/>
    <n v="9.5000000000000001E-2"/>
    <m/>
    <m/>
    <n v="107625"/>
    <m/>
    <n v="107625"/>
    <n v="61374.261986301368"/>
    <n v="10224.375"/>
    <n v="71598.636986301368"/>
    <n v="36026.363013698632"/>
    <n v="46250.738013698632"/>
    <n v="10"/>
    <n v="365"/>
    <m/>
    <n v="-112.3369863013698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50543.52094240839"/>
    <n v="143016.34489528794"/>
    <n v="7527.176047120447"/>
    <n v="0.75"/>
    <n v="5645.3820353403353"/>
    <n v="7527.1760471204261"/>
  </r>
  <r>
    <n v="607"/>
    <x v="1"/>
    <m/>
    <x v="7"/>
    <s v="90% Commision on Raigarh Land arcs 19.91@.75%"/>
    <d v="2011-11-24T00:00:00"/>
    <s v="2011-12"/>
    <m/>
    <n v="0"/>
    <m/>
    <m/>
    <n v="107514"/>
    <m/>
    <n v="107514"/>
    <n v="0"/>
    <n v="0"/>
    <n v="0"/>
    <n v="107514"/>
    <n v="107514"/>
    <s v="infinite"/>
    <n v="365"/>
    <m/>
    <n v="-112.33698630136986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608"/>
    <x v="0"/>
    <m/>
    <x v="5"/>
    <m/>
    <d v="2022-03-30T00:00:00"/>
    <s v="2021-22"/>
    <m/>
    <n v="0.31666666666666665"/>
    <m/>
    <m/>
    <n v="107380"/>
    <m/>
    <n v="107380"/>
    <n v="186.3214611872146"/>
    <n v="34003.666666666664"/>
    <n v="34189.988127853881"/>
    <n v="73190.011872146119"/>
    <n v="107193.67853881279"/>
    <n v="3"/>
    <n v="365"/>
    <m/>
    <n v="-112.33698630136986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109497.5445292621"/>
    <n v="32507.083532124685"/>
    <n v="76990.460997137416"/>
    <n v="0.75"/>
    <n v="57742.845747853062"/>
    <n v="57742.845747853062"/>
  </r>
  <r>
    <n v="609"/>
    <x v="1"/>
    <m/>
    <x v="7"/>
    <m/>
    <d v="2010-03-16T00:00:00"/>
    <s v="2009-10"/>
    <m/>
    <n v="0"/>
    <m/>
    <m/>
    <n v="107352"/>
    <m/>
    <n v="107352"/>
    <n v="0"/>
    <n v="0"/>
    <n v="0"/>
    <n v="107352"/>
    <n v="107352"/>
    <s v="infinite"/>
    <n v="365"/>
    <m/>
    <n v="-112.33698630136986"/>
    <d v="2010-03-01T00:00:00"/>
    <m/>
    <m/>
    <m/>
    <m/>
    <m/>
    <m/>
    <m/>
    <m/>
    <m/>
    <m/>
    <m/>
    <m/>
    <m/>
    <m/>
    <m/>
    <n v="13.91388888888889"/>
    <m/>
    <m/>
    <m/>
    <m/>
    <m/>
    <m/>
    <m/>
    <m/>
  </r>
  <r>
    <n v="610"/>
    <x v="0"/>
    <m/>
    <x v="5"/>
    <s v="42U Server Pack with Acce"/>
    <d v="2011-04-01T00:00:00"/>
    <s v="2011-12"/>
    <m/>
    <n v="0.13025959780621571"/>
    <m/>
    <m/>
    <n v="107172"/>
    <m/>
    <n v="107172"/>
    <n v="101813.4"/>
    <n v="0"/>
    <n v="101813.4"/>
    <n v="5358.6000000000058"/>
    <n v="5358.6000000000058"/>
    <n v="6"/>
    <n v="365"/>
    <m/>
    <n v="-8.2191780821911919E-3"/>
    <d v="2011-04-01T00:00:00"/>
    <s v="Furniture"/>
    <n v="628"/>
    <n v="79"/>
    <n v="132.4"/>
    <n v="90"/>
    <n v="138.4"/>
    <n v="1.0453172205438066"/>
    <s v="g. Manufacture of office machinery and equipment"/>
    <n v="747"/>
    <n v="4"/>
    <n v="103.1"/>
    <n v="144"/>
    <n v="130.19999999999999"/>
    <n v="1.2628516003879728"/>
    <n v="1.3200805248768537"/>
    <n v="12.872222222222222"/>
    <n v="8"/>
    <n v="1"/>
    <n v="141475.67001210217"/>
    <n v="141475.67001210217"/>
    <n v="0"/>
    <n v="0.75"/>
    <n v="0"/>
    <n v="0"/>
  </r>
  <r>
    <n v="611"/>
    <x v="0"/>
    <m/>
    <x v="5"/>
    <s v="Sony Camera/Case Cover/Stand/Head Phone"/>
    <d v="2010-03-23T00:00:00"/>
    <s v="2009-10"/>
    <m/>
    <n v="0.33801698630136989"/>
    <m/>
    <m/>
    <n v="107085"/>
    <m/>
    <n v="107085"/>
    <n v="101730.75"/>
    <n v="0"/>
    <n v="101730.75"/>
    <n v="5354.25"/>
    <n v="5354.25"/>
    <n v="3"/>
    <n v="365"/>
    <m/>
    <n v="-8.2191780821911919E-3"/>
    <d v="2010-03-01T00:00:00"/>
    <s v="Furniture"/>
    <n v="628"/>
    <n v="66"/>
    <n v="126.4"/>
    <n v="90"/>
    <n v="138.4"/>
    <n v="1.0949367088607596"/>
    <s v="g. Manufacture of office machinery and equipment"/>
    <n v="747"/>
    <n v="4"/>
    <n v="103.1"/>
    <n v="144"/>
    <n v="130.19999999999999"/>
    <n v="1.2628516003879728"/>
    <n v="1.3827425751083502"/>
    <n v="13.894444444444444"/>
    <n v="8"/>
    <n v="1"/>
    <n v="148070.98865547767"/>
    <n v="148070.98865547767"/>
    <n v="0"/>
    <n v="0.75"/>
    <n v="0"/>
    <n v="0"/>
  </r>
  <r>
    <n v="612"/>
    <x v="0"/>
    <m/>
    <x v="5"/>
    <s v="FOR OFFICE USED"/>
    <d v="2022-01-06T00:00:00"/>
    <s v="2021-22"/>
    <m/>
    <n v="9.5000000000000001E-2"/>
    <m/>
    <m/>
    <n v="106854.17"/>
    <m/>
    <n v="106854.17"/>
    <n v="2363.9655417808222"/>
    <n v="10151.14615"/>
    <n v="12515.111691780823"/>
    <n v="94339.058308219173"/>
    <n v="104490.20445821917"/>
    <n v="10"/>
    <n v="365"/>
    <m/>
    <n v="1.0219178082191789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1083333333333334"/>
    <n v="8"/>
    <n v="1"/>
    <n v="106854.17"/>
    <n v="28160.526052083333"/>
    <n v="78693.643947916658"/>
    <n v="0.75"/>
    <n v="59020.232960937494"/>
    <n v="59020.232960937494"/>
  </r>
  <r>
    <n v="613"/>
    <x v="0"/>
    <m/>
    <x v="5"/>
    <s v="Laptop for P R shriram &amp; Rajeev aggarwal"/>
    <d v="2012-04-01T00:00:00"/>
    <s v="2012-13"/>
    <m/>
    <n v="0.59071534246575341"/>
    <m/>
    <m/>
    <n v="106000"/>
    <m/>
    <n v="106000"/>
    <n v="100700"/>
    <n v="0"/>
    <n v="100700"/>
    <n v="5300"/>
    <n v="5300"/>
    <n v="3"/>
    <n v="365"/>
    <m/>
    <n v="1.1589041095890416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78130.86150490728"/>
    <n v="178130.86150490731"/>
    <n v="0"/>
    <n v="0.75"/>
    <n v="0"/>
    <n v="0"/>
  </r>
  <r>
    <n v="614"/>
    <x v="0"/>
    <m/>
    <x v="5"/>
    <m/>
    <d v="2021-12-11T00:00:00"/>
    <s v="2021-22"/>
    <m/>
    <n v="6.3333333333333325E-2"/>
    <m/>
    <m/>
    <n v="105495.54"/>
    <m/>
    <n v="105495.54"/>
    <n v="2031.8730032876711"/>
    <n v="6681.3841999999986"/>
    <n v="8713.2572032876706"/>
    <n v="96782.28279671233"/>
    <n v="103463.66699671232"/>
    <n v="15"/>
    <n v="365"/>
    <m/>
    <n v="1.2164383561643834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777777777777776"/>
    <n v="6"/>
    <n v="0.95"/>
    <n v="109597.7644977317"/>
    <n v="37790.932869403034"/>
    <n v="71806.831628328655"/>
    <n v="0.75"/>
    <n v="53855.123721246491"/>
    <n v="53855.123721246491"/>
  </r>
  <r>
    <n v="615"/>
    <x v="0"/>
    <m/>
    <x v="5"/>
    <s v="04 nos of 1.5 ton window AC   11.04.12"/>
    <d v="2012-04-01T00:00:00"/>
    <s v="2012-13"/>
    <m/>
    <n v="7.1255005268703889E-2"/>
    <m/>
    <m/>
    <n v="105200"/>
    <m/>
    <n v="105200"/>
    <n v="62459.867228661744"/>
    <n v="7496.0265542676489"/>
    <n v="69955.893782929386"/>
    <n v="35244.106217070614"/>
    <n v="42740.132771338256"/>
    <n v="15"/>
    <n v="365"/>
    <m/>
    <n v="1.2630136986301377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127638.49206349206"/>
    <n v="114874.64285714286"/>
    <n v="12763.849206349201"/>
    <n v="0.75"/>
    <n v="9572.886904761901"/>
    <n v="12763.849206349203"/>
  </r>
  <r>
    <n v="616"/>
    <x v="0"/>
    <m/>
    <x v="5"/>
    <s v="HP Desktop with TFT"/>
    <d v="2010-04-14T00:00:00"/>
    <s v="2010-11"/>
    <m/>
    <n v="0.31314684931506842"/>
    <m/>
    <m/>
    <n v="105000"/>
    <m/>
    <n v="105000"/>
    <n v="99750"/>
    <n v="0"/>
    <n v="99750"/>
    <n v="5250"/>
    <n v="5250"/>
    <n v="3"/>
    <n v="365"/>
    <m/>
    <n v="-112.33698630136986"/>
    <d v="2010-04-01T00:00:00"/>
    <s v="Computers"/>
    <n v="756"/>
    <n v="67"/>
    <n v="83"/>
    <n v="90"/>
    <n v="87"/>
    <n v="1.0481927710843373"/>
    <s v="Personal Computer (P.C.)"/>
    <n v="645"/>
    <n v="4"/>
    <n v="100.5"/>
    <n v="144"/>
    <n v="115.6"/>
    <n v="1.1502487562189054"/>
    <n v="1.2056824312174068"/>
    <n v="13.83611111111111"/>
    <n v="5"/>
    <n v="1"/>
    <n v="126596.65527782771"/>
    <n v="126596.65527782773"/>
    <n v="0"/>
    <n v="0.75"/>
    <n v="0"/>
    <n v="0"/>
  </r>
  <r>
    <n v="617"/>
    <x v="0"/>
    <m/>
    <x v="5"/>
    <s v="04 nos RADIO WI-FI-MICROTIK GROOVE 5HN  09.11.12"/>
    <d v="2011-04-01T00:00:00"/>
    <s v="2011-12"/>
    <m/>
    <n v="0.69818986301369856"/>
    <m/>
    <m/>
    <n v="105000"/>
    <m/>
    <n v="105000"/>
    <n v="99750"/>
    <n v="0"/>
    <n v="99750"/>
    <n v="5250"/>
    <n v="5250"/>
    <n v="3"/>
    <n v="365"/>
    <m/>
    <n v="1.632876712328768"/>
    <d v="2011-04-01T00:00:00"/>
    <s v="Furniture"/>
    <n v="628"/>
    <n v="79"/>
    <n v="132.4"/>
    <n v="90"/>
    <n v="138.4"/>
    <n v="1.0453172205438066"/>
    <s v="g. Manufacture of office machinery and equipment"/>
    <n v="747"/>
    <n v="4"/>
    <n v="103.1"/>
    <n v="144"/>
    <n v="130.19999999999999"/>
    <n v="1.2628516003879728"/>
    <n v="1.3200805248768537"/>
    <n v="12.872222222222222"/>
    <n v="8"/>
    <n v="1"/>
    <n v="138608.45511206964"/>
    <n v="138608.45511206964"/>
    <n v="0"/>
    <n v="0.75"/>
    <n v="0"/>
    <n v="0"/>
  </r>
  <r>
    <n v="618"/>
    <x v="0"/>
    <m/>
    <x v="13"/>
    <s v="SPLIT AC 1.5 TON"/>
    <d v="2023-03-31T00:00:00"/>
    <s v="2022-23"/>
    <m/>
    <n v="0.19"/>
    <m/>
    <m/>
    <n v="0"/>
    <n v="105000"/>
    <n v="105000"/>
    <m/>
    <n v="54.657534246575345"/>
    <n v="54.657534246575345"/>
    <n v="104945.34246575342"/>
    <n v="0"/>
    <n v="5"/>
    <n v="365"/>
    <m/>
    <n v="-112.33698630136986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105344.54470877767"/>
    <n v="10369.853619770302"/>
    <n v="94974.691089007363"/>
    <n v="0.75"/>
    <n v="71231.018316755522"/>
    <n v="71231.018316755522"/>
  </r>
  <r>
    <n v="619"/>
    <x v="0"/>
    <m/>
    <x v="5"/>
    <s v="BUS"/>
    <d v="2012-04-01T00:00:00"/>
    <s v="2012-13"/>
    <m/>
    <n v="0.10645205479452054"/>
    <m/>
    <m/>
    <n v="103991"/>
    <m/>
    <n v="103991"/>
    <n v="98791.45"/>
    <n v="0"/>
    <n v="98791.45"/>
    <n v="5199.5500000000029"/>
    <n v="5199.5500000000029"/>
    <n v="8"/>
    <n v="365"/>
    <m/>
    <n v="1.4410958904109581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31325.20077594568"/>
    <n v="131325.20077594568"/>
    <n v="0"/>
    <n v="0.75"/>
    <n v="0"/>
    <n v="0"/>
  </r>
  <r>
    <n v="620"/>
    <x v="0"/>
    <m/>
    <x v="5"/>
    <s v="711192845219 DT.09.06.2021"/>
    <d v="2021-06-19T00:00:00"/>
    <s v="2021-22"/>
    <m/>
    <n v="0.31666666666666665"/>
    <m/>
    <m/>
    <n v="103840"/>
    <m/>
    <n v="103840"/>
    <n v="25765.596347031962"/>
    <n v="32882.666666666664"/>
    <n v="58648.263013698626"/>
    <n v="45191.736986301374"/>
    <n v="78074.403652968031"/>
    <n v="3"/>
    <n v="365"/>
    <m/>
    <n v="1.5780821917808225"/>
    <d v="2021-06-01T00:00:00"/>
    <m/>
    <m/>
    <m/>
    <m/>
    <m/>
    <m/>
    <m/>
    <s v="g. Manufacture of office machinery and equipment"/>
    <n v="747"/>
    <n v="114"/>
    <n v="130.19999999999999"/>
    <n v="144"/>
    <n v="130.19999999999999"/>
    <n v="1"/>
    <n v="1"/>
    <n v="2.6555555555555554"/>
    <n v="8"/>
    <n v="1"/>
    <n v="103840"/>
    <n v="34469.111111111109"/>
    <n v="69370.888888888891"/>
    <n v="0.75"/>
    <n v="52028.166666666672"/>
    <n v="52028.166666666672"/>
  </r>
  <r>
    <n v="621"/>
    <x v="0"/>
    <m/>
    <x v="5"/>
    <s v="741184708002DT. 03.04.2021"/>
    <d v="2021-04-20T00:00:00"/>
    <s v="2021-22"/>
    <m/>
    <n v="0.31666666666666665"/>
    <m/>
    <m/>
    <n v="103840"/>
    <m/>
    <n v="103840"/>
    <n v="31170.966210045659"/>
    <n v="32882.666666666664"/>
    <n v="64053.63287671232"/>
    <n v="39786.36712328768"/>
    <n v="72669.033789954337"/>
    <n v="3"/>
    <n v="365"/>
    <m/>
    <n v="1.6465753424657539"/>
    <d v="2021-04-01T00:00:00"/>
    <m/>
    <m/>
    <m/>
    <m/>
    <m/>
    <m/>
    <m/>
    <s v="g. Manufacture of office machinery and equipment"/>
    <n v="747"/>
    <n v="112"/>
    <n v="130.19999999999999"/>
    <n v="144"/>
    <n v="130.19999999999999"/>
    <n v="1"/>
    <n v="1"/>
    <n v="2.8194444444444446"/>
    <n v="8"/>
    <n v="1"/>
    <n v="103840"/>
    <n v="36596.388888888891"/>
    <n v="67243.611111111109"/>
    <n v="0.75"/>
    <n v="50432.708333333328"/>
    <n v="50432.708333333328"/>
  </r>
  <r>
    <n v="622"/>
    <x v="0"/>
    <m/>
    <x v="5"/>
    <s v="Split AC 2 Ton"/>
    <d v="2019-03-31T00:00:00"/>
    <s v="2018-19"/>
    <m/>
    <n v="9.5000000000000001E-2"/>
    <m/>
    <m/>
    <n v="102981.12"/>
    <m/>
    <n v="102981.12"/>
    <n v="29376.422505205479"/>
    <n v="9783.2063999999991"/>
    <n v="39159.628905205478"/>
    <n v="63821.491094794517"/>
    <n v="73604.697494794513"/>
    <n v="10"/>
    <n v="365"/>
    <m/>
    <n v="1.580821917808219"/>
    <d v="2019-03-01T00:00:00"/>
    <m/>
    <m/>
    <m/>
    <m/>
    <m/>
    <m/>
    <m/>
    <s v="Air conditioner"/>
    <n v="653"/>
    <n v="87"/>
    <n v="117.5"/>
    <n v="144"/>
    <n v="122.3"/>
    <n v="1.0408510638297872"/>
    <n v="1.0408510638297872"/>
    <n v="4.875"/>
    <n v="8"/>
    <n v="0.9"/>
    <n v="107188.00830638297"/>
    <n v="58785.923305531905"/>
    <n v="48402.085000851061"/>
    <n v="0.75"/>
    <n v="36301.563750638292"/>
    <n v="36301.563750638292"/>
  </r>
  <r>
    <n v="623"/>
    <x v="1"/>
    <m/>
    <x v="7"/>
    <s v="90% Commision on Raigarh Land arcs 19.08@.75%"/>
    <d v="2011-11-24T00:00:00"/>
    <s v="2011-12"/>
    <m/>
    <n v="0"/>
    <m/>
    <m/>
    <n v="102195"/>
    <m/>
    <n v="102195"/>
    <n v="0"/>
    <n v="0"/>
    <n v="0"/>
    <n v="102195"/>
    <n v="102195"/>
    <s v="infinite"/>
    <n v="365"/>
    <m/>
    <n v="1.706849315068494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624"/>
    <x v="0"/>
    <m/>
    <x v="5"/>
    <s v="02 nos Online UPS - 3KVA with Batteries 13.10.12"/>
    <d v="2012-04-01T00:00:00"/>
    <s v="2012-13"/>
    <m/>
    <n v="7.1255005268703903E-2"/>
    <m/>
    <m/>
    <n v="101850"/>
    <m/>
    <n v="101850"/>
    <n v="60470.888566912537"/>
    <n v="7257.3222866174929"/>
    <n v="67728.210853530036"/>
    <n v="34121.789146469964"/>
    <n v="41379.111433087463"/>
    <n v="15"/>
    <n v="365"/>
    <m/>
    <n v="1.706849315068494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28621.43549951504"/>
    <n v="128621.43549951504"/>
    <n v="0"/>
    <n v="0.75"/>
    <n v="0"/>
    <n v="0"/>
  </r>
  <r>
    <n v="625"/>
    <x v="0"/>
    <m/>
    <x v="10"/>
    <s v="5 HP Honda Portable water pump"/>
    <d v="2013-09-25T00:00:00"/>
    <s v="2013-14"/>
    <m/>
    <n v="2.3371051901193454E-2"/>
    <m/>
    <m/>
    <n v="101120"/>
    <m/>
    <n v="101120"/>
    <n v="21656.266880236031"/>
    <n v="2363.2807682486819"/>
    <n v="24019.547648484713"/>
    <n v="77100.452351515283"/>
    <n v="79463.733119763972"/>
    <n v="40"/>
    <n v="365"/>
    <m/>
    <n v="1.706849315068494"/>
    <d v="2013-09-01T00:00:00"/>
    <m/>
    <m/>
    <m/>
    <m/>
    <m/>
    <m/>
    <m/>
    <s v="b. Manufacture of fluid power equipment"/>
    <n v="726"/>
    <n v="21"/>
    <n v="106.6"/>
    <n v="144"/>
    <n v="132.30000000000001"/>
    <n v="1.2410881801125706"/>
    <n v="1.2410881801125706"/>
    <n v="10.388888888888889"/>
    <n v="8"/>
    <n v="0.95"/>
    <n v="125498.83677298314"/>
    <n v="119223.89493433398"/>
    <n v="6274.9418386491598"/>
    <n v="0.75"/>
    <n v="4706.2063789868698"/>
    <n v="6274.9418386491625"/>
  </r>
  <r>
    <n v="626"/>
    <x v="0"/>
    <m/>
    <x v="5"/>
    <s v="RADIO WI-FI-MICROTIK GROOVE 5HN"/>
    <d v="2013-08-06T00:00:00"/>
    <s v="2013-14"/>
    <m/>
    <n v="0.15787407786885246"/>
    <m/>
    <m/>
    <n v="100800"/>
    <m/>
    <n v="100800"/>
    <n v="95760"/>
    <n v="0"/>
    <n v="95760"/>
    <n v="5040"/>
    <n v="5040"/>
    <n v="6"/>
    <n v="365"/>
    <m/>
    <n v="0.85753424657534261"/>
    <d v="2013-08-01T00:00:00"/>
    <m/>
    <m/>
    <m/>
    <m/>
    <m/>
    <m/>
    <m/>
    <s v="g. Manufacture of office machinery and equipment"/>
    <n v="747"/>
    <n v="20"/>
    <n v="103.1"/>
    <n v="144"/>
    <n v="130.19999999999999"/>
    <n v="1.2628516003879728"/>
    <n v="1.2628516003879728"/>
    <n v="10.525"/>
    <n v="8"/>
    <n v="1"/>
    <n v="127295.44131910766"/>
    <n v="127295.44131910766"/>
    <n v="0"/>
    <n v="0.75"/>
    <n v="0"/>
    <n v="0"/>
  </r>
  <r>
    <n v="627"/>
    <x v="0"/>
    <m/>
    <x v="13"/>
    <s v="SPLIT AC 1.5 TON REG"/>
    <d v="2023-03-31T00:00:00"/>
    <s v="2022-23"/>
    <m/>
    <n v="0.19"/>
    <m/>
    <m/>
    <n v="0"/>
    <n v="100500"/>
    <n v="100500"/>
    <m/>
    <n v="52.315068493150683"/>
    <n v="52.315068493150683"/>
    <n v="100447.68493150685"/>
    <n v="0"/>
    <n v="5"/>
    <n v="365"/>
    <m/>
    <n v="-112.33698630136986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100829.77850697291"/>
    <n v="9925.4313217801464"/>
    <n v="90904.347185192775"/>
    <n v="0.75"/>
    <n v="68178.260388894589"/>
    <n v="68178.260388894589"/>
  </r>
  <r>
    <n v="628"/>
    <x v="0"/>
    <m/>
    <x v="5"/>
    <s v="04 nos of  LAPTOP-SONY VAIO 23.08.12"/>
    <d v="2012-04-01T00:00:00"/>
    <s v="2012-13"/>
    <m/>
    <n v="0.68975178082191779"/>
    <m/>
    <m/>
    <n v="100060.6"/>
    <m/>
    <n v="100060.6"/>
    <n v="95193.020000000019"/>
    <n v="0"/>
    <n v="95193.020000000019"/>
    <n v="4867.5799999999872"/>
    <n v="4867.5799999999872"/>
    <n v="3"/>
    <n v="365"/>
    <m/>
    <n v="-112.33698630136986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68149.81962922573"/>
    <n v="168149.81962922576"/>
    <n v="0"/>
    <n v="0.75"/>
    <n v="0"/>
    <n v="0"/>
  </r>
  <r>
    <n v="629"/>
    <x v="0"/>
    <m/>
    <x v="13"/>
    <s v="801271785407"/>
    <d v="2023-03-29T00:00:00"/>
    <s v="2022-23"/>
    <m/>
    <n v="0.19"/>
    <m/>
    <m/>
    <n v="0"/>
    <n v="100031.67999999999"/>
    <n v="100031.67999999999"/>
    <m/>
    <n v="156.21385643835615"/>
    <n v="156.21385643835615"/>
    <n v="99875.466143561644"/>
    <n v="0"/>
    <n v="5"/>
    <n v="365"/>
    <m/>
    <n v="1.9369863013698634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777777777777777"/>
    <n v="8"/>
    <n v="0.9"/>
    <n v="100359.92177194419"/>
    <n v="9910.5422749794889"/>
    <n v="90449.379496964713"/>
    <n v="0.75"/>
    <n v="67837.034622723528"/>
    <n v="67837.034622723528"/>
  </r>
  <r>
    <n v="630"/>
    <x v="1"/>
    <m/>
    <x v="3"/>
    <s v="Water Corridor"/>
    <d v="2013-04-01T00:00:00"/>
    <s v="2013-14"/>
    <m/>
    <n v="1.1111111111111112E-2"/>
    <m/>
    <m/>
    <n v="100000"/>
    <m/>
    <n v="100000"/>
    <n v="10000"/>
    <n v="1111.1111111111111"/>
    <n v="11111.111111111111"/>
    <n v="88888.888888888891"/>
    <n v="90000"/>
    <n v="90"/>
    <n v="365"/>
    <m/>
    <n v="1.9369863013698634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631"/>
    <x v="0"/>
    <m/>
    <x v="5"/>
    <s v="Laptop Dell"/>
    <d v="2010-06-05T00:00:00"/>
    <s v="2010-11"/>
    <m/>
    <n v="0.33490821917808217"/>
    <m/>
    <m/>
    <n v="100000"/>
    <m/>
    <n v="100000"/>
    <n v="95000"/>
    <n v="0"/>
    <n v="95000"/>
    <n v="5000"/>
    <n v="5000"/>
    <n v="3"/>
    <n v="365"/>
    <m/>
    <n v="-112.33698630136986"/>
    <d v="2010-06-01T00:00:00"/>
    <s v="Computers"/>
    <n v="756"/>
    <n v="69"/>
    <n v="83.1"/>
    <n v="90"/>
    <n v="87"/>
    <n v="1.0469314079422383"/>
    <s v="Laptops"/>
    <n v="646"/>
    <n v="4"/>
    <n v="91.7"/>
    <n v="144"/>
    <n v="154.1"/>
    <n v="1.6804798255179934"/>
    <n v="1.7593471097480797"/>
    <n v="13.694444444444445"/>
    <n v="5"/>
    <n v="1"/>
    <n v="175934.71097480797"/>
    <n v="175934.71097480797"/>
    <n v="0"/>
    <n v="0.75"/>
    <n v="0"/>
    <n v="0"/>
  </r>
  <r>
    <n v="632"/>
    <x v="0"/>
    <m/>
    <x v="10"/>
    <s v="5HP Submersible pump"/>
    <d v="2013-05-23T00:00:00"/>
    <s v="2013-14"/>
    <m/>
    <n v="2.311357177853993E-2"/>
    <m/>
    <m/>
    <n v="99750"/>
    <m/>
    <n v="99750"/>
    <n v="51089.641649137899"/>
    <n v="2305.5787849093581"/>
    <n v="53395.22043404726"/>
    <n v="46354.77956595274"/>
    <n v="48660.358350862101"/>
    <n v="40"/>
    <n v="365"/>
    <m/>
    <n v="-112.33698630136986"/>
    <d v="2013-05-01T00:00:00"/>
    <m/>
    <m/>
    <m/>
    <m/>
    <m/>
    <m/>
    <m/>
    <s v="b. Manufacture of fluid power equipment"/>
    <n v="726"/>
    <n v="17"/>
    <n v="105.8"/>
    <n v="144"/>
    <n v="132.30000000000001"/>
    <n v="1.2504725897920606"/>
    <n v="1.2504725897920606"/>
    <n v="10.727777777777778"/>
    <n v="8"/>
    <n v="0.95"/>
    <n v="124734.64083175804"/>
    <n v="118497.90879017013"/>
    <n v="6236.7320415879076"/>
    <n v="0.75"/>
    <n v="4677.5490311909307"/>
    <n v="6236.7320415879076"/>
  </r>
  <r>
    <n v="633"/>
    <x v="0"/>
    <m/>
    <x v="10"/>
    <s v="5HP Submersible pump"/>
    <d v="2013-09-25T00:00:00"/>
    <s v="2013-14"/>
    <m/>
    <n v="2.337105190119345E-2"/>
    <m/>
    <m/>
    <n v="99750"/>
    <m/>
    <n v="99750"/>
    <n v="21362.862156878404"/>
    <n v="2331.2624271440468"/>
    <n v="23694.124584022451"/>
    <n v="76055.875415977556"/>
    <n v="78387.1378431216"/>
    <n v="40"/>
    <n v="365"/>
    <m/>
    <n v="1.9753424657534246"/>
    <d v="2013-09-01T00:00:00"/>
    <m/>
    <m/>
    <m/>
    <m/>
    <m/>
    <m/>
    <m/>
    <s v="b. Manufacture of fluid power equipment"/>
    <n v="726"/>
    <n v="21"/>
    <n v="106.6"/>
    <n v="144"/>
    <n v="132.30000000000001"/>
    <n v="1.2410881801125706"/>
    <n v="1.2410881801125706"/>
    <n v="10.388888888888889"/>
    <n v="8"/>
    <n v="0.95"/>
    <n v="123798.54596622892"/>
    <n v="117608.61866791747"/>
    <n v="6189.9272983114497"/>
    <n v="0.75"/>
    <n v="4642.4454737335873"/>
    <n v="6189.9272983114515"/>
  </r>
  <r>
    <n v="634"/>
    <x v="1"/>
    <m/>
    <x v="7"/>
    <s v="1240/09"/>
    <d v="2009-05-19T00:00:00"/>
    <s v="2009-10"/>
    <m/>
    <n v="0"/>
    <m/>
    <m/>
    <n v="99715"/>
    <m/>
    <n v="99715"/>
    <n v="0"/>
    <n v="0"/>
    <n v="0"/>
    <n v="99715"/>
    <n v="99715"/>
    <s v="infinite"/>
    <n v="365"/>
    <m/>
    <n v="1.9753424657534246"/>
    <d v="2009-05-01T00:00:00"/>
    <m/>
    <m/>
    <m/>
    <m/>
    <m/>
    <m/>
    <m/>
    <m/>
    <m/>
    <m/>
    <m/>
    <m/>
    <m/>
    <m/>
    <m/>
    <n v="14.738888888888889"/>
    <m/>
    <m/>
    <m/>
    <m/>
    <m/>
    <m/>
    <m/>
    <m/>
  </r>
  <r>
    <n v="635"/>
    <x v="0"/>
    <m/>
    <x v="5"/>
    <s v="Steel Almirah"/>
    <d v="2012-04-01T00:00:00"/>
    <s v="2012-13"/>
    <m/>
    <n v="9.5647876712328772E-2"/>
    <m/>
    <m/>
    <n v="99000"/>
    <m/>
    <n v="99000"/>
    <n v="99000.000000000015"/>
    <n v="0"/>
    <n v="99000.000000000015"/>
    <n v="0"/>
    <n v="0"/>
    <n v="10"/>
    <n v="365"/>
    <m/>
    <n v="1.9780821917808211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25022.30843840931"/>
    <n v="125022.30843840931"/>
    <n v="0"/>
    <n v="0.75"/>
    <n v="0"/>
    <n v="0"/>
  </r>
  <r>
    <n v="636"/>
    <x v="0"/>
    <m/>
    <x v="5"/>
    <s v="46 nos Office Table"/>
    <d v="2015-09-01T00:00:00"/>
    <m/>
    <m/>
    <n v="4.9999999999999947E-2"/>
    <m/>
    <m/>
    <n v="98793.46"/>
    <m/>
    <n v="98793.46"/>
    <n v="98793.46"/>
    <n v="0"/>
    <n v="98793.46"/>
    <n v="0"/>
    <n v="0"/>
    <n v="10"/>
    <n v="365"/>
    <m/>
    <n v="1.978082191780821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42800.64596934174"/>
    <n v="135660.61367087465"/>
    <n v="7140.0322984670929"/>
    <n v="0.75"/>
    <n v="5355.0242238503197"/>
    <n v="7140.0322984670938"/>
  </r>
  <r>
    <n v="637"/>
    <x v="0"/>
    <m/>
    <x v="5"/>
    <s v="Window AC 2 Ton"/>
    <d v="2019-03-31T00:00:00"/>
    <s v="2018-19"/>
    <m/>
    <n v="9.5000000000000001E-2"/>
    <m/>
    <m/>
    <n v="98668.800000000003"/>
    <m/>
    <n v="98668.800000000003"/>
    <n v="28146.288920547944"/>
    <n v="9373.5360000000001"/>
    <n v="37519.824920547944"/>
    <n v="61148.975079452059"/>
    <n v="70522.511079452059"/>
    <n v="10"/>
    <n v="365"/>
    <m/>
    <n v="-112.33698630136986"/>
    <d v="2019-03-01T00:00:00"/>
    <m/>
    <m/>
    <m/>
    <m/>
    <m/>
    <m/>
    <m/>
    <s v="Air conditioner"/>
    <n v="653"/>
    <n v="87"/>
    <n v="117.5"/>
    <n v="144"/>
    <n v="122.3"/>
    <n v="1.0408510638297872"/>
    <n v="1.0408510638297872"/>
    <n v="4.875"/>
    <n v="8"/>
    <n v="0.9"/>
    <n v="102699.5254468085"/>
    <n v="56324.270987234035"/>
    <n v="46375.254459574469"/>
    <n v="0.75"/>
    <n v="34781.440844680852"/>
    <n v="34781.440844680852"/>
  </r>
  <r>
    <n v="638"/>
    <x v="0"/>
    <m/>
    <x v="5"/>
    <s v="STABILIZER -5KVA"/>
    <d v="2012-04-01T00:00:00"/>
    <s v="2012-13"/>
    <m/>
    <n v="6.2094983327284171E-2"/>
    <m/>
    <m/>
    <n v="98000.1"/>
    <m/>
    <n v="98000.1"/>
    <n v="62673.522122139082"/>
    <n v="6085.3145755721816"/>
    <n v="68758.83669771126"/>
    <n v="29241.263302288746"/>
    <n v="35326.577877860924"/>
    <n v="15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23759.58312318138"/>
    <n v="123759.58312318138"/>
    <n v="0"/>
    <n v="0.75"/>
    <n v="0"/>
    <n v="0"/>
  </r>
  <r>
    <n v="639"/>
    <x v="0"/>
    <m/>
    <x v="5"/>
    <s v="Water Purifier-KENT ELITE"/>
    <d v="2012-04-01T00:00:00"/>
    <s v="2012-13"/>
    <m/>
    <n v="6.0183552611771787E-2"/>
    <m/>
    <m/>
    <n v="98000"/>
    <m/>
    <n v="98000"/>
    <n v="63610.059220231837"/>
    <n v="5897.9881559536352"/>
    <n v="69508.047376185466"/>
    <n v="28491.952623814534"/>
    <n v="34389.940779768163"/>
    <n v="15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23759.45683802133"/>
    <n v="123759.45683802133"/>
    <n v="0"/>
    <n v="0.75"/>
    <n v="0"/>
    <n v="0"/>
  </r>
  <r>
    <n v="640"/>
    <x v="0"/>
    <m/>
    <x v="5"/>
    <s v="ATTENDANCE SYSTEM(RUBY DRIVERS&amp; STAFF)"/>
    <d v="2019-02-21T00:00:00"/>
    <s v="2018-19"/>
    <m/>
    <n v="0.19"/>
    <m/>
    <m/>
    <n v="96052"/>
    <m/>
    <n v="96052"/>
    <n v="56699.627178082199"/>
    <n v="18249.88"/>
    <n v="74949.507178082204"/>
    <n v="21102.492821917796"/>
    <n v="39352.372821917801"/>
    <n v="5"/>
    <n v="365"/>
    <m/>
    <n v="-112.33698630136986"/>
    <d v="2019-02-01T00:00:00"/>
    <m/>
    <m/>
    <m/>
    <m/>
    <m/>
    <m/>
    <m/>
    <s v="g. Manufacture of office machinery and equipment"/>
    <n v="747"/>
    <n v="86"/>
    <n v="130.19999999999999"/>
    <n v="144"/>
    <n v="130.19999999999999"/>
    <n v="1"/>
    <n v="1"/>
    <n v="4.9833333333333334"/>
    <n v="8"/>
    <n v="1"/>
    <n v="96052"/>
    <n v="59832.39166666667"/>
    <n v="36219.60833333333"/>
    <n v="0.75"/>
    <n v="27164.706249999996"/>
    <n v="27164.706249999996"/>
  </r>
  <r>
    <n v="641"/>
    <x v="0"/>
    <m/>
    <x v="5"/>
    <s v="Desktop ankur jain &amp; pritam sen gupta"/>
    <d v="2012-04-01T00:00:00"/>
    <s v="2012-13"/>
    <m/>
    <n v="0.60092986301369855"/>
    <m/>
    <m/>
    <n v="96000"/>
    <m/>
    <n v="96000"/>
    <n v="91200"/>
    <n v="0"/>
    <n v="91200"/>
    <n v="4800"/>
    <n v="4800"/>
    <n v="3"/>
    <n v="365"/>
    <m/>
    <n v="1.9780821917808211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110423.88059701493"/>
    <n v="110423.88059701494"/>
    <n v="0"/>
    <n v="0.75"/>
    <n v="0"/>
    <n v="0"/>
  </r>
  <r>
    <n v="642"/>
    <x v="0"/>
    <m/>
    <x v="5"/>
    <s v="Folding Ply Bed"/>
    <d v="2012-04-01T00:00:00"/>
    <s v="2012-13"/>
    <m/>
    <n v="9.5322705479452055E-2"/>
    <m/>
    <m/>
    <n v="95906.25"/>
    <m/>
    <n v="95906.25"/>
    <n v="95906.250000000015"/>
    <n v="0"/>
    <n v="95906.250000000015"/>
    <n v="0"/>
    <n v="0"/>
    <n v="10"/>
    <n v="365"/>
    <m/>
    <n v="-112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47967.00553416746"/>
    <n v="140568.65525745909"/>
    <n v="7398.3502767083701"/>
    <n v="0.75"/>
    <n v="5548.7627075312776"/>
    <n v="7398.3502767083792"/>
  </r>
  <r>
    <n v="643"/>
    <x v="0"/>
    <m/>
    <x v="5"/>
    <s v="Iron Chair"/>
    <d v="2018-12-21T00:00:00"/>
    <s v="2018-19"/>
    <m/>
    <n v="9.5000000000000001E-2"/>
    <m/>
    <m/>
    <n v="95580"/>
    <m/>
    <n v="95580"/>
    <n v="29752.875616438359"/>
    <n v="9080.1"/>
    <n v="38832.975616438358"/>
    <n v="56747.024383561642"/>
    <n v="65827.124383561633"/>
    <n v="10"/>
    <n v="365"/>
    <m/>
    <n v="-112.33698630136986"/>
    <d v="2018-12-01T00:00:00"/>
    <m/>
    <m/>
    <m/>
    <m/>
    <m/>
    <m/>
    <m/>
    <s v="a. Manufacture of furniture"/>
    <n v="844"/>
    <n v="84"/>
    <n v="129.69999999999999"/>
    <n v="144"/>
    <n v="160.30000000000001"/>
    <n v="1.2359290670778722"/>
    <n v="1.2359290670778722"/>
    <n v="5.15"/>
    <n v="6"/>
    <n v="0.95"/>
    <n v="118130.10023130302"/>
    <n v="96325.252563608345"/>
    <n v="21804.847667694674"/>
    <n v="0.75"/>
    <n v="16353.635750771005"/>
    <n v="16353.635750771005"/>
  </r>
  <r>
    <n v="644"/>
    <x v="0"/>
    <m/>
    <x v="5"/>
    <s v=""/>
    <d v="2022-01-25T00:00:00"/>
    <s v="2021-22"/>
    <m/>
    <n v="9.5000000000000001E-2"/>
    <m/>
    <m/>
    <n v="95088.97"/>
    <m/>
    <n v="95088.97"/>
    <n v="1633.4461421917811"/>
    <n v="9033.452150000001"/>
    <n v="10666.898292191781"/>
    <n v="84422.071707808223"/>
    <n v="93455.523857808221"/>
    <n v="10"/>
    <n v="365"/>
    <m/>
    <n v="-112.33698630136986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555555555555554"/>
    <n v="6"/>
    <n v="0.95"/>
    <n v="99430.932100456615"/>
    <n v="32361.085771583792"/>
    <n v="67069.846328872824"/>
    <n v="0.75"/>
    <n v="50302.384746654614"/>
    <n v="50302.384746654614"/>
  </r>
  <r>
    <n v="645"/>
    <x v="0"/>
    <m/>
    <x v="5"/>
    <s v="Single bed-75&quot; x 36&quot; (Make-Godr"/>
    <d v="2012-04-01T00:00:00"/>
    <s v="2012-13"/>
    <m/>
    <n v="0.11665393835616439"/>
    <m/>
    <m/>
    <n v="94500"/>
    <m/>
    <n v="94500"/>
    <n v="94500"/>
    <n v="0"/>
    <n v="94500"/>
    <n v="0"/>
    <n v="0"/>
    <n v="10"/>
    <n v="365"/>
    <m/>
    <n v="-112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45797.40134744949"/>
    <n v="138507.531280077"/>
    <n v="7289.8700673724816"/>
    <n v="0.75"/>
    <n v="5467.4025505293612"/>
    <n v="7289.8700673724807"/>
  </r>
  <r>
    <n v="646"/>
    <x v="0"/>
    <m/>
    <x v="5"/>
    <s v="Dining Table With 4 Chair  4&quot; X"/>
    <d v="2015-10-06T00:00:00"/>
    <s v="2015-16"/>
    <m/>
    <n v="9.5000000000000001E-2"/>
    <m/>
    <m/>
    <n v="93484"/>
    <m/>
    <n v="93484"/>
    <n v="57616.878465753412"/>
    <n v="8880.98"/>
    <n v="66497.858465753408"/>
    <n v="26986.141534246592"/>
    <n v="35867.121534246588"/>
    <n v="10"/>
    <n v="365"/>
    <m/>
    <n v="-112.33698630136986"/>
    <d v="2015-10-01T00:00:00"/>
    <m/>
    <m/>
    <m/>
    <m/>
    <m/>
    <m/>
    <m/>
    <s v="a. Manufacture of furniture"/>
    <n v="844"/>
    <n v="46"/>
    <n v="112.4"/>
    <n v="144"/>
    <n v="160.30000000000001"/>
    <n v="1.4261565836298933"/>
    <n v="1.4261565836298933"/>
    <n v="8.3583333333333325"/>
    <n v="6"/>
    <n v="0.95"/>
    <n v="133322.82206405693"/>
    <n v="126656.68096085408"/>
    <n v="6666.1411032028554"/>
    <n v="0.75"/>
    <n v="4999.6058274021416"/>
    <n v="6666.1411032028527"/>
  </r>
  <r>
    <n v="647"/>
    <x v="1"/>
    <m/>
    <x v="7"/>
    <s v="1150/09"/>
    <d v="2009-05-02T00:00:00"/>
    <s v="2009-10"/>
    <m/>
    <n v="0"/>
    <m/>
    <m/>
    <n v="93277"/>
    <m/>
    <n v="93277"/>
    <n v="0"/>
    <n v="0"/>
    <n v="0"/>
    <n v="93277"/>
    <n v="93277"/>
    <s v="infinite"/>
    <n v="365"/>
    <m/>
    <n v="-112.33698630136986"/>
    <d v="2009-05-01T00:00:00"/>
    <m/>
    <m/>
    <m/>
    <m/>
    <m/>
    <m/>
    <m/>
    <m/>
    <m/>
    <m/>
    <m/>
    <m/>
    <m/>
    <m/>
    <m/>
    <n v="14.786111111111111"/>
    <m/>
    <m/>
    <m/>
    <m/>
    <m/>
    <m/>
    <m/>
    <m/>
  </r>
  <r>
    <n v="648"/>
    <x v="0"/>
    <m/>
    <x v="5"/>
    <s v="5KVA UPS"/>
    <d v="2020-06-05T00:00:00"/>
    <s v="2020-21"/>
    <m/>
    <n v="0.19"/>
    <m/>
    <m/>
    <n v="92512"/>
    <m/>
    <n v="92512"/>
    <n v="32024.359452054792"/>
    <n v="17577.28"/>
    <n v="49601.639452054791"/>
    <n v="42910.360547945209"/>
    <n v="60487.640547945208"/>
    <n v="5"/>
    <n v="365"/>
    <m/>
    <n v="-112.33698630136986"/>
    <d v="2020-06-01T00:00:00"/>
    <m/>
    <m/>
    <m/>
    <m/>
    <m/>
    <m/>
    <m/>
    <s v="g. Manufacture of office machinery and equipment"/>
    <n v="747"/>
    <n v="102"/>
    <n v="130.19999999999999"/>
    <n v="144"/>
    <n v="130.19999999999999"/>
    <n v="1"/>
    <n v="1"/>
    <n v="3.6944444444444446"/>
    <n v="8"/>
    <n v="1"/>
    <n v="92512"/>
    <n v="42722.555555555555"/>
    <n v="49789.444444444445"/>
    <n v="0.75"/>
    <n v="37342.083333333336"/>
    <n v="37342.083333333336"/>
  </r>
  <r>
    <n v="649"/>
    <x v="1"/>
    <m/>
    <x v="7"/>
    <s v="746/248"/>
    <d v="2010-10-05T00:00:00"/>
    <s v="2010-11"/>
    <m/>
    <n v="0"/>
    <m/>
    <m/>
    <n v="92182"/>
    <m/>
    <n v="92182"/>
    <n v="0"/>
    <n v="0"/>
    <n v="0"/>
    <n v="92182"/>
    <n v="92182"/>
    <s v="infinite"/>
    <n v="365"/>
    <m/>
    <n v="-112.33698630136986"/>
    <d v="2010-10-01T00:00:00"/>
    <m/>
    <m/>
    <m/>
    <m/>
    <m/>
    <m/>
    <m/>
    <m/>
    <m/>
    <m/>
    <m/>
    <m/>
    <m/>
    <m/>
    <m/>
    <n v="13.361111111111111"/>
    <m/>
    <m/>
    <m/>
    <m/>
    <m/>
    <m/>
    <m/>
    <m/>
  </r>
  <r>
    <n v="650"/>
    <x v="0"/>
    <m/>
    <x v="5"/>
    <s v="SPLIT AC 1.5 Ton"/>
    <d v="2021-03-03T00:00:00"/>
    <s v="2020-21"/>
    <m/>
    <n v="0.19"/>
    <m/>
    <m/>
    <n v="91499.520000000004"/>
    <m/>
    <n v="91499.520000000004"/>
    <n v="18766.175526575345"/>
    <n v="17384.908800000001"/>
    <n v="36151.08432657535"/>
    <n v="55348.435673424654"/>
    <n v="72733.344473424659"/>
    <n v="5"/>
    <n v="365"/>
    <m/>
    <n v="-112.33698630136986"/>
    <d v="2021-03-01T00:00:00"/>
    <m/>
    <m/>
    <m/>
    <m/>
    <m/>
    <m/>
    <m/>
    <s v="Air conditioner"/>
    <n v="653"/>
    <n v="111"/>
    <n v="119"/>
    <n v="144"/>
    <n v="122.3"/>
    <n v="1.0277310924369747"/>
    <n v="1.0277310924369747"/>
    <n v="2.95"/>
    <n v="8"/>
    <n v="0.9"/>
    <n v="94036.901647058825"/>
    <n v="31208.496734117649"/>
    <n v="62828.404912941172"/>
    <n v="0.75"/>
    <n v="47121.303684705883"/>
    <n v="47121.303684705883"/>
  </r>
  <r>
    <n v="651"/>
    <x v="0"/>
    <m/>
    <x v="5"/>
    <s v="for porta"/>
    <d v="2021-08-24T00:00:00"/>
    <s v="2021-22"/>
    <m/>
    <n v="0.19"/>
    <m/>
    <m/>
    <n v="91499.520000000004"/>
    <m/>
    <n v="91499.520000000004"/>
    <n v="10478.575167123288"/>
    <n v="17384.908800000001"/>
    <n v="27863.483967123291"/>
    <n v="63636.036032876713"/>
    <n v="81020.944832876718"/>
    <n v="5"/>
    <n v="365"/>
    <m/>
    <n v="-112.33698630136986"/>
    <d v="2021-08-01T00:00:00"/>
    <m/>
    <m/>
    <m/>
    <m/>
    <m/>
    <m/>
    <m/>
    <s v="g. Manufacture of office machinery and equipment"/>
    <n v="747"/>
    <n v="116"/>
    <n v="130.19999999999999"/>
    <n v="144"/>
    <n v="130.19999999999999"/>
    <n v="1"/>
    <n v="1"/>
    <n v="2.4750000000000001"/>
    <n v="8"/>
    <n v="1"/>
    <n v="91499.520000000004"/>
    <n v="28307.664000000001"/>
    <n v="63191.856"/>
    <n v="0.75"/>
    <n v="47393.892"/>
    <n v="47393.892"/>
  </r>
  <r>
    <n v="652"/>
    <x v="0"/>
    <m/>
    <x v="13"/>
    <s v=""/>
    <d v="2023-03-31T00:00:00"/>
    <s v="2022-23"/>
    <m/>
    <n v="0.19"/>
    <m/>
    <m/>
    <n v="0"/>
    <n v="91392"/>
    <n v="91392"/>
    <m/>
    <n v="47.573917808219178"/>
    <n v="47.573917808219178"/>
    <n v="91344.426082191785"/>
    <n v="0"/>
    <n v="5"/>
    <n v="365"/>
    <m/>
    <n v="-112.33698630136986"/>
    <d v="2023-03-01T00:00:00"/>
    <m/>
    <m/>
    <m/>
    <m/>
    <m/>
    <m/>
    <m/>
    <s v="g. Manufacture of office machinery and equipment"/>
    <n v="747"/>
    <n v="135"/>
    <n v="130.19999999999999"/>
    <n v="144"/>
    <n v="130.19999999999999"/>
    <n v="1"/>
    <n v="1"/>
    <n v="0.875"/>
    <n v="8"/>
    <n v="1"/>
    <n v="91392"/>
    <n v="9996"/>
    <n v="81396"/>
    <n v="0.75"/>
    <n v="61047"/>
    <n v="61047"/>
  </r>
  <r>
    <n v="653"/>
    <x v="0"/>
    <m/>
    <x v="5"/>
    <m/>
    <d v="2014-05-13T00:00:00"/>
    <s v="2014-15"/>
    <m/>
    <n v="0.31666666666666665"/>
    <m/>
    <m/>
    <n v="90825"/>
    <m/>
    <n v="90825"/>
    <n v="86283.75"/>
    <n v="0"/>
    <n v="86283.75"/>
    <n v="4541.25"/>
    <n v="4541.25"/>
    <n v="3"/>
    <n v="365"/>
    <m/>
    <n v="-112.33698630136986"/>
    <d v="2014-05-01T00:00:00"/>
    <m/>
    <m/>
    <m/>
    <m/>
    <m/>
    <m/>
    <m/>
    <s v="a. Manufacture of furniture"/>
    <n v="844"/>
    <n v="29"/>
    <n v="117.1"/>
    <n v="144"/>
    <n v="160.30000000000001"/>
    <n v="1.3689154568744664"/>
    <n v="1.3689154568744664"/>
    <n v="9.7555555555555564"/>
    <n v="6"/>
    <n v="0.95"/>
    <n v="124331.74637062341"/>
    <n v="118115.15905209223"/>
    <n v="6216.5873185311793"/>
    <n v="0.75"/>
    <n v="4662.4404888983845"/>
    <n v="6216.5873185311757"/>
  </r>
  <r>
    <n v="654"/>
    <x v="0"/>
    <m/>
    <x v="5"/>
    <s v="Water Geyser"/>
    <d v="2020-12-25T00:00:00"/>
    <s v="2020-21"/>
    <m/>
    <n v="0.19"/>
    <m/>
    <m/>
    <n v="90506"/>
    <m/>
    <n v="90506"/>
    <n v="21766.07309589041"/>
    <n v="17196.14"/>
    <n v="38962.213095890409"/>
    <n v="51543.786904109591"/>
    <n v="68739.926904109598"/>
    <n v="5"/>
    <n v="365"/>
    <m/>
    <n v="-112.33698630136986"/>
    <d v="2020-12-01T00:00:00"/>
    <m/>
    <m/>
    <m/>
    <m/>
    <m/>
    <m/>
    <m/>
    <s v="g. Manufacture of office machinery and equipment"/>
    <n v="747"/>
    <n v="108"/>
    <n v="130.19999999999999"/>
    <n v="144"/>
    <n v="130.19999999999999"/>
    <n v="1"/>
    <n v="1"/>
    <n v="3.1388888888888888"/>
    <n v="8"/>
    <n v="1"/>
    <n v="90506"/>
    <n v="35511.034722222219"/>
    <n v="54994.965277777781"/>
    <n v="0.75"/>
    <n v="41246.223958333336"/>
    <n v="41246.223958333336"/>
  </r>
  <r>
    <n v="655"/>
    <x v="0"/>
    <m/>
    <x v="5"/>
    <s v="BN.0564,Sonicwall NSA3500-1YR.CGSS for Site office"/>
    <d v="2012-04-01T00:00:00"/>
    <s v="2012-13"/>
    <m/>
    <n v="0.79570958904109579"/>
    <m/>
    <m/>
    <n v="90367"/>
    <m/>
    <n v="90367"/>
    <n v="90367"/>
    <n v="0"/>
    <n v="90367"/>
    <n v="0"/>
    <n v="0"/>
    <n v="3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14120.11057225995"/>
    <n v="114120.11057225995"/>
    <n v="0"/>
    <n v="0.75"/>
    <n v="0"/>
    <n v="0"/>
  </r>
  <r>
    <n v="656"/>
    <x v="1"/>
    <m/>
    <x v="3"/>
    <s v="Water Corridor"/>
    <d v="2013-04-01T00:00:00"/>
    <s v="2013-14"/>
    <m/>
    <n v="1.1111111111111112E-2"/>
    <m/>
    <m/>
    <n v="90035"/>
    <m/>
    <n v="90035"/>
    <n v="9003.5"/>
    <n v="1000.3888888888889"/>
    <n v="10003.888888888889"/>
    <n v="80031.111111111109"/>
    <n v="81031.5"/>
    <n v="90"/>
    <n v="365"/>
    <m/>
    <n v="-112.33698630136986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657"/>
    <x v="0"/>
    <m/>
    <x v="5"/>
    <s v="Desert Cooler"/>
    <d v="2013-05-09T00:00:00"/>
    <s v="2013-14"/>
    <m/>
    <n v="6.4339063714063713E-2"/>
    <m/>
    <m/>
    <n v="90000.01"/>
    <m/>
    <n v="90000.01"/>
    <n v="50154.06295364823"/>
    <n v="5790.5163776563713"/>
    <n v="55944.579331304602"/>
    <n v="34055.430668695393"/>
    <n v="39845.947046351765"/>
    <n v="15"/>
    <n v="365"/>
    <m/>
    <n v="-112.33698630136986"/>
    <d v="2013-05-01T00:00:00"/>
    <m/>
    <m/>
    <m/>
    <m/>
    <m/>
    <m/>
    <m/>
    <s v="g. Manufacture of office machinery and equipment"/>
    <n v="747"/>
    <n v="17"/>
    <n v="103.1"/>
    <n v="144"/>
    <n v="130.19999999999999"/>
    <n v="1.2628516003879728"/>
    <n v="1.2628516003879728"/>
    <n v="10.766666666666667"/>
    <n v="8"/>
    <n v="1"/>
    <n v="113656.65666343355"/>
    <n v="113656.65666343355"/>
    <n v="0"/>
    <n v="0.75"/>
    <n v="0"/>
    <n v="0"/>
  </r>
  <r>
    <n v="658"/>
    <x v="0"/>
    <m/>
    <x v="5"/>
    <s v="ABT SOFTWARE"/>
    <d v="2020-09-21T00:00:00"/>
    <s v="2020-21"/>
    <m/>
    <n v="0.2"/>
    <m/>
    <m/>
    <n v="89680"/>
    <m/>
    <n v="89680"/>
    <n v="27370.827397260273"/>
    <n v="17936"/>
    <n v="45306.827397260276"/>
    <n v="44373.172602739724"/>
    <n v="62309.172602739724"/>
    <n v="5"/>
    <n v="365"/>
    <m/>
    <n v="-112.33698630136986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89395.301587301583"/>
    <n v="60788.805079365076"/>
    <n v="28606.496507936507"/>
    <n v="0.75"/>
    <n v="21454.87238095238"/>
    <n v="21454.87238095238"/>
  </r>
  <r>
    <n v="659"/>
    <x v="0"/>
    <m/>
    <x v="5"/>
    <s v="Desktop Delhi office (Rajni &amp; Dharme)"/>
    <d v="2012-04-01T00:00:00"/>
    <s v="2012-13"/>
    <m/>
    <n v="0.57073041095890409"/>
    <m/>
    <m/>
    <n v="89250"/>
    <m/>
    <n v="89250"/>
    <n v="84787.5"/>
    <n v="0"/>
    <n v="84787.5"/>
    <n v="4462.5"/>
    <n v="4462.5"/>
    <n v="3"/>
    <n v="365"/>
    <m/>
    <n v="-112.33698630136986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102659.70149253731"/>
    <n v="102659.70149253731"/>
    <n v="0"/>
    <n v="0.75"/>
    <n v="0"/>
    <n v="0"/>
  </r>
  <r>
    <n v="660"/>
    <x v="0"/>
    <m/>
    <x v="5"/>
    <s v="Laptop"/>
    <d v="2016-03-31T00:00:00"/>
    <s v="2015-16"/>
    <m/>
    <n v="0.31666666666666665"/>
    <m/>
    <m/>
    <n v="89165"/>
    <m/>
    <n v="89165"/>
    <n v="84784.107762557076"/>
    <n v="0"/>
    <n v="84784.107762557076"/>
    <n v="4380.8922374429239"/>
    <n v="4380.8922374429239"/>
    <n v="3"/>
    <n v="365"/>
    <m/>
    <n v="-112.33698630136986"/>
    <d v="2016-03-01T00:00:00"/>
    <m/>
    <m/>
    <m/>
    <m/>
    <m/>
    <m/>
    <m/>
    <s v="Laptops"/>
    <n v="646"/>
    <n v="51"/>
    <n v="140.4"/>
    <n v="144"/>
    <n v="154.1"/>
    <n v="1.0975783475783476"/>
    <n v="1.0975783475783476"/>
    <n v="7.875"/>
    <n v="5"/>
    <n v="1"/>
    <n v="97865.573361823364"/>
    <n v="97865.573361823364"/>
    <n v="0"/>
    <n v="0.75"/>
    <n v="0"/>
    <n v="0"/>
  </r>
  <r>
    <n v="661"/>
    <x v="0"/>
    <m/>
    <x v="5"/>
    <s v="Arc Flash Suit"/>
    <d v="2015-05-16T00:00:00"/>
    <s v="2015-16"/>
    <m/>
    <n v="6.3333333333333325E-2"/>
    <m/>
    <m/>
    <n v="89046"/>
    <m/>
    <n v="89046"/>
    <n v="38797.220219178074"/>
    <n v="5639.579999999999"/>
    <n v="44436.800219178076"/>
    <n v="44609.199780821924"/>
    <n v="50248.779780821926"/>
    <n v="15"/>
    <n v="365"/>
    <m/>
    <n v="-112.33698630136986"/>
    <d v="2015-05-01T00:00:00"/>
    <m/>
    <m/>
    <m/>
    <m/>
    <m/>
    <m/>
    <m/>
    <s v="g. Manufacture of office machinery and equipment"/>
    <n v="747"/>
    <n v="41"/>
    <n v="131.5"/>
    <n v="144"/>
    <n v="130.19999999999999"/>
    <n v="0.99011406844106453"/>
    <n v="0.99011406844106453"/>
    <n v="8.7472222222222218"/>
    <n v="8"/>
    <n v="1"/>
    <n v="88165.697338403028"/>
    <n v="88165.697338403028"/>
    <n v="0"/>
    <n v="0.75"/>
    <n v="0"/>
    <n v="0"/>
  </r>
  <r>
    <n v="662"/>
    <x v="0"/>
    <m/>
    <x v="5"/>
    <s v="Water Purifier"/>
    <d v="2021-03-09T00:00:00"/>
    <s v="2020-21"/>
    <m/>
    <n v="0.19"/>
    <m/>
    <m/>
    <n v="88795.6"/>
    <m/>
    <n v="88795.6"/>
    <n v="17934.278443835618"/>
    <n v="16871.164000000001"/>
    <n v="34805.442443835622"/>
    <n v="53990.157556164384"/>
    <n v="70861.321556164388"/>
    <n v="5"/>
    <n v="365"/>
    <m/>
    <n v="-112.33698630136986"/>
    <d v="2021-03-01T00:00:00"/>
    <m/>
    <m/>
    <m/>
    <m/>
    <m/>
    <m/>
    <m/>
    <s v="g. Manufacture of office machinery and equipment"/>
    <n v="747"/>
    <n v="111"/>
    <n v="130.19999999999999"/>
    <n v="144"/>
    <n v="130.19999999999999"/>
    <n v="1"/>
    <n v="1"/>
    <n v="2.9333333333333331"/>
    <n v="8"/>
    <n v="1"/>
    <n v="88795.6"/>
    <n v="32558.386666666665"/>
    <n v="56237.21333333334"/>
    <n v="0.75"/>
    <n v="42177.91"/>
    <n v="42177.91"/>
  </r>
  <r>
    <n v="663"/>
    <x v="0"/>
    <m/>
    <x v="5"/>
    <s v="Steel Almirah ( Double Door)"/>
    <d v="2012-04-01T00:00:00"/>
    <s v="2012-13"/>
    <m/>
    <n v="0.10256318493150685"/>
    <m/>
    <m/>
    <n v="88530"/>
    <m/>
    <n v="88530"/>
    <n v="88530"/>
    <n v="0"/>
    <n v="88530"/>
    <n v="0"/>
    <n v="0"/>
    <n v="10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11800.25218234723"/>
    <n v="111800.25218234723"/>
    <n v="0"/>
    <n v="0.75"/>
    <n v="0"/>
    <n v="0"/>
  </r>
  <r>
    <n v="664"/>
    <x v="0"/>
    <m/>
    <x v="13"/>
    <s v=""/>
    <d v="2022-09-22T00:00:00"/>
    <s v="2022-23"/>
    <m/>
    <n v="0.19"/>
    <m/>
    <m/>
    <n v="0"/>
    <n v="88488.2"/>
    <n v="88488.2"/>
    <m/>
    <n v="8797.9089808219178"/>
    <n v="8797.9089808219178"/>
    <n v="79690.291019178083"/>
    <n v="0"/>
    <n v="5"/>
    <n v="365"/>
    <m/>
    <n v="-6.1643835616438363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88488.2"/>
    <n v="15454.709930555555"/>
    <n v="73033.490069444437"/>
    <n v="0.75"/>
    <n v="54775.117552083328"/>
    <n v="54775.117552083328"/>
  </r>
  <r>
    <n v="665"/>
    <x v="0"/>
    <m/>
    <x v="12"/>
    <s v="MOTORCYCLE(BIKE)"/>
    <d v="2023-03-31T00:00:00"/>
    <s v="2022-23"/>
    <m/>
    <n v="0.11874999999999999"/>
    <m/>
    <m/>
    <n v="0"/>
    <n v="88185.94"/>
    <n v="88185.94"/>
    <m/>
    <n v="28.690631164383561"/>
    <n v="28.690631164383561"/>
    <n v="88157.249368835619"/>
    <n v="0"/>
    <n v="8"/>
    <n v="365"/>
    <m/>
    <n v="-4.0821917808219172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89831.42747753975"/>
    <n v="9334.0467613381152"/>
    <n v="80497.380716201631"/>
    <n v="0.75"/>
    <n v="60373.035537151227"/>
    <n v="60373.035537151227"/>
  </r>
  <r>
    <n v="666"/>
    <x v="0"/>
    <m/>
    <x v="12"/>
    <s v="MOTORCYCLE(BIKE)"/>
    <d v="2023-03-31T00:00:00"/>
    <s v="2022-23"/>
    <m/>
    <n v="0.11874999999999999"/>
    <m/>
    <m/>
    <n v="0"/>
    <n v="88185.94"/>
    <n v="88185.94"/>
    <m/>
    <n v="28.690631164383561"/>
    <n v="28.690631164383561"/>
    <n v="88157.249368835619"/>
    <n v="0"/>
    <n v="8"/>
    <n v="365"/>
    <m/>
    <n v="-8.2191780821911919E-3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89831.42747753975"/>
    <n v="9334.0467613381152"/>
    <n v="80497.380716201631"/>
    <n v="0.75"/>
    <n v="60373.035537151227"/>
    <n v="60373.035537151227"/>
  </r>
  <r>
    <n v="667"/>
    <x v="0"/>
    <m/>
    <x v="5"/>
    <m/>
    <d v="2015-01-05T00:00:00"/>
    <s v="2014-15"/>
    <m/>
    <n v="0.19"/>
    <m/>
    <m/>
    <n v="88020"/>
    <m/>
    <n v="88020"/>
    <n v="88020"/>
    <n v="0"/>
    <n v="88020"/>
    <n v="0"/>
    <n v="0"/>
    <n v="5"/>
    <n v="365"/>
    <m/>
    <n v="-3.931506849315068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1111111111111107"/>
    <n v="6"/>
    <n v="0.95"/>
    <n v="119877.70603228548"/>
    <n v="113883.8207306712"/>
    <n v="5993.8853016142821"/>
    <n v="0.75"/>
    <n v="4495.4139762107116"/>
    <n v="5993.8853016142793"/>
  </r>
  <r>
    <n v="668"/>
    <x v="0"/>
    <m/>
    <x v="5"/>
    <s v="Dressing Table"/>
    <d v="2014-03-12T00:00:00"/>
    <s v="2013-14"/>
    <m/>
    <n v="0.10020220385674931"/>
    <m/>
    <m/>
    <n v="86543.75"/>
    <m/>
    <n v="86543.75"/>
    <n v="69675.172244329966"/>
    <n v="8671.874480027549"/>
    <n v="78347.046724357511"/>
    <n v="8196.7032756424887"/>
    <n v="16868.577755670034"/>
    <n v="10"/>
    <n v="365"/>
    <m/>
    <n v="-3.0109589041095894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250000000000007"/>
    <n v="6"/>
    <n v="0.95"/>
    <n v="120320.58217692976"/>
    <n v="114304.55306808327"/>
    <n v="6016.0291088464874"/>
    <n v="0.75"/>
    <n v="4512.0218316348655"/>
    <n v="6016.0291088464937"/>
  </r>
  <r>
    <n v="669"/>
    <x v="0"/>
    <m/>
    <x v="5"/>
    <s v="02 nos of  LAPTOP-SONY VAIO"/>
    <d v="2012-04-01T00:00:00"/>
    <s v="2012-13"/>
    <m/>
    <n v="0.74748602739726022"/>
    <m/>
    <m/>
    <n v="86500.05"/>
    <m/>
    <n v="86500.05"/>
    <n v="82175.047500000001"/>
    <n v="0"/>
    <n v="82175.047500000001"/>
    <n v="4325.0025000000023"/>
    <n v="4325.0025000000023"/>
    <n v="3"/>
    <n v="365"/>
    <m/>
    <n v="-8.2191780821911919E-3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45361.58893129771"/>
    <n v="145361.58893129771"/>
    <n v="0"/>
    <n v="0.75"/>
    <n v="0"/>
    <n v="0"/>
  </r>
  <r>
    <n v="670"/>
    <x v="0"/>
    <m/>
    <x v="5"/>
    <s v="Panasonic Dect Cord KX TDA-014"/>
    <d v="2012-04-01T00:00:00"/>
    <s v="2012-13"/>
    <m/>
    <n v="6.2115384615384614E-2"/>
    <m/>
    <m/>
    <n v="86310"/>
    <m/>
    <n v="86310"/>
    <n v="55188.605769230766"/>
    <n v="5361.1788461538463"/>
    <n v="60549.784615384611"/>
    <n v="25760.215384615389"/>
    <n v="31121.394230769234"/>
    <n v="15"/>
    <n v="365"/>
    <m/>
    <n v="-8.2191780821911919E-3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08996.72162948594"/>
    <n v="108996.72162948594"/>
    <n v="0"/>
    <n v="0.75"/>
    <n v="0"/>
    <n v="0"/>
  </r>
  <r>
    <n v="671"/>
    <x v="0"/>
    <m/>
    <x v="5"/>
    <s v="LG 43'' LED TV"/>
    <d v="2016-03-31T00:00:00"/>
    <s v="2015-16"/>
    <m/>
    <n v="6.3333333333333325E-2"/>
    <m/>
    <m/>
    <n v="85599.43"/>
    <m/>
    <n v="85599.43"/>
    <n v="32542.636269132407"/>
    <n v="5421.2972333333319"/>
    <n v="37963.933502465741"/>
    <n v="47635.496497534252"/>
    <n v="53056.79373086759"/>
    <n v="15"/>
    <n v="365"/>
    <m/>
    <n v="-8.2191780821911919E-3"/>
    <d v="2016-03-01T00:00:00"/>
    <m/>
    <m/>
    <m/>
    <m/>
    <m/>
    <m/>
    <m/>
    <s v="Colour TV"/>
    <n v="652"/>
    <n v="51"/>
    <n v="96.3"/>
    <n v="144"/>
    <n v="95.4"/>
    <n v="0.99065420560747675"/>
    <n v="0.99065420560747675"/>
    <n v="7.875"/>
    <n v="8"/>
    <n v="0.9"/>
    <n v="84799.435327102809"/>
    <n v="75126.999735105142"/>
    <n v="9672.4355919976661"/>
    <n v="0.75"/>
    <n v="7254.3266939982495"/>
    <n v="8479.9435327102783"/>
  </r>
  <r>
    <n v="672"/>
    <x v="0"/>
    <m/>
    <x v="5"/>
    <s v="Videocon 22&quot;LCD TV"/>
    <d v="2012-04-01T00:00:00"/>
    <s v="2012-13"/>
    <m/>
    <n v="6.4237618545837719E-2"/>
    <m/>
    <m/>
    <n v="85597.16"/>
    <m/>
    <n v="85597.16"/>
    <n v="53824.513436564812"/>
    <n v="5498.5577126870385"/>
    <n v="59323.071149251853"/>
    <n v="26274.08885074815"/>
    <n v="31772.646563435192"/>
    <n v="15"/>
    <n v="365"/>
    <m/>
    <n v="-2.0082191780821912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83753.528861538463"/>
    <n v="75378.175975384613"/>
    <n v="8375.3528861538507"/>
    <n v="0.75"/>
    <n v="6281.514664615388"/>
    <n v="8375.3528861538452"/>
  </r>
  <r>
    <n v="673"/>
    <x v="0"/>
    <m/>
    <x v="5"/>
    <s v="Videocon 22&quot; Satellite LCD TV(Model-22&quot;)"/>
    <d v="2012-04-01T00:00:00"/>
    <s v="2012-13"/>
    <m/>
    <n v="5.9953441166495453E-2"/>
    <m/>
    <m/>
    <n v="85199.99"/>
    <m/>
    <n v="85199.99"/>
    <n v="55399.827560745005"/>
    <n v="5108.0325878510012"/>
    <n v="60507.86014859601"/>
    <n v="24692.129851403995"/>
    <n v="29800.162439255"/>
    <n v="15"/>
    <n v="365"/>
    <m/>
    <n v="-2.0082191780821912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83364.913292307698"/>
    <n v="75028.421963076937"/>
    <n v="8336.491329230761"/>
    <n v="0.75"/>
    <n v="6252.3684969230708"/>
    <n v="8336.4913292307683"/>
  </r>
  <r>
    <n v="674"/>
    <x v="0"/>
    <m/>
    <x v="5"/>
    <s v="Videocon 22&quot; Satellite LCD TV(Model-22&quot;)"/>
    <d v="2012-04-01T00:00:00"/>
    <s v="2012-13"/>
    <m/>
    <n v="5.9712723642662495E-2"/>
    <m/>
    <m/>
    <n v="85199.99"/>
    <m/>
    <n v="85199.99"/>
    <n v="55502.373213861967"/>
    <n v="5087.5234572276086"/>
    <n v="60589.896671089577"/>
    <n v="24610.093328910429"/>
    <n v="29697.616786138038"/>
    <n v="15"/>
    <n v="365"/>
    <m/>
    <n v="-8.2191780821911919E-3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83364.913292307698"/>
    <n v="75028.421963076937"/>
    <n v="8336.491329230761"/>
    <n v="0.75"/>
    <n v="6252.3684969230708"/>
    <n v="8336.4913292307683"/>
  </r>
  <r>
    <n v="675"/>
    <x v="0"/>
    <m/>
    <x v="5"/>
    <s v="Aquaguard purechill RO80 PSS"/>
    <d v="2012-04-01T00:00:00"/>
    <s v="2012-13"/>
    <m/>
    <n v="6.5488935721812427E-2"/>
    <m/>
    <m/>
    <n v="84499.62"/>
    <m/>
    <n v="84499.62"/>
    <n v="52605.688086512106"/>
    <n v="5533.7901826975758"/>
    <n v="58139.478269209678"/>
    <n v="26360.141730790318"/>
    <n v="31893.93191348789"/>
    <n v="15"/>
    <n v="365"/>
    <m/>
    <n v="-8.2191780821911919E-3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06710.48034917554"/>
    <n v="106710.48034917554"/>
    <n v="0"/>
    <n v="0.75"/>
    <n v="0"/>
    <n v="0"/>
  </r>
  <r>
    <n v="676"/>
    <x v="0"/>
    <m/>
    <x v="5"/>
    <s v="10-Air Cooler for HR"/>
    <d v="2023-03-31T00:00:00"/>
    <s v="2022-23"/>
    <m/>
    <n v="9.5000000000000001E-2"/>
    <m/>
    <m/>
    <n v="0"/>
    <n v="84026"/>
    <n v="84026"/>
    <m/>
    <n v="21.869780821917807"/>
    <n v="21.869780821917807"/>
    <n v="84004.130219178085"/>
    <n v="0"/>
    <n v="10"/>
    <n v="365"/>
    <m/>
    <n v="-2.0082191780821912"/>
    <d v="2023-03-01T00:00:00"/>
    <m/>
    <m/>
    <m/>
    <m/>
    <m/>
    <m/>
    <m/>
    <s v="g. Manufacture of office machinery and equipment"/>
    <n v="747"/>
    <n v="135"/>
    <n v="130.19999999999999"/>
    <n v="144"/>
    <n v="130.19999999999999"/>
    <n v="1"/>
    <n v="1"/>
    <n v="0.875"/>
    <n v="8"/>
    <n v="1"/>
    <n v="84026"/>
    <n v="9190.34375"/>
    <n v="74835.65625"/>
    <n v="0.75"/>
    <n v="56126.7421875"/>
    <n v="56126.7421875"/>
  </r>
  <r>
    <n v="677"/>
    <x v="0"/>
    <m/>
    <x v="5"/>
    <s v="FOR C&amp;I ROOM"/>
    <d v="2021-12-04T00:00:00"/>
    <s v="2021-22"/>
    <m/>
    <n v="0.19"/>
    <m/>
    <m/>
    <n v="84000"/>
    <m/>
    <n v="84000"/>
    <n v="5159.6712328767126"/>
    <n v="15960"/>
    <n v="21119.671232876713"/>
    <n v="62880.328767123283"/>
    <n v="78840.328767123283"/>
    <n v="5"/>
    <n v="365"/>
    <m/>
    <n v="-2.0082191780821912"/>
    <d v="2021-12-01T00:00:00"/>
    <m/>
    <m/>
    <m/>
    <m/>
    <m/>
    <m/>
    <m/>
    <s v="g. Manufacture of office machinery and equipment"/>
    <n v="747"/>
    <n v="120"/>
    <n v="130.19999999999999"/>
    <n v="144"/>
    <n v="130.19999999999999"/>
    <n v="1"/>
    <n v="1"/>
    <n v="2.1972222222222224"/>
    <n v="8"/>
    <n v="1"/>
    <n v="84000"/>
    <n v="23070.833333333336"/>
    <n v="60929.166666666664"/>
    <n v="0.75"/>
    <n v="45696.875"/>
    <n v="45696.875"/>
  </r>
  <r>
    <n v="678"/>
    <x v="0"/>
    <m/>
    <x v="5"/>
    <s v="BIKENO:OD19U4590"/>
    <d v="2022-03-31T00:00:00"/>
    <s v="2021-22"/>
    <m/>
    <n v="0.11874999999999999"/>
    <m/>
    <m/>
    <n v="83999.32"/>
    <m/>
    <n v="83999.32"/>
    <n v="27.328545890410961"/>
    <n v="9974.9192500000008"/>
    <n v="10002.247795890411"/>
    <n v="73997.072204109601"/>
    <n v="83971.991454109593"/>
    <n v="8"/>
    <n v="365"/>
    <m/>
    <n v="-8.2191780821911919E-3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83999.32"/>
    <n v="19687.340625000001"/>
    <n v="64311.97937500001"/>
    <n v="0.75"/>
    <n v="48233.984531250011"/>
    <n v="48233.984531250011"/>
  </r>
  <r>
    <n v="679"/>
    <x v="0"/>
    <m/>
    <x v="5"/>
    <s v="BIKENO:OD19U4538"/>
    <d v="2022-03-31T00:00:00"/>
    <s v="2021-22"/>
    <m/>
    <n v="0.11874999999999999"/>
    <m/>
    <m/>
    <n v="83999.32"/>
    <m/>
    <n v="83999.32"/>
    <n v="27.328545890410961"/>
    <n v="9974.9192500000008"/>
    <n v="10002.247795890411"/>
    <n v="73997.072204109601"/>
    <n v="83971.991454109593"/>
    <n v="8"/>
    <n v="365"/>
    <m/>
    <n v="-8.2191780821911919E-3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83999.32"/>
    <n v="19687.340625000001"/>
    <n v="64311.97937500001"/>
    <n v="0.75"/>
    <n v="48233.984531250011"/>
    <n v="48233.984531250011"/>
  </r>
  <r>
    <n v="680"/>
    <x v="0"/>
    <m/>
    <x v="5"/>
    <s v="Lenovo Desktop (Acc)"/>
    <d v="2010-12-23T00:00:00"/>
    <s v="2010-11"/>
    <m/>
    <n v="0.41973315068493144"/>
    <m/>
    <m/>
    <n v="83927"/>
    <m/>
    <n v="83927"/>
    <n v="79730.649999999994"/>
    <n v="0"/>
    <n v="79730.649999999994"/>
    <n v="4196.3500000000058"/>
    <n v="4196.3500000000058"/>
    <n v="3"/>
    <n v="365"/>
    <m/>
    <n v="-8.2191780821911919E-3"/>
    <d v="2010-12-01T00:00:00"/>
    <s v="Computers"/>
    <n v="756"/>
    <n v="75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144444444444444"/>
    <n v="5"/>
    <n v="1"/>
    <n v="101067.54128275589"/>
    <n v="101067.5412827559"/>
    <n v="0"/>
    <n v="0.75"/>
    <n v="0"/>
    <n v="0"/>
  </r>
  <r>
    <n v="681"/>
    <x v="0"/>
    <m/>
    <x v="5"/>
    <s v="Desktop for office"/>
    <d v="2011-05-08T00:00:00"/>
    <s v="2011-12"/>
    <m/>
    <n v="0.43927397260273959"/>
    <m/>
    <m/>
    <n v="83926"/>
    <m/>
    <n v="83926"/>
    <n v="79729.7"/>
    <n v="0"/>
    <n v="79729.7"/>
    <n v="4196.3000000000029"/>
    <n v="4196.3000000000029"/>
    <n v="3"/>
    <n v="365"/>
    <m/>
    <n v="-8.2191780821911919E-3"/>
    <d v="2011-05-01T00:00:00"/>
    <s v="Computers"/>
    <n v="756"/>
    <n v="80"/>
    <n v="84.1"/>
    <n v="90"/>
    <n v="87"/>
    <n v="1.0344827586206897"/>
    <s v="Personal Computer (P.C.)"/>
    <n v="645"/>
    <n v="4"/>
    <n v="100.5"/>
    <n v="144"/>
    <n v="115.6"/>
    <n v="1.1502487562189054"/>
    <n v="1.1899125064333504"/>
    <n v="12.769444444444444"/>
    <n v="5"/>
    <n v="1"/>
    <n v="99864.59701492537"/>
    <n v="99864.597014925384"/>
    <n v="0"/>
    <n v="0.75"/>
    <n v="0"/>
    <n v="0"/>
  </r>
  <r>
    <n v="682"/>
    <x v="0"/>
    <m/>
    <x v="5"/>
    <s v="Lenovo Desktop"/>
    <d v="2010-05-19T00:00:00"/>
    <s v="2010-11"/>
    <m/>
    <n v="0.3229172602739725"/>
    <m/>
    <m/>
    <n v="82650"/>
    <m/>
    <n v="82650"/>
    <n v="78517.5"/>
    <n v="0"/>
    <n v="78517.5"/>
    <n v="4132.5"/>
    <n v="4132.5"/>
    <n v="3"/>
    <n v="365"/>
    <m/>
    <n v="-0.3479452054794514"/>
    <d v="2010-05-01T00:00:00"/>
    <s v="Computers"/>
    <n v="756"/>
    <n v="68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738888888888889"/>
    <n v="5"/>
    <n v="1"/>
    <n v="99529.737593620346"/>
    <n v="99529.737593620361"/>
    <n v="0"/>
    <n v="0.75"/>
    <n v="0"/>
    <n v="0"/>
  </r>
  <r>
    <n v="683"/>
    <x v="0"/>
    <m/>
    <x v="5"/>
    <s v="Digital Printer &amp; Colour Scanner Cannon IR 2018N with2KVA Stabilizer"/>
    <d v="2008-12-15T00:00:00"/>
    <s v="2008-09"/>
    <m/>
    <n v="7.1991498196505327E-2"/>
    <m/>
    <m/>
    <n v="81920"/>
    <m/>
    <n v="81920"/>
    <n v="67773.939514892336"/>
    <n v="5897.5435322577159"/>
    <n v="73671.483047150046"/>
    <n v="8248.5169528499537"/>
    <n v="14146.060485107664"/>
    <n v="15"/>
    <n v="365"/>
    <m/>
    <n v="-2.0082191780821912"/>
    <d v="2008-12-01T00:00:00"/>
    <s v="Computer Peripherals"/>
    <n v="757"/>
    <n v="51"/>
    <n v="94.8"/>
    <n v="90"/>
    <n v="93.3"/>
    <n v="0.98417721518987344"/>
    <s v="Computer peripherals"/>
    <n v="647"/>
    <n v="4"/>
    <n v="100.5"/>
    <n v="144"/>
    <n v="94.2"/>
    <n v="0.93731343283582091"/>
    <n v="0.92248252408841869"/>
    <n v="15.166666666666666"/>
    <n v="5"/>
    <n v="1"/>
    <n v="75569.768373323255"/>
    <n v="75569.768373323255"/>
    <n v="0"/>
    <n v="0.75"/>
    <n v="0"/>
    <n v="0"/>
  </r>
  <r>
    <n v="684"/>
    <x v="0"/>
    <m/>
    <x v="5"/>
    <m/>
    <d v="2022-03-31T00:00:00"/>
    <s v="2021-22"/>
    <m/>
    <n v="0.31666666666666665"/>
    <m/>
    <m/>
    <n v="81920"/>
    <m/>
    <n v="81920"/>
    <n v="71.072146118721463"/>
    <n v="25941.333333333332"/>
    <n v="26012.405479452053"/>
    <n v="55907.594520547951"/>
    <n v="81848.92785388128"/>
    <n v="3"/>
    <n v="365"/>
    <m/>
    <n v="-8.2191780821911919E-3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83535.470737913492"/>
    <n v="24799.592875318067"/>
    <n v="58735.877862595429"/>
    <n v="0.75"/>
    <n v="44051.908396946572"/>
    <n v="44051.908396946572"/>
  </r>
  <r>
    <n v="685"/>
    <x v="0"/>
    <m/>
    <x v="5"/>
    <s v="Hero Honda CD-Deluxe"/>
    <d v="2012-04-01T00:00:00"/>
    <s v="2012-13"/>
    <m/>
    <n v="9.8448630136986293E-2"/>
    <m/>
    <m/>
    <n v="81620.12"/>
    <m/>
    <n v="81620.12"/>
    <n v="77539.113999999987"/>
    <n v="0"/>
    <n v="77539.113999999987"/>
    <n v="4081.0060000000085"/>
    <n v="4081.0060000000085"/>
    <n v="10"/>
    <n v="365"/>
    <m/>
    <n v="-8.2191780821911919E-3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122763.32334693878"/>
    <n v="116625.15717959183"/>
    <n v="6138.1661673469498"/>
    <n v="0.75"/>
    <n v="4603.6246255102124"/>
    <n v="6138.1661673469443"/>
  </r>
  <r>
    <n v="686"/>
    <x v="0"/>
    <m/>
    <x v="5"/>
    <s v="Hero Honda CD-Deluxe"/>
    <d v="2012-04-01T00:00:00"/>
    <s v="2012-13"/>
    <m/>
    <n v="0.10147431506849316"/>
    <m/>
    <m/>
    <n v="81620.12"/>
    <m/>
    <n v="81620.12"/>
    <n v="77539.114000000001"/>
    <n v="0"/>
    <n v="77539.114000000001"/>
    <n v="4081.0059999999939"/>
    <n v="4081.0059999999939"/>
    <n v="10"/>
    <n v="365"/>
    <m/>
    <n v="-8.2191780821911919E-3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122763.32334693878"/>
    <n v="116625.15717959183"/>
    <n v="6138.1661673469498"/>
    <n v="0.75"/>
    <n v="4603.6246255102124"/>
    <n v="6138.1661673469443"/>
  </r>
  <r>
    <n v="687"/>
    <x v="0"/>
    <m/>
    <x v="5"/>
    <s v="BNo.119/10-11/50NosMattress Purchase@Rs.1449.78/-"/>
    <d v="2012-04-01T00:00:00"/>
    <s v="2012-13"/>
    <m/>
    <n v="9.5301027397260277E-2"/>
    <m/>
    <m/>
    <n v="81550"/>
    <m/>
    <n v="81550"/>
    <n v="81550"/>
    <n v="0"/>
    <n v="81550"/>
    <n v="0"/>
    <n v="0"/>
    <n v="10"/>
    <n v="365"/>
    <m/>
    <n v="-8.2191780821911919E-3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02985.54801163918"/>
    <n v="102985.54801163918"/>
    <n v="0"/>
    <n v="0.75"/>
    <n v="0"/>
    <n v="0"/>
  </r>
  <r>
    <n v="688"/>
    <x v="0"/>
    <m/>
    <x v="5"/>
    <s v="FOR SECURITY MESH"/>
    <d v="2021-06-08T00:00:00"/>
    <s v="2021-22"/>
    <m/>
    <n v="9.5000000000000001E-2"/>
    <m/>
    <m/>
    <n v="81420"/>
    <m/>
    <n v="81420"/>
    <n v="6293.8775342465751"/>
    <n v="7734.9"/>
    <n v="14028.777534246576"/>
    <n v="67391.222465753424"/>
    <n v="75126.122465753419"/>
    <n v="10"/>
    <n v="365"/>
    <m/>
    <n v="-2.0082191780821912"/>
    <d v="2021-06-01T00:00:00"/>
    <m/>
    <m/>
    <m/>
    <m/>
    <m/>
    <m/>
    <m/>
    <s v="g. Manufacture of office machinery and equipment"/>
    <n v="747"/>
    <n v="114"/>
    <n v="130.19999999999999"/>
    <n v="144"/>
    <n v="130.19999999999999"/>
    <n v="1"/>
    <n v="1"/>
    <n v="2.6861111111111109"/>
    <n v="8"/>
    <n v="1"/>
    <n v="81420"/>
    <n v="27337.895833333332"/>
    <n v="54082.104166666672"/>
    <n v="0.75"/>
    <n v="40561.578125"/>
    <n v="40561.578125"/>
  </r>
  <r>
    <n v="689"/>
    <x v="0"/>
    <m/>
    <x v="5"/>
    <s v="EPSON EB-1775W PROJECTOR"/>
    <d v="2012-04-01T00:00:00"/>
    <s v="2012-13"/>
    <m/>
    <n v="6.4547945205479462E-2"/>
    <m/>
    <m/>
    <n v="81322.75"/>
    <m/>
    <n v="81322.75"/>
    <n v="51010.530445205499"/>
    <n v="5249.2164109589048"/>
    <n v="56259.746856164405"/>
    <n v="25063.003143835595"/>
    <n v="30312.219554794501"/>
    <n v="15"/>
    <n v="365"/>
    <m/>
    <n v="-2.0082191780821912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02698.56498545101"/>
    <n v="102698.56498545101"/>
    <n v="0"/>
    <n v="0.75"/>
    <n v="0"/>
    <n v="0"/>
  </r>
  <r>
    <n v="690"/>
    <x v="0"/>
    <m/>
    <x v="5"/>
    <s v=" SURVIVOR IP IR CAMERA"/>
    <d v="2012-04-01T00:00:00"/>
    <s v="2012-13"/>
    <m/>
    <n v="6.4547945205479448E-2"/>
    <m/>
    <m/>
    <n v="81010.63"/>
    <m/>
    <n v="81010.63"/>
    <n v="50814.749968493154"/>
    <n v="5229.0697063013695"/>
    <n v="56043.819674794526"/>
    <n v="24966.810325205479"/>
    <n v="30195.880031506851"/>
    <n v="15"/>
    <n v="365"/>
    <m/>
    <n v="-8.2191780821911919E-3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02304.40374393793"/>
    <n v="102304.40374393793"/>
    <n v="0"/>
    <n v="0.75"/>
    <n v="0"/>
    <n v="0"/>
  </r>
  <r>
    <n v="691"/>
    <x v="0"/>
    <m/>
    <x v="5"/>
    <s v="FURNITURE &amp; FIXTURE"/>
    <d v="2017-03-31T00:00:00"/>
    <s v="2016-17"/>
    <m/>
    <n v="9.5000000000000001E-2"/>
    <m/>
    <m/>
    <n v="81000"/>
    <m/>
    <n v="81000"/>
    <n v="38496.082191780821"/>
    <n v="7695"/>
    <n v="46191.082191780821"/>
    <n v="34808.917808219179"/>
    <n v="42503.917808219179"/>
    <n v="10"/>
    <n v="365"/>
    <m/>
    <n v="-2.0082191780821912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11453.21888412019"/>
    <n v="105880.55793991417"/>
    <n v="5572.6609442060144"/>
    <n v="0.75"/>
    <n v="4179.4957081545108"/>
    <n v="5572.6609442060144"/>
  </r>
  <r>
    <n v="692"/>
    <x v="0"/>
    <m/>
    <x v="5"/>
    <s v="FOR OFFICE USED"/>
    <d v="2022-01-21T00:00:00"/>
    <s v="2021-22"/>
    <m/>
    <n v="0.19"/>
    <m/>
    <m/>
    <n v="80946.899999999994"/>
    <m/>
    <n v="80946.899999999994"/>
    <n v="2949.5719726027396"/>
    <n v="15379.910999999998"/>
    <n v="18329.482972602738"/>
    <n v="62617.417027397256"/>
    <n v="77997.328027397249"/>
    <n v="5"/>
    <n v="365"/>
    <m/>
    <n v="1.2082191780821923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80946.899999999994"/>
    <n v="20911.282500000001"/>
    <n v="60035.617499999993"/>
    <n v="0.75"/>
    <n v="45026.713124999995"/>
    <n v="45026.713124999995"/>
  </r>
  <r>
    <n v="693"/>
    <x v="0"/>
    <m/>
    <x v="13"/>
    <s v=""/>
    <d v="2022-09-22T00:00:00"/>
    <s v="2022-23"/>
    <m/>
    <n v="0.19"/>
    <m/>
    <m/>
    <n v="0"/>
    <n v="80640"/>
    <n v="80640"/>
    <m/>
    <n v="8017.6043835616438"/>
    <n v="8017.6043835616438"/>
    <n v="72622.395616438356"/>
    <n v="0"/>
    <n v="5"/>
    <n v="365"/>
    <m/>
    <n v="1.2301369863013694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80640"/>
    <n v="14084"/>
    <n v="66556"/>
    <n v="0.75"/>
    <n v="49917"/>
    <n v="49917"/>
  </r>
  <r>
    <n v="694"/>
    <x v="0"/>
    <m/>
    <x v="5"/>
    <s v="Celling Fan"/>
    <d v="2010-04-06T00:00:00"/>
    <s v="2010-11"/>
    <m/>
    <n v="0"/>
    <m/>
    <m/>
    <n v="80580"/>
    <m/>
    <n v="80580"/>
    <n v="76551"/>
    <n v="0"/>
    <n v="76551"/>
    <n v="4029"/>
    <n v="4029"/>
    <n v="5"/>
    <n v="365"/>
    <m/>
    <n v="-0.6739726027397257"/>
    <d v="2010-04-01T00:00:00"/>
    <s v="Furniture"/>
    <n v="628"/>
    <n v="67"/>
    <n v="128.80000000000001"/>
    <n v="90"/>
    <n v="138.4"/>
    <n v="1.0745341614906831"/>
    <s v="g. Manufacture of office machinery and equipment"/>
    <n v="747"/>
    <n v="4"/>
    <n v="103.1"/>
    <n v="144"/>
    <n v="130.19999999999999"/>
    <n v="1.2628516003879728"/>
    <n v="1.3569771855100576"/>
    <n v="13.858333333333333"/>
    <n v="8"/>
    <n v="1"/>
    <n v="109345.22160840045"/>
    <n v="109345.22160840045"/>
    <n v="0"/>
    <n v="0.75"/>
    <n v="0"/>
    <n v="0"/>
  </r>
  <r>
    <n v="695"/>
    <x v="0"/>
    <m/>
    <x v="5"/>
    <s v="ABC FIRE EXTINGUISHER 4KG"/>
    <d v="2020-05-12T00:00:00"/>
    <s v="2020-21"/>
    <m/>
    <n v="0.19"/>
    <m/>
    <m/>
    <n v="80240"/>
    <m/>
    <n v="80240"/>
    <n v="28778.680547945209"/>
    <n v="15245.6"/>
    <n v="44024.280547945207"/>
    <n v="36215.719452054793"/>
    <n v="51461.319452054791"/>
    <n v="5"/>
    <n v="365"/>
    <m/>
    <n v="-0.12328767123287676"/>
    <d v="2020-05-01T00:00:00"/>
    <m/>
    <m/>
    <m/>
    <m/>
    <m/>
    <m/>
    <m/>
    <s v="g. Manufacture of office machinery and equipment"/>
    <n v="747"/>
    <n v="101"/>
    <n v="130.19999999999999"/>
    <n v="144"/>
    <n v="130.19999999999999"/>
    <n v="1"/>
    <n v="1"/>
    <n v="3.7583333333333333"/>
    <n v="8"/>
    <n v="1"/>
    <n v="80240"/>
    <n v="37696.083333333336"/>
    <n v="42543.916666666664"/>
    <n v="0.75"/>
    <n v="31907.9375"/>
    <n v="31907.9375"/>
  </r>
  <r>
    <n v="696"/>
    <x v="0"/>
    <m/>
    <x v="5"/>
    <s v="4 Station multy gym"/>
    <d v="2013-07-30T00:00:00"/>
    <s v="2013-14"/>
    <m/>
    <n v="6.4075047801147228E-2"/>
    <m/>
    <m/>
    <n v="80000"/>
    <m/>
    <n v="80000"/>
    <n v="43558.715524241081"/>
    <n v="5126.0038240917784"/>
    <n v="48684.719348332859"/>
    <n v="31315.280651667141"/>
    <n v="36441.284475758919"/>
    <n v="15"/>
    <n v="365"/>
    <m/>
    <n v="-0.54794520547945247"/>
    <d v="2013-07-01T00:00:00"/>
    <m/>
    <m/>
    <m/>
    <m/>
    <m/>
    <m/>
    <m/>
    <s v="g. Manufacture of office machinery and equipment"/>
    <n v="747"/>
    <n v="19"/>
    <n v="103.1"/>
    <n v="144"/>
    <n v="130.19999999999999"/>
    <n v="1.2628516003879728"/>
    <n v="1.2628516003879728"/>
    <n v="10.541666666666666"/>
    <n v="8"/>
    <n v="1"/>
    <n v="101028.12803103782"/>
    <n v="101028.12803103782"/>
    <n v="0"/>
    <n v="0.75"/>
    <n v="0"/>
    <n v="0"/>
  </r>
  <r>
    <n v="697"/>
    <x v="0"/>
    <m/>
    <x v="5"/>
    <s v="12 channel ECG Machine ( Touch screen)"/>
    <d v="2019-05-23T00:00:00"/>
    <s v="2019-20"/>
    <m/>
    <n v="0.19"/>
    <m/>
    <m/>
    <n v="78848"/>
    <m/>
    <n v="78848"/>
    <n v="42850.107616438356"/>
    <n v="14981.12"/>
    <n v="57831.227616438358"/>
    <n v="21016.772383561642"/>
    <n v="35997.892383561644"/>
    <n v="5"/>
    <n v="365"/>
    <m/>
    <n v="1.9890410958904106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277777777777779"/>
    <n v="6"/>
    <n v="0.95"/>
    <n v="98207.726495726514"/>
    <n v="73514.848597657503"/>
    <n v="24692.877898069011"/>
    <n v="0.75"/>
    <n v="18519.658423551758"/>
    <n v="18519.658423551758"/>
  </r>
  <r>
    <n v="698"/>
    <x v="0"/>
    <m/>
    <x v="5"/>
    <s v="D/N.JPFL/JTPL/01,Forfront Antivirius client Servic"/>
    <d v="2012-04-01T00:00:00"/>
    <s v="2012-13"/>
    <m/>
    <n v="0.16295452054794521"/>
    <m/>
    <m/>
    <n v="78750"/>
    <m/>
    <n v="78750"/>
    <n v="78750"/>
    <n v="0"/>
    <n v="78750"/>
    <n v="0"/>
    <n v="0"/>
    <n v="6"/>
    <n v="365"/>
    <m/>
    <n v="-11.16712328767123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1497.8344562079"/>
    <n v="115422.94273339749"/>
    <n v="6074.891722810411"/>
    <n v="0.75"/>
    <n v="4556.1687921078083"/>
    <n v="6074.8917228104001"/>
  </r>
  <r>
    <n v="699"/>
    <x v="0"/>
    <m/>
    <x v="12"/>
    <s v="BIKENO:OD19T 8065"/>
    <d v="2022-05-06T00:00:00"/>
    <s v="2022-23"/>
    <m/>
    <n v="0.11874999999999999"/>
    <m/>
    <m/>
    <n v="0"/>
    <n v="78013.16"/>
    <n v="78013.16"/>
    <m/>
    <n v="8375.7279657534236"/>
    <n v="8375.7279657534236"/>
    <n v="69637.43203424658"/>
    <n v="0"/>
    <n v="8"/>
    <n v="365"/>
    <m/>
    <n v="-8.117808219178082"/>
    <d v="2022-05-01T00:00:00"/>
    <m/>
    <m/>
    <m/>
    <m/>
    <m/>
    <m/>
    <m/>
    <s v="Motor cycles"/>
    <n v="836"/>
    <n v="125"/>
    <n v="136.80000000000001"/>
    <n v="144"/>
    <n v="147.4"/>
    <n v="1.077485380116959"/>
    <n v="1.077485380116959"/>
    <n v="1.7749999999999999"/>
    <n v="8"/>
    <n v="0.95"/>
    <n v="84058.039356725145"/>
    <n v="17717.85860815972"/>
    <n v="66340.180748565428"/>
    <n v="0.75"/>
    <n v="49755.135561424075"/>
    <n v="49755.135561424075"/>
  </r>
  <r>
    <n v="700"/>
    <x v="0"/>
    <m/>
    <x v="5"/>
    <s v="SPLIT AC 1 TON"/>
    <d v="2019-04-21T00:00:00"/>
    <s v="2019-20"/>
    <m/>
    <n v="9.5000000000000001E-2"/>
    <m/>
    <m/>
    <n v="78000"/>
    <m/>
    <n v="78000"/>
    <n v="21844.273972602739"/>
    <n v="7410"/>
    <n v="29254.273972602739"/>
    <n v="48745.726027397264"/>
    <n v="56155.726027397264"/>
    <n v="10"/>
    <n v="365"/>
    <m/>
    <n v="-11.117808219178082"/>
    <d v="2019-04-01T00:00:00"/>
    <m/>
    <m/>
    <m/>
    <m/>
    <m/>
    <m/>
    <m/>
    <s v="Air conditioner"/>
    <n v="653"/>
    <n v="88"/>
    <n v="118.3"/>
    <n v="144"/>
    <n v="122.3"/>
    <n v="1.0338123415046492"/>
    <n v="1.0338123415046492"/>
    <n v="4.8166666666666664"/>
    <n v="8"/>
    <n v="0.9"/>
    <n v="80637.362637362632"/>
    <n v="43695.37087912087"/>
    <n v="36941.991758241762"/>
    <n v="0.75"/>
    <n v="27706.493818681323"/>
    <n v="27706.493818681323"/>
  </r>
  <r>
    <n v="701"/>
    <x v="0"/>
    <m/>
    <x v="5"/>
    <s v="HP PROBOOK 430 G5 LAPTOP"/>
    <d v="2018-11-08T00:00:00"/>
    <s v="2018-19"/>
    <m/>
    <n v="0.31666666666666665"/>
    <m/>
    <m/>
    <n v="77880"/>
    <m/>
    <n v="77880"/>
    <n v="73985.665753424662"/>
    <n v="0"/>
    <n v="73985.665753424662"/>
    <n v="3894.3342465753376"/>
    <n v="3894.3342465753376"/>
    <n v="3"/>
    <n v="365"/>
    <m/>
    <n v="-11.117808219178082"/>
    <d v="2018-11-01T00:00:00"/>
    <m/>
    <m/>
    <m/>
    <m/>
    <m/>
    <m/>
    <m/>
    <s v="Laptops"/>
    <n v="646"/>
    <n v="83"/>
    <n v="154.1"/>
    <n v="144"/>
    <n v="154.1"/>
    <n v="1"/>
    <n v="1"/>
    <n v="5.2694444444444448"/>
    <n v="5"/>
    <n v="1"/>
    <n v="77880"/>
    <n v="77880"/>
    <n v="0"/>
    <n v="0.75"/>
    <n v="0"/>
    <n v="0"/>
  </r>
  <r>
    <n v="702"/>
    <x v="0"/>
    <m/>
    <x v="5"/>
    <s v="Steel Almirah"/>
    <d v="2012-04-01T00:00:00"/>
    <s v="2012-13"/>
    <m/>
    <n v="0.11665393835616437"/>
    <m/>
    <m/>
    <n v="77407"/>
    <m/>
    <n v="77407"/>
    <n v="77407"/>
    <n v="0"/>
    <n v="77407"/>
    <n v="0"/>
    <n v="0"/>
    <n v="10"/>
    <n v="365"/>
    <m/>
    <n v="-11.10684931506849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9425.81424446583"/>
    <n v="113454.52353224254"/>
    <n v="5971.2907122232864"/>
    <n v="0.75"/>
    <n v="4478.4680341674648"/>
    <n v="5971.2907122232964"/>
  </r>
  <r>
    <n v="703"/>
    <x v="0"/>
    <m/>
    <x v="5"/>
    <s v="Gate Valve -80NB"/>
    <d v="2013-09-25T00:00:00"/>
    <s v="2013-14"/>
    <m/>
    <n v="6.3896349536599201E-2"/>
    <m/>
    <m/>
    <n v="77336"/>
    <m/>
    <n v="77336"/>
    <n v="41423.988208948802"/>
    <n v="4941.4880877624355"/>
    <n v="46365.47629671124"/>
    <n v="30970.52370328876"/>
    <n v="35912.011791051198"/>
    <n v="15"/>
    <n v="365"/>
    <m/>
    <n v="-8.0904109589041102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8888888888889"/>
    <n v="6"/>
    <n v="0.95"/>
    <n v="110293.24555160143"/>
    <n v="104778.58327402135"/>
    <n v="5514.6622775800788"/>
    <n v="0.75"/>
    <n v="4135.9967081850591"/>
    <n v="5514.6622775800761"/>
  </r>
  <r>
    <n v="704"/>
    <x v="1"/>
    <m/>
    <x v="7"/>
    <s v="1188/09"/>
    <d v="2009-06-25T00:00:00"/>
    <s v="2009-10"/>
    <m/>
    <n v="0"/>
    <m/>
    <m/>
    <n v="77108"/>
    <m/>
    <n v="77108"/>
    <n v="0"/>
    <n v="0"/>
    <n v="0"/>
    <n v="77108"/>
    <n v="77108"/>
    <s v="infinite"/>
    <n v="365"/>
    <m/>
    <n v="-11.043835616438356"/>
    <d v="2009-06-01T00:00:00"/>
    <m/>
    <m/>
    <m/>
    <m/>
    <m/>
    <m/>
    <m/>
    <m/>
    <m/>
    <m/>
    <m/>
    <m/>
    <m/>
    <m/>
    <m/>
    <n v="14.638888888888889"/>
    <m/>
    <m/>
    <m/>
    <m/>
    <m/>
    <m/>
    <m/>
    <m/>
  </r>
  <r>
    <n v="705"/>
    <x v="0"/>
    <m/>
    <x v="5"/>
    <s v="Mechanical Jaw Crusher for High Capacity"/>
    <d v="2020-10-22T00:00:00"/>
    <s v="2020-21"/>
    <m/>
    <n v="6.3333333333333325E-2"/>
    <m/>
    <m/>
    <n v="76700"/>
    <m/>
    <n v="76700"/>
    <n v="7000.363470319634"/>
    <n v="4857.6666666666661"/>
    <n v="11858.030136986301"/>
    <n v="64841.969863013699"/>
    <n v="69699.636529680371"/>
    <n v="15"/>
    <n v="365"/>
    <m/>
    <n v="-11.019178082191781"/>
    <d v="2020-10-01T00:00:00"/>
    <m/>
    <m/>
    <m/>
    <m/>
    <m/>
    <m/>
    <m/>
    <s v="a. Manufacture of furniture"/>
    <n v="844"/>
    <n v="106"/>
    <n v="132.5"/>
    <n v="144"/>
    <n v="160.30000000000001"/>
    <n v="1.209811320754717"/>
    <n v="1.209811320754717"/>
    <n v="3.3138888888888891"/>
    <n v="6"/>
    <n v="0.95"/>
    <n v="92792.528301886792"/>
    <n v="48688.15368099232"/>
    <n v="44104.374620894472"/>
    <n v="0.75"/>
    <n v="33078.280965670856"/>
    <n v="33078.280965670856"/>
  </r>
  <r>
    <n v="706"/>
    <x v="0"/>
    <m/>
    <x v="5"/>
    <s v="5 HP Honda Portable water pump"/>
    <d v="2013-06-20T00:00:00"/>
    <s v="2013-14"/>
    <m/>
    <n v="6.4202793834296709E-2"/>
    <m/>
    <m/>
    <n v="75840"/>
    <m/>
    <n v="75840"/>
    <n v="41765.951951856834"/>
    <n v="4869.1398843930629"/>
    <n v="46635.0918362499"/>
    <n v="29204.9081637501"/>
    <n v="34074.048048143166"/>
    <n v="15"/>
    <n v="365"/>
    <m/>
    <n v="-12.238356164383562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52777777777779"/>
    <n v="6"/>
    <n v="0.95"/>
    <n v="114366.43461900283"/>
    <n v="108648.11288805268"/>
    <n v="5718.3217309501488"/>
    <n v="0.75"/>
    <n v="4288.7412982126116"/>
    <n v="5718.321730950147"/>
  </r>
  <r>
    <n v="707"/>
    <x v="0"/>
    <m/>
    <x v="11"/>
    <s v=""/>
    <d v="2022-12-10T00:00:00"/>
    <s v="2022-23"/>
    <m/>
    <n v="0.31666666666666665"/>
    <m/>
    <m/>
    <n v="0"/>
    <n v="75520"/>
    <n v="75520"/>
    <m/>
    <n v="7338.1990867579907"/>
    <n v="7338.1990867579907"/>
    <n v="68181.800913242012"/>
    <n v="0"/>
    <n v="3"/>
    <n v="365"/>
    <m/>
    <n v="-11.104109589041096"/>
    <d v="2022-12-01T00:00:00"/>
    <m/>
    <m/>
    <m/>
    <m/>
    <m/>
    <m/>
    <m/>
    <s v="b. Manufacture of computers and peripheral equipment"/>
    <n v="644"/>
    <n v="132"/>
    <n v="135"/>
    <n v="144"/>
    <n v="135.1"/>
    <n v="1.0007407407407407"/>
    <n v="1.0007407407407407"/>
    <n v="1.1805555555555556"/>
    <n v="5"/>
    <n v="1"/>
    <n v="75575.940740740742"/>
    <n v="17844.319341563787"/>
    <n v="57731.621399176955"/>
    <n v="0.75"/>
    <n v="43298.716049382718"/>
    <n v="43298.716049382718"/>
  </r>
  <r>
    <n v="708"/>
    <x v="0"/>
    <m/>
    <x v="5"/>
    <s v="Delllatitude D630 Not book series( Punit Gupta)"/>
    <d v="2007-01-09T00:00:00"/>
    <s v="2006-07"/>
    <m/>
    <n v="0"/>
    <m/>
    <m/>
    <n v="75400"/>
    <m/>
    <n v="75400"/>
    <n v="71630"/>
    <n v="0"/>
    <n v="71630"/>
    <n v="3770"/>
    <n v="3770"/>
    <n v="3"/>
    <n v="365"/>
    <m/>
    <n v="-11.12054794520548"/>
    <d v="2007-01-01T00:00:00"/>
    <s v="Furniture"/>
    <n v="628"/>
    <n v="28"/>
    <n v="108"/>
    <n v="90"/>
    <n v="138.4"/>
    <n v="1.2814814814814814"/>
    <s v="a. Manufacture of furniture"/>
    <n v="844"/>
    <n v="4"/>
    <n v="103.9"/>
    <n v="144"/>
    <n v="160.30000000000001"/>
    <n v="1.5428296438883542"/>
    <n v="1.9771076177235947"/>
    <n v="17.100000000000001"/>
    <n v="6"/>
    <n v="0.95"/>
    <n v="149073.91437635903"/>
    <n v="141620.21865754106"/>
    <n v="7453.6957188179658"/>
    <n v="0.75"/>
    <n v="5590.2717891134744"/>
    <n v="7453.6957188179576"/>
  </r>
  <r>
    <n v="709"/>
    <x v="0"/>
    <m/>
    <x v="5"/>
    <s v="Cots"/>
    <d v="2010-04-15T00:00:00"/>
    <s v="2010-11"/>
    <m/>
    <n v="8.2841579664094406E-3"/>
    <m/>
    <m/>
    <n v="75250"/>
    <m/>
    <n v="75250"/>
    <n v="75250"/>
    <n v="0"/>
    <n v="75250"/>
    <n v="0"/>
    <n v="0"/>
    <n v="10"/>
    <n v="365"/>
    <m/>
    <n v="-11.378082191780821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33333333333334"/>
    <n v="6"/>
    <n v="0.95"/>
    <n v="124751.19261832029"/>
    <n v="118513.63298740427"/>
    <n v="6237.5596309160173"/>
    <n v="0.75"/>
    <n v="4678.169723187013"/>
    <n v="6237.5596309160201"/>
  </r>
  <r>
    <n v="710"/>
    <x v="0"/>
    <m/>
    <x v="5"/>
    <s v="EMERSON MAKE 6KVA UPS"/>
    <d v="2019-10-05T00:00:00"/>
    <s v="2019-20"/>
    <m/>
    <n v="0.31666666666666665"/>
    <m/>
    <m/>
    <n v="74930"/>
    <m/>
    <n v="74930"/>
    <n v="59092.056164383554"/>
    <n v="12091.443835616446"/>
    <n v="71183.5"/>
    <n v="3746.5"/>
    <n v="15837.943835616446"/>
    <n v="3"/>
    <n v="365"/>
    <m/>
    <n v="-11.356164383561644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611111111111107"/>
    <n v="6"/>
    <n v="0.95"/>
    <n v="91271.117021276616"/>
    <n v="63023.551406126877"/>
    <n v="28247.565615149739"/>
    <n v="0.75"/>
    <n v="21185.674211362304"/>
    <n v="21185.674211362304"/>
  </r>
  <r>
    <n v="711"/>
    <x v="0"/>
    <m/>
    <x v="5"/>
    <s v="731199917645 DT. 20.07.2021"/>
    <d v="2021-07-30T00:00:00"/>
    <s v="2021-22"/>
    <m/>
    <n v="0.31666666666666665"/>
    <m/>
    <m/>
    <n v="74930"/>
    <m/>
    <n v="74930"/>
    <n v="15926.901826484018"/>
    <n v="23727.833333333332"/>
    <n v="39654.735159817348"/>
    <n v="35275.264840182652"/>
    <n v="59003.09817351598"/>
    <n v="3"/>
    <n v="365"/>
    <m/>
    <n v="-11.252054794520548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5416666666666665"/>
    <n v="6"/>
    <n v="0.95"/>
    <n v="82156.491108071146"/>
    <n v="33062.282359116129"/>
    <n v="49094.208748955018"/>
    <n v="0.75"/>
    <n v="36820.656561716263"/>
    <n v="36820.656561716263"/>
  </r>
  <r>
    <n v="712"/>
    <x v="0"/>
    <m/>
    <x v="5"/>
    <s v="3 KVA ONLINE UPS"/>
    <d v="2016-03-31T00:00:00"/>
    <s v="2015-16"/>
    <m/>
    <n v="6.3333333333333325E-2"/>
    <m/>
    <m/>
    <n v="74446.740000000005"/>
    <m/>
    <n v="74446.740000000005"/>
    <n v="28302.678899178085"/>
    <n v="4714.9601999999995"/>
    <n v="33017.639099178086"/>
    <n v="41429.100900821919"/>
    <n v="46144.06110082192"/>
    <n v="15"/>
    <n v="365"/>
    <m/>
    <n v="-10.91232876712328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04134.48884816756"/>
    <n v="98927.764405759168"/>
    <n v="5206.724442408391"/>
    <n v="0.75"/>
    <n v="3905.0433318062933"/>
    <n v="5206.7244424083829"/>
  </r>
  <r>
    <n v="713"/>
    <x v="0"/>
    <m/>
    <x v="5"/>
    <s v="Microsoft surface pro 7 Platinum device"/>
    <d v="2020-03-31T00:00:00"/>
    <s v="2019-20"/>
    <m/>
    <n v="0.31666666666666665"/>
    <m/>
    <m/>
    <n v="74435"/>
    <m/>
    <n v="74435"/>
    <n v="47206.744977168943"/>
    <n v="23571.083333333332"/>
    <n v="70777.828310502271"/>
    <n v="3657.1716894977289"/>
    <n v="27228.255022831057"/>
    <n v="3"/>
    <n v="365"/>
    <m/>
    <n v="-10.873972602739727"/>
    <d v="2020-03-01T00:00:00"/>
    <m/>
    <m/>
    <m/>
    <m/>
    <m/>
    <m/>
    <m/>
    <s v="a. Manufacture of furniture"/>
    <n v="844"/>
    <n v="99"/>
    <n v="132"/>
    <n v="144"/>
    <n v="160.30000000000001"/>
    <n v="1.2143939393939396"/>
    <n v="1.2143939393939396"/>
    <n v="3.875"/>
    <n v="6"/>
    <n v="0.95"/>
    <n v="90393.412878787887"/>
    <n v="55460.125193339649"/>
    <n v="34933.287685448238"/>
    <n v="0.75"/>
    <n v="26199.965764086177"/>
    <n v="26199.965764086177"/>
  </r>
  <r>
    <n v="714"/>
    <x v="0"/>
    <m/>
    <x v="5"/>
    <s v="blue Star Split Ace.1.5.Ton"/>
    <d v="2008-03-14T00:00:00"/>
    <s v="2007-08"/>
    <m/>
    <n v="7.4072169713457744E-2"/>
    <m/>
    <m/>
    <n v="73650"/>
    <m/>
    <n v="73650"/>
    <n v="64796.065223038146"/>
    <n v="5455.4152993961625"/>
    <n v="70251.480522434314"/>
    <n v="3398.5194775656855"/>
    <n v="8853.9347769618544"/>
    <n v="15"/>
    <n v="365"/>
    <m/>
    <n v="-10.964383561643835"/>
    <d v="2008-03-01T00:00:00"/>
    <s v="Air Conditioners"/>
    <n v="686"/>
    <n v="42"/>
    <n v="98.1"/>
    <n v="90"/>
    <n v="103.4"/>
    <n v="1.054026503567788"/>
    <s v="Air conditioner"/>
    <n v="653"/>
    <n v="4"/>
    <n v="100.8"/>
    <n v="144"/>
    <n v="122.3"/>
    <n v="1.2132936507936507"/>
    <n v="1.2788436645470285"/>
    <n v="15.919444444444444"/>
    <n v="8"/>
    <n v="0.9"/>
    <n v="94186.835893888652"/>
    <n v="84768.152304499788"/>
    <n v="9418.6835893888638"/>
    <n v="0.75"/>
    <n v="7064.0126920416478"/>
    <n v="9418.6835893888638"/>
  </r>
  <r>
    <n v="715"/>
    <x v="0"/>
    <m/>
    <x v="11"/>
    <s v="APPLE IPAD AIR"/>
    <d v="2023-03-31T00:00:00"/>
    <s v="2022-23"/>
    <m/>
    <n v="0.31666666666666665"/>
    <m/>
    <m/>
    <n v="0"/>
    <n v="73455"/>
    <n v="73455"/>
    <m/>
    <n v="63.728082191780821"/>
    <n v="63.728082191780821"/>
    <n v="73391.271917808219"/>
    <n v="0"/>
    <n v="3"/>
    <n v="365"/>
    <m/>
    <n v="-10.72054794520548"/>
    <d v="2023-03-01T00:00:00"/>
    <m/>
    <m/>
    <m/>
    <m/>
    <m/>
    <m/>
    <m/>
    <s v="c. Manufacture of communication equipment"/>
    <n v="648"/>
    <n v="135"/>
    <n v="130.5"/>
    <n v="144"/>
    <n v="139.4"/>
    <n v="1.0681992337164752"/>
    <n v="1.0681992337164752"/>
    <n v="0.875"/>
    <n v="5"/>
    <n v="1"/>
    <n v="78464.574712643691"/>
    <n v="13731.300574712648"/>
    <n v="64733.274137931046"/>
    <n v="0.75"/>
    <n v="48549.955603448281"/>
    <n v="48549.955603448281"/>
  </r>
  <r>
    <n v="716"/>
    <x v="0"/>
    <m/>
    <x v="5"/>
    <s v="05 LCD TV 22''"/>
    <d v="2012-04-01T00:00:00"/>
    <s v="2012-13"/>
    <m/>
    <n v="6.7110642781875646E-2"/>
    <m/>
    <m/>
    <n v="73000.02"/>
    <m/>
    <n v="73000.02"/>
    <n v="44854.627673551091"/>
    <n v="4899.0782652897778"/>
    <n v="49753.705938840867"/>
    <n v="23246.314061159137"/>
    <n v="28145.392326448913"/>
    <n v="15"/>
    <n v="365"/>
    <m/>
    <n v="-10.545205479452054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71427.711876923087"/>
    <n v="64284.940689230782"/>
    <n v="7142.7711876923058"/>
    <n v="0.75"/>
    <n v="5357.0783907692294"/>
    <n v="7142.7711876923067"/>
  </r>
  <r>
    <n v="717"/>
    <x v="0"/>
    <m/>
    <x v="5"/>
    <s v="BN.7698,Sony Vaio Laptop-Sanjay Bhattacharya-CEO"/>
    <d v="2012-04-01T00:00:00"/>
    <s v="2012-13"/>
    <m/>
    <n v="0.6990780821917808"/>
    <m/>
    <m/>
    <n v="73000"/>
    <m/>
    <n v="73000"/>
    <n v="69350"/>
    <n v="0"/>
    <n v="69350"/>
    <n v="3650"/>
    <n v="3650"/>
    <n v="3"/>
    <n v="365"/>
    <m/>
    <n v="-10.545205479452054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22675.02726281351"/>
    <n v="122675.02726281353"/>
    <n v="0"/>
    <n v="0.75"/>
    <n v="0"/>
    <n v="0"/>
  </r>
  <r>
    <n v="718"/>
    <x v="0"/>
    <m/>
    <x v="5"/>
    <s v="HP 6550B Laptop (Punit Gupta)"/>
    <d v="2010-10-30T00:00:00"/>
    <s v="2010-11"/>
    <m/>
    <n v="0.40729808219178071"/>
    <m/>
    <m/>
    <n v="72975"/>
    <m/>
    <n v="72975"/>
    <n v="69326.25"/>
    <n v="0"/>
    <n v="69326.25"/>
    <n v="3648.75"/>
    <n v="3648.75"/>
    <n v="3"/>
    <n v="365"/>
    <m/>
    <n v="-10.64931506849315"/>
    <d v="2010-10-01T00:00:00"/>
    <s v="Computers"/>
    <n v="756"/>
    <n v="73"/>
    <n v="83.1"/>
    <n v="90"/>
    <n v="87"/>
    <n v="1.0469314079422383"/>
    <s v="Laptops"/>
    <n v="646"/>
    <n v="4"/>
    <n v="91.7"/>
    <n v="144"/>
    <n v="154.1"/>
    <n v="1.6804798255179934"/>
    <n v="1.7593471097480797"/>
    <n v="13.291666666666666"/>
    <n v="5"/>
    <n v="1"/>
    <n v="128388.35533386611"/>
    <n v="128388.35533386613"/>
    <n v="0"/>
    <n v="0.75"/>
    <n v="0"/>
    <n v="0"/>
  </r>
  <r>
    <n v="719"/>
    <x v="0"/>
    <m/>
    <x v="5"/>
    <s v="Canon Ir-2318L (18 cpm) - Copier"/>
    <d v="2012-04-01T00:00:00"/>
    <s v="2012-13"/>
    <m/>
    <n v="6.2115384615384614E-2"/>
    <m/>
    <m/>
    <n v="72800"/>
    <m/>
    <n v="72800"/>
    <n v="46550"/>
    <n v="4522"/>
    <n v="51072"/>
    <n v="21728"/>
    <n v="26250"/>
    <n v="15"/>
    <n v="365"/>
    <m/>
    <n v="-10.17808219178082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2317.99807507219"/>
    <n v="106702.09817131858"/>
    <n v="5615.8999037536123"/>
    <n v="0.75"/>
    <n v="4211.9249278152092"/>
    <n v="5615.8999037536141"/>
  </r>
  <r>
    <n v="720"/>
    <x v="0"/>
    <m/>
    <x v="5"/>
    <s v="township  building c15&amp;16"/>
    <d v="2021-09-04T00:00:00"/>
    <s v="2021-22"/>
    <m/>
    <n v="0.19"/>
    <m/>
    <m/>
    <n v="72778"/>
    <m/>
    <n v="72778"/>
    <n v="7917.8476164383555"/>
    <n v="13827.82"/>
    <n v="21745.667616438353"/>
    <n v="51032.332383561647"/>
    <n v="64860.152383561646"/>
    <n v="5"/>
    <n v="365"/>
    <m/>
    <n v="-10.178082191780822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472222222222224"/>
    <n v="6"/>
    <n v="0.95"/>
    <n v="78773.216745442274"/>
    <n v="30522.798034767551"/>
    <n v="48250.418710674727"/>
    <n v="0.75"/>
    <n v="36187.814033006041"/>
    <n v="36187.814033006041"/>
  </r>
  <r>
    <n v="721"/>
    <x v="0"/>
    <m/>
    <x v="5"/>
    <s v="Steel Almirah (Size-32&quot;X18&quot;X78&quot;"/>
    <d v="2015-10-06T00:00:00"/>
    <s v="2015-16"/>
    <m/>
    <n v="9.5000000000000001E-2"/>
    <m/>
    <m/>
    <n v="72640"/>
    <m/>
    <n v="72640"/>
    <n v="44766.12164383562"/>
    <n v="6900.8"/>
    <n v="51666.921643835623"/>
    <n v="20973.078356164377"/>
    <n v="27873.87835616438"/>
    <n v="10"/>
    <n v="365"/>
    <m/>
    <n v="-10.065753424657535"/>
    <d v="2015-10-01T00:00:00"/>
    <m/>
    <m/>
    <m/>
    <m/>
    <m/>
    <m/>
    <m/>
    <s v="a. Manufacture of furniture"/>
    <n v="844"/>
    <n v="46"/>
    <n v="112.4"/>
    <n v="144"/>
    <n v="160.30000000000001"/>
    <n v="1.4261565836298933"/>
    <n v="1.4261565836298933"/>
    <n v="8.3583333333333325"/>
    <n v="6"/>
    <n v="0.95"/>
    <n v="103596.01423487545"/>
    <n v="98416.213523131664"/>
    <n v="5179.800711743781"/>
    <n v="0.75"/>
    <n v="3884.8505338078357"/>
    <n v="5179.8007117437764"/>
  </r>
  <r>
    <n v="722"/>
    <x v="0"/>
    <m/>
    <x v="5"/>
    <s v="Radio WI-FI ( Microtik)"/>
    <d v="2012-04-01T00:00:00"/>
    <s v="2012-13"/>
    <m/>
    <n v="6.3026343519494196E-2"/>
    <m/>
    <m/>
    <n v="72134.399999999994"/>
    <m/>
    <n v="72134.399999999994"/>
    <n v="45795.842630136984"/>
    <n v="4546.3674739726021"/>
    <n v="50342.210104109588"/>
    <n v="21792.189895890406"/>
    <n v="26338.557369863011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1291.09066410009"/>
    <n v="105726.53613089508"/>
    <n v="5564.5545332050096"/>
    <n v="0.75"/>
    <n v="4173.4158999037572"/>
    <n v="5564.5545332050096"/>
  </r>
  <r>
    <n v="723"/>
    <x v="0"/>
    <m/>
    <x v="5"/>
    <s v="RADIO LINK"/>
    <d v="2012-04-01T00:00:00"/>
    <s v="2012-13"/>
    <m/>
    <n v="6.4547945205479462E-2"/>
    <m/>
    <m/>
    <n v="72072.5"/>
    <m/>
    <n v="72072.5"/>
    <n v="45208.216095890413"/>
    <n v="4652.1317808219183"/>
    <n v="49860.347876712331"/>
    <n v="22212.152123287669"/>
    <n v="26864.283904109587"/>
    <n v="15"/>
    <n v="365"/>
    <m/>
    <n v="-4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1195.58950914341"/>
    <n v="105635.81003368624"/>
    <n v="5559.779475457166"/>
    <n v="0.75"/>
    <n v="4169.8346065928745"/>
    <n v="5559.7794754571751"/>
  </r>
  <r>
    <n v="724"/>
    <x v="0"/>
    <m/>
    <x v="5"/>
    <s v="Executive Chairs"/>
    <d v="2021-03-31T00:00:00"/>
    <s v="2020-21"/>
    <m/>
    <n v="9.5000000000000001E-2"/>
    <m/>
    <m/>
    <n v="71892.39"/>
    <m/>
    <n v="71892.39"/>
    <n v="6848.4887679452049"/>
    <n v="6829.7770499999997"/>
    <n v="13678.265817945205"/>
    <n v="58214.124182054795"/>
    <n v="65043.901232054792"/>
    <n v="10"/>
    <n v="365"/>
    <m/>
    <n v="-7.0082191780821912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80477.305286312854"/>
    <n v="36633.940010540333"/>
    <n v="43843.365275772521"/>
    <n v="0.75"/>
    <n v="32882.523956829391"/>
    <n v="32882.523956829391"/>
  </r>
  <r>
    <n v="725"/>
    <x v="0"/>
    <m/>
    <x v="5"/>
    <s v="HP Desktop with TFT"/>
    <d v="2010-06-09T00:00:00"/>
    <s v="2010-11"/>
    <m/>
    <n v="0.30382054794520547"/>
    <m/>
    <m/>
    <n v="71820"/>
    <m/>
    <n v="71820"/>
    <n v="68229"/>
    <n v="0"/>
    <n v="68229"/>
    <n v="3591"/>
    <n v="3591"/>
    <n v="3"/>
    <n v="365"/>
    <m/>
    <n v="-4.0082191780821912"/>
    <d v="2010-06-01T00:00:00"/>
    <s v="Computers"/>
    <n v="756"/>
    <n v="69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683333333333334"/>
    <n v="5"/>
    <n v="1"/>
    <n v="86487.909908939051"/>
    <n v="86487.909908939051"/>
    <n v="0"/>
    <n v="0.75"/>
    <n v="0"/>
    <n v="0"/>
  </r>
  <r>
    <n v="726"/>
    <x v="0"/>
    <m/>
    <x v="5"/>
    <s v="PROJECTOR"/>
    <d v="2016-03-31T00:00:00"/>
    <s v="2015-16"/>
    <m/>
    <n v="0.31666666666666665"/>
    <m/>
    <m/>
    <n v="71812.5"/>
    <m/>
    <n v="71812.5"/>
    <n v="68284.178082191778"/>
    <n v="0"/>
    <n v="68284.178082191778"/>
    <n v="3528.3219178082218"/>
    <n v="3528.3219178082218"/>
    <n v="3"/>
    <n v="365"/>
    <m/>
    <n v="-7.0082191780821912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00449.77094240839"/>
    <n v="95427.282395287955"/>
    <n v="5022.4885471204325"/>
    <n v="0.75"/>
    <n v="3766.8664103403244"/>
    <n v="5022.4885471204243"/>
  </r>
  <r>
    <n v="727"/>
    <x v="0"/>
    <m/>
    <x v="5"/>
    <s v="Whirlpool Air Conditioner"/>
    <d v="2016-03-07T00:00:00"/>
    <s v="2015-16"/>
    <m/>
    <n v="6.3333333333333325E-2"/>
    <m/>
    <m/>
    <n v="71800"/>
    <m/>
    <n v="71800"/>
    <n v="27595.461187214605"/>
    <n v="4547.333333333333"/>
    <n v="32142.794520547937"/>
    <n v="39657.205479452066"/>
    <n v="44204.538812785395"/>
    <n v="15"/>
    <n v="365"/>
    <m/>
    <n v="-7.0082191780821912"/>
    <d v="2016-03-01T00:00:00"/>
    <m/>
    <m/>
    <m/>
    <m/>
    <m/>
    <m/>
    <m/>
    <s v="Air conditioner"/>
    <n v="653"/>
    <n v="51"/>
    <n v="110.5"/>
    <n v="144"/>
    <n v="122.3"/>
    <n v="1.1067873303167421"/>
    <n v="1.1067873303167421"/>
    <n v="7.9388888888888891"/>
    <n v="8"/>
    <n v="0.9"/>
    <n v="79467.330316742082"/>
    <n v="70974.259389140279"/>
    <n v="8493.0709276018024"/>
    <n v="0.75"/>
    <n v="6369.8031957013518"/>
    <n v="7946.7330316742064"/>
  </r>
  <r>
    <n v="728"/>
    <x v="0"/>
    <m/>
    <x v="5"/>
    <s v="Steel Almirah"/>
    <d v="2012-04-01T00:00:00"/>
    <s v="2012-13"/>
    <m/>
    <n v="9.8379315068493151E-2"/>
    <m/>
    <m/>
    <n v="71660"/>
    <m/>
    <n v="71660"/>
    <n v="71660"/>
    <n v="0"/>
    <n v="71660"/>
    <n v="0"/>
    <n v="0"/>
    <n v="10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0559.17228103946"/>
    <n v="105031.21366698747"/>
    <n v="5527.9586140519823"/>
    <n v="0.75"/>
    <n v="4145.9689605389867"/>
    <n v="5527.9586140519777"/>
  </r>
  <r>
    <n v="729"/>
    <x v="0"/>
    <m/>
    <x v="13"/>
    <s v="De-Watering Pump FOR SRTS USE"/>
    <d v="2023-03-31T00:00:00"/>
    <s v="2022-23"/>
    <m/>
    <n v="0.19"/>
    <m/>
    <m/>
    <n v="0"/>
    <n v="71469"/>
    <n v="71469"/>
    <m/>
    <n v="37.203041095890413"/>
    <n v="37.203041095890413"/>
    <n v="71431.796958904117"/>
    <n v="0"/>
    <n v="5"/>
    <n v="365"/>
    <m/>
    <n v="-8.9972602739726035"/>
    <d v="2023-03-01T00:00:00"/>
    <m/>
    <m/>
    <m/>
    <m/>
    <m/>
    <m/>
    <m/>
    <s v="Water pump"/>
    <n v="730"/>
    <n v="135"/>
    <n v="139.9"/>
    <n v="144"/>
    <n v="136.19999999999999"/>
    <n v="0.97355253752680471"/>
    <n v="0.97355253752680471"/>
    <n v="0.875"/>
    <n v="8"/>
    <n v="0.95"/>
    <n v="69578.826304503207"/>
    <n v="7229.6749207022858"/>
    <n v="62349.15138380092"/>
    <n v="0.75"/>
    <n v="46761.863537850688"/>
    <n v="46761.863537850688"/>
  </r>
  <r>
    <n v="730"/>
    <x v="0"/>
    <m/>
    <x v="13"/>
    <s v="DEWATERING PUMP FOR LLAF"/>
    <d v="2023-03-31T00:00:00"/>
    <s v="2022-23"/>
    <m/>
    <n v="0.19"/>
    <m/>
    <m/>
    <n v="0"/>
    <n v="71469"/>
    <n v="71469"/>
    <m/>
    <n v="37.203041095890413"/>
    <n v="37.203041095890413"/>
    <n v="71431.796958904117"/>
    <n v="0"/>
    <n v="5"/>
    <n v="365"/>
    <m/>
    <n v="-8.9753424657534246"/>
    <d v="2023-03-01T00:00:00"/>
    <m/>
    <m/>
    <m/>
    <m/>
    <m/>
    <m/>
    <m/>
    <s v="Water pump"/>
    <n v="730"/>
    <n v="135"/>
    <n v="139.9"/>
    <n v="144"/>
    <n v="136.19999999999999"/>
    <n v="0.97355253752680471"/>
    <n v="0.97355253752680471"/>
    <n v="0.875"/>
    <n v="8"/>
    <n v="0.95"/>
    <n v="69578.826304503207"/>
    <n v="7229.6749207022858"/>
    <n v="62349.15138380092"/>
    <n v="0.75"/>
    <n v="46761.863537850688"/>
    <n v="46761.863537850688"/>
  </r>
  <r>
    <n v="731"/>
    <x v="0"/>
    <m/>
    <x v="13"/>
    <s v="De-Watering Pump CIVIL"/>
    <d v="2023-03-31T00:00:00"/>
    <s v="2022-23"/>
    <m/>
    <n v="0.19"/>
    <m/>
    <m/>
    <n v="0"/>
    <n v="71469"/>
    <n v="71469"/>
    <m/>
    <n v="37.203041095890413"/>
    <n v="37.203041095890413"/>
    <n v="71431.796958904117"/>
    <n v="0"/>
    <n v="5"/>
    <n v="365"/>
    <m/>
    <n v="-8.8246575342465761"/>
    <d v="2023-03-01T00:00:00"/>
    <m/>
    <m/>
    <m/>
    <m/>
    <m/>
    <m/>
    <m/>
    <s v="Water pump"/>
    <n v="730"/>
    <n v="135"/>
    <n v="139.9"/>
    <n v="144"/>
    <n v="136.19999999999999"/>
    <n v="0.97355253752680471"/>
    <n v="0.97355253752680471"/>
    <n v="0.875"/>
    <n v="8"/>
    <n v="0.95"/>
    <n v="69578.826304503207"/>
    <n v="7229.6749207022858"/>
    <n v="62349.15138380092"/>
    <n v="0.75"/>
    <n v="46761.863537850688"/>
    <n v="46761.863537850688"/>
  </r>
  <r>
    <n v="732"/>
    <x v="0"/>
    <m/>
    <x v="5"/>
    <s v="881203383158"/>
    <d v="2022-01-25T00:00:00"/>
    <s v="2021-22"/>
    <m/>
    <n v="9.5000000000000001E-2"/>
    <m/>
    <m/>
    <n v="71461.34"/>
    <m/>
    <n v="71461.34"/>
    <n v="1227.5687720547946"/>
    <n v="6788.8272999999999"/>
    <n v="8016.3960720547948"/>
    <n v="63444.943927945205"/>
    <n v="70233.771227945195"/>
    <n v="10"/>
    <n v="365"/>
    <m/>
    <n v="-8.8246575342465761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555555555555554"/>
    <n v="6"/>
    <n v="0.95"/>
    <n v="74724.414885844744"/>
    <n v="24320.02947442076"/>
    <n v="50404.38541142398"/>
    <n v="0.75"/>
    <n v="37803.289058567985"/>
    <n v="37803.289058567985"/>
  </r>
  <r>
    <n v="733"/>
    <x v="0"/>
    <m/>
    <x v="5"/>
    <s v="15HP 3 phase openwell submersib"/>
    <d v="2013-07-12T00:00:00"/>
    <s v="2013-14"/>
    <m/>
    <n v="6.4132290867229477E-2"/>
    <m/>
    <m/>
    <n v="70560"/>
    <m/>
    <n v="70560"/>
    <n v="38616.384041884383"/>
    <n v="4525.1744435917117"/>
    <n v="43141.558485476096"/>
    <n v="27418.441514523904"/>
    <n v="31943.615958115617"/>
    <n v="15"/>
    <n v="365"/>
    <m/>
    <n v="-8.8219178082191778"/>
    <d v="2013-07-01T00:00:00"/>
    <m/>
    <m/>
    <m/>
    <m/>
    <m/>
    <m/>
    <m/>
    <s v="b. Manufacture of computers and peripheral equipment"/>
    <n v="644"/>
    <n v="19"/>
    <n v="97.4"/>
    <n v="144"/>
    <n v="135.1"/>
    <n v="1.3870636550308006"/>
    <n v="1.3870636550308006"/>
    <n v="10.591666666666667"/>
    <n v="5"/>
    <n v="1"/>
    <n v="97871.211498973295"/>
    <n v="97871.211498973295"/>
    <n v="0"/>
    <n v="0.75"/>
    <n v="0"/>
    <n v="0"/>
  </r>
  <r>
    <n v="734"/>
    <x v="0"/>
    <m/>
    <x v="5"/>
    <m/>
    <d v="2022-03-31T00:00:00"/>
    <s v="2021-22"/>
    <m/>
    <n v="0.31666666666666665"/>
    <m/>
    <m/>
    <n v="70400"/>
    <m/>
    <n v="70400"/>
    <n v="61.077625570776256"/>
    <n v="22293.333333333332"/>
    <n v="22354.410958904107"/>
    <n v="48045.589041095896"/>
    <n v="70338.922374429225"/>
    <n v="3"/>
    <n v="365"/>
    <m/>
    <n v="-8.9534246575342458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71788.295165394404"/>
    <n v="21312.150127226465"/>
    <n v="50476.145038167939"/>
    <n v="0.75"/>
    <n v="37857.108778625952"/>
    <n v="37857.108778625952"/>
  </r>
  <r>
    <n v="735"/>
    <x v="0"/>
    <m/>
    <x v="13"/>
    <s v=""/>
    <d v="2023-03-24T00:00:00"/>
    <s v="2022-23"/>
    <m/>
    <n v="0.19"/>
    <m/>
    <m/>
    <n v="0"/>
    <n v="70400"/>
    <n v="70400"/>
    <m/>
    <n v="293.17260273972602"/>
    <n v="293.17260273972602"/>
    <n v="70106.827397260276"/>
    <n v="0"/>
    <n v="5"/>
    <n v="365"/>
    <m/>
    <n v="-9.0712328767123296"/>
    <d v="2023-03-01T00:00:00"/>
    <m/>
    <m/>
    <m/>
    <m/>
    <m/>
    <m/>
    <m/>
    <s v="g. Manufacture of office machinery and equipment"/>
    <n v="747"/>
    <n v="135"/>
    <n v="130.19999999999999"/>
    <n v="144"/>
    <n v="130.19999999999999"/>
    <n v="1"/>
    <n v="1"/>
    <n v="0.89166666666666672"/>
    <n v="8"/>
    <n v="1"/>
    <n v="70400"/>
    <n v="7846.666666666667"/>
    <n v="62553.333333333336"/>
    <n v="0.75"/>
    <n v="46915"/>
    <n v="46915"/>
  </r>
  <r>
    <n v="736"/>
    <x v="0"/>
    <m/>
    <x v="5"/>
    <s v="PANASONIC PANABOARD"/>
    <d v="2013-07-16T00:00:00"/>
    <s v="2013-14"/>
    <m/>
    <n v="0.36455275119617225"/>
    <m/>
    <m/>
    <n v="70312.5"/>
    <m/>
    <n v="70312.5"/>
    <n v="66796.875"/>
    <n v="0"/>
    <n v="66796.875"/>
    <n v="3515.625"/>
    <n v="3515.625"/>
    <n v="3"/>
    <n v="365"/>
    <m/>
    <n v="-9.0958904109589049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80555555555556"/>
    <n v="6"/>
    <n v="0.95"/>
    <n v="105732.58677298312"/>
    <n v="100445.95743433396"/>
    <n v="5286.6293386491598"/>
    <n v="0.75"/>
    <n v="3964.9720039868698"/>
    <n v="5286.6293386491607"/>
  </r>
  <r>
    <n v="737"/>
    <x v="0"/>
    <m/>
    <x v="5"/>
    <s v="Split AC 2 Ton"/>
    <d v="2013-09-11T00:00:00"/>
    <s v="2013-14"/>
    <m/>
    <n v="6.3939882419874847E-2"/>
    <m/>
    <m/>
    <n v="69999.990000000005"/>
    <m/>
    <n v="69999.990000000005"/>
    <n v="37646.46576336398"/>
    <n v="4475.7911299924153"/>
    <n v="42122.256893356396"/>
    <n v="27877.733106643609"/>
    <n v="32353.524236636025"/>
    <n v="15"/>
    <n v="365"/>
    <m/>
    <n v="-8.9397260273972599"/>
    <d v="2013-09-01T00:00:00"/>
    <m/>
    <m/>
    <m/>
    <m/>
    <m/>
    <m/>
    <m/>
    <s v="Air conditioner"/>
    <n v="653"/>
    <n v="21"/>
    <n v="105.3"/>
    <n v="144"/>
    <n v="122.3"/>
    <n v="1.1614434947768282"/>
    <n v="1.1614434947768282"/>
    <n v="10.427777777777777"/>
    <n v="8"/>
    <n v="0.9"/>
    <n v="81301.033019943032"/>
    <n v="73170.929717948733"/>
    <n v="8130.1033019942988"/>
    <n v="0.75"/>
    <n v="6097.5774764957241"/>
    <n v="8130.1033019943015"/>
  </r>
  <r>
    <n v="738"/>
    <x v="0"/>
    <m/>
    <x v="5"/>
    <s v="Split AC 2 Ton"/>
    <d v="2013-09-25T00:00:00"/>
    <s v="2013-14"/>
    <m/>
    <n v="6.3896349536599201E-2"/>
    <m/>
    <m/>
    <n v="69999.990000000005"/>
    <m/>
    <n v="69999.990000000005"/>
    <n v="37494.553123856087"/>
    <n v="4472.743828598449"/>
    <n v="41967.296952454533"/>
    <n v="28032.693047545472"/>
    <n v="32505.436876143918"/>
    <n v="15"/>
    <n v="365"/>
    <m/>
    <n v="-9.0356164383561648"/>
    <d v="2013-09-01T00:00:00"/>
    <m/>
    <m/>
    <m/>
    <m/>
    <m/>
    <m/>
    <m/>
    <s v="Air conditioner"/>
    <n v="653"/>
    <n v="21"/>
    <n v="105.3"/>
    <n v="144"/>
    <n v="122.3"/>
    <n v="1.1614434947768282"/>
    <n v="1.1614434947768282"/>
    <n v="10.388888888888889"/>
    <n v="8"/>
    <n v="0.9"/>
    <n v="81301.033019943032"/>
    <n v="73170.929717948733"/>
    <n v="8130.1033019942988"/>
    <n v="0.75"/>
    <n v="6097.5774764957241"/>
    <n v="8130.1033019943015"/>
  </r>
  <r>
    <n v="739"/>
    <x v="0"/>
    <m/>
    <x v="5"/>
    <s v="Split AC 2 Ton"/>
    <d v="2013-02-10T00:00:00"/>
    <s v="2012-13"/>
    <m/>
    <n v="6.4631916996047437E-2"/>
    <m/>
    <m/>
    <n v="69999.990000000005"/>
    <m/>
    <n v="69999.990000000005"/>
    <n v="39974.347259219518"/>
    <n v="4524.2335434041506"/>
    <n v="44498.58080262367"/>
    <n v="25501.409197376335"/>
    <n v="30025.642740780488"/>
    <n v="15"/>
    <n v="365"/>
    <m/>
    <n v="-5.9589041095890405"/>
    <d v="2013-02-01T00:00:00"/>
    <m/>
    <m/>
    <m/>
    <m/>
    <m/>
    <m/>
    <m/>
    <s v="Air conditioner"/>
    <n v="653"/>
    <n v="14"/>
    <n v="103.9"/>
    <n v="144"/>
    <n v="122.3"/>
    <n v="1.1770933589990376"/>
    <n v="1.1770933589990376"/>
    <n v="11.013888888888889"/>
    <n v="8"/>
    <n v="0.9"/>
    <n v="82396.523358999038"/>
    <n v="74156.871023099142"/>
    <n v="8239.6523358998966"/>
    <n v="0.75"/>
    <n v="6179.7392519249224"/>
    <n v="8239.652335899902"/>
  </r>
  <r>
    <n v="740"/>
    <x v="0"/>
    <m/>
    <x v="5"/>
    <s v="251309922050 DT. 24.06.2021"/>
    <d v="2021-07-06T00:00:00"/>
    <s v="2021-22"/>
    <m/>
    <n v="0.31666666666666665"/>
    <m/>
    <m/>
    <n v="69738"/>
    <m/>
    <n v="69738"/>
    <n v="16275.384383561644"/>
    <n v="22083.7"/>
    <n v="38359.084383561647"/>
    <n v="31378.915616438353"/>
    <n v="53462.615616438357"/>
    <n v="3"/>
    <n v="365"/>
    <m/>
    <n v="-5.9287671232876704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6083333333333334"/>
    <n v="6"/>
    <n v="0.95"/>
    <n v="76463.757865937077"/>
    <n v="31578.470001994985"/>
    <n v="44885.287863942096"/>
    <n v="0.75"/>
    <n v="33663.965897956572"/>
    <n v="33663.965897956572"/>
  </r>
  <r>
    <n v="741"/>
    <x v="0"/>
    <m/>
    <x v="5"/>
    <s v="Apple Laptop-Punit Gupta- Apple Store,Cambridge"/>
    <d v="2012-04-01T00:00:00"/>
    <s v="2012-13"/>
    <m/>
    <n v="0.71106904109589042"/>
    <m/>
    <m/>
    <n v="69689"/>
    <m/>
    <n v="69689"/>
    <n v="66204.55"/>
    <n v="0"/>
    <n v="66204.55"/>
    <n v="3484.4499999999971"/>
    <n v="3484.4499999999971"/>
    <n v="3"/>
    <n v="365"/>
    <m/>
    <n v="-5.9150684931506845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17110.95856052343"/>
    <n v="117110.95856052343"/>
    <n v="0"/>
    <n v="0.75"/>
    <n v="0"/>
    <n v="0"/>
  </r>
  <r>
    <n v="742"/>
    <x v="0"/>
    <m/>
    <x v="5"/>
    <s v="Water Cooler"/>
    <d v="2020-07-03T00:00:00"/>
    <s v="2020-21"/>
    <m/>
    <n v="0.19"/>
    <m/>
    <m/>
    <n v="69540.94"/>
    <m/>
    <n v="69540.94"/>
    <n v="23059.013611506853"/>
    <n v="13212.778600000001"/>
    <n v="36271.79221150685"/>
    <n v="33269.147788493152"/>
    <n v="46481.92638849315"/>
    <n v="5"/>
    <n v="365"/>
    <m/>
    <n v="-5.8986301369863021"/>
    <d v="2020-07-01T00:00:00"/>
    <m/>
    <m/>
    <m/>
    <m/>
    <m/>
    <m/>
    <m/>
    <s v="a. Manufacture of furniture"/>
    <n v="844"/>
    <n v="103"/>
    <n v="127.7"/>
    <n v="144"/>
    <n v="160.30000000000001"/>
    <n v="1.255285826155051"/>
    <n v="1.255285826155051"/>
    <n v="3.6166666666666667"/>
    <n v="6"/>
    <n v="0.95"/>
    <n v="87293.756319498832"/>
    <n v="49987.799625735235"/>
    <n v="37305.956693763597"/>
    <n v="0.75"/>
    <n v="27979.467520322698"/>
    <n v="27979.467520322698"/>
  </r>
  <r>
    <n v="743"/>
    <x v="1"/>
    <m/>
    <x v="7"/>
    <s v="746/276"/>
    <d v="2010-04-16T00:00:00"/>
    <s v="2010-11"/>
    <m/>
    <n v="0"/>
    <m/>
    <m/>
    <n v="69021"/>
    <m/>
    <n v="69021"/>
    <n v="0"/>
    <n v="0"/>
    <n v="0"/>
    <n v="69021"/>
    <n v="69021"/>
    <s v="infinite"/>
    <n v="365"/>
    <m/>
    <n v="-8.8794520547945197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744"/>
    <x v="0"/>
    <m/>
    <x v="5"/>
    <s v="Desktop (Lenovo ThinkCentre)"/>
    <d v="2012-04-01T00:00:00"/>
    <s v="2012-13"/>
    <m/>
    <n v="0.35222849315068488"/>
    <m/>
    <m/>
    <n v="68000"/>
    <m/>
    <n v="68000"/>
    <n v="64600"/>
    <n v="0"/>
    <n v="64600"/>
    <n v="3400"/>
    <n v="3400"/>
    <n v="3"/>
    <n v="365"/>
    <m/>
    <n v="-8.8328767123287673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78216.915422885562"/>
    <n v="78216.915422885562"/>
    <n v="0"/>
    <n v="0.75"/>
    <n v="0"/>
    <n v="0"/>
  </r>
  <r>
    <n v="745"/>
    <x v="1"/>
    <m/>
    <x v="7"/>
    <s v="90% Commision on Raigarh Land arcs 12.16@.75%"/>
    <d v="2011-11-24T00:00:00"/>
    <s v="2011-12"/>
    <m/>
    <n v="0"/>
    <m/>
    <m/>
    <n v="67676"/>
    <m/>
    <n v="67676"/>
    <n v="0"/>
    <n v="0"/>
    <n v="0"/>
    <n v="67676"/>
    <n v="67676"/>
    <s v="infinite"/>
    <n v="365"/>
    <m/>
    <n v="-8.8054794520547937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746"/>
    <x v="0"/>
    <m/>
    <x v="5"/>
    <s v="SOFA SET"/>
    <d v="2019-09-19T00:00:00"/>
    <s v="2019-20"/>
    <m/>
    <n v="9.5000000000000001E-2"/>
    <m/>
    <m/>
    <n v="67500.72"/>
    <m/>
    <n v="67500.72"/>
    <n v="16251.029506849316"/>
    <n v="6412.5684000000001"/>
    <n v="22663.597906849318"/>
    <n v="44837.122093150683"/>
    <n v="51249.690493150687"/>
    <n v="10"/>
    <n v="365"/>
    <m/>
    <n v="-8.7452054794520553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82535.205308924502"/>
    <n v="57572.126777294703"/>
    <n v="24963.078531629799"/>
    <n v="0.75"/>
    <n v="18722.308898722349"/>
    <n v="18722.308898722349"/>
  </r>
  <r>
    <n v="747"/>
    <x v="0"/>
    <m/>
    <x v="5"/>
    <s v="Split Ac with Stablizer"/>
    <d v="2009-04-07T00:00:00"/>
    <s v="2009-10"/>
    <m/>
    <n v="7.1230506155950751E-2"/>
    <m/>
    <m/>
    <n v="67300"/>
    <m/>
    <n v="67300"/>
    <n v="54281.705199295393"/>
    <n v="4793.8130642954857"/>
    <n v="59075.518263590879"/>
    <n v="8224.4817364091214"/>
    <n v="13018.294800704607"/>
    <n v="15"/>
    <n v="365"/>
    <m/>
    <n v="-8.8054794520547937"/>
    <d v="2009-04-01T00:00:00"/>
    <s v="Air Conditioners"/>
    <n v="686"/>
    <n v="55"/>
    <n v="102.9"/>
    <n v="90"/>
    <n v="103.4"/>
    <n v="1.0048590864917395"/>
    <s v="Air conditioner"/>
    <n v="653"/>
    <n v="4"/>
    <n v="100.8"/>
    <n v="144"/>
    <n v="122.3"/>
    <n v="1.2132936507936507"/>
    <n v="1.2191891495827354"/>
    <n v="14.855555555555556"/>
    <n v="8"/>
    <n v="0.9"/>
    <n v="82051.429766918096"/>
    <n v="73846.286790226295"/>
    <n v="8205.1429766918009"/>
    <n v="0.75"/>
    <n v="6153.8572325188507"/>
    <n v="8205.1429766918081"/>
  </r>
  <r>
    <n v="748"/>
    <x v="0"/>
    <m/>
    <x v="5"/>
    <s v="8-Air Cooler for HR"/>
    <d v="2023-03-31T00:00:00"/>
    <s v="2022-23"/>
    <m/>
    <n v="9.5000000000000001E-2"/>
    <m/>
    <m/>
    <n v="0"/>
    <n v="67221"/>
    <n v="67221"/>
    <m/>
    <n v="17.495876712328766"/>
    <n v="17.495876712328766"/>
    <n v="67203.504123287668"/>
    <n v="0"/>
    <n v="10"/>
    <n v="365"/>
    <m/>
    <n v="-8.7232876712328764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5"/>
    <n v="67304.973766395997"/>
    <n v="9324.5432405527772"/>
    <n v="57980.430525843221"/>
    <n v="0.75"/>
    <n v="43485.322894382414"/>
    <n v="43485.322894382414"/>
  </r>
  <r>
    <n v="749"/>
    <x v="0"/>
    <m/>
    <x v="5"/>
    <s v="GYSER-6LTR"/>
    <d v="2012-04-01T00:00:00"/>
    <s v="2012-13"/>
    <m/>
    <n v="6.5769230769230774E-2"/>
    <m/>
    <m/>
    <n v="67199.990000000005"/>
    <m/>
    <n v="67199.990000000005"/>
    <n v="41741.532250000004"/>
    <n v="4419.6916500000007"/>
    <n v="46161.223900000005"/>
    <n v="21038.766100000001"/>
    <n v="25458.457750000001"/>
    <n v="15"/>
    <n v="365"/>
    <m/>
    <n v="-8.665753424657534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3678.13664100097"/>
    <n v="98494.229808950913"/>
    <n v="5183.9068320500519"/>
    <n v="0.75"/>
    <n v="3887.9301240375389"/>
    <n v="5183.9068320500528"/>
  </r>
  <r>
    <n v="750"/>
    <x v="0"/>
    <m/>
    <x v="5"/>
    <s v="Matrix NAVAN IP-PBX"/>
    <d v="2014-03-08T00:00:00"/>
    <s v="2013-14"/>
    <m/>
    <n v="6.3403045312786649E-2"/>
    <m/>
    <m/>
    <n v="66811.5"/>
    <m/>
    <n v="66811.5"/>
    <n v="34097.092029568543"/>
    <n v="4236.052561915245"/>
    <n v="38333.14459148379"/>
    <n v="28478.35540851621"/>
    <n v="32714.407970431457"/>
    <n v="15"/>
    <n v="365"/>
    <m/>
    <n v="-5.5534246575342472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61111111111118"/>
    <n v="6"/>
    <n v="0.95"/>
    <n v="92887.107111882055"/>
    <n v="88242.751756287951"/>
    <n v="4644.3553555941035"/>
    <n v="0.75"/>
    <n v="3483.2665166955776"/>
    <n v="4644.3553555941071"/>
  </r>
  <r>
    <n v="751"/>
    <x v="0"/>
    <m/>
    <x v="5"/>
    <s v="1.5 ton Split AC"/>
    <d v="2013-05-09T00:00:00"/>
    <s v="2013-14"/>
    <m/>
    <n v="6.4339063714063727E-2"/>
    <m/>
    <m/>
    <n v="66600"/>
    <m/>
    <n v="66600"/>
    <n v="37114.002461921649"/>
    <n v="4284.9816433566439"/>
    <n v="41398.984105278294"/>
    <n v="25201.015894721706"/>
    <n v="29485.997538078351"/>
    <n v="15"/>
    <n v="365"/>
    <m/>
    <n v="-8.5315068493150683"/>
    <d v="2013-05-01T00:00:00"/>
    <m/>
    <m/>
    <m/>
    <m/>
    <m/>
    <m/>
    <m/>
    <s v="Air conditioner"/>
    <n v="653"/>
    <n v="17"/>
    <n v="104.5"/>
    <n v="144"/>
    <n v="122.3"/>
    <n v="1.1703349282296651"/>
    <n v="1.1703349282296651"/>
    <n v="10.766666666666667"/>
    <n v="8"/>
    <n v="0.9"/>
    <n v="77944.306220095692"/>
    <n v="70149.875598086132"/>
    <n v="7794.4306220095605"/>
    <n v="0.75"/>
    <n v="5845.8229665071703"/>
    <n v="7794.4306220095677"/>
  </r>
  <r>
    <n v="752"/>
    <x v="0"/>
    <m/>
    <x v="5"/>
    <s v="FOR TOWNSHIP"/>
    <d v="2021-04-28T00:00:00"/>
    <s v="2021-22"/>
    <m/>
    <n v="9.5000000000000001E-2"/>
    <m/>
    <m/>
    <n v="65970.67"/>
    <m/>
    <n v="65970.67"/>
    <n v="5803.6115443835615"/>
    <n v="6267.2136499999997"/>
    <n v="12070.82519438356"/>
    <n v="53899.844805616434"/>
    <n v="60167.058455616439"/>
    <n v="10"/>
    <n v="365"/>
    <m/>
    <n v="-8.5315068493150683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7972222222222221"/>
    <n v="6"/>
    <n v="0.95"/>
    <n v="72531.539101508912"/>
    <n v="32123.748556230785"/>
    <n v="40407.790545278127"/>
    <n v="0.75"/>
    <n v="30305.842908958595"/>
    <n v="30305.842908958595"/>
  </r>
  <r>
    <n v="753"/>
    <x v="0"/>
    <m/>
    <x v="5"/>
    <s v=""/>
    <d v="2021-04-21T00:00:00"/>
    <s v="2021-22"/>
    <m/>
    <n v="0.11874999999999999"/>
    <m/>
    <m/>
    <n v="65500.06"/>
    <m/>
    <n v="65500.06"/>
    <n v="7351.9331044520541"/>
    <n v="7778.1321249999992"/>
    <n v="15130.065229452053"/>
    <n v="50369.994770547943"/>
    <n v="58148.126895547946"/>
    <n v="8"/>
    <n v="365"/>
    <m/>
    <n v="-8.4301369863013704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166666666666669"/>
    <n v="6"/>
    <n v="0.95"/>
    <n v="72014.126323731136"/>
    <n v="32116.299947986208"/>
    <n v="39897.826375744931"/>
    <n v="0.75"/>
    <n v="29923.369781808698"/>
    <n v="29923.369781808698"/>
  </r>
  <r>
    <n v="754"/>
    <x v="0"/>
    <m/>
    <x v="5"/>
    <s v="BAJAJ OPTIMA LX CHASIS NO. OS17EA8219"/>
    <d v="2021-04-21T00:00:00"/>
    <s v="2021-22"/>
    <m/>
    <n v="0.11874999999999999"/>
    <m/>
    <m/>
    <n v="65500.05"/>
    <m/>
    <n v="65500.05"/>
    <n v="7351.9319820205483"/>
    <n v="7778.1309375000001"/>
    <n v="15130.062919520547"/>
    <n v="50369.987080479455"/>
    <n v="58148.118017979454"/>
    <n v="8"/>
    <n v="365"/>
    <m/>
    <n v="-8.2821917808219183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166666666666669"/>
    <n v="6"/>
    <n v="0.95"/>
    <n v="72014.115329218112"/>
    <n v="32116.295044738803"/>
    <n v="39897.820284479312"/>
    <n v="0.75"/>
    <n v="29923.365213359484"/>
    <n v="29923.365213359484"/>
  </r>
  <r>
    <n v="755"/>
    <x v="0"/>
    <m/>
    <x v="5"/>
    <s v="BAJAJ OPTIMA LX CHASIS NO. OS17EB0621"/>
    <d v="2021-04-20T00:00:00"/>
    <s v="2021-22"/>
    <m/>
    <n v="0.11874999999999999"/>
    <m/>
    <m/>
    <n v="65500.05"/>
    <m/>
    <n v="65500.05"/>
    <n v="7373.2419297945207"/>
    <n v="7778.1309375000001"/>
    <n v="15151.372867294522"/>
    <n v="50348.677132705481"/>
    <n v="58126.808070205479"/>
    <n v="8"/>
    <n v="365"/>
    <m/>
    <n v="-8.2027397260273975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194444444444446"/>
    <n v="6"/>
    <n v="0.95"/>
    <n v="72014.115329218112"/>
    <n v="32147.967919536375"/>
    <n v="39866.14740968174"/>
    <n v="0.75"/>
    <n v="29899.610557261305"/>
    <n v="29899.610557261305"/>
  </r>
  <r>
    <n v="756"/>
    <x v="0"/>
    <m/>
    <x v="5"/>
    <s v="Bain Marie(72'' x 30'' x 34'')"/>
    <d v="2013-05-08T00:00:00"/>
    <s v="2013-14"/>
    <m/>
    <n v="6.4342335340975332E-2"/>
    <m/>
    <m/>
    <n v="65425"/>
    <m/>
    <n v="65425"/>
    <n v="36469.439961302109"/>
    <n v="4209.5972896833109"/>
    <n v="40679.037250985421"/>
    <n v="24745.962749014579"/>
    <n v="28955.560038697891"/>
    <n v="15"/>
    <n v="365"/>
    <m/>
    <n v="-7.909589041095889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69444444444444"/>
    <n v="6"/>
    <n v="0.95"/>
    <n v="96305.119375573922"/>
    <n v="91489.863406795223"/>
    <n v="4815.2559687786998"/>
    <n v="0.75"/>
    <n v="3611.4419765840248"/>
    <n v="4815.2559687787007"/>
  </r>
  <r>
    <n v="757"/>
    <x v="0"/>
    <m/>
    <x v="5"/>
    <s v="IRON SAFE CASE"/>
    <d v="2012-04-01T00:00:00"/>
    <s v="2012-13"/>
    <m/>
    <n v="6.5058482613277138E-2"/>
    <m/>
    <m/>
    <n v="65399.99"/>
    <m/>
    <n v="65399.99"/>
    <n v="40855.869938382508"/>
    <n v="4254.8241123234984"/>
    <n v="45110.694050706006"/>
    <n v="20289.295949293992"/>
    <n v="24544.12006161749"/>
    <n v="15"/>
    <n v="365"/>
    <m/>
    <n v="-8.035616438356164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0901.04328200192"/>
    <n v="95855.991117901824"/>
    <n v="5045.052164100096"/>
    <n v="0.75"/>
    <n v="3783.789123075072"/>
    <n v="5045.0521641001005"/>
  </r>
  <r>
    <n v="758"/>
    <x v="0"/>
    <m/>
    <x v="5"/>
    <s v="ATTENDANCE SYSTEM"/>
    <d v="2016-03-31T00:00:00"/>
    <s v="2015-16"/>
    <m/>
    <n v="6.3333333333333325E-2"/>
    <m/>
    <m/>
    <n v="65332.5"/>
    <m/>
    <n v="65332.5"/>
    <n v="24837.686232876706"/>
    <n v="4137.7249999999995"/>
    <n v="28975.411232876704"/>
    <n v="36357.088767123292"/>
    <n v="40494.813767123298"/>
    <n v="15"/>
    <n v="365"/>
    <m/>
    <n v="-5.0109589041095894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91385.68717277488"/>
    <n v="86816.402814136134"/>
    <n v="4569.2843586387462"/>
    <n v="0.75"/>
    <n v="3426.9632689790596"/>
    <n v="4569.284358638748"/>
  </r>
  <r>
    <n v="759"/>
    <x v="0"/>
    <m/>
    <x v="5"/>
    <s v="FURNITURE &amp; FIXTURE"/>
    <d v="2017-03-31T00:00:00"/>
    <s v="2016-17"/>
    <m/>
    <n v="9.5000000000000001E-2"/>
    <m/>
    <m/>
    <n v="65234"/>
    <m/>
    <n v="65234"/>
    <n v="31003.128712328766"/>
    <n v="6197.2300000000005"/>
    <n v="37200.358712328765"/>
    <n v="28033.641287671235"/>
    <n v="34230.871287671238"/>
    <n v="10"/>
    <n v="365"/>
    <m/>
    <n v="-5.0109589041095894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89759.744206008589"/>
    <n v="85271.756995708158"/>
    <n v="4487.9872103004309"/>
    <n v="0.75"/>
    <n v="3365.9904077253232"/>
    <n v="4487.9872103004336"/>
  </r>
  <r>
    <n v="760"/>
    <x v="0"/>
    <m/>
    <x v="5"/>
    <s v=""/>
    <d v="2022-01-25T00:00:00"/>
    <s v="2021-22"/>
    <m/>
    <n v="9.5000000000000001E-2"/>
    <m/>
    <m/>
    <n v="65154.12"/>
    <m/>
    <n v="65154.12"/>
    <n v="1119.2228284931507"/>
    <n v="6189.6414000000004"/>
    <n v="7308.8642284931511"/>
    <n v="57845.255771506854"/>
    <n v="64034.897171506855"/>
    <n v="10"/>
    <n v="365"/>
    <m/>
    <n v="-5.0109589041095894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555555555555554"/>
    <n v="6"/>
    <n v="0.95"/>
    <n v="68129.193972602734"/>
    <n v="22173.529334601721"/>
    <n v="45955.664638001013"/>
    <n v="0.75"/>
    <n v="34466.748478500762"/>
    <n v="34466.748478500762"/>
  </r>
  <r>
    <n v="761"/>
    <x v="0"/>
    <m/>
    <x v="5"/>
    <m/>
    <d v="2015-01-30T00:00:00"/>
    <s v="2014-15"/>
    <m/>
    <n v="0.31666666666666665"/>
    <m/>
    <m/>
    <n v="65058.32"/>
    <m/>
    <n v="65058.32"/>
    <n v="61805.404000000002"/>
    <n v="0"/>
    <n v="61805.404000000002"/>
    <n v="3252.9159999999974"/>
    <n v="3252.9159999999974"/>
    <n v="3"/>
    <n v="365"/>
    <m/>
    <n v="-7.0082191780821912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416666666666661"/>
    <n v="6"/>
    <n v="0.95"/>
    <n v="88605.341512319457"/>
    <n v="84175.074436703493"/>
    <n v="4430.2670756159641"/>
    <n v="0.75"/>
    <n v="3322.7003067119731"/>
    <n v="4430.2670756159769"/>
  </r>
  <r>
    <n v="762"/>
    <x v="0"/>
    <m/>
    <x v="5"/>
    <s v="Window AC 1.5 Ton"/>
    <d v="2012-04-01T00:00:00"/>
    <s v="2012-13"/>
    <m/>
    <n v="6.2025136939195251E-2"/>
    <m/>
    <m/>
    <n v="64499.130000000005"/>
    <m/>
    <n v="64499.130000000005"/>
    <n v="41271.336646455216"/>
    <n v="4000.5673707089568"/>
    <n v="45271.904017164175"/>
    <n v="19227.225982835829"/>
    <n v="23227.793353544788"/>
    <n v="15"/>
    <n v="365"/>
    <m/>
    <n v="-119.33698630136986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78256.384910714289"/>
    <n v="70430.746419642863"/>
    <n v="7825.638491071426"/>
    <n v="0.75"/>
    <n v="5869.2288683035695"/>
    <n v="7825.6384910714269"/>
  </r>
  <r>
    <n v="763"/>
    <x v="0"/>
    <m/>
    <x v="5"/>
    <s v="PAnaBoard"/>
    <d v="2009-04-21T00:00:00"/>
    <s v="2009-10"/>
    <m/>
    <n v="7.1139956391387302E-2"/>
    <m/>
    <m/>
    <n v="64125"/>
    <m/>
    <n v="64125"/>
    <n v="51557.584443850188"/>
    <n v="4561.8497035977107"/>
    <n v="56119.434147447901"/>
    <n v="8005.5658525520994"/>
    <n v="12567.415556149812"/>
    <n v="15"/>
    <n v="365"/>
    <m/>
    <n v="-5.0109589041095894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16666666666666"/>
    <n v="6"/>
    <n v="0.95"/>
    <n v="114389.7978825794"/>
    <n v="108670.30798845043"/>
    <n v="5719.4898941289721"/>
    <n v="0.75"/>
    <n v="4289.6174205967291"/>
    <n v="5719.4898941289748"/>
  </r>
  <r>
    <n v="764"/>
    <x v="0"/>
    <m/>
    <x v="5"/>
    <s v="7.5HP Kirlosker Make Submersibl"/>
    <d v="2015-09-01T00:00:00"/>
    <m/>
    <m/>
    <n v="0.10342465753424651"/>
    <m/>
    <m/>
    <n v="64039.5"/>
    <m/>
    <n v="64039.5"/>
    <n v="60837.525000000001"/>
    <n v="0"/>
    <n v="60837.525000000001"/>
    <n v="3201.9749999999985"/>
    <n v="3201.9749999999985"/>
    <n v="5"/>
    <n v="365"/>
    <m/>
    <n v="-5.0109589041095894"/>
    <d v="2015-09-01T00:00:00"/>
    <m/>
    <m/>
    <m/>
    <m/>
    <m/>
    <m/>
    <m/>
    <s v="b. Manufacture of computers and peripheral equipment"/>
    <n v="644"/>
    <n v="45"/>
    <n v="127.4"/>
    <n v="144"/>
    <n v="135.1"/>
    <n v="1.0604395604395604"/>
    <n v="1.0604395604395604"/>
    <n v="8.4555555555555557"/>
    <n v="5"/>
    <n v="1"/>
    <n v="67910.019230769234"/>
    <n v="67910.019230769234"/>
    <n v="0"/>
    <n v="0.75"/>
    <n v="0"/>
    <n v="0"/>
  </r>
  <r>
    <n v="765"/>
    <x v="0"/>
    <m/>
    <x v="5"/>
    <s v="791185800542 DT. 09.04.2021"/>
    <d v="2021-05-05T00:00:00"/>
    <s v="2021-22"/>
    <m/>
    <n v="0.31666666666666665"/>
    <m/>
    <m/>
    <n v="63525.3"/>
    <m/>
    <n v="63525.3"/>
    <n v="18242.493684931509"/>
    <n v="20116.345000000001"/>
    <n v="38358.838684931514"/>
    <n v="25166.461315068489"/>
    <n v="45282.80631506849"/>
    <n v="3"/>
    <n v="365"/>
    <m/>
    <n v="-116.33698630136986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777777777777777"/>
    <n v="6"/>
    <n v="0.95"/>
    <n v="69604.276076555034"/>
    <n v="30612.991792929293"/>
    <n v="38991.28428362574"/>
    <n v="0.75"/>
    <n v="29243.463212719304"/>
    <n v="29243.463212719304"/>
  </r>
  <r>
    <n v="766"/>
    <x v="0"/>
    <m/>
    <x v="5"/>
    <s v="HP3405 G7 CORE i5-1035U-ASHWANI GUPTA &amp; ELEC DEP"/>
    <d v="2021-02-25T00:00:00"/>
    <s v="2020-21"/>
    <m/>
    <n v="0.31666666666666665"/>
    <m/>
    <m/>
    <n v="63248"/>
    <m/>
    <n v="63248"/>
    <n v="21949.077625570775"/>
    <n v="20028.533333333333"/>
    <n v="41977.610958904108"/>
    <n v="21270.389041095892"/>
    <n v="41298.922374429225"/>
    <n v="3"/>
    <n v="365"/>
    <m/>
    <n v="-7.0082191780821912"/>
    <d v="2021-02-01T00:00:00"/>
    <m/>
    <m/>
    <m/>
    <m/>
    <m/>
    <m/>
    <m/>
    <s v="b. Manufacture of computers and peripheral equipment"/>
    <n v="644"/>
    <n v="110"/>
    <n v="134.4"/>
    <n v="144"/>
    <n v="135.1"/>
    <n v="1.0052083333333333"/>
    <n v="1.0052083333333333"/>
    <n v="2.9722222222222223"/>
    <n v="5"/>
    <n v="1"/>
    <n v="63577.416666666664"/>
    <n v="37793.242129629631"/>
    <n v="25784.174537037034"/>
    <n v="0.75"/>
    <n v="19338.130902777775"/>
    <n v="19338.130902777775"/>
  </r>
  <r>
    <n v="767"/>
    <x v="0"/>
    <m/>
    <x v="5"/>
    <s v="HP3405 G7 CORE i5-1035U-ASHWANI GUPTA &amp; ELEC DEP"/>
    <d v="2020-12-18T00:00:00"/>
    <s v="2020-21"/>
    <m/>
    <n v="0.31666666666666665"/>
    <m/>
    <m/>
    <n v="63248"/>
    <m/>
    <n v="63248"/>
    <n v="25735.293515981735"/>
    <n v="20028.533333333333"/>
    <n v="45763.826849315068"/>
    <n v="17484.173150684932"/>
    <n v="37512.706484018265"/>
    <n v="3"/>
    <n v="365"/>
    <m/>
    <n v="-7.0082191780821912"/>
    <d v="2020-12-01T00:00:00"/>
    <m/>
    <m/>
    <m/>
    <m/>
    <m/>
    <m/>
    <m/>
    <s v="b. Manufacture of computers and peripheral equipment"/>
    <n v="644"/>
    <n v="108"/>
    <n v="134.4"/>
    <n v="144"/>
    <n v="135.1"/>
    <n v="1.0052083333333333"/>
    <n v="1.0052083333333333"/>
    <n v="3.1583333333333332"/>
    <n v="5"/>
    <n v="1"/>
    <n v="63577.416666666664"/>
    <n v="40159.734861111108"/>
    <n v="23417.681805555556"/>
    <n v="0.75"/>
    <n v="17563.261354166665"/>
    <n v="17563.261354166665"/>
  </r>
  <r>
    <n v="768"/>
    <x v="0"/>
    <m/>
    <x v="5"/>
    <s v="HP3405 G7 CORE i5-1035U-ASHWANI GUPTA &amp; ELEC DEP"/>
    <d v="2020-12-18T00:00:00"/>
    <s v="2020-21"/>
    <m/>
    <n v="0.31666666666666665"/>
    <m/>
    <m/>
    <n v="63248"/>
    <m/>
    <n v="63248"/>
    <n v="25735.293515981735"/>
    <n v="20028.533333333333"/>
    <n v="45763.826849315068"/>
    <n v="17484.173150684932"/>
    <n v="37512.706484018265"/>
    <n v="3"/>
    <n v="365"/>
    <m/>
    <n v="-7.0082191780821912"/>
    <d v="2020-12-01T00:00:00"/>
    <m/>
    <m/>
    <m/>
    <m/>
    <m/>
    <m/>
    <m/>
    <s v="b. Manufacture of computers and peripheral equipment"/>
    <n v="644"/>
    <n v="108"/>
    <n v="134.4"/>
    <n v="144"/>
    <n v="135.1"/>
    <n v="1.0052083333333333"/>
    <n v="1.0052083333333333"/>
    <n v="3.1583333333333332"/>
    <n v="5"/>
    <n v="1"/>
    <n v="63577.416666666664"/>
    <n v="40159.734861111108"/>
    <n v="23417.681805555556"/>
    <n v="0.75"/>
    <n v="17563.261354166665"/>
    <n v="17563.261354166665"/>
  </r>
  <r>
    <n v="769"/>
    <x v="0"/>
    <m/>
    <x v="11"/>
    <s v="341545043760"/>
    <d v="2023-01-23T00:00:00"/>
    <s v="2022-23"/>
    <m/>
    <n v="0.31666666666666665"/>
    <m/>
    <m/>
    <n v="0"/>
    <n v="63000"/>
    <n v="63000"/>
    <m/>
    <n v="3716.7123287671234"/>
    <n v="3716.7123287671234"/>
    <n v="59283.28767123288"/>
    <n v="0"/>
    <n v="3"/>
    <n v="365"/>
    <m/>
    <n v="-7.0082191780821912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0611111111111111"/>
    <n v="5"/>
    <n v="1"/>
    <n v="63046.666666666664"/>
    <n v="13379.903703703705"/>
    <n v="49666.762962962959"/>
    <n v="0.75"/>
    <n v="37250.072222222218"/>
    <n v="37250.072222222218"/>
  </r>
  <r>
    <n v="770"/>
    <x v="0"/>
    <m/>
    <x v="5"/>
    <s v="HP 340S G7: I-5-1035U 1Oth Gen"/>
    <d v="2020-07-15T00:00:00"/>
    <s v="2020-21"/>
    <m/>
    <n v="0.31666666666666665"/>
    <m/>
    <m/>
    <n v="62953"/>
    <m/>
    <n v="62953"/>
    <n v="34135.473744292234"/>
    <n v="19935.116666666665"/>
    <n v="54070.590410958903"/>
    <n v="8882.4095890410972"/>
    <n v="28817.526255707766"/>
    <n v="3"/>
    <n v="365"/>
    <m/>
    <n v="-7.0082191780821912"/>
    <d v="2020-07-01T00:00:00"/>
    <m/>
    <m/>
    <m/>
    <m/>
    <m/>
    <m/>
    <m/>
    <s v="b. Manufacture of computers and peripheral equipment"/>
    <n v="644"/>
    <n v="103"/>
    <n v="135.1"/>
    <n v="144"/>
    <n v="135.1"/>
    <n v="1"/>
    <n v="1"/>
    <n v="3.5833333333333335"/>
    <n v="5"/>
    <n v="1"/>
    <n v="62953"/>
    <n v="45116.316666666673"/>
    <n v="17836.683333333327"/>
    <n v="0.75"/>
    <n v="13377.512499999995"/>
    <n v="13377.512499999995"/>
  </r>
  <r>
    <n v="771"/>
    <x v="0"/>
    <m/>
    <x v="5"/>
    <s v="Pana Board"/>
    <d v="2013-09-09T00:00:00"/>
    <s v="2013-14"/>
    <m/>
    <n v="5.2852874217416058E-2"/>
    <m/>
    <m/>
    <n v="62825"/>
    <m/>
    <n v="62825"/>
    <n v="38296.20817756372"/>
    <n v="3320.4818227091637"/>
    <n v="41616.69000027288"/>
    <n v="21208.30999972712"/>
    <n v="24528.79182243628"/>
    <n v="15"/>
    <n v="365"/>
    <m/>
    <n v="-7.0082191780821912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33333333333334"/>
    <n v="6"/>
    <n v="0.95"/>
    <n v="89598.287366548044"/>
    <n v="85118.372998220642"/>
    <n v="4479.9143683274015"/>
    <n v="0.75"/>
    <n v="3359.9357762455511"/>
    <n v="4479.914368327406"/>
  </r>
  <r>
    <n v="772"/>
    <x v="0"/>
    <m/>
    <x v="5"/>
    <m/>
    <d v="2015-01-10T00:00:00"/>
    <s v="2014-15"/>
    <m/>
    <n v="9.5000000000000001E-2"/>
    <m/>
    <m/>
    <n v="62437.5"/>
    <m/>
    <n v="62437.5"/>
    <n v="42837.256849315068"/>
    <n v="5931.5625"/>
    <n v="48768.819349315068"/>
    <n v="13668.680650684932"/>
    <n v="19600.243150684932"/>
    <n v="10"/>
    <n v="365"/>
    <m/>
    <n v="-5.0109589041095894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85035.949447748513"/>
    <n v="80784.151975361092"/>
    <n v="4251.7974723874213"/>
    <n v="0.75"/>
    <n v="3188.848104290566"/>
    <n v="4251.7974723874295"/>
  </r>
  <r>
    <n v="773"/>
    <x v="0"/>
    <m/>
    <x v="5"/>
    <s v="FURNITURE &amp; FIXTURE"/>
    <d v="2017-03-31T00:00:00"/>
    <s v="2016-17"/>
    <m/>
    <n v="9.5000000000000001E-2"/>
    <m/>
    <m/>
    <n v="62102"/>
    <m/>
    <n v="62102"/>
    <n v="29514.613534246579"/>
    <n v="5899.6900000000005"/>
    <n v="35414.303534246581"/>
    <n v="26687.696465753419"/>
    <n v="32587.386465753421"/>
    <n v="10"/>
    <n v="365"/>
    <m/>
    <n v="-5.0109589041095894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85450.21974248928"/>
    <n v="81177.708755364816"/>
    <n v="4272.510987124464"/>
    <n v="0.75"/>
    <n v="3204.383240343348"/>
    <n v="4272.5109871244676"/>
  </r>
  <r>
    <n v="774"/>
    <x v="0"/>
    <m/>
    <x v="5"/>
    <s v="Laptop"/>
    <d v="2021-03-30T00:00:00"/>
    <s v="2020-21"/>
    <m/>
    <n v="0.31666666666666665"/>
    <m/>
    <m/>
    <n v="62068"/>
    <m/>
    <n v="62068"/>
    <n v="19762.564566210043"/>
    <n v="19654.866666666665"/>
    <n v="39417.431232876712"/>
    <n v="22650.568767123288"/>
    <n v="42305.435433789957"/>
    <n v="3"/>
    <n v="365"/>
    <m/>
    <n v="-5.0109589041095894"/>
    <d v="2021-03-01T00:00:00"/>
    <m/>
    <m/>
    <m/>
    <m/>
    <m/>
    <m/>
    <m/>
    <s v="Laptops"/>
    <n v="646"/>
    <n v="111"/>
    <n v="154.1"/>
    <n v="144"/>
    <n v="154.1"/>
    <n v="1"/>
    <n v="1"/>
    <n v="2.875"/>
    <n v="5"/>
    <n v="1"/>
    <n v="62068"/>
    <n v="35689.1"/>
    <n v="26378.9"/>
    <n v="0.75"/>
    <n v="19784.175000000003"/>
    <n v="19784.175000000003"/>
  </r>
  <r>
    <n v="775"/>
    <x v="0"/>
    <m/>
    <x v="5"/>
    <s v="HP 340S G7: I-5-1035U 1Oth Gen,8GB,512SSD"/>
    <d v="2020-08-26T00:00:00"/>
    <s v="2020-21"/>
    <m/>
    <n v="0.31666666666666665"/>
    <m/>
    <m/>
    <n v="62068"/>
    <m/>
    <n v="62068"/>
    <n v="31393.937716894972"/>
    <n v="19654.866666666665"/>
    <n v="51048.804383561641"/>
    <n v="11019.195616438359"/>
    <n v="30674.062283105028"/>
    <n v="3"/>
    <n v="365"/>
    <m/>
    <n v="-4.0082191780821912"/>
    <d v="2020-08-01T00:00:00"/>
    <m/>
    <m/>
    <m/>
    <m/>
    <m/>
    <m/>
    <m/>
    <s v="b. Manufacture of computers and peripheral equipment"/>
    <n v="644"/>
    <n v="104"/>
    <n v="135.1"/>
    <n v="144"/>
    <n v="135.1"/>
    <n v="1"/>
    <n v="1"/>
    <n v="3.4694444444444446"/>
    <n v="5"/>
    <n v="1"/>
    <n v="62068"/>
    <n v="43068.29555555556"/>
    <n v="18999.70444444444"/>
    <n v="0.75"/>
    <n v="14249.77833333333"/>
    <n v="14249.77833333333"/>
  </r>
  <r>
    <n v="776"/>
    <x v="0"/>
    <m/>
    <x v="5"/>
    <s v="721213995681/01.10.21"/>
    <d v="2021-10-29T00:00:00"/>
    <s v="2021-22"/>
    <m/>
    <n v="0.31666666666666665"/>
    <m/>
    <m/>
    <n v="62068"/>
    <m/>
    <n v="62068"/>
    <n v="8292.7382648401817"/>
    <n v="19654.866666666665"/>
    <n v="27947.604931506845"/>
    <n v="34120.395068493155"/>
    <n v="53775.261735159816"/>
    <n v="3"/>
    <n v="365"/>
    <m/>
    <n v="-119.33698630136986"/>
    <d v="2021-10-01T00:00:00"/>
    <m/>
    <m/>
    <m/>
    <m/>
    <m/>
    <m/>
    <m/>
    <s v="a. Manufacture of furniture"/>
    <n v="844"/>
    <n v="118"/>
    <n v="151"/>
    <n v="144"/>
    <n v="160.30000000000001"/>
    <n v="1.0615894039735101"/>
    <n v="1.0615894039735101"/>
    <n v="2.2944444444444443"/>
    <n v="6"/>
    <n v="0.95"/>
    <n v="65890.731125827821"/>
    <n v="23937.248478906058"/>
    <n v="41953.482646921766"/>
    <n v="0.75"/>
    <n v="31465.111985191324"/>
    <n v="31465.111985191324"/>
  </r>
  <r>
    <n v="777"/>
    <x v="0"/>
    <m/>
    <x v="5"/>
    <s v="Laptop"/>
    <d v="2021-10-13T00:00:00"/>
    <s v="2021-22"/>
    <m/>
    <n v="0.31666666666666665"/>
    <m/>
    <m/>
    <n v="62068"/>
    <m/>
    <n v="62068"/>
    <n v="9154.3214611872136"/>
    <n v="19654.866666666665"/>
    <n v="28809.188127853879"/>
    <n v="33258.811872146121"/>
    <n v="52913.67853881279"/>
    <n v="3"/>
    <n v="365"/>
    <m/>
    <n v="-119.33698630136986"/>
    <d v="2021-10-01T00:00:00"/>
    <m/>
    <m/>
    <m/>
    <m/>
    <m/>
    <m/>
    <m/>
    <s v="Laptops"/>
    <n v="646"/>
    <n v="118"/>
    <n v="154.1"/>
    <n v="144"/>
    <n v="154.1"/>
    <n v="1"/>
    <n v="1"/>
    <n v="2.338888888888889"/>
    <n v="5"/>
    <n v="1"/>
    <n v="62068"/>
    <n v="29034.031111111115"/>
    <n v="33033.968888888885"/>
    <n v="0.75"/>
    <n v="24775.476666666662"/>
    <n v="24775.476666666662"/>
  </r>
  <r>
    <n v="778"/>
    <x v="0"/>
    <m/>
    <x v="5"/>
    <s v="Laptop for B N Panda"/>
    <d v="2021-10-06T00:00:00"/>
    <s v="2021-22"/>
    <m/>
    <n v="0.31666666666666665"/>
    <m/>
    <m/>
    <n v="62068"/>
    <m/>
    <n v="62068"/>
    <n v="9531.2641095890394"/>
    <n v="19654.866666666665"/>
    <n v="29186.130776255704"/>
    <n v="32881.869223744296"/>
    <n v="52536.735890410957"/>
    <n v="3"/>
    <n v="365"/>
    <m/>
    <n v="-119.33698630136986"/>
    <d v="2021-10-01T00:00:00"/>
    <m/>
    <m/>
    <m/>
    <m/>
    <m/>
    <m/>
    <m/>
    <s v="Laptops"/>
    <n v="646"/>
    <n v="118"/>
    <n v="154.1"/>
    <n v="144"/>
    <n v="154.1"/>
    <n v="1"/>
    <n v="1"/>
    <n v="2.3583333333333334"/>
    <n v="5"/>
    <n v="1"/>
    <n v="62068"/>
    <n v="29275.406666666669"/>
    <n v="32792.593333333331"/>
    <n v="0.75"/>
    <n v="24594.445"/>
    <n v="24594.445"/>
  </r>
  <r>
    <n v="779"/>
    <x v="0"/>
    <m/>
    <x v="5"/>
    <s v="lAPTOP FOR PARESH KUMAR GUPTA"/>
    <d v="2021-09-30T00:00:00"/>
    <s v="2021-22"/>
    <m/>
    <n v="0.31666666666666665"/>
    <m/>
    <m/>
    <n v="62068"/>
    <m/>
    <n v="62068"/>
    <n v="9854.3578082191761"/>
    <n v="19654.866666666665"/>
    <n v="29509.224474885843"/>
    <n v="32558.775525114157"/>
    <n v="52213.642191780826"/>
    <n v="3"/>
    <n v="365"/>
    <m/>
    <n v="-119.33698630136986"/>
    <d v="2021-09-01T00:00:00"/>
    <m/>
    <m/>
    <m/>
    <m/>
    <m/>
    <m/>
    <m/>
    <s v="Laptops"/>
    <n v="646"/>
    <n v="117"/>
    <n v="154.1"/>
    <n v="144"/>
    <n v="154.1"/>
    <n v="1"/>
    <n v="1"/>
    <n v="2.375"/>
    <n v="5"/>
    <n v="1"/>
    <n v="62068"/>
    <n v="29482.3"/>
    <n v="32585.7"/>
    <n v="0.75"/>
    <n v="24439.275000000001"/>
    <n v="24439.275000000001"/>
  </r>
  <r>
    <n v="780"/>
    <x v="0"/>
    <m/>
    <x v="5"/>
    <s v="laptop  for S RajaGopalan"/>
    <d v="2021-06-25T00:00:00"/>
    <s v="2021-22"/>
    <m/>
    <n v="0.31666666666666665"/>
    <m/>
    <m/>
    <n v="62068"/>
    <m/>
    <n v="62068"/>
    <n v="15077.705936073056"/>
    <n v="19654.866666666665"/>
    <n v="34732.572602739718"/>
    <n v="27335.427397260282"/>
    <n v="46990.294063926944"/>
    <n v="3"/>
    <n v="365"/>
    <m/>
    <n v="-8.0109589041095894"/>
    <d v="2021-06-01T00:00:00"/>
    <m/>
    <m/>
    <m/>
    <m/>
    <m/>
    <m/>
    <m/>
    <s v="Laptops"/>
    <n v="646"/>
    <n v="114"/>
    <n v="154.1"/>
    <n v="144"/>
    <n v="154.1"/>
    <n v="1"/>
    <n v="1"/>
    <n v="2.6388888888888888"/>
    <n v="5"/>
    <n v="1"/>
    <n v="62068"/>
    <n v="32758.111111111113"/>
    <n v="29309.888888888887"/>
    <n v="0.75"/>
    <n v="21982.416666666664"/>
    <n v="21982.416666666664"/>
  </r>
  <r>
    <n v="781"/>
    <x v="0"/>
    <m/>
    <x v="5"/>
    <s v="Onida Split AC- 2 Ton"/>
    <d v="2012-04-01T00:00:00"/>
    <s v="2012-13"/>
    <m/>
    <n v="6.2005861512063193E-2"/>
    <m/>
    <m/>
    <n v="62000.01"/>
    <m/>
    <n v="62000.01"/>
    <n v="39678.18933096734"/>
    <n v="3844.3640338065334"/>
    <n v="43522.55336477387"/>
    <n v="18477.456635226132"/>
    <n v="22321.820669032662"/>
    <n v="15"/>
    <n v="365"/>
    <m/>
    <n v="-4.0082191780821912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75224.218482142853"/>
    <n v="67701.796633928563"/>
    <n v="7522.4218482142896"/>
    <n v="0.75"/>
    <n v="5641.8163861607172"/>
    <n v="7522.4218482142833"/>
  </r>
  <r>
    <n v="782"/>
    <x v="0"/>
    <m/>
    <x v="5"/>
    <s v="AC Split 2 Tone"/>
    <d v="2010-04-22T00:00:00"/>
    <s v="2010-11"/>
    <m/>
    <n v="6.8995313586761003E-2"/>
    <m/>
    <m/>
    <n v="62000"/>
    <m/>
    <n v="62000"/>
    <n v="45832.476634923878"/>
    <n v="4277.7094423791823"/>
    <n v="50110.186077303064"/>
    <n v="11889.813922696936"/>
    <n v="16167.523365076122"/>
    <n v="15"/>
    <n v="365"/>
    <m/>
    <n v="-4.0082191780821912"/>
    <d v="2010-04-01T00:00:00"/>
    <s v="Air Conditioners"/>
    <n v="686"/>
    <n v="67"/>
    <n v="104.6"/>
    <n v="90"/>
    <n v="103.4"/>
    <n v="0.98852772466539207"/>
    <s v="Air conditioner"/>
    <n v="653"/>
    <n v="4"/>
    <n v="100.8"/>
    <n v="144"/>
    <n v="122.3"/>
    <n v="1.2132936507936507"/>
    <n v="1.1993744119700143"/>
    <n v="13.813888888888888"/>
    <n v="8"/>
    <n v="0.9"/>
    <n v="74361.213542140889"/>
    <n v="66925.092187926799"/>
    <n v="7436.1213542140904"/>
    <n v="0.75"/>
    <n v="5577.0910156605678"/>
    <n v="7436.1213542140877"/>
  </r>
  <r>
    <n v="783"/>
    <x v="0"/>
    <m/>
    <x v="5"/>
    <s v="Laptop-Dell i5 - 5401"/>
    <d v="2021-03-31T00:00:00"/>
    <s v="2020-21"/>
    <m/>
    <n v="0.31666666666666665"/>
    <m/>
    <m/>
    <n v="62000"/>
    <m/>
    <n v="62000"/>
    <n v="19687.123287671231"/>
    <n v="19633.333333333332"/>
    <n v="39320.45662100456"/>
    <n v="22679.54337899544"/>
    <n v="42312.876712328769"/>
    <n v="3"/>
    <n v="365"/>
    <m/>
    <n v="-4.0082191780821912"/>
    <d v="2021-03-01T00:00:00"/>
    <m/>
    <m/>
    <m/>
    <m/>
    <m/>
    <m/>
    <m/>
    <s v="Laptops"/>
    <n v="646"/>
    <n v="111"/>
    <n v="154.1"/>
    <n v="144"/>
    <n v="154.1"/>
    <n v="1"/>
    <n v="1"/>
    <n v="2.875"/>
    <n v="5"/>
    <n v="1"/>
    <n v="62000"/>
    <n v="35650"/>
    <n v="26350"/>
    <n v="0.75"/>
    <n v="19762.5"/>
    <n v="19762.5"/>
  </r>
  <r>
    <n v="784"/>
    <x v="0"/>
    <m/>
    <x v="5"/>
    <s v=""/>
    <d v="2022-03-11T00:00:00"/>
    <s v="2021-22"/>
    <m/>
    <n v="0.31666666666666665"/>
    <m/>
    <m/>
    <n v="62000"/>
    <m/>
    <n v="62000"/>
    <n v="1129.5890410958903"/>
    <n v="19633.333333333332"/>
    <n v="20762.922374429221"/>
    <n v="41237.077625570775"/>
    <n v="60870.410958904111"/>
    <n v="3"/>
    <n v="365"/>
    <m/>
    <n v="-4.0082191780821912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9277777777777778"/>
    <n v="6"/>
    <n v="0.95"/>
    <n v="63222.646310432574"/>
    <n v="19297.541996513053"/>
    <n v="43925.104313919524"/>
    <n v="0.75"/>
    <n v="32943.828235439643"/>
    <n v="32943.828235439643"/>
  </r>
  <r>
    <n v="785"/>
    <x v="0"/>
    <m/>
    <x v="5"/>
    <s v=""/>
    <d v="2022-03-05T00:00:00"/>
    <s v="2021-22"/>
    <m/>
    <n v="0.31666666666666665"/>
    <m/>
    <m/>
    <n v="62000"/>
    <m/>
    <n v="62000"/>
    <n v="1452.3287671232874"/>
    <n v="19633.333333333332"/>
    <n v="21085.662100456619"/>
    <n v="40914.337899543381"/>
    <n v="60547.67123287671"/>
    <n v="3"/>
    <n v="365"/>
    <m/>
    <n v="-7.0082191780821912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9444444444444444"/>
    <n v="6"/>
    <n v="0.95"/>
    <n v="63222.646310432574"/>
    <n v="19464.379535387805"/>
    <n v="43758.266775044773"/>
    <n v="0.75"/>
    <n v="32818.700081283576"/>
    <n v="32818.700081283576"/>
  </r>
  <r>
    <n v="786"/>
    <x v="0"/>
    <m/>
    <x v="5"/>
    <s v=""/>
    <d v="2022-02-28T00:00:00"/>
    <s v="2021-22"/>
    <m/>
    <n v="0.31666666666666665"/>
    <m/>
    <m/>
    <n v="62000"/>
    <m/>
    <n v="62000"/>
    <n v="1721.2785388127852"/>
    <n v="19633.333333333332"/>
    <n v="21354.611872146117"/>
    <n v="40645.388127853883"/>
    <n v="60278.721461187211"/>
    <n v="3"/>
    <n v="365"/>
    <m/>
    <n v="-119.33698630136986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583333333333333"/>
    <n v="6"/>
    <n v="0.95"/>
    <n v="64244.343891402721"/>
    <n v="19920.208019105077"/>
    <n v="44324.135872297644"/>
    <n v="0.75"/>
    <n v="33243.101904223236"/>
    <n v="33243.101904223236"/>
  </r>
  <r>
    <n v="787"/>
    <x v="0"/>
    <m/>
    <x v="5"/>
    <s v=""/>
    <d v="2022-02-18T00:00:00"/>
    <s v="2021-22"/>
    <m/>
    <n v="0.31666666666666665"/>
    <m/>
    <m/>
    <n v="62000"/>
    <m/>
    <n v="62000"/>
    <n v="2259.1780821917805"/>
    <n v="19633.333333333332"/>
    <n v="21892.511415525114"/>
    <n v="40107.488584474886"/>
    <n v="59740.821917808222"/>
    <n v="3"/>
    <n v="365"/>
    <m/>
    <n v="-4.0082191780821912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916666666666667"/>
    <n v="6"/>
    <n v="0.95"/>
    <n v="64244.343891402721"/>
    <n v="20259.275389643037"/>
    <n v="43985.068501759684"/>
    <n v="0.75"/>
    <n v="32988.801376319767"/>
    <n v="32988.801376319767"/>
  </r>
  <r>
    <n v="788"/>
    <x v="0"/>
    <m/>
    <x v="5"/>
    <s v=""/>
    <d v="2022-01-31T00:00:00"/>
    <s v="2021-22"/>
    <m/>
    <n v="0.31666666666666665"/>
    <m/>
    <m/>
    <n v="62000"/>
    <m/>
    <n v="62000"/>
    <n v="3227.3972602739723"/>
    <n v="19633.333333333332"/>
    <n v="22860.730593607303"/>
    <n v="39139.269406392697"/>
    <n v="58772.602739726026"/>
    <n v="3"/>
    <n v="365"/>
    <m/>
    <n v="-116.33698630136986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416666666666665"/>
    <n v="6"/>
    <n v="0.95"/>
    <n v="64831.050228310494"/>
    <n v="20957.537417554533"/>
    <n v="43873.512810755958"/>
    <n v="0.75"/>
    <n v="32905.134608066968"/>
    <n v="32905.134608066968"/>
  </r>
  <r>
    <n v="789"/>
    <x v="0"/>
    <m/>
    <x v="5"/>
    <s v=""/>
    <d v="2022-01-13T00:00:00"/>
    <s v="2021-22"/>
    <m/>
    <n v="0.31666666666666665"/>
    <m/>
    <m/>
    <n v="62000"/>
    <m/>
    <n v="62000"/>
    <n v="4195.6164383561636"/>
    <n v="19633.333333333332"/>
    <n v="23828.949771689495"/>
    <n v="38171.050228310502"/>
    <n v="57804.383561643837"/>
    <n v="3"/>
    <n v="365"/>
    <m/>
    <n v="-4.0082191780821912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88888888888889"/>
    <n v="6"/>
    <n v="0.95"/>
    <n v="64831.050228310494"/>
    <n v="21442.269575511582"/>
    <n v="43388.780652798916"/>
    <n v="0.75"/>
    <n v="32541.585489599187"/>
    <n v="32541.585489599187"/>
  </r>
  <r>
    <n v="790"/>
    <x v="0"/>
    <m/>
    <x v="5"/>
    <s v=""/>
    <d v="2022-01-07T00:00:00"/>
    <s v="2021-22"/>
    <m/>
    <n v="0.31666666666666665"/>
    <m/>
    <m/>
    <n v="62000"/>
    <m/>
    <n v="62000"/>
    <n v="4518.356164383561"/>
    <n v="19633.333333333332"/>
    <n v="24151.689497716892"/>
    <n v="37848.310502283108"/>
    <n v="57481.643835616436"/>
    <n v="3"/>
    <n v="365"/>
    <m/>
    <n v="-116.33698630136986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1055555555555556"/>
    <n v="6"/>
    <n v="0.95"/>
    <n v="64831.050228310494"/>
    <n v="21613.351513614067"/>
    <n v="43217.698714696424"/>
    <n v="0.75"/>
    <n v="32413.274036022318"/>
    <n v="32413.274036022318"/>
  </r>
  <r>
    <n v="791"/>
    <x v="0"/>
    <m/>
    <x v="5"/>
    <s v="Laptop for G D Singal Ji"/>
    <d v="2021-10-11T00:00:00"/>
    <s v="2021-22"/>
    <m/>
    <n v="0.31666666666666665"/>
    <m/>
    <m/>
    <n v="62000"/>
    <m/>
    <n v="62000"/>
    <n v="9251.8721461187197"/>
    <n v="19633.333333333332"/>
    <n v="28885.205479452052"/>
    <n v="33114.794520547948"/>
    <n v="52748.127853881277"/>
    <n v="3"/>
    <n v="365"/>
    <m/>
    <n v="-116.33698630136986"/>
    <d v="2021-10-01T00:00:00"/>
    <m/>
    <m/>
    <m/>
    <m/>
    <m/>
    <m/>
    <m/>
    <s v="Laptops"/>
    <n v="646"/>
    <n v="118"/>
    <n v="154.1"/>
    <n v="144"/>
    <n v="154.1"/>
    <n v="1"/>
    <n v="1"/>
    <n v="2.3444444444444446"/>
    <n v="5"/>
    <n v="1"/>
    <n v="62000"/>
    <n v="29071.111111111113"/>
    <n v="32928.888888888891"/>
    <n v="0.75"/>
    <n v="24696.666666666668"/>
    <n v="24696.666666666668"/>
  </r>
  <r>
    <n v="792"/>
    <x v="0"/>
    <m/>
    <x v="5"/>
    <s v="Laptop for Akhilesh Kumar(IT)"/>
    <d v="2021-10-11T00:00:00"/>
    <s v="2021-22"/>
    <m/>
    <n v="0.31666666666666665"/>
    <m/>
    <m/>
    <n v="62000"/>
    <m/>
    <n v="62000"/>
    <n v="9251.8721461187197"/>
    <n v="19633.333333333332"/>
    <n v="28885.205479452052"/>
    <n v="33114.794520547948"/>
    <n v="52748.127853881277"/>
    <n v="3"/>
    <n v="365"/>
    <m/>
    <n v="-4.0082191780821912"/>
    <d v="2021-10-01T00:00:00"/>
    <m/>
    <m/>
    <m/>
    <m/>
    <m/>
    <m/>
    <m/>
    <s v="Laptops"/>
    <n v="646"/>
    <n v="118"/>
    <n v="154.1"/>
    <n v="144"/>
    <n v="154.1"/>
    <n v="1"/>
    <n v="1"/>
    <n v="2.3444444444444446"/>
    <n v="5"/>
    <n v="1"/>
    <n v="62000"/>
    <n v="29071.111111111113"/>
    <n v="32928.888888888891"/>
    <n v="0.75"/>
    <n v="24696.666666666668"/>
    <n v="24696.666666666668"/>
  </r>
  <r>
    <n v="793"/>
    <x v="0"/>
    <m/>
    <x v="5"/>
    <s v="Laptop for Shalini Khatri"/>
    <d v="2021-10-04T00:00:00"/>
    <s v="2021-22"/>
    <m/>
    <n v="0.31666666666666665"/>
    <m/>
    <m/>
    <n v="62000"/>
    <m/>
    <n v="62000"/>
    <n v="9628.4018264840179"/>
    <n v="19633.333333333332"/>
    <n v="29261.735159817348"/>
    <n v="32738.264840182652"/>
    <n v="52371.59817351598"/>
    <n v="3"/>
    <n v="365"/>
    <m/>
    <n v="-4.0082191780821912"/>
    <d v="2021-10-01T00:00:00"/>
    <m/>
    <m/>
    <m/>
    <m/>
    <m/>
    <m/>
    <m/>
    <s v="Laptops"/>
    <n v="646"/>
    <n v="118"/>
    <n v="154.1"/>
    <n v="144"/>
    <n v="154.1"/>
    <n v="1"/>
    <n v="1"/>
    <n v="2.3638888888888889"/>
    <n v="5"/>
    <n v="1"/>
    <n v="62000"/>
    <n v="29312.222222222223"/>
    <n v="32687.777777777777"/>
    <n v="0.75"/>
    <n v="24515.833333333332"/>
    <n v="24515.833333333332"/>
  </r>
  <r>
    <n v="794"/>
    <x v="0"/>
    <m/>
    <x v="5"/>
    <s v="Laptop for Tanu Bhatia"/>
    <d v="2021-10-04T00:00:00"/>
    <s v="2021-22"/>
    <m/>
    <n v="0.31666666666666665"/>
    <m/>
    <m/>
    <n v="62000"/>
    <m/>
    <n v="62000"/>
    <n v="9628.4018264840179"/>
    <n v="19633.333333333332"/>
    <n v="29261.735159817348"/>
    <n v="32738.264840182652"/>
    <n v="52371.59817351598"/>
    <n v="3"/>
    <n v="365"/>
    <m/>
    <n v="-4.0082191780821912"/>
    <d v="2021-10-01T00:00:00"/>
    <m/>
    <m/>
    <m/>
    <m/>
    <m/>
    <m/>
    <m/>
    <s v="Laptops"/>
    <n v="646"/>
    <n v="118"/>
    <n v="154.1"/>
    <n v="144"/>
    <n v="154.1"/>
    <n v="1"/>
    <n v="1"/>
    <n v="2.3638888888888889"/>
    <n v="5"/>
    <n v="1"/>
    <n v="62000"/>
    <n v="29312.222222222223"/>
    <n v="32687.777777777777"/>
    <n v="0.75"/>
    <n v="24515.833333333332"/>
    <n v="24515.833333333332"/>
  </r>
  <r>
    <n v="795"/>
    <x v="0"/>
    <m/>
    <x v="5"/>
    <s v=""/>
    <d v="2021-07-09T00:00:00"/>
    <s v="2021-22"/>
    <m/>
    <n v="0.31666666666666665"/>
    <m/>
    <m/>
    <n v="62000"/>
    <m/>
    <n v="62000"/>
    <n v="14308.127853881277"/>
    <n v="19633.333333333332"/>
    <n v="33941.461187214605"/>
    <n v="28058.538812785395"/>
    <n v="47691.872146118723"/>
    <n v="3"/>
    <n v="365"/>
    <m/>
    <n v="-116.33698630136986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6"/>
    <n v="6"/>
    <n v="0.95"/>
    <n v="67979.480164158696"/>
    <n v="27984.886000912"/>
    <n v="39994.5941632467"/>
    <n v="0.75"/>
    <n v="29995.945622435025"/>
    <n v="29995.945622435025"/>
  </r>
  <r>
    <n v="796"/>
    <x v="0"/>
    <m/>
    <x v="5"/>
    <s v=""/>
    <d v="2021-06-29T00:00:00"/>
    <s v="2021-22"/>
    <m/>
    <n v="0.31666666666666665"/>
    <m/>
    <m/>
    <n v="62000"/>
    <m/>
    <n v="62000"/>
    <n v="14846.027397260272"/>
    <n v="19633.333333333332"/>
    <n v="34479.360730593602"/>
    <n v="27520.639269406398"/>
    <n v="47153.972602739726"/>
    <n v="3"/>
    <n v="365"/>
    <m/>
    <n v="-4.0082191780821912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277777777777778"/>
    <n v="6"/>
    <n v="0.95"/>
    <n v="68636.740331491717"/>
    <n v="28557.33265551463"/>
    <n v="40079.407675977083"/>
    <n v="0.75"/>
    <n v="30059.555756982812"/>
    <n v="30059.555756982812"/>
  </r>
  <r>
    <n v="797"/>
    <x v="0"/>
    <m/>
    <x v="5"/>
    <s v=""/>
    <d v="2021-06-24T00:00:00"/>
    <s v="2021-22"/>
    <m/>
    <n v="0.31666666666666665"/>
    <m/>
    <m/>
    <n v="62000"/>
    <m/>
    <n v="62000"/>
    <n v="15114.97716894977"/>
    <n v="19633.333333333332"/>
    <n v="34748.310502283101"/>
    <n v="27251.689497716899"/>
    <n v="46885.022831050228"/>
    <n v="3"/>
    <n v="365"/>
    <m/>
    <n v="-116.33698630136986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416666666666666"/>
    <n v="6"/>
    <n v="0.95"/>
    <n v="68636.740331491717"/>
    <n v="28708.269931706571"/>
    <n v="39928.470399785147"/>
    <n v="0.75"/>
    <n v="29946.35279983886"/>
    <n v="29946.35279983886"/>
  </r>
  <r>
    <n v="798"/>
    <x v="0"/>
    <m/>
    <x v="5"/>
    <s v=""/>
    <d v="2021-06-17T00:00:00"/>
    <s v="2021-22"/>
    <m/>
    <n v="0.31666666666666665"/>
    <m/>
    <m/>
    <n v="62000"/>
    <m/>
    <n v="62000"/>
    <n v="15491.506849315067"/>
    <n v="19633.333333333332"/>
    <n v="35124.840182648397"/>
    <n v="26875.159817351603"/>
    <n v="46508.493150684932"/>
    <n v="3"/>
    <n v="365"/>
    <m/>
    <n v="-4.0082191780821912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61111111111111"/>
    <n v="6"/>
    <n v="0.95"/>
    <n v="68636.740331491717"/>
    <n v="28919.582118375281"/>
    <n v="39717.158213116432"/>
    <n v="0.75"/>
    <n v="29787.868659837324"/>
    <n v="29787.868659837324"/>
  </r>
  <r>
    <n v="799"/>
    <x v="0"/>
    <m/>
    <x v="5"/>
    <s v=""/>
    <d v="2021-04-09T00:00:00"/>
    <s v="2021-22"/>
    <m/>
    <n v="0.31666666666666665"/>
    <m/>
    <m/>
    <n v="62000"/>
    <m/>
    <n v="62000"/>
    <n v="19203.013698630133"/>
    <n v="19633.333333333332"/>
    <n v="38836.347031963465"/>
    <n v="23163.652968036535"/>
    <n v="42796.986301369863"/>
    <n v="3"/>
    <n v="365"/>
    <m/>
    <n v="-116.33698630136986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5"/>
    <n v="6"/>
    <n v="0.95"/>
    <n v="68165.98079561042"/>
    <n v="30759.898834019205"/>
    <n v="37406.081961591219"/>
    <n v="0.75"/>
    <n v="28054.561471193414"/>
    <n v="28054.561471193414"/>
  </r>
  <r>
    <n v="800"/>
    <x v="0"/>
    <m/>
    <x v="5"/>
    <m/>
    <d v="2022-03-31T00:00:00"/>
    <s v="2021-22"/>
    <m/>
    <n v="0.31666666666666665"/>
    <m/>
    <m/>
    <n v="62000"/>
    <m/>
    <n v="62000"/>
    <n v="53.789954337899538"/>
    <n v="19633.333333333332"/>
    <n v="19687.123287671231"/>
    <n v="42312.876712328769"/>
    <n v="61946.210045662097"/>
    <n v="3"/>
    <n v="365"/>
    <m/>
    <n v="-116.33698630136986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63222.646310432574"/>
    <n v="18769.223123409669"/>
    <n v="44453.423187022905"/>
    <n v="0.75"/>
    <n v="33340.067390267177"/>
    <n v="33340.067390267177"/>
  </r>
  <r>
    <n v="801"/>
    <x v="0"/>
    <m/>
    <x v="5"/>
    <s v="HP  14s CR 2000 Tu  i5/11th Generation/  8 GB/1-laptop for Piyush Rai"/>
    <d v="2021-02-25T00:00:00"/>
    <s v="2020-21"/>
    <m/>
    <n v="0.31666666666666665"/>
    <m/>
    <m/>
    <n v="61999.98"/>
    <m/>
    <n v="61999.98"/>
    <n v="21515.974794520549"/>
    <n v="19633.327000000001"/>
    <n v="41149.30179452055"/>
    <n v="20850.678205479453"/>
    <n v="40484.005205479451"/>
    <n v="3"/>
    <n v="365"/>
    <m/>
    <n v="-116.33698630136986"/>
    <d v="2021-02-01T00:00:00"/>
    <m/>
    <m/>
    <m/>
    <m/>
    <m/>
    <m/>
    <m/>
    <s v="Laptops"/>
    <n v="646"/>
    <n v="110"/>
    <n v="154.1"/>
    <n v="144"/>
    <n v="154.1"/>
    <n v="1"/>
    <n v="1"/>
    <n v="2.9722222222222223"/>
    <n v="5"/>
    <n v="1"/>
    <n v="61999.98"/>
    <n v="36855.543666666672"/>
    <n v="25144.436333333331"/>
    <n v="0.75"/>
    <n v="18858.327249999998"/>
    <n v="18858.327249999998"/>
  </r>
  <r>
    <n v="802"/>
    <x v="0"/>
    <m/>
    <x v="5"/>
    <s v="HP  14s CR 2000 Tu  i5/11th Generation/  8 GB/1-Laptop for Shivkant Singh"/>
    <d v="2021-02-25T00:00:00"/>
    <s v="2020-21"/>
    <m/>
    <n v="0.31666666666666665"/>
    <m/>
    <m/>
    <n v="61999.98"/>
    <m/>
    <n v="61999.98"/>
    <n v="21515.974794520549"/>
    <n v="19633.327000000001"/>
    <n v="41149.30179452055"/>
    <n v="20850.678205479453"/>
    <n v="40484.005205479451"/>
    <n v="3"/>
    <n v="365"/>
    <m/>
    <n v="-116.33698630136986"/>
    <d v="2021-02-01T00:00:00"/>
    <m/>
    <m/>
    <m/>
    <m/>
    <m/>
    <m/>
    <m/>
    <s v="Laptops"/>
    <n v="646"/>
    <n v="110"/>
    <n v="154.1"/>
    <n v="144"/>
    <n v="154.1"/>
    <n v="1"/>
    <n v="1"/>
    <n v="2.9722222222222223"/>
    <n v="5"/>
    <n v="1"/>
    <n v="61999.98"/>
    <n v="36855.543666666672"/>
    <n v="25144.436333333331"/>
    <n v="0.75"/>
    <n v="18858.327249999998"/>
    <n v="18858.327249999998"/>
  </r>
  <r>
    <n v="803"/>
    <x v="0"/>
    <m/>
    <x v="5"/>
    <s v=""/>
    <d v="2022-03-31T00:00:00"/>
    <s v="2021-22"/>
    <m/>
    <n v="0.31666666666666665"/>
    <m/>
    <m/>
    <n v="61999.97"/>
    <m/>
    <n v="61999.97"/>
    <n v="53.789928310502276"/>
    <n v="19633.323833333332"/>
    <n v="19687.113761643835"/>
    <n v="42312.856238356166"/>
    <n v="61946.180071689501"/>
    <n v="3"/>
    <n v="365"/>
    <m/>
    <n v="-116.33698630136986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63222.615718829526"/>
    <n v="18769.214041527517"/>
    <n v="44453.401677302012"/>
    <n v="0.75"/>
    <n v="33340.051257976505"/>
    <n v="33340.051257976505"/>
  </r>
  <r>
    <n v="804"/>
    <x v="0"/>
    <m/>
    <x v="5"/>
    <m/>
    <d v="2022-03-31T00:00:00"/>
    <s v="2021-22"/>
    <m/>
    <n v="0.31666666666666665"/>
    <m/>
    <m/>
    <n v="61999.97"/>
    <m/>
    <n v="61999.97"/>
    <n v="53.789928310502276"/>
    <n v="19633.323833333332"/>
    <n v="19687.113761643835"/>
    <n v="42312.856238356166"/>
    <n v="61946.180071689501"/>
    <n v="3"/>
    <n v="365"/>
    <m/>
    <n v="-4.0082191780821912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63222.615718829526"/>
    <n v="18769.214041527517"/>
    <n v="44453.401677302012"/>
    <n v="0.75"/>
    <n v="33340.051257976505"/>
    <n v="33340.051257976505"/>
  </r>
  <r>
    <n v="805"/>
    <x v="0"/>
    <m/>
    <x v="5"/>
    <s v="Laptop"/>
    <d v="2021-02-04T00:00:00"/>
    <s v="2020-21"/>
    <m/>
    <n v="0.31666666666666665"/>
    <m/>
    <m/>
    <n v="61999.01"/>
    <m/>
    <n v="61999.01"/>
    <n v="22645.209177625569"/>
    <n v="19633.019833333332"/>
    <n v="42278.229010958901"/>
    <n v="19720.780989041101"/>
    <n v="39353.800822374433"/>
    <n v="3"/>
    <n v="365"/>
    <m/>
    <n v="-4.0082191780821912"/>
    <d v="2021-02-01T00:00:00"/>
    <m/>
    <m/>
    <m/>
    <m/>
    <m/>
    <m/>
    <m/>
    <s v="Laptops"/>
    <n v="646"/>
    <n v="110"/>
    <n v="154.1"/>
    <n v="144"/>
    <n v="154.1"/>
    <n v="1"/>
    <n v="1"/>
    <n v="3.0305555555555554"/>
    <n v="5"/>
    <n v="1"/>
    <n v="61999.01"/>
    <n v="37578.28883888889"/>
    <n v="24420.721161111112"/>
    <n v="0.75"/>
    <n v="18315.540870833334"/>
    <n v="18315.540870833334"/>
  </r>
  <r>
    <n v="806"/>
    <x v="1"/>
    <m/>
    <x v="7"/>
    <s v="1500/09"/>
    <d v="2009-05-08T00:00:00"/>
    <s v="2009-10"/>
    <m/>
    <n v="0"/>
    <m/>
    <m/>
    <n v="61716"/>
    <m/>
    <n v="61716"/>
    <n v="0"/>
    <n v="0"/>
    <n v="0"/>
    <n v="61716"/>
    <n v="61716"/>
    <s v="infinite"/>
    <n v="365"/>
    <m/>
    <n v="-4.0082191780821912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807"/>
    <x v="0"/>
    <m/>
    <x v="5"/>
    <s v="Sony Vaio-Laptop-For R.C.Narayan"/>
    <d v="2012-04-01T00:00:00"/>
    <s v="2012-13"/>
    <m/>
    <n v="0.47613506849315063"/>
    <m/>
    <m/>
    <n v="61380"/>
    <m/>
    <n v="61380"/>
    <n v="58311"/>
    <n v="0"/>
    <n v="58311"/>
    <n v="3069"/>
    <n v="3069"/>
    <n v="3"/>
    <n v="365"/>
    <m/>
    <n v="-4.0082191780821912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03147.85169029442"/>
    <n v="103147.85169029442"/>
    <n v="0"/>
    <n v="0.75"/>
    <n v="0"/>
    <n v="0"/>
  </r>
  <r>
    <n v="808"/>
    <x v="1"/>
    <m/>
    <x v="7"/>
    <m/>
    <d v="2010-03-15T00:00:00"/>
    <s v="2009-10"/>
    <m/>
    <n v="0"/>
    <m/>
    <m/>
    <n v="61360"/>
    <m/>
    <n v="61360"/>
    <n v="0"/>
    <n v="0"/>
    <n v="0"/>
    <n v="61360"/>
    <n v="61360"/>
    <s v="infinite"/>
    <n v="365"/>
    <m/>
    <n v="-116.33698630136986"/>
    <d v="2010-03-01T00:00:00"/>
    <m/>
    <m/>
    <m/>
    <m/>
    <m/>
    <m/>
    <m/>
    <m/>
    <m/>
    <m/>
    <m/>
    <m/>
    <m/>
    <m/>
    <m/>
    <n v="13.916666666666666"/>
    <m/>
    <m/>
    <m/>
    <m/>
    <m/>
    <m/>
    <m/>
    <m/>
  </r>
  <r>
    <n v="809"/>
    <x v="0"/>
    <m/>
    <x v="5"/>
    <s v="Dressing Table"/>
    <d v="2012-04-01T00:00:00"/>
    <s v="2012-13"/>
    <m/>
    <n v="0.10189116438356163"/>
    <m/>
    <m/>
    <n v="61290"/>
    <m/>
    <n v="61290"/>
    <n v="61290"/>
    <n v="0"/>
    <n v="61290"/>
    <n v="0"/>
    <n v="0"/>
    <n v="10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4560.028873917225"/>
    <n v="89832.027430221351"/>
    <n v="4728.0014436958736"/>
    <n v="0.75"/>
    <n v="3546.0010827719052"/>
    <n v="4728.0014436958654"/>
  </r>
  <r>
    <n v="810"/>
    <x v="0"/>
    <m/>
    <x v="5"/>
    <s v="Motor Cycle  Passion X PRO"/>
    <d v="2014-03-31T00:00:00"/>
    <s v="2013-14"/>
    <m/>
    <n v="9.4999999999999987E-2"/>
    <m/>
    <m/>
    <n v="60907"/>
    <m/>
    <n v="60907"/>
    <n v="46305.172506849318"/>
    <n v="5786.1649999999991"/>
    <n v="52091.337506849319"/>
    <n v="8815.6624931506813"/>
    <n v="14601.827493150682"/>
    <n v="10"/>
    <n v="365"/>
    <m/>
    <n v="-4.0082191780821912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75"/>
    <n v="6"/>
    <n v="0.95"/>
    <n v="84678.162185602792"/>
    <n v="80444.254076322657"/>
    <n v="4233.9081092801352"/>
    <n v="0.75"/>
    <n v="3175.4310819601014"/>
    <n v="4233.9081092801434"/>
  </r>
  <r>
    <n v="811"/>
    <x v="0"/>
    <m/>
    <x v="5"/>
    <m/>
    <d v="2014-06-18T00:00:00"/>
    <s v="2014-15"/>
    <m/>
    <n v="0.31666666666666665"/>
    <m/>
    <m/>
    <n v="60900"/>
    <m/>
    <n v="60900"/>
    <n v="57855"/>
    <n v="0"/>
    <n v="57855"/>
    <n v="3045"/>
    <n v="3045"/>
    <n v="3"/>
    <n v="365"/>
    <m/>
    <n v="-7.0082191780821912"/>
    <d v="2014-06-01T00:00:00"/>
    <m/>
    <m/>
    <m/>
    <m/>
    <m/>
    <m/>
    <m/>
    <s v="a. Manufacture of furniture"/>
    <n v="844"/>
    <n v="30"/>
    <n v="118.1"/>
    <n v="144"/>
    <n v="160.30000000000001"/>
    <n v="1.3573243014394583"/>
    <n v="1.3573243014394583"/>
    <n v="9.6583333333333332"/>
    <n v="6"/>
    <n v="0.95"/>
    <n v="82661.04995766301"/>
    <n v="78527.997459779857"/>
    <n v="4133.0524978831527"/>
    <n v="0.75"/>
    <n v="3099.7893734123645"/>
    <n v="4133.0524978831545"/>
  </r>
  <r>
    <n v="812"/>
    <x v="0"/>
    <m/>
    <x v="5"/>
    <s v="Dressing Table"/>
    <d v="2012-04-01T00:00:00"/>
    <s v="2012-13"/>
    <m/>
    <n v="0.10915332191780822"/>
    <m/>
    <m/>
    <n v="60800.05"/>
    <m/>
    <n v="60800.05"/>
    <n v="60800.049999999988"/>
    <n v="0"/>
    <n v="60800.049999999988"/>
    <n v="0"/>
    <n v="0"/>
    <n v="10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3804.119489894132"/>
    <n v="89113.913515399428"/>
    <n v="4690.2059744947037"/>
    <n v="0.75"/>
    <n v="3517.6544808710278"/>
    <n v="4690.205974494711"/>
  </r>
  <r>
    <n v="813"/>
    <x v="0"/>
    <m/>
    <x v="5"/>
    <s v="Cooler"/>
    <d v="2012-04-01T00:00:00"/>
    <s v="2012-13"/>
    <m/>
    <n v="5.9052049780046953E-2"/>
    <m/>
    <m/>
    <n v="60100"/>
    <m/>
    <n v="60100"/>
    <n v="39349.859041095886"/>
    <n v="3549.028191780822"/>
    <n v="42898.88723287671"/>
    <n v="17201.11276712329"/>
    <n v="20750.140958904114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2724.061597690088"/>
    <n v="88087.85851780558"/>
    <n v="4636.203079884508"/>
    <n v="0.75"/>
    <n v="3477.152309913381"/>
    <n v="4636.203079884509"/>
  </r>
  <r>
    <n v="814"/>
    <x v="0"/>
    <m/>
    <x v="10"/>
    <s v="Hand Operating Pump"/>
    <d v="2013-07-05T00:00:00"/>
    <s v="2013-14"/>
    <m/>
    <n v="2.32026517794836E-2"/>
    <m/>
    <m/>
    <n v="60060"/>
    <m/>
    <n v="60060"/>
    <n v="13494.205633855596"/>
    <n v="1393.551265875785"/>
    <n v="14887.756899731381"/>
    <n v="45172.243100268621"/>
    <n v="46565.794366144401"/>
    <n v="40"/>
    <n v="365"/>
    <m/>
    <n v="-7.0082191780821912"/>
    <d v="2013-07-01T00:00:00"/>
    <m/>
    <m/>
    <m/>
    <m/>
    <m/>
    <m/>
    <m/>
    <s v="b. Manufacture of fluid power equipment"/>
    <n v="726"/>
    <n v="19"/>
    <n v="106.4"/>
    <n v="144"/>
    <n v="132.30000000000001"/>
    <n v="1.243421052631579"/>
    <n v="1.243421052631579"/>
    <n v="10.611111111111111"/>
    <n v="8"/>
    <n v="0.95"/>
    <n v="74679.868421052641"/>
    <n v="70945.875"/>
    <n v="3733.9934210526408"/>
    <n v="0.75"/>
    <n v="2800.4950657894806"/>
    <n v="3733.9934210526353"/>
  </r>
  <r>
    <n v="815"/>
    <x v="0"/>
    <m/>
    <x v="5"/>
    <m/>
    <d v="2014-09-12T00:00:00"/>
    <s v="2014-15"/>
    <m/>
    <n v="9.5000000000000001E-2"/>
    <m/>
    <m/>
    <n v="59989.29"/>
    <m/>
    <n v="59989.29"/>
    <n v="43031.221665205478"/>
    <n v="5698.9825499999997"/>
    <n v="48730.204215205478"/>
    <n v="11259.085784794523"/>
    <n v="16958.068334794523"/>
    <n v="10"/>
    <n v="365"/>
    <m/>
    <n v="-7.0082191780821912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250000000000007"/>
    <n v="6"/>
    <n v="0.95"/>
    <n v="82472.411552315622"/>
    <n v="78348.790974699834"/>
    <n v="4123.6205776157876"/>
    <n v="0.75"/>
    <n v="3092.7154332118407"/>
    <n v="4123.6205776157849"/>
  </r>
  <r>
    <n v="816"/>
    <x v="0"/>
    <m/>
    <x v="5"/>
    <s v="FOR OFFICE USED"/>
    <d v="2022-02-21T00:00:00"/>
    <s v="2021-22"/>
    <m/>
    <n v="9.5000000000000001E-2"/>
    <m/>
    <m/>
    <n v="59983.38"/>
    <m/>
    <n v="59983.38"/>
    <n v="608.87239150684923"/>
    <n v="5698.4210999999996"/>
    <n v="6307.293491506849"/>
    <n v="53676.08650849315"/>
    <n v="59374.50760849315"/>
    <n v="10"/>
    <n v="365"/>
    <m/>
    <n v="-7.0082191780821912"/>
    <d v="2022-02-01T00:00:00"/>
    <m/>
    <m/>
    <m/>
    <m/>
    <m/>
    <m/>
    <m/>
    <s v="g. Manufacture of office machinery and equipment"/>
    <n v="747"/>
    <n v="122"/>
    <n v="130.19999999999999"/>
    <n v="144"/>
    <n v="130.19999999999999"/>
    <n v="1"/>
    <n v="1"/>
    <n v="1.9833333333333334"/>
    <n v="8"/>
    <n v="1"/>
    <n v="59983.38"/>
    <n v="14870.879625"/>
    <n v="45112.500374999996"/>
    <n v="0.75"/>
    <n v="33834.375281249995"/>
    <n v="33834.375281249995"/>
  </r>
  <r>
    <n v="817"/>
    <x v="0"/>
    <m/>
    <x v="5"/>
    <s v="Check Valve CI 150 NB"/>
    <d v="2013-09-25T00:00:00"/>
    <s v="2013-14"/>
    <m/>
    <n v="6.3896349536599201E-2"/>
    <m/>
    <m/>
    <n v="59952"/>
    <m/>
    <n v="59952"/>
    <n v="32112.482428660638"/>
    <n v="3830.7139474181954"/>
    <n v="35943.196376078835"/>
    <n v="24008.803623921165"/>
    <n v="27839.517571339362"/>
    <n v="15"/>
    <n v="365"/>
    <m/>
    <n v="-7.0082191780821912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8888888888889"/>
    <n v="6"/>
    <n v="0.95"/>
    <n v="85500.939501779358"/>
    <n v="81225.892526690383"/>
    <n v="4275.0469750889752"/>
    <n v="0.75"/>
    <n v="3206.2852313167314"/>
    <n v="4275.0469750889715"/>
  </r>
  <r>
    <n v="818"/>
    <x v="0"/>
    <m/>
    <x v="5"/>
    <s v="Laptop"/>
    <d v="2013-09-30T00:00:00"/>
    <s v="2013-14"/>
    <m/>
    <n v="0.34768168859649123"/>
    <m/>
    <m/>
    <n v="59850"/>
    <m/>
    <n v="59850"/>
    <n v="56857.5"/>
    <n v="0"/>
    <n v="56857.5"/>
    <n v="2992.5"/>
    <n v="2992.5"/>
    <n v="3"/>
    <n v="365"/>
    <m/>
    <n v="-7.0082191780821912"/>
    <d v="2013-09-01T00:00:00"/>
    <m/>
    <m/>
    <m/>
    <m/>
    <m/>
    <m/>
    <m/>
    <s v="Laptops"/>
    <n v="646"/>
    <n v="21"/>
    <n v="97.2"/>
    <n v="144"/>
    <n v="154.1"/>
    <n v="1.5853909465020575"/>
    <n v="1.5853909465020575"/>
    <n v="10.375"/>
    <n v="5"/>
    <n v="1"/>
    <n v="94885.648148148146"/>
    <n v="94885.648148148161"/>
    <n v="0"/>
    <n v="0.75"/>
    <n v="0"/>
    <n v="0"/>
  </r>
  <r>
    <n v="819"/>
    <x v="0"/>
    <m/>
    <x v="5"/>
    <s v="Laptop"/>
    <d v="2013-10-11T00:00:00"/>
    <s v="2013-14"/>
    <m/>
    <n v="0.34546998916576377"/>
    <m/>
    <m/>
    <n v="59850"/>
    <m/>
    <n v="59850"/>
    <n v="56857.5"/>
    <n v="0"/>
    <n v="56857.5"/>
    <n v="2992.5"/>
    <n v="2992.5"/>
    <n v="3"/>
    <n v="365"/>
    <m/>
    <n v="-7.0082191780821912"/>
    <d v="2013-10-01T00:00:00"/>
    <m/>
    <m/>
    <m/>
    <m/>
    <m/>
    <m/>
    <m/>
    <s v="Laptops"/>
    <n v="646"/>
    <n v="22"/>
    <n v="97.2"/>
    <n v="144"/>
    <n v="154.1"/>
    <n v="1.5853909465020575"/>
    <n v="1.5853909465020575"/>
    <n v="10.344444444444445"/>
    <n v="5"/>
    <n v="1"/>
    <n v="94885.648148148146"/>
    <n v="94885.648148148161"/>
    <n v="0"/>
    <n v="0.75"/>
    <n v="0"/>
    <n v="0"/>
  </r>
  <r>
    <n v="820"/>
    <x v="0"/>
    <m/>
    <x v="5"/>
    <s v="Laptop"/>
    <d v="2013-10-23T00:00:00"/>
    <s v="2013-14"/>
    <m/>
    <n v="0.34311657754010699"/>
    <m/>
    <m/>
    <n v="59850"/>
    <m/>
    <n v="59850"/>
    <n v="56857.5"/>
    <n v="0"/>
    <n v="56857.5"/>
    <n v="2992.5"/>
    <n v="2992.5"/>
    <n v="3"/>
    <n v="365"/>
    <m/>
    <n v="-7.0082191780821912"/>
    <d v="2013-10-01T00:00:00"/>
    <m/>
    <m/>
    <m/>
    <m/>
    <m/>
    <m/>
    <m/>
    <s v="Laptops"/>
    <n v="646"/>
    <n v="22"/>
    <n v="97.2"/>
    <n v="144"/>
    <n v="154.1"/>
    <n v="1.5853909465020575"/>
    <n v="1.5853909465020575"/>
    <n v="10.311111111111112"/>
    <n v="5"/>
    <n v="1"/>
    <n v="94885.648148148146"/>
    <n v="94885.648148148161"/>
    <n v="0"/>
    <n v="0.75"/>
    <n v="0"/>
    <n v="0"/>
  </r>
  <r>
    <n v="821"/>
    <x v="0"/>
    <m/>
    <x v="5"/>
    <s v="Laptop"/>
    <d v="2013-11-12T00:00:00"/>
    <s v="2013-14"/>
    <m/>
    <n v="0.33932565445026175"/>
    <m/>
    <m/>
    <n v="59850"/>
    <m/>
    <n v="59850"/>
    <n v="56857.5"/>
    <n v="0"/>
    <n v="56857.5"/>
    <n v="2992.5"/>
    <n v="2992.5"/>
    <n v="3"/>
    <n v="365"/>
    <m/>
    <n v="-7.0082191780821912"/>
    <d v="2013-11-01T00:00:00"/>
    <m/>
    <m/>
    <m/>
    <m/>
    <m/>
    <m/>
    <m/>
    <s v="Laptops"/>
    <n v="646"/>
    <n v="23"/>
    <n v="97.2"/>
    <n v="144"/>
    <n v="154.1"/>
    <n v="1.5853909465020575"/>
    <n v="1.5853909465020575"/>
    <n v="10.258333333333333"/>
    <n v="5"/>
    <n v="1"/>
    <n v="94885.648148148146"/>
    <n v="94885.648148148161"/>
    <n v="0"/>
    <n v="0.75"/>
    <n v="0"/>
    <n v="0"/>
  </r>
  <r>
    <n v="822"/>
    <x v="0"/>
    <m/>
    <x v="5"/>
    <s v="Laptop"/>
    <d v="2013-12-19T00:00:00"/>
    <s v="2013-14"/>
    <m/>
    <n v="0.33271542338709675"/>
    <m/>
    <m/>
    <n v="59850"/>
    <m/>
    <n v="59850"/>
    <n v="56857.5"/>
    <n v="0"/>
    <n v="56857.5"/>
    <n v="2992.5"/>
    <n v="2992.5"/>
    <n v="3"/>
    <n v="365"/>
    <m/>
    <n v="-116.33698630136986"/>
    <d v="2013-12-01T00:00:00"/>
    <m/>
    <m/>
    <m/>
    <m/>
    <m/>
    <m/>
    <m/>
    <s v="Laptops"/>
    <n v="646"/>
    <n v="24"/>
    <n v="97.2"/>
    <n v="144"/>
    <n v="154.1"/>
    <n v="1.5853909465020575"/>
    <n v="1.5853909465020575"/>
    <n v="10.155555555555555"/>
    <n v="5"/>
    <n v="1"/>
    <n v="94885.648148148146"/>
    <n v="94885.648148148161"/>
    <n v="0"/>
    <n v="0.75"/>
    <n v="0"/>
    <n v="0"/>
  </r>
  <r>
    <n v="823"/>
    <x v="0"/>
    <m/>
    <x v="5"/>
    <m/>
    <d v="2015-02-18T00:00:00"/>
    <s v="2014-15"/>
    <m/>
    <n v="0.31666666666666665"/>
    <m/>
    <m/>
    <n v="59779.74"/>
    <m/>
    <n v="59779.74"/>
    <n v="56790.752999999997"/>
    <n v="0"/>
    <n v="56790.752999999997"/>
    <n v="2988.987000000001"/>
    <n v="2988.987000000001"/>
    <n v="3"/>
    <n v="365"/>
    <m/>
    <n v="-7.0082191780821912"/>
    <d v="2015-02-01T00:00:00"/>
    <m/>
    <m/>
    <m/>
    <m/>
    <m/>
    <m/>
    <m/>
    <s v="a. Manufacture of furniture"/>
    <n v="844"/>
    <n v="38"/>
    <n v="115.4"/>
    <n v="144"/>
    <n v="160.30000000000001"/>
    <n v="1.3890814558058926"/>
    <n v="1.3890814558058926"/>
    <n v="8.9916666666666671"/>
    <n v="6"/>
    <n v="0.95"/>
    <n v="83038.928266897754"/>
    <n v="78886.981853552861"/>
    <n v="4151.9464133448928"/>
    <n v="0.75"/>
    <n v="3113.9598100086696"/>
    <n v="4151.946413344891"/>
  </r>
  <r>
    <n v="824"/>
    <x v="0"/>
    <m/>
    <x v="5"/>
    <s v="Sony Camera HDR-XR550E (LCS X 10 FOC)"/>
    <d v="2012-04-01T00:00:00"/>
    <s v="2012-13"/>
    <m/>
    <n v="6.2115384615384614E-2"/>
    <m/>
    <m/>
    <n v="59700"/>
    <m/>
    <n v="59700"/>
    <n v="38173.557692307688"/>
    <n v="3708.2884615384614"/>
    <n v="41881.846153846149"/>
    <n v="17818.153846153851"/>
    <n v="21526.442307692312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2106.929740134743"/>
    <n v="87501.583253128003"/>
    <n v="4605.3464870067401"/>
    <n v="0.75"/>
    <n v="3454.009865255055"/>
    <n v="4605.346487006741"/>
  </r>
  <r>
    <n v="825"/>
    <x v="0"/>
    <m/>
    <x v="11"/>
    <s v=""/>
    <d v="2022-08-27T00:00:00"/>
    <s v="2022-23"/>
    <m/>
    <n v="0.31666666666666665"/>
    <m/>
    <m/>
    <n v="0"/>
    <n v="59649"/>
    <n v="59649"/>
    <m/>
    <n v="11229.809452054793"/>
    <n v="11229.809452054793"/>
    <n v="48419.190547945211"/>
    <n v="0"/>
    <n v="3"/>
    <n v="365"/>
    <m/>
    <n v="-7.0082191780821912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4666666666666666"/>
    <n v="5"/>
    <n v="1"/>
    <n v="59737.434395848773"/>
    <n v="17522.980756115641"/>
    <n v="42214.453639733132"/>
    <n v="0.75"/>
    <n v="31660.840229799847"/>
    <n v="31660.840229799847"/>
  </r>
  <r>
    <n v="826"/>
    <x v="0"/>
    <m/>
    <x v="5"/>
    <s v="Steel Almirah ( Double Door)"/>
    <d v="2012-04-01T00:00:00"/>
    <s v="2012-13"/>
    <m/>
    <n v="0.11626373287671234"/>
    <m/>
    <m/>
    <n v="59474"/>
    <m/>
    <n v="59474"/>
    <n v="59474"/>
    <n v="0"/>
    <n v="59474"/>
    <n v="0"/>
    <n v="0"/>
    <n v="10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1758.250240615977"/>
    <n v="87170.337728585175"/>
    <n v="4587.9125120308017"/>
    <n v="0.75"/>
    <n v="3440.9343840231013"/>
    <n v="4587.9125120308026"/>
  </r>
  <r>
    <n v="827"/>
    <x v="0"/>
    <m/>
    <x v="5"/>
    <s v="ComputerTable(48x30x30) with 3"/>
    <d v="2015-09-01T00:00:00"/>
    <m/>
    <m/>
    <n v="0.27945205479452051"/>
    <m/>
    <m/>
    <n v="59247"/>
    <m/>
    <n v="59247"/>
    <n v="59247"/>
    <n v="0"/>
    <n v="59247"/>
    <n v="0"/>
    <n v="0"/>
    <n v="10"/>
    <n v="365"/>
    <m/>
    <n v="-7.008219178082191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5638.359783588821"/>
    <n v="81356.441794409373"/>
    <n v="4281.9179891794483"/>
    <n v="0.75"/>
    <n v="3211.4384918845863"/>
    <n v="4281.9179891794447"/>
  </r>
  <r>
    <n v="828"/>
    <x v="0"/>
    <m/>
    <x v="5"/>
    <s v="Camera"/>
    <d v="2019-03-31T00:00:00"/>
    <s v="2018-19"/>
    <m/>
    <n v="0.19"/>
    <m/>
    <m/>
    <n v="59000"/>
    <m/>
    <n v="59000"/>
    <n v="33660.712328767127"/>
    <n v="11210"/>
    <n v="44870.712328767127"/>
    <n v="14129.287671232873"/>
    <n v="25339.287671232873"/>
    <n v="5"/>
    <n v="365"/>
    <m/>
    <n v="-7.0082191780821912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73032.432432432426"/>
    <n v="56371.90878378378"/>
    <n v="16660.523648648646"/>
    <n v="0.75"/>
    <n v="12495.392736486485"/>
    <n v="12495.392736486485"/>
  </r>
  <r>
    <n v="829"/>
    <x v="0"/>
    <m/>
    <x v="5"/>
    <s v="Eight Seater Dining Set"/>
    <d v="2019-09-19T00:00:00"/>
    <s v="2019-20"/>
    <m/>
    <n v="6.3333333333333325E-2"/>
    <m/>
    <m/>
    <n v="59000"/>
    <m/>
    <n v="59000"/>
    <n v="9469.6347031963451"/>
    <n v="3736.6666666666661"/>
    <n v="13206.301369863011"/>
    <n v="45793.698630136991"/>
    <n v="49530.365296803655"/>
    <n v="15"/>
    <n v="365"/>
    <m/>
    <n v="-7.0082191780821912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72141.113653699475"/>
    <n v="50321.766639828245"/>
    <n v="21819.347013871229"/>
    <n v="0.75"/>
    <n v="16364.510260403422"/>
    <n v="16364.510260403422"/>
  </r>
  <r>
    <n v="830"/>
    <x v="0"/>
    <m/>
    <x v="5"/>
    <s v="Eight Seater Dining Set"/>
    <d v="2019-09-19T00:00:00"/>
    <s v="2019-20"/>
    <m/>
    <n v="9.5000000000000001E-2"/>
    <m/>
    <m/>
    <n v="59000"/>
    <m/>
    <n v="59000"/>
    <n v="14204.452054794521"/>
    <n v="5605"/>
    <n v="19809.452054794521"/>
    <n v="39190.547945205479"/>
    <n v="44795.547945205479"/>
    <n v="10"/>
    <n v="365"/>
    <m/>
    <n v="-7.0082191780821912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72141.113653699475"/>
    <n v="50321.766639828245"/>
    <n v="21819.347013871229"/>
    <n v="0.75"/>
    <n v="16364.510260403422"/>
    <n v="16364.510260403422"/>
  </r>
  <r>
    <n v="831"/>
    <x v="0"/>
    <m/>
    <x v="5"/>
    <s v="HP3405 G7 CORE i5-1035U-ASHWANI GUPTA &amp; ELEC DEP"/>
    <d v="2020-06-29T00:00:00"/>
    <s v="2020-21"/>
    <m/>
    <n v="0.31666666666666665"/>
    <m/>
    <m/>
    <n v="58941"/>
    <m/>
    <n v="58941"/>
    <n v="32778.193561643835"/>
    <n v="18664.649999999998"/>
    <n v="51442.843561643836"/>
    <n v="7498.1564383561636"/>
    <n v="26162.806438356165"/>
    <n v="3"/>
    <n v="365"/>
    <m/>
    <n v="-7.0082191780821912"/>
    <d v="2020-06-01T00:00:00"/>
    <m/>
    <m/>
    <m/>
    <m/>
    <m/>
    <m/>
    <m/>
    <s v="b. Manufacture of computers and peripheral equipment"/>
    <n v="644"/>
    <n v="102"/>
    <n v="135.1"/>
    <n v="144"/>
    <n v="135.1"/>
    <n v="1"/>
    <n v="1"/>
    <n v="3.6277777777777778"/>
    <n v="5"/>
    <n v="1"/>
    <n v="58941"/>
    <n v="42764.97"/>
    <n v="16176.029999999999"/>
    <n v="0.75"/>
    <n v="12132.022499999999"/>
    <n v="12132.022499999999"/>
  </r>
  <r>
    <n v="832"/>
    <x v="0"/>
    <m/>
    <x v="5"/>
    <s v="Furniture for Angul"/>
    <d v="2010-08-26T00:00:00"/>
    <s v="2010-11"/>
    <m/>
    <n v="0.1206708476027397"/>
    <m/>
    <m/>
    <n v="58856"/>
    <m/>
    <n v="58856"/>
    <n v="58856"/>
    <n v="0"/>
    <n v="58856"/>
    <n v="0"/>
    <n v="0"/>
    <n v="10"/>
    <n v="365"/>
    <m/>
    <n v="-7.0082191780821912"/>
    <d v="2010-08-01T00:00:00"/>
    <s v="Furniture"/>
    <n v="628"/>
    <n v="71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69444444444445"/>
    <n v="6"/>
    <n v="0.95"/>
    <n v="96228.037997426567"/>
    <n v="91416.636097555238"/>
    <n v="4811.4018998713291"/>
    <n v="0.75"/>
    <n v="3608.5514249034968"/>
    <n v="4811.4018998713327"/>
  </r>
  <r>
    <n v="833"/>
    <x v="0"/>
    <m/>
    <x v="5"/>
    <s v="Panasonic Dect Phone  KX TCA-175/820"/>
    <d v="2012-04-01T00:00:00"/>
    <s v="2012-13"/>
    <m/>
    <n v="6.2115384615384614E-2"/>
    <m/>
    <m/>
    <n v="58800"/>
    <m/>
    <n v="58800"/>
    <n v="37598.076923076929"/>
    <n v="3652.3846153846152"/>
    <n v="41250.461538461546"/>
    <n v="17549.538461538454"/>
    <n v="21201.923076923071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0718.383060635228"/>
    <n v="86182.463907603465"/>
    <n v="4535.9191530317621"/>
    <n v="0.75"/>
    <n v="3401.9393647738216"/>
    <n v="4535.9191530317657"/>
  </r>
  <r>
    <n v="834"/>
    <x v="0"/>
    <m/>
    <x v="5"/>
    <s v="Online UPS - 3KVA with Batterie"/>
    <d v="2014-03-10T00:00:00"/>
    <s v="2013-14"/>
    <m/>
    <n v="0.31983578751164959"/>
    <m/>
    <m/>
    <n v="58461.9"/>
    <m/>
    <n v="58461.9"/>
    <n v="55538.805"/>
    <n v="0"/>
    <n v="55538.805"/>
    <n v="2923.0950000000012"/>
    <n v="2923.0950000000012"/>
    <n v="3"/>
    <n v="365"/>
    <m/>
    <n v="-7.0082191780821912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05555555555554"/>
    <n v="6"/>
    <n v="0.95"/>
    <n v="81278.773373807475"/>
    <n v="77214.8347051171"/>
    <n v="4063.9386686903745"/>
    <n v="0.75"/>
    <n v="3047.9540015177809"/>
    <n v="4063.9386686903772"/>
  </r>
  <r>
    <n v="835"/>
    <x v="0"/>
    <m/>
    <x v="5"/>
    <s v="02 1.5 ton Split AC"/>
    <d v="2012-04-01T00:00:00"/>
    <s v="2012-13"/>
    <m/>
    <n v="7.2736564805057968E-2"/>
    <m/>
    <m/>
    <n v="58000"/>
    <m/>
    <n v="58000"/>
    <n v="34006.396206533194"/>
    <n v="4218.7207586933619"/>
    <n v="38225.116965226553"/>
    <n v="19774.883034773447"/>
    <n v="23993.603793466806"/>
    <n v="15"/>
    <n v="365"/>
    <m/>
    <n v="-7.0082191780821912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70371.031746031746"/>
    <n v="63333.928571428572"/>
    <n v="7037.1031746031731"/>
    <n v="0.75"/>
    <n v="5277.8273809523798"/>
    <n v="7037.1031746031731"/>
  </r>
  <r>
    <n v="836"/>
    <x v="0"/>
    <m/>
    <x v="5"/>
    <s v="MAKE - HONDA MODEL-UMK435TUEDT"/>
    <d v="2018-01-31T00:00:00"/>
    <s v="2017-18"/>
    <m/>
    <n v="0.19"/>
    <m/>
    <m/>
    <n v="57999.360000000001"/>
    <m/>
    <n v="57999.360000000001"/>
    <n v="45891.000460273972"/>
    <n v="11019.8784"/>
    <n v="56910.878860273973"/>
    <n v="1088.4811397260273"/>
    <n v="12108.359539726029"/>
    <n v="5"/>
    <n v="365"/>
    <m/>
    <n v="-7.0082191780821912"/>
    <d v="2018-01-01T00:00:00"/>
    <m/>
    <m/>
    <m/>
    <m/>
    <m/>
    <m/>
    <m/>
    <s v="a. Manufacture of furniture"/>
    <n v="844"/>
    <n v="73"/>
    <n v="120.2"/>
    <n v="144"/>
    <n v="160.30000000000001"/>
    <n v="1.3336106489184694"/>
    <n v="1.3336106489184694"/>
    <n v="6.041666666666667"/>
    <n v="6"/>
    <n v="0.95"/>
    <n v="77348.564126455909"/>
    <n v="73481.135920133107"/>
    <n v="3867.428206322802"/>
    <n v="0.75"/>
    <n v="2900.5711547421015"/>
    <n v="3867.4282063227988"/>
  </r>
  <r>
    <n v="837"/>
    <x v="0"/>
    <m/>
    <x v="5"/>
    <s v="GE NO. 32220631 / EHS"/>
    <d v="2018-11-06T00:00:00"/>
    <s v="2018-19"/>
    <m/>
    <n v="0.19"/>
    <m/>
    <m/>
    <n v="57999.360000000001"/>
    <m/>
    <n v="57999.360000000001"/>
    <n v="37467.586560000003"/>
    <n v="11019.8784"/>
    <n v="48487.464960000005"/>
    <n v="9511.8950399999958"/>
    <n v="20531.773439999997"/>
    <n v="5"/>
    <n v="365"/>
    <m/>
    <n v="-7.0082191780821912"/>
    <d v="2018-11-01T00:00:00"/>
    <m/>
    <m/>
    <m/>
    <m/>
    <m/>
    <m/>
    <m/>
    <s v="a. Manufacture of furniture"/>
    <n v="844"/>
    <n v="83"/>
    <n v="127.4"/>
    <n v="144"/>
    <n v="160.30000000000001"/>
    <n v="1.2582417582417582"/>
    <n v="1.2582417582417582"/>
    <n v="5.2750000000000004"/>
    <n v="6"/>
    <n v="0.95"/>
    <n v="72977.216703296697"/>
    <n v="60951.179534065937"/>
    <n v="12026.03716923076"/>
    <n v="0.75"/>
    <n v="9019.5278769230699"/>
    <n v="9019.5278769230699"/>
  </r>
  <r>
    <n v="838"/>
    <x v="0"/>
    <m/>
    <x v="5"/>
    <s v="IP CCTV MINI DOME CAMERA"/>
    <d v="2013-09-12T00:00:00"/>
    <s v="2013-14"/>
    <m/>
    <n v="6.3936765263557072E-2"/>
    <m/>
    <m/>
    <n v="57885"/>
    <m/>
    <n v="57885"/>
    <n v="31121.966128111024"/>
    <n v="3700.979657281001"/>
    <n v="34822.945785392025"/>
    <n v="23062.054214607975"/>
    <n v="26763.033871888976"/>
    <n v="15"/>
    <n v="365"/>
    <m/>
    <n v="-7.0082191780821912"/>
    <d v="2013-09-01T00:00:00"/>
    <m/>
    <m/>
    <m/>
    <m/>
    <m/>
    <m/>
    <m/>
    <s v="Colour TV"/>
    <n v="652"/>
    <n v="21"/>
    <n v="97.7"/>
    <n v="144"/>
    <n v="95.4"/>
    <n v="0.97645854657113618"/>
    <n v="0.97645854657113618"/>
    <n v="10.425000000000001"/>
    <n v="8"/>
    <n v="0.9"/>
    <n v="56522.302968270218"/>
    <n v="50870.072671443195"/>
    <n v="5652.2302968270233"/>
    <n v="0.75"/>
    <n v="4239.1727226202675"/>
    <n v="5652.2302968270205"/>
  </r>
  <r>
    <n v="839"/>
    <x v="0"/>
    <m/>
    <x v="5"/>
    <s v="3 KVA ONLINE UPS"/>
    <d v="2020-04-06T00:00:00"/>
    <s v="2020-21"/>
    <m/>
    <n v="0.19"/>
    <m/>
    <m/>
    <n v="57820"/>
    <m/>
    <n v="57820"/>
    <n v="21821.109589041094"/>
    <n v="10985.8"/>
    <n v="32806.909589041097"/>
    <n v="25013.090410958903"/>
    <n v="35998.890410958906"/>
    <n v="5"/>
    <n v="365"/>
    <m/>
    <n v="-7.0082191780821912"/>
    <d v="2020-04-01T00:00:00"/>
    <m/>
    <m/>
    <m/>
    <m/>
    <m/>
    <m/>
    <m/>
    <s v="a. Manufacture of furniture"/>
    <n v="844"/>
    <n v="100"/>
    <n v="132.30000000000001"/>
    <n v="144"/>
    <n v="160.30000000000001"/>
    <n v="1.2116402116402116"/>
    <n v="1.2116402116402116"/>
    <n v="3.8583333333333334"/>
    <n v="6"/>
    <n v="0.95"/>
    <n v="70057.037037037036"/>
    <n v="42798.038528806581"/>
    <n v="27258.998508230456"/>
    <n v="0.75"/>
    <n v="20444.24888117284"/>
    <n v="20444.24888117284"/>
  </r>
  <r>
    <n v="840"/>
    <x v="0"/>
    <m/>
    <x v="5"/>
    <s v="Infrared noncontact type thermometer"/>
    <d v="2020-09-11T00:00:00"/>
    <s v="2020-21"/>
    <m/>
    <n v="0.19"/>
    <m/>
    <m/>
    <n v="57425.88"/>
    <m/>
    <n v="57425.88"/>
    <n v="16949.287814794519"/>
    <n v="10910.9172"/>
    <n v="27860.205014794519"/>
    <n v="29565.674985205478"/>
    <n v="40476.592185205474"/>
    <n v="5"/>
    <n v="365"/>
    <m/>
    <n v="-7.0082191780821912"/>
    <d v="2020-09-01T00:00:00"/>
    <m/>
    <m/>
    <m/>
    <m/>
    <m/>
    <m/>
    <m/>
    <s v="a. Manufacture of furniture"/>
    <n v="844"/>
    <n v="105"/>
    <n v="130.5"/>
    <n v="144"/>
    <n v="160.30000000000001"/>
    <n v="1.228352490421456"/>
    <n v="1.228352490421456"/>
    <n v="3.4277777777777776"/>
    <n v="6"/>
    <n v="0.95"/>
    <n v="70539.222712643677"/>
    <n v="38283.856845385264"/>
    <n v="32255.365867258413"/>
    <n v="0.75"/>
    <n v="24191.52440044381"/>
    <n v="24191.52440044381"/>
  </r>
  <r>
    <n v="841"/>
    <x v="0"/>
    <m/>
    <x v="5"/>
    <s v="FOR HSD PUMP &amp; SAP GATE"/>
    <d v="2022-03-23T00:00:00"/>
    <s v="2021-22"/>
    <m/>
    <n v="0.19"/>
    <m/>
    <m/>
    <n v="56999.98"/>
    <m/>
    <n v="56999.98"/>
    <n v="267.04100219178082"/>
    <n v="10829.996200000001"/>
    <n v="11097.037202191783"/>
    <n v="45902.942797808224"/>
    <n v="56732.938997808225"/>
    <n v="5"/>
    <n v="365"/>
    <m/>
    <n v="-7.0082191780821912"/>
    <d v="2022-03-01T00:00:00"/>
    <m/>
    <m/>
    <m/>
    <m/>
    <m/>
    <m/>
    <m/>
    <s v="Computer peripherals"/>
    <n v="647"/>
    <n v="123"/>
    <n v="90.7"/>
    <n v="144"/>
    <n v="94.2"/>
    <n v="1.0385887541345094"/>
    <n v="1.0385887541345094"/>
    <n v="1.8944444444444444"/>
    <n v="5"/>
    <n v="1"/>
    <n v="59199.538213891952"/>
    <n v="22430.047256596841"/>
    <n v="36769.490957295115"/>
    <n v="0.75"/>
    <n v="27577.118217971336"/>
    <n v="27577.118217971336"/>
  </r>
  <r>
    <n v="842"/>
    <x v="0"/>
    <m/>
    <x v="5"/>
    <s v="Chair Revolving  ,model - 122 (GAYATRI)"/>
    <d v="2015-09-01T00:00:00"/>
    <m/>
    <m/>
    <n v="0.05"/>
    <m/>
    <m/>
    <n v="56750"/>
    <m/>
    <n v="56750"/>
    <n v="56750"/>
    <n v="0"/>
    <n v="56750"/>
    <n v="0"/>
    <n v="0"/>
    <n v="10"/>
    <n v="365"/>
    <m/>
    <n v="-7.008219178082191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2029.080252479704"/>
    <n v="77927.626239855716"/>
    <n v="4101.4540126239881"/>
    <n v="0.75"/>
    <n v="3076.0905094679911"/>
    <n v="4101.454012623989"/>
  </r>
  <r>
    <n v="843"/>
    <x v="0"/>
    <m/>
    <x v="5"/>
    <s v="Ceiling Fan 48 INCH"/>
    <d v="2019-03-31T00:00:00"/>
    <s v="2018-19"/>
    <m/>
    <n v="9.5000000000000001E-2"/>
    <m/>
    <m/>
    <n v="56643.839999999997"/>
    <m/>
    <n v="56643.839999999997"/>
    <n v="16158.237317260271"/>
    <n v="5381.1647999999996"/>
    <n v="21539.40211726027"/>
    <n v="35104.43788273973"/>
    <n v="40485.602682739729"/>
    <n v="10"/>
    <n v="365"/>
    <m/>
    <n v="-7.0082191780821912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70115.888432432432"/>
    <n v="54120.70138378378"/>
    <n v="15995.187048648651"/>
    <n v="0.75"/>
    <n v="11996.390286486489"/>
    <n v="11996.390286486489"/>
  </r>
  <r>
    <n v="844"/>
    <x v="0"/>
    <m/>
    <x v="5"/>
    <s v="ABT SOFTWARE"/>
    <d v="2020-09-21T00:00:00"/>
    <s v="2020-21"/>
    <m/>
    <n v="0.2"/>
    <m/>
    <m/>
    <n v="56640"/>
    <m/>
    <n v="56640"/>
    <n v="17286.838356164386"/>
    <n v="11328"/>
    <n v="28614.838356164386"/>
    <n v="28025.161643835614"/>
    <n v="39353.161643835614"/>
    <n v="5"/>
    <n v="365"/>
    <m/>
    <n v="-7.0082191780821912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56460.190476190473"/>
    <n v="38392.929523809522"/>
    <n v="18067.260952380951"/>
    <n v="0.75"/>
    <n v="13550.445714285714"/>
    <n v="13550.445714285714"/>
  </r>
  <r>
    <n v="845"/>
    <x v="0"/>
    <m/>
    <x v="11"/>
    <s v=""/>
    <d v="2022-12-10T00:00:00"/>
    <s v="2022-23"/>
    <m/>
    <n v="0.31666666666666665"/>
    <m/>
    <m/>
    <n v="0"/>
    <n v="56640"/>
    <n v="56640"/>
    <m/>
    <n v="5503.6493150684928"/>
    <n v="5503.6493150684928"/>
    <n v="51136.350684931509"/>
    <n v="0"/>
    <n v="3"/>
    <n v="365"/>
    <m/>
    <n v="-7.0082191780821912"/>
    <d v="2022-12-01T00:00:00"/>
    <m/>
    <m/>
    <m/>
    <m/>
    <m/>
    <m/>
    <m/>
    <s v="b. Manufacture of computers and peripheral equipment"/>
    <n v="644"/>
    <n v="132"/>
    <n v="135"/>
    <n v="144"/>
    <n v="135.1"/>
    <n v="1.0007407407407407"/>
    <n v="1.0007407407407407"/>
    <n v="1.1805555555555556"/>
    <n v="5"/>
    <n v="1"/>
    <n v="56681.955555555556"/>
    <n v="13383.23950617284"/>
    <n v="43298.716049382718"/>
    <n v="0.75"/>
    <n v="32474.037037037036"/>
    <n v="32474.037037037036"/>
  </r>
  <r>
    <n v="846"/>
    <x v="0"/>
    <m/>
    <x v="13"/>
    <s v=""/>
    <d v="2022-09-22T00:00:00"/>
    <s v="2022-23"/>
    <m/>
    <n v="0.19"/>
    <m/>
    <m/>
    <n v="0"/>
    <n v="56640"/>
    <n v="56640"/>
    <m/>
    <n v="5631.412602739726"/>
    <n v="5631.412602739726"/>
    <n v="51008.587397260271"/>
    <n v="0"/>
    <n v="5"/>
    <n v="365"/>
    <m/>
    <n v="-7.0082191780821912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56640"/>
    <n v="9892.3333333333321"/>
    <n v="46747.666666666672"/>
    <n v="0.75"/>
    <n v="35060.75"/>
    <n v="35060.75"/>
  </r>
  <r>
    <n v="847"/>
    <x v="0"/>
    <m/>
    <x v="5"/>
    <s v="CD Dawn Bike"/>
    <d v="2012-04-01T00:00:00"/>
    <s v="2012-13"/>
    <m/>
    <n v="9.3926369863013698E-2"/>
    <m/>
    <m/>
    <n v="56336"/>
    <m/>
    <n v="56336"/>
    <n v="53519.200000000004"/>
    <n v="0"/>
    <n v="53519.200000000004"/>
    <n v="2816.7999999999956"/>
    <n v="2816.7999999999956"/>
    <n v="10"/>
    <n v="365"/>
    <m/>
    <n v="-116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6916.850818094317"/>
    <n v="82571.008277189598"/>
    <n v="4345.8425409047195"/>
    <n v="0.75"/>
    <n v="3259.3819056785396"/>
    <n v="4345.8425409047195"/>
  </r>
  <r>
    <n v="848"/>
    <x v="0"/>
    <m/>
    <x v="5"/>
    <s v="CD Dawn Bike"/>
    <d v="2012-04-01T00:00:00"/>
    <s v="2012-13"/>
    <m/>
    <n v="9.3926369863013698E-2"/>
    <m/>
    <m/>
    <n v="56219"/>
    <m/>
    <n v="56219"/>
    <n v="53408.05000000001"/>
    <n v="0"/>
    <n v="53408.05000000001"/>
    <n v="2810.9499999999898"/>
    <n v="2810.9499999999898"/>
    <n v="10"/>
    <n v="365"/>
    <m/>
    <n v="-8.010958904109589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6736.339749759383"/>
    <n v="82399.522762271401"/>
    <n v="4336.8169874879823"/>
    <n v="0.75"/>
    <n v="3252.6127406159867"/>
    <n v="4336.8169874879732"/>
  </r>
  <r>
    <n v="849"/>
    <x v="0"/>
    <m/>
    <x v="5"/>
    <s v=" DOUGH MIXER 7 KG CAPACITY"/>
    <d v="2012-04-01T00:00:00"/>
    <s v="2012-13"/>
    <m/>
    <n v="6.5268703898840874E-2"/>
    <m/>
    <m/>
    <n v="56182.5"/>
    <m/>
    <n v="56182.5"/>
    <n v="35038.580216016861"/>
    <n v="3666.9589567966273"/>
    <n v="38705.539172813485"/>
    <n v="17476.960827186515"/>
    <n v="21143.919783983139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6680.02646775746"/>
    <n v="82346.025144369574"/>
    <n v="4334.0013233878853"/>
    <n v="0.75"/>
    <n v="3250.500992540914"/>
    <n v="4334.0013233878772"/>
  </r>
  <r>
    <n v="850"/>
    <x v="0"/>
    <m/>
    <x v="10"/>
    <s v="Kirloskar Water Pump 10 HP"/>
    <d v="2012-04-01T00:00:00"/>
    <s v="2012-13"/>
    <m/>
    <n v="2.0606979091564528E-2"/>
    <m/>
    <m/>
    <n v="56160"/>
    <m/>
    <n v="56160"/>
    <n v="18633.361626532082"/>
    <n v="1157.2879457822639"/>
    <n v="19790.649572314345"/>
    <n v="36369.350427685655"/>
    <n v="37526.638373467918"/>
    <n v="40"/>
    <n v="365"/>
    <m/>
    <n v="-7.0082191780821912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70027.97360980208"/>
    <n v="66526.574929311973"/>
    <n v="3501.3986804901069"/>
    <n v="0.75"/>
    <n v="2626.0490103675802"/>
    <n v="3501.3986804901069"/>
  </r>
  <r>
    <n v="851"/>
    <x v="0"/>
    <m/>
    <x v="5"/>
    <s v="Cocofoam Mattress"/>
    <d v="2012-04-01T00:00:00"/>
    <s v="2012-13"/>
    <m/>
    <n v="8.9103688180185293E-7"/>
    <m/>
    <m/>
    <n v="56114.400000000001"/>
    <m/>
    <n v="56114.400000000001"/>
    <n v="56114.400000000023"/>
    <n v="0"/>
    <n v="56114.400000000023"/>
    <n v="0"/>
    <n v="0"/>
    <n v="10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6574.959769008667"/>
    <n v="82246.211780558238"/>
    <n v="4328.7479884504282"/>
    <n v="0.75"/>
    <n v="3246.5609913378212"/>
    <n v="4328.7479884504373"/>
  </r>
  <r>
    <n v="852"/>
    <x v="0"/>
    <m/>
    <x v="5"/>
    <s v="LAPTOP-SONY VAIO"/>
    <d v="2012-04-01T00:00:00"/>
    <s v="2012-13"/>
    <m/>
    <n v="0.78212657534246566"/>
    <m/>
    <m/>
    <n v="55860"/>
    <m/>
    <n v="55860"/>
    <n v="53067"/>
    <n v="0"/>
    <n v="53067"/>
    <n v="2793"/>
    <n v="2793"/>
    <n v="3"/>
    <n v="365"/>
    <m/>
    <n v="-7.0082191780821912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93871.603053435116"/>
    <n v="93871.603053435116"/>
    <n v="0"/>
    <n v="0.75"/>
    <n v="0"/>
    <n v="0"/>
  </r>
  <r>
    <n v="853"/>
    <x v="0"/>
    <m/>
    <x v="5"/>
    <s v="10 HP diesel pump set with acce"/>
    <d v="2013-08-30T00:00:00"/>
    <s v="2013-14"/>
    <m/>
    <n v="6.397738072609771E-2"/>
    <m/>
    <m/>
    <n v="55629"/>
    <m/>
    <n v="55629"/>
    <n v="30021.211247241918"/>
    <n v="3558.9977124120896"/>
    <n v="33580.20895965401"/>
    <n v="22048.79104034599"/>
    <n v="25607.788752758082"/>
    <n v="15"/>
    <n v="365"/>
    <m/>
    <n v="-4.0082191780821912"/>
    <d v="2013-08-01T00:00:00"/>
    <m/>
    <m/>
    <m/>
    <m/>
    <m/>
    <m/>
    <m/>
    <s v="b. Manufacture of computers and peripheral equipment"/>
    <n v="644"/>
    <n v="20"/>
    <n v="98.6"/>
    <n v="144"/>
    <n v="135.1"/>
    <n v="1.3701825557809331"/>
    <n v="1.3701825557809331"/>
    <n v="10.458333333333334"/>
    <n v="5"/>
    <n v="1"/>
    <n v="76221.885395537523"/>
    <n v="76221.885395537523"/>
    <n v="0"/>
    <n v="0.75"/>
    <n v="0"/>
    <n v="0"/>
  </r>
  <r>
    <n v="854"/>
    <x v="0"/>
    <m/>
    <x v="5"/>
    <s v="BIOMETRICS TIME ATTENDANCE SYSTEM"/>
    <d v="2012-04-01T00:00:00"/>
    <s v="2012-13"/>
    <m/>
    <n v="6.5739199157007364E-2"/>
    <m/>
    <m/>
    <n v="55600.02"/>
    <m/>
    <n v="55600.02"/>
    <n v="34544.51506043203"/>
    <n v="3655.1007879135923"/>
    <n v="38199.615848345624"/>
    <n v="17400.404151654373"/>
    <n v="21055.504939567967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5781.359056785368"/>
    <n v="81492.291103946089"/>
    <n v="4289.0679528392793"/>
    <n v="0.75"/>
    <n v="3216.8009646294595"/>
    <n v="4289.067952839272"/>
  </r>
  <r>
    <n v="855"/>
    <x v="0"/>
    <m/>
    <x v="5"/>
    <s v="HP LASERJET PRO M403d"/>
    <d v="2019-10-18T00:00:00"/>
    <s v="2019-20"/>
    <m/>
    <n v="0.31666666666666665"/>
    <m/>
    <m/>
    <n v="55460"/>
    <m/>
    <n v="55460"/>
    <n v="43111.919634703198"/>
    <n v="9575.0803652968025"/>
    <n v="52687"/>
    <n v="2773"/>
    <n v="12348.080365296802"/>
    <n v="3"/>
    <n v="365"/>
    <m/>
    <n v="-7.0082191780821912"/>
    <d v="2019-10-01T00:00:00"/>
    <m/>
    <m/>
    <m/>
    <m/>
    <m/>
    <m/>
    <m/>
    <s v="b. Manufacture of computers and peripheral equipment"/>
    <n v="644"/>
    <n v="94"/>
    <n v="135.1"/>
    <n v="144"/>
    <n v="135.1"/>
    <n v="1"/>
    <n v="1"/>
    <n v="4.3250000000000002"/>
    <n v="5"/>
    <n v="1"/>
    <n v="55460"/>
    <n v="47972.9"/>
    <n v="7487.0999999999985"/>
    <n v="0.75"/>
    <n v="5615.3249999999989"/>
    <n v="5615.3249999999989"/>
  </r>
  <r>
    <n v="856"/>
    <x v="0"/>
    <m/>
    <x v="5"/>
    <s v="Laptop"/>
    <d v="2013-06-27T00:00:00"/>
    <s v="2013-14"/>
    <m/>
    <n v="0.36926095471236231"/>
    <m/>
    <m/>
    <n v="55335"/>
    <m/>
    <n v="55335"/>
    <n v="52568.25"/>
    <n v="0"/>
    <n v="52568.25"/>
    <n v="2766.75"/>
    <n v="2766.75"/>
    <n v="3"/>
    <n v="365"/>
    <m/>
    <n v="-7.0082191780821912"/>
    <d v="2013-06-01T00:00:00"/>
    <m/>
    <m/>
    <m/>
    <m/>
    <m/>
    <m/>
    <m/>
    <s v="Laptops"/>
    <n v="646"/>
    <n v="18"/>
    <n v="97.2"/>
    <n v="144"/>
    <n v="154.1"/>
    <n v="1.5853909465020575"/>
    <n v="1.5853909465020575"/>
    <n v="10.633333333333333"/>
    <n v="5"/>
    <n v="1"/>
    <n v="87727.608024691348"/>
    <n v="87727.608024691348"/>
    <n v="0"/>
    <n v="0.75"/>
    <n v="0"/>
    <n v="0"/>
  </r>
  <r>
    <n v="857"/>
    <x v="0"/>
    <m/>
    <x v="5"/>
    <s v="01 Sony Vaio Model.no.VGN-FG35G"/>
    <d v="2012-04-01T00:00:00"/>
    <s v="2012-13"/>
    <m/>
    <n v="0.78745589041095887"/>
    <m/>
    <m/>
    <n v="55180"/>
    <m/>
    <n v="55180"/>
    <n v="52421"/>
    <n v="0"/>
    <n v="52421"/>
    <n v="2759"/>
    <n v="2759"/>
    <n v="3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5133.339749759383"/>
    <n v="80876.67276227141"/>
    <n v="4256.6669874879735"/>
    <n v="0.75"/>
    <n v="3192.5002406159801"/>
    <n v="4256.6669874879726"/>
  </r>
  <r>
    <n v="858"/>
    <x v="0"/>
    <m/>
    <x v="5"/>
    <s v="Battery for Motorolla MTP 850"/>
    <d v="2013-11-21T00:00:00"/>
    <s v="2013-14"/>
    <m/>
    <n v="6.3721463323353295E-2"/>
    <m/>
    <m/>
    <n v="55125"/>
    <m/>
    <n v="55125"/>
    <n v="29040.933305050854"/>
    <n v="3512.6456656998503"/>
    <n v="32553.578970750703"/>
    <n v="22571.421029249297"/>
    <n v="26084.066694949146"/>
    <n v="15"/>
    <n v="365"/>
    <m/>
    <n v="-7.0082191780821912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33333333333333"/>
    <n v="6"/>
    <n v="0.95"/>
    <n v="78757.018716577542"/>
    <n v="74819.167780748656"/>
    <n v="3937.8509358288866"/>
    <n v="0.75"/>
    <n v="2953.3882018716649"/>
    <n v="3937.8509358288807"/>
  </r>
  <r>
    <n v="859"/>
    <x v="0"/>
    <m/>
    <x v="5"/>
    <s v="01 Laptop R.K.Gupta"/>
    <d v="2012-04-01T00:00:00"/>
    <s v="2012-13"/>
    <m/>
    <n v="0.76791506849315072"/>
    <m/>
    <m/>
    <n v="54900"/>
    <m/>
    <n v="54900"/>
    <n v="52155"/>
    <n v="0"/>
    <n v="52155"/>
    <n v="2745"/>
    <n v="2745"/>
    <n v="3"/>
    <n v="365"/>
    <m/>
    <n v="-7.0082191780821912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92258.342420937828"/>
    <n v="92258.342420937828"/>
    <n v="0"/>
    <n v="0.75"/>
    <n v="0"/>
    <n v="0"/>
  </r>
  <r>
    <n v="860"/>
    <x v="0"/>
    <m/>
    <x v="5"/>
    <s v="02 nos of 1.5 ton Split AC 08.09.12"/>
    <d v="2012-04-01T00:00:00"/>
    <s v="2012-13"/>
    <m/>
    <n v="7.1255005268703889E-2"/>
    <m/>
    <m/>
    <n v="54800.01"/>
    <m/>
    <n v="54800.01"/>
    <n v="32536.134493624864"/>
    <n v="3904.7750012750257"/>
    <n v="36440.90949489989"/>
    <n v="18359.100505100112"/>
    <n v="22263.875506375138"/>
    <n v="15"/>
    <n v="365"/>
    <m/>
    <n v="-6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66488.504196428563"/>
    <n v="59839.653776785708"/>
    <n v="6648.8504196428548"/>
    <n v="0.75"/>
    <n v="4986.6378147321411"/>
    <n v="6648.8504196428548"/>
  </r>
  <r>
    <n v="861"/>
    <x v="0"/>
    <m/>
    <x v="5"/>
    <s v="LAPTOP-SONY VAIO"/>
    <d v="2012-04-01T00:00:00"/>
    <s v="2012-13"/>
    <m/>
    <n v="0.57161863013698622"/>
    <m/>
    <m/>
    <n v="54800"/>
    <m/>
    <n v="54800"/>
    <n v="52060"/>
    <n v="0"/>
    <n v="52060"/>
    <n v="2740"/>
    <n v="2740"/>
    <n v="3"/>
    <n v="365"/>
    <m/>
    <n v="-5.8739726027397268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92090.29443838603"/>
    <n v="92090.29443838603"/>
    <n v="0"/>
    <n v="0.75"/>
    <n v="0"/>
    <n v="0"/>
  </r>
  <r>
    <n v="862"/>
    <x v="0"/>
    <m/>
    <x v="5"/>
    <s v="LAPTOP IBM R618933AF5,CARRYCASE -P.GIRISH"/>
    <d v="2007-11-19T00:00:00"/>
    <s v="2007-08"/>
    <m/>
    <n v="0"/>
    <m/>
    <m/>
    <n v="54000"/>
    <m/>
    <n v="54000"/>
    <n v="51300"/>
    <n v="0"/>
    <n v="51300"/>
    <n v="2700"/>
    <n v="2700"/>
    <n v="3"/>
    <n v="365"/>
    <m/>
    <n v="-2.8438356164383567"/>
    <d v="2007-11-01T00:00:00"/>
    <s v="Computers"/>
    <n v="756"/>
    <n v="38"/>
    <n v="85"/>
    <n v="90"/>
    <n v="87"/>
    <n v="1.0235294117647058"/>
    <s v="Laptops"/>
    <n v="646"/>
    <n v="4"/>
    <n v="91.7"/>
    <n v="144"/>
    <n v="154.1"/>
    <n v="1.6804798255179934"/>
    <n v="1.7200205272948872"/>
    <n v="16.238888888888887"/>
    <n v="5"/>
    <n v="1"/>
    <n v="92881.108473923901"/>
    <n v="92881.108473923901"/>
    <n v="0"/>
    <n v="0.75"/>
    <n v="0"/>
    <n v="0"/>
  </r>
  <r>
    <n v="863"/>
    <x v="0"/>
    <m/>
    <x v="5"/>
    <s v="Laptop Dell"/>
    <d v="2010-08-05T00:00:00"/>
    <s v="2010-11"/>
    <m/>
    <n v="0.35755780821917804"/>
    <m/>
    <m/>
    <n v="54000"/>
    <m/>
    <n v="54000"/>
    <n v="51300"/>
    <n v="0"/>
    <n v="51300"/>
    <n v="2700"/>
    <n v="2700"/>
    <n v="3"/>
    <n v="365"/>
    <m/>
    <n v="-2.8438356164383567"/>
    <d v="2010-08-01T00:00:00"/>
    <s v="Computers"/>
    <n v="756"/>
    <n v="71"/>
    <n v="83.1"/>
    <n v="90"/>
    <n v="87"/>
    <n v="1.0469314079422383"/>
    <s v="Laptops"/>
    <n v="646"/>
    <n v="4"/>
    <n v="91.7"/>
    <n v="144"/>
    <n v="154.1"/>
    <n v="1.6804798255179934"/>
    <n v="1.7593471097480797"/>
    <n v="13.527777777777779"/>
    <n v="5"/>
    <n v="1"/>
    <n v="95004.743926396302"/>
    <n v="95004.743926396317"/>
    <n v="0"/>
    <n v="0.75"/>
    <n v="0"/>
    <n v="0"/>
  </r>
  <r>
    <n v="864"/>
    <x v="0"/>
    <m/>
    <x v="5"/>
    <s v="Laptop for Ashok kumar Jai"/>
    <d v="2012-04-01T00:00:00"/>
    <s v="2012-13"/>
    <m/>
    <n v="0.58627424657534233"/>
    <m/>
    <m/>
    <n v="53980"/>
    <m/>
    <n v="53980"/>
    <n v="51281"/>
    <n v="0"/>
    <n v="51281"/>
    <n v="2699"/>
    <n v="2699"/>
    <n v="3"/>
    <n v="365"/>
    <m/>
    <n v="-5.7835616438356166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90712.300981461274"/>
    <n v="90712.300981461289"/>
    <n v="0"/>
    <n v="0.75"/>
    <n v="0"/>
    <n v="0"/>
  </r>
  <r>
    <n v="865"/>
    <x v="0"/>
    <m/>
    <x v="5"/>
    <s v="HP LASERJET MFD MM226DN PRINTER"/>
    <d v="2016-03-31T00:00:00"/>
    <s v="2015-16"/>
    <m/>
    <n v="0.31666666666666665"/>
    <m/>
    <m/>
    <n v="53970"/>
    <m/>
    <n v="53970"/>
    <n v="51318.323287671228"/>
    <n v="0"/>
    <n v="51318.323287671228"/>
    <n v="2651.6767123287718"/>
    <n v="2651.6767123287718"/>
    <n v="3"/>
    <n v="365"/>
    <m/>
    <n v="-5.7178082191780817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54490.610932475895"/>
    <n v="54490.610932475902"/>
    <n v="0"/>
    <n v="0.75"/>
    <n v="0"/>
    <n v="0"/>
  </r>
  <r>
    <n v="866"/>
    <x v="0"/>
    <m/>
    <x v="5"/>
    <s v="HP probook 440 G2 (Atul Kumar)"/>
    <d v="2016-03-31T00:00:00"/>
    <s v="2015-16"/>
    <m/>
    <n v="0.31666666666666665"/>
    <m/>
    <m/>
    <n v="53813"/>
    <m/>
    <n v="53813"/>
    <n v="51169.037077625566"/>
    <n v="0"/>
    <n v="51169.037077625566"/>
    <n v="2643.9629223744341"/>
    <n v="2643.9629223744341"/>
    <n v="3"/>
    <n v="365"/>
    <m/>
    <n v="-5.7178082191780817"/>
    <d v="2016-03-01T00:00:00"/>
    <m/>
    <m/>
    <m/>
    <m/>
    <m/>
    <m/>
    <m/>
    <s v="b. Manufacture of computers and peripheral equipment"/>
    <n v="644"/>
    <n v="51"/>
    <n v="127.3"/>
    <n v="144"/>
    <n v="135.1"/>
    <n v="1.0612725844461901"/>
    <n v="1.0612725844461901"/>
    <n v="7.875"/>
    <n v="5"/>
    <n v="1"/>
    <n v="57110.26158680283"/>
    <n v="57110.261586802837"/>
    <n v="0"/>
    <n v="0.75"/>
    <n v="0"/>
    <n v="0"/>
  </r>
  <r>
    <n v="867"/>
    <x v="0"/>
    <m/>
    <x v="5"/>
    <s v="HP probook 440 G2 (Atul Kumar)"/>
    <d v="2016-02-03T00:00:00"/>
    <s v="2015-16"/>
    <m/>
    <n v="0.31666666666666665"/>
    <m/>
    <m/>
    <n v="53813"/>
    <m/>
    <n v="53813"/>
    <n v="51122.35"/>
    <n v="0"/>
    <n v="51122.35"/>
    <n v="2690.6500000000015"/>
    <n v="2690.6500000000015"/>
    <n v="3"/>
    <n v="365"/>
    <m/>
    <n v="-2.6547945205479451"/>
    <d v="2016-02-01T00:00:00"/>
    <m/>
    <m/>
    <m/>
    <m/>
    <m/>
    <m/>
    <m/>
    <s v="b. Manufacture of computers and peripheral equipment"/>
    <n v="644"/>
    <n v="50"/>
    <n v="127.6"/>
    <n v="144"/>
    <n v="135.1"/>
    <n v="1.0587774294670846"/>
    <n v="1.0587774294670846"/>
    <n v="8.0333333333333332"/>
    <n v="5"/>
    <n v="1"/>
    <n v="56975.989811912223"/>
    <n v="56975.989811912223"/>
    <n v="0"/>
    <n v="0.75"/>
    <n v="0"/>
    <n v="0"/>
  </r>
  <r>
    <n v="868"/>
    <x v="0"/>
    <m/>
    <x v="5"/>
    <s v="HP probook 440 G2 (Atul Kumar)"/>
    <d v="2015-11-20T00:00:00"/>
    <s v="2015-16"/>
    <m/>
    <n v="0.31666666666666665"/>
    <m/>
    <m/>
    <n v="53813"/>
    <m/>
    <n v="53813"/>
    <n v="51122.35"/>
    <n v="0"/>
    <n v="51122.35"/>
    <n v="2690.6500000000015"/>
    <n v="2690.6500000000015"/>
    <n v="3"/>
    <n v="365"/>
    <m/>
    <n v="-2.6602739726027398"/>
    <d v="2015-11-01T00:00:00"/>
    <m/>
    <m/>
    <m/>
    <m/>
    <m/>
    <m/>
    <m/>
    <s v="b. Manufacture of computers and peripheral equipment"/>
    <n v="644"/>
    <n v="47"/>
    <n v="127.6"/>
    <n v="144"/>
    <n v="135.1"/>
    <n v="1.0587774294670846"/>
    <n v="1.0587774294670846"/>
    <n v="8.2361111111111107"/>
    <n v="5"/>
    <n v="1"/>
    <n v="56975.989811912223"/>
    <n v="56975.989811912223"/>
    <n v="0"/>
    <n v="0.75"/>
    <n v="0"/>
    <n v="0"/>
  </r>
  <r>
    <n v="869"/>
    <x v="0"/>
    <m/>
    <x v="5"/>
    <s v="HP probook 440 G2 (Anchal Kumar)"/>
    <d v="2016-03-31T00:00:00"/>
    <s v="2015-16"/>
    <m/>
    <n v="0.31666666666666665"/>
    <m/>
    <m/>
    <n v="53812"/>
    <m/>
    <n v="53812"/>
    <n v="51168.086210045665"/>
    <n v="0"/>
    <n v="51168.086210045665"/>
    <n v="2643.9137899543348"/>
    <n v="2643.9137899543348"/>
    <n v="3"/>
    <n v="365"/>
    <m/>
    <n v="-5.6027397260273979"/>
    <d v="2016-03-01T00:00:00"/>
    <m/>
    <m/>
    <m/>
    <m/>
    <m/>
    <m/>
    <m/>
    <s v="b. Manufacture of computers and peripheral equipment"/>
    <n v="644"/>
    <n v="51"/>
    <n v="127.3"/>
    <n v="144"/>
    <n v="135.1"/>
    <n v="1.0612725844461901"/>
    <n v="1.0612725844461901"/>
    <n v="7.875"/>
    <n v="5"/>
    <n v="1"/>
    <n v="57109.200314218382"/>
    <n v="57109.200314218389"/>
    <n v="0"/>
    <n v="0.75"/>
    <n v="0"/>
    <n v="0"/>
  </r>
  <r>
    <n v="870"/>
    <x v="0"/>
    <m/>
    <x v="5"/>
    <s v=""/>
    <d v="2021-12-22T00:00:00"/>
    <s v="2021-22"/>
    <m/>
    <n v="9.5000000000000001E-2"/>
    <m/>
    <m/>
    <n v="53690"/>
    <m/>
    <n v="53690"/>
    <n v="1397.4109589041097"/>
    <n v="5100.55"/>
    <n v="6497.9609589041102"/>
    <n v="47192.039041095893"/>
    <n v="52292.589041095889"/>
    <n v="10"/>
    <n v="365"/>
    <m/>
    <n v="-5.4767123287671229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472222222222221"/>
    <n v="6"/>
    <n v="0.95"/>
    <n v="55777.751134154249"/>
    <n v="18963.144233965821"/>
    <n v="36814.606900188432"/>
    <n v="0.75"/>
    <n v="27610.955175141324"/>
    <n v="27610.955175141324"/>
  </r>
  <r>
    <n v="871"/>
    <x v="0"/>
    <m/>
    <x v="5"/>
    <s v="Hero Honda Passon Pro"/>
    <d v="2011-11-29T00:00:00"/>
    <s v="2011-12"/>
    <m/>
    <n v="9.5169885550786829E-2"/>
    <m/>
    <m/>
    <n v="53670"/>
    <m/>
    <n v="53670"/>
    <n v="50986.5"/>
    <n v="0"/>
    <n v="50986.5"/>
    <n v="2683.5"/>
    <n v="2683.5"/>
    <n v="10"/>
    <n v="365"/>
    <m/>
    <n v="-5.4821917808219176"/>
    <d v="2011-11-01T00:00:00"/>
    <s v="Motor Cycle / Scooter / Moped"/>
    <n v="768"/>
    <n v="86"/>
    <n v="132.9"/>
    <n v="90"/>
    <n v="135.1"/>
    <n v="1.0165537998495109"/>
    <s v="Motor cycles"/>
    <n v="836"/>
    <n v="4"/>
    <n v="98"/>
    <n v="144"/>
    <n v="147.4"/>
    <n v="1.5040816326530613"/>
    <n v="1.5289798989573256"/>
    <n v="12.21111111111111"/>
    <n v="8"/>
    <n v="0.95"/>
    <n v="82060.351177039658"/>
    <n v="77957.333618187666"/>
    <n v="4103.0175588519924"/>
    <n v="0.75"/>
    <n v="3077.2631691389943"/>
    <n v="4103.0175588519869"/>
  </r>
  <r>
    <n v="872"/>
    <x v="0"/>
    <m/>
    <x v="5"/>
    <s v="Laptop (Pankaj Upadhyaya)"/>
    <d v="2016-03-31T00:00:00"/>
    <s v="2015-16"/>
    <m/>
    <n v="0.31666666666666665"/>
    <m/>
    <m/>
    <n v="53445"/>
    <m/>
    <n v="53445"/>
    <n v="50819.117808219176"/>
    <n v="0"/>
    <n v="50819.117808219176"/>
    <n v="2625.8821917808236"/>
    <n v="2625.8821917808236"/>
    <n v="3"/>
    <n v="365"/>
    <m/>
    <n v="-5.3178082191780813"/>
    <d v="2016-03-01T00:00:00"/>
    <m/>
    <m/>
    <m/>
    <m/>
    <m/>
    <m/>
    <m/>
    <s v="Laptops"/>
    <n v="646"/>
    <n v="51"/>
    <n v="140.4"/>
    <n v="144"/>
    <n v="154.1"/>
    <n v="1.0975783475783476"/>
    <n v="1.0975783475783476"/>
    <n v="7.875"/>
    <n v="5"/>
    <n v="1"/>
    <n v="58660.074786324789"/>
    <n v="58660.074786324796"/>
    <n v="0"/>
    <n v="0.75"/>
    <n v="0"/>
    <n v="0"/>
  </r>
  <r>
    <n v="873"/>
    <x v="0"/>
    <m/>
    <x v="5"/>
    <s v="Laptop (Pankaj Upadhyaya)"/>
    <d v="2016-03-31T00:00:00"/>
    <s v="2015-16"/>
    <m/>
    <n v="0.31666666666666665"/>
    <m/>
    <m/>
    <n v="53445"/>
    <m/>
    <n v="53445"/>
    <n v="50819.117808219176"/>
    <n v="0"/>
    <n v="50819.117808219176"/>
    <n v="2625.8821917808236"/>
    <n v="2625.8821917808236"/>
    <n v="3"/>
    <n v="365"/>
    <m/>
    <n v="-5.3178082191780813"/>
    <d v="2016-03-01T00:00:00"/>
    <m/>
    <m/>
    <m/>
    <m/>
    <m/>
    <m/>
    <m/>
    <s v="Laptops"/>
    <n v="646"/>
    <n v="51"/>
    <n v="140.4"/>
    <n v="144"/>
    <n v="154.1"/>
    <n v="1.0975783475783476"/>
    <n v="1.0975783475783476"/>
    <n v="7.875"/>
    <n v="5"/>
    <n v="1"/>
    <n v="58660.074786324789"/>
    <n v="58660.074786324796"/>
    <n v="0"/>
    <n v="0.75"/>
    <n v="0"/>
    <n v="0"/>
  </r>
  <r>
    <n v="874"/>
    <x v="0"/>
    <m/>
    <x v="5"/>
    <s v="Laptop (Pankaj Upadhyaya)"/>
    <d v="2016-03-31T00:00:00"/>
    <s v="2015-16"/>
    <m/>
    <n v="0.31666666666666665"/>
    <m/>
    <m/>
    <n v="53445"/>
    <m/>
    <n v="53445"/>
    <n v="50819.117808219176"/>
    <n v="0"/>
    <n v="50819.117808219176"/>
    <n v="2625.8821917808236"/>
    <n v="2625.8821917808236"/>
    <n v="3"/>
    <n v="365"/>
    <m/>
    <n v="-5.3178082191780813"/>
    <d v="2016-03-01T00:00:00"/>
    <m/>
    <m/>
    <m/>
    <m/>
    <m/>
    <m/>
    <m/>
    <s v="Laptops"/>
    <n v="646"/>
    <n v="51"/>
    <n v="140.4"/>
    <n v="144"/>
    <n v="154.1"/>
    <n v="1.0975783475783476"/>
    <n v="1.0975783475783476"/>
    <n v="7.875"/>
    <n v="5"/>
    <n v="1"/>
    <n v="58660.074786324789"/>
    <n v="58660.074786324796"/>
    <n v="0"/>
    <n v="0.75"/>
    <n v="0"/>
    <n v="0"/>
  </r>
  <r>
    <n v="875"/>
    <x v="0"/>
    <m/>
    <x v="5"/>
    <s v="02 nos  AC 1.5 ton"/>
    <d v="2012-04-01T00:00:00"/>
    <s v="2012-13"/>
    <m/>
    <n v="7.1255005268703889E-2"/>
    <m/>
    <m/>
    <n v="53400"/>
    <m/>
    <n v="53400"/>
    <n v="31704.913593256057"/>
    <n v="3805.0172813487875"/>
    <n v="35509.930874604841"/>
    <n v="17890.069125395159"/>
    <n v="21695.086406743943"/>
    <n v="15"/>
    <n v="365"/>
    <m/>
    <n v="-5.2684931506849306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64789.880952380947"/>
    <n v="58310.892857142855"/>
    <n v="6478.9880952380918"/>
    <n v="0.75"/>
    <n v="4859.2410714285688"/>
    <n v="6478.9880952380936"/>
  </r>
  <r>
    <n v="876"/>
    <x v="0"/>
    <m/>
    <x v="11"/>
    <s v=""/>
    <d v="2022-06-23T00:00:00"/>
    <s v="2022-23"/>
    <m/>
    <n v="0.31666666666666665"/>
    <m/>
    <m/>
    <n v="0"/>
    <n v="53400"/>
    <n v="53400"/>
    <m/>
    <n v="13064.712328767122"/>
    <n v="13064.712328767122"/>
    <n v="40335.28767123288"/>
    <n v="0"/>
    <n v="3"/>
    <n v="365"/>
    <m/>
    <n v="-5.1780821917808222"/>
    <d v="2022-06-01T00:00:00"/>
    <m/>
    <m/>
    <m/>
    <m/>
    <m/>
    <m/>
    <m/>
    <s v="b. Manufacture of computers and peripheral equipment"/>
    <n v="644"/>
    <n v="126"/>
    <n v="134.9"/>
    <n v="144"/>
    <n v="135.1"/>
    <n v="1.0014825796886582"/>
    <n v="1.0014825796886582"/>
    <n v="1.6444444444444444"/>
    <n v="5"/>
    <n v="1"/>
    <n v="53479.169755374343"/>
    <n v="17588.704719545342"/>
    <n v="35890.465035829002"/>
    <n v="0.75"/>
    <n v="26917.848776871753"/>
    <n v="26917.848776871753"/>
  </r>
  <r>
    <n v="877"/>
    <x v="0"/>
    <m/>
    <x v="13"/>
    <s v=""/>
    <d v="2022-09-22T00:00:00"/>
    <s v="2022-23"/>
    <m/>
    <n v="0.19"/>
    <m/>
    <m/>
    <n v="0"/>
    <n v="53277"/>
    <n v="53277"/>
    <m/>
    <n v="5297.0474794520551"/>
    <n v="5297.0474794520551"/>
    <n v="47979.952520547944"/>
    <n v="0"/>
    <n v="5"/>
    <n v="365"/>
    <m/>
    <n v="-5.1780821917808222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53277"/>
    <n v="9304.9760416666668"/>
    <n v="43972.023958333331"/>
    <n v="0.75"/>
    <n v="32979.017968749999"/>
    <n v="32979.017968749999"/>
  </r>
  <r>
    <n v="878"/>
    <x v="0"/>
    <m/>
    <x v="10"/>
    <s v="5.0 HP-3 Submersible Pump"/>
    <d v="2012-04-01T00:00:00"/>
    <s v="2012-13"/>
    <m/>
    <n v="2.0606979091564524E-2"/>
    <m/>
    <m/>
    <n v="53200.01"/>
    <m/>
    <n v="53200.01"/>
    <n v="17651.26468776929"/>
    <n v="1096.2914937410237"/>
    <n v="18747.556181510314"/>
    <n v="34452.453818489688"/>
    <n v="35548.745312230712"/>
    <n v="40"/>
    <n v="365"/>
    <m/>
    <n v="-5.0684931506849313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66337.05299717249"/>
    <n v="63020.200347313861"/>
    <n v="3316.8526498586289"/>
    <n v="0.75"/>
    <n v="2487.6394873939716"/>
    <n v="3316.8526498586275"/>
  </r>
  <r>
    <n v="879"/>
    <x v="0"/>
    <m/>
    <x v="5"/>
    <s v="Hero Honda Moter Cycle"/>
    <d v="2012-04-01T00:00:00"/>
    <s v="2012-13"/>
    <m/>
    <n v="7.6390410958904101E-2"/>
    <m/>
    <m/>
    <n v="53130"/>
    <m/>
    <n v="53130"/>
    <n v="50473.500000000015"/>
    <n v="0"/>
    <n v="50473.500000000015"/>
    <n v="2656.4999999999854"/>
    <n v="2656.4999999999854"/>
    <n v="10"/>
    <n v="365"/>
    <m/>
    <n v="-5.0684931506849313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79911.857142857145"/>
    <n v="75916.264285714278"/>
    <n v="3995.5928571428667"/>
    <n v="0.75"/>
    <n v="2996.69464285715"/>
    <n v="3995.5928571428608"/>
  </r>
  <r>
    <n v="880"/>
    <x v="0"/>
    <m/>
    <x v="5"/>
    <s v="Window AC 1.5 Ton"/>
    <d v="2016-03-31T00:00:00"/>
    <s v="2015-16"/>
    <m/>
    <n v="6.3333333333333325E-2"/>
    <m/>
    <m/>
    <n v="53000.01"/>
    <m/>
    <n v="53000.01"/>
    <n v="20149.200148767122"/>
    <n v="3356.6672999999996"/>
    <n v="23505.867448767123"/>
    <n v="29494.142551232879"/>
    <n v="32850.80985123288"/>
    <n v="15"/>
    <n v="365"/>
    <m/>
    <n v="-5.0684931506849313"/>
    <d v="2016-03-01T00:00:00"/>
    <m/>
    <m/>
    <m/>
    <m/>
    <m/>
    <m/>
    <m/>
    <s v="Air conditioner"/>
    <n v="653"/>
    <n v="51"/>
    <n v="110.5"/>
    <n v="144"/>
    <n v="122.3"/>
    <n v="1.1067873303167421"/>
    <n v="1.1067873303167421"/>
    <n v="7.875"/>
    <n v="8"/>
    <n v="0.9"/>
    <n v="58659.739574660642"/>
    <n v="51968.863029425913"/>
    <n v="6690.8765452347288"/>
    <n v="0.75"/>
    <n v="5018.1574089260466"/>
    <n v="5865.9739574660625"/>
  </r>
  <r>
    <n v="881"/>
    <x v="0"/>
    <m/>
    <x v="5"/>
    <m/>
    <d v="2017-10-18T00:00:00"/>
    <s v="2017-18"/>
    <m/>
    <n v="0.19"/>
    <m/>
    <m/>
    <n v="53000.01"/>
    <m/>
    <n v="53000.01"/>
    <n v="44832.200239726037"/>
    <n v="5517.8092602739653"/>
    <n v="50350.0095"/>
    <n v="2650.0005000000019"/>
    <n v="8167.8097602739654"/>
    <n v="5"/>
    <n v="365"/>
    <m/>
    <n v="-5.0383561643835613"/>
    <d v="2017-10-01T00:00:00"/>
    <m/>
    <m/>
    <m/>
    <m/>
    <m/>
    <m/>
    <m/>
    <s v="a. Manufacture of furniture"/>
    <n v="844"/>
    <n v="70"/>
    <n v="122.1"/>
    <n v="144"/>
    <n v="160.30000000000001"/>
    <n v="1.3128583128583131"/>
    <n v="1.3128583128583131"/>
    <n v="6.3250000000000002"/>
    <n v="6"/>
    <n v="0.95"/>
    <n v="69581.503710073725"/>
    <n v="66102.428524570045"/>
    <n v="3479.0751855036797"/>
    <n v="0.75"/>
    <n v="2609.3063891277598"/>
    <n v="3479.0751855036892"/>
  </r>
  <r>
    <n v="882"/>
    <x v="0"/>
    <m/>
    <x v="5"/>
    <s v="OFFICE EQUIPMENTS"/>
    <d v="2017-03-31T00:00:00"/>
    <s v="2016-17"/>
    <m/>
    <n v="6.3333333333333325E-2"/>
    <m/>
    <m/>
    <n v="52800"/>
    <m/>
    <n v="52800"/>
    <n v="16729.161643835614"/>
    <n v="3343.9999999999995"/>
    <n v="20073.161643835614"/>
    <n v="32726.838356164386"/>
    <n v="36070.838356164386"/>
    <n v="15"/>
    <n v="365"/>
    <m/>
    <n v="-5.0356164383561648"/>
    <d v="2017-03-01T00:00:00"/>
    <m/>
    <m/>
    <m/>
    <m/>
    <m/>
    <m/>
    <m/>
    <s v="g. Manufacture of office machinery and equipment"/>
    <n v="747"/>
    <n v="63"/>
    <n v="130.19999999999999"/>
    <n v="144"/>
    <n v="130.19999999999999"/>
    <n v="1"/>
    <n v="1"/>
    <n v="6.875"/>
    <n v="8"/>
    <n v="1"/>
    <n v="52800"/>
    <n v="45375"/>
    <n v="7425"/>
    <n v="0.75"/>
    <n v="5568.75"/>
    <n v="5568.75"/>
  </r>
  <r>
    <n v="883"/>
    <x v="0"/>
    <m/>
    <x v="5"/>
    <s v="HP probook 440 G2 (Joginder Pal)"/>
    <d v="2016-03-31T00:00:00"/>
    <s v="2015-16"/>
    <m/>
    <n v="0.31666666666666665"/>
    <m/>
    <m/>
    <n v="52605"/>
    <m/>
    <n v="52605"/>
    <n v="50020.389041095892"/>
    <n v="0"/>
    <n v="50020.389041095892"/>
    <n v="2584.610958904108"/>
    <n v="2584.610958904108"/>
    <n v="3"/>
    <n v="365"/>
    <m/>
    <n v="-5.7698630136986306"/>
    <d v="2016-03-01T00:00:00"/>
    <m/>
    <m/>
    <m/>
    <m/>
    <m/>
    <m/>
    <m/>
    <s v="b. Manufacture of computers and peripheral equipment"/>
    <n v="644"/>
    <n v="51"/>
    <n v="127.3"/>
    <n v="144"/>
    <n v="135.1"/>
    <n v="1.0612725844461901"/>
    <n v="1.0612725844461901"/>
    <n v="7.875"/>
    <n v="5"/>
    <n v="1"/>
    <n v="55828.244304791828"/>
    <n v="55828.244304791835"/>
    <n v="0"/>
    <n v="0.75"/>
    <n v="0"/>
    <n v="0"/>
  </r>
  <r>
    <n v="884"/>
    <x v="0"/>
    <m/>
    <x v="5"/>
    <s v="01 1.5 ton window AC"/>
    <d v="2012-04-01T00:00:00"/>
    <s v="2012-13"/>
    <m/>
    <n v="6.5949420442571127E-2"/>
    <m/>
    <m/>
    <n v="52600.01"/>
    <m/>
    <n v="52600.01"/>
    <n v="32625.30862613277"/>
    <n v="3468.940174773446"/>
    <n v="36094.248800906214"/>
    <n v="16505.761199093788"/>
    <n v="19974.701373867232"/>
    <n v="15"/>
    <n v="365"/>
    <m/>
    <n v="-5.5972602739726032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63819.258164682535"/>
    <n v="57437.332348214281"/>
    <n v="6381.9258164682542"/>
    <n v="0.75"/>
    <n v="4786.4443623511906"/>
    <n v="6381.9258164682524"/>
  </r>
  <r>
    <n v="885"/>
    <x v="0"/>
    <m/>
    <x v="5"/>
    <s v="COMPUTER"/>
    <d v="2016-07-04T00:00:00"/>
    <s v="2016-17"/>
    <m/>
    <n v="0.31666666666666665"/>
    <m/>
    <m/>
    <n v="52500"/>
    <m/>
    <n v="52500"/>
    <n v="49875"/>
    <n v="0"/>
    <n v="49875"/>
    <n v="2625"/>
    <n v="2625"/>
    <n v="3"/>
    <n v="365"/>
    <m/>
    <n v="-5.5095890410958912"/>
    <d v="2016-07-01T00:00:00"/>
    <m/>
    <m/>
    <m/>
    <m/>
    <m/>
    <m/>
    <m/>
    <s v="Personal Computer (P.C.)"/>
    <n v="645"/>
    <n v="55"/>
    <n v="115.6"/>
    <n v="144"/>
    <n v="115.6"/>
    <n v="1"/>
    <n v="1"/>
    <n v="7.6138888888888889"/>
    <n v="5"/>
    <n v="1"/>
    <n v="52500"/>
    <n v="52500"/>
    <n v="0"/>
    <n v="0.75"/>
    <n v="0"/>
    <n v="0"/>
  </r>
  <r>
    <n v="886"/>
    <x v="0"/>
    <m/>
    <x v="5"/>
    <s v="Hero Honda Moter Cycle"/>
    <d v="2012-04-01T00:00:00"/>
    <s v="2012-13"/>
    <m/>
    <n v="7.5739726027397272E-2"/>
    <m/>
    <m/>
    <n v="52456"/>
    <m/>
    <n v="52456"/>
    <n v="49833.19999999999"/>
    <n v="0"/>
    <n v="49833.19999999999"/>
    <n v="2622.8000000000102"/>
    <n v="2622.8000000000102"/>
    <n v="10"/>
    <n v="365"/>
    <m/>
    <n v="-5.4794520547945211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78898.106122448982"/>
    <n v="74953.200816326527"/>
    <n v="3944.9053061224549"/>
    <n v="0.75"/>
    <n v="2958.6789795918412"/>
    <n v="3944.9053061224527"/>
  </r>
  <r>
    <n v="887"/>
    <x v="0"/>
    <m/>
    <x v="13"/>
    <s v="ATTENDANCE SYSTEM IT WORK"/>
    <d v="2023-03-31T00:00:00"/>
    <s v="2022-23"/>
    <m/>
    <n v="0.19"/>
    <m/>
    <m/>
    <n v="0"/>
    <n v="52439"/>
    <n v="52439"/>
    <m/>
    <n v="27.297013698630135"/>
    <n v="27.297013698630135"/>
    <n v="52411.702986301367"/>
    <n v="0"/>
    <n v="5"/>
    <n v="365"/>
    <m/>
    <n v="-5.4465753424657528"/>
    <d v="2023-03-01T00:00:00"/>
    <m/>
    <m/>
    <m/>
    <m/>
    <m/>
    <m/>
    <m/>
    <s v="a. Manufacture of electronic components"/>
    <n v="640"/>
    <n v="135"/>
    <n v="113.4"/>
    <n v="144"/>
    <n v="114.8"/>
    <n v="1.0123456790123455"/>
    <n v="1.0123456790123455"/>
    <n v="0.875"/>
    <n v="5"/>
    <n v="1"/>
    <n v="53086.395061728384"/>
    <n v="9290.119135802468"/>
    <n v="43796.275925925918"/>
    <n v="0.75"/>
    <n v="32847.206944444435"/>
    <n v="32847.206944444435"/>
  </r>
  <r>
    <n v="888"/>
    <x v="0"/>
    <m/>
    <x v="5"/>
    <s v="Sony laptop-Ajay Khandelwal"/>
    <d v="2012-04-01T00:00:00"/>
    <s v="2012-13"/>
    <m/>
    <n v="0.60892383561643837"/>
    <m/>
    <m/>
    <n v="52200"/>
    <m/>
    <n v="52200"/>
    <n v="49590"/>
    <n v="0"/>
    <n v="49590"/>
    <n v="2610"/>
    <n v="2610"/>
    <n v="3"/>
    <n v="365"/>
    <m/>
    <n v="-5.3917808219178074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87721.04689203926"/>
    <n v="87721.046892039274"/>
    <n v="0"/>
    <n v="0.75"/>
    <n v="0"/>
    <n v="0"/>
  </r>
  <r>
    <n v="889"/>
    <x v="0"/>
    <m/>
    <x v="5"/>
    <s v="BN.MISPL/560,Purchase of Sony laptop-Anil Kr.-BOP"/>
    <d v="2012-04-01T00:00:00"/>
    <s v="2012-13"/>
    <m/>
    <n v="0.61602958904109584"/>
    <m/>
    <m/>
    <n v="52200"/>
    <m/>
    <n v="52200"/>
    <n v="49590"/>
    <n v="0"/>
    <n v="49590"/>
    <n v="2610"/>
    <n v="2610"/>
    <n v="3"/>
    <n v="365"/>
    <m/>
    <n v="-5.3726027397260268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87721.04689203926"/>
    <n v="87721.046892039274"/>
    <n v="0"/>
    <n v="0.75"/>
    <n v="0"/>
    <n v="0"/>
  </r>
  <r>
    <n v="890"/>
    <x v="0"/>
    <m/>
    <x v="5"/>
    <s v="Desktop Thermal Printer (Zebra"/>
    <d v="2016-03-31T00:00:00"/>
    <s v="2015-16"/>
    <m/>
    <n v="0.31666666666666665"/>
    <m/>
    <m/>
    <n v="52020"/>
    <m/>
    <n v="52020"/>
    <n v="49464.131506849313"/>
    <n v="0"/>
    <n v="49464.131506849313"/>
    <n v="2555.8684931506868"/>
    <n v="2555.8684931506868"/>
    <n v="3"/>
    <n v="365"/>
    <m/>
    <n v="-5.2904109589041095"/>
    <d v="2016-03-01T00:00:00"/>
    <m/>
    <m/>
    <m/>
    <m/>
    <m/>
    <m/>
    <m/>
    <s v="Personal Computer (P.C.)"/>
    <n v="645"/>
    <n v="51"/>
    <n v="115.6"/>
    <n v="144"/>
    <n v="115.6"/>
    <n v="1"/>
    <n v="1"/>
    <n v="7.875"/>
    <n v="5"/>
    <n v="1"/>
    <n v="52020"/>
    <n v="52020"/>
    <n v="0"/>
    <n v="0.75"/>
    <n v="0"/>
    <n v="0"/>
  </r>
  <r>
    <n v="891"/>
    <x v="0"/>
    <m/>
    <x v="5"/>
    <s v=""/>
    <d v="2021-09-22T00:00:00"/>
    <s v="2021-22"/>
    <m/>
    <n v="0.19"/>
    <m/>
    <m/>
    <n v="51902.3"/>
    <m/>
    <n v="51902.3"/>
    <n v="5160.3684027397258"/>
    <n v="9861.4369999999999"/>
    <n v="15021.805402739727"/>
    <n v="36880.494597260273"/>
    <n v="46741.931597260278"/>
    <n v="5"/>
    <n v="365"/>
    <m/>
    <n v="-5.0109589041095894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72222222222221"/>
    <n v="6"/>
    <n v="0.95"/>
    <n v="56177.84395678596"/>
    <n v="21322.872855542115"/>
    <n v="34854.971101243849"/>
    <n v="0.75"/>
    <n v="26141.228325932887"/>
    <n v="26141.228325932887"/>
  </r>
  <r>
    <n v="892"/>
    <x v="0"/>
    <m/>
    <x v="5"/>
    <s v="Hero Honda Moter Cycle"/>
    <d v="2012-04-01T00:00:00"/>
    <s v="2012-13"/>
    <m/>
    <n v="7.5739726027397272E-2"/>
    <m/>
    <m/>
    <n v="51856"/>
    <m/>
    <n v="51856"/>
    <n v="49263.200000000019"/>
    <n v="0"/>
    <n v="49263.200000000019"/>
    <n v="2592.7999999999811"/>
    <n v="2592.7999999999811"/>
    <n v="10"/>
    <n v="365"/>
    <m/>
    <n v="-5.0109589041095894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77995.657142857148"/>
    <n v="74095.874285714293"/>
    <n v="3899.7828571428545"/>
    <n v="0.75"/>
    <n v="2924.8371428571409"/>
    <n v="3899.7828571428608"/>
  </r>
  <r>
    <n v="893"/>
    <x v="0"/>
    <m/>
    <x v="5"/>
    <s v="Steel Almirah ( Double Door)"/>
    <d v="2012-04-01T00:00:00"/>
    <s v="2012-13"/>
    <m/>
    <n v="6.2996311907270813E-2"/>
    <m/>
    <m/>
    <n v="51642.5"/>
    <m/>
    <n v="51642.5"/>
    <n v="32793.939811643846"/>
    <n v="3253.2870376712331"/>
    <n v="36047.226849315077"/>
    <n v="15595.273150684923"/>
    <n v="18848.560188356154"/>
    <n v="15"/>
    <n v="365"/>
    <m/>
    <n v="-5.010958904109589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9675.579884504332"/>
    <n v="75691.800890279119"/>
    <n v="3983.778994225213"/>
    <n v="0.75"/>
    <n v="2987.8342456689097"/>
    <n v="3983.7789942252202"/>
  </r>
  <r>
    <n v="894"/>
    <x v="1"/>
    <m/>
    <x v="7"/>
    <s v="90% Commision on Raigarh Land arcs 9.94@.75%"/>
    <d v="2011-11-24T00:00:00"/>
    <s v="2011-12"/>
    <m/>
    <n v="0"/>
    <m/>
    <m/>
    <n v="51530"/>
    <m/>
    <n v="51530"/>
    <n v="0"/>
    <n v="0"/>
    <n v="0"/>
    <n v="51530"/>
    <n v="51530"/>
    <s v="infinite"/>
    <n v="365"/>
    <m/>
    <n v="-11.72054794520548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895"/>
    <x v="0"/>
    <m/>
    <x v="5"/>
    <s v="WATER PURIFIER"/>
    <d v="2019-06-05T00:00:00"/>
    <s v="2019-20"/>
    <m/>
    <n v="0.19"/>
    <m/>
    <m/>
    <n v="51000.78"/>
    <m/>
    <n v="51000.78"/>
    <n v="27371.350121095889"/>
    <n v="9690.1481999999996"/>
    <n v="37061.498321095889"/>
    <n v="13939.28167890411"/>
    <n v="23629.42987890411"/>
    <n v="5"/>
    <n v="365"/>
    <m/>
    <n v="-11.72054794520548"/>
    <d v="2019-06-01T00:00:00"/>
    <m/>
    <m/>
    <m/>
    <m/>
    <m/>
    <m/>
    <m/>
    <s v="a. Manufacture of furniture"/>
    <n v="844"/>
    <n v="90"/>
    <n v="132.1"/>
    <n v="144"/>
    <n v="160.30000000000001"/>
    <n v="1.2134746404239214"/>
    <n v="1.2134746404239214"/>
    <n v="4.6944444444444446"/>
    <n v="6"/>
    <n v="0.95"/>
    <n v="61888.15317183952"/>
    <n v="46000.6619987909"/>
    <n v="15887.49117304862"/>
    <n v="0.75"/>
    <n v="11915.618379786465"/>
    <n v="11915.618379786465"/>
  </r>
  <r>
    <n v="896"/>
    <x v="0"/>
    <m/>
    <x v="5"/>
    <s v="Laptop Toshiba"/>
    <d v="2010-04-06T00:00:00"/>
    <s v="2010-11"/>
    <m/>
    <n v="0.30382054794520552"/>
    <m/>
    <m/>
    <n v="51000"/>
    <m/>
    <n v="51000"/>
    <n v="48450"/>
    <n v="0"/>
    <n v="48450"/>
    <n v="2550"/>
    <n v="2550"/>
    <n v="3"/>
    <n v="365"/>
    <m/>
    <n v="-5.7205479452054799"/>
    <d v="2010-04-01T00:00:00"/>
    <s v="Computers"/>
    <n v="756"/>
    <n v="67"/>
    <n v="83"/>
    <n v="90"/>
    <n v="87"/>
    <n v="1.0481927710843373"/>
    <s v="Laptops"/>
    <n v="646"/>
    <n v="4"/>
    <n v="91.7"/>
    <n v="144"/>
    <n v="154.1"/>
    <n v="1.6804798255179934"/>
    <n v="1.7614668050610292"/>
    <n v="13.858333333333333"/>
    <n v="5"/>
    <n v="1"/>
    <n v="89834.807058112492"/>
    <n v="89834.807058112492"/>
    <n v="0"/>
    <n v="0.75"/>
    <n v="0"/>
    <n v="0"/>
  </r>
  <r>
    <n v="897"/>
    <x v="0"/>
    <m/>
    <x v="5"/>
    <s v="Online UPS - 3KVA with Batteries"/>
    <d v="2012-04-01T00:00:00"/>
    <s v="2012-13"/>
    <m/>
    <n v="6.2916227608008427E-2"/>
    <m/>
    <m/>
    <n v="51000"/>
    <m/>
    <n v="51000"/>
    <n v="32406.361959957852"/>
    <n v="3208.7276080084298"/>
    <n v="35615.089567966279"/>
    <n v="15384.910432033721"/>
    <n v="18593.638040042148"/>
    <n v="15"/>
    <n v="365"/>
    <m/>
    <n v="-5.682191780821918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8684.311838306065"/>
    <n v="74750.096246390764"/>
    <n v="3934.215591915301"/>
    <n v="0.75"/>
    <n v="2950.6616939364758"/>
    <n v="3934.2155919153065"/>
  </r>
  <r>
    <n v="898"/>
    <x v="0"/>
    <m/>
    <x v="5"/>
    <s v="Patch Panel 24 Port"/>
    <d v="2012-04-01T00:00:00"/>
    <s v="2012-13"/>
    <m/>
    <n v="9.7605479452054764E-2"/>
    <m/>
    <m/>
    <n v="50960"/>
    <m/>
    <n v="50960"/>
    <n v="48412.000000000007"/>
    <n v="0"/>
    <n v="48412.000000000007"/>
    <n v="2547.9999999999927"/>
    <n v="2547.9999999999927"/>
    <n v="6"/>
    <n v="365"/>
    <m/>
    <n v="-5.682191780821918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8622.598652550529"/>
    <n v="74691.468719922996"/>
    <n v="3931.129932627533"/>
    <n v="0.75"/>
    <n v="2948.3474494706497"/>
    <n v="3931.1299326275298"/>
  </r>
  <r>
    <n v="899"/>
    <x v="0"/>
    <m/>
    <x v="5"/>
    <s v="Computer"/>
    <d v="2016-03-31T00:00:00"/>
    <s v="2015-16"/>
    <m/>
    <n v="0.31666666666666665"/>
    <m/>
    <m/>
    <n v="50500"/>
    <m/>
    <n v="50500"/>
    <n v="48018.812785388123"/>
    <n v="0"/>
    <n v="48018.812785388123"/>
    <n v="2481.1872146118767"/>
    <n v="2481.1872146118767"/>
    <n v="3"/>
    <n v="365"/>
    <m/>
    <n v="-8.6821917808219187"/>
    <d v="2016-03-01T00:00:00"/>
    <m/>
    <m/>
    <m/>
    <m/>
    <m/>
    <m/>
    <m/>
    <s v="Personal Computer (P.C.)"/>
    <n v="645"/>
    <n v="51"/>
    <n v="115.6"/>
    <n v="144"/>
    <n v="115.6"/>
    <n v="1"/>
    <n v="1"/>
    <n v="7.875"/>
    <n v="5"/>
    <n v="1"/>
    <n v="50500"/>
    <n v="50500"/>
    <n v="0"/>
    <n v="0.75"/>
    <n v="0"/>
    <n v="0"/>
  </r>
  <r>
    <n v="900"/>
    <x v="0"/>
    <m/>
    <x v="5"/>
    <s v="Computer"/>
    <d v="2016-03-31T00:00:00"/>
    <s v="2015-16"/>
    <m/>
    <n v="0.31666666666666665"/>
    <m/>
    <m/>
    <n v="50500"/>
    <m/>
    <n v="50500"/>
    <n v="48018.812785388123"/>
    <n v="0"/>
    <n v="48018.812785388123"/>
    <n v="2481.1872146118767"/>
    <n v="2481.1872146118767"/>
    <n v="3"/>
    <n v="365"/>
    <m/>
    <n v="-8.3589041095890408"/>
    <d v="2016-03-01T00:00:00"/>
    <m/>
    <m/>
    <m/>
    <m/>
    <m/>
    <m/>
    <m/>
    <s v="Personal Computer (P.C.)"/>
    <n v="645"/>
    <n v="51"/>
    <n v="115.6"/>
    <n v="144"/>
    <n v="115.6"/>
    <n v="1"/>
    <n v="1"/>
    <n v="7.875"/>
    <n v="5"/>
    <n v="1"/>
    <n v="50500"/>
    <n v="50500"/>
    <n v="0"/>
    <n v="0.75"/>
    <n v="0"/>
    <n v="0"/>
  </r>
  <r>
    <n v="901"/>
    <x v="0"/>
    <m/>
    <x v="5"/>
    <s v="RADIO WI-FI-MICROTIK GROOVE 5HN"/>
    <d v="2013-08-08T00:00:00"/>
    <s v="2013-14"/>
    <m/>
    <n v="0.15787840327533265"/>
    <m/>
    <m/>
    <n v="50400"/>
    <m/>
    <n v="50400"/>
    <n v="47880"/>
    <n v="0"/>
    <n v="47880"/>
    <n v="2520"/>
    <n v="2520"/>
    <n v="6"/>
    <n v="365"/>
    <m/>
    <n v="-8.3589041095890408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519444444444444"/>
    <n v="6"/>
    <n v="0.95"/>
    <n v="73246.7815049864"/>
    <n v="69584.442429737086"/>
    <n v="3662.3390752493142"/>
    <n v="0.75"/>
    <n v="2746.7543064369856"/>
    <n v="3662.3390752493233"/>
  </r>
  <r>
    <n v="902"/>
    <x v="0"/>
    <m/>
    <x v="5"/>
    <s v="Online UPS - 1KVA inbuilt Batte"/>
    <d v="2014-03-10T00:00:00"/>
    <s v="2013-14"/>
    <m/>
    <n v="0.31983578751164954"/>
    <m/>
    <m/>
    <n v="50110.2"/>
    <m/>
    <n v="50110.2"/>
    <n v="47604.689999999995"/>
    <n v="0"/>
    <n v="47604.689999999995"/>
    <n v="2505.510000000002"/>
    <n v="2505.510000000002"/>
    <n v="3"/>
    <n v="365"/>
    <m/>
    <n v="-8.8931506849315074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05555555555554"/>
    <n v="6"/>
    <n v="0.95"/>
    <n v="69667.520034692119"/>
    <n v="66184.144032957498"/>
    <n v="3483.3760017346212"/>
    <n v="0.75"/>
    <n v="2612.5320013009659"/>
    <n v="3483.376001734609"/>
  </r>
  <r>
    <n v="903"/>
    <x v="1"/>
    <m/>
    <x v="3"/>
    <s v="Takua Road"/>
    <d v="2014-01-03T00:00:00"/>
    <s v="2013-14"/>
    <m/>
    <n v="1.1111111111111112E-2"/>
    <m/>
    <m/>
    <n v="50105"/>
    <m/>
    <n v="50105"/>
    <n v="4588.0012176560122"/>
    <n v="556.72222222222229"/>
    <n v="5144.7234398782348"/>
    <n v="44960.276560121769"/>
    <n v="45516.998782343988"/>
    <n v="90"/>
    <n v="365"/>
    <m/>
    <n v="-8.5863013698630137"/>
    <d v="2014-01-01T00:00:00"/>
    <m/>
    <m/>
    <m/>
    <m/>
    <m/>
    <m/>
    <m/>
    <m/>
    <m/>
    <m/>
    <m/>
    <m/>
    <m/>
    <m/>
    <m/>
    <n v="10.116666666666667"/>
    <m/>
    <m/>
    <m/>
    <m/>
    <m/>
    <m/>
    <m/>
    <m/>
  </r>
  <r>
    <n v="904"/>
    <x v="1"/>
    <m/>
    <x v="3"/>
    <s v="Water Corridor"/>
    <d v="2013-04-01T00:00:00"/>
    <s v="2013-14"/>
    <m/>
    <n v="1.1111111111111112E-2"/>
    <m/>
    <m/>
    <n v="50000"/>
    <m/>
    <n v="50000"/>
    <n v="5000"/>
    <n v="555.55555555555554"/>
    <n v="5555.5555555555557"/>
    <n v="44444.444444444445"/>
    <n v="45000"/>
    <n v="90"/>
    <n v="365"/>
    <m/>
    <n v="-9.5397260273972595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905"/>
    <x v="0"/>
    <m/>
    <x v="5"/>
    <s v="Laptop Dell"/>
    <d v="2010-06-15T00:00:00"/>
    <s v="2010-11"/>
    <m/>
    <n v="0.33046712328767119"/>
    <m/>
    <m/>
    <n v="50000"/>
    <m/>
    <n v="50000"/>
    <n v="47500"/>
    <n v="0"/>
    <n v="47500"/>
    <n v="2500"/>
    <n v="2500"/>
    <n v="3"/>
    <n v="365"/>
    <m/>
    <n v="-8.2602739726027394"/>
    <d v="2010-06-01T00:00:00"/>
    <s v="Computers"/>
    <n v="756"/>
    <n v="69"/>
    <n v="83.1"/>
    <n v="90"/>
    <n v="87"/>
    <n v="1.0469314079422383"/>
    <s v="Laptops"/>
    <n v="646"/>
    <n v="4"/>
    <n v="91.7"/>
    <n v="144"/>
    <n v="154.1"/>
    <n v="1.6804798255179934"/>
    <n v="1.7593471097480797"/>
    <n v="13.666666666666666"/>
    <n v="5"/>
    <n v="1"/>
    <n v="87967.355487403984"/>
    <n v="87967.355487403984"/>
    <n v="0"/>
    <n v="0.75"/>
    <n v="0"/>
    <n v="0"/>
  </r>
  <r>
    <n v="906"/>
    <x v="0"/>
    <m/>
    <x v="5"/>
    <s v="BN.HBS/GT/22,Laptop For Mr. Suraj Aggarwal-VP-Civi"/>
    <d v="2012-04-01T00:00:00"/>
    <s v="2012-13"/>
    <m/>
    <n v="0.62979698630136993"/>
    <m/>
    <m/>
    <n v="50000"/>
    <m/>
    <n v="50000"/>
    <n v="47500"/>
    <n v="0"/>
    <n v="47500"/>
    <n v="2500"/>
    <n v="2500"/>
    <n v="3"/>
    <n v="365"/>
    <m/>
    <n v="-7.0082191780821912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84023.991275899665"/>
    <n v="84023.991275899665"/>
    <n v="0"/>
    <n v="0.75"/>
    <n v="0"/>
    <n v="0"/>
  </r>
  <r>
    <n v="907"/>
    <x v="0"/>
    <m/>
    <x v="5"/>
    <s v="BN.HBS/JI/361,Laptop purchase for B.Roy Choudhary"/>
    <d v="2012-04-01T00:00:00"/>
    <s v="2012-13"/>
    <m/>
    <n v="0.67109917808219177"/>
    <m/>
    <m/>
    <n v="50000"/>
    <m/>
    <n v="50000"/>
    <n v="47500"/>
    <n v="0"/>
    <n v="47500"/>
    <n v="2500"/>
    <n v="2500"/>
    <n v="3"/>
    <n v="365"/>
    <m/>
    <n v="-5.0136986301369859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84023.991275899665"/>
    <n v="84023.991275899665"/>
    <n v="0"/>
    <n v="0.75"/>
    <n v="0"/>
    <n v="0"/>
  </r>
  <r>
    <n v="908"/>
    <x v="0"/>
    <m/>
    <x v="10"/>
    <s v="5HP Submersible pump"/>
    <d v="2013-10-10T00:00:00"/>
    <s v="2013-14"/>
    <m/>
    <n v="2.3401649684619118E-2"/>
    <m/>
    <m/>
    <n v="49875"/>
    <m/>
    <n v="49875"/>
    <n v="10585.417676217823"/>
    <n v="1167.1572780203785"/>
    <n v="11752.574954238202"/>
    <n v="38122.425045761796"/>
    <n v="39289.582323782175"/>
    <n v="40"/>
    <n v="365"/>
    <m/>
    <n v="-7.0082191780821912"/>
    <d v="2013-10-01T00:00:00"/>
    <m/>
    <m/>
    <m/>
    <m/>
    <m/>
    <m/>
    <m/>
    <s v="b. Manufacture of fluid power equipment"/>
    <n v="726"/>
    <n v="22"/>
    <n v="107.4"/>
    <n v="144"/>
    <n v="132.30000000000001"/>
    <n v="1.2318435754189945"/>
    <n v="1.2318435754189945"/>
    <n v="10.347222222222221"/>
    <n v="8"/>
    <n v="0.95"/>
    <n v="61438.198324022349"/>
    <n v="58366.28840782123"/>
    <n v="3071.9099162011189"/>
    <n v="0.75"/>
    <n v="2303.9324371508392"/>
    <n v="3071.9099162011203"/>
  </r>
  <r>
    <n v="909"/>
    <x v="0"/>
    <m/>
    <x v="5"/>
    <s v="861205302858/02.02.22"/>
    <d v="2022-02-03T00:00:00"/>
    <s v="2021-22"/>
    <m/>
    <n v="0.31666666666666665"/>
    <m/>
    <m/>
    <n v="49560"/>
    <m/>
    <n v="49560"/>
    <n v="2450.8438356164384"/>
    <n v="15694"/>
    <n v="18144.843835616437"/>
    <n v="31415.156164383563"/>
    <n v="47109.156164383559"/>
    <n v="3"/>
    <n v="365"/>
    <m/>
    <n v="-7.0082191780821912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2.0333333333333332"/>
    <n v="6"/>
    <n v="0.95"/>
    <n v="51354.027149321271"/>
    <n v="16533.143740573152"/>
    <n v="34820.883408748123"/>
    <n v="0.75"/>
    <n v="26115.662556561092"/>
    <n v="26115.662556561092"/>
  </r>
  <r>
    <n v="910"/>
    <x v="0"/>
    <m/>
    <x v="5"/>
    <s v="BN.98035,Purchase of dotmatrix Printer for B-1offi"/>
    <d v="2012-04-01T00:00:00"/>
    <s v="2012-13"/>
    <m/>
    <n v="0.64844958904109584"/>
    <m/>
    <m/>
    <n v="49350"/>
    <m/>
    <n v="49350"/>
    <n v="46882.5"/>
    <n v="0"/>
    <n v="46882.5"/>
    <n v="2467.5"/>
    <n v="2467.5"/>
    <n v="3"/>
    <n v="365"/>
    <m/>
    <n v="-7.0082191780821912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46256.417910447759"/>
    <n v="46256.417910447766"/>
    <n v="0"/>
    <n v="0.75"/>
    <n v="0"/>
    <n v="0"/>
  </r>
  <r>
    <n v="911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4.0082191780821912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5"/>
    <n v="0"/>
    <n v="0"/>
  </r>
  <r>
    <n v="912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7.0082191780821912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5"/>
    <n v="0"/>
    <n v="0"/>
  </r>
  <r>
    <n v="913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4.0082191780821912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5"/>
    <n v="0"/>
    <n v="0"/>
  </r>
  <r>
    <n v="914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7.0082191780821912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5"/>
    <n v="0"/>
    <n v="0"/>
  </r>
  <r>
    <n v="915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7.0082191780821912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5"/>
    <n v="0"/>
    <n v="0"/>
  </r>
  <r>
    <n v="916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5.0958904109589049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5"/>
    <n v="0"/>
    <n v="0"/>
  </r>
  <r>
    <n v="917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9.2547945205479447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5"/>
    <n v="0"/>
    <n v="0"/>
  </r>
  <r>
    <n v="918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9.1835616438356169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5"/>
    <n v="0"/>
    <n v="0"/>
  </r>
  <r>
    <n v="919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0.84383561643835669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5"/>
    <n v="0"/>
    <n v="0"/>
  </r>
  <r>
    <n v="920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0.84657534246575317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5"/>
    <n v="0"/>
    <n v="0"/>
  </r>
  <r>
    <n v="921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0.84657534246575317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5"/>
    <n v="0"/>
    <n v="0"/>
  </r>
  <r>
    <n v="922"/>
    <x v="0"/>
    <m/>
    <x v="5"/>
    <s v="Cocofoam Mattress"/>
    <d v="2012-04-01T00:00:00"/>
    <s v="2012-13"/>
    <m/>
    <n v="2.5458196622447006E-7"/>
    <m/>
    <m/>
    <n v="49100.1"/>
    <m/>
    <n v="49100.1"/>
    <n v="49100.099999999977"/>
    <n v="0"/>
    <n v="49100.099999999977"/>
    <n v="0"/>
    <n v="0"/>
    <n v="10"/>
    <n v="365"/>
    <m/>
    <n v="0.8547945205479443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5753.089797882581"/>
    <n v="71965.435307988446"/>
    <n v="3787.6544898941356"/>
    <n v="0.75"/>
    <n v="2840.7408674206017"/>
    <n v="3787.6544898941324"/>
  </r>
  <r>
    <n v="923"/>
    <x v="0"/>
    <m/>
    <x v="5"/>
    <s v="Epson FX2175"/>
    <d v="2019-12-23T00:00:00"/>
    <s v="2019-20"/>
    <m/>
    <n v="0.31666666666666665"/>
    <m/>
    <m/>
    <n v="49029"/>
    <m/>
    <n v="49029"/>
    <n v="35305.35753424657"/>
    <n v="11272.192465753429"/>
    <n v="46577.55"/>
    <n v="2451.4499999999971"/>
    <n v="13723.64246575343"/>
    <n v="3"/>
    <n v="365"/>
    <m/>
    <n v="0.83013698630136901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444444444444448"/>
    <n v="6"/>
    <n v="0.95"/>
    <n v="60317.334612432845"/>
    <n v="39580.458370214037"/>
    <n v="20736.876242218808"/>
    <n v="0.75"/>
    <n v="15552.657181664106"/>
    <n v="15552.657181664106"/>
  </r>
  <r>
    <n v="924"/>
    <x v="0"/>
    <m/>
    <x v="5"/>
    <s v="Water Purifier-KENT ELITE"/>
    <d v="2012-04-01T00:00:00"/>
    <s v="2012-13"/>
    <m/>
    <n v="6.0182767682415435E-2"/>
    <m/>
    <m/>
    <n v="49000"/>
    <m/>
    <n v="49000"/>
    <n v="31805.221917808227"/>
    <n v="2948.9556164383562"/>
    <n v="34754.177534246584"/>
    <n v="14245.822465753416"/>
    <n v="17194.778082191773"/>
    <n v="15"/>
    <n v="365"/>
    <m/>
    <n v="-9.093150684931506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5598.652550529354"/>
    <n v="71818.719923002878"/>
    <n v="3779.9326275264757"/>
    <n v="0.75"/>
    <n v="2834.9494706448568"/>
    <n v="3779.9326275264712"/>
  </r>
  <r>
    <n v="925"/>
    <x v="0"/>
    <m/>
    <x v="5"/>
    <s v="Water Purifier-KENT ELITE"/>
    <d v="2012-04-01T00:00:00"/>
    <s v="2012-13"/>
    <m/>
    <n v="6.0182767682415435E-2"/>
    <m/>
    <m/>
    <n v="49000"/>
    <m/>
    <n v="49000"/>
    <n v="31805.221917808227"/>
    <n v="2948.9556164383562"/>
    <n v="34754.177534246584"/>
    <n v="14245.822465753416"/>
    <n v="17194.778082191773"/>
    <n v="15"/>
    <n v="365"/>
    <m/>
    <n v="-5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5598.652550529354"/>
    <n v="71818.719923002878"/>
    <n v="3779.9326275264757"/>
    <n v="0.75"/>
    <n v="2834.9494706448568"/>
    <n v="3779.9326275264712"/>
  </r>
  <r>
    <n v="926"/>
    <x v="0"/>
    <m/>
    <x v="5"/>
    <s v="Table with 4 Chairs for Dining Room"/>
    <d v="2015-09-01T00:00:00"/>
    <m/>
    <m/>
    <n v="4.9999999999999961E-2"/>
    <m/>
    <m/>
    <n v="48999.99"/>
    <m/>
    <n v="48999.99"/>
    <n v="48999.99"/>
    <n v="0"/>
    <n v="48999.99"/>
    <n v="0"/>
    <n v="0"/>
    <n v="10"/>
    <n v="365"/>
    <m/>
    <n v="0.93972602739725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0826.856600541025"/>
    <n v="67285.513770513964"/>
    <n v="3541.3428300270607"/>
    <n v="0.75"/>
    <n v="2656.0071225202955"/>
    <n v="3541.3428300270543"/>
  </r>
  <r>
    <n v="927"/>
    <x v="0"/>
    <m/>
    <x v="5"/>
    <s v="Hero Honda CD-Deluxe"/>
    <d v="2012-04-01T00:00:00"/>
    <s v="2012-13"/>
    <m/>
    <n v="0.10082363013698629"/>
    <m/>
    <m/>
    <n v="48880"/>
    <m/>
    <n v="48880"/>
    <n v="46435.999999999993"/>
    <n v="0"/>
    <n v="46435.999999999993"/>
    <n v="2444.0000000000073"/>
    <n v="2444.0000000000073"/>
    <n v="10"/>
    <n v="365"/>
    <m/>
    <n v="0.93972602739725986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73519.510204081642"/>
    <n v="69843.534693877562"/>
    <n v="3675.9755102040799"/>
    <n v="0.75"/>
    <n v="2756.9816326530599"/>
    <n v="3675.9755102040854"/>
  </r>
  <r>
    <n v="928"/>
    <x v="0"/>
    <m/>
    <x v="5"/>
    <s v="FOR OFFICE USED"/>
    <d v="2022-01-21T00:00:00"/>
    <s v="2021-22"/>
    <m/>
    <n v="9.5000000000000001E-2"/>
    <m/>
    <m/>
    <n v="48852"/>
    <m/>
    <n v="48852"/>
    <n v="890.04328767123286"/>
    <n v="4640.9399999999996"/>
    <n v="5530.9832876712326"/>
    <n v="43321.016712328768"/>
    <n v="47961.956712328771"/>
    <n v="10"/>
    <n v="365"/>
    <m/>
    <n v="0.93972602739725986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48852"/>
    <n v="12620.1"/>
    <n v="36231.9"/>
    <n v="0.75"/>
    <n v="27173.925000000003"/>
    <n v="27173.925000000003"/>
  </r>
  <r>
    <n v="929"/>
    <x v="0"/>
    <m/>
    <x v="5"/>
    <s v="42&quot; LCD TV"/>
    <d v="2012-04-01T00:00:00"/>
    <s v="2012-13"/>
    <m/>
    <n v="6.2886195995785044E-2"/>
    <m/>
    <m/>
    <n v="48700"/>
    <m/>
    <n v="48700"/>
    <n v="30952.211275026344"/>
    <n v="3062.5577449947318"/>
    <n v="34014.769020021078"/>
    <n v="14685.230979978922"/>
    <n v="17747.788724973656"/>
    <n v="15"/>
    <n v="365"/>
    <m/>
    <n v="0.93972602739725986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47651.076923076922"/>
    <n v="42885.969230769231"/>
    <n v="4765.1076923076907"/>
    <n v="0.75"/>
    <n v="3573.8307692307681"/>
    <n v="4765.1076923076907"/>
  </r>
  <r>
    <n v="930"/>
    <x v="0"/>
    <m/>
    <x v="5"/>
    <s v="FURNITURE &amp; FIXTURE"/>
    <d v="2017-03-31T00:00:00"/>
    <s v="2016-17"/>
    <m/>
    <n v="9.5000000000000001E-2"/>
    <m/>
    <m/>
    <n v="48100"/>
    <m/>
    <n v="48100"/>
    <n v="22860.019178082192"/>
    <n v="4569.5"/>
    <n v="27429.519178082192"/>
    <n v="20670.480821917808"/>
    <n v="25239.980821917808"/>
    <n v="10"/>
    <n v="365"/>
    <m/>
    <n v="0.94794520547945282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66183.948497854086"/>
    <n v="62874.751072961379"/>
    <n v="3309.1974248927072"/>
    <n v="0.75"/>
    <n v="2481.8980686695304"/>
    <n v="3309.1974248927072"/>
  </r>
  <r>
    <n v="931"/>
    <x v="0"/>
    <m/>
    <x v="5"/>
    <s v="ATTENDANCE MACHINE"/>
    <d v="2020-01-09T00:00:00"/>
    <s v="2019-20"/>
    <m/>
    <n v="0.19"/>
    <m/>
    <m/>
    <n v="48026"/>
    <m/>
    <n v="48026"/>
    <n v="20324.866356164384"/>
    <n v="9124.94"/>
    <n v="29449.806356164387"/>
    <n v="18576.193643835613"/>
    <n v="27701.133643835616"/>
    <n v="5"/>
    <n v="365"/>
    <m/>
    <n v="-9.3863013698630144"/>
    <d v="2020-01-01T00:00:00"/>
    <m/>
    <m/>
    <m/>
    <m/>
    <m/>
    <m/>
    <m/>
    <s v="a. Manufacture of furniture"/>
    <n v="844"/>
    <n v="97"/>
    <n v="132.9"/>
    <n v="144"/>
    <n v="160.30000000000001"/>
    <n v="1.2061700526711814"/>
    <n v="1.2061700526711814"/>
    <n v="4.0999999999999996"/>
    <n v="6"/>
    <n v="0.95"/>
    <n v="57927.522949586157"/>
    <n v="37604.616981439678"/>
    <n v="20322.905968146479"/>
    <n v="0.75"/>
    <n v="15242.179476109859"/>
    <n v="15242.179476109859"/>
  </r>
  <r>
    <n v="932"/>
    <x v="0"/>
    <m/>
    <x v="5"/>
    <s v="Desktop for Mr. Vijay kumar"/>
    <d v="2012-04-01T00:00:00"/>
    <s v="2012-13"/>
    <m/>
    <n v="0.59737698630136982"/>
    <m/>
    <m/>
    <n v="48000"/>
    <m/>
    <n v="48000"/>
    <n v="45600"/>
    <n v="0"/>
    <n v="45600"/>
    <n v="2400"/>
    <n v="2400"/>
    <n v="3"/>
    <n v="365"/>
    <m/>
    <n v="0.66849315068493098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55211.940298507463"/>
    <n v="55211.94029850747"/>
    <n v="0"/>
    <n v="0.75"/>
    <n v="0"/>
    <n v="0"/>
  </r>
  <r>
    <n v="933"/>
    <x v="0"/>
    <m/>
    <x v="5"/>
    <s v="Hp Desktop-Rohit Khurana"/>
    <d v="2012-04-01T00:00:00"/>
    <s v="2012-13"/>
    <m/>
    <n v="0.60492684931506846"/>
    <m/>
    <m/>
    <n v="48000"/>
    <m/>
    <n v="48000"/>
    <n v="45600"/>
    <n v="0"/>
    <n v="45600"/>
    <n v="2400"/>
    <n v="2400"/>
    <n v="3"/>
    <n v="365"/>
    <m/>
    <n v="0.71780821917808169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55211.940298507463"/>
    <n v="55211.94029850747"/>
    <n v="0"/>
    <n v="0.75"/>
    <n v="0"/>
    <n v="0"/>
  </r>
  <r>
    <n v="934"/>
    <x v="0"/>
    <m/>
    <x v="5"/>
    <s v="BN.MISPL/499,Purchase -Hp Desktop for Auditors B1"/>
    <d v="2012-04-01T00:00:00"/>
    <s v="2012-13"/>
    <m/>
    <n v="0.60625917808219176"/>
    <m/>
    <m/>
    <n v="48000"/>
    <m/>
    <n v="48000"/>
    <n v="45600"/>
    <n v="0"/>
    <n v="45600"/>
    <n v="2400"/>
    <n v="2400"/>
    <n v="3"/>
    <n v="365"/>
    <m/>
    <n v="0.73698630136986232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55211.940298507463"/>
    <n v="55211.94029850747"/>
    <n v="0"/>
    <n v="0.75"/>
    <n v="0"/>
    <n v="0"/>
  </r>
  <r>
    <n v="935"/>
    <x v="0"/>
    <m/>
    <x v="5"/>
    <s v="BN.MISPL/505,Purchase -Hp Desktop for Auditors B1"/>
    <d v="2012-04-01T00:00:00"/>
    <s v="2012-13"/>
    <m/>
    <n v="0.62579999999999991"/>
    <m/>
    <m/>
    <n v="48000"/>
    <m/>
    <n v="48000"/>
    <n v="45600"/>
    <n v="0"/>
    <n v="45600"/>
    <n v="2400"/>
    <n v="2400"/>
    <n v="3"/>
    <n v="365"/>
    <m/>
    <n v="0.73698630136986232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55211.940298507463"/>
    <n v="55211.94029850747"/>
    <n v="0"/>
    <n v="0.75"/>
    <n v="0"/>
    <n v="0"/>
  </r>
  <r>
    <n v="936"/>
    <x v="0"/>
    <m/>
    <x v="5"/>
    <s v=""/>
    <d v="2022-01-22T00:00:00"/>
    <s v="2021-22"/>
    <m/>
    <n v="9.5000000000000001E-2"/>
    <m/>
    <m/>
    <n v="47544.49"/>
    <m/>
    <n v="47544.49"/>
    <n v="853.84693684931494"/>
    <n v="4516.7265499999994"/>
    <n v="5370.5734868493146"/>
    <n v="42173.916513150682"/>
    <n v="46690.643063150681"/>
    <n v="10"/>
    <n v="365"/>
    <m/>
    <n v="-8.2602739726027394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638888888888891"/>
    <n v="6"/>
    <n v="0.95"/>
    <n v="49715.471278538804"/>
    <n v="16246.14138979473"/>
    <n v="33469.329888744076"/>
    <n v="0.75"/>
    <n v="25101.997416558057"/>
    <n v="25101.997416558057"/>
  </r>
  <r>
    <n v="937"/>
    <x v="0"/>
    <m/>
    <x v="5"/>
    <s v="Printer cum scanner  (HP Laserj"/>
    <d v="2014-03-18T00:00:00"/>
    <s v="2013-14"/>
    <m/>
    <n v="6.3373924189708844E-2"/>
    <m/>
    <m/>
    <n v="47250"/>
    <m/>
    <n v="47250"/>
    <n v="24041.428960148303"/>
    <n v="2994.4179179637431"/>
    <n v="27035.846878112046"/>
    <n v="20214.153121887954"/>
    <n v="23208.571039851697"/>
    <n v="15"/>
    <n v="365"/>
    <m/>
    <n v="0.80547945205479365"/>
    <d v="2014-03-01T00:00:00"/>
    <m/>
    <m/>
    <m/>
    <m/>
    <m/>
    <m/>
    <m/>
    <s v="Computer peripherals"/>
    <n v="647"/>
    <n v="27"/>
    <n v="96.5"/>
    <n v="144"/>
    <n v="94.2"/>
    <n v="0.97616580310880829"/>
    <n v="0.97616580310880829"/>
    <n v="9.9083333333333332"/>
    <n v="5"/>
    <n v="1"/>
    <n v="46123.834196891192"/>
    <n v="46123.834196891192"/>
    <n v="0"/>
    <n v="0.75"/>
    <n v="0"/>
    <n v="0"/>
  </r>
  <r>
    <n v="938"/>
    <x v="0"/>
    <m/>
    <x v="5"/>
    <m/>
    <d v="2017-05-31T00:00:00"/>
    <s v="2017-18"/>
    <m/>
    <n v="0.19"/>
    <m/>
    <m/>
    <n v="47250"/>
    <m/>
    <n v="47250"/>
    <n v="43411.746575342462"/>
    <n v="1475.7534246575378"/>
    <n v="44887.5"/>
    <n v="2362.5"/>
    <n v="3838.2534246575378"/>
    <n v="5"/>
    <n v="365"/>
    <m/>
    <n v="-9.1972602739726028"/>
    <d v="2017-05-01T00:00:00"/>
    <m/>
    <m/>
    <m/>
    <m/>
    <m/>
    <m/>
    <m/>
    <s v="a. Manufacture of furniture"/>
    <n v="844"/>
    <n v="65"/>
    <n v="116.4"/>
    <n v="144"/>
    <n v="160.30000000000001"/>
    <n v="1.377147766323024"/>
    <n v="1.377147766323024"/>
    <n v="6.708333333333333"/>
    <n v="6"/>
    <n v="0.95"/>
    <n v="65070.231958762888"/>
    <n v="61816.720360824736"/>
    <n v="3253.5115979381517"/>
    <n v="0.75"/>
    <n v="2440.1336984536138"/>
    <n v="3253.5115979381471"/>
  </r>
  <r>
    <n v="939"/>
    <x v="0"/>
    <m/>
    <x v="5"/>
    <s v="08 Desert Cooler"/>
    <d v="2012-04-01T00:00:00"/>
    <s v="2012-13"/>
    <m/>
    <n v="6.8071654373024218E-2"/>
    <m/>
    <m/>
    <n v="47216"/>
    <m/>
    <n v="47216"/>
    <n v="28784.84383561643"/>
    <n v="3214.0712328767113"/>
    <n v="31998.915068493141"/>
    <n v="15217.084931506859"/>
    <n v="18431.15616438357"/>
    <n v="15"/>
    <n v="365"/>
    <m/>
    <n v="-9.194520547945206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2846.244465832526"/>
    <n v="69203.932242540905"/>
    <n v="3642.3122232916212"/>
    <n v="0.75"/>
    <n v="2731.7341674687159"/>
    <n v="3642.3122232916294"/>
  </r>
  <r>
    <n v="940"/>
    <x v="0"/>
    <m/>
    <x v="11"/>
    <s v="151589675074"/>
    <d v="2023-01-31T00:00:00"/>
    <s v="2022-23"/>
    <m/>
    <n v="0.31666666666666665"/>
    <m/>
    <m/>
    <n v="0"/>
    <n v="47200"/>
    <n v="47200"/>
    <m/>
    <n v="2456.9863013698628"/>
    <n v="2456.9863013698628"/>
    <n v="44743.013698630137"/>
    <n v="0"/>
    <n v="3"/>
    <n v="365"/>
    <m/>
    <n v="-9.1945205479452063"/>
    <d v="2023-01-01T00:00:00"/>
    <m/>
    <m/>
    <m/>
    <m/>
    <m/>
    <m/>
    <m/>
    <s v="c. Manufacture of communication equipment"/>
    <n v="648"/>
    <n v="133"/>
    <n v="130.69999999999999"/>
    <n v="144"/>
    <n v="139.4"/>
    <n v="1.066564651874522"/>
    <n v="1.066564651874522"/>
    <n v="1.0416666666666667"/>
    <n v="5"/>
    <n v="1"/>
    <n v="50341.851568477439"/>
    <n v="10487.8857434328"/>
    <n v="39853.965825044637"/>
    <n v="0.75"/>
    <n v="29890.474368783478"/>
    <n v="29890.474368783478"/>
  </r>
  <r>
    <n v="941"/>
    <x v="0"/>
    <m/>
    <x v="5"/>
    <s v="Laptop Lenovo"/>
    <d v="2010-04-22T00:00:00"/>
    <s v="2010-11"/>
    <m/>
    <n v="0.31092630136986288"/>
    <m/>
    <m/>
    <n v="47163"/>
    <m/>
    <n v="47163"/>
    <n v="44804.85"/>
    <n v="0"/>
    <n v="44804.85"/>
    <n v="2358.1500000000015"/>
    <n v="2358.1500000000015"/>
    <n v="3"/>
    <n v="365"/>
    <m/>
    <n v="-9.1972602739726028"/>
    <d v="2010-04-01T00:00:00"/>
    <s v="Computers"/>
    <n v="756"/>
    <n v="67"/>
    <n v="83"/>
    <n v="90"/>
    <n v="87"/>
    <n v="1.0481927710843373"/>
    <s v="Laptops"/>
    <n v="646"/>
    <n v="4"/>
    <n v="91.7"/>
    <n v="144"/>
    <n v="154.1"/>
    <n v="1.6804798255179934"/>
    <n v="1.7614668050610292"/>
    <n v="13.813888888888888"/>
    <n v="5"/>
    <n v="1"/>
    <n v="83076.058927093312"/>
    <n v="83076.058927093312"/>
    <n v="0"/>
    <n v="0.75"/>
    <n v="0"/>
    <n v="0"/>
  </r>
  <r>
    <n v="942"/>
    <x v="0"/>
    <m/>
    <x v="5"/>
    <s v="Panasonic Board"/>
    <d v="2013-04-01T00:00:00"/>
    <s v="2013-14"/>
    <m/>
    <n v="5.4276418786692766E-2"/>
    <m/>
    <m/>
    <n v="47047"/>
    <m/>
    <n v="47047"/>
    <n v="29373.393952054805"/>
    <n v="2553.5426746575345"/>
    <n v="31926.936626712341"/>
    <n v="15120.063373287659"/>
    <n v="17673.606047945195"/>
    <n v="15"/>
    <n v="365"/>
    <m/>
    <n v="-9.1972602739726028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72222222222222"/>
    <n v="6"/>
    <n v="0.95"/>
    <n v="69252.838383838389"/>
    <n v="65790.196464646462"/>
    <n v="3462.6419191919267"/>
    <n v="0.75"/>
    <n v="2596.981439393945"/>
    <n v="3462.6419191919226"/>
  </r>
  <r>
    <n v="943"/>
    <x v="0"/>
    <m/>
    <x v="5"/>
    <s v="Hero Honda CD-Deluxe"/>
    <d v="2013-06-19T00:00:00"/>
    <s v="2013-14"/>
    <m/>
    <n v="9.4999999999999987E-2"/>
    <m/>
    <m/>
    <n v="46952"/>
    <m/>
    <n v="46952"/>
    <n v="39178.549698630137"/>
    <n v="4460.4399999999996"/>
    <n v="43638.989698630139"/>
    <n v="3313.0103013698608"/>
    <n v="7773.4503013698632"/>
    <n v="10"/>
    <n v="365"/>
    <m/>
    <n v="-9.131506849315068"/>
    <d v="2013-06-01T00:00:00"/>
    <m/>
    <m/>
    <m/>
    <m/>
    <m/>
    <m/>
    <m/>
    <s v="Motor cycles"/>
    <n v="836"/>
    <n v="18"/>
    <n v="101.5"/>
    <n v="144"/>
    <n v="147.4"/>
    <n v="1.452216748768473"/>
    <n v="1.452216748768473"/>
    <n v="10.655555555555555"/>
    <n v="8"/>
    <n v="0.95"/>
    <n v="68184.480788177345"/>
    <n v="64775.256748768472"/>
    <n v="3409.2240394088731"/>
    <n v="0.75"/>
    <n v="2556.9180295566548"/>
    <n v="3409.2240394088703"/>
  </r>
  <r>
    <n v="944"/>
    <x v="0"/>
    <m/>
    <x v="5"/>
    <s v="Hero Honda CD-Deluxe"/>
    <d v="2013-06-27T00:00:00"/>
    <s v="2013-14"/>
    <m/>
    <n v="9.5000000000000015E-2"/>
    <m/>
    <m/>
    <n v="46952"/>
    <m/>
    <n v="46952"/>
    <n v="39080.786630137001"/>
    <n v="4460.4400000000005"/>
    <n v="43541.226630137004"/>
    <n v="3410.7733698629963"/>
    <n v="7871.2133698629987"/>
    <n v="10"/>
    <n v="365"/>
    <m/>
    <n v="1.0493150684931507"/>
    <d v="2013-06-01T00:00:00"/>
    <m/>
    <m/>
    <m/>
    <m/>
    <m/>
    <m/>
    <m/>
    <s v="Motor cycles"/>
    <n v="836"/>
    <n v="18"/>
    <n v="101.5"/>
    <n v="144"/>
    <n v="147.4"/>
    <n v="1.452216748768473"/>
    <n v="1.452216748768473"/>
    <n v="10.633333333333333"/>
    <n v="8"/>
    <n v="0.95"/>
    <n v="68184.480788177345"/>
    <n v="64775.256748768472"/>
    <n v="3409.2240394088731"/>
    <n v="0.75"/>
    <n v="2556.9180295566548"/>
    <n v="3409.2240394088703"/>
  </r>
  <r>
    <n v="945"/>
    <x v="0"/>
    <m/>
    <x v="5"/>
    <s v="HP LASERJET PRO M128FW FOR BHUBNESHWAR"/>
    <d v="2021-03-16T00:00:00"/>
    <s v="2020-21"/>
    <m/>
    <n v="0.31666666666666665"/>
    <m/>
    <m/>
    <n v="46610"/>
    <m/>
    <n v="46610"/>
    <n v="15406.839726027396"/>
    <n v="14759.833333333332"/>
    <n v="30166.673059360728"/>
    <n v="16443.326940639272"/>
    <n v="31203.160273972604"/>
    <n v="3"/>
    <n v="365"/>
    <m/>
    <n v="1.0493150684931507"/>
    <d v="2021-03-01T00:00:00"/>
    <m/>
    <m/>
    <m/>
    <m/>
    <m/>
    <m/>
    <m/>
    <s v="b. Manufacture of computers and peripheral equipment"/>
    <n v="644"/>
    <n v="111"/>
    <n v="134.5"/>
    <n v="144"/>
    <n v="135.1"/>
    <n v="1.0044609665427509"/>
    <n v="1.0044609665427509"/>
    <n v="2.9138888888888888"/>
    <n v="5"/>
    <n v="1"/>
    <n v="46817.92565055762"/>
    <n v="27284.446670797188"/>
    <n v="19533.478979760432"/>
    <n v="0.75"/>
    <n v="14650.109234820324"/>
    <n v="14650.109234820324"/>
  </r>
  <r>
    <n v="946"/>
    <x v="0"/>
    <m/>
    <x v="5"/>
    <s v="Hero Honda CD-Deluxe"/>
    <d v="2012-04-01T00:00:00"/>
    <s v="2012-13"/>
    <m/>
    <n v="0.10150684931506848"/>
    <m/>
    <m/>
    <n v="46544.06"/>
    <m/>
    <n v="46544.06"/>
    <n v="44216.856999999996"/>
    <n v="0"/>
    <n v="44216.856999999996"/>
    <n v="2327.2030000000013"/>
    <n v="2327.2030000000013"/>
    <n v="10"/>
    <n v="365"/>
    <m/>
    <n v="-8.9506849315068493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70006.065755102041"/>
    <n v="66505.76246734694"/>
    <n v="3500.3032877551013"/>
    <n v="0.75"/>
    <n v="2625.227465816326"/>
    <n v="3500.303287755105"/>
  </r>
  <r>
    <n v="947"/>
    <x v="0"/>
    <m/>
    <x v="5"/>
    <s v="Revolving Chair"/>
    <d v="2015-09-01T00:00:00"/>
    <m/>
    <m/>
    <n v="0.27945205479452062"/>
    <m/>
    <m/>
    <n v="46535"/>
    <m/>
    <n v="46535"/>
    <n v="46535"/>
    <n v="0"/>
    <n v="46535"/>
    <n v="0"/>
    <n v="0"/>
    <n v="10"/>
    <n v="365"/>
    <m/>
    <n v="-8.917808219178082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7263.845807033358"/>
    <n v="63900.65351668169"/>
    <n v="3363.1922903516679"/>
    <n v="0.75"/>
    <n v="2522.3942177637509"/>
    <n v="3363.1922903516711"/>
  </r>
  <r>
    <n v="948"/>
    <x v="0"/>
    <m/>
    <x v="5"/>
    <s v="FERRULE PRINTING MACHINE"/>
    <d v="2020-09-10T00:00:00"/>
    <s v="2020-21"/>
    <m/>
    <n v="0.31666666666666665"/>
    <m/>
    <m/>
    <n v="46521.5"/>
    <m/>
    <n v="46521.5"/>
    <n v="22925.11543378995"/>
    <n v="14731.808333333332"/>
    <n v="37656.923767123284"/>
    <n v="8864.5762328767159"/>
    <n v="23596.38456621005"/>
    <n v="3"/>
    <n v="365"/>
    <m/>
    <n v="-8.9534246575342458"/>
    <d v="2020-09-01T00:00:00"/>
    <m/>
    <m/>
    <m/>
    <m/>
    <m/>
    <m/>
    <m/>
    <s v="a. Manufacture of furniture"/>
    <n v="844"/>
    <n v="105"/>
    <n v="130.5"/>
    <n v="144"/>
    <n v="160.30000000000001"/>
    <n v="1.228352490421456"/>
    <n v="1.228352490421456"/>
    <n v="3.4305555555555554"/>
    <n v="6"/>
    <n v="0.95"/>
    <n v="57144.800383141766"/>
    <n v="31039.4153007042"/>
    <n v="26105.385082437566"/>
    <n v="0.75"/>
    <n v="19579.038811828173"/>
    <n v="19579.038811828173"/>
  </r>
  <r>
    <n v="949"/>
    <x v="0"/>
    <m/>
    <x v="13"/>
    <s v="TV DEBASISH BOSE"/>
    <d v="2023-03-31T00:00:00"/>
    <s v="2022-23"/>
    <m/>
    <n v="0.19"/>
    <m/>
    <m/>
    <n v="0"/>
    <n v="46473"/>
    <n v="46473"/>
    <m/>
    <n v="24.191424657534249"/>
    <n v="24.191424657534249"/>
    <n v="46448.808575342468"/>
    <n v="0"/>
    <n v="5"/>
    <n v="365"/>
    <m/>
    <n v="-8.9835616438356158"/>
    <d v="2023-03-01T00:00:00"/>
    <m/>
    <m/>
    <m/>
    <m/>
    <m/>
    <m/>
    <m/>
    <s v="Colour TV"/>
    <n v="652"/>
    <n v="135"/>
    <n v="89.8"/>
    <n v="144"/>
    <n v="95.4"/>
    <n v="1.0623608017817372"/>
    <n v="1.0623608017817372"/>
    <n v="0.875"/>
    <n v="8"/>
    <n v="0.9"/>
    <n v="49371.093541202674"/>
    <n v="4859.9670204621389"/>
    <n v="44511.126520740538"/>
    <n v="0.75"/>
    <n v="33383.344890555403"/>
    <n v="33383.344890555403"/>
  </r>
  <r>
    <n v="950"/>
    <x v="0"/>
    <m/>
    <x v="5"/>
    <s v="IBM Thinkapad R61 with window XP Prof(OEM)"/>
    <d v="2008-08-11T00:00:00"/>
    <s v="2008-09"/>
    <m/>
    <n v="3.6305191256830349E-2"/>
    <m/>
    <m/>
    <n v="46300"/>
    <m/>
    <n v="46300"/>
    <n v="43985"/>
    <n v="0"/>
    <n v="43985"/>
    <n v="2315"/>
    <n v="2315"/>
    <n v="3"/>
    <n v="365"/>
    <m/>
    <n v="-8.9835616438356158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511111111111111"/>
    <n v="6"/>
    <n v="0.95"/>
    <n v="81772.778591108872"/>
    <n v="77684.139661553432"/>
    <n v="4088.63892955544"/>
    <n v="0.75"/>
    <n v="3066.47919716658"/>
    <n v="4088.6389295554472"/>
  </r>
  <r>
    <n v="951"/>
    <x v="0"/>
    <m/>
    <x v="5"/>
    <s v="Executive Chairs-T/F TO ASSETS"/>
    <d v="2018-03-31T00:00:00"/>
    <s v="2017-18"/>
    <m/>
    <n v="0.19"/>
    <m/>
    <m/>
    <n v="46200.66"/>
    <m/>
    <n v="46200.66"/>
    <n v="35124.526429315069"/>
    <n v="8778.1254000000008"/>
    <n v="43902.651829315073"/>
    <n v="2298.0081706849305"/>
    <n v="11076.133570684935"/>
    <n v="10"/>
    <n v="365"/>
    <m/>
    <n v="-7.8767123287671232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59437.927752809002"/>
    <n v="55289.655711727544"/>
    <n v="4148.2720410814582"/>
    <n v="0.75"/>
    <n v="3111.2040308110936"/>
    <n v="3111.2040308110936"/>
  </r>
  <r>
    <n v="952"/>
    <x v="0"/>
    <m/>
    <x v="5"/>
    <s v="HP LASERJET P2035 PRINTER"/>
    <d v="2016-03-31T00:00:00"/>
    <s v="2015-16"/>
    <m/>
    <n v="0.31666666666666665"/>
    <m/>
    <m/>
    <n v="46200"/>
    <m/>
    <n v="46200"/>
    <n v="43930.082191780821"/>
    <n v="0"/>
    <n v="43930.082191780821"/>
    <n v="2269.9178082191793"/>
    <n v="2269.9178082191793"/>
    <n v="3"/>
    <n v="365"/>
    <m/>
    <n v="-8.8547945205479444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46645.659163987148"/>
    <n v="46645.659163987148"/>
    <n v="0"/>
    <n v="0.75"/>
    <n v="0"/>
    <n v="0"/>
  </r>
  <r>
    <n v="953"/>
    <x v="1"/>
    <m/>
    <x v="7"/>
    <s v="1503/09"/>
    <d v="2009-06-25T00:00:00"/>
    <s v="2009-10"/>
    <m/>
    <n v="0"/>
    <m/>
    <m/>
    <n v="46176"/>
    <m/>
    <n v="46176"/>
    <n v="0"/>
    <n v="0"/>
    <n v="0"/>
    <n v="46176"/>
    <n v="46176"/>
    <s v="infinite"/>
    <n v="365"/>
    <m/>
    <n v="-8.8027397260273972"/>
    <d v="2009-06-01T00:00:00"/>
    <m/>
    <m/>
    <m/>
    <m/>
    <m/>
    <m/>
    <m/>
    <m/>
    <m/>
    <m/>
    <m/>
    <m/>
    <m/>
    <m/>
    <m/>
    <n v="14.638888888888889"/>
    <m/>
    <m/>
    <m/>
    <m/>
    <m/>
    <m/>
    <m/>
    <m/>
  </r>
  <r>
    <n v="954"/>
    <x v="0"/>
    <m/>
    <x v="5"/>
    <s v="Hero Honda CD-Deluxe"/>
    <d v="2012-04-01T00:00:00"/>
    <s v="2012-13"/>
    <m/>
    <n v="0.10560616438356166"/>
    <m/>
    <m/>
    <n v="46102"/>
    <m/>
    <n v="46102"/>
    <n v="43796.900000000009"/>
    <n v="0"/>
    <n v="43796.900000000009"/>
    <n v="2305.0999999999913"/>
    <n v="2305.0999999999913"/>
    <n v="10"/>
    <n v="365"/>
    <m/>
    <n v="-8.7726027397260271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69341.171428571426"/>
    <n v="65874.112857142856"/>
    <n v="3467.0585714285698"/>
    <n v="0.75"/>
    <n v="2600.2939285714274"/>
    <n v="3467.0585714285744"/>
  </r>
  <r>
    <n v="955"/>
    <x v="0"/>
    <m/>
    <x v="5"/>
    <s v="HP 240 G7 I3 LAPTOP (MD VERMA)"/>
    <d v="2019-05-16T00:00:00"/>
    <s v="2019-20"/>
    <m/>
    <n v="0.31666666666666665"/>
    <m/>
    <m/>
    <n v="46079"/>
    <m/>
    <n v="46079"/>
    <n v="42016.052557077623"/>
    <n v="1758.9974429223771"/>
    <n v="43775.05"/>
    <n v="2303.9499999999971"/>
    <n v="4062.9474429223774"/>
    <n v="3"/>
    <n v="365"/>
    <m/>
    <n v="1.4657534246575334"/>
    <d v="2019-05-01T00:00:00"/>
    <m/>
    <m/>
    <m/>
    <m/>
    <m/>
    <m/>
    <m/>
    <s v="Laptops"/>
    <n v="646"/>
    <n v="89"/>
    <n v="154.1"/>
    <n v="144"/>
    <n v="154.1"/>
    <n v="1"/>
    <n v="1"/>
    <n v="4.7472222222222218"/>
    <n v="5"/>
    <n v="1"/>
    <n v="46079"/>
    <n v="43749.450555555559"/>
    <n v="2329.5494444444412"/>
    <n v="0.75"/>
    <n v="1747.1620833333309"/>
    <n v="1747.1620833333309"/>
  </r>
  <r>
    <n v="956"/>
    <x v="0"/>
    <m/>
    <x v="5"/>
    <s v="HP 240 G7 I3 LAPTOP (MD VERMA)"/>
    <d v="2019-05-16T00:00:00"/>
    <s v="2019-20"/>
    <m/>
    <n v="0.19"/>
    <m/>
    <m/>
    <n v="46079"/>
    <m/>
    <n v="46079"/>
    <n v="25209.631534246575"/>
    <n v="8755.01"/>
    <n v="33964.641534246577"/>
    <n v="12114.358465753423"/>
    <n v="20869.368465753425"/>
    <n v="5"/>
    <n v="365"/>
    <m/>
    <n v="-8.6273972602739732"/>
    <d v="2019-05-01T00:00:00"/>
    <m/>
    <m/>
    <m/>
    <m/>
    <m/>
    <m/>
    <m/>
    <s v="Laptops"/>
    <n v="646"/>
    <n v="89"/>
    <n v="154.1"/>
    <n v="144"/>
    <n v="154.1"/>
    <n v="1"/>
    <n v="1"/>
    <n v="4.7472222222222218"/>
    <n v="5"/>
    <n v="1"/>
    <n v="46079"/>
    <n v="43749.450555555559"/>
    <n v="2329.5494444444412"/>
    <n v="0.75"/>
    <n v="1747.1620833333309"/>
    <n v="1747.1620833333309"/>
  </r>
  <r>
    <n v="957"/>
    <x v="0"/>
    <m/>
    <x v="5"/>
    <s v="HP Desktop with TFT (G Anil)"/>
    <d v="2010-09-23T00:00:00"/>
    <s v="2010-11"/>
    <m/>
    <n v="0.37931917808219162"/>
    <m/>
    <m/>
    <n v="46000"/>
    <m/>
    <n v="46000"/>
    <n v="43700"/>
    <n v="0"/>
    <n v="43700"/>
    <n v="2300"/>
    <n v="2300"/>
    <n v="3"/>
    <n v="365"/>
    <m/>
    <n v="1.6958904109589046"/>
    <d v="2010-09-01T00:00:00"/>
    <s v="Computers"/>
    <n v="756"/>
    <n v="72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394444444444444"/>
    <n v="5"/>
    <n v="1"/>
    <n v="55394.651292275084"/>
    <n v="55394.651292275084"/>
    <n v="0"/>
    <n v="0.75"/>
    <n v="0"/>
    <n v="0"/>
  </r>
  <r>
    <n v="958"/>
    <x v="0"/>
    <m/>
    <x v="5"/>
    <s v="HP Desktop with TFT (Kapil)"/>
    <d v="2010-09-23T00:00:00"/>
    <s v="2010-11"/>
    <m/>
    <n v="0.37931917808219162"/>
    <m/>
    <m/>
    <n v="46000"/>
    <m/>
    <n v="46000"/>
    <n v="43700"/>
    <n v="0"/>
    <n v="43700"/>
    <n v="2300"/>
    <n v="2300"/>
    <n v="3"/>
    <n v="365"/>
    <m/>
    <n v="-8.3780821917808215"/>
    <d v="2010-09-01T00:00:00"/>
    <s v="Computers"/>
    <n v="756"/>
    <n v="72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394444444444444"/>
    <n v="5"/>
    <n v="1"/>
    <n v="55394.651292275084"/>
    <n v="55394.651292275084"/>
    <n v="0"/>
    <n v="0.75"/>
    <n v="0"/>
    <n v="0"/>
  </r>
  <r>
    <n v="959"/>
    <x v="0"/>
    <m/>
    <x v="5"/>
    <s v=""/>
    <d v="2021-09-22T00:00:00"/>
    <s v="2021-22"/>
    <m/>
    <n v="0.19"/>
    <m/>
    <m/>
    <n v="45701.3"/>
    <m/>
    <n v="45701.3"/>
    <n v="4543.8361013698632"/>
    <n v="8683.2470000000012"/>
    <n v="13227.083101369864"/>
    <n v="32474.21689863014"/>
    <n v="41157.463898630143"/>
    <n v="5"/>
    <n v="365"/>
    <m/>
    <n v="-8.498630136986301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72222222222221"/>
    <n v="6"/>
    <n v="0.95"/>
    <n v="49466.025590817022"/>
    <n v="18775.333833625617"/>
    <n v="30690.691757191405"/>
    <n v="0.75"/>
    <n v="23018.018817893553"/>
    <n v="23018.018817893553"/>
  </r>
  <r>
    <n v="960"/>
    <x v="0"/>
    <m/>
    <x v="5"/>
    <s v="Compaque Presario"/>
    <d v="2010-07-15T00:00:00"/>
    <s v="2010-11"/>
    <m/>
    <n v="0.34823150684931492"/>
    <m/>
    <m/>
    <n v="45200"/>
    <m/>
    <n v="45200"/>
    <n v="42940"/>
    <n v="0"/>
    <n v="42940"/>
    <n v="2260"/>
    <n v="2260"/>
    <n v="3"/>
    <n v="365"/>
    <m/>
    <n v="-8.5479452054794525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73900.83113843415"/>
    <n v="70205.78958151245"/>
    <n v="3695.0415569217002"/>
    <n v="0.75"/>
    <n v="2771.2811676912752"/>
    <n v="3695.0415569217107"/>
  </r>
  <r>
    <n v="961"/>
    <x v="0"/>
    <m/>
    <x v="5"/>
    <s v="COMPUTER-BHUBANESHWAR"/>
    <d v="2007-11-27T00:00:00"/>
    <s v="2007-08"/>
    <m/>
    <n v="0"/>
    <m/>
    <m/>
    <n v="45100"/>
    <m/>
    <n v="45100"/>
    <n v="42845"/>
    <n v="0"/>
    <n v="42845"/>
    <n v="2255"/>
    <n v="2255"/>
    <n v="3"/>
    <n v="365"/>
    <m/>
    <n v="1.3561643835616444"/>
    <d v="2007-11-01T00:00:00"/>
    <s v="Computers"/>
    <n v="756"/>
    <n v="38"/>
    <n v="85"/>
    <n v="90"/>
    <n v="87"/>
    <n v="1.0235294117647058"/>
    <s v="Personal Computer (P.C.)"/>
    <n v="645"/>
    <n v="4"/>
    <n v="100.5"/>
    <n v="144"/>
    <n v="115.6"/>
    <n v="1.1502487562189054"/>
    <n v="1.1773134328358208"/>
    <n v="16.216666666666665"/>
    <n v="5"/>
    <n v="1"/>
    <n v="53096.835820895518"/>
    <n v="53096.835820895518"/>
    <n v="0"/>
    <n v="0.75"/>
    <n v="0"/>
    <n v="0"/>
  </r>
  <r>
    <n v="962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5780821917808225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5"/>
    <n v="3643.643333333328"/>
    <n v="3643.643333333328"/>
  </r>
  <r>
    <n v="963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9041095890410951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5"/>
    <n v="3643.643333333328"/>
    <n v="3643.643333333328"/>
  </r>
  <r>
    <n v="964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742465753424657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5"/>
    <n v="3643.643333333328"/>
    <n v="3643.643333333328"/>
  </r>
  <r>
    <n v="965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1972602739726028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5"/>
    <n v="3643.643333333328"/>
    <n v="3643.643333333328"/>
  </r>
  <r>
    <n v="966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2301369863013694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5"/>
    <n v="3643.643333333328"/>
    <n v="3643.643333333328"/>
  </r>
  <r>
    <n v="967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2246575342465746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5"/>
    <n v="3643.643333333328"/>
    <n v="3643.643333333328"/>
  </r>
  <r>
    <n v="968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6876712328767116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5"/>
    <n v="3643.643333333328"/>
    <n v="3643.643333333328"/>
  </r>
  <r>
    <n v="969"/>
    <x v="0"/>
    <m/>
    <x v="5"/>
    <s v="NOTEBOOK HP 240 G7 CI3 WIN(ASHISH GUPTA)"/>
    <d v="2020-05-25T00:00:00"/>
    <s v="2020-21"/>
    <m/>
    <n v="0.31666666666666665"/>
    <m/>
    <m/>
    <n v="45076"/>
    <m/>
    <n v="45076"/>
    <n v="26436.353607305937"/>
    <n v="14274.066666666666"/>
    <n v="40710.420273972602"/>
    <n v="4365.5797260273976"/>
    <n v="18639.646392694063"/>
    <n v="3"/>
    <n v="365"/>
    <m/>
    <n v="-8.9205479452054792"/>
    <d v="2020-05-01T00:00:00"/>
    <m/>
    <m/>
    <m/>
    <m/>
    <m/>
    <m/>
    <m/>
    <s v="b. Manufacture of computers and peripheral equipment"/>
    <n v="644"/>
    <n v="101"/>
    <n v="135"/>
    <n v="144"/>
    <n v="135.1"/>
    <n v="1.0007407407407407"/>
    <n v="1.0007407407407407"/>
    <n v="3.7222222222222223"/>
    <n v="5"/>
    <n v="1"/>
    <n v="45109.38962962963"/>
    <n v="33581.434502057615"/>
    <n v="11527.955127572015"/>
    <n v="0.75"/>
    <n v="8645.9663456790113"/>
    <n v="8645.9663456790113"/>
  </r>
  <r>
    <n v="970"/>
    <x v="0"/>
    <m/>
    <x v="5"/>
    <s v="BAIN MARIE 4 VESSEL SIZE 48 X 26''+12x10"/>
    <d v="2012-04-01T00:00:00"/>
    <s v="2012-13"/>
    <m/>
    <n v="6.5268703898840888E-2"/>
    <m/>
    <m/>
    <n v="44946"/>
    <m/>
    <n v="44946"/>
    <n v="25097.29700737619"/>
    <n v="2933.5671654373027"/>
    <n v="28030.864172813493"/>
    <n v="16915.135827186507"/>
    <n v="19848.70299262381"/>
    <n v="15"/>
    <n v="365"/>
    <m/>
    <n v="-8.304109589041095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9344.021174205962"/>
    <n v="65876.820115495662"/>
    <n v="3467.2010587102995"/>
    <n v="0.75"/>
    <n v="2600.4007940327247"/>
    <n v="3467.2010587103014"/>
  </r>
  <r>
    <n v="971"/>
    <x v="0"/>
    <m/>
    <x v="5"/>
    <s v="01 Dough Mixer, 10 kg capacity wit"/>
    <d v="2012-04-01T00:00:00"/>
    <s v="2012-13"/>
    <m/>
    <n v="6.9232876712328778E-2"/>
    <m/>
    <m/>
    <n v="44832.5"/>
    <m/>
    <n v="44832.5"/>
    <n v="27071.460273972611"/>
    <n v="3103.8829452054802"/>
    <n v="30175.343219178092"/>
    <n v="14657.156780821908"/>
    <n v="17761.039726027389"/>
    <n v="15"/>
    <n v="365"/>
    <m/>
    <n v="-8.767123287671232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9168.91000962464"/>
    <n v="65710.464509143407"/>
    <n v="3458.4455004812335"/>
    <n v="0.75"/>
    <n v="2593.8341253609251"/>
    <n v="3458.4455004812353"/>
  </r>
  <r>
    <n v="972"/>
    <x v="0"/>
    <m/>
    <x v="5"/>
    <s v="Telephone Cable 2 Pair"/>
    <d v="2012-04-01T00:00:00"/>
    <s v="2012-13"/>
    <m/>
    <n v="9.7605479452054777E-2"/>
    <m/>
    <m/>
    <n v="44720"/>
    <m/>
    <n v="44720"/>
    <n v="42484"/>
    <n v="0"/>
    <n v="42484"/>
    <n v="2236"/>
    <n v="2236"/>
    <n v="6"/>
    <n v="365"/>
    <m/>
    <n v="2.0054794520547947"/>
    <d v="2012-04-01T00:00:00"/>
    <m/>
    <m/>
    <m/>
    <m/>
    <m/>
    <m/>
    <m/>
    <s v="c. Manufacture of communication equipment"/>
    <n v="648"/>
    <n v="4"/>
    <n v="103.2"/>
    <n v="144"/>
    <n v="139.4"/>
    <n v="1.3507751937984496"/>
    <n v="1.3507751937984496"/>
    <n v="11.872222222222222"/>
    <n v="5"/>
    <n v="1"/>
    <n v="60406.666666666664"/>
    <n v="60406.666666666672"/>
    <n v="0"/>
    <n v="0.75"/>
    <n v="0"/>
    <n v="0"/>
  </r>
  <r>
    <n v="973"/>
    <x v="0"/>
    <m/>
    <x v="5"/>
    <s v="Steel Almirah ( Double Door)"/>
    <d v="2012-04-01T00:00:00"/>
    <s v="2012-13"/>
    <m/>
    <n v="0.11624205479452056"/>
    <m/>
    <m/>
    <n v="44605.5"/>
    <m/>
    <n v="44605.5"/>
    <n v="44605.5"/>
    <n v="0"/>
    <n v="44605.5"/>
    <n v="0"/>
    <n v="0"/>
    <n v="10"/>
    <n v="365"/>
    <m/>
    <n v="-7.986301369863014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8818.687680461982"/>
    <n v="65377.753296438881"/>
    <n v="3440.9343840231013"/>
    <n v="0.75"/>
    <n v="2580.700788017326"/>
    <n v="3440.9343840231022"/>
  </r>
  <r>
    <n v="974"/>
    <x v="0"/>
    <m/>
    <x v="5"/>
    <s v="LED TV 24&quot;"/>
    <d v="2020-11-16T00:00:00"/>
    <s v="2020-21"/>
    <m/>
    <n v="0.19"/>
    <m/>
    <m/>
    <n v="44604"/>
    <m/>
    <n v="44604"/>
    <n v="11632.478794520548"/>
    <n v="8474.76"/>
    <n v="20107.238794520548"/>
    <n v="24496.761205479452"/>
    <n v="32971.521205479454"/>
    <n v="5"/>
    <n v="365"/>
    <m/>
    <n v="-7.9589041095890405"/>
    <d v="2020-11-01T00:00:00"/>
    <m/>
    <m/>
    <m/>
    <m/>
    <m/>
    <m/>
    <m/>
    <s v="Colour TV"/>
    <n v="652"/>
    <n v="107"/>
    <n v="85.1"/>
    <n v="144"/>
    <n v="95.4"/>
    <n v="1.1210340775558167"/>
    <n v="1.1210340775558167"/>
    <n v="3.2472222222222222"/>
    <n v="8"/>
    <n v="0.9"/>
    <n v="50002.603995299651"/>
    <n v="18266.576272032904"/>
    <n v="31736.027723266747"/>
    <n v="0.75"/>
    <n v="23802.020792450061"/>
    <n v="23802.020792450061"/>
  </r>
  <r>
    <n v="975"/>
    <x v="0"/>
    <m/>
    <x v="5"/>
    <s v="Steel Almirah"/>
    <d v="2012-04-01T00:00:00"/>
    <s v="2012-13"/>
    <m/>
    <n v="9.9918458904109581E-2"/>
    <m/>
    <m/>
    <n v="44550"/>
    <m/>
    <n v="44550"/>
    <n v="44550"/>
    <n v="0"/>
    <n v="44550"/>
    <n v="0"/>
    <n v="0"/>
    <n v="10"/>
    <n v="365"/>
    <m/>
    <n v="2.016438356164384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8733.060635226182"/>
    <n v="65296.407603464868"/>
    <n v="3436.6530317613142"/>
    <n v="0.75"/>
    <n v="2577.4897738209856"/>
    <n v="3436.6530317613124"/>
  </r>
  <r>
    <n v="976"/>
    <x v="0"/>
    <m/>
    <x v="5"/>
    <s v="Automatic External Defibrillator (AED )"/>
    <d v="2019-05-23T00:00:00"/>
    <s v="2019-20"/>
    <m/>
    <n v="0.19"/>
    <m/>
    <m/>
    <n v="44352"/>
    <m/>
    <n v="44352"/>
    <n v="24103.185534246571"/>
    <n v="8426.8799999999992"/>
    <n v="32530.065534246569"/>
    <n v="11821.934465753431"/>
    <n v="20248.814465753429"/>
    <n v="5"/>
    <n v="365"/>
    <m/>
    <n v="2.043835616438356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277777777777779"/>
    <n v="6"/>
    <n v="0.95"/>
    <n v="55241.846153846163"/>
    <n v="41352.102336182346"/>
    <n v="13889.743817663817"/>
    <n v="0.75"/>
    <n v="10417.307863247863"/>
    <n v="10417.307863247863"/>
  </r>
  <r>
    <n v="977"/>
    <x v="0"/>
    <m/>
    <x v="5"/>
    <s v="VEHICLES"/>
    <d v="2016-07-26T00:00:00"/>
    <s v="2016-17"/>
    <m/>
    <n v="0.11874999999999999"/>
    <m/>
    <m/>
    <n v="44299"/>
    <m/>
    <n v="44299"/>
    <n v="29891.205376712322"/>
    <n v="5260.5062499999995"/>
    <n v="35151.71162671232"/>
    <n v="9147.2883732876799"/>
    <n v="14407.794623287678"/>
    <n v="8"/>
    <n v="365"/>
    <m/>
    <n v="-7.8904109589041092"/>
    <d v="2016-07-01T00:00:00"/>
    <m/>
    <m/>
    <m/>
    <m/>
    <m/>
    <m/>
    <m/>
    <s v="a. Manufacture of furniture"/>
    <n v="844"/>
    <n v="55"/>
    <n v="112.9"/>
    <n v="144"/>
    <n v="160.30000000000001"/>
    <n v="1.4198405668733394"/>
    <n v="1.4198405668733394"/>
    <n v="7.552777777777778"/>
    <n v="6"/>
    <n v="0.95"/>
    <n v="62897.517271922057"/>
    <n v="59752.641408325944"/>
    <n v="3144.875863596113"/>
    <n v="0.75"/>
    <n v="2358.6568976970848"/>
    <n v="3144.8758635961058"/>
  </r>
  <r>
    <n v="978"/>
    <x v="0"/>
    <m/>
    <x v="5"/>
    <s v="VEHICLES"/>
    <d v="2016-07-26T00:00:00"/>
    <s v="2016-17"/>
    <m/>
    <n v="0.11874999999999999"/>
    <m/>
    <m/>
    <n v="44299"/>
    <m/>
    <n v="44299"/>
    <n v="29891.205376712322"/>
    <n v="5260.5062499999995"/>
    <n v="35151.71162671232"/>
    <n v="9147.2883732876799"/>
    <n v="14407.794623287678"/>
    <n v="8"/>
    <n v="365"/>
    <m/>
    <n v="2.1232876712328768"/>
    <d v="2016-07-01T00:00:00"/>
    <m/>
    <m/>
    <m/>
    <m/>
    <m/>
    <m/>
    <m/>
    <s v="a. Manufacture of furniture"/>
    <n v="844"/>
    <n v="55"/>
    <n v="112.9"/>
    <n v="144"/>
    <n v="160.30000000000001"/>
    <n v="1.4198405668733394"/>
    <n v="1.4198405668733394"/>
    <n v="7.552777777777778"/>
    <n v="6"/>
    <n v="0.95"/>
    <n v="62897.517271922057"/>
    <n v="59752.641408325944"/>
    <n v="3144.875863596113"/>
    <n v="0.75"/>
    <n v="2358.6568976970848"/>
    <n v="3144.8758635961058"/>
  </r>
  <r>
    <n v="979"/>
    <x v="0"/>
    <m/>
    <x v="5"/>
    <s v="Steel Bed"/>
    <d v="2019-03-31T00:00:00"/>
    <s v="2018-19"/>
    <m/>
    <n v="9.5000000000000001E-2"/>
    <m/>
    <m/>
    <n v="44222.48"/>
    <m/>
    <n v="44222.48"/>
    <n v="12614.916760547949"/>
    <n v="4201.1356000000005"/>
    <n v="16816.05236054795"/>
    <n v="27406.427639452053"/>
    <n v="31607.563239452054"/>
    <n v="10"/>
    <n v="365"/>
    <m/>
    <n v="2.1534246575342468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54740.25902702703"/>
    <n v="42252.63743648649"/>
    <n v="12487.621590540541"/>
    <n v="0.75"/>
    <n v="9365.7161929054055"/>
    <n v="9365.7161929054055"/>
  </r>
  <r>
    <n v="980"/>
    <x v="1"/>
    <m/>
    <x v="7"/>
    <s v="90% Commision on Raigarh Land arcs 8.18@.75%"/>
    <d v="2011-11-24T00:00:00"/>
    <s v="2011-12"/>
    <m/>
    <n v="0"/>
    <m/>
    <m/>
    <n v="44172"/>
    <m/>
    <n v="44172"/>
    <n v="0"/>
    <n v="0"/>
    <n v="0"/>
    <n v="44172"/>
    <n v="44172"/>
    <s v="infinite"/>
    <n v="365"/>
    <m/>
    <n v="2.2356164383561641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981"/>
    <x v="0"/>
    <m/>
    <x v="5"/>
    <s v="EXECUTIVE CHAIR"/>
    <d v="2023-03-31T00:00:00"/>
    <s v="2022-23"/>
    <m/>
    <n v="9.5000000000000001E-2"/>
    <m/>
    <m/>
    <n v="0"/>
    <n v="44148"/>
    <n v="44148"/>
    <m/>
    <n v="11.490575342465755"/>
    <n v="11.490575342465755"/>
    <n v="44136.509424657532"/>
    <n v="0"/>
    <n v="10"/>
    <n v="365"/>
    <m/>
    <n v="-7.75068493150685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5"/>
    <n v="44203.150530918174"/>
    <n v="6123.9781464709549"/>
    <n v="38079.172384447222"/>
    <n v="0.75"/>
    <n v="28559.379288335418"/>
    <n v="28559.379288335418"/>
  </r>
  <r>
    <n v="982"/>
    <x v="0"/>
    <m/>
    <x v="5"/>
    <s v="WATER BOTTLE"/>
    <d v="2013-11-23T00:00:00"/>
    <s v="2013-14"/>
    <m/>
    <n v="6.3715394687616916E-2"/>
    <m/>
    <m/>
    <n v="44000"/>
    <m/>
    <n v="44000"/>
    <n v="23166.476464287734"/>
    <n v="2803.4773662551443"/>
    <n v="25969.95383054288"/>
    <n v="18030.04616945712"/>
    <n v="20833.523535712266"/>
    <n v="15"/>
    <n v="365"/>
    <m/>
    <n v="-7.6794520547945204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27777777777778"/>
    <n v="6"/>
    <n v="0.95"/>
    <n v="62862.745098039217"/>
    <n v="59719.607843137259"/>
    <n v="3143.1372549019579"/>
    <n v="0.75"/>
    <n v="2357.3529411764684"/>
    <n v="3143.1372549019638"/>
  </r>
  <r>
    <n v="983"/>
    <x v="0"/>
    <m/>
    <x v="5"/>
    <s v="ACCOUNT OFFICE"/>
    <d v="2021-09-23T00:00:00"/>
    <s v="2021-22"/>
    <m/>
    <n v="9.5000000000000001E-2"/>
    <m/>
    <m/>
    <n v="43521.84"/>
    <m/>
    <n v="43521.84"/>
    <n v="2152.244416438356"/>
    <n v="4134.5747999999994"/>
    <n v="6286.8192164383554"/>
    <n v="37235.020783561638"/>
    <n v="41369.595583561641"/>
    <n v="10"/>
    <n v="365"/>
    <m/>
    <n v="-7.7013698630136993"/>
    <d v="2021-09-01T00:00:00"/>
    <m/>
    <m/>
    <m/>
    <m/>
    <m/>
    <m/>
    <m/>
    <s v="g. Manufacture of office machinery and equipment"/>
    <n v="747"/>
    <n v="117"/>
    <n v="130.19999999999999"/>
    <n v="144"/>
    <n v="130.19999999999999"/>
    <n v="1"/>
    <n v="1"/>
    <n v="2.3944444444444444"/>
    <n v="8"/>
    <n v="1"/>
    <n v="43521.84"/>
    <n v="13026.328499999998"/>
    <n v="30495.511500000001"/>
    <n v="0.75"/>
    <n v="22871.633625000002"/>
    <n v="22871.633625000002"/>
  </r>
  <r>
    <n v="984"/>
    <x v="0"/>
    <m/>
    <x v="5"/>
    <s v="Split AC 2 Ton"/>
    <d v="2016-03-31T00:00:00"/>
    <s v="2015-16"/>
    <m/>
    <n v="6.3333333333333325E-2"/>
    <m/>
    <m/>
    <n v="43500"/>
    <m/>
    <n v="43500"/>
    <n v="16537.547945205479"/>
    <n v="2754.9999999999995"/>
    <n v="19292.547945205479"/>
    <n v="24207.452054794521"/>
    <n v="26962.452054794521"/>
    <n v="15"/>
    <n v="365"/>
    <m/>
    <n v="-7.6547945205479451"/>
    <d v="2016-03-01T00:00:00"/>
    <m/>
    <m/>
    <m/>
    <m/>
    <m/>
    <m/>
    <m/>
    <s v="Air conditioner"/>
    <n v="653"/>
    <n v="51"/>
    <n v="110.5"/>
    <n v="144"/>
    <n v="122.3"/>
    <n v="1.1067873303167421"/>
    <n v="1.1067873303167421"/>
    <n v="7.875"/>
    <n v="8"/>
    <n v="0.9"/>
    <n v="48145.248868778282"/>
    <n v="42653.681419683257"/>
    <n v="5491.5674490950259"/>
    <n v="0.75"/>
    <n v="4118.6755868212695"/>
    <n v="4814.5248868778272"/>
  </r>
  <r>
    <n v="985"/>
    <x v="0"/>
    <m/>
    <x v="5"/>
    <s v="Desktop Thermal Printer (Zebra - GT800)"/>
    <d v="2019-12-23T00:00:00"/>
    <s v="2019-20"/>
    <m/>
    <n v="0.19"/>
    <m/>
    <m/>
    <n v="43365"/>
    <m/>
    <n v="43365"/>
    <n v="18736.056164383561"/>
    <n v="8239.35"/>
    <n v="26975.406164383559"/>
    <n v="16389.593835616441"/>
    <n v="24628.943835616439"/>
    <n v="5"/>
    <n v="365"/>
    <m/>
    <n v="2.5123287671232877"/>
    <d v="2019-12-01T00:00:00"/>
    <m/>
    <m/>
    <m/>
    <m/>
    <m/>
    <m/>
    <m/>
    <s v="Personal Computer (P.C.)"/>
    <n v="645"/>
    <n v="96"/>
    <n v="115.6"/>
    <n v="144"/>
    <n v="115.6"/>
    <n v="1"/>
    <n v="1"/>
    <n v="4.1444444444444448"/>
    <n v="5"/>
    <n v="1"/>
    <n v="43365"/>
    <n v="35944.76666666667"/>
    <n v="7420.2333333333299"/>
    <n v="0.75"/>
    <n v="5565.1749999999975"/>
    <n v="5565.1749999999975"/>
  </r>
  <r>
    <n v="986"/>
    <x v="0"/>
    <m/>
    <x v="5"/>
    <s v="Water Cooler"/>
    <d v="2010-04-17T00:00:00"/>
    <s v="2010-11"/>
    <m/>
    <n v="6.902233250620346E-2"/>
    <m/>
    <m/>
    <n v="43313"/>
    <m/>
    <n v="43313"/>
    <n v="32055.798330126778"/>
    <n v="2989.5642878411904"/>
    <n v="35045.36261796797"/>
    <n v="8267.6373820320296"/>
    <n v="11257.201669873222"/>
    <n v="15"/>
    <n v="365"/>
    <m/>
    <n v="2.4684931506849317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27777777777778"/>
    <n v="6"/>
    <n v="0.95"/>
    <n v="71805.29443026321"/>
    <n v="68215.029708750051"/>
    <n v="3590.2647215131583"/>
    <n v="0.75"/>
    <n v="2692.6985411348687"/>
    <n v="3590.2647215131637"/>
  </r>
  <r>
    <n v="987"/>
    <x v="0"/>
    <m/>
    <x v="5"/>
    <s v="Honeywell 1900GHD-2D wired Scanner"/>
    <d v="2019-12-23T00:00:00"/>
    <s v="2019-20"/>
    <m/>
    <n v="0.19"/>
    <m/>
    <m/>
    <n v="43188"/>
    <m/>
    <n v="43188"/>
    <n v="18659.582465753425"/>
    <n v="8205.7199999999993"/>
    <n v="26865.302465753426"/>
    <n v="16322.697534246574"/>
    <n v="24528.417534246575"/>
    <n v="5"/>
    <n v="365"/>
    <m/>
    <n v="2.3287671232876708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444444444444448"/>
    <n v="6"/>
    <n v="0.95"/>
    <n v="53131.51496546431"/>
    <n v="34865.096903726437"/>
    <n v="18266.418061737873"/>
    <n v="0.75"/>
    <n v="13699.813546303405"/>
    <n v="13699.813546303405"/>
  </r>
  <r>
    <n v="988"/>
    <x v="0"/>
    <m/>
    <x v="5"/>
    <s v="Purchase of new lenovo laptop V310-WIN"/>
    <d v="2017-08-31T00:00:00"/>
    <s v="2017-18"/>
    <m/>
    <n v="0.31666666666666665"/>
    <m/>
    <m/>
    <n v="43150"/>
    <m/>
    <n v="43150"/>
    <n v="40992.5"/>
    <n v="0"/>
    <n v="40992.5"/>
    <n v="2157.5"/>
    <n v="2157.5"/>
    <n v="3"/>
    <n v="365"/>
    <m/>
    <n v="2.3287671232876708"/>
    <d v="2017-08-01T00:00:00"/>
    <m/>
    <m/>
    <m/>
    <m/>
    <m/>
    <m/>
    <m/>
    <s v="Laptops"/>
    <n v="646"/>
    <n v="68"/>
    <n v="140.4"/>
    <n v="144"/>
    <n v="154.1"/>
    <n v="1.0975783475783476"/>
    <n v="1.0975783475783476"/>
    <n v="6.458333333333333"/>
    <n v="5"/>
    <n v="1"/>
    <n v="47360.505698005698"/>
    <n v="47360.505698005698"/>
    <n v="0"/>
    <n v="0.75"/>
    <n v="0"/>
    <n v="0"/>
  </r>
  <r>
    <n v="989"/>
    <x v="0"/>
    <m/>
    <x v="5"/>
    <s v="NOTE BOOK PURCHASE OF HP 240 G6 I3"/>
    <d v="2018-03-01T00:00:00"/>
    <s v="2017-18"/>
    <m/>
    <n v="0.31666666666666665"/>
    <m/>
    <m/>
    <n v="43070"/>
    <m/>
    <n v="43070"/>
    <n v="40916.5"/>
    <n v="0"/>
    <n v="40916.5"/>
    <n v="2153.5"/>
    <n v="2153.5"/>
    <n v="3"/>
    <n v="365"/>
    <m/>
    <n v="4.9917808219178088"/>
    <d v="2018-03-01T00:00:00"/>
    <m/>
    <m/>
    <m/>
    <m/>
    <m/>
    <m/>
    <m/>
    <s v="b. Manufacture of computers and peripheral equipment"/>
    <n v="644"/>
    <n v="75"/>
    <n v="127.4"/>
    <n v="144"/>
    <n v="135.1"/>
    <n v="1.0604395604395604"/>
    <n v="1.0604395604395604"/>
    <n v="5.9555555555555557"/>
    <n v="5"/>
    <n v="1"/>
    <n v="45673.131868131866"/>
    <n v="45673.131868131866"/>
    <n v="0"/>
    <n v="0.75"/>
    <n v="0"/>
    <n v="0"/>
  </r>
  <r>
    <n v="990"/>
    <x v="0"/>
    <m/>
    <x v="5"/>
    <s v="HP 240G7 CORE i3 7TH GEN"/>
    <d v="2019-10-10T00:00:00"/>
    <s v="2019-20"/>
    <m/>
    <n v="0.31666666666666665"/>
    <m/>
    <m/>
    <n v="43070"/>
    <m/>
    <n v="43070"/>
    <n v="33779.46666666666"/>
    <n v="7137.0333333333401"/>
    <n v="40916.5"/>
    <n v="2153.5"/>
    <n v="9290.5333333333401"/>
    <n v="3"/>
    <n v="365"/>
    <m/>
    <n v="4.9917808219178088"/>
    <d v="2019-10-01T00:00:00"/>
    <m/>
    <m/>
    <m/>
    <m/>
    <m/>
    <m/>
    <m/>
    <s v="b. Manufacture of computers and peripheral equipment"/>
    <n v="644"/>
    <n v="94"/>
    <n v="135.1"/>
    <n v="144"/>
    <n v="135.1"/>
    <n v="1"/>
    <n v="1"/>
    <n v="4.3472222222222223"/>
    <n v="5"/>
    <n v="1"/>
    <n v="43070"/>
    <n v="37446.972222222226"/>
    <n v="5623.0277777777737"/>
    <n v="0.75"/>
    <n v="4217.2708333333303"/>
    <n v="4217.2708333333303"/>
  </r>
  <r>
    <n v="991"/>
    <x v="0"/>
    <m/>
    <x v="5"/>
    <s v="HP 240G7 CORE i3 7TH GEN"/>
    <d v="2019-10-10T00:00:00"/>
    <s v="2019-20"/>
    <m/>
    <n v="0.31666666666666665"/>
    <m/>
    <m/>
    <n v="43070"/>
    <m/>
    <n v="43070"/>
    <n v="33779.46666666666"/>
    <n v="7137.0333333333401"/>
    <n v="40916.5"/>
    <n v="2153.5"/>
    <n v="9290.5333333333401"/>
    <n v="3"/>
    <n v="365"/>
    <m/>
    <n v="4.9917808219178088"/>
    <d v="2019-10-01T00:00:00"/>
    <m/>
    <m/>
    <m/>
    <m/>
    <m/>
    <m/>
    <m/>
    <s v="b. Manufacture of computers and peripheral equipment"/>
    <n v="644"/>
    <n v="94"/>
    <n v="135.1"/>
    <n v="144"/>
    <n v="135.1"/>
    <n v="1"/>
    <n v="1"/>
    <n v="4.3472222222222223"/>
    <n v="5"/>
    <n v="1"/>
    <n v="43070"/>
    <n v="37446.972222222226"/>
    <n v="5623.0277777777737"/>
    <n v="0.75"/>
    <n v="4217.2708333333303"/>
    <n v="4217.2708333333303"/>
  </r>
  <r>
    <n v="992"/>
    <x v="0"/>
    <m/>
    <x v="5"/>
    <s v="Aquaguard Cooler cum purifier"/>
    <d v="2015-04-24T00:00:00"/>
    <s v="2015-16"/>
    <m/>
    <n v="6.3333333333333325E-2"/>
    <m/>
    <m/>
    <n v="43000"/>
    <m/>
    <n v="43000"/>
    <n v="18899.187214611869"/>
    <n v="2723.333333333333"/>
    <n v="21622.520547945202"/>
    <n v="21377.479452054798"/>
    <n v="24100.812785388131"/>
    <n v="15"/>
    <n v="365"/>
    <m/>
    <n v="3.0328767123287665"/>
    <d v="2015-04-01T00:00:00"/>
    <m/>
    <m/>
    <m/>
    <m/>
    <m/>
    <m/>
    <m/>
    <s v="a. Manufacture of furniture"/>
    <n v="844"/>
    <n v="40"/>
    <n v="111.4"/>
    <n v="144"/>
    <n v="160.30000000000001"/>
    <n v="1.4389587073608618"/>
    <n v="1.4389587073608618"/>
    <n v="8.8083333333333336"/>
    <n v="6"/>
    <n v="0.95"/>
    <n v="61875.224416517056"/>
    <n v="58781.463195691205"/>
    <n v="3093.7612208258506"/>
    <n v="0.75"/>
    <n v="2320.320915619388"/>
    <n v="3093.7612208258556"/>
  </r>
  <r>
    <n v="993"/>
    <x v="0"/>
    <m/>
    <x v="5"/>
    <s v="CARRIER 1.5 TON SPLIT AC(THERMAL)"/>
    <d v="2018-08-18T00:00:00"/>
    <s v="2018-19"/>
    <m/>
    <n v="0.19"/>
    <m/>
    <m/>
    <n v="42880"/>
    <m/>
    <n v="42880"/>
    <n v="29486.167671232877"/>
    <n v="8147.2"/>
    <n v="37633.367671232874"/>
    <n v="5246.6323287671257"/>
    <n v="13393.832328767123"/>
    <n v="5"/>
    <n v="365"/>
    <m/>
    <n v="6.1479452054794521"/>
    <d v="2018-08-01T00:00:00"/>
    <m/>
    <m/>
    <m/>
    <m/>
    <m/>
    <m/>
    <m/>
    <s v="Air conditioner"/>
    <n v="653"/>
    <n v="80"/>
    <n v="117.5"/>
    <n v="144"/>
    <n v="122.3"/>
    <n v="1.0408510638297872"/>
    <n v="1.0408510638297872"/>
    <n v="5.4916666666666663"/>
    <n v="8"/>
    <n v="0.9"/>
    <n v="44631.693617021272"/>
    <n v="27574.018212765957"/>
    <n v="17057.675404255315"/>
    <n v="0.75"/>
    <n v="12793.256553191486"/>
    <n v="12793.256553191486"/>
  </r>
  <r>
    <n v="994"/>
    <x v="0"/>
    <m/>
    <x v="5"/>
    <s v="CARRIER 1.5 TON  SPLIT AC"/>
    <d v="2019-07-29T00:00:00"/>
    <s v="2019-20"/>
    <m/>
    <n v="0.19"/>
    <m/>
    <m/>
    <n v="42880"/>
    <m/>
    <n v="42880"/>
    <n v="21807.710684931506"/>
    <n v="8147.2"/>
    <n v="29954.910684931507"/>
    <n v="12925.089315068493"/>
    <n v="21072.289315068494"/>
    <n v="5"/>
    <n v="365"/>
    <m/>
    <n v="5.9917808219178088"/>
    <d v="2019-07-01T00:00:00"/>
    <m/>
    <m/>
    <m/>
    <m/>
    <m/>
    <m/>
    <m/>
    <s v="Air conditioner"/>
    <n v="653"/>
    <n v="91"/>
    <n v="119.4"/>
    <n v="144"/>
    <n v="122.3"/>
    <n v="1.0242881072026799"/>
    <n v="1.0242881072026799"/>
    <n v="4.5444444444444443"/>
    <n v="8"/>
    <n v="0.9"/>
    <n v="43921.474036850916"/>
    <n v="22454.85360134003"/>
    <n v="21466.620435510886"/>
    <n v="0.75"/>
    <n v="16099.965326633164"/>
    <n v="16099.965326633164"/>
  </r>
  <r>
    <n v="995"/>
    <x v="0"/>
    <m/>
    <x v="5"/>
    <s v="Digital Megar(0-5000V)"/>
    <d v="2013-08-19T00:00:00"/>
    <s v="2013-14"/>
    <m/>
    <n v="6.4011904761904756E-2"/>
    <m/>
    <m/>
    <n v="42840"/>
    <m/>
    <n v="42840"/>
    <n v="23192.550410958906"/>
    <n v="2742.2699999999995"/>
    <n v="25934.820410958906"/>
    <n v="16905.179589041094"/>
    <n v="19647.449589041094"/>
    <n v="15"/>
    <n v="365"/>
    <m/>
    <n v="6.4657534246575334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88888888888889"/>
    <n v="6"/>
    <n v="0.95"/>
    <n v="62259.764279238443"/>
    <n v="59146.776065276514"/>
    <n v="3112.9882139619294"/>
    <n v="0.75"/>
    <n v="2334.7411604714471"/>
    <n v="3112.9882139619249"/>
  </r>
  <r>
    <n v="996"/>
    <x v="0"/>
    <m/>
    <x v="5"/>
    <s v="LG 43'' LED TV"/>
    <d v="2019-12-06T00:00:00"/>
    <s v="2019-20"/>
    <m/>
    <n v="0.19"/>
    <m/>
    <m/>
    <n v="42799.72"/>
    <m/>
    <n v="42799.72"/>
    <n v="18870.572437260274"/>
    <n v="8131.9468000000006"/>
    <n v="27002.519237260276"/>
    <n v="15797.200762739725"/>
    <n v="23929.147562739727"/>
    <n v="5"/>
    <n v="365"/>
    <m/>
    <n v="-3.5616438356164384"/>
    <d v="2019-12-01T00:00:00"/>
    <m/>
    <m/>
    <m/>
    <m/>
    <m/>
    <m/>
    <m/>
    <s v="Colour TV"/>
    <n v="652"/>
    <n v="96"/>
    <n v="87.4"/>
    <n v="144"/>
    <n v="95.4"/>
    <n v="1.091533180778032"/>
    <n v="1.091533180778032"/>
    <n v="4.1916666666666664"/>
    <n v="8"/>
    <n v="0.9"/>
    <n v="46717.314508009149"/>
    <n v="22030.133622683064"/>
    <n v="24687.180885326085"/>
    <n v="0.75"/>
    <n v="18515.385663994562"/>
    <n v="18515.385663994562"/>
  </r>
  <r>
    <n v="997"/>
    <x v="0"/>
    <m/>
    <x v="5"/>
    <s v="HP LAPTOP 240 G6(N GOPALAKRISHNAN)"/>
    <d v="2018-12-28T00:00:00"/>
    <s v="2018-19"/>
    <m/>
    <n v="0.31666666666666665"/>
    <m/>
    <m/>
    <n v="42716"/>
    <m/>
    <n v="42716"/>
    <n v="40579.797077625568"/>
    <n v="0"/>
    <n v="40579.797077625568"/>
    <n v="2136.2029223744321"/>
    <n v="2136.2029223744321"/>
    <n v="3"/>
    <n v="365"/>
    <m/>
    <n v="6.4767123287671229"/>
    <d v="2018-12-01T00:00:00"/>
    <m/>
    <m/>
    <m/>
    <m/>
    <m/>
    <m/>
    <m/>
    <s v="Laptops"/>
    <n v="646"/>
    <n v="84"/>
    <n v="154.1"/>
    <n v="144"/>
    <n v="154.1"/>
    <n v="1"/>
    <n v="1"/>
    <n v="5.1305555555555555"/>
    <n v="5"/>
    <n v="1"/>
    <n v="42716"/>
    <n v="42716"/>
    <n v="0"/>
    <n v="0.75"/>
    <n v="0"/>
    <n v="0"/>
  </r>
  <r>
    <n v="998"/>
    <x v="0"/>
    <m/>
    <x v="5"/>
    <s v="1.3 MP IR BULLET CAMERA"/>
    <d v="2015-12-29T00:00:00"/>
    <s v="2015-16"/>
    <m/>
    <n v="6.3333333333333325E-2"/>
    <m/>
    <m/>
    <n v="42562.5"/>
    <m/>
    <n v="42562.5"/>
    <n v="16867.965753424654"/>
    <n v="2695.6249999999995"/>
    <n v="19563.590753424654"/>
    <n v="22998.909246575346"/>
    <n v="25694.534246575346"/>
    <n v="15"/>
    <n v="365"/>
    <m/>
    <n v="6.4821917808219176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277777777777782"/>
    <n v="6"/>
    <n v="0.95"/>
    <n v="60431.964127546504"/>
    <n v="57410.36592116917"/>
    <n v="3021.5982063773336"/>
    <n v="0.75"/>
    <n v="2266.1986547830002"/>
    <n v="3021.5982063773281"/>
  </r>
  <r>
    <n v="999"/>
    <x v="0"/>
    <m/>
    <x v="5"/>
    <s v="UPS Emerson 1kv On line"/>
    <d v="2008-02-22T00:00:00"/>
    <s v="2007-08"/>
    <m/>
    <n v="0"/>
    <m/>
    <m/>
    <n v="42500"/>
    <m/>
    <n v="42500"/>
    <n v="40460"/>
    <n v="0"/>
    <n v="40460"/>
    <n v="2040"/>
    <n v="2040"/>
    <n v="6"/>
    <n v="365"/>
    <m/>
    <n v="6.4328767123287669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80555555555556"/>
    <n v="6"/>
    <n v="0.95"/>
    <n v="77829.536581057459"/>
    <n v="73938.05975200457"/>
    <n v="3891.4768290528882"/>
    <n v="0.75"/>
    <n v="2918.6076217896662"/>
    <n v="3891.4768290528764"/>
  </r>
  <r>
    <n v="1000"/>
    <x v="0"/>
    <m/>
    <x v="5"/>
    <s v="Videocon 22&quot;LCD TV"/>
    <d v="2012-04-01T00:00:00"/>
    <s v="2012-13"/>
    <m/>
    <n v="6.4487881981032669E-2"/>
    <m/>
    <m/>
    <n v="42399.97"/>
    <m/>
    <n v="42399.97"/>
    <n v="26608.550193203366"/>
    <n v="2734.2842613593257"/>
    <n v="29342.83445456269"/>
    <n v="13057.135545437312"/>
    <n v="15791.419806796635"/>
    <n v="15"/>
    <n v="365"/>
    <m/>
    <n v="-3.5178082191780824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41486.739876923079"/>
    <n v="37338.065889230769"/>
    <n v="4148.6739876923093"/>
    <n v="0.75"/>
    <n v="3111.505490769232"/>
    <n v="4148.6739876923066"/>
  </r>
  <r>
    <n v="1001"/>
    <x v="0"/>
    <m/>
    <x v="13"/>
    <s v="Air Cooler SECURITY"/>
    <d v="2023-03-31T00:00:00"/>
    <s v="2022-23"/>
    <m/>
    <n v="0.19"/>
    <m/>
    <m/>
    <n v="0"/>
    <n v="42276"/>
    <n v="42276"/>
    <m/>
    <n v="22.00668493150685"/>
    <n v="22.00668493150685"/>
    <n v="42253.993315068496"/>
    <n v="0"/>
    <n v="5"/>
    <n v="365"/>
    <m/>
    <n v="3.0410958904109595"/>
    <d v="2023-03-01T00:00:00"/>
    <m/>
    <m/>
    <m/>
    <m/>
    <m/>
    <m/>
    <m/>
    <s v="Air Coolers"/>
    <n v="711"/>
    <n v="135"/>
    <n v="133.80000000000001"/>
    <n v="144"/>
    <n v="132"/>
    <n v="0.98654708520179368"/>
    <n v="0.98654708520179368"/>
    <n v="0.875"/>
    <n v="8"/>
    <n v="0.95"/>
    <n v="41707.264573991029"/>
    <n v="4333.645459641255"/>
    <n v="37373.619114349771"/>
    <n v="0.75"/>
    <n v="28030.214335762328"/>
    <n v="28030.214335762328"/>
  </r>
  <r>
    <n v="1002"/>
    <x v="0"/>
    <m/>
    <x v="5"/>
    <s v="Dressing Table"/>
    <d v="2012-04-01T00:00:00"/>
    <s v="2012-13"/>
    <m/>
    <n v="9.9051335616438377E-2"/>
    <m/>
    <m/>
    <n v="42000.04"/>
    <m/>
    <n v="42000.04"/>
    <n v="42000.040000000015"/>
    <n v="0"/>
    <n v="42000.040000000015"/>
    <n v="0"/>
    <n v="0"/>
    <n v="10"/>
    <n v="365"/>
    <m/>
    <n v="-6.723287671232876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4798.906756496632"/>
    <n v="61558.961418671803"/>
    <n v="3239.945337824829"/>
    <n v="0.75"/>
    <n v="2429.9590033686218"/>
    <n v="3239.9453378248345"/>
  </r>
  <r>
    <n v="1003"/>
    <x v="0"/>
    <m/>
    <x v="5"/>
    <s v="Lenovo Desktop (Acc)"/>
    <d v="2011-01-21T00:00:00"/>
    <s v="2010-11"/>
    <m/>
    <n v="0.43261232876712319"/>
    <m/>
    <m/>
    <n v="41963"/>
    <m/>
    <n v="41963"/>
    <n v="39864.85"/>
    <n v="0"/>
    <n v="39864.85"/>
    <n v="2098.1500000000015"/>
    <n v="2098.1500000000015"/>
    <n v="3"/>
    <n v="365"/>
    <m/>
    <n v="-6.7232876712328764"/>
    <d v="2011-01-01T00:00:00"/>
    <s v="Computers"/>
    <n v="756"/>
    <n v="76"/>
    <n v="83.8"/>
    <n v="90"/>
    <n v="87"/>
    <n v="1.0381861575178999"/>
    <s v="Personal Computer (P.C.)"/>
    <n v="645"/>
    <n v="4"/>
    <n v="100.5"/>
    <n v="144"/>
    <n v="115.6"/>
    <n v="1.1502487562189054"/>
    <n v="1.1941723364086489"/>
    <n v="13.066666666666666"/>
    <n v="5"/>
    <n v="1"/>
    <n v="50111.053752716136"/>
    <n v="50111.053752716143"/>
    <n v="0"/>
    <n v="0.75"/>
    <n v="0"/>
    <n v="0"/>
  </r>
  <r>
    <n v="1004"/>
    <x v="0"/>
    <m/>
    <x v="13"/>
    <s v="Cmera for C3 Office"/>
    <d v="2022-09-22T00:00:00"/>
    <s v="2022-23"/>
    <m/>
    <n v="0.19"/>
    <m/>
    <m/>
    <n v="0"/>
    <n v="41772"/>
    <n v="41772"/>
    <m/>
    <n v="4153.1667945205481"/>
    <n v="4153.1667945205481"/>
    <n v="37618.833205479452"/>
    <n v="0"/>
    <n v="5"/>
    <n v="365"/>
    <m/>
    <n v="-6.7232876712328764"/>
    <d v="2022-09-01T00:00:00"/>
    <m/>
    <m/>
    <m/>
    <m/>
    <m/>
    <m/>
    <m/>
    <s v="d. Manufacture of consumer electronics"/>
    <n v="651"/>
    <n v="129"/>
    <n v="100.6"/>
    <n v="144"/>
    <n v="103.9"/>
    <n v="1.0328031809145131"/>
    <n v="1.0328031809145131"/>
    <n v="1.3972222222222221"/>
    <n v="8"/>
    <n v="1"/>
    <n v="43142.25447316104"/>
    <n v="7534.9145833333341"/>
    <n v="35607.339889827708"/>
    <n v="0.75"/>
    <n v="26705.504917370781"/>
    <n v="26705.504917370781"/>
  </r>
  <r>
    <n v="1005"/>
    <x v="0"/>
    <m/>
    <x v="5"/>
    <s v="Hero Honda Moter Cycle CD Deluxe(new)"/>
    <d v="2008-03-06T00:00:00"/>
    <s v="2007-08"/>
    <m/>
    <n v="0.11926378227494765"/>
    <m/>
    <m/>
    <n v="41700"/>
    <m/>
    <n v="41700"/>
    <n v="39615"/>
    <n v="0"/>
    <n v="39615"/>
    <n v="2085"/>
    <n v="2085"/>
    <n v="10"/>
    <n v="365"/>
    <m/>
    <n v="3.2767123287671236"/>
    <d v="2008-03-01T00:00:00"/>
    <s v="Motor Cycle / Scooter / Moped"/>
    <n v="768"/>
    <n v="42"/>
    <n v="101.3"/>
    <n v="90"/>
    <n v="135.1"/>
    <n v="1.3336623889437316"/>
    <s v="Motor cycles"/>
    <n v="836"/>
    <n v="4"/>
    <n v="98"/>
    <n v="144"/>
    <n v="147.4"/>
    <n v="1.5040816326530613"/>
    <n v="2.0059371033704698"/>
    <n v="15.941666666666666"/>
    <n v="8"/>
    <n v="0.95"/>
    <n v="83647.577210548596"/>
    <n v="79465.198350021165"/>
    <n v="4182.3788605274312"/>
    <n v="0.75"/>
    <n v="3136.7841453955734"/>
    <n v="4182.3788605274331"/>
  </r>
  <r>
    <n v="1006"/>
    <x v="0"/>
    <m/>
    <x v="5"/>
    <s v="WASHING MACHINE"/>
    <d v="2014-03-10T00:00:00"/>
    <s v="2013-14"/>
    <m/>
    <n v="6.3397212543554002E-2"/>
    <m/>
    <m/>
    <n v="40860"/>
    <m/>
    <n v="40860"/>
    <n v="20840.263575962956"/>
    <n v="2590.4101045296165"/>
    <n v="23430.673680492571"/>
    <n v="17429.326319507429"/>
    <n v="20019.736424037044"/>
    <n v="15"/>
    <n v="365"/>
    <m/>
    <n v="3.2767123287671236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05555555555554"/>
    <n v="6"/>
    <n v="0.95"/>
    <n v="56807.09453599307"/>
    <n v="53966.739809193416"/>
    <n v="2840.3547267996546"/>
    <n v="0.75"/>
    <n v="2130.2660450997409"/>
    <n v="2840.354726799656"/>
  </r>
  <r>
    <n v="1007"/>
    <x v="0"/>
    <m/>
    <x v="5"/>
    <s v="BN.5036784,Purchae-Sony Laptop-Sanjeev Aggarwal-Fi"/>
    <d v="2012-04-01T00:00:00"/>
    <s v="2012-13"/>
    <m/>
    <n v="0.68664301369863001"/>
    <m/>
    <m/>
    <n v="40360"/>
    <m/>
    <n v="40360"/>
    <n v="38342"/>
    <n v="0"/>
    <n v="38342"/>
    <n v="2018"/>
    <n v="2018"/>
    <n v="3"/>
    <n v="365"/>
    <m/>
    <n v="3.2657534246575342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67824.165757906216"/>
    <n v="67824.165757906216"/>
    <n v="0"/>
    <n v="0.75"/>
    <n v="0"/>
    <n v="0"/>
  </r>
  <r>
    <n v="1008"/>
    <x v="0"/>
    <m/>
    <x v="5"/>
    <s v="BN.5066069,Purchase of Sony Laptop-For P.K.Budhwar"/>
    <d v="2012-04-01T00:00:00"/>
    <s v="2012-13"/>
    <m/>
    <n v="0.68664301369863001"/>
    <m/>
    <m/>
    <n v="40360"/>
    <m/>
    <n v="40360"/>
    <n v="38342"/>
    <n v="0"/>
    <n v="38342"/>
    <n v="2018"/>
    <n v="2018"/>
    <n v="3"/>
    <n v="365"/>
    <m/>
    <n v="3.3205479452054796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67824.165757906216"/>
    <n v="67824.165757906216"/>
    <n v="0"/>
    <n v="0.75"/>
    <n v="0"/>
    <n v="0"/>
  </r>
  <r>
    <n v="1009"/>
    <x v="0"/>
    <m/>
    <x v="5"/>
    <s v="PANASONIC VIERA- TH-P42X30"/>
    <d v="2012-04-01T00:00:00"/>
    <s v="2012-13"/>
    <m/>
    <n v="6.3216543730242367E-2"/>
    <m/>
    <m/>
    <n v="40170.9"/>
    <m/>
    <n v="40170.9"/>
    <n v="25465.027717334044"/>
    <n v="2539.465456533193"/>
    <n v="28004.493173867239"/>
    <n v="12166.406826132763"/>
    <n v="14705.872282665958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1976.855341674687"/>
    <n v="58878.012574590946"/>
    <n v="3098.8427670837409"/>
    <n v="0.75"/>
    <n v="2324.1320753128057"/>
    <n v="3098.8427670837373"/>
  </r>
  <r>
    <n v="1010"/>
    <x v="0"/>
    <m/>
    <x v="5"/>
    <s v="HP Pavilion 510-P052il 6thGen C"/>
    <d v="2017-09-20T00:00:00"/>
    <s v="2017-18"/>
    <m/>
    <n v="0.31666666666666665"/>
    <m/>
    <m/>
    <n v="40000"/>
    <m/>
    <n v="40000"/>
    <n v="38000"/>
    <n v="0"/>
    <n v="38000"/>
    <n v="2000"/>
    <n v="2000"/>
    <n v="3"/>
    <n v="365"/>
    <m/>
    <n v="3.2986301369863007"/>
    <d v="2017-09-01T00:00:00"/>
    <m/>
    <m/>
    <m/>
    <m/>
    <m/>
    <m/>
    <m/>
    <s v="b. Manufacture of computers and peripheral equipment"/>
    <n v="644"/>
    <n v="69"/>
    <n v="127.4"/>
    <n v="144"/>
    <n v="135.1"/>
    <n v="1.0604395604395604"/>
    <n v="1.0604395604395604"/>
    <n v="6.4027777777777777"/>
    <n v="5"/>
    <n v="1"/>
    <n v="42417.582417582416"/>
    <n v="42417.582417582416"/>
    <n v="0"/>
    <n v="0.75"/>
    <n v="0"/>
    <n v="0"/>
  </r>
  <r>
    <n v="1011"/>
    <x v="0"/>
    <m/>
    <x v="5"/>
    <s v="P2P RADIO LINK -CAMBIUM"/>
    <d v="2016-03-31T00:00:00"/>
    <s v="2015-16"/>
    <m/>
    <n v="0.31666666666666665"/>
    <m/>
    <m/>
    <n v="39900"/>
    <m/>
    <n v="39900"/>
    <n v="37939.616438356163"/>
    <n v="0"/>
    <n v="37939.616438356163"/>
    <n v="1960.3835616438373"/>
    <n v="1960.3835616438373"/>
    <n v="3"/>
    <n v="365"/>
    <m/>
    <n v="3.276712328767123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55811.256544502619"/>
    <n v="53020.693717277485"/>
    <n v="2790.5628272251342"/>
    <n v="0.75"/>
    <n v="2092.9221204188507"/>
    <n v="2790.5628272251333"/>
  </r>
  <r>
    <n v="1012"/>
    <x v="0"/>
    <m/>
    <x v="5"/>
    <s v="Other Equipment"/>
    <d v="2015-05-08T00:00:00"/>
    <s v="2015-16"/>
    <m/>
    <n v="6.3333333333333325E-2"/>
    <m/>
    <m/>
    <n v="39780"/>
    <m/>
    <n v="39780"/>
    <n v="17387.311232876709"/>
    <n v="2519.3999999999996"/>
    <n v="19906.711232876711"/>
    <n v="19873.288767123289"/>
    <n v="22392.688767123291"/>
    <n v="15"/>
    <n v="365"/>
    <m/>
    <n v="3.5726027397260278"/>
    <d v="2015-05-01T00:00:00"/>
    <m/>
    <m/>
    <m/>
    <m/>
    <m/>
    <m/>
    <m/>
    <s v="a. Manufacture of furniture"/>
    <n v="844"/>
    <n v="41"/>
    <n v="112.6"/>
    <n v="144"/>
    <n v="160.30000000000001"/>
    <n v="1.4236234458259327"/>
    <n v="1.4236234458259327"/>
    <n v="8.7694444444444439"/>
    <n v="6"/>
    <n v="0.95"/>
    <n v="56631.740674955603"/>
    <n v="53800.153641207813"/>
    <n v="2831.58703374779"/>
    <n v="0.75"/>
    <n v="2123.6902753108425"/>
    <n v="2831.5870337477827"/>
  </r>
  <r>
    <n v="1013"/>
    <x v="0"/>
    <m/>
    <x v="5"/>
    <s v="Website Design"/>
    <d v="2010-09-03T00:00:00"/>
    <s v="2010-11"/>
    <m/>
    <n v="0.42043698630136989"/>
    <m/>
    <m/>
    <n v="39708"/>
    <m/>
    <n v="39708"/>
    <n v="39708"/>
    <n v="0"/>
    <n v="39708"/>
    <n v="0"/>
    <n v="0"/>
    <n v="3"/>
    <n v="365"/>
    <m/>
    <n v="-6.0931506849315067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5"/>
    <n v="6"/>
    <n v="0.95"/>
    <n v="64921.553160286363"/>
    <n v="61675.475502272042"/>
    <n v="3246.0776580143211"/>
    <n v="0.75"/>
    <n v="2434.5582435107408"/>
    <n v="3246.0776580143211"/>
  </r>
  <r>
    <n v="1014"/>
    <x v="0"/>
    <m/>
    <x v="5"/>
    <s v="for office used"/>
    <d v="2022-03-31T00:00:00"/>
    <s v="2021-22"/>
    <m/>
    <n v="9.5000000000000001E-2"/>
    <m/>
    <m/>
    <n v="39631.699999999997"/>
    <m/>
    <n v="39631.699999999997"/>
    <n v="10.315099999999999"/>
    <n v="3765.0114999999996"/>
    <n v="3775.3265999999994"/>
    <n v="35856.373399999997"/>
    <n v="39621.384899999997"/>
    <n v="10"/>
    <n v="365"/>
    <m/>
    <n v="4.9917808219178088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39631.699999999997"/>
    <n v="9288.6796875"/>
    <n v="30343.020312499997"/>
    <n v="0.75"/>
    <n v="22757.265234374998"/>
    <n v="22757.265234374998"/>
  </r>
  <r>
    <n v="1015"/>
    <x v="0"/>
    <m/>
    <x v="5"/>
    <s v="Heat Resistant Suit (Steam)"/>
    <d v="2015-05-16T00:00:00"/>
    <s v="2015-16"/>
    <m/>
    <n v="6.3333333333333325E-2"/>
    <m/>
    <m/>
    <n v="39576"/>
    <m/>
    <n v="39576"/>
    <n v="17243.208986301368"/>
    <n v="2506.4799999999996"/>
    <n v="19749.688986301368"/>
    <n v="19826.311013698632"/>
    <n v="22332.791013698632"/>
    <n v="15"/>
    <n v="365"/>
    <m/>
    <n v="4.9917808219178088"/>
    <d v="2015-05-01T00:00:00"/>
    <m/>
    <m/>
    <m/>
    <m/>
    <m/>
    <m/>
    <m/>
    <s v="a. Manufacture of furniture"/>
    <n v="844"/>
    <n v="41"/>
    <n v="112.6"/>
    <n v="144"/>
    <n v="160.30000000000001"/>
    <n v="1.4236234458259327"/>
    <n v="1.4236234458259327"/>
    <n v="8.7472222222222218"/>
    <n v="6"/>
    <n v="0.95"/>
    <n v="56341.321492007111"/>
    <n v="53524.255417406755"/>
    <n v="2817.0660746003559"/>
    <n v="0.75"/>
    <n v="2112.7995559502669"/>
    <n v="2817.0660746003582"/>
  </r>
  <r>
    <n v="1016"/>
    <x v="0"/>
    <m/>
    <x v="5"/>
    <s v="COMPUTER"/>
    <d v="2016-05-25T00:00:00"/>
    <s v="2016-17"/>
    <m/>
    <n v="0.31666666666666698"/>
    <m/>
    <m/>
    <n v="39428"/>
    <m/>
    <n v="39428"/>
    <n v="37456.6"/>
    <n v="0"/>
    <n v="37456.6"/>
    <n v="1971.4000000000015"/>
    <n v="1971.4000000000015"/>
    <n v="3"/>
    <n v="365"/>
    <m/>
    <n v="4.9917808219178088"/>
    <d v="2016-05-01T00:00:00"/>
    <m/>
    <m/>
    <m/>
    <m/>
    <m/>
    <m/>
    <m/>
    <s v="Personal Computer (P.C.)"/>
    <n v="645"/>
    <n v="53"/>
    <n v="115.6"/>
    <n v="144"/>
    <n v="115.6"/>
    <n v="1"/>
    <n v="1"/>
    <n v="7.7222222222222223"/>
    <n v="5"/>
    <n v="1"/>
    <n v="39428"/>
    <n v="39428"/>
    <n v="0"/>
    <n v="0.75"/>
    <n v="0"/>
    <n v="0"/>
  </r>
  <r>
    <n v="1017"/>
    <x v="0"/>
    <m/>
    <x v="5"/>
    <s v="COMPUTER"/>
    <d v="2016-06-21T00:00:00"/>
    <s v="2016-17"/>
    <m/>
    <n v="0.31666666666666665"/>
    <m/>
    <m/>
    <n v="39428"/>
    <m/>
    <n v="39428"/>
    <n v="37456.6"/>
    <n v="0"/>
    <n v="37456.6"/>
    <n v="1971.4000000000015"/>
    <n v="1971.4000000000015"/>
    <n v="3"/>
    <n v="365"/>
    <m/>
    <n v="4.9917808219178088"/>
    <d v="2016-06-01T00:00:00"/>
    <m/>
    <m/>
    <m/>
    <m/>
    <m/>
    <m/>
    <m/>
    <s v="Personal Computer (P.C.)"/>
    <n v="645"/>
    <n v="54"/>
    <n v="115.6"/>
    <n v="144"/>
    <n v="115.6"/>
    <n v="1"/>
    <n v="1"/>
    <n v="7.65"/>
    <n v="5"/>
    <n v="1"/>
    <n v="39428"/>
    <n v="39428"/>
    <n v="0"/>
    <n v="0.75"/>
    <n v="0"/>
    <n v="0"/>
  </r>
  <r>
    <n v="1018"/>
    <x v="0"/>
    <m/>
    <x v="5"/>
    <s v="COMPUTER"/>
    <d v="2016-11-09T00:00:00"/>
    <s v="2016-17"/>
    <m/>
    <n v="0.31666666666666665"/>
    <m/>
    <m/>
    <n v="39060"/>
    <m/>
    <n v="39060"/>
    <n v="37107"/>
    <n v="0"/>
    <n v="37107"/>
    <n v="1953"/>
    <n v="1953"/>
    <n v="3"/>
    <n v="365"/>
    <m/>
    <n v="-117.33698630136986"/>
    <d v="2016-11-01T00:00:00"/>
    <m/>
    <m/>
    <m/>
    <m/>
    <m/>
    <m/>
    <m/>
    <s v="Personal Computer (P.C.)"/>
    <n v="645"/>
    <n v="59"/>
    <n v="115.6"/>
    <n v="144"/>
    <n v="115.6"/>
    <n v="1"/>
    <n v="1"/>
    <n v="7.2666666666666666"/>
    <n v="5"/>
    <n v="1"/>
    <n v="39060"/>
    <n v="39060"/>
    <n v="0"/>
    <n v="0.75"/>
    <n v="0"/>
    <n v="0"/>
  </r>
  <r>
    <n v="1019"/>
    <x v="0"/>
    <m/>
    <x v="5"/>
    <s v="Hero Honda CD-Deluxe"/>
    <d v="2012-04-01T00:00:00"/>
    <s v="2012-13"/>
    <m/>
    <n v="9.103082191780823E-2"/>
    <m/>
    <m/>
    <n v="39044"/>
    <m/>
    <n v="39044"/>
    <n v="37091.799999999996"/>
    <n v="0"/>
    <n v="37091.799999999996"/>
    <n v="1952.2000000000044"/>
    <n v="1952.2000000000044"/>
    <n v="10"/>
    <n v="365"/>
    <m/>
    <n v="4.9917808219178088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58725.363265306121"/>
    <n v="55789.09510204081"/>
    <n v="2936.2681632653112"/>
    <n v="0.75"/>
    <n v="2202.2011224489834"/>
    <n v="2936.2681632653089"/>
  </r>
  <r>
    <n v="1020"/>
    <x v="0"/>
    <m/>
    <x v="5"/>
    <s v="Hero Honda CD-Deluxe"/>
    <d v="2012-04-01T00:00:00"/>
    <s v="2012-13"/>
    <m/>
    <n v="8.8070205479452046E-2"/>
    <m/>
    <m/>
    <n v="39044"/>
    <m/>
    <n v="39044"/>
    <n v="37091.799999999996"/>
    <n v="0"/>
    <n v="37091.799999999996"/>
    <n v="1952.2000000000044"/>
    <n v="1952.2000000000044"/>
    <n v="10"/>
    <n v="365"/>
    <m/>
    <n v="4.9917808219178088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58725.363265306121"/>
    <n v="55789.09510204081"/>
    <n v="2936.2681632653112"/>
    <n v="0.75"/>
    <n v="2202.2011224489834"/>
    <n v="2936.2681632653089"/>
  </r>
  <r>
    <n v="1021"/>
    <x v="0"/>
    <m/>
    <x v="5"/>
    <s v="Hero Honda CD-Deluxe"/>
    <d v="2012-04-01T00:00:00"/>
    <s v="2012-13"/>
    <m/>
    <n v="9.1974315068493143E-2"/>
    <m/>
    <m/>
    <n v="39044"/>
    <m/>
    <n v="39044"/>
    <n v="37091.799999999996"/>
    <n v="0"/>
    <n v="37091.799999999996"/>
    <n v="1952.2000000000044"/>
    <n v="1952.2000000000044"/>
    <n v="10"/>
    <n v="365"/>
    <m/>
    <n v="4.9917808219178088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58725.363265306121"/>
    <n v="55789.09510204081"/>
    <n v="2936.2681632653112"/>
    <n v="0.75"/>
    <n v="2202.2011224489834"/>
    <n v="2936.2681632653089"/>
  </r>
  <r>
    <n v="1022"/>
    <x v="0"/>
    <m/>
    <x v="5"/>
    <s v="Hero Honda CD-Deluxe"/>
    <d v="2012-04-01T00:00:00"/>
    <s v="2012-13"/>
    <m/>
    <n v="9.2039383561643831E-2"/>
    <m/>
    <m/>
    <n v="39044"/>
    <m/>
    <n v="39044"/>
    <n v="37091.800000000003"/>
    <n v="0"/>
    <n v="37091.800000000003"/>
    <n v="1952.1999999999971"/>
    <n v="1952.1999999999971"/>
    <n v="10"/>
    <n v="365"/>
    <m/>
    <n v="4.9917808219178088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58725.363265306121"/>
    <n v="55789.09510204081"/>
    <n v="2936.2681632653112"/>
    <n v="0.75"/>
    <n v="2202.2011224489834"/>
    <n v="2936.2681632653089"/>
  </r>
  <r>
    <n v="1023"/>
    <x v="0"/>
    <m/>
    <x v="13"/>
    <s v=""/>
    <d v="2022-09-22T00:00:00"/>
    <s v="2022-23"/>
    <m/>
    <n v="0.19"/>
    <m/>
    <m/>
    <n v="0"/>
    <n v="38928.199999999997"/>
    <n v="38928.199999999997"/>
    <m/>
    <n v="3870.422953424657"/>
    <n v="3870.422953424657"/>
    <n v="35057.777046575342"/>
    <n v="0"/>
    <n v="5"/>
    <n v="365"/>
    <m/>
    <n v="-117.33698630136986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38928.199999999997"/>
    <n v="6798.9182638888879"/>
    <n v="32129.281736111108"/>
    <n v="0.75"/>
    <n v="24096.961302083331"/>
    <n v="24096.961302083331"/>
  </r>
  <r>
    <n v="1024"/>
    <x v="0"/>
    <m/>
    <x v="5"/>
    <m/>
    <d v="2014-09-12T00:00:00"/>
    <s v="2014-15"/>
    <m/>
    <n v="9.5000000000000001E-2"/>
    <m/>
    <m/>
    <n v="38608.160000000003"/>
    <m/>
    <n v="38608.160000000003"/>
    <n v="27694.214934794523"/>
    <n v="3667.7752000000005"/>
    <n v="31361.990134794523"/>
    <n v="7246.1698652054802"/>
    <n v="10913.94506520548"/>
    <n v="10"/>
    <n v="365"/>
    <m/>
    <n v="-9.169863013698631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250000000000007"/>
    <n v="6"/>
    <n v="0.95"/>
    <n v="53077.942092624369"/>
    <n v="50424.044987993155"/>
    <n v="2653.8971046312145"/>
    <n v="0.75"/>
    <n v="1990.4228284734108"/>
    <n v="2653.8971046312208"/>
  </r>
  <r>
    <n v="1025"/>
    <x v="0"/>
    <m/>
    <x v="11"/>
    <s v=""/>
    <d v="2022-07-13T00:00:00"/>
    <s v="2022-23"/>
    <m/>
    <n v="0.31666666666666665"/>
    <m/>
    <m/>
    <n v="0"/>
    <n v="38468"/>
    <n v="38468"/>
    <m/>
    <n v="8744.004748858446"/>
    <n v="8744.004748858446"/>
    <n v="29723.995251141554"/>
    <n v="0"/>
    <n v="3"/>
    <n v="365"/>
    <m/>
    <n v="-9.1506849315068486"/>
    <d v="2022-07-01T00:00:00"/>
    <m/>
    <m/>
    <m/>
    <m/>
    <m/>
    <m/>
    <m/>
    <s v="b. Manufacture of computers and peripheral equipment"/>
    <n v="644"/>
    <n v="127"/>
    <n v="134.9"/>
    <n v="144"/>
    <n v="135.1"/>
    <n v="1.0014825796886582"/>
    <n v="1.0014825796886582"/>
    <n v="1.5888888888888888"/>
    <n v="5"/>
    <n v="1"/>
    <n v="38525.031875463304"/>
    <n v="12242.399018202783"/>
    <n v="26282.63285726052"/>
    <n v="0.75"/>
    <n v="19711.974642945388"/>
    <n v="19711.974642945388"/>
  </r>
  <r>
    <n v="1026"/>
    <x v="0"/>
    <m/>
    <x v="5"/>
    <s v="COMPUTER"/>
    <d v="2017-02-24T00:00:00"/>
    <s v="2016-17"/>
    <m/>
    <n v="0.31666666666666665"/>
    <m/>
    <m/>
    <n v="38325"/>
    <m/>
    <n v="38325"/>
    <n v="36408.75"/>
    <n v="0"/>
    <n v="36408.75"/>
    <n v="1916.25"/>
    <n v="1916.25"/>
    <n v="3"/>
    <n v="365"/>
    <m/>
    <n v="-9.1041095890410961"/>
    <d v="2017-02-01T00:00:00"/>
    <m/>
    <m/>
    <m/>
    <m/>
    <m/>
    <m/>
    <m/>
    <s v="Personal Computer (P.C.)"/>
    <n v="645"/>
    <n v="62"/>
    <n v="115.6"/>
    <n v="144"/>
    <n v="115.6"/>
    <n v="1"/>
    <n v="1"/>
    <n v="6.9749999999999996"/>
    <n v="5"/>
    <n v="1"/>
    <n v="38325"/>
    <n v="38325"/>
    <n v="0"/>
    <n v="0.75"/>
    <n v="0"/>
    <n v="0"/>
  </r>
  <r>
    <n v="1027"/>
    <x v="0"/>
    <m/>
    <x v="5"/>
    <s v="Side Table"/>
    <d v="2014-03-12T00:00:00"/>
    <s v="2013-14"/>
    <m/>
    <n v="0.10020220385674931"/>
    <m/>
    <m/>
    <n v="38306.25"/>
    <m/>
    <n v="38306.25"/>
    <n v="30839.830337654246"/>
    <n v="3838.3706714876034"/>
    <n v="34678.201009141849"/>
    <n v="3628.0489908581512"/>
    <n v="7466.4196623457537"/>
    <n v="10"/>
    <n v="365"/>
    <m/>
    <n v="-9.1205479452054803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250000000000007"/>
    <n v="6"/>
    <n v="0.95"/>
    <n v="53256.651127493504"/>
    <n v="50593.818571118827"/>
    <n v="2662.8325563746766"/>
    <n v="0.75"/>
    <n v="1997.1244172810075"/>
    <n v="2662.8325563746776"/>
  </r>
  <r>
    <n v="1028"/>
    <x v="0"/>
    <m/>
    <x v="5"/>
    <s v="Fire Stand"/>
    <d v="2013-11-28T00:00:00"/>
    <s v="2013-14"/>
    <m/>
    <n v="6.3700242945243873E-2"/>
    <m/>
    <m/>
    <n v="38204.1"/>
    <m/>
    <n v="38204.1"/>
    <n v="20085.382650391297"/>
    <n v="2433.6104515043912"/>
    <n v="22518.993101895689"/>
    <n v="15685.10689810431"/>
    <n v="18118.717349608702"/>
    <n v="15"/>
    <n v="365"/>
    <m/>
    <n v="-8.4684931506849317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13888888888889"/>
    <n v="6"/>
    <n v="0.95"/>
    <n v="54582.15"/>
    <n v="51853.042499999996"/>
    <n v="2729.1075000000055"/>
    <n v="0.75"/>
    <n v="2046.8306250000041"/>
    <n v="2729.1075000000023"/>
  </r>
  <r>
    <n v="1029"/>
    <x v="0"/>
    <m/>
    <x v="10"/>
    <s v="Lighting Arrestor 30KV 5KA POLE (Actual Cost + Freight)"/>
    <d v="2012-04-01T00:00:00"/>
    <s v="2012-13"/>
    <m/>
    <n v="2.0606979091564528E-2"/>
    <m/>
    <m/>
    <n v="38109.379999999997"/>
    <m/>
    <n v="38109.379999999997"/>
    <n v="12644.33509442538"/>
    <n v="785.31919685248738"/>
    <n v="13429.654291277868"/>
    <n v="24679.72570872213"/>
    <n v="25465.044905574618"/>
    <n v="40"/>
    <n v="365"/>
    <m/>
    <n v="-8.6301369863013697"/>
    <d v="2012-04-01T00:00:00"/>
    <m/>
    <m/>
    <m/>
    <m/>
    <m/>
    <m/>
    <m/>
    <s v="(Q). MANUFACTURE OF ELECTRICAL EQUIPMENT"/>
    <n v="666"/>
    <n v="4"/>
    <n v="104.1"/>
    <n v="144"/>
    <n v="131.6"/>
    <n v="1.2641690682036504"/>
    <n v="1.2641690682036504"/>
    <n v="11.872222222222222"/>
    <n v="8"/>
    <n v="0.95"/>
    <n v="48176.699404418825"/>
    <n v="45767.86443419788"/>
    <n v="2408.8349702209453"/>
    <n v="0.75"/>
    <n v="1806.6262276657089"/>
    <n v="2408.8349702209434"/>
  </r>
  <r>
    <n v="1030"/>
    <x v="0"/>
    <m/>
    <x v="5"/>
    <s v="WOODEN BED"/>
    <d v="2019-09-19T00:00:00"/>
    <s v="2019-20"/>
    <m/>
    <n v="9.5000000000000001E-2"/>
    <m/>
    <m/>
    <n v="38000.720000000001"/>
    <m/>
    <n v="38000.720000000001"/>
    <n v="9148.8034794520554"/>
    <n v="3610.0684000000001"/>
    <n v="12758.871879452056"/>
    <n v="25241.848120547947"/>
    <n v="28851.916520547944"/>
    <n v="10"/>
    <n v="365"/>
    <m/>
    <n v="-8.9863013698630141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46464.648482074757"/>
    <n v="32411.243457380573"/>
    <n v="14053.405024694184"/>
    <n v="0.75"/>
    <n v="10540.053768520638"/>
    <n v="10540.053768520638"/>
  </r>
  <r>
    <n v="1031"/>
    <x v="0"/>
    <m/>
    <x v="5"/>
    <s v="Split AC 2 Ton"/>
    <d v="2019-04-24T00:00:00"/>
    <s v="2019-20"/>
    <m/>
    <n v="9.5000000000000001E-2"/>
    <m/>
    <m/>
    <n v="38000"/>
    <m/>
    <n v="38000"/>
    <n v="10612.410958904109"/>
    <n v="3610"/>
    <n v="14222.410958904109"/>
    <n v="23777.589041095889"/>
    <n v="27387.589041095889"/>
    <n v="10"/>
    <n v="365"/>
    <m/>
    <n v="-7.9917808219178088"/>
    <d v="2019-04-01T00:00:00"/>
    <m/>
    <m/>
    <m/>
    <m/>
    <m/>
    <m/>
    <m/>
    <s v="Air conditioner"/>
    <n v="653"/>
    <n v="88"/>
    <n v="118.3"/>
    <n v="144"/>
    <n v="122.3"/>
    <n v="1.0338123415046492"/>
    <n v="1.0338123415046492"/>
    <n v="4.8083333333333336"/>
    <n v="8"/>
    <n v="0.9"/>
    <n v="39284.868977176666"/>
    <n v="21250.658812341502"/>
    <n v="18034.210164835164"/>
    <n v="0.75"/>
    <n v="13525.657623626372"/>
    <n v="13525.657623626372"/>
  </r>
  <r>
    <n v="1032"/>
    <x v="0"/>
    <m/>
    <x v="5"/>
    <s v="Split AC 2 Ton"/>
    <d v="2019-04-24T00:00:00"/>
    <s v="2019-20"/>
    <m/>
    <n v="9.5000000000000001E-2"/>
    <m/>
    <m/>
    <n v="38000"/>
    <m/>
    <n v="38000"/>
    <n v="10612.410958904109"/>
    <n v="3610"/>
    <n v="14222.410958904109"/>
    <n v="23777.589041095889"/>
    <n v="27387.589041095889"/>
    <n v="10"/>
    <n v="365"/>
    <m/>
    <n v="-7.9616438356164387"/>
    <d v="2019-04-01T00:00:00"/>
    <m/>
    <m/>
    <m/>
    <m/>
    <m/>
    <m/>
    <m/>
    <s v="Air conditioner"/>
    <n v="653"/>
    <n v="88"/>
    <n v="118.3"/>
    <n v="144"/>
    <n v="122.3"/>
    <n v="1.0338123415046492"/>
    <n v="1.0338123415046492"/>
    <n v="4.8083333333333336"/>
    <n v="8"/>
    <n v="0.9"/>
    <n v="39284.868977176666"/>
    <n v="21250.658812341502"/>
    <n v="18034.210164835164"/>
    <n v="0.75"/>
    <n v="13525.657623626372"/>
    <n v="13525.657623626372"/>
  </r>
  <r>
    <n v="1033"/>
    <x v="0"/>
    <m/>
    <x v="5"/>
    <s v="SPLIT AC 1.8 Ton"/>
    <d v="2021-03-26T00:00:00"/>
    <s v="2020-21"/>
    <m/>
    <n v="0.19"/>
    <m/>
    <m/>
    <n v="38000"/>
    <m/>
    <n v="38000"/>
    <n v="7338.6849315068494"/>
    <n v="7220"/>
    <n v="14558.68493150685"/>
    <n v="23441.31506849315"/>
    <n v="30661.31506849315"/>
    <n v="5"/>
    <n v="365"/>
    <m/>
    <n v="-7.9616438356164387"/>
    <d v="2021-03-01T00:00:00"/>
    <m/>
    <m/>
    <m/>
    <m/>
    <m/>
    <m/>
    <m/>
    <s v="Air conditioner"/>
    <n v="653"/>
    <n v="111"/>
    <n v="119"/>
    <n v="144"/>
    <n v="122.3"/>
    <n v="1.0277310924369747"/>
    <n v="1.0277310924369747"/>
    <n v="2.8861111111111111"/>
    <n v="8"/>
    <n v="0.9"/>
    <n v="39053.781512605041"/>
    <n v="12680.274684873948"/>
    <n v="26373.506827731093"/>
    <n v="0.75"/>
    <n v="19780.13012079832"/>
    <n v="19780.13012079832"/>
  </r>
  <r>
    <n v="1034"/>
    <x v="0"/>
    <m/>
    <x v="13"/>
    <s v="REFRIGERATOR-PORTA CANTEEN"/>
    <d v="2023-03-31T00:00:00"/>
    <s v="2022-23"/>
    <m/>
    <n v="0.19"/>
    <m/>
    <m/>
    <n v="0"/>
    <n v="37990.1"/>
    <n v="37990.1"/>
    <m/>
    <n v="19.775668493150683"/>
    <n v="19.775668493150683"/>
    <n v="37970.324331506847"/>
    <n v="0"/>
    <n v="5"/>
    <n v="365"/>
    <m/>
    <n v="-7.7479452054794518"/>
    <d v="2023-03-01T00:00:00"/>
    <m/>
    <m/>
    <m/>
    <m/>
    <m/>
    <m/>
    <m/>
    <s v="Refrigerators"/>
    <n v="709"/>
    <n v="135"/>
    <n v="130.69999999999999"/>
    <n v="144"/>
    <n v="130.9"/>
    <n v="1.0015302218821731"/>
    <n v="1.0015302218821731"/>
    <n v="0.875"/>
    <n v="8"/>
    <n v="0.9"/>
    <n v="38048.233282325942"/>
    <n v="3745.3729637289598"/>
    <n v="34302.860318596984"/>
    <n v="0.75"/>
    <n v="25727.145238947738"/>
    <n v="25727.145238947738"/>
  </r>
  <r>
    <n v="1035"/>
    <x v="0"/>
    <m/>
    <x v="5"/>
    <s v="2 MP IR DOME CAMERA"/>
    <d v="2019-12-18T00:00:00"/>
    <s v="2019-20"/>
    <m/>
    <n v="0.19"/>
    <m/>
    <m/>
    <n v="37878"/>
    <m/>
    <n v="37878"/>
    <n v="16463.958082191781"/>
    <n v="7196.82"/>
    <n v="23660.77808219178"/>
    <n v="14217.22191780822"/>
    <n v="21414.041917808219"/>
    <n v="5"/>
    <n v="365"/>
    <m/>
    <n v="-7.7452054794520553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583333333333332"/>
    <n v="6"/>
    <n v="0.95"/>
    <n v="46598.951650038376"/>
    <n v="30680.879207917627"/>
    <n v="15918.072442120749"/>
    <n v="0.75"/>
    <n v="11938.554331590562"/>
    <n v="11938.554331590562"/>
  </r>
  <r>
    <n v="1036"/>
    <x v="0"/>
    <m/>
    <x v="5"/>
    <s v="Executive Wheel Chair( High Neck)"/>
    <d v="2012-04-01T00:00:00"/>
    <s v="2012-13"/>
    <m/>
    <n v="9.6276541095890414E-2"/>
    <m/>
    <m/>
    <n v="37800"/>
    <m/>
    <n v="37800"/>
    <n v="37799.999999999993"/>
    <n v="0"/>
    <n v="37799.999999999993"/>
    <n v="0"/>
    <n v="0"/>
    <n v="10"/>
    <n v="365"/>
    <m/>
    <n v="2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8318.960538979787"/>
    <n v="55403.012512030793"/>
    <n v="2915.9480269489941"/>
    <n v="0.75"/>
    <n v="2186.9610202117456"/>
    <n v="2915.9480269489918"/>
  </r>
  <r>
    <n v="1037"/>
    <x v="0"/>
    <m/>
    <x v="5"/>
    <s v="MAKE - EMERSON MODEL- GXT MT"/>
    <d v="2017-08-10T00:00:00"/>
    <s v="2017-18"/>
    <m/>
    <n v="0.31666666666666665"/>
    <m/>
    <m/>
    <n v="37760"/>
    <m/>
    <n v="37760"/>
    <n v="35872"/>
    <n v="0"/>
    <n v="35872"/>
    <n v="1888"/>
    <n v="1888"/>
    <n v="3"/>
    <n v="365"/>
    <m/>
    <n v="3"/>
    <d v="2017-08-01T00:00:00"/>
    <m/>
    <m/>
    <m/>
    <m/>
    <m/>
    <m/>
    <m/>
    <s v="a. Manufacture of furniture"/>
    <n v="844"/>
    <n v="68"/>
    <n v="120.3"/>
    <n v="144"/>
    <n v="160.30000000000001"/>
    <n v="1.3325020781379886"/>
    <n v="1.3325020781379886"/>
    <n v="6.5138888888888893"/>
    <n v="6"/>
    <n v="0.95"/>
    <n v="50315.278470490448"/>
    <n v="47799.514546965918"/>
    <n v="2515.7639235245297"/>
    <n v="0.75"/>
    <n v="1886.8229426433973"/>
    <n v="2515.7639235245247"/>
  </r>
  <r>
    <n v="1038"/>
    <x v="0"/>
    <m/>
    <x v="5"/>
    <s v="FOR IT WORK"/>
    <d v="2021-09-08T00:00:00"/>
    <s v="2021-22"/>
    <m/>
    <n v="0.19"/>
    <m/>
    <m/>
    <n v="37760"/>
    <m/>
    <n v="37760"/>
    <n v="4029.4575342465751"/>
    <n v="7174.4"/>
    <n v="11203.857534246574"/>
    <n v="26556.142465753426"/>
    <n v="33730.542465753424"/>
    <n v="5"/>
    <n v="365"/>
    <m/>
    <n v="3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361111111111109"/>
    <n v="6"/>
    <n v="0.95"/>
    <n v="40870.546927751522"/>
    <n v="15764.488968914895"/>
    <n v="25106.057958836627"/>
    <n v="0.75"/>
    <n v="18829.543469127471"/>
    <n v="18829.543469127471"/>
  </r>
  <r>
    <n v="1039"/>
    <x v="0"/>
    <m/>
    <x v="5"/>
    <s v="Windows XP Proffessional,5 No.@7500 vide"/>
    <d v="2010-07-16T00:00:00"/>
    <s v="2010-11"/>
    <m/>
    <n v="0"/>
    <m/>
    <m/>
    <n v="37500"/>
    <m/>
    <n v="37500"/>
    <n v="37500"/>
    <n v="0"/>
    <n v="37500"/>
    <n v="0"/>
    <n v="0"/>
    <n v="0"/>
    <n v="365"/>
    <m/>
    <n v="3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0555555555556"/>
    <n v="6"/>
    <n v="0.95"/>
    <n v="61311.530258656654"/>
    <n v="58245.953745723818"/>
    <n v="3065.5765129328356"/>
    <n v="0.75"/>
    <n v="2299.1823846996267"/>
    <n v="3065.5765129328356"/>
  </r>
  <r>
    <n v="1040"/>
    <x v="0"/>
    <m/>
    <x v="5"/>
    <s v="Patch Cord -2 Meter"/>
    <d v="2012-04-01T00:00:00"/>
    <s v="2012-13"/>
    <m/>
    <n v="9.7605479452054764E-2"/>
    <m/>
    <m/>
    <n v="37232"/>
    <m/>
    <n v="37232"/>
    <n v="35370.400000000001"/>
    <n v="0"/>
    <n v="35370.400000000001"/>
    <n v="1861.5999999999985"/>
    <n v="1861.5999999999985"/>
    <n v="6"/>
    <n v="365"/>
    <m/>
    <n v="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7442.633301251204"/>
    <n v="54570.501636188637"/>
    <n v="2872.1316650625668"/>
    <n v="0.75"/>
    <n v="2154.0987487969251"/>
    <n v="2872.1316650625627"/>
  </r>
  <r>
    <n v="1041"/>
    <x v="0"/>
    <m/>
    <x v="5"/>
    <s v="Air Cooler-TRF TO ASSETS"/>
    <d v="2018-03-31T00:00:00"/>
    <s v="2017-18"/>
    <m/>
    <n v="0.19"/>
    <m/>
    <m/>
    <n v="37200"/>
    <m/>
    <n v="37200"/>
    <n v="28281.682191780823"/>
    <n v="7068"/>
    <n v="35349.682191780827"/>
    <n v="1850.3178082191735"/>
    <n v="8918.3178082191771"/>
    <n v="10"/>
    <n v="365"/>
    <m/>
    <n v="3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47858.426966292143"/>
    <n v="44518.307584269671"/>
    <n v="3340.1193820224726"/>
    <n v="0.75"/>
    <n v="2505.0895365168544"/>
    <n v="2505.0895365168544"/>
  </r>
  <r>
    <n v="1042"/>
    <x v="0"/>
    <m/>
    <x v="5"/>
    <s v="Steel Almirah ( Double Door)"/>
    <d v="2013-05-03T00:00:00"/>
    <s v="2013-14"/>
    <m/>
    <n v="6.4358712563204981E-2"/>
    <m/>
    <m/>
    <n v="37171.25"/>
    <m/>
    <n v="37171.25"/>
    <n v="20749.189387454509"/>
    <n v="2392.2937943650331"/>
    <n v="23141.483181819542"/>
    <n v="14029.766818180458"/>
    <n v="16422.060612545491"/>
    <n v="15"/>
    <n v="365"/>
    <m/>
    <n v="3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3333333333333"/>
    <n v="6"/>
    <n v="0.95"/>
    <n v="54715.806932966028"/>
    <n v="51980.016586317724"/>
    <n v="2735.790346648304"/>
    <n v="0.75"/>
    <n v="2051.842759986228"/>
    <n v="2735.790346648304"/>
  </r>
  <r>
    <n v="1043"/>
    <x v="0"/>
    <m/>
    <x v="5"/>
    <s v="Steel Almirah ( Double Door)"/>
    <d v="2013-07-12T00:00:00"/>
    <s v="2013-14"/>
    <m/>
    <n v="6.4132290867229463E-2"/>
    <m/>
    <m/>
    <n v="37171.25"/>
    <m/>
    <n v="37171.25"/>
    <n v="20343.24355607844"/>
    <n v="2383.8774168985033"/>
    <n v="22727.120972976943"/>
    <n v="14444.129027023057"/>
    <n v="16828.00644392156"/>
    <n v="15"/>
    <n v="365"/>
    <m/>
    <n v="3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91666666666667"/>
    <n v="6"/>
    <n v="0.95"/>
    <n v="55896.354362101316"/>
    <n v="53101.536643996253"/>
    <n v="2794.8177181050632"/>
    <n v="0.75"/>
    <n v="2096.1132885787974"/>
    <n v="2794.8177181050683"/>
  </r>
  <r>
    <n v="1044"/>
    <x v="0"/>
    <m/>
    <x v="5"/>
    <s v="Fire Extuingsher-CO2 Type(4.5 K"/>
    <d v="2013-08-13T00:00:00"/>
    <s v="2013-14"/>
    <m/>
    <n v="6.4030797101449266E-2"/>
    <m/>
    <m/>
    <n v="37170.339999999997"/>
    <m/>
    <n v="37170.339999999997"/>
    <n v="20157.773512183834"/>
    <n v="2380.0464987318833"/>
    <n v="22537.820010915719"/>
    <n v="14632.519989084278"/>
    <n v="17012.566487816162"/>
    <n v="15"/>
    <n v="365"/>
    <m/>
    <n v="3.0191780821917806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505555555555556"/>
    <n v="6"/>
    <n v="0.95"/>
    <n v="54019.995485040796"/>
    <n v="51318.99571078876"/>
    <n v="2700.9997742520354"/>
    <n v="0.75"/>
    <n v="2025.7498306890266"/>
    <n v="2700.9997742520422"/>
  </r>
  <r>
    <n v="1045"/>
    <x v="0"/>
    <m/>
    <x v="5"/>
    <s v="10 Ltr Industrial Stainless Steel Wet Grinder"/>
    <d v="2018-11-08T00:00:00"/>
    <s v="2018-19"/>
    <m/>
    <n v="0.19"/>
    <m/>
    <m/>
    <n v="37170"/>
    <m/>
    <n v="37170"/>
    <n v="23973.122465753426"/>
    <n v="7062.3"/>
    <n v="31035.422465753425"/>
    <n v="6134.5775342465749"/>
    <n v="13196.877534246574"/>
    <n v="5"/>
    <n v="365"/>
    <m/>
    <n v="2.9945205479452053"/>
    <d v="2018-11-01T00:00:00"/>
    <m/>
    <m/>
    <m/>
    <m/>
    <m/>
    <m/>
    <m/>
    <s v="a. Manufacture of furniture"/>
    <n v="844"/>
    <n v="83"/>
    <n v="127.4"/>
    <n v="144"/>
    <n v="160.30000000000001"/>
    <n v="1.2582417582417582"/>
    <n v="1.2582417582417582"/>
    <n v="5.2694444444444448"/>
    <n v="6"/>
    <n v="0.95"/>
    <n v="46768.846153846156"/>
    <n v="39020.590785256412"/>
    <n v="7748.2553685897437"/>
    <n v="0.75"/>
    <n v="5811.1915264423078"/>
    <n v="5811.1915264423078"/>
  </r>
  <r>
    <n v="1046"/>
    <x v="0"/>
    <m/>
    <x v="5"/>
    <s v="2 MP IR BULLET CAMERA"/>
    <d v="2019-12-18T00:00:00"/>
    <s v="2019-20"/>
    <m/>
    <n v="0.19"/>
    <m/>
    <m/>
    <n v="37170"/>
    <m/>
    <n v="37170"/>
    <n v="16156.220547945206"/>
    <n v="7062.3"/>
    <n v="23218.520547945205"/>
    <n v="13951.479452054795"/>
    <n v="21013.779452054794"/>
    <n v="5"/>
    <n v="365"/>
    <m/>
    <n v="3.0109589041095894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583333333333332"/>
    <n v="6"/>
    <n v="0.95"/>
    <n v="45727.943207981582"/>
    <n v="30107.404830199539"/>
    <n v="15620.538377782043"/>
    <n v="0.75"/>
    <n v="11715.403783336533"/>
    <n v="11715.403783336533"/>
  </r>
  <r>
    <n v="1047"/>
    <x v="0"/>
    <m/>
    <x v="5"/>
    <s v="Steel Almirah (Size-32&quot;X18&quot;X78&quot;"/>
    <d v="2019-03-31T00:00:00"/>
    <s v="2018-19"/>
    <m/>
    <n v="9.5000000000000001E-2"/>
    <m/>
    <m/>
    <n v="37161.32"/>
    <m/>
    <n v="37161.32"/>
    <n v="10600.648324383563"/>
    <n v="3530.3254000000002"/>
    <n v="14130.973724383563"/>
    <n v="23030.346275616437"/>
    <n v="26560.671675616439"/>
    <n v="10"/>
    <n v="365"/>
    <m/>
    <n v="3.1999999999999993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45999.688000000002"/>
    <n v="35506.009174999999"/>
    <n v="10493.678825000003"/>
    <n v="0.75"/>
    <n v="7870.259118750002"/>
    <n v="7870.259118750002"/>
  </r>
  <r>
    <n v="1048"/>
    <x v="0"/>
    <m/>
    <x v="5"/>
    <s v="Steel Almirah"/>
    <d v="2012-04-01T00:00:00"/>
    <s v="2012-13"/>
    <m/>
    <n v="0.10050376712328767"/>
    <m/>
    <m/>
    <n v="37125"/>
    <m/>
    <n v="37125"/>
    <n v="37125.000000000007"/>
    <n v="0"/>
    <n v="37125.000000000007"/>
    <n v="0"/>
    <n v="0"/>
    <n v="10"/>
    <n v="365"/>
    <m/>
    <n v="-6.980821917808219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7277.550529355147"/>
    <n v="54413.673002887386"/>
    <n v="2863.8775264677606"/>
    <n v="0.75"/>
    <n v="2147.9081448508205"/>
    <n v="2863.8775264677597"/>
  </r>
  <r>
    <n v="1049"/>
    <x v="0"/>
    <m/>
    <x v="5"/>
    <s v="Office Table With Side Table"/>
    <d v="2021-03-31T00:00:00"/>
    <s v="2020-21"/>
    <m/>
    <n v="9.5000000000000001E-2"/>
    <m/>
    <m/>
    <n v="37113.360000000001"/>
    <m/>
    <n v="37113.360000000001"/>
    <n v="3535.4288416438358"/>
    <n v="3525.7692000000002"/>
    <n v="7061.1980416438364"/>
    <n v="30052.161958356162"/>
    <n v="33577.931158356165"/>
    <n v="10"/>
    <n v="365"/>
    <m/>
    <n v="-6.9753424657534246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41545.192793296097"/>
    <n v="18911.717969448327"/>
    <n v="22633.47482384777"/>
    <n v="0.75"/>
    <n v="16975.106117885829"/>
    <n v="16975.106117885829"/>
  </r>
  <r>
    <n v="1050"/>
    <x v="0"/>
    <m/>
    <x v="5"/>
    <s v="Folding Ply Bed"/>
    <d v="2012-04-01T00:00:00"/>
    <s v="2012-13"/>
    <m/>
    <n v="9.7078630136986296E-2"/>
    <m/>
    <m/>
    <n v="37015.800000000003"/>
    <m/>
    <n v="37015.800000000003"/>
    <n v="37015.800000000003"/>
    <n v="0"/>
    <n v="37015.800000000003"/>
    <n v="0"/>
    <n v="0"/>
    <n v="10"/>
    <n v="365"/>
    <m/>
    <n v="3.046575342465754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7109.073532242546"/>
    <n v="54253.619855630415"/>
    <n v="2855.4536766121309"/>
    <n v="0.75"/>
    <n v="2141.5902574590982"/>
    <n v="2855.45367661213"/>
  </r>
  <r>
    <n v="1051"/>
    <x v="0"/>
    <m/>
    <x v="5"/>
    <s v=""/>
    <d v="2021-09-22T00:00:00"/>
    <s v="2021-22"/>
    <m/>
    <n v="0.19"/>
    <m/>
    <m/>
    <n v="37000"/>
    <m/>
    <n v="37000"/>
    <n v="3678.7123287671234"/>
    <n v="7030"/>
    <n v="10708.712328767124"/>
    <n v="26291.287671232876"/>
    <n v="33321.28767123288"/>
    <n v="5"/>
    <n v="365"/>
    <m/>
    <n v="3.0465753424657542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72222222222221"/>
    <n v="6"/>
    <n v="0.95"/>
    <n v="40047.94058068873"/>
    <n v="15200.603743091506"/>
    <n v="24847.336837597224"/>
    <n v="0.75"/>
    <n v="18635.502628197919"/>
    <n v="18635.502628197919"/>
  </r>
  <r>
    <n v="1052"/>
    <x v="0"/>
    <m/>
    <x v="5"/>
    <s v="Steel Almirah ( Double Door)"/>
    <d v="2012-04-01T00:00:00"/>
    <s v="2012-13"/>
    <m/>
    <n v="0.10741907534246577"/>
    <m/>
    <m/>
    <n v="36887.5"/>
    <m/>
    <n v="36887.5"/>
    <n v="36887.500000000007"/>
    <n v="0"/>
    <n v="36887.500000000007"/>
    <n v="0"/>
    <n v="0"/>
    <n v="10"/>
    <n v="365"/>
    <m/>
    <n v="3.054794520547945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6911.128488931667"/>
    <n v="54065.572064485081"/>
    <n v="2845.5564244465859"/>
    <n v="0.75"/>
    <n v="2134.1673183349394"/>
    <n v="2845.5564244465859"/>
  </r>
  <r>
    <n v="1053"/>
    <x v="0"/>
    <m/>
    <x v="5"/>
    <s v="FURNITURE &amp; FIXTURE"/>
    <d v="2017-03-31T00:00:00"/>
    <s v="2016-17"/>
    <m/>
    <n v="9.5000000000000001E-2"/>
    <m/>
    <m/>
    <n v="36769"/>
    <m/>
    <n v="36769"/>
    <n v="17474.845013698628"/>
    <n v="3493.0549999999998"/>
    <n v="20967.900013698629"/>
    <n v="15801.099986301371"/>
    <n v="19294.154986301372"/>
    <n v="10"/>
    <n v="365"/>
    <m/>
    <n v="-6.9671232876712335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50592.881545064381"/>
    <n v="48063.237467811159"/>
    <n v="2529.6440772532223"/>
    <n v="0.75"/>
    <n v="1897.2330579399168"/>
    <n v="2529.6440772532214"/>
  </r>
  <r>
    <n v="1054"/>
    <x v="0"/>
    <m/>
    <x v="10"/>
    <s v="5HP 3 phase centrifugal pump"/>
    <d v="2013-11-01T00:00:00"/>
    <s v="2013-14"/>
    <m/>
    <n v="2.3446411516367914E-2"/>
    <m/>
    <m/>
    <n v="36697.5"/>
    <m/>
    <n v="36697.5"/>
    <n v="7684.9915422903623"/>
    <n v="860.42468662191152"/>
    <n v="8545.4162289122742"/>
    <n v="28152.083771087724"/>
    <n v="29012.508457709639"/>
    <n v="40"/>
    <n v="365"/>
    <m/>
    <n v="-6.9287671232876704"/>
    <d v="2013-11-01T00:00:00"/>
    <m/>
    <m/>
    <m/>
    <m/>
    <m/>
    <m/>
    <m/>
    <s v="b. Manufacture of fluid power equipment"/>
    <n v="726"/>
    <n v="23"/>
    <n v="106.7"/>
    <n v="144"/>
    <n v="132.30000000000001"/>
    <n v="1.2399250234301782"/>
    <n v="1.2399250234301782"/>
    <n v="10.28888888888889"/>
    <n v="8"/>
    <n v="0.95"/>
    <n v="45502.148547328965"/>
    <n v="43227.041119962516"/>
    <n v="2275.107427366449"/>
    <n v="0.75"/>
    <n v="1706.3305705248367"/>
    <n v="2275.1074273664503"/>
  </r>
  <r>
    <n v="1055"/>
    <x v="0"/>
    <m/>
    <x v="5"/>
    <s v="HP Laser Pavilion dx3780 Printer+17&quot;HPTFT+Window XP Professionl"/>
    <d v="2008-02-22T00:00:00"/>
    <s v="2007-08"/>
    <m/>
    <n v="0"/>
    <m/>
    <m/>
    <n v="36500"/>
    <m/>
    <n v="36500"/>
    <n v="34760"/>
    <n v="0"/>
    <n v="34760"/>
    <n v="1740"/>
    <n v="1740"/>
    <n v="3"/>
    <n v="365"/>
    <m/>
    <n v="-6.9342465753424651"/>
    <d v="2008-02-01T00:00:00"/>
    <s v="Computer Peripherals"/>
    <n v="757"/>
    <n v="41"/>
    <n v="98.8"/>
    <n v="90"/>
    <n v="93.3"/>
    <n v="0.94433198380566796"/>
    <s v="Computer peripherals"/>
    <n v="647"/>
    <n v="4"/>
    <n v="100.5"/>
    <n v="144"/>
    <n v="94.2"/>
    <n v="0.93731343283582091"/>
    <n v="0.8851350534775515"/>
    <n v="15.980555555555556"/>
    <n v="5"/>
    <n v="1"/>
    <n v="32307.429451930631"/>
    <n v="32307.429451930635"/>
    <n v="0"/>
    <n v="0.75"/>
    <n v="0"/>
    <n v="0"/>
  </r>
  <r>
    <n v="1056"/>
    <x v="0"/>
    <m/>
    <x v="5"/>
    <s v="TV LG 21&quot;"/>
    <d v="2010-04-05T00:00:00"/>
    <s v="2010-11"/>
    <m/>
    <n v="6.9085664509706324E-2"/>
    <m/>
    <m/>
    <n v="36500"/>
    <m/>
    <n v="36500"/>
    <n v="27089.394036834241"/>
    <n v="2521.6267546042809"/>
    <n v="29611.020791438521"/>
    <n v="6888.979208561479"/>
    <n v="9410.605963165759"/>
    <n v="15"/>
    <n v="365"/>
    <m/>
    <n v="-6.9342465753424651"/>
    <d v="2010-04-01T00:00:00"/>
    <s v="T.V.Sets"/>
    <n v="742"/>
    <n v="67"/>
    <n v="73.8"/>
    <n v="90"/>
    <n v="73.099999999999994"/>
    <n v="0.99051490514905149"/>
    <s v="Colour TV"/>
    <n v="652"/>
    <n v="4"/>
    <n v="97.5"/>
    <n v="144"/>
    <n v="95.4"/>
    <n v="0.97846153846153849"/>
    <n v="0.96918073796122584"/>
    <n v="13.861111111111111"/>
    <n v="8"/>
    <n v="0.9"/>
    <n v="35375.096935584741"/>
    <n v="31837.587242026268"/>
    <n v="3537.5096935584734"/>
    <n v="0.75"/>
    <n v="2653.132270168855"/>
    <n v="3537.5096935584734"/>
  </r>
  <r>
    <n v="1057"/>
    <x v="0"/>
    <m/>
    <x v="5"/>
    <s v="Information Outlet- Data  Cat-6"/>
    <d v="2012-04-01T00:00:00"/>
    <s v="2012-13"/>
    <m/>
    <n v="9.7605479452054764E-2"/>
    <m/>
    <m/>
    <n v="36400"/>
    <m/>
    <n v="36400"/>
    <n v="34580"/>
    <n v="0"/>
    <n v="34580"/>
    <n v="1820"/>
    <n v="1820"/>
    <n v="6"/>
    <n v="365"/>
    <m/>
    <n v="-6.953424657534245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6158.999037536094"/>
    <n v="53351.049085659288"/>
    <n v="2807.9499518768062"/>
    <n v="0.75"/>
    <n v="2105.9624639076046"/>
    <n v="2807.9499518768071"/>
  </r>
  <r>
    <n v="1058"/>
    <x v="0"/>
    <m/>
    <x v="5"/>
    <s v="Industrial SS Sink(84''x 24''x"/>
    <d v="2013-05-08T00:00:00"/>
    <s v="2013-14"/>
    <m/>
    <n v="6.4342335340975346E-2"/>
    <m/>
    <m/>
    <n v="36320"/>
    <m/>
    <n v="36320"/>
    <n v="20245.625669002569"/>
    <n v="2336.9136195842248"/>
    <n v="22582.539288586795"/>
    <n v="13737.460711413205"/>
    <n v="16074.374330997431"/>
    <n v="15"/>
    <n v="365"/>
    <m/>
    <n v="-6.953424657534245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69444444444444"/>
    <n v="6"/>
    <n v="0.95"/>
    <n v="53462.773186409548"/>
    <n v="50789.63452708906"/>
    <n v="2673.1386593204879"/>
    <n v="0.75"/>
    <n v="2004.8539944903659"/>
    <n v="2673.1386593204797"/>
  </r>
  <r>
    <n v="1059"/>
    <x v="0"/>
    <m/>
    <x v="5"/>
    <s v="HP Desktop with TFT"/>
    <d v="2010-06-08T00:00:00"/>
    <s v="2010-11"/>
    <m/>
    <n v="0.30382054794520547"/>
    <m/>
    <m/>
    <n v="35910"/>
    <m/>
    <n v="35910"/>
    <n v="34114.5"/>
    <n v="0"/>
    <n v="34114.5"/>
    <n v="1795.5"/>
    <n v="1795.5"/>
    <n v="3"/>
    <n v="365"/>
    <m/>
    <n v="-6.8849315068493144"/>
    <d v="2010-06-01T00:00:00"/>
    <s v="Computers"/>
    <n v="756"/>
    <n v="69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686111111111112"/>
    <n v="5"/>
    <n v="1"/>
    <n v="43243.954954469526"/>
    <n v="43243.954954469526"/>
    <n v="0"/>
    <n v="0.75"/>
    <n v="0"/>
    <n v="0"/>
  </r>
  <r>
    <n v="1060"/>
    <x v="0"/>
    <m/>
    <x v="5"/>
    <s v="HP Desktop with TFT"/>
    <d v="2010-06-08T00:00:00"/>
    <s v="2010-11"/>
    <m/>
    <n v="0.30382054794520547"/>
    <m/>
    <m/>
    <n v="35910"/>
    <m/>
    <n v="35910"/>
    <n v="34114.5"/>
    <n v="0"/>
    <n v="34114.5"/>
    <n v="1795.5"/>
    <n v="1795.5"/>
    <n v="3"/>
    <n v="365"/>
    <m/>
    <n v="-6.9972602739726035"/>
    <d v="2010-06-01T00:00:00"/>
    <s v="Computers"/>
    <n v="756"/>
    <n v="69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686111111111112"/>
    <n v="5"/>
    <n v="1"/>
    <n v="43243.954954469526"/>
    <n v="43243.954954469526"/>
    <n v="0"/>
    <n v="0.75"/>
    <n v="0"/>
    <n v="0"/>
  </r>
  <r>
    <n v="1061"/>
    <x v="0"/>
    <m/>
    <x v="5"/>
    <s v="Whirlpool Air Conditioner Split"/>
    <d v="2016-03-07T00:00:00"/>
    <s v="2015-16"/>
    <m/>
    <n v="6.3333333333333325E-2"/>
    <m/>
    <m/>
    <n v="35900"/>
    <m/>
    <n v="35900"/>
    <n v="13797.730593607303"/>
    <n v="2273.6666666666665"/>
    <n v="16071.397260273969"/>
    <n v="19828.602739726033"/>
    <n v="22102.269406392697"/>
    <n v="15"/>
    <n v="365"/>
    <m/>
    <n v="-6.9178082191780828"/>
    <d v="2016-03-01T00:00:00"/>
    <m/>
    <m/>
    <m/>
    <m/>
    <m/>
    <m/>
    <m/>
    <s v="Air conditioner"/>
    <n v="653"/>
    <n v="51"/>
    <n v="110.5"/>
    <n v="144"/>
    <n v="122.3"/>
    <n v="1.1067873303167421"/>
    <n v="1.1067873303167421"/>
    <n v="7.9388888888888891"/>
    <n v="8"/>
    <n v="0.9"/>
    <n v="39733.665158371041"/>
    <n v="35487.12969457014"/>
    <n v="4246.5354638009012"/>
    <n v="0.75"/>
    <n v="3184.9015978506759"/>
    <n v="3973.3665158371032"/>
  </r>
  <r>
    <n v="1062"/>
    <x v="0"/>
    <m/>
    <x v="5"/>
    <s v="Steel Almirah"/>
    <d v="2012-04-01T00:00:00"/>
    <s v="2012-13"/>
    <m/>
    <n v="9.8379315068493151E-2"/>
    <m/>
    <m/>
    <n v="35830"/>
    <m/>
    <n v="35830"/>
    <n v="35830"/>
    <n v="0"/>
    <n v="35830"/>
    <n v="0"/>
    <n v="0"/>
    <n v="10"/>
    <n v="365"/>
    <m/>
    <n v="-6.917808219178082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5279.586140519728"/>
    <n v="52515.606833493737"/>
    <n v="2763.9793070259911"/>
    <n v="0.75"/>
    <n v="2072.9844802694934"/>
    <n v="2763.9793070259889"/>
  </r>
  <r>
    <n v="1063"/>
    <x v="0"/>
    <m/>
    <x v="5"/>
    <s v="Chair With Arm"/>
    <d v="2015-09-01T00:00:00"/>
    <m/>
    <m/>
    <n v="4.9999999999999899E-2"/>
    <m/>
    <m/>
    <n v="35800.17"/>
    <m/>
    <n v="35800.17"/>
    <n v="35800.17"/>
    <n v="0"/>
    <n v="35800.17"/>
    <n v="0"/>
    <n v="0"/>
    <n v="10"/>
    <n v="365"/>
    <m/>
    <n v="-6.887671232876712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1747.224986474299"/>
    <n v="49159.86373715059"/>
    <n v="2587.3612493237088"/>
    <n v="0.75"/>
    <n v="1940.5209369927816"/>
    <n v="2587.3612493237174"/>
  </r>
  <r>
    <n v="1064"/>
    <x v="0"/>
    <m/>
    <x v="5"/>
    <s v="FURNITURE &amp; FIXTURE"/>
    <d v="2017-03-31T00:00:00"/>
    <s v="2016-17"/>
    <m/>
    <n v="9.5000000000000001E-2"/>
    <m/>
    <m/>
    <n v="35746"/>
    <m/>
    <n v="35746"/>
    <n v="16988.653753424656"/>
    <n v="3395.87"/>
    <n v="20384.523753424655"/>
    <n v="15361.476246575345"/>
    <n v="18757.346246575344"/>
    <n v="10"/>
    <n v="365"/>
    <m/>
    <n v="-6.8931506849315074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49185.268669527904"/>
    <n v="46726.005236051511"/>
    <n v="2459.2634334763934"/>
    <n v="0.75"/>
    <n v="1844.4475751072951"/>
    <n v="2459.2634334763975"/>
  </r>
  <r>
    <n v="1065"/>
    <x v="0"/>
    <m/>
    <x v="5"/>
    <s v="Moter Cycle,Hero Honda CD Delux ,"/>
    <d v="2012-04-01T00:00:00"/>
    <s v="2012-13"/>
    <m/>
    <n v="7.0306506849315067E-2"/>
    <m/>
    <m/>
    <n v="35600"/>
    <m/>
    <n v="35600"/>
    <n v="33820.000000000007"/>
    <n v="0"/>
    <n v="33820.000000000007"/>
    <n v="1779.9999999999927"/>
    <n v="1779.9999999999927"/>
    <n v="10"/>
    <n v="365"/>
    <m/>
    <n v="4.9917808219178088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53545.306122448979"/>
    <n v="50868.040816326531"/>
    <n v="2677.2653061224482"/>
    <n v="0.75"/>
    <n v="2007.9489795918362"/>
    <n v="2677.2653061224514"/>
  </r>
  <r>
    <n v="1066"/>
    <x v="0"/>
    <m/>
    <x v="10"/>
    <s v="PVC Water Tank - 5000 Ltrs. Cap"/>
    <d v="2013-09-25T00:00:00"/>
    <s v="2013-14"/>
    <m/>
    <n v="2.337105190119345E-2"/>
    <m/>
    <m/>
    <n v="35484"/>
    <m/>
    <n v="35484"/>
    <n v="7599.396498994216"/>
    <n v="829.29840566194844"/>
    <n v="8428.694904656164"/>
    <n v="27055.305095343836"/>
    <n v="27884.603501005782"/>
    <n v="40"/>
    <n v="365"/>
    <m/>
    <n v="4.9917808219178088"/>
    <d v="2013-09-01T00:00:00"/>
    <m/>
    <m/>
    <m/>
    <m/>
    <m/>
    <m/>
    <m/>
    <s v="Light, medium &amp; heavy commercial vehicles"/>
    <n v="801"/>
    <n v="21"/>
    <n v="115.9"/>
    <n v="144"/>
    <n v="115.4"/>
    <n v="0.99568593615185508"/>
    <n v="0.99568593615185508"/>
    <n v="10.388888888888889"/>
    <n v="6"/>
    <n v="0.9"/>
    <n v="35330.919758412427"/>
    <n v="31797.827782571185"/>
    <n v="3533.0919758412419"/>
    <n v="0.75"/>
    <n v="2649.8189818809315"/>
    <n v="3533.0919758412419"/>
  </r>
  <r>
    <n v="1067"/>
    <x v="0"/>
    <m/>
    <x v="5"/>
    <s v="PVC Water Tank - 5000 Ltrs. Cap"/>
    <d v="2013-06-19T00:00:00"/>
    <s v="2013-14"/>
    <m/>
    <n v="6.4206012719213723E-2"/>
    <m/>
    <m/>
    <n v="35484"/>
    <m/>
    <n v="35484"/>
    <n v="19546.974557697133"/>
    <n v="2278.2861553285798"/>
    <n v="21825.260713025713"/>
    <n v="13658.739286974287"/>
    <n v="15937.025442302867"/>
    <n v="15"/>
    <n v="365"/>
    <m/>
    <n v="-6.7616438356164377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55555555555555"/>
    <n v="6"/>
    <n v="0.95"/>
    <n v="53509.738476011291"/>
    <n v="50834.251552210728"/>
    <n v="2675.4869238005631"/>
    <n v="0.75"/>
    <n v="2006.6151928504223"/>
    <n v="2675.4869238005667"/>
  </r>
  <r>
    <n v="1068"/>
    <x v="0"/>
    <m/>
    <x v="11"/>
    <s v=""/>
    <d v="2022-08-26T00:00:00"/>
    <s v="2022-23"/>
    <m/>
    <n v="0.31666666666666665"/>
    <m/>
    <m/>
    <n v="0"/>
    <n v="35400"/>
    <n v="35400"/>
    <m/>
    <n v="6695.2876712328771"/>
    <n v="6695.2876712328771"/>
    <n v="28704.712328767124"/>
    <n v="0"/>
    <n v="3"/>
    <n v="365"/>
    <m/>
    <n v="3.2383561643835623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4694444444444446"/>
    <n v="5"/>
    <n v="1"/>
    <n v="35452.483320978499"/>
    <n v="10419.090931554238"/>
    <n v="25033.392389424262"/>
    <n v="0.75"/>
    <n v="18775.044292068196"/>
    <n v="18775.044292068196"/>
  </r>
  <r>
    <n v="1069"/>
    <x v="0"/>
    <m/>
    <x v="10"/>
    <s v="1.4HP Honda pump set with acces"/>
    <d v="2013-07-09T00:00:00"/>
    <s v="2013-14"/>
    <m/>
    <n v="2.3210911120413007E-2"/>
    <m/>
    <m/>
    <n v="35200"/>
    <m/>
    <n v="35200"/>
    <n v="7890.6499961658383"/>
    <n v="817.02407143853782"/>
    <n v="8707.6740676043755"/>
    <n v="26492.325932395623"/>
    <n v="27309.350003834163"/>
    <n v="40"/>
    <n v="365"/>
    <m/>
    <n v="4.9917808219178088"/>
    <d v="2013-07-01T00:00:00"/>
    <m/>
    <m/>
    <m/>
    <m/>
    <m/>
    <m/>
    <m/>
    <s v="b. Manufacture of fluid power equipment"/>
    <n v="726"/>
    <n v="19"/>
    <n v="106.4"/>
    <n v="144"/>
    <n v="132.30000000000001"/>
    <n v="1.243421052631579"/>
    <n v="1.243421052631579"/>
    <n v="10.6"/>
    <n v="8"/>
    <n v="0.95"/>
    <n v="43768.42105263158"/>
    <n v="41580"/>
    <n v="2188.4210526315801"/>
    <n v="0.75"/>
    <n v="1641.3157894736851"/>
    <n v="2188.421052631581"/>
  </r>
  <r>
    <n v="1070"/>
    <x v="0"/>
    <m/>
    <x v="5"/>
    <s v="MEGAPIXEL CMOS ICR INFRARED NETWORK BULLET"/>
    <d v="2019-08-26T00:00:00"/>
    <s v="2019-20"/>
    <m/>
    <n v="0.19"/>
    <m/>
    <m/>
    <n v="35105"/>
    <m/>
    <n v="35105"/>
    <n v="17341.87"/>
    <n v="6669.95"/>
    <n v="24011.82"/>
    <n v="11093.18"/>
    <n v="17763.13"/>
    <n v="5"/>
    <n v="365"/>
    <m/>
    <n v="4.9917808219178088"/>
    <d v="2019-08-01T00:00:00"/>
    <m/>
    <m/>
    <m/>
    <m/>
    <m/>
    <m/>
    <m/>
    <s v="a. Manufacture of electronic components"/>
    <n v="640"/>
    <n v="92"/>
    <n v="98"/>
    <n v="144"/>
    <n v="114.8"/>
    <n v="1.1714285714285715"/>
    <n v="1.1714285714285715"/>
    <n v="4.4694444444444441"/>
    <n v="5"/>
    <n v="1"/>
    <n v="41123"/>
    <n v="36759.392777777779"/>
    <n v="4363.607222222221"/>
    <n v="0.75"/>
    <n v="3272.7054166666658"/>
    <n v="3272.7054166666658"/>
  </r>
  <r>
    <n v="1071"/>
    <x v="0"/>
    <m/>
    <x v="5"/>
    <s v="SAMSUNG LED TV MODEL- 43T5310"/>
    <d v="2021-03-13T00:00:00"/>
    <s v="2020-21"/>
    <m/>
    <n v="0.19"/>
    <m/>
    <m/>
    <n v="35000.32"/>
    <m/>
    <n v="35000.32"/>
    <n v="6996.2283484931513"/>
    <n v="6650.0608000000002"/>
    <n v="13646.289148493152"/>
    <n v="21354.030851506846"/>
    <n v="28004.091651506849"/>
    <n v="5"/>
    <n v="365"/>
    <m/>
    <n v="4.9917808219178088"/>
    <d v="2021-03-01T00:00:00"/>
    <m/>
    <m/>
    <m/>
    <m/>
    <m/>
    <m/>
    <m/>
    <s v="Colour TV"/>
    <n v="652"/>
    <n v="111"/>
    <n v="92.5"/>
    <n v="144"/>
    <n v="95.4"/>
    <n v="1.0313513513513515"/>
    <n v="1.0313513513513515"/>
    <n v="2.9222222222222221"/>
    <n v="8"/>
    <n v="0.9"/>
    <n v="36097.62732972973"/>
    <n v="11867.094984648647"/>
    <n v="24230.532345081083"/>
    <n v="0.75"/>
    <n v="18172.899258810812"/>
    <n v="18172.899258810812"/>
  </r>
  <r>
    <n v="1072"/>
    <x v="0"/>
    <m/>
    <x v="5"/>
    <s v="HP Desktop with TFT"/>
    <d v="2010-03-10T00:00:00"/>
    <s v="2009-10"/>
    <m/>
    <n v="0.3073734246575342"/>
    <m/>
    <m/>
    <n v="35000"/>
    <m/>
    <n v="35000"/>
    <n v="33250"/>
    <n v="0"/>
    <n v="33250"/>
    <n v="1750"/>
    <n v="1750"/>
    <n v="3"/>
    <n v="365"/>
    <m/>
    <n v="4.9917808219178088"/>
    <d v="2010-03-01T00:00:00"/>
    <s v="Computers"/>
    <n v="756"/>
    <n v="66"/>
    <n v="82.9"/>
    <n v="90"/>
    <n v="87"/>
    <n v="1.0494571773220747"/>
    <s v="Personal Computer (P.C.)"/>
    <n v="645"/>
    <n v="4"/>
    <n v="100.5"/>
    <n v="144"/>
    <n v="115.6"/>
    <n v="1.1502487562189054"/>
    <n v="1.2071368129197197"/>
    <n v="13.930555555555555"/>
    <n v="5"/>
    <n v="1"/>
    <n v="42249.788452190194"/>
    <n v="42249.788452190194"/>
    <n v="0"/>
    <n v="0.75"/>
    <n v="0"/>
    <n v="0"/>
  </r>
  <r>
    <n v="1073"/>
    <x v="0"/>
    <m/>
    <x v="5"/>
    <s v="HP Desktop with TFT"/>
    <d v="2010-03-01T00:00:00"/>
    <s v="2009-10"/>
    <m/>
    <n v="0.3073734246575342"/>
    <m/>
    <m/>
    <n v="35000"/>
    <m/>
    <n v="35000"/>
    <n v="33250"/>
    <n v="0"/>
    <n v="33250"/>
    <n v="1750"/>
    <n v="1750"/>
    <n v="3"/>
    <n v="365"/>
    <m/>
    <n v="4.9917808219178088"/>
    <d v="2010-03-01T00:00:00"/>
    <s v="Computers"/>
    <n v="756"/>
    <n v="66"/>
    <n v="82.9"/>
    <n v="90"/>
    <n v="87"/>
    <n v="1.0494571773220747"/>
    <s v="Personal Computer (P.C.)"/>
    <n v="645"/>
    <n v="4"/>
    <n v="100.5"/>
    <n v="144"/>
    <n v="115.6"/>
    <n v="1.1502487562189054"/>
    <n v="1.2071368129197197"/>
    <n v="13.955555555555556"/>
    <n v="5"/>
    <n v="1"/>
    <n v="42249.788452190194"/>
    <n v="42249.788452190194"/>
    <n v="0"/>
    <n v="0.75"/>
    <n v="0"/>
    <n v="0"/>
  </r>
  <r>
    <n v="1074"/>
    <x v="0"/>
    <m/>
    <x v="5"/>
    <s v="HP Desktop with TFT"/>
    <d v="2010-04-27T00:00:00"/>
    <s v="2010-11"/>
    <m/>
    <n v="0.31314684931506842"/>
    <m/>
    <m/>
    <n v="35000"/>
    <m/>
    <n v="35000"/>
    <n v="33250"/>
    <n v="0"/>
    <n v="33250"/>
    <n v="1750"/>
    <n v="1750"/>
    <n v="3"/>
    <n v="365"/>
    <m/>
    <n v="4.9917808219178088"/>
    <d v="2010-04-01T00:00:00"/>
    <s v="Computers"/>
    <n v="756"/>
    <n v="67"/>
    <n v="83"/>
    <n v="90"/>
    <n v="87"/>
    <n v="1.0481927710843373"/>
    <s v="Personal Computer (P.C.)"/>
    <n v="645"/>
    <n v="4"/>
    <n v="100.5"/>
    <n v="144"/>
    <n v="115.6"/>
    <n v="1.1502487562189054"/>
    <n v="1.2056824312174068"/>
    <n v="13.8"/>
    <n v="5"/>
    <n v="1"/>
    <n v="42198.885092609242"/>
    <n v="42198.885092609242"/>
    <n v="0"/>
    <n v="0.75"/>
    <n v="0"/>
    <n v="0"/>
  </r>
  <r>
    <n v="1075"/>
    <x v="0"/>
    <m/>
    <x v="13"/>
    <s v="SPLIT AC 1.5 TON COAL"/>
    <d v="2023-03-31T00:00:00"/>
    <s v="2022-23"/>
    <m/>
    <n v="0.19"/>
    <m/>
    <m/>
    <n v="0"/>
    <n v="35000"/>
    <n v="35000"/>
    <m/>
    <n v="18.219178082191782"/>
    <n v="18.219178082191782"/>
    <n v="34981.780821917811"/>
    <n v="0"/>
    <n v="5"/>
    <n v="365"/>
    <m/>
    <n v="4.9917808219178088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35114.848236259226"/>
    <n v="3456.6178732567678"/>
    <n v="31658.230363002458"/>
    <n v="0.75"/>
    <n v="23743.672772251844"/>
    <n v="23743.672772251844"/>
  </r>
  <r>
    <n v="1076"/>
    <x v="0"/>
    <m/>
    <x v="13"/>
    <s v="SPLIT AC 1.5 Ton FOR PORTA COAL OFFICE"/>
    <d v="2023-03-31T00:00:00"/>
    <s v="2022-23"/>
    <m/>
    <n v="0.19"/>
    <m/>
    <m/>
    <n v="0"/>
    <n v="35000"/>
    <n v="35000"/>
    <m/>
    <n v="18.219178082191782"/>
    <n v="18.219178082191782"/>
    <n v="34981.780821917811"/>
    <n v="0"/>
    <n v="5"/>
    <n v="365"/>
    <m/>
    <n v="4.9917808219178088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35114.848236259226"/>
    <n v="3456.6178732567678"/>
    <n v="31658.230363002458"/>
    <n v="0.75"/>
    <n v="23743.672772251844"/>
    <n v="23743.672772251844"/>
  </r>
  <r>
    <n v="1077"/>
    <x v="0"/>
    <m/>
    <x v="13"/>
    <s v=""/>
    <d v="2022-06-24T00:00:00"/>
    <s v="2022-23"/>
    <m/>
    <n v="0.19"/>
    <m/>
    <m/>
    <n v="0"/>
    <n v="34900.480000000003"/>
    <n v="34900.480000000003"/>
    <m/>
    <n v="5105.0318553424668"/>
    <n v="5105.0318553424668"/>
    <n v="29795.448144657537"/>
    <n v="0"/>
    <n v="5"/>
    <n v="365"/>
    <m/>
    <n v="4.9917808219178088"/>
    <d v="2022-06-01T00:00:00"/>
    <m/>
    <m/>
    <m/>
    <m/>
    <m/>
    <m/>
    <m/>
    <s v="g. Manufacture of office machinery and equipment"/>
    <n v="747"/>
    <n v="126"/>
    <n v="130.19999999999999"/>
    <n v="144"/>
    <n v="130.19999999999999"/>
    <n v="1"/>
    <n v="1"/>
    <n v="1.6416666666666666"/>
    <n v="8"/>
    <n v="1"/>
    <n v="34900.480000000003"/>
    <n v="7161.869333333334"/>
    <n v="27738.610666666667"/>
    <n v="0.75"/>
    <n v="20803.957999999999"/>
    <n v="20803.957999999999"/>
  </r>
  <r>
    <n v="1078"/>
    <x v="0"/>
    <m/>
    <x v="13"/>
    <s v="for Township school"/>
    <d v="2022-06-22T00:00:00"/>
    <s v="2022-23"/>
    <m/>
    <n v="0.19"/>
    <m/>
    <m/>
    <n v="0"/>
    <n v="34900.480000000003"/>
    <n v="34900.480000000003"/>
    <m/>
    <n v="5141.3666016438365"/>
    <n v="5141.3666016438365"/>
    <n v="29759.113398356167"/>
    <n v="0"/>
    <n v="5"/>
    <n v="365"/>
    <m/>
    <n v="4.9917808219178088"/>
    <d v="2022-06-01T00:00:00"/>
    <m/>
    <m/>
    <m/>
    <m/>
    <m/>
    <m/>
    <m/>
    <s v="g. Manufacture of office machinery and equipment"/>
    <n v="747"/>
    <n v="126"/>
    <n v="130.19999999999999"/>
    <n v="144"/>
    <n v="130.19999999999999"/>
    <n v="1"/>
    <n v="1"/>
    <n v="1.6472222222222221"/>
    <n v="8"/>
    <n v="1"/>
    <n v="34900.480000000003"/>
    <n v="7186.1057777777778"/>
    <n v="27714.374222222224"/>
    <n v="0.75"/>
    <n v="20785.780666666669"/>
    <n v="20785.780666666669"/>
  </r>
  <r>
    <n v="1079"/>
    <x v="0"/>
    <m/>
    <x v="5"/>
    <s v="Polycon Sound Station MIC"/>
    <d v="2013-09-27T00:00:00"/>
    <s v="2013-14"/>
    <m/>
    <n v="6.3890149366609944E-2"/>
    <m/>
    <m/>
    <n v="34650"/>
    <m/>
    <n v="34650"/>
    <n v="18549.069267437979"/>
    <n v="2213.7936755530345"/>
    <n v="20762.862942991014"/>
    <n v="13887.137057008986"/>
    <n v="16100.930732562021"/>
    <n v="15"/>
    <n v="365"/>
    <m/>
    <n v="4.9917808219178088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3333333333333"/>
    <n v="6"/>
    <n v="0.95"/>
    <n v="49416.325622775803"/>
    <n v="46945.509341637007"/>
    <n v="2470.8162811387956"/>
    <n v="0.75"/>
    <n v="1853.1122108540967"/>
    <n v="2470.8162811387924"/>
  </r>
  <r>
    <n v="1080"/>
    <x v="0"/>
    <m/>
    <x v="5"/>
    <s v="LABOUR COLONY MAINTNCE"/>
    <d v="2021-09-15T00:00:00"/>
    <s v="2021-22"/>
    <m/>
    <n v="0.19"/>
    <m/>
    <m/>
    <n v="34569.279999999999"/>
    <m/>
    <n v="34569.279999999999"/>
    <n v="3563.0035989041098"/>
    <n v="6568.1632"/>
    <n v="10131.166798904109"/>
    <n v="24438.11320109589"/>
    <n v="31006.276401095889"/>
    <n v="5"/>
    <n v="365"/>
    <m/>
    <n v="4.991780821917808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166666666666665"/>
    <n v="6"/>
    <n v="0.95"/>
    <n v="37416.985712356516"/>
    <n v="14317.193838547526"/>
    <n v="23099.79187380899"/>
    <n v="0.75"/>
    <n v="17324.843905356742"/>
    <n v="17324.843905356742"/>
  </r>
  <r>
    <n v="1081"/>
    <x v="0"/>
    <m/>
    <x v="5"/>
    <s v="SAMSUNG LED TV 32UA32N4010ARXXL"/>
    <d v="2019-09-19T00:00:00"/>
    <s v="2019-20"/>
    <m/>
    <n v="0.19"/>
    <m/>
    <m/>
    <n v="34499.839999999997"/>
    <m/>
    <n v="34499.839999999997"/>
    <n v="16611.909260273973"/>
    <n v="6554.9695999999994"/>
    <n v="23166.878860273973"/>
    <n v="11332.961139726023"/>
    <n v="17887.930739726024"/>
    <n v="5"/>
    <n v="365"/>
    <m/>
    <n v="4.9917808219178088"/>
    <d v="2019-09-01T00:00:00"/>
    <m/>
    <m/>
    <m/>
    <m/>
    <m/>
    <m/>
    <m/>
    <s v="Colour TV"/>
    <n v="652"/>
    <n v="93"/>
    <n v="87.9"/>
    <n v="144"/>
    <n v="95.4"/>
    <n v="1.0853242320819112"/>
    <n v="1.0853242320819112"/>
    <n v="4.4055555555555559"/>
    <n v="8"/>
    <n v="0.9"/>
    <n v="37443.512354948798"/>
    <n v="18557.9408109215"/>
    <n v="18885.571544027298"/>
    <n v="0.75"/>
    <n v="14164.178658020473"/>
    <n v="14164.178658020473"/>
  </r>
  <r>
    <n v="1082"/>
    <x v="0"/>
    <m/>
    <x v="5"/>
    <s v="LG Split AC 1.5 Ton"/>
    <d v="2008-09-22T00:00:00"/>
    <s v="2008-09"/>
    <m/>
    <n v="7.2589585960487604E-2"/>
    <m/>
    <m/>
    <n v="34400"/>
    <m/>
    <n v="34400"/>
    <n v="28999.36990332073"/>
    <n v="2497.0817570407735"/>
    <n v="31496.451660361505"/>
    <n v="2903.5483396384952"/>
    <n v="5400.6300966792696"/>
    <n v="15"/>
    <n v="365"/>
    <m/>
    <n v="4.9917808219178088"/>
    <d v="2008-09-01T00:00:00"/>
    <s v="Air Conditioners"/>
    <n v="686"/>
    <n v="48"/>
    <n v="100.8"/>
    <n v="90"/>
    <n v="103.4"/>
    <n v="1.0257936507936509"/>
    <s v="Air conditioner"/>
    <n v="653"/>
    <n v="4"/>
    <n v="100.8"/>
    <n v="144"/>
    <n v="122.3"/>
    <n v="1.2132936507936507"/>
    <n v="1.2445889235323759"/>
    <n v="15.397222222222222"/>
    <n v="8"/>
    <n v="0.9"/>
    <n v="42813.858969513734"/>
    <n v="38532.473072562359"/>
    <n v="4281.3858969513749"/>
    <n v="0.75"/>
    <n v="3211.0394227135312"/>
    <n v="4281.3858969513722"/>
  </r>
  <r>
    <n v="1083"/>
    <x v="0"/>
    <m/>
    <x v="5"/>
    <s v="Tally Software ERP 9 Single to Multi"/>
    <d v="2016-03-31T00:00:00"/>
    <s v="2015-16"/>
    <m/>
    <n v="0.2"/>
    <m/>
    <m/>
    <n v="34400"/>
    <m/>
    <n v="34400"/>
    <n v="34400"/>
    <n v="0"/>
    <n v="34400"/>
    <n v="0"/>
    <n v="0"/>
    <n v="5"/>
    <n v="365"/>
    <m/>
    <n v="4.9917808219178088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34731.832797427654"/>
    <n v="34731.832797427654"/>
    <n v="0"/>
    <n v="0.75"/>
    <n v="0"/>
    <n v="0"/>
  </r>
  <r>
    <n v="1084"/>
    <x v="0"/>
    <m/>
    <x v="5"/>
    <s v="FURNITURE &amp; FIXTURE"/>
    <d v="2017-03-31T00:00:00"/>
    <s v="2016-17"/>
    <m/>
    <n v="9.5000000000000001E-2"/>
    <m/>
    <m/>
    <n v="34380"/>
    <m/>
    <n v="34380"/>
    <n v="16339.448219178083"/>
    <n v="3266.1"/>
    <n v="19605.548219178083"/>
    <n v="14774.451780821917"/>
    <n v="18040.551780821916"/>
    <n v="10"/>
    <n v="365"/>
    <m/>
    <n v="4.9917808219178088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47305.699570815457"/>
    <n v="44940.414592274683"/>
    <n v="2365.2849785407743"/>
    <n v="0.75"/>
    <n v="1773.9637339055807"/>
    <n v="2365.2849785407748"/>
  </r>
  <r>
    <n v="1085"/>
    <x v="0"/>
    <m/>
    <x v="5"/>
    <s v="Patch Cord -1 Meter"/>
    <d v="2012-04-01T00:00:00"/>
    <s v="2012-13"/>
    <m/>
    <n v="9.7605479452054777E-2"/>
    <m/>
    <m/>
    <n v="34320"/>
    <m/>
    <n v="34320"/>
    <n v="32604"/>
    <n v="0"/>
    <n v="32604"/>
    <n v="1716"/>
    <n v="1716"/>
    <n v="6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2949.913378248319"/>
    <n v="50302.417709335903"/>
    <n v="2647.4956689124156"/>
    <n v="0.75"/>
    <n v="1985.6217516843117"/>
    <n v="2647.4956689124183"/>
  </r>
  <r>
    <n v="1086"/>
    <x v="0"/>
    <m/>
    <x v="5"/>
    <s v="TABLE"/>
    <d v="2019-03-31T00:00:00"/>
    <s v="2018-19"/>
    <m/>
    <n v="9.5000000000000001E-2"/>
    <m/>
    <m/>
    <n v="34278.199999999997"/>
    <m/>
    <n v="34278.199999999997"/>
    <n v="9778.2087232876711"/>
    <n v="3256.4289999999996"/>
    <n v="13034.637723287671"/>
    <n v="21243.562276712328"/>
    <n v="24499.991276712324"/>
    <n v="10"/>
    <n v="365"/>
    <m/>
    <n v="-117.33698630136986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42430.852972972971"/>
    <n v="32751.314638513508"/>
    <n v="9679.5383344594629"/>
    <n v="0.75"/>
    <n v="7259.6537508445972"/>
    <n v="7259.6537508445972"/>
  </r>
  <r>
    <n v="1087"/>
    <x v="0"/>
    <m/>
    <x v="5"/>
    <s v="Computer Table"/>
    <d v="2012-04-01T00:00:00"/>
    <s v="2012-13"/>
    <m/>
    <n v="9.6276541095890414E-2"/>
    <m/>
    <m/>
    <n v="34200"/>
    <m/>
    <n v="34200"/>
    <n v="34199.999999999993"/>
    <n v="0"/>
    <n v="34199.999999999993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2764.773820981711"/>
    <n v="50126.535129932621"/>
    <n v="2638.2386910490895"/>
    <n v="0.75"/>
    <n v="1978.6790182868172"/>
    <n v="2638.2386910490877"/>
  </r>
  <r>
    <n v="1088"/>
    <x v="0"/>
    <m/>
    <x v="5"/>
    <s v="Chair (Make-Godrej, Model-5D02R)"/>
    <d v="2015-09-01T00:00:00"/>
    <m/>
    <m/>
    <n v="4.9999999999999982E-2"/>
    <m/>
    <m/>
    <n v="34199.919999999998"/>
    <m/>
    <n v="34199.919999999998"/>
    <n v="34199.919999999998"/>
    <n v="0"/>
    <n v="34199.919999999998"/>
    <n v="0"/>
    <n v="0"/>
    <n v="10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9434.149467989177"/>
    <n v="46962.44199458971"/>
    <n v="2471.7074733994668"/>
    <n v="0.75"/>
    <n v="1853.7806050496001"/>
    <n v="2471.7074733994609"/>
  </r>
  <r>
    <n v="1089"/>
    <x v="0"/>
    <m/>
    <x v="11"/>
    <s v="Laptop"/>
    <d v="2023-03-31T00:00:00"/>
    <s v="2022-23"/>
    <m/>
    <n v="0.31666666666666665"/>
    <m/>
    <m/>
    <n v="0"/>
    <n v="34199.040000000001"/>
    <n v="34199.040000000001"/>
    <m/>
    <n v="29.670400000000001"/>
    <n v="29.670400000000001"/>
    <n v="34169.369599999998"/>
    <n v="0"/>
    <n v="3"/>
    <n v="365"/>
    <m/>
    <n v="4.9917808219178088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34199.040000000001"/>
    <n v="5984.8320000000003"/>
    <n v="28214.207999999999"/>
    <n v="0.75"/>
    <n v="21160.655999999999"/>
    <n v="21160.655999999999"/>
  </r>
  <r>
    <n v="1090"/>
    <x v="0"/>
    <m/>
    <x v="5"/>
    <m/>
    <d v="2014-06-09T00:00:00"/>
    <s v="2014-15"/>
    <m/>
    <n v="6.3333333333333325E-2"/>
    <m/>
    <m/>
    <n v="34125"/>
    <m/>
    <n v="34125"/>
    <n v="16881.434931506847"/>
    <n v="2161.2499999999995"/>
    <n v="19042.684931506847"/>
    <n v="15082.315068493153"/>
    <n v="17243.565068493153"/>
    <n v="15"/>
    <n v="365"/>
    <m/>
    <n v="4.9917808219178088"/>
    <d v="2014-06-01T00:00:00"/>
    <m/>
    <m/>
    <m/>
    <m/>
    <m/>
    <m/>
    <m/>
    <s v="a. Manufacture of furniture"/>
    <n v="844"/>
    <n v="30"/>
    <n v="118.1"/>
    <n v="144"/>
    <n v="160.30000000000001"/>
    <n v="1.3573243014394583"/>
    <n v="1.3573243014394583"/>
    <n v="9.6833333333333336"/>
    <n v="6"/>
    <n v="0.95"/>
    <n v="46318.691786621515"/>
    <n v="44002.757197290433"/>
    <n v="2315.934589331082"/>
    <n v="0.75"/>
    <n v="1736.9509419983115"/>
    <n v="2315.9345893310779"/>
  </r>
  <r>
    <n v="1091"/>
    <x v="0"/>
    <m/>
    <x v="13"/>
    <s v=""/>
    <d v="2023-03-31T00:00:00"/>
    <s v="2022-23"/>
    <m/>
    <n v="0.19"/>
    <m/>
    <m/>
    <n v="0"/>
    <n v="34100"/>
    <n v="34100"/>
    <m/>
    <n v="17.75068493150685"/>
    <n v="17.75068493150685"/>
    <n v="34082.24931506849"/>
    <n v="0"/>
    <n v="5"/>
    <n v="365"/>
    <m/>
    <n v="4.9917808219178088"/>
    <d v="2023-03-01T00:00:00"/>
    <m/>
    <m/>
    <m/>
    <m/>
    <m/>
    <m/>
    <m/>
    <s v="g. Manufacture of office machinery and equipment"/>
    <n v="747"/>
    <n v="135"/>
    <n v="130.19999999999999"/>
    <n v="144"/>
    <n v="130.19999999999999"/>
    <n v="1"/>
    <n v="1"/>
    <n v="0.875"/>
    <n v="8"/>
    <n v="1"/>
    <n v="34100"/>
    <n v="3729.6875"/>
    <n v="30370.3125"/>
    <n v="0.75"/>
    <n v="22777.734375"/>
    <n v="22777.734375"/>
  </r>
  <r>
    <n v="1092"/>
    <x v="0"/>
    <m/>
    <x v="13"/>
    <s v="SPLIT AC 1.5 TON For Office Used"/>
    <d v="2023-03-31T00:00:00"/>
    <s v="2022-23"/>
    <m/>
    <n v="0.19"/>
    <m/>
    <m/>
    <n v="0"/>
    <n v="34100"/>
    <n v="34100"/>
    <m/>
    <n v="17.75068493150685"/>
    <n v="17.75068493150685"/>
    <n v="34082.24931506849"/>
    <n v="0"/>
    <n v="5"/>
    <n v="365"/>
    <m/>
    <n v="-117.33698630136986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34211.89499589827"/>
    <n v="3367.733413658736"/>
    <n v="30844.161582239532"/>
    <n v="0.75"/>
    <n v="23133.121186679651"/>
    <n v="23133.121186679651"/>
  </r>
  <r>
    <n v="1093"/>
    <x v="0"/>
    <m/>
    <x v="13"/>
    <s v="SPLIT AC 1.5 TON FOR OFFICE USED"/>
    <d v="2023-03-31T00:00:00"/>
    <s v="2022-23"/>
    <m/>
    <n v="0.19"/>
    <m/>
    <m/>
    <n v="0"/>
    <n v="34100"/>
    <n v="34100"/>
    <m/>
    <n v="17.75068493150685"/>
    <n v="17.75068493150685"/>
    <n v="34082.24931506849"/>
    <n v="0"/>
    <n v="5"/>
    <n v="365"/>
    <m/>
    <n v="4.9917808219178088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34211.89499589827"/>
    <n v="3367.733413658736"/>
    <n v="30844.161582239532"/>
    <n v="0.75"/>
    <n v="23133.121186679651"/>
    <n v="23133.121186679651"/>
  </r>
  <r>
    <n v="1094"/>
    <x v="0"/>
    <m/>
    <x v="5"/>
    <s v="Desktop (Lenovo ThinkCentre)"/>
    <d v="2012-04-01T00:00:00"/>
    <s v="2012-13"/>
    <m/>
    <n v="0.36333123287671226"/>
    <m/>
    <m/>
    <n v="34000"/>
    <m/>
    <n v="34000"/>
    <n v="32300"/>
    <n v="0"/>
    <n v="32300"/>
    <n v="1700"/>
    <n v="1700"/>
    <n v="3"/>
    <n v="365"/>
    <m/>
    <n v="4.9917808219178088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39108.457711442781"/>
    <n v="39108.457711442781"/>
    <n v="0"/>
    <n v="0.75"/>
    <n v="0"/>
    <n v="0"/>
  </r>
  <r>
    <n v="1095"/>
    <x v="0"/>
    <m/>
    <x v="5"/>
    <s v="L.G. A/C"/>
    <d v="2010-07-15T00:00:00"/>
    <s v="2010-11"/>
    <m/>
    <n v="7.1555596018451087E-2"/>
    <m/>
    <m/>
    <n v="34000"/>
    <m/>
    <n v="34000"/>
    <n v="24308.122117018698"/>
    <n v="2432.8902646273368"/>
    <n v="26741.012381646036"/>
    <n v="7258.9876183539636"/>
    <n v="9691.8778829813018"/>
    <n v="15"/>
    <n v="365"/>
    <m/>
    <n v="4.9917808219178088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55589.120767848704"/>
    <n v="52809.664729456272"/>
    <n v="2779.4560383924327"/>
    <n v="0.75"/>
    <n v="2084.5920287943245"/>
    <n v="2779.4560383924377"/>
  </r>
  <r>
    <n v="1096"/>
    <x v="0"/>
    <m/>
    <x v="5"/>
    <s v="Plastic Chair with Arm(Nilkamal"/>
    <d v="2015-09-01T00:00:00"/>
    <m/>
    <m/>
    <n v="0.56712328767123277"/>
    <m/>
    <m/>
    <n v="33929.78"/>
    <m/>
    <n v="33929.78"/>
    <n v="33929.78"/>
    <n v="0"/>
    <n v="33929.78"/>
    <n v="0"/>
    <n v="0"/>
    <n v="10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9043.676591523894"/>
    <n v="46591.492761947695"/>
    <n v="2452.1838295761991"/>
    <n v="0.75"/>
    <n v="1839.1378721821493"/>
    <n v="2452.1838295761968"/>
  </r>
  <r>
    <n v="1097"/>
    <x v="0"/>
    <m/>
    <x v="5"/>
    <s v="LG MAKE"/>
    <d v="2017-10-18T00:00:00"/>
    <s v="2017-18"/>
    <m/>
    <n v="0.19"/>
    <m/>
    <m/>
    <n v="33900"/>
    <m/>
    <n v="33900"/>
    <n v="28675.684931506847"/>
    <n v="3529.3150684931534"/>
    <n v="32205"/>
    <n v="1695"/>
    <n v="5224.3150684931534"/>
    <n v="5"/>
    <n v="365"/>
    <m/>
    <n v="-117.33698630136986"/>
    <d v="2017-10-01T00:00:00"/>
    <m/>
    <m/>
    <m/>
    <m/>
    <m/>
    <m/>
    <m/>
    <s v="a. Manufacture of furniture"/>
    <n v="844"/>
    <n v="70"/>
    <n v="122.1"/>
    <n v="144"/>
    <n v="160.30000000000001"/>
    <n v="1.3128583128583131"/>
    <n v="1.3128583128583131"/>
    <n v="6.3250000000000002"/>
    <n v="6"/>
    <n v="0.95"/>
    <n v="44505.896805896817"/>
    <n v="42280.601965601971"/>
    <n v="2225.2948402948459"/>
    <n v="0.75"/>
    <n v="1668.9711302211344"/>
    <n v="2225.2948402948427"/>
  </r>
  <r>
    <n v="1098"/>
    <x v="0"/>
    <m/>
    <x v="5"/>
    <s v="IP Phone -Panasonic KX-NT343"/>
    <d v="2013-10-12T00:00:00"/>
    <s v="2013-14"/>
    <m/>
    <n v="6.3843797134238323E-2"/>
    <m/>
    <m/>
    <n v="33810"/>
    <m/>
    <n v="33810"/>
    <n v="18020.85853654001"/>
    <n v="2158.5587811085975"/>
    <n v="20179.417317648607"/>
    <n v="13630.582682351393"/>
    <n v="15789.14146345999"/>
    <n v="15"/>
    <n v="365"/>
    <m/>
    <n v="-117.33698630136986"/>
    <d v="2013-10-01T00:00:00"/>
    <m/>
    <m/>
    <m/>
    <m/>
    <m/>
    <m/>
    <m/>
    <s v="a. Manufacture of furniture"/>
    <n v="844"/>
    <n v="22"/>
    <n v="113.3"/>
    <n v="144"/>
    <n v="160.30000000000001"/>
    <n v="1.4148278905560461"/>
    <n v="1.4148278905560461"/>
    <n v="10.341666666666667"/>
    <n v="6"/>
    <n v="0.95"/>
    <n v="47835.330979699916"/>
    <n v="45443.56443071492"/>
    <n v="2391.7665489849969"/>
    <n v="0.75"/>
    <n v="1793.8249117387477"/>
    <n v="2391.7665489849978"/>
  </r>
  <r>
    <n v="1099"/>
    <x v="0"/>
    <m/>
    <x v="5"/>
    <s v="Dot Matrix Printer"/>
    <d v="2014-03-18T00:00:00"/>
    <s v="2013-14"/>
    <m/>
    <n v="6.3373924189708844E-2"/>
    <m/>
    <m/>
    <n v="33810"/>
    <m/>
    <n v="33810"/>
    <n v="17202.978055928339"/>
    <n v="2142.672376854056"/>
    <n v="19345.650432782393"/>
    <n v="14464.349567217607"/>
    <n v="16607.021944071661"/>
    <n v="15"/>
    <n v="365"/>
    <m/>
    <n v="4.9917808219178088"/>
    <d v="2014-03-01T00:00:00"/>
    <m/>
    <m/>
    <m/>
    <m/>
    <m/>
    <m/>
    <m/>
    <s v="Computer peripherals"/>
    <n v="647"/>
    <n v="27"/>
    <n v="96.5"/>
    <n v="144"/>
    <n v="94.2"/>
    <n v="0.97616580310880829"/>
    <n v="0.97616580310880829"/>
    <n v="9.9083333333333332"/>
    <n v="5"/>
    <n v="1"/>
    <n v="33004.165803108808"/>
    <n v="33004.165803108808"/>
    <n v="0"/>
    <n v="0.75"/>
    <n v="0"/>
    <n v="0"/>
  </r>
  <r>
    <n v="1100"/>
    <x v="0"/>
    <m/>
    <x v="5"/>
    <s v="Steel Almirah"/>
    <d v="2012-04-01T00:00:00"/>
    <s v="2012-13"/>
    <m/>
    <n v="9.6775136986301372E-2"/>
    <m/>
    <m/>
    <n v="33750"/>
    <m/>
    <n v="33750"/>
    <n v="33749.999999999993"/>
    <n v="0"/>
    <n v="33749.999999999993"/>
    <n v="0"/>
    <n v="0"/>
    <n v="10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2070.500481231953"/>
    <n v="49466.975457170352"/>
    <n v="2603.5250240616006"/>
    <n v="0.75"/>
    <n v="1952.6437680462004"/>
    <n v="2603.5250240616001"/>
  </r>
  <r>
    <n v="1101"/>
    <x v="1"/>
    <m/>
    <x v="7"/>
    <s v="90% Commision on Raigarh Land arcs 6.23@.75%"/>
    <d v="2011-11-24T00:00:00"/>
    <s v="2011-12"/>
    <m/>
    <n v="0"/>
    <m/>
    <m/>
    <n v="33642"/>
    <m/>
    <n v="33642"/>
    <n v="0"/>
    <n v="0"/>
    <n v="0"/>
    <n v="33642"/>
    <n v="33642"/>
    <s v="infinite"/>
    <n v="365"/>
    <m/>
    <n v="4.9917808219178088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1102"/>
    <x v="0"/>
    <m/>
    <x v="5"/>
    <s v="Chair Revolving ,model - 122 ("/>
    <d v="2015-09-01T00:00:00"/>
    <m/>
    <m/>
    <n v="0.05"/>
    <m/>
    <m/>
    <n v="33482.5"/>
    <m/>
    <n v="33482.5"/>
    <n v="33482.5"/>
    <n v="0"/>
    <n v="33482.5"/>
    <n v="0"/>
    <n v="0"/>
    <n v="10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397.157348963025"/>
    <n v="45977.29948151487"/>
    <n v="2419.8578674481541"/>
    <n v="0.75"/>
    <n v="1814.8934005861156"/>
    <n v="2419.8578674481532"/>
  </r>
  <r>
    <n v="1103"/>
    <x v="0"/>
    <m/>
    <x v="5"/>
    <s v="1.5 ton Split AC"/>
    <d v="2013-08-05T00:00:00"/>
    <s v="2013-14"/>
    <m/>
    <n v="6.4056054239877772E-2"/>
    <m/>
    <m/>
    <n v="33300"/>
    <m/>
    <n v="33300"/>
    <n v="18100.254082380146"/>
    <n v="2133.0666061879297"/>
    <n v="20233.320688568077"/>
    <n v="13066.679311431923"/>
    <n v="15199.745917619854"/>
    <n v="15"/>
    <n v="365"/>
    <m/>
    <n v="4.9917808219178088"/>
    <d v="2013-08-01T00:00:00"/>
    <m/>
    <m/>
    <m/>
    <m/>
    <m/>
    <m/>
    <m/>
    <s v="Air conditioner"/>
    <n v="653"/>
    <n v="20"/>
    <n v="106.1"/>
    <n v="144"/>
    <n v="122.3"/>
    <n v="1.1526861451460886"/>
    <n v="1.1526861451460886"/>
    <n v="10.527777777777779"/>
    <n v="8"/>
    <n v="0.9"/>
    <n v="38384.448633364751"/>
    <n v="34546.003770028277"/>
    <n v="3838.4448633364736"/>
    <n v="0.75"/>
    <n v="2878.8336475023552"/>
    <n v="3838.4448633364741"/>
  </r>
  <r>
    <n v="1104"/>
    <x v="0"/>
    <m/>
    <x v="5"/>
    <s v="Dressing Table"/>
    <d v="2012-04-01T00:00:00"/>
    <s v="2012-13"/>
    <m/>
    <n v="9.6124794520547951E-2"/>
    <m/>
    <m/>
    <n v="33000"/>
    <m/>
    <n v="33000"/>
    <n v="33000"/>
    <n v="0"/>
    <n v="33000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0913.37824831569"/>
    <n v="48367.709335899897"/>
    <n v="2545.6689124157929"/>
    <n v="0.75"/>
    <n v="1909.2516843118447"/>
    <n v="2545.668912415787"/>
  </r>
  <r>
    <n v="1105"/>
    <x v="0"/>
    <m/>
    <x v="13"/>
    <s v=""/>
    <d v="2022-07-20T00:00:00"/>
    <s v="2022-23"/>
    <m/>
    <n v="0.19"/>
    <m/>
    <m/>
    <n v="0"/>
    <n v="32804"/>
    <n v="32804"/>
    <m/>
    <n v="4354.3939726027402"/>
    <n v="4354.3939726027402"/>
    <n v="28449.606027397262"/>
    <n v="0"/>
    <n v="5"/>
    <n v="365"/>
    <m/>
    <n v="4.9917808219178088"/>
    <d v="2022-07-01T00:00:00"/>
    <m/>
    <m/>
    <m/>
    <m/>
    <m/>
    <m/>
    <m/>
    <s v="g. Manufacture of office machinery and equipment"/>
    <n v="747"/>
    <n v="127"/>
    <n v="130.19999999999999"/>
    <n v="144"/>
    <n v="130.19999999999999"/>
    <n v="1"/>
    <n v="1"/>
    <n v="1.5694444444444444"/>
    <n v="8"/>
    <n v="1"/>
    <n v="32804"/>
    <n v="6435.5069444444443"/>
    <n v="26368.493055555555"/>
    <n v="0.75"/>
    <n v="19776.369791666664"/>
    <n v="19776.369791666664"/>
  </r>
  <r>
    <n v="1106"/>
    <x v="0"/>
    <m/>
    <x v="5"/>
    <s v="MS slotted angle rack 6.6'x3.9'x1.3'"/>
    <d v="2012-04-01T00:00:00"/>
    <s v="2012-13"/>
    <m/>
    <n v="0.10915332191780822"/>
    <m/>
    <m/>
    <n v="32688"/>
    <m/>
    <n v="32688"/>
    <n v="32688.000000000004"/>
    <n v="0"/>
    <n v="32688.000000000004"/>
    <n v="0"/>
    <n v="0"/>
    <n v="10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0432.015399422518"/>
    <n v="47910.414629451392"/>
    <n v="2521.6007699711263"/>
    <n v="0.75"/>
    <n v="1891.2005774783447"/>
    <n v="2521.6007699711281"/>
  </r>
  <r>
    <n v="1107"/>
    <x v="0"/>
    <m/>
    <x v="5"/>
    <s v="Sofa Set 3+1+1"/>
    <d v="2016-03-07T00:00:00"/>
    <s v="2015-16"/>
    <m/>
    <n v="6.3333333333333325E-2"/>
    <m/>
    <m/>
    <n v="32632"/>
    <m/>
    <n v="32632"/>
    <n v="12541.714337899541"/>
    <n v="2066.6933333333332"/>
    <n v="14608.407671232873"/>
    <n v="18023.592328767125"/>
    <n v="20090.285662100461"/>
    <n v="15"/>
    <n v="365"/>
    <m/>
    <n v="4.991780821917808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45644.935427574172"/>
    <n v="43362.68865619546"/>
    <n v="2282.2467713787119"/>
    <n v="0.75"/>
    <n v="1711.6850785340339"/>
    <n v="2282.2467713787105"/>
  </r>
  <r>
    <n v="1108"/>
    <x v="0"/>
    <m/>
    <x v="5"/>
    <s v="Executive Chairs"/>
    <d v="2021-03-31T00:00:00"/>
    <s v="2020-21"/>
    <m/>
    <n v="9.5000000000000001E-2"/>
    <m/>
    <m/>
    <n v="32582.720000000001"/>
    <m/>
    <n v="32582.720000000001"/>
    <n v="3103.838833972603"/>
    <n v="3095.3584000000001"/>
    <n v="6199.1972339726035"/>
    <n v="26383.522766027396"/>
    <n v="29478.881166027397"/>
    <n v="10"/>
    <n v="365"/>
    <m/>
    <n v="4.9917808219178088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36473.533631284925"/>
    <n v="16603.056455074489"/>
    <n v="19870.477176210436"/>
    <n v="0.75"/>
    <n v="14902.857882157827"/>
    <n v="14902.857882157827"/>
  </r>
  <r>
    <n v="1109"/>
    <x v="0"/>
    <m/>
    <x v="5"/>
    <s v="LABOUR COLONY MAINTNCE"/>
    <d v="2021-09-20T00:00:00"/>
    <s v="2021-22"/>
    <m/>
    <n v="0.19"/>
    <m/>
    <m/>
    <n v="32408.7"/>
    <m/>
    <n v="32408.7"/>
    <n v="3255.9644630136991"/>
    <n v="6157.6530000000002"/>
    <n v="9413.6174630136993"/>
    <n v="22995.082536986301"/>
    <n v="29152.7355369863"/>
    <n v="5"/>
    <n v="365"/>
    <m/>
    <n v="4.991780821917808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027777777777777"/>
    <n v="6"/>
    <n v="0.95"/>
    <n v="35078.424105334241"/>
    <n v="13345.229170628894"/>
    <n v="21733.194934705345"/>
    <n v="0.75"/>
    <n v="16299.896201029009"/>
    <n v="16299.896201029009"/>
  </r>
  <r>
    <n v="1110"/>
    <x v="0"/>
    <m/>
    <x v="5"/>
    <s v="42U Server Pack with Acce"/>
    <d v="2011-04-01T00:00:00"/>
    <s v="2011-12"/>
    <m/>
    <n v="0.12329552102376599"/>
    <m/>
    <m/>
    <n v="32172.21"/>
    <m/>
    <n v="32172.21"/>
    <n v="30563.5995"/>
    <n v="0"/>
    <n v="30563.5995"/>
    <n v="1608.6104999999989"/>
    <n v="1608.6104999999989"/>
    <n v="6"/>
    <n v="365"/>
    <m/>
    <n v="-117.33698630136986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51885.615700606846"/>
    <n v="49291.334915576503"/>
    <n v="2594.2807850303434"/>
    <n v="0.75"/>
    <n v="1945.7105887727575"/>
    <n v="2594.2807850303448"/>
  </r>
  <r>
    <n v="1111"/>
    <x v="0"/>
    <m/>
    <x v="5"/>
    <s v="FOR IT WORK"/>
    <d v="2022-01-22T00:00:00"/>
    <s v="2021-22"/>
    <m/>
    <n v="0.19"/>
    <m/>
    <m/>
    <n v="32155"/>
    <m/>
    <n v="32155"/>
    <n v="1154.9371232876711"/>
    <n v="6109.45"/>
    <n v="7264.3871232876709"/>
    <n v="24890.61287671233"/>
    <n v="31000.062876712327"/>
    <n v="5"/>
    <n v="365"/>
    <m/>
    <n v="4.9917808219178088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638888888888891"/>
    <n v="6"/>
    <n v="0.95"/>
    <n v="33623.264840182645"/>
    <n v="10987.491429371723"/>
    <n v="22635.773410810922"/>
    <n v="0.75"/>
    <n v="16976.830058108193"/>
    <n v="16976.830058108193"/>
  </r>
  <r>
    <n v="1112"/>
    <x v="0"/>
    <m/>
    <x v="10"/>
    <s v="Kirloskar Make3HPSubmersible Pump Set"/>
    <d v="2012-04-01T00:00:00"/>
    <s v="2012-13"/>
    <m/>
    <n v="2.0606979091564528E-2"/>
    <m/>
    <m/>
    <n v="32064"/>
    <m/>
    <n v="32064"/>
    <n v="10638.534672242247"/>
    <n v="660.74217759192504"/>
    <n v="11299.276849834172"/>
    <n v="20764.723150165828"/>
    <n v="21425.465327757753"/>
    <n v="40"/>
    <n v="365"/>
    <m/>
    <n v="4.9917808219178088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39981.783223374179"/>
    <n v="37982.694062205468"/>
    <n v="1999.0891611687111"/>
    <n v="0.75"/>
    <n v="1499.3168708765334"/>
    <n v="1999.0891611687107"/>
  </r>
  <r>
    <n v="1113"/>
    <x v="0"/>
    <m/>
    <x v="5"/>
    <s v="FOR OFFICE USED"/>
    <d v="2022-01-21T00:00:00"/>
    <s v="2021-22"/>
    <m/>
    <n v="0.19"/>
    <m/>
    <m/>
    <n v="32000"/>
    <m/>
    <n v="32000"/>
    <n v="1166.0273972602738"/>
    <n v="6080"/>
    <n v="7246.0273972602736"/>
    <n v="24753.972602739726"/>
    <n v="30833.972602739726"/>
    <n v="5"/>
    <n v="365"/>
    <m/>
    <n v="4.9917808219178088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32000"/>
    <n v="8266.6666666666679"/>
    <n v="23733.333333333332"/>
    <n v="0.75"/>
    <n v="17800"/>
    <n v="17800"/>
  </r>
  <r>
    <n v="1114"/>
    <x v="0"/>
    <m/>
    <x v="5"/>
    <s v="for office used"/>
    <d v="2022-03-31T00:00:00"/>
    <s v="2021-22"/>
    <m/>
    <n v="9.5000000000000001E-2"/>
    <m/>
    <m/>
    <n v="31900.12"/>
    <m/>
    <n v="31900.12"/>
    <n v="8.3027709589041088"/>
    <n v="3030.5113999999999"/>
    <n v="3038.814170958904"/>
    <n v="28861.305829041095"/>
    <n v="31891.817229041095"/>
    <n v="10"/>
    <n v="365"/>
    <m/>
    <n v="-117.33698630136986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31900.12"/>
    <n v="7476.5906249999998"/>
    <n v="24423.529374999998"/>
    <n v="0.75"/>
    <n v="18317.647031249999"/>
    <n v="18317.647031249999"/>
  </r>
  <r>
    <n v="1115"/>
    <x v="0"/>
    <m/>
    <x v="5"/>
    <s v="HP leserjet Printer 1020"/>
    <d v="2016-03-31T00:00:00"/>
    <s v="2015-16"/>
    <m/>
    <n v="0.31666666666666665"/>
    <m/>
    <m/>
    <n v="31871.119999999999"/>
    <m/>
    <n v="31871.119999999999"/>
    <n v="30305.214743378994"/>
    <n v="0"/>
    <n v="30305.214743378994"/>
    <n v="1565.9052566210048"/>
    <n v="1565.9052566210048"/>
    <n v="3"/>
    <n v="365"/>
    <m/>
    <n v="4.9917808219178088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32178.558456591643"/>
    <n v="32178.558456591643"/>
    <n v="0"/>
    <n v="0.75"/>
    <n v="0"/>
    <n v="0"/>
  </r>
  <r>
    <n v="1116"/>
    <x v="0"/>
    <m/>
    <x v="5"/>
    <s v="IBM Thinkapad M57 Core2duo 2.4 Ghz(TFT)"/>
    <d v="2008-09-18T00:00:00"/>
    <s v="2008-09"/>
    <m/>
    <n v="5.3135245901639185E-2"/>
    <m/>
    <m/>
    <n v="31500"/>
    <m/>
    <n v="31500"/>
    <n v="29925"/>
    <n v="0"/>
    <n v="29925"/>
    <n v="1575"/>
    <n v="1575"/>
    <n v="3"/>
    <n v="365"/>
    <m/>
    <n v="4.9917808219178088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08333333333333"/>
    <n v="6"/>
    <n v="0.95"/>
    <n v="55633.747853562185"/>
    <n v="52852.060460884073"/>
    <n v="2781.6873926781118"/>
    <n v="0.75"/>
    <n v="2086.2655445085838"/>
    <n v="2781.6873926781118"/>
  </r>
  <r>
    <n v="1117"/>
    <x v="0"/>
    <m/>
    <x v="5"/>
    <s v="Bed side table (Ply wood) size 12&quot; x 14&quot;"/>
    <d v="2012-04-01T00:00:00"/>
    <s v="2012-13"/>
    <m/>
    <n v="0.10189116438356166"/>
    <m/>
    <m/>
    <n v="31326"/>
    <m/>
    <n v="31326"/>
    <n v="31325.999999999993"/>
    <n v="0"/>
    <n v="31325.999999999993"/>
    <n v="0"/>
    <n v="0"/>
    <n v="10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8330.681424446586"/>
    <n v="45914.147353224253"/>
    <n v="2416.5340712223333"/>
    <n v="0.75"/>
    <n v="1812.40055341675"/>
    <n v="2416.5340712223315"/>
  </r>
  <r>
    <n v="1118"/>
    <x v="0"/>
    <m/>
    <x v="5"/>
    <s v="Sliding"/>
    <d v="2014-03-27T00:00:00"/>
    <s v="2013-14"/>
    <m/>
    <n v="0.10005034293552811"/>
    <m/>
    <m/>
    <n v="31326"/>
    <m/>
    <n v="31326"/>
    <n v="25100.579846496417"/>
    <n v="3134.1770427983538"/>
    <n v="28234.756889294771"/>
    <n v="3091.2431107052289"/>
    <n v="6225.4201535035827"/>
    <n v="10"/>
    <n v="365"/>
    <m/>
    <n v="4.9917808219178088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33333333333329"/>
    <n v="6"/>
    <n v="0.95"/>
    <n v="43552.10581092802"/>
    <n v="41374.500520381618"/>
    <n v="2177.6052905464021"/>
    <n v="0.75"/>
    <n v="1633.2039679098016"/>
    <n v="2177.605290546403"/>
  </r>
  <r>
    <n v="1119"/>
    <x v="0"/>
    <m/>
    <x v="5"/>
    <s v=""/>
    <d v="2022-06-08T00:00:00"/>
    <s v="2022-23"/>
    <m/>
    <n v="9.5000000000000001E-2"/>
    <m/>
    <m/>
    <n v="0"/>
    <n v="31301.439999999999"/>
    <n v="31301.439999999999"/>
    <m/>
    <n v="2419.6441906849309"/>
    <n v="2419.6441906849309"/>
    <n v="28881.795809315066"/>
    <n v="0"/>
    <n v="10"/>
    <n v="365"/>
    <m/>
    <n v="4.9917808219178088"/>
    <d v="2022-06-01T00:00:00"/>
    <m/>
    <m/>
    <m/>
    <m/>
    <m/>
    <m/>
    <m/>
    <s v="a. Manufacture of furniture"/>
    <n v="844"/>
    <n v="126"/>
    <n v="155.80000000000001"/>
    <n v="144"/>
    <n v="160.30000000000001"/>
    <n v="1.0288831835686778"/>
    <n v="1.0288831835686778"/>
    <n v="1.6861111111111111"/>
    <n v="6"/>
    <n v="0.95"/>
    <n v="32205.525237483951"/>
    <n v="8597.8315408310737"/>
    <n v="23607.693696652877"/>
    <n v="0.75"/>
    <n v="17705.770272489659"/>
    <n v="17705.770272489659"/>
  </r>
  <r>
    <n v="1120"/>
    <x v="0"/>
    <m/>
    <x v="5"/>
    <s v="pH Meter &amp; Conductivity Meter"/>
    <d v="2021-03-23T00:00:00"/>
    <s v="2020-21"/>
    <m/>
    <n v="6.3333333333333325E-2"/>
    <m/>
    <m/>
    <n v="31222.799999999999"/>
    <m/>
    <n v="31222.799999999999"/>
    <n v="2026.2028931506848"/>
    <n v="1977.4439999999997"/>
    <n v="4003.6468931506843"/>
    <n v="27219.153106849313"/>
    <n v="29196.597106849316"/>
    <n v="15"/>
    <n v="365"/>
    <m/>
    <n v="4.9917808219178088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944444444444444"/>
    <n v="6"/>
    <n v="0.95"/>
    <n v="34951.220949720671"/>
    <n v="16017.6914898743"/>
    <n v="18933.529459846373"/>
    <n v="0.75"/>
    <n v="14200.14709488478"/>
    <n v="14200.14709488478"/>
  </r>
  <r>
    <n v="1121"/>
    <x v="0"/>
    <m/>
    <x v="5"/>
    <m/>
    <d v="2015-01-10T00:00:00"/>
    <s v="2014-15"/>
    <m/>
    <n v="9.5000000000000001E-2"/>
    <m/>
    <m/>
    <n v="31218.75"/>
    <m/>
    <n v="31218.75"/>
    <n v="21418.628424657534"/>
    <n v="2965.78125"/>
    <n v="24384.409674657534"/>
    <n v="6834.3403253424658"/>
    <n v="9800.1215753424658"/>
    <n v="10"/>
    <n v="365"/>
    <m/>
    <n v="4.9917808219178088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42517.974723874257"/>
    <n v="40392.075987680546"/>
    <n v="2125.8987361937106"/>
    <n v="0.75"/>
    <n v="1594.424052145283"/>
    <n v="2125.8987361937147"/>
  </r>
  <r>
    <n v="1122"/>
    <x v="0"/>
    <m/>
    <x v="5"/>
    <s v="Single bed-75&quot; x 36&quot; (Make-Godr"/>
    <d v="2013-04-12T00:00:00"/>
    <s v="2013-14"/>
    <m/>
    <n v="0.10394168689320389"/>
    <m/>
    <m/>
    <n v="31199.74"/>
    <m/>
    <n v="31199.74"/>
    <n v="27859.053545363724"/>
    <n v="3242.9536062293691"/>
    <n v="31102.007151593094"/>
    <n v="97.732848406907578"/>
    <n v="3340.6864546362776"/>
    <n v="10"/>
    <n v="365"/>
    <m/>
    <n v="4.9917808219178088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41666666666667"/>
    <n v="6"/>
    <n v="0.95"/>
    <n v="45925.788080808081"/>
    <n v="43629.498676767675"/>
    <n v="2296.2894040404062"/>
    <n v="0.75"/>
    <n v="1722.2170530303047"/>
    <n v="2296.2894040404062"/>
  </r>
  <r>
    <n v="1123"/>
    <x v="0"/>
    <m/>
    <x v="5"/>
    <s v=""/>
    <d v="2021-06-16T00:00:00"/>
    <s v="2021-22"/>
    <m/>
    <n v="0.19"/>
    <m/>
    <m/>
    <n v="31172.85"/>
    <m/>
    <n v="31172.85"/>
    <n v="4689.5923109589039"/>
    <n v="5922.8414999999995"/>
    <n v="10612.433810958904"/>
    <n v="20560.416189041094"/>
    <n v="26483.257689041093"/>
    <n v="5"/>
    <n v="365"/>
    <m/>
    <n v="4.9917808219178088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638888888888888"/>
    <n v="6"/>
    <n v="0.95"/>
    <n v="34509.722755524861"/>
    <n v="14555.593942787464"/>
    <n v="19954.128812737399"/>
    <n v="0.75"/>
    <n v="14965.596609553049"/>
    <n v="14965.596609553049"/>
  </r>
  <r>
    <n v="1124"/>
    <x v="0"/>
    <m/>
    <x v="5"/>
    <s v="Portable Search Light with rechargeable"/>
    <d v="2012-04-01T00:00:00"/>
    <s v="2012-13"/>
    <m/>
    <n v="6.3796737172533466E-2"/>
    <m/>
    <m/>
    <n v="30937.16"/>
    <m/>
    <n v="30937.16"/>
    <n v="20198.112673076921"/>
    <n v="1973.6898653846154"/>
    <n v="22171.802538461536"/>
    <n v="8765.3574615384641"/>
    <n v="10739.047326923079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7730.767545717033"/>
    <n v="45344.229168431179"/>
    <n v="2386.5383772858549"/>
    <n v="0.75"/>
    <n v="1789.9037829643912"/>
    <n v="2386.5383772858536"/>
  </r>
  <r>
    <n v="1125"/>
    <x v="1"/>
    <m/>
    <x v="7"/>
    <s v="1504/09"/>
    <d v="2009-06-25T00:00:00"/>
    <s v="2009-10"/>
    <m/>
    <n v="0"/>
    <m/>
    <m/>
    <n v="30864"/>
    <m/>
    <n v="30864"/>
    <n v="0"/>
    <n v="0"/>
    <n v="0"/>
    <n v="30864"/>
    <n v="30864"/>
    <s v="infinite"/>
    <n v="365"/>
    <m/>
    <n v="4.9917808219178088"/>
    <d v="2009-06-01T00:00:00"/>
    <m/>
    <m/>
    <m/>
    <m/>
    <m/>
    <m/>
    <m/>
    <m/>
    <m/>
    <m/>
    <m/>
    <m/>
    <m/>
    <m/>
    <m/>
    <n v="14.638888888888889"/>
    <m/>
    <m/>
    <m/>
    <m/>
    <m/>
    <m/>
    <m/>
    <m/>
  </r>
  <r>
    <n v="1126"/>
    <x v="0"/>
    <m/>
    <x v="5"/>
    <s v="NETWORK RACK"/>
    <d v="2019-12-31T00:00:00"/>
    <s v="2019-20"/>
    <m/>
    <n v="0.31666666666666665"/>
    <m/>
    <m/>
    <n v="30680"/>
    <m/>
    <n v="30680"/>
    <n v="21879.463013698627"/>
    <n v="7266.536986301373"/>
    <n v="29146"/>
    <n v="1534"/>
    <n v="8800.536986301373"/>
    <n v="3"/>
    <n v="365"/>
    <m/>
    <n v="4.9917808219178088"/>
    <d v="2019-12-01T00:00:00"/>
    <m/>
    <m/>
    <m/>
    <m/>
    <m/>
    <m/>
    <m/>
    <s v="a. Manufacture of electronic components"/>
    <n v="640"/>
    <n v="96"/>
    <n v="97.8"/>
    <n v="144"/>
    <n v="114.8"/>
    <n v="1.1738241308793456"/>
    <n v="1.1738241308793456"/>
    <n v="4.125"/>
    <n v="5"/>
    <n v="1"/>
    <n v="36012.924335378324"/>
    <n v="29710.662576687118"/>
    <n v="6302.2617586912056"/>
    <n v="0.75"/>
    <n v="4726.6963190184042"/>
    <n v="4726.6963190184042"/>
  </r>
  <r>
    <n v="1127"/>
    <x v="0"/>
    <m/>
    <x v="5"/>
    <s v="Blue Star Split Ace.2.Ton"/>
    <d v="2008-03-14T00:00:00"/>
    <s v="2007-08"/>
    <m/>
    <n v="7.4072169713457731E-2"/>
    <m/>
    <m/>
    <n v="30550"/>
    <m/>
    <n v="30550"/>
    <n v="26877.390258843385"/>
    <n v="2262.9047847461338"/>
    <n v="29140.295043589518"/>
    <n v="1409.7049564104818"/>
    <n v="3672.6097411566152"/>
    <n v="15"/>
    <n v="365"/>
    <m/>
    <n v="4.9917808219178088"/>
    <d v="2008-03-01T00:00:00"/>
    <s v="Air Conditioners"/>
    <n v="686"/>
    <n v="42"/>
    <n v="98.1"/>
    <n v="90"/>
    <n v="103.4"/>
    <n v="1.054026503567788"/>
    <s v="Air conditioner"/>
    <n v="653"/>
    <n v="4"/>
    <n v="100.8"/>
    <n v="144"/>
    <n v="122.3"/>
    <n v="1.2132936507936507"/>
    <n v="1.2788436645470285"/>
    <n v="15.919444444444444"/>
    <n v="8"/>
    <n v="0.9"/>
    <n v="39068.673951911718"/>
    <n v="35161.806556720549"/>
    <n v="3906.8673951911696"/>
    <n v="0.75"/>
    <n v="2930.1505463933772"/>
    <n v="3906.867395191171"/>
  </r>
  <r>
    <n v="1128"/>
    <x v="0"/>
    <m/>
    <x v="5"/>
    <s v="Window AC 2 Ton"/>
    <d v="2019-05-24T00:00:00"/>
    <s v="2019-20"/>
    <m/>
    <n v="9.5000000000000001E-2"/>
    <m/>
    <m/>
    <n v="30500.01"/>
    <m/>
    <n v="30500.01"/>
    <n v="8279.7081941095894"/>
    <n v="2897.5009500000001"/>
    <n v="11177.209144109589"/>
    <n v="19322.800855890411"/>
    <n v="22220.301805890409"/>
    <n v="10"/>
    <n v="365"/>
    <m/>
    <n v="4.9917808219178088"/>
    <d v="2019-05-01T00:00:00"/>
    <m/>
    <m/>
    <m/>
    <m/>
    <m/>
    <m/>
    <m/>
    <s v="Air conditioner"/>
    <n v="653"/>
    <n v="89"/>
    <n v="118.6"/>
    <n v="144"/>
    <n v="122.3"/>
    <n v="1.0311973018549747"/>
    <n v="1.0311973018549747"/>
    <n v="4.7249999999999996"/>
    <n v="8"/>
    <n v="0.9"/>
    <n v="31451.528018549747"/>
    <n v="16718.452862360351"/>
    <n v="14733.075156189396"/>
    <n v="0.75"/>
    <n v="11049.806367142046"/>
    <n v="11049.806367142046"/>
  </r>
  <r>
    <n v="1129"/>
    <x v="0"/>
    <m/>
    <x v="5"/>
    <s v="FOR TOWNSHIP GUEST HOUSE"/>
    <d v="2021-05-22T00:00:00"/>
    <s v="2021-22"/>
    <m/>
    <n v="0.19"/>
    <m/>
    <m/>
    <n v="30499.84"/>
    <m/>
    <n v="30499.84"/>
    <n v="4985.2615189041098"/>
    <n v="5794.9696000000004"/>
    <n v="10780.23111890411"/>
    <n v="19719.60888109589"/>
    <n v="25514.57848109589"/>
    <n v="5"/>
    <n v="365"/>
    <m/>
    <n v="4.9917808219178088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305555555555556"/>
    <n v="6"/>
    <n v="0.95"/>
    <n v="33418.484976076557"/>
    <n v="14448.079719865322"/>
    <n v="18970.405256211234"/>
    <n v="0.75"/>
    <n v="14227.803942158425"/>
    <n v="14227.803942158425"/>
  </r>
  <r>
    <n v="1130"/>
    <x v="0"/>
    <m/>
    <x v="5"/>
    <s v="FOR OFFICE USED"/>
    <d v="2022-01-21T00:00:00"/>
    <s v="2021-22"/>
    <m/>
    <n v="0.19"/>
    <m/>
    <m/>
    <n v="30499.84"/>
    <m/>
    <n v="30499.84"/>
    <n v="1111.3640328767124"/>
    <n v="5794.9696000000004"/>
    <n v="6906.3336328767127"/>
    <n v="23593.506367123286"/>
    <n v="29388.47596712329"/>
    <n v="5"/>
    <n v="365"/>
    <m/>
    <n v="4.9917808219178088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30499.84"/>
    <n v="7879.1253333333343"/>
    <n v="22620.714666666667"/>
    <n v="0.75"/>
    <n v="16965.536"/>
    <n v="16965.536"/>
  </r>
  <r>
    <n v="1131"/>
    <x v="0"/>
    <m/>
    <x v="5"/>
    <s v=""/>
    <d v="2021-06-19T00:00:00"/>
    <s v="2021-22"/>
    <m/>
    <n v="0.19"/>
    <m/>
    <m/>
    <n v="30366.65"/>
    <m/>
    <n v="30366.65"/>
    <n v="4520.887016438357"/>
    <n v="5769.6635000000006"/>
    <n v="10290.550516438358"/>
    <n v="20076.099483561644"/>
    <n v="25845.762983561646"/>
    <n v="5"/>
    <n v="365"/>
    <m/>
    <n v="4.9917808219178088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555555555555554"/>
    <n v="6"/>
    <n v="0.95"/>
    <n v="33617.223722375697"/>
    <n v="14134.797492898892"/>
    <n v="19482.426229476805"/>
    <n v="0.75"/>
    <n v="14611.819672107604"/>
    <n v="14611.819672107604"/>
  </r>
  <r>
    <n v="1132"/>
    <x v="0"/>
    <m/>
    <x v="5"/>
    <s v="Blackberry (Sanjeev Finance)"/>
    <d v="2009-09-23T00:00:00"/>
    <s v="2009-10"/>
    <m/>
    <n v="7.0181746861924688E-2"/>
    <m/>
    <m/>
    <n v="30350"/>
    <m/>
    <n v="30350"/>
    <n v="23557.063069582167"/>
    <n v="2130.0160172594142"/>
    <n v="25687.079086841582"/>
    <n v="4662.9209131584175"/>
    <n v="6792.9369304178326"/>
    <n v="15"/>
    <n v="365"/>
    <m/>
    <n v="4.9917808219178088"/>
    <d v="2009-09-01T00:00:00"/>
    <s v="Furniture"/>
    <n v="628"/>
    <n v="60"/>
    <n v="122.3"/>
    <n v="90"/>
    <n v="138.4"/>
    <n v="1.1316434995911693"/>
    <s v="a. Manufacture of furniture"/>
    <n v="844"/>
    <n v="4"/>
    <n v="103.9"/>
    <n v="144"/>
    <n v="160.30000000000001"/>
    <n v="1.5428296438883542"/>
    <n v="1.7459331374828146"/>
    <n v="14.394444444444444"/>
    <n v="6"/>
    <n v="0.95"/>
    <n v="52989.070722603421"/>
    <n v="50339.617186473246"/>
    <n v="2649.4535361301751"/>
    <n v="0.75"/>
    <n v="1987.0901520976313"/>
    <n v="2649.4535361301732"/>
  </r>
  <r>
    <n v="1133"/>
    <x v="0"/>
    <m/>
    <x v="5"/>
    <s v="LABOUR COLONY LIGHTING WO"/>
    <d v="2021-09-22T00:00:00"/>
    <s v="2021-22"/>
    <m/>
    <n v="0.19"/>
    <m/>
    <m/>
    <n v="30324.17"/>
    <m/>
    <n v="30324.17"/>
    <n v="3014.9702172602738"/>
    <n v="5761.5922999999993"/>
    <n v="8776.562517260274"/>
    <n v="21547.607482739724"/>
    <n v="27309.199782739724"/>
    <n v="5"/>
    <n v="365"/>
    <m/>
    <n v="-117.33698630136986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72222222222221"/>
    <n v="6"/>
    <n v="0.95"/>
    <n v="32822.177251856854"/>
    <n v="12457.991675895759"/>
    <n v="20364.185575961095"/>
    <n v="0.75"/>
    <n v="15273.139181970822"/>
    <n v="15273.139181970822"/>
  </r>
  <r>
    <n v="1134"/>
    <x v="0"/>
    <m/>
    <x v="5"/>
    <s v="JUNIPER SSG 5-FIREWALL"/>
    <d v="2012-04-01T00:00:00"/>
    <s v="2012-13"/>
    <m/>
    <n v="0.1394167123287671"/>
    <m/>
    <m/>
    <n v="30160"/>
    <m/>
    <n v="30160"/>
    <n v="30160"/>
    <n v="0"/>
    <n v="30160"/>
    <n v="0"/>
    <n v="0"/>
    <n v="6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6531.742059672761"/>
    <n v="44205.154956689119"/>
    <n v="2326.5871029836417"/>
    <n v="0.75"/>
    <n v="1744.9403272377313"/>
    <n v="2326.5871029836403"/>
  </r>
  <r>
    <n v="1135"/>
    <x v="0"/>
    <m/>
    <x v="5"/>
    <s v="Time Attendence Machine"/>
    <d v="2016-03-31T00:00:00"/>
    <s v="2015-16"/>
    <m/>
    <n v="6.3333333333333325E-2"/>
    <m/>
    <m/>
    <n v="30150"/>
    <m/>
    <n v="30150"/>
    <n v="11462.231506849314"/>
    <n v="1909.4999999999998"/>
    <n v="13371.731506849314"/>
    <n v="16778.268493150688"/>
    <n v="18687.768493150688"/>
    <n v="15"/>
    <n v="365"/>
    <m/>
    <n v="4.991780821917808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42173.167539267015"/>
    <n v="40064.509162303664"/>
    <n v="2108.6583769633507"/>
    <n v="0.75"/>
    <n v="1581.4937827225131"/>
    <n v="2108.6583769633526"/>
  </r>
  <r>
    <n v="1136"/>
    <x v="0"/>
    <m/>
    <x v="5"/>
    <s v="Cooler"/>
    <d v="2010-04-12T00:00:00"/>
    <s v="2010-11"/>
    <m/>
    <n v="6.9049929606625274E-2"/>
    <m/>
    <m/>
    <n v="30000"/>
    <m/>
    <n v="30000"/>
    <n v="22228.752968603767"/>
    <n v="2071.4978881987581"/>
    <n v="24300.250856802526"/>
    <n v="5699.749143197474"/>
    <n v="7771.2470313962331"/>
    <n v="15"/>
    <n v="365"/>
    <m/>
    <n v="4.9917808219178088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41666666666667"/>
    <n v="6"/>
    <n v="0.95"/>
    <n v="49734.694731556265"/>
    <n v="47247.959994978446"/>
    <n v="2486.7347365778187"/>
    <n v="0.75"/>
    <n v="1865.051052433364"/>
    <n v="2486.7347365778155"/>
  </r>
  <r>
    <n v="1137"/>
    <x v="0"/>
    <m/>
    <x v="5"/>
    <s v="Blanket"/>
    <d v="2015-09-01T00:00:00"/>
    <m/>
    <m/>
    <n v="0.852054794520548"/>
    <m/>
    <m/>
    <n v="29960.18"/>
    <m/>
    <n v="29960.18"/>
    <n v="29960.18"/>
    <n v="0"/>
    <n v="29960.18"/>
    <n v="0"/>
    <n v="0"/>
    <n v="10"/>
    <n v="365"/>
    <m/>
    <n v="4.991780821917808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3305.832768259694"/>
    <n v="41140.541129846708"/>
    <n v="2165.2916384129858"/>
    <n v="0.75"/>
    <n v="1623.9687288097393"/>
    <n v="2165.2916384129867"/>
  </r>
  <r>
    <n v="1138"/>
    <x v="0"/>
    <m/>
    <x v="5"/>
    <s v="Audio for VC-87016953"/>
    <d v="2012-04-01T00:00:00"/>
    <s v="2012-13"/>
    <m/>
    <n v="6.8632244467860912E-2"/>
    <m/>
    <m/>
    <n v="29812"/>
    <m/>
    <n v="29812"/>
    <n v="18091.077639620657"/>
    <n v="2046.0644720758694"/>
    <n v="20137.142111696525"/>
    <n v="9674.8578883034752"/>
    <n v="11720.922360379343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5994.837343599618"/>
    <n v="43695.095476419636"/>
    <n v="2299.7418671799824"/>
    <n v="0.75"/>
    <n v="1724.8064003849868"/>
    <n v="2299.7418671799828"/>
  </r>
  <r>
    <n v="1139"/>
    <x v="0"/>
    <m/>
    <x v="5"/>
    <s v="Website Design"/>
    <d v="2010-05-14T00:00:00"/>
    <s v="2010-11"/>
    <m/>
    <n v="0.37069671232876705"/>
    <m/>
    <m/>
    <n v="29781"/>
    <m/>
    <n v="29781"/>
    <n v="29781"/>
    <n v="0"/>
    <n v="29781"/>
    <n v="0"/>
    <n v="0"/>
    <n v="3"/>
    <n v="365"/>
    <m/>
    <n v="4.9917808219178088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2777777777778"/>
    <n v="6"/>
    <n v="0.95"/>
    <n v="48878.29463528093"/>
    <n v="46434.379903516878"/>
    <n v="2443.9147317640527"/>
    <n v="0.75"/>
    <n v="1832.9360488230395"/>
    <n v="2443.9147317640486"/>
  </r>
  <r>
    <n v="1140"/>
    <x v="0"/>
    <m/>
    <x v="5"/>
    <s v="Website Development"/>
    <d v="2010-09-20T00:00:00"/>
    <s v="2010-11"/>
    <m/>
    <n v="0.42798684931506842"/>
    <m/>
    <m/>
    <n v="29781"/>
    <m/>
    <n v="29781"/>
    <n v="29781"/>
    <n v="0"/>
    <n v="29781"/>
    <n v="0"/>
    <n v="0"/>
    <n v="2"/>
    <n v="365"/>
    <m/>
    <n v="4.9917808219178088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02777777777779"/>
    <n v="6"/>
    <n v="0.95"/>
    <n v="48691.164870214772"/>
    <n v="46256.60662670403"/>
    <n v="2434.5582435107426"/>
    <n v="0.75"/>
    <n v="1825.918682633057"/>
    <n v="2434.5582435107408"/>
  </r>
  <r>
    <n v="1141"/>
    <x v="0"/>
    <m/>
    <x v="5"/>
    <s v="Desert Cooler"/>
    <d v="2012-04-01T00:00:00"/>
    <s v="2012-13"/>
    <m/>
    <n v="5.9162542303754444E-2"/>
    <m/>
    <m/>
    <n v="29749.5"/>
    <m/>
    <n v="29749.5"/>
    <n v="19461.744738672289"/>
    <n v="1760.0560522655428"/>
    <n v="21221.800790937832"/>
    <n v="8527.6992090621679"/>
    <n v="10287.755261327711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5898.410490856593"/>
    <n v="43603.489966313762"/>
    <n v="2294.9205245428311"/>
    <n v="0.75"/>
    <n v="1721.1903934071233"/>
    <n v="2294.9205245428316"/>
  </r>
  <r>
    <n v="1142"/>
    <x v="0"/>
    <m/>
    <x v="5"/>
    <s v="Single bed-75&quot; x 36&quot; (Make-Godrej"/>
    <d v="2012-04-01T00:00:00"/>
    <s v="2012-13"/>
    <m/>
    <n v="0.1052079109589041"/>
    <m/>
    <m/>
    <n v="29599.98"/>
    <m/>
    <n v="29599.98"/>
    <n v="29599.980000000003"/>
    <n v="0"/>
    <n v="29599.980000000003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5667.726602502407"/>
    <n v="43384.340272377282"/>
    <n v="2283.3863301251258"/>
    <n v="0.75"/>
    <n v="1712.5397475938444"/>
    <n v="2283.3863301251222"/>
  </r>
  <r>
    <n v="1143"/>
    <x v="0"/>
    <m/>
    <x v="5"/>
    <s v="Mobile phone (Hand set) -Nokia - 1616"/>
    <d v="2015-09-01T00:00:00"/>
    <m/>
    <m/>
    <n v="0"/>
    <m/>
    <m/>
    <n v="29500.12"/>
    <m/>
    <n v="29500.12"/>
    <n v="28025.113999999998"/>
    <n v="0"/>
    <n v="28025.113999999998"/>
    <n v="1475.0060000000012"/>
    <n v="1475.0060000000012"/>
    <n v="5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2640.840721370601"/>
    <n v="40508.79868530207"/>
    <n v="2132.0420360685312"/>
    <n v="0.75"/>
    <n v="1599.0315270513984"/>
    <n v="2132.0420360685321"/>
  </r>
  <r>
    <n v="1144"/>
    <x v="0"/>
    <m/>
    <x v="5"/>
    <s v="LG 32 LED Television"/>
    <d v="2012-04-01T00:00:00"/>
    <s v="2012-13"/>
    <m/>
    <n v="7.009378292939937E-2"/>
    <m/>
    <m/>
    <n v="29500"/>
    <m/>
    <n v="29500"/>
    <n v="17686.167017913594"/>
    <n v="2067.7665964172816"/>
    <n v="19753.933614330876"/>
    <n v="9746.0663856691244"/>
    <n v="11813.832982086406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5513.474494706446"/>
    <n v="43237.800769971123"/>
    <n v="2275.673724735323"/>
    <n v="0.75"/>
    <n v="1706.7552935514923"/>
    <n v="2275.6737247353244"/>
  </r>
  <r>
    <n v="1145"/>
    <x v="0"/>
    <m/>
    <x v="5"/>
    <s v="FOR OFFICE USED"/>
    <d v="2022-01-21T00:00:00"/>
    <s v="2021-22"/>
    <m/>
    <n v="9.5000000000000001E-2"/>
    <m/>
    <m/>
    <n v="29500"/>
    <m/>
    <n v="29500"/>
    <n v="537.46575342465758"/>
    <n v="2802.5"/>
    <n v="3339.9657534246576"/>
    <n v="26160.034246575342"/>
    <n v="28962.534246575342"/>
    <n v="10"/>
    <n v="365"/>
    <m/>
    <n v="-117.33698630136986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29500"/>
    <n v="7620.8333333333339"/>
    <n v="21879.166666666664"/>
    <n v="0.75"/>
    <n v="16409.375"/>
    <n v="16409.375"/>
  </r>
  <r>
    <n v="1146"/>
    <x v="0"/>
    <m/>
    <x v="11"/>
    <s v="151589675074"/>
    <d v="2023-01-31T00:00:00"/>
    <s v="2022-23"/>
    <m/>
    <n v="0.31666666666666665"/>
    <m/>
    <m/>
    <n v="0"/>
    <n v="29500"/>
    <n v="29500"/>
    <m/>
    <n v="1535.6164383561643"/>
    <n v="1535.6164383561643"/>
    <n v="27964.383561643837"/>
    <n v="0"/>
    <n v="3"/>
    <n v="365"/>
    <m/>
    <n v="4.9917808219178088"/>
    <d v="2023-01-01T00:00:00"/>
    <m/>
    <m/>
    <m/>
    <m/>
    <m/>
    <m/>
    <m/>
    <s v="c. Manufacture of communication equipment"/>
    <n v="648"/>
    <n v="133"/>
    <n v="130.69999999999999"/>
    <n v="144"/>
    <n v="139.4"/>
    <n v="1.066564651874522"/>
    <n v="1.066564651874522"/>
    <n v="1.0416666666666667"/>
    <n v="5"/>
    <n v="1"/>
    <n v="31463.657230298399"/>
    <n v="6554.9285896455003"/>
    <n v="24908.728640652898"/>
    <n v="0.75"/>
    <n v="18681.546480489673"/>
    <n v="18681.546480489673"/>
  </r>
  <r>
    <n v="1147"/>
    <x v="0"/>
    <m/>
    <x v="5"/>
    <s v="FOR SECURITY MESH"/>
    <d v="2021-05-31T00:00:00"/>
    <s v="2021-22"/>
    <m/>
    <n v="0.19"/>
    <m/>
    <m/>
    <n v="29485.25"/>
    <m/>
    <n v="29485.25"/>
    <n v="4681.2883219178084"/>
    <n v="5602.1975000000002"/>
    <n v="10283.48582191781"/>
    <n v="19201.76417808219"/>
    <n v="24803.961678082193"/>
    <n v="5"/>
    <n v="365"/>
    <m/>
    <n v="-117.33698630136986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083333333333335"/>
    <n v="6"/>
    <n v="0.95"/>
    <n v="32306.805023923447"/>
    <n v="13853.786182133839"/>
    <n v="18453.018841789606"/>
    <n v="0.75"/>
    <n v="13839.764131342205"/>
    <n v="13839.764131342205"/>
  </r>
  <r>
    <n v="1148"/>
    <x v="0"/>
    <m/>
    <x v="5"/>
    <s v="FOR PORTA CANTIN WIRING"/>
    <d v="2021-05-25T00:00:00"/>
    <s v="2021-22"/>
    <m/>
    <n v="0.19"/>
    <m/>
    <m/>
    <n v="29443.360000000001"/>
    <m/>
    <n v="29443.360000000001"/>
    <n v="4766.5976504109585"/>
    <n v="5594.2384000000002"/>
    <n v="10360.836050410959"/>
    <n v="19082.523949589042"/>
    <n v="24676.762349589044"/>
    <n v="5"/>
    <n v="365"/>
    <m/>
    <n v="4.9917808219178088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222222222222223"/>
    <n v="6"/>
    <n v="0.95"/>
    <n v="32260.906411483254"/>
    <n v="13905.048087542087"/>
    <n v="18355.858323941167"/>
    <n v="0.75"/>
    <n v="13766.893742955875"/>
    <n v="13766.893742955875"/>
  </r>
  <r>
    <n v="1149"/>
    <x v="1"/>
    <m/>
    <x v="7"/>
    <s v="90% Commision on Raigarh Land arcs 5.41@.75%"/>
    <d v="2011-11-24T00:00:00"/>
    <s v="2011-12"/>
    <m/>
    <n v="0"/>
    <m/>
    <m/>
    <n v="29214"/>
    <m/>
    <n v="29214"/>
    <n v="0"/>
    <n v="0"/>
    <n v="0"/>
    <n v="29214"/>
    <n v="29214"/>
    <s v="infinite"/>
    <n v="365"/>
    <m/>
    <n v="-117.33698630136986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1150"/>
    <x v="0"/>
    <m/>
    <x v="11"/>
    <s v=""/>
    <d v="2023-01-24T00:00:00"/>
    <s v="2022-23"/>
    <m/>
    <n v="0.31666666666666665"/>
    <m/>
    <m/>
    <n v="0"/>
    <n v="29028"/>
    <n v="29028"/>
    <m/>
    <n v="1687.3353424657532"/>
    <n v="1687.3353424657532"/>
    <n v="27340.664657534246"/>
    <n v="0"/>
    <n v="3"/>
    <n v="365"/>
    <m/>
    <n v="4.9917808219178088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0583333333333333"/>
    <n v="5"/>
    <n v="1"/>
    <n v="29049.502222222221"/>
    <n v="6148.8113037037037"/>
    <n v="22900.690918518518"/>
    <n v="0.75"/>
    <n v="17175.518188888887"/>
    <n v="17175.518188888887"/>
  </r>
  <r>
    <n v="1151"/>
    <x v="0"/>
    <m/>
    <x v="11"/>
    <s v=""/>
    <d v="2023-01-24T00:00:00"/>
    <s v="2022-23"/>
    <m/>
    <n v="0.31666666666666665"/>
    <m/>
    <m/>
    <n v="0"/>
    <n v="29028"/>
    <n v="29028"/>
    <m/>
    <n v="1687.3353424657532"/>
    <n v="1687.3353424657532"/>
    <n v="27340.664657534246"/>
    <n v="0"/>
    <n v="3"/>
    <n v="365"/>
    <m/>
    <n v="4.9917808219178088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0583333333333333"/>
    <n v="5"/>
    <n v="1"/>
    <n v="29049.502222222221"/>
    <n v="6148.8113037037037"/>
    <n v="22900.690918518518"/>
    <n v="0.75"/>
    <n v="17175.518188888887"/>
    <n v="17175.518188888887"/>
  </r>
  <r>
    <n v="1152"/>
    <x v="0"/>
    <m/>
    <x v="5"/>
    <s v="Conference table with top laminated-   6"/>
    <d v="2012-04-01T00:00:00"/>
    <s v="2012-13"/>
    <m/>
    <n v="0.10520791095890412"/>
    <m/>
    <m/>
    <n v="29000"/>
    <m/>
    <n v="29000"/>
    <n v="28999.999999999996"/>
    <n v="0"/>
    <n v="28999.999999999996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4742.059672762269"/>
    <n v="42504.956689124156"/>
    <n v="2237.1029836381131"/>
    <n v="0.75"/>
    <n v="1677.8272377285848"/>
    <n v="2237.1029836381153"/>
  </r>
  <r>
    <n v="1153"/>
    <x v="0"/>
    <m/>
    <x v="5"/>
    <s v="01 1.5 ton Split AC"/>
    <d v="2012-04-01T00:00:00"/>
    <s v="2012-13"/>
    <m/>
    <n v="7.2616438356164381E-2"/>
    <m/>
    <m/>
    <n v="29000"/>
    <m/>
    <n v="29000"/>
    <n v="17020.616438356163"/>
    <n v="2105.8767123287671"/>
    <n v="19126.493150684932"/>
    <n v="9873.5068493150684"/>
    <n v="11979.383561643837"/>
    <n v="15"/>
    <n v="365"/>
    <m/>
    <n v="-117.33698630136986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35185.515873015873"/>
    <n v="31666.964285714286"/>
    <n v="3518.5515873015866"/>
    <n v="0.75"/>
    <n v="2638.9136904761899"/>
    <n v="3518.5515873015866"/>
  </r>
  <r>
    <n v="1154"/>
    <x v="0"/>
    <m/>
    <x v="5"/>
    <s v="1.5 ton Split AC"/>
    <d v="2013-04-16T00:00:00"/>
    <s v="2013-14"/>
    <m/>
    <n v="6.4414634146341451E-2"/>
    <m/>
    <m/>
    <n v="29000"/>
    <m/>
    <n v="29000"/>
    <n v="16265.08553291012"/>
    <n v="1868.0243902439022"/>
    <n v="18133.109923154021"/>
    <n v="10866.890076845979"/>
    <n v="12734.91446708988"/>
    <n v="15"/>
    <n v="365"/>
    <m/>
    <n v="-117.33698630136986"/>
    <d v="2013-04-01T00:00:00"/>
    <m/>
    <m/>
    <m/>
    <m/>
    <m/>
    <m/>
    <m/>
    <s v="Air conditioner"/>
    <n v="653"/>
    <n v="16"/>
    <n v="102.9"/>
    <n v="144"/>
    <n v="122.3"/>
    <n v="1.1885325558794946"/>
    <n v="1.1885325558794946"/>
    <n v="10.830555555555556"/>
    <n v="8"/>
    <n v="0.9"/>
    <n v="34467.444120505344"/>
    <n v="31020.699708454809"/>
    <n v="3446.7444120505352"/>
    <n v="0.75"/>
    <n v="2585.0583090379014"/>
    <n v="3446.7444120505338"/>
  </r>
  <r>
    <n v="1155"/>
    <x v="0"/>
    <m/>
    <x v="5"/>
    <s v="Deep freezer"/>
    <d v="2013-06-19T00:00:00"/>
    <s v="2013-14"/>
    <m/>
    <n v="6.4206012719213723E-2"/>
    <m/>
    <m/>
    <n v="29000"/>
    <m/>
    <n v="29000"/>
    <n v="15975.151115241146"/>
    <n v="1861.974368857198"/>
    <n v="17837.125484098346"/>
    <n v="11162.874515901654"/>
    <n v="13024.848884758854"/>
    <n v="15"/>
    <n v="365"/>
    <m/>
    <n v="4.9917808219178088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55555555555555"/>
    <n v="6"/>
    <n v="0.95"/>
    <n v="43731.890874882411"/>
    <n v="41545.296331138292"/>
    <n v="2186.5945437441187"/>
    <n v="0.75"/>
    <n v="1639.945907808089"/>
    <n v="2186.5945437441223"/>
  </r>
  <r>
    <n v="1156"/>
    <x v="0"/>
    <m/>
    <x v="5"/>
    <s v="MAKE - HONDA MODEL-UMK435TUEDT"/>
    <d v="2018-01-29T00:00:00"/>
    <s v="2017-18"/>
    <m/>
    <n v="0.19"/>
    <m/>
    <m/>
    <n v="28999.68"/>
    <m/>
    <n v="28999.68"/>
    <n v="22975.69167780822"/>
    <n v="5509.9391999999998"/>
    <n v="28485.63087780822"/>
    <n v="514.04912219178004"/>
    <n v="6023.9883221917808"/>
    <n v="5"/>
    <n v="365"/>
    <m/>
    <n v="4.9917808219178088"/>
    <d v="2018-01-01T00:00:00"/>
    <m/>
    <m/>
    <m/>
    <m/>
    <m/>
    <m/>
    <m/>
    <s v="a. Manufacture of furniture"/>
    <n v="844"/>
    <n v="73"/>
    <n v="120.2"/>
    <n v="144"/>
    <n v="160.30000000000001"/>
    <n v="1.3336106489184694"/>
    <n v="1.3336106489184694"/>
    <n v="6.0444444444444443"/>
    <n v="6"/>
    <n v="0.95"/>
    <n v="38674.282063227954"/>
    <n v="36740.567960066553"/>
    <n v="1933.714103161401"/>
    <n v="0.75"/>
    <n v="1450.2855773710507"/>
    <n v="1933.7141031613994"/>
  </r>
  <r>
    <n v="1157"/>
    <x v="0"/>
    <m/>
    <x v="5"/>
    <s v="FOR OFFICE USED"/>
    <d v="2022-02-21T00:00:00"/>
    <s v="2021-22"/>
    <m/>
    <n v="9.5000000000000001E-2"/>
    <m/>
    <m/>
    <n v="28600.42"/>
    <m/>
    <n v="28600.42"/>
    <n v="290.3138523287671"/>
    <n v="2717.0398999999998"/>
    <n v="3007.3537523287669"/>
    <n v="25593.066247671231"/>
    <n v="28310.106147671231"/>
    <n v="10"/>
    <n v="365"/>
    <m/>
    <n v="-117.33698630136986"/>
    <d v="2022-02-01T00:00:00"/>
    <m/>
    <m/>
    <m/>
    <m/>
    <m/>
    <m/>
    <m/>
    <s v="g. Manufacture of office machinery and equipment"/>
    <n v="747"/>
    <n v="122"/>
    <n v="130.19999999999999"/>
    <n v="144"/>
    <n v="130.19999999999999"/>
    <n v="1"/>
    <n v="1"/>
    <n v="1.9833333333333334"/>
    <n v="8"/>
    <n v="1"/>
    <n v="28600.42"/>
    <n v="7090.5207916666668"/>
    <n v="21509.899208333332"/>
    <n v="0.75"/>
    <n v="16132.42440625"/>
    <n v="16132.42440625"/>
  </r>
  <r>
    <n v="1158"/>
    <x v="0"/>
    <m/>
    <x v="10"/>
    <s v="Immersion Heater 12KW 3 phase"/>
    <d v="2014-01-11T00:00:00"/>
    <s v="2013-14"/>
    <m/>
    <n v="2.3589944903581267E-2"/>
    <m/>
    <m/>
    <n v="28580.17"/>
    <m/>
    <n v="28580.17"/>
    <n v="5724.3840387237251"/>
    <n v="674.20463563498618"/>
    <n v="6398.5886743587116"/>
    <n v="22181.581325641288"/>
    <n v="22855.785961276273"/>
    <n v="40"/>
    <n v="365"/>
    <m/>
    <n v="-117.33698630136986"/>
    <d v="2014-01-01T00:00:00"/>
    <m/>
    <m/>
    <m/>
    <m/>
    <m/>
    <m/>
    <m/>
    <s v="f. Manufacture of domestic appliances"/>
    <n v="708"/>
    <n v="25"/>
    <n v="116.2"/>
    <n v="144"/>
    <n v="134"/>
    <n v="1.153184165232358"/>
    <n v="1.153184165232358"/>
    <n v="10.094444444444445"/>
    <n v="8"/>
    <n v="0.9"/>
    <n v="32958.199483648881"/>
    <n v="29662.379535283995"/>
    <n v="3295.8199483648859"/>
    <n v="0.75"/>
    <n v="2471.8649612736644"/>
    <n v="3295.8199483648873"/>
  </r>
  <r>
    <n v="1159"/>
    <x v="0"/>
    <m/>
    <x v="5"/>
    <s v="Black Berry Varun Gupta/SKM"/>
    <d v="2009-10-09T00:00:00"/>
    <s v="2009-10"/>
    <m/>
    <n v="7.0087239583333336E-2"/>
    <m/>
    <m/>
    <n v="28500"/>
    <m/>
    <n v="28500"/>
    <n v="22040.239940068495"/>
    <n v="1997.486328125"/>
    <n v="24037.726268193495"/>
    <n v="4462.2737318065047"/>
    <n v="6459.7600599315047"/>
    <n v="15"/>
    <n v="365"/>
    <m/>
    <n v="4.9917808219178088"/>
    <d v="2009-10-01T00:00:00"/>
    <s v="Furniture"/>
    <n v="628"/>
    <n v="61"/>
    <n v="125.6"/>
    <n v="90"/>
    <n v="138.4"/>
    <n v="1.1019108280254779"/>
    <s v="a. Manufacture of furniture"/>
    <n v="844"/>
    <n v="4"/>
    <n v="103.9"/>
    <n v="144"/>
    <n v="160.30000000000001"/>
    <n v="1.5428296438883542"/>
    <n v="1.7000606903992697"/>
    <n v="14.35"/>
    <n v="6"/>
    <n v="0.95"/>
    <n v="48451.729676379182"/>
    <n v="46029.143192560223"/>
    <n v="2422.5864838189591"/>
    <n v="0.75"/>
    <n v="1816.9398628642193"/>
    <n v="2422.5864838189614"/>
  </r>
  <r>
    <n v="1160"/>
    <x v="0"/>
    <m/>
    <x v="5"/>
    <s v="Air Cooler"/>
    <d v="2019-05-22T00:00:00"/>
    <s v="2019-20"/>
    <m/>
    <n v="9.5000000000000001E-2"/>
    <m/>
    <m/>
    <n v="28500"/>
    <m/>
    <n v="28500"/>
    <n v="7751.6095890410961"/>
    <n v="2707.5"/>
    <n v="10459.109589041096"/>
    <n v="18040.890410958906"/>
    <n v="20748.390410958906"/>
    <n v="10"/>
    <n v="365"/>
    <m/>
    <n v="4.9917808219178088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305555555555552"/>
    <n v="6"/>
    <n v="0.95"/>
    <n v="35497.668997669003"/>
    <n v="26587.918420314254"/>
    <n v="8909.7505773547491"/>
    <n v="0.75"/>
    <n v="6682.3129330160618"/>
    <n v="6682.3129330160618"/>
  </r>
  <r>
    <n v="1161"/>
    <x v="0"/>
    <m/>
    <x v="11"/>
    <s v=""/>
    <d v="2022-06-23T00:00:00"/>
    <s v="2022-23"/>
    <m/>
    <n v="0.31666666666666665"/>
    <m/>
    <m/>
    <n v="0"/>
    <n v="28449.8"/>
    <n v="28449.8"/>
    <m/>
    <n v="6960.4579178082186"/>
    <n v="6960.4579178082186"/>
    <n v="21489.342082191783"/>
    <n v="0"/>
    <n v="3"/>
    <n v="365"/>
    <m/>
    <n v="4.9917808219178088"/>
    <d v="2022-06-01T00:00:00"/>
    <m/>
    <m/>
    <m/>
    <m/>
    <m/>
    <m/>
    <m/>
    <s v="b. Manufacture of computers and peripheral equipment"/>
    <n v="644"/>
    <n v="126"/>
    <n v="134.9"/>
    <n v="144"/>
    <n v="135.1"/>
    <n v="1.0014825796886582"/>
    <n v="1.0014825796886582"/>
    <n v="1.6444444444444444"/>
    <n v="5"/>
    <n v="1"/>
    <n v="28491.979095626386"/>
    <n v="9370.6953470060125"/>
    <n v="19121.283748620372"/>
    <n v="0.75"/>
    <n v="14340.962811465279"/>
    <n v="14340.962811465279"/>
  </r>
  <r>
    <n v="1162"/>
    <x v="0"/>
    <m/>
    <x v="5"/>
    <s v="Cooler"/>
    <d v="2010-04-02T00:00:00"/>
    <s v="2010-11"/>
    <m/>
    <n v="6.910301290654744E-2"/>
    <m/>
    <m/>
    <n v="28300"/>
    <m/>
    <n v="28300"/>
    <n v="21018.154204234117"/>
    <n v="1955.6152652552926"/>
    <n v="22973.769469489409"/>
    <n v="5326.2305305105911"/>
    <n v="7281.8457957658829"/>
    <n v="15"/>
    <n v="365"/>
    <m/>
    <n v="4.9917808219178088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9444444444444"/>
    <n v="6"/>
    <n v="0.95"/>
    <n v="46916.395363434742"/>
    <n v="44570.575595263006"/>
    <n v="2345.8197681717356"/>
    <n v="0.75"/>
    <n v="1759.3648261288017"/>
    <n v="2345.8197681717393"/>
  </r>
  <r>
    <n v="1163"/>
    <x v="0"/>
    <m/>
    <x v="5"/>
    <s v="OFFICE EQUIPMENTS"/>
    <d v="2016-08-08T00:00:00"/>
    <s v="2016-17"/>
    <m/>
    <n v="6.3333333333333325E-2"/>
    <m/>
    <m/>
    <n v="28300"/>
    <m/>
    <n v="28300"/>
    <n v="10120.545205479451"/>
    <n v="1792.333333333333"/>
    <n v="11912.878538812784"/>
    <n v="16387.121461187216"/>
    <n v="18179.454794520549"/>
    <n v="15"/>
    <n v="365"/>
    <m/>
    <n v="4.9917808219178088"/>
    <d v="2016-08-01T00:00:00"/>
    <m/>
    <m/>
    <m/>
    <m/>
    <m/>
    <m/>
    <m/>
    <s v="g. Manufacture of office machinery and equipment"/>
    <n v="747"/>
    <n v="56"/>
    <n v="130.19999999999999"/>
    <n v="144"/>
    <n v="130.19999999999999"/>
    <n v="1"/>
    <n v="1"/>
    <n v="7.5194444444444448"/>
    <n v="8"/>
    <n v="1"/>
    <n v="28300"/>
    <n v="26600.034722222223"/>
    <n v="1699.9652777777774"/>
    <n v="0.75"/>
    <n v="1274.973958333333"/>
    <n v="1274.973958333333"/>
  </r>
  <r>
    <n v="1164"/>
    <x v="0"/>
    <m/>
    <x v="5"/>
    <s v="FURNITURE &amp; FIXTURE"/>
    <d v="2017-03-31T00:00:00"/>
    <s v="2016-17"/>
    <m/>
    <n v="9.5000000000000001E-2"/>
    <m/>
    <m/>
    <n v="28230"/>
    <m/>
    <n v="28230"/>
    <n v="13416.597534246575"/>
    <n v="2681.85"/>
    <n v="16098.447534246576"/>
    <n v="12131.552465753424"/>
    <n v="14813.402465753425"/>
    <n v="10"/>
    <n v="365"/>
    <m/>
    <n v="-117.33698630136986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8843.510729613736"/>
    <n v="36901.335193133047"/>
    <n v="1942.1755364806886"/>
    <n v="0.75"/>
    <n v="1456.6316523605165"/>
    <n v="1942.1755364806886"/>
  </r>
  <r>
    <n v="1165"/>
    <x v="0"/>
    <m/>
    <x v="5"/>
    <s v="Chair Revolving ,model - 122 ("/>
    <d v="2015-09-01T00:00:00"/>
    <m/>
    <m/>
    <n v="0.05"/>
    <m/>
    <m/>
    <n v="28037.5"/>
    <m/>
    <n v="28037.5"/>
    <n v="28037.5"/>
    <n v="0"/>
    <n v="28037.5"/>
    <n v="0"/>
    <n v="0"/>
    <n v="10"/>
    <n v="365"/>
    <m/>
    <n v="4.991780821917808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0526.701983769162"/>
    <n v="38500.366884580704"/>
    <n v="2026.3350991884581"/>
    <n v="0.75"/>
    <n v="1519.7513243913436"/>
    <n v="2026.3350991884599"/>
  </r>
  <r>
    <n v="1166"/>
    <x v="0"/>
    <m/>
    <x v="5"/>
    <s v="Gyser"/>
    <d v="2013-11-29T00:00:00"/>
    <s v="2013-14"/>
    <m/>
    <n v="6.3697215994020923E-2"/>
    <m/>
    <m/>
    <n v="28000"/>
    <m/>
    <n v="28000"/>
    <n v="14716.368163482608"/>
    <n v="1783.5220478325859"/>
    <n v="16499.890211315193"/>
    <n v="11500.109788684807"/>
    <n v="13283.631836517392"/>
    <n v="15"/>
    <n v="365"/>
    <m/>
    <n v="4.9917808219178088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1111111111111"/>
    <n v="6"/>
    <n v="0.95"/>
    <n v="40003.565062388589"/>
    <n v="38003.386809269155"/>
    <n v="2000.1782531194331"/>
    <n v="0.75"/>
    <n v="1500.1336898395748"/>
    <n v="2000.1782531194312"/>
  </r>
  <r>
    <n v="1167"/>
    <x v="0"/>
    <m/>
    <x v="5"/>
    <s v="01 1.5 ton Split AC"/>
    <d v="2012-04-01T00:00:00"/>
    <s v="2012-13"/>
    <m/>
    <n v="6.8912539515279245E-2"/>
    <m/>
    <m/>
    <n v="27999.32"/>
    <m/>
    <n v="27999.32"/>
    <n v="16951.832770495261"/>
    <n v="1929.5042459009485"/>
    <n v="18881.33701639621"/>
    <n v="9117.9829836037898"/>
    <n v="11047.487229504739"/>
    <n v="15"/>
    <n v="365"/>
    <m/>
    <n v="4.9917808219178088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33971.39718253968"/>
    <n v="30574.257464285714"/>
    <n v="3397.1397182539658"/>
    <n v="0.75"/>
    <n v="2547.8547886904744"/>
    <n v="3397.1397182539672"/>
  </r>
  <r>
    <n v="1168"/>
    <x v="0"/>
    <m/>
    <x v="5"/>
    <s v="01 Air gun(MOD 35)Maple wood Diana"/>
    <d v="2012-04-01T00:00:00"/>
    <s v="2012-13"/>
    <m/>
    <n v="6.69504741833509E-2"/>
    <m/>
    <m/>
    <n v="27944.44"/>
    <m/>
    <n v="27944.44"/>
    <n v="17192.75045605901"/>
    <n v="1870.8935087881982"/>
    <n v="19063.643964847208"/>
    <n v="8880.7960351527909"/>
    <n v="10751.689543940989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3113.510413859476"/>
    <n v="40957.834893166502"/>
    <n v="2155.6755206929738"/>
    <n v="0.75"/>
    <n v="1616.7566405197304"/>
    <n v="2155.6755206929756"/>
  </r>
  <r>
    <n v="1169"/>
    <x v="0"/>
    <m/>
    <x v="5"/>
    <s v="Polycom Sound Station"/>
    <d v="2013-05-28T00:00:00"/>
    <s v="2013-14"/>
    <m/>
    <n v="5.3677665957035034E-2"/>
    <m/>
    <m/>
    <n v="27835"/>
    <m/>
    <n v="27835"/>
    <n v="17245.215018326264"/>
    <n v="1494.1178319140702"/>
    <n v="18739.332850240335"/>
    <n v="9095.6671497596653"/>
    <n v="10589.784981673736"/>
    <n v="15"/>
    <n v="365"/>
    <m/>
    <n v="4.991780821917808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13888888888889"/>
    <n v="6"/>
    <n v="0.95"/>
    <n v="40972.915518824608"/>
    <n v="38924.269742883378"/>
    <n v="2048.6457759412297"/>
    <n v="0.75"/>
    <n v="1536.4843319559222"/>
    <n v="2048.6457759412324"/>
  </r>
  <r>
    <n v="1170"/>
    <x v="0"/>
    <m/>
    <x v="5"/>
    <s v="Freight, Installation and Commissioning"/>
    <d v="2010-07-23T00:00:00"/>
    <s v="2010-11"/>
    <m/>
    <n v="7.1416888781196994E-2"/>
    <m/>
    <m/>
    <n v="27575"/>
    <m/>
    <n v="27575"/>
    <n v="19684.003165132057"/>
    <n v="1969.3207081415071"/>
    <n v="21653.323873273563"/>
    <n v="5921.6761267264374"/>
    <n v="7890.9968348679431"/>
    <n v="15"/>
    <n v="365"/>
    <m/>
    <n v="4.9917808219178088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61111111111112"/>
    <n v="6"/>
    <n v="0.95"/>
    <n v="45084.411916865531"/>
    <n v="42830.191321022256"/>
    <n v="2254.2205958432751"/>
    <n v="0.75"/>
    <n v="1690.6654468824563"/>
    <n v="2254.2205958432787"/>
  </r>
  <r>
    <n v="1171"/>
    <x v="0"/>
    <m/>
    <x v="5"/>
    <s v="Steel Almirah"/>
    <d v="2015-09-01T00:00:00"/>
    <m/>
    <m/>
    <n v="5.0000000000000058E-2"/>
    <m/>
    <m/>
    <n v="27501.05"/>
    <m/>
    <n v="27501.05"/>
    <n v="27501.05"/>
    <n v="0"/>
    <n v="27501.05"/>
    <n v="0"/>
    <n v="0"/>
    <n v="10"/>
    <n v="365"/>
    <m/>
    <n v="4.991780821917808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9751.292290351666"/>
    <n v="37763.727675834081"/>
    <n v="1987.5646145175851"/>
    <n v="0.75"/>
    <n v="1490.6734608881889"/>
    <n v="1987.5646145175851"/>
  </r>
  <r>
    <n v="1172"/>
    <x v="0"/>
    <m/>
    <x v="5"/>
    <s v="RADIO WI-FI -ALFA SOLO 48"/>
    <d v="2012-04-01T00:00:00"/>
    <s v="2012-13"/>
    <m/>
    <n v="6.5358798735511051E-2"/>
    <m/>
    <m/>
    <n v="27499.68"/>
    <m/>
    <n v="27499.68"/>
    <n v="17137.965747945203"/>
    <n v="1797.3460504109585"/>
    <n v="18935.311798356161"/>
    <n v="8564.3682016438397"/>
    <n v="10361.714252054797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2427.321501443694"/>
    <n v="40305.955426371504"/>
    <n v="2121.3660750721901"/>
    <n v="0.75"/>
    <n v="1591.0245563041426"/>
    <n v="2121.3660750721865"/>
  </r>
  <r>
    <n v="1173"/>
    <x v="0"/>
    <m/>
    <x v="5"/>
    <s v="Dining Set (1+6)"/>
    <d v="2016-03-07T00:00:00"/>
    <s v="2015-16"/>
    <m/>
    <n v="6.3333333333333325E-2"/>
    <m/>
    <m/>
    <n v="27366"/>
    <m/>
    <n v="27366"/>
    <n v="10517.79095890411"/>
    <n v="1733.1799999999998"/>
    <n v="12250.97095890411"/>
    <n v="15115.02904109589"/>
    <n v="16848.209041095892"/>
    <n v="15"/>
    <n v="365"/>
    <m/>
    <n v="4.991780821917808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38278.96858638744"/>
    <n v="36365.020157068066"/>
    <n v="1913.9484293193746"/>
    <n v="0.75"/>
    <n v="1435.4613219895309"/>
    <n v="1913.9484293193736"/>
  </r>
  <r>
    <n v="1174"/>
    <x v="0"/>
    <m/>
    <x v="5"/>
    <s v=""/>
    <d v="2021-08-23T00:00:00"/>
    <s v="2021-22"/>
    <m/>
    <n v="0.31666666666666665"/>
    <m/>
    <m/>
    <n v="27258"/>
    <m/>
    <n v="27258"/>
    <n v="5226.3169863013691"/>
    <n v="8631.6999999999989"/>
    <n v="13858.016986301369"/>
    <n v="13399.983013698631"/>
    <n v="22031.683013698632"/>
    <n v="3"/>
    <n v="365"/>
    <m/>
    <n v="4.9917808219178088"/>
    <d v="2021-08-01T00:00:00"/>
    <m/>
    <m/>
    <m/>
    <m/>
    <m/>
    <m/>
    <m/>
    <s v="a. Manufacture of furniture"/>
    <n v="844"/>
    <n v="116"/>
    <n v="149"/>
    <n v="144"/>
    <n v="160.30000000000001"/>
    <n v="1.0758389261744967"/>
    <n v="1.0758389261744967"/>
    <n v="2.4777777777777779"/>
    <n v="6"/>
    <n v="0.95"/>
    <n v="29325.217449664433"/>
    <n v="11504.71725316928"/>
    <n v="17820.500196495152"/>
    <n v="0.75"/>
    <n v="13365.375147371364"/>
    <n v="13365.375147371364"/>
  </r>
  <r>
    <n v="1175"/>
    <x v="0"/>
    <m/>
    <x v="5"/>
    <s v="Table(60x36x30)three drawers one cupboar"/>
    <d v="2012-04-01T00:00:00"/>
    <s v="2012-13"/>
    <m/>
    <n v="0.10653027397260274"/>
    <m/>
    <m/>
    <n v="27240"/>
    <m/>
    <n v="27240"/>
    <n v="27239.999999999993"/>
    <n v="0"/>
    <n v="27239.999999999993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2026.679499518767"/>
    <n v="39925.345524542827"/>
    <n v="2101.3339749759398"/>
    <n v="0.75"/>
    <n v="1576.0004812319548"/>
    <n v="2101.3339749759402"/>
  </r>
  <r>
    <n v="1176"/>
    <x v="0"/>
    <m/>
    <x v="5"/>
    <s v="Attendance System With GPRS Mod"/>
    <d v="2016-03-31T00:00:00"/>
    <s v="2015-16"/>
    <m/>
    <n v="6.3333333333333325E-2"/>
    <m/>
    <m/>
    <n v="27225"/>
    <m/>
    <n v="27225"/>
    <n v="10350.223972602738"/>
    <n v="1724.2499999999998"/>
    <n v="12074.473972602738"/>
    <n v="15150.526027397262"/>
    <n v="16874.77602739726"/>
    <n v="15"/>
    <n v="365"/>
    <m/>
    <n v="-117.3369863013698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38081.740837696336"/>
    <n v="36177.653795811515"/>
    <n v="1904.0870418848208"/>
    <n v="0.75"/>
    <n v="1428.0652814136156"/>
    <n v="1904.0870418848185"/>
  </r>
  <r>
    <n v="1177"/>
    <x v="0"/>
    <m/>
    <x v="5"/>
    <s v="Side Table"/>
    <d v="2012-04-01T00:00:00"/>
    <s v="2012-13"/>
    <m/>
    <n v="0.10915332191780823"/>
    <m/>
    <m/>
    <n v="27200.05"/>
    <m/>
    <n v="27200.05"/>
    <n v="27200.049999999996"/>
    <n v="0"/>
    <n v="27200.049999999996"/>
    <n v="0"/>
    <n v="0"/>
    <n v="10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1965.043455245424"/>
    <n v="39866.791282483151"/>
    <n v="2098.2521727622734"/>
    <n v="0.75"/>
    <n v="1573.6891295717051"/>
    <n v="2098.2521727622729"/>
  </r>
  <r>
    <n v="1178"/>
    <x v="0"/>
    <m/>
    <x v="10"/>
    <s v="Submersible Pump - 1.5 HP with Control P"/>
    <d v="2012-04-01T00:00:00"/>
    <s v="2012-13"/>
    <m/>
    <n v="2.0606979091564528E-2"/>
    <m/>
    <m/>
    <n v="27200.01"/>
    <m/>
    <n v="27200.01"/>
    <n v="9024.7083791896184"/>
    <n v="560.51003736034602"/>
    <n v="9585.2184165499639"/>
    <n v="17614.791583450035"/>
    <n v="18175.30162081038"/>
    <n v="40"/>
    <n v="365"/>
    <m/>
    <n v="-117.33698630136986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33916.694844486337"/>
    <n v="32220.860102262021"/>
    <n v="1695.8347422243169"/>
    <n v="0.75"/>
    <n v="1271.8760566682377"/>
    <n v="1695.8347422243185"/>
  </r>
  <r>
    <n v="1179"/>
    <x v="0"/>
    <m/>
    <x v="5"/>
    <s v="EHS &amp; FIRE"/>
    <d v="2021-04-08T00:00:00"/>
    <s v="2021-22"/>
    <m/>
    <n v="9.5000000000000001E-2"/>
    <m/>
    <m/>
    <n v="27199.58"/>
    <m/>
    <n v="27199.58"/>
    <n v="2534.4047008219181"/>
    <n v="2583.9601000000002"/>
    <n v="5118.3648008219188"/>
    <n v="22081.215199178085"/>
    <n v="24665.175299178085"/>
    <n v="10"/>
    <n v="365"/>
    <m/>
    <n v="4.9917808219178088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527777777777779"/>
    <n v="6"/>
    <n v="0.95"/>
    <n v="29904.613676268862"/>
    <n v="13507.609413542461"/>
    <n v="16397.004262726401"/>
    <n v="0.75"/>
    <n v="12297.7531970448"/>
    <n v="12297.7531970448"/>
  </r>
  <r>
    <n v="1180"/>
    <x v="0"/>
    <m/>
    <x v="5"/>
    <s v="FOR SECURITY"/>
    <d v="2021-05-06T00:00:00"/>
    <s v="2021-22"/>
    <m/>
    <n v="9.5000000000000001E-2"/>
    <m/>
    <m/>
    <n v="27085.43"/>
    <m/>
    <n v="27085.43"/>
    <n v="2326.3787136986302"/>
    <n v="2573.1158500000001"/>
    <n v="4899.4945636986304"/>
    <n v="22185.93543630137"/>
    <n v="24759.051286301372"/>
    <n v="10"/>
    <n v="365"/>
    <m/>
    <n v="4.9917808219178088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749999999999999"/>
    <n v="6"/>
    <n v="0.95"/>
    <n v="29677.337177033496"/>
    <n v="13039.480022159092"/>
    <n v="16637.857154874404"/>
    <n v="0.75"/>
    <n v="12478.392866155802"/>
    <n v="12478.392866155802"/>
  </r>
  <r>
    <n v="1181"/>
    <x v="0"/>
    <m/>
    <x v="5"/>
    <s v="Canaon Super G3 Multiline Fax Board F1 IRC"/>
    <d v="2008-03-20T00:00:00"/>
    <s v="2007-08"/>
    <m/>
    <n v="0"/>
    <m/>
    <m/>
    <n v="27035"/>
    <m/>
    <n v="27035"/>
    <n v="25683.25"/>
    <n v="0"/>
    <n v="25683.25"/>
    <n v="1351.75"/>
    <n v="1351.75"/>
    <n v="3"/>
    <n v="365"/>
    <m/>
    <n v="4.9917808219178088"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902777777777779"/>
    <n v="6"/>
    <n v="0.95"/>
    <n v="48797.288927109017"/>
    <n v="46357.424480753565"/>
    <n v="2439.8644463554519"/>
    <n v="0.75"/>
    <n v="1829.898334766589"/>
    <n v="2439.8644463554529"/>
  </r>
  <r>
    <n v="1182"/>
    <x v="0"/>
    <m/>
    <x v="5"/>
    <s v="Videocon dish TV"/>
    <d v="2013-05-07T00:00:00"/>
    <s v="2013-14"/>
    <m/>
    <n v="6.4345608239409241E-2"/>
    <m/>
    <m/>
    <n v="27030"/>
    <m/>
    <n v="27030"/>
    <n v="15071.385627059721"/>
    <n v="1739.2617907112317"/>
    <n v="16810.647417770953"/>
    <n v="10219.352582229047"/>
    <n v="11958.614372940279"/>
    <n v="15"/>
    <n v="365"/>
    <m/>
    <n v="4.9917808219178088"/>
    <d v="2013-05-01T00:00:00"/>
    <m/>
    <m/>
    <m/>
    <m/>
    <m/>
    <m/>
    <m/>
    <s v="Colour TV"/>
    <n v="652"/>
    <n v="17"/>
    <n v="96"/>
    <n v="144"/>
    <n v="95.4"/>
    <n v="0.99375000000000002"/>
    <n v="0.99375000000000002"/>
    <n v="10.772222222222222"/>
    <n v="8"/>
    <n v="0.9"/>
    <n v="26861.0625"/>
    <n v="24174.956249999999"/>
    <n v="2686.1062500000007"/>
    <n v="0.75"/>
    <n v="2014.5796875000005"/>
    <n v="2686.1062499999994"/>
  </r>
  <r>
    <n v="1183"/>
    <x v="0"/>
    <m/>
    <x v="5"/>
    <s v="FURNITURE &amp; FIXTURE"/>
    <d v="2017-03-31T00:00:00"/>
    <s v="2016-17"/>
    <m/>
    <n v="9.5000000000000001E-2"/>
    <m/>
    <m/>
    <n v="27000"/>
    <m/>
    <n v="27000"/>
    <n v="12832.027397260274"/>
    <n v="2565"/>
    <n v="15397.027397260274"/>
    <n v="11602.972602739726"/>
    <n v="14167.972602739726"/>
    <n v="10"/>
    <n v="365"/>
    <m/>
    <n v="4.9917808219178088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7151.072961373393"/>
    <n v="35293.519313304721"/>
    <n v="1857.5536480686715"/>
    <n v="0.75"/>
    <n v="1393.1652360515036"/>
    <n v="1857.5536480686712"/>
  </r>
  <r>
    <n v="1184"/>
    <x v="0"/>
    <m/>
    <x v="5"/>
    <s v="SPLIT AC 1.5 Ton-TRF TO ASSETS"/>
    <d v="2018-03-31T00:00:00"/>
    <s v="2017-18"/>
    <m/>
    <n v="0.19"/>
    <m/>
    <m/>
    <n v="27000"/>
    <m/>
    <n v="27000"/>
    <n v="20527.027397260274"/>
    <n v="5130"/>
    <n v="25657.027397260274"/>
    <n v="1342.9726027397264"/>
    <n v="6472.9726027397264"/>
    <n v="10"/>
    <n v="365"/>
    <m/>
    <n v="4.9917808219178088"/>
    <d v="2018-03-01T00:00:00"/>
    <m/>
    <m/>
    <m/>
    <m/>
    <m/>
    <m/>
    <m/>
    <s v="Air conditioner"/>
    <n v="653"/>
    <n v="75"/>
    <n v="116"/>
    <n v="144"/>
    <n v="122.3"/>
    <n v="1.0543103448275861"/>
    <n v="1.0543103448275861"/>
    <n v="5.875"/>
    <n v="8"/>
    <n v="0.9"/>
    <n v="28466.379310344826"/>
    <n v="18814.497575431033"/>
    <n v="9651.8817349137935"/>
    <n v="0.75"/>
    <n v="7238.9113011853451"/>
    <n v="7238.9113011853451"/>
  </r>
  <r>
    <n v="1185"/>
    <x v="0"/>
    <m/>
    <x v="5"/>
    <s v="01 Air gun(MOD 45)National Type"/>
    <d v="2012-04-01T00:00:00"/>
    <s v="2012-13"/>
    <m/>
    <n v="6.69504741833509E-2"/>
    <m/>
    <m/>
    <n v="26937.5"/>
    <m/>
    <n v="26937.5"/>
    <n v="16573.233008429928"/>
    <n v="1803.4783983140148"/>
    <n v="18376.711406743943"/>
    <n v="8560.7885932560566"/>
    <n v="10364.266991570072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1559.97353224254"/>
    <n v="39481.974855630411"/>
    <n v="2077.9986766121292"/>
    <n v="0.75"/>
    <n v="1558.4990074590969"/>
    <n v="2077.9986766121287"/>
  </r>
  <r>
    <n v="1186"/>
    <x v="0"/>
    <m/>
    <x v="10"/>
    <s v="Kirloskar Make1.5HPSubmersible Pump Set"/>
    <d v="2012-04-01T00:00:00"/>
    <s v="2012-13"/>
    <m/>
    <n v="2.0606979091564528E-2"/>
    <m/>
    <m/>
    <n v="26936"/>
    <m/>
    <n v="26936"/>
    <n v="8937.1123356885346"/>
    <n v="555.06958881038213"/>
    <n v="9492.1819244989165"/>
    <n v="17443.818075501084"/>
    <n v="17998.887664311464"/>
    <n v="40"/>
    <n v="365"/>
    <m/>
    <n v="4.9917808219178088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33587.491046182848"/>
    <n v="31908.116493873702"/>
    <n v="1679.3745523091457"/>
    <n v="0.75"/>
    <n v="1259.5309142318592"/>
    <n v="1679.3745523091438"/>
  </r>
  <r>
    <n v="1187"/>
    <x v="0"/>
    <m/>
    <x v="5"/>
    <s v="Sokkia C320 Automatic Level"/>
    <d v="2012-04-01T00:00:00"/>
    <s v="2012-13"/>
    <m/>
    <n v="6.2115384615384614E-2"/>
    <m/>
    <m/>
    <n v="26647.5"/>
    <m/>
    <n v="26647.5"/>
    <n v="17039.026442307695"/>
    <n v="1655.2197115384615"/>
    <n v="18694.246153846158"/>
    <n v="7953.2538461538425"/>
    <n v="9608.4735576923049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1112.552935514919"/>
    <n v="39056.925288739178"/>
    <n v="2055.6276467757416"/>
    <n v="0.75"/>
    <n v="1541.7207350818062"/>
    <n v="2055.627646775748"/>
  </r>
  <r>
    <n v="1188"/>
    <x v="0"/>
    <m/>
    <x v="5"/>
    <s v="MS ERW Elbow 18'' x 6MM 90 degr"/>
    <d v="2013-09-15T00:00:00"/>
    <s v="2013-14"/>
    <m/>
    <n v="6.3927420883077499E-2"/>
    <m/>
    <m/>
    <n v="26625"/>
    <m/>
    <n v="26625"/>
    <n v="14302.590305629756"/>
    <n v="1702.0675810119385"/>
    <n v="16004.657886641695"/>
    <n v="10620.342113358305"/>
    <n v="12322.409694370244"/>
    <n v="15"/>
    <n v="365"/>
    <m/>
    <n v="-117.33698630136986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16666666666666"/>
    <n v="6"/>
    <n v="0.95"/>
    <n v="37971.419039145905"/>
    <n v="36072.848087188613"/>
    <n v="1898.570951957292"/>
    <n v="0.75"/>
    <n v="1423.928213967969"/>
    <n v="1898.570951957297"/>
  </r>
  <r>
    <n v="1189"/>
    <x v="0"/>
    <m/>
    <x v="5"/>
    <s v="BN.443,Biometric Time Attendance Systems for 12GA"/>
    <d v="2012-04-01T00:00:00"/>
    <s v="2012-13"/>
    <m/>
    <n v="6.5068493150684942E-2"/>
    <m/>
    <m/>
    <n v="26600"/>
    <m/>
    <n v="26600"/>
    <n v="16615.890410958909"/>
    <n v="1730.8219178082195"/>
    <n v="18346.712328767127"/>
    <n v="8253.2876712328725"/>
    <n v="9984.1095890410907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1039.26852743022"/>
    <n v="38987.305101058708"/>
    <n v="2051.9634263715125"/>
    <n v="0.75"/>
    <n v="1538.9725697786344"/>
    <n v="2051.9634263715129"/>
  </r>
  <r>
    <n v="1190"/>
    <x v="0"/>
    <m/>
    <x v="5"/>
    <s v="FURNITURE &amp; FIXTURE"/>
    <d v="2017-03-31T00:00:00"/>
    <s v="2016-17"/>
    <m/>
    <n v="9.5000000000000001E-2"/>
    <m/>
    <m/>
    <n v="26500"/>
    <m/>
    <n v="26500"/>
    <n v="12594.397260273972"/>
    <n v="2517.5"/>
    <n v="15111.897260273972"/>
    <n v="11388.102739726028"/>
    <n v="13905.602739726028"/>
    <n v="10"/>
    <n v="365"/>
    <m/>
    <n v="4.9917808219178088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6463.090128755372"/>
    <n v="34639.9356223176"/>
    <n v="1823.1545064377715"/>
    <n v="0.75"/>
    <n v="1367.3658798283286"/>
    <n v="1823.1545064377701"/>
  </r>
  <r>
    <n v="1191"/>
    <x v="0"/>
    <m/>
    <x v="5"/>
    <s v="MAKE - LG"/>
    <d v="2017-10-23T00:00:00"/>
    <s v="2017-18"/>
    <m/>
    <n v="0.19"/>
    <m/>
    <m/>
    <n v="26500"/>
    <m/>
    <n v="26500"/>
    <n v="22347.123287671231"/>
    <n v="2827.8767123287689"/>
    <n v="25175"/>
    <n v="1325"/>
    <n v="4152.8767123287689"/>
    <n v="5"/>
    <n v="365"/>
    <m/>
    <n v="-117.33698630136986"/>
    <d v="2017-10-01T00:00:00"/>
    <m/>
    <m/>
    <m/>
    <m/>
    <m/>
    <m/>
    <m/>
    <s v="a. Manufacture of furniture"/>
    <n v="844"/>
    <n v="70"/>
    <n v="122.1"/>
    <n v="144"/>
    <n v="160.30000000000001"/>
    <n v="1.3128583128583131"/>
    <n v="1.3128583128583131"/>
    <n v="6.3111111111111109"/>
    <n v="6"/>
    <n v="0.95"/>
    <n v="34790.745290745297"/>
    <n v="33051.208026208034"/>
    <n v="1739.5372645372627"/>
    <n v="0.75"/>
    <n v="1304.652948402947"/>
    <n v="1739.5372645372663"/>
  </r>
  <r>
    <n v="1192"/>
    <x v="0"/>
    <m/>
    <x v="10"/>
    <s v="7.5HP Openwell Submersible Pump"/>
    <d v="2014-02-20T00:00:00"/>
    <s v="2013-14"/>
    <m/>
    <n v="2.3670192307692305E-2"/>
    <m/>
    <m/>
    <n v="26490.34"/>
    <m/>
    <n v="26490.34"/>
    <n v="5169.5326273993678"/>
    <n v="627.0314420961538"/>
    <n v="5796.5640694955218"/>
    <n v="20693.775930504478"/>
    <n v="21320.807372600633"/>
    <n v="40"/>
    <n v="365"/>
    <m/>
    <n v="4.9917808219178088"/>
    <d v="2014-02-01T00:00:00"/>
    <m/>
    <m/>
    <m/>
    <m/>
    <m/>
    <m/>
    <m/>
    <s v="b. Manufacture of fluid power equipment"/>
    <n v="726"/>
    <n v="26"/>
    <n v="106.8"/>
    <n v="144"/>
    <n v="132.30000000000001"/>
    <n v="1.2387640449438204"/>
    <n v="1.2387640449438204"/>
    <n v="9.9861111111111107"/>
    <n v="8"/>
    <n v="0.95"/>
    <n v="32815.280730337086"/>
    <n v="31174.516693820231"/>
    <n v="1640.7640365168554"/>
    <n v="0.75"/>
    <n v="1230.5730273876416"/>
    <n v="1640.7640365168559"/>
  </r>
  <r>
    <n v="1193"/>
    <x v="0"/>
    <m/>
    <x v="5"/>
    <s v="10 HP Open well pump KOST"/>
    <d v="2013-08-26T00:00:00"/>
    <s v="2013-14"/>
    <m/>
    <n v="6.3989918204299029E-2"/>
    <m/>
    <m/>
    <n v="26145"/>
    <m/>
    <n v="26145"/>
    <n v="14125.861360104333"/>
    <n v="1673.0164114513982"/>
    <n v="15798.87777155573"/>
    <n v="10346.12222844427"/>
    <n v="12019.138639895667"/>
    <n v="15"/>
    <n v="365"/>
    <m/>
    <n v="4.9917808219178088"/>
    <d v="2013-08-01T00:00:00"/>
    <m/>
    <m/>
    <m/>
    <m/>
    <m/>
    <m/>
    <m/>
    <s v="b. Manufacture of computers and peripheral equipment"/>
    <n v="644"/>
    <n v="20"/>
    <n v="98.6"/>
    <n v="144"/>
    <n v="135.1"/>
    <n v="1.3701825557809331"/>
    <n v="1.3701825557809331"/>
    <n v="10.469444444444445"/>
    <n v="5"/>
    <n v="1"/>
    <n v="35823.422920892495"/>
    <n v="35823.422920892495"/>
    <n v="0"/>
    <n v="0.75"/>
    <n v="0"/>
    <n v="0"/>
  </r>
  <r>
    <n v="1194"/>
    <x v="0"/>
    <m/>
    <x v="5"/>
    <s v=""/>
    <d v="2022-08-31T00:00:00"/>
    <s v="2022-23"/>
    <m/>
    <n v="9.5000000000000001E-2"/>
    <m/>
    <m/>
    <n v="0"/>
    <n v="26134.639999999999"/>
    <n v="26134.639999999999"/>
    <m/>
    <n v="1448.8614805479451"/>
    <n v="1448.8614805479451"/>
    <n v="24685.778519452055"/>
    <n v="0"/>
    <n v="10"/>
    <n v="365"/>
    <m/>
    <n v="4.9917808219178088"/>
    <d v="2022-08-01T00:00:00"/>
    <m/>
    <m/>
    <m/>
    <m/>
    <m/>
    <m/>
    <m/>
    <s v="a. Manufacture of furniture"/>
    <n v="844"/>
    <n v="128"/>
    <n v="157.19999999999999"/>
    <n v="144"/>
    <n v="160.30000000000001"/>
    <n v="1.0197201017811706"/>
    <n v="1.0197201017811706"/>
    <n v="1.4583333333333333"/>
    <n v="6"/>
    <n v="0.95"/>
    <n v="26650.017760814251"/>
    <n v="6153.5631287991237"/>
    <n v="20496.454632015128"/>
    <n v="0.75"/>
    <n v="15372.340974011346"/>
    <n v="15372.340974011346"/>
  </r>
  <r>
    <n v="1195"/>
    <x v="0"/>
    <m/>
    <x v="5"/>
    <s v="05 nos of Hand held metal detector"/>
    <d v="2012-04-01T00:00:00"/>
    <s v="2012-13"/>
    <m/>
    <n v="7.1255005268703903E-2"/>
    <m/>
    <m/>
    <n v="26105"/>
    <m/>
    <n v="26105"/>
    <n v="15499.190437302426"/>
    <n v="1860.1119125395153"/>
    <n v="17359.302349841942"/>
    <n v="8745.6976501580575"/>
    <n v="10605.809562697574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0275.567853705485"/>
    <n v="38261.789461020213"/>
    <n v="2013.7783926852717"/>
    <n v="0.75"/>
    <n v="1510.3337945139538"/>
    <n v="2013.778392685276"/>
  </r>
  <r>
    <n v="1196"/>
    <x v="0"/>
    <m/>
    <x v="5"/>
    <s v="Steel Almirah (Size-32&quot;X18&quot;X78&quot;)"/>
    <d v="2021-03-31T00:00:00"/>
    <s v="2020-21"/>
    <m/>
    <n v="9.5000000000000001E-2"/>
    <m/>
    <m/>
    <n v="26039.13"/>
    <m/>
    <n v="26039.13"/>
    <n v="2480.4946578082195"/>
    <n v="2473.7173500000004"/>
    <n v="4954.2120078082198"/>
    <n v="21084.917992191782"/>
    <n v="23558.635342191781"/>
    <n v="10"/>
    <n v="365"/>
    <m/>
    <n v="4.9917808219178088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29148.551250000004"/>
    <n v="13268.663433593752"/>
    <n v="15879.887816406252"/>
    <n v="0.75"/>
    <n v="11909.91586230469"/>
    <n v="11909.91586230469"/>
  </r>
  <r>
    <n v="1197"/>
    <x v="0"/>
    <m/>
    <x v="5"/>
    <s v="ABT SOFTWARE"/>
    <d v="2020-09-21T00:00:00"/>
    <s v="2020-21"/>
    <m/>
    <n v="0.2"/>
    <m/>
    <m/>
    <n v="25960"/>
    <m/>
    <n v="25960"/>
    <n v="7923.1342465753423"/>
    <n v="5192"/>
    <n v="13115.134246575342"/>
    <n v="12844.865753424658"/>
    <n v="18036.865753424659"/>
    <n v="5"/>
    <n v="365"/>
    <m/>
    <n v="4.9917808219178088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25877.5873015873"/>
    <n v="17596.759365079364"/>
    <n v="8280.8279365079361"/>
    <n v="0.75"/>
    <n v="6210.6209523809521"/>
    <n v="6210.6209523809521"/>
  </r>
  <r>
    <n v="1198"/>
    <x v="0"/>
    <m/>
    <x v="5"/>
    <s v="FOR SECURITY USED"/>
    <d v="2021-11-25T00:00:00"/>
    <s v="2021-22"/>
    <m/>
    <n v="0.19"/>
    <m/>
    <m/>
    <n v="25928"/>
    <m/>
    <n v="25928"/>
    <n v="1714.089424657534"/>
    <n v="4926.32"/>
    <n v="6640.4094246575332"/>
    <n v="19287.590575342467"/>
    <n v="24213.910575342466"/>
    <n v="5"/>
    <n v="365"/>
    <m/>
    <n v="-117.33698630136986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222222222222223"/>
    <n v="6"/>
    <n v="0.95"/>
    <n v="27634.696808510638"/>
    <n v="9723.3192474389289"/>
    <n v="17911.377561071709"/>
    <n v="0.75"/>
    <n v="13433.533170803781"/>
    <n v="13433.533170803781"/>
  </r>
  <r>
    <n v="1199"/>
    <x v="0"/>
    <m/>
    <x v="5"/>
    <s v="LABOUR COLONY MAINTNCE"/>
    <d v="2021-09-21T00:00:00"/>
    <s v="2021-22"/>
    <m/>
    <n v="0.19"/>
    <m/>
    <m/>
    <n v="25926.959999999999"/>
    <m/>
    <n v="25926.959999999999"/>
    <n v="2591.2753446575343"/>
    <n v="4926.1224000000002"/>
    <n v="7517.3977446575345"/>
    <n v="18409.562255342466"/>
    <n v="23335.684655342466"/>
    <n v="5"/>
    <n v="365"/>
    <m/>
    <n v="4.991780821917808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"/>
    <n v="6"/>
    <n v="0.95"/>
    <n v="28062.739284267387"/>
    <n v="10663.840928021606"/>
    <n v="17398.89835624578"/>
    <n v="0.75"/>
    <n v="13049.173767184335"/>
    <n v="13049.173767184335"/>
  </r>
  <r>
    <n v="1200"/>
    <x v="0"/>
    <m/>
    <x v="5"/>
    <s v="LABOUR COLONY MAINTNCE"/>
    <d v="2021-09-21T00:00:00"/>
    <s v="2021-22"/>
    <m/>
    <n v="0.19"/>
    <m/>
    <m/>
    <n v="25926.959999999999"/>
    <m/>
    <n v="25926.959999999999"/>
    <n v="2591.2753446575343"/>
    <n v="4926.1224000000002"/>
    <n v="7517.3977446575345"/>
    <n v="18409.562255342466"/>
    <n v="23335.684655342466"/>
    <n v="5"/>
    <n v="365"/>
    <m/>
    <n v="4.991780821917808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"/>
    <n v="6"/>
    <n v="0.95"/>
    <n v="28062.739284267387"/>
    <n v="10663.840928021606"/>
    <n v="17398.89835624578"/>
    <n v="0.75"/>
    <n v="13049.173767184335"/>
    <n v="13049.173767184335"/>
  </r>
  <r>
    <n v="1201"/>
    <x v="0"/>
    <m/>
    <x v="5"/>
    <s v="LABOUR COLONY MAINTNCE"/>
    <d v="2021-09-18T00:00:00"/>
    <s v="2021-22"/>
    <m/>
    <n v="0.19"/>
    <m/>
    <m/>
    <n v="25926.959999999999"/>
    <m/>
    <n v="25926.959999999999"/>
    <n v="2631.7640219178083"/>
    <n v="4926.1224000000002"/>
    <n v="7557.8864219178085"/>
    <n v="18369.073578082192"/>
    <n v="23295.195978082193"/>
    <n v="5"/>
    <n v="365"/>
    <m/>
    <n v="-117.33698630136986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083333333333332"/>
    <n v="6"/>
    <n v="0.95"/>
    <n v="28062.739284267387"/>
    <n v="10700.868153466126"/>
    <n v="17361.871130801261"/>
    <n v="0.75"/>
    <n v="13021.403348100946"/>
    <n v="13021.403348100946"/>
  </r>
  <r>
    <n v="1202"/>
    <x v="0"/>
    <m/>
    <x v="5"/>
    <s v="FOR SUNI DEVADI"/>
    <d v="2021-12-09T00:00:00"/>
    <s v="2021-22"/>
    <m/>
    <n v="9.5000000000000001E-2"/>
    <m/>
    <m/>
    <n v="25915.13"/>
    <m/>
    <n v="25915.13"/>
    <n v="762.18882342465758"/>
    <n v="2461.9373500000002"/>
    <n v="3224.1261734246577"/>
    <n v="22691.003826575343"/>
    <n v="25152.941176575343"/>
    <n v="10"/>
    <n v="365"/>
    <m/>
    <n v="4.9917808219178088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833333333333331"/>
    <n v="6"/>
    <n v="0.95"/>
    <n v="26922.847303953338"/>
    <n v="9307.0787416027561"/>
    <n v="17615.768562350582"/>
    <n v="0.75"/>
    <n v="13211.826421762937"/>
    <n v="13211.826421762937"/>
  </r>
  <r>
    <n v="1203"/>
    <x v="0"/>
    <m/>
    <x v="5"/>
    <s v="Centre Table"/>
    <d v="2012-04-01T00:00:00"/>
    <s v="2012-13"/>
    <m/>
    <n v="0.10915332191780823"/>
    <m/>
    <m/>
    <n v="25900.06"/>
    <m/>
    <n v="25900.06"/>
    <n v="25900.060000000005"/>
    <n v="0"/>
    <n v="25900.060000000005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9959.380346487007"/>
    <n v="37961.411329162656"/>
    <n v="1997.9690173243507"/>
    <n v="0.75"/>
    <n v="1498.476762993263"/>
    <n v="1997.9690173243521"/>
  </r>
  <r>
    <n v="1204"/>
    <x v="0"/>
    <m/>
    <x v="5"/>
    <s v="1.3 MP IR DOME CAMERA"/>
    <d v="2015-12-29T00:00:00"/>
    <s v="2015-16"/>
    <m/>
    <n v="6.3333333333333325E-2"/>
    <m/>
    <m/>
    <n v="25537.5"/>
    <m/>
    <n v="25537.5"/>
    <n v="10120.779452054794"/>
    <n v="1617.3749999999998"/>
    <n v="11738.154452054794"/>
    <n v="13799.345547945206"/>
    <n v="15416.720547945206"/>
    <n v="15"/>
    <n v="365"/>
    <m/>
    <n v="4.9917808219178088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277777777777782"/>
    <n v="6"/>
    <n v="0.95"/>
    <n v="36259.178476527901"/>
    <n v="34446.219552701506"/>
    <n v="1812.9589238263943"/>
    <n v="0.75"/>
    <n v="1359.7191928697957"/>
    <n v="1812.9589238263966"/>
  </r>
  <r>
    <n v="1205"/>
    <x v="0"/>
    <m/>
    <x v="5"/>
    <s v="LASERJET MULTIFUNCTION PRINTER"/>
    <d v="2012-04-01T00:00:00"/>
    <s v="2012-13"/>
    <m/>
    <n v="0.5853860273972602"/>
    <m/>
    <m/>
    <n v="25499.759999999998"/>
    <m/>
    <n v="25499.759999999998"/>
    <n v="24224.771999999997"/>
    <n v="0"/>
    <n v="24224.771999999997"/>
    <n v="1274.9880000000012"/>
    <n v="1274.9880000000012"/>
    <n v="3"/>
    <n v="365"/>
    <m/>
    <n v="-117.33698630136986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23901.267582089553"/>
    <n v="23901.267582089553"/>
    <n v="0"/>
    <n v="0.75"/>
    <n v="0"/>
    <n v="0"/>
  </r>
  <r>
    <n v="1206"/>
    <x v="0"/>
    <m/>
    <x v="5"/>
    <s v="CENTER TABLE"/>
    <d v="2019-09-19T00:00:00"/>
    <s v="2019-20"/>
    <m/>
    <n v="9.5000000000000001E-2"/>
    <m/>
    <m/>
    <n v="25498.62"/>
    <m/>
    <n v="25498.62"/>
    <n v="6138.8800890410957"/>
    <n v="2422.3688999999999"/>
    <n v="8561.2489890410961"/>
    <n v="16937.371010958901"/>
    <n v="19359.739910958902"/>
    <n v="10"/>
    <n v="365"/>
    <m/>
    <n v="-117.33698630136986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31177.946498855839"/>
    <n v="21748.061106400972"/>
    <n v="9429.8853924548675"/>
    <n v="0.75"/>
    <n v="7072.4140443411507"/>
    <n v="7072.4140443411507"/>
  </r>
  <r>
    <n v="1207"/>
    <x v="0"/>
    <m/>
    <x v="5"/>
    <s v="HT jointing kit 300 x 3core st"/>
    <d v="2014-03-07T00:00:00"/>
    <s v="2013-14"/>
    <m/>
    <n v="6.3405963302752291E-2"/>
    <m/>
    <m/>
    <n v="25494.06"/>
    <m/>
    <n v="25494.06"/>
    <n v="13014.746465809978"/>
    <n v="1616.4754327981652"/>
    <n v="14631.221898608143"/>
    <n v="10862.838101391859"/>
    <n v="12479.313534190023"/>
    <n v="15"/>
    <n v="365"/>
    <m/>
    <n v="-117.33698630136986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88888888888882"/>
    <n v="6"/>
    <n v="0.95"/>
    <n v="35444.040052038166"/>
    <n v="33671.838049436257"/>
    <n v="1772.202002601909"/>
    <n v="0.75"/>
    <n v="1329.1515019514318"/>
    <n v="1772.20200260191"/>
  </r>
  <r>
    <n v="1208"/>
    <x v="0"/>
    <m/>
    <x v="5"/>
    <s v="pH Meter &amp; Conductivity Meter"/>
    <d v="2021-03-23T00:00:00"/>
    <s v="2020-21"/>
    <m/>
    <n v="6.3333333333333325E-2"/>
    <m/>
    <m/>
    <n v="25440.799999999999"/>
    <m/>
    <n v="25440.799999999999"/>
    <n v="1650.9801351598171"/>
    <n v="1611.2506666666663"/>
    <n v="3262.2308018264835"/>
    <n v="22178.569198173514"/>
    <n v="23789.819864840181"/>
    <n v="15"/>
    <n v="365"/>
    <m/>
    <n v="6.1479452054794521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944444444444444"/>
    <n v="6"/>
    <n v="0.95"/>
    <n v="28478.772625698326"/>
    <n v="13051.452325082764"/>
    <n v="15427.320300615562"/>
    <n v="0.75"/>
    <n v="11570.490225461672"/>
    <n v="11570.490225461672"/>
  </r>
  <r>
    <n v="1209"/>
    <x v="0"/>
    <m/>
    <x v="5"/>
    <s v="FURNITURE &amp; FIXTURE"/>
    <d v="2017-03-31T00:00:00"/>
    <s v="2016-17"/>
    <m/>
    <n v="9.5000000000000001E-2"/>
    <m/>
    <m/>
    <n v="25398"/>
    <m/>
    <n v="25398"/>
    <n v="12070.660438356163"/>
    <n v="2412.81"/>
    <n v="14483.470438356162"/>
    <n v="10914.529561643838"/>
    <n v="13327.339561643837"/>
    <n v="10"/>
    <n v="365"/>
    <m/>
    <n v="5.9917808219178088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4946.775965665242"/>
    <n v="33199.437167381977"/>
    <n v="1747.3387982832646"/>
    <n v="0.75"/>
    <n v="1310.5040987124485"/>
    <n v="1747.3387982832637"/>
  </r>
  <r>
    <n v="1210"/>
    <x v="0"/>
    <m/>
    <x v="5"/>
    <s v="Honda Make Water pump"/>
    <d v="2013-06-08T00:00:00"/>
    <s v="2013-14"/>
    <m/>
    <n v="6.4241502510621856E-2"/>
    <m/>
    <m/>
    <n v="25350"/>
    <m/>
    <n v="25350"/>
    <n v="14007.971572167811"/>
    <n v="1628.5220886442642"/>
    <n v="15636.493660812075"/>
    <n v="9713.5063391879248"/>
    <n v="11342.028427832189"/>
    <n v="15"/>
    <n v="365"/>
    <m/>
    <n v="6.4657534246575334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86111111111112"/>
    <n v="6"/>
    <n v="0.95"/>
    <n v="38227.704609595487"/>
    <n v="36316.31937911571"/>
    <n v="1911.3852304797765"/>
    <n v="0.75"/>
    <n v="1433.5389228598324"/>
    <n v="1911.3852304797761"/>
  </r>
  <r>
    <n v="1211"/>
    <x v="0"/>
    <m/>
    <x v="5"/>
    <s v="Steel Almirah"/>
    <d v="2013-10-28T00:00:00"/>
    <s v="2013-14"/>
    <m/>
    <n v="6.3794642857142855E-2"/>
    <m/>
    <m/>
    <n v="25200"/>
    <m/>
    <n v="25200"/>
    <n v="13369.31506849315"/>
    <n v="1607.625"/>
    <n v="14976.94006849315"/>
    <n v="10223.05993150685"/>
    <n v="11830.68493150685"/>
    <n v="15"/>
    <n v="365"/>
    <m/>
    <n v="6.4383561643835616"/>
    <d v="2013-10-01T00:00:00"/>
    <m/>
    <m/>
    <m/>
    <m/>
    <m/>
    <m/>
    <m/>
    <s v="a. Manufacture of furniture"/>
    <n v="844"/>
    <n v="22"/>
    <n v="113.3"/>
    <n v="144"/>
    <n v="160.30000000000001"/>
    <n v="1.4148278905560461"/>
    <n v="1.4148278905560461"/>
    <n v="10.297222222222222"/>
    <n v="6"/>
    <n v="0.95"/>
    <n v="35653.66284201236"/>
    <n v="33870.979699911739"/>
    <n v="1782.6831421006209"/>
    <n v="0.75"/>
    <n v="1337.0123565754657"/>
    <n v="1782.6831421006195"/>
  </r>
  <r>
    <n v="1212"/>
    <x v="0"/>
    <m/>
    <x v="5"/>
    <s v="MS Door"/>
    <d v="2015-09-01T00:00:00"/>
    <m/>
    <m/>
    <n v="0.41369863013698627"/>
    <m/>
    <m/>
    <n v="24997.53"/>
    <m/>
    <n v="24997.53"/>
    <n v="24997.53"/>
    <n v="0"/>
    <n v="24997.53"/>
    <n v="0"/>
    <n v="0"/>
    <n v="10"/>
    <n v="365"/>
    <m/>
    <n v="6.476712328767122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132.588449053197"/>
    <n v="34325.959026600533"/>
    <n v="1806.6294224526646"/>
    <n v="0.75"/>
    <n v="1354.9720668394984"/>
    <n v="1806.6294224526614"/>
  </r>
  <r>
    <n v="1213"/>
    <x v="0"/>
    <m/>
    <x v="5"/>
    <s v="Lawn Mower Electric-1700wt &amp;asseseries"/>
    <d v="2012-04-01T00:00:00"/>
    <s v="2012-13"/>
    <m/>
    <n v="6.5208640674394108E-2"/>
    <m/>
    <m/>
    <n v="24960"/>
    <m/>
    <n v="24960"/>
    <n v="15573.961643835621"/>
    <n v="1627.607671232877"/>
    <n v="17201.569315068497"/>
    <n v="7758.4306849315035"/>
    <n v="9386.0383561643794"/>
    <n v="15"/>
    <n v="365"/>
    <m/>
    <n v="6.482191780821917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8509.027911453319"/>
    <n v="36583.576515880646"/>
    <n v="1925.4513955726725"/>
    <n v="0.75"/>
    <n v="1444.0885466795044"/>
    <n v="1925.4513955726677"/>
  </r>
  <r>
    <n v="1214"/>
    <x v="0"/>
    <m/>
    <x v="5"/>
    <s v="Sofa Set-TRF TO ASSETS"/>
    <d v="2018-03-31T00:00:00"/>
    <s v="2017-18"/>
    <m/>
    <n v="0.19"/>
    <m/>
    <m/>
    <n v="24785.15"/>
    <m/>
    <n v="24785.15"/>
    <n v="18843.164929452054"/>
    <n v="4709.1785"/>
    <n v="23552.343429452056"/>
    <n v="1232.8065705479457"/>
    <n v="5941.9850705479475"/>
    <n v="10"/>
    <n v="365"/>
    <m/>
    <n v="6.4328767123287669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31886.513202247195"/>
    <n v="29661.100301673694"/>
    <n v="2225.4129005735012"/>
    <n v="0.75"/>
    <n v="1669.0596754301259"/>
    <n v="1669.0596754301259"/>
  </r>
  <r>
    <n v="1215"/>
    <x v="0"/>
    <m/>
    <x v="11"/>
    <s v=""/>
    <d v="2023-01-09T00:00:00"/>
    <s v="2022-23"/>
    <m/>
    <n v="0.31666666666666665"/>
    <m/>
    <m/>
    <n v="0"/>
    <n v="24780"/>
    <n v="24780"/>
    <m/>
    <n v="1762.8876712328765"/>
    <n v="1762.8876712328765"/>
    <n v="23017.112328767122"/>
    <n v="0"/>
    <n v="3"/>
    <n v="365"/>
    <m/>
    <n v="6.4821917808219176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1000000000000001"/>
    <n v="5"/>
    <n v="1"/>
    <n v="24798.355555555554"/>
    <n v="5455.6382222222219"/>
    <n v="19342.717333333334"/>
    <n v="0.75"/>
    <n v="14507.038"/>
    <n v="14507.038"/>
  </r>
  <r>
    <n v="1216"/>
    <x v="0"/>
    <m/>
    <x v="11"/>
    <s v=""/>
    <d v="2022-06-16T00:00:00"/>
    <s v="2022-23"/>
    <m/>
    <n v="0.31666666666666665"/>
    <m/>
    <m/>
    <n v="0"/>
    <n v="24780"/>
    <n v="24780"/>
    <m/>
    <n v="6213.1041095890405"/>
    <n v="6213.1041095890405"/>
    <n v="18566.89589041096"/>
    <n v="0"/>
    <n v="3"/>
    <n v="365"/>
    <m/>
    <n v="-117.33698630136986"/>
    <d v="2022-06-01T00:00:00"/>
    <m/>
    <m/>
    <m/>
    <m/>
    <m/>
    <m/>
    <m/>
    <s v="b. Manufacture of computers and peripheral equipment"/>
    <n v="644"/>
    <n v="126"/>
    <n v="134.9"/>
    <n v="144"/>
    <n v="135.1"/>
    <n v="1.0014825796886582"/>
    <n v="1.0014825796886582"/>
    <n v="1.663888888888889"/>
    <n v="5"/>
    <n v="1"/>
    <n v="24816.738324684949"/>
    <n v="8258.4590313812714"/>
    <n v="16558.279293303676"/>
    <n v="0.75"/>
    <n v="12418.709469977757"/>
    <n v="12418.709469977757"/>
  </r>
  <r>
    <n v="1217"/>
    <x v="0"/>
    <m/>
    <x v="11"/>
    <s v=""/>
    <d v="2022-06-05T00:00:00"/>
    <s v="2022-23"/>
    <m/>
    <n v="0.31666666666666665"/>
    <m/>
    <m/>
    <n v="0"/>
    <n v="24780"/>
    <n v="24780"/>
    <m/>
    <n v="6449.58904109589"/>
    <n v="6449.58904109589"/>
    <n v="18330.410958904111"/>
    <n v="0"/>
    <n v="3"/>
    <n v="365"/>
    <m/>
    <n v="-117.33698630136986"/>
    <d v="2022-06-01T00:00:00"/>
    <m/>
    <m/>
    <m/>
    <m/>
    <m/>
    <m/>
    <m/>
    <s v="b. Manufacture of computers and peripheral equipment"/>
    <n v="644"/>
    <n v="126"/>
    <n v="134.9"/>
    <n v="144"/>
    <n v="135.1"/>
    <n v="1.0014825796886582"/>
    <n v="1.0014825796886582"/>
    <n v="1.6944444444444444"/>
    <n v="5"/>
    <n v="1"/>
    <n v="24816.738324684949"/>
    <n v="8410.1168766987885"/>
    <n v="16406.621447986159"/>
    <n v="0.75"/>
    <n v="12304.966085989619"/>
    <n v="12304.966085989619"/>
  </r>
  <r>
    <n v="1218"/>
    <x v="0"/>
    <m/>
    <x v="5"/>
    <s v="Chair With Arm"/>
    <d v="2015-09-01T00:00:00"/>
    <m/>
    <m/>
    <n v="4.9999999999999996E-2"/>
    <m/>
    <m/>
    <n v="24702.12"/>
    <m/>
    <n v="24702.12"/>
    <n v="24702.12"/>
    <n v="0"/>
    <n v="24702.12"/>
    <n v="0"/>
    <n v="0"/>
    <n v="10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5705.589143372403"/>
    <n v="33920.309686203786"/>
    <n v="1785.2794571686172"/>
    <n v="0.75"/>
    <n v="1338.9595928764629"/>
    <n v="1785.2794571686218"/>
  </r>
  <r>
    <n v="1219"/>
    <x v="0"/>
    <m/>
    <x v="5"/>
    <s v="Steel Bed"/>
    <d v="2019-05-11T00:00:00"/>
    <s v="2019-20"/>
    <m/>
    <n v="9.5000000000000001E-2"/>
    <m/>
    <m/>
    <n v="24544"/>
    <m/>
    <n v="24544"/>
    <n v="6745.9015890410956"/>
    <n v="2331.6799999999998"/>
    <n v="9077.5815890410959"/>
    <n v="15466.418410958904"/>
    <n v="17798.098410958904"/>
    <n v="10"/>
    <n v="365"/>
    <m/>
    <n v="-117.33698630136986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30570.343434343438"/>
    <n v="23045.226950991397"/>
    <n v="7525.1164833520415"/>
    <n v="0.75"/>
    <n v="5643.8373625140312"/>
    <n v="5643.8373625140312"/>
  </r>
  <r>
    <n v="1220"/>
    <x v="0"/>
    <m/>
    <x v="5"/>
    <s v="DVD R/W -LENOVO MAKE"/>
    <d v="2012-04-01T00:00:00"/>
    <s v="2012-13"/>
    <m/>
    <n v="0"/>
    <m/>
    <m/>
    <n v="24500.01"/>
    <m/>
    <n v="24500.01"/>
    <n v="24496.890624383563"/>
    <n v="0"/>
    <n v="24496.890624383563"/>
    <n v="3.1193756164357183"/>
    <n v="3.1193756164357183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7799.341703561113"/>
    <n v="35909.374618383059"/>
    <n v="1889.9670851780538"/>
    <n v="0.75"/>
    <n v="1417.4753138835404"/>
    <n v="1889.9670851780572"/>
  </r>
  <r>
    <n v="1221"/>
    <x v="0"/>
    <m/>
    <x v="5"/>
    <s v="Audio CodesFXS118,8 Port VOIP gateway"/>
    <d v="2012-04-01T00:00:00"/>
    <s v="2012-13"/>
    <m/>
    <n v="0.57454301369863003"/>
    <m/>
    <m/>
    <n v="24500"/>
    <m/>
    <n v="24500"/>
    <n v="24500"/>
    <n v="0"/>
    <n v="24500"/>
    <n v="0"/>
    <n v="0"/>
    <n v="3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7799.326275264677"/>
    <n v="35909.359961501439"/>
    <n v="1889.9663137632378"/>
    <n v="0.75"/>
    <n v="1417.4747353224284"/>
    <n v="1889.9663137632356"/>
  </r>
  <r>
    <n v="1222"/>
    <x v="0"/>
    <m/>
    <x v="5"/>
    <s v="Mobile Phone"/>
    <d v="2012-04-01T00:00:00"/>
    <s v="2012-13"/>
    <m/>
    <n v="5.8301369863013701E-2"/>
    <m/>
    <m/>
    <n v="24500"/>
    <m/>
    <n v="24500"/>
    <n v="16133.082191780821"/>
    <n v="1428.3835616438357"/>
    <n v="17561.465753424658"/>
    <n v="6938.534246575342"/>
    <n v="8366.9178082191793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7799.326275264677"/>
    <n v="35909.359961501439"/>
    <n v="1889.9663137632378"/>
    <n v="0.75"/>
    <n v="1417.4747353224284"/>
    <n v="1889.9663137632356"/>
  </r>
  <r>
    <n v="1223"/>
    <x v="0"/>
    <m/>
    <x v="5"/>
    <s v="16 CHANNEL NVR"/>
    <d v="2015-12-29T00:00:00"/>
    <s v="2015-16"/>
    <m/>
    <n v="6.3333333333333325E-2"/>
    <m/>
    <m/>
    <n v="24402.5"/>
    <m/>
    <n v="24402.5"/>
    <n v="9670.9670319634697"/>
    <n v="1545.4916666666666"/>
    <n v="11216.458698630136"/>
    <n v="13186.041301369864"/>
    <n v="14731.53296803653"/>
    <n v="15"/>
    <n v="365"/>
    <m/>
    <n v="-117.33698630136986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277777777777782"/>
    <n v="6"/>
    <n v="0.95"/>
    <n v="34647.659433126661"/>
    <n v="32915.276461470326"/>
    <n v="1732.3829716563341"/>
    <n v="0.75"/>
    <n v="1299.2872287422506"/>
    <n v="1732.3829716563346"/>
  </r>
  <r>
    <n v="1224"/>
    <x v="0"/>
    <m/>
    <x v="5"/>
    <s v="Steel Almirah"/>
    <d v="2015-09-01T00:00:00"/>
    <m/>
    <m/>
    <n v="0.94726027397260271"/>
    <m/>
    <m/>
    <n v="24289"/>
    <m/>
    <n v="24289"/>
    <n v="23074.55"/>
    <n v="0"/>
    <n v="23074.55"/>
    <n v="1214.4500000000007"/>
    <n v="1214.4500000000007"/>
    <n v="5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5108.446348061312"/>
    <n v="33353.024030658242"/>
    <n v="1755.4223174030703"/>
    <n v="0.75"/>
    <n v="1316.5667380523028"/>
    <n v="1755.4223174030672"/>
  </r>
  <r>
    <n v="1225"/>
    <x v="0"/>
    <m/>
    <x v="5"/>
    <s v="FOR LABOUR COLONY LIGHTIN"/>
    <d v="2021-09-25T00:00:00"/>
    <s v="2021-22"/>
    <m/>
    <n v="0.19"/>
    <m/>
    <m/>
    <n v="24259.33"/>
    <m/>
    <n v="24259.33"/>
    <n v="2374.0911441095895"/>
    <n v="4609.2727000000004"/>
    <n v="6983.36384410959"/>
    <n v="17275.966155890412"/>
    <n v="21885.238855890413"/>
    <n v="5"/>
    <n v="365"/>
    <m/>
    <n v="-117.33698630136986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888888888888888"/>
    <n v="6"/>
    <n v="0.95"/>
    <n v="26257.735307224852"/>
    <n v="9931.7452527790283"/>
    <n v="16325.990054445823"/>
    <n v="0.75"/>
    <n v="12244.492540834368"/>
    <n v="12244.492540834368"/>
  </r>
  <r>
    <n v="1226"/>
    <x v="0"/>
    <m/>
    <x v="11"/>
    <s v="GE - 33084664 DT. 05.08.2022"/>
    <d v="2022-08-05T00:00:00"/>
    <s v="2022-23"/>
    <m/>
    <n v="0.31666666666666665"/>
    <m/>
    <m/>
    <n v="0"/>
    <n v="24200.62"/>
    <n v="24200.62"/>
    <m/>
    <n v="5018.0372337899535"/>
    <n v="5018.0372337899535"/>
    <n v="19182.582766210046"/>
    <n v="0"/>
    <n v="3"/>
    <n v="365"/>
    <m/>
    <n v="-117.33698630136986"/>
    <d v="2022-08-01T00:00:00"/>
    <m/>
    <m/>
    <m/>
    <m/>
    <m/>
    <m/>
    <m/>
    <s v="c. Manufacture of communication equipment"/>
    <n v="648"/>
    <n v="128"/>
    <n v="129.5"/>
    <n v="144"/>
    <n v="139.4"/>
    <n v="1.0764478764478764"/>
    <n v="1.0764478764478764"/>
    <n v="1.5277777777777777"/>
    <n v="5"/>
    <n v="1"/>
    <n v="26050.706007722005"/>
    <n v="7959.937946803946"/>
    <n v="18090.768060918061"/>
    <n v="0.75"/>
    <n v="13568.076045688545"/>
    <n v="13568.076045688545"/>
  </r>
  <r>
    <n v="1227"/>
    <x v="0"/>
    <m/>
    <x v="5"/>
    <s v="01 BIOMETRICS TIME ATTENDANCE"/>
    <d v="2012-04-01T00:00:00"/>
    <s v="2012-13"/>
    <m/>
    <n v="7.1174920969441502E-2"/>
    <m/>
    <m/>
    <n v="24150"/>
    <m/>
    <n v="24150"/>
    <n v="14348.128292939935"/>
    <n v="1718.8743414120122"/>
    <n v="16067.002634351948"/>
    <n v="8082.9973656480524"/>
    <n v="9801.8717070600651"/>
    <n v="15"/>
    <n v="365"/>
    <m/>
    <n v="6.989041095890410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7259.335899903752"/>
    <n v="35396.369104908561"/>
    <n v="1862.9667949951909"/>
    <n v="0.75"/>
    <n v="1397.2250962463932"/>
    <n v="1862.9667949951893"/>
  </r>
  <r>
    <n v="1228"/>
    <x v="0"/>
    <m/>
    <x v="5"/>
    <s v="1.5 SQMM 3C CU CABLE"/>
    <d v="2013-11-21T00:00:00"/>
    <s v="2013-14"/>
    <m/>
    <n v="6.3721463323353295E-2"/>
    <m/>
    <m/>
    <n v="24116.400000000001"/>
    <m/>
    <n v="24116.400000000001"/>
    <n v="12704.993450483966"/>
    <n v="1536.7322980913175"/>
    <n v="14241.725748575283"/>
    <n v="9874.674251424718"/>
    <n v="11411.406549516036"/>
    <n v="15"/>
    <n v="365"/>
    <m/>
    <n v="6.6547945205479451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33333333333333"/>
    <n v="6"/>
    <n v="0.95"/>
    <n v="34455.0705882353"/>
    <n v="32732.317058823533"/>
    <n v="1722.7535294117661"/>
    <n v="0.75"/>
    <n v="1292.0651470588246"/>
    <n v="1722.7535294117665"/>
  </r>
  <r>
    <n v="1229"/>
    <x v="0"/>
    <m/>
    <x v="13"/>
    <s v=""/>
    <d v="2022-05-20T00:00:00"/>
    <s v="2022-23"/>
    <m/>
    <n v="0.19"/>
    <m/>
    <m/>
    <n v="0"/>
    <n v="24100"/>
    <n v="24100"/>
    <m/>
    <n v="3964.2849315068493"/>
    <n v="3964.2849315068493"/>
    <n v="20135.715068493151"/>
    <n v="0"/>
    <n v="5"/>
    <n v="365"/>
    <m/>
    <n v="-117.33698630136986"/>
    <d v="2022-05-01T00:00:00"/>
    <m/>
    <m/>
    <m/>
    <m/>
    <m/>
    <m/>
    <m/>
    <s v="g. Manufacture of office machinery and equipment"/>
    <n v="747"/>
    <n v="125"/>
    <n v="130.19999999999999"/>
    <n v="144"/>
    <n v="130.19999999999999"/>
    <n v="1"/>
    <n v="1"/>
    <n v="1.7361111111111112"/>
    <n v="8"/>
    <n v="1"/>
    <n v="24100"/>
    <n v="5230.0347222222226"/>
    <n v="18869.965277777777"/>
    <n v="0.75"/>
    <n v="14152.473958333332"/>
    <n v="14152.473958333332"/>
  </r>
  <r>
    <n v="1230"/>
    <x v="0"/>
    <m/>
    <x v="5"/>
    <m/>
    <d v="2014-11-01T00:00:00"/>
    <s v="2014-15"/>
    <m/>
    <n v="6.3333333333333325E-2"/>
    <m/>
    <m/>
    <n v="24045"/>
    <m/>
    <n v="24045"/>
    <n v="11289.95095890411"/>
    <n v="1522.85"/>
    <n v="12812.80095890411"/>
    <n v="11232.19904109589"/>
    <n v="12755.04904109589"/>
    <n v="15"/>
    <n v="365"/>
    <m/>
    <n v="-117.33698630136986"/>
    <d v="2014-11-01T00:00:00"/>
    <m/>
    <m/>
    <m/>
    <m/>
    <m/>
    <m/>
    <m/>
    <s v="a. Manufacture of furniture"/>
    <n v="844"/>
    <n v="35"/>
    <n v="116"/>
    <n v="144"/>
    <n v="160.30000000000001"/>
    <n v="1.3818965517241379"/>
    <n v="1.3818965517241379"/>
    <n v="9.2888888888888896"/>
    <n v="6"/>
    <n v="0.95"/>
    <n v="33227.702586206899"/>
    <n v="31566.317456896555"/>
    <n v="1661.3851293103435"/>
    <n v="0.75"/>
    <n v="1246.0388469827576"/>
    <n v="1661.3851293103464"/>
  </r>
  <r>
    <n v="1231"/>
    <x v="0"/>
    <m/>
    <x v="5"/>
    <m/>
    <d v="2014-10-14T00:00:00"/>
    <s v="2014-15"/>
    <m/>
    <n v="6.3333333333333325E-2"/>
    <m/>
    <m/>
    <n v="24045"/>
    <m/>
    <n v="24045"/>
    <n v="11365.050410958906"/>
    <n v="1522.85"/>
    <n v="12887.900410958906"/>
    <n v="11157.099589041094"/>
    <n v="12679.949589041094"/>
    <n v="15"/>
    <n v="365"/>
    <m/>
    <n v="-117.33698630136986"/>
    <d v="2014-10-01T00:00:00"/>
    <m/>
    <m/>
    <m/>
    <m/>
    <m/>
    <m/>
    <m/>
    <s v="a. Manufacture of furniture"/>
    <n v="844"/>
    <n v="34"/>
    <n v="119.2"/>
    <n v="144"/>
    <n v="160.30000000000001"/>
    <n v="1.3447986577181208"/>
    <n v="1.3447986577181208"/>
    <n v="9.3361111111111104"/>
    <n v="6"/>
    <n v="0.95"/>
    <n v="32335.683724832215"/>
    <n v="30718.899538590602"/>
    <n v="1616.7841862416135"/>
    <n v="0.75"/>
    <n v="1212.5881396812101"/>
    <n v="1616.7841862416121"/>
  </r>
  <r>
    <n v="1232"/>
    <x v="0"/>
    <m/>
    <x v="5"/>
    <s v="ATTENDANCE SYSTEM(BHUBNESHWAR)"/>
    <d v="2019-06-28T00:00:00"/>
    <s v="2019-20"/>
    <m/>
    <n v="0.19"/>
    <m/>
    <m/>
    <n v="24013"/>
    <m/>
    <n v="24013"/>
    <n v="12599.917150684931"/>
    <n v="4562.47"/>
    <n v="17162.387150684932"/>
    <n v="6850.6128493150682"/>
    <n v="11413.082849315069"/>
    <n v="5"/>
    <n v="365"/>
    <m/>
    <n v="6.0219178082191789"/>
    <d v="2019-06-01T00:00:00"/>
    <m/>
    <m/>
    <m/>
    <m/>
    <m/>
    <m/>
    <m/>
    <s v="a. Manufacture of furniture"/>
    <n v="844"/>
    <n v="90"/>
    <n v="132.1"/>
    <n v="144"/>
    <n v="160.30000000000001"/>
    <n v="1.2134746404239214"/>
    <n v="1.2134746404239214"/>
    <n v="4.6305555555555555"/>
    <n v="6"/>
    <n v="0.95"/>
    <n v="29139.166540499624"/>
    <n v="21364.000505491775"/>
    <n v="7775.1660350078491"/>
    <n v="0.75"/>
    <n v="5831.3745262558868"/>
    <n v="5831.3745262558868"/>
  </r>
  <r>
    <n v="1233"/>
    <x v="0"/>
    <m/>
    <x v="5"/>
    <s v="AC Split 1.5 Tone"/>
    <d v="2010-05-05T00:00:00"/>
    <s v="2010-11"/>
    <m/>
    <n v="0"/>
    <m/>
    <m/>
    <n v="24000"/>
    <m/>
    <n v="24000"/>
    <n v="22800"/>
    <n v="0"/>
    <n v="22800"/>
    <n v="1200"/>
    <n v="1200"/>
    <n v="5"/>
    <n v="365"/>
    <m/>
    <n v="-117.33698630136986"/>
    <d v="2010-05-01T00:00:00"/>
    <s v="Air Conditioners"/>
    <n v="686"/>
    <n v="68"/>
    <n v="104.3"/>
    <n v="90"/>
    <n v="103.4"/>
    <n v="0.99137104506232032"/>
    <s v="Air conditioner"/>
    <n v="653"/>
    <n v="4"/>
    <n v="100.8"/>
    <n v="144"/>
    <n v="122.3"/>
    <n v="1.2132936507936507"/>
    <n v="1.2028241945547795"/>
    <n v="13.777777777777779"/>
    <n v="8"/>
    <n v="0.9"/>
    <n v="28867.780669314707"/>
    <n v="25981.002602383236"/>
    <n v="2886.7780669314707"/>
    <n v="0.75"/>
    <n v="2165.083550198603"/>
    <n v="2886.7780669314702"/>
  </r>
  <r>
    <n v="1234"/>
    <x v="0"/>
    <m/>
    <x v="5"/>
    <s v="D 2 H Dish TV"/>
    <d v="2013-05-07T00:00:00"/>
    <s v="2013-14"/>
    <m/>
    <n v="6.4345608239409255E-2"/>
    <m/>
    <m/>
    <n v="24000"/>
    <m/>
    <n v="24000"/>
    <n v="13381.918425802192"/>
    <n v="1544.2945977458221"/>
    <n v="14926.213023548014"/>
    <n v="9073.7869764519855"/>
    <n v="10618.081574197808"/>
    <n v="15"/>
    <n v="365"/>
    <m/>
    <n v="-117.33698630136986"/>
    <d v="2013-05-01T00:00:00"/>
    <m/>
    <m/>
    <m/>
    <m/>
    <m/>
    <m/>
    <m/>
    <s v="Colour TV"/>
    <n v="652"/>
    <n v="17"/>
    <n v="96"/>
    <n v="144"/>
    <n v="95.4"/>
    <n v="0.99375000000000002"/>
    <n v="0.99375000000000002"/>
    <n v="10.772222222222222"/>
    <n v="8"/>
    <n v="0.9"/>
    <n v="23850"/>
    <n v="21465"/>
    <n v="2385"/>
    <n v="0.75"/>
    <n v="1788.75"/>
    <n v="2384.9999999999995"/>
  </r>
  <r>
    <n v="1235"/>
    <x v="0"/>
    <m/>
    <x v="5"/>
    <s v="Bicycle"/>
    <d v="2020-07-01T00:00:00"/>
    <s v="2020-21"/>
    <m/>
    <n v="0.19"/>
    <m/>
    <m/>
    <n v="23956.799999999999"/>
    <m/>
    <n v="23956.799999999999"/>
    <n v="7968.7536657534238"/>
    <n v="4551.7919999999995"/>
    <n v="12520.545665753423"/>
    <n v="11436.254334246576"/>
    <n v="15988.046334246575"/>
    <n v="5"/>
    <n v="365"/>
    <m/>
    <n v="6.0684931506849313"/>
    <d v="2020-07-01T00:00:00"/>
    <m/>
    <m/>
    <m/>
    <m/>
    <m/>
    <m/>
    <m/>
    <s v="a. Manufacture of furniture"/>
    <n v="844"/>
    <n v="103"/>
    <n v="127.7"/>
    <n v="144"/>
    <n v="160.30000000000001"/>
    <n v="1.255285826155051"/>
    <n v="1.255285826155051"/>
    <n v="3.6222222222222222"/>
    <n v="6"/>
    <n v="0.95"/>
    <n v="30072.631480031327"/>
    <n v="17247.211054380929"/>
    <n v="12825.420425650398"/>
    <n v="0.75"/>
    <n v="9619.0653192377977"/>
    <n v="9619.0653192377977"/>
  </r>
  <r>
    <n v="1236"/>
    <x v="0"/>
    <m/>
    <x v="5"/>
    <s v="Double Bed"/>
    <d v="2010-06-17T00:00:00"/>
    <s v="2010-11"/>
    <m/>
    <n v="0.12244311562224183"/>
    <m/>
    <m/>
    <n v="23940"/>
    <m/>
    <n v="23940"/>
    <n v="23940"/>
    <n v="0"/>
    <n v="23940"/>
    <n v="0"/>
    <n v="0"/>
    <n v="10"/>
    <n v="365"/>
    <m/>
    <n v="6.0712328767123296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39141.280917126409"/>
    <n v="37184.216871270088"/>
    <n v="1957.0640458563212"/>
    <n v="0.75"/>
    <n v="1467.7980343922409"/>
    <n v="1957.0640458563221"/>
  </r>
  <r>
    <n v="1237"/>
    <x v="0"/>
    <m/>
    <x v="5"/>
    <s v="COMPUTER"/>
    <d v="2016-08-08T00:00:00"/>
    <s v="2016-17"/>
    <m/>
    <n v="0.31666666666666665"/>
    <m/>
    <m/>
    <n v="23940"/>
    <m/>
    <n v="23940"/>
    <n v="22743"/>
    <n v="0"/>
    <n v="22743"/>
    <n v="1197"/>
    <n v="1197"/>
    <n v="3"/>
    <n v="365"/>
    <m/>
    <n v="6.0794520547945208"/>
    <d v="2016-08-01T00:00:00"/>
    <m/>
    <m/>
    <m/>
    <m/>
    <m/>
    <m/>
    <m/>
    <s v="Personal Computer (P.C.)"/>
    <n v="645"/>
    <n v="56"/>
    <n v="115.6"/>
    <n v="144"/>
    <n v="115.6"/>
    <n v="1"/>
    <n v="1"/>
    <n v="7.5194444444444448"/>
    <n v="5"/>
    <n v="1"/>
    <n v="23940"/>
    <n v="23940"/>
    <n v="0"/>
    <n v="0.75"/>
    <n v="0"/>
    <n v="0"/>
  </r>
  <r>
    <n v="1238"/>
    <x v="0"/>
    <m/>
    <x v="5"/>
    <s v="COMPUTER"/>
    <d v="2016-08-08T00:00:00"/>
    <s v="2016-17"/>
    <m/>
    <n v="0.31666666666666665"/>
    <m/>
    <m/>
    <n v="23940"/>
    <m/>
    <n v="23940"/>
    <n v="22743"/>
    <n v="0"/>
    <n v="22743"/>
    <n v="1197"/>
    <n v="1197"/>
    <n v="3"/>
    <n v="365"/>
    <m/>
    <n v="6.1068493150684926"/>
    <d v="2016-08-01T00:00:00"/>
    <m/>
    <m/>
    <m/>
    <m/>
    <m/>
    <m/>
    <m/>
    <s v="Personal Computer (P.C.)"/>
    <n v="645"/>
    <n v="56"/>
    <n v="115.6"/>
    <n v="144"/>
    <n v="115.6"/>
    <n v="1"/>
    <n v="1"/>
    <n v="7.5194444444444448"/>
    <n v="5"/>
    <n v="1"/>
    <n v="23940"/>
    <n v="23940"/>
    <n v="0"/>
    <n v="0.75"/>
    <n v="0"/>
    <n v="0"/>
  </r>
  <r>
    <n v="1239"/>
    <x v="0"/>
    <m/>
    <x v="5"/>
    <s v="Sony LED"/>
    <d v="2016-03-07T00:00:00"/>
    <s v="2015-16"/>
    <m/>
    <n v="6.3333333333333325E-2"/>
    <m/>
    <m/>
    <n v="23900"/>
    <m/>
    <n v="23900"/>
    <n v="9185.6757990867554"/>
    <n v="1513.6666666666665"/>
    <n v="10699.342465753421"/>
    <n v="13200.657534246579"/>
    <n v="14714.324200913245"/>
    <n v="15"/>
    <n v="365"/>
    <m/>
    <n v="-117.3369863013698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33430.802792321119"/>
    <n v="31759.26265270506"/>
    <n v="1671.5401396160596"/>
    <n v="0.75"/>
    <n v="1253.6551047120447"/>
    <n v="1671.5401396160576"/>
  </r>
  <r>
    <n v="1240"/>
    <x v="0"/>
    <m/>
    <x v="5"/>
    <s v="Chair highback ,model - 129 (GAYATRI)"/>
    <d v="2015-09-01T00:00:00"/>
    <m/>
    <m/>
    <n v="0.05"/>
    <m/>
    <m/>
    <n v="23835"/>
    <m/>
    <n v="23835"/>
    <n v="23835"/>
    <n v="0"/>
    <n v="23835"/>
    <n v="0"/>
    <n v="0"/>
    <n v="10"/>
    <n v="365"/>
    <m/>
    <n v="6.339726027397260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4452.213706041475"/>
    <n v="32729.6030207394"/>
    <n v="1722.6106853020756"/>
    <n v="0.75"/>
    <n v="1291.9580139765567"/>
    <n v="1722.6106853020754"/>
  </r>
  <r>
    <n v="1241"/>
    <x v="0"/>
    <m/>
    <x v="5"/>
    <s v="FURNITURE &amp; FIXTURE"/>
    <d v="2017-03-31T00:00:00"/>
    <s v="2016-17"/>
    <m/>
    <n v="9.5000000000000001E-2"/>
    <m/>
    <m/>
    <n v="23831"/>
    <m/>
    <n v="23831"/>
    <n v="11325.927589041095"/>
    <n v="2263.9450000000002"/>
    <n v="13589.872589041095"/>
    <n v="10241.127410958905"/>
    <n v="12505.072410958905"/>
    <n v="10"/>
    <n v="365"/>
    <m/>
    <n v="-117.33698630136986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2790.637768240347"/>
    <n v="31151.10587982833"/>
    <n v="1639.531888412017"/>
    <n v="0.75"/>
    <n v="1229.6489163090127"/>
    <n v="1639.5318884120188"/>
  </r>
  <r>
    <n v="1242"/>
    <x v="0"/>
    <m/>
    <x v="5"/>
    <s v="FURNITURE &amp; FIXTURE"/>
    <d v="2017-03-31T00:00:00"/>
    <s v="2016-17"/>
    <m/>
    <n v="9.5000000000000001E-2"/>
    <m/>
    <m/>
    <n v="23831"/>
    <m/>
    <n v="23831"/>
    <n v="11325.927589041095"/>
    <n v="2263.9450000000002"/>
    <n v="13589.872589041095"/>
    <n v="10241.127410958905"/>
    <n v="12505.072410958905"/>
    <n v="10"/>
    <n v="365"/>
    <m/>
    <n v="6.2712328767123289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2790.637768240347"/>
    <n v="31151.10587982833"/>
    <n v="1639.531888412017"/>
    <n v="0.75"/>
    <n v="1229.6489163090127"/>
    <n v="1639.5318884120188"/>
  </r>
  <r>
    <n v="1243"/>
    <x v="0"/>
    <m/>
    <x v="5"/>
    <s v="Computer Table"/>
    <d v="2014-03-26T00:00:00"/>
    <s v="2013-14"/>
    <m/>
    <n v="0.10006042810098793"/>
    <m/>
    <m/>
    <n v="23806.1"/>
    <m/>
    <n v="23806.1"/>
    <n v="19081.159847757783"/>
    <n v="2382.0485574149288"/>
    <n v="21463.208405172711"/>
    <n v="2342.8915948272879"/>
    <n v="4724.9401522422158"/>
    <n v="10"/>
    <n v="365"/>
    <m/>
    <n v="6.3698630136986303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61111111111111"/>
    <n v="6"/>
    <n v="0.95"/>
    <n v="33097.292541196883"/>
    <n v="31442.427914137035"/>
    <n v="1654.8646270598474"/>
    <n v="0.75"/>
    <n v="1241.1484702948856"/>
    <n v="1654.8646270598456"/>
  </r>
  <r>
    <n v="1244"/>
    <x v="0"/>
    <m/>
    <x v="5"/>
    <s v="02 LCD TV 22''"/>
    <d v="2012-04-01T00:00:00"/>
    <s v="2012-13"/>
    <m/>
    <n v="7.0594309799789257E-2"/>
    <m/>
    <m/>
    <n v="23800.95"/>
    <m/>
    <n v="23800.95"/>
    <n v="14209.84431085353"/>
    <n v="1680.2116378292942"/>
    <n v="15890.055948682824"/>
    <n v="7910.8940513171765"/>
    <n v="9591.1056891464705"/>
    <n v="15"/>
    <n v="365"/>
    <m/>
    <n v="6.375342465753425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23288.314153846157"/>
    <n v="20959.482738461542"/>
    <n v="2328.831415384615"/>
    <n v="0.75"/>
    <n v="1746.6235615384612"/>
    <n v="2328.831415384615"/>
  </r>
  <r>
    <n v="1245"/>
    <x v="0"/>
    <m/>
    <x v="5"/>
    <s v="BN.LMG/014,Audio Codes FXS118, 8Port Voip Gateway"/>
    <d v="2012-04-01T00:00:00"/>
    <s v="2012-13"/>
    <m/>
    <n v="6.9433087460484724E-2"/>
    <m/>
    <m/>
    <n v="23750"/>
    <m/>
    <n v="23750"/>
    <n v="14317.320864067438"/>
    <n v="1649.0358271865123"/>
    <n v="15966.35669125395"/>
    <n v="7783.64330874605"/>
    <n v="9432.6791359325616"/>
    <n v="15"/>
    <n v="365"/>
    <m/>
    <n v="6.416438356164382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6642.204042348414"/>
    <n v="34810.093840230991"/>
    <n v="1832.1102021174229"/>
    <n v="0.75"/>
    <n v="1374.0826515880672"/>
    <n v="1832.1102021174224"/>
  </r>
  <r>
    <n v="1246"/>
    <x v="0"/>
    <m/>
    <x v="5"/>
    <s v="Audio codes FXS118,8Port FXSVOIP"/>
    <d v="2013-04-01T00:00:00"/>
    <s v="2013-14"/>
    <m/>
    <n v="6.4464285714285724E-2"/>
    <m/>
    <m/>
    <n v="23750"/>
    <m/>
    <n v="23750"/>
    <n v="13376.33928571429"/>
    <n v="1531.026785714286"/>
    <n v="14907.366071428576"/>
    <n v="8842.6339285714239"/>
    <n v="10373.66071428571"/>
    <n v="15"/>
    <n v="365"/>
    <m/>
    <n v="-117.33698630136986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72222222222222"/>
    <n v="6"/>
    <n v="0.95"/>
    <n v="34959.82552800735"/>
    <n v="33211.834251606982"/>
    <n v="1747.9912764003675"/>
    <n v="0.75"/>
    <n v="1310.9934573002756"/>
    <n v="1747.9912764003691"/>
  </r>
  <r>
    <n v="1247"/>
    <x v="0"/>
    <m/>
    <x v="5"/>
    <s v="Steel Rack"/>
    <d v="2015-09-01T00:00:00"/>
    <m/>
    <m/>
    <n v="0.56917808219178079"/>
    <m/>
    <m/>
    <n v="23750"/>
    <m/>
    <n v="23750"/>
    <n v="22562.5"/>
    <n v="0"/>
    <n v="22562.5"/>
    <n v="1187.5"/>
    <n v="1187.5"/>
    <n v="5"/>
    <n v="365"/>
    <m/>
    <n v="6.476712328767122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4329.350766456264"/>
    <n v="32612.883228133447"/>
    <n v="1716.4675383228168"/>
    <n v="0.75"/>
    <n v="1287.3506537421126"/>
    <n v="1716.4675383228148"/>
  </r>
  <r>
    <n v="1248"/>
    <x v="0"/>
    <m/>
    <x v="5"/>
    <s v="Table (4&quot; x 2.6&quot;)5 Nos. &amp; (4&quot; x 2&quot;)2 Nos."/>
    <d v="2010-09-09T00:00:00"/>
    <s v="2010-11"/>
    <m/>
    <n v="0.12032906382978723"/>
    <m/>
    <m/>
    <n v="23625"/>
    <m/>
    <n v="23625"/>
    <n v="23625"/>
    <n v="0"/>
    <n v="23625"/>
    <n v="0"/>
    <n v="0"/>
    <n v="10"/>
    <n v="365"/>
    <m/>
    <n v="-117.33698630136986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33333333333334"/>
    <n v="6"/>
    <n v="0.95"/>
    <n v="38626.264062953691"/>
    <n v="36694.950859806006"/>
    <n v="1931.3132031476853"/>
    <n v="0.75"/>
    <n v="1448.484902360764"/>
    <n v="1931.3132031476862"/>
  </r>
  <r>
    <n v="1249"/>
    <x v="0"/>
    <m/>
    <x v="10"/>
    <s v="Flowmeter"/>
    <d v="2013-10-26T00:00:00"/>
    <s v="2013-14"/>
    <m/>
    <n v="2.3434217267880638E-2"/>
    <m/>
    <m/>
    <n v="23608"/>
    <m/>
    <n v="23608"/>
    <n v="4962.0467958344334"/>
    <n v="553.23500126012607"/>
    <n v="5515.2817970945598"/>
    <n v="18092.718202905438"/>
    <n v="18645.953204165566"/>
    <n v="40"/>
    <n v="365"/>
    <m/>
    <n v="6.5671232876712331"/>
    <d v="2013-10-01T00:00:00"/>
    <m/>
    <m/>
    <m/>
    <m/>
    <m/>
    <m/>
    <m/>
    <s v="e. Manufacture of measuring, testing, navigating and control equipment"/>
    <n v="654"/>
    <n v="22"/>
    <n v="101"/>
    <n v="144"/>
    <n v="113.8"/>
    <n v="1.1267326732673266"/>
    <n v="1.1267326732673266"/>
    <n v="10.302777777777777"/>
    <n v="6"/>
    <n v="1"/>
    <n v="26599.904950495045"/>
    <n v="26599.904950495045"/>
    <n v="0"/>
    <n v="0.75"/>
    <n v="0"/>
    <n v="0"/>
  </r>
  <r>
    <n v="1250"/>
    <x v="0"/>
    <s v="P&amp;M"/>
    <x v="5"/>
    <s v="Air Compressor"/>
    <d v="2023-01-31T00:00:00"/>
    <s v="2022-23"/>
    <m/>
    <n v="6.3333333333333325E-2"/>
    <m/>
    <m/>
    <n v="0"/>
    <n v="23600"/>
    <n v="23600"/>
    <m/>
    <n v="245.69863013698631"/>
    <n v="245.69863013698631"/>
    <n v="23354.301369863013"/>
    <n v="0"/>
    <n v="15"/>
    <n v="365"/>
    <m/>
    <n v="6.632876712328768"/>
    <d v="2023-01-01T00:00:00"/>
    <m/>
    <m/>
    <m/>
    <m/>
    <m/>
    <m/>
    <m/>
    <s v="Air gas compressor including compressor for refrigerator"/>
    <n v="735"/>
    <n v="133"/>
    <n v="130.4"/>
    <n v="144"/>
    <n v="133"/>
    <n v="1.0199386503067485"/>
    <n v="1.0199386503067485"/>
    <n v="1.0416666666666667"/>
    <n v="8"/>
    <n v="0.95"/>
    <n v="24070.552147239265"/>
    <n v="2977.4771536298572"/>
    <n v="21093.074993609407"/>
    <n v="0.75"/>
    <n v="15819.806245207055"/>
    <n v="15819.806245207055"/>
  </r>
  <r>
    <n v="1251"/>
    <x v="0"/>
    <m/>
    <x v="5"/>
    <s v="STABILIZER -5KVA"/>
    <d v="2012-04-01T00:00:00"/>
    <s v="2012-13"/>
    <m/>
    <n v="6.2075088673069649E-2"/>
    <m/>
    <m/>
    <n v="23550"/>
    <m/>
    <n v="23550"/>
    <n v="15063.158308746044"/>
    <n v="1461.8683382507902"/>
    <n v="16525.026646996834"/>
    <n v="7024.9733530031663"/>
    <n v="8486.841691253956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6333.638113570742"/>
    <n v="34516.956207892203"/>
    <n v="1816.6819056785389"/>
    <n v="0.75"/>
    <n v="1362.5114292589042"/>
    <n v="1816.6819056785387"/>
  </r>
  <r>
    <n v="1252"/>
    <x v="0"/>
    <m/>
    <x v="5"/>
    <s v="Whirlpool Refrigerator"/>
    <d v="2016-03-07T00:00:00"/>
    <s v="2015-16"/>
    <m/>
    <n v="6.3333333333333325E-2"/>
    <m/>
    <m/>
    <n v="23500"/>
    <m/>
    <n v="23500"/>
    <n v="9031.9406392694036"/>
    <n v="1488.333333333333"/>
    <n v="10520.273972602736"/>
    <n v="12979.726027397264"/>
    <n v="14468.059360730596"/>
    <n v="15"/>
    <n v="365"/>
    <m/>
    <n v="-117.3369863013698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32871.291448516582"/>
    <n v="31227.726876090754"/>
    <n v="1643.5645724258284"/>
    <n v="0.75"/>
    <n v="1232.6734293193713"/>
    <n v="1643.5645724258306"/>
  </r>
  <r>
    <n v="1253"/>
    <x v="0"/>
    <m/>
    <x v="5"/>
    <m/>
    <d v="2015-01-10T00:00:00"/>
    <s v="2014-15"/>
    <m/>
    <n v="9.5000000000000001E-2"/>
    <m/>
    <m/>
    <n v="23414.06"/>
    <m/>
    <n v="23414.06"/>
    <n v="16063.969603287669"/>
    <n v="2224.3357000000001"/>
    <n v="18288.305303287671"/>
    <n v="5125.7546967123308"/>
    <n v="7350.0903967123322"/>
    <n v="10"/>
    <n v="365"/>
    <m/>
    <n v="-117.33698630136986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31888.477638062875"/>
    <n v="30294.05375615973"/>
    <n v="1594.4238819031452"/>
    <n v="0.75"/>
    <n v="1195.8179114273589"/>
    <n v="1594.4238819031452"/>
  </r>
  <r>
    <n v="1254"/>
    <x v="0"/>
    <m/>
    <x v="5"/>
    <m/>
    <d v="2015-01-10T00:00:00"/>
    <s v="2014-15"/>
    <m/>
    <n v="9.5000000000000001E-2"/>
    <m/>
    <m/>
    <n v="23414.06"/>
    <m/>
    <n v="23414.06"/>
    <n v="16063.969603287669"/>
    <n v="2224.3357000000001"/>
    <n v="18288.305303287671"/>
    <n v="5125.7546967123308"/>
    <n v="7350.0903967123322"/>
    <n v="10"/>
    <n v="365"/>
    <m/>
    <n v="-117.33698630136986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31888.477638062875"/>
    <n v="30294.05375615973"/>
    <n v="1594.4238819031452"/>
    <n v="0.75"/>
    <n v="1195.8179114273589"/>
    <n v="1594.4238819031452"/>
  </r>
  <r>
    <n v="1255"/>
    <x v="0"/>
    <m/>
    <x v="5"/>
    <m/>
    <d v="2015-01-10T00:00:00"/>
    <s v="2014-15"/>
    <m/>
    <n v="9.5000000000000001E-2"/>
    <m/>
    <m/>
    <n v="23414.06"/>
    <m/>
    <n v="23414.06"/>
    <n v="16063.969603287669"/>
    <n v="2224.3357000000001"/>
    <n v="18288.305303287671"/>
    <n v="5125.7546967123308"/>
    <n v="7350.0903967123322"/>
    <n v="10"/>
    <n v="365"/>
    <m/>
    <n v="6.6356164383561644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31888.477638062875"/>
    <n v="30294.05375615973"/>
    <n v="1594.4238819031452"/>
    <n v="0.75"/>
    <n v="1195.8179114273589"/>
    <n v="1594.4238819031452"/>
  </r>
  <r>
    <n v="1256"/>
    <x v="0"/>
    <m/>
    <x v="5"/>
    <m/>
    <d v="2015-01-10T00:00:00"/>
    <s v="2014-15"/>
    <m/>
    <n v="9.5000000000000001E-2"/>
    <m/>
    <m/>
    <n v="23414.06"/>
    <m/>
    <n v="23414.06"/>
    <n v="16063.969603287669"/>
    <n v="2224.3357000000001"/>
    <n v="18288.305303287671"/>
    <n v="5125.7546967123308"/>
    <n v="7350.0903967123322"/>
    <n v="10"/>
    <n v="365"/>
    <m/>
    <n v="6.6383561643835609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31888.477638062875"/>
    <n v="30294.05375615973"/>
    <n v="1594.4238819031452"/>
    <n v="0.75"/>
    <n v="1195.8179114273589"/>
    <n v="1594.4238819031452"/>
  </r>
  <r>
    <n v="1257"/>
    <x v="0"/>
    <m/>
    <x v="5"/>
    <s v="01 Nos Printer cum scanner HP Laserjet M 1536"/>
    <d v="2012-04-01T00:00:00"/>
    <s v="2012-13"/>
    <m/>
    <n v="0.74748602739726033"/>
    <m/>
    <m/>
    <n v="23310"/>
    <m/>
    <n v="23310"/>
    <n v="22144.5"/>
    <n v="0"/>
    <n v="22144.5"/>
    <n v="1165.5"/>
    <n v="1165.5"/>
    <n v="3"/>
    <n v="365"/>
    <m/>
    <n v="6.6547945205479451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21848.776119402984"/>
    <n v="21848.776119402988"/>
    <n v="0"/>
    <n v="0.75"/>
    <n v="0"/>
    <n v="0"/>
  </r>
  <r>
    <n v="1258"/>
    <x v="0"/>
    <m/>
    <x v="5"/>
    <s v="Mattress"/>
    <d v="2015-09-01T00:00:00"/>
    <m/>
    <m/>
    <n v="0.27671232876712337"/>
    <m/>
    <m/>
    <n v="23199.94"/>
    <m/>
    <n v="23199.94"/>
    <n v="23199.94"/>
    <n v="0"/>
    <n v="23199.94"/>
    <n v="0"/>
    <n v="0"/>
    <n v="10"/>
    <n v="365"/>
    <m/>
    <n v="6.74246575342465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3534.268548241656"/>
    <n v="31857.555120829573"/>
    <n v="1676.7134274120835"/>
    <n v="0.75"/>
    <n v="1257.5350705590627"/>
    <n v="1676.7134274120842"/>
  </r>
  <r>
    <n v="1259"/>
    <x v="0"/>
    <m/>
    <x v="5"/>
    <s v="Jhula"/>
    <d v="2014-03-27T00:00:00"/>
    <s v="2013-14"/>
    <m/>
    <n v="0.10005034293552811"/>
    <m/>
    <m/>
    <n v="23154"/>
    <m/>
    <n v="23154"/>
    <n v="18552.602495236482"/>
    <n v="2316.5656403292178"/>
    <n v="20869.168135565698"/>
    <n v="2284.8318644343017"/>
    <n v="4601.3975047635176"/>
    <n v="10"/>
    <n v="365"/>
    <m/>
    <n v="6.7698630136986306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33333333333329"/>
    <n v="6"/>
    <n v="0.95"/>
    <n v="32190.686903729405"/>
    <n v="30581.152558542934"/>
    <n v="1609.5343451864719"/>
    <n v="0.75"/>
    <n v="1207.1507588898539"/>
    <n v="1609.5343451864717"/>
  </r>
  <r>
    <n v="1260"/>
    <x v="0"/>
    <m/>
    <x v="5"/>
    <s v="8PORT NETWORK SWITCH"/>
    <d v="2013-10-12T00:00:00"/>
    <s v="2013-14"/>
    <m/>
    <n v="0.34527153679653677"/>
    <m/>
    <m/>
    <n v="23100"/>
    <m/>
    <n v="23100"/>
    <n v="21945"/>
    <n v="0"/>
    <n v="21945"/>
    <n v="1155"/>
    <n v="1155"/>
    <n v="3"/>
    <n v="365"/>
    <m/>
    <n v="-117.33698630136986"/>
    <d v="2013-10-01T00:00:00"/>
    <m/>
    <m/>
    <m/>
    <m/>
    <m/>
    <m/>
    <m/>
    <s v="a. Manufacture of electronic components"/>
    <n v="640"/>
    <n v="22"/>
    <n v="106.6"/>
    <n v="144"/>
    <n v="114.8"/>
    <n v="1.0769230769230769"/>
    <n v="1.0769230769230769"/>
    <n v="10.341666666666667"/>
    <n v="5"/>
    <n v="1"/>
    <n v="24876.923076923074"/>
    <n v="24876.923076923078"/>
    <n v="0"/>
    <n v="0.75"/>
    <n v="0"/>
    <n v="0"/>
  </r>
  <r>
    <n v="1261"/>
    <x v="0"/>
    <m/>
    <x v="5"/>
    <s v="HP LASERJET PRO M128FW FOR BHUBNESHWAR"/>
    <d v="2019-01-23T00:00:00"/>
    <s v="2018-19"/>
    <m/>
    <n v="0.31666666666666665"/>
    <m/>
    <m/>
    <n v="23010"/>
    <m/>
    <n v="23010"/>
    <n v="21859.98493150685"/>
    <n v="0"/>
    <n v="21859.98493150685"/>
    <n v="1150.0150684931505"/>
    <n v="1150.0150684931505"/>
    <n v="3"/>
    <n v="365"/>
    <m/>
    <n v="6.7835616438356166"/>
    <d v="2019-01-01T00:00:00"/>
    <m/>
    <m/>
    <m/>
    <m/>
    <m/>
    <m/>
    <m/>
    <s v="b. Manufacture of computers and peripheral equipment"/>
    <n v="644"/>
    <n v="85"/>
    <n v="135"/>
    <n v="144"/>
    <n v="135.1"/>
    <n v="1.0007407407407407"/>
    <n v="1.0007407407407407"/>
    <n v="5.0611111111111109"/>
    <n v="5"/>
    <n v="1"/>
    <n v="23027.044444444444"/>
    <n v="23027.044444444444"/>
    <n v="0"/>
    <n v="0.75"/>
    <n v="0"/>
    <n v="0"/>
  </r>
  <r>
    <n v="1262"/>
    <x v="0"/>
    <m/>
    <x v="5"/>
    <s v="DHOSA HOT PLATE SIZE 26''X26'' X34''"/>
    <d v="2012-04-01T00:00:00"/>
    <s v="2012-13"/>
    <m/>
    <n v="6.5268703898840874E-2"/>
    <m/>
    <m/>
    <n v="23009.55"/>
    <m/>
    <n v="23009.55"/>
    <n v="14350.054971022128"/>
    <n v="1501.803505795574"/>
    <n v="15851.858476817702"/>
    <n v="7157.6915231822968"/>
    <n v="8659.4950289778717"/>
    <n v="15"/>
    <n v="365"/>
    <m/>
    <n v="6.789041095890411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5499.815832531276"/>
    <n v="33724.82504090471"/>
    <n v="1774.9907916265656"/>
    <n v="0.75"/>
    <n v="1331.2430937199242"/>
    <n v="1774.9907916265654"/>
  </r>
  <r>
    <n v="1263"/>
    <x v="0"/>
    <m/>
    <x v="5"/>
    <s v="HP Laser Jet Printer3055"/>
    <d v="2008-02-22T00:00:00"/>
    <s v="2007-08"/>
    <m/>
    <n v="0"/>
    <m/>
    <m/>
    <n v="23000"/>
    <m/>
    <n v="23000"/>
    <n v="21935"/>
    <n v="0"/>
    <n v="21935"/>
    <n v="1065"/>
    <n v="1065"/>
    <n v="3"/>
    <n v="365"/>
    <m/>
    <n v="6.8794520547945197"/>
    <d v="2008-02-01T00:00:00"/>
    <s v="Computer Peripherals"/>
    <n v="757"/>
    <n v="41"/>
    <n v="98.8"/>
    <n v="90"/>
    <n v="93.3"/>
    <n v="0.94433198380566796"/>
    <s v="Computer peripherals"/>
    <n v="647"/>
    <n v="4"/>
    <n v="100.5"/>
    <n v="144"/>
    <n v="94.2"/>
    <n v="0.93731343283582091"/>
    <n v="0.8851350534775515"/>
    <n v="15.980555555555556"/>
    <n v="5"/>
    <n v="1"/>
    <n v="20358.106229983685"/>
    <n v="20358.106229983685"/>
    <n v="0"/>
    <n v="0.75"/>
    <n v="0"/>
    <n v="0"/>
  </r>
  <r>
    <n v="1264"/>
    <x v="0"/>
    <m/>
    <x v="5"/>
    <s v="IBM Thinkapad M57 Core2duo 2.4 Ghz"/>
    <d v="2008-09-18T00:00:00"/>
    <s v="2008-09"/>
    <m/>
    <n v="5.313524590163924E-2"/>
    <m/>
    <m/>
    <n v="23000"/>
    <m/>
    <n v="23000"/>
    <n v="21850"/>
    <n v="0"/>
    <n v="21850"/>
    <n v="1150"/>
    <n v="1150"/>
    <n v="3"/>
    <n v="365"/>
    <m/>
    <n v="-117.33698630136986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08333333333333"/>
    <n v="6"/>
    <n v="0.95"/>
    <n v="40621.466686727945"/>
    <n v="38590.393352391548"/>
    <n v="2031.0733343363972"/>
    <n v="0.75"/>
    <n v="1523.3050007522979"/>
    <n v="2031.0733343363991"/>
  </r>
  <r>
    <n v="1265"/>
    <x v="0"/>
    <m/>
    <x v="5"/>
    <s v="Samsung Ace Split "/>
    <d v="2008-03-17T00:00:00"/>
    <s v="2007-08"/>
    <m/>
    <n v="7.4047665016791289E-2"/>
    <m/>
    <m/>
    <n v="23000"/>
    <m/>
    <n v="23000"/>
    <n v="20221.559980575938"/>
    <n v="1703.0962953861997"/>
    <n v="21924.656275962137"/>
    <n v="1075.3437240378626"/>
    <n v="2778.4400194240625"/>
    <n v="15"/>
    <n v="365"/>
    <m/>
    <n v="-117.33698630136986"/>
    <d v="2008-03-01T00:00:00"/>
    <s v="Air Conditioners"/>
    <n v="686"/>
    <n v="42"/>
    <n v="98.1"/>
    <n v="90"/>
    <n v="103.4"/>
    <n v="1.054026503567788"/>
    <s v="Air conditioner"/>
    <n v="653"/>
    <n v="4"/>
    <n v="100.8"/>
    <n v="144"/>
    <n v="122.3"/>
    <n v="1.2132936507936507"/>
    <n v="1.2788436645470285"/>
    <n v="15.911111111111111"/>
    <n v="8"/>
    <n v="0.9"/>
    <n v="29413.404284581655"/>
    <n v="26472.063856123488"/>
    <n v="2941.3404284581666"/>
    <n v="0.75"/>
    <n v="2206.0053213436249"/>
    <n v="2941.3404284581648"/>
  </r>
  <r>
    <n v="1266"/>
    <x v="0"/>
    <m/>
    <x v="5"/>
    <s v="02 Washing machine 8kg semi automa"/>
    <d v="2012-04-01T00:00:00"/>
    <s v="2012-13"/>
    <m/>
    <n v="7.0314014752370924E-2"/>
    <m/>
    <m/>
    <n v="23000"/>
    <m/>
    <n v="23000"/>
    <n v="13763.888303477346"/>
    <n v="1617.2223393045313"/>
    <n v="15381.110642781878"/>
    <n v="7618.8893572181223"/>
    <n v="9236.1116965226538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5485.081809432144"/>
    <n v="33710.827718960536"/>
    <n v="1774.2540904716079"/>
    <n v="0.75"/>
    <n v="1330.6905678537059"/>
    <n v="1774.2540904716088"/>
  </r>
  <r>
    <n v="1267"/>
    <x v="0"/>
    <m/>
    <x v="5"/>
    <s v="Table with 4 Chairs for Dining"/>
    <d v="2013-06-01T00:00:00"/>
    <s v="2013-14"/>
    <m/>
    <n v="0.10333436939629409"/>
    <m/>
    <m/>
    <n v="22949.7"/>
    <m/>
    <n v="22949.7"/>
    <n v="20181.875553029204"/>
    <n v="2371.4927773341306"/>
    <n v="22553.368330363333"/>
    <n v="396.33166963666736"/>
    <n v="2767.824446970797"/>
    <n v="10"/>
    <n v="365"/>
    <m/>
    <n v="-117.33698630136986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705555555555556"/>
    <n v="6"/>
    <n v="0.95"/>
    <n v="34608.061241768584"/>
    <n v="32877.658179680155"/>
    <n v="1730.4030620884296"/>
    <n v="0.75"/>
    <n v="1297.8022965663222"/>
    <n v="1730.4030620884307"/>
  </r>
  <r>
    <n v="1268"/>
    <x v="0"/>
    <m/>
    <x v="5"/>
    <s v="HP LaserJet Pro MFP M128FW"/>
    <d v="2019-09-24T00:00:00"/>
    <s v="2019-20"/>
    <m/>
    <n v="0.31666666666666665"/>
    <m/>
    <m/>
    <n v="22715"/>
    <m/>
    <n v="22715"/>
    <n v="18130.511415525114"/>
    <n v="3448.738584474886"/>
    <n v="21579.25"/>
    <n v="1135.75"/>
    <n v="4584.488584474886"/>
    <n v="3"/>
    <n v="365"/>
    <m/>
    <n v="6.9753424657534246"/>
    <d v="2019-09-01T00:00:00"/>
    <m/>
    <m/>
    <m/>
    <m/>
    <m/>
    <m/>
    <m/>
    <s v="b. Manufacture of computers and peripheral equipment"/>
    <n v="644"/>
    <n v="93"/>
    <n v="135.1"/>
    <n v="144"/>
    <n v="135.1"/>
    <n v="1"/>
    <n v="1"/>
    <n v="4.3916666666666666"/>
    <n v="5"/>
    <n v="1"/>
    <n v="22715"/>
    <n v="19951.341666666667"/>
    <n v="2763.6583333333328"/>
    <n v="0.75"/>
    <n v="2072.7437499999996"/>
    <n v="2072.7437499999996"/>
  </r>
  <r>
    <n v="1269"/>
    <x v="0"/>
    <m/>
    <x v="5"/>
    <s v="Folding COT"/>
    <d v="2010-04-09T00:00:00"/>
    <s v="2010-11"/>
    <m/>
    <n v="0.12430059171597634"/>
    <m/>
    <m/>
    <n v="22700"/>
    <m/>
    <n v="22700"/>
    <n v="22700"/>
    <n v="0"/>
    <n v="22700"/>
    <n v="0"/>
    <n v="0"/>
    <n v="10"/>
    <n v="365"/>
    <m/>
    <n v="-117.33698630136986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5"/>
    <n v="6"/>
    <n v="0.95"/>
    <n v="37632.585680210905"/>
    <n v="35750.956396200359"/>
    <n v="1881.6292840105452"/>
    <n v="0.75"/>
    <n v="1411.2219630079089"/>
    <n v="1881.6292840105468"/>
  </r>
  <r>
    <n v="1270"/>
    <x v="0"/>
    <m/>
    <x v="5"/>
    <s v="Steel Rack"/>
    <d v="2015-09-01T00:00:00"/>
    <m/>
    <m/>
    <n v="0.59383561643835614"/>
    <m/>
    <m/>
    <n v="22700"/>
    <m/>
    <n v="22700"/>
    <n v="21565"/>
    <n v="0"/>
    <n v="21565"/>
    <n v="1135"/>
    <n v="1135"/>
    <n v="5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811.632100991883"/>
    <n v="31171.050495942287"/>
    <n v="1640.581605049596"/>
    <n v="0.75"/>
    <n v="1230.436203787197"/>
    <n v="1640.5816050495955"/>
  </r>
  <r>
    <n v="1271"/>
    <x v="0"/>
    <m/>
    <x v="5"/>
    <s v="Lawn Mower Electric-1700wt &amp;ass"/>
    <d v="2013-09-02T00:00:00"/>
    <s v="2013-14"/>
    <m/>
    <n v="6.3967990121580554E-2"/>
    <m/>
    <m/>
    <n v="22575"/>
    <m/>
    <n v="22575"/>
    <n v="12172.50377623142"/>
    <n v="1444.0773769946809"/>
    <n v="13616.581153226101"/>
    <n v="8958.4188467738986"/>
    <n v="10402.49622376858"/>
    <n v="15"/>
    <n v="365"/>
    <m/>
    <n v="-117.33698630136986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52777777777778"/>
    <n v="6"/>
    <n v="0.95"/>
    <n v="32195.484875444839"/>
    <n v="30585.710631672599"/>
    <n v="1609.7742437722409"/>
    <n v="0.75"/>
    <n v="1207.3306828291807"/>
    <n v="1609.7742437722434"/>
  </r>
  <r>
    <n v="1272"/>
    <x v="0"/>
    <m/>
    <x v="5"/>
    <s v="Water Pump"/>
    <d v="2009-05-31T00:00:00"/>
    <s v="2009-10"/>
    <m/>
    <n v="7.0885009436505789E-2"/>
    <m/>
    <m/>
    <n v="22525"/>
    <m/>
    <n v="22525"/>
    <n v="17947.286063472045"/>
    <n v="1596.6848375572929"/>
    <n v="19543.970901029337"/>
    <n v="2981.0290989706627"/>
    <n v="4577.7139365279545"/>
    <n v="15"/>
    <n v="365"/>
    <m/>
    <n v="-117.33698630136986"/>
    <d v="2009-05-01T00:00:00"/>
    <s v="Furniture"/>
    <n v="628"/>
    <n v="56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708333333333334"/>
    <n v="6"/>
    <n v="0.95"/>
    <n v="40181.367599299818"/>
    <n v="38172.299219334825"/>
    <n v="2009.0683799649923"/>
    <n v="0.75"/>
    <n v="1506.8012849737443"/>
    <n v="2009.0683799649926"/>
  </r>
  <r>
    <n v="1273"/>
    <x v="0"/>
    <m/>
    <x v="5"/>
    <s v="Table(60x36x30)three drawers on"/>
    <d v="2015-09-01T00:00:00"/>
    <m/>
    <m/>
    <n v="4.9999999999999975E-2"/>
    <m/>
    <m/>
    <n v="22501.38"/>
    <m/>
    <n v="22501.38"/>
    <n v="22501.38"/>
    <n v="0"/>
    <n v="22501.38"/>
    <n v="0"/>
    <n v="0"/>
    <n v="10"/>
    <n v="365"/>
    <m/>
    <n v="6.134246575342466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524.537547339947"/>
    <n v="30898.310669972947"/>
    <n v="1626.2268773670003"/>
    <n v="0.75"/>
    <n v="1219.6701580252502"/>
    <n v="1626.2268773669989"/>
  </r>
  <r>
    <n v="1274"/>
    <x v="0"/>
    <m/>
    <x v="5"/>
    <s v="Sintax Tank"/>
    <d v="2010-05-19T00:00:00"/>
    <s v="2010-11"/>
    <m/>
    <n v="8.1582476531068381E-3"/>
    <m/>
    <m/>
    <n v="22500"/>
    <m/>
    <n v="22500"/>
    <n v="22500"/>
    <n v="0"/>
    <n v="22500"/>
    <n v="0"/>
    <n v="0"/>
    <n v="10"/>
    <n v="365"/>
    <m/>
    <n v="6.1342465753424662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38888888888889"/>
    <n v="6"/>
    <n v="0.95"/>
    <n v="36928.29754856522"/>
    <n v="35081.882671136962"/>
    <n v="1846.4148774282585"/>
    <n v="0.75"/>
    <n v="1384.8111580711939"/>
    <n v="1846.4148774282626"/>
  </r>
  <r>
    <n v="1275"/>
    <x v="0"/>
    <m/>
    <x v="5"/>
    <s v="Water Tank"/>
    <d v="2010-06-03T00:00:00"/>
    <s v="2010-11"/>
    <m/>
    <n v="0.12281079040852574"/>
    <m/>
    <m/>
    <n v="22500"/>
    <m/>
    <n v="22500"/>
    <n v="22500"/>
    <n v="0"/>
    <n v="22500"/>
    <n v="0"/>
    <n v="0"/>
    <n v="10"/>
    <n v="365"/>
    <m/>
    <n v="6.1342465753424662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7"/>
    <n v="6"/>
    <n v="0.95"/>
    <n v="36786.918155193991"/>
    <n v="34947.572247434291"/>
    <n v="1839.3459077596999"/>
    <n v="0.75"/>
    <n v="1379.5094308197749"/>
    <n v="1839.3459077597013"/>
  </r>
  <r>
    <n v="1276"/>
    <x v="0"/>
    <m/>
    <x v="5"/>
    <s v="Computer Table 4824-Imported 8no.s@2500+12.5%"/>
    <d v="2015-09-01T00:00:00"/>
    <m/>
    <m/>
    <n v="0.05"/>
    <m/>
    <m/>
    <n v="22500"/>
    <m/>
    <n v="22500"/>
    <n v="22500"/>
    <n v="0"/>
    <n v="22500"/>
    <n v="0"/>
    <n v="0"/>
    <n v="10"/>
    <n v="365"/>
    <m/>
    <n v="6.032876712328766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522.542831379618"/>
    <n v="30896.415689810638"/>
    <n v="1626.1271415689807"/>
    <n v="0.75"/>
    <n v="1219.5953561767355"/>
    <n v="1626.1271415689823"/>
  </r>
  <r>
    <n v="1277"/>
    <x v="0"/>
    <m/>
    <x v="5"/>
    <s v="LCD TV"/>
    <d v="2014-03-31T00:00:00"/>
    <s v="2013-14"/>
    <m/>
    <n v="6.3336225794665676E-2"/>
    <m/>
    <m/>
    <n v="22500"/>
    <m/>
    <n v="22500"/>
    <n v="11403.448725231605"/>
    <n v="1425.0650803799776"/>
    <n v="12828.513805611583"/>
    <n v="9671.4861943884171"/>
    <n v="11096.551274768395"/>
    <n v="15"/>
    <n v="365"/>
    <m/>
    <n v="6.0328767123287665"/>
    <d v="2014-03-01T00:00:00"/>
    <m/>
    <m/>
    <m/>
    <m/>
    <m/>
    <m/>
    <m/>
    <s v="Colour TV"/>
    <n v="652"/>
    <n v="27"/>
    <n v="95.4"/>
    <n v="144"/>
    <n v="95.4"/>
    <n v="1"/>
    <n v="1"/>
    <n v="9.875"/>
    <n v="8"/>
    <n v="0.9"/>
    <n v="22500"/>
    <n v="20250"/>
    <n v="2250"/>
    <n v="0.75"/>
    <n v="1687.5"/>
    <n v="2249.9999999999995"/>
  </r>
  <r>
    <n v="1278"/>
    <x v="0"/>
    <m/>
    <x v="5"/>
    <s v=" 02Fire Extuingsher - CO2 Type (2"/>
    <d v="2012-04-01T00:00:00"/>
    <s v="2012-13"/>
    <m/>
    <n v="6.6169652265542681E-2"/>
    <m/>
    <m/>
    <n v="22404.9"/>
    <m/>
    <n v="22404.9"/>
    <n v="13872.032789778719"/>
    <n v="1482.5244420442573"/>
    <n v="15354.557231822977"/>
    <n v="7050.3427681770245"/>
    <n v="8532.8672102212822"/>
    <n v="15"/>
    <n v="365"/>
    <m/>
    <n v="5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4566.943888354188"/>
    <n v="32838.596693936473"/>
    <n v="1728.3471944177145"/>
    <n v="0.75"/>
    <n v="1296.2603958132859"/>
    <n v="1728.3471944177109"/>
  </r>
  <r>
    <n v="1279"/>
    <x v="0"/>
    <m/>
    <x v="5"/>
    <s v="FURNITURE &amp; FIXTURE"/>
    <d v="2017-03-31T00:00:00"/>
    <s v="2016-17"/>
    <m/>
    <n v="9.5000000000000001E-2"/>
    <m/>
    <m/>
    <n v="22304"/>
    <m/>
    <n v="22304"/>
    <n v="10600.205150684931"/>
    <n v="2118.88"/>
    <n v="12719.085150684932"/>
    <n v="9584.9148493150678"/>
    <n v="11703.794849315069"/>
    <n v="10"/>
    <n v="365"/>
    <m/>
    <n v="6.0520547945205472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0689.538197424896"/>
    <n v="29155.06128755365"/>
    <n v="1534.4769098712459"/>
    <n v="0.75"/>
    <n v="1150.8576824034344"/>
    <n v="1534.4769098712461"/>
  </r>
  <r>
    <n v="1280"/>
    <x v="0"/>
    <m/>
    <x v="5"/>
    <s v="FURNITURE &amp; FIXTURE"/>
    <d v="2017-03-31T00:00:00"/>
    <s v="2016-17"/>
    <m/>
    <n v="9.5000000000000001E-2"/>
    <m/>
    <m/>
    <n v="22111"/>
    <m/>
    <n v="22111"/>
    <n v="10508.479917808219"/>
    <n v="2100.5450000000001"/>
    <n v="12609.024917808219"/>
    <n v="9501.9750821917805"/>
    <n v="11602.520082191781"/>
    <n v="10"/>
    <n v="365"/>
    <m/>
    <n v="-117.33698630136986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0423.97682403434"/>
    <n v="28902.777982832624"/>
    <n v="1521.1988412017163"/>
    <n v="0.75"/>
    <n v="1140.8991309012872"/>
    <n v="1521.1988412017183"/>
  </r>
  <r>
    <n v="1281"/>
    <x v="0"/>
    <m/>
    <x v="5"/>
    <s v="78&quot; STEEL ALMIRAH"/>
    <d v="2019-10-16T00:00:00"/>
    <s v="2019-20"/>
    <m/>
    <n v="0.19"/>
    <m/>
    <m/>
    <n v="22086"/>
    <m/>
    <n v="22086"/>
    <n v="10324.146082191781"/>
    <n v="4196.34"/>
    <n v="14520.486082191781"/>
    <n v="7565.513917808219"/>
    <n v="11761.853917808219"/>
    <n v="5"/>
    <n v="365"/>
    <m/>
    <n v="6.0767123287671225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305555555555557"/>
    <n v="6"/>
    <n v="0.95"/>
    <n v="26902.627659574475"/>
    <n v="18446.359581117027"/>
    <n v="8456.2680784574477"/>
    <n v="0.75"/>
    <n v="6342.2010588430858"/>
    <n v="6342.2010588430858"/>
  </r>
  <r>
    <n v="1282"/>
    <x v="0"/>
    <m/>
    <x v="5"/>
    <s v="Test Weight Carriage"/>
    <d v="2013-10-28T00:00:00"/>
    <s v="2013-14"/>
    <m/>
    <n v="6.3794642857142869E-2"/>
    <m/>
    <m/>
    <n v="22011.79"/>
    <m/>
    <n v="22011.79"/>
    <n v="11677.879195694719"/>
    <n v="1404.234281696429"/>
    <n v="13082.113477391147"/>
    <n v="8929.6765226088537"/>
    <n v="10333.910804305282"/>
    <n v="15"/>
    <n v="365"/>
    <m/>
    <n v="6.0767123287671225"/>
    <d v="2013-10-01T00:00:00"/>
    <m/>
    <m/>
    <m/>
    <m/>
    <m/>
    <m/>
    <m/>
    <s v="e. Manufacture of measuring, testing, navigating and control equipment"/>
    <n v="654"/>
    <n v="22"/>
    <n v="101"/>
    <n v="144"/>
    <n v="113.8"/>
    <n v="1.1267326732673266"/>
    <n v="1.1267326732673266"/>
    <n v="10.297222222222222"/>
    <n v="6"/>
    <n v="1"/>
    <n v="24801.40299009901"/>
    <n v="24801.402990099006"/>
    <n v="0"/>
    <n v="0.75"/>
    <n v="0"/>
    <n v="0"/>
  </r>
  <r>
    <n v="1283"/>
    <x v="0"/>
    <m/>
    <x v="5"/>
    <s v="Gaddi"/>
    <d v="2010-04-07T00:00:00"/>
    <s v="2010-11"/>
    <m/>
    <n v="0.12435617312072896"/>
    <m/>
    <m/>
    <n v="22000"/>
    <m/>
    <n v="22000"/>
    <n v="22000"/>
    <n v="0"/>
    <n v="22000"/>
    <n v="0"/>
    <n v="0"/>
    <n v="10"/>
    <n v="365"/>
    <m/>
    <n v="6.0767123287671225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55555555555556"/>
    <n v="6"/>
    <n v="0.95"/>
    <n v="36472.109469807925"/>
    <n v="34648.50399631753"/>
    <n v="1823.6054734903955"/>
    <n v="0.75"/>
    <n v="1367.7041051177966"/>
    <n v="1823.6054734903978"/>
  </r>
  <r>
    <n v="1284"/>
    <x v="0"/>
    <m/>
    <x v="5"/>
    <s v="Window AC 1.5 Ton"/>
    <d v="2012-04-01T00:00:00"/>
    <s v="2012-13"/>
    <m/>
    <n v="6.2956269757639627E-2"/>
    <m/>
    <m/>
    <n v="21999.38"/>
    <m/>
    <n v="21999.38"/>
    <n v="13974.416491095892"/>
    <n v="1384.9989017808221"/>
    <n v="15359.415392876714"/>
    <n v="6639.9646071232874"/>
    <n v="8024.9635089041094"/>
    <n v="15"/>
    <n v="365"/>
    <m/>
    <n v="6.0767123287671225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26691.708075396826"/>
    <n v="24022.537267857144"/>
    <n v="2669.1708075396818"/>
    <n v="0.75"/>
    <n v="2001.8781056547614"/>
    <n v="2669.1708075396818"/>
  </r>
  <r>
    <n v="1285"/>
    <x v="0"/>
    <m/>
    <x v="5"/>
    <s v="Chair highback ,model - 129 (GA"/>
    <d v="2015-09-01T00:00:00"/>
    <m/>
    <m/>
    <n v="0.05"/>
    <m/>
    <m/>
    <n v="21862.5"/>
    <m/>
    <n v="21862.5"/>
    <n v="21862.5"/>
    <n v="0"/>
    <n v="21862.5"/>
    <n v="0"/>
    <n v="0"/>
    <n v="10"/>
    <n v="365"/>
    <m/>
    <n v="6.076712328767122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1601.07078449053"/>
    <n v="30021.017245266004"/>
    <n v="1580.0535392245256"/>
    <n v="0.75"/>
    <n v="1185.0401544183942"/>
    <n v="1580.0535392245279"/>
  </r>
  <r>
    <n v="1286"/>
    <x v="0"/>
    <m/>
    <x v="11"/>
    <s v="APPLE -Keyboard with Pen"/>
    <d v="2023-03-31T00:00:00"/>
    <s v="2022-23"/>
    <m/>
    <n v="0.31666666666666665"/>
    <m/>
    <m/>
    <n v="0"/>
    <n v="21830"/>
    <n v="21830"/>
    <m/>
    <n v="18.939269406392693"/>
    <n v="18.939269406392693"/>
    <n v="21811.060730593606"/>
    <n v="0"/>
    <n v="3"/>
    <n v="365"/>
    <m/>
    <n v="6.0767123287671225"/>
    <d v="2023-03-01T00:00:00"/>
    <m/>
    <m/>
    <m/>
    <m/>
    <m/>
    <m/>
    <m/>
    <s v="c. Manufacture of communication equipment"/>
    <n v="648"/>
    <n v="135"/>
    <n v="130.5"/>
    <n v="144"/>
    <n v="139.4"/>
    <n v="1.0681992337164752"/>
    <n v="1.0681992337164752"/>
    <n v="0.875"/>
    <n v="5"/>
    <n v="1"/>
    <n v="23318.789272030652"/>
    <n v="4080.7881226053642"/>
    <n v="19238.001149425287"/>
    <n v="0.75"/>
    <n v="14428.500862068966"/>
    <n v="14428.500862068966"/>
  </r>
  <r>
    <n v="1287"/>
    <x v="0"/>
    <m/>
    <x v="13"/>
    <s v="Semi Automatic Washing FOR WASHING MACHINE TOWN."/>
    <d v="2023-03-31T00:00:00"/>
    <s v="2022-23"/>
    <m/>
    <n v="0.19"/>
    <m/>
    <m/>
    <n v="0"/>
    <n v="21830"/>
    <n v="21830"/>
    <m/>
    <n v="11.363561643835617"/>
    <n v="11.363561643835617"/>
    <n v="21818.636438356163"/>
    <n v="0"/>
    <n v="5"/>
    <n v="365"/>
    <m/>
    <n v="6.0904109589041102"/>
    <d v="2023-03-01T00:00:00"/>
    <m/>
    <m/>
    <m/>
    <m/>
    <m/>
    <m/>
    <m/>
    <s v="Washing Machines/Laundry Machines"/>
    <n v="715"/>
    <n v="135"/>
    <n v="128.80000000000001"/>
    <n v="144"/>
    <n v="131.1"/>
    <n v="1.0178571428571428"/>
    <n v="1.0178571428571428"/>
    <n v="0.875"/>
    <n v="8"/>
    <n v="0.9"/>
    <n v="22219.821428571428"/>
    <n v="2187.263671875"/>
    <n v="20032.557756696428"/>
    <n v="0.75"/>
    <n v="15024.418317522321"/>
    <n v="15024.418317522321"/>
  </r>
  <r>
    <n v="1288"/>
    <x v="0"/>
    <m/>
    <x v="5"/>
    <s v="Table (60 x 36 x 30)'' with drawer/cup b"/>
    <d v="2012-04-01T00:00:00"/>
    <s v="2012-13"/>
    <m/>
    <n v="0.10793934931506849"/>
    <m/>
    <m/>
    <n v="21792"/>
    <m/>
    <n v="21792"/>
    <n v="21791.999999999996"/>
    <n v="0"/>
    <n v="21791.999999999996"/>
    <n v="0"/>
    <n v="0"/>
    <n v="10"/>
    <n v="365"/>
    <m/>
    <n v="6.090410958904110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3621.343599615015"/>
    <n v="31940.276419634261"/>
    <n v="1681.0671799807533"/>
    <n v="0.75"/>
    <n v="1260.800384985565"/>
    <n v="1681.0671799807521"/>
  </r>
  <r>
    <n v="1289"/>
    <x v="0"/>
    <m/>
    <x v="5"/>
    <m/>
    <d v="2014-09-12T00:00:00"/>
    <s v="2014-15"/>
    <m/>
    <n v="9.5000000000000001E-2"/>
    <m/>
    <m/>
    <n v="21666.66"/>
    <m/>
    <n v="21666.66"/>
    <n v="15541.821701917805"/>
    <n v="2058.3326999999999"/>
    <n v="17600.154401917804"/>
    <n v="4066.5055980821962"/>
    <n v="6124.8382980821953"/>
    <n v="10"/>
    <n v="365"/>
    <m/>
    <n v="6.0931506849315067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250000000000007"/>
    <n v="6"/>
    <n v="0.95"/>
    <n v="29787.011989708408"/>
    <n v="28297.661390222984"/>
    <n v="1489.350599485424"/>
    <n v="0.75"/>
    <n v="1117.012949614068"/>
    <n v="1489.3505994854218"/>
  </r>
  <r>
    <n v="1290"/>
    <x v="0"/>
    <m/>
    <x v="5"/>
    <s v="R. CHAIRS"/>
    <d v="2007-11-28T00:00:00"/>
    <s v="2007-08"/>
    <m/>
    <n v="1.3680659670164916E-2"/>
    <m/>
    <m/>
    <n v="21600"/>
    <m/>
    <n v="21600"/>
    <n v="21600"/>
    <n v="0"/>
    <n v="21600"/>
    <n v="0"/>
    <n v="0"/>
    <n v="10"/>
    <n v="365"/>
    <m/>
    <n v="6.0931506849315067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3888888888889"/>
    <n v="6"/>
    <n v="0.95"/>
    <n v="40457.865356364928"/>
    <n v="38434.972088546681"/>
    <n v="2022.8932678182464"/>
    <n v="0.75"/>
    <n v="1517.1699508636848"/>
    <n v="2022.8932678182482"/>
  </r>
  <r>
    <n v="1291"/>
    <x v="0"/>
    <m/>
    <x v="5"/>
    <s v="Chair High back Revolving with push back"/>
    <d v="2015-09-01T00:00:00"/>
    <m/>
    <m/>
    <n v="5.0000000000000065E-2"/>
    <m/>
    <m/>
    <n v="21568"/>
    <m/>
    <n v="21568"/>
    <n v="21568"/>
    <n v="0"/>
    <n v="21568"/>
    <n v="0"/>
    <n v="0"/>
    <n v="10"/>
    <n v="365"/>
    <m/>
    <n v="6.076712328767122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1175.386834986472"/>
    <n v="29616.617493237147"/>
    <n v="1558.7693417493247"/>
    <n v="0.75"/>
    <n v="1169.0770063119935"/>
    <n v="1558.7693417493249"/>
  </r>
  <r>
    <n v="1292"/>
    <x v="0"/>
    <m/>
    <x v="5"/>
    <s v="WET GRINDER 5 LTR CAPACITY"/>
    <d v="2012-04-01T00:00:00"/>
    <s v="2012-13"/>
    <m/>
    <n v="6.5268703898840888E-2"/>
    <m/>
    <m/>
    <n v="21565"/>
    <m/>
    <n v="21565"/>
    <n v="13449.152002107481"/>
    <n v="1407.5195995785039"/>
    <n v="14856.671601685985"/>
    <n v="6708.3283983140154"/>
    <n v="8115.8479978925188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3271.121270452357"/>
    <n v="31607.565206929739"/>
    <n v="1663.5560635226175"/>
    <n v="0.75"/>
    <n v="1247.6670476419631"/>
    <n v="1663.5560635226193"/>
  </r>
  <r>
    <n v="1293"/>
    <x v="0"/>
    <m/>
    <x v="5"/>
    <s v="Cooler"/>
    <d v="2010-04-05T00:00:00"/>
    <s v="2010-11"/>
    <m/>
    <n v="6.9087627832526255E-2"/>
    <m/>
    <m/>
    <n v="21550"/>
    <m/>
    <n v="21550"/>
    <n v="15993.747832848076"/>
    <n v="1488.8383797909407"/>
    <n v="17482.586212639017"/>
    <n v="4067.4137873609834"/>
    <n v="5556.2521671519244"/>
    <n v="15"/>
    <n v="365"/>
    <m/>
    <n v="6.0958904109589049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1111111111111"/>
    <n v="6"/>
    <n v="0.95"/>
    <n v="35726.089048834583"/>
    <n v="33939.784596392856"/>
    <n v="1786.3044524417273"/>
    <n v="0.75"/>
    <n v="1339.7283393312955"/>
    <n v="1786.3044524417307"/>
  </r>
  <r>
    <n v="1294"/>
    <x v="0"/>
    <m/>
    <x v="5"/>
    <s v="Desert Cooler"/>
    <d v="2012-04-01T00:00:00"/>
    <s v="2012-13"/>
    <m/>
    <n v="5.9742582814001306E-2"/>
    <m/>
    <m/>
    <n v="21550"/>
    <m/>
    <n v="21550"/>
    <n v="14035.236701791357"/>
    <n v="1287.4526596417281"/>
    <n v="15322.689361433084"/>
    <n v="6227.3106385669162"/>
    <n v="7514.7632982086434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3247.978825794031"/>
    <n v="31585.579884504325"/>
    <n v="1662.3989412897063"/>
    <n v="0.75"/>
    <n v="1246.7992059672797"/>
    <n v="1662.3989412897031"/>
  </r>
  <r>
    <n v="1295"/>
    <x v="0"/>
    <m/>
    <x v="5"/>
    <s v="Stablizer"/>
    <d v="2013-05-02T00:00:00"/>
    <s v="2013-14"/>
    <m/>
    <n v="6.4361991830383186E-2"/>
    <m/>
    <m/>
    <n v="21500.02"/>
    <m/>
    <n v="21500.02"/>
    <n v="12004.787460689806"/>
    <n v="1383.7841115930751"/>
    <n v="13388.571572282881"/>
    <n v="8111.4484277171196"/>
    <n v="9495.2325393101946"/>
    <n v="15"/>
    <n v="365"/>
    <m/>
    <n v="6.0958904109589049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6111111111111"/>
    <n v="6"/>
    <n v="0.95"/>
    <n v="31647.871496786043"/>
    <n v="30065.477921946738"/>
    <n v="1582.3935748393051"/>
    <n v="0.75"/>
    <n v="1186.7951811294788"/>
    <n v="1582.3935748393035"/>
  </r>
  <r>
    <n v="1296"/>
    <x v="0"/>
    <m/>
    <x v="5"/>
    <s v="Stablizer"/>
    <d v="2013-07-09T00:00:00"/>
    <s v="2013-14"/>
    <m/>
    <n v="6.4141869840660407E-2"/>
    <m/>
    <m/>
    <n v="21500.01"/>
    <m/>
    <n v="21500.01"/>
    <n v="11776.660514765095"/>
    <n v="1379.0508429928971"/>
    <n v="13155.711357757993"/>
    <n v="8344.2986422420054"/>
    <n v="9723.3494852349031"/>
    <n v="15"/>
    <n v="365"/>
    <m/>
    <n v="6.0767123287671225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6"/>
    <n v="6"/>
    <n v="0.95"/>
    <n v="32330.690459662288"/>
    <n v="30714.155936679173"/>
    <n v="1616.5345229831146"/>
    <n v="0.75"/>
    <n v="1212.4008922373359"/>
    <n v="1616.5345229831159"/>
  </r>
  <r>
    <n v="1297"/>
    <x v="0"/>
    <m/>
    <x v="5"/>
    <s v="10 nos Office Table"/>
    <d v="2015-09-01T00:00:00"/>
    <m/>
    <m/>
    <n v="4.9999999999999982E-2"/>
    <m/>
    <m/>
    <n v="21499.96"/>
    <m/>
    <n v="21499.96"/>
    <n v="21499.96"/>
    <n v="0"/>
    <n v="21499.96"/>
    <n v="0"/>
    <n v="0"/>
    <n v="10"/>
    <n v="365"/>
    <m/>
    <n v="6.115068493150685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1077.038665464381"/>
    <n v="29523.18673219116"/>
    <n v="1553.8519332732212"/>
    <n v="0.75"/>
    <n v="1165.3889499549159"/>
    <n v="1553.8519332732203"/>
  </r>
  <r>
    <n v="1298"/>
    <x v="0"/>
    <m/>
    <x v="5"/>
    <s v="FOR TOWNSHIP COMM"/>
    <d v="2022-01-29T00:00:00"/>
    <s v="2021-22"/>
    <m/>
    <n v="0.19"/>
    <m/>
    <m/>
    <n v="21478.26"/>
    <m/>
    <n v="21478.26"/>
    <n v="693.18877479452055"/>
    <n v="4080.8693999999996"/>
    <n v="4774.0581747945198"/>
    <n v="16704.201825205477"/>
    <n v="20785.071225205476"/>
    <n v="5"/>
    <n v="365"/>
    <m/>
    <n v="-117.33698630136986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444444444444443"/>
    <n v="6"/>
    <n v="0.95"/>
    <n v="22459.00246575342"/>
    <n v="7270.0622796549951"/>
    <n v="15188.940186098425"/>
    <n v="0.75"/>
    <n v="11391.70513957382"/>
    <n v="11391.70513957382"/>
  </r>
  <r>
    <n v="1299"/>
    <x v="0"/>
    <m/>
    <x v="5"/>
    <s v="SS table 36&quot;x 36&quot;x 34&quot; 16swg to"/>
    <d v="2012-04-01T00:00:00"/>
    <s v="2012-13"/>
    <m/>
    <n v="0.11671897260273972"/>
    <m/>
    <m/>
    <n v="21387"/>
    <m/>
    <n v="21387"/>
    <n v="21387.000000000004"/>
    <n v="0"/>
    <n v="21387.000000000004"/>
    <n v="0"/>
    <n v="0"/>
    <n v="10"/>
    <n v="365"/>
    <m/>
    <n v="6.145205479452055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2996.497593840228"/>
    <n v="31346.672714148219"/>
    <n v="1649.8248796920088"/>
    <n v="0.75"/>
    <n v="1237.3686597690066"/>
    <n v="1649.8248796920129"/>
  </r>
  <r>
    <n v="1300"/>
    <x v="0"/>
    <m/>
    <x v="11"/>
    <s v="MICROSOFT SURFACE KEYB"/>
    <d v="2023-03-31T00:00:00"/>
    <s v="2022-23"/>
    <m/>
    <n v="0.31666666666666665"/>
    <m/>
    <m/>
    <n v="0"/>
    <n v="21240"/>
    <n v="21240"/>
    <m/>
    <n v="18.427397260273974"/>
    <n v="18.427397260273974"/>
    <n v="21221.572602739725"/>
    <n v="0"/>
    <n v="3"/>
    <n v="365"/>
    <m/>
    <n v="6.1671232876712327"/>
    <d v="2023-03-01T00:00:00"/>
    <m/>
    <m/>
    <m/>
    <m/>
    <m/>
    <m/>
    <m/>
    <s v="c. Manufacture of communication equipment"/>
    <n v="648"/>
    <n v="135"/>
    <n v="130.5"/>
    <n v="144"/>
    <n v="139.4"/>
    <n v="1.0681992337164752"/>
    <n v="1.0681992337164752"/>
    <n v="0.875"/>
    <n v="5"/>
    <n v="1"/>
    <n v="22688.551724137931"/>
    <n v="3970.496551724138"/>
    <n v="18718.055172413791"/>
    <n v="0.75"/>
    <n v="14038.541379310343"/>
    <n v="14038.541379310343"/>
  </r>
  <r>
    <n v="1301"/>
    <x v="0"/>
    <m/>
    <x v="5"/>
    <s v="Steel Almirah"/>
    <d v="2012-04-01T00:00:00"/>
    <s v="2012-13"/>
    <m/>
    <n v="0.11626373287671232"/>
    <m/>
    <m/>
    <n v="21111"/>
    <m/>
    <n v="21111"/>
    <n v="21111"/>
    <n v="0"/>
    <n v="21111"/>
    <n v="0"/>
    <n v="0"/>
    <n v="10"/>
    <n v="365"/>
    <m/>
    <n v="6.142465753424657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2570.676612127045"/>
    <n v="30942.142781520692"/>
    <n v="1628.5338306063531"/>
    <n v="0.75"/>
    <n v="1221.4003729547649"/>
    <n v="1628.5338306063536"/>
  </r>
  <r>
    <n v="1302"/>
    <x v="0"/>
    <m/>
    <x v="5"/>
    <s v="FOR TOWNSHIP SCHOOL"/>
    <d v="2021-08-12T00:00:00"/>
    <s v="2021-22"/>
    <m/>
    <n v="9.5000000000000001E-2"/>
    <m/>
    <m/>
    <n v="21053.57"/>
    <m/>
    <n v="21053.57"/>
    <n v="1271.2895419178083"/>
    <n v="2000.08915"/>
    <n v="3271.3786919178083"/>
    <n v="17782.191308082191"/>
    <n v="19782.28045808219"/>
    <n v="10"/>
    <n v="365"/>
    <m/>
    <n v="6.1287671232876715"/>
    <d v="2021-08-01T00:00:00"/>
    <m/>
    <m/>
    <m/>
    <m/>
    <m/>
    <m/>
    <m/>
    <s v="a. Manufacture of furniture"/>
    <n v="844"/>
    <n v="116"/>
    <n v="149"/>
    <n v="144"/>
    <n v="160.30000000000001"/>
    <n v="1.0758389261744967"/>
    <n v="1.0758389261744967"/>
    <n v="2.5083333333333333"/>
    <n v="6"/>
    <n v="0.95"/>
    <n v="22650.250140939599"/>
    <n v="8995.6097608356649"/>
    <n v="13654.640380103934"/>
    <n v="0.75"/>
    <n v="10240.980285077951"/>
    <n v="10240.980285077951"/>
  </r>
  <r>
    <n v="1303"/>
    <x v="0"/>
    <m/>
    <x v="5"/>
    <s v="2.4 GHZ RF RADIO CPE (MICRONET)"/>
    <d v="2012-04-01T00:00:00"/>
    <s v="2012-13"/>
    <m/>
    <n v="6.302634351949421E-2"/>
    <m/>
    <m/>
    <n v="21028.799999999999"/>
    <m/>
    <n v="21028.799999999999"/>
    <n v="13350.518136986298"/>
    <n v="1325.3683726027398"/>
    <n v="14675.886509589038"/>
    <n v="6352.9134904109615"/>
    <n v="7678.2818630137008"/>
    <n v="15"/>
    <n v="365"/>
    <m/>
    <n v="6.208219178082192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2443.856015399422"/>
    <n v="30821.663214629451"/>
    <n v="1622.1928007699717"/>
    <n v="0.75"/>
    <n v="1216.6446005774787"/>
    <n v="1622.1928007699726"/>
  </r>
  <r>
    <n v="1304"/>
    <x v="0"/>
    <m/>
    <x v="5"/>
    <s v="Single bed-75&quot; x 36&quot; (Make-Godr"/>
    <d v="2013-06-22T00:00:00"/>
    <s v="2013-14"/>
    <m/>
    <n v="0.10308467478467478"/>
    <m/>
    <m/>
    <n v="21000"/>
    <m/>
    <n v="21000"/>
    <n v="18348.888103551391"/>
    <n v="2164.7781704781705"/>
    <n v="20513.666274029561"/>
    <n v="486.33372597043854"/>
    <n v="2651.1118964486086"/>
    <n v="10"/>
    <n v="365"/>
    <m/>
    <n v="-117.33698630136986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47222222222222"/>
    <n v="6"/>
    <n v="0.95"/>
    <n v="31667.920978363123"/>
    <n v="30084.524929444968"/>
    <n v="1583.3960489181554"/>
    <n v="0.75"/>
    <n v="1187.5470366886166"/>
    <n v="1583.3960489181575"/>
  </r>
  <r>
    <n v="1305"/>
    <x v="0"/>
    <m/>
    <x v="5"/>
    <s v="Single bed-75&quot; x 36&quot; (Make-Godr"/>
    <d v="2013-07-09T00:00:00"/>
    <s v="2013-14"/>
    <m/>
    <n v="0.10288481087470448"/>
    <m/>
    <m/>
    <n v="21000"/>
    <m/>
    <n v="21000"/>
    <n v="18253.398363936652"/>
    <n v="2160.5810283687943"/>
    <n v="20413.979392305446"/>
    <n v="586.0206076945542"/>
    <n v="2746.6016360633475"/>
    <n v="10"/>
    <n v="365"/>
    <m/>
    <n v="6.2082191780821923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6"/>
    <n v="6"/>
    <n v="0.95"/>
    <n v="31578.799249530959"/>
    <n v="29999.859287054409"/>
    <n v="1578.9399624765501"/>
    <n v="0.75"/>
    <n v="1184.2049718574126"/>
    <n v="1578.9399624765495"/>
  </r>
  <r>
    <n v="1306"/>
    <x v="0"/>
    <m/>
    <x v="5"/>
    <s v="Single bed-75&quot; x 36&quot; (Make-Godr"/>
    <d v="2013-11-21T00:00:00"/>
    <s v="2013-14"/>
    <m/>
    <n v="0.1013662119920432"/>
    <m/>
    <m/>
    <n v="21000"/>
    <m/>
    <n v="21000"/>
    <n v="17506.614847539968"/>
    <n v="2128.690451832907"/>
    <n v="19635.305299372874"/>
    <n v="1364.6947006271257"/>
    <n v="3493.3851524600323"/>
    <n v="10"/>
    <n v="365"/>
    <m/>
    <n v="6.2109589041095887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33333333333333"/>
    <n v="6"/>
    <n v="0.95"/>
    <n v="30002.673796791445"/>
    <n v="28502.54010695187"/>
    <n v="1500.1336898395748"/>
    <n v="0.75"/>
    <n v="1125.1002673796811"/>
    <n v="1500.1336898395737"/>
  </r>
  <r>
    <n v="1307"/>
    <x v="0"/>
    <m/>
    <x v="5"/>
    <s v="Stabliser"/>
    <d v="2010-04-05T00:00:00"/>
    <s v="2010-11"/>
    <m/>
    <n v="6.9085901538315675E-2"/>
    <m/>
    <m/>
    <n v="21000"/>
    <m/>
    <n v="21000"/>
    <n v="15585.663787204154"/>
    <n v="1450.8039323046291"/>
    <n v="17036.467719508782"/>
    <n v="3963.5322804912175"/>
    <n v="5414.3362127958462"/>
    <n v="15"/>
    <n v="365"/>
    <m/>
    <n v="6.1780821917808222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1111111111111"/>
    <n v="6"/>
    <n v="0.95"/>
    <n v="34814.286312089382"/>
    <n v="33073.571996484912"/>
    <n v="1740.7143156044694"/>
    <n v="0.75"/>
    <n v="1305.5357367033521"/>
    <n v="1740.7143156044706"/>
  </r>
  <r>
    <n v="1308"/>
    <x v="0"/>
    <m/>
    <x v="5"/>
    <s v="Office Table (Size-48&quot;X30&quot;X30&quot;)"/>
    <d v="2021-03-31T00:00:00"/>
    <s v="2020-21"/>
    <m/>
    <n v="9.5000000000000001E-2"/>
    <m/>
    <m/>
    <n v="20999.72"/>
    <m/>
    <n v="20999.72"/>
    <n v="2000.4390805479452"/>
    <n v="1994.9734000000001"/>
    <n v="3995.4124805479451"/>
    <n v="17004.307519452057"/>
    <n v="18999.280919452056"/>
    <n v="10"/>
    <n v="365"/>
    <m/>
    <n v="6.169863013698631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23507.368128491624"/>
    <n v="10700.749866823789"/>
    <n v="12806.618261667834"/>
    <n v="0.75"/>
    <n v="9604.9636962508757"/>
    <n v="9604.9636962508757"/>
  </r>
  <r>
    <n v="1309"/>
    <x v="0"/>
    <m/>
    <x v="5"/>
    <s v="P2P RADIO LINK -CAMBIUM"/>
    <d v="2014-03-21T00:00:00"/>
    <s v="2013-14"/>
    <m/>
    <n v="0.31823514760147603"/>
    <m/>
    <m/>
    <n v="20947.5"/>
    <m/>
    <n v="20947.5"/>
    <n v="19900.125"/>
    <n v="0"/>
    <n v="19900.125"/>
    <n v="1047.375"/>
    <n v="1047.375"/>
    <n v="3"/>
    <n v="365"/>
    <m/>
    <n v="6.2630136986301377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"/>
    <n v="6"/>
    <n v="0.95"/>
    <n v="29123.020381613187"/>
    <n v="27666.869362532529"/>
    <n v="1456.1510190806584"/>
    <n v="0.75"/>
    <n v="1092.1132643104938"/>
    <n v="1456.1510190806607"/>
  </r>
  <r>
    <n v="1310"/>
    <x v="0"/>
    <m/>
    <x v="5"/>
    <m/>
    <d v="2015-01-10T00:00:00"/>
    <s v="2014-15"/>
    <m/>
    <n v="9.5000000000000001E-2"/>
    <m/>
    <m/>
    <n v="20812.5"/>
    <m/>
    <n v="20812.5"/>
    <n v="14279.085616438357"/>
    <n v="1977.1875"/>
    <n v="16256.273116438357"/>
    <n v="4556.2268835616433"/>
    <n v="6533.4143835616433"/>
    <n v="10"/>
    <n v="365"/>
    <m/>
    <n v="6.263013698630137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8345.316482582839"/>
    <n v="26928.050658453696"/>
    <n v="1417.2658241291429"/>
    <n v="0.75"/>
    <n v="1062.9493680968571"/>
    <n v="1417.2658241291433"/>
  </r>
  <r>
    <n v="1311"/>
    <x v="0"/>
    <m/>
    <x v="5"/>
    <m/>
    <d v="2015-01-10T00:00:00"/>
    <s v="2014-15"/>
    <m/>
    <n v="9.5000000000000001E-2"/>
    <m/>
    <m/>
    <n v="20812.5"/>
    <m/>
    <n v="20812.5"/>
    <n v="14279.085616438357"/>
    <n v="1977.1875"/>
    <n v="16256.273116438357"/>
    <n v="4556.2268835616433"/>
    <n v="6533.4143835616433"/>
    <n v="10"/>
    <n v="365"/>
    <m/>
    <n v="6.263013698630137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8345.316482582839"/>
    <n v="26928.050658453696"/>
    <n v="1417.2658241291429"/>
    <n v="0.75"/>
    <n v="1062.9493680968571"/>
    <n v="1417.2658241291433"/>
  </r>
  <r>
    <n v="1312"/>
    <x v="0"/>
    <m/>
    <x v="5"/>
    <m/>
    <d v="2015-01-10T00:00:00"/>
    <s v="2014-15"/>
    <m/>
    <n v="9.5000000000000001E-2"/>
    <m/>
    <m/>
    <n v="20812.5"/>
    <m/>
    <n v="20812.5"/>
    <n v="14279.085616438357"/>
    <n v="1977.1875"/>
    <n v="16256.273116438357"/>
    <n v="4556.2268835616433"/>
    <n v="6533.4143835616433"/>
    <n v="10"/>
    <n v="365"/>
    <m/>
    <n v="6.263013698630137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8345.316482582839"/>
    <n v="26928.050658453696"/>
    <n v="1417.2658241291429"/>
    <n v="0.75"/>
    <n v="1062.9493680968571"/>
    <n v="1417.2658241291433"/>
  </r>
  <r>
    <n v="1313"/>
    <x v="0"/>
    <m/>
    <x v="5"/>
    <s v="Executive Chairs With Neck"/>
    <d v="2021-03-31T00:00:00"/>
    <s v="2020-21"/>
    <m/>
    <n v="9.5000000000000001E-2"/>
    <m/>
    <m/>
    <n v="20803.400000000001"/>
    <m/>
    <n v="20803.400000000001"/>
    <n v="1981.737583561644"/>
    <n v="1976.3230000000001"/>
    <n v="3958.0605835616443"/>
    <n v="16845.339416438357"/>
    <n v="18821.662416438357"/>
    <n v="10"/>
    <n v="365"/>
    <m/>
    <n v="6.2630136986301377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23287.604888268161"/>
    <n v="10600.711808513735"/>
    <n v="12686.893079754425"/>
    <n v="0.75"/>
    <n v="9515.1698098158195"/>
    <n v="9515.1698098158195"/>
  </r>
  <r>
    <n v="1314"/>
    <x v="0"/>
    <m/>
    <x v="5"/>
    <s v="Ploycom Sound Station"/>
    <d v="2013-05-28T00:00:00"/>
    <s v="2013-14"/>
    <m/>
    <n v="6.4277143410102586E-2"/>
    <m/>
    <m/>
    <n v="20790"/>
    <m/>
    <n v="20790"/>
    <n v="11523.88325909155"/>
    <n v="1336.3218114960328"/>
    <n v="12860.205070587583"/>
    <n v="7929.7949294124173"/>
    <n v="9266.1167409084501"/>
    <n v="15"/>
    <n v="365"/>
    <m/>
    <n v="6.2712328767123289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13888888888889"/>
    <n v="6"/>
    <n v="0.95"/>
    <n v="30602.727272727272"/>
    <n v="29072.590909090908"/>
    <n v="1530.136363636364"/>
    <n v="0.75"/>
    <n v="1147.602272727273"/>
    <n v="1530.1363636363649"/>
  </r>
  <r>
    <n v="1315"/>
    <x v="0"/>
    <m/>
    <x v="5"/>
    <s v="VOLTAGE STABLISER 4KVA /90-240V"/>
    <d v="2012-04-01T00:00:00"/>
    <s v="2012-13"/>
    <m/>
    <n v="6.4908324552160182E-2"/>
    <m/>
    <m/>
    <n v="20750.009999999998"/>
    <m/>
    <n v="20750.009999999998"/>
    <n v="12978.267582297158"/>
    <n v="1346.8483835405691"/>
    <n v="14325.115965837727"/>
    <n v="6424.8940341622711"/>
    <n v="7771.7424177028406"/>
    <n v="15"/>
    <n v="365"/>
    <m/>
    <n v="6.271232876712328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2013.730538979788"/>
    <n v="30413.044012030798"/>
    <n v="1600.6865269489899"/>
    <n v="0.75"/>
    <n v="1200.5148952117424"/>
    <n v="1600.6865269489908"/>
  </r>
  <r>
    <n v="1316"/>
    <x v="0"/>
    <m/>
    <x v="5"/>
    <s v=""/>
    <d v="2022-06-13T00:00:00"/>
    <s v="2022-23"/>
    <m/>
    <n v="9.5000000000000001E-2"/>
    <m/>
    <m/>
    <n v="0"/>
    <n v="20700.96"/>
    <n v="20700.96"/>
    <m/>
    <n v="1573.27296"/>
    <n v="1573.27296"/>
    <n v="19127.687040000001"/>
    <n v="0"/>
    <n v="10"/>
    <n v="365"/>
    <m/>
    <n v="6.3205479452054796"/>
    <d v="2022-06-01T00:00:00"/>
    <m/>
    <m/>
    <m/>
    <m/>
    <m/>
    <m/>
    <m/>
    <s v="a. Manufacture of furniture"/>
    <n v="844"/>
    <n v="126"/>
    <n v="155.80000000000001"/>
    <n v="144"/>
    <n v="160.30000000000001"/>
    <n v="1.0288831835686778"/>
    <n v="1.0288831835686778"/>
    <n v="1.6722222222222223"/>
    <n v="6"/>
    <n v="0.95"/>
    <n v="21298.869627727854"/>
    <n v="5639.2701574525745"/>
    <n v="15659.59947027528"/>
    <n v="0.75"/>
    <n v="11744.69960270646"/>
    <n v="11744.69960270646"/>
  </r>
  <r>
    <n v="1317"/>
    <x v="0"/>
    <m/>
    <x v="5"/>
    <s v="FOR SECURITY MESH"/>
    <d v="2021-06-05T00:00:00"/>
    <s v="2021-22"/>
    <m/>
    <n v="9.5000000000000001E-2"/>
    <m/>
    <m/>
    <n v="20600.400000000001"/>
    <m/>
    <n v="20600.400000000001"/>
    <n v="1608.5243835616441"/>
    <n v="1957.0380000000002"/>
    <n v="3565.5623835616443"/>
    <n v="17034.837616438359"/>
    <n v="18991.875616438356"/>
    <n v="10"/>
    <n v="365"/>
    <m/>
    <n v="6.3205479452054796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944444444444446"/>
    <n v="6"/>
    <n v="0.95"/>
    <n v="22805.553314917132"/>
    <n v="9729.3136017111738"/>
    <n v="13076.239713205958"/>
    <n v="0.75"/>
    <n v="9807.1797849044688"/>
    <n v="9807.1797849044688"/>
  </r>
  <r>
    <n v="1318"/>
    <x v="0"/>
    <m/>
    <x v="5"/>
    <s v="Mattress"/>
    <d v="2015-09-01T00:00:00"/>
    <m/>
    <m/>
    <n v="5.000000000000001E-2"/>
    <m/>
    <m/>
    <n v="20502.689999999999"/>
    <m/>
    <n v="20502.689999999999"/>
    <n v="20502.689999999999"/>
    <n v="0"/>
    <n v="20502.689999999999"/>
    <n v="0"/>
    <n v="0"/>
    <n v="10"/>
    <n v="365"/>
    <m/>
    <n v="6.320547945205479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9635.538385933269"/>
    <n v="28153.761466636603"/>
    <n v="1481.7769192966662"/>
    <n v="0.75"/>
    <n v="1111.3326894724996"/>
    <n v="1481.7769192966648"/>
  </r>
  <r>
    <n v="1319"/>
    <x v="0"/>
    <m/>
    <x v="5"/>
    <s v="Semi Automatic Washing Machine-TRF TO ASSETS"/>
    <d v="2018-03-31T00:00:00"/>
    <s v="2017-18"/>
    <m/>
    <n v="0.19"/>
    <m/>
    <m/>
    <n v="20499.990000000002"/>
    <m/>
    <n v="20499.990000000002"/>
    <n v="15585.328013835619"/>
    <n v="3894.9981000000002"/>
    <n v="19480.326113835617"/>
    <n v="1019.6638861643842"/>
    <n v="4914.6619861643831"/>
    <n v="10"/>
    <n v="365"/>
    <m/>
    <n v="6.3205479452054796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26373.582640449444"/>
    <n v="24532.92635200141"/>
    <n v="1840.6562884480336"/>
    <n v="0.75"/>
    <n v="1380.4922163360252"/>
    <n v="1380.4922163360252"/>
  </r>
  <r>
    <n v="1320"/>
    <x v="0"/>
    <m/>
    <x v="5"/>
    <s v="Bajaj Geyser"/>
    <d v="2012-04-01T00:00:00"/>
    <s v="2012-13"/>
    <m/>
    <n v="7.0073761854583777E-2"/>
    <m/>
    <m/>
    <n v="20395"/>
    <m/>
    <n v="20395"/>
    <n v="12229.478134878818"/>
    <n v="1429.1543730242361"/>
    <n v="13658.632507903054"/>
    <n v="6736.3674920969461"/>
    <n v="8165.5218651211817"/>
    <n v="15"/>
    <n v="365"/>
    <m/>
    <n v="6.320547945205479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1466.010587102985"/>
    <n v="29892.710057747834"/>
    <n v="1573.3005293551505"/>
    <n v="0.75"/>
    <n v="1179.9753970163629"/>
    <n v="1573.3005293551507"/>
  </r>
  <r>
    <n v="1321"/>
    <x v="0"/>
    <m/>
    <x v="5"/>
    <s v=""/>
    <d v="2022-08-11T00:00:00"/>
    <s v="2022-23"/>
    <m/>
    <n v="9.5000000000000001E-2"/>
    <m/>
    <m/>
    <n v="0"/>
    <n v="20348.650000000001"/>
    <n v="20348.650000000001"/>
    <m/>
    <n v="1234.0201856164385"/>
    <n v="1234.0201856164385"/>
    <n v="19114.629814383563"/>
    <n v="0"/>
    <n v="10"/>
    <n v="365"/>
    <m/>
    <n v="6.3205479452054796"/>
    <d v="2022-08-01T00:00:00"/>
    <m/>
    <m/>
    <m/>
    <m/>
    <m/>
    <m/>
    <m/>
    <s v="a. Manufacture of furniture"/>
    <n v="844"/>
    <n v="128"/>
    <n v="157.19999999999999"/>
    <n v="144"/>
    <n v="160.30000000000001"/>
    <n v="1.0197201017811706"/>
    <n v="1.0197201017811706"/>
    <n v="1.5111111111111111"/>
    <n v="6"/>
    <n v="0.95"/>
    <n v="20749.927449109418"/>
    <n v="4964.6122711572898"/>
    <n v="15785.315177952129"/>
    <n v="0.75"/>
    <n v="11838.986383464096"/>
    <n v="11838.986383464096"/>
  </r>
  <r>
    <n v="1322"/>
    <x v="0"/>
    <m/>
    <x v="5"/>
    <s v="Cooler"/>
    <d v="2010-04-03T00:00:00"/>
    <s v="2010-11"/>
    <m/>
    <n v="6.9097438816163911E-2"/>
    <m/>
    <m/>
    <n v="20300"/>
    <m/>
    <n v="20300"/>
    <n v="15073.123022649126"/>
    <n v="1402.6780079681273"/>
    <n v="16475.801030617255"/>
    <n v="3824.1989693827454"/>
    <n v="5226.8769773508739"/>
    <n v="15"/>
    <n v="365"/>
    <m/>
    <n v="-117.33698630136986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6666666666667"/>
    <n v="6"/>
    <n v="0.95"/>
    <n v="33653.810101686402"/>
    <n v="31971.119596602082"/>
    <n v="1682.6905050843197"/>
    <n v="0.75"/>
    <n v="1262.0178788132398"/>
    <n v="1682.6905050843216"/>
  </r>
  <r>
    <n v="1323"/>
    <x v="0"/>
    <m/>
    <x v="5"/>
    <s v="Dining Table(scg) one set"/>
    <d v="2008-09-05T00:00:00"/>
    <s v="2008-09"/>
    <m/>
    <n v="0.14625437733322513"/>
    <m/>
    <m/>
    <n v="20250"/>
    <m/>
    <n v="20250"/>
    <n v="20250"/>
    <n v="0"/>
    <n v="20250"/>
    <n v="0"/>
    <n v="0"/>
    <n v="10"/>
    <n v="365"/>
    <m/>
    <n v="-117.33698630136986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4444444444445"/>
    <n v="6"/>
    <n v="0.95"/>
    <n v="35764.552191575691"/>
    <n v="33976.324581996902"/>
    <n v="1788.2276095787893"/>
    <n v="0.75"/>
    <n v="1341.170707184092"/>
    <n v="1788.2276095787861"/>
  </r>
  <r>
    <n v="1324"/>
    <x v="0"/>
    <m/>
    <x v="5"/>
    <s v="WASHING MACHINE"/>
    <d v="2012-04-01T00:00:00"/>
    <s v="2012-13"/>
    <m/>
    <n v="6.5098524762908325E-2"/>
    <m/>
    <m/>
    <n v="20000.97"/>
    <m/>
    <n v="20000.97"/>
    <n v="12490.75329586407"/>
    <n v="1302.0336408271867"/>
    <n v="13792.786936691256"/>
    <n v="6208.1830633087447"/>
    <n v="7510.2167041359316"/>
    <n v="15"/>
    <n v="365"/>
    <m/>
    <n v="6.320547945205479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0858.089422521658"/>
    <n v="29315.184951395575"/>
    <n v="1542.9044711260831"/>
    <n v="0.75"/>
    <n v="1157.1783533445623"/>
    <n v="1542.9044711260842"/>
  </r>
  <r>
    <n v="1325"/>
    <x v="0"/>
    <m/>
    <x v="5"/>
    <s v="Steel Almirah"/>
    <d v="2010-05-24T00:00:00"/>
    <s v="2010-11"/>
    <m/>
    <n v="8.1400535236396086E-3"/>
    <m/>
    <m/>
    <n v="20000"/>
    <m/>
    <n v="20000"/>
    <n v="20000"/>
    <n v="0"/>
    <n v="20000"/>
    <n v="0"/>
    <n v="0"/>
    <n v="10"/>
    <n v="365"/>
    <m/>
    <n v="-117.33698630136986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25"/>
    <n v="6"/>
    <n v="0.95"/>
    <n v="32825.153376502421"/>
    <n v="31183.8957076773"/>
    <n v="1641.2576688251211"/>
    <n v="0.75"/>
    <n v="1230.9432516188408"/>
    <n v="1641.2576688251224"/>
  </r>
  <r>
    <n v="1326"/>
    <x v="0"/>
    <m/>
    <x v="5"/>
    <m/>
    <d v="2014-05-15T00:00:00"/>
    <s v="2014-15"/>
    <m/>
    <n v="6.3333333333333325E-2"/>
    <m/>
    <m/>
    <n v="19900"/>
    <m/>
    <n v="19900"/>
    <n v="9930.7360730593609"/>
    <n v="1260.3333333333333"/>
    <n v="11191.069406392695"/>
    <n v="8708.9305936073051"/>
    <n v="9969.2639269406391"/>
    <n v="15"/>
    <n v="365"/>
    <m/>
    <n v="6.2712328767123289"/>
    <d v="2014-05-01T00:00:00"/>
    <m/>
    <m/>
    <m/>
    <m/>
    <m/>
    <m/>
    <m/>
    <s v="a. Manufacture of furniture"/>
    <n v="844"/>
    <n v="29"/>
    <n v="117.1"/>
    <n v="144"/>
    <n v="160.30000000000001"/>
    <n v="1.3689154568744664"/>
    <n v="1.3689154568744664"/>
    <n v="9.75"/>
    <n v="6"/>
    <n v="0.95"/>
    <n v="27241.417591801881"/>
    <n v="25879.346712211787"/>
    <n v="1362.0708795900937"/>
    <n v="0.75"/>
    <n v="1021.5531596925703"/>
    <n v="1362.0708795900953"/>
  </r>
  <r>
    <n v="1327"/>
    <x v="0"/>
    <m/>
    <x v="5"/>
    <s v="Whirlpool Washing Machine"/>
    <d v="2016-03-07T00:00:00"/>
    <s v="2015-16"/>
    <m/>
    <n v="6.3333333333333325E-2"/>
    <m/>
    <m/>
    <n v="19900"/>
    <m/>
    <n v="19900"/>
    <n v="7648.3242009132409"/>
    <n v="1260.3333333333333"/>
    <n v="8908.6575342465749"/>
    <n v="10991.342465753425"/>
    <n v="12251.675799086759"/>
    <n v="15"/>
    <n v="365"/>
    <m/>
    <n v="6.2712328767123289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7835.689354275743"/>
    <n v="26443.904886561955"/>
    <n v="1391.7844677137873"/>
    <n v="0.75"/>
    <n v="1043.8383507853405"/>
    <n v="1391.7844677137884"/>
  </r>
  <r>
    <n v="1328"/>
    <x v="0"/>
    <m/>
    <x v="5"/>
    <s v="FOR TOWNSHIP"/>
    <d v="2022-02-12T00:00:00"/>
    <s v="2021-22"/>
    <m/>
    <n v="0.19"/>
    <m/>
    <m/>
    <n v="19900"/>
    <m/>
    <n v="19900"/>
    <n v="497.22739726027396"/>
    <n v="3781"/>
    <n v="4278.2273972602743"/>
    <n v="15621.772602739726"/>
    <n v="19402.772602739726"/>
    <n v="5"/>
    <n v="365"/>
    <m/>
    <n v="6.2712328767123289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2.0083333333333333"/>
    <n v="6"/>
    <n v="0.95"/>
    <n v="20620.361990950227"/>
    <n v="6556.9887192056312"/>
    <n v="14063.373271744596"/>
    <n v="0.75"/>
    <n v="10547.529953808447"/>
    <n v="10547.529953808447"/>
  </r>
  <r>
    <n v="1329"/>
    <x v="0"/>
    <m/>
    <x v="13"/>
    <s v="Refrigerator FOR CCR BUILDING CANTEEN"/>
    <d v="2023-03-31T00:00:00"/>
    <s v="2022-23"/>
    <m/>
    <n v="0.19"/>
    <m/>
    <m/>
    <n v="0"/>
    <n v="19900"/>
    <n v="19900"/>
    <m/>
    <n v="10.358904109589041"/>
    <n v="10.358904109589041"/>
    <n v="19889.641095890413"/>
    <n v="0"/>
    <n v="5"/>
    <n v="365"/>
    <m/>
    <n v="6.3369863013698637"/>
    <d v="2023-03-01T00:00:00"/>
    <m/>
    <m/>
    <m/>
    <m/>
    <m/>
    <m/>
    <m/>
    <s v="Refrigerators"/>
    <n v="709"/>
    <n v="135"/>
    <n v="130.69999999999999"/>
    <n v="144"/>
    <n v="130.9"/>
    <n v="1.0015302218821731"/>
    <n v="1.0015302218821731"/>
    <n v="0.875"/>
    <n v="8"/>
    <n v="0.9"/>
    <n v="19930.451415455245"/>
    <n v="1961.9038112088756"/>
    <n v="17968.547604246371"/>
    <n v="0.75"/>
    <n v="13476.410703184778"/>
    <n v="13476.410703184778"/>
  </r>
  <r>
    <n v="1330"/>
    <x v="0"/>
    <m/>
    <x v="5"/>
    <s v="Executive Chairs-T/F TO ASSETS"/>
    <d v="2018-03-31T00:00:00"/>
    <s v="2017-18"/>
    <m/>
    <n v="0.19"/>
    <m/>
    <m/>
    <n v="19824"/>
    <m/>
    <n v="19824"/>
    <n v="15071.399671232875"/>
    <n v="3766.56"/>
    <n v="18837.959671232875"/>
    <n v="986.04032876712517"/>
    <n v="4752.6003287671247"/>
    <n v="10"/>
    <n v="365"/>
    <m/>
    <n v="-117.33698630136986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25503.910112359554"/>
    <n v="23723.949719101125"/>
    <n v="1779.9603932584287"/>
    <n v="0.75"/>
    <n v="1334.9702949438215"/>
    <n v="1334.9702949438215"/>
  </r>
  <r>
    <n v="1331"/>
    <x v="0"/>
    <m/>
    <x v="5"/>
    <s v="Office Table-T/F TO ASSETS"/>
    <d v="2018-03-31T00:00:00"/>
    <s v="2017-18"/>
    <m/>
    <n v="0.19"/>
    <m/>
    <m/>
    <n v="19824"/>
    <m/>
    <n v="19824"/>
    <n v="15071.399671232875"/>
    <n v="3766.56"/>
    <n v="18837.959671232875"/>
    <n v="986.04032876712517"/>
    <n v="4752.6003287671247"/>
    <n v="10"/>
    <n v="365"/>
    <m/>
    <n v="6.3589041095890408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25503.910112359554"/>
    <n v="23723.949719101125"/>
    <n v="1779.9603932584287"/>
    <n v="0.75"/>
    <n v="1334.9702949438215"/>
    <n v="1334.9702949438215"/>
  </r>
  <r>
    <n v="1332"/>
    <x v="0"/>
    <m/>
    <x v="13"/>
    <s v=""/>
    <d v="2022-09-27T00:00:00"/>
    <s v="2022-23"/>
    <m/>
    <n v="0.19"/>
    <m/>
    <m/>
    <n v="0"/>
    <n v="19765"/>
    <n v="19765"/>
    <m/>
    <n v="1913.685205479452"/>
    <n v="1913.685205479452"/>
    <n v="17851.314794520549"/>
    <n v="0"/>
    <n v="5"/>
    <n v="365"/>
    <m/>
    <n v="6.3589041095890408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833333333333333"/>
    <n v="8"/>
    <n v="1"/>
    <n v="19765"/>
    <n v="3417.6979166666665"/>
    <n v="16347.302083333334"/>
    <n v="0.75"/>
    <n v="12260.4765625"/>
    <n v="12260.4765625"/>
  </r>
  <r>
    <n v="1333"/>
    <x v="0"/>
    <m/>
    <x v="13"/>
    <s v=""/>
    <d v="2022-08-26T00:00:00"/>
    <s v="2022-23"/>
    <m/>
    <n v="0.19"/>
    <m/>
    <m/>
    <n v="0"/>
    <n v="19706"/>
    <n v="19706"/>
    <m/>
    <n v="2236.2260821917807"/>
    <n v="2236.2260821917807"/>
    <n v="17469.773917808219"/>
    <n v="0"/>
    <n v="5"/>
    <n v="365"/>
    <m/>
    <n v="6.3589041095890408"/>
    <d v="2022-08-01T00:00:00"/>
    <m/>
    <m/>
    <m/>
    <m/>
    <m/>
    <m/>
    <m/>
    <s v="g. Manufacture of office machinery and equipment"/>
    <n v="747"/>
    <n v="128"/>
    <n v="130.19999999999999"/>
    <n v="144"/>
    <n v="130.19999999999999"/>
    <n v="1"/>
    <n v="1"/>
    <n v="1.4694444444444446"/>
    <n v="8"/>
    <n v="1"/>
    <n v="19706"/>
    <n v="3619.609027777778"/>
    <n v="16086.390972222222"/>
    <n v="0.75"/>
    <n v="12064.793229166666"/>
    <n v="12064.793229166666"/>
  </r>
  <r>
    <n v="1334"/>
    <x v="0"/>
    <m/>
    <x v="5"/>
    <s v="Office Table"/>
    <d v="2012-04-01T00:00:00"/>
    <s v="2012-13"/>
    <m/>
    <n v="9.6775136986301372E-2"/>
    <m/>
    <m/>
    <n v="19575"/>
    <m/>
    <n v="19575"/>
    <n v="19575"/>
    <n v="0"/>
    <n v="19575"/>
    <n v="0"/>
    <n v="0"/>
    <n v="10"/>
    <n v="365"/>
    <m/>
    <n v="6.386301369863014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0200.890279114534"/>
    <n v="28690.845765158803"/>
    <n v="1510.0445139557305"/>
    <n v="0.75"/>
    <n v="1132.5333854667979"/>
    <n v="1510.044513955728"/>
  </r>
  <r>
    <n v="1335"/>
    <x v="0"/>
    <m/>
    <x v="5"/>
    <s v="FURNITURE &amp; FIXTURE"/>
    <d v="2017-03-31T00:00:00"/>
    <s v="2016-17"/>
    <m/>
    <n v="9.5000000000000001E-2"/>
    <m/>
    <m/>
    <n v="19419"/>
    <m/>
    <n v="19419"/>
    <n v="9229.079260273973"/>
    <n v="1844.8050000000001"/>
    <n v="11073.884260273973"/>
    <n v="8345.1157397260267"/>
    <n v="10189.920739726027"/>
    <n v="10"/>
    <n v="365"/>
    <m/>
    <n v="6.632876712328768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26719.877253218889"/>
    <n v="25383.883390557945"/>
    <n v="1335.9938626609437"/>
    <n v="0.75"/>
    <n v="1001.9953969957078"/>
    <n v="1335.9938626609455"/>
  </r>
  <r>
    <n v="1336"/>
    <x v="0"/>
    <m/>
    <x v="5"/>
    <s v="Chair"/>
    <d v="2009-07-09T00:00:00"/>
    <s v="2009-10"/>
    <m/>
    <n v="9.4903796151846066E-3"/>
    <m/>
    <m/>
    <n v="19250"/>
    <m/>
    <n v="19250"/>
    <n v="19250"/>
    <n v="0"/>
    <n v="19250"/>
    <n v="0"/>
    <n v="0"/>
    <n v="10"/>
    <n v="365"/>
    <m/>
    <n v="6.9232876712328775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"/>
    <n v="6"/>
    <n v="0.95"/>
    <n v="34339.237570988749"/>
    <n v="32622.275692439311"/>
    <n v="1716.9618785494386"/>
    <n v="0.75"/>
    <n v="1287.7214089120789"/>
    <n v="1716.961878549439"/>
  </r>
  <r>
    <n v="1337"/>
    <x v="0"/>
    <m/>
    <x v="5"/>
    <s v="Telephone Cable 50 Pair"/>
    <d v="2012-04-01T00:00:00"/>
    <s v="2012-13"/>
    <m/>
    <n v="9.7605479452054791E-2"/>
    <m/>
    <m/>
    <n v="19219.2"/>
    <m/>
    <n v="19219.2"/>
    <n v="18258.240000000002"/>
    <n v="0"/>
    <n v="18258.240000000002"/>
    <n v="960.95999999999913"/>
    <n v="960.95999999999913"/>
    <n v="6"/>
    <n v="365"/>
    <m/>
    <n v="6.4054794520547951"/>
    <d v="2012-04-01T00:00:00"/>
    <m/>
    <m/>
    <m/>
    <m/>
    <m/>
    <m/>
    <m/>
    <s v="c. Manufacture of communication equipment"/>
    <n v="648"/>
    <n v="4"/>
    <n v="103.2"/>
    <n v="144"/>
    <n v="139.4"/>
    <n v="1.3507751937984496"/>
    <n v="1.3507751937984496"/>
    <n v="11.872222222222222"/>
    <n v="5"/>
    <n v="1"/>
    <n v="25960.818604651162"/>
    <n v="25960.818604651162"/>
    <n v="0"/>
    <n v="0.75"/>
    <n v="0"/>
    <n v="0"/>
  </r>
  <r>
    <n v="1338"/>
    <x v="0"/>
    <m/>
    <x v="5"/>
    <s v=""/>
    <d v="2021-11-01T00:00:00"/>
    <s v="2021-22"/>
    <m/>
    <n v="9.5000000000000001E-2"/>
    <m/>
    <m/>
    <n v="19201.14"/>
    <m/>
    <n v="19201.14"/>
    <n v="754.6311049315068"/>
    <n v="1824.1082999999999"/>
    <n v="2578.7394049315067"/>
    <n v="16622.400595068491"/>
    <n v="18446.508895068491"/>
    <n v="10"/>
    <n v="365"/>
    <m/>
    <n v="6.4054794520547951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88888888888888"/>
    <n v="6"/>
    <n v="0.95"/>
    <n v="20465.044827127658"/>
    <n v="7416.6838382757087"/>
    <n v="13048.36098885195"/>
    <n v="0.75"/>
    <n v="9786.2707416389621"/>
    <n v="9786.2707416389621"/>
  </r>
  <r>
    <n v="1339"/>
    <x v="0"/>
    <m/>
    <x v="5"/>
    <s v="Tea Table"/>
    <d v="2012-04-01T00:00:00"/>
    <s v="2012-13"/>
    <m/>
    <n v="9.9051335616438349E-2"/>
    <m/>
    <m/>
    <n v="19199.900000000001"/>
    <m/>
    <n v="19199.900000000001"/>
    <n v="19199.899999999994"/>
    <n v="0"/>
    <n v="19199.899999999994"/>
    <n v="0"/>
    <n v="0"/>
    <n v="10"/>
    <n v="365"/>
    <m/>
    <n v="6.405479452054795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9622.174879692015"/>
    <n v="28141.066135707413"/>
    <n v="1481.1087439846015"/>
    <n v="0.75"/>
    <n v="1110.8315579884511"/>
    <n v="1481.1087439846021"/>
  </r>
  <r>
    <n v="1340"/>
    <x v="0"/>
    <m/>
    <x v="5"/>
    <s v="Dubble Bed (scg)"/>
    <d v="2008-09-05T00:00:00"/>
    <s v="2008-09"/>
    <m/>
    <n v="1.129331683168317E-2"/>
    <m/>
    <m/>
    <n v="19125"/>
    <m/>
    <n v="19125"/>
    <n v="19125"/>
    <n v="0"/>
    <n v="19125"/>
    <n v="0"/>
    <n v="0"/>
    <n v="10"/>
    <n v="365"/>
    <m/>
    <n v="6.4136986301369863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4444444444445"/>
    <n v="6"/>
    <n v="0.95"/>
    <n v="33777.632625377046"/>
    <n v="32088.750994108195"/>
    <n v="1688.8816312688505"/>
    <n v="0.75"/>
    <n v="1266.6612234516379"/>
    <n v="1688.8816312688539"/>
  </r>
  <r>
    <n v="1341"/>
    <x v="0"/>
    <m/>
    <x v="5"/>
    <s v="Airport Chair 3 seater"/>
    <d v="2018-12-25T00:00:00"/>
    <s v="2018-19"/>
    <m/>
    <n v="9.5000000000000001E-2"/>
    <m/>
    <m/>
    <n v="19000.36"/>
    <m/>
    <n v="19000.36"/>
    <n v="5894.7966202739726"/>
    <n v="1805.0342000000001"/>
    <n v="7699.8308202739727"/>
    <n v="11300.529179726029"/>
    <n v="13105.563379726027"/>
    <n v="10"/>
    <n v="365"/>
    <m/>
    <n v="6.3945205479452056"/>
    <d v="2018-12-01T00:00:00"/>
    <m/>
    <m/>
    <m/>
    <m/>
    <m/>
    <m/>
    <m/>
    <s v="a. Manufacture of furniture"/>
    <n v="844"/>
    <n v="84"/>
    <n v="129.69999999999999"/>
    <n v="144"/>
    <n v="160.30000000000001"/>
    <n v="1.2359290670778722"/>
    <n v="1.2359290670778722"/>
    <n v="5.1388888888888893"/>
    <n v="6"/>
    <n v="0.95"/>
    <n v="23483.09720894372"/>
    <n v="19107.195992925273"/>
    <n v="4375.9012160184466"/>
    <n v="0.75"/>
    <n v="3281.9259120138349"/>
    <n v="3281.9259120138349"/>
  </r>
  <r>
    <n v="1342"/>
    <x v="0"/>
    <m/>
    <x v="5"/>
    <s v="01 Battery-12V 24 plate"/>
    <d v="2012-04-01T00:00:00"/>
    <s v="2012-13"/>
    <m/>
    <n v="6.8512118018967338E-2"/>
    <m/>
    <m/>
    <n v="19000"/>
    <m/>
    <n v="19000"/>
    <n v="11541.348788198105"/>
    <n v="1301.7302423603794"/>
    <n v="12843.079030558485"/>
    <n v="6156.9209694415149"/>
    <n v="7458.6512118018945"/>
    <n v="15"/>
    <n v="365"/>
    <m/>
    <n v="6.394520547945205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9313.76323387873"/>
    <n v="27848.075072184794"/>
    <n v="1465.6881616939354"/>
    <n v="0.75"/>
    <n v="1099.2661212704515"/>
    <n v="1465.6881616939379"/>
  </r>
  <r>
    <n v="1343"/>
    <x v="0"/>
    <m/>
    <x v="5"/>
    <s v="Air Cooler"/>
    <d v="2019-06-24T00:00:00"/>
    <s v="2019-20"/>
    <m/>
    <n v="9.5000000000000001E-2"/>
    <m/>
    <m/>
    <n v="19000"/>
    <m/>
    <n v="19000"/>
    <n v="5004.5479452054797"/>
    <n v="1805"/>
    <n v="6809.5479452054797"/>
    <n v="12190.452054794521"/>
    <n v="13995.452054794521"/>
    <n v="10"/>
    <n v="365"/>
    <m/>
    <n v="6.4383561643835616"/>
    <d v="2019-06-01T00:00:00"/>
    <m/>
    <m/>
    <m/>
    <m/>
    <m/>
    <m/>
    <m/>
    <s v="a. Manufacture of furniture"/>
    <n v="844"/>
    <n v="90"/>
    <n v="132.1"/>
    <n v="144"/>
    <n v="160.30000000000001"/>
    <n v="1.2134746404239214"/>
    <n v="1.2134746404239214"/>
    <n v="4.6416666666666666"/>
    <n v="6"/>
    <n v="0.95"/>
    <n v="23056.018168054507"/>
    <n v="16944.572241147282"/>
    <n v="6111.4459269072249"/>
    <n v="0.75"/>
    <n v="4583.5844451804187"/>
    <n v="4583.5844451804187"/>
  </r>
  <r>
    <n v="1344"/>
    <x v="0"/>
    <m/>
    <x v="5"/>
    <s v="HUMIDITY/TEMPERATURE MEASURING INSTRUMENT"/>
    <d v="2019-09-11T00:00:00"/>
    <s v="2019-20"/>
    <m/>
    <n v="6.3333333333333325E-2"/>
    <m/>
    <m/>
    <n v="18930.740000000002"/>
    <m/>
    <n v="18930.740000000002"/>
    <n v="3064.7052783561644"/>
    <n v="1198.9468666666667"/>
    <n v="4263.6521450228311"/>
    <n v="14667.08785497717"/>
    <n v="15866.034721643837"/>
    <n v="15"/>
    <n v="365"/>
    <m/>
    <n v="-117.33698630136986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27777777777778"/>
    <n v="6"/>
    <n v="0.95"/>
    <n v="23147.197726926017"/>
    <n v="16227.685887909291"/>
    <n v="6919.5118390167263"/>
    <n v="0.75"/>
    <n v="5189.6338792625447"/>
    <n v="5189.6338792625447"/>
  </r>
  <r>
    <n v="1345"/>
    <x v="0"/>
    <m/>
    <x v="10"/>
    <s v="Drill machine-Impact drill-GSB"/>
    <d v="2014-03-26T00:00:00"/>
    <s v="2013-14"/>
    <m/>
    <n v="2.3738056735644789E-2"/>
    <m/>
    <m/>
    <n v="18900"/>
    <m/>
    <n v="18900"/>
    <n v="3605.598342813053"/>
    <n v="448.64927230368653"/>
    <n v="4054.2476151167393"/>
    <n v="14845.752384883261"/>
    <n v="15294.401657186947"/>
    <n v="40"/>
    <n v="365"/>
    <m/>
    <n v="-117.33698630136986"/>
    <d v="2014-03-01T00:00:00"/>
    <m/>
    <m/>
    <m/>
    <m/>
    <m/>
    <m/>
    <m/>
    <s v="Drilling Machine"/>
    <n v="765"/>
    <n v="27"/>
    <n v="111.7"/>
    <n v="144"/>
    <n v="142.1"/>
    <n v="1.2721575649059982"/>
    <n v="1.2721575649059982"/>
    <n v="9.8861111111111111"/>
    <n v="8"/>
    <n v="0.95"/>
    <n v="24043.777976723366"/>
    <n v="22841.589077887198"/>
    <n v="1202.1888988361679"/>
    <n v="0.75"/>
    <n v="901.64167412712595"/>
    <n v="1202.1888988361693"/>
  </r>
  <r>
    <n v="1346"/>
    <x v="0"/>
    <m/>
    <x v="5"/>
    <s v="Fan's Tubelight Etc."/>
    <d v="2015-09-01T00:00:00"/>
    <m/>
    <m/>
    <n v="0"/>
    <m/>
    <m/>
    <n v="18760"/>
    <m/>
    <n v="18760"/>
    <n v="17822"/>
    <n v="0"/>
    <n v="17822"/>
    <n v="938"/>
    <n v="938"/>
    <n v="5"/>
    <n v="365"/>
    <m/>
    <n v="6.446575342465752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7116.573489630297"/>
    <n v="25760.744815148777"/>
    <n v="1355.8286744815196"/>
    <n v="0.75"/>
    <n v="1016.8715058611397"/>
    <n v="1355.8286744815159"/>
  </r>
  <r>
    <n v="1347"/>
    <x v="0"/>
    <m/>
    <x v="5"/>
    <s v="HP LASERJET 1108 PRINTER"/>
    <d v="2014-03-18T00:00:00"/>
    <s v="2013-14"/>
    <m/>
    <n v="6.337392418970883E-2"/>
    <m/>
    <m/>
    <n v="18742.5"/>
    <m/>
    <n v="18742.5"/>
    <n v="9536.4334875254899"/>
    <n v="1187.7857741256178"/>
    <n v="10724.219261651107"/>
    <n v="8018.2807383488926"/>
    <n v="9206.0665124745101"/>
    <n v="15"/>
    <n v="365"/>
    <m/>
    <n v="-117.33698630136986"/>
    <d v="2014-03-01T00:00:00"/>
    <m/>
    <m/>
    <m/>
    <m/>
    <m/>
    <m/>
    <m/>
    <s v="Computer peripherals"/>
    <n v="647"/>
    <n v="27"/>
    <n v="96.5"/>
    <n v="144"/>
    <n v="94.2"/>
    <n v="0.97616580310880829"/>
    <n v="0.97616580310880829"/>
    <n v="9.9083333333333332"/>
    <n v="5"/>
    <n v="1"/>
    <n v="18295.787564766841"/>
    <n v="18295.787564766841"/>
    <n v="0"/>
    <n v="0.75"/>
    <n v="0"/>
    <n v="0"/>
  </r>
  <r>
    <n v="1348"/>
    <x v="0"/>
    <m/>
    <x v="10"/>
    <s v="5HP 3 phase centrifugal pump"/>
    <d v="2014-03-18T00:00:00"/>
    <s v="2013-14"/>
    <m/>
    <n v="2.3722117098587691E-2"/>
    <m/>
    <m/>
    <n v="18725.7"/>
    <m/>
    <n v="18725.7"/>
    <n v="3591.6293754707631"/>
    <n v="444.21324815302353"/>
    <n v="4035.8426236237865"/>
    <n v="14689.857376376214"/>
    <n v="15134.070624529239"/>
    <n v="40"/>
    <n v="365"/>
    <m/>
    <n v="-117.33698630136986"/>
    <d v="2014-03-01T00:00:00"/>
    <m/>
    <m/>
    <m/>
    <m/>
    <m/>
    <m/>
    <m/>
    <s v="b. Manufacture of fluid power equipment"/>
    <n v="726"/>
    <n v="27"/>
    <n v="107.1"/>
    <n v="144"/>
    <n v="132.30000000000001"/>
    <n v="1.2352941176470591"/>
    <n v="1.2352941176470591"/>
    <n v="9.9083333333333332"/>
    <n v="8"/>
    <n v="0.95"/>
    <n v="23131.747058823534"/>
    <n v="21975.159705882357"/>
    <n v="1156.5873529411765"/>
    <n v="0.75"/>
    <n v="867.44051470588238"/>
    <n v="1156.5873529411776"/>
  </r>
  <r>
    <n v="1349"/>
    <x v="0"/>
    <m/>
    <x v="5"/>
    <s v="LUMINOUS TABULAR BATTERY 12V  24P"/>
    <d v="2012-04-01T00:00:00"/>
    <s v="2012-13"/>
    <m/>
    <n v="6.576923076923076E-2"/>
    <m/>
    <m/>
    <n v="18699.990000000002"/>
    <m/>
    <n v="18699.990000000002"/>
    <n v="11615.570711538459"/>
    <n v="1229.8839576923076"/>
    <n v="12845.454669230767"/>
    <n v="5854.5353307692349"/>
    <n v="7084.4192884615422"/>
    <n v="15"/>
    <n v="365"/>
    <m/>
    <n v="6.465753424657533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8850.898912415789"/>
    <n v="27408.353966794999"/>
    <n v="1442.5449456207898"/>
    <n v="0.75"/>
    <n v="1081.9087092155924"/>
    <n v="1442.5449456207907"/>
  </r>
  <r>
    <n v="1350"/>
    <x v="0"/>
    <m/>
    <x v="5"/>
    <s v="Pedestal Fan 600 MM"/>
    <d v="2016-03-31T00:00:00"/>
    <s v="2015-16"/>
    <m/>
    <n v="6.3333333333333325E-2"/>
    <m/>
    <m/>
    <n v="18614"/>
    <m/>
    <n v="18614"/>
    <n v="7076.5498264840171"/>
    <n v="1178.8866666666665"/>
    <n v="8255.4364931506843"/>
    <n v="10358.563506849316"/>
    <n v="11537.450173515983"/>
    <n v="15"/>
    <n v="365"/>
    <m/>
    <n v="-117.3369863013698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26036.860383944157"/>
    <n v="24735.017364746946"/>
    <n v="1301.8430191972111"/>
    <n v="0.75"/>
    <n v="976.38226439790833"/>
    <n v="1301.8430191972091"/>
  </r>
  <r>
    <n v="1351"/>
    <x v="0"/>
    <m/>
    <x v="5"/>
    <s v="TAble"/>
    <d v="2009-07-11T00:00:00"/>
    <s v="2009-10"/>
    <m/>
    <n v="9.4805194805194799E-3"/>
    <m/>
    <m/>
    <n v="18600"/>
    <m/>
    <n v="18600"/>
    <n v="18600"/>
    <n v="0"/>
    <n v="18600"/>
    <n v="0"/>
    <n v="0"/>
    <n v="10"/>
    <n v="365"/>
    <m/>
    <n v="-117.33698630136986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94444444444445"/>
    <n v="6"/>
    <n v="0.95"/>
    <n v="33179.730847812505"/>
    <n v="31520.744305421882"/>
    <n v="1658.9865423906231"/>
    <n v="0.75"/>
    <n v="1244.2399067929673"/>
    <n v="1658.9865423906267"/>
  </r>
  <r>
    <n v="1352"/>
    <x v="0"/>
    <m/>
    <x v="5"/>
    <s v="Table"/>
    <d v="2009-07-12T00:00:00"/>
    <s v="2009-10"/>
    <m/>
    <n v="9.4755970924195222E-3"/>
    <m/>
    <m/>
    <n v="18600"/>
    <m/>
    <n v="18600"/>
    <n v="18600"/>
    <n v="0"/>
    <n v="18600"/>
    <n v="0"/>
    <n v="0"/>
    <n v="10"/>
    <n v="365"/>
    <m/>
    <n v="-117.33698630136986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91666666666667"/>
    <n v="6"/>
    <n v="0.95"/>
    <n v="33179.730847812505"/>
    <n v="31520.744305421882"/>
    <n v="1658.9865423906231"/>
    <n v="0.75"/>
    <n v="1244.2399067929673"/>
    <n v="1658.9865423906267"/>
  </r>
  <r>
    <n v="1353"/>
    <x v="0"/>
    <m/>
    <x v="5"/>
    <s v="Mattress"/>
    <d v="2010-06-17T00:00:00"/>
    <s v="2010-11"/>
    <m/>
    <n v="0.12244311562224182"/>
    <m/>
    <m/>
    <n v="18600"/>
    <m/>
    <n v="18600"/>
    <n v="18600"/>
    <n v="0"/>
    <n v="18600"/>
    <n v="0"/>
    <n v="0"/>
    <n v="10"/>
    <n v="365"/>
    <m/>
    <n v="-117.33698630136986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30410.519008293701"/>
    <n v="28889.993057879015"/>
    <n v="1520.5259504146852"/>
    <n v="0.75"/>
    <n v="1140.3944628110139"/>
    <n v="1520.5259504146863"/>
  </r>
  <r>
    <n v="1354"/>
    <x v="0"/>
    <m/>
    <x v="5"/>
    <s v="Steel Almirah"/>
    <d v="2010-09-10T00:00:00"/>
    <s v="2010-11"/>
    <m/>
    <n v="0.1203048064653339"/>
    <m/>
    <m/>
    <n v="18562"/>
    <m/>
    <n v="18562"/>
    <n v="18562"/>
    <n v="0"/>
    <n v="18562"/>
    <n v="0"/>
    <n v="0"/>
    <n v="10"/>
    <n v="365"/>
    <m/>
    <n v="6.4657534246575334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30555555555555"/>
    <n v="6"/>
    <n v="0.95"/>
    <n v="30348.38999096493"/>
    <n v="28830.97049141668"/>
    <n v="1517.4194995482503"/>
    <n v="0.75"/>
    <n v="1138.0646246611877"/>
    <n v="1517.4194995482478"/>
  </r>
  <r>
    <n v="1355"/>
    <x v="0"/>
    <m/>
    <x v="5"/>
    <s v="Bed Sheet with Pillow Cover"/>
    <d v="2015-09-01T00:00:00"/>
    <m/>
    <m/>
    <n v="0.73150684931506849"/>
    <m/>
    <m/>
    <n v="18560.64"/>
    <m/>
    <n v="18560.64"/>
    <n v="18560.64"/>
    <n v="0"/>
    <n v="18560.64"/>
    <n v="0"/>
    <n v="0"/>
    <n v="10"/>
    <n v="365"/>
    <m/>
    <n v="6.465753424657533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6828.409305680791"/>
    <n v="25486.988840396749"/>
    <n v="1341.4204652840417"/>
    <n v="0.75"/>
    <n v="1006.0653489630313"/>
    <n v="1341.4204652840408"/>
  </r>
  <r>
    <n v="1356"/>
    <x v="0"/>
    <m/>
    <x v="5"/>
    <s v="Portable Invertor Single Phase"/>
    <d v="2014-01-17T00:00:00"/>
    <s v="2013-14"/>
    <m/>
    <n v="6.3550268468802074E-2"/>
    <m/>
    <m/>
    <n v="18387"/>
    <m/>
    <n v="18387"/>
    <n v="9525.059619454034"/>
    <n v="1168.4987863358638"/>
    <n v="10693.558405789898"/>
    <n v="7693.4415942101023"/>
    <n v="8861.940380545966"/>
    <n v="15"/>
    <n v="365"/>
    <m/>
    <n v="6.4767123287671229"/>
    <d v="2014-01-01T00:00:00"/>
    <m/>
    <m/>
    <m/>
    <m/>
    <m/>
    <m/>
    <m/>
    <s v="a. Manufacture of furniture"/>
    <n v="844"/>
    <n v="25"/>
    <n v="115.4"/>
    <n v="144"/>
    <n v="160.30000000000001"/>
    <n v="1.3890814558058926"/>
    <n v="1.3890814558058926"/>
    <n v="10.077777777777778"/>
    <n v="6"/>
    <n v="0.95"/>
    <n v="25541.040727902946"/>
    <n v="24263.988691507799"/>
    <n v="1277.0520363951473"/>
    <n v="0.75"/>
    <n v="957.78902729636047"/>
    <n v="1277.0520363951484"/>
  </r>
  <r>
    <n v="1357"/>
    <x v="0"/>
    <m/>
    <x v="5"/>
    <s v="Portable Invertor Single Phase"/>
    <d v="2014-02-19T00:00:00"/>
    <s v="2013-14"/>
    <m/>
    <n v="6.3452797202797215E-2"/>
    <m/>
    <m/>
    <n v="18387"/>
    <m/>
    <n v="18387"/>
    <n v="9431.7586367947151"/>
    <n v="1166.7065821678325"/>
    <n v="10598.465218962549"/>
    <n v="7788.5347810374515"/>
    <n v="8955.2413632052849"/>
    <n v="15"/>
    <n v="365"/>
    <m/>
    <n v="6.4767123287671229"/>
    <d v="2014-02-01T00:00:00"/>
    <m/>
    <m/>
    <m/>
    <m/>
    <m/>
    <m/>
    <m/>
    <s v="a. Manufacture of furniture"/>
    <n v="844"/>
    <n v="26"/>
    <n v="115.1"/>
    <n v="144"/>
    <n v="160.30000000000001"/>
    <n v="1.3927019982623807"/>
    <n v="1.3927019982623807"/>
    <n v="9.9888888888888889"/>
    <n v="6"/>
    <n v="0.95"/>
    <n v="25607.611642050393"/>
    <n v="24327.231059947873"/>
    <n v="1280.3805821025198"/>
    <n v="0.75"/>
    <n v="960.28543657688988"/>
    <n v="1280.3805821025207"/>
  </r>
  <r>
    <n v="1358"/>
    <x v="0"/>
    <m/>
    <x v="5"/>
    <s v="5HP 3 phase centrifugal pump"/>
    <d v="2013-09-14T00:00:00"/>
    <s v="2013-14"/>
    <m/>
    <n v="6.3930534495830166E-2"/>
    <m/>
    <m/>
    <n v="18348.75"/>
    <m/>
    <n v="18348.75"/>
    <n v="9859.5455130949649"/>
    <n v="1173.0453948303636"/>
    <n v="11032.590907925329"/>
    <n v="7316.1590920746712"/>
    <n v="8489.2044869050351"/>
    <n v="15"/>
    <n v="365"/>
    <m/>
    <n v="6.4767123287671229"/>
    <d v="2013-09-01T00:00:00"/>
    <m/>
    <m/>
    <m/>
    <m/>
    <m/>
    <m/>
    <m/>
    <s v="b. Manufacture of computers and peripheral equipment"/>
    <n v="644"/>
    <n v="21"/>
    <n v="98.6"/>
    <n v="144"/>
    <n v="135.1"/>
    <n v="1.3701825557809331"/>
    <n v="1.3701825557809331"/>
    <n v="10.419444444444444"/>
    <n v="5"/>
    <n v="1"/>
    <n v="25141.137170385395"/>
    <n v="25141.137170385395"/>
    <n v="0"/>
    <n v="0.75"/>
    <n v="0"/>
    <n v="0"/>
  </r>
  <r>
    <n v="1359"/>
    <x v="0"/>
    <m/>
    <x v="5"/>
    <s v="Online UPS - 1KVA inbuilt Batte"/>
    <d v="2018-01-17T00:00:00"/>
    <s v="2017-18"/>
    <m/>
    <n v="0.31666666666666665"/>
    <m/>
    <m/>
    <n v="18290"/>
    <m/>
    <n v="18290"/>
    <n v="17375.5"/>
    <n v="0"/>
    <n v="17375.5"/>
    <n v="914.5"/>
    <n v="914.5"/>
    <n v="3"/>
    <n v="365"/>
    <m/>
    <n v="6.4493150684931511"/>
    <d v="2018-01-01T00:00:00"/>
    <m/>
    <m/>
    <m/>
    <m/>
    <m/>
    <m/>
    <m/>
    <s v="a. Manufacture of furniture"/>
    <n v="844"/>
    <n v="73"/>
    <n v="120.2"/>
    <n v="144"/>
    <n v="160.30000000000001"/>
    <n v="1.3336106489184694"/>
    <n v="1.3336106489184694"/>
    <n v="6.0777777777777775"/>
    <n v="6"/>
    <n v="0.95"/>
    <n v="24391.738768718806"/>
    <n v="23172.151830282866"/>
    <n v="1219.5869384359394"/>
    <n v="0.75"/>
    <n v="914.69020382695453"/>
    <n v="1219.5869384359414"/>
  </r>
  <r>
    <n v="1360"/>
    <x v="0"/>
    <m/>
    <x v="5"/>
    <s v="PRI CARD-EPABX"/>
    <d v="2013-11-19T00:00:00"/>
    <s v="2013-14"/>
    <m/>
    <n v="6.372753650318233E-2"/>
    <m/>
    <m/>
    <n v="18243.75"/>
    <m/>
    <n v="18243.75"/>
    <n v="9616.8007762695997"/>
    <n v="1162.6292440799327"/>
    <n v="10779.430020349533"/>
    <n v="7464.3199796504668"/>
    <n v="8626.9492237304003"/>
    <n v="15"/>
    <n v="365"/>
    <m/>
    <n v="5.8547945205479444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38888888888889"/>
    <n v="6"/>
    <n v="0.95"/>
    <n v="26064.822860962566"/>
    <n v="24761.581717914436"/>
    <n v="1303.2411430481297"/>
    <n v="0.75"/>
    <n v="977.43085728609731"/>
    <n v="1303.2411430481295"/>
  </r>
  <r>
    <n v="1361"/>
    <x v="0"/>
    <m/>
    <x v="5"/>
    <s v="Office Tabale"/>
    <d v="2008-01-21T00:00:00"/>
    <s v="2007-08"/>
    <m/>
    <n v="1.3148414985590778E-2"/>
    <m/>
    <m/>
    <n v="18225"/>
    <m/>
    <n v="18225"/>
    <n v="18225"/>
    <n v="0"/>
    <n v="18225"/>
    <n v="0"/>
    <n v="0"/>
    <n v="10"/>
    <n v="365"/>
    <m/>
    <n v="6.5205479452054789"/>
    <d v="2008-01-01T00:00:00"/>
    <s v="Furniture"/>
    <n v="628"/>
    <n v="40"/>
    <n v="113.5"/>
    <n v="90"/>
    <n v="138.4"/>
    <n v="1.2193832599118943"/>
    <s v="g. Manufacture of office machinery and equipment"/>
    <n v="747"/>
    <n v="4"/>
    <n v="103.1"/>
    <n v="144"/>
    <n v="130.19999999999999"/>
    <n v="1.2628516003879728"/>
    <n v="1.5399001012660392"/>
    <n v="16.066666666666666"/>
    <n v="8"/>
    <n v="1"/>
    <n v="28064.679345573564"/>
    <n v="28064.679345573564"/>
    <n v="0"/>
    <n v="0.75"/>
    <n v="0"/>
    <n v="0"/>
  </r>
  <r>
    <n v="1362"/>
    <x v="0"/>
    <m/>
    <x v="5"/>
    <s v="Shoe Rack"/>
    <d v="2014-03-27T00:00:00"/>
    <s v="2013-14"/>
    <m/>
    <n v="0.10005034293552811"/>
    <m/>
    <m/>
    <n v="18160"/>
    <m/>
    <n v="18160"/>
    <n v="14551.060780577633"/>
    <n v="1816.9142277091905"/>
    <n v="16367.975008286823"/>
    <n v="1792.0249917131769"/>
    <n v="3608.9392194223674"/>
    <n v="10"/>
    <n v="365"/>
    <m/>
    <n v="6.536986301369863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33333333333329"/>
    <n v="6"/>
    <n v="0.95"/>
    <n v="25247.597571552476"/>
    <n v="23985.217692974853"/>
    <n v="1262.3798785776235"/>
    <n v="0.75"/>
    <n v="946.78490893321759"/>
    <n v="1262.379878577625"/>
  </r>
  <r>
    <n v="1363"/>
    <x v="0"/>
    <m/>
    <x v="5"/>
    <s v="Sofaset"/>
    <d v="2008-02-24T00:00:00"/>
    <s v="2007-08"/>
    <m/>
    <n v="0.1737987336007932"/>
    <m/>
    <m/>
    <n v="18145"/>
    <m/>
    <n v="18145"/>
    <n v="18145"/>
    <n v="0"/>
    <n v="18145"/>
    <n v="0"/>
    <n v="0"/>
    <n v="10"/>
    <n v="365"/>
    <m/>
    <n v="6.5671232876712331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75"/>
    <n v="6"/>
    <n v="0.95"/>
    <n v="33228.633912077355"/>
    <n v="31567.202216473488"/>
    <n v="1661.4316956038674"/>
    <n v="0.75"/>
    <n v="1246.0737717029006"/>
    <n v="1661.4316956038692"/>
  </r>
  <r>
    <n v="1364"/>
    <x v="0"/>
    <m/>
    <x v="5"/>
    <s v="12 48&quot; ceiling fan"/>
    <d v="2015-09-01T00:00:00"/>
    <m/>
    <m/>
    <n v="0.50616438356164384"/>
    <m/>
    <m/>
    <n v="18127.439999999999"/>
    <m/>
    <n v="18127.439999999999"/>
    <n v="17221.067999999999"/>
    <n v="0"/>
    <n v="17221.067999999999"/>
    <n v="906.37199999999939"/>
    <n v="906.37199999999939"/>
    <n v="5"/>
    <n v="365"/>
    <m/>
    <n v="6.558904109589041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6202.24194770063"/>
    <n v="24892.129850315599"/>
    <n v="1310.1120973850302"/>
    <n v="0.75"/>
    <n v="982.58407303877266"/>
    <n v="1310.1120973850327"/>
  </r>
  <r>
    <n v="1365"/>
    <x v="0"/>
    <m/>
    <x v="5"/>
    <s v="Sofa Set (3+2)"/>
    <d v="2008-08-21T00:00:00"/>
    <s v="2008-09"/>
    <m/>
    <n v="0.15302653310942957"/>
    <m/>
    <m/>
    <n v="18000"/>
    <m/>
    <n v="18000"/>
    <n v="18000"/>
    <n v="0"/>
    <n v="18000"/>
    <n v="0"/>
    <n v="0"/>
    <n v="10"/>
    <n v="365"/>
    <m/>
    <n v="6.6712328767123292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83333333333333"/>
    <n v="6"/>
    <n v="0.95"/>
    <n v="31790.713059178393"/>
    <n v="30201.177406219475"/>
    <n v="1589.5356529589189"/>
    <n v="0.75"/>
    <n v="1192.1517397191892"/>
    <n v="1589.535652958921"/>
  </r>
  <r>
    <n v="1366"/>
    <x v="0"/>
    <m/>
    <x v="5"/>
    <s v="Kurlon S.DL (SGS)"/>
    <d v="2008-09-05T00:00:00"/>
    <s v="2008-09"/>
    <m/>
    <n v="1.129331683168317E-2"/>
    <m/>
    <m/>
    <n v="18000"/>
    <m/>
    <n v="18000"/>
    <n v="18000"/>
    <n v="0"/>
    <n v="18000"/>
    <n v="0"/>
    <n v="0"/>
    <n v="10"/>
    <n v="365"/>
    <m/>
    <n v="6.6739726027397257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4444444444445"/>
    <n v="6"/>
    <n v="0.95"/>
    <n v="31790.713059178393"/>
    <n v="30201.177406219475"/>
    <n v="1589.5356529589189"/>
    <n v="0.75"/>
    <n v="1192.1517397191892"/>
    <n v="1589.535652958921"/>
  </r>
  <r>
    <n v="1367"/>
    <x v="0"/>
    <m/>
    <x v="5"/>
    <s v="Exide Battery IQ-450"/>
    <d v="2008-04-23T00:00:00"/>
    <s v="2008-09"/>
    <m/>
    <n v="7.3749097104453223E-2"/>
    <m/>
    <m/>
    <n v="18000"/>
    <m/>
    <n v="18000"/>
    <n v="15696.140474844544"/>
    <n v="1327.483747880158"/>
    <n v="17023.624222724702"/>
    <n v="976.37577727529788"/>
    <n v="2303.8595251554561"/>
    <n v="15"/>
    <n v="365"/>
    <m/>
    <n v="6.6520547945205486"/>
    <d v="2008-04-01T00:00:00"/>
    <s v="Furniture"/>
    <n v="628"/>
    <n v="43"/>
    <n v="119.5"/>
    <n v="90"/>
    <n v="138.4"/>
    <n v="1.1581589958158995"/>
    <s v="a. Manufacture of furniture"/>
    <n v="844"/>
    <n v="4"/>
    <n v="103.9"/>
    <n v="144"/>
    <n v="160.30000000000001"/>
    <n v="1.5428296438883542"/>
    <n v="1.7868420310807382"/>
    <n v="15.811111111111112"/>
    <n v="6"/>
    <n v="0.95"/>
    <n v="32163.156559453288"/>
    <n v="30554.998731480624"/>
    <n v="1608.1578279726637"/>
    <n v="0.75"/>
    <n v="1206.1183709794977"/>
    <n v="1608.1578279726657"/>
  </r>
  <r>
    <n v="1368"/>
    <x v="0"/>
    <m/>
    <x v="5"/>
    <s v="01 4KVA AC stabilizer 130V-270V."/>
    <d v="2012-04-01T00:00:00"/>
    <s v="2012-13"/>
    <m/>
    <n v="6.8912539515279259E-2"/>
    <m/>
    <m/>
    <n v="17999.97"/>
    <m/>
    <n v="17999.97"/>
    <n v="10897.853280505797"/>
    <n v="1240.4236438988412"/>
    <n v="12138.276924404638"/>
    <n v="5861.6930755953636"/>
    <n v="7102.1167194942045"/>
    <n v="15"/>
    <n v="365"/>
    <m/>
    <n v="6.63287671232876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7770.88730510106"/>
    <n v="26382.342939846007"/>
    <n v="1388.544365255053"/>
    <n v="0.75"/>
    <n v="1041.4082739412897"/>
    <n v="1388.5443652550541"/>
  </r>
  <r>
    <n v="1369"/>
    <x v="0"/>
    <m/>
    <x v="5"/>
    <s v="Single Seater sofa"/>
    <d v="2019-09-19T00:00:00"/>
    <s v="2019-20"/>
    <m/>
    <n v="9.5000000000000001E-2"/>
    <m/>
    <m/>
    <n v="17999.72"/>
    <m/>
    <n v="17999.72"/>
    <n v="4333.4942328767129"/>
    <n v="1709.9734000000001"/>
    <n v="6043.4676328767127"/>
    <n v="11956.252367123288"/>
    <n v="13666.225767123287"/>
    <n v="10"/>
    <n v="365"/>
    <m/>
    <n v="6.6767123287671239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22008.810953470638"/>
    <n v="15352.164566478803"/>
    <n v="6656.6463869918352"/>
    <n v="0.75"/>
    <n v="4992.484790243876"/>
    <n v="4992.484790243876"/>
  </r>
  <r>
    <n v="1370"/>
    <x v="0"/>
    <m/>
    <x v="5"/>
    <s v="Executive Wheel Chair( High Neck)"/>
    <d v="2012-04-01T00:00:00"/>
    <s v="2012-13"/>
    <m/>
    <n v="9.6124794520547951E-2"/>
    <m/>
    <m/>
    <n v="17900"/>
    <m/>
    <n v="17900"/>
    <n v="17900.000000000004"/>
    <n v="0"/>
    <n v="17900.000000000004"/>
    <n v="0"/>
    <n v="0"/>
    <n v="10"/>
    <n v="365"/>
    <m/>
    <n v="6.676712328767123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7616.650625601542"/>
    <n v="26235.818094321461"/>
    <n v="1380.8325312800807"/>
    <n v="0.75"/>
    <n v="1035.6243984600605"/>
    <n v="1380.8325312800782"/>
  </r>
  <r>
    <n v="1371"/>
    <x v="0"/>
    <m/>
    <x v="5"/>
    <s v=""/>
    <d v="2021-11-01T00:00:00"/>
    <s v="2021-22"/>
    <m/>
    <n v="0.19"/>
    <m/>
    <m/>
    <n v="17899.990000000002"/>
    <m/>
    <n v="17899.990000000002"/>
    <n v="1406.9882550684933"/>
    <n v="3400.9981000000002"/>
    <n v="4807.9863550684931"/>
    <n v="13092.003644931508"/>
    <n v="16493.001744931509"/>
    <n v="5"/>
    <n v="365"/>
    <m/>
    <n v="6.838356164383562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88888888888888"/>
    <n v="6"/>
    <n v="0.95"/>
    <n v="19078.247320478724"/>
    <n v="6914.0981492920109"/>
    <n v="12164.149171186713"/>
    <n v="0.75"/>
    <n v="9123.1118783900347"/>
    <n v="9123.1118783900347"/>
  </r>
  <r>
    <n v="1372"/>
    <x v="0"/>
    <m/>
    <x v="13"/>
    <s v=""/>
    <d v="2022-09-22T00:00:00"/>
    <s v="2022-23"/>
    <m/>
    <n v="0.19"/>
    <m/>
    <m/>
    <n v="0"/>
    <n v="17688.2"/>
    <n v="17688.2"/>
    <m/>
    <n v="1758.6432273972605"/>
    <n v="1758.6432273972605"/>
    <n v="15929.55677260274"/>
    <n v="0"/>
    <n v="5"/>
    <n v="365"/>
    <m/>
    <n v="6.9232876712328775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17688.2"/>
    <n v="3089.2932638888888"/>
    <n v="14598.906736111112"/>
    <n v="0.75"/>
    <n v="10949.180052083335"/>
    <n v="10949.180052083335"/>
  </r>
  <r>
    <n v="1373"/>
    <x v="0"/>
    <m/>
    <x v="5"/>
    <s v="Semi Automatic Washing Machine"/>
    <d v="2019-03-31T00:00:00"/>
    <s v="2018-19"/>
    <m/>
    <n v="0.19"/>
    <m/>
    <m/>
    <n v="17500.16"/>
    <m/>
    <n v="17500.16"/>
    <n v="9984.2008723287672"/>
    <n v="3325.0304000000001"/>
    <n v="13309.231272328767"/>
    <n v="4190.928727671233"/>
    <n v="7515.9591276712326"/>
    <n v="5"/>
    <n v="365"/>
    <m/>
    <n v="6.9315068493150687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21662.360216216217"/>
    <n v="16720.634291891893"/>
    <n v="4941.7259243243243"/>
    <n v="0.75"/>
    <n v="3706.2944432432432"/>
    <n v="3706.2944432432432"/>
  </r>
  <r>
    <n v="1374"/>
    <x v="0"/>
    <m/>
    <x v="5"/>
    <s v="Desert Cooler"/>
    <d v="2015-09-01T00:00:00"/>
    <m/>
    <m/>
    <n v="4.8630136986301351E-2"/>
    <m/>
    <m/>
    <n v="17500"/>
    <m/>
    <n v="17500"/>
    <n v="16625"/>
    <n v="0"/>
    <n v="16625"/>
    <n v="875"/>
    <n v="875"/>
    <n v="5"/>
    <n v="365"/>
    <m/>
    <n v="6.931506849315068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5295.311091073039"/>
    <n v="24030.545536519385"/>
    <n v="1264.7655545536545"/>
    <n v="0.75"/>
    <n v="948.57416591524088"/>
    <n v="1264.7655545536531"/>
  </r>
  <r>
    <n v="1375"/>
    <x v="0"/>
    <m/>
    <x v="5"/>
    <s v="Refrigerator 240 Ltr"/>
    <d v="2014-03-10T00:00:00"/>
    <s v="2013-14"/>
    <m/>
    <n v="6.3397212543554016E-2"/>
    <m/>
    <m/>
    <n v="17500"/>
    <m/>
    <n v="17500"/>
    <n v="8925.7124958235891"/>
    <n v="1109.4512195121952"/>
    <n v="10035.163715335784"/>
    <n v="7464.8362846642158"/>
    <n v="8574.2875041764109"/>
    <n v="15"/>
    <n v="365"/>
    <m/>
    <n v="6.9315068493150687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05555555555554"/>
    <n v="6"/>
    <n v="0.95"/>
    <n v="24330.008673026889"/>
    <n v="23113.508239375544"/>
    <n v="1216.5004336513448"/>
    <n v="0.75"/>
    <n v="912.37532523850859"/>
    <n v="1216.5004336513455"/>
  </r>
  <r>
    <n v="1376"/>
    <x v="0"/>
    <m/>
    <x v="5"/>
    <s v=""/>
    <d v="2021-11-01T00:00:00"/>
    <s v="2021-22"/>
    <m/>
    <n v="0.19"/>
    <m/>
    <m/>
    <n v="17500"/>
    <m/>
    <n v="17500"/>
    <n v="1375.5479452054794"/>
    <n v="3325"/>
    <n v="4700.5479452054797"/>
    <n v="12799.452054794521"/>
    <n v="16124.452054794521"/>
    <n v="5"/>
    <n v="365"/>
    <m/>
    <n v="6.9534246575342458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88888888888888"/>
    <n v="6"/>
    <n v="0.95"/>
    <n v="18651.928191489362"/>
    <n v="6759.5969390267919"/>
    <n v="11892.331252462569"/>
    <n v="0.75"/>
    <n v="8919.2484393469276"/>
    <n v="8919.2484393469276"/>
  </r>
  <r>
    <n v="1377"/>
    <x v="0"/>
    <m/>
    <x v="5"/>
    <s v="ACCOUNT OFFICE"/>
    <d v="2021-09-23T00:00:00"/>
    <s v="2021-22"/>
    <m/>
    <n v="9.5000000000000001E-2"/>
    <m/>
    <m/>
    <n v="17480.52"/>
    <m/>
    <n v="17480.52"/>
    <n v="864.44763287671242"/>
    <n v="1660.6494"/>
    <n v="2525.0970328767125"/>
    <n v="14955.422967123288"/>
    <n v="16616.072367123288"/>
    <n v="10"/>
    <n v="365"/>
    <m/>
    <n v="-117.33698630136986"/>
    <d v="2021-09-01T00:00:00"/>
    <m/>
    <m/>
    <m/>
    <m/>
    <m/>
    <m/>
    <m/>
    <s v="g. Manufacture of office machinery and equipment"/>
    <n v="747"/>
    <n v="117"/>
    <n v="130.19999999999999"/>
    <n v="144"/>
    <n v="130.19999999999999"/>
    <n v="1"/>
    <n v="1"/>
    <n v="2.3944444444444444"/>
    <n v="8"/>
    <n v="1"/>
    <n v="17480.52"/>
    <n v="5232.0167499999998"/>
    <n v="12248.503250000002"/>
    <n v="0.75"/>
    <n v="9186.3774375000012"/>
    <n v="9186.3774375000012"/>
  </r>
  <r>
    <n v="1378"/>
    <x v="0"/>
    <m/>
    <x v="13"/>
    <s v=""/>
    <d v="2022-09-22T00:00:00"/>
    <s v="2022-23"/>
    <m/>
    <n v="0.19"/>
    <m/>
    <m/>
    <n v="0"/>
    <n v="17464"/>
    <n v="17464"/>
    <m/>
    <n v="1736.3522191780821"/>
    <n v="1736.3522191780821"/>
    <n v="15727.647780821917"/>
    <n v="0"/>
    <n v="5"/>
    <n v="365"/>
    <m/>
    <n v="6.956164383561644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17464"/>
    <n v="3050.1361111111109"/>
    <n v="14413.863888888889"/>
    <n v="0.75"/>
    <n v="10810.397916666667"/>
    <n v="10810.397916666667"/>
  </r>
  <r>
    <n v="1379"/>
    <x v="0"/>
    <m/>
    <x v="5"/>
    <s v="Port Co. Card"/>
    <d v="2010-07-31T00:00:00"/>
    <s v="2010-11"/>
    <m/>
    <n v="7.1278718258766624E-2"/>
    <m/>
    <m/>
    <n v="17430"/>
    <m/>
    <n v="17430"/>
    <n v="12422.879474002419"/>
    <n v="1242.3880592503021"/>
    <n v="13665.267533252721"/>
    <n v="3764.7324667472785"/>
    <n v="5007.1205259975814"/>
    <n v="15"/>
    <n v="365"/>
    <m/>
    <n v="-117.33698630136986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41666666666666"/>
    <n v="6"/>
    <n v="0.95"/>
    <n v="28497.599264223616"/>
    <n v="27072.719301012432"/>
    <n v="1424.8799632111841"/>
    <n v="0.75"/>
    <n v="1068.6599724083881"/>
    <n v="1424.879963211182"/>
  </r>
  <r>
    <n v="1380"/>
    <x v="0"/>
    <m/>
    <x v="5"/>
    <s v="66&quot; STEEL BOOK CASE"/>
    <d v="2019-10-16T00:00:00"/>
    <s v="2019-20"/>
    <m/>
    <n v="0.19"/>
    <m/>
    <m/>
    <n v="17356"/>
    <m/>
    <n v="17356"/>
    <n v="8113.0978630136979"/>
    <n v="3297.64"/>
    <n v="11410.737863013697"/>
    <n v="5945.2621369863027"/>
    <n v="9242.9021369863021"/>
    <n v="5"/>
    <n v="365"/>
    <m/>
    <n v="6.5232876712328771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305555555555557"/>
    <n v="6"/>
    <n v="0.95"/>
    <n v="21141.085106382983"/>
    <n v="14495.835230003942"/>
    <n v="6645.2498763790409"/>
    <n v="0.75"/>
    <n v="4983.9374072842802"/>
    <n v="4983.9374072842802"/>
  </r>
  <r>
    <n v="1381"/>
    <x v="0"/>
    <m/>
    <x v="5"/>
    <s v="NETWORK RACK 17U"/>
    <d v="2015-09-01T00:00:00"/>
    <m/>
    <m/>
    <n v="0"/>
    <m/>
    <m/>
    <n v="17316"/>
    <m/>
    <n v="17316"/>
    <n v="17268.331506849318"/>
    <n v="0"/>
    <n v="17268.331506849318"/>
    <n v="47.66849315068248"/>
    <n v="47.66849315068248"/>
    <n v="5"/>
    <n v="365"/>
    <m/>
    <n v="6.6136986301369856"/>
    <d v="2015-09-01T00:00:00"/>
    <m/>
    <m/>
    <m/>
    <m/>
    <m/>
    <m/>
    <m/>
    <s v="a. Manufacture of electronic components"/>
    <n v="640"/>
    <n v="45"/>
    <n v="105.9"/>
    <n v="144"/>
    <n v="114.8"/>
    <n v="1.0840415486307837"/>
    <n v="1.0840415486307837"/>
    <n v="8.4555555555555557"/>
    <n v="5"/>
    <n v="1"/>
    <n v="18771.263456090652"/>
    <n v="18771.263456090652"/>
    <n v="0"/>
    <n v="0.75"/>
    <n v="0"/>
    <n v="0"/>
  </r>
  <r>
    <n v="1382"/>
    <x v="0"/>
    <m/>
    <x v="5"/>
    <s v="Wall mounted fan 400mm"/>
    <d v="2015-09-01T00:00:00"/>
    <m/>
    <m/>
    <n v="0.27876712328767123"/>
    <m/>
    <m/>
    <n v="17252"/>
    <m/>
    <n v="17252"/>
    <n v="16389.400000000001"/>
    <n v="0"/>
    <n v="16389.400000000001"/>
    <n v="862.59999999999854"/>
    <n v="862.59999999999854"/>
    <n v="5"/>
    <n v="365"/>
    <m/>
    <n v="6.627397260273973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936.840396753832"/>
    <n v="23689.998376916141"/>
    <n v="1246.8420198376916"/>
    <n v="0.75"/>
    <n v="935.13151487826872"/>
    <n v="1246.8420198376928"/>
  </r>
  <r>
    <n v="1383"/>
    <x v="0"/>
    <m/>
    <x v="5"/>
    <s v="Online UPS - 1KVA inbuilt Batte"/>
    <d v="2013-10-10T00:00:00"/>
    <s v="2013-14"/>
    <m/>
    <n v="0.34566887201735352"/>
    <m/>
    <m/>
    <n v="17220"/>
    <m/>
    <n v="17220"/>
    <n v="16359"/>
    <n v="0"/>
    <n v="16359"/>
    <n v="861"/>
    <n v="861"/>
    <n v="3"/>
    <n v="365"/>
    <m/>
    <n v="6.4410958904109581"/>
    <d v="2013-10-01T00:00:00"/>
    <m/>
    <m/>
    <m/>
    <m/>
    <m/>
    <m/>
    <m/>
    <s v="a. Manufacture of furniture"/>
    <n v="844"/>
    <n v="22"/>
    <n v="113.3"/>
    <n v="144"/>
    <n v="160.30000000000001"/>
    <n v="1.4148278905560461"/>
    <n v="1.4148278905560461"/>
    <n v="10.347222222222221"/>
    <n v="6"/>
    <n v="0.95"/>
    <n v="24363.336275375113"/>
    <n v="23145.169461606354"/>
    <n v="1218.1668137687593"/>
    <n v="0.75"/>
    <n v="913.62511032656948"/>
    <n v="1218.1668137687568"/>
  </r>
  <r>
    <n v="1384"/>
    <x v="0"/>
    <m/>
    <x v="5"/>
    <s v="EPSON LX-310 DMP PRINTER"/>
    <d v="2016-03-31T00:00:00"/>
    <s v="2015-16"/>
    <m/>
    <n v="0.31666666666666665"/>
    <m/>
    <m/>
    <n v="17220"/>
    <m/>
    <n v="17220"/>
    <n v="16373.939726027398"/>
    <n v="0"/>
    <n v="16373.939726027398"/>
    <n v="846.06027397260186"/>
    <n v="846.06027397260186"/>
    <n v="3"/>
    <n v="365"/>
    <m/>
    <n v="6.4410958904109581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17386.109324758843"/>
    <n v="17386.109324758843"/>
    <n v="0"/>
    <n v="0.75"/>
    <n v="0"/>
    <n v="0"/>
  </r>
  <r>
    <n v="1385"/>
    <x v="0"/>
    <m/>
    <x v="5"/>
    <s v="Cooler"/>
    <d v="2010-04-25T00:00:00"/>
    <s v="2010-11"/>
    <m/>
    <n v="6.8977500586533208E-2"/>
    <m/>
    <m/>
    <n v="17100"/>
    <m/>
    <n v="17100"/>
    <n v="12632.128600785691"/>
    <n v="1179.5152600297179"/>
    <n v="13811.643860815409"/>
    <n v="3288.3561391845906"/>
    <n v="4467.8713992143093"/>
    <n v="15"/>
    <n v="365"/>
    <m/>
    <n v="6.6931506849315063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05555555555555"/>
    <n v="6"/>
    <n v="0.95"/>
    <n v="28348.775996987068"/>
    <n v="26931.337197137713"/>
    <n v="1417.4387998493548"/>
    <n v="0.75"/>
    <n v="1063.0790998870161"/>
    <n v="1417.4387998493546"/>
  </r>
  <r>
    <n v="1386"/>
    <x v="0"/>
    <m/>
    <x v="5"/>
    <s v="Ceiling fan"/>
    <d v="2015-09-01T00:00:00"/>
    <m/>
    <m/>
    <n v="0"/>
    <m/>
    <m/>
    <n v="17070.400000000001"/>
    <m/>
    <n v="17070.400000000001"/>
    <n v="17023.478904109594"/>
    <n v="0"/>
    <n v="17023.478904109594"/>
    <n v="46.921095890407742"/>
    <n v="46.921095890407742"/>
    <n v="5"/>
    <n v="365"/>
    <m/>
    <n v="6.92602739726027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674.3473399459"/>
    <n v="23440.629972948605"/>
    <n v="1233.7173669972944"/>
    <n v="0.75"/>
    <n v="925.28802524797084"/>
    <n v="1233.717366997296"/>
  </r>
  <r>
    <n v="1387"/>
    <x v="0"/>
    <m/>
    <x v="10"/>
    <s v="PVC pipe 125mmdia 80 shed"/>
    <d v="2013-09-25T00:00:00"/>
    <s v="2013-14"/>
    <m/>
    <n v="2.3371051901193454E-2"/>
    <m/>
    <m/>
    <n v="17010"/>
    <m/>
    <n v="17010"/>
    <n v="3642.9301783308429"/>
    <n v="397.54159283930062"/>
    <n v="4040.4717711701433"/>
    <n v="12969.528228829857"/>
    <n v="13367.069821669156"/>
    <n v="40"/>
    <n v="365"/>
    <m/>
    <n v="6.9534246575342458"/>
    <d v="2013-09-01T00:00:00"/>
    <m/>
    <m/>
    <m/>
    <m/>
    <m/>
    <m/>
    <m/>
    <s v="h. Pipes &amp; tubes"/>
    <n v="582"/>
    <n v="21"/>
    <n v="103.5"/>
    <n v="144"/>
    <n v="171"/>
    <n v="1.6521739130434783"/>
    <n v="1.6521739130434783"/>
    <n v="10.388888888888889"/>
    <n v="8"/>
    <n v="0.95"/>
    <n v="28103.478260869564"/>
    <n v="26698.304347826084"/>
    <n v="1405.1739130434798"/>
    <n v="0.75"/>
    <n v="1053.8804347826099"/>
    <n v="1405.1739130434794"/>
  </r>
  <r>
    <n v="1388"/>
    <x v="0"/>
    <m/>
    <x v="5"/>
    <s v="Refrigerator 240 Ltr"/>
    <d v="2013-05-02T00:00:00"/>
    <s v="2013-14"/>
    <m/>
    <n v="6.4361991830383186E-2"/>
    <m/>
    <m/>
    <n v="17000.03"/>
    <m/>
    <n v="17000.03"/>
    <n v="9492.1654480019333"/>
    <n v="1094.155791976269"/>
    <n v="10586.321239978202"/>
    <n v="6413.7087600217965"/>
    <n v="7507.8645519980655"/>
    <n v="15"/>
    <n v="365"/>
    <m/>
    <n v="6.953424657534245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6111111111111"/>
    <n v="6"/>
    <n v="0.95"/>
    <n v="25023.919274563817"/>
    <n v="23772.723310835627"/>
    <n v="1251.1959637281907"/>
    <n v="0.75"/>
    <n v="938.39697279614302"/>
    <n v="1251.1959637281921"/>
  </r>
  <r>
    <n v="1389"/>
    <x v="0"/>
    <m/>
    <x v="5"/>
    <s v="Refrigerator 240 Ltr"/>
    <d v="2013-07-09T00:00:00"/>
    <s v="2013-14"/>
    <m/>
    <n v="6.4141869840660393E-2"/>
    <m/>
    <m/>
    <n v="17000.03"/>
    <m/>
    <n v="17000.03"/>
    <n v="9311.7901829265211"/>
    <n v="1090.4137115473218"/>
    <n v="10402.203894473843"/>
    <n v="6597.8261055261555"/>
    <n v="7688.2398170734778"/>
    <n v="15"/>
    <n v="365"/>
    <m/>
    <n v="6.9534246575342458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6"/>
    <n v="6"/>
    <n v="0.95"/>
    <n v="25563.834981238273"/>
    <n v="24285.643232176357"/>
    <n v="1278.1917490619162"/>
    <n v="0.75"/>
    <n v="958.64381179643715"/>
    <n v="1278.1917490619148"/>
  </r>
  <r>
    <n v="1390"/>
    <x v="0"/>
    <m/>
    <x v="5"/>
    <s v="Table (60 x 36 x 30)'' with dra"/>
    <d v="2013-12-18T00:00:00"/>
    <s v="2013-14"/>
    <m/>
    <n v="0.10107636773829667"/>
    <m/>
    <m/>
    <n v="17000.009999999998"/>
    <m/>
    <n v="17000.009999999998"/>
    <n v="14053.009073399955"/>
    <n v="1718.2992623147206"/>
    <n v="15771.308335714675"/>
    <n v="1228.7016642853232"/>
    <n v="2947.0009266000434"/>
    <n v="10"/>
    <n v="365"/>
    <m/>
    <n v="6.9534246575342458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58333333333333"/>
    <n v="6"/>
    <n v="0.95"/>
    <n v="23988.570448943661"/>
    <n v="22789.141926496479"/>
    <n v="1199.4285224471823"/>
    <n v="0.75"/>
    <n v="899.57139183538675"/>
    <n v="1199.4285224471842"/>
  </r>
  <r>
    <n v="1391"/>
    <x v="0"/>
    <m/>
    <x v="5"/>
    <s v="Jyoti Stabiliser 5Kva"/>
    <d v="2008-03-14T00:00:00"/>
    <s v="2007-08"/>
    <m/>
    <n v="7.4072169713457731E-2"/>
    <m/>
    <m/>
    <n v="17000"/>
    <m/>
    <n v="17000"/>
    <n v="14956.321911631341"/>
    <n v="1259.2268851287815"/>
    <n v="16215.548796760122"/>
    <n v="784.45120323987794"/>
    <n v="2043.6780883686588"/>
    <n v="15"/>
    <n v="365"/>
    <m/>
    <n v="-4.1753424657534248"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919444444444444"/>
    <n v="6"/>
    <n v="0.95"/>
    <n v="30684.442824518341"/>
    <n v="29150.220683292424"/>
    <n v="1534.2221412259169"/>
    <n v="0.75"/>
    <n v="1150.6666059194376"/>
    <n v="1534.2221412259184"/>
  </r>
  <r>
    <n v="1392"/>
    <x v="0"/>
    <m/>
    <x v="5"/>
    <s v="Refrigerator"/>
    <d v="2019-03-31T00:00:00"/>
    <s v="2018-19"/>
    <m/>
    <n v="0.19"/>
    <m/>
    <m/>
    <n v="17000"/>
    <m/>
    <n v="17000"/>
    <n v="9698.8493150684935"/>
    <n v="3230"/>
    <n v="12928.849315068494"/>
    <n v="4071.1506849315065"/>
    <n v="7301.1506849315065"/>
    <n v="5"/>
    <n v="365"/>
    <m/>
    <n v="-4.1452054794520548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21043.243243243243"/>
    <n v="16242.753378378378"/>
    <n v="4800.489864864865"/>
    <n v="0.75"/>
    <n v="3600.3673986486488"/>
    <n v="3600.3673986486488"/>
  </r>
  <r>
    <n v="1393"/>
    <x v="0"/>
    <m/>
    <x v="5"/>
    <s v="Chair"/>
    <d v="2009-07-10T00:00:00"/>
    <s v="2009-10"/>
    <m/>
    <n v="9.485446985446986E-3"/>
    <m/>
    <m/>
    <n v="16975"/>
    <m/>
    <n v="16975"/>
    <n v="16975"/>
    <n v="0"/>
    <n v="16975"/>
    <n v="0"/>
    <n v="0"/>
    <n v="10"/>
    <n v="365"/>
    <m/>
    <n v="-4.8931506849315065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97222222222221"/>
    <n v="6"/>
    <n v="0.95"/>
    <n v="30280.964039871895"/>
    <n v="28766.915837878296"/>
    <n v="1514.0482019935989"/>
    <n v="0.75"/>
    <n v="1135.5361514951992"/>
    <n v="1514.0482019935962"/>
  </r>
  <r>
    <n v="1394"/>
    <x v="0"/>
    <m/>
    <x v="5"/>
    <s v="Kent Supreme"/>
    <d v="2016-03-07T00:00:00"/>
    <s v="2015-16"/>
    <m/>
    <n v="6.3333333333333325E-2"/>
    <m/>
    <m/>
    <n v="16900"/>
    <m/>
    <n v="16900"/>
    <n v="6495.3105022831041"/>
    <n v="1070.3333333333333"/>
    <n v="7565.6438356164372"/>
    <n v="9334.3561643835637"/>
    <n v="10404.689497716896"/>
    <n v="15"/>
    <n v="365"/>
    <m/>
    <n v="-1.835616438356164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3639.354275741713"/>
    <n v="22457.386561954627"/>
    <n v="1181.9677137870858"/>
    <n v="0.75"/>
    <n v="886.47578534031436"/>
    <n v="1181.9677137870867"/>
  </r>
  <r>
    <n v="1395"/>
    <x v="0"/>
    <m/>
    <x v="5"/>
    <s v=""/>
    <d v="2021-12-11T00:00:00"/>
    <s v="2021-22"/>
    <m/>
    <n v="0.19"/>
    <m/>
    <m/>
    <n v="16899.96"/>
    <m/>
    <n v="16899.96"/>
    <n v="976.4935791780822"/>
    <n v="3210.9924000000001"/>
    <n v="4187.4859791780818"/>
    <n v="12712.474020821917"/>
    <n v="15923.466420821916"/>
    <n v="5"/>
    <n v="365"/>
    <m/>
    <n v="-4.7945205479452051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777777777777776"/>
    <n v="6"/>
    <n v="0.95"/>
    <n v="17557.119818535321"/>
    <n v="6053.9550189097708"/>
    <n v="11503.164799625549"/>
    <n v="0.75"/>
    <n v="8627.3735997191616"/>
    <n v="8627.3735997191616"/>
  </r>
  <r>
    <n v="1396"/>
    <x v="0"/>
    <m/>
    <x v="5"/>
    <s v="Revolving Chair"/>
    <d v="2015-09-01T00:00:00"/>
    <m/>
    <m/>
    <n v="0.94794520547945205"/>
    <m/>
    <m/>
    <n v="16800"/>
    <m/>
    <n v="16800"/>
    <n v="16800"/>
    <n v="0"/>
    <n v="16800"/>
    <n v="0"/>
    <n v="0"/>
    <n v="10"/>
    <n v="365"/>
    <m/>
    <n v="-4.123287671232876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283.498647430115"/>
    <n v="23069.323715058606"/>
    <n v="1214.1749323715085"/>
    <n v="0.75"/>
    <n v="910.63119927863136"/>
    <n v="1214.1749323715069"/>
  </r>
  <r>
    <n v="1397"/>
    <x v="0"/>
    <m/>
    <x v="5"/>
    <s v="Hand Operating Pump"/>
    <d v="2014-03-26T00:00:00"/>
    <s v="2013-14"/>
    <m/>
    <n v="6.3350703967818625E-2"/>
    <m/>
    <m/>
    <n v="16800"/>
    <m/>
    <n v="16800"/>
    <n v="8527.4524214940029"/>
    <n v="1064.2918266593529"/>
    <n v="9591.7442481533562"/>
    <n v="7208.2557518466438"/>
    <n v="8272.5475785059971"/>
    <n v="15"/>
    <n v="365"/>
    <m/>
    <s v="infinite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61111111111111"/>
    <n v="6"/>
    <n v="0.95"/>
    <n v="23356.808326105813"/>
    <n v="22188.967909800522"/>
    <n v="1167.840416305291"/>
    <n v="0.75"/>
    <n v="875.88031222896825"/>
    <n v="1167.8404163052917"/>
  </r>
  <r>
    <n v="1398"/>
    <x v="0"/>
    <m/>
    <x v="5"/>
    <s v="Cell Phone"/>
    <d v="2020-06-29T00:00:00"/>
    <s v="2020-21"/>
    <m/>
    <n v="0.19"/>
    <m/>
    <m/>
    <n v="16679.96"/>
    <m/>
    <n v="16679.96"/>
    <n v="5565.6228175342458"/>
    <n v="3169.1923999999999"/>
    <n v="8734.8152175342457"/>
    <n v="7945.1447824657535"/>
    <n v="11114.337182465753"/>
    <n v="5"/>
    <n v="365"/>
    <m/>
    <s v="infinite"/>
    <d v="2020-06-01T00:00:00"/>
    <m/>
    <m/>
    <m/>
    <m/>
    <m/>
    <m/>
    <m/>
    <s v="a. Manufacture of furniture"/>
    <n v="844"/>
    <n v="102"/>
    <n v="128.30000000000001"/>
    <n v="144"/>
    <n v="160.30000000000001"/>
    <n v="1.249415432579891"/>
    <n v="1.249415432579891"/>
    <n v="3.6277777777777778"/>
    <n v="6"/>
    <n v="0.95"/>
    <n v="20840.199438815278"/>
    <n v="11970.571964693572"/>
    <n v="8869.6274741217057"/>
    <n v="0.75"/>
    <n v="6652.2206055912793"/>
    <n v="6652.2206055912793"/>
  </r>
  <r>
    <n v="1399"/>
    <x v="0"/>
    <m/>
    <x v="5"/>
    <s v="Office Table With Side Table-TRF TO ASSETS"/>
    <d v="2018-03-31T00:00:00"/>
    <s v="2017-18"/>
    <m/>
    <n v="0.19"/>
    <m/>
    <m/>
    <n v="16639.84"/>
    <m/>
    <n v="16639.84"/>
    <n v="12650.609317260276"/>
    <n v="3161.5696000000003"/>
    <n v="15812.178917260277"/>
    <n v="827.6610827397235"/>
    <n v="3989.2306827397242"/>
    <n v="10"/>
    <n v="365"/>
    <m/>
    <s v="infinite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21407.434606741575"/>
    <n v="19913.374066479402"/>
    <n v="1494.0605402621732"/>
    <n v="0.75"/>
    <n v="1120.5454051966299"/>
    <n v="1120.5454051966299"/>
  </r>
  <r>
    <n v="1400"/>
    <x v="0"/>
    <m/>
    <x v="5"/>
    <s v="FURNITURE &amp; FIXTURE"/>
    <d v="2017-03-31T00:00:00"/>
    <s v="2016-17"/>
    <m/>
    <n v="9.5000000000000001E-2"/>
    <m/>
    <m/>
    <n v="16600"/>
    <m/>
    <n v="16600"/>
    <n v="7889.3205479452054"/>
    <n v="1577"/>
    <n v="9466.3205479452045"/>
    <n v="7133.6794520547955"/>
    <n v="8710.6794520547955"/>
    <n v="10"/>
    <n v="365"/>
    <m/>
    <s v="infinite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22841.030042918457"/>
    <n v="21698.978540772532"/>
    <n v="1142.051502145925"/>
    <n v="0.75"/>
    <n v="856.53862660944378"/>
    <n v="1142.0515021459239"/>
  </r>
  <r>
    <n v="1401"/>
    <x v="0"/>
    <m/>
    <x v="5"/>
    <s v="COMPUTER"/>
    <d v="2017-03-31T00:00:00"/>
    <s v="2016-17"/>
    <m/>
    <n v="0.31666666666666665"/>
    <m/>
    <m/>
    <n v="16538"/>
    <m/>
    <n v="16538"/>
    <n v="15711.1"/>
    <n v="0"/>
    <n v="15711.1"/>
    <n v="826.89999999999964"/>
    <n v="826.89999999999964"/>
    <n v="3"/>
    <n v="365"/>
    <m/>
    <s v="infinite"/>
    <d v="2017-03-01T00:00:00"/>
    <m/>
    <m/>
    <m/>
    <m/>
    <m/>
    <m/>
    <m/>
    <s v="Personal Computer (P.C.)"/>
    <n v="645"/>
    <n v="63"/>
    <n v="115.6"/>
    <n v="144"/>
    <n v="115.6"/>
    <n v="1"/>
    <n v="1"/>
    <n v="6.875"/>
    <n v="5"/>
    <n v="1"/>
    <n v="16538"/>
    <n v="16538"/>
    <n v="0"/>
    <n v="0.75"/>
    <n v="0"/>
    <n v="0"/>
  </r>
  <r>
    <n v="1402"/>
    <x v="0"/>
    <m/>
    <x v="5"/>
    <s v="Mattress 1981L X 1829W"/>
    <d v="2019-05-11T00:00:00"/>
    <s v="2019-20"/>
    <m/>
    <n v="0.19"/>
    <m/>
    <m/>
    <n v="16520"/>
    <m/>
    <n v="16520"/>
    <n v="9081.0213698630141"/>
    <n v="3138.8"/>
    <n v="12219.821369863013"/>
    <n v="4300.1786301369866"/>
    <n v="7438.9786301369859"/>
    <n v="5"/>
    <n v="365"/>
    <m/>
    <s v="infinite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20576.192696192698"/>
    <n v="15511.210447782671"/>
    <n v="5064.9822484100278"/>
    <n v="0.75"/>
    <n v="3798.7366863075208"/>
    <n v="3798.7366863075208"/>
  </r>
  <r>
    <n v="1403"/>
    <x v="0"/>
    <m/>
    <x v="5"/>
    <s v="Camera"/>
    <d v="2020-06-19T00:00:00"/>
    <s v="2020-21"/>
    <m/>
    <n v="0.19"/>
    <m/>
    <m/>
    <n v="16520"/>
    <m/>
    <n v="16520"/>
    <n v="5598.2432876712328"/>
    <n v="3138.8"/>
    <n v="8737.043287671233"/>
    <n v="7782.956712328767"/>
    <n v="10921.756712328766"/>
    <n v="5"/>
    <n v="365"/>
    <m/>
    <n v="2.441095890410959"/>
    <d v="2020-06-01T00:00:00"/>
    <m/>
    <m/>
    <m/>
    <m/>
    <m/>
    <m/>
    <m/>
    <s v="a. Manufacture of furniture"/>
    <n v="844"/>
    <n v="102"/>
    <n v="128.30000000000001"/>
    <n v="144"/>
    <n v="160.30000000000001"/>
    <n v="1.249415432579891"/>
    <n v="1.249415432579891"/>
    <n v="3.6555555555555554"/>
    <n v="6"/>
    <n v="0.95"/>
    <n v="20640.3429462198"/>
    <n v="11946.554051557405"/>
    <n v="8693.7888946623953"/>
    <n v="0.75"/>
    <n v="6520.3416709967969"/>
    <n v="6520.3416709967969"/>
  </r>
  <r>
    <n v="1404"/>
    <x v="0"/>
    <m/>
    <x v="5"/>
    <m/>
    <d v="2022-03-31T00:00:00"/>
    <s v="2021-22"/>
    <m/>
    <n v="0.31666666666666665"/>
    <m/>
    <m/>
    <n v="16520"/>
    <m/>
    <n v="16520"/>
    <n v="14.332420091324201"/>
    <n v="5231.333333333333"/>
    <n v="5245.6657534246569"/>
    <n v="11274.334246575343"/>
    <n v="16505.667579908677"/>
    <n v="3"/>
    <n v="365"/>
    <m/>
    <n v="2.441095890410959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16845.776081424938"/>
    <n v="5001.0897741730278"/>
    <n v="11844.68630725191"/>
    <n v="0.75"/>
    <n v="8883.514730438932"/>
    <n v="8883.514730438932"/>
  </r>
  <r>
    <n v="1405"/>
    <x v="0"/>
    <m/>
    <x v="13"/>
    <s v="FOR C3 POWER OFFICE"/>
    <d v="2022-09-22T00:00:00"/>
    <s v="2022-23"/>
    <m/>
    <n v="0.19"/>
    <m/>
    <m/>
    <n v="0"/>
    <n v="16520"/>
    <n v="16520"/>
    <m/>
    <n v="1642.4953424657533"/>
    <n v="1642.4953424657533"/>
    <n v="14877.504657534246"/>
    <n v="0"/>
    <n v="5"/>
    <n v="365"/>
    <m/>
    <n v="2.441095890410959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16520"/>
    <n v="2885.2638888888887"/>
    <n v="13634.736111111111"/>
    <n v="0.75"/>
    <n v="10226.052083333334"/>
    <n v="10226.052083333334"/>
  </r>
  <r>
    <n v="1406"/>
    <x v="0"/>
    <m/>
    <x v="5"/>
    <s v="Sofa Set"/>
    <d v="2012-04-01T00:00:00"/>
    <s v="2012-13"/>
    <m/>
    <n v="0.11214489726027398"/>
    <m/>
    <m/>
    <n v="16457.5"/>
    <m/>
    <n v="16457.5"/>
    <n v="16457.5"/>
    <n v="0"/>
    <n v="16457.5"/>
    <n v="0"/>
    <n v="0"/>
    <n v="10"/>
    <n v="365"/>
    <m/>
    <n v="2.44109589041095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5391.118864292588"/>
    <n v="24121.562921077959"/>
    <n v="1269.5559432146292"/>
    <n v="0.75"/>
    <n v="952.16695741097192"/>
    <n v="1269.5559432146306"/>
  </r>
  <r>
    <n v="1407"/>
    <x v="0"/>
    <m/>
    <x v="5"/>
    <s v="Revolving Chair"/>
    <d v="2016-03-07T00:00:00"/>
    <s v="2015-16"/>
    <m/>
    <n v="6.3333333333333325E-2"/>
    <m/>
    <m/>
    <n v="16259"/>
    <m/>
    <n v="16259"/>
    <n v="6248.9499086757987"/>
    <n v="1029.7366666666665"/>
    <n v="7278.6865753424654"/>
    <n v="8980.3134246575355"/>
    <n v="10010.050091324201"/>
    <n v="15"/>
    <n v="365"/>
    <m/>
    <n v="2.441095890410959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2742.73734729494"/>
    <n v="21605.600479930192"/>
    <n v="1137.1368673647485"/>
    <n v="0.75"/>
    <n v="852.85265052356135"/>
    <n v="1137.136867364748"/>
  </r>
  <r>
    <n v="1408"/>
    <x v="0"/>
    <m/>
    <x v="5"/>
    <s v="Industrial Mixer grinder"/>
    <d v="2021-03-13T00:00:00"/>
    <s v="2020-21"/>
    <m/>
    <n v="0.19"/>
    <m/>
    <m/>
    <n v="16240"/>
    <m/>
    <n v="16240"/>
    <n v="3246.2202739726026"/>
    <n v="3085.6"/>
    <n v="6331.8202739726021"/>
    <n v="9908.1797260273979"/>
    <n v="12993.779726027398"/>
    <n v="5"/>
    <n v="365"/>
    <m/>
    <n v="2.4520547945205475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9222222222222221"/>
    <n v="6"/>
    <n v="0.95"/>
    <n v="18179.273743016762"/>
    <n v="8411.280638319884"/>
    <n v="9767.9931046968777"/>
    <n v="0.75"/>
    <n v="7325.9948285226583"/>
    <n v="7325.9948285226583"/>
  </r>
  <r>
    <n v="1409"/>
    <x v="0"/>
    <m/>
    <x v="5"/>
    <s v="FOR EMD WORK"/>
    <d v="2021-06-10T00:00:00"/>
    <s v="2021-22"/>
    <m/>
    <n v="0.19"/>
    <m/>
    <m/>
    <n v="16216.89"/>
    <m/>
    <n v="16216.89"/>
    <n v="2490.29228630137"/>
    <n v="3081.2091"/>
    <n v="5571.5013863013701"/>
    <n v="10645.388613698629"/>
    <n v="13726.597713698629"/>
    <n v="5"/>
    <n v="365"/>
    <m/>
    <n v="2.4520547945205475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805555555555554"/>
    <n v="6"/>
    <n v="0.95"/>
    <n v="17952.813998618785"/>
    <n v="7619.5565894600786"/>
    <n v="10333.257409158707"/>
    <n v="0.75"/>
    <n v="7749.9430568690295"/>
    <n v="7749.9430568690295"/>
  </r>
  <r>
    <n v="1410"/>
    <x v="0"/>
    <m/>
    <x v="10"/>
    <s v="Submersible Pump - 1.5 HP with Control P"/>
    <d v="2012-04-01T00:00:00"/>
    <s v="2012-13"/>
    <m/>
    <n v="2.0607568337383284E-2"/>
    <m/>
    <m/>
    <n v="16200"/>
    <m/>
    <n v="16200"/>
    <n v="5374.7217880317239"/>
    <n v="333.84260706560923"/>
    <n v="5708.5643950973335"/>
    <n v="10491.435604902666"/>
    <n v="10825.278211968276"/>
    <n v="40"/>
    <n v="365"/>
    <m/>
    <n v="2.4520547945205475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20200.377002827525"/>
    <n v="19190.358152686149"/>
    <n v="1010.0188501413759"/>
    <n v="0.75"/>
    <n v="757.51413760603191"/>
    <n v="1010.0188501413771"/>
  </r>
  <r>
    <n v="1411"/>
    <x v="0"/>
    <m/>
    <x v="5"/>
    <s v="M.S Slotted Angle Rack 6.6&quot; x 3.9&quot;"/>
    <d v="2012-04-01T00:00:00"/>
    <s v="2012-13"/>
    <m/>
    <n v="0.10050376712328768"/>
    <m/>
    <m/>
    <n v="16200"/>
    <m/>
    <n v="16200"/>
    <n v="16199.999999999998"/>
    <n v="0"/>
    <n v="16199.999999999998"/>
    <n v="0"/>
    <n v="0"/>
    <n v="10"/>
    <n v="365"/>
    <m/>
    <n v="2.452054794520547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993.840230991336"/>
    <n v="23744.148219441769"/>
    <n v="1249.6920115495668"/>
    <n v="0.75"/>
    <n v="937.26900866217511"/>
    <n v="1249.692011549568"/>
  </r>
  <r>
    <n v="1412"/>
    <x v="0"/>
    <m/>
    <x v="5"/>
    <s v="M.S Slotted Angle Rack 6.6&quot; x 3.9&quot;"/>
    <d v="2012-04-01T00:00:00"/>
    <s v="2012-13"/>
    <m/>
    <n v="9.9918458904109594E-2"/>
    <m/>
    <m/>
    <n v="16200"/>
    <m/>
    <n v="16200"/>
    <n v="16200.000000000002"/>
    <n v="0"/>
    <n v="16200.000000000002"/>
    <n v="0"/>
    <n v="0"/>
    <n v="10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993.840230991336"/>
    <n v="23744.148219441769"/>
    <n v="1249.6920115495668"/>
    <n v="0.75"/>
    <n v="937.26900866217511"/>
    <n v="1249.692011549568"/>
  </r>
  <r>
    <n v="1413"/>
    <x v="0"/>
    <m/>
    <x v="5"/>
    <s v="HP Laserjet 1213NF Printer"/>
    <d v="2013-11-14T00:00:00"/>
    <s v="2013-14"/>
    <m/>
    <n v="6.3742739366685411E-2"/>
    <m/>
    <m/>
    <n v="16200"/>
    <m/>
    <n v="16200"/>
    <n v="8551.9932684977703"/>
    <n v="1032.6323777403036"/>
    <n v="9584.6256462380734"/>
    <n v="6615.3743537619266"/>
    <n v="7648.0067315022297"/>
    <n v="15"/>
    <n v="365"/>
    <m/>
    <n v="2.7698630136986298"/>
    <d v="2013-11-01T00:00:00"/>
    <m/>
    <m/>
    <m/>
    <m/>
    <m/>
    <m/>
    <m/>
    <s v="Computer peripherals"/>
    <n v="647"/>
    <n v="23"/>
    <n v="98.5"/>
    <n v="144"/>
    <n v="94.2"/>
    <n v="0.95634517766497462"/>
    <n v="0.95634517766497462"/>
    <n v="10.252777777777778"/>
    <n v="5"/>
    <n v="1"/>
    <n v="15492.791878172589"/>
    <n v="15492.791878172591"/>
    <n v="0"/>
    <n v="0.75"/>
    <n v="0"/>
    <n v="0"/>
  </r>
  <r>
    <n v="1414"/>
    <x v="0"/>
    <m/>
    <x v="5"/>
    <s v="Hexagonal dumbblle"/>
    <d v="2013-07-30T00:00:00"/>
    <s v="2013-14"/>
    <m/>
    <n v="6.4075047801147228E-2"/>
    <m/>
    <m/>
    <n v="16100.26"/>
    <m/>
    <n v="16100.26"/>
    <n v="8766.3330650789703"/>
    <n v="1031.6249291108986"/>
    <n v="9797.9579941898683"/>
    <n v="6302.302005810132"/>
    <n v="7333.9269349210299"/>
    <n v="15"/>
    <n v="365"/>
    <m/>
    <n v="2.7698630136986298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24210.803733583492"/>
    <n v="23000.263546904316"/>
    <n v="1210.5401866791763"/>
    <n v="0.75"/>
    <n v="907.90514000938219"/>
    <n v="1210.5401866791758"/>
  </r>
  <r>
    <n v="1415"/>
    <x v="0"/>
    <m/>
    <x v="5"/>
    <s v="Invertor With battery With Stand (Luminious)"/>
    <d v="2008-08-13T00:00:00"/>
    <s v="2008-09"/>
    <m/>
    <n v="7.2884721915797757E-2"/>
    <m/>
    <m/>
    <n v="16100"/>
    <m/>
    <n v="16100"/>
    <n v="13693.972264721962"/>
    <n v="1173.4440228443439"/>
    <n v="14867.416287566306"/>
    <n v="1232.583712433694"/>
    <n v="2406.0277352780377"/>
    <n v="15"/>
    <n v="365"/>
    <m/>
    <n v="2.7698630136986298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505555555555556"/>
    <n v="6"/>
    <n v="0.95"/>
    <n v="28435.026680709561"/>
    <n v="27013.275346674083"/>
    <n v="1421.7513340354781"/>
    <n v="0.75"/>
    <n v="1066.3135005266085"/>
    <n v="1421.7513340354794"/>
  </r>
  <r>
    <n v="1416"/>
    <x v="0"/>
    <m/>
    <x v="5"/>
    <s v="MOTORIZED PROJECTOR SCREEN(6X4)"/>
    <d v="2013-05-23T00:00:00"/>
    <s v="2013-14"/>
    <m/>
    <n v="6.4293394033320406E-2"/>
    <m/>
    <m/>
    <n v="16031.88"/>
    <m/>
    <n v="16031.88"/>
    <n v="8898.9764149861203"/>
    <n v="1030.7439779349088"/>
    <n v="9929.72039292103"/>
    <n v="6102.1596070789692"/>
    <n v="7132.9035850138789"/>
    <n v="15"/>
    <n v="365"/>
    <m/>
    <n v="2.769863013698629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27777777777778"/>
    <n v="6"/>
    <n v="0.95"/>
    <n v="23598.809586776857"/>
    <n v="22418.869107438011"/>
    <n v="1179.9404793388458"/>
    <n v="0.75"/>
    <n v="884.95535950413432"/>
    <n v="1179.9404793388439"/>
  </r>
  <r>
    <n v="1417"/>
    <x v="0"/>
    <m/>
    <x v="5"/>
    <s v="Exhaust Fan 18&quot;"/>
    <d v="2020-05-29T00:00:00"/>
    <s v="2020-21"/>
    <m/>
    <n v="0.19"/>
    <m/>
    <m/>
    <n v="16031.39"/>
    <m/>
    <n v="16031.39"/>
    <n v="5607.9119868493153"/>
    <n v="3045.9641000000001"/>
    <n v="8653.8760868493155"/>
    <n v="7377.5139131506839"/>
    <n v="10423.478013150685"/>
    <n v="5"/>
    <n v="365"/>
    <m/>
    <n v="2.7698630136986298"/>
    <d v="2020-05-01T00:00:00"/>
    <m/>
    <m/>
    <m/>
    <m/>
    <m/>
    <m/>
    <m/>
    <s v="a. Manufacture of furniture"/>
    <n v="844"/>
    <n v="101"/>
    <n v="132"/>
    <n v="144"/>
    <n v="160.30000000000001"/>
    <n v="1.2143939393939396"/>
    <n v="1.2143939393939396"/>
    <n v="3.7111111111111112"/>
    <n v="6"/>
    <n v="0.95"/>
    <n v="19468.42285606061"/>
    <n v="11439.501059681539"/>
    <n v="8028.9217963790707"/>
    <n v="0.75"/>
    <n v="6021.6913472843025"/>
    <n v="6021.6913472843025"/>
  </r>
  <r>
    <n v="1418"/>
    <x v="0"/>
    <m/>
    <x v="5"/>
    <s v="Ceiling fan"/>
    <d v="2012-04-01T00:00:00"/>
    <s v="2012-13"/>
    <m/>
    <n v="6.2936248682824034E-2"/>
    <m/>
    <m/>
    <n v="16003.5"/>
    <m/>
    <n v="16003.5"/>
    <n v="10167.323721022132"/>
    <n v="1007.2002557955744"/>
    <n v="11174.523976817707"/>
    <n v="4828.9760231822929"/>
    <n v="5836.1762789778677"/>
    <n v="15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690.674205967276"/>
    <n v="23456.140495668911"/>
    <n v="1234.5337102983649"/>
    <n v="0.75"/>
    <n v="925.90028272377367"/>
    <n v="1234.5337102983649"/>
  </r>
  <r>
    <n v="1419"/>
    <x v="0"/>
    <m/>
    <x v="5"/>
    <s v="Matress-75&quot; x 36&quot; x 4&quot; (Make-Godrej)"/>
    <d v="2015-09-01T00:00:00"/>
    <m/>
    <m/>
    <n v="0"/>
    <m/>
    <m/>
    <n v="16000"/>
    <m/>
    <n v="16000"/>
    <n v="16000"/>
    <n v="0"/>
    <n v="16000"/>
    <n v="0"/>
    <n v="0"/>
    <n v="10"/>
    <n v="365"/>
    <m/>
    <n v="2.769863013698629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3127.141568981064"/>
    <n v="21970.784490532009"/>
    <n v="1156.3570784490548"/>
    <n v="0.75"/>
    <n v="867.26780883679112"/>
    <n v="1156.3570784490541"/>
  </r>
  <r>
    <n v="1420"/>
    <x v="0"/>
    <m/>
    <x v="5"/>
    <s v="INVERTER-BHUBANESWAR"/>
    <d v="2007-12-24T00:00:00"/>
    <s v="2007-08"/>
    <m/>
    <n v="7.4751246021737813E-2"/>
    <m/>
    <m/>
    <n v="16000"/>
    <m/>
    <n v="16000"/>
    <n v="14331.656758542009"/>
    <n v="1196.019936347805"/>
    <n v="15527.676694889815"/>
    <n v="472.32330511018517"/>
    <n v="1668.3432414579911"/>
    <n v="15"/>
    <n v="365"/>
    <m/>
    <n v="2.7698630136986298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41666666666666"/>
    <n v="6"/>
    <n v="0.95"/>
    <n v="29968.789152862908"/>
    <n v="28470.349695219764"/>
    <n v="1498.4394576431441"/>
    <n v="0.75"/>
    <n v="1123.8295932323581"/>
    <n v="1498.4394576431466"/>
  </r>
  <r>
    <n v="1421"/>
    <x v="0"/>
    <m/>
    <x v="5"/>
    <s v="01 Refrigerator- 240 Ltr"/>
    <d v="2012-04-01T00:00:00"/>
    <s v="2012-13"/>
    <m/>
    <n v="7.091464699683879E-2"/>
    <m/>
    <m/>
    <n v="16000"/>
    <m/>
    <n v="16000"/>
    <n v="9526.8282402528985"/>
    <n v="1134.6343519494205"/>
    <n v="10661.462592202319"/>
    <n v="5338.5374077976812"/>
    <n v="6473.1717597471015"/>
    <n v="15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685.274302213667"/>
    <n v="23451.010587102981"/>
    <n v="1234.2637151106865"/>
    <n v="0.75"/>
    <n v="925.69778633301485"/>
    <n v="1234.2637151106844"/>
  </r>
  <r>
    <n v="1422"/>
    <x v="0"/>
    <m/>
    <x v="5"/>
    <s v="INVERTOR LUMINOUS"/>
    <d v="2016-03-07T00:00:00"/>
    <s v="2015-16"/>
    <m/>
    <n v="6.3333333333333325E-2"/>
    <m/>
    <m/>
    <n v="16000"/>
    <m/>
    <n v="16000"/>
    <n v="6149.4063926940626"/>
    <n v="1013.3333333333331"/>
    <n v="7162.7397260273956"/>
    <n v="8837.2602739726044"/>
    <n v="9850.5936073059383"/>
    <n v="15"/>
    <n v="365"/>
    <m/>
    <n v="2.769863013698629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2380.453752181504"/>
    <n v="21261.431064572429"/>
    <n v="1119.0226876090746"/>
    <n v="0.75"/>
    <n v="839.26701570680598"/>
    <n v="1119.0226876090762"/>
  </r>
  <r>
    <n v="1423"/>
    <x v="0"/>
    <m/>
    <x v="5"/>
    <s v="Dining table (8' x 4' x 2.6') board top."/>
    <d v="2012-04-01T00:00:00"/>
    <s v="2012-13"/>
    <m/>
    <n v="0.1070288698630137"/>
    <m/>
    <m/>
    <n v="15890"/>
    <m/>
    <n v="15890"/>
    <n v="15890"/>
    <n v="0"/>
    <n v="15890"/>
    <n v="0"/>
    <n v="0"/>
    <n v="10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515.563041385947"/>
    <n v="23289.784889316648"/>
    <n v="1225.7781520692988"/>
    <n v="0.75"/>
    <n v="919.33361405197411"/>
    <n v="1225.7781520692984"/>
  </r>
  <r>
    <n v="1424"/>
    <x v="0"/>
    <m/>
    <x v="5"/>
    <s v="Chair highback ,model - 129 (GAYATRI)"/>
    <d v="2012-04-01T00:00:00"/>
    <s v="2012-13"/>
    <m/>
    <n v="0.10720229452054794"/>
    <m/>
    <m/>
    <n v="15844.6"/>
    <m/>
    <n v="15844.6"/>
    <n v="15844.599999999999"/>
    <n v="0"/>
    <n v="15844.599999999999"/>
    <n v="0"/>
    <n v="0"/>
    <n v="10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445.518575553418"/>
    <n v="23223.242646775747"/>
    <n v="1222.2759287776717"/>
    <n v="0.75"/>
    <n v="916.70694658325374"/>
    <n v="1222.2759287776721"/>
  </r>
  <r>
    <n v="1425"/>
    <x v="0"/>
    <m/>
    <x v="5"/>
    <s v="Chair highback ,model - 129 (GAYATRI)"/>
    <d v="2012-04-01T00:00:00"/>
    <s v="2012-13"/>
    <m/>
    <n v="0.10720229452054794"/>
    <m/>
    <m/>
    <n v="15844.6"/>
    <m/>
    <n v="15844.6"/>
    <n v="15844.599999999999"/>
    <n v="0"/>
    <n v="15844.599999999999"/>
    <n v="0"/>
    <n v="0"/>
    <n v="10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445.518575553418"/>
    <n v="23223.242646775747"/>
    <n v="1222.2759287776717"/>
    <n v="0.75"/>
    <n v="916.70694658325374"/>
    <n v="1222.2759287776721"/>
  </r>
  <r>
    <n v="1426"/>
    <x v="0"/>
    <m/>
    <x v="5"/>
    <s v="Mobile Phone"/>
    <d v="2012-04-01T00:00:00"/>
    <s v="2012-13"/>
    <m/>
    <n v="6.292623814541623E-2"/>
    <m/>
    <m/>
    <n v="15839.93"/>
    <m/>
    <n v="15839.93"/>
    <n v="10064.197463066386"/>
    <n v="996.74720738672295"/>
    <n v="11060.944670453109"/>
    <n v="4778.9853295468911"/>
    <n v="5775.732536933614"/>
    <n v="15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438.313561116458"/>
    <n v="23216.397883060636"/>
    <n v="1221.9156780558224"/>
    <n v="0.75"/>
    <n v="916.43675854186677"/>
    <n v="1221.9156780558239"/>
  </r>
  <r>
    <n v="1427"/>
    <x v="0"/>
    <m/>
    <x v="5"/>
    <s v="REFRIGERATOR"/>
    <d v="2007-12-31T00:00:00"/>
    <s v="2007-08"/>
    <m/>
    <n v="7.4691199908925324E-2"/>
    <m/>
    <m/>
    <n v="15800"/>
    <m/>
    <n v="15800"/>
    <n v="14130.567395264114"/>
    <n v="1180.1209585610202"/>
    <n v="15310.688353825133"/>
    <n v="489.31164617486684"/>
    <n v="1669.4326047358863"/>
    <n v="15"/>
    <n v="365"/>
    <m/>
    <n v="2.7698630136986298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25"/>
    <n v="6"/>
    <n v="0.95"/>
    <n v="29594.17928845212"/>
    <n v="28114.470324029513"/>
    <n v="1479.7089644226071"/>
    <n v="0.75"/>
    <n v="1109.7817233169553"/>
    <n v="1479.7089644226073"/>
  </r>
  <r>
    <n v="1428"/>
    <x v="0"/>
    <m/>
    <x v="5"/>
    <s v="Refrigerator"/>
    <d v="2010-04-05T00:00:00"/>
    <s v="2010-11"/>
    <m/>
    <n v="6.9087160940325507E-2"/>
    <m/>
    <m/>
    <n v="15800"/>
    <m/>
    <n v="15800"/>
    <n v="11726.296704500977"/>
    <n v="1091.5771428571429"/>
    <n v="12817.87384735812"/>
    <n v="2982.1261526418803"/>
    <n v="4073.7032954990227"/>
    <n v="15"/>
    <n v="365"/>
    <m/>
    <n v="2.7698630136986298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1111111111111"/>
    <n v="6"/>
    <n v="0.95"/>
    <n v="26193.605891952964"/>
    <n v="24883.925597355315"/>
    <n v="1309.6802945976488"/>
    <n v="0.75"/>
    <n v="982.26022094823657"/>
    <n v="1309.6802945976494"/>
  </r>
  <r>
    <n v="1429"/>
    <x v="0"/>
    <m/>
    <x v="5"/>
    <s v="Refrigrator 250 Ltr."/>
    <d v="2010-04-22T00:00:00"/>
    <s v="2010-11"/>
    <m/>
    <n v="0"/>
    <m/>
    <m/>
    <n v="15800"/>
    <m/>
    <n v="15800"/>
    <n v="15010"/>
    <n v="0"/>
    <n v="15010"/>
    <n v="790"/>
    <n v="790"/>
    <n v="5"/>
    <n v="365"/>
    <m/>
    <n v="2.7698630136986298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13888888888888"/>
    <n v="6"/>
    <n v="0.95"/>
    <n v="26193.605891952964"/>
    <n v="24883.925597355315"/>
    <n v="1309.6802945976488"/>
    <n v="0.75"/>
    <n v="982.26022094823657"/>
    <n v="1309.6802945976494"/>
  </r>
  <r>
    <n v="1430"/>
    <x v="0"/>
    <m/>
    <x v="5"/>
    <s v="Cooler"/>
    <d v="2009-07-07T00:00:00"/>
    <s v="2009-10"/>
    <m/>
    <n v="0"/>
    <m/>
    <m/>
    <n v="15750"/>
    <m/>
    <n v="15750"/>
    <n v="14962.5"/>
    <n v="0"/>
    <n v="14962.5"/>
    <n v="787.5"/>
    <n v="787.5"/>
    <n v="5"/>
    <n v="365"/>
    <m/>
    <n v="2.7698630136986298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05555555555556"/>
    <n v="6"/>
    <n v="0.95"/>
    <n v="28095.739830808972"/>
    <n v="26690.952839268524"/>
    <n v="1404.7869915404481"/>
    <n v="0.75"/>
    <n v="1053.5902436553361"/>
    <n v="1404.7869915404499"/>
  </r>
  <r>
    <n v="1431"/>
    <x v="1"/>
    <m/>
    <x v="7"/>
    <n v="23"/>
    <d v="2010-12-30T00:00:00"/>
    <s v="2010-11"/>
    <m/>
    <n v="0"/>
    <m/>
    <m/>
    <n v="15672"/>
    <m/>
    <n v="15672"/>
    <n v="0"/>
    <n v="0"/>
    <n v="0"/>
    <n v="15672"/>
    <n v="15672"/>
    <s v="infinite"/>
    <n v="365"/>
    <m/>
    <n v="2.7698630136986298"/>
    <d v="2010-12-01T00:00:00"/>
    <m/>
    <m/>
    <m/>
    <m/>
    <m/>
    <m/>
    <m/>
    <m/>
    <m/>
    <m/>
    <m/>
    <m/>
    <m/>
    <m/>
    <m/>
    <n v="13.125"/>
    <m/>
    <m/>
    <m/>
    <m/>
    <m/>
    <m/>
    <m/>
    <m/>
  </r>
  <r>
    <n v="1432"/>
    <x v="0"/>
    <m/>
    <x v="5"/>
    <s v="Nokia Mobile 7210 BL Dua"/>
    <d v="2009-06-30T00:00:00"/>
    <s v="2009-10"/>
    <m/>
    <n v="7.0697378978336459E-2"/>
    <m/>
    <m/>
    <n v="15660"/>
    <m/>
    <n v="15660"/>
    <n v="12392.802569912839"/>
    <n v="1107.1209548007489"/>
    <n v="13499.923524713588"/>
    <n v="2160.0764752864125"/>
    <n v="3267.1974300871607"/>
    <n v="15"/>
    <n v="365"/>
    <m/>
    <n v="-2.2438356164383562"/>
    <d v="2009-06-01T00:00:00"/>
    <s v="Furniture"/>
    <n v="628"/>
    <n v="57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25"/>
    <n v="6"/>
    <n v="0.95"/>
    <n v="27935.192746061493"/>
    <n v="26538.433108758421"/>
    <n v="1396.7596373030719"/>
    <n v="0.75"/>
    <n v="1047.569727977304"/>
    <n v="1396.7596373030758"/>
  </r>
  <r>
    <n v="1433"/>
    <x v="0"/>
    <m/>
    <x v="5"/>
    <s v="15HP 3 phase star delta control"/>
    <d v="2013-07-12T00:00:00"/>
    <s v="2013-14"/>
    <m/>
    <n v="6.4132290867229477E-2"/>
    <m/>
    <m/>
    <n v="15645"/>
    <m/>
    <n v="15645"/>
    <n v="8562.2637235725779"/>
    <n v="1003.3496906178052"/>
    <n v="9565.6134141903822"/>
    <n v="6079.3865858096178"/>
    <n v="7082.7362764274221"/>
    <n v="15"/>
    <n v="365"/>
    <m/>
    <n v="-2.0109589041095894"/>
    <d v="2013-07-01T00:00:00"/>
    <m/>
    <m/>
    <m/>
    <m/>
    <m/>
    <m/>
    <m/>
    <s v="b. Manufacture of computers and peripheral equipment"/>
    <n v="644"/>
    <n v="19"/>
    <n v="97.4"/>
    <n v="144"/>
    <n v="135.1"/>
    <n v="1.3870636550308006"/>
    <n v="1.3870636550308006"/>
    <n v="10.591666666666667"/>
    <n v="5"/>
    <n v="1"/>
    <n v="21700.610882956877"/>
    <n v="21700.610882956877"/>
    <n v="0"/>
    <n v="0.75"/>
    <n v="0"/>
    <n v="0"/>
  </r>
  <r>
    <n v="1434"/>
    <x v="1"/>
    <m/>
    <x v="3"/>
    <s v="Leasable land"/>
    <d v="2012-06-08T00:00:00"/>
    <s v="2012-13"/>
    <m/>
    <n v="1.111111111111111E-2"/>
    <m/>
    <m/>
    <n v="15635"/>
    <m/>
    <n v="15635"/>
    <n v="1704.8575342465749"/>
    <n v="173.7222222222222"/>
    <n v="1878.5797564687971"/>
    <n v="13756.420243531204"/>
    <n v="13930.142465753424"/>
    <n v="90"/>
    <n v="365"/>
    <m/>
    <n v="-2.0109589041095894"/>
    <d v="2012-06-01T00:00:00"/>
    <m/>
    <m/>
    <m/>
    <m/>
    <m/>
    <m/>
    <m/>
    <m/>
    <m/>
    <m/>
    <m/>
    <m/>
    <m/>
    <m/>
    <m/>
    <n v="11.686111111111112"/>
    <m/>
    <m/>
    <m/>
    <m/>
    <m/>
    <m/>
    <m/>
    <m/>
  </r>
  <r>
    <n v="1435"/>
    <x v="0"/>
    <m/>
    <x v="5"/>
    <m/>
    <d v="2015-03-13T00:00:00"/>
    <s v="2014-15"/>
    <m/>
    <n v="6.3333333333333325E-2"/>
    <m/>
    <m/>
    <n v="15628.810000000001"/>
    <m/>
    <n v="15628.810000000001"/>
    <n v="6980.2975512328767"/>
    <n v="989.82463333333328"/>
    <n v="7970.1221845662103"/>
    <n v="7658.687815433791"/>
    <n v="8648.5124487671237"/>
    <n v="15"/>
    <n v="365"/>
    <m/>
    <n v="7.1123287671232873"/>
    <d v="2015-03-01T00:00:00"/>
    <m/>
    <m/>
    <m/>
    <m/>
    <m/>
    <m/>
    <m/>
    <s v="a. Manufacture of furniture"/>
    <n v="844"/>
    <n v="39"/>
    <n v="112.8"/>
    <n v="144"/>
    <n v="160.30000000000001"/>
    <n v="1.4210992907801421"/>
    <n v="1.4210992907801421"/>
    <n v="8.9222222222222225"/>
    <n v="6"/>
    <n v="0.95"/>
    <n v="22210.090806737593"/>
    <n v="21099.586266400715"/>
    <n v="1110.5045403368786"/>
    <n v="0.75"/>
    <n v="832.87840525265892"/>
    <n v="1110.5045403368806"/>
  </r>
  <r>
    <n v="1436"/>
    <x v="0"/>
    <m/>
    <x v="5"/>
    <s v="FURNITURE &amp; FIXTURE"/>
    <d v="2017-03-31T00:00:00"/>
    <s v="2016-17"/>
    <m/>
    <n v="9.5000000000000001E-2"/>
    <m/>
    <m/>
    <n v="15582"/>
    <m/>
    <n v="15582"/>
    <n v="7405.5055890410958"/>
    <n v="1480.29"/>
    <n v="8885.7955890410958"/>
    <n v="6696.2044109589042"/>
    <n v="8176.4944109589042"/>
    <n v="10"/>
    <n v="365"/>
    <m/>
    <n v="7.0684931506849313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21440.296995708159"/>
    <n v="20368.282145922749"/>
    <n v="1072.0148497854098"/>
    <n v="0.75"/>
    <n v="804.01113733905731"/>
    <n v="1072.0148497854088"/>
  </r>
  <r>
    <n v="1437"/>
    <x v="0"/>
    <m/>
    <x v="5"/>
    <s v="SAMSUNG LED TV 32UA32N4010ARXXL"/>
    <d v="2019-09-19T00:00:00"/>
    <s v="2019-20"/>
    <m/>
    <n v="0.19"/>
    <m/>
    <m/>
    <n v="15500.48"/>
    <m/>
    <n v="15500.48"/>
    <n v="7463.5872876712319"/>
    <n v="2945.0911999999998"/>
    <n v="10408.678487671232"/>
    <n v="5091.8015123287678"/>
    <n v="8036.8927123287676"/>
    <n v="5"/>
    <n v="365"/>
    <m/>
    <n v="7.5780821917808217"/>
    <d v="2019-09-01T00:00:00"/>
    <m/>
    <m/>
    <m/>
    <m/>
    <m/>
    <m/>
    <m/>
    <s v="Colour TV"/>
    <n v="652"/>
    <n v="93"/>
    <n v="87.9"/>
    <n v="144"/>
    <n v="95.4"/>
    <n v="1.0853242320819112"/>
    <n v="1.0853242320819112"/>
    <n v="4.4055555555555559"/>
    <n v="8"/>
    <n v="0.9"/>
    <n v="16823.046552901022"/>
    <n v="8337.9224477815696"/>
    <n v="8485.124105119452"/>
    <n v="0.75"/>
    <n v="6363.843078839589"/>
    <n v="6363.843078839589"/>
  </r>
  <r>
    <n v="1438"/>
    <x v="0"/>
    <m/>
    <x v="5"/>
    <s v="Ro System Kanhiya GH"/>
    <d v="2009-04-11T00:00:00"/>
    <s v="2009-10"/>
    <m/>
    <n v="7.1204564088548791E-2"/>
    <m/>
    <m/>
    <n v="15500"/>
    <m/>
    <n v="15500"/>
    <n v="12490.444714103336"/>
    <n v="1103.6707433725062"/>
    <n v="13594.115457475842"/>
    <n v="1905.884542524158"/>
    <n v="3009.5552858966639"/>
    <n v="15"/>
    <n v="365"/>
    <m/>
    <n v="7.1808219178082195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44444444444445"/>
    <n v="6"/>
    <n v="0.95"/>
    <n v="27649.77570651042"/>
    <n v="26267.286921184896"/>
    <n v="1382.4887853255241"/>
    <n v="0.75"/>
    <n v="1036.8665889941431"/>
    <n v="1382.4887853255223"/>
  </r>
  <r>
    <n v="1439"/>
    <x v="0"/>
    <m/>
    <x v="5"/>
    <s v="Kent RO"/>
    <d v="2012-04-01T00:00:00"/>
    <s v="2012-13"/>
    <m/>
    <n v="5.8221285563751314E-2"/>
    <m/>
    <m/>
    <n v="15500"/>
    <m/>
    <n v="15500"/>
    <n v="10212.850368809271"/>
    <n v="902.42992623814541"/>
    <n v="11115.280295047416"/>
    <n v="4384.7197049525839"/>
    <n v="5287.1496311907285"/>
    <n v="15"/>
    <n v="365"/>
    <m/>
    <n v="7.528767123287670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3913.85948026949"/>
    <n v="22718.166506256013"/>
    <n v="1195.6929740134765"/>
    <n v="0.75"/>
    <n v="896.76973051010737"/>
    <n v="1195.6929740134756"/>
  </r>
  <r>
    <n v="1440"/>
    <x v="0"/>
    <m/>
    <x v="5"/>
    <s v="Kent RO"/>
    <d v="2013-09-25T00:00:00"/>
    <s v="2013-14"/>
    <m/>
    <n v="5.2710894647247965E-2"/>
    <m/>
    <m/>
    <n v="15500"/>
    <m/>
    <n v="15500"/>
    <n v="9426.6886074916238"/>
    <n v="817.01886703234345"/>
    <n v="10243.707474523968"/>
    <n v="5256.2925254760321"/>
    <n v="6073.3113925083762"/>
    <n v="15"/>
    <n v="365"/>
    <m/>
    <n v="7.8027397260273972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8888888888889"/>
    <n v="6"/>
    <n v="0.95"/>
    <n v="22105.427046263347"/>
    <n v="21000.155693950179"/>
    <n v="1105.2713523131679"/>
    <n v="0.75"/>
    <n v="828.95351423487591"/>
    <n v="1105.2713523131683"/>
  </r>
  <r>
    <n v="1441"/>
    <x v="0"/>
    <m/>
    <x v="5"/>
    <s v="Ro System Angul"/>
    <d v="2010-07-15T00:00:00"/>
    <s v="2010-11"/>
    <m/>
    <n v="7.1555596018451087E-2"/>
    <m/>
    <m/>
    <n v="15500"/>
    <m/>
    <n v="15500"/>
    <n v="11081.643906287936"/>
    <n v="1109.1117382859918"/>
    <n v="12190.755644573928"/>
    <n v="3309.2443554260717"/>
    <n v="4418.3560937120637"/>
    <n v="15"/>
    <n v="365"/>
    <m/>
    <n v="7.9397260273972599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25342.099173578084"/>
    <n v="24074.994214899179"/>
    <n v="1267.1049586789049"/>
    <n v="0.75"/>
    <n v="950.32871900917871"/>
    <n v="1267.1049586789054"/>
  </r>
  <r>
    <n v="1442"/>
    <x v="0"/>
    <m/>
    <x v="5"/>
    <s v="Online UPS - 1KVA inbuilt Batte"/>
    <d v="2013-04-04T00:00:00"/>
    <s v="2013-14"/>
    <m/>
    <n v="0.39300109140518413"/>
    <m/>
    <m/>
    <n v="15487.5"/>
    <m/>
    <n v="15487.5"/>
    <n v="14713.125"/>
    <n v="0"/>
    <n v="14713.125"/>
    <n v="774.375"/>
    <n v="774.375"/>
    <n v="3"/>
    <n v="365"/>
    <m/>
    <n v="7.9397260273972599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63888888888889"/>
    <n v="6"/>
    <n v="0.95"/>
    <n v="22797.486225895318"/>
    <n v="21657.611914600551"/>
    <n v="1139.8743112947668"/>
    <n v="0.75"/>
    <n v="854.90573347107511"/>
    <n v="1139.8743112947668"/>
  </r>
  <r>
    <n v="1443"/>
    <x v="0"/>
    <m/>
    <x v="5"/>
    <s v="Computer Table 1..4 MTS"/>
    <d v="2016-03-07T00:00:00"/>
    <s v="2015-16"/>
    <m/>
    <n v="6.3333333333333325E-2"/>
    <m/>
    <m/>
    <n v="15457"/>
    <m/>
    <n v="15457"/>
    <n v="5940.7109132420082"/>
    <n v="978.94333333333316"/>
    <n v="6919.6542465753409"/>
    <n v="8537.3457534246591"/>
    <n v="9516.2890867579918"/>
    <n v="15"/>
    <n v="365"/>
    <m/>
    <n v="8.9260273972602739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1620.917102966843"/>
    <n v="20539.871247818501"/>
    <n v="1081.0458551483425"/>
    <n v="0.75"/>
    <n v="810.78439136125689"/>
    <n v="1081.0458551483432"/>
  </r>
  <r>
    <n v="1444"/>
    <x v="0"/>
    <m/>
    <x v="5"/>
    <s v="COMPUTER"/>
    <d v="2016-08-08T00:00:00"/>
    <s v="2016-17"/>
    <m/>
    <n v="0.31666666666666665"/>
    <m/>
    <m/>
    <n v="15435"/>
    <m/>
    <n v="15435"/>
    <n v="14663.25"/>
    <n v="0"/>
    <n v="14663.25"/>
    <n v="771.75"/>
    <n v="771.75"/>
    <n v="3"/>
    <n v="365"/>
    <m/>
    <n v="8.9260273972602739"/>
    <d v="2016-08-01T00:00:00"/>
    <m/>
    <m/>
    <m/>
    <m/>
    <m/>
    <m/>
    <m/>
    <s v="Personal Computer (P.C.)"/>
    <n v="645"/>
    <n v="56"/>
    <n v="115.6"/>
    <n v="144"/>
    <n v="115.6"/>
    <n v="1"/>
    <n v="1"/>
    <n v="7.5194444444444448"/>
    <n v="5"/>
    <n v="1"/>
    <n v="15435"/>
    <n v="15435"/>
    <n v="0"/>
    <n v="0.75"/>
    <n v="0"/>
    <n v="0"/>
  </r>
  <r>
    <n v="1445"/>
    <x v="0"/>
    <m/>
    <x v="5"/>
    <s v="Celling Fan"/>
    <d v="2010-04-09T00:00:00"/>
    <s v="2010-11"/>
    <m/>
    <n v="6.9065218570589032E-2"/>
    <m/>
    <m/>
    <n v="15400"/>
    <m/>
    <n v="15400"/>
    <n v="11418.789010088349"/>
    <n v="1063.6043659870711"/>
    <n v="12482.393376075419"/>
    <n v="2917.6066239245811"/>
    <n v="3981.2109899116513"/>
    <n v="15"/>
    <n v="365"/>
    <m/>
    <n v="8.9260273972602739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5"/>
    <n v="6"/>
    <n v="0.95"/>
    <n v="25530.476628865548"/>
    <n v="24253.952797422269"/>
    <n v="1276.5238314432791"/>
    <n v="0.75"/>
    <n v="957.39287358245929"/>
    <n v="1276.5238314432786"/>
  </r>
  <r>
    <n v="1446"/>
    <x v="0"/>
    <m/>
    <x v="5"/>
    <s v="Steel Office Table, 48&quot;X30&quot; 1si"/>
    <d v="2015-09-01T00:00:00"/>
    <m/>
    <m/>
    <n v="4.9999999999999975E-2"/>
    <m/>
    <m/>
    <n v="15393"/>
    <m/>
    <n v="15393"/>
    <n v="15393"/>
    <n v="0"/>
    <n v="15393"/>
    <n v="0"/>
    <n v="0"/>
    <n v="10"/>
    <n v="365"/>
    <m/>
    <n v="8.92602739726027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2249.755635707843"/>
    <n v="21137.267853922451"/>
    <n v="1112.4877817853921"/>
    <n v="0.75"/>
    <n v="834.36583633904411"/>
    <n v="1112.4877817853931"/>
  </r>
  <r>
    <n v="1447"/>
    <x v="0"/>
    <m/>
    <x v="5"/>
    <s v="Sofa Set"/>
    <d v="2019-05-11T00:00:00"/>
    <s v="2019-20"/>
    <m/>
    <n v="9.5000000000000001E-2"/>
    <m/>
    <m/>
    <n v="15340"/>
    <m/>
    <n v="15340"/>
    <n v="4216.1884931506847"/>
    <n v="1457.3"/>
    <n v="5673.4884931506849"/>
    <n v="9666.5115068493142"/>
    <n v="11123.811506849315"/>
    <n v="10"/>
    <n v="365"/>
    <m/>
    <n v="8.9260273972602739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19106.46464646465"/>
    <n v="14403.266844369624"/>
    <n v="4703.1978020950264"/>
    <n v="0.75"/>
    <n v="3527.3983515712698"/>
    <n v="3527.3983515712698"/>
  </r>
  <r>
    <n v="1448"/>
    <x v="0"/>
    <m/>
    <x v="5"/>
    <s v="10 port POE  Network switch"/>
    <d v="2018-11-30T00:00:00"/>
    <s v="2018-19"/>
    <m/>
    <n v="0.19"/>
    <m/>
    <m/>
    <n v="15222"/>
    <m/>
    <n v="15222"/>
    <n v="9643.2412602739714"/>
    <n v="2892.18"/>
    <n v="12535.421260273972"/>
    <n v="2686.5787397260283"/>
    <n v="5578.7587397260286"/>
    <n v="5"/>
    <n v="365"/>
    <m/>
    <n v="8.9260273972602739"/>
    <d v="2018-11-01T00:00:00"/>
    <m/>
    <m/>
    <m/>
    <m/>
    <m/>
    <m/>
    <m/>
    <s v="a. Manufacture of electronic components"/>
    <n v="640"/>
    <n v="83"/>
    <n v="102.6"/>
    <n v="144"/>
    <n v="114.8"/>
    <n v="1.1189083820662769"/>
    <n v="1.1189083820662769"/>
    <n v="5.208333333333333"/>
    <n v="5"/>
    <n v="1"/>
    <n v="17032.023391812865"/>
    <n v="17032.023391812865"/>
    <n v="0"/>
    <n v="0.75"/>
    <n v="0"/>
    <n v="0"/>
  </r>
  <r>
    <n v="1449"/>
    <x v="0"/>
    <m/>
    <x v="5"/>
    <s v="Fan"/>
    <d v="2012-04-01T00:00:00"/>
    <s v="2012-13"/>
    <m/>
    <n v="0.10074222602739726"/>
    <m/>
    <m/>
    <n v="15100"/>
    <m/>
    <n v="15100"/>
    <n v="15100.000000000002"/>
    <n v="0"/>
    <n v="15100.000000000002"/>
    <n v="0"/>
    <n v="0"/>
    <n v="10"/>
    <n v="365"/>
    <m/>
    <n v="8.926027397260273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3296.727622714148"/>
    <n v="22131.89124157844"/>
    <n v="1164.8363811357085"/>
    <n v="0.75"/>
    <n v="873.62728585178138"/>
    <n v="1164.8363811357085"/>
  </r>
  <r>
    <n v="1450"/>
    <x v="0"/>
    <m/>
    <x v="5"/>
    <s v="Wooden Dining Table 6'*3*2.6'"/>
    <d v="2012-04-01T00:00:00"/>
    <s v="2012-13"/>
    <m/>
    <n v="9.6276541095890414E-2"/>
    <m/>
    <m/>
    <n v="15000"/>
    <m/>
    <n v="15000"/>
    <n v="15000.000000000004"/>
    <n v="0"/>
    <n v="15000.000000000004"/>
    <n v="0"/>
    <n v="0"/>
    <n v="10"/>
    <n v="365"/>
    <m/>
    <n v="8.926027397260273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3142.444658325312"/>
    <n v="21985.322425409046"/>
    <n v="1157.1222329162665"/>
    <n v="0.75"/>
    <n v="867.84167468719988"/>
    <n v="1157.1222329162667"/>
  </r>
  <r>
    <n v="1451"/>
    <x v="0"/>
    <m/>
    <x v="5"/>
    <s v="T T Table  Model - 1040 Make -vixen"/>
    <d v="2015-09-01T00:00:00"/>
    <m/>
    <m/>
    <n v="0.05"/>
    <m/>
    <m/>
    <n v="15000"/>
    <m/>
    <n v="15000"/>
    <n v="15000"/>
    <n v="0"/>
    <n v="15000"/>
    <n v="0"/>
    <n v="0"/>
    <n v="10"/>
    <n v="365"/>
    <m/>
    <n v="8.92602739726027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1681.695220919748"/>
    <n v="20597.610459873758"/>
    <n v="1084.0847610459896"/>
    <n v="0.75"/>
    <n v="813.06357078449219"/>
    <n v="1084.0847610459884"/>
  </r>
  <r>
    <n v="1452"/>
    <x v="0"/>
    <m/>
    <x v="5"/>
    <s v="2HPCentrifugal monobloc pump&amp;Ac"/>
    <d v="2013-05-23T00:00:00"/>
    <s v="2013-14"/>
    <m/>
    <n v="6.429339403332042E-2"/>
    <m/>
    <m/>
    <n v="14999.85"/>
    <m/>
    <n v="14999.85"/>
    <n v="8326.1171726790344"/>
    <n v="964.39126649070135"/>
    <n v="9290.5084391697364"/>
    <n v="5709.3415608302639"/>
    <n v="6673.732827320966"/>
    <n v="15"/>
    <n v="365"/>
    <m/>
    <n v="8.9260273972602739"/>
    <d v="2013-05-01T00:00:00"/>
    <m/>
    <m/>
    <m/>
    <m/>
    <m/>
    <m/>
    <m/>
    <s v="b. Manufacture of computers and peripheral equipment"/>
    <n v="644"/>
    <n v="17"/>
    <n v="97.7"/>
    <n v="144"/>
    <n v="135.1"/>
    <n v="1.382804503582395"/>
    <n v="1.382804503582395"/>
    <n v="10.727777777777778"/>
    <n v="5"/>
    <n v="1"/>
    <n v="20741.860133060389"/>
    <n v="20741.860133060392"/>
    <n v="0"/>
    <n v="0.75"/>
    <n v="0"/>
    <n v="0"/>
  </r>
  <r>
    <n v="1453"/>
    <x v="0"/>
    <m/>
    <x v="5"/>
    <m/>
    <d v="2015-03-13T00:00:00"/>
    <s v="2014-15"/>
    <m/>
    <n v="6.3333333333333325E-2"/>
    <m/>
    <m/>
    <n v="14982"/>
    <m/>
    <n v="14982"/>
    <n v="6691.4127123287653"/>
    <n v="948.8599999999999"/>
    <n v="7640.272712328765"/>
    <n v="7341.727287671235"/>
    <n v="8290.5872876712347"/>
    <n v="15"/>
    <n v="365"/>
    <m/>
    <n v="8.9260273972602739"/>
    <d v="2015-03-01T00:00:00"/>
    <m/>
    <m/>
    <m/>
    <m/>
    <m/>
    <m/>
    <m/>
    <s v="a. Manufacture of furniture"/>
    <n v="844"/>
    <n v="39"/>
    <n v="112.8"/>
    <n v="144"/>
    <n v="160.30000000000001"/>
    <n v="1.4210992907801421"/>
    <n v="1.4210992907801421"/>
    <n v="8.9222222222222225"/>
    <n v="6"/>
    <n v="0.95"/>
    <n v="21290.909574468089"/>
    <n v="20226.364095744684"/>
    <n v="1064.5454787234048"/>
    <n v="0.75"/>
    <n v="798.40910904255361"/>
    <n v="1064.5454787234055"/>
  </r>
  <r>
    <n v="1454"/>
    <x v="0"/>
    <m/>
    <x v="5"/>
    <s v="Sofa Set"/>
    <d v="2010-06-17T00:00:00"/>
    <s v="2010-11"/>
    <m/>
    <n v="0.12244311562224183"/>
    <m/>
    <m/>
    <n v="14820"/>
    <m/>
    <n v="14820"/>
    <n v="14820"/>
    <n v="0"/>
    <n v="14820"/>
    <n v="0"/>
    <n v="0"/>
    <n v="10"/>
    <n v="365"/>
    <m/>
    <n v="8.9260273972602739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24230.31675822111"/>
    <n v="23018.800920310056"/>
    <n v="1211.5158379110544"/>
    <n v="0.75"/>
    <n v="908.6368784332908"/>
    <n v="1211.5158379110567"/>
  </r>
  <r>
    <n v="1455"/>
    <x v="0"/>
    <m/>
    <x v="5"/>
    <s v="VM SOFTWARE FOR CAMERA"/>
    <d v="2013-12-09T00:00:00"/>
    <s v="2013-14"/>
    <m/>
    <n v="0.33445285132382896"/>
    <m/>
    <m/>
    <n v="14700"/>
    <m/>
    <n v="14700"/>
    <n v="13965"/>
    <n v="0"/>
    <n v="13965"/>
    <n v="735"/>
    <n v="735"/>
    <n v="3"/>
    <n v="365"/>
    <m/>
    <n v="8.9260273972602739"/>
    <d v="2013-12-01T00:00:00"/>
    <m/>
    <m/>
    <m/>
    <m/>
    <m/>
    <m/>
    <m/>
    <s v="Computer peripherals"/>
    <n v="647"/>
    <n v="24"/>
    <n v="96.7"/>
    <n v="144"/>
    <n v="94.2"/>
    <n v="0.97414684591520162"/>
    <n v="0.97414684591520162"/>
    <n v="10.183333333333334"/>
    <n v="5"/>
    <n v="1"/>
    <n v="14319.958634953464"/>
    <n v="14319.958634953464"/>
    <n v="0"/>
    <n v="0.75"/>
    <n v="0"/>
    <n v="0"/>
  </r>
  <r>
    <n v="1456"/>
    <x v="0"/>
    <m/>
    <x v="5"/>
    <s v="Ceiling fan"/>
    <d v="2015-09-01T00:00:00"/>
    <m/>
    <m/>
    <n v="0.38013698630136988"/>
    <m/>
    <m/>
    <n v="14664.2"/>
    <m/>
    <n v="14664.2"/>
    <n v="13930.990000000002"/>
    <n v="0"/>
    <n v="13930.990000000002"/>
    <n v="733.20999999999913"/>
    <n v="733.20999999999913"/>
    <n v="5"/>
    <n v="365"/>
    <m/>
    <n v="8.92602739726027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1196.314337240758"/>
    <n v="20136.498620378719"/>
    <n v="1059.8157168620382"/>
    <n v="0.75"/>
    <n v="794.86178764652868"/>
    <n v="1059.8157168620389"/>
  </r>
  <r>
    <n v="1457"/>
    <x v="0"/>
    <m/>
    <x v="5"/>
    <s v="16 CHANNEL NVR &amp; 6 TB SATA HDD"/>
    <d v="2019-12-18T00:00:00"/>
    <s v="2019-20"/>
    <m/>
    <n v="0.19"/>
    <m/>
    <m/>
    <n v="14632"/>
    <m/>
    <n v="14632"/>
    <n v="6359.9090410958906"/>
    <n v="2780.08"/>
    <n v="9139.9890410958906"/>
    <n v="5492.0109589041094"/>
    <n v="8272.0909589041094"/>
    <n v="5"/>
    <n v="365"/>
    <m/>
    <n v="8.9260273972602739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583333333333332"/>
    <n v="6"/>
    <n v="0.95"/>
    <n v="18000.841135840368"/>
    <n v="11851.803806173786"/>
    <n v="6149.0373296665821"/>
    <n v="0.75"/>
    <n v="4611.7779972499366"/>
    <n v="4611.7779972499366"/>
  </r>
  <r>
    <n v="1458"/>
    <x v="0"/>
    <m/>
    <x v="5"/>
    <s v="Steel Almiraha."/>
    <d v="2008-10-21T00:00:00"/>
    <s v="2008-09"/>
    <m/>
    <n v="0.14395362095835554"/>
    <m/>
    <m/>
    <n v="14625"/>
    <m/>
    <n v="14625"/>
    <n v="14625"/>
    <n v="0"/>
    <n v="14625"/>
    <n v="0"/>
    <n v="0"/>
    <n v="10"/>
    <n v="365"/>
    <m/>
    <n v="8.9260273972602739"/>
    <d v="2008-10-01T00:00:00"/>
    <s v="Furniture"/>
    <n v="628"/>
    <n v="49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16666666666666"/>
    <n v="6"/>
    <n v="0.95"/>
    <n v="25829.954360582444"/>
    <n v="24538.456642553319"/>
    <n v="1291.4977180291244"/>
    <n v="0.75"/>
    <n v="968.62328852184328"/>
    <n v="1291.4977180291232"/>
  </r>
  <r>
    <n v="1459"/>
    <x v="0"/>
    <m/>
    <x v="5"/>
    <s v="Steel Almiraha."/>
    <d v="2008-09-22T00:00:00"/>
    <s v="2008-09"/>
    <m/>
    <n v="0.14538899792195797"/>
    <m/>
    <m/>
    <n v="14625"/>
    <m/>
    <n v="14625"/>
    <n v="14625"/>
    <n v="0"/>
    <n v="14625"/>
    <n v="0"/>
    <n v="0"/>
    <n v="10"/>
    <n v="365"/>
    <m/>
    <n v="8.9260273972602739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97222222222222"/>
    <n v="6"/>
    <n v="0.95"/>
    <n v="25829.954360582444"/>
    <n v="24538.456642553319"/>
    <n v="1291.4977180291244"/>
    <n v="0.75"/>
    <n v="968.62328852184328"/>
    <n v="1291.4977180291232"/>
  </r>
  <r>
    <n v="1460"/>
    <x v="0"/>
    <m/>
    <x v="5"/>
    <s v="Steel Almirah"/>
    <d v="2012-04-01T00:00:00"/>
    <s v="2012-13"/>
    <m/>
    <n v="8.4551127049180344E-2"/>
    <m/>
    <m/>
    <n v="14625"/>
    <m/>
    <n v="14625"/>
    <n v="14624.999999999998"/>
    <n v="0"/>
    <n v="14624.999999999998"/>
    <n v="0"/>
    <n v="0"/>
    <n v="10"/>
    <n v="365"/>
    <m/>
    <n v="8.926027397260273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2563.883541867181"/>
    <n v="21435.689364773822"/>
    <n v="1128.194177093359"/>
    <n v="0.75"/>
    <n v="846.14563282001927"/>
    <n v="1128.1941770933599"/>
  </r>
  <r>
    <n v="1461"/>
    <x v="0"/>
    <m/>
    <x v="5"/>
    <s v="TV LG 21&quot;"/>
    <d v="2010-04-22T00:00:00"/>
    <s v="2010-11"/>
    <m/>
    <n v="0"/>
    <m/>
    <m/>
    <n v="14600"/>
    <m/>
    <n v="14600"/>
    <n v="13870"/>
    <n v="0"/>
    <n v="13870"/>
    <n v="730"/>
    <n v="730"/>
    <n v="5"/>
    <n v="365"/>
    <m/>
    <n v="8.9260273972602739"/>
    <d v="2010-04-01T00:00:00"/>
    <s v="T.V.Sets"/>
    <n v="742"/>
    <n v="67"/>
    <n v="73.8"/>
    <n v="90"/>
    <n v="73.099999999999994"/>
    <n v="0.99051490514905149"/>
    <s v="Colour TV"/>
    <n v="652"/>
    <n v="4"/>
    <n v="97.5"/>
    <n v="144"/>
    <n v="95.4"/>
    <n v="0.97846153846153849"/>
    <n v="0.96918073796122584"/>
    <n v="13.813888888888888"/>
    <n v="8"/>
    <n v="0.9"/>
    <n v="14150.038774233897"/>
    <n v="12735.034896810508"/>
    <n v="1415.003877423389"/>
    <n v="0.75"/>
    <n v="1061.2529080675417"/>
    <n v="1415.0038774233894"/>
  </r>
  <r>
    <n v="1462"/>
    <x v="0"/>
    <m/>
    <x v="5"/>
    <s v="78&quot; STEEL ALMIRAH"/>
    <d v="2019-10-16T00:00:00"/>
    <s v="2019-20"/>
    <m/>
    <n v="0.19"/>
    <m/>
    <m/>
    <n v="14524"/>
    <m/>
    <n v="14524"/>
    <n v="6789.2736438356169"/>
    <n v="2759.56"/>
    <n v="9548.8336438356164"/>
    <n v="4975.1663561643836"/>
    <n v="7734.7263561643831"/>
    <n v="5"/>
    <n v="365"/>
    <m/>
    <n v="3.9917808219178079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305555555555557"/>
    <n v="6"/>
    <n v="0.95"/>
    <n v="17691.468085106386"/>
    <n v="12130.53185529945"/>
    <n v="5560.9362298069354"/>
    <n v="0.75"/>
    <n v="4170.7021723552016"/>
    <n v="4170.7021723552016"/>
  </r>
  <r>
    <n v="1463"/>
    <x v="0"/>
    <m/>
    <x v="5"/>
    <s v="WASHING MACHINE"/>
    <d v="2013-05-02T00:00:00"/>
    <s v="2013-14"/>
    <m/>
    <n v="6.43619918303832E-2"/>
    <m/>
    <m/>
    <n v="14500"/>
    <m/>
    <n v="14500"/>
    <n v="8096.2444769819867"/>
    <n v="933.24888154055645"/>
    <n v="9029.4933585225426"/>
    <n v="5470.5066414774574"/>
    <n v="6403.7555230180133"/>
    <n v="15"/>
    <n v="365"/>
    <m/>
    <n v="8.991780821917807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6111111111111"/>
    <n v="6"/>
    <n v="0.95"/>
    <n v="21343.893480257117"/>
    <n v="20276.698806244262"/>
    <n v="1067.1946740128551"/>
    <n v="0.75"/>
    <n v="800.39600550964133"/>
    <n v="1067.1946740128567"/>
  </r>
  <r>
    <n v="1464"/>
    <x v="0"/>
    <m/>
    <x v="5"/>
    <s v="5 nos Office Table"/>
    <d v="2015-09-01T00:00:00"/>
    <m/>
    <m/>
    <n v="4.9999999999999996E-2"/>
    <m/>
    <m/>
    <n v="14499.63"/>
    <m/>
    <n v="14499.63"/>
    <n v="14499.63"/>
    <n v="0"/>
    <n v="14499.63"/>
    <n v="0"/>
    <n v="0"/>
    <n v="10"/>
    <n v="365"/>
    <m/>
    <n v="8.9917808219178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0958.437231740303"/>
    <n v="19910.515370153287"/>
    <n v="1047.9218615870159"/>
    <n v="0.75"/>
    <n v="785.94139619026191"/>
    <n v="1047.9218615870161"/>
  </r>
  <r>
    <n v="1465"/>
    <x v="0"/>
    <m/>
    <x v="5"/>
    <s v="10 nos Revolving Chair"/>
    <d v="2015-09-01T00:00:00"/>
    <m/>
    <m/>
    <n v="4.9999999999999996E-2"/>
    <m/>
    <m/>
    <n v="14499.63"/>
    <m/>
    <n v="14499.63"/>
    <n v="14499.63"/>
    <n v="0"/>
    <n v="14499.63"/>
    <n v="0"/>
    <n v="0"/>
    <n v="10"/>
    <n v="365"/>
    <m/>
    <n v="8.9917808219178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0958.437231740303"/>
    <n v="19910.515370153287"/>
    <n v="1047.9218615870159"/>
    <n v="0.75"/>
    <n v="785.94139619026191"/>
    <n v="1047.9218615870161"/>
  </r>
  <r>
    <n v="1466"/>
    <x v="0"/>
    <m/>
    <x v="5"/>
    <s v="COMPUTER"/>
    <d v="2017-03-31T00:00:00"/>
    <s v="2016-17"/>
    <m/>
    <n v="0.31666666666666665"/>
    <m/>
    <m/>
    <n v="14490"/>
    <m/>
    <n v="14490"/>
    <n v="13765.5"/>
    <n v="0"/>
    <n v="13765.5"/>
    <n v="724.5"/>
    <n v="724.5"/>
    <n v="3"/>
    <n v="365"/>
    <m/>
    <n v="-3.0082191780821921"/>
    <d v="2017-03-01T00:00:00"/>
    <m/>
    <m/>
    <m/>
    <m/>
    <m/>
    <m/>
    <m/>
    <s v="Personal Computer (P.C.)"/>
    <n v="645"/>
    <n v="63"/>
    <n v="115.6"/>
    <n v="144"/>
    <n v="115.6"/>
    <n v="1"/>
    <n v="1"/>
    <n v="6.875"/>
    <n v="5"/>
    <n v="1"/>
    <n v="14490"/>
    <n v="14490"/>
    <n v="0"/>
    <n v="0.75"/>
    <n v="0"/>
    <n v="0"/>
  </r>
  <r>
    <n v="1467"/>
    <x v="0"/>
    <m/>
    <x v="10"/>
    <s v="STABILIZER -5KVA"/>
    <d v="2012-04-01T00:00:00"/>
    <s v="2012-13"/>
    <m/>
    <n v="2.0835385724585438E-2"/>
    <m/>
    <m/>
    <n v="14460.01"/>
    <m/>
    <n v="14460.01"/>
    <n v="4698.6129220591192"/>
    <n v="301.27988593136268"/>
    <n v="4999.8928079904817"/>
    <n v="9460.1171920095185"/>
    <n v="9761.397077940881"/>
    <n v="40"/>
    <n v="365"/>
    <m/>
    <n v="8.991780821917807"/>
    <d v="2012-04-01T00:00:00"/>
    <m/>
    <m/>
    <m/>
    <m/>
    <m/>
    <m/>
    <m/>
    <s v="UPS in Solid State Drives"/>
    <n v="642"/>
    <n v="4"/>
    <n v="100.4"/>
    <n v="144"/>
    <n v="85.1"/>
    <n v="0.84760956175298796"/>
    <n v="0.84760956175298796"/>
    <n v="11.872222222222222"/>
    <n v="8"/>
    <n v="0.9"/>
    <n v="12256.442739043823"/>
    <n v="11030.798465139442"/>
    <n v="1225.6442739043814"/>
    <n v="0.75"/>
    <n v="919.23320542828606"/>
    <n v="1225.6442739043821"/>
  </r>
  <r>
    <n v="1468"/>
    <x v="0"/>
    <m/>
    <x v="13"/>
    <s v=""/>
    <d v="2022-05-20T00:00:00"/>
    <s v="2022-23"/>
    <m/>
    <n v="0.19"/>
    <m/>
    <m/>
    <n v="0"/>
    <n v="14460"/>
    <n v="14460"/>
    <m/>
    <n v="2378.5709589041098"/>
    <n v="2378.5709589041098"/>
    <n v="12081.429041095889"/>
    <n v="0"/>
    <n v="5"/>
    <n v="365"/>
    <m/>
    <n v="8.991780821917807"/>
    <d v="2022-05-01T00:00:00"/>
    <m/>
    <m/>
    <m/>
    <m/>
    <m/>
    <m/>
    <m/>
    <s v="g. Manufacture of office machinery and equipment"/>
    <n v="747"/>
    <n v="125"/>
    <n v="130.19999999999999"/>
    <n v="144"/>
    <n v="130.19999999999999"/>
    <n v="1"/>
    <n v="1"/>
    <n v="1.7361111111111112"/>
    <n v="8"/>
    <n v="1"/>
    <n v="14460"/>
    <n v="3138.0208333333335"/>
    <n v="11321.979166666666"/>
    <n v="0.75"/>
    <n v="8491.484375"/>
    <n v="8491.484375"/>
  </r>
  <r>
    <n v="1469"/>
    <x v="0"/>
    <m/>
    <x v="5"/>
    <s v="Single bed "/>
    <d v="2008-01-21T00:00:00"/>
    <s v="2007-08"/>
    <m/>
    <n v="1.3148414985590778E-2"/>
    <m/>
    <m/>
    <n v="14400"/>
    <m/>
    <n v="14400"/>
    <n v="14400"/>
    <n v="0"/>
    <n v="14400"/>
    <n v="0"/>
    <n v="0"/>
    <n v="10"/>
    <n v="365"/>
    <m/>
    <n v="8.991780821917807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6666666666666"/>
    <n v="6"/>
    <n v="0.95"/>
    <n v="27090.729225407355"/>
    <n v="25736.192764136988"/>
    <n v="1354.536461270367"/>
    <n v="0.75"/>
    <n v="1015.9023459527752"/>
    <n v="1354.5364612703688"/>
  </r>
  <r>
    <n v="1470"/>
    <x v="0"/>
    <m/>
    <x v="5"/>
    <s v="Office Table"/>
    <d v="2010-06-17T00:00:00"/>
    <s v="2010-11"/>
    <m/>
    <n v="0.12244311562224183"/>
    <m/>
    <m/>
    <n v="14400"/>
    <m/>
    <n v="14400"/>
    <n v="14400"/>
    <n v="0"/>
    <n v="14400"/>
    <n v="0"/>
    <n v="0"/>
    <n v="10"/>
    <n v="365"/>
    <m/>
    <n v="8.991780821917807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23543.627619324157"/>
    <n v="22366.446238357948"/>
    <n v="1177.181380966209"/>
    <n v="0.75"/>
    <n v="882.88603572465672"/>
    <n v="1177.181380966209"/>
  </r>
  <r>
    <n v="1471"/>
    <x v="0"/>
    <m/>
    <x v="5"/>
    <s v="for PORT USED"/>
    <d v="2022-01-25T00:00:00"/>
    <s v="2021-22"/>
    <m/>
    <n v="0.19"/>
    <m/>
    <m/>
    <n v="14396"/>
    <m/>
    <n v="14396"/>
    <n v="494.59134246575348"/>
    <n v="2735.2400000000002"/>
    <n v="3229.8313424657536"/>
    <n v="11166.168657534246"/>
    <n v="13901.408657534246"/>
    <n v="5"/>
    <n v="365"/>
    <m/>
    <n v="8.991780821917807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555555555555554"/>
    <n v="6"/>
    <n v="0.95"/>
    <n v="15053.351598173515"/>
    <n v="4899.3084136648058"/>
    <n v="10154.043184508708"/>
    <n v="0.75"/>
    <n v="7615.5323883815308"/>
    <n v="7615.5323883815308"/>
  </r>
  <r>
    <n v="1472"/>
    <x v="0"/>
    <m/>
    <x v="5"/>
    <s v="Hand Operating Pump"/>
    <d v="2013-09-25T00:00:00"/>
    <s v="2013-14"/>
    <m/>
    <n v="6.3896349536599201E-2"/>
    <m/>
    <m/>
    <n v="14300"/>
    <m/>
    <n v="14300"/>
    <n v="7659.6026609595538"/>
    <n v="913.71779837336862"/>
    <n v="8573.3204593329228"/>
    <n v="5726.6795406670772"/>
    <n v="6640.3973390404462"/>
    <n v="15"/>
    <n v="365"/>
    <m/>
    <n v="8.991780821917807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8888888888889"/>
    <n v="6"/>
    <n v="0.95"/>
    <n v="20394.039145907474"/>
    <n v="19374.337188612099"/>
    <n v="1019.7019572953759"/>
    <n v="0.75"/>
    <n v="764.77646797153193"/>
    <n v="1019.7019572953747"/>
  </r>
  <r>
    <n v="1473"/>
    <x v="0"/>
    <m/>
    <x v="5"/>
    <s v="FOR OFFICE USED"/>
    <d v="2022-01-21T00:00:00"/>
    <s v="2021-22"/>
    <m/>
    <n v="9.5000000000000001E-2"/>
    <m/>
    <m/>
    <n v="14245.68"/>
    <m/>
    <n v="14245.68"/>
    <n v="259.5445808219178"/>
    <n v="1353.3396"/>
    <n v="1612.8841808219179"/>
    <n v="12632.795819178082"/>
    <n v="13986.135419178083"/>
    <n v="10"/>
    <n v="365"/>
    <m/>
    <n v="3.506849315068493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14245.68"/>
    <n v="3680.1340000000005"/>
    <n v="10565.546"/>
    <n v="0.75"/>
    <n v="7924.1594999999998"/>
    <n v="7924.1594999999998"/>
  </r>
  <r>
    <n v="1474"/>
    <x v="0"/>
    <m/>
    <x v="5"/>
    <s v="Revolving Chair"/>
    <d v="2008-01-21T00:00:00"/>
    <s v="2007-08"/>
    <m/>
    <n v="1.3148414985590778E-2"/>
    <m/>
    <m/>
    <n v="14175"/>
    <m/>
    <n v="14175"/>
    <n v="14175"/>
    <n v="0"/>
    <n v="14175"/>
    <n v="0"/>
    <n v="0"/>
    <n v="10"/>
    <n v="365"/>
    <m/>
    <n v="8.991780821917807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6666666666666"/>
    <n v="6"/>
    <n v="0.95"/>
    <n v="26667.436581260365"/>
    <n v="25334.064752197344"/>
    <n v="1333.3718290630204"/>
    <n v="0.75"/>
    <n v="1000.0288717972653"/>
    <n v="1333.3718290630195"/>
  </r>
  <r>
    <n v="1475"/>
    <x v="0"/>
    <m/>
    <x v="5"/>
    <s v="Hydraulic Chair"/>
    <d v="2010-09-13T00:00:00"/>
    <s v="2010-11"/>
    <m/>
    <n v="0.120232158028887"/>
    <m/>
    <m/>
    <n v="14175"/>
    <m/>
    <n v="14175"/>
    <n v="14175"/>
    <n v="0"/>
    <n v="14175"/>
    <n v="0"/>
    <n v="0"/>
    <n v="10"/>
    <n v="365"/>
    <m/>
    <n v="8.991780821917807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22222222222222"/>
    <n v="6"/>
    <n v="0.95"/>
    <n v="23175.758437772216"/>
    <n v="22016.970515883604"/>
    <n v="1158.7879218886119"/>
    <n v="0.75"/>
    <n v="869.09094141645892"/>
    <n v="1158.7879218886119"/>
  </r>
  <r>
    <n v="1476"/>
    <x v="0"/>
    <m/>
    <x v="5"/>
    <s v=""/>
    <d v="2021-07-22T00:00:00"/>
    <s v="2021-22"/>
    <m/>
    <n v="0.31666666666666665"/>
    <m/>
    <m/>
    <n v="14160"/>
    <m/>
    <n v="14160"/>
    <n v="3108.0876712328768"/>
    <n v="4484"/>
    <n v="7592.0876712328773"/>
    <n v="6567.9123287671227"/>
    <n v="11051.912328767123"/>
    <n v="3"/>
    <n v="365"/>
    <m/>
    <n v="-3.0082191780821921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5638888888888891"/>
    <n v="6"/>
    <n v="0.95"/>
    <n v="15525.636114911083"/>
    <n v="6302.6176052591591"/>
    <n v="9223.0185096519235"/>
    <n v="0.75"/>
    <n v="6917.2638822389426"/>
    <n v="6917.2638822389426"/>
  </r>
  <r>
    <n v="1477"/>
    <x v="0"/>
    <m/>
    <x v="5"/>
    <s v="Water Storage Tank of capacity"/>
    <d v="2013-04-29T00:00:00"/>
    <s v="2013-14"/>
    <m/>
    <n v="6.4371837290774628E-2"/>
    <m/>
    <m/>
    <n v="14099.99"/>
    <m/>
    <n v="14099.99"/>
    <n v="7879.5095758989692"/>
    <n v="907.64226208154935"/>
    <n v="8787.1518379805184"/>
    <n v="5312.8381620194814"/>
    <n v="6220.4804241010306"/>
    <n v="15"/>
    <n v="365"/>
    <m/>
    <n v="3.506849315068493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794444444444444"/>
    <n v="6"/>
    <n v="0.95"/>
    <n v="20755.081698806243"/>
    <n v="19717.327613865931"/>
    <n v="1037.7540849403122"/>
    <n v="0.75"/>
    <n v="778.31556370523413"/>
    <n v="1037.7540849403131"/>
  </r>
  <r>
    <n v="1478"/>
    <x v="0"/>
    <m/>
    <x v="5"/>
    <s v="Water Storage Tank of capacity"/>
    <d v="2013-05-13T00:00:00"/>
    <s v="2013-14"/>
    <m/>
    <n v="6.432598990683229E-2"/>
    <m/>
    <m/>
    <n v="14099.99"/>
    <m/>
    <n v="14099.99"/>
    <n v="7848.6489717813547"/>
    <n v="906.99581442643625"/>
    <n v="8755.6447862077912"/>
    <n v="5344.3452137922086"/>
    <n v="6251.3410282186451"/>
    <n v="15"/>
    <n v="365"/>
    <m/>
    <n v="8.991780821917807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55555555555556"/>
    <n v="6"/>
    <n v="0.95"/>
    <n v="20755.081698806243"/>
    <n v="19717.327613865931"/>
    <n v="1037.7540849403122"/>
    <n v="0.75"/>
    <n v="778.31556370523413"/>
    <n v="1037.7540849403131"/>
  </r>
  <r>
    <n v="1479"/>
    <x v="0"/>
    <m/>
    <x v="5"/>
    <s v="FURNITURE &amp; FIXTURE"/>
    <d v="2017-03-31T00:00:00"/>
    <s v="2016-17"/>
    <m/>
    <n v="9.5000000000000001E-2"/>
    <m/>
    <m/>
    <n v="14084"/>
    <m/>
    <n v="14084"/>
    <n v="6693.5656986301365"/>
    <n v="1337.98"/>
    <n v="8031.545698630136"/>
    <n v="6052.454301369864"/>
    <n v="7390.4343013698635"/>
    <n v="10"/>
    <n v="365"/>
    <m/>
    <n v="-3.0082191780821921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9379.100429184553"/>
    <n v="18410.145407725326"/>
    <n v="968.95502145922728"/>
    <n v="0.75"/>
    <n v="726.71626609442046"/>
    <n v="968.95502145922853"/>
  </r>
  <r>
    <n v="1480"/>
    <x v="0"/>
    <m/>
    <x v="5"/>
    <s v="Office Table"/>
    <d v="2012-04-01T00:00:00"/>
    <s v="2012-13"/>
    <m/>
    <n v="0.10761417808219177"/>
    <m/>
    <m/>
    <n v="14000.01"/>
    <m/>
    <n v="14000.01"/>
    <n v="14000.010000000002"/>
    <n v="0"/>
    <n v="14000.010000000002"/>
    <n v="0"/>
    <n v="0"/>
    <n v="10"/>
    <n v="365"/>
    <m/>
    <n v="-3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1599.630442733396"/>
    <n v="20519.648920596723"/>
    <n v="1079.9815221366734"/>
    <n v="0.75"/>
    <n v="809.98614160250509"/>
    <n v="1079.9815221366707"/>
  </r>
  <r>
    <n v="1481"/>
    <x v="0"/>
    <m/>
    <x v="5"/>
    <s v="SAMSUNG LED TV - 32T4010"/>
    <d v="2020-06-29T00:00:00"/>
    <s v="2020-21"/>
    <m/>
    <n v="0.19"/>
    <m/>
    <m/>
    <n v="14000.01"/>
    <m/>
    <n v="14000.01"/>
    <n v="4671.4005969863019"/>
    <n v="2660.0019000000002"/>
    <n v="7331.4024969863021"/>
    <n v="6668.6075030136981"/>
    <n v="9328.6094030136992"/>
    <n v="5"/>
    <n v="365"/>
    <m/>
    <n v="8.991780821917807"/>
    <d v="2020-06-01T00:00:00"/>
    <m/>
    <m/>
    <m/>
    <m/>
    <m/>
    <m/>
    <m/>
    <s v="Colour TV"/>
    <n v="652"/>
    <n v="102"/>
    <n v="90.4"/>
    <n v="144"/>
    <n v="95.4"/>
    <n v="1.0553097345132743"/>
    <n v="1.0553097345132743"/>
    <n v="3.6277777777777778"/>
    <n v="8"/>
    <n v="0.9"/>
    <n v="14774.346836283185"/>
    <n v="6029.7803025580743"/>
    <n v="8744.5665337251103"/>
    <n v="0.75"/>
    <n v="6558.4249002938323"/>
    <n v="6558.4249002938323"/>
  </r>
  <r>
    <n v="1482"/>
    <x v="0"/>
    <m/>
    <x v="5"/>
    <s v="pur office table for Project Director  at Site"/>
    <d v="2012-04-01T00:00:00"/>
    <s v="2012-13"/>
    <m/>
    <n v="0.10884982876712328"/>
    <m/>
    <m/>
    <n v="14000"/>
    <m/>
    <n v="14000"/>
    <n v="13999.999999999998"/>
    <n v="0"/>
    <n v="13999.999999999998"/>
    <n v="0"/>
    <n v="0"/>
    <n v="10"/>
    <n v="365"/>
    <m/>
    <n v="-3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1599.61501443696"/>
    <n v="20519.63426371511"/>
    <n v="1079.9807507218502"/>
    <n v="0.75"/>
    <n v="809.98556304138765"/>
    <n v="1079.9807507218491"/>
  </r>
  <r>
    <n v="1483"/>
    <x v="0"/>
    <m/>
    <x v="5"/>
    <s v="Vguard Geyser"/>
    <d v="2016-03-07T00:00:00"/>
    <s v="2015-16"/>
    <m/>
    <n v="6.3333333333333325E-2"/>
    <m/>
    <m/>
    <n v="14000"/>
    <m/>
    <n v="14000"/>
    <n v="5380.7305936073044"/>
    <n v="886.66666666666652"/>
    <n v="6267.3972602739705"/>
    <n v="7732.6027397260295"/>
    <n v="8619.2694063926956"/>
    <n v="15"/>
    <n v="365"/>
    <m/>
    <n v="8.991780821917807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19582.897033158813"/>
    <n v="18603.752181500873"/>
    <n v="979.14485165794031"/>
    <n v="0.75"/>
    <n v="734.35863874345523"/>
    <n v="979.14485165794156"/>
  </r>
  <r>
    <n v="1484"/>
    <x v="0"/>
    <m/>
    <x v="5"/>
    <s v="OFFICE EQUIPMENTS"/>
    <d v="2017-03-31T00:00:00"/>
    <s v="2016-17"/>
    <m/>
    <n v="6.3333333333333325E-2"/>
    <m/>
    <m/>
    <n v="13990"/>
    <m/>
    <n v="13990"/>
    <n v="4432.5941552511413"/>
    <n v="886.03333333333319"/>
    <n v="5318.6274885844741"/>
    <n v="8671.3725114155259"/>
    <n v="9557.4058447488587"/>
    <n v="15"/>
    <n v="365"/>
    <m/>
    <n v="-3.0082191780821921"/>
    <d v="2017-03-01T00:00:00"/>
    <m/>
    <m/>
    <m/>
    <m/>
    <m/>
    <m/>
    <m/>
    <s v="g. Manufacture of office machinery and equipment"/>
    <n v="747"/>
    <n v="63"/>
    <n v="130.19999999999999"/>
    <n v="144"/>
    <n v="130.19999999999999"/>
    <n v="1"/>
    <n v="1"/>
    <n v="6.875"/>
    <n v="8"/>
    <n v="1"/>
    <n v="13990"/>
    <n v="12022.65625"/>
    <n v="1967.34375"/>
    <n v="0.75"/>
    <n v="1475.5078125"/>
    <n v="1475.5078125"/>
  </r>
  <r>
    <n v="1485"/>
    <x v="0"/>
    <m/>
    <x v="5"/>
    <s v="Pedestal Fan"/>
    <d v="2016-03-31T00:00:00"/>
    <s v="2015-16"/>
    <m/>
    <n v="6.3333333333333325E-2"/>
    <m/>
    <m/>
    <n v="13960.5"/>
    <m/>
    <n v="13960.5"/>
    <n v="5307.4123698630128"/>
    <n v="884.16499999999985"/>
    <n v="6191.5773698630128"/>
    <n v="7768.9226301369872"/>
    <n v="8653.0876301369863"/>
    <n v="15"/>
    <n v="365"/>
    <m/>
    <n v="-3.0082191780821921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9527.645287958116"/>
    <n v="18551.263023560208"/>
    <n v="976.38226439790742"/>
    <n v="0.75"/>
    <n v="732.28669829843057"/>
    <n v="976.38226439790662"/>
  </r>
  <r>
    <n v="1486"/>
    <x v="0"/>
    <m/>
    <x v="5"/>
    <s v="Kurlon Matress"/>
    <d v="2008-01-23T00:00:00"/>
    <s v="2007-08"/>
    <m/>
    <n v="1.3129496402877697E-2"/>
    <m/>
    <m/>
    <n v="13950"/>
    <m/>
    <n v="13950"/>
    <n v="13950"/>
    <n v="0"/>
    <n v="13950"/>
    <n v="0"/>
    <n v="0"/>
    <n v="10"/>
    <n v="365"/>
    <m/>
    <n v="-3.0082191780821921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111111111111"/>
    <n v="6"/>
    <n v="0.95"/>
    <n v="26244.143937113375"/>
    <n v="24931.936740257705"/>
    <n v="1312.2071968556702"/>
    <n v="0.75"/>
    <n v="984.15539764175264"/>
    <n v="1312.20719685567"/>
  </r>
  <r>
    <n v="1487"/>
    <x v="0"/>
    <m/>
    <x v="5"/>
    <s v="Digital Vibration Meter"/>
    <d v="2013-12-07T00:00:00"/>
    <s v="2013-14"/>
    <m/>
    <n v="6.3673041044776113E-2"/>
    <m/>
    <m/>
    <n v="13930"/>
    <m/>
    <n v="13930"/>
    <n v="7304.1966392353279"/>
    <n v="886.96546175373123"/>
    <n v="8191.1621009890587"/>
    <n v="5738.8378990109413"/>
    <n v="6625.8033607646721"/>
    <n v="15"/>
    <n v="365"/>
    <m/>
    <n v="-3.0082191780821921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88888888888888"/>
    <n v="6"/>
    <n v="0.95"/>
    <n v="19656.505281690141"/>
    <n v="18673.680017605631"/>
    <n v="982.8252640845094"/>
    <n v="0.75"/>
    <n v="737.11894806338205"/>
    <n v="982.82526408450792"/>
  </r>
  <r>
    <n v="1488"/>
    <x v="0"/>
    <m/>
    <x v="5"/>
    <s v="ComputerTable(48x30x30) with 3"/>
    <d v="2015-09-01T00:00:00"/>
    <m/>
    <m/>
    <n v="5.0000000000000051E-2"/>
    <m/>
    <m/>
    <n v="13790.25"/>
    <m/>
    <n v="13790.25"/>
    <n v="13790.25"/>
    <n v="0"/>
    <n v="13790.25"/>
    <n v="0"/>
    <n v="0"/>
    <n v="10"/>
    <n v="365"/>
    <m/>
    <n v="8.9917808219178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933.066501352569"/>
    <n v="18936.413176284939"/>
    <n v="996.65332506762934"/>
    <n v="0.75"/>
    <n v="747.489993800722"/>
    <n v="996.65332506762934"/>
  </r>
  <r>
    <n v="1489"/>
    <x v="0"/>
    <m/>
    <x v="5"/>
    <s v="RO Purifier "/>
    <d v="2010-04-05T00:00:00"/>
    <s v="2010-11"/>
    <m/>
    <n v="6.9087474546359565E-2"/>
    <m/>
    <m/>
    <n v="13750"/>
    <m/>
    <n v="13750"/>
    <n v="10204.833843935168"/>
    <n v="949.95277501244402"/>
    <n v="11154.786618947612"/>
    <n v="2595.2133810523883"/>
    <n v="3545.1661560648317"/>
    <n v="15"/>
    <n v="365"/>
    <m/>
    <n v="8.991780821917807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1111111111111"/>
    <n v="6"/>
    <n v="0.95"/>
    <n v="22795.068418629955"/>
    <n v="21655.314997698457"/>
    <n v="1139.7534209314981"/>
    <n v="0.75"/>
    <n v="854.81506569862358"/>
    <n v="1139.7534209314988"/>
  </r>
  <r>
    <n v="1490"/>
    <x v="0"/>
    <m/>
    <x v="5"/>
    <s v="Panasonic 1Line 03 Phone"/>
    <d v="2015-09-01T00:00:00"/>
    <m/>
    <m/>
    <n v="0.85410958904109591"/>
    <m/>
    <m/>
    <n v="13703"/>
    <m/>
    <n v="13703"/>
    <n v="13017.85"/>
    <n v="0"/>
    <n v="13017.85"/>
    <n v="685.14999999999964"/>
    <n v="685.14999999999964"/>
    <n v="5"/>
    <n v="365"/>
    <m/>
    <n v="-3.008219178082192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806.951307484218"/>
    <n v="18816.603742110008"/>
    <n v="990.34756537420981"/>
    <n v="0.75"/>
    <n v="742.76067403065736"/>
    <n v="990.34756537421174"/>
  </r>
  <r>
    <n v="1491"/>
    <x v="0"/>
    <m/>
    <x v="10"/>
    <s v="1.10hp submersible pump"/>
    <d v="2013-03-04T00:00:00"/>
    <s v="2012-13"/>
    <m/>
    <n v="2.294640670092208E-2"/>
    <m/>
    <m/>
    <n v="13639.35"/>
    <m/>
    <n v="13639.35"/>
    <n v="3279.1952306021021"/>
    <n v="312.97407223622156"/>
    <n v="3592.1693028383238"/>
    <n v="10047.180697161677"/>
    <n v="10360.154769397897"/>
    <n v="40"/>
    <n v="365"/>
    <m/>
    <n v="8.991780821917807"/>
    <d v="2013-03-01T00:00:00"/>
    <m/>
    <m/>
    <m/>
    <m/>
    <m/>
    <m/>
    <m/>
    <s v="b. Manufacture of fluid power equipment"/>
    <n v="726"/>
    <n v="15"/>
    <n v="104.8"/>
    <n v="144"/>
    <n v="132.30000000000001"/>
    <n v="1.262404580152672"/>
    <n v="1.262404580152672"/>
    <n v="10.947222222222223"/>
    <n v="8"/>
    <n v="0.95"/>
    <n v="17218.377910305346"/>
    <n v="16357.459014790078"/>
    <n v="860.91889551526765"/>
    <n v="0.75"/>
    <n v="645.68917163645074"/>
    <n v="860.9188955152681"/>
  </r>
  <r>
    <n v="1492"/>
    <x v="0"/>
    <m/>
    <x v="5"/>
    <m/>
    <d v="2014-04-29T00:00:00"/>
    <s v="2014-15"/>
    <m/>
    <n v="6.3333333333333325E-2"/>
    <m/>
    <m/>
    <n v="13620"/>
    <m/>
    <n v="13620"/>
    <n v="6834.6279452054805"/>
    <n v="862.59999999999991"/>
    <n v="7697.2279452054809"/>
    <n v="5922.7720547945191"/>
    <n v="6785.3720547945195"/>
    <n v="15"/>
    <n v="365"/>
    <m/>
    <n v="8.991780821917807"/>
    <d v="2014-04-01T00:00:00"/>
    <m/>
    <m/>
    <m/>
    <m/>
    <m/>
    <m/>
    <m/>
    <s v="a. Manufacture of furniture"/>
    <n v="844"/>
    <n v="28"/>
    <n v="115.2"/>
    <n v="144"/>
    <n v="160.30000000000001"/>
    <n v="1.3914930555555556"/>
    <n v="1.3914930555555556"/>
    <n v="9.7944444444444443"/>
    <n v="6"/>
    <n v="0.95"/>
    <n v="18952.135416666668"/>
    <n v="18004.528645833336"/>
    <n v="947.60677083333212"/>
    <n v="0.75"/>
    <n v="710.70507812499909"/>
    <n v="947.60677083333428"/>
  </r>
  <r>
    <n v="1493"/>
    <x v="0"/>
    <m/>
    <x v="5"/>
    <s v="Micotek UPS 800KV"/>
    <d v="2008-04-23T00:00:00"/>
    <s v="2008-09"/>
    <m/>
    <n v="7.3749097104453223E-2"/>
    <m/>
    <m/>
    <n v="13600"/>
    <m/>
    <n v="13600"/>
    <n v="11859.30613654921"/>
    <n v="1002.9877206205639"/>
    <n v="12862.293857169774"/>
    <n v="737.70614283022587"/>
    <n v="1740.6938634507896"/>
    <n v="15"/>
    <n v="365"/>
    <m/>
    <n v="-3.0082191780821921"/>
    <d v="2008-04-01T00:00:00"/>
    <s v="Furniture"/>
    <n v="628"/>
    <n v="43"/>
    <n v="119.5"/>
    <n v="90"/>
    <n v="138.4"/>
    <n v="1.1581589958158995"/>
    <s v="a. Manufacture of furniture"/>
    <n v="844"/>
    <n v="4"/>
    <n v="103.9"/>
    <n v="144"/>
    <n v="160.30000000000001"/>
    <n v="1.5428296438883542"/>
    <n v="1.7868420310807382"/>
    <n v="15.811111111111112"/>
    <n v="6"/>
    <n v="0.95"/>
    <n v="24301.05162269804"/>
    <n v="23085.999041563136"/>
    <n v="1215.0525811349034"/>
    <n v="0.75"/>
    <n v="911.28943585117759"/>
    <n v="1215.052581134903"/>
  </r>
  <r>
    <n v="1494"/>
    <x v="0"/>
    <m/>
    <x v="5"/>
    <s v="FRP Stool - 3Ft."/>
    <d v="2020-07-11T00:00:00"/>
    <s v="2020-21"/>
    <m/>
    <n v="6.3333333333333325E-2"/>
    <m/>
    <m/>
    <n v="13570"/>
    <m/>
    <n v="13570"/>
    <n v="1481.0508675799083"/>
    <n v="859.43333333333317"/>
    <n v="2340.4842009132417"/>
    <n v="11229.515799086759"/>
    <n v="12088.949132420092"/>
    <n v="15"/>
    <n v="365"/>
    <m/>
    <n v="-3.0082191780821921"/>
    <d v="2020-07-01T00:00:00"/>
    <m/>
    <m/>
    <m/>
    <m/>
    <m/>
    <m/>
    <m/>
    <s v="a. Manufacture of furniture"/>
    <n v="844"/>
    <n v="103"/>
    <n v="127.7"/>
    <n v="144"/>
    <n v="160.30000000000001"/>
    <n v="1.255285826155051"/>
    <n v="1.255285826155051"/>
    <n v="3.5944444444444446"/>
    <n v="6"/>
    <n v="0.95"/>
    <n v="17034.228660924044"/>
    <n v="9694.5265244786697"/>
    <n v="7339.702136445374"/>
    <n v="0.75"/>
    <n v="5504.77660233403"/>
    <n v="5504.77660233403"/>
  </r>
  <r>
    <n v="1495"/>
    <x v="0"/>
    <m/>
    <x v="5"/>
    <s v="Videocon D2H"/>
    <d v="2015-09-01T00:00:00"/>
    <m/>
    <m/>
    <n v="0"/>
    <m/>
    <m/>
    <n v="13520"/>
    <m/>
    <n v="13520"/>
    <n v="13483.287671232876"/>
    <n v="0"/>
    <n v="13483.287671232876"/>
    <n v="36.712328767123836"/>
    <n v="36.712328767123836"/>
    <n v="5"/>
    <n v="365"/>
    <m/>
    <n v="-1.008219178082192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542.434625788999"/>
    <n v="18565.312894499548"/>
    <n v="977.12173128945142"/>
    <n v="0.75"/>
    <n v="732.84129846708856"/>
    <n v="977.12173128945085"/>
  </r>
  <r>
    <n v="1496"/>
    <x v="0"/>
    <m/>
    <x v="5"/>
    <s v="Filing Cabinet with 4 Drawer"/>
    <d v="2012-04-01T00:00:00"/>
    <s v="2012-13"/>
    <m/>
    <n v="0.10050376712328768"/>
    <m/>
    <m/>
    <n v="13500"/>
    <m/>
    <n v="13500"/>
    <n v="13500"/>
    <n v="0"/>
    <n v="13500"/>
    <n v="0"/>
    <n v="0"/>
    <n v="10"/>
    <n v="365"/>
    <m/>
    <n v="-1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0828.200192492783"/>
    <n v="19786.790182868142"/>
    <n v="1041.4100096246402"/>
    <n v="0.75"/>
    <n v="781.05750721848017"/>
    <n v="1041.41000962464"/>
  </r>
  <r>
    <n v="1497"/>
    <x v="0"/>
    <m/>
    <x v="5"/>
    <s v="Filing Cabinet with 4 Drawer"/>
    <d v="2012-04-01T00:00:00"/>
    <s v="2012-13"/>
    <m/>
    <n v="0.10050376712328768"/>
    <m/>
    <m/>
    <n v="13500"/>
    <m/>
    <n v="13500"/>
    <n v="13500"/>
    <n v="0"/>
    <n v="13500"/>
    <n v="0"/>
    <n v="0"/>
    <n v="10"/>
    <n v="365"/>
    <m/>
    <n v="-3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0828.200192492783"/>
    <n v="19786.790182868142"/>
    <n v="1041.4100096246402"/>
    <n v="0.75"/>
    <n v="781.05750721848017"/>
    <n v="1041.41000962464"/>
  </r>
  <r>
    <n v="1498"/>
    <x v="0"/>
    <m/>
    <x v="5"/>
    <s v="Whirl Pool Washing Home"/>
    <d v="2012-04-01T00:00:00"/>
    <s v="2012-13"/>
    <m/>
    <n v="5.9160035905241388E-2"/>
    <m/>
    <m/>
    <n v="13500"/>
    <m/>
    <n v="13500"/>
    <n v="8831.6975763962073"/>
    <n v="798.66048472075875"/>
    <n v="9630.3580611169655"/>
    <n v="3869.6419388830345"/>
    <n v="4668.3024236037927"/>
    <n v="15"/>
    <n v="365"/>
    <m/>
    <n v="-3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0828.200192492783"/>
    <n v="19786.790182868142"/>
    <n v="1041.4100096246402"/>
    <n v="0.75"/>
    <n v="781.05750721848017"/>
    <n v="1041.41000962464"/>
  </r>
  <r>
    <n v="1499"/>
    <x v="0"/>
    <m/>
    <x v="5"/>
    <s v="Information Outlet- Voice Cat-6"/>
    <d v="2012-04-01T00:00:00"/>
    <s v="2012-13"/>
    <m/>
    <n v="9.7605479452054777E-2"/>
    <m/>
    <m/>
    <n v="13478.4"/>
    <m/>
    <n v="13478.4"/>
    <n v="12804.480000000001"/>
    <n v="0"/>
    <n v="12804.480000000001"/>
    <n v="673.91999999999825"/>
    <n v="673.91999999999825"/>
    <n v="6"/>
    <n v="365"/>
    <m/>
    <n v="-3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0794.875072184794"/>
    <n v="19755.131318575553"/>
    <n v="1039.7437536092402"/>
    <n v="0.75"/>
    <n v="779.80781520693017"/>
    <n v="1039.7437536092407"/>
  </r>
  <r>
    <n v="1500"/>
    <x v="0"/>
    <m/>
    <x v="5"/>
    <s v="Chair highback ,model - 129 (GA"/>
    <d v="2015-09-01T00:00:00"/>
    <m/>
    <m/>
    <n v="4.9999999999999947E-2"/>
    <m/>
    <m/>
    <n v="13449.75"/>
    <m/>
    <n v="13449.75"/>
    <n v="13449.75"/>
    <n v="0"/>
    <n v="13449.75"/>
    <n v="0"/>
    <n v="0"/>
    <n v="10"/>
    <n v="365"/>
    <m/>
    <n v="-3.008219178082192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440.892019837691"/>
    <n v="18468.847418845806"/>
    <n v="972.04460099188509"/>
    <n v="0.75"/>
    <n v="729.03345074391382"/>
    <n v="972.04460099188543"/>
  </r>
  <r>
    <n v="1501"/>
    <x v="0"/>
    <m/>
    <x v="5"/>
    <s v="MOBILE REDMI 5A"/>
    <d v="2019-02-07T00:00:00"/>
    <s v="2018-19"/>
    <m/>
    <n v="0.19"/>
    <m/>
    <m/>
    <n v="13399.68"/>
    <m/>
    <n v="13399.68"/>
    <n v="8007.501922191781"/>
    <n v="2545.9392000000003"/>
    <n v="10553.441122191782"/>
    <n v="2846.2388778082186"/>
    <n v="5392.1780778082193"/>
    <n v="5"/>
    <n v="365"/>
    <m/>
    <n v="-3.0082191780821921"/>
    <d v="2019-02-01T00:00:00"/>
    <m/>
    <m/>
    <m/>
    <m/>
    <m/>
    <m/>
    <m/>
    <s v="a. Manufacture of furniture"/>
    <n v="844"/>
    <n v="86"/>
    <n v="128.69999999999999"/>
    <n v="144"/>
    <n v="160.30000000000001"/>
    <n v="1.2455322455322457"/>
    <n v="1.2455322455322457"/>
    <n v="5.0222222222222221"/>
    <n v="6"/>
    <n v="0.95"/>
    <n v="16689.733519813522"/>
    <n v="13271.428839644308"/>
    <n v="3418.3046801692144"/>
    <n v="0.75"/>
    <n v="2563.7285101269108"/>
    <n v="2563.7285101269108"/>
  </r>
  <r>
    <n v="1502"/>
    <x v="0"/>
    <m/>
    <x v="10"/>
    <s v="Grinder AG-4 BOCSH"/>
    <d v="2014-03-11T00:00:00"/>
    <s v="2013-14"/>
    <m/>
    <n v="2.3708155566225395E-2"/>
    <m/>
    <m/>
    <n v="13387.5"/>
    <m/>
    <n v="13387.5"/>
    <n v="2579.8121186769863"/>
    <n v="317.39293264284248"/>
    <n v="2897.2050513198287"/>
    <n v="10490.294948680172"/>
    <n v="10807.687881323014"/>
    <n v="40"/>
    <n v="365"/>
    <m/>
    <n v="-3.0082191780821921"/>
    <d v="2014-03-01T00:00:00"/>
    <m/>
    <m/>
    <m/>
    <m/>
    <m/>
    <m/>
    <m/>
    <s v="j. Manufacture of metal-forming machinery and machine tools"/>
    <n v="764"/>
    <n v="27"/>
    <n v="108.2"/>
    <n v="144"/>
    <n v="123.3"/>
    <n v="1.1395563770794823"/>
    <n v="1.1395563770794823"/>
    <n v="9.9277777777777771"/>
    <n v="8"/>
    <n v="0.95"/>
    <n v="15255.81099815157"/>
    <n v="14493.020448243991"/>
    <n v="762.79054990757868"/>
    <n v="0.75"/>
    <n v="572.09291243068401"/>
    <n v="762.79054990757913"/>
  </r>
  <r>
    <n v="1503"/>
    <x v="0"/>
    <m/>
    <x v="5"/>
    <s v="Mobile N73 (Music) Black"/>
    <d v="2008-06-29T00:00:00"/>
    <s v="2008-09"/>
    <m/>
    <n v="0.67668032786885246"/>
    <m/>
    <m/>
    <n v="13379"/>
    <m/>
    <n v="13379"/>
    <n v="12710.05"/>
    <n v="0"/>
    <n v="12710.05"/>
    <n v="668.95000000000073"/>
    <n v="668.95000000000073"/>
    <n v="5"/>
    <n v="365"/>
    <m/>
    <n v="-3.1643835616438354"/>
    <d v="2008-06-01T00:00:00"/>
    <s v="Furniture"/>
    <n v="628"/>
    <n v="45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627777777777778"/>
    <n v="6"/>
    <n v="0.95"/>
    <n v="23629.330556597095"/>
    <n v="22447.864028767239"/>
    <n v="1181.4665278298562"/>
    <n v="0.75"/>
    <n v="886.09989587239215"/>
    <n v="1181.4665278298557"/>
  </r>
  <r>
    <n v="1504"/>
    <x v="0"/>
    <m/>
    <x v="5"/>
    <s v="Cocofoam Mattress With Rexin"/>
    <d v="2012-04-01T00:00:00"/>
    <s v="2012-13"/>
    <m/>
    <n v="9.6124794520547951E-2"/>
    <m/>
    <m/>
    <n v="13300"/>
    <m/>
    <n v="13300"/>
    <n v="13300"/>
    <n v="0"/>
    <n v="13300"/>
    <n v="0"/>
    <n v="0"/>
    <n v="10"/>
    <n v="365"/>
    <m/>
    <n v="-3.369863013698630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0519.63426371511"/>
    <n v="19493.652550529354"/>
    <n v="1025.9817131857562"/>
    <n v="0.75"/>
    <n v="769.48628488931718"/>
    <n v="1025.9817131857565"/>
  </r>
  <r>
    <n v="1505"/>
    <x v="0"/>
    <m/>
    <x v="5"/>
    <s v=""/>
    <d v="2021-12-29T00:00:00"/>
    <s v="2021-22"/>
    <m/>
    <n v="0.31666666666666665"/>
    <m/>
    <m/>
    <n v="13275"/>
    <m/>
    <n v="13275"/>
    <n v="1071.0924657534247"/>
    <n v="4203.75"/>
    <n v="5274.8424657534251"/>
    <n v="8000.1575342465749"/>
    <n v="12203.907534246575"/>
    <n v="3"/>
    <n v="365"/>
    <m/>
    <n v="-3.2958904109589042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277777777777778"/>
    <n v="6"/>
    <n v="0.95"/>
    <n v="13791.202203499677"/>
    <n v="4646.2304830957019"/>
    <n v="9144.9717204039753"/>
    <n v="0.75"/>
    <n v="6858.728790302981"/>
    <n v="6858.728790302981"/>
  </r>
  <r>
    <n v="1506"/>
    <x v="0"/>
    <m/>
    <x v="5"/>
    <s v="Digital Vibration Meter"/>
    <d v="2013-07-12T00:00:00"/>
    <s v="2013-14"/>
    <m/>
    <n v="6.4132290867229477E-2"/>
    <m/>
    <m/>
    <n v="13230"/>
    <m/>
    <n v="13230"/>
    <n v="7240.5720078533204"/>
    <n v="848.47020817344594"/>
    <n v="8089.0422160267663"/>
    <n v="5140.9577839732337"/>
    <n v="5989.4279921466796"/>
    <n v="15"/>
    <n v="365"/>
    <m/>
    <n v="-3.2958904109589042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91666666666667"/>
    <n v="6"/>
    <n v="0.95"/>
    <n v="19894.643527204506"/>
    <n v="18899.911350844279"/>
    <n v="994.73217636022673"/>
    <n v="0.75"/>
    <n v="746.04913227017005"/>
    <n v="994.73217636022616"/>
  </r>
  <r>
    <n v="1507"/>
    <x v="0"/>
    <m/>
    <x v="5"/>
    <s v="48&quot; ceiling fan"/>
    <d v="2015-09-01T00:00:00"/>
    <m/>
    <m/>
    <n v="0"/>
    <m/>
    <m/>
    <n v="13211.4"/>
    <m/>
    <n v="13211.4"/>
    <n v="12550.83"/>
    <n v="0"/>
    <n v="12550.83"/>
    <n v="660.56999999999971"/>
    <n v="660.56999999999971"/>
    <n v="5"/>
    <n v="365"/>
    <m/>
    <n v="-1.008219178082192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096.369882777275"/>
    <n v="18141.551388638411"/>
    <n v="954.81849413886448"/>
    <n v="0.75"/>
    <n v="716.11387060414836"/>
    <n v="954.81849413886459"/>
  </r>
  <r>
    <n v="1508"/>
    <x v="0"/>
    <m/>
    <x v="5"/>
    <s v="Exhaust Fans"/>
    <d v="2013-10-17T00:00:00"/>
    <s v="2013-14"/>
    <m/>
    <n v="6.3828404595969113E-2"/>
    <m/>
    <m/>
    <n v="13109.25"/>
    <m/>
    <n v="13109.25"/>
    <n v="6977.1358193510878"/>
    <n v="836.74251294970804"/>
    <n v="7813.8783323007956"/>
    <n v="5295.3716676992044"/>
    <n v="6132.1141806489122"/>
    <n v="15"/>
    <n v="365"/>
    <m/>
    <n v="-3.1095890410958908"/>
    <d v="2013-10-01T00:00:00"/>
    <m/>
    <m/>
    <m/>
    <m/>
    <m/>
    <m/>
    <m/>
    <s v="a. Manufacture of furniture"/>
    <n v="844"/>
    <n v="22"/>
    <n v="113.3"/>
    <n v="144"/>
    <n v="160.30000000000001"/>
    <n v="1.4148278905560461"/>
    <n v="1.4148278905560461"/>
    <n v="10.327777777777778"/>
    <n v="6"/>
    <n v="0.95"/>
    <n v="18547.332524271846"/>
    <n v="17619.965898058254"/>
    <n v="927.3666262135921"/>
    <n v="0.75"/>
    <n v="695.52496966019407"/>
    <n v="927.36662621359312"/>
  </r>
  <r>
    <n v="1509"/>
    <x v="0"/>
    <m/>
    <x v="5"/>
    <s v="Air Cooler"/>
    <d v="2016-03-31T00:00:00"/>
    <s v="2015-16"/>
    <m/>
    <n v="6.3333333333333325E-2"/>
    <m/>
    <m/>
    <n v="13000.29"/>
    <m/>
    <n v="13000.29"/>
    <n v="4942.3659580821923"/>
    <n v="823.35169999999994"/>
    <n v="5765.7176580821924"/>
    <n v="7234.5723419178084"/>
    <n v="8057.9240419178086"/>
    <n v="15"/>
    <n v="365"/>
    <m/>
    <n v="-3.109589041095890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8184.524319371729"/>
    <n v="17275.29810340314"/>
    <n v="909.2262159685888"/>
    <n v="0.75"/>
    <n v="681.9196619764416"/>
    <n v="909.22621596858721"/>
  </r>
  <r>
    <n v="1510"/>
    <x v="0"/>
    <m/>
    <x v="5"/>
    <s v="Side Table"/>
    <d v="2013-12-18T00:00:00"/>
    <s v="2013-14"/>
    <m/>
    <n v="0.10107636773829666"/>
    <m/>
    <m/>
    <n v="12999.99"/>
    <m/>
    <n v="12999.99"/>
    <n v="10746.404115298094"/>
    <n v="1313.9917698341792"/>
    <n v="12060.395885132273"/>
    <n v="939.5941148677266"/>
    <n v="2253.5858847019063"/>
    <n v="10"/>
    <n v="365"/>
    <m/>
    <n v="-3.1095890410958908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58333333333333"/>
    <n v="6"/>
    <n v="0.95"/>
    <n v="18344.176029929578"/>
    <n v="17426.967228433099"/>
    <n v="917.20880149647928"/>
    <n v="0.75"/>
    <n v="687.90660112235946"/>
    <n v="917.20880149647974"/>
  </r>
  <r>
    <n v="1511"/>
    <x v="0"/>
    <m/>
    <x v="5"/>
    <s v="Water purifier with RO system"/>
    <d v="2013-05-02T00:00:00"/>
    <s v="2013-14"/>
    <m/>
    <n v="6.4361991830383186E-2"/>
    <m/>
    <m/>
    <n v="12999.99"/>
    <m/>
    <n v="12999.99"/>
    <n v="7258.6963612635191"/>
    <n v="836.70525017506316"/>
    <n v="8095.4016114385822"/>
    <n v="4904.5883885614176"/>
    <n v="5741.2936387364807"/>
    <n v="15"/>
    <n v="365"/>
    <m/>
    <n v="-3.109589041095890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6111111111111"/>
    <n v="6"/>
    <n v="0.95"/>
    <n v="19135.889779614325"/>
    <n v="18179.095290633606"/>
    <n v="956.7944889807186"/>
    <n v="0.75"/>
    <n v="717.59586673553895"/>
    <n v="956.79448898071712"/>
  </r>
  <r>
    <n v="1512"/>
    <x v="0"/>
    <m/>
    <x v="5"/>
    <s v="Water purifier with RO system"/>
    <d v="2013-07-09T00:00:00"/>
    <s v="2013-14"/>
    <m/>
    <n v="6.4141869840660393E-2"/>
    <m/>
    <m/>
    <n v="12999.99"/>
    <m/>
    <n v="12999.99"/>
    <n v="7120.7626845448476"/>
    <n v="833.8436665098867"/>
    <n v="7954.6063510547347"/>
    <n v="5045.3836489452651"/>
    <n v="5879.2273154551522"/>
    <n v="15"/>
    <n v="365"/>
    <m/>
    <n v="-3.1095890410958908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6"/>
    <n v="6"/>
    <n v="0.95"/>
    <n v="19548.765450281426"/>
    <n v="18571.327177767354"/>
    <n v="977.43827251407129"/>
    <n v="0.75"/>
    <n v="733.07870438555346"/>
    <n v="977.4382725140722"/>
  </r>
  <r>
    <n v="1513"/>
    <x v="0"/>
    <m/>
    <x v="5"/>
    <s v="Multy purpose bench"/>
    <d v="2013-07-30T00:00:00"/>
    <s v="2013-14"/>
    <m/>
    <n v="6.4075047801147228E-2"/>
    <m/>
    <m/>
    <n v="12999.99"/>
    <m/>
    <n v="12999.99"/>
    <n v="7078.2858278497342"/>
    <n v="832.97498066443598"/>
    <n v="7911.2608085141701"/>
    <n v="5088.7291914858297"/>
    <n v="5921.7041721502655"/>
    <n v="15"/>
    <n v="365"/>
    <m/>
    <n v="-3.1095890410958908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19548.765450281426"/>
    <n v="18571.327177767354"/>
    <n v="977.43827251407129"/>
    <n v="0.75"/>
    <n v="733.07870438555346"/>
    <n v="977.4382725140722"/>
  </r>
  <r>
    <n v="1514"/>
    <x v="0"/>
    <m/>
    <x v="5"/>
    <s v="Dining Table With 4 Chair  4&quot; X 3&quot;X 12MM"/>
    <d v="2019-05-11T00:00:00"/>
    <s v="2019-20"/>
    <m/>
    <n v="9.5000000000000001E-2"/>
    <m/>
    <m/>
    <n v="12980"/>
    <m/>
    <n v="12980"/>
    <n v="3567.544109589041"/>
    <n v="1233.0999999999999"/>
    <n v="4800.6441095890405"/>
    <n v="8179.3558904109595"/>
    <n v="9412.4558904109581"/>
    <n v="10"/>
    <n v="365"/>
    <m/>
    <n v="-3.1095890410958908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16167.008547008549"/>
    <n v="12187.379637543527"/>
    <n v="3979.6289094650219"/>
    <n v="0.75"/>
    <n v="2984.7216820987665"/>
    <n v="2984.7216820987665"/>
  </r>
  <r>
    <n v="1515"/>
    <x v="0"/>
    <m/>
    <x v="5"/>
    <s v="LABOUR COLONY MAINTNCE"/>
    <d v="2021-09-18T00:00:00"/>
    <s v="2021-22"/>
    <m/>
    <n v="0.19"/>
    <m/>
    <m/>
    <n v="12963.48"/>
    <m/>
    <n v="12963.48"/>
    <n v="1315.8820109589042"/>
    <n v="2463.0612000000001"/>
    <n v="3778.9432109589043"/>
    <n v="9184.5367890410962"/>
    <n v="11647.597989041096"/>
    <n v="5"/>
    <n v="365"/>
    <m/>
    <n v="-3.109589041095890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083333333333332"/>
    <n v="6"/>
    <n v="0.95"/>
    <n v="14031.369642133694"/>
    <n v="5350.4340767330632"/>
    <n v="8680.9355654006304"/>
    <n v="0.75"/>
    <n v="6510.7016740504732"/>
    <n v="6510.7016740504732"/>
  </r>
  <r>
    <n v="1516"/>
    <x v="0"/>
    <m/>
    <x v="5"/>
    <s v="Wall mounted fan 400mm"/>
    <d v="2015-09-01T00:00:00"/>
    <m/>
    <m/>
    <n v="0.29794520547945214"/>
    <m/>
    <m/>
    <n v="12939"/>
    <m/>
    <n v="12939"/>
    <n v="12292.05"/>
    <n v="0"/>
    <n v="12292.05"/>
    <n v="646.95000000000073"/>
    <n v="646.95000000000073"/>
    <n v="5"/>
    <n v="365"/>
    <m/>
    <n v="-3.109589041095890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8702.630297565374"/>
    <n v="17767.498782687107"/>
    <n v="935.1315148782669"/>
    <n v="0.75"/>
    <n v="701.34863615870017"/>
    <n v="935.13151487826951"/>
  </r>
  <r>
    <n v="1517"/>
    <x v="0"/>
    <m/>
    <x v="5"/>
    <s v="Epson FX-2175 DMP Printer"/>
    <d v="2014-03-18T00:00:00"/>
    <s v="2013-14"/>
    <m/>
    <n v="6.3373924189708844E-2"/>
    <m/>
    <m/>
    <n v="12915"/>
    <m/>
    <n v="12915"/>
    <n v="6571.3239157738681"/>
    <n v="818.47423091008977"/>
    <n v="7389.7981466839574"/>
    <n v="5525.2018533160426"/>
    <n v="6343.6760842261319"/>
    <n v="15"/>
    <n v="365"/>
    <m/>
    <n v="-3.1095890410958908"/>
    <d v="2014-03-01T00:00:00"/>
    <m/>
    <m/>
    <m/>
    <m/>
    <m/>
    <m/>
    <m/>
    <s v="Computer peripherals"/>
    <n v="647"/>
    <n v="27"/>
    <n v="96.5"/>
    <n v="144"/>
    <n v="94.2"/>
    <n v="0.97616580310880829"/>
    <n v="0.97616580310880829"/>
    <n v="9.9083333333333332"/>
    <n v="5"/>
    <n v="1"/>
    <n v="12607.181347150259"/>
    <n v="12607.181347150261"/>
    <n v="0"/>
    <n v="0.75"/>
    <n v="0"/>
    <n v="0"/>
  </r>
  <r>
    <n v="1518"/>
    <x v="0"/>
    <m/>
    <x v="5"/>
    <s v="Cooler"/>
    <d v="2010-04-05T00:00:00"/>
    <s v="2010-11"/>
    <m/>
    <n v="6.9089523114974863E-2"/>
    <m/>
    <m/>
    <n v="12900"/>
    <m/>
    <n v="12900"/>
    <n v="9573.9100731366379"/>
    <n v="891.25484818317568"/>
    <n v="10465.164921319814"/>
    <n v="2434.8350786801857"/>
    <n v="3326.0899268633621"/>
    <n v="15"/>
    <n v="365"/>
    <m/>
    <n v="-3.1095890410958908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1111111111111"/>
    <n v="6"/>
    <n v="0.95"/>
    <n v="21385.918734569193"/>
    <n v="20316.622797840733"/>
    <n v="1069.2959367284602"/>
    <n v="0.75"/>
    <n v="801.97195254634516"/>
    <n v="1069.2959367284607"/>
  </r>
  <r>
    <n v="1519"/>
    <x v="0"/>
    <m/>
    <x v="10"/>
    <s v="1.5 HP Texmo Pumpset"/>
    <d v="2012-04-01T00:00:00"/>
    <s v="2012-13"/>
    <m/>
    <n v="2.0606979091564531E-2"/>
    <m/>
    <m/>
    <n v="12800"/>
    <m/>
    <n v="12800"/>
    <n v="4246.9200288392212"/>
    <n v="263.76933237202599"/>
    <n v="4510.6893612112472"/>
    <n v="8289.3106387887528"/>
    <n v="8553.0799711607797"/>
    <n v="40"/>
    <n v="365"/>
    <m/>
    <n v="1.9479452054794519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15960.791705937796"/>
    <n v="15162.752120640906"/>
    <n v="798.03958529689044"/>
    <n v="0.75"/>
    <n v="598.52968897266783"/>
    <n v="798.03958529689055"/>
  </r>
  <r>
    <n v="1520"/>
    <x v="0"/>
    <m/>
    <x v="10"/>
    <s v="1.5 HP Texmo Pumpset"/>
    <d v="2012-04-01T00:00:00"/>
    <s v="2012-13"/>
    <m/>
    <n v="2.0606979091564531E-2"/>
    <m/>
    <m/>
    <n v="12800"/>
    <m/>
    <n v="12800"/>
    <n v="4246.9200288392212"/>
    <n v="263.76933237202599"/>
    <n v="4510.6893612112472"/>
    <n v="8289.3106387887528"/>
    <n v="8553.0799711607797"/>
    <n v="40"/>
    <n v="365"/>
    <m/>
    <n v="-1.0082191780821921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15960.791705937796"/>
    <n v="15162.752120640906"/>
    <n v="798.03958529689044"/>
    <n v="0.75"/>
    <n v="598.52968897266783"/>
    <n v="798.03958529689055"/>
  </r>
  <r>
    <n v="1521"/>
    <x v="0"/>
    <m/>
    <x v="5"/>
    <s v="04 nos of 4KVA AC stabilizer 130V-270V."/>
    <d v="2012-04-01T00:00:00"/>
    <s v="2012-13"/>
    <m/>
    <n v="7.1255005268703903E-2"/>
    <m/>
    <m/>
    <n v="12700.65"/>
    <m/>
    <n v="12700.65"/>
    <n v="7540.6930866701796"/>
    <n v="904.98488266596416"/>
    <n v="8445.6779693361441"/>
    <n v="4254.9720306638555"/>
    <n v="5159.9569133298201"/>
    <n v="15"/>
    <n v="365"/>
    <m/>
    <n v="1.983561643835616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9594.939316650623"/>
    <n v="18615.192350818092"/>
    <n v="979.74696583253171"/>
    <n v="0.75"/>
    <n v="734.81022437439879"/>
    <n v="979.74696583253206"/>
  </r>
  <r>
    <n v="1522"/>
    <x v="0"/>
    <m/>
    <x v="5"/>
    <s v="Aluminium Ladder (Sliding Type) - 10' Le"/>
    <d v="2012-04-01T00:00:00"/>
    <s v="2012-13"/>
    <m/>
    <n v="9.5322705479452055E-2"/>
    <m/>
    <m/>
    <n v="12646.4"/>
    <m/>
    <n v="12646.4"/>
    <n v="12646.400000000001"/>
    <n v="0"/>
    <n v="12646.400000000001"/>
    <n v="0"/>
    <n v="0"/>
    <n v="10"/>
    <n v="365"/>
    <m/>
    <n v="8.99178082191780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9511.240808469684"/>
    <n v="18535.678768046197"/>
    <n v="975.56204042348691"/>
    <n v="0.75"/>
    <n v="731.67153031761518"/>
    <n v="975.56204042348509"/>
  </r>
  <r>
    <n v="1523"/>
    <x v="0"/>
    <m/>
    <x v="10"/>
    <s v="6340/Purchase of HP KSB Pumpset/Ganesh Agency"/>
    <d v="2012-04-01T00:00:00"/>
    <s v="2012-13"/>
    <m/>
    <n v="2.0606979091564528E-2"/>
    <m/>
    <m/>
    <n v="12570"/>
    <m/>
    <n v="12570"/>
    <n v="4170.608184571015"/>
    <n v="259.02972718096612"/>
    <n v="4429.6379117519809"/>
    <n v="8140.3620882480191"/>
    <n v="8399.3918154289859"/>
    <n v="40"/>
    <n v="365"/>
    <m/>
    <n v="8.0547945205479454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15673.996229971726"/>
    <n v="14890.296418473139"/>
    <n v="783.69981149858722"/>
    <n v="0.75"/>
    <n v="587.77485862394042"/>
    <n v="783.699811498587"/>
  </r>
  <r>
    <n v="1524"/>
    <x v="0"/>
    <m/>
    <x v="5"/>
    <s v="FOR TOWNSHIP SCHOOL"/>
    <d v="2021-08-12T00:00:00"/>
    <s v="2021-22"/>
    <m/>
    <n v="9.5000000000000001E-2"/>
    <m/>
    <m/>
    <n v="12546.83"/>
    <m/>
    <n v="12546.83"/>
    <n v="757.62228273972596"/>
    <n v="1191.94885"/>
    <n v="1949.571132739726"/>
    <n v="10597.258867260274"/>
    <n v="11789.207717260273"/>
    <n v="10"/>
    <n v="365"/>
    <m/>
    <n v="8.0931506849315067"/>
    <d v="2021-08-01T00:00:00"/>
    <m/>
    <m/>
    <m/>
    <m/>
    <m/>
    <m/>
    <m/>
    <s v="a. Manufacture of furniture"/>
    <n v="844"/>
    <n v="116"/>
    <n v="149"/>
    <n v="144"/>
    <n v="160.30000000000001"/>
    <n v="1.0758389261744967"/>
    <n v="1.0758389261744967"/>
    <n v="2.5083333333333333"/>
    <n v="6"/>
    <n v="0.95"/>
    <n v="13498.368114093961"/>
    <n v="5360.9143919793996"/>
    <n v="8137.4537221145611"/>
    <n v="0.75"/>
    <n v="6103.0902915859206"/>
    <n v="6103.0902915859206"/>
  </r>
  <r>
    <n v="1525"/>
    <x v="0"/>
    <m/>
    <x v="5"/>
    <s v="Printr Epson Dot Matrix LQ1150"/>
    <d v="2008-04-18T00:00:00"/>
    <s v="2008-09"/>
    <m/>
    <n v="0"/>
    <m/>
    <m/>
    <n v="12500"/>
    <m/>
    <n v="12500"/>
    <n v="11875"/>
    <n v="0"/>
    <n v="11875"/>
    <n v="625"/>
    <n v="625"/>
    <n v="3"/>
    <n v="365"/>
    <m/>
    <n v="8.1150684931506838"/>
    <d v="2008-04-01T00:00:00"/>
    <s v="Furniture"/>
    <n v="628"/>
    <n v="43"/>
    <n v="119.5"/>
    <n v="90"/>
    <n v="138.4"/>
    <n v="1.1581589958158995"/>
    <s v="a. Manufacture of furniture"/>
    <n v="844"/>
    <n v="4"/>
    <n v="103.9"/>
    <n v="144"/>
    <n v="160.30000000000001"/>
    <n v="1.5428296438883542"/>
    <n v="1.7868420310807382"/>
    <n v="15.824999999999999"/>
    <n v="6"/>
    <n v="0.95"/>
    <n v="22335.525388509228"/>
    <n v="21218.749119083765"/>
    <n v="1116.7762694254634"/>
    <n v="0.75"/>
    <n v="837.58220206909755"/>
    <n v="1116.7762694254625"/>
  </r>
  <r>
    <n v="1526"/>
    <x v="0"/>
    <m/>
    <x v="5"/>
    <s v="Ceiling Fan 48 INCH-TRF TO ASSETS"/>
    <d v="2018-03-31T00:00:00"/>
    <s v="2017-18"/>
    <m/>
    <n v="0.19"/>
    <m/>
    <m/>
    <n v="12500"/>
    <m/>
    <n v="12500"/>
    <n v="9503.2534246575342"/>
    <n v="2375"/>
    <n v="11878.253424657534"/>
    <n v="621.7465753424658"/>
    <n v="2996.7465753424658"/>
    <n v="10"/>
    <n v="365"/>
    <m/>
    <n v="8.1150684931506838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6081.460674157304"/>
    <n v="14959.108731273409"/>
    <n v="1122.3519428838954"/>
    <n v="0.75"/>
    <n v="841.76395716292154"/>
    <n v="841.76395716292154"/>
  </r>
  <r>
    <n v="1527"/>
    <x v="0"/>
    <m/>
    <x v="5"/>
    <s v="Ceiling fan"/>
    <d v="2015-09-01T00:00:00"/>
    <m/>
    <m/>
    <n v="0.93356164383561646"/>
    <m/>
    <m/>
    <n v="12458.39"/>
    <m/>
    <n v="12458.39"/>
    <n v="11835.470499999999"/>
    <n v="0"/>
    <n v="11835.470499999999"/>
    <n v="622.91949999999997"/>
    <n v="622.91949999999997"/>
    <n v="5"/>
    <n v="365"/>
    <m/>
    <n v="3.315068493150684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8007.934328223622"/>
    <n v="17107.53761181244"/>
    <n v="900.39671641118184"/>
    <n v="0.75"/>
    <n v="675.29753730838638"/>
    <n v="900.39671641118196"/>
  </r>
  <r>
    <n v="1528"/>
    <x v="0"/>
    <m/>
    <x v="5"/>
    <s v="V GAURD WATER GEYSER 10 LTR"/>
    <d v="2019-10-22T00:00:00"/>
    <s v="2019-20"/>
    <m/>
    <n v="0.19"/>
    <m/>
    <m/>
    <n v="12432.48"/>
    <m/>
    <n v="12432.48"/>
    <n v="5772.7581106849311"/>
    <n v="2362.1711999999998"/>
    <n v="8134.9293106849309"/>
    <n v="4297.5506893150687"/>
    <n v="6659.7218893150684"/>
    <n v="5"/>
    <n v="365"/>
    <m/>
    <n v="8.3698630136986303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138888888888891"/>
    <n v="6"/>
    <n v="0.95"/>
    <n v="15143.818723404258"/>
    <n v="10343.718959988182"/>
    <n v="4800.0997634160758"/>
    <n v="0.75"/>
    <n v="3600.0748225620569"/>
    <n v="3600.0748225620569"/>
  </r>
  <r>
    <n v="1529"/>
    <x v="0"/>
    <m/>
    <x v="5"/>
    <s v="Steel Almiraha."/>
    <d v="2008-08-02T00:00:00"/>
    <s v="2008-09"/>
    <m/>
    <n v="0.14804093179415972"/>
    <m/>
    <m/>
    <n v="12400"/>
    <m/>
    <n v="12400"/>
    <n v="12400"/>
    <n v="0"/>
    <n v="12400"/>
    <n v="0"/>
    <n v="0"/>
    <n v="10"/>
    <n v="365"/>
    <m/>
    <n v="-3.2904109589041095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536111111111111"/>
    <n v="6"/>
    <n v="0.95"/>
    <n v="21900.268996322891"/>
    <n v="20805.255546506749"/>
    <n v="1095.0134498161424"/>
    <n v="0.75"/>
    <n v="821.26008736210679"/>
    <n v="1095.0134498161456"/>
  </r>
  <r>
    <n v="1530"/>
    <x v="0"/>
    <m/>
    <x v="5"/>
    <s v="Epson FX-2175 DMP Printer"/>
    <d v="2012-04-01T00:00:00"/>
    <s v="2012-13"/>
    <m/>
    <n v="8.9278424657534203E-2"/>
    <m/>
    <m/>
    <n v="12380.16"/>
    <m/>
    <n v="12380.16"/>
    <n v="11761.152000000002"/>
    <n v="0"/>
    <n v="11761.152000000002"/>
    <n v="619.00799999999799"/>
    <n v="619.00799999999799"/>
    <n v="6"/>
    <n v="365"/>
    <m/>
    <n v="8.7369863013698641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11604.090268656717"/>
    <n v="11604.090268656717"/>
    <n v="0"/>
    <n v="0.75"/>
    <n v="0"/>
    <n v="0"/>
  </r>
  <r>
    <n v="1531"/>
    <x v="0"/>
    <m/>
    <x v="5"/>
    <s v="Web based software for Attendan"/>
    <d v="2016-03-31T00:00:00"/>
    <s v="2015-16"/>
    <m/>
    <n v="6.3333333333333325E-2"/>
    <m/>
    <m/>
    <n v="12375"/>
    <m/>
    <n v="12375"/>
    <n v="4704.6472602739723"/>
    <n v="783.74999999999989"/>
    <n v="5488.3972602739723"/>
    <n v="6886.6027397260277"/>
    <n v="7670.3527397260277"/>
    <n v="15"/>
    <n v="365"/>
    <m/>
    <n v="8.7369863013698641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12494.372990353699"/>
    <n v="12494.372990353699"/>
    <n v="0"/>
    <n v="0.75"/>
    <n v="0"/>
    <n v="0"/>
  </r>
  <r>
    <n v="1532"/>
    <x v="0"/>
    <m/>
    <x v="5"/>
    <s v="MS Door"/>
    <d v="2015-09-01T00:00:00"/>
    <m/>
    <m/>
    <n v="0.84931506849315064"/>
    <m/>
    <m/>
    <n v="12271.62"/>
    <m/>
    <n v="12271.62"/>
    <n v="12271.619999999999"/>
    <n v="0"/>
    <n v="12271.619999999999"/>
    <n v="0"/>
    <n v="0"/>
    <n v="10"/>
    <n v="365"/>
    <m/>
    <n v="8.736986301369864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7737.968313796213"/>
    <n v="16851.069898106402"/>
    <n v="886.89841568981137"/>
    <n v="0.75"/>
    <n v="665.17381176735853"/>
    <n v="886.89841568981149"/>
  </r>
  <r>
    <n v="1533"/>
    <x v="0"/>
    <m/>
    <x v="5"/>
    <s v="1.10hp submersible pump"/>
    <d v="2013-05-02T00:00:00"/>
    <s v="2013-14"/>
    <m/>
    <n v="6.4361991830383186E-2"/>
    <m/>
    <m/>
    <n v="12075"/>
    <m/>
    <n v="12075"/>
    <n v="6742.2173834177556"/>
    <n v="777.17105135187694"/>
    <n v="7519.388434769633"/>
    <n v="4555.611565230367"/>
    <n v="5332.7826165822444"/>
    <n v="15"/>
    <n v="365"/>
    <m/>
    <n v="8.7369863013698641"/>
    <d v="2013-05-01T00:00:00"/>
    <m/>
    <m/>
    <m/>
    <m/>
    <m/>
    <m/>
    <m/>
    <s v="b. Manufacture of computers and peripheral equipment"/>
    <n v="644"/>
    <n v="17"/>
    <n v="97.7"/>
    <n v="144"/>
    <n v="135.1"/>
    <n v="1.382804503582395"/>
    <n v="1.382804503582395"/>
    <n v="10.786111111111111"/>
    <n v="5"/>
    <n v="1"/>
    <n v="16697.364380757419"/>
    <n v="16697.364380757419"/>
    <n v="0"/>
    <n v="0.75"/>
    <n v="0"/>
    <n v="0"/>
  </r>
  <r>
    <n v="1534"/>
    <x v="0"/>
    <m/>
    <x v="5"/>
    <s v="CARRIER 1.5 TON SPLIT AC(THERMAL)"/>
    <d v="2018-08-18T00:00:00"/>
    <s v="2018-19"/>
    <m/>
    <n v="0.19"/>
    <m/>
    <m/>
    <n v="12024"/>
    <m/>
    <n v="12024"/>
    <n v="8268.2294794520549"/>
    <n v="2284.56"/>
    <n v="10552.789479452054"/>
    <n v="1471.2105205479456"/>
    <n v="3755.7705205479451"/>
    <n v="5"/>
    <n v="365"/>
    <m/>
    <n v="-3.1123287671232873"/>
    <d v="2018-08-01T00:00:00"/>
    <m/>
    <m/>
    <m/>
    <m/>
    <m/>
    <m/>
    <m/>
    <s v="Air conditioner"/>
    <n v="653"/>
    <n v="80"/>
    <n v="117.5"/>
    <n v="144"/>
    <n v="122.3"/>
    <n v="1.0408510638297872"/>
    <n v="1.0408510638297872"/>
    <n v="5.4916666666666663"/>
    <n v="8"/>
    <n v="0.9"/>
    <n v="12515.193191489361"/>
    <n v="7732.0427936170208"/>
    <n v="4783.1503978723404"/>
    <n v="0.75"/>
    <n v="3587.362798404255"/>
    <n v="3587.362798404255"/>
  </r>
  <r>
    <n v="1535"/>
    <x v="0"/>
    <m/>
    <x v="5"/>
    <s v="100MM Discharge hose"/>
    <d v="2013-07-12T00:00:00"/>
    <s v="2013-14"/>
    <m/>
    <n v="6.4132290867229463E-2"/>
    <m/>
    <m/>
    <n v="12017"/>
    <m/>
    <n v="12017"/>
    <n v="6576.7160860448494"/>
    <n v="770.67773935149648"/>
    <n v="7347.3938253963461"/>
    <n v="4669.6061746036539"/>
    <n v="5440.2839139551506"/>
    <n v="15"/>
    <n v="365"/>
    <m/>
    <n v="-2.8575342465753426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91666666666667"/>
    <n v="6"/>
    <n v="0.95"/>
    <n v="18070.591932457788"/>
    <n v="17167.062335834897"/>
    <n v="903.5295966228914"/>
    <n v="0.75"/>
    <n v="677.64719746716855"/>
    <n v="903.52959662289015"/>
  </r>
  <r>
    <n v="1536"/>
    <x v="0"/>
    <m/>
    <x v="10"/>
    <s v="Submersible Pump 2HP KSB"/>
    <d v="2013-09-25T00:00:00"/>
    <s v="2013-14"/>
    <m/>
    <n v="2.3371051901193454E-2"/>
    <m/>
    <m/>
    <n v="12000"/>
    <m/>
    <n v="12000"/>
    <n v="2569.9683797748448"/>
    <n v="280.45262281432144"/>
    <n v="2850.4210025891662"/>
    <n v="9149.5789974108338"/>
    <n v="9430.0316202251561"/>
    <n v="40"/>
    <n v="365"/>
    <m/>
    <n v="-2.7835616438356166"/>
    <d v="2013-09-01T00:00:00"/>
    <m/>
    <m/>
    <m/>
    <m/>
    <m/>
    <m/>
    <m/>
    <s v="b. Manufacture of fluid power equipment"/>
    <n v="726"/>
    <n v="21"/>
    <n v="106.6"/>
    <n v="144"/>
    <n v="132.30000000000001"/>
    <n v="1.2410881801125706"/>
    <n v="1.2410881801125706"/>
    <n v="10.388888888888889"/>
    <n v="8"/>
    <n v="0.95"/>
    <n v="14893.058161350848"/>
    <n v="14148.405253283305"/>
    <n v="744.65290806754274"/>
    <n v="0.75"/>
    <n v="558.48968105065705"/>
    <n v="744.65290806754308"/>
  </r>
  <r>
    <n v="1537"/>
    <x v="0"/>
    <m/>
    <x v="10"/>
    <s v="Submersible Pump 2HP KSB"/>
    <d v="2013-09-25T00:00:00"/>
    <s v="2013-14"/>
    <m/>
    <n v="2.3371051901193454E-2"/>
    <m/>
    <m/>
    <n v="12000"/>
    <m/>
    <n v="12000"/>
    <n v="2569.9683797748448"/>
    <n v="280.45262281432144"/>
    <n v="2850.4210025891662"/>
    <n v="9149.5789974108338"/>
    <n v="9430.0316202251561"/>
    <n v="40"/>
    <n v="365"/>
    <m/>
    <n v="-2.7479452054794518"/>
    <d v="2013-09-01T00:00:00"/>
    <m/>
    <m/>
    <m/>
    <m/>
    <m/>
    <m/>
    <m/>
    <s v="b. Manufacture of fluid power equipment"/>
    <n v="726"/>
    <n v="21"/>
    <n v="106.6"/>
    <n v="144"/>
    <n v="132.30000000000001"/>
    <n v="1.2410881801125706"/>
    <n v="1.2410881801125706"/>
    <n v="10.388888888888889"/>
    <n v="8"/>
    <n v="0.95"/>
    <n v="14893.058161350848"/>
    <n v="14148.405253283305"/>
    <n v="744.65290806754274"/>
    <n v="0.75"/>
    <n v="558.48968105065705"/>
    <n v="744.65290806754308"/>
  </r>
  <r>
    <n v="1538"/>
    <x v="0"/>
    <m/>
    <x v="5"/>
    <s v="Dining Table(scg) one set"/>
    <d v="2008-09-22T00:00:00"/>
    <s v="2008-09"/>
    <m/>
    <n v="0.14538899792195797"/>
    <m/>
    <m/>
    <n v="12000"/>
    <m/>
    <n v="12000"/>
    <n v="12000"/>
    <n v="0"/>
    <n v="12000"/>
    <n v="0"/>
    <n v="0"/>
    <n v="10"/>
    <n v="365"/>
    <m/>
    <n v="-2.7479452054794518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97222222222222"/>
    <n v="6"/>
    <n v="0.95"/>
    <n v="21193.808706118929"/>
    <n v="20134.118270812982"/>
    <n v="1059.6904353059472"/>
    <n v="0.75"/>
    <n v="794.76782647946038"/>
    <n v="1059.6904353059474"/>
  </r>
  <r>
    <n v="1539"/>
    <x v="0"/>
    <m/>
    <x v="5"/>
    <s v="DIGITAL BAROMETER"/>
    <d v="2020-08-14T00:00:00"/>
    <s v="2020-21"/>
    <m/>
    <n v="0.19"/>
    <m/>
    <m/>
    <n v="11962.84"/>
    <m/>
    <n v="11962.84"/>
    <n v="3705.2029095890412"/>
    <n v="2272.9396000000002"/>
    <n v="5978.1425095890409"/>
    <n v="5984.6974904109593"/>
    <n v="8257.637090410959"/>
    <n v="5"/>
    <n v="365"/>
    <m/>
    <n v="-2.7095890410958905"/>
    <d v="2020-08-01T00:00:00"/>
    <m/>
    <m/>
    <m/>
    <m/>
    <m/>
    <m/>
    <m/>
    <s v="a. Manufacture of furniture"/>
    <n v="844"/>
    <n v="104"/>
    <n v="128.9"/>
    <n v="144"/>
    <n v="160.30000000000001"/>
    <n v="1.2435996896819239"/>
    <n v="1.2435996896819239"/>
    <n v="3.5027777777777778"/>
    <n v="6"/>
    <n v="0.95"/>
    <n v="14876.984111714506"/>
    <n v="8250.8718132538852"/>
    <n v="6626.1122984606209"/>
    <n v="0.75"/>
    <n v="4969.5842238454661"/>
    <n v="4969.5842238454661"/>
  </r>
  <r>
    <n v="1540"/>
    <x v="0"/>
    <m/>
    <x v="5"/>
    <s v="Stabliser 4KVA"/>
    <d v="2012-04-01T00:00:00"/>
    <s v="2012-13"/>
    <m/>
    <n v="6.2996311907270813E-2"/>
    <m/>
    <m/>
    <n v="11933.33"/>
    <m/>
    <n v="11933.33"/>
    <n v="7577.8846061380382"/>
    <n v="751.75577877239198"/>
    <n v="8329.6403849104299"/>
    <n v="3603.68961508957"/>
    <n v="4355.4453938619617"/>
    <n v="15"/>
    <n v="365"/>
    <m/>
    <n v="-2.701369863013698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8411.095274302214"/>
    <n v="17490.540510587103"/>
    <n v="920.55476371511031"/>
    <n v="0.75"/>
    <n v="690.41607278633273"/>
    <n v="920.55476371511145"/>
  </r>
  <r>
    <n v="1541"/>
    <x v="0"/>
    <m/>
    <x v="5"/>
    <s v="FURNITURE &amp; FIXTURE"/>
    <d v="2017-03-31T00:00:00"/>
    <s v="2016-17"/>
    <m/>
    <n v="9.5000000000000001E-2"/>
    <m/>
    <m/>
    <n v="11915"/>
    <m/>
    <n v="11915"/>
    <n v="5662.7261643835618"/>
    <n v="1131.925"/>
    <n v="6794.651164383562"/>
    <n v="5120.348835616438"/>
    <n v="6252.2738356164382"/>
    <n v="10"/>
    <n v="365"/>
    <m/>
    <n v="2.3123287671232875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6394.630901287557"/>
    <n v="15574.899356223179"/>
    <n v="819.73154506437822"/>
    <n v="0.75"/>
    <n v="614.79865879828367"/>
    <n v="819.73154506437857"/>
  </r>
  <r>
    <n v="1542"/>
    <x v="0"/>
    <m/>
    <x v="5"/>
    <s v="FOR SUNI DEVADI"/>
    <d v="2021-12-09T00:00:00"/>
    <s v="2021-22"/>
    <m/>
    <n v="9.5000000000000001E-2"/>
    <m/>
    <m/>
    <n v="11846.92"/>
    <m/>
    <n v="11846.92"/>
    <n v="348.42927726027398"/>
    <n v="1125.4574"/>
    <n v="1473.8866772602739"/>
    <n v="10373.033322739726"/>
    <n v="11498.490722739725"/>
    <n v="10"/>
    <n v="365"/>
    <m/>
    <n v="2.3123287671232875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833333333333331"/>
    <n v="6"/>
    <n v="0.95"/>
    <n v="12307.590900842515"/>
    <n v="4254.6657989162522"/>
    <n v="8052.9251019262629"/>
    <n v="0.75"/>
    <n v="6039.6938264446972"/>
    <n v="6039.6938264446972"/>
  </r>
  <r>
    <n v="1543"/>
    <x v="0"/>
    <m/>
    <x v="5"/>
    <s v="16 CHANNEL NVR &amp; 6 TB SATA HDD"/>
    <d v="2019-12-18T00:00:00"/>
    <s v="2019-20"/>
    <m/>
    <n v="0.19"/>
    <m/>
    <m/>
    <n v="11800"/>
    <m/>
    <n v="11800"/>
    <n v="5128.9589041095896"/>
    <n v="2242"/>
    <n v="7370.9589041095896"/>
    <n v="4429.0410958904104"/>
    <n v="6671.0410958904104"/>
    <n v="5"/>
    <n v="365"/>
    <m/>
    <n v="-5.6575342465753424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583333333333332"/>
    <n v="6"/>
    <n v="0.95"/>
    <n v="14516.807367613201"/>
    <n v="9557.90629530144"/>
    <n v="4958.9010723117608"/>
    <n v="0.75"/>
    <n v="3719.1758042338206"/>
    <n v="3719.1758042338206"/>
  </r>
  <r>
    <n v="1544"/>
    <x v="0"/>
    <m/>
    <x v="5"/>
    <s v=""/>
    <d v="2021-09-22T00:00:00"/>
    <s v="2021-22"/>
    <m/>
    <n v="0.19"/>
    <m/>
    <m/>
    <n v="11800"/>
    <m/>
    <n v="11800"/>
    <n v="1173.2109589041095"/>
    <n v="2242"/>
    <n v="3415.2109589041092"/>
    <n v="8384.7890410958898"/>
    <n v="10626.78904109589"/>
    <n v="5"/>
    <n v="365"/>
    <m/>
    <n v="-2.6520547945205477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72222222222221"/>
    <n v="6"/>
    <n v="0.95"/>
    <n v="12772.045914922352"/>
    <n v="4847.7601126616155"/>
    <n v="7924.2858022607361"/>
    <n v="0.75"/>
    <n v="5943.2143516955521"/>
    <n v="5943.2143516955521"/>
  </r>
  <r>
    <n v="1545"/>
    <x v="0"/>
    <m/>
    <x v="5"/>
    <s v="FOR FIRST AID CENTRE"/>
    <d v="2021-07-27T00:00:00"/>
    <s v="2021-22"/>
    <m/>
    <n v="9.5000000000000001E-2"/>
    <m/>
    <m/>
    <n v="11764"/>
    <m/>
    <n v="11764"/>
    <n v="759.34202739726027"/>
    <n v="1117.58"/>
    <n v="1876.9220273972601"/>
    <n v="9887.0779726027395"/>
    <n v="11004.657972602739"/>
    <n v="10"/>
    <n v="365"/>
    <m/>
    <n v="-2.6520547945205477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5499999999999998"/>
    <n v="6"/>
    <n v="0.95"/>
    <n v="12898.558139534885"/>
    <n v="5207.792848837209"/>
    <n v="7690.7652906976764"/>
    <n v="0.75"/>
    <n v="5768.0739680232573"/>
    <n v="5768.0739680232573"/>
  </r>
  <r>
    <n v="1546"/>
    <x v="0"/>
    <m/>
    <x v="5"/>
    <s v="VEHICLES"/>
    <d v="2016-08-06T00:00:00"/>
    <s v="2016-17"/>
    <m/>
    <n v="0"/>
    <m/>
    <m/>
    <n v="11754"/>
    <m/>
    <n v="11754"/>
    <n v="0"/>
    <n v="0"/>
    <n v="0"/>
    <n v="11754"/>
    <n v="11754"/>
    <n v="0"/>
    <n v="365"/>
    <m/>
    <n v="-2.6520547945205477"/>
    <d v="2016-08-01T00:00:00"/>
    <m/>
    <m/>
    <m/>
    <m/>
    <m/>
    <m/>
    <m/>
    <s v="a. Manufacture of furniture"/>
    <n v="844"/>
    <n v="56"/>
    <n v="113.1"/>
    <n v="144"/>
    <n v="160.30000000000001"/>
    <n v="1.4173297966401417"/>
    <n v="1.4173297966401417"/>
    <n v="7.5250000000000004"/>
    <n v="6"/>
    <n v="0.95"/>
    <n v="16659.294429708225"/>
    <n v="15826.329708222813"/>
    <n v="832.96472148541216"/>
    <n v="0.75"/>
    <n v="624.72354111405912"/>
    <n v="832.96472148541204"/>
  </r>
  <r>
    <n v="1547"/>
    <x v="0"/>
    <m/>
    <x v="5"/>
    <s v="Analyser Reporting Software"/>
    <d v="2014-01-29T00:00:00"/>
    <s v="2013-14"/>
    <m/>
    <n v="0.32594365924491775"/>
    <m/>
    <m/>
    <n v="11736"/>
    <m/>
    <n v="11736"/>
    <n v="11149.2"/>
    <n v="0"/>
    <n v="11149.2"/>
    <n v="586.79999999999927"/>
    <n v="586.79999999999927"/>
    <n v="3"/>
    <n v="365"/>
    <m/>
    <n v="9.3479452054794514"/>
    <d v="2014-01-01T00:00:00"/>
    <m/>
    <m/>
    <m/>
    <m/>
    <m/>
    <m/>
    <m/>
    <s v="Computer peripherals"/>
    <n v="647"/>
    <n v="25"/>
    <n v="96.6"/>
    <n v="144"/>
    <n v="94.2"/>
    <n v="0.97515527950310565"/>
    <n v="0.97515527950310565"/>
    <n v="10.044444444444444"/>
    <n v="5"/>
    <n v="1"/>
    <n v="11444.422360248447"/>
    <n v="11444.422360248447"/>
    <n v="0"/>
    <n v="0.75"/>
    <n v="0"/>
    <n v="0"/>
  </r>
  <r>
    <n v="1548"/>
    <x v="0"/>
    <m/>
    <x v="11"/>
    <s v="APPLE PENCIL"/>
    <d v="2023-03-31T00:00:00"/>
    <s v="2022-23"/>
    <m/>
    <n v="0.31666666666666665"/>
    <m/>
    <m/>
    <n v="0"/>
    <n v="11682"/>
    <n v="11682"/>
    <m/>
    <n v="10.135068493150683"/>
    <n v="10.135068493150683"/>
    <n v="11671.864931506849"/>
    <n v="0"/>
    <n v="3"/>
    <n v="365"/>
    <m/>
    <n v="-2.397260273972603"/>
    <d v="2023-03-01T00:00:00"/>
    <m/>
    <m/>
    <m/>
    <m/>
    <m/>
    <m/>
    <m/>
    <s v="c. Manufacture of communication equipment"/>
    <n v="648"/>
    <n v="135"/>
    <n v="130.5"/>
    <n v="144"/>
    <n v="139.4"/>
    <n v="1.0681992337164752"/>
    <n v="1.0681992337164752"/>
    <n v="0.875"/>
    <n v="5"/>
    <n v="1"/>
    <n v="12478.703448275863"/>
    <n v="2183.7731034482763"/>
    <n v="10294.930344827586"/>
    <n v="0.75"/>
    <n v="7721.1977586206895"/>
    <n v="7721.1977586206895"/>
  </r>
  <r>
    <n v="1549"/>
    <x v="0"/>
    <m/>
    <x v="5"/>
    <s v="Mattress"/>
    <d v="2015-09-01T00:00:00"/>
    <m/>
    <m/>
    <n v="0.22465753424657542"/>
    <m/>
    <m/>
    <n v="11599.97"/>
    <m/>
    <n v="11599.97"/>
    <n v="11599.97"/>
    <n v="0"/>
    <n v="11599.97"/>
    <n v="0"/>
    <n v="0"/>
    <n v="10"/>
    <n v="365"/>
    <m/>
    <n v="-2.104109589041096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6767.134274120828"/>
    <n v="15928.777560414786"/>
    <n v="838.35671370604177"/>
    <n v="0.75"/>
    <n v="628.76753527953133"/>
    <n v="838.35671370604211"/>
  </r>
  <r>
    <n v="1550"/>
    <x v="0"/>
    <m/>
    <x v="5"/>
    <s v="FURNITURE &amp; FIXTURE"/>
    <d v="2017-03-31T00:00:00"/>
    <s v="2016-17"/>
    <m/>
    <n v="9.5000000000000001E-2"/>
    <m/>
    <m/>
    <n v="11575"/>
    <m/>
    <n v="11575"/>
    <n v="5501.1376712328765"/>
    <n v="1099.625"/>
    <n v="6600.7626712328765"/>
    <n v="4974.2373287671235"/>
    <n v="6073.8623287671235"/>
    <n v="10"/>
    <n v="365"/>
    <m/>
    <n v="-2.0082191780821921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5926.802575107298"/>
    <n v="15130.462446351932"/>
    <n v="796.34012875536609"/>
    <n v="0.75"/>
    <n v="597.25509656652457"/>
    <n v="796.34012875536564"/>
  </r>
  <r>
    <n v="1551"/>
    <x v="0"/>
    <m/>
    <x v="5"/>
    <s v="HP 1136AIO Printer-Chattisgarh"/>
    <d v="2012-04-01T00:00:00"/>
    <s v="2012-13"/>
    <m/>
    <n v="0.52409890410958893"/>
    <m/>
    <m/>
    <n v="11500"/>
    <m/>
    <n v="11500"/>
    <n v="10925"/>
    <n v="0"/>
    <n v="10925"/>
    <n v="575"/>
    <n v="575"/>
    <n v="3"/>
    <n v="365"/>
    <m/>
    <n v="-2.0082191780821921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10779.10447761194"/>
    <n v="10779.104477611942"/>
    <n v="0"/>
    <n v="0.75"/>
    <n v="0"/>
    <n v="0"/>
  </r>
  <r>
    <n v="1552"/>
    <x v="0"/>
    <m/>
    <x v="5"/>
    <m/>
    <d v="2014-09-16T00:00:00"/>
    <s v="2014-15"/>
    <m/>
    <n v="9.5000000000000001E-2"/>
    <m/>
    <m/>
    <n v="11463.82"/>
    <m/>
    <n v="11463.82"/>
    <n v="8211.2358926027391"/>
    <n v="1089.0628999999999"/>
    <n v="9300.2987926027381"/>
    <n v="2163.5212073972616"/>
    <n v="3252.5841073972606"/>
    <n v="10"/>
    <n v="365"/>
    <m/>
    <n v="-2.0082191780821921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138888888888896"/>
    <n v="6"/>
    <n v="0.95"/>
    <n v="15760.294562607205"/>
    <n v="14972.279834476845"/>
    <n v="788.0147281303598"/>
    <n v="0.75"/>
    <n v="591.01104609776985"/>
    <n v="788.01472813036094"/>
  </r>
  <r>
    <n v="1553"/>
    <x v="0"/>
    <m/>
    <x v="5"/>
    <s v="Plastic Chair with Arm(Nilkamal"/>
    <d v="2015-09-01T00:00:00"/>
    <m/>
    <m/>
    <n v="4.9999999999999968E-2"/>
    <m/>
    <m/>
    <n v="11445.32"/>
    <m/>
    <n v="11445.32"/>
    <n v="11445.32"/>
    <n v="0"/>
    <n v="11445.32"/>
    <n v="0"/>
    <n v="0"/>
    <n v="10"/>
    <n v="365"/>
    <m/>
    <n v="-2.008219178082192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6543.595996393145"/>
    <n v="15716.416196573489"/>
    <n v="827.17979981965618"/>
    <n v="0.75"/>
    <n v="620.38484986474214"/>
    <n v="827.179799819658"/>
  </r>
  <r>
    <n v="1554"/>
    <x v="0"/>
    <m/>
    <x v="5"/>
    <s v="Epson FX-2175 DMP Printer"/>
    <d v="2012-04-01T00:00:00"/>
    <s v="2012-13"/>
    <m/>
    <n v="0.49301123287671222"/>
    <m/>
    <m/>
    <n v="11440"/>
    <m/>
    <n v="11440"/>
    <n v="10868"/>
    <n v="0"/>
    <n v="10868"/>
    <n v="572"/>
    <n v="572"/>
    <n v="3"/>
    <n v="365"/>
    <m/>
    <n v="-2.0082191780821921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10722.865671641792"/>
    <n v="10722.865671641792"/>
    <n v="0"/>
    <n v="0.75"/>
    <n v="0"/>
    <n v="0"/>
  </r>
  <r>
    <n v="1555"/>
    <x v="0"/>
    <m/>
    <x v="5"/>
    <s v="Epson FX-2175 DMP Printer"/>
    <d v="2012-04-01T00:00:00"/>
    <s v="2012-13"/>
    <m/>
    <n v="0.5853860273972602"/>
    <m/>
    <m/>
    <n v="11440"/>
    <m/>
    <n v="11440"/>
    <n v="10868"/>
    <n v="0"/>
    <n v="10868"/>
    <n v="572"/>
    <n v="572"/>
    <n v="3"/>
    <n v="365"/>
    <m/>
    <n v="4.9917808219178079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10722.865671641792"/>
    <n v="10722.865671641792"/>
    <n v="0"/>
    <n v="0.75"/>
    <n v="0"/>
    <n v="0"/>
  </r>
  <r>
    <n v="1556"/>
    <x v="0"/>
    <m/>
    <x v="5"/>
    <s v="Mobile (ESI NOG2A) no.39899701524"/>
    <d v="2008-12-15T00:00:00"/>
    <s v="2008-09"/>
    <m/>
    <n v="0.69861338797814221"/>
    <m/>
    <m/>
    <n v="11400"/>
    <m/>
    <n v="11400"/>
    <n v="10830"/>
    <n v="0"/>
    <n v="10830"/>
    <n v="570"/>
    <n v="570"/>
    <n v="5"/>
    <n v="365"/>
    <m/>
    <n v="4.9917808219178079"/>
    <d v="2008-12-01T00:00:00"/>
    <s v="Furniture"/>
    <n v="628"/>
    <n v="51"/>
    <n v="119.8"/>
    <n v="90"/>
    <n v="138.4"/>
    <n v="1.1552587646076795"/>
    <s v="a. Manufacture of furniture"/>
    <n v="844"/>
    <n v="4"/>
    <n v="103.9"/>
    <n v="144"/>
    <n v="160.30000000000001"/>
    <n v="1.5428296438883542"/>
    <n v="1.7823674683985662"/>
    <n v="15.166666666666666"/>
    <n v="6"/>
    <n v="0.95"/>
    <n v="20318.989139743655"/>
    <n v="19303.039682756469"/>
    <n v="1015.9494569871858"/>
    <n v="0.75"/>
    <n v="761.96209274038938"/>
    <n v="1015.9494569871837"/>
  </r>
  <r>
    <n v="1557"/>
    <x v="0"/>
    <m/>
    <x v="5"/>
    <s v="Steel Almirah"/>
    <d v="2012-04-01T00:00:00"/>
    <s v="2012-13"/>
    <m/>
    <n v="0.11264349315068493"/>
    <m/>
    <m/>
    <n v="11399.94"/>
    <m/>
    <n v="11399.94"/>
    <n v="11399.939999999999"/>
    <n v="0"/>
    <n v="11399.939999999999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7588.165370548606"/>
    <n v="16708.757102021176"/>
    <n v="879.40826852742975"/>
    <n v="0.75"/>
    <n v="659.55620139557232"/>
    <n v="879.40826852743112"/>
  </r>
  <r>
    <n v="1558"/>
    <x v="0"/>
    <m/>
    <x v="5"/>
    <s v="Portable oven"/>
    <d v="2013-11-29T00:00:00"/>
    <s v="2013-14"/>
    <m/>
    <n v="6.3697215994020936E-2"/>
    <m/>
    <m/>
    <n v="11350"/>
    <m/>
    <n v="11350"/>
    <n v="5965.3849519831274"/>
    <n v="722.9634015321376"/>
    <n v="6688.3483535152645"/>
    <n v="4661.6516464847355"/>
    <n v="5384.6150480168726"/>
    <n v="15"/>
    <n v="365"/>
    <m/>
    <n v="4.9917808219178079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1111111111111"/>
    <n v="6"/>
    <n v="0.95"/>
    <n v="16215.730837789661"/>
    <n v="15404.944295900177"/>
    <n v="810.78654188948349"/>
    <n v="0.75"/>
    <n v="608.08990641711262"/>
    <n v="810.78654188948371"/>
  </r>
  <r>
    <n v="1559"/>
    <x v="0"/>
    <m/>
    <x v="5"/>
    <s v="Revolving Chair (With Arm)"/>
    <d v="2010-06-17T00:00:00"/>
    <s v="2010-11"/>
    <m/>
    <n v="0.12244311562224183"/>
    <m/>
    <m/>
    <n v="11250"/>
    <m/>
    <n v="11250"/>
    <n v="11250"/>
    <n v="0"/>
    <n v="11250"/>
    <n v="0"/>
    <n v="0"/>
    <n v="10"/>
    <n v="365"/>
    <m/>
    <n v="4.9917808219178079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8393.459077596995"/>
    <n v="17473.786123717146"/>
    <n v="919.67295387984996"/>
    <n v="0.75"/>
    <n v="689.75471540988747"/>
    <n v="919.67295387985064"/>
  </r>
  <r>
    <n v="1560"/>
    <x v="0"/>
    <m/>
    <x v="5"/>
    <s v="Chair High back Revolving with"/>
    <d v="2013-12-18T00:00:00"/>
    <s v="2013-14"/>
    <m/>
    <n v="0.10107636773829666"/>
    <m/>
    <m/>
    <n v="11200"/>
    <m/>
    <n v="11200"/>
    <n v="9258.4475904472729"/>
    <n v="1132.0553186689226"/>
    <n v="10390.502909116196"/>
    <n v="809.49709088380405"/>
    <n v="1941.5524095527271"/>
    <n v="10"/>
    <n v="365"/>
    <m/>
    <n v="4.9917808219178079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58333333333333"/>
    <n v="6"/>
    <n v="0.95"/>
    <n v="15804.225352112677"/>
    <n v="15014.014084507042"/>
    <n v="790.21126760563493"/>
    <n v="0.75"/>
    <n v="592.6584507042262"/>
    <n v="790.21126760563459"/>
  </r>
  <r>
    <n v="1561"/>
    <x v="0"/>
    <m/>
    <x v="5"/>
    <s v="01 nos of Digital Camera- Nikon"/>
    <d v="2012-04-01T00:00:00"/>
    <s v="2012-13"/>
    <m/>
    <n v="7.1255005268703903E-2"/>
    <m/>
    <m/>
    <n v="11200"/>
    <m/>
    <n v="11200"/>
    <n v="6649.7197049525821"/>
    <n v="798.05605900948376"/>
    <n v="7447.7757639620659"/>
    <n v="3752.2242360379341"/>
    <n v="4550.2802950474179"/>
    <n v="15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7279.692011549567"/>
    <n v="16415.707410972089"/>
    <n v="863.98460057747798"/>
    <n v="0.75"/>
    <n v="647.98845043310848"/>
    <n v="863.98460057747911"/>
  </r>
  <r>
    <n v="1562"/>
    <x v="0"/>
    <m/>
    <x v="5"/>
    <s v="LED TV 22''"/>
    <d v="2013-05-02T00:00:00"/>
    <s v="2013-14"/>
    <m/>
    <n v="6.4361991830383186E-2"/>
    <m/>
    <m/>
    <n v="11200"/>
    <m/>
    <n v="11200"/>
    <n v="6253.650906358499"/>
    <n v="720.85430850029172"/>
    <n v="6974.5052148587911"/>
    <n v="4225.4947851412089"/>
    <n v="4946.349093641501"/>
    <n v="15"/>
    <n v="365"/>
    <m/>
    <n v="4.9917808219178079"/>
    <d v="2013-05-01T00:00:00"/>
    <m/>
    <m/>
    <m/>
    <m/>
    <m/>
    <m/>
    <m/>
    <s v="Colour TV"/>
    <n v="652"/>
    <n v="17"/>
    <n v="96"/>
    <n v="144"/>
    <n v="95.4"/>
    <n v="0.99375000000000002"/>
    <n v="0.99375000000000002"/>
    <n v="10.786111111111111"/>
    <n v="8"/>
    <n v="0.9"/>
    <n v="11130"/>
    <n v="10017"/>
    <n v="1113"/>
    <n v="0.75"/>
    <n v="834.75"/>
    <n v="1112.9999999999998"/>
  </r>
  <r>
    <n v="1563"/>
    <x v="0"/>
    <m/>
    <x v="5"/>
    <s v="LED TV 22''"/>
    <d v="2013-07-09T00:00:00"/>
    <s v="2013-14"/>
    <m/>
    <n v="6.4141869840660393E-2"/>
    <m/>
    <m/>
    <n v="11200"/>
    <m/>
    <n v="11200"/>
    <n v="6134.8156473122108"/>
    <n v="718.38894221539636"/>
    <n v="6853.2045895276069"/>
    <n v="4346.7954104723931"/>
    <n v="5065.1843526877892"/>
    <n v="15"/>
    <n v="365"/>
    <m/>
    <n v="4.9917808219178079"/>
    <d v="2013-07-01T00:00:00"/>
    <m/>
    <m/>
    <m/>
    <m/>
    <m/>
    <m/>
    <m/>
    <s v="Colour TV"/>
    <n v="652"/>
    <n v="19"/>
    <n v="96.6"/>
    <n v="144"/>
    <n v="95.4"/>
    <n v="0.98757763975155288"/>
    <n v="0.98757763975155288"/>
    <n v="10.6"/>
    <n v="8"/>
    <n v="0.9"/>
    <n v="11060.869565217392"/>
    <n v="9954.7826086956538"/>
    <n v="1106.0869565217381"/>
    <n v="0.75"/>
    <n v="829.56521739130358"/>
    <n v="1106.086956521739"/>
  </r>
  <r>
    <n v="1564"/>
    <x v="0"/>
    <m/>
    <x v="5"/>
    <s v="24 Ports Switch"/>
    <d v="2011-04-01T00:00:00"/>
    <s v="2011-12"/>
    <m/>
    <n v="0.12329552102376597"/>
    <m/>
    <m/>
    <n v="11172.21"/>
    <m/>
    <n v="11172.21"/>
    <n v="10613.599499999998"/>
    <n v="0"/>
    <n v="10613.599499999998"/>
    <n v="558.61050000000068"/>
    <n v="558.61050000000068"/>
    <n v="6"/>
    <n v="365"/>
    <m/>
    <n v="4.9917808219178079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18017.94140304557"/>
    <n v="17117.044332893292"/>
    <n v="900.89707015227759"/>
    <n v="0.75"/>
    <n v="675.67280261420819"/>
    <n v="900.8970701522793"/>
  </r>
  <r>
    <n v="1565"/>
    <x v="0"/>
    <m/>
    <x v="5"/>
    <s v="Microtek UPS 1000VA"/>
    <d v="2013-09-03T00:00:00"/>
    <s v="2013-14"/>
    <m/>
    <n v="6.3964862298195632E-2"/>
    <m/>
    <m/>
    <n v="11130"/>
    <m/>
    <n v="11130"/>
    <n v="5999.6005171135312"/>
    <n v="711.92891737891739"/>
    <n v="6711.5294344924487"/>
    <n v="4418.4705655075513"/>
    <n v="5130.3994828864688"/>
    <n v="15"/>
    <n v="365"/>
    <m/>
    <n v="4.9917808219178079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5"/>
    <n v="6"/>
    <n v="0.95"/>
    <n v="15873.122775800712"/>
    <n v="15079.466637010675"/>
    <n v="793.65613879003649"/>
    <n v="0.75"/>
    <n v="595.24210409252737"/>
    <n v="793.65613879003627"/>
  </r>
  <r>
    <n v="1566"/>
    <x v="1"/>
    <m/>
    <x v="3"/>
    <s v="Leasable land"/>
    <d v="2012-06-08T00:00:00"/>
    <s v="2012-13"/>
    <m/>
    <n v="1.1111111111111112E-2"/>
    <m/>
    <m/>
    <n v="11052"/>
    <m/>
    <n v="11052"/>
    <n v="1205.1221917808218"/>
    <n v="122.80000000000001"/>
    <n v="1327.9221917808218"/>
    <n v="9724.0778082191791"/>
    <n v="9846.8778082191784"/>
    <n v="90"/>
    <n v="365"/>
    <m/>
    <n v="4.9917808219178079"/>
    <d v="2012-06-01T00:00:00"/>
    <m/>
    <m/>
    <m/>
    <m/>
    <m/>
    <m/>
    <m/>
    <m/>
    <m/>
    <m/>
    <m/>
    <m/>
    <m/>
    <m/>
    <m/>
    <n v="11.686111111111112"/>
    <m/>
    <m/>
    <m/>
    <m/>
    <m/>
    <m/>
    <m/>
    <m/>
  </r>
  <r>
    <n v="1567"/>
    <x v="0"/>
    <m/>
    <x v="5"/>
    <s v="03 Steel Almirah"/>
    <d v="2015-09-01T00:00:00"/>
    <m/>
    <m/>
    <n v="5.0000000000000058E-2"/>
    <m/>
    <m/>
    <n v="11000.42"/>
    <m/>
    <n v="11000.42"/>
    <n v="11000.42"/>
    <n v="0"/>
    <n v="11000.42"/>
    <n v="0"/>
    <n v="0"/>
    <n v="10"/>
    <n v="365"/>
    <m/>
    <n v="4.991780821917807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900.516916140667"/>
    <n v="15105.491070333632"/>
    <n v="795.02584580703478"/>
    <n v="0.75"/>
    <n v="596.26938435527609"/>
    <n v="795.02584580703399"/>
  </r>
  <r>
    <n v="1568"/>
    <x v="0"/>
    <m/>
    <x v="5"/>
    <s v="Stabilizer 5KVA 90 V"/>
    <d v="2013-10-11T00:00:00"/>
    <s v="2013-14"/>
    <m/>
    <n v="6.384687912502357E-2"/>
    <m/>
    <m/>
    <n v="11000.01"/>
    <m/>
    <n v="11000.01"/>
    <n v="5864.7498726702124"/>
    <n v="702.31630884405058"/>
    <n v="6567.066181514263"/>
    <n v="4432.9438184857372"/>
    <n v="5135.2601273297878"/>
    <n v="15"/>
    <n v="365"/>
    <m/>
    <n v="4.9917808219178079"/>
    <d v="2013-10-01T00:00:00"/>
    <m/>
    <m/>
    <m/>
    <m/>
    <m/>
    <m/>
    <m/>
    <s v="a. Manufacture of furniture"/>
    <n v="844"/>
    <n v="22"/>
    <n v="113.3"/>
    <n v="144"/>
    <n v="160.30000000000001"/>
    <n v="1.4148278905560461"/>
    <n v="1.4148278905560461"/>
    <n v="10.344444444444445"/>
    <n v="6"/>
    <n v="0.95"/>
    <n v="15563.120944395412"/>
    <n v="14784.964897175641"/>
    <n v="778.1560472197707"/>
    <n v="0.75"/>
    <n v="583.61703541482802"/>
    <n v="778.15604721977127"/>
  </r>
  <r>
    <n v="1569"/>
    <x v="0"/>
    <m/>
    <x v="5"/>
    <s v="Stabilizer 5KVA 90 V"/>
    <d v="2014-03-18T00:00:00"/>
    <s v="2013-14"/>
    <m/>
    <n v="6.3373924189708844E-2"/>
    <m/>
    <m/>
    <n v="11000.01"/>
    <m/>
    <n v="11000.01"/>
    <n v="5596.9515127179029"/>
    <n v="697.11379982603921"/>
    <n v="6294.0653125439421"/>
    <n v="4705.9446874560581"/>
    <n v="5403.0584872820973"/>
    <n v="15"/>
    <n v="365"/>
    <m/>
    <n v="4.9917808219178079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083333333333332"/>
    <n v="6"/>
    <n v="0.95"/>
    <n v="15293.162211621859"/>
    <n v="14528.504101040766"/>
    <n v="764.65811058109284"/>
    <n v="0.75"/>
    <n v="573.49358293581963"/>
    <n v="764.65811058109364"/>
  </r>
  <r>
    <n v="1570"/>
    <x v="0"/>
    <m/>
    <x v="5"/>
    <s v="Table(60x36x30)three drawers one cupboar"/>
    <d v="2012-04-01T00:00:00"/>
    <s v="2012-13"/>
    <m/>
    <n v="0.10653027397260274"/>
    <m/>
    <m/>
    <n v="10896"/>
    <m/>
    <n v="10896"/>
    <n v="10895.999999999998"/>
    <n v="0"/>
    <n v="10895.999999999998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810.671799807507"/>
    <n v="15970.138209817131"/>
    <n v="840.53358999037664"/>
    <n v="0.75"/>
    <n v="630.40019249278248"/>
    <n v="840.53358999037607"/>
  </r>
  <r>
    <n v="1571"/>
    <x v="0"/>
    <m/>
    <x v="5"/>
    <s v="Table(60x36x30)three drawers one cupboar"/>
    <d v="2012-04-01T00:00:00"/>
    <s v="2012-13"/>
    <m/>
    <n v="0.10457924657534245"/>
    <m/>
    <m/>
    <n v="10896"/>
    <m/>
    <n v="10896"/>
    <n v="10895.999999999998"/>
    <n v="0"/>
    <n v="10895.999999999998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810.671799807507"/>
    <n v="15970.138209817131"/>
    <n v="840.53358999037664"/>
    <n v="0.75"/>
    <n v="630.40019249278248"/>
    <n v="840.53358999037607"/>
  </r>
  <r>
    <n v="1572"/>
    <x v="0"/>
    <m/>
    <x v="11"/>
    <s v=""/>
    <d v="2022-08-24T00:00:00"/>
    <s v="2022-23"/>
    <m/>
    <n v="0.31666666666666665"/>
    <m/>
    <m/>
    <n v="0"/>
    <n v="10856"/>
    <n v="10856"/>
    <m/>
    <n v="2072.0584474885845"/>
    <n v="2072.0584474885845"/>
    <n v="8783.9415525114164"/>
    <n v="0"/>
    <n v="3"/>
    <n v="365"/>
    <m/>
    <n v="4.9917808219178079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4750000000000001"/>
    <n v="5"/>
    <n v="1"/>
    <n v="10872.094885100074"/>
    <n v="3207.2679911045225"/>
    <n v="7664.8268939955515"/>
    <n v="0.75"/>
    <n v="5748.6201704966634"/>
    <n v="5748.6201704966634"/>
  </r>
  <r>
    <n v="1573"/>
    <x v="0"/>
    <m/>
    <x v="5"/>
    <s v="Furniture(Chair&amp;Table)21 Nos.@350/-&amp;500/-Resp"/>
    <d v="2015-09-01T00:00:00"/>
    <m/>
    <m/>
    <n v="0.05"/>
    <m/>
    <m/>
    <n v="10825"/>
    <m/>
    <n v="10825"/>
    <n v="10825"/>
    <n v="0"/>
    <n v="10825"/>
    <n v="0"/>
    <n v="0"/>
    <n v="10"/>
    <n v="365"/>
    <m/>
    <n v="4.991780821917807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646.956717763751"/>
    <n v="14864.608881875563"/>
    <n v="782.34783588818755"/>
    <n v="0.75"/>
    <n v="586.76087691614066"/>
    <n v="782.34783588818823"/>
  </r>
  <r>
    <n v="1574"/>
    <x v="0"/>
    <m/>
    <x v="5"/>
    <s v="MDF With Box 50 Pair"/>
    <d v="2012-04-01T00:00:00"/>
    <s v="2012-13"/>
    <m/>
    <n v="9.7605479452054764E-2"/>
    <m/>
    <m/>
    <n v="10816"/>
    <m/>
    <n v="10816"/>
    <n v="10275.200000000001"/>
    <n v="0"/>
    <n v="10275.200000000001"/>
    <n v="540.79999999999927"/>
    <n v="540.79999999999927"/>
    <n v="6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687.245428296439"/>
    <n v="15852.883156881617"/>
    <n v="834.36227141482232"/>
    <n v="0.75"/>
    <n v="625.77170356111674"/>
    <n v="834.36227141482266"/>
  </r>
  <r>
    <n v="1575"/>
    <x v="0"/>
    <m/>
    <x v="5"/>
    <s v="Office Table"/>
    <d v="2012-04-01T00:00:00"/>
    <s v="2012-13"/>
    <m/>
    <n v="9.6775136986301372E-2"/>
    <m/>
    <m/>
    <n v="10800"/>
    <m/>
    <n v="10800"/>
    <n v="10800"/>
    <n v="0"/>
    <n v="10800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662.560153994225"/>
    <n v="15829.432146294512"/>
    <n v="833.12800769971363"/>
    <n v="0.75"/>
    <n v="624.84600577478523"/>
    <n v="833.12800769971204"/>
  </r>
  <r>
    <n v="1576"/>
    <x v="0"/>
    <m/>
    <x v="5"/>
    <s v="pur office table  &amp; chair  for Project Head "/>
    <d v="2012-04-01T00:00:00"/>
    <s v="2012-13"/>
    <m/>
    <n v="0.10884982876712331"/>
    <m/>
    <m/>
    <n v="10800"/>
    <m/>
    <n v="10800"/>
    <n v="10800"/>
    <n v="0"/>
    <n v="10800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662.560153994225"/>
    <n v="15829.432146294512"/>
    <n v="833.12800769971363"/>
    <n v="0.75"/>
    <n v="624.84600577478523"/>
    <n v="833.12800769971204"/>
  </r>
  <r>
    <n v="1577"/>
    <x v="0"/>
    <m/>
    <x v="5"/>
    <s v="Padestal Fans"/>
    <d v="2010-04-29T00:00:00"/>
    <s v="2010-11"/>
    <m/>
    <n v="0"/>
    <m/>
    <m/>
    <n v="10800"/>
    <m/>
    <n v="10800"/>
    <n v="10260"/>
    <n v="0"/>
    <n v="10260"/>
    <n v="540"/>
    <n v="540"/>
    <n v="5"/>
    <n v="365"/>
    <m/>
    <n v="4.9917808219178079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794444444444444"/>
    <n v="6"/>
    <n v="0.95"/>
    <n v="17904.490103360255"/>
    <n v="17009.265598192243"/>
    <n v="895.22450516801109"/>
    <n v="0.75"/>
    <n v="671.41837887600832"/>
    <n v="895.22450516801348"/>
  </r>
  <r>
    <n v="1578"/>
    <x v="0"/>
    <m/>
    <x v="5"/>
    <s v="Chair highback ,model - 129 (GAYATRI)"/>
    <d v="2012-04-01T00:00:00"/>
    <s v="2012-13"/>
    <m/>
    <n v="0.10559811643835616"/>
    <m/>
    <m/>
    <n v="10784"/>
    <m/>
    <n v="10784"/>
    <n v="10784.000000000002"/>
    <n v="0"/>
    <n v="10784.000000000002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637.874879692012"/>
    <n v="15805.98113570741"/>
    <n v="831.89374398460131"/>
    <n v="0.75"/>
    <n v="623.92030798845099"/>
    <n v="831.89374398460131"/>
  </r>
  <r>
    <n v="1579"/>
    <x v="0"/>
    <m/>
    <x v="5"/>
    <s v="Steel Almirah ( Double Door)"/>
    <d v="2015-09-01T00:00:00"/>
    <m/>
    <m/>
    <n v="5.0000000000000065E-2"/>
    <m/>
    <m/>
    <n v="10784"/>
    <m/>
    <n v="10784"/>
    <n v="10784"/>
    <n v="0"/>
    <n v="10784"/>
    <n v="0"/>
    <n v="0"/>
    <n v="10"/>
    <n v="365"/>
    <m/>
    <n v="4.991780821917807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587.693417493236"/>
    <n v="14808.308746618573"/>
    <n v="779.38467087466233"/>
    <n v="0.75"/>
    <n v="584.53850315599675"/>
    <n v="779.38467087466245"/>
  </r>
  <r>
    <n v="1580"/>
    <x v="0"/>
    <m/>
    <x v="5"/>
    <s v="Chair highback ,model - 129 (GAYATRI)"/>
    <d v="2012-04-01T00:00:00"/>
    <s v="2012-13"/>
    <m/>
    <n v="0.10457924657534248"/>
    <m/>
    <m/>
    <n v="10784"/>
    <m/>
    <n v="10784"/>
    <n v="10783.999999999998"/>
    <n v="0"/>
    <n v="10783.999999999998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637.874879692012"/>
    <n v="15805.98113570741"/>
    <n v="831.89374398460131"/>
    <n v="0.75"/>
    <n v="623.92030798845099"/>
    <n v="831.89374398460131"/>
  </r>
  <r>
    <n v="1581"/>
    <x v="0"/>
    <m/>
    <x v="5"/>
    <s v="UPS APC 550VA 5 No @ 2150,GRN NO.10"/>
    <d v="2012-04-01T00:00:00"/>
    <s v="2012-13"/>
    <m/>
    <n v="7.3179452054794494E-2"/>
    <m/>
    <m/>
    <n v="10750"/>
    <m/>
    <n v="10750"/>
    <n v="10212.5"/>
    <n v="0"/>
    <n v="10212.5"/>
    <n v="537.5"/>
    <n v="537.5"/>
    <n v="6"/>
    <n v="365"/>
    <m/>
    <n v="9.99178082191780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585.418671799809"/>
    <n v="15756.14773820982"/>
    <n v="829.270933589989"/>
    <n v="0.75"/>
    <n v="621.95320019249175"/>
    <n v="829.27093358999116"/>
  </r>
  <r>
    <n v="1582"/>
    <x v="0"/>
    <m/>
    <x v="5"/>
    <s v="10Ceiling fan"/>
    <d v="2015-09-01T00:00:00"/>
    <m/>
    <m/>
    <n v="0"/>
    <m/>
    <m/>
    <n v="10725.75"/>
    <m/>
    <n v="10725.75"/>
    <n v="10189.4625"/>
    <n v="0"/>
    <n v="10189.4625"/>
    <n v="536.28750000000036"/>
    <n v="536.28750000000036"/>
    <n v="5"/>
    <n v="365"/>
    <m/>
    <n v="9.9917808219178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503.496167718666"/>
    <n v="14728.321359332731"/>
    <n v="775.17480838593474"/>
    <n v="0.75"/>
    <n v="581.38110628945105"/>
    <n v="775.17480838593394"/>
  </r>
  <r>
    <n v="1583"/>
    <x v="0"/>
    <m/>
    <x v="5"/>
    <s v="Digital multi meter 17B-Fluke."/>
    <d v="2013-05-02T00:00:00"/>
    <s v="2013-14"/>
    <m/>
    <n v="6.43619918303832E-2"/>
    <m/>
    <m/>
    <n v="10710"/>
    <m/>
    <n v="10710"/>
    <n v="5980.0536792053144"/>
    <n v="689.31693250340402"/>
    <n v="6669.3706117087186"/>
    <n v="4040.6293882912814"/>
    <n v="4729.9463207946856"/>
    <n v="15"/>
    <n v="365"/>
    <m/>
    <n v="9.991780821917807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6111111111111"/>
    <n v="6"/>
    <n v="0.95"/>
    <n v="15765.041322314049"/>
    <n v="14976.789256198346"/>
    <n v="788.2520661157032"/>
    <n v="0.75"/>
    <n v="591.1890495867774"/>
    <n v="788.2520661157032"/>
  </r>
  <r>
    <n v="1584"/>
    <x v="0"/>
    <m/>
    <x v="5"/>
    <s v="Digital Temperature Gun"/>
    <d v="2013-07-12T00:00:00"/>
    <s v="2013-14"/>
    <m/>
    <n v="6.4132290867229463E-2"/>
    <m/>
    <m/>
    <n v="10710"/>
    <m/>
    <n v="10710"/>
    <n v="5861.4154349288783"/>
    <n v="686.8568351880275"/>
    <n v="6548.2722701169059"/>
    <n v="4161.7277298830941"/>
    <n v="4848.5845650711217"/>
    <n v="15"/>
    <n v="365"/>
    <m/>
    <n v="9.991780821917807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91666666666667"/>
    <n v="6"/>
    <n v="0.95"/>
    <n v="16105.18761726079"/>
    <n v="15299.928236397751"/>
    <n v="805.25938086303904"/>
    <n v="0.75"/>
    <n v="603.94453564727928"/>
    <n v="805.25938086304018"/>
  </r>
  <r>
    <n v="1585"/>
    <x v="0"/>
    <m/>
    <x v="5"/>
    <s v="Digital Temperature Gun"/>
    <d v="2013-12-07T00:00:00"/>
    <s v="2013-14"/>
    <m/>
    <n v="6.3673041044776127E-2"/>
    <m/>
    <m/>
    <n v="10710"/>
    <m/>
    <n v="10710"/>
    <n v="5615.7893758945002"/>
    <n v="681.93826958955231"/>
    <n v="6297.7276454840521"/>
    <n v="4412.2723545159479"/>
    <n v="5094.2106241054998"/>
    <n v="15"/>
    <n v="365"/>
    <m/>
    <s v="infinite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88888888888888"/>
    <n v="6"/>
    <n v="0.95"/>
    <n v="15112.790492957747"/>
    <n v="14357.150968309859"/>
    <n v="755.63952464788781"/>
    <n v="0.75"/>
    <n v="566.72964348591586"/>
    <n v="755.63952464788804"/>
  </r>
  <r>
    <n v="1586"/>
    <x v="0"/>
    <m/>
    <x v="5"/>
    <s v="SOFA SET"/>
    <d v="2007-11-28T00:00:00"/>
    <s v="2007-08"/>
    <m/>
    <n v="0.18109941443212821"/>
    <m/>
    <m/>
    <n v="10688"/>
    <m/>
    <n v="10688"/>
    <n v="10688"/>
    <n v="0"/>
    <n v="10688"/>
    <n v="0"/>
    <n v="0"/>
    <n v="10"/>
    <n v="365"/>
    <m/>
    <n v="9.991780821917807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3888888888889"/>
    <n v="6"/>
    <n v="0.95"/>
    <n v="20019.151154112424"/>
    <n v="19018.1935964068"/>
    <n v="1000.9575577056239"/>
    <n v="0.75"/>
    <n v="750.71816827921793"/>
    <n v="1000.9575577056221"/>
  </r>
  <r>
    <n v="1587"/>
    <x v="0"/>
    <m/>
    <x v="5"/>
    <s v="Steel Almirah"/>
    <d v="2016-03-07T00:00:00"/>
    <s v="2015-16"/>
    <m/>
    <n v="6.3333333333333325E-2"/>
    <m/>
    <m/>
    <n v="10511"/>
    <m/>
    <n v="10511"/>
    <n v="4039.7756621004564"/>
    <n v="665.6966666666666"/>
    <n v="4705.4723287671231"/>
    <n v="5805.5276712328769"/>
    <n v="6471.2243378995436"/>
    <n v="15"/>
    <n v="365"/>
    <m/>
    <n v="-1.1671232876712327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14702.559336823735"/>
    <n v="13967.431369982547"/>
    <n v="735.12796684118803"/>
    <n v="0.75"/>
    <n v="551.34597513089102"/>
    <n v="735.12796684118746"/>
  </r>
  <r>
    <n v="1588"/>
    <x v="0"/>
    <m/>
    <x v="5"/>
    <s v="Chair With Arm"/>
    <d v="2012-04-01T00:00:00"/>
    <s v="2012-13"/>
    <m/>
    <n v="9.4954178082191767E-2"/>
    <m/>
    <m/>
    <n v="10500"/>
    <m/>
    <n v="10500"/>
    <n v="10500"/>
    <n v="0"/>
    <n v="10500"/>
    <n v="0"/>
    <n v="0"/>
    <n v="10"/>
    <n v="365"/>
    <m/>
    <n v="-1.589041095890411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199.711260827718"/>
    <n v="15389.725697786333"/>
    <n v="809.98556304138583"/>
    <n v="0.75"/>
    <n v="607.48917228103937"/>
    <n v="809.98556304138663"/>
  </r>
  <r>
    <n v="1589"/>
    <x v="0"/>
    <m/>
    <x v="5"/>
    <s v="Mobile Blackberry 8320"/>
    <d v="2008-05-04T00:00:00"/>
    <s v="2008-09"/>
    <m/>
    <n v="0.66941256830601092"/>
    <m/>
    <m/>
    <n v="10500"/>
    <m/>
    <n v="10500"/>
    <n v="9975"/>
    <n v="0"/>
    <n v="9975"/>
    <n v="525"/>
    <n v="525"/>
    <n v="5"/>
    <n v="365"/>
    <m/>
    <n v="-1.4219178082191783"/>
    <d v="2008-05-01T00:00:00"/>
    <s v="Furniture"/>
    <n v="628"/>
    <n v="44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780555555555555"/>
    <n v="6"/>
    <n v="0.95"/>
    <n v="18544.582617854063"/>
    <n v="17617.353486961358"/>
    <n v="927.22913089270514"/>
    <n v="0.75"/>
    <n v="695.42184816952886"/>
    <n v="927.22913089270401"/>
  </r>
  <r>
    <n v="1590"/>
    <x v="0"/>
    <m/>
    <x v="5"/>
    <s v="RELIANCE 3G DATA CARD"/>
    <d v="2015-09-01T00:00:00"/>
    <m/>
    <m/>
    <n v="0"/>
    <m/>
    <m/>
    <n v="10499.94"/>
    <m/>
    <n v="10499.94"/>
    <n v="10470.928931506849"/>
    <n v="0"/>
    <n v="10470.928931506849"/>
    <n v="29.01106849315147"/>
    <n v="29.01106849315147"/>
    <n v="5"/>
    <n v="365"/>
    <m/>
    <n v="0.7561643835616438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177.099927862941"/>
    <n v="14418.244931469791"/>
    <n v="758.85499639314912"/>
    <n v="0.75"/>
    <n v="569.14124729486184"/>
    <n v="758.85499639314776"/>
  </r>
  <r>
    <n v="1591"/>
    <x v="0"/>
    <m/>
    <x v="5"/>
    <s v="01 Battery-12V 24 plate"/>
    <d v="2012-04-01T00:00:00"/>
    <s v="2012-13"/>
    <m/>
    <n v="6.8912539515279245E-2"/>
    <m/>
    <m/>
    <n v="10499.89"/>
    <m/>
    <n v="10499.89"/>
    <n v="6357.0250773445741"/>
    <n v="723.5740845310853"/>
    <n v="7080.5991618756598"/>
    <n v="3419.2908381243396"/>
    <n v="4142.8649226554253"/>
    <n v="15"/>
    <n v="365"/>
    <m/>
    <n v="-1.090410958904109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199.541549566891"/>
    <n v="15389.564472088545"/>
    <n v="809.97707747834647"/>
    <n v="0.75"/>
    <n v="607.48280810875985"/>
    <n v="809.97707747834534"/>
  </r>
  <r>
    <n v="1592"/>
    <x v="0"/>
    <m/>
    <x v="5"/>
    <s v="Bed Sheet with Pillow Cover"/>
    <d v="2015-09-01T00:00:00"/>
    <m/>
    <m/>
    <n v="0.90958904109589045"/>
    <m/>
    <m/>
    <n v="10440.36"/>
    <m/>
    <n v="10440.36"/>
    <n v="10440.36"/>
    <n v="0"/>
    <n v="10440.36"/>
    <n v="0"/>
    <n v="0"/>
    <n v="10"/>
    <n v="365"/>
    <m/>
    <n v="0.1589041095890406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090.980234445447"/>
    <n v="14336.431222723175"/>
    <n v="754.54901172227255"/>
    <n v="0.75"/>
    <n v="565.91175879170441"/>
    <n v="754.54901172227301"/>
  </r>
  <r>
    <n v="1593"/>
    <x v="0"/>
    <m/>
    <x v="5"/>
    <s v="Panasonic IP Phone (HGT-100)"/>
    <d v="2012-04-01T00:00:00"/>
    <s v="2012-13"/>
    <m/>
    <n v="9.4496712328767107E-2"/>
    <m/>
    <m/>
    <n v="10400"/>
    <m/>
    <n v="10400"/>
    <n v="9880"/>
    <n v="0"/>
    <n v="9880"/>
    <n v="520"/>
    <n v="520"/>
    <n v="6"/>
    <n v="365"/>
    <m/>
    <n v="0.1589041095890406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045.428296438884"/>
    <n v="15243.15688161694"/>
    <n v="802.27141482194384"/>
    <n v="0.75"/>
    <n v="601.70356111645788"/>
    <n v="802.27141482194486"/>
  </r>
  <r>
    <n v="1594"/>
    <x v="0"/>
    <m/>
    <x v="5"/>
    <s v="Music System"/>
    <d v="2009-05-20T00:00:00"/>
    <s v="2009-10"/>
    <m/>
    <n v="7.0954570037858294E-2"/>
    <m/>
    <m/>
    <n v="10400"/>
    <m/>
    <n v="10400"/>
    <n v="8307.1024189306299"/>
    <n v="737.92752839372622"/>
    <n v="9045.0299473243558"/>
    <n v="1354.9700526756442"/>
    <n v="2092.8975810693701"/>
    <n v="15"/>
    <n v="365"/>
    <m/>
    <n v="-1.646575342465753"/>
    <d v="2009-05-01T00:00:00"/>
    <s v="Furniture"/>
    <n v="628"/>
    <n v="56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736111111111111"/>
    <n v="6"/>
    <n v="0.95"/>
    <n v="18552.107570819895"/>
    <n v="17624.502192278898"/>
    <n v="927.60537854099675"/>
    <n v="0.75"/>
    <n v="695.70403390574756"/>
    <n v="927.60537854099562"/>
  </r>
  <r>
    <n v="1595"/>
    <x v="0"/>
    <m/>
    <x v="5"/>
    <s v="Water Bottel Dispenser"/>
    <d v="2018-03-31T00:00:00"/>
    <s v="2017-18"/>
    <m/>
    <n v="0.19"/>
    <m/>
    <m/>
    <n v="10400"/>
    <m/>
    <n v="10400"/>
    <n v="7906.7068493150682"/>
    <n v="1976"/>
    <n v="9882.7068493150691"/>
    <n v="517.29315068493088"/>
    <n v="2493.2931506849318"/>
    <n v="10"/>
    <n v="365"/>
    <m/>
    <n v="0.54246575342465775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3379.775280898877"/>
    <n v="12445.978464419477"/>
    <n v="933.79681647940015"/>
    <n v="0.75"/>
    <n v="700.34761235955011"/>
    <n v="700.34761235955011"/>
  </r>
  <r>
    <n v="1596"/>
    <x v="0"/>
    <m/>
    <x v="5"/>
    <s v="Water Bottel Dispenser"/>
    <d v="2018-03-31T00:00:00"/>
    <s v="2017-18"/>
    <m/>
    <n v="0.19"/>
    <m/>
    <m/>
    <n v="10399.99"/>
    <m/>
    <n v="10399.99"/>
    <n v="7906.6992467123282"/>
    <n v="1975.9981"/>
    <n v="9882.697346712328"/>
    <n v="517.29265328767178"/>
    <n v="2493.2907532876716"/>
    <n v="10"/>
    <n v="365"/>
    <m/>
    <n v="0.54246575342465775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3379.762415730338"/>
    <n v="12445.966497132491"/>
    <n v="933.79591859784705"/>
    <n v="0.75"/>
    <n v="700.34693894838529"/>
    <n v="700.34693894838529"/>
  </r>
  <r>
    <n v="1597"/>
    <x v="0"/>
    <m/>
    <x v="5"/>
    <s v="FOR OFFICE USED"/>
    <d v="2021-06-05T00:00:00"/>
    <s v="2021-22"/>
    <m/>
    <n v="9.5000000000000001E-2"/>
    <m/>
    <m/>
    <n v="10300.200000000001"/>
    <m/>
    <n v="10300.200000000001"/>
    <n v="804.26219178082204"/>
    <n v="978.51900000000012"/>
    <n v="1782.7811917808222"/>
    <n v="8517.4188082191795"/>
    <n v="9495.9378082191779"/>
    <n v="10"/>
    <n v="365"/>
    <m/>
    <n v="-1.4575342465753423"/>
    <d v="2021-06-01T00:00:00"/>
    <m/>
    <m/>
    <m/>
    <m/>
    <m/>
    <m/>
    <m/>
    <s v="g. Manufacture of office machinery and equipment"/>
    <n v="747"/>
    <n v="114"/>
    <n v="130.19999999999999"/>
    <n v="144"/>
    <n v="130.19999999999999"/>
    <n v="1"/>
    <n v="1"/>
    <n v="2.6944444444444446"/>
    <n v="8"/>
    <n v="1"/>
    <n v="10300.200000000001"/>
    <n v="3469.1645833333337"/>
    <n v="6831.0354166666675"/>
    <n v="0.75"/>
    <n v="5123.2765625000011"/>
    <n v="5123.2765625000011"/>
  </r>
  <r>
    <n v="1598"/>
    <x v="0"/>
    <m/>
    <x v="5"/>
    <s v="01 Stabliser 4KVA"/>
    <d v="2012-04-01T00:00:00"/>
    <s v="2012-13"/>
    <m/>
    <n v="7.2736564805057954E-2"/>
    <m/>
    <m/>
    <n v="10266.65"/>
    <m/>
    <n v="10266.65"/>
    <n v="6019.5132347207582"/>
    <n v="746.7608530558482"/>
    <n v="6766.2740877766064"/>
    <n v="3500.3759122233932"/>
    <n v="4247.1367652792414"/>
    <n v="15"/>
    <n v="365"/>
    <m/>
    <n v="0.5561643835616436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839.69196342637"/>
    <n v="15047.707365255052"/>
    <n v="791.98459817131879"/>
    <n v="0.75"/>
    <n v="593.9884486284891"/>
    <n v="791.98459817131925"/>
  </r>
  <r>
    <n v="1599"/>
    <x v="0"/>
    <m/>
    <x v="5"/>
    <s v="UPS System-for PC"/>
    <d v="2012-04-01T00:00:00"/>
    <s v="2012-13"/>
    <m/>
    <n v="8.9389452054794469E-2"/>
    <m/>
    <m/>
    <n v="10249.98"/>
    <m/>
    <n v="10249.98"/>
    <n v="9737.4809999999998"/>
    <n v="0"/>
    <n v="9737.4809999999998"/>
    <n v="512.4989999999998"/>
    <n v="512.4989999999998"/>
    <n v="6"/>
    <n v="365"/>
    <m/>
    <n v="-1.230136986301370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813.972993262752"/>
    <n v="15023.274343599616"/>
    <n v="790.69864966313617"/>
    <n v="0.75"/>
    <n v="593.02398724735212"/>
    <n v="790.69864966313833"/>
  </r>
  <r>
    <n v="1600"/>
    <x v="0"/>
    <m/>
    <x v="5"/>
    <s v="EHS &amp; FIRE"/>
    <d v="2021-04-08T00:00:00"/>
    <s v="2021-22"/>
    <m/>
    <n v="9.5000000000000001E-2"/>
    <m/>
    <m/>
    <n v="10219.98"/>
    <m/>
    <n v="10219.98"/>
    <n v="952.27813643835611"/>
    <n v="970.8981"/>
    <n v="1923.1762364383562"/>
    <n v="8296.8037635616438"/>
    <n v="9267.7018635616441"/>
    <n v="10"/>
    <n v="365"/>
    <m/>
    <n v="0.82465753424657517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527777777777779"/>
    <n v="6"/>
    <n v="0.95"/>
    <n v="11236.370329218107"/>
    <n v="5075.3540331952063"/>
    <n v="6161.0162960229009"/>
    <n v="0.75"/>
    <n v="4620.7622220171761"/>
    <n v="4620.7622220171761"/>
  </r>
  <r>
    <n v="1601"/>
    <x v="0"/>
    <m/>
    <x v="5"/>
    <s v="Ceiling fans"/>
    <d v="2015-09-01T00:00:00"/>
    <m/>
    <m/>
    <n v="0.78561643835616435"/>
    <m/>
    <m/>
    <n v="10200"/>
    <m/>
    <n v="10200"/>
    <n v="9690"/>
    <n v="0"/>
    <n v="9690"/>
    <n v="510"/>
    <n v="510"/>
    <n v="5"/>
    <n v="365"/>
    <m/>
    <n v="5.991780821917807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4743.552750225428"/>
    <n v="14006.375112714157"/>
    <n v="737.17763751127131"/>
    <n v="0.75"/>
    <n v="552.88322813345349"/>
    <n v="737.17763751127211"/>
  </r>
  <r>
    <n v="1602"/>
    <x v="0"/>
    <m/>
    <x v="5"/>
    <s v="COMPUTER"/>
    <d v="2016-07-04T00:00:00"/>
    <s v="2016-17"/>
    <m/>
    <n v="0.31666666666666665"/>
    <m/>
    <m/>
    <n v="10200"/>
    <m/>
    <n v="10200"/>
    <n v="9690"/>
    <n v="0"/>
    <n v="9690"/>
    <n v="510"/>
    <n v="510"/>
    <n v="3"/>
    <n v="365"/>
    <m/>
    <n v="5.9917808219178079"/>
    <d v="2016-07-01T00:00:00"/>
    <m/>
    <m/>
    <m/>
    <m/>
    <m/>
    <m/>
    <m/>
    <s v="Personal Computer (P.C.)"/>
    <n v="645"/>
    <n v="55"/>
    <n v="115.6"/>
    <n v="144"/>
    <n v="115.6"/>
    <n v="1"/>
    <n v="1"/>
    <n v="7.6138888888888889"/>
    <n v="5"/>
    <n v="1"/>
    <n v="10200"/>
    <n v="10200"/>
    <n v="0"/>
    <n v="0.75"/>
    <n v="0"/>
    <n v="0"/>
  </r>
  <r>
    <n v="1603"/>
    <x v="0"/>
    <m/>
    <x v="5"/>
    <s v="Steel Almirah"/>
    <d v="2008-02-28T00:00:00"/>
    <s v="2007-08"/>
    <m/>
    <n v="1.279803646563815E-2"/>
    <m/>
    <m/>
    <n v="10125"/>
    <m/>
    <n v="10125"/>
    <n v="10125"/>
    <n v="0"/>
    <n v="10125"/>
    <n v="0"/>
    <n v="0"/>
    <n v="10"/>
    <n v="365"/>
    <m/>
    <n v="5.9917808219178079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63888888888889"/>
    <n v="6"/>
    <n v="0.95"/>
    <n v="18541.742538428392"/>
    <n v="17614.655411506974"/>
    <n v="927.08712692141853"/>
    <n v="0.75"/>
    <n v="695.3153451910639"/>
    <n v="927.08712692142046"/>
  </r>
  <r>
    <n v="1604"/>
    <x v="0"/>
    <m/>
    <x v="5"/>
    <s v="Offical Table 4x2 "/>
    <d v="2008-10-10T00:00:00"/>
    <s v="2008-09"/>
    <m/>
    <n v="1.105390672319807E-2"/>
    <m/>
    <m/>
    <n v="10062"/>
    <m/>
    <n v="10062"/>
    <n v="10062"/>
    <n v="0"/>
    <n v="10062"/>
    <n v="0"/>
    <n v="0"/>
    <n v="10"/>
    <n v="365"/>
    <m/>
    <n v="5.9917808219178079"/>
    <d v="2008-10-01T00:00:00"/>
    <s v="Furniture"/>
    <n v="628"/>
    <n v="49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47222222222221"/>
    <n v="6"/>
    <n v="0.95"/>
    <n v="17771.00860008072"/>
    <n v="16882.458170076683"/>
    <n v="888.55043000403748"/>
    <n v="0.75"/>
    <n v="666.41282250302811"/>
    <n v="888.5504300040368"/>
  </r>
  <r>
    <n v="1605"/>
    <x v="0"/>
    <m/>
    <x v="5"/>
    <s v="Steel Office Table, 48&quot;X30&quot; 1si"/>
    <d v="2015-09-01T00:00:00"/>
    <m/>
    <m/>
    <n v="4.9999999999999926E-2"/>
    <m/>
    <m/>
    <n v="10044.75"/>
    <m/>
    <n v="10044.75"/>
    <n v="10044.75"/>
    <n v="0"/>
    <n v="10044.75"/>
    <n v="0"/>
    <n v="0"/>
    <n v="10"/>
    <n v="365"/>
    <m/>
    <n v="5.991780821917807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4519.147204688908"/>
    <n v="13793.189844454462"/>
    <n v="725.95736023444624"/>
    <n v="0.75"/>
    <n v="544.46802017583468"/>
    <n v="725.95736023444601"/>
  </r>
  <r>
    <n v="1606"/>
    <x v="0"/>
    <m/>
    <x v="5"/>
    <s v="FOR FIRE &amp; SAFETY WORK"/>
    <d v="2021-05-18T00:00:00"/>
    <s v="2021-22"/>
    <m/>
    <n v="0.19"/>
    <m/>
    <m/>
    <n v="10030"/>
    <m/>
    <n v="10030"/>
    <n v="1660.3084931506851"/>
    <n v="1905.7"/>
    <n v="3566.0084931506854"/>
    <n v="6463.9915068493146"/>
    <n v="8369.6915068493145"/>
    <n v="5"/>
    <n v="365"/>
    <m/>
    <n v="5.9917808219178079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416666666666667"/>
    <n v="6"/>
    <n v="0.95"/>
    <n v="10989.808612440193"/>
    <n v="4770.6453914141421"/>
    <n v="6219.1632210260505"/>
    <n v="0.75"/>
    <n v="4664.3724157695378"/>
    <n v="4664.3724157695378"/>
  </r>
  <r>
    <n v="1607"/>
    <x v="0"/>
    <m/>
    <x v="5"/>
    <s v=" Wooden Cot"/>
    <d v="2012-04-01T00:00:00"/>
    <s v="2012-13"/>
    <m/>
    <n v="9.497585616438356E-2"/>
    <m/>
    <m/>
    <n v="10000"/>
    <m/>
    <n v="10000"/>
    <n v="10000"/>
    <n v="0"/>
    <n v="10000"/>
    <n v="0"/>
    <n v="0"/>
    <n v="10"/>
    <n v="365"/>
    <m/>
    <n v="5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428.296438883543"/>
    <n v="14656.881616939365"/>
    <n v="771.41482194417767"/>
    <n v="0.75"/>
    <n v="578.56111645813326"/>
    <n v="771.41482194417779"/>
  </r>
  <r>
    <n v="1608"/>
    <x v="0"/>
    <m/>
    <x v="5"/>
    <s v="Mobile"/>
    <d v="2012-04-01T00:00:00"/>
    <s v="2012-13"/>
    <m/>
    <n v="0.22119080145719491"/>
    <m/>
    <m/>
    <n v="10000"/>
    <m/>
    <n v="10000"/>
    <n v="9500"/>
    <n v="0"/>
    <n v="9500"/>
    <n v="500"/>
    <n v="500"/>
    <n v="5"/>
    <n v="365"/>
    <m/>
    <n v="5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428.296438883543"/>
    <n v="14656.881616939365"/>
    <n v="771.41482194417767"/>
    <n v="0.75"/>
    <n v="578.56111645813326"/>
    <n v="771.41482194417779"/>
  </r>
  <r>
    <n v="1609"/>
    <x v="0"/>
    <m/>
    <x v="5"/>
    <s v="TV 21"/>
    <d v="2007-12-31T00:00:00"/>
    <s v="2007-08"/>
    <m/>
    <n v="7.4691199908925324E-2"/>
    <m/>
    <m/>
    <n v="10000"/>
    <m/>
    <n v="10000"/>
    <n v="8943.3970856102023"/>
    <n v="746.91199908925319"/>
    <n v="9690.3090846994564"/>
    <n v="309.69091530054357"/>
    <n v="1056.6029143897977"/>
    <n v="15"/>
    <n v="365"/>
    <m/>
    <n v="5.9917808219178079"/>
    <d v="2007-12-01T00:00:00"/>
    <s v="T.V.Sets"/>
    <n v="742"/>
    <n v="39"/>
    <n v="79.7"/>
    <n v="90"/>
    <n v="73.099999999999994"/>
    <n v="0.91718946047678784"/>
    <s v="Colour TV"/>
    <n v="652"/>
    <n v="4"/>
    <n v="97.5"/>
    <n v="144"/>
    <n v="95.4"/>
    <n v="0.97846153846153849"/>
    <n v="0.89743461055882634"/>
    <n v="16.125"/>
    <n v="8"/>
    <n v="0.9"/>
    <n v="8974.3461055882635"/>
    <n v="8076.911495029437"/>
    <n v="897.43461055882653"/>
    <n v="0.75"/>
    <n v="673.0759579191199"/>
    <n v="897.43461055882619"/>
  </r>
  <r>
    <n v="1610"/>
    <x v="0"/>
    <m/>
    <x v="5"/>
    <s v="SIT UP BENCH"/>
    <d v="2013-07-30T00:00:00"/>
    <s v="2013-14"/>
    <m/>
    <n v="6.4075047801147228E-2"/>
    <m/>
    <m/>
    <n v="10000"/>
    <m/>
    <n v="10000"/>
    <n v="5444.8394405301351"/>
    <n v="640.7504780114723"/>
    <n v="6085.5899185416074"/>
    <n v="3914.4100814583926"/>
    <n v="4555.1605594698649"/>
    <n v="15"/>
    <n v="365"/>
    <m/>
    <n v="5.9917808219178079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15037.5234521576"/>
    <n v="14285.647279549719"/>
    <n v="751.87617260788102"/>
    <n v="0.75"/>
    <n v="563.90712945591076"/>
    <n v="751.87617260788068"/>
  </r>
  <r>
    <n v="1611"/>
    <x v="0"/>
    <m/>
    <x v="5"/>
    <s v="Eurekaforbs Aquaguard 1Nos. At BBSR"/>
    <d v="2012-04-01T00:00:00"/>
    <s v="2012-13"/>
    <m/>
    <n v="6.3316649104320333E-2"/>
    <m/>
    <m/>
    <n v="9990"/>
    <m/>
    <n v="9990"/>
    <n v="6327.8333772391979"/>
    <n v="632.53332455216014"/>
    <n v="6960.3667017913576"/>
    <n v="3029.6332982086424"/>
    <n v="3662.1666227608021"/>
    <n v="15"/>
    <n v="365"/>
    <m/>
    <n v="5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412.868142444659"/>
    <n v="14642.224735322427"/>
    <n v="770.64340712223202"/>
    <n v="0.75"/>
    <n v="577.98255534167401"/>
    <n v="770.64340712223361"/>
  </r>
  <r>
    <n v="1612"/>
    <x v="0"/>
    <m/>
    <x v="5"/>
    <s v="Exhaust Fan 18&quot;"/>
    <d v="2016-03-31T00:00:00"/>
    <s v="2015-16"/>
    <m/>
    <n v="6.3333333333333325E-2"/>
    <m/>
    <m/>
    <n v="9975.6"/>
    <m/>
    <n v="9975.6"/>
    <n v="3792.458926027397"/>
    <n v="631.7879999999999"/>
    <n v="4424.2469260273965"/>
    <n v="5551.3530739726039"/>
    <n v="6183.1410739726034"/>
    <n v="15"/>
    <n v="365"/>
    <m/>
    <n v="5.9917808219178079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3953.653403141363"/>
    <n v="13255.970732984295"/>
    <n v="697.68267015706806"/>
    <n v="0.75"/>
    <n v="523.26200261780104"/>
    <n v="697.68267015706874"/>
  </r>
  <r>
    <n v="1613"/>
    <x v="0"/>
    <m/>
    <x v="5"/>
    <s v="Executive Chairs-T/F TO ASSETS"/>
    <d v="2018-03-31T00:00:00"/>
    <s v="2017-18"/>
    <m/>
    <n v="0.19"/>
    <m/>
    <m/>
    <n v="9900.14"/>
    <m/>
    <n v="9900.14"/>
    <n v="7526.6831487671234"/>
    <n v="1881.0265999999999"/>
    <n v="9407.7097487671235"/>
    <n v="492.43025123287589"/>
    <n v="2373.456851232876"/>
    <n v="10"/>
    <n v="365"/>
    <m/>
    <n v="5.9917808219178079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2736.696966292135"/>
    <n v="11847.781657186328"/>
    <n v="888.91530910580695"/>
    <n v="0.75"/>
    <n v="666.68648182935522"/>
    <n v="666.68648182935522"/>
  </r>
  <r>
    <n v="1614"/>
    <x v="0"/>
    <m/>
    <x v="5"/>
    <s v="Office Table"/>
    <d v="2019-12-11T00:00:00"/>
    <s v="2019-20"/>
    <m/>
    <n v="9.5000000000000001E-2"/>
    <m/>
    <m/>
    <n v="9890"/>
    <m/>
    <n v="9890"/>
    <n v="2167.4002739726029"/>
    <n v="939.55"/>
    <n v="3106.9502739726031"/>
    <n v="6783.0497260273969"/>
    <n v="7722.5997260273971"/>
    <n v="10"/>
    <n v="365"/>
    <m/>
    <n v="-1.6821917808219178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77777777777778"/>
    <n v="6"/>
    <n v="0.95"/>
    <n v="12167.052954719877"/>
    <n v="8048.2802137517401"/>
    <n v="4118.7727409681365"/>
    <n v="0.75"/>
    <n v="3089.0795557261026"/>
    <n v="3089.0795557261026"/>
  </r>
  <r>
    <n v="1615"/>
    <x v="0"/>
    <m/>
    <x v="5"/>
    <s v="02 nos of 4KVA AC stabilizer 130V-270V."/>
    <d v="2012-04-01T00:00:00"/>
    <s v="2012-13"/>
    <m/>
    <n v="7.1255005268703903E-2"/>
    <m/>
    <m/>
    <n v="9801.43"/>
    <m/>
    <n v="9801.43"/>
    <n v="5819.3537685458377"/>
    <n v="698.40094629083251"/>
    <n v="6517.7547148366702"/>
    <n v="3283.67528516333"/>
    <n v="3982.0762314541626"/>
    <n v="15"/>
    <n v="365"/>
    <m/>
    <n v="5.2054794520548064E-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121.936756496632"/>
    <n v="14365.8399186718"/>
    <n v="756.09683782483262"/>
    <n v="0.75"/>
    <n v="567.07262836862446"/>
    <n v="756.09683782483228"/>
  </r>
  <r>
    <n v="1616"/>
    <x v="0"/>
    <m/>
    <x v="5"/>
    <s v="Revolving Chair"/>
    <d v="2012-04-01T00:00:00"/>
    <s v="2012-13"/>
    <m/>
    <n v="9.6775136986301372E-2"/>
    <m/>
    <m/>
    <n v="9787.5"/>
    <m/>
    <n v="9787.5"/>
    <n v="9787.5"/>
    <n v="0"/>
    <n v="9787.5"/>
    <n v="0"/>
    <n v="0"/>
    <n v="10"/>
    <n v="365"/>
    <m/>
    <n v="5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100.445139557267"/>
    <n v="14345.422882579402"/>
    <n v="755.02225697786525"/>
    <n v="0.75"/>
    <n v="566.26669273339894"/>
    <n v="755.022256977864"/>
  </r>
  <r>
    <n v="1617"/>
    <x v="0"/>
    <m/>
    <x v="5"/>
    <s v="HARD DISK 6 TB,BULLET CAMERA"/>
    <d v="2020-11-17T00:00:00"/>
    <s v="2020-21"/>
    <m/>
    <n v="0.19"/>
    <m/>
    <m/>
    <n v="9764.5"/>
    <m/>
    <n v="9764.5"/>
    <n v="2541.4452054794519"/>
    <n v="1855.2550000000001"/>
    <n v="4396.7002054794521"/>
    <n v="5367.7997945205479"/>
    <n v="7223.0547945205481"/>
    <n v="5"/>
    <n v="365"/>
    <m/>
    <n v="-1.5342465753424657"/>
    <d v="2020-11-01T00:00:00"/>
    <m/>
    <m/>
    <m/>
    <m/>
    <m/>
    <m/>
    <m/>
    <s v="a. Manufacture of furniture"/>
    <n v="844"/>
    <n v="107"/>
    <n v="133.6"/>
    <n v="144"/>
    <n v="160.30000000000001"/>
    <n v="1.1998502994011977"/>
    <n v="1.1998502994011977"/>
    <n v="3.2444444444444445"/>
    <n v="6"/>
    <n v="0.95"/>
    <n v="11715.938248502995"/>
    <n v="6018.5208706198709"/>
    <n v="5697.4173778831237"/>
    <n v="0.75"/>
    <n v="4273.0630334123425"/>
    <n v="4273.0630334123425"/>
  </r>
  <r>
    <n v="1618"/>
    <x v="0"/>
    <m/>
    <x v="5"/>
    <s v="2 MP IR BULLET CAMERA"/>
    <d v="2020-10-31T00:00:00"/>
    <s v="2020-21"/>
    <m/>
    <n v="0.19"/>
    <m/>
    <m/>
    <n v="9764.5"/>
    <m/>
    <n v="9764.5"/>
    <n v="2627.8543424657537"/>
    <n v="1855.2550000000001"/>
    <n v="4483.1093424657538"/>
    <n v="5281.3906575342462"/>
    <n v="7136.6456575342463"/>
    <n v="5"/>
    <n v="365"/>
    <m/>
    <n v="-1.2082191780821914"/>
    <d v="2020-10-01T00:00:00"/>
    <m/>
    <m/>
    <m/>
    <m/>
    <m/>
    <m/>
    <m/>
    <s v="a. Manufacture of furniture"/>
    <n v="844"/>
    <n v="106"/>
    <n v="132.5"/>
    <n v="144"/>
    <n v="160.30000000000001"/>
    <n v="1.209811320754717"/>
    <n v="1.209811320754717"/>
    <n v="3.2916666666666665"/>
    <n v="6"/>
    <n v="0.95"/>
    <n v="11813.202641509433"/>
    <n v="6156.8115155922424"/>
    <n v="5656.3911259171909"/>
    <n v="0.75"/>
    <n v="4242.2933444378932"/>
    <n v="4242.2933444378932"/>
  </r>
  <r>
    <n v="1619"/>
    <x v="0"/>
    <m/>
    <x v="5"/>
    <s v="Binacular"/>
    <d v="2012-04-01T00:00:00"/>
    <s v="2012-13"/>
    <m/>
    <n v="6.5278714436248692E-2"/>
    <m/>
    <m/>
    <n v="9750"/>
    <m/>
    <n v="9750"/>
    <n v="6080.1626712328789"/>
    <n v="636.46746575342479"/>
    <n v="6716.630136986304"/>
    <n v="3033.369863013696"/>
    <n v="3669.8373287671211"/>
    <n v="15"/>
    <n v="365"/>
    <m/>
    <n v="5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042.589027911454"/>
    <n v="14290.459576515881"/>
    <n v="752.12945139557269"/>
    <n v="0.75"/>
    <n v="564.09708854667952"/>
    <n v="752.12945139557337"/>
  </r>
  <r>
    <n v="1620"/>
    <x v="0"/>
    <m/>
    <x v="5"/>
    <s v="Plastic Chair (Nilkamal)"/>
    <d v="2008-10-10T00:00:00"/>
    <s v="2008-09"/>
    <m/>
    <n v="1.1053906723198061E-2"/>
    <m/>
    <m/>
    <n v="9650"/>
    <m/>
    <n v="9650"/>
    <n v="9650"/>
    <n v="0"/>
    <n v="9650"/>
    <n v="0"/>
    <n v="0"/>
    <n v="10"/>
    <n v="365"/>
    <m/>
    <n v="5.9917808219178079"/>
    <d v="2008-10-01T00:00:00"/>
    <s v="Furniture"/>
    <n v="628"/>
    <n v="49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47222222222221"/>
    <n v="6"/>
    <n v="0.95"/>
    <n v="17043.354501170637"/>
    <n v="16191.186776112107"/>
    <n v="852.16772505853078"/>
    <n v="0.75"/>
    <n v="639.12579379389808"/>
    <n v="852.1677250585326"/>
  </r>
  <r>
    <n v="1621"/>
    <x v="0"/>
    <m/>
    <x v="5"/>
    <s v="for office used"/>
    <d v="2022-03-31T00:00:00"/>
    <s v="2021-22"/>
    <m/>
    <n v="9.5000000000000001E-2"/>
    <m/>
    <m/>
    <n v="9600.27"/>
    <m/>
    <n v="9600.27"/>
    <n v="2.4987004109589042"/>
    <n v="912.02565000000004"/>
    <n v="914.52435041095896"/>
    <n v="8685.7456495890419"/>
    <n v="9597.7712995890415"/>
    <n v="10"/>
    <n v="365"/>
    <m/>
    <n v="5.9917808219178079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9600.27"/>
    <n v="2250.0632812500003"/>
    <n v="7350.2067187499997"/>
    <n v="0.75"/>
    <n v="5512.6550390624998"/>
    <n v="5512.6550390624998"/>
  </r>
  <r>
    <n v="1622"/>
    <x v="0"/>
    <m/>
    <x v="5"/>
    <s v="Mobile N70M(352913/02/98157/7)"/>
    <d v="2008-07-28T00:00:00"/>
    <s v="2008-09"/>
    <m/>
    <n v="0"/>
    <m/>
    <m/>
    <n v="9600"/>
    <m/>
    <n v="9600"/>
    <n v="9600"/>
    <n v="0"/>
    <n v="9600"/>
    <n v="0"/>
    <n v="0"/>
    <n v="5"/>
    <n v="365"/>
    <m/>
    <n v="5.9917808219178079"/>
    <d v="2008-07-01T00:00:00"/>
    <s v="Furniture"/>
    <n v="628"/>
    <n v="46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547222222222222"/>
    <n v="6"/>
    <n v="0.95"/>
    <n v="16955.046964895144"/>
    <n v="16107.294616650386"/>
    <n v="847.75234824475774"/>
    <n v="0.75"/>
    <n v="635.81426118356831"/>
    <n v="847.75234824475797"/>
  </r>
  <r>
    <n v="1623"/>
    <x v="0"/>
    <m/>
    <x v="5"/>
    <s v="Executive Wheel Chair( High Neck)"/>
    <d v="2015-09-01T00:00:00"/>
    <m/>
    <m/>
    <n v="4.9999999999999989E-2"/>
    <m/>
    <m/>
    <n v="9599.99"/>
    <m/>
    <n v="9599.99"/>
    <n v="9599.99"/>
    <n v="0"/>
    <n v="9599.99"/>
    <n v="0"/>
    <n v="0"/>
    <n v="10"/>
    <n v="365"/>
    <m/>
    <n v="0.8301369863013698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876.270486925157"/>
    <n v="13182.456962578897"/>
    <n v="693.81352434626024"/>
    <n v="0.75"/>
    <n v="520.36014325969518"/>
    <n v="693.81352434625853"/>
  </r>
  <r>
    <n v="1624"/>
    <x v="0"/>
    <m/>
    <x v="5"/>
    <s v="Sofa Set With Cusion (3+1+1)"/>
    <d v="2008-09-14T00:00:00"/>
    <s v="2008-09"/>
    <m/>
    <n v="0.14579397982345524"/>
    <m/>
    <m/>
    <n v="9560"/>
    <m/>
    <n v="9560"/>
    <n v="9560"/>
    <n v="0"/>
    <n v="9560"/>
    <n v="0"/>
    <n v="0"/>
    <n v="10"/>
    <n v="365"/>
    <m/>
    <n v="1.3753424657534246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19444444444444"/>
    <n v="6"/>
    <n v="0.95"/>
    <n v="16884.400935874746"/>
    <n v="16040.18088908101"/>
    <n v="844.2200467937364"/>
    <n v="0.75"/>
    <n v="633.1650350953023"/>
    <n v="844.22004679373811"/>
  </r>
  <r>
    <n v="1625"/>
    <x v="0"/>
    <m/>
    <x v="5"/>
    <s v="Key Stand"/>
    <d v="2015-09-01T00:00:00"/>
    <m/>
    <m/>
    <n v="0.9780821917808219"/>
    <m/>
    <m/>
    <n v="9534"/>
    <m/>
    <n v="9534"/>
    <n v="9534"/>
    <n v="0"/>
    <n v="9534"/>
    <n v="0"/>
    <n v="0"/>
    <n v="10"/>
    <n v="365"/>
    <m/>
    <n v="1.375342465753424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780.88548241659"/>
    <n v="13091.841208295758"/>
    <n v="689.04427412083169"/>
    <n v="0.75"/>
    <n v="516.78320559062377"/>
    <n v="689.0442741208301"/>
  </r>
  <r>
    <n v="1626"/>
    <x v="0"/>
    <m/>
    <x v="5"/>
    <s v="02 nos of 4KVA AC stabilizer 130V-270V."/>
    <d v="2015-09-01T00:00:00"/>
    <m/>
    <m/>
    <n v="0.45136986301369864"/>
    <m/>
    <m/>
    <n v="9534"/>
    <m/>
    <n v="9534"/>
    <n v="9057.2999999999993"/>
    <n v="0"/>
    <n v="9057.2999999999993"/>
    <n v="476.70000000000073"/>
    <n v="476.70000000000073"/>
    <n v="5"/>
    <n v="365"/>
    <m/>
    <n v="-0.6246575342465754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780.88548241659"/>
    <n v="13091.841208295758"/>
    <n v="689.04427412083169"/>
    <n v="0.75"/>
    <n v="516.78320559062377"/>
    <n v="689.0442741208301"/>
  </r>
  <r>
    <n v="1627"/>
    <x v="0"/>
    <m/>
    <x v="5"/>
    <s v="Flanges 200NB - ASME"/>
    <d v="2015-09-01T00:00:00"/>
    <m/>
    <m/>
    <n v="0.39109589041095888"/>
    <m/>
    <m/>
    <n v="9515.36"/>
    <m/>
    <n v="9515.36"/>
    <n v="9039.5920000000006"/>
    <n v="0"/>
    <n v="9039.5920000000006"/>
    <n v="475.76800000000003"/>
    <n v="475.76800000000003"/>
    <n v="5"/>
    <n v="365"/>
    <m/>
    <n v="-0.4657534246575343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753.942362488729"/>
    <n v="13066.245244364291"/>
    <n v="687.69711812443893"/>
    <n v="0.75"/>
    <n v="515.7728385933292"/>
    <n v="687.69711812443711"/>
  </r>
  <r>
    <n v="1628"/>
    <x v="0"/>
    <m/>
    <x v="5"/>
    <s v="Air Cooler"/>
    <d v="2019-05-29T00:00:00"/>
    <s v="2019-20"/>
    <m/>
    <n v="9.5000000000000001E-2"/>
    <m/>
    <m/>
    <n v="9500"/>
    <m/>
    <n v="9500"/>
    <n v="2566.5616438356165"/>
    <n v="902.5"/>
    <n v="3469.0616438356165"/>
    <n v="6030.9383561643835"/>
    <n v="6933.4383561643835"/>
    <n v="10"/>
    <n v="365"/>
    <m/>
    <n v="1.5945205479452054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111111111111112"/>
    <n v="6"/>
    <n v="0.95"/>
    <n v="11832.556332556334"/>
    <n v="8826.2105384327624"/>
    <n v="3006.345794123572"/>
    <n v="0.75"/>
    <n v="2254.759345592679"/>
    <n v="2254.759345592679"/>
  </r>
  <r>
    <n v="1629"/>
    <x v="0"/>
    <m/>
    <x v="5"/>
    <s v="Air Cooler"/>
    <d v="2019-05-29T00:00:00"/>
    <s v="2019-20"/>
    <m/>
    <n v="9.5000000000000001E-2"/>
    <m/>
    <m/>
    <n v="9500"/>
    <m/>
    <n v="9500"/>
    <n v="2566.5616438356165"/>
    <n v="902.5"/>
    <n v="3469.0616438356165"/>
    <n v="6030.9383561643835"/>
    <n v="6933.4383561643835"/>
    <n v="10"/>
    <n v="365"/>
    <m/>
    <n v="-0.39999999999999991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111111111111112"/>
    <n v="6"/>
    <n v="0.95"/>
    <n v="11832.556332556334"/>
    <n v="8826.2105384327624"/>
    <n v="3006.345794123572"/>
    <n v="0.75"/>
    <n v="2254.759345592679"/>
    <n v="2254.759345592679"/>
  </r>
  <r>
    <n v="1630"/>
    <x v="0"/>
    <m/>
    <x v="5"/>
    <s v="Revolving Chair ( Medium)"/>
    <d v="2008-01-21T00:00:00"/>
    <s v="2007-08"/>
    <m/>
    <n v="1.3148414985590778E-2"/>
    <m/>
    <m/>
    <n v="9450"/>
    <m/>
    <n v="9450"/>
    <n v="9450"/>
    <n v="0"/>
    <n v="9450"/>
    <n v="0"/>
    <n v="0"/>
    <n v="10"/>
    <n v="365"/>
    <m/>
    <n v="1.6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6666666666666"/>
    <n v="6"/>
    <n v="0.95"/>
    <n v="17778.291054173576"/>
    <n v="16889.376501464896"/>
    <n v="888.91455270868028"/>
    <n v="0.75"/>
    <n v="666.68591453151021"/>
    <n v="888.91455270867959"/>
  </r>
  <r>
    <n v="1631"/>
    <x v="0"/>
    <m/>
    <x v="5"/>
    <s v="Desert Cooler"/>
    <d v="2013-05-21T00:00:00"/>
    <s v="2013-14"/>
    <m/>
    <n v="6.4299903100775199E-2"/>
    <m/>
    <m/>
    <n v="9400.07"/>
    <m/>
    <n v="9400.07"/>
    <n v="5220.7272070829358"/>
    <n v="604.42359014050396"/>
    <n v="5825.1507972234394"/>
    <n v="3574.9192027765603"/>
    <n v="4179.3427929170639"/>
    <n v="15"/>
    <n v="365"/>
    <m/>
    <n v="-0.34520547945205493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33333333333333"/>
    <n v="6"/>
    <n v="0.95"/>
    <n v="13836.833985307621"/>
    <n v="13144.992286042241"/>
    <n v="691.84169926538016"/>
    <n v="0.75"/>
    <n v="518.88127444903512"/>
    <n v="691.84169926538164"/>
  </r>
  <r>
    <n v="1632"/>
    <x v="0"/>
    <m/>
    <x v="5"/>
    <s v="Furniture &amp; Fixtures"/>
    <d v="2012-04-01T00:00:00"/>
    <s v="2012-13"/>
    <m/>
    <n v="0.10587993150684932"/>
    <m/>
    <m/>
    <n v="9400"/>
    <m/>
    <n v="9400"/>
    <n v="9399.9999999999982"/>
    <n v="0"/>
    <n v="9399.9999999999982"/>
    <n v="0"/>
    <n v="0"/>
    <n v="10"/>
    <n v="365"/>
    <m/>
    <n v="1.66027397260273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4502.598652550529"/>
    <n v="13777.468719923003"/>
    <n v="725.1299326275257"/>
    <n v="0.75"/>
    <n v="543.84744947064428"/>
    <n v="725.12993262752707"/>
  </r>
  <r>
    <n v="1633"/>
    <x v="0"/>
    <m/>
    <x v="5"/>
    <s v="VERTICAL BLINDS-BHUBANESWAR OFFICE"/>
    <d v="2007-11-29T00:00:00"/>
    <s v="2007-08"/>
    <m/>
    <n v="1.3670411985018739E-2"/>
    <m/>
    <m/>
    <n v="9372"/>
    <m/>
    <n v="9372"/>
    <n v="9372"/>
    <n v="0"/>
    <n v="9372"/>
    <n v="0"/>
    <n v="0"/>
    <n v="10"/>
    <n v="365"/>
    <m/>
    <n v="1.6602739726027398"/>
    <d v="2007-11-01T00:00:00"/>
    <s v="Furniture"/>
    <n v="628"/>
    <n v="38"/>
    <n v="114"/>
    <n v="90"/>
    <n v="138.4"/>
    <n v="1.2140350877192982"/>
    <s v="g. Manufacture of office machinery and equipment"/>
    <n v="747"/>
    <n v="4"/>
    <n v="103.1"/>
    <n v="144"/>
    <n v="130.19999999999999"/>
    <n v="1.2628516003879728"/>
    <n v="1.5331461534534687"/>
    <n v="16.211111111111112"/>
    <n v="8"/>
    <n v="1"/>
    <n v="14368.64575016591"/>
    <n v="14368.64575016591"/>
    <n v="0"/>
    <n v="0.75"/>
    <n v="0"/>
    <n v="0"/>
  </r>
  <r>
    <n v="1634"/>
    <x v="0"/>
    <m/>
    <x v="5"/>
    <s v="Steel almirah with front glass"/>
    <d v="2015-09-01T00:00:00"/>
    <m/>
    <m/>
    <n v="5.0000000000000017E-2"/>
    <m/>
    <m/>
    <n v="9300.5499999999993"/>
    <m/>
    <n v="9300.5499999999993"/>
    <n v="9300.5499999999993"/>
    <n v="0"/>
    <n v="9300.5499999999993"/>
    <n v="0"/>
    <n v="0"/>
    <n v="10"/>
    <n v="365"/>
    <m/>
    <n v="1.660273972602739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443.446032461676"/>
    <n v="12771.273730838591"/>
    <n v="672.17230162308442"/>
    <n v="0.75"/>
    <n v="504.12922621731332"/>
    <n v="672.17230162308442"/>
  </r>
  <r>
    <n v="1635"/>
    <x v="0"/>
    <m/>
    <x v="5"/>
    <s v="Mobile Phone"/>
    <d v="2013-12-31T00:00:00"/>
    <s v="2013-14"/>
    <m/>
    <n v="6.3600947251114398E-2"/>
    <m/>
    <m/>
    <n v="9200.02"/>
    <m/>
    <n v="9200.02"/>
    <n v="4789.9908156144011"/>
    <n v="585.12998672919753"/>
    <n v="5375.1208023435984"/>
    <n v="3824.8991976564021"/>
    <n v="4410.0291843855994"/>
    <n v="15"/>
    <n v="365"/>
    <m/>
    <n v="6.7178082191780817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25"/>
    <n v="6"/>
    <n v="0.95"/>
    <n v="12982.070475352115"/>
    <n v="12332.966951584509"/>
    <n v="649.10352376760602"/>
    <n v="0.75"/>
    <n v="486.82764282570452"/>
    <n v="649.10352376760636"/>
  </r>
  <r>
    <n v="1636"/>
    <x v="0"/>
    <m/>
    <x v="5"/>
    <s v="Digital Camera- Nikon"/>
    <d v="2013-04-01T00:00:00"/>
    <s v="2013-14"/>
    <m/>
    <n v="6.446428571428571E-2"/>
    <m/>
    <m/>
    <n v="9200"/>
    <m/>
    <n v="9200"/>
    <n v="5181.5714285714275"/>
    <n v="593.07142857142856"/>
    <n v="5774.642857142856"/>
    <n v="3425.357142857144"/>
    <n v="4018.4285714285725"/>
    <n v="15"/>
    <n v="365"/>
    <m/>
    <n v="6.7287671232876711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72222222222222"/>
    <n v="6"/>
    <n v="0.95"/>
    <n v="13542.332415059687"/>
    <n v="12865.215794306701"/>
    <n v="677.11662075298591"/>
    <n v="0.75"/>
    <n v="507.83746556473943"/>
    <n v="677.116620752985"/>
  </r>
  <r>
    <n v="1637"/>
    <x v="0"/>
    <m/>
    <x v="5"/>
    <s v="Office Tabale"/>
    <d v="2008-02-28T00:00:00"/>
    <s v="2007-08"/>
    <m/>
    <n v="1.2798036465638148E-2"/>
    <m/>
    <m/>
    <n v="9112.5"/>
    <m/>
    <n v="9112.5"/>
    <n v="9112.5"/>
    <n v="0"/>
    <n v="9112.5"/>
    <n v="0"/>
    <n v="0"/>
    <n v="10"/>
    <n v="365"/>
    <m/>
    <n v="-0.26301369863013679"/>
    <d v="2008-02-01T00:00:00"/>
    <s v="Furniture"/>
    <n v="628"/>
    <n v="41"/>
    <n v="116.6"/>
    <n v="90"/>
    <n v="138.4"/>
    <n v="1.1869639794168096"/>
    <s v="g. Manufacture of office machinery and equipment"/>
    <n v="747"/>
    <n v="4"/>
    <n v="103.1"/>
    <n v="144"/>
    <n v="130.19999999999999"/>
    <n v="1.2628516003879728"/>
    <n v="1.498959361009395"/>
    <n v="15.963888888888889"/>
    <n v="8"/>
    <n v="1"/>
    <n v="13659.267177198111"/>
    <n v="13659.267177198111"/>
    <n v="0"/>
    <n v="0.75"/>
    <n v="0"/>
    <n v="0"/>
  </r>
  <r>
    <n v="1638"/>
    <x v="0"/>
    <m/>
    <x v="5"/>
    <s v="EHS &amp; FIRE"/>
    <d v="2021-04-08T00:00:00"/>
    <s v="2021-22"/>
    <m/>
    <n v="9.5000000000000001E-2"/>
    <m/>
    <m/>
    <n v="9040.0499999999993"/>
    <m/>
    <n v="9040.0499999999993"/>
    <n v="842.33452191780816"/>
    <n v="858.8047499999999"/>
    <n v="1701.1392719178079"/>
    <n v="7338.9107280821918"/>
    <n v="8197.7154780821911"/>
    <n v="10"/>
    <n v="365"/>
    <m/>
    <n v="-0.26301369863013679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527777777777779"/>
    <n v="6"/>
    <n v="0.95"/>
    <n v="9939.0947530864196"/>
    <n v="4489.3878684485026"/>
    <n v="5449.706884637917"/>
    <n v="0.75"/>
    <n v="4087.2801634784378"/>
    <n v="4087.2801634784378"/>
  </r>
  <r>
    <n v="1639"/>
    <x v="0"/>
    <m/>
    <x v="5"/>
    <s v="Steel Almirah"/>
    <d v="2012-04-01T00:00:00"/>
    <s v="2012-13"/>
    <m/>
    <n v="0.11374907534246576"/>
    <m/>
    <m/>
    <n v="9037"/>
    <m/>
    <n v="9037"/>
    <n v="9037.0000000000018"/>
    <n v="0"/>
    <n v="9037.0000000000018"/>
    <n v="0"/>
    <n v="0"/>
    <n v="10"/>
    <n v="365"/>
    <m/>
    <n v="-0.263013698630136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942.551491819057"/>
    <n v="13245.423917228101"/>
    <n v="697.12757459095519"/>
    <n v="0.75"/>
    <n v="522.84568094321639"/>
    <n v="697.12757459095349"/>
  </r>
  <r>
    <n v="1640"/>
    <x v="0"/>
    <m/>
    <x v="5"/>
    <s v="Gyser 6 ltr."/>
    <d v="2015-09-01T00:00:00"/>
    <m/>
    <m/>
    <n v="0"/>
    <m/>
    <m/>
    <n v="9000.5499999999993"/>
    <m/>
    <n v="9000.5499999999993"/>
    <n v="8975.5315068493146"/>
    <n v="0"/>
    <n v="8975.5315068493146"/>
    <n v="25.018493150684662"/>
    <n v="25.018493150684662"/>
    <n v="5"/>
    <n v="365"/>
    <m/>
    <n v="-0.191780821917808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009.812128043281"/>
    <n v="12359.321521641117"/>
    <n v="650.49060640216339"/>
    <n v="0.75"/>
    <n v="487.86795480162255"/>
    <n v="650.49060640216464"/>
  </r>
  <r>
    <n v="1641"/>
    <x v="0"/>
    <m/>
    <x v="5"/>
    <s v="Water Bottel Dispenser"/>
    <d v="2013-06-04T00:00:00"/>
    <s v="2013-14"/>
    <m/>
    <n v="6.425444530344028E-2"/>
    <m/>
    <m/>
    <n v="9000.01"/>
    <m/>
    <n v="9000.01"/>
    <n v="4978.8666898060656"/>
    <n v="578.2906502754156"/>
    <n v="5557.1573400814814"/>
    <n v="3442.8526599185188"/>
    <n v="4021.1433101939347"/>
    <n v="15"/>
    <n v="365"/>
    <m/>
    <n v="1.8493150684931505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97222222222223"/>
    <n v="6"/>
    <n v="0.95"/>
    <n v="13571.981213546567"/>
    <n v="12893.382152869237"/>
    <n v="678.59906067733027"/>
    <n v="0.75"/>
    <n v="508.9492955079977"/>
    <n v="678.59906067732902"/>
  </r>
  <r>
    <n v="1642"/>
    <x v="0"/>
    <m/>
    <x v="5"/>
    <s v="Wooden Palange 3x6"/>
    <d v="2008-09-14T00:00:00"/>
    <s v="2008-09"/>
    <m/>
    <n v="0.14579397982345527"/>
    <m/>
    <m/>
    <n v="9000"/>
    <m/>
    <n v="9000"/>
    <n v="9000"/>
    <n v="0"/>
    <n v="9000"/>
    <n v="0"/>
    <n v="0"/>
    <n v="10"/>
    <n v="365"/>
    <m/>
    <n v="1.8876712328767122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19444444444444"/>
    <n v="6"/>
    <n v="0.95"/>
    <n v="15895.356529589197"/>
    <n v="15100.588703109737"/>
    <n v="794.76782647945947"/>
    <n v="0.75"/>
    <n v="596.0758698595946"/>
    <n v="794.7678264794605"/>
  </r>
  <r>
    <n v="1643"/>
    <x v="0"/>
    <m/>
    <x v="5"/>
    <s v="Computer Table"/>
    <d v="2012-04-01T00:00:00"/>
    <s v="2012-13"/>
    <m/>
    <n v="9.6124794520547938E-2"/>
    <m/>
    <m/>
    <n v="9000"/>
    <m/>
    <n v="9000"/>
    <n v="9000"/>
    <n v="0"/>
    <n v="9000"/>
    <n v="0"/>
    <n v="0"/>
    <n v="10"/>
    <n v="365"/>
    <m/>
    <n v="1.958904109589040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885.466794995187"/>
    <n v="13191.193455245426"/>
    <n v="694.27333974976136"/>
    <n v="0.75"/>
    <n v="520.70500481232102"/>
    <n v="694.27333974976"/>
  </r>
  <r>
    <n v="1644"/>
    <x v="0"/>
    <m/>
    <x v="5"/>
    <s v="Vacuum Cleaner - wet type"/>
    <d v="2021-03-04T00:00:00"/>
    <s v="2020-21"/>
    <m/>
    <n v="0.19"/>
    <m/>
    <m/>
    <n v="8999.86"/>
    <m/>
    <n v="8999.86"/>
    <n v="1841.1494416438356"/>
    <n v="1709.9734000000001"/>
    <n v="3551.1228416438357"/>
    <n v="5448.7371583561653"/>
    <n v="7158.7105583561652"/>
    <n v="5"/>
    <n v="365"/>
    <m/>
    <n v="6.9917808219178088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9472222222222224"/>
    <n v="6"/>
    <n v="0.95"/>
    <n v="10074.563952513969"/>
    <n v="4701.2299703409517"/>
    <n v="5373.3339821730169"/>
    <n v="0.75"/>
    <n v="4030.0004866297627"/>
    <n v="4030.0004866297627"/>
  </r>
  <r>
    <n v="1645"/>
    <x v="0"/>
    <m/>
    <x v="5"/>
    <s v="NETWORK RACK 6U"/>
    <d v="2012-04-01T00:00:00"/>
    <s v="2012-13"/>
    <m/>
    <n v="6.5488935721812441E-2"/>
    <m/>
    <m/>
    <n v="8950.24"/>
    <m/>
    <n v="8950.24"/>
    <n v="5572.0195397260277"/>
    <n v="586.14169205479459"/>
    <n v="6158.1612317808222"/>
    <n v="2792.0787682191776"/>
    <n v="3378.2204602739721"/>
    <n v="15"/>
    <n v="365"/>
    <m/>
    <n v="6.9917808219178088"/>
    <d v="2012-04-01T00:00:00"/>
    <m/>
    <m/>
    <m/>
    <m/>
    <m/>
    <m/>
    <m/>
    <s v="a. Manufacture of electronic components"/>
    <n v="640"/>
    <n v="4"/>
    <n v="103.4"/>
    <n v="144"/>
    <n v="114.8"/>
    <n v="1.1102514506769825"/>
    <n v="1.1102514506769825"/>
    <n v="11.872222222222222"/>
    <n v="5"/>
    <n v="1"/>
    <n v="9937.016943907156"/>
    <n v="9937.016943907156"/>
    <n v="0"/>
    <n v="0.75"/>
    <n v="0"/>
    <n v="0"/>
  </r>
  <r>
    <n v="1646"/>
    <x v="0"/>
    <m/>
    <x v="5"/>
    <s v="Star delta starter"/>
    <d v="2013-08-26T00:00:00"/>
    <s v="2013-14"/>
    <m/>
    <n v="6.3989918204299029E-2"/>
    <m/>
    <m/>
    <n v="8925"/>
    <m/>
    <n v="8925"/>
    <n v="4811.0811871842106"/>
    <n v="571.11001997336882"/>
    <n v="5382.1912071575798"/>
    <n v="3542.8087928424202"/>
    <n v="4113.9188128157894"/>
    <n v="15"/>
    <n v="365"/>
    <m/>
    <n v="6.9917808219178088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69444444444445"/>
    <n v="6"/>
    <n v="0.95"/>
    <n v="12970.784224841342"/>
    <n v="12322.245013599275"/>
    <n v="648.53921124206681"/>
    <n v="0.75"/>
    <n v="486.40440843155011"/>
    <n v="648.53921124206761"/>
  </r>
  <r>
    <n v="1647"/>
    <x v="0"/>
    <m/>
    <x v="5"/>
    <s v="3 TB SATA HDD"/>
    <d v="2015-12-29T00:00:00"/>
    <s v="2015-16"/>
    <m/>
    <n v="6.3333333333333325E-2"/>
    <m/>
    <m/>
    <n v="8925"/>
    <m/>
    <n v="8925"/>
    <n v="3537.0712328767122"/>
    <n v="565.24999999999989"/>
    <n v="4102.3212328767122"/>
    <n v="4822.6787671232878"/>
    <n v="5387.9287671232878"/>
    <n v="15"/>
    <n v="365"/>
    <m/>
    <n v="6.9917808219178088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277777777777782"/>
    <n v="6"/>
    <n v="0.95"/>
    <n v="12672.077059344554"/>
    <n v="12038.473206377326"/>
    <n v="633.60385296722779"/>
    <n v="0.75"/>
    <n v="475.20288972542085"/>
    <n v="633.60385296722825"/>
  </r>
  <r>
    <n v="1648"/>
    <x v="0"/>
    <m/>
    <x v="5"/>
    <s v="Refrigerator (Make- Whirlpool)"/>
    <d v="2012-04-01T00:00:00"/>
    <s v="2012-13"/>
    <m/>
    <n v="6.0466743883633621E-2"/>
    <m/>
    <m/>
    <n v="8910.25"/>
    <m/>
    <n v="8910.25"/>
    <n v="5770.8684765542666"/>
    <n v="538.77380468914646"/>
    <n v="6309.642281243413"/>
    <n v="2600.607718756587"/>
    <n v="3139.3815234457334"/>
    <n v="15"/>
    <n v="365"/>
    <m/>
    <n v="6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746.997834456208"/>
    <n v="13059.647942733398"/>
    <n v="687.34989172280984"/>
    <n v="0.75"/>
    <n v="515.51241879210738"/>
    <n v="687.34989172281098"/>
  </r>
  <r>
    <n v="1649"/>
    <x v="0"/>
    <m/>
    <x v="5"/>
    <s v="REFRIGERATOR"/>
    <d v="2010-07-11T00:00:00"/>
    <s v="2010-11"/>
    <m/>
    <n v="7.1625151883353597E-2"/>
    <m/>
    <m/>
    <n v="8900"/>
    <m/>
    <n v="8900"/>
    <n v="6367.9608140947748"/>
    <n v="637.46385176184697"/>
    <n v="7005.4246658566217"/>
    <n v="1894.5753341433783"/>
    <n v="2532.0391859052252"/>
    <n v="15"/>
    <n v="365"/>
    <m/>
    <n v="-8.219178082191636E-3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94444444444445"/>
    <n v="6"/>
    <n v="0.95"/>
    <n v="14551.269848054513"/>
    <n v="13823.706355651786"/>
    <n v="727.56349240272721"/>
    <n v="0.75"/>
    <n v="545.6726193020454"/>
    <n v="727.5634924027263"/>
  </r>
  <r>
    <n v="1650"/>
    <x v="0"/>
    <m/>
    <x v="5"/>
    <s v="MICROWAVE OVEN WITH STARTER KIT"/>
    <d v="2012-04-01T00:00:00"/>
    <s v="2012-13"/>
    <m/>
    <n v="6.5358798735511064E-2"/>
    <m/>
    <m/>
    <n v="8900"/>
    <m/>
    <n v="8900"/>
    <n v="5546.5334562697572"/>
    <n v="581.6933087460485"/>
    <n v="6128.2267650158055"/>
    <n v="2771.7732349841945"/>
    <n v="3353.4665437302428"/>
    <n v="15"/>
    <n v="365"/>
    <m/>
    <n v="6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731.183830606353"/>
    <n v="13044.624639076035"/>
    <n v="686.55919153031755"/>
    <n v="0.75"/>
    <n v="514.91939364773816"/>
    <n v="686.55919153031823"/>
  </r>
  <r>
    <n v="1651"/>
    <x v="0"/>
    <m/>
    <x v="5"/>
    <s v="Fan"/>
    <d v="2012-04-01T00:00:00"/>
    <s v="2012-13"/>
    <m/>
    <n v="0.10074222602739726"/>
    <m/>
    <m/>
    <n v="8850"/>
    <m/>
    <n v="8850"/>
    <n v="8849.9999999999982"/>
    <n v="0"/>
    <n v="8849.9999999999982"/>
    <n v="0"/>
    <n v="0"/>
    <n v="10"/>
    <n v="365"/>
    <m/>
    <n v="6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654.042348411935"/>
    <n v="12971.340230991338"/>
    <n v="682.70211742059655"/>
    <n v="0.75"/>
    <n v="512.02658806544741"/>
    <n v="682.70211742059735"/>
  </r>
  <r>
    <n v="1652"/>
    <x v="0"/>
    <m/>
    <x v="5"/>
    <s v="Office Table-T/F TO ASSETS"/>
    <d v="2018-03-31T00:00:00"/>
    <s v="2017-18"/>
    <m/>
    <n v="0.19"/>
    <m/>
    <m/>
    <n v="8850"/>
    <m/>
    <n v="8850"/>
    <n v="6728.3034246575344"/>
    <n v="1681.5"/>
    <n v="8409.8034246575335"/>
    <n v="440.19657534246653"/>
    <n v="2121.6965753424656"/>
    <n v="10"/>
    <n v="365"/>
    <m/>
    <n v="1.9917808219178084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1385.674157303372"/>
    <n v="10591.048981741573"/>
    <n v="794.62517556179955"/>
    <n v="0.75"/>
    <n v="595.96888167134966"/>
    <n v="595.96888167134966"/>
  </r>
  <r>
    <n v="1653"/>
    <x v="0"/>
    <m/>
    <x v="5"/>
    <s v="Handle Chair"/>
    <d v="2010-05-24T00:00:00"/>
    <s v="2010-11"/>
    <m/>
    <n v="8.1400535236396086E-3"/>
    <m/>
    <m/>
    <n v="8750"/>
    <m/>
    <n v="8750"/>
    <n v="8750"/>
    <n v="0"/>
    <n v="8750"/>
    <n v="0"/>
    <n v="0"/>
    <n v="10"/>
    <n v="365"/>
    <m/>
    <n v="1.9917808219178084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25"/>
    <n v="6"/>
    <n v="0.95"/>
    <n v="14361.004602219809"/>
    <n v="13642.954372108818"/>
    <n v="718.05023011099183"/>
    <n v="0.75"/>
    <n v="538.53767258324388"/>
    <n v="718.05023011099115"/>
  </r>
  <r>
    <n v="1654"/>
    <x v="0"/>
    <m/>
    <x v="5"/>
    <s v="Mdf. Bed Side Table"/>
    <d v="2016-03-07T00:00:00"/>
    <s v="2015-16"/>
    <m/>
    <n v="6.3333333333333325E-2"/>
    <m/>
    <m/>
    <n v="8702"/>
    <m/>
    <n v="8702"/>
    <n v="3344.5084018264834"/>
    <n v="551.12666666666655"/>
    <n v="3895.6350684931499"/>
    <n v="4806.3649315068506"/>
    <n v="5357.4915981735166"/>
    <n v="15"/>
    <n v="365"/>
    <m/>
    <n v="1.9917808219178084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12172.169284467715"/>
    <n v="11563.560820244329"/>
    <n v="608.60846422338545"/>
    <n v="0.75"/>
    <n v="456.45634816753909"/>
    <n v="608.60846422338625"/>
  </r>
  <r>
    <n v="1655"/>
    <x v="0"/>
    <m/>
    <x v="5"/>
    <s v="Dining Table(scg) one set"/>
    <d v="2008-09-22T00:00:00"/>
    <s v="2008-09"/>
    <m/>
    <n v="0.14538899792195795"/>
    <m/>
    <m/>
    <n v="8700"/>
    <m/>
    <n v="8700"/>
    <n v="8700"/>
    <n v="0"/>
    <n v="8700"/>
    <n v="0"/>
    <n v="0"/>
    <n v="10"/>
    <n v="365"/>
    <m/>
    <n v="6.9917808219178088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97222222222222"/>
    <n v="6"/>
    <n v="0.95"/>
    <n v="15365.511311936223"/>
    <n v="14597.235746339411"/>
    <n v="768.27556559681216"/>
    <n v="0.75"/>
    <n v="576.20667419760912"/>
    <n v="768.27556559681182"/>
  </r>
  <r>
    <n v="1656"/>
    <x v="0"/>
    <m/>
    <x v="5"/>
    <s v="Office Table"/>
    <d v="2019-11-15T00:00:00"/>
    <s v="2019-20"/>
    <m/>
    <n v="9.5000000000000001E-2"/>
    <m/>
    <m/>
    <n v="8698.9599999999991"/>
    <m/>
    <n v="8698.9599999999991"/>
    <n v="1965.2499769863011"/>
    <n v="826.4011999999999"/>
    <n v="2791.6511769863009"/>
    <n v="5907.3088230136982"/>
    <n v="6733.7100230136984"/>
    <n v="10"/>
    <n v="365"/>
    <m/>
    <n v="6.9917808219178088"/>
    <d v="2019-11-01T00:00:00"/>
    <m/>
    <m/>
    <m/>
    <m/>
    <m/>
    <m/>
    <m/>
    <s v="a. Manufacture of furniture"/>
    <n v="844"/>
    <n v="95"/>
    <n v="129.19999999999999"/>
    <n v="144"/>
    <n v="160.30000000000001"/>
    <n v="1.2407120743034057"/>
    <n v="1.2407120743034057"/>
    <n v="4.25"/>
    <n v="6"/>
    <n v="0.95"/>
    <n v="10792.904705882353"/>
    <n v="7262.7254583333324"/>
    <n v="3530.1792475490201"/>
    <n v="0.75"/>
    <n v="2647.6344356617651"/>
    <n v="2647.6344356617651"/>
  </r>
  <r>
    <n v="1657"/>
    <x v="0"/>
    <m/>
    <x v="5"/>
    <s v="Mosquito Net"/>
    <d v="2012-04-01T00:00:00"/>
    <s v="2012-13"/>
    <m/>
    <n v="9.9701678082191783E-2"/>
    <m/>
    <m/>
    <n v="8694.4"/>
    <m/>
    <n v="8694.4"/>
    <n v="8694.4"/>
    <n v="0"/>
    <n v="8694.4"/>
    <n v="0"/>
    <n v="0"/>
    <n v="10"/>
    <n v="365"/>
    <m/>
    <n v="11.98630136986301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413.978055822907"/>
    <n v="12743.279153031759"/>
    <n v="670.6989027911477"/>
    <n v="0.75"/>
    <n v="503.02417709336078"/>
    <n v="670.69890279114588"/>
  </r>
  <r>
    <n v="1658"/>
    <x v="0"/>
    <m/>
    <x v="5"/>
    <s v="Table (Make-Godrej, Model-Enz0 5025)"/>
    <d v="2012-04-01T00:00:00"/>
    <s v="2012-13"/>
    <m/>
    <n v="0.10520791095890411"/>
    <m/>
    <m/>
    <n v="8613.49"/>
    <m/>
    <n v="8613.49"/>
    <n v="8613.49"/>
    <n v="0"/>
    <n v="8613.49"/>
    <n v="0"/>
    <n v="0"/>
    <n v="10"/>
    <n v="365"/>
    <m/>
    <n v="11.98630136986301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289.147709335899"/>
    <n v="12624.690323869103"/>
    <n v="664.45738546679604"/>
    <n v="0.75"/>
    <n v="498.34303910009703"/>
    <n v="664.45738546679559"/>
  </r>
  <r>
    <n v="1659"/>
    <x v="0"/>
    <m/>
    <x v="5"/>
    <s v="COMPUTER"/>
    <d v="2017-03-31T00:00:00"/>
    <s v="2016-17"/>
    <m/>
    <n v="0.31666666666666665"/>
    <m/>
    <m/>
    <n v="8610"/>
    <m/>
    <n v="8610"/>
    <n v="8179.5"/>
    <n v="0"/>
    <n v="8179.5"/>
    <n v="430.5"/>
    <n v="430.5"/>
    <n v="3"/>
    <n v="365"/>
    <m/>
    <n v="11.986301369863014"/>
    <d v="2017-03-01T00:00:00"/>
    <m/>
    <m/>
    <m/>
    <m/>
    <m/>
    <m/>
    <m/>
    <s v="Personal Computer (P.C.)"/>
    <n v="645"/>
    <n v="63"/>
    <n v="115.6"/>
    <n v="144"/>
    <n v="115.6"/>
    <n v="1"/>
    <n v="1"/>
    <n v="6.875"/>
    <n v="5"/>
    <n v="1"/>
    <n v="8610"/>
    <n v="8610"/>
    <n v="0"/>
    <n v="0.75"/>
    <n v="0"/>
    <n v="0"/>
  </r>
  <r>
    <n v="1660"/>
    <x v="0"/>
    <m/>
    <x v="5"/>
    <s v="Revolving Chair (Without Arm)"/>
    <d v="2010-06-17T00:00:00"/>
    <s v="2010-11"/>
    <m/>
    <n v="0.12244311562224182"/>
    <m/>
    <m/>
    <n v="8600"/>
    <m/>
    <n v="8600"/>
    <n v="8600"/>
    <n v="0"/>
    <n v="8600"/>
    <n v="0"/>
    <n v="0"/>
    <n v="10"/>
    <n v="365"/>
    <m/>
    <n v="7.0465753424657533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4060.77760598526"/>
    <n v="13357.738725685998"/>
    <n v="703.03888029926202"/>
    <n v="0.75"/>
    <n v="527.27916022444651"/>
    <n v="703.03888029926361"/>
  </r>
  <r>
    <n v="1661"/>
    <x v="0"/>
    <m/>
    <x v="5"/>
    <s v="Cooler"/>
    <d v="2010-06-17T00:00:00"/>
    <s v="2010-11"/>
    <m/>
    <n v="6.8699188235093481E-2"/>
    <m/>
    <m/>
    <n v="8600"/>
    <m/>
    <n v="8600"/>
    <n v="6274.5423423552529"/>
    <n v="590.81301882180389"/>
    <n v="6865.3553611770567"/>
    <n v="1734.6446388229433"/>
    <n v="2325.4576576447471"/>
    <n v="15"/>
    <n v="365"/>
    <m/>
    <n v="7.0493150684931507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4060.77760598526"/>
    <n v="13357.738725685998"/>
    <n v="703.03888029926202"/>
    <n v="0.75"/>
    <n v="527.27916022444651"/>
    <n v="703.03888029926361"/>
  </r>
  <r>
    <n v="1662"/>
    <x v="0"/>
    <m/>
    <x v="5"/>
    <s v="Wooden Conference Table 8*4*2.6'"/>
    <d v="2012-04-01T00:00:00"/>
    <s v="2012-13"/>
    <m/>
    <n v="9.6124794520547951E-2"/>
    <m/>
    <m/>
    <n v="8500"/>
    <m/>
    <n v="8500"/>
    <n v="8500"/>
    <n v="0"/>
    <n v="8500"/>
    <n v="0"/>
    <n v="0"/>
    <n v="10"/>
    <n v="365"/>
    <m/>
    <n v="7.049315068493150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114.051973051011"/>
    <n v="12458.349374398458"/>
    <n v="655.70259865255321"/>
    <n v="0.75"/>
    <n v="491.7769489894149"/>
    <n v="655.70259865255116"/>
  </r>
  <r>
    <n v="1663"/>
    <x v="0"/>
    <m/>
    <x v="5"/>
    <s v="MOBILE K-550 I-P GIRISH"/>
    <d v="2007-11-16T00:00:00"/>
    <s v="2007-08"/>
    <m/>
    <n v="0.64968579234972679"/>
    <m/>
    <m/>
    <n v="8500"/>
    <m/>
    <n v="8500"/>
    <n v="8075"/>
    <n v="0"/>
    <n v="8075"/>
    <n v="425"/>
    <n v="425"/>
    <n v="5"/>
    <n v="365"/>
    <m/>
    <n v="12.463013698630137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47222222222224"/>
    <n v="6"/>
    <n v="0.95"/>
    <n v="15920.91923745842"/>
    <n v="15124.873275585498"/>
    <n v="796.04596187292191"/>
    <n v="0.75"/>
    <n v="597.03447140469143"/>
    <n v="796.04596187292168"/>
  </r>
  <r>
    <n v="1664"/>
    <x v="0"/>
    <m/>
    <x v="5"/>
    <s v="Flate bench"/>
    <d v="2013-07-30T00:00:00"/>
    <s v="2013-14"/>
    <m/>
    <n v="6.4075047801147228E-2"/>
    <m/>
    <m/>
    <n v="8500"/>
    <m/>
    <n v="8500"/>
    <n v="4628.1135244506149"/>
    <n v="544.63790630975143"/>
    <n v="5172.751430760366"/>
    <n v="3327.248569239634"/>
    <n v="3871.8864755493851"/>
    <n v="15"/>
    <n v="365"/>
    <m/>
    <n v="7.1041095890410961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12781.894934333959"/>
    <n v="12142.80018761726"/>
    <n v="639.09474671669886"/>
    <n v="0.75"/>
    <n v="479.32106003752415"/>
    <n v="639.09474671669852"/>
  </r>
  <r>
    <n v="1665"/>
    <x v="0"/>
    <m/>
    <x v="5"/>
    <s v="Dot Matrix Printer"/>
    <d v="2013-12-05T00:00:00"/>
    <s v="2013-14"/>
    <m/>
    <n v="6.367907801418439E-2"/>
    <m/>
    <m/>
    <n v="8500"/>
    <m/>
    <n v="8500"/>
    <n v="4459.5985378412506"/>
    <n v="541.27216312056737"/>
    <n v="5000.8707009618183"/>
    <n v="3499.1292990381817"/>
    <n v="4040.4014621587494"/>
    <n v="15"/>
    <n v="365"/>
    <m/>
    <n v="7.1041095890410961"/>
    <d v="2013-12-01T00:00:00"/>
    <m/>
    <m/>
    <m/>
    <m/>
    <m/>
    <m/>
    <m/>
    <s v="Computer peripherals"/>
    <n v="647"/>
    <n v="24"/>
    <n v="96.7"/>
    <n v="144"/>
    <n v="94.2"/>
    <n v="0.97414684591520162"/>
    <n v="0.97414684591520162"/>
    <n v="10.194444444444445"/>
    <n v="5"/>
    <n v="1"/>
    <n v="8280.2481902792133"/>
    <n v="8280.2481902792133"/>
    <n v="0"/>
    <n v="0.75"/>
    <n v="0"/>
    <n v="0"/>
  </r>
  <r>
    <n v="1666"/>
    <x v="0"/>
    <m/>
    <x v="5"/>
    <s v="Executive Chairs With Neck-T/F TO ASSETS"/>
    <d v="2018-03-31T00:00:00"/>
    <s v="2017-18"/>
    <m/>
    <n v="0.19"/>
    <m/>
    <m/>
    <n v="8481.26"/>
    <m/>
    <n v="8481.26"/>
    <n v="6447.9650512328772"/>
    <n v="1611.4394"/>
    <n v="8059.4044512328774"/>
    <n v="421.85554876712285"/>
    <n v="2033.2949487671231"/>
    <n v="10"/>
    <n v="365"/>
    <m/>
    <n v="7.1041095890410961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0911.283932584271"/>
    <n v="10149.767241455993"/>
    <n v="761.51669112827767"/>
    <n v="0.75"/>
    <n v="571.13751834620825"/>
    <n v="571.13751834620825"/>
  </r>
  <r>
    <n v="1667"/>
    <x v="0"/>
    <m/>
    <x v="5"/>
    <s v="file cabinet(iron) 5'x 20&quot;x 27&quot;"/>
    <d v="2015-09-01T00:00:00"/>
    <m/>
    <m/>
    <n v="4.9999999999999913E-2"/>
    <m/>
    <m/>
    <n v="8456"/>
    <m/>
    <n v="8456"/>
    <n v="8456"/>
    <n v="0"/>
    <n v="8456"/>
    <n v="0"/>
    <n v="0"/>
    <n v="10"/>
    <n v="365"/>
    <m/>
    <n v="7.104109589041096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2222.694319206492"/>
    <n v="11611.559603246167"/>
    <n v="611.13471596032468"/>
    <n v="0.75"/>
    <n v="458.35103697024351"/>
    <n v="611.13471596032514"/>
  </r>
  <r>
    <n v="1668"/>
    <x v="0"/>
    <m/>
    <x v="5"/>
    <s v="file cabinet(iron) 5'x 20&quot;x 27&quot;"/>
    <d v="2012-04-01T00:00:00"/>
    <s v="2012-13"/>
    <m/>
    <n v="0.10989037671232876"/>
    <m/>
    <m/>
    <n v="8454.34"/>
    <m/>
    <n v="8454.34"/>
    <n v="8454.34"/>
    <n v="0"/>
    <n v="8454.34"/>
    <n v="0"/>
    <n v="0"/>
    <n v="10"/>
    <n v="365"/>
    <m/>
    <n v="7.104109589041096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043.606371511069"/>
    <n v="12391.426052935516"/>
    <n v="652.18031857555252"/>
    <n v="0.75"/>
    <n v="489.13523893166439"/>
    <n v="652.180318575554"/>
  </r>
  <r>
    <n v="1669"/>
    <x v="0"/>
    <m/>
    <x v="5"/>
    <s v="file cabinet(iron) 5'x 20&quot;x 27&quot;"/>
    <d v="2012-04-01T00:00:00"/>
    <s v="2012-13"/>
    <m/>
    <n v="0.10986869863013699"/>
    <m/>
    <m/>
    <n v="8454.33"/>
    <m/>
    <n v="8454.33"/>
    <n v="8454.33"/>
    <n v="0"/>
    <n v="8454.33"/>
    <n v="0"/>
    <n v="0"/>
    <n v="10"/>
    <n v="365"/>
    <m/>
    <n v="7.104109589041096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043.590943214629"/>
    <n v="12391.411396053896"/>
    <n v="652.17954716073291"/>
    <n v="0.75"/>
    <n v="489.13466037054968"/>
    <n v="652.179547160732"/>
  </r>
  <r>
    <n v="1670"/>
    <x v="0"/>
    <m/>
    <x v="5"/>
    <s v="file cabinet(iron) 5'x 20&quot;x 27&quot;"/>
    <d v="2012-04-01T00:00:00"/>
    <s v="2012-13"/>
    <m/>
    <n v="0.10989037671232876"/>
    <m/>
    <m/>
    <n v="8454.33"/>
    <m/>
    <n v="8454.33"/>
    <n v="8454.33"/>
    <n v="0"/>
    <n v="8454.33"/>
    <n v="0"/>
    <n v="0"/>
    <n v="10"/>
    <n v="365"/>
    <m/>
    <n v="2.104109589041095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043.590943214629"/>
    <n v="12391.411396053896"/>
    <n v="652.17954716073291"/>
    <n v="0.75"/>
    <n v="489.13466037054968"/>
    <n v="652.179547160732"/>
  </r>
  <r>
    <n v="1671"/>
    <x v="0"/>
    <m/>
    <x v="5"/>
    <s v="OFFICE TABLE"/>
    <d v="2007-11-29T00:00:00"/>
    <s v="2007-08"/>
    <m/>
    <n v="0.18101104561920547"/>
    <m/>
    <m/>
    <n v="8437.5"/>
    <m/>
    <n v="8437.5"/>
    <n v="8437.5"/>
    <n v="0"/>
    <n v="8437.5"/>
    <n v="0"/>
    <n v="0"/>
    <n v="10"/>
    <n v="365"/>
    <m/>
    <n v="0.11780821917808204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1111111111112"/>
    <n v="6"/>
    <n v="0.95"/>
    <n v="15803.853654830049"/>
    <n v="15013.660972088546"/>
    <n v="790.19268274150272"/>
    <n v="0.75"/>
    <n v="592.64451205612704"/>
    <n v="790.19268274150318"/>
  </r>
  <r>
    <n v="1672"/>
    <x v="0"/>
    <m/>
    <x v="5"/>
    <s v="Steel Almirah ( Double Door)"/>
    <d v="2012-04-01T00:00:00"/>
    <s v="2012-13"/>
    <m/>
    <n v="9.6775136986301372E-2"/>
    <m/>
    <m/>
    <n v="8437.5"/>
    <m/>
    <n v="8437.5"/>
    <n v="8437.4999999999982"/>
    <n v="0"/>
    <n v="8437.4999999999982"/>
    <n v="0"/>
    <n v="0"/>
    <n v="10"/>
    <n v="365"/>
    <m/>
    <n v="2.11780821917808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017.625120307988"/>
    <n v="12366.743864292588"/>
    <n v="650.88125601540014"/>
    <n v="0.75"/>
    <n v="488.16094201155011"/>
    <n v="650.88125601540003"/>
  </r>
  <r>
    <n v="1673"/>
    <x v="0"/>
    <m/>
    <x v="5"/>
    <s v="PANABOARD STAND"/>
    <d v="2013-07-16T00:00:00"/>
    <s v="2013-14"/>
    <m/>
    <n v="0.36455275119617225"/>
    <m/>
    <m/>
    <n v="8437.5"/>
    <m/>
    <n v="8437.5"/>
    <n v="8015.625"/>
    <n v="0"/>
    <n v="8015.625"/>
    <n v="421.875"/>
    <n v="421.875"/>
    <n v="3"/>
    <n v="365"/>
    <m/>
    <n v="2.1369863013698631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80555555555556"/>
    <n v="6"/>
    <n v="0.95"/>
    <n v="12687.910412757974"/>
    <n v="12053.514892120074"/>
    <n v="634.39552063789961"/>
    <n v="0.75"/>
    <n v="475.79664047842471"/>
    <n v="634.39552063789927"/>
  </r>
  <r>
    <n v="1674"/>
    <x v="0"/>
    <m/>
    <x v="5"/>
    <s v="Confrence Table"/>
    <d v="2008-08-21T00:00:00"/>
    <s v="2008-09"/>
    <m/>
    <n v="0.15302653310942954"/>
    <m/>
    <m/>
    <n v="8437"/>
    <m/>
    <n v="8437"/>
    <n v="8437"/>
    <n v="0"/>
    <n v="8437"/>
    <n v="0"/>
    <n v="0"/>
    <n v="10"/>
    <n v="365"/>
    <m/>
    <n v="2.1369863013698631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83333333333333"/>
    <n v="6"/>
    <n v="0.95"/>
    <n v="14901.013671127117"/>
    <n v="14155.962987570761"/>
    <n v="745.05068355635558"/>
    <n v="0.75"/>
    <n v="558.78801266726668"/>
    <n v="745.05068355635649"/>
  </r>
  <r>
    <n v="1675"/>
    <x v="0"/>
    <m/>
    <x v="5"/>
    <s v="Plastic Chair with Arm(Nilkamal"/>
    <d v="2015-09-01T00:00:00"/>
    <m/>
    <m/>
    <n v="0.05"/>
    <m/>
    <m/>
    <n v="8399.91"/>
    <m/>
    <n v="8399.91"/>
    <n v="8399.91"/>
    <n v="0"/>
    <n v="8399.91"/>
    <n v="0"/>
    <n v="0"/>
    <n v="10"/>
    <n v="365"/>
    <m/>
    <n v="2.136986301369863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2141.619233543732"/>
    <n v="11534.538271866546"/>
    <n v="607.08096167718577"/>
    <n v="0.75"/>
    <n v="455.31072125788933"/>
    <n v="607.08096167718713"/>
  </r>
  <r>
    <n v="1676"/>
    <x v="0"/>
    <m/>
    <x v="5"/>
    <s v="LUMINOUS INVERTER 1400VA  24V"/>
    <d v="2012-04-01T00:00:00"/>
    <s v="2012-13"/>
    <m/>
    <n v="6.5488935721812427E-2"/>
    <m/>
    <m/>
    <n v="8399.91"/>
    <m/>
    <n v="8399.91"/>
    <n v="5229.4086697049515"/>
    <n v="550.10116605900942"/>
    <n v="5779.5098357639608"/>
    <n v="2620.400164236039"/>
    <n v="3170.5013302950483"/>
    <n v="15"/>
    <n v="365"/>
    <m/>
    <n v="2.136986301369863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959.630153994225"/>
    <n v="12311.648646294512"/>
    <n v="647.98150769971289"/>
    <n v="0.75"/>
    <n v="485.98613077478467"/>
    <n v="647.98150769971187"/>
  </r>
  <r>
    <n v="1677"/>
    <x v="0"/>
    <m/>
    <x v="5"/>
    <s v="Filing Cabinet with 4 Drawer"/>
    <d v="2012-04-01T00:00:00"/>
    <s v="2012-13"/>
    <m/>
    <n v="0.11346726027397259"/>
    <m/>
    <m/>
    <n v="8399"/>
    <m/>
    <n v="8399"/>
    <n v="8399"/>
    <n v="0"/>
    <n v="8399"/>
    <n v="0"/>
    <n v="0"/>
    <n v="10"/>
    <n v="365"/>
    <m/>
    <n v="2.172602739726027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958.226179018287"/>
    <n v="12310.314870067372"/>
    <n v="647.91130895091555"/>
    <n v="0.75"/>
    <n v="485.93348171318667"/>
    <n v="647.91130895091499"/>
  </r>
  <r>
    <n v="1678"/>
    <x v="0"/>
    <m/>
    <x v="5"/>
    <s v="66&quot; STEEL BOOK CASE"/>
    <d v="2019-10-16T00:00:00"/>
    <s v="2019-20"/>
    <m/>
    <n v="0.19"/>
    <m/>
    <m/>
    <n v="8378"/>
    <m/>
    <n v="8378"/>
    <n v="3916.3133150684926"/>
    <n v="1591.82"/>
    <n v="5508.1333150684923"/>
    <n v="2869.8666849315077"/>
    <n v="4461.6866849315074"/>
    <n v="5"/>
    <n v="365"/>
    <m/>
    <n v="2.1726027397260275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305555555555557"/>
    <n v="6"/>
    <n v="0.95"/>
    <n v="10205.117021276597"/>
    <n v="6997.3558168341224"/>
    <n v="3207.761204442475"/>
    <n v="0.75"/>
    <n v="2405.8209033318562"/>
    <n v="2405.8209033318562"/>
  </r>
  <r>
    <n v="1679"/>
    <x v="0"/>
    <m/>
    <x v="5"/>
    <s v=""/>
    <d v="2021-11-01T00:00:00"/>
    <s v="2021-22"/>
    <m/>
    <n v="9.5000000000000001E-2"/>
    <m/>
    <m/>
    <n v="8349.39"/>
    <m/>
    <n v="8349.39"/>
    <n v="328.14246452054795"/>
    <n v="793.19204999999999"/>
    <n v="1121.3345145205481"/>
    <n v="7228.0554854794518"/>
    <n v="8021.2475354794515"/>
    <n v="10"/>
    <n v="365"/>
    <m/>
    <n v="2.2356164383561645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88888888888888"/>
    <n v="6"/>
    <n v="0.95"/>
    <n v="8898.9841555851053"/>
    <n v="3225.0577763851943"/>
    <n v="5673.926379199911"/>
    <n v="0.75"/>
    <n v="4255.4447843999333"/>
    <n v="4255.4447843999333"/>
  </r>
  <r>
    <n v="1680"/>
    <x v="0"/>
    <m/>
    <x v="5"/>
    <s v="Sheepwel Mattress"/>
    <d v="2008-09-12T00:00:00"/>
    <s v="2008-09"/>
    <m/>
    <n v="1.124460874922982E-2"/>
    <m/>
    <m/>
    <n v="8265"/>
    <m/>
    <n v="8265"/>
    <n v="8265"/>
    <n v="0"/>
    <n v="8265"/>
    <n v="0"/>
    <n v="0"/>
    <n v="10"/>
    <n v="365"/>
    <m/>
    <n v="12.304109589041095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25000000000001"/>
    <n v="6"/>
    <n v="0.95"/>
    <n v="14597.235746339413"/>
    <n v="13867.37395902244"/>
    <n v="729.86178731697328"/>
    <n v="0.75"/>
    <n v="547.39634048772996"/>
    <n v="729.86178731697134"/>
  </r>
  <r>
    <n v="1681"/>
    <x v="0"/>
    <m/>
    <x v="5"/>
    <s v="DINING TABLE"/>
    <d v="2013-02-11T00:00:00"/>
    <s v="2012-13"/>
    <m/>
    <n v="0.10469524103831893"/>
    <m/>
    <m/>
    <n v="8249.9699999999993"/>
    <m/>
    <n v="8249.9699999999993"/>
    <n v="7502.1905455451724"/>
    <n v="747.77945445482692"/>
    <n v="8249.9699999999993"/>
    <n v="0"/>
    <n v="747.77945445482692"/>
    <n v="10"/>
    <n v="365"/>
    <m/>
    <n v="0.40547945205479463"/>
    <d v="2013-02-01T00:00:00"/>
    <m/>
    <m/>
    <m/>
    <m/>
    <m/>
    <m/>
    <m/>
    <s v="a. Manufacture of furniture"/>
    <n v="844"/>
    <n v="14"/>
    <n v="109.2"/>
    <n v="144"/>
    <n v="160.30000000000001"/>
    <n v="1.4679487179487181"/>
    <n v="1.4679487179487181"/>
    <n v="11.011111111111111"/>
    <n v="6"/>
    <n v="0.95"/>
    <n v="12110.532884615384"/>
    <n v="11505.006240384615"/>
    <n v="605.52664423076931"/>
    <n v="0.75"/>
    <n v="454.14498317307698"/>
    <n v="605.52664423076976"/>
  </r>
  <r>
    <n v="1682"/>
    <x v="0"/>
    <m/>
    <x v="5"/>
    <s v="Bed"/>
    <d v="2009-05-18T00:00:00"/>
    <s v="2009-10"/>
    <m/>
    <n v="0.14727797969000533"/>
    <m/>
    <m/>
    <n v="8200"/>
    <m/>
    <n v="8200"/>
    <n v="8200"/>
    <n v="0"/>
    <n v="8200"/>
    <n v="0"/>
    <n v="0"/>
    <n v="10"/>
    <n v="365"/>
    <m/>
    <n v="0.40547945205479463"/>
    <d v="2009-05-01T00:00:00"/>
    <s v="Furniture"/>
    <n v="628"/>
    <n v="56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741666666666667"/>
    <n v="6"/>
    <n v="0.95"/>
    <n v="14627.623276992608"/>
    <n v="13896.242113142978"/>
    <n v="731.38116384962996"/>
    <n v="0.75"/>
    <n v="548.53587288722247"/>
    <n v="731.38116384963109"/>
  </r>
  <r>
    <n v="1683"/>
    <x v="0"/>
    <m/>
    <x v="5"/>
    <s v="SONY K750I-BHUVAN SHARMA"/>
    <d v="2007-12-06T00:00:00"/>
    <s v="2007-08"/>
    <m/>
    <n v="7.4906869164764356E-2"/>
    <m/>
    <m/>
    <n v="8100"/>
    <m/>
    <n v="8100"/>
    <n v="7284.4077448275521"/>
    <n v="606.74564023459129"/>
    <n v="7891.1533850621436"/>
    <n v="208.84661493785643"/>
    <n v="815.59225517244795"/>
    <n v="15"/>
    <n v="365"/>
    <m/>
    <n v="2.3972602739726026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91666666666666"/>
    <n v="6"/>
    <n v="0.95"/>
    <n v="15171.699508636846"/>
    <n v="14413.114533205004"/>
    <n v="758.58497543184239"/>
    <n v="0.75"/>
    <n v="568.9387315738818"/>
    <n v="758.58497543184296"/>
  </r>
  <r>
    <n v="1684"/>
    <x v="0"/>
    <m/>
    <x v="5"/>
    <s v="for office used"/>
    <d v="2022-03-31T00:00:00"/>
    <s v="2021-22"/>
    <m/>
    <n v="9.5000000000000001E-2"/>
    <m/>
    <m/>
    <n v="8099.52"/>
    <m/>
    <n v="8099.52"/>
    <n v="2.1080942465753427"/>
    <n v="769.45440000000008"/>
    <n v="771.5624942465754"/>
    <n v="7327.9575057534248"/>
    <n v="8097.4119057534253"/>
    <n v="10"/>
    <n v="365"/>
    <m/>
    <n v="2.4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8099.52"/>
    <n v="1898.325"/>
    <n v="6201.1950000000006"/>
    <n v="0.75"/>
    <n v="4650.8962500000007"/>
    <n v="4650.8962500000007"/>
  </r>
  <r>
    <n v="1685"/>
    <x v="0"/>
    <m/>
    <x v="5"/>
    <s v="Centre Table 36 X 18 X of 8 MM-T/F TO ASSETS"/>
    <d v="2018-03-31T00:00:00"/>
    <s v="2017-18"/>
    <m/>
    <n v="0.19"/>
    <m/>
    <m/>
    <n v="8020.32"/>
    <m/>
    <n v="8020.32"/>
    <n v="6097.5306805479449"/>
    <n v="1523.8607999999999"/>
    <n v="7621.3914805479453"/>
    <n v="398.92851945205439"/>
    <n v="1922.7893194520548"/>
    <n v="10"/>
    <n v="365"/>
    <m/>
    <n v="0.40547945205479463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0318.276853932584"/>
    <n v="9598.1471151685382"/>
    <n v="720.12973876404612"/>
    <n v="0.75"/>
    <n v="540.09730407303459"/>
    <n v="540.09730407303459"/>
  </r>
  <r>
    <n v="1686"/>
    <x v="0"/>
    <m/>
    <x v="5"/>
    <s v="MDF With Box 100 Pair"/>
    <d v="2012-04-01T00:00:00"/>
    <s v="2012-13"/>
    <m/>
    <n v="9.7605479452054777E-2"/>
    <m/>
    <m/>
    <n v="8008"/>
    <m/>
    <n v="8008"/>
    <n v="7607.6"/>
    <n v="0"/>
    <n v="7607.6"/>
    <n v="400.39999999999964"/>
    <n v="400.39999999999964"/>
    <n v="6"/>
    <n v="365"/>
    <m/>
    <n v="2.320547945205479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354.979788257941"/>
    <n v="11737.230798845043"/>
    <n v="617.74898941289757"/>
    <n v="0.75"/>
    <n v="463.31174205967318"/>
    <n v="617.74898941289757"/>
  </r>
  <r>
    <n v="1687"/>
    <x v="0"/>
    <m/>
    <x v="5"/>
    <s v="01RELIANCE 3G DATA CARD"/>
    <d v="2015-09-01T00:00:00"/>
    <m/>
    <m/>
    <n v="0"/>
    <m/>
    <m/>
    <n v="8000.1"/>
    <m/>
    <n v="8000.1"/>
    <n v="7600.0950000000003"/>
    <n v="0"/>
    <n v="7600.0950000000003"/>
    <n v="400.00500000000011"/>
    <n v="400.00500000000011"/>
    <n v="5"/>
    <n v="365"/>
    <m/>
    <n v="2.320547945205479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563.715329125338"/>
    <n v="10985.529562669071"/>
    <n v="578.18576645626672"/>
    <n v="0.75"/>
    <n v="433.63932484220004"/>
    <n v="578.1857664562674"/>
  </r>
  <r>
    <n v="1688"/>
    <x v="0"/>
    <m/>
    <x v="5"/>
    <s v="Wooden Chair-TRF TO ASSETS"/>
    <d v="2018-03-31T00:00:00"/>
    <s v="2017-18"/>
    <m/>
    <n v="0.19"/>
    <m/>
    <m/>
    <n v="8000"/>
    <m/>
    <n v="8000"/>
    <n v="6082.0821917808216"/>
    <n v="1520"/>
    <n v="7602.0821917808216"/>
    <n v="397.91780821917837"/>
    <n v="1917.9178082191784"/>
    <n v="10"/>
    <n v="365"/>
    <m/>
    <n v="12.44109589041096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0292.134831460675"/>
    <n v="9573.8295880149817"/>
    <n v="718.30524344569312"/>
    <n v="0.75"/>
    <n v="538.72893258426984"/>
    <n v="538.72893258426984"/>
  </r>
  <r>
    <n v="1689"/>
    <x v="0"/>
    <m/>
    <x v="5"/>
    <s v="Revolving Chair"/>
    <d v="2013-11-02T00:00:00"/>
    <s v="2013-14"/>
    <m/>
    <n v="0.10157285714285715"/>
    <m/>
    <m/>
    <n v="7999.93"/>
    <m/>
    <n v="7999.93"/>
    <n v="6708.7137444250493"/>
    <n v="812.57574704285719"/>
    <n v="7521.2894914679064"/>
    <n v="478.64050853209392"/>
    <n v="1291.216255574951"/>
    <n v="10"/>
    <n v="365"/>
    <m/>
    <n v="12.44109589041096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86111111111111"/>
    <n v="6"/>
    <n v="0.95"/>
    <n v="11429.490008912657"/>
    <n v="10858.015508467022"/>
    <n v="571.47450044563448"/>
    <n v="0.75"/>
    <n v="428.60587533422586"/>
    <n v="571.47450044563334"/>
  </r>
  <r>
    <n v="1690"/>
    <x v="0"/>
    <m/>
    <x v="5"/>
    <s v="Steel Glass Door Almirah"/>
    <d v="2019-04-20T00:00:00"/>
    <s v="2019-20"/>
    <m/>
    <n v="9.5000000000000001E-2"/>
    <m/>
    <m/>
    <n v="7965"/>
    <m/>
    <n v="7965"/>
    <n v="2232.7095205479454"/>
    <n v="756.67499999999995"/>
    <n v="2989.3845205479456"/>
    <n v="4975.6154794520544"/>
    <n v="5732.2904794520546"/>
    <n v="10"/>
    <n v="365"/>
    <m/>
    <n v="7.463013698630137"/>
    <d v="2019-04-01T00:00:00"/>
    <m/>
    <m/>
    <m/>
    <m/>
    <m/>
    <m/>
    <m/>
    <s v="a. Manufacture of furniture"/>
    <n v="844"/>
    <n v="88"/>
    <n v="128.4"/>
    <n v="144"/>
    <n v="160.30000000000001"/>
    <n v="1.2484423676012462"/>
    <n v="1.2484423676012462"/>
    <n v="4.8194444444444446"/>
    <n v="6"/>
    <n v="0.95"/>
    <n v="9943.8434579439254"/>
    <n v="7587.9351757204049"/>
    <n v="2355.9082822235205"/>
    <n v="0.75"/>
    <n v="1766.9312116676404"/>
    <n v="1766.9312116676404"/>
  </r>
  <r>
    <n v="1691"/>
    <x v="0"/>
    <m/>
    <x v="5"/>
    <s v="FURNITURE &amp; FIXTURE"/>
    <d v="2017-03-31T00:00:00"/>
    <s v="2016-17"/>
    <m/>
    <n v="9.5000000000000001E-2"/>
    <m/>
    <m/>
    <n v="7944"/>
    <m/>
    <n v="7944"/>
    <n v="3775.4676164383573"/>
    <n v="754.68000000000006"/>
    <n v="4530.1476164383575"/>
    <n v="3413.8523835616425"/>
    <n v="4168.5323835616427"/>
    <n v="10"/>
    <n v="365"/>
    <m/>
    <n v="7.463013698630137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0930.671244635194"/>
    <n v="10384.137682403434"/>
    <n v="546.53356223175979"/>
    <n v="0.75"/>
    <n v="409.90017167381984"/>
    <n v="546.53356223176013"/>
  </r>
  <r>
    <n v="1692"/>
    <x v="0"/>
    <m/>
    <x v="5"/>
    <s v="Chair highback ,model - 129 (GAYATRI)"/>
    <d v="2012-04-01T00:00:00"/>
    <s v="2012-13"/>
    <m/>
    <n v="0.1070288698630137"/>
    <m/>
    <m/>
    <n v="7922.3"/>
    <m/>
    <n v="7922.3"/>
    <n v="7922.2999999999993"/>
    <n v="0"/>
    <n v="7922.2999999999993"/>
    <n v="0"/>
    <n v="0"/>
    <n v="10"/>
    <n v="365"/>
    <m/>
    <n v="7.46301369863013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222.759287776709"/>
    <n v="11611.621323387873"/>
    <n v="611.13796438883583"/>
    <n v="0.75"/>
    <n v="458.35347329162687"/>
    <n v="611.13796438883605"/>
  </r>
  <r>
    <n v="1693"/>
    <x v="0"/>
    <m/>
    <x v="5"/>
    <s v="Chair highback ,model - 129 (GAYATRI)"/>
    <d v="2015-09-01T00:00:00"/>
    <m/>
    <m/>
    <n v="4.9999999999999968E-2"/>
    <m/>
    <m/>
    <n v="7922.3"/>
    <m/>
    <n v="7922.3"/>
    <n v="7922.3"/>
    <n v="0"/>
    <n v="7922.3"/>
    <n v="0"/>
    <n v="0"/>
    <n v="10"/>
    <n v="365"/>
    <m/>
    <n v="7.4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451.259603246168"/>
    <n v="10878.696623083859"/>
    <n v="572.56298016230903"/>
    <n v="0.75"/>
    <n v="429.42223512173177"/>
    <n v="572.56298016230892"/>
  </r>
  <r>
    <n v="1694"/>
    <x v="0"/>
    <m/>
    <x v="5"/>
    <s v="Chair highback ,model - 129 (GAYATRI)"/>
    <d v="2015-09-01T00:00:00"/>
    <m/>
    <m/>
    <n v="4.9999999999999968E-2"/>
    <m/>
    <m/>
    <n v="7922.3"/>
    <m/>
    <n v="7922.3"/>
    <n v="7922.3"/>
    <n v="0"/>
    <n v="7922.3"/>
    <n v="0"/>
    <n v="0"/>
    <n v="10"/>
    <n v="365"/>
    <m/>
    <n v="7.4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451.259603246168"/>
    <n v="10878.696623083859"/>
    <n v="572.56298016230903"/>
    <n v="0.75"/>
    <n v="429.42223512173177"/>
    <n v="572.56298016230892"/>
  </r>
  <r>
    <n v="1695"/>
    <x v="0"/>
    <m/>
    <x v="5"/>
    <s v="FOR PORAT CANTEN"/>
    <d v="2021-06-26T00:00:00"/>
    <s v="2021-22"/>
    <m/>
    <n v="0.19"/>
    <m/>
    <m/>
    <n v="7906"/>
    <m/>
    <n v="7906"/>
    <n v="1148.2111232876714"/>
    <n v="1502.14"/>
    <n v="2650.3511232876717"/>
    <n v="5255.6488767123283"/>
    <n v="6757.7888767123286"/>
    <n v="5"/>
    <n v="365"/>
    <m/>
    <n v="7.463013698630137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361111111111111"/>
    <n v="6"/>
    <n v="0.95"/>
    <n v="8752.2914364640892"/>
    <n v="3653.0686780297219"/>
    <n v="5099.2227584343673"/>
    <n v="0.75"/>
    <n v="3824.4170688257755"/>
    <n v="3824.4170688257755"/>
  </r>
  <r>
    <n v="1696"/>
    <x v="0"/>
    <m/>
    <x v="5"/>
    <s v="Nokia Mobile Sk Bansal"/>
    <d v="2009-07-05T00:00:00"/>
    <s v="2009-10"/>
    <m/>
    <n v="0.72486301369863015"/>
    <m/>
    <m/>
    <n v="7900"/>
    <m/>
    <n v="7900"/>
    <n v="7505"/>
    <n v="0"/>
    <n v="7505"/>
    <n v="395"/>
    <n v="395"/>
    <n v="5"/>
    <n v="365"/>
    <m/>
    <n v="2.463013698630137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11111111111111"/>
    <n v="6"/>
    <n v="0.95"/>
    <n v="14092.466327834343"/>
    <n v="13387.843011442626"/>
    <n v="704.6233163917168"/>
    <n v="0.75"/>
    <n v="528.4674872937876"/>
    <n v="704.62331639171782"/>
  </r>
  <r>
    <n v="1697"/>
    <x v="0"/>
    <m/>
    <x v="5"/>
    <s v="FOR SUNI DEVADI"/>
    <d v="2021-12-09T00:00:00"/>
    <s v="2021-22"/>
    <m/>
    <n v="9.5000000000000001E-2"/>
    <m/>
    <m/>
    <n v="7897.95"/>
    <m/>
    <n v="7897.95"/>
    <n v="232.28628287671233"/>
    <n v="750.30525"/>
    <n v="982.59153287671234"/>
    <n v="6915.3584671232875"/>
    <n v="7665.6637171232878"/>
    <n v="10"/>
    <n v="365"/>
    <m/>
    <n v="2.463013698630137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833333333333331"/>
    <n v="6"/>
    <n v="0.95"/>
    <n v="8205.0640635126383"/>
    <n v="2836.4450630670772"/>
    <n v="5368.6190004455611"/>
    <n v="0.75"/>
    <n v="4026.4642503341711"/>
    <n v="4026.4642503341711"/>
  </r>
  <r>
    <n v="1698"/>
    <x v="0"/>
    <m/>
    <x v="5"/>
    <s v="Table (dining ) Plastic moulded"/>
    <d v="2013-11-26T00:00:00"/>
    <s v="2013-14"/>
    <m/>
    <n v="0.10131220204313282"/>
    <m/>
    <m/>
    <n v="7890"/>
    <m/>
    <n v="7890"/>
    <n v="6567.2345820036398"/>
    <n v="799.35327412031791"/>
    <n v="7366.5878561239579"/>
    <n v="523.41214387604214"/>
    <n v="1322.7654179963602"/>
    <n v="10"/>
    <n v="365"/>
    <m/>
    <n v="0.40547945205479463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19444444444445"/>
    <n v="6"/>
    <n v="0.95"/>
    <n v="11272.433155080214"/>
    <n v="10708.811497326204"/>
    <n v="563.62165775401081"/>
    <n v="0.75"/>
    <n v="422.71624331550811"/>
    <n v="563.62165775401127"/>
  </r>
  <r>
    <n v="1699"/>
    <x v="0"/>
    <m/>
    <x v="5"/>
    <s v="Single Bed(SCG)"/>
    <d v="2008-09-05T00:00:00"/>
    <s v="2008-09"/>
    <m/>
    <n v="1.129331683168317E-2"/>
    <m/>
    <m/>
    <n v="7875"/>
    <m/>
    <n v="7875"/>
    <n v="7875"/>
    <n v="0"/>
    <n v="7875"/>
    <n v="0"/>
    <n v="0"/>
    <n v="10"/>
    <n v="365"/>
    <m/>
    <n v="0.47671232876712333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4444444444445"/>
    <n v="6"/>
    <n v="0.95"/>
    <n v="13908.436963390546"/>
    <n v="13213.015115221018"/>
    <n v="695.42184816952795"/>
    <n v="0.75"/>
    <n v="521.56638612714596"/>
    <n v="695.42184816952795"/>
  </r>
  <r>
    <n v="1700"/>
    <x v="0"/>
    <m/>
    <x v="5"/>
    <s v="Cooler"/>
    <d v="2009-07-06T00:00:00"/>
    <s v="2009-10"/>
    <m/>
    <n v="0"/>
    <m/>
    <m/>
    <n v="7875"/>
    <m/>
    <n v="7875"/>
    <n v="7481.25"/>
    <n v="0"/>
    <n v="7481.25"/>
    <n v="393.75"/>
    <n v="393.75"/>
    <n v="5"/>
    <n v="365"/>
    <m/>
    <n v="0.50684931506849296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08333333333333"/>
    <n v="6"/>
    <n v="0.95"/>
    <n v="14047.869915404486"/>
    <n v="13345.476419634262"/>
    <n v="702.39349577022404"/>
    <n v="0.75"/>
    <n v="526.79512182766803"/>
    <n v="702.39349577022494"/>
  </r>
  <r>
    <n v="1701"/>
    <x v="1"/>
    <m/>
    <x v="7"/>
    <s v="746/68"/>
    <d v="2010-06-05T00:00:00"/>
    <s v="2010-11"/>
    <m/>
    <n v="0"/>
    <m/>
    <m/>
    <n v="7867"/>
    <m/>
    <n v="7867"/>
    <n v="0"/>
    <n v="0"/>
    <n v="0"/>
    <n v="7867"/>
    <n v="7867"/>
    <s v="infinite"/>
    <n v="365"/>
    <m/>
    <n v="0.52054794520547931"/>
    <d v="2010-06-01T00:00:00"/>
    <m/>
    <m/>
    <m/>
    <m/>
    <m/>
    <m/>
    <m/>
    <m/>
    <m/>
    <m/>
    <m/>
    <m/>
    <m/>
    <m/>
    <m/>
    <n v="13.694444444444445"/>
    <m/>
    <m/>
    <m/>
    <m/>
    <m/>
    <m/>
    <m/>
    <m/>
  </r>
  <r>
    <n v="1702"/>
    <x v="0"/>
    <m/>
    <x v="5"/>
    <s v="GYSER-6LTR"/>
    <d v="2016-03-31T00:00:00"/>
    <s v="2015-16"/>
    <m/>
    <n v="6.3333333333333325E-2"/>
    <m/>
    <m/>
    <n v="7831.5"/>
    <m/>
    <n v="7831.5"/>
    <n v="2977.3288904109586"/>
    <n v="495.99499999999995"/>
    <n v="3473.3238904109585"/>
    <n v="4358.1761095890415"/>
    <n v="4854.1711095890414"/>
    <n v="15"/>
    <n v="365"/>
    <m/>
    <n v="0.52054794520547931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0954.53272251309"/>
    <n v="10406.806086387434"/>
    <n v="547.7266361256552"/>
    <n v="0.75"/>
    <n v="410.7949770942414"/>
    <n v="547.72663612565498"/>
  </r>
  <r>
    <n v="1703"/>
    <x v="0"/>
    <m/>
    <x v="5"/>
    <s v="EHS &amp; FIRE"/>
    <d v="2021-04-08T00:00:00"/>
    <s v="2021-22"/>
    <m/>
    <n v="9.5000000000000001E-2"/>
    <m/>
    <m/>
    <n v="7800.02"/>
    <m/>
    <n v="7800.02"/>
    <n v="726.79090465753427"/>
    <n v="741.00190000000009"/>
    <n v="1467.7928046575344"/>
    <n v="6332.2271953424661"/>
    <n v="7073.2290953424663"/>
    <n v="10"/>
    <n v="365"/>
    <m/>
    <n v="2.536986301369863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527777777777779"/>
    <n v="6"/>
    <n v="0.95"/>
    <n v="8575.7421536351176"/>
    <n v="3873.5753852750472"/>
    <n v="4702.1667683600699"/>
    <n v="0.75"/>
    <n v="3526.6250762700524"/>
    <n v="3526.6250762700524"/>
  </r>
  <r>
    <n v="1704"/>
    <x v="0"/>
    <m/>
    <x v="5"/>
    <s v="WOODEN ALMIRAH CUM SHOWCASE"/>
    <d v="2007-12-31T00:00:00"/>
    <s v="2007-08"/>
    <m/>
    <n v="0.17825150802882947"/>
    <m/>
    <m/>
    <n v="7800"/>
    <m/>
    <n v="7800"/>
    <n v="7800"/>
    <n v="0"/>
    <n v="7800"/>
    <n v="0"/>
    <n v="0"/>
    <n v="10"/>
    <n v="365"/>
    <m/>
    <n v="2.536986301369863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25"/>
    <n v="6"/>
    <n v="0.95"/>
    <n v="14609.784712020668"/>
    <n v="13879.295476419635"/>
    <n v="730.48923560103322"/>
    <n v="0.75"/>
    <n v="547.86692670077491"/>
    <n v="730.48923560103401"/>
  </r>
  <r>
    <n v="1705"/>
    <x v="0"/>
    <m/>
    <x v="5"/>
    <s v="UPS System-for PC"/>
    <d v="2015-09-01T00:00:00"/>
    <m/>
    <m/>
    <n v="0"/>
    <m/>
    <m/>
    <n v="7800"/>
    <m/>
    <n v="7800"/>
    <n v="7778.2876712328762"/>
    <n v="0"/>
    <n v="7778.2876712328762"/>
    <n v="21.712328767123836"/>
    <n v="21.712328767123836"/>
    <n v="6"/>
    <n v="365"/>
    <m/>
    <n v="2.53698630136986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274.481514878269"/>
    <n v="10710.757439134355"/>
    <n v="563.724075743914"/>
    <n v="0.75"/>
    <n v="422.7930568079355"/>
    <n v="563.724075743914"/>
  </r>
  <r>
    <n v="1706"/>
    <x v="0"/>
    <m/>
    <x v="5"/>
    <s v="VM CAMERA"/>
    <d v="2012-04-01T00:00:00"/>
    <s v="2012-13"/>
    <m/>
    <n v="6.5358798735511064E-2"/>
    <m/>
    <m/>
    <n v="7800"/>
    <m/>
    <n v="7800"/>
    <n v="4861.0068493150693"/>
    <n v="509.79863013698628"/>
    <n v="5370.8054794520558"/>
    <n v="2429.1945205479442"/>
    <n v="2938.9931506849307"/>
    <n v="15"/>
    <n v="365"/>
    <m/>
    <n v="2.53698630136986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034.071222329163"/>
    <n v="11432.367661212704"/>
    <n v="601.70356111645924"/>
    <n v="0.75"/>
    <n v="451.27767083734443"/>
    <n v="601.70356111645867"/>
  </r>
  <r>
    <n v="1707"/>
    <x v="0"/>
    <m/>
    <x v="5"/>
    <s v="FURNITURE &amp; FIXTURE"/>
    <d v="2017-03-31T00:00:00"/>
    <s v="2016-17"/>
    <m/>
    <n v="9.5000000000000001E-2"/>
    <m/>
    <m/>
    <n v="7791"/>
    <m/>
    <n v="7791"/>
    <n v="3702.7527945205479"/>
    <n v="740.14499999999998"/>
    <n v="4442.8977945205479"/>
    <n v="3348.1022054794521"/>
    <n v="4088.2472054794521"/>
    <n v="10"/>
    <n v="365"/>
    <m/>
    <n v="0.54246575342465775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0720.148497854079"/>
    <n v="10184.141072961374"/>
    <n v="536.00742489270488"/>
    <n v="0.75"/>
    <n v="402.00556866952866"/>
    <n v="536.00742489270442"/>
  </r>
  <r>
    <n v="1708"/>
    <x v="0"/>
    <m/>
    <x v="5"/>
    <s v="FURNITURE &amp; FIXTURE"/>
    <d v="2017-03-31T00:00:00"/>
    <s v="2016-17"/>
    <m/>
    <n v="9.5000000000000001E-2"/>
    <m/>
    <m/>
    <n v="7791"/>
    <m/>
    <n v="7791"/>
    <n v="3702.7527945205479"/>
    <n v="740.14499999999998"/>
    <n v="4442.8977945205479"/>
    <n v="3348.1022054794521"/>
    <n v="4088.2472054794521"/>
    <n v="10"/>
    <n v="365"/>
    <m/>
    <n v="0.40547945205479463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0720.148497854079"/>
    <n v="10184.141072961374"/>
    <n v="536.00742489270488"/>
    <n v="0.75"/>
    <n v="402.00556866952866"/>
    <n v="536.00742489270442"/>
  </r>
  <r>
    <n v="1709"/>
    <x v="0"/>
    <m/>
    <x v="5"/>
    <s v="Kitchen utensils"/>
    <d v="2009-04-10T00:00:00"/>
    <s v="2009-10"/>
    <m/>
    <n v="0"/>
    <m/>
    <m/>
    <n v="7765"/>
    <m/>
    <n v="7765"/>
    <n v="7764.75"/>
    <n v="0"/>
    <n v="7764.75"/>
    <n v="0.25"/>
    <n v="0.25"/>
    <n v="5"/>
    <n v="365"/>
    <m/>
    <n v="2.5534246575342467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47222222222221"/>
    <n v="6"/>
    <n v="0.95"/>
    <n v="13851.645700713123"/>
    <n v="13159.063415677465"/>
    <n v="692.58228503565806"/>
    <n v="0.75"/>
    <n v="519.43671377674355"/>
    <n v="692.58228503565681"/>
  </r>
  <r>
    <n v="1710"/>
    <x v="0"/>
    <m/>
    <x v="5"/>
    <s v="Rubber plate"/>
    <d v="2013-07-30T00:00:00"/>
    <s v="2013-14"/>
    <m/>
    <n v="6.4075047801147228E-2"/>
    <m/>
    <m/>
    <n v="7700.29"/>
    <m/>
    <n v="7700.29"/>
    <n v="4192.684269551979"/>
    <n v="493.39644983269596"/>
    <n v="4686.0807193846749"/>
    <n v="3014.209280615325"/>
    <n v="3507.6057304480209"/>
    <n v="15"/>
    <n v="365"/>
    <m/>
    <n v="0.40547945205479463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11579.329146341464"/>
    <n v="11000.36268902439"/>
    <n v="578.96645731707395"/>
    <n v="0.75"/>
    <n v="434.22484298780546"/>
    <n v="578.96645731707372"/>
  </r>
  <r>
    <n v="1711"/>
    <x v="0"/>
    <m/>
    <x v="5"/>
    <s v="Celling Fan"/>
    <d v="2010-04-17T00:00:00"/>
    <s v="2010-11"/>
    <m/>
    <n v="0"/>
    <m/>
    <m/>
    <n v="7700"/>
    <m/>
    <n v="7700"/>
    <n v="7315"/>
    <n v="0"/>
    <n v="7315"/>
    <n v="385"/>
    <n v="385"/>
    <n v="5"/>
    <n v="365"/>
    <m/>
    <n v="7.6191780821917803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27777777777778"/>
    <n v="6"/>
    <n v="0.95"/>
    <n v="12765.238314432774"/>
    <n v="12126.976398711135"/>
    <n v="638.26191572163953"/>
    <n v="0.75"/>
    <n v="478.69643679122964"/>
    <n v="638.2619157216393"/>
  </r>
  <r>
    <n v="1712"/>
    <x v="0"/>
    <m/>
    <x v="5"/>
    <s v="Chair With Arm"/>
    <d v="2015-09-01T00:00:00"/>
    <m/>
    <m/>
    <n v="5.000000000000001E-2"/>
    <m/>
    <m/>
    <n v="7672.15"/>
    <m/>
    <n v="7672.15"/>
    <n v="7672.15"/>
    <n v="0"/>
    <n v="7672.15"/>
    <n v="0"/>
    <n v="0"/>
    <n v="10"/>
    <n v="365"/>
    <m/>
    <n v="7.619178082191780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089.681199278628"/>
    <n v="10535.197139314696"/>
    <n v="554.48405996393194"/>
    <n v="0.75"/>
    <n v="415.86304497294896"/>
    <n v="554.48405996393194"/>
  </r>
  <r>
    <n v="1713"/>
    <x v="0"/>
    <m/>
    <x v="5"/>
    <s v="Chair Revolving ,model - 122 ("/>
    <d v="2015-09-01T00:00:00"/>
    <m/>
    <m/>
    <n v="0.05"/>
    <m/>
    <m/>
    <n v="7661.25"/>
    <m/>
    <n v="7661.25"/>
    <n v="7661.25"/>
    <n v="0"/>
    <n v="7661.25"/>
    <n v="0"/>
    <n v="0"/>
    <n v="10"/>
    <n v="365"/>
    <m/>
    <n v="0.4054794520547946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073.925834084761"/>
    <n v="10520.229542380523"/>
    <n v="553.69629170423832"/>
    <n v="0.75"/>
    <n v="415.27221877817874"/>
    <n v="553.69629170423855"/>
  </r>
  <r>
    <n v="1714"/>
    <x v="0"/>
    <m/>
    <x v="5"/>
    <s v="Sokkia KPS-MP Mini Prism"/>
    <d v="2012-04-01T00:00:00"/>
    <s v="2012-13"/>
    <m/>
    <n v="6.2115384615384614E-2"/>
    <m/>
    <m/>
    <n v="7650"/>
    <m/>
    <n v="7650"/>
    <n v="4891.586538461539"/>
    <n v="475.18269230769232"/>
    <n v="5366.7692307692314"/>
    <n v="2283.2307692307686"/>
    <n v="2758.413461538461"/>
    <n v="15"/>
    <n v="365"/>
    <m/>
    <n v="0.6465753424657534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802.64677574591"/>
    <n v="11212.514436958614"/>
    <n v="590.13233878729625"/>
    <n v="0.75"/>
    <n v="442.59925409047219"/>
    <n v="590.13233878729602"/>
  </r>
  <r>
    <n v="1715"/>
    <x v="0"/>
    <m/>
    <x v="5"/>
    <m/>
    <d v="2014-09-16T00:00:00"/>
    <s v="2014-15"/>
    <m/>
    <n v="9.5000000000000001E-2"/>
    <m/>
    <m/>
    <n v="7632.11"/>
    <m/>
    <n v="7632.11"/>
    <n v="5466.6817490410949"/>
    <n v="725.05044999999996"/>
    <n v="6191.7321990410946"/>
    <n v="1440.377800958905"/>
    <n v="2165.4282509589048"/>
    <n v="10"/>
    <n v="365"/>
    <m/>
    <n v="2.6547945205479451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138888888888896"/>
    <n v="6"/>
    <n v="0.95"/>
    <n v="10492.514862778731"/>
    <n v="9967.8891196397926"/>
    <n v="524.62574313893856"/>
    <n v="0.75"/>
    <n v="393.46930735420392"/>
    <n v="524.62574313893697"/>
  </r>
  <r>
    <n v="1716"/>
    <x v="0"/>
    <m/>
    <x v="5"/>
    <s v="Camera"/>
    <d v="2013-05-16T00:00:00"/>
    <s v="2013-14"/>
    <m/>
    <n v="6.431619786614938E-2"/>
    <m/>
    <m/>
    <n v="7599.99"/>
    <m/>
    <n v="7599.99"/>
    <n v="4226.9124192126274"/>
    <n v="488.80246062075662"/>
    <n v="4715.7148798333837"/>
    <n v="2884.275120166616"/>
    <n v="3373.0775807873724"/>
    <n v="15"/>
    <n v="365"/>
    <m/>
    <n v="12.66027397260274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47222222222222"/>
    <n v="6"/>
    <n v="0.95"/>
    <n v="11187.129449035812"/>
    <n v="10627.772976584021"/>
    <n v="559.35647245179098"/>
    <n v="0.75"/>
    <n v="419.51735433884323"/>
    <n v="559.35647245179109"/>
  </r>
  <r>
    <n v="1717"/>
    <x v="0"/>
    <m/>
    <x v="10"/>
    <s v="Oxygen Cylinder 40 CFT"/>
    <d v="2012-04-01T00:00:00"/>
    <s v="2012-13"/>
    <m/>
    <n v="2.0835385724585438E-2"/>
    <m/>
    <m/>
    <n v="7500"/>
    <m/>
    <n v="7500"/>
    <n v="2437.0382119682763"/>
    <n v="156.26539293439077"/>
    <n v="2593.3036049026668"/>
    <n v="4906.6963950973332"/>
    <n v="5062.9617880317237"/>
    <n v="40"/>
    <n v="365"/>
    <m/>
    <n v="0.66849315068493143"/>
    <d v="2012-04-01T00:00:00"/>
    <m/>
    <m/>
    <m/>
    <m/>
    <m/>
    <m/>
    <m/>
    <s v="Cylinders"/>
    <n v="614"/>
    <n v="4"/>
    <n v="101.8"/>
    <n v="144"/>
    <n v="158.69999999999999"/>
    <n v="1.5589390962671905"/>
    <n v="1.5589390962671905"/>
    <n v="11.872222222222222"/>
    <n v="8"/>
    <n v="0.9"/>
    <n v="11692.043222003929"/>
    <n v="10522.838899803537"/>
    <n v="1169.2043222003922"/>
    <n v="0.75"/>
    <n v="876.90324165029415"/>
    <n v="1169.2043222003927"/>
  </r>
  <r>
    <n v="1718"/>
    <x v="0"/>
    <m/>
    <x v="5"/>
    <s v="Table"/>
    <d v="2008-08-21T00:00:00"/>
    <s v="2008-09"/>
    <m/>
    <n v="0.18460955652717051"/>
    <m/>
    <m/>
    <n v="7500"/>
    <m/>
    <n v="7500"/>
    <n v="7500"/>
    <n v="0"/>
    <n v="7500"/>
    <n v="0"/>
    <n v="0"/>
    <n v="10"/>
    <n v="365"/>
    <m/>
    <n v="12.687671232876713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83333333333333"/>
    <n v="6"/>
    <n v="0.95"/>
    <n v="13246.130441324331"/>
    <n v="12583.823919258113"/>
    <n v="662.30652206621744"/>
    <n v="0.75"/>
    <n v="496.72989154966308"/>
    <n v="662.3065220662171"/>
  </r>
  <r>
    <n v="1719"/>
    <x v="0"/>
    <m/>
    <x v="5"/>
    <s v="Handle Chair"/>
    <d v="2010-05-24T00:00:00"/>
    <s v="2010-11"/>
    <m/>
    <n v="8.1400535236396086E-3"/>
    <m/>
    <m/>
    <n v="7500"/>
    <m/>
    <n v="7500"/>
    <n v="7500"/>
    <n v="0"/>
    <n v="7500"/>
    <n v="0"/>
    <n v="0"/>
    <n v="10"/>
    <n v="365"/>
    <m/>
    <n v="2.7095890410958905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25"/>
    <n v="6"/>
    <n v="0.95"/>
    <n v="12309.432516188408"/>
    <n v="11693.960890378989"/>
    <n v="615.47162580941949"/>
    <n v="0.75"/>
    <n v="461.60371935706462"/>
    <n v="615.47162580942097"/>
  </r>
  <r>
    <n v="1720"/>
    <x v="0"/>
    <m/>
    <x v="5"/>
    <s v="Wooden Dining Table 6'*3*2.6'"/>
    <d v="2012-04-01T00:00:00"/>
    <s v="2012-13"/>
    <m/>
    <n v="9.6124794520547951E-2"/>
    <m/>
    <m/>
    <n v="7500"/>
    <m/>
    <n v="7500"/>
    <n v="7500"/>
    <n v="0"/>
    <n v="7500"/>
    <n v="0"/>
    <n v="0"/>
    <n v="10"/>
    <n v="365"/>
    <m/>
    <n v="2.709589041095890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571.222329162656"/>
    <n v="10992.661212704523"/>
    <n v="578.56111645813326"/>
    <n v="0.75"/>
    <n v="433.92083734359994"/>
    <n v="578.56111645813337"/>
  </r>
  <r>
    <n v="1721"/>
    <x v="0"/>
    <m/>
    <x v="5"/>
    <s v="Inverter-UPS (1400VA)"/>
    <d v="2012-04-01T00:00:00"/>
    <s v="2012-13"/>
    <m/>
    <n v="6.4858271865121178E-2"/>
    <m/>
    <m/>
    <n v="7491"/>
    <m/>
    <n v="7491"/>
    <n v="4687.1834272918868"/>
    <n v="485.85331454162275"/>
    <n v="5173.03674183351"/>
    <n v="2317.96325816649"/>
    <n v="2803.8165727081132"/>
    <n v="15"/>
    <n v="365"/>
    <m/>
    <n v="2.709589041095890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557.336862367662"/>
    <n v="10979.470019249278"/>
    <n v="577.86684311838326"/>
    <n v="0.75"/>
    <n v="433.40013233878744"/>
    <n v="577.8668431183836"/>
  </r>
  <r>
    <n v="1722"/>
    <x v="0"/>
    <m/>
    <x v="5"/>
    <s v="For Porta Cabin"/>
    <d v="2022-03-30T00:00:00"/>
    <s v="2021-22"/>
    <m/>
    <n v="0.19"/>
    <m/>
    <m/>
    <n v="7475.13"/>
    <m/>
    <n v="7475.13"/>
    <n v="7.7823271232876712"/>
    <n v="1420.2746999999999"/>
    <n v="1428.0570271232875"/>
    <n v="6047.0729728767128"/>
    <n v="7467.3476728767127"/>
    <n v="5"/>
    <n v="365"/>
    <m/>
    <n v="2.7095890410958905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7622.5403244274812"/>
    <n v="2262.9416588144081"/>
    <n v="5359.5986656130735"/>
    <n v="0.75"/>
    <n v="4019.6989992098052"/>
    <n v="4019.6989992098052"/>
  </r>
  <r>
    <n v="1723"/>
    <x v="0"/>
    <m/>
    <x v="5"/>
    <s v="Computuer Chair"/>
    <d v="2008-01-21T00:00:00"/>
    <s v="2007-08"/>
    <m/>
    <n v="1.314841498559078E-2"/>
    <m/>
    <m/>
    <n v="7425"/>
    <m/>
    <n v="7425"/>
    <n v="7425"/>
    <n v="0"/>
    <n v="7425"/>
    <n v="0"/>
    <n v="0"/>
    <n v="10"/>
    <n v="365"/>
    <m/>
    <n v="2.7095890410958905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6666666666666"/>
    <n v="6"/>
    <n v="0.95"/>
    <n v="13968.657256850667"/>
    <n v="13270.224394008135"/>
    <n v="698.4328628425319"/>
    <n v="0.75"/>
    <n v="523.82464713189893"/>
    <n v="698.43286284253395"/>
  </r>
  <r>
    <n v="1724"/>
    <x v="0"/>
    <m/>
    <x v="5"/>
    <s v="Steel Almirah"/>
    <d v="2010-06-17T00:00:00"/>
    <s v="2010-11"/>
    <m/>
    <n v="0.12244311562224183"/>
    <m/>
    <m/>
    <n v="7410"/>
    <m/>
    <n v="7410"/>
    <n v="7410"/>
    <n v="0"/>
    <n v="7410"/>
    <n v="0"/>
    <n v="0"/>
    <n v="10"/>
    <n v="365"/>
    <m/>
    <n v="7.6904109589041099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2115.158379110555"/>
    <n v="11509.400460155028"/>
    <n v="605.7579189555272"/>
    <n v="0.75"/>
    <n v="454.3184392166454"/>
    <n v="605.75791895552834"/>
  </r>
  <r>
    <n v="1725"/>
    <x v="0"/>
    <m/>
    <x v="5"/>
    <s v="Sansui CTV k2k21"/>
    <d v="2008-02-03T00:00:00"/>
    <s v="2007-08"/>
    <m/>
    <n v="7.4403254042462369E-2"/>
    <m/>
    <m/>
    <n v="7400"/>
    <m/>
    <n v="7400"/>
    <n v="6568.4144425924605"/>
    <n v="550.58407991422155"/>
    <n v="7118.9985225066821"/>
    <n v="281.00147749331791"/>
    <n v="831.58555740753945"/>
    <n v="15"/>
    <n v="365"/>
    <m/>
    <n v="7.6904109589041099"/>
    <d v="2008-02-01T00:00:00"/>
    <s v="T.V.Sets"/>
    <n v="742"/>
    <n v="41"/>
    <n v="79.599999999999994"/>
    <n v="90"/>
    <n v="73.099999999999994"/>
    <n v="0.91834170854271358"/>
    <s v="Colour TV"/>
    <n v="652"/>
    <n v="4"/>
    <n v="97.5"/>
    <n v="144"/>
    <n v="95.4"/>
    <n v="0.97846153846153849"/>
    <n v="0.89856204097410131"/>
    <n v="16.033333333333335"/>
    <n v="8"/>
    <n v="0.9"/>
    <n v="6649.3591032083496"/>
    <n v="5984.4231928875151"/>
    <n v="664.93591032083441"/>
    <n v="0.75"/>
    <n v="498.70193274062581"/>
    <n v="664.93591032083486"/>
  </r>
  <r>
    <n v="1726"/>
    <x v="0"/>
    <m/>
    <x v="5"/>
    <s v="01 Inverter-UPS (1400VA)"/>
    <d v="2012-04-01T00:00:00"/>
    <s v="2012-13"/>
    <m/>
    <n v="6.8512118018967338E-2"/>
    <m/>
    <m/>
    <n v="7400"/>
    <m/>
    <n v="7400"/>
    <n v="4495.0516332982097"/>
    <n v="506.98967334035831"/>
    <n v="5002.0413066385681"/>
    <n v="2397.9586933614319"/>
    <n v="2904.9483667017903"/>
    <n v="15"/>
    <n v="365"/>
    <m/>
    <n v="0.7232876712328768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416.939364773822"/>
    <n v="10846.09239653513"/>
    <n v="570.84696823869126"/>
    <n v="0.75"/>
    <n v="428.13522617901845"/>
    <n v="570.8469682386916"/>
  </r>
  <r>
    <n v="1727"/>
    <x v="0"/>
    <m/>
    <x v="5"/>
    <s v="48&quot; ceiling fan"/>
    <d v="2015-09-01T00:00:00"/>
    <m/>
    <m/>
    <n v="0.10616438356164391"/>
    <m/>
    <m/>
    <n v="7354.8"/>
    <m/>
    <n v="7354.8"/>
    <n v="6987.06"/>
    <n v="0"/>
    <n v="6987.06"/>
    <n v="367.73999999999978"/>
    <n v="367.73999999999978"/>
    <n v="5"/>
    <n v="365"/>
    <m/>
    <n v="0.7452054794520548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630.96880072137"/>
    <n v="10099.420360685301"/>
    <n v="531.54844003606922"/>
    <n v="0.75"/>
    <n v="398.66133002705192"/>
    <n v="531.548440036069"/>
  </r>
  <r>
    <n v="1728"/>
    <x v="0"/>
    <m/>
    <x v="5"/>
    <s v="Steel Almiraha."/>
    <d v="2009-01-12T00:00:00"/>
    <s v="2008-09"/>
    <m/>
    <n v="0.14010914791676454"/>
    <m/>
    <m/>
    <n v="7312"/>
    <m/>
    <n v="7312"/>
    <n v="7312"/>
    <n v="0"/>
    <n v="7312"/>
    <n v="0"/>
    <n v="0"/>
    <n v="10"/>
    <n v="365"/>
    <m/>
    <n v="2.7698630136986302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91666666666667"/>
    <n v="6"/>
    <n v="0.95"/>
    <n v="13010.949810715432"/>
    <n v="12360.402320179659"/>
    <n v="650.54749053577325"/>
    <n v="0.75"/>
    <n v="487.91061790182994"/>
    <n v="650.54749053577223"/>
  </r>
  <r>
    <n v="1729"/>
    <x v="0"/>
    <m/>
    <x v="5"/>
    <s v="Steel Almiraha."/>
    <d v="2009-01-06T00:00:00"/>
    <s v="2008-09"/>
    <m/>
    <n v="0.1403747560780173"/>
    <m/>
    <m/>
    <n v="7312"/>
    <m/>
    <n v="7312"/>
    <n v="7312"/>
    <n v="0"/>
    <n v="7312"/>
    <n v="0"/>
    <n v="0"/>
    <n v="10"/>
    <n v="365"/>
    <m/>
    <n v="7.1041095890410961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108333333333333"/>
    <n v="6"/>
    <n v="0.95"/>
    <n v="13010.949810715432"/>
    <n v="12360.402320179659"/>
    <n v="650.54749053577325"/>
    <n v="0.75"/>
    <n v="487.91061790182994"/>
    <n v="650.54749053577223"/>
  </r>
  <r>
    <n v="1730"/>
    <x v="0"/>
    <m/>
    <x v="5"/>
    <s v="RADIO WI-FI -TP LINK"/>
    <d v="2012-04-01T00:00:00"/>
    <s v="2012-13"/>
    <m/>
    <n v="6.5358798735511064E-2"/>
    <m/>
    <m/>
    <n v="7249.84"/>
    <m/>
    <n v="7249.84"/>
    <n v="4518.1438328767117"/>
    <n v="473.84083342465755"/>
    <n v="4991.9846663013695"/>
    <n v="2257.8553336986306"/>
    <n v="2731.6961671232884"/>
    <n v="15"/>
    <n v="365"/>
    <m/>
    <n v="7.104109589041096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185.268065447546"/>
    <n v="10626.004662175168"/>
    <n v="559.26340327237813"/>
    <n v="0.75"/>
    <n v="419.4475524542836"/>
    <n v="559.26340327237779"/>
  </r>
  <r>
    <n v="1731"/>
    <x v="0"/>
    <m/>
    <x v="5"/>
    <s v="D-Link Access Point"/>
    <d v="2011-04-01T00:00:00"/>
    <s v="2011-12"/>
    <m/>
    <n v="0.12611078610603288"/>
    <m/>
    <m/>
    <n v="7228"/>
    <m/>
    <n v="7228"/>
    <n v="6866.6"/>
    <n v="0"/>
    <n v="6866.6"/>
    <n v="361.39999999999964"/>
    <n v="361.39999999999964"/>
    <n v="6"/>
    <n v="365"/>
    <m/>
    <n v="7.1041095890410961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11656.930943941567"/>
    <n v="11074.084396744487"/>
    <n v="582.84654719707942"/>
    <n v="0.75"/>
    <n v="437.13491039780956"/>
    <n v="582.84654719707885"/>
  </r>
  <r>
    <n v="1732"/>
    <x v="0"/>
    <m/>
    <x v="5"/>
    <s v="08 48&quot; ceiling fan"/>
    <d v="2015-09-01T00:00:00"/>
    <m/>
    <m/>
    <n v="0.84589041095890405"/>
    <m/>
    <m/>
    <n v="7220.21"/>
    <m/>
    <n v="7220.21"/>
    <n v="6859.1994999999997"/>
    <n v="0"/>
    <n v="6859.1994999999997"/>
    <n v="361.01050000000032"/>
    <n v="361.01050000000032"/>
    <n v="5"/>
    <n v="365"/>
    <m/>
    <n v="2.654794520547945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436.426176735798"/>
    <n v="9914.6048678990082"/>
    <n v="521.82130883679019"/>
    <n v="0.75"/>
    <n v="391.36598162759265"/>
    <n v="521.82130883679042"/>
  </r>
  <r>
    <n v="1733"/>
    <x v="0"/>
    <m/>
    <x v="5"/>
    <s v="for office used"/>
    <d v="2022-03-31T00:00:00"/>
    <s v="2021-22"/>
    <m/>
    <n v="9.5000000000000001E-2"/>
    <m/>
    <m/>
    <n v="7200.36"/>
    <m/>
    <n v="7200.36"/>
    <n v="1.8740663013698629"/>
    <n v="684.03419999999994"/>
    <n v="685.90826630136985"/>
    <n v="6514.4517336986301"/>
    <n v="7198.4859336986301"/>
    <n v="10"/>
    <n v="365"/>
    <m/>
    <n v="12.884931506849314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7200.36"/>
    <n v="1687.5843749999999"/>
    <n v="5512.7756250000002"/>
    <n v="0.75"/>
    <n v="4134.5817187499997"/>
    <n v="4134.5817187499997"/>
  </r>
  <r>
    <n v="1734"/>
    <x v="0"/>
    <m/>
    <x v="5"/>
    <s v="Plastic Chair with Arm(Nilkamal)"/>
    <d v="2012-04-01T00:00:00"/>
    <s v="2012-13"/>
    <m/>
    <n v="0.10119746575342466"/>
    <m/>
    <m/>
    <n v="7200.09"/>
    <m/>
    <n v="7200.09"/>
    <n v="7200.0899999999983"/>
    <n v="0"/>
    <n v="7200.0899999999983"/>
    <n v="0"/>
    <n v="0"/>
    <n v="10"/>
    <n v="365"/>
    <m/>
    <n v="0.884931506849314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108.512290664101"/>
    <n v="10553.086676130895"/>
    <n v="555.42561453320559"/>
    <n v="0.75"/>
    <n v="416.56921089990419"/>
    <n v="555.42561453320559"/>
  </r>
  <r>
    <n v="1735"/>
    <x v="0"/>
    <m/>
    <x v="5"/>
    <s v="TABLE"/>
    <d v="2007-11-26T00:00:00"/>
    <s v="2007-08"/>
    <m/>
    <n v="1.3701201201201203E-2"/>
    <m/>
    <m/>
    <n v="7200"/>
    <m/>
    <n v="7200"/>
    <n v="7200"/>
    <n v="0"/>
    <n v="7200"/>
    <n v="0"/>
    <n v="0"/>
    <n v="10"/>
    <n v="365"/>
    <m/>
    <n v="0.94520547945205458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13485.955118788308"/>
    <n v="12811.657362848893"/>
    <n v="674.29775593941486"/>
    <n v="0.75"/>
    <n v="505.72331695456114"/>
    <n v="674.29775593941599"/>
  </r>
  <r>
    <n v="1736"/>
    <x v="0"/>
    <m/>
    <x v="5"/>
    <s v="CHAIRS"/>
    <d v="2007-11-27T00:00:00"/>
    <s v="2007-08"/>
    <m/>
    <n v="1.369092273068267E-2"/>
    <m/>
    <m/>
    <n v="7200"/>
    <m/>
    <n v="7200"/>
    <n v="7200"/>
    <n v="0"/>
    <n v="7200"/>
    <n v="0"/>
    <n v="0"/>
    <n v="10"/>
    <n v="365"/>
    <m/>
    <n v="0.99452054794520528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6666666666665"/>
    <n v="6"/>
    <n v="0.95"/>
    <n v="13485.955118788308"/>
    <n v="12811.657362848893"/>
    <n v="674.29775593941486"/>
    <n v="0.75"/>
    <n v="505.72331695456114"/>
    <n v="674.29775593941599"/>
  </r>
  <r>
    <n v="1737"/>
    <x v="0"/>
    <m/>
    <x v="5"/>
    <s v="Mobile Phone (Sriniwas A)"/>
    <d v="2010-10-31T00:00:00"/>
    <s v="2010-11"/>
    <m/>
    <n v="6.9727348000946307E-2"/>
    <m/>
    <m/>
    <n v="7200"/>
    <m/>
    <n v="7200"/>
    <n v="5042.2952448545075"/>
    <n v="502.03690560681343"/>
    <n v="5544.3321504613214"/>
    <n v="1655.6678495386786"/>
    <n v="2157.7047551454925"/>
    <n v="15"/>
    <n v="365"/>
    <m/>
    <n v="0.99452054794520528"/>
    <d v="2010-10-01T00:00:00"/>
    <s v="Furniture"/>
    <n v="628"/>
    <n v="73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291666666666666"/>
    <n v="6"/>
    <n v="0.95"/>
    <n v="11771.813809662079"/>
    <n v="11183.223119178974"/>
    <n v="588.59069048310448"/>
    <n v="0.75"/>
    <n v="441.44301786232836"/>
    <n v="588.59069048310448"/>
  </r>
  <r>
    <n v="1738"/>
    <x v="0"/>
    <m/>
    <x v="5"/>
    <s v="Ortem Ceiling Fan"/>
    <d v="2009-04-08T00:00:00"/>
    <s v="2009-10"/>
    <m/>
    <n v="0"/>
    <m/>
    <m/>
    <n v="7200"/>
    <m/>
    <n v="7200"/>
    <n v="6840"/>
    <n v="0"/>
    <n v="6840"/>
    <n v="360"/>
    <n v="360"/>
    <n v="5"/>
    <n v="365"/>
    <m/>
    <n v="7.1342465753424662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52777777777778"/>
    <n v="6"/>
    <n v="0.95"/>
    <n v="12843.766779798389"/>
    <n v="12201.578440808469"/>
    <n v="642.18833898991943"/>
    <n v="0.75"/>
    <n v="481.64125424243957"/>
    <n v="642.18833898992"/>
  </r>
  <r>
    <n v="1739"/>
    <x v="0"/>
    <m/>
    <x v="5"/>
    <s v="Whirlpool Microwave Oven"/>
    <d v="2016-03-07T00:00:00"/>
    <s v="2015-16"/>
    <m/>
    <n v="6.3333333333333325E-2"/>
    <m/>
    <m/>
    <n v="7200"/>
    <m/>
    <n v="7200"/>
    <n v="2767.2328767123286"/>
    <n v="455.99999999999994"/>
    <n v="3223.2328767123286"/>
    <n v="3976.7671232876714"/>
    <n v="4432.767123287671"/>
    <n v="15"/>
    <n v="365"/>
    <m/>
    <n v="7.153424657534246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10071.204188481675"/>
    <n v="9567.6439790575914"/>
    <n v="503.56020942408395"/>
    <n v="0.75"/>
    <n v="377.67015706806296"/>
    <n v="503.56020942408423"/>
  </r>
  <r>
    <n v="1740"/>
    <x v="0"/>
    <m/>
    <x v="5"/>
    <s v="Plastic Chair with Arm(Nilkamal)"/>
    <d v="2012-04-01T00:00:00"/>
    <s v="2012-13"/>
    <m/>
    <n v="9.9701678082191783E-2"/>
    <m/>
    <m/>
    <n v="7174.97"/>
    <m/>
    <n v="7174.97"/>
    <n v="7174.9699999999993"/>
    <n v="0"/>
    <n v="7174.9699999999993"/>
    <n v="0"/>
    <n v="0"/>
    <n v="10"/>
    <n v="365"/>
    <m/>
    <n v="7.224657534246575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069.756410009624"/>
    <n v="10516.268589509142"/>
    <n v="553.48782050048248"/>
    <n v="0.75"/>
    <n v="415.11586537536186"/>
    <n v="553.48782050048169"/>
  </r>
  <r>
    <n v="1741"/>
    <x v="0"/>
    <m/>
    <x v="5"/>
    <s v="6 Cell Lilon Battery for Laptop"/>
    <d v="2012-04-01T00:00:00"/>
    <s v="2012-13"/>
    <m/>
    <n v="0.3695487671232876"/>
    <m/>
    <m/>
    <n v="7173.11"/>
    <m/>
    <n v="7173.11"/>
    <n v="6814.4544999999998"/>
    <n v="0"/>
    <n v="6814.4544999999998"/>
    <n v="358.65549999999985"/>
    <n v="358.65549999999985"/>
    <n v="3"/>
    <n v="365"/>
    <m/>
    <n v="7.1534246575342468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2054.266641221373"/>
    <n v="12054.266641221373"/>
    <n v="0"/>
    <n v="0.75"/>
    <n v="0"/>
    <n v="0"/>
  </r>
  <r>
    <n v="1742"/>
    <x v="0"/>
    <m/>
    <x v="5"/>
    <s v="Padestal Fans"/>
    <d v="2010-05-17T00:00:00"/>
    <s v="2010-11"/>
    <m/>
    <n v="0"/>
    <m/>
    <m/>
    <n v="7092"/>
    <m/>
    <n v="7092"/>
    <n v="6737.4"/>
    <n v="0"/>
    <n v="6737.4"/>
    <n v="354.60000000000036"/>
    <n v="354.60000000000036"/>
    <n v="5"/>
    <n v="365"/>
    <m/>
    <n v="7.0575342465753419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44444444444444"/>
    <n v="6"/>
    <n v="0.95"/>
    <n v="11639.799387307758"/>
    <n v="11057.80941794237"/>
    <n v="581.98996936538788"/>
    <n v="0.75"/>
    <n v="436.49247702404091"/>
    <n v="581.98996936538845"/>
  </r>
  <r>
    <n v="1743"/>
    <x v="0"/>
    <m/>
    <x v="13"/>
    <s v=""/>
    <d v="2022-09-22T00:00:00"/>
    <s v="2022-23"/>
    <m/>
    <n v="0.19"/>
    <m/>
    <m/>
    <n v="0"/>
    <n v="7068.2"/>
    <n v="7068.2"/>
    <m/>
    <n v="702.75336438356169"/>
    <n v="702.75336438356169"/>
    <n v="6365.4466356164385"/>
    <n v="0"/>
    <n v="5"/>
    <n v="365"/>
    <m/>
    <n v="7.0575342465753419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7068.2"/>
    <n v="1234.4807638888888"/>
    <n v="5833.7192361111111"/>
    <n v="0.75"/>
    <n v="4375.2894270833331"/>
    <n v="4375.2894270833331"/>
  </r>
  <r>
    <n v="1744"/>
    <x v="0"/>
    <m/>
    <x v="5"/>
    <s v="Water Storage Tank of capacity"/>
    <d v="2013-04-30T00:00:00"/>
    <s v="2013-14"/>
    <m/>
    <n v="6.4368554193422842E-2"/>
    <m/>
    <m/>
    <n v="7050"/>
    <m/>
    <n v="7050"/>
    <n v="3938.6549496597331"/>
    <n v="453.79830706363106"/>
    <n v="4392.4532567233646"/>
    <n v="2657.5467432766354"/>
    <n v="3111.3450503402669"/>
    <n v="15"/>
    <n v="365"/>
    <m/>
    <n v="7.1397260273972609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791666666666666"/>
    <n v="6"/>
    <n v="0.95"/>
    <n v="10377.548209366392"/>
    <n v="9858.6707988980725"/>
    <n v="518.87741046831979"/>
    <n v="0.75"/>
    <n v="389.15805785123985"/>
    <n v="518.87741046832002"/>
  </r>
  <r>
    <n v="1745"/>
    <x v="0"/>
    <m/>
    <x v="5"/>
    <s v="M.S Slotted Angle Rack 6' 6&quot;"/>
    <d v="2013-08-23T00:00:00"/>
    <s v="2013-14"/>
    <m/>
    <n v="6.3999333840883132E-2"/>
    <m/>
    <m/>
    <n v="7040"/>
    <m/>
    <n v="7040"/>
    <n v="3806.9148106856605"/>
    <n v="450.55531023981723"/>
    <n v="4257.4701209254781"/>
    <n v="2782.5298790745219"/>
    <n v="3233.0851893143395"/>
    <n v="15"/>
    <n v="365"/>
    <m/>
    <n v="2.7232876712328768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77777777777778"/>
    <n v="6"/>
    <n v="0.95"/>
    <n v="10231.296464188577"/>
    <n v="9719.7316409791474"/>
    <n v="511.56482320942996"/>
    <n v="0.75"/>
    <n v="383.67361740707247"/>
    <n v="511.56482320942933"/>
  </r>
  <r>
    <n v="1746"/>
    <x v="0"/>
    <m/>
    <x v="5"/>
    <s v="Steel Almirah"/>
    <d v="2012-04-01T00:00:00"/>
    <s v="2012-13"/>
    <m/>
    <n v="0.11617702054794521"/>
    <m/>
    <m/>
    <n v="7037"/>
    <m/>
    <n v="7037"/>
    <n v="7036.9999999999991"/>
    <n v="0"/>
    <n v="7036.9999999999991"/>
    <n v="0"/>
    <n v="0"/>
    <n v="10"/>
    <n v="365"/>
    <m/>
    <n v="2.723287671232876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856.892204042348"/>
    <n v="10314.047593840231"/>
    <n v="542.84461020211711"/>
    <n v="0.75"/>
    <n v="407.13345765158783"/>
    <n v="542.84461020211791"/>
  </r>
  <r>
    <n v="1747"/>
    <x v="0"/>
    <m/>
    <x v="5"/>
    <s v="Steel Almirah"/>
    <d v="2013-08-13T00:00:00"/>
    <s v="2013-14"/>
    <m/>
    <n v="6.4030797101449266E-2"/>
    <m/>
    <m/>
    <n v="7037"/>
    <m/>
    <n v="7037"/>
    <n v="3816.2215412944215"/>
    <n v="450.5847192028985"/>
    <n v="4266.8062604973202"/>
    <n v="2770.1937395026798"/>
    <n v="3220.7784587055785"/>
    <n v="15"/>
    <n v="365"/>
    <m/>
    <n v="2.6767123287671235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505555555555556"/>
    <n v="6"/>
    <n v="0.95"/>
    <n v="10226.936536718042"/>
    <n v="9715.5897098821406"/>
    <n v="511.34682683590108"/>
    <n v="0.75"/>
    <n v="383.51012012692581"/>
    <n v="511.34682683590256"/>
  </r>
  <r>
    <n v="1748"/>
    <x v="0"/>
    <m/>
    <x v="5"/>
    <s v="Cocofoam Mattress"/>
    <d v="2012-04-01T00:00:00"/>
    <s v="2012-13"/>
    <m/>
    <n v="5.3462212907949096E-6"/>
    <m/>
    <m/>
    <n v="7014.3"/>
    <m/>
    <n v="7014.3"/>
    <n v="7014.3000000000029"/>
    <n v="0"/>
    <n v="7014.3000000000029"/>
    <n v="0"/>
    <n v="0"/>
    <n v="10"/>
    <n v="365"/>
    <m/>
    <n v="12.99452054794520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821.869971126083"/>
    <n v="10280.77647256978"/>
    <n v="541.09349855630353"/>
    <n v="0.75"/>
    <n v="405.82012391722765"/>
    <n v="541.09349855630467"/>
  </r>
  <r>
    <n v="1749"/>
    <x v="0"/>
    <m/>
    <x v="5"/>
    <s v="CHAIRS"/>
    <d v="2007-11-26T00:00:00"/>
    <s v="2007-08"/>
    <m/>
    <n v="1.3701201201201203E-2"/>
    <m/>
    <m/>
    <n v="7000"/>
    <m/>
    <n v="7000"/>
    <n v="7000"/>
    <n v="0"/>
    <n v="7000"/>
    <n v="0"/>
    <n v="0"/>
    <n v="10"/>
    <n v="365"/>
    <m/>
    <n v="12.994520547945205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13111.345254377522"/>
    <n v="12455.777991658646"/>
    <n v="655.56726271887601"/>
    <n v="0.75"/>
    <n v="491.67544703915701"/>
    <n v="655.56726271887669"/>
  </r>
  <r>
    <n v="1750"/>
    <x v="0"/>
    <m/>
    <x v="5"/>
    <s v="Table with 4 Chairs for Dining Room"/>
    <d v="2015-09-01T00:00:00"/>
    <m/>
    <m/>
    <n v="0.05"/>
    <m/>
    <m/>
    <n v="7000"/>
    <m/>
    <n v="7000"/>
    <n v="7000"/>
    <n v="0"/>
    <n v="7000"/>
    <n v="0"/>
    <n v="0"/>
    <n v="10"/>
    <n v="365"/>
    <m/>
    <n v="0.9945205479452052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118.124436429214"/>
    <n v="9612.2182146077539"/>
    <n v="505.90622182146035"/>
    <n v="0.75"/>
    <n v="379.42966636609526"/>
    <n v="505.90622182146114"/>
  </r>
  <r>
    <n v="1751"/>
    <x v="0"/>
    <m/>
    <x v="5"/>
    <s v="ONE Monitor pur At Talcher Office  from DGT System"/>
    <d v="2012-04-01T00:00:00"/>
    <s v="2012-13"/>
    <m/>
    <n v="0.28694438356164392"/>
    <m/>
    <m/>
    <n v="7000"/>
    <m/>
    <n v="7000"/>
    <n v="6650"/>
    <n v="0"/>
    <n v="6650"/>
    <n v="350"/>
    <n v="350"/>
    <n v="3"/>
    <n v="365"/>
    <m/>
    <n v="0.99452054794520528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8839.9612027158091"/>
    <n v="8839.9612027158091"/>
    <n v="0"/>
    <n v="0.75"/>
    <n v="0"/>
    <n v="0"/>
  </r>
  <r>
    <n v="1752"/>
    <x v="0"/>
    <m/>
    <x v="5"/>
    <s v="Stabliser"/>
    <d v="2010-04-22T00:00:00"/>
    <s v="2010-11"/>
    <m/>
    <n v="6.8992604000708099E-2"/>
    <m/>
    <m/>
    <n v="7000"/>
    <m/>
    <n v="7000"/>
    <n v="5174.692399382121"/>
    <n v="482.94822800495672"/>
    <n v="5657.640627387078"/>
    <n v="1342.359372612922"/>
    <n v="1825.307600617879"/>
    <n v="15"/>
    <n v="365"/>
    <m/>
    <n v="1.9945205479452055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13888888888888"/>
    <n v="6"/>
    <n v="0.95"/>
    <n v="11604.762104029795"/>
    <n v="11024.523998828305"/>
    <n v="580.23810520148982"/>
    <n v="0.75"/>
    <n v="435.17857890111736"/>
    <n v="580.23810520149027"/>
  </r>
  <r>
    <n v="1753"/>
    <x v="0"/>
    <m/>
    <x v="5"/>
    <s v="Gas Cylinder 14 Kgs"/>
    <d v="2012-04-01T00:00:00"/>
    <s v="2012-13"/>
    <m/>
    <n v="5.9401246424808068E-2"/>
    <m/>
    <m/>
    <n v="7000"/>
    <m/>
    <n v="7000"/>
    <n v="4570.9563751317173"/>
    <n v="415.80872497365647"/>
    <n v="4986.7651001053737"/>
    <n v="2013.2348998946263"/>
    <n v="2429.0436248682827"/>
    <n v="15"/>
    <n v="365"/>
    <m/>
    <n v="1.994520547945205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799.80750721848"/>
    <n v="10259.817131857555"/>
    <n v="539.9903753609251"/>
    <n v="0.75"/>
    <n v="404.99278152069382"/>
    <n v="539.99037536092453"/>
  </r>
  <r>
    <n v="1754"/>
    <x v="0"/>
    <m/>
    <x v="5"/>
    <s v="Dumbbell stand"/>
    <d v="2013-07-30T00:00:00"/>
    <s v="2013-14"/>
    <m/>
    <n v="6.4075047801147228E-2"/>
    <m/>
    <m/>
    <n v="7000"/>
    <m/>
    <n v="7000"/>
    <n v="3811.3876083710948"/>
    <n v="448.52533460803062"/>
    <n v="4259.9129429791255"/>
    <n v="2740.0870570208745"/>
    <n v="3188.6123916289052"/>
    <n v="15"/>
    <n v="365"/>
    <m/>
    <n v="6.9945205479452053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10526.26641651032"/>
    <n v="9999.953095684803"/>
    <n v="526.31332082551671"/>
    <n v="0.75"/>
    <n v="394.73499061913753"/>
    <n v="526.31332082551648"/>
  </r>
  <r>
    <n v="1755"/>
    <x v="0"/>
    <m/>
    <x v="5"/>
    <s v="Bed Sheet with Pillow Cover"/>
    <d v="2015-09-01T00:00:00"/>
    <m/>
    <m/>
    <n v="9.5890410958904118E-2"/>
    <m/>
    <m/>
    <n v="6955.2"/>
    <m/>
    <n v="6955.2"/>
    <n v="6955.2"/>
    <n v="0"/>
    <n v="6955.2"/>
    <n v="0"/>
    <n v="0"/>
    <n v="10"/>
    <n v="365"/>
    <m/>
    <n v="1.994520547945205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053.368440036067"/>
    <n v="9550.7000180342638"/>
    <n v="502.66842200180326"/>
    <n v="0.75"/>
    <n v="377.00131650135245"/>
    <n v="502.66842200180378"/>
  </r>
  <r>
    <n v="1756"/>
    <x v="0"/>
    <m/>
    <x v="5"/>
    <s v="Binaculars"/>
    <d v="2015-09-01T00:00:00"/>
    <m/>
    <m/>
    <n v="0.86232876712328765"/>
    <m/>
    <m/>
    <n v="6950"/>
    <m/>
    <n v="6950"/>
    <n v="6602.5"/>
    <n v="0"/>
    <n v="6602.5"/>
    <n v="347.5"/>
    <n v="347.5"/>
    <n v="5"/>
    <n v="365"/>
    <m/>
    <n v="1.991780821917808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045.852119026149"/>
    <n v="9543.5595130748407"/>
    <n v="502.29260595130836"/>
    <n v="0.75"/>
    <n v="376.71945446348127"/>
    <n v="502.29260595130791"/>
  </r>
  <r>
    <n v="1757"/>
    <x v="0"/>
    <m/>
    <x v="5"/>
    <s v="Binocular- Nikon CF 10 X 50 EX"/>
    <d v="2014-02-04T00:00:00"/>
    <s v="2013-14"/>
    <m/>
    <n v="6.3496955157778201E-2"/>
    <m/>
    <m/>
    <n v="6950"/>
    <m/>
    <n v="6950"/>
    <n v="3581.0800218409618"/>
    <n v="441.30383834655851"/>
    <n v="4022.3838601875204"/>
    <n v="2927.6161398124796"/>
    <n v="3368.9199781590382"/>
    <n v="15"/>
    <n v="365"/>
    <m/>
    <n v="3.9808219178082194"/>
    <d v="2014-02-01T00:00:00"/>
    <m/>
    <m/>
    <m/>
    <m/>
    <m/>
    <m/>
    <m/>
    <s v="a. Manufacture of furniture"/>
    <n v="844"/>
    <n v="26"/>
    <n v="115.1"/>
    <n v="144"/>
    <n v="160.30000000000001"/>
    <n v="1.3927019982623807"/>
    <n v="1.3927019982623807"/>
    <n v="10.030555555555555"/>
    <n v="6"/>
    <n v="0.95"/>
    <n v="9679.2788879235468"/>
    <n v="9195.3149435273699"/>
    <n v="483.96394439617688"/>
    <n v="0.75"/>
    <n v="362.97295829713266"/>
    <n v="483.96394439617779"/>
  </r>
  <r>
    <n v="1758"/>
    <x v="0"/>
    <m/>
    <x v="5"/>
    <s v="Wall mounted fan"/>
    <d v="2015-09-01T00:00:00"/>
    <m/>
    <m/>
    <n v="0"/>
    <m/>
    <m/>
    <n v="6946.2"/>
    <m/>
    <n v="6946.2"/>
    <n v="6927.1747945205479"/>
    <n v="0"/>
    <n v="6927.1747945205479"/>
    <n v="19.02520547945187"/>
    <n v="19.02520547945187"/>
    <n v="5"/>
    <n v="365"/>
    <m/>
    <n v="13.97260273972602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040.359422903515"/>
    <n v="9538.3414517583387"/>
    <n v="502.01797114517649"/>
    <n v="0.75"/>
    <n v="376.51347835888237"/>
    <n v="502.0179711451762"/>
  </r>
  <r>
    <n v="1759"/>
    <x v="0"/>
    <m/>
    <x v="5"/>
    <s v="COMPUTER"/>
    <d v="2017-03-31T00:00:00"/>
    <s v="2016-17"/>
    <m/>
    <n v="0.31666666666666665"/>
    <m/>
    <m/>
    <n v="6825"/>
    <m/>
    <n v="6825"/>
    <n v="6483.75"/>
    <n v="0"/>
    <n v="6483.75"/>
    <n v="341.25"/>
    <n v="341.25"/>
    <n v="3"/>
    <n v="365"/>
    <m/>
    <n v="13.972602739726028"/>
    <d v="2017-03-01T00:00:00"/>
    <m/>
    <m/>
    <m/>
    <m/>
    <m/>
    <m/>
    <m/>
    <s v="Personal Computer (P.C.)"/>
    <n v="645"/>
    <n v="63"/>
    <n v="115.6"/>
    <n v="144"/>
    <n v="115.6"/>
    <n v="1"/>
    <n v="1"/>
    <n v="6.875"/>
    <n v="5"/>
    <n v="1"/>
    <n v="6825"/>
    <n v="6825"/>
    <n v="0"/>
    <n v="0.75"/>
    <n v="0"/>
    <n v="0"/>
  </r>
  <r>
    <n v="1760"/>
    <x v="0"/>
    <m/>
    <x v="5"/>
    <s v="UPS RAPID"/>
    <d v="2016-03-07T00:00:00"/>
    <s v="2015-16"/>
    <m/>
    <n v="6.3333333333333325E-2"/>
    <m/>
    <m/>
    <n v="6800"/>
    <m/>
    <n v="6800"/>
    <n v="2613.4977168949767"/>
    <n v="430.66666666666663"/>
    <n v="3044.1643835616433"/>
    <n v="3755.8356164383567"/>
    <n v="4186.5022831050228"/>
    <n v="15"/>
    <n v="365"/>
    <m/>
    <n v="13.97260273972602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9511.6928446771381"/>
    <n v="9036.1082024432799"/>
    <n v="475.58464223385818"/>
    <n v="0.75"/>
    <n v="356.68848167539363"/>
    <n v="475.58464223385732"/>
  </r>
  <r>
    <n v="1761"/>
    <x v="0"/>
    <m/>
    <x v="5"/>
    <s v="Office Table"/>
    <d v="2015-09-01T00:00:00"/>
    <m/>
    <m/>
    <n v="4.9999999999999954E-2"/>
    <m/>
    <m/>
    <n v="6799.79"/>
    <m/>
    <n v="6799.79"/>
    <n v="6799.79"/>
    <n v="0"/>
    <n v="6799.79"/>
    <n v="0"/>
    <n v="0"/>
    <n v="10"/>
    <n v="365"/>
    <m/>
    <n v="1.953424657534246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9828.7316230838587"/>
    <n v="9337.2950419296649"/>
    <n v="491.43658115419385"/>
    <n v="0.75"/>
    <n v="368.57743586564538"/>
    <n v="491.43658115419339"/>
  </r>
  <r>
    <n v="1762"/>
    <x v="0"/>
    <m/>
    <x v="5"/>
    <s v="Wall mounted fan"/>
    <d v="2013-11-22T00:00:00"/>
    <s v="2013-14"/>
    <m/>
    <n v="6.3718428437792338E-2"/>
    <m/>
    <m/>
    <n v="6764.6"/>
    <m/>
    <n v="6764.6"/>
    <n v="3562.6796535617723"/>
    <n v="431.02968101029006"/>
    <n v="3993.7093345720623"/>
    <n v="2770.8906654279381"/>
    <n v="3201.9203464382281"/>
    <n v="15"/>
    <n v="365"/>
    <m/>
    <n v="3.9452054794520546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30555555555556"/>
    <n v="6"/>
    <n v="0.95"/>
    <n v="9664.5755793226381"/>
    <n v="9181.3468003565067"/>
    <n v="483.22877896613136"/>
    <n v="0.75"/>
    <n v="362.42158422459852"/>
    <n v="483.22877896613232"/>
  </r>
  <r>
    <n v="1763"/>
    <x v="0"/>
    <m/>
    <x v="5"/>
    <s v="Stabliser 2KVA"/>
    <d v="2012-04-01T00:00:00"/>
    <s v="2012-13"/>
    <m/>
    <n v="6.0206310078619492E-2"/>
    <m/>
    <m/>
    <n v="6742"/>
    <m/>
    <n v="6742"/>
    <n v="4375.3452872497373"/>
    <n v="405.9109425500526"/>
    <n v="4781.2562297997902"/>
    <n v="1960.7437702002098"/>
    <n v="2366.6547127502627"/>
    <n v="15"/>
    <n v="365"/>
    <m/>
    <n v="1.901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401.757459095285"/>
    <n v="9881.6695861405206"/>
    <n v="520.08787295476395"/>
    <n v="0.75"/>
    <n v="390.06590471607296"/>
    <n v="520.08787295476463"/>
  </r>
  <r>
    <n v="1764"/>
    <x v="0"/>
    <m/>
    <x v="5"/>
    <s v="Steel Office Table, 48&quot;X30&quot; 1si"/>
    <d v="2015-09-01T00:00:00"/>
    <m/>
    <m/>
    <n v="4.9999999999999975E-2"/>
    <m/>
    <m/>
    <n v="6696.5"/>
    <m/>
    <n v="6696.5"/>
    <n v="6696.5"/>
    <n v="0"/>
    <n v="6696.5"/>
    <n v="0"/>
    <n v="0"/>
    <n v="10"/>
    <n v="365"/>
    <m/>
    <n v="1.901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9679.4314697926056"/>
    <n v="9195.4598963029748"/>
    <n v="483.97157348963083"/>
    <n v="0.75"/>
    <n v="362.97868011722312"/>
    <n v="483.97157348963071"/>
  </r>
  <r>
    <n v="1765"/>
    <x v="0"/>
    <m/>
    <x v="5"/>
    <s v="Steel Office Table, 48&quot;X30&quot; 1si"/>
    <d v="2015-09-01T00:00:00"/>
    <m/>
    <m/>
    <n v="4.9999999999999975E-2"/>
    <m/>
    <m/>
    <n v="6696.5"/>
    <m/>
    <n v="6696.5"/>
    <n v="6696.5"/>
    <n v="0"/>
    <n v="6696.5"/>
    <n v="0"/>
    <n v="0"/>
    <n v="10"/>
    <n v="365"/>
    <m/>
    <n v="1.901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9679.4314697926056"/>
    <n v="9195.4598963029748"/>
    <n v="483.97157348963083"/>
    <n v="0.75"/>
    <n v="362.97868011722312"/>
    <n v="483.97157348963071"/>
  </r>
  <r>
    <n v="1766"/>
    <x v="0"/>
    <m/>
    <x v="5"/>
    <s v="BNo.,C-1741,HP1020+Printer for Accounts Deptt."/>
    <d v="2012-04-01T00:00:00"/>
    <s v="2012-13"/>
    <m/>
    <n v="0.70174273972602741"/>
    <m/>
    <m/>
    <n v="6668"/>
    <m/>
    <n v="6668"/>
    <n v="6334.6"/>
    <n v="0"/>
    <n v="6334.6"/>
    <n v="333.39999999999964"/>
    <n v="333.39999999999964"/>
    <n v="3"/>
    <n v="365"/>
    <m/>
    <n v="1.8493150684931507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6250.0059701492537"/>
    <n v="6250.0059701492546"/>
    <n v="0"/>
    <n v="0.75"/>
    <n v="0"/>
    <n v="0"/>
  </r>
  <r>
    <n v="1767"/>
    <x v="0"/>
    <m/>
    <x v="5"/>
    <s v="Netgear wireless access point"/>
    <d v="2013-09-21T00:00:00"/>
    <s v="2013-14"/>
    <m/>
    <n v="6.3908763959871287E-2"/>
    <m/>
    <m/>
    <n v="6667.5"/>
    <m/>
    <n v="6667.5"/>
    <n v="3575.4896340030964"/>
    <n v="426.11168370244178"/>
    <n v="4001.6013177055383"/>
    <n v="2665.8986822944617"/>
    <n v="3092.0103659969036"/>
    <n v="15"/>
    <n v="365"/>
    <m/>
    <n v="1.8438356164383563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"/>
    <n v="6"/>
    <n v="0.95"/>
    <n v="9508.8990213523139"/>
    <n v="9033.4540702846971"/>
    <n v="475.44495106761678"/>
    <n v="0.75"/>
    <n v="356.58371330071259"/>
    <n v="475.4449510676161"/>
  </r>
  <r>
    <n v="1768"/>
    <x v="0"/>
    <m/>
    <x v="5"/>
    <s v="Mattress"/>
    <d v="2012-04-01T00:00:00"/>
    <s v="2012-13"/>
    <m/>
    <n v="0"/>
    <m/>
    <m/>
    <n v="6656"/>
    <m/>
    <n v="6656"/>
    <n v="6656"/>
    <n v="0"/>
    <n v="6656"/>
    <n v="0"/>
    <n v="0"/>
    <n v="10"/>
    <n v="365"/>
    <m/>
    <n v="3.805479452054794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269.074109720885"/>
    <n v="9755.62040423484"/>
    <n v="513.45370548604478"/>
    <n v="0.75"/>
    <n v="385.09027911453359"/>
    <n v="513.45370548604467"/>
  </r>
  <r>
    <n v="1769"/>
    <x v="0"/>
    <m/>
    <x v="5"/>
    <s v="01 4KVA AC stabilizer 130V-270V."/>
    <d v="2012-04-01T00:00:00"/>
    <s v="2012-13"/>
    <m/>
    <n v="6.5949420442571127E-2"/>
    <m/>
    <m/>
    <n v="6650.01"/>
    <m/>
    <n v="6650.01"/>
    <n v="4124.6879728134872"/>
    <n v="438.56430543730244"/>
    <n v="4563.2522782507895"/>
    <n v="2086.7577217492108"/>
    <n v="2525.322027186513"/>
    <n v="15"/>
    <n v="365"/>
    <m/>
    <n v="1.797260273972602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259.832560153995"/>
    <n v="9746.840932146295"/>
    <n v="512.99162800769955"/>
    <n v="0.75"/>
    <n v="384.74372100577466"/>
    <n v="512.99162800770023"/>
  </r>
  <r>
    <n v="1770"/>
    <x v="0"/>
    <m/>
    <x v="5"/>
    <s v="Table (dining ) Plastic moulded"/>
    <d v="2013-09-12T00:00:00"/>
    <s v="2013-14"/>
    <m/>
    <n v="0.10213879385329082"/>
    <m/>
    <m/>
    <n v="6575"/>
    <m/>
    <n v="6575"/>
    <n v="5601.6942484639176"/>
    <n v="671.56256958538711"/>
    <n v="6273.2568180493045"/>
    <n v="301.74318195069554"/>
    <n v="973.30575153608243"/>
    <n v="10"/>
    <n v="365"/>
    <m/>
    <n v="13.747945205479452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25000000000001"/>
    <n v="6"/>
    <n v="0.95"/>
    <n v="9376.9795373665474"/>
    <n v="8908.130560498219"/>
    <n v="468.84897686832846"/>
    <n v="0.75"/>
    <n v="351.63673265124635"/>
    <n v="468.84897686832778"/>
  </r>
  <r>
    <n v="1771"/>
    <x v="0"/>
    <m/>
    <x v="5"/>
    <s v="Ceiling fan"/>
    <d v="2015-09-01T00:00:00"/>
    <m/>
    <m/>
    <n v="6.9198352146943942E-17"/>
    <m/>
    <m/>
    <n v="6571.65"/>
    <m/>
    <n v="6571.65"/>
    <n v="6243.0674999999992"/>
    <n v="0"/>
    <n v="6243.0674999999992"/>
    <n v="328.58250000000044"/>
    <n v="328.58250000000044"/>
    <n v="5"/>
    <n v="365"/>
    <m/>
    <n v="1.74794520547945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9498.967493237149"/>
    <n v="9024.0191185752919"/>
    <n v="474.94837466185709"/>
    <n v="0.75"/>
    <n v="356.21128099639282"/>
    <n v="474.94837466185788"/>
  </r>
  <r>
    <n v="1772"/>
    <x v="0"/>
    <m/>
    <x v="5"/>
    <s v="Table"/>
    <d v="2009-07-13T00:00:00"/>
    <s v="2009-10"/>
    <m/>
    <n v="0.14483751946030096"/>
    <m/>
    <m/>
    <n v="6500"/>
    <m/>
    <n v="6500"/>
    <n v="6500"/>
    <n v="0"/>
    <n v="6500"/>
    <n v="0"/>
    <n v="0"/>
    <n v="10"/>
    <n v="365"/>
    <m/>
    <n v="13.747945205479452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88888888888889"/>
    <n v="6"/>
    <n v="0.95"/>
    <n v="11595.067231762434"/>
    <n v="11015.313870174312"/>
    <n v="579.75336158812206"/>
    <n v="0.75"/>
    <n v="434.81502119109155"/>
    <n v="579.75336158812217"/>
  </r>
  <r>
    <n v="1773"/>
    <x v="0"/>
    <m/>
    <x v="5"/>
    <s v="Weighing Scale- Cap-5kg (Electronic)"/>
    <d v="2012-04-01T00:00:00"/>
    <s v="2012-13"/>
    <m/>
    <n v="6.277608008429926E-2"/>
    <m/>
    <m/>
    <n v="6500"/>
    <m/>
    <n v="6500"/>
    <n v="4134.7773972602736"/>
    <n v="408.04452054794518"/>
    <n v="4542.821917808219"/>
    <n v="1957.178082191781"/>
    <n v="2365.2226027397264"/>
    <n v="15"/>
    <n v="365"/>
    <m/>
    <n v="1.712328767123287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028.392685274302"/>
    <n v="9526.9730510105874"/>
    <n v="501.41963426371512"/>
    <n v="0.75"/>
    <n v="376.06472569778634"/>
    <n v="501.41963426371558"/>
  </r>
  <r>
    <n v="1774"/>
    <x v="0"/>
    <m/>
    <x v="5"/>
    <s v="LG Microwave 20 Ltr."/>
    <d v="2018-11-30T00:00:00"/>
    <s v="2018-19"/>
    <m/>
    <n v="0.19"/>
    <m/>
    <m/>
    <n v="6500"/>
    <m/>
    <n v="6500"/>
    <n v="4117.7945205479455"/>
    <n v="1235"/>
    <n v="5352.7945205479455"/>
    <n v="1147.2054794520545"/>
    <n v="2382.2054794520545"/>
    <n v="5"/>
    <n v="365"/>
    <m/>
    <n v="1.7123287671232876"/>
    <d v="2018-11-01T00:00:00"/>
    <m/>
    <m/>
    <m/>
    <m/>
    <m/>
    <m/>
    <m/>
    <s v="a. Manufacture of furniture"/>
    <n v="844"/>
    <n v="83"/>
    <n v="127.4"/>
    <n v="144"/>
    <n v="160.30000000000001"/>
    <n v="1.2582417582417582"/>
    <n v="1.2582417582417582"/>
    <n v="5.208333333333333"/>
    <n v="6"/>
    <n v="0.95"/>
    <n v="8178.5714285714284"/>
    <n v="6744.4816468253966"/>
    <n v="1434.0897817460318"/>
    <n v="0.75"/>
    <n v="1075.5673363095239"/>
    <n v="1075.5673363095239"/>
  </r>
  <r>
    <n v="1775"/>
    <x v="0"/>
    <m/>
    <x v="11"/>
    <s v=""/>
    <d v="2022-09-22T00:00:00"/>
    <s v="2022-23"/>
    <m/>
    <n v="0.31666666666666665"/>
    <m/>
    <m/>
    <n v="0"/>
    <n v="6490"/>
    <n v="6490"/>
    <m/>
    <n v="1075.4433789954337"/>
    <n v="1075.4433789954337"/>
    <n v="5414.5566210045663"/>
    <n v="0"/>
    <n v="3"/>
    <n v="365"/>
    <m/>
    <n v="13.66027397260274"/>
    <d v="2022-09-01T00:00:00"/>
    <m/>
    <m/>
    <m/>
    <m/>
    <m/>
    <m/>
    <m/>
    <s v="b. Manufacture of computers and peripheral equipment"/>
    <n v="644"/>
    <n v="129"/>
    <n v="134.9"/>
    <n v="144"/>
    <n v="135.1"/>
    <n v="1.0014825796886582"/>
    <n v="1.0014825796886582"/>
    <n v="1.3972222222222221"/>
    <n v="5"/>
    <n v="1"/>
    <n v="6499.6219421793912"/>
    <n v="1816.2832427312412"/>
    <n v="4683.3386994481498"/>
    <n v="0.75"/>
    <n v="3512.5040245861123"/>
    <n v="3512.5040245861123"/>
  </r>
  <r>
    <n v="1776"/>
    <x v="0"/>
    <m/>
    <x v="5"/>
    <s v="LABOUR COLONY MAINTNCE"/>
    <d v="2021-09-18T00:00:00"/>
    <s v="2021-22"/>
    <m/>
    <n v="0.19"/>
    <m/>
    <m/>
    <n v="6481.74"/>
    <m/>
    <n v="6481.74"/>
    <n v="657.94100547945209"/>
    <n v="1231.5306"/>
    <n v="1889.4716054794521"/>
    <n v="4592.2683945205481"/>
    <n v="5823.7989945205481"/>
    <n v="5"/>
    <n v="365"/>
    <m/>
    <n v="13.654794520547945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083333333333332"/>
    <n v="6"/>
    <n v="0.95"/>
    <n v="7015.6848210668468"/>
    <n v="2675.2170383665316"/>
    <n v="4340.4677827003152"/>
    <n v="0.75"/>
    <n v="3255.3508370252366"/>
    <n v="3255.3508370252366"/>
  </r>
  <r>
    <n v="1777"/>
    <x v="0"/>
    <m/>
    <x v="5"/>
    <s v="FURNITURE &amp; FIXTURE"/>
    <d v="2017-03-31T00:00:00"/>
    <s v="2016-17"/>
    <m/>
    <n v="9.5000000000000001E-2"/>
    <m/>
    <m/>
    <n v="6474"/>
    <m/>
    <n v="6474"/>
    <n v="3076.8350136986301"/>
    <n v="615.03"/>
    <n v="3691.8650136986298"/>
    <n v="2782.1349863013702"/>
    <n v="3397.1649863013699"/>
    <n v="10"/>
    <n v="365"/>
    <m/>
    <n v="3.6273972602739724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8908.0017167381993"/>
    <n v="8462.6016309012884"/>
    <n v="445.40008583691088"/>
    <n v="0.75"/>
    <n v="334.05006437768316"/>
    <n v="445.40008583691036"/>
  </r>
  <r>
    <n v="1778"/>
    <x v="0"/>
    <m/>
    <x v="5"/>
    <s v="05 D 2 H Dish TV"/>
    <d v="2015-09-01T00:00:00"/>
    <m/>
    <m/>
    <n v="0"/>
    <m/>
    <m/>
    <n v="6450.03"/>
    <m/>
    <n v="6450.03"/>
    <n v="6127.5284999999994"/>
    <n v="0"/>
    <n v="6127.5284999999994"/>
    <n v="322.50150000000031"/>
    <n v="322.50150000000031"/>
    <n v="5"/>
    <n v="365"/>
    <m/>
    <n v="3.6246575342465754"/>
    <d v="2015-09-01T00:00:00"/>
    <m/>
    <m/>
    <m/>
    <m/>
    <m/>
    <m/>
    <m/>
    <s v="Colour TV"/>
    <n v="652"/>
    <n v="45"/>
    <n v="97.2"/>
    <n v="144"/>
    <n v="95.4"/>
    <n v="0.98148148148148151"/>
    <n v="0.98148148148148151"/>
    <n v="8.4555555555555557"/>
    <n v="8"/>
    <n v="0.9"/>
    <n v="6330.585"/>
    <n v="5697.5264999999999"/>
    <n v="633.05850000000009"/>
    <n v="0.75"/>
    <n v="474.79387500000007"/>
    <n v="633.05849999999987"/>
  </r>
  <r>
    <n v="1779"/>
    <x v="0"/>
    <m/>
    <x v="5"/>
    <s v="MUSIC SYSTEM"/>
    <d v="2012-04-01T00:00:00"/>
    <s v="2012-13"/>
    <m/>
    <n v="6.1264488935721804E-2"/>
    <m/>
    <m/>
    <n v="6400"/>
    <m/>
    <n v="6400"/>
    <n v="4119.5363540569015"/>
    <n v="392.09272918861956"/>
    <n v="4511.6290832455206"/>
    <n v="1888.3709167544794"/>
    <n v="2280.4636459430985"/>
    <n v="15"/>
    <n v="365"/>
    <m/>
    <n v="13.58082191780821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874.1097208854662"/>
    <n v="9380.4042348411931"/>
    <n v="493.70548604427313"/>
    <n v="0.75"/>
    <n v="370.27911453320485"/>
    <n v="493.70548604427375"/>
  </r>
  <r>
    <n v="1780"/>
    <x v="0"/>
    <m/>
    <x v="5"/>
    <s v="Executive Chairs"/>
    <d v="2019-12-11T00:00:00"/>
    <s v="2019-20"/>
    <m/>
    <n v="9.5000000000000001E-2"/>
    <m/>
    <m/>
    <n v="6390.12"/>
    <m/>
    <n v="6390.12"/>
    <n v="1400.3991747945206"/>
    <n v="607.06140000000005"/>
    <n v="2007.4605747945207"/>
    <n v="4382.6594252054792"/>
    <n v="4989.7208252054788"/>
    <n v="10"/>
    <n v="365"/>
    <m/>
    <n v="3.580821917808219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77777777777778"/>
    <n v="6"/>
    <n v="0.95"/>
    <n v="7861.3678894858022"/>
    <n v="5200.1492780080152"/>
    <n v="2661.2186114777869"/>
    <n v="0.75"/>
    <n v="1995.9139586083402"/>
    <n v="1995.9139586083402"/>
  </r>
  <r>
    <n v="1781"/>
    <x v="0"/>
    <m/>
    <x v="5"/>
    <s v="MATTRESS"/>
    <d v="2007-11-26T00:00:00"/>
    <s v="2007-08"/>
    <m/>
    <n v="1.3701201201201203E-2"/>
    <m/>
    <m/>
    <n v="6300"/>
    <m/>
    <n v="6300"/>
    <n v="6300"/>
    <n v="0"/>
    <n v="6300"/>
    <n v="0"/>
    <n v="0"/>
    <n v="10"/>
    <n v="365"/>
    <m/>
    <n v="13.556164383561644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11800.21072893977"/>
    <n v="11210.200192492781"/>
    <n v="590.01053644698914"/>
    <n v="0.75"/>
    <n v="442.50790233524185"/>
    <n v="590.01053644698902"/>
  </r>
  <r>
    <n v="1782"/>
    <x v="0"/>
    <m/>
    <x v="5"/>
    <s v="Office Table"/>
    <d v="2012-04-01T00:00:00"/>
    <s v="2012-13"/>
    <m/>
    <n v="9.9918458904109594E-2"/>
    <m/>
    <m/>
    <n v="6300"/>
    <m/>
    <n v="6300"/>
    <n v="6300.0000000000018"/>
    <n v="0"/>
    <n v="6300.0000000000018"/>
    <n v="0"/>
    <n v="0"/>
    <n v="10"/>
    <n v="365"/>
    <m/>
    <n v="13.55616438356164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719.8267564966318"/>
    <n v="9233.8354186717988"/>
    <n v="485.99133782483295"/>
    <n v="0.75"/>
    <n v="364.49350336862472"/>
    <n v="485.99133782483204"/>
  </r>
  <r>
    <n v="1783"/>
    <x v="0"/>
    <m/>
    <x v="5"/>
    <s v="Samsung Mobile "/>
    <d v="2008-01-03T00:00:00"/>
    <s v="2007-08"/>
    <m/>
    <n v="0.65357923497267756"/>
    <m/>
    <m/>
    <n v="6299.28"/>
    <m/>
    <n v="6299.28"/>
    <n v="5984.3159999999998"/>
    <n v="0"/>
    <n v="5984.3159999999998"/>
    <n v="314.96399999999994"/>
    <n v="314.96399999999994"/>
    <n v="5"/>
    <n v="365"/>
    <m/>
    <n v="13.556164383561644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116666666666667"/>
    <n v="6"/>
    <n v="0.95"/>
    <n v="11850.839499654447"/>
    <n v="11258.297524671725"/>
    <n v="592.54197498272151"/>
    <n v="0.75"/>
    <n v="444.40648123704113"/>
    <n v="592.54197498272288"/>
  </r>
  <r>
    <n v="1784"/>
    <x v="0"/>
    <m/>
    <x v="5"/>
    <s v="04 36&quot; ceiling fan"/>
    <d v="2015-09-01T00:00:00"/>
    <m/>
    <m/>
    <n v="0.86232876712328765"/>
    <m/>
    <m/>
    <n v="6265.2"/>
    <m/>
    <n v="6265.2"/>
    <n v="5951.94"/>
    <n v="0"/>
    <n v="5951.94"/>
    <n v="313.26000000000022"/>
    <n v="313.26000000000022"/>
    <n v="5"/>
    <n v="365"/>
    <m/>
    <n v="3.51506849315068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9056.0104598737598"/>
    <n v="8603.2099368800718"/>
    <n v="452.80052299368799"/>
    <n v="0.75"/>
    <n v="339.60039224526599"/>
    <n v="452.80052299368839"/>
  </r>
  <r>
    <n v="1785"/>
    <x v="0"/>
    <m/>
    <x v="5"/>
    <s v="HP LASERJET 1108 PRINTER"/>
    <d v="2014-03-19T00:00:00"/>
    <s v="2013-14"/>
    <m/>
    <n v="6.3371017942145738E-2"/>
    <m/>
    <m/>
    <n v="6247.5"/>
    <m/>
    <n v="6247.5"/>
    <n v="3177.8528774333759"/>
    <n v="395.91043459355552"/>
    <n v="3573.7633120269315"/>
    <n v="2673.7366879730685"/>
    <n v="3069.6471225666241"/>
    <n v="15"/>
    <n v="365"/>
    <m/>
    <n v="13.493150684931507"/>
    <d v="2014-03-01T00:00:00"/>
    <m/>
    <m/>
    <m/>
    <m/>
    <m/>
    <m/>
    <m/>
    <s v="Computer peripherals"/>
    <n v="647"/>
    <n v="27"/>
    <n v="96.5"/>
    <n v="144"/>
    <n v="94.2"/>
    <n v="0.97616580310880829"/>
    <n v="0.97616580310880829"/>
    <n v="9.905555555555555"/>
    <n v="5"/>
    <n v="1"/>
    <n v="6098.5958549222796"/>
    <n v="6098.5958549222796"/>
    <n v="0"/>
    <n v="0.75"/>
    <n v="0"/>
    <n v="0"/>
  </r>
  <r>
    <n v="1786"/>
    <x v="0"/>
    <m/>
    <x v="5"/>
    <s v="Fire Extinguisher - ABC Type (5"/>
    <d v="2013-08-17T00:00:00"/>
    <s v="2013-14"/>
    <m/>
    <n v="6.4018197408536578E-2"/>
    <m/>
    <m/>
    <n v="6237.5"/>
    <m/>
    <n v="6237.5"/>
    <n v="3378.7706363024131"/>
    <n v="399.31350633574692"/>
    <n v="3778.0841426381598"/>
    <n v="2459.4158573618402"/>
    <n v="2858.7293636975869"/>
    <n v="15"/>
    <n v="365"/>
    <m/>
    <n v="3.4712328767123291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94444444444444"/>
    <n v="6"/>
    <n v="0.95"/>
    <n v="9065.0158658204891"/>
    <n v="8611.7650725294643"/>
    <n v="453.25079329102482"/>
    <n v="0.75"/>
    <n v="339.93809496826862"/>
    <n v="453.25079329102488"/>
  </r>
  <r>
    <n v="1787"/>
    <x v="0"/>
    <m/>
    <x v="5"/>
    <s v="V GAURD WATER GEYSER 10 LTR"/>
    <d v="2019-11-28T00:00:00"/>
    <s v="2019-20"/>
    <m/>
    <n v="0.19"/>
    <m/>
    <m/>
    <n v="6216.24"/>
    <m/>
    <n v="6216.24"/>
    <n v="2766.6525698630135"/>
    <n v="1181.0855999999999"/>
    <n v="3947.7381698630134"/>
    <n v="2268.5018301369864"/>
    <n v="3449.5874301369863"/>
    <n v="5"/>
    <n v="365"/>
    <m/>
    <n v="3.4712328767123291"/>
    <d v="2019-11-01T00:00:00"/>
    <m/>
    <m/>
    <m/>
    <m/>
    <m/>
    <m/>
    <m/>
    <s v="a. Manufacture of furniture"/>
    <n v="844"/>
    <n v="95"/>
    <n v="129.19999999999999"/>
    <n v="144"/>
    <n v="160.30000000000001"/>
    <n v="1.2407120743034057"/>
    <n v="1.2407120743034057"/>
    <n v="4.2138888888888886"/>
    <n v="6"/>
    <n v="0.95"/>
    <n v="7712.564024767802"/>
    <n v="5145.8155760620912"/>
    <n v="2566.7484487057109"/>
    <n v="0.75"/>
    <n v="1925.0613365292832"/>
    <n v="1925.0613365292832"/>
  </r>
  <r>
    <n v="1788"/>
    <x v="0"/>
    <m/>
    <x v="5"/>
    <s v="V GAURD WATER GEYSER 10 LTR"/>
    <d v="2019-11-28T00:00:00"/>
    <s v="2019-20"/>
    <m/>
    <n v="0.19"/>
    <m/>
    <m/>
    <n v="6216.24"/>
    <m/>
    <n v="6216.24"/>
    <n v="2766.6525698630135"/>
    <n v="1181.0855999999999"/>
    <n v="3947.7381698630134"/>
    <n v="2268.5018301369864"/>
    <n v="3449.5874301369863"/>
    <n v="5"/>
    <n v="365"/>
    <m/>
    <n v="3.4712328767123291"/>
    <d v="2019-11-01T00:00:00"/>
    <m/>
    <m/>
    <m/>
    <m/>
    <m/>
    <m/>
    <m/>
    <s v="a. Manufacture of furniture"/>
    <n v="844"/>
    <n v="95"/>
    <n v="129.19999999999999"/>
    <n v="144"/>
    <n v="160.30000000000001"/>
    <n v="1.2407120743034057"/>
    <n v="1.2407120743034057"/>
    <n v="4.2138888888888886"/>
    <n v="6"/>
    <n v="0.95"/>
    <n v="7712.564024767802"/>
    <n v="5145.8155760620912"/>
    <n v="2566.7484487057109"/>
    <n v="0.75"/>
    <n v="1925.0613365292832"/>
    <n v="1925.0613365292832"/>
  </r>
  <r>
    <n v="1789"/>
    <x v="0"/>
    <m/>
    <x v="5"/>
    <s v="GEYSER"/>
    <d v="2015-09-01T00:00:00"/>
    <m/>
    <m/>
    <n v="0"/>
    <m/>
    <m/>
    <n v="6200.09"/>
    <m/>
    <n v="6200.09"/>
    <n v="6182.9372876712332"/>
    <n v="0"/>
    <n v="6182.9372876712332"/>
    <n v="17.152712328766938"/>
    <n v="17.152712328766938"/>
    <n v="5"/>
    <n v="365"/>
    <m/>
    <n v="3.471232876712329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961.897448151487"/>
    <n v="8513.8025757439118"/>
    <n v="448.09487240757517"/>
    <n v="0.75"/>
    <n v="336.07115430568138"/>
    <n v="448.09487240757477"/>
  </r>
  <r>
    <n v="1790"/>
    <x v="0"/>
    <m/>
    <x v="5"/>
    <s v="Bed"/>
    <d v="2009-04-17T00:00:00"/>
    <s v="2009-10"/>
    <m/>
    <n v="9.9184782608695652E-3"/>
    <m/>
    <m/>
    <n v="6200"/>
    <m/>
    <n v="6200"/>
    <n v="6200"/>
    <n v="0"/>
    <n v="6200"/>
    <n v="0"/>
    <n v="0"/>
    <n v="10"/>
    <n v="365"/>
    <m/>
    <n v="3.4712328767123291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27777777777778"/>
    <n v="6"/>
    <n v="0.95"/>
    <n v="11059.910282604167"/>
    <n v="10506.914768473958"/>
    <n v="552.9955141302089"/>
    <n v="0.75"/>
    <n v="414.74663559765668"/>
    <n v="552.9955141302089"/>
  </r>
  <r>
    <n v="1791"/>
    <x v="0"/>
    <m/>
    <x v="5"/>
    <s v="Klassik Center Table"/>
    <d v="2019-05-11T00:00:00"/>
    <s v="2019-20"/>
    <m/>
    <n v="9.5000000000000001E-2"/>
    <m/>
    <m/>
    <n v="6136"/>
    <m/>
    <n v="6136"/>
    <n v="1686.4753972602739"/>
    <n v="582.91999999999996"/>
    <n v="2269.395397260274"/>
    <n v="3866.604602739726"/>
    <n v="4449.5246027397261"/>
    <n v="10"/>
    <n v="365"/>
    <m/>
    <n v="3.4712328767123291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7642.5858585858596"/>
    <n v="5761.3067377478492"/>
    <n v="1881.2791208380104"/>
    <n v="0.75"/>
    <n v="1410.9593406285078"/>
    <n v="1410.9593406285078"/>
  </r>
  <r>
    <n v="1792"/>
    <x v="0"/>
    <m/>
    <x v="5"/>
    <s v="Bed Sheet with Pillow Cover"/>
    <d v="2015-09-01T00:00:00"/>
    <m/>
    <m/>
    <n v="0.27671232876712321"/>
    <m/>
    <m/>
    <n v="6112.01"/>
    <m/>
    <n v="6112.01"/>
    <n v="6112.01"/>
    <n v="0"/>
    <n v="6112.01"/>
    <n v="0"/>
    <n v="0"/>
    <n v="10"/>
    <n v="365"/>
    <m/>
    <n v="3.471232876712329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834.5825338142477"/>
    <n v="8392.8534071235335"/>
    <n v="441.72912669071411"/>
    <n v="0.75"/>
    <n v="331.29684501803558"/>
    <n v="441.7291266907128"/>
  </r>
  <r>
    <n v="1793"/>
    <x v="0"/>
    <m/>
    <x v="5"/>
    <s v="EUREKA CHAIRS"/>
    <d v="2007-11-28T00:00:00"/>
    <s v="2007-08"/>
    <m/>
    <n v="1.368065967016492E-2"/>
    <m/>
    <m/>
    <n v="6075"/>
    <m/>
    <n v="6075"/>
    <n v="6075"/>
    <n v="0"/>
    <n v="6075"/>
    <n v="0"/>
    <n v="0"/>
    <n v="10"/>
    <n v="365"/>
    <m/>
    <n v="3.4712328767123291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3888888888889"/>
    <n v="6"/>
    <n v="0.95"/>
    <n v="11378.774631477636"/>
    <n v="10809.835899903754"/>
    <n v="568.93873157388225"/>
    <n v="0.75"/>
    <n v="426.70404868041169"/>
    <n v="568.93873157388225"/>
  </r>
  <r>
    <n v="1794"/>
    <x v="0"/>
    <m/>
    <x v="5"/>
    <s v="FOR LABOUR COLONY"/>
    <d v="2021-09-29T00:00:00"/>
    <s v="2021-22"/>
    <m/>
    <n v="0.19"/>
    <m/>
    <m/>
    <n v="6064.83"/>
    <m/>
    <n v="6064.83"/>
    <n v="580.89440219178084"/>
    <n v="1152.3177000000001"/>
    <n v="1733.212102191781"/>
    <n v="4331.6178978082189"/>
    <n v="5483.9355978082194"/>
    <n v="5"/>
    <n v="365"/>
    <m/>
    <n v="3.4712328767123291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777777777777778"/>
    <n v="6"/>
    <n v="0.95"/>
    <n v="6564.4311208642812"/>
    <n v="2471.3867534661267"/>
    <n v="4093.0443673981545"/>
    <n v="0.75"/>
    <n v="3069.7832755486161"/>
    <n v="3069.7832755486161"/>
  </r>
  <r>
    <n v="1795"/>
    <x v="0"/>
    <m/>
    <x v="5"/>
    <s v=""/>
    <d v="2021-11-01T00:00:00"/>
    <s v="2021-22"/>
    <m/>
    <n v="9.5000000000000001E-2"/>
    <m/>
    <m/>
    <n v="6052.69"/>
    <m/>
    <n v="6052.69"/>
    <n v="237.87900835616438"/>
    <n v="575.00554999999997"/>
    <n v="812.88455835616435"/>
    <n v="5239.8054416438354"/>
    <n v="5814.8109916438352"/>
    <n v="10"/>
    <n v="365"/>
    <m/>
    <n v="1.441095890410959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88888888888888"/>
    <n v="6"/>
    <n v="0.95"/>
    <n v="6451.1050997340417"/>
    <n v="2337.9282741073184"/>
    <n v="4113.1768256267233"/>
    <n v="0.75"/>
    <n v="3084.8826192200422"/>
    <n v="3084.8826192200422"/>
  </r>
  <r>
    <n v="1796"/>
    <x v="0"/>
    <m/>
    <x v="5"/>
    <s v="Plastic Chair with Arm(Nilkamal)"/>
    <d v="2012-04-01T00:00:00"/>
    <s v="2012-13"/>
    <m/>
    <n v="9.9441541095890429E-2"/>
    <m/>
    <m/>
    <n v="6049.83"/>
    <m/>
    <n v="6049.83"/>
    <n v="6049.8300000000017"/>
    <n v="0"/>
    <n v="6049.8300000000017"/>
    <n v="0"/>
    <n v="0"/>
    <n v="10"/>
    <n v="365"/>
    <m/>
    <n v="1.397260273972602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333.8570644850824"/>
    <n v="8867.1642112608279"/>
    <n v="466.69285322425458"/>
    <n v="0.75"/>
    <n v="350.01963991819093"/>
    <n v="466.69285322425452"/>
  </r>
  <r>
    <n v="1797"/>
    <x v="0"/>
    <m/>
    <x v="5"/>
    <s v="BEDSIDE TABLE"/>
    <d v="2019-09-19T00:00:00"/>
    <s v="2019-20"/>
    <m/>
    <n v="9.5000000000000001E-2"/>
    <m/>
    <m/>
    <n v="6000.3"/>
    <m/>
    <n v="6000.3"/>
    <n v="1444.5927739726026"/>
    <n v="570.02850000000001"/>
    <n v="2014.6212739726025"/>
    <n v="3985.6787260273977"/>
    <n v="4555.7072260273981"/>
    <n v="10"/>
    <n v="365"/>
    <m/>
    <n v="1.4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7336.7512585812374"/>
    <n v="5117.723667270533"/>
    <n v="2219.0275913107043"/>
    <n v="0.75"/>
    <n v="1664.2706934830283"/>
    <n v="1664.2706934830283"/>
  </r>
  <r>
    <n v="1798"/>
    <x v="0"/>
    <m/>
    <x v="5"/>
    <s v="Steel Almira"/>
    <d v="2009-04-24T00:00:00"/>
    <s v="2009-10"/>
    <m/>
    <n v="0.14836919328641041"/>
    <m/>
    <m/>
    <n v="6000"/>
    <m/>
    <n v="6000"/>
    <n v="6000"/>
    <n v="0"/>
    <n v="6000"/>
    <n v="0"/>
    <n v="0"/>
    <n v="10"/>
    <n v="365"/>
    <m/>
    <n v="13.367123287671234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08333333333334"/>
    <n v="6"/>
    <n v="0.95"/>
    <n v="10703.138983165323"/>
    <n v="10167.982034007056"/>
    <n v="535.1569491582668"/>
    <n v="0.75"/>
    <n v="401.3677118687001"/>
    <n v="535.15694915826668"/>
  </r>
  <r>
    <n v="1799"/>
    <x v="0"/>
    <m/>
    <x v="5"/>
    <s v="Chair Without Arm"/>
    <d v="2012-04-01T00:00:00"/>
    <s v="2012-13"/>
    <m/>
    <n v="9.4954178082191781E-2"/>
    <m/>
    <m/>
    <n v="6000"/>
    <m/>
    <n v="6000"/>
    <n v="5999.9999999999991"/>
    <n v="0"/>
    <n v="5999.9999999999991"/>
    <n v="0"/>
    <n v="0"/>
    <n v="10"/>
    <n v="365"/>
    <m/>
    <n v="3.367123287671232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256.9778633301248"/>
    <n v="8794.1289701636179"/>
    <n v="462.84889316650697"/>
    <n v="0.75"/>
    <n v="347.13666987488023"/>
    <n v="462.84889316650663"/>
  </r>
  <r>
    <n v="1800"/>
    <x v="0"/>
    <m/>
    <x v="5"/>
    <s v="Mobile (7210 nokia) NG"/>
    <d v="2009-01-11T00:00:00"/>
    <s v="2008-09"/>
    <m/>
    <n v="0.70211748633879778"/>
    <m/>
    <m/>
    <n v="6000"/>
    <m/>
    <n v="6000"/>
    <n v="5700"/>
    <n v="0"/>
    <n v="5700"/>
    <n v="300"/>
    <n v="300"/>
    <n v="5"/>
    <n v="365"/>
    <m/>
    <n v="1.284931506849315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94444444444445"/>
    <n v="6"/>
    <n v="0.95"/>
    <n v="10676.381135707412"/>
    <n v="10142.562078922041"/>
    <n v="533.81905678537078"/>
    <n v="0.75"/>
    <n v="400.36429258902808"/>
    <n v="533.81905678537112"/>
  </r>
  <r>
    <n v="1801"/>
    <x v="0"/>
    <m/>
    <x v="5"/>
    <s v="Stablizer"/>
    <d v="2010-07-15T00:00:00"/>
    <s v="2010-11"/>
    <m/>
    <n v="7.1555596018451073E-2"/>
    <m/>
    <m/>
    <n v="6000"/>
    <m/>
    <n v="6000"/>
    <n v="4289.6686088856513"/>
    <n v="429.33357611070642"/>
    <n v="4719.0021849963578"/>
    <n v="1280.9978150036422"/>
    <n v="1710.3313911143487"/>
    <n v="15"/>
    <n v="365"/>
    <m/>
    <n v="1.284931506849315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9809.8448413850656"/>
    <n v="9319.3525993158109"/>
    <n v="490.49224206925464"/>
    <n v="0.75"/>
    <n v="367.86918155194098"/>
    <n v="490.49224206925373"/>
  </r>
  <r>
    <n v="1802"/>
    <x v="0"/>
    <m/>
    <x v="5"/>
    <s v="01 Gyser 6 ltr."/>
    <d v="2012-04-01T00:00:00"/>
    <s v="2012-13"/>
    <m/>
    <n v="6.8512118018967325E-2"/>
    <m/>
    <m/>
    <n v="6000"/>
    <m/>
    <n v="6000"/>
    <n v="3644.6364594309789"/>
    <n v="411.07270811380397"/>
    <n v="4055.7091675447828"/>
    <n v="1944.2908324552172"/>
    <n v="2355.3635405690211"/>
    <n v="15"/>
    <n v="365"/>
    <m/>
    <n v="1.28493150684931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256.9778633301248"/>
    <n v="8794.1289701636179"/>
    <n v="462.84889316650697"/>
    <n v="0.75"/>
    <n v="347.13666987488023"/>
    <n v="462.84889316650663"/>
  </r>
  <r>
    <n v="1803"/>
    <x v="0"/>
    <m/>
    <x v="5"/>
    <s v="Stabliser 4KVA"/>
    <d v="2012-04-01T00:00:00"/>
    <s v="2012-13"/>
    <m/>
    <n v="6.2956269757639627E-2"/>
    <m/>
    <m/>
    <n v="5966.66"/>
    <m/>
    <n v="5966.66"/>
    <n v="3790.1337174394098"/>
    <n v="375.63865651211808"/>
    <n v="4165.7723739515277"/>
    <n v="1800.8876260484722"/>
    <n v="2176.5262825605901"/>
    <n v="15"/>
    <n v="365"/>
    <m/>
    <n v="1.28493150684931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205.539923002887"/>
    <n v="8745.2629268527417"/>
    <n v="460.27699615014535"/>
    <n v="0.75"/>
    <n v="345.20774711260901"/>
    <n v="460.27699615014478"/>
  </r>
  <r>
    <n v="1804"/>
    <x v="0"/>
    <m/>
    <x v="5"/>
    <s v="HP LASERJET 1108 PRINTER"/>
    <d v="2012-04-01T00:00:00"/>
    <s v="2012-13"/>
    <m/>
    <n v="0.61336493150684934"/>
    <m/>
    <m/>
    <n v="5954"/>
    <m/>
    <n v="5954"/>
    <n v="5656.3"/>
    <n v="0"/>
    <n v="5656.3"/>
    <n v="297.69999999999982"/>
    <n v="297.69999999999982"/>
    <n v="3"/>
    <n v="365"/>
    <m/>
    <n v="3.2739726027397262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5580.764179104478"/>
    <n v="5580.7641791044789"/>
    <n v="0"/>
    <n v="0.75"/>
    <n v="0"/>
    <n v="0"/>
  </r>
  <r>
    <n v="1805"/>
    <x v="0"/>
    <m/>
    <x v="5"/>
    <s v="Fibre Pillow"/>
    <d v="2012-04-01T00:00:00"/>
    <s v="2012-13"/>
    <m/>
    <n v="9.5647876712328772E-2"/>
    <m/>
    <m/>
    <n v="5919.84"/>
    <m/>
    <n v="5919.84"/>
    <n v="5919.8400000000011"/>
    <n v="0"/>
    <n v="5919.8400000000011"/>
    <n v="0"/>
    <n v="0"/>
    <n v="10"/>
    <n v="365"/>
    <m/>
    <n v="13.27397260273972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133.3046390760355"/>
    <n v="8676.6394071222348"/>
    <n v="456.66523195380069"/>
    <n v="0.75"/>
    <n v="342.49892396535051"/>
    <n v="456.66523195380216"/>
  </r>
  <r>
    <n v="1806"/>
    <x v="0"/>
    <m/>
    <x v="5"/>
    <s v="Fire Extinguisher - CO2 Type ( 4.5 Kgs."/>
    <d v="2012-04-01T00:00:00"/>
    <s v="2012-13"/>
    <m/>
    <n v="6.277608008429926E-2"/>
    <m/>
    <m/>
    <n v="5906.25"/>
    <m/>
    <n v="5906.25"/>
    <n v="3757.0813850105369"/>
    <n v="370.77122299789249"/>
    <n v="4127.8526080084293"/>
    <n v="1778.3973919915707"/>
    <n v="2149.1686149894631"/>
    <n v="15"/>
    <n v="365"/>
    <m/>
    <n v="13.27397260273972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112.3375842155929"/>
    <n v="8656.7207050048128"/>
    <n v="455.6168792107801"/>
    <n v="0.75"/>
    <n v="341.71265940808507"/>
    <n v="455.61687921078004"/>
  </r>
  <r>
    <n v="1807"/>
    <x v="0"/>
    <m/>
    <x v="5"/>
    <s v="Steel Almirah"/>
    <d v="2012-04-01T00:00:00"/>
    <s v="2012-13"/>
    <m/>
    <n v="0.11333719178082192"/>
    <m/>
    <m/>
    <n v="5900"/>
    <m/>
    <n v="5900"/>
    <n v="5900"/>
    <n v="0"/>
    <n v="5900"/>
    <n v="0"/>
    <n v="0"/>
    <n v="10"/>
    <n v="365"/>
    <m/>
    <n v="13.65479452054794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102.6948989412904"/>
    <n v="8647.5601539942254"/>
    <n v="455.13474494706497"/>
    <n v="0.75"/>
    <n v="341.35105871029873"/>
    <n v="455.13474494706492"/>
  </r>
  <r>
    <n v="1808"/>
    <x v="0"/>
    <m/>
    <x v="5"/>
    <s v="POE SWITCH 8 PORT"/>
    <d v="2012-04-01T00:00:00"/>
    <s v="2012-13"/>
    <m/>
    <n v="6.5358798735511064E-2"/>
    <m/>
    <m/>
    <n v="5899.92"/>
    <m/>
    <n v="5899.92"/>
    <n v="3676.8655808219182"/>
    <n v="385.61168383561642"/>
    <n v="4062.4772646575348"/>
    <n v="1837.4427353424653"/>
    <n v="2223.0544191780818"/>
    <n v="15"/>
    <n v="365"/>
    <m/>
    <n v="1.24109589041095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102.5714725697781"/>
    <n v="8647.4428989412881"/>
    <n v="455.1285736284899"/>
    <n v="0.75"/>
    <n v="341.34643022136743"/>
    <n v="455.12857362848933"/>
  </r>
  <r>
    <n v="1809"/>
    <x v="0"/>
    <m/>
    <x v="5"/>
    <s v="Digital multi meter 801-Meco."/>
    <d v="2015-09-01T00:00:00"/>
    <m/>
    <m/>
    <n v="3.4931506849315015E-2"/>
    <m/>
    <m/>
    <n v="5880"/>
    <m/>
    <n v="5880"/>
    <n v="5586"/>
    <n v="0"/>
    <n v="5586"/>
    <n v="294"/>
    <n v="294"/>
    <n v="5"/>
    <n v="365"/>
    <m/>
    <n v="1.994520547945205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499.2245266005411"/>
    <n v="8074.2633002705143"/>
    <n v="424.96122633002688"/>
    <n v="0.75"/>
    <n v="318.72091974752016"/>
    <n v="424.96122633002744"/>
  </r>
  <r>
    <n v="1810"/>
    <x v="0"/>
    <m/>
    <x v="10"/>
    <s v="Oxygen Cylinder 20 CFT"/>
    <d v="2012-04-01T00:00:00"/>
    <s v="2012-13"/>
    <m/>
    <n v="2.0835385724585435E-2"/>
    <m/>
    <m/>
    <n v="5800"/>
    <m/>
    <n v="5800"/>
    <n v="1884.6428839221348"/>
    <n v="120.84523720259553"/>
    <n v="2005.4881211247305"/>
    <n v="3794.5118788752698"/>
    <n v="3915.3571160778652"/>
    <n v="40"/>
    <n v="365"/>
    <m/>
    <n v="1.9945205479452055"/>
    <d v="2012-04-01T00:00:00"/>
    <m/>
    <m/>
    <m/>
    <m/>
    <m/>
    <m/>
    <m/>
    <s v="Cylinders"/>
    <n v="614"/>
    <n v="4"/>
    <n v="101.8"/>
    <n v="144"/>
    <n v="158.69999999999999"/>
    <n v="1.5589390962671905"/>
    <n v="1.5589390962671905"/>
    <n v="11.872222222222222"/>
    <n v="8"/>
    <n v="0.9"/>
    <n v="9041.8467583497059"/>
    <n v="8137.6620825147356"/>
    <n v="904.18467583497022"/>
    <n v="0.75"/>
    <n v="678.13850687622767"/>
    <n v="904.18467583497034"/>
  </r>
  <r>
    <n v="1811"/>
    <x v="0"/>
    <m/>
    <x v="5"/>
    <s v="Printer HP LJ-1007,1 No @ 5800,GRN NO.10"/>
    <d v="2012-04-01T00:00:00"/>
    <s v="2012-13"/>
    <m/>
    <n v="0.29271780821917792"/>
    <m/>
    <m/>
    <n v="5800"/>
    <m/>
    <n v="5800"/>
    <n v="5510"/>
    <n v="0"/>
    <n v="5510"/>
    <n v="290"/>
    <n v="290"/>
    <n v="3"/>
    <n v="365"/>
    <m/>
    <n v="1.8493150684931507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5436.4179104477616"/>
    <n v="5436.4179104477616"/>
    <n v="0"/>
    <n v="0.75"/>
    <n v="0"/>
    <n v="0"/>
  </r>
  <r>
    <n v="1812"/>
    <x v="0"/>
    <m/>
    <x v="5"/>
    <s v="Cooler"/>
    <d v="2012-04-01T00:00:00"/>
    <s v="2012-13"/>
    <m/>
    <n v="5.8666884924239673E-2"/>
    <m/>
    <m/>
    <n v="5800"/>
    <m/>
    <n v="5800"/>
    <n v="3808.6603371970486"/>
    <n v="340.26793256059011"/>
    <n v="4148.9282697576391"/>
    <n v="1651.0717302423609"/>
    <n v="1991.3396628029514"/>
    <n v="15"/>
    <n v="365"/>
    <m/>
    <n v="1.854794520547945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948.4119345524541"/>
    <n v="8500.9913378248311"/>
    <n v="447.42059672762298"/>
    <n v="0.75"/>
    <n v="335.56544754571723"/>
    <n v="447.42059672762309"/>
  </r>
  <r>
    <n v="1813"/>
    <x v="0"/>
    <m/>
    <x v="5"/>
    <s v="Geyser - 15 Ltrs. Cap. - Bajaj"/>
    <d v="2012-04-01T00:00:00"/>
    <s v="2012-13"/>
    <m/>
    <n v="6.1099573988328389E-2"/>
    <m/>
    <m/>
    <n v="5799.99"/>
    <m/>
    <n v="5799.99"/>
    <n v="3738.1059093171748"/>
    <n v="354.37691813656477"/>
    <n v="4092.4828274537394"/>
    <n v="1707.5071725462603"/>
    <n v="2061.884090682825"/>
    <n v="15"/>
    <n v="365"/>
    <m/>
    <n v="1.44109589041095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948.3965062560146"/>
    <n v="8500.9766809432131"/>
    <n v="447.41982531280155"/>
    <n v="0.75"/>
    <n v="335.56486898460116"/>
    <n v="447.41982531280115"/>
  </r>
  <r>
    <n v="1814"/>
    <x v="0"/>
    <m/>
    <x v="5"/>
    <s v="Pillow"/>
    <d v="2012-04-01T00:00:00"/>
    <s v="2012-13"/>
    <m/>
    <n v="-2.1701765655732698E-6"/>
    <m/>
    <m/>
    <n v="5759.9"/>
    <m/>
    <n v="5759.9"/>
    <n v="5759.9625000000005"/>
    <n v="0"/>
    <n v="5759.9625000000005"/>
    <n v="-6.2500000000909495E-2"/>
    <n v="-6.2500000000909495E-2"/>
    <n v="10"/>
    <n v="365"/>
    <m/>
    <n v="3.24109589041095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886.5444658325305"/>
    <n v="8442.2172425409044"/>
    <n v="444.32722329162607"/>
    <n v="0.75"/>
    <n v="333.24541746871955"/>
    <n v="444.32722329162692"/>
  </r>
  <r>
    <n v="1815"/>
    <x v="0"/>
    <m/>
    <x v="5"/>
    <s v="Cushion Chair S TYPE"/>
    <d v="2014-03-26T00:00:00"/>
    <s v="2013-14"/>
    <m/>
    <n v="0.10006042810098795"/>
    <m/>
    <m/>
    <n v="5743.22"/>
    <m/>
    <n v="5743.22"/>
    <n v="4603.3285107951115"/>
    <n v="574.66905187815598"/>
    <n v="5177.9975626732676"/>
    <n v="565.22243732673269"/>
    <n v="1139.8914892048888"/>
    <n v="10"/>
    <n v="365"/>
    <m/>
    <n v="1.1452054794520548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61111111111111"/>
    <n v="6"/>
    <n v="0.95"/>
    <n v="7984.7195663486573"/>
    <n v="7585.4835880312239"/>
    <n v="399.23597831743336"/>
    <n v="0.75"/>
    <n v="299.42698373807502"/>
    <n v="399.23597831743319"/>
  </r>
  <r>
    <n v="1816"/>
    <x v="0"/>
    <m/>
    <x v="5"/>
    <s v="Furniture &amp; Fixtures"/>
    <d v="2012-04-01T00:00:00"/>
    <s v="2012-13"/>
    <m/>
    <n v="0.10516455479452054"/>
    <m/>
    <m/>
    <n v="5700"/>
    <m/>
    <n v="5700"/>
    <n v="5699.9999999999982"/>
    <n v="0"/>
    <n v="5699.9999999999982"/>
    <n v="0"/>
    <n v="0"/>
    <n v="10"/>
    <n v="365"/>
    <m/>
    <n v="3.11780821917808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794.1289701636197"/>
    <n v="8354.4225216554369"/>
    <n v="439.7064485081828"/>
    <n v="0.75"/>
    <n v="329.7798363811371"/>
    <n v="439.70644850818138"/>
  </r>
  <r>
    <n v="1817"/>
    <x v="0"/>
    <m/>
    <x v="5"/>
    <s v="Fire Extuingsher - CO2 Type (2"/>
    <d v="2013-08-13T00:00:00"/>
    <s v="2013-14"/>
    <m/>
    <n v="6.403079710144928E-2"/>
    <m/>
    <m/>
    <n v="5601.23"/>
    <m/>
    <n v="5601.23"/>
    <n v="3037.5919544897761"/>
    <n v="358.65122164855075"/>
    <n v="3396.2431761383268"/>
    <n v="2204.9868238616727"/>
    <n v="2563.6380455102235"/>
    <n v="15"/>
    <n v="365"/>
    <m/>
    <n v="8.9945205479452053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505555555555556"/>
    <n v="6"/>
    <n v="0.95"/>
    <n v="8140.3188485947412"/>
    <n v="7733.3029061650032"/>
    <n v="407.01594242973806"/>
    <n v="0.75"/>
    <n v="305.26195682230355"/>
    <n v="407.01594242973744"/>
  </r>
  <r>
    <n v="1818"/>
    <x v="0"/>
    <m/>
    <x v="5"/>
    <s v="Steel Office Table, 48&quot;X30&quot; 1si"/>
    <d v="2015-09-01T00:00:00"/>
    <m/>
    <m/>
    <n v="4.9999999999999968E-2"/>
    <m/>
    <m/>
    <n v="5561.5"/>
    <m/>
    <n v="5561.5"/>
    <n v="5561.5"/>
    <n v="0"/>
    <n v="5561.5"/>
    <n v="0"/>
    <n v="0"/>
    <n v="10"/>
    <n v="365"/>
    <m/>
    <n v="3.832876712328767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038.8498647430115"/>
    <n v="7636.9073715058603"/>
    <n v="401.94249323715121"/>
    <n v="0.75"/>
    <n v="301.45686992786341"/>
    <n v="401.94249323715093"/>
  </r>
  <r>
    <n v="1819"/>
    <x v="0"/>
    <m/>
    <x v="5"/>
    <s v="FOR OFFICE USED"/>
    <d v="2021-12-25T00:00:00"/>
    <s v="2021-22"/>
    <m/>
    <n v="9.5000000000000001E-2"/>
    <m/>
    <m/>
    <n v="5546"/>
    <m/>
    <n v="5546"/>
    <n v="140.01750684931505"/>
    <n v="526.87"/>
    <n v="666.88750684931506"/>
    <n v="4879.1124931506847"/>
    <n v="5405.9824931506846"/>
    <n v="10"/>
    <n v="365"/>
    <m/>
    <n v="3.934246575342466"/>
    <d v="2021-12-01T00:00:00"/>
    <m/>
    <m/>
    <m/>
    <m/>
    <m/>
    <m/>
    <m/>
    <s v="g. Manufacture of office machinery and equipment"/>
    <n v="747"/>
    <n v="120"/>
    <n v="130.19999999999999"/>
    <n v="144"/>
    <n v="130.19999999999999"/>
    <n v="1"/>
    <n v="1"/>
    <n v="2.1388888888888888"/>
    <n v="8"/>
    <n v="1"/>
    <n v="5546"/>
    <n v="1482.7847222222222"/>
    <n v="4063.2152777777778"/>
    <n v="0.75"/>
    <n v="3047.4114583333335"/>
    <n v="3047.4114583333335"/>
  </r>
  <r>
    <n v="1820"/>
    <x v="0"/>
    <m/>
    <x v="5"/>
    <s v="fan' &amp;CFL"/>
    <d v="2008-02-27T00:00:00"/>
    <s v="2007-08"/>
    <m/>
    <n v="0"/>
    <m/>
    <m/>
    <n v="5520"/>
    <m/>
    <n v="5520"/>
    <n v="5244"/>
    <n v="0"/>
    <n v="5244"/>
    <n v="276"/>
    <n v="276"/>
    <n v="5"/>
    <n v="365"/>
    <m/>
    <n v="3.7315068493150685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66666666666667"/>
    <n v="6"/>
    <n v="0.95"/>
    <n v="10108.683339469109"/>
    <n v="9603.2491724956526"/>
    <n v="505.43416697345674"/>
    <n v="0.75"/>
    <n v="379.07562523009256"/>
    <n v="505.43416697345589"/>
  </r>
  <r>
    <n v="1821"/>
    <x v="0"/>
    <m/>
    <x v="5"/>
    <s v="01 Steel Almirah"/>
    <d v="2015-09-01T00:00:00"/>
    <m/>
    <m/>
    <n v="5.0000000000000058E-2"/>
    <m/>
    <m/>
    <n v="5500.21"/>
    <m/>
    <n v="5500.21"/>
    <n v="5500.21"/>
    <n v="0"/>
    <n v="5500.21"/>
    <n v="0"/>
    <n v="0"/>
    <n v="10"/>
    <n v="365"/>
    <m/>
    <n v="3.252054794520548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950.2584580703333"/>
    <n v="7552.7455351668159"/>
    <n v="397.51292290351739"/>
    <n v="0.75"/>
    <n v="298.13469217763804"/>
    <n v="397.51292290351699"/>
  </r>
  <r>
    <n v="1822"/>
    <x v="0"/>
    <m/>
    <x v="5"/>
    <s v="Steel Almirah"/>
    <d v="2012-04-01T00:00:00"/>
    <s v="2012-13"/>
    <m/>
    <n v="0.10991205479452056"/>
    <m/>
    <m/>
    <n v="5500.19"/>
    <m/>
    <n v="5500.19"/>
    <n v="5500.19"/>
    <n v="0"/>
    <n v="5500.19"/>
    <n v="0"/>
    <n v="0"/>
    <n v="10"/>
    <n v="365"/>
    <m/>
    <n v="3.1397260273972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485.8561790182866"/>
    <n v="8061.5633700673716"/>
    <n v="424.29280895091506"/>
    <n v="0.75"/>
    <n v="318.21960671318629"/>
    <n v="424.29280895091472"/>
  </r>
  <r>
    <n v="1823"/>
    <x v="0"/>
    <m/>
    <x v="5"/>
    <s v="Gsa Stove &amp; Accessoires"/>
    <d v="2008-01-25T00:00:00"/>
    <s v="2007-08"/>
    <m/>
    <n v="7.4478882677578642E-2"/>
    <m/>
    <m/>
    <n v="5500"/>
    <m/>
    <n v="5500"/>
    <n v="4891.6814935511638"/>
    <n v="409.63385472668256"/>
    <n v="5301.3153482778462"/>
    <n v="198.68465172215383"/>
    <n v="608.31850644883616"/>
    <n v="15"/>
    <n v="365"/>
    <m/>
    <n v="3.9205479452054792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5555555555557"/>
    <n v="6"/>
    <n v="0.95"/>
    <n v="10347.153523593086"/>
    <n v="9829.7958474134321"/>
    <n v="517.35767617965394"/>
    <n v="0.75"/>
    <n v="388.01825713474045"/>
    <n v="517.35767617965473"/>
  </r>
  <r>
    <n v="1824"/>
    <x v="0"/>
    <m/>
    <x v="5"/>
    <m/>
    <d v="2015-02-10T00:00:00"/>
    <s v="2014-15"/>
    <m/>
    <n v="0.31666666666666665"/>
    <m/>
    <m/>
    <n v="5499"/>
    <m/>
    <n v="5499"/>
    <n v="5224.05"/>
    <n v="0"/>
    <n v="5224.05"/>
    <n v="274.94999999999982"/>
    <n v="274.94999999999982"/>
    <n v="3"/>
    <n v="365"/>
    <m/>
    <n v="3.9178082191780819"/>
    <d v="2015-02-01T00:00:00"/>
    <m/>
    <m/>
    <m/>
    <m/>
    <m/>
    <m/>
    <m/>
    <s v="a. Manufacture of furniture"/>
    <n v="844"/>
    <n v="38"/>
    <n v="115.4"/>
    <n v="144"/>
    <n v="160.30000000000001"/>
    <n v="1.3890814558058926"/>
    <n v="1.3890814558058926"/>
    <n v="9.0138888888888893"/>
    <n v="6"/>
    <n v="0.95"/>
    <n v="7638.5589254766037"/>
    <n v="7256.6309792027732"/>
    <n v="381.92794627383046"/>
    <n v="0.75"/>
    <n v="286.44595970537284"/>
    <n v="381.92794627383051"/>
  </r>
  <r>
    <n v="1825"/>
    <x v="0"/>
    <m/>
    <x v="5"/>
    <s v="FRP Stool - 3Ft."/>
    <d v="2020-07-11T00:00:00"/>
    <s v="2020-21"/>
    <m/>
    <n v="6.3333333333333325E-2"/>
    <m/>
    <m/>
    <n v="5451.6"/>
    <m/>
    <n v="5451.6"/>
    <n v="594.99608767123277"/>
    <n v="345.26799999999997"/>
    <n v="940.2640876712328"/>
    <n v="4511.3359123287673"/>
    <n v="4856.6039123287674"/>
    <n v="15"/>
    <n v="365"/>
    <m/>
    <n v="3.8767123287671232"/>
    <d v="2020-07-01T00:00:00"/>
    <m/>
    <m/>
    <m/>
    <m/>
    <m/>
    <m/>
    <m/>
    <s v="a. Manufacture of furniture"/>
    <n v="844"/>
    <n v="103"/>
    <n v="127.7"/>
    <n v="144"/>
    <n v="160.30000000000001"/>
    <n v="1.255285826155051"/>
    <n v="1.255285826155051"/>
    <n v="3.5944444444444446"/>
    <n v="6"/>
    <n v="0.95"/>
    <n v="6843.3162098668763"/>
    <n v="3894.6706559209961"/>
    <n v="2948.6455539458802"/>
    <n v="0.75"/>
    <n v="2211.4841654594102"/>
    <n v="2211.4841654594102"/>
  </r>
  <r>
    <n v="1826"/>
    <x v="0"/>
    <m/>
    <x v="5"/>
    <s v="Executive Chairs"/>
    <d v="2019-11-15T00:00:00"/>
    <s v="2019-20"/>
    <m/>
    <n v="9.5000000000000001E-2"/>
    <m/>
    <m/>
    <n v="5399.68"/>
    <m/>
    <n v="5399.68"/>
    <n v="1219.8838706849315"/>
    <n v="512.96960000000001"/>
    <n v="1732.8534706849314"/>
    <n v="3666.8265293150689"/>
    <n v="4179.7961293150693"/>
    <n v="10"/>
    <n v="365"/>
    <m/>
    <n v="3.4438356164383563"/>
    <d v="2019-11-01T00:00:00"/>
    <m/>
    <m/>
    <m/>
    <m/>
    <m/>
    <m/>
    <m/>
    <s v="a. Manufacture of furniture"/>
    <n v="844"/>
    <n v="95"/>
    <n v="129.19999999999999"/>
    <n v="144"/>
    <n v="160.30000000000001"/>
    <n v="1.2407120743034057"/>
    <n v="1.2407120743034057"/>
    <n v="4.25"/>
    <n v="6"/>
    <n v="0.95"/>
    <n v="6699.4481733746143"/>
    <n v="4508.1703333333335"/>
    <n v="2191.2778400412808"/>
    <n v="0.75"/>
    <n v="1643.4583800309606"/>
    <n v="1643.4583800309606"/>
  </r>
  <r>
    <n v="1827"/>
    <x v="0"/>
    <m/>
    <x v="5"/>
    <s v="Chair highback ,model - 129 (GAYATRI)"/>
    <d v="2015-09-01T00:00:00"/>
    <m/>
    <m/>
    <n v="5.0000000000000065E-2"/>
    <m/>
    <m/>
    <n v="5392"/>
    <m/>
    <n v="5392"/>
    <n v="5392"/>
    <n v="0"/>
    <n v="5392"/>
    <n v="0"/>
    <n v="0"/>
    <n v="10"/>
    <n v="365"/>
    <m/>
    <n v="3.945205479452054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793.8467087466179"/>
    <n v="7404.1543733092867"/>
    <n v="389.69233543733117"/>
    <n v="0.75"/>
    <n v="292.26925157799838"/>
    <n v="389.69233543733122"/>
  </r>
  <r>
    <n v="1828"/>
    <x v="0"/>
    <m/>
    <x v="5"/>
    <s v="2 UPS &amp; 1 D Link"/>
    <d v="2012-04-01T00:00:00"/>
    <s v="2012-13"/>
    <m/>
    <n v="6.2115384615384628E-2"/>
    <m/>
    <m/>
    <n v="5343"/>
    <m/>
    <n v="5343"/>
    <n v="3416.4375000000009"/>
    <n v="331.88250000000005"/>
    <n v="3748.3200000000011"/>
    <n v="1594.6799999999989"/>
    <n v="1926.5624999999991"/>
    <n v="15"/>
    <n v="365"/>
    <m/>
    <n v="3.156164383561643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243.3387872954772"/>
    <n v="7831.1718479307019"/>
    <n v="412.16693936477532"/>
    <n v="0.75"/>
    <n v="309.12520452358149"/>
    <n v="412.16693936477424"/>
  </r>
  <r>
    <n v="1829"/>
    <x v="0"/>
    <m/>
    <x v="5"/>
    <s v="Desert Cooler"/>
    <d v="2013-05-26T00:00:00"/>
    <s v="2013-14"/>
    <m/>
    <n v="6.4283639883833496E-2"/>
    <m/>
    <m/>
    <n v="5300"/>
    <m/>
    <n v="5300"/>
    <n v="2939.4413995676914"/>
    <n v="340.70329138431754"/>
    <n v="3280.1446909520091"/>
    <n v="2019.8553090479909"/>
    <n v="2360.5586004323086"/>
    <n v="15"/>
    <n v="365"/>
    <m/>
    <n v="3.241095890410958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19444444444445"/>
    <n v="6"/>
    <n v="0.95"/>
    <n v="7801.5610651974293"/>
    <n v="7411.4830119375583"/>
    <n v="390.07805325987101"/>
    <n v="0.75"/>
    <n v="292.55853994490326"/>
    <n v="390.07805325987181"/>
  </r>
  <r>
    <n v="1830"/>
    <x v="0"/>
    <m/>
    <x v="5"/>
    <s v="Office Table"/>
    <d v="2012-04-01T00:00:00"/>
    <s v="2012-13"/>
    <m/>
    <n v="9.6775136986301372E-2"/>
    <m/>
    <m/>
    <n v="5287.5"/>
    <m/>
    <n v="5287.5"/>
    <n v="5287.4999999999991"/>
    <n v="0"/>
    <n v="5287.4999999999991"/>
    <n v="0"/>
    <n v="0"/>
    <n v="10"/>
    <n v="365"/>
    <m/>
    <n v="3.030136986301370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157.7117420596724"/>
    <n v="7749.8261549566878"/>
    <n v="407.88558710298457"/>
    <n v="0.75"/>
    <n v="305.91419032723843"/>
    <n v="407.885587102984"/>
  </r>
  <r>
    <n v="1831"/>
    <x v="0"/>
    <m/>
    <x v="5"/>
    <s v="Cat-6 Cable -Amp Bundle 300M"/>
    <d v="2011-04-01T00:00:00"/>
    <s v="2011-12"/>
    <m/>
    <n v="0.12329552102376597"/>
    <m/>
    <m/>
    <n v="5272.85"/>
    <m/>
    <n v="5272.85"/>
    <n v="5009.2075000000004"/>
    <n v="0"/>
    <n v="5009.2075000000004"/>
    <n v="263.64249999999993"/>
    <n v="263.64249999999993"/>
    <n v="6"/>
    <n v="365"/>
    <m/>
    <n v="3.2136986301369861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8503.7698295188566"/>
    <n v="8078.5813380429136"/>
    <n v="425.18849147594301"/>
    <n v="0.75"/>
    <n v="318.89136860695726"/>
    <n v="425.18849147594318"/>
  </r>
  <r>
    <n v="1832"/>
    <x v="0"/>
    <m/>
    <x v="5"/>
    <s v="Sandwitch Toaster (ORPAT)"/>
    <d v="2013-08-06T00:00:00"/>
    <s v="2013-14"/>
    <m/>
    <n v="6.4052892877601686E-2"/>
    <m/>
    <m/>
    <n v="5260"/>
    <m/>
    <n v="5260"/>
    <n v="2858.2616227004378"/>
    <n v="336.91821653618484"/>
    <n v="3195.1798392366227"/>
    <n v="2064.8201607633773"/>
    <n v="2401.7383772995622"/>
    <n v="15"/>
    <n v="365"/>
    <m/>
    <n v="3.2465753424657535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525"/>
    <n v="6"/>
    <n v="0.95"/>
    <n v="7644.4061650045332"/>
    <n v="7262.1858567543068"/>
    <n v="382.22030825022648"/>
    <n v="0.75"/>
    <n v="286.66523118766986"/>
    <n v="382.22030825022699"/>
  </r>
  <r>
    <n v="1833"/>
    <x v="0"/>
    <m/>
    <x v="5"/>
    <s v="Window Curtain"/>
    <d v="2012-04-01T00:00:00"/>
    <s v="2012-13"/>
    <m/>
    <n v="9.8140856164383561E-2"/>
    <m/>
    <m/>
    <n v="5200"/>
    <m/>
    <n v="5200"/>
    <n v="5200"/>
    <n v="0"/>
    <n v="5200"/>
    <n v="0"/>
    <n v="0"/>
    <n v="10"/>
    <n v="365"/>
    <m/>
    <n v="3.038356164383561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022.714148219442"/>
    <n v="7621.5784408084701"/>
    <n v="401.13570741097192"/>
    <n v="0.75"/>
    <n v="300.85178055822894"/>
    <n v="401.13570741097243"/>
  </r>
  <r>
    <n v="1834"/>
    <x v="0"/>
    <m/>
    <x v="5"/>
    <s v="Tiffin Carrier(3 Tier)"/>
    <d v="2014-01-10T00:00:00"/>
    <s v="2013-14"/>
    <m/>
    <n v="6.3571097515758249E-2"/>
    <m/>
    <m/>
    <n v="5200"/>
    <m/>
    <n v="5200"/>
    <n v="2699.3713552856802"/>
    <n v="330.56970708194291"/>
    <n v="3029.9410623676231"/>
    <n v="2170.0589376323769"/>
    <n v="2500.6286447143198"/>
    <n v="15"/>
    <n v="365"/>
    <m/>
    <n v="3.1095890410958904"/>
    <d v="2014-01-01T00:00:00"/>
    <m/>
    <m/>
    <m/>
    <m/>
    <m/>
    <m/>
    <m/>
    <s v="a. Manufacture of furniture"/>
    <n v="844"/>
    <n v="25"/>
    <n v="115.4"/>
    <n v="144"/>
    <n v="160.30000000000001"/>
    <n v="1.3890814558058926"/>
    <n v="1.3890814558058926"/>
    <n v="10.097222222222221"/>
    <n v="6"/>
    <n v="0.95"/>
    <n v="7223.2235701906411"/>
    <n v="6862.0623916811082"/>
    <n v="361.16117850953287"/>
    <n v="0.75"/>
    <n v="270.87088388214966"/>
    <n v="361.16117850953236"/>
  </r>
  <r>
    <n v="1835"/>
    <x v="0"/>
    <m/>
    <x v="5"/>
    <s v="7.5HP star delta starter"/>
    <d v="2013-05-27T00:00:00"/>
    <s v="2013-14"/>
    <m/>
    <n v="6.4280391018195895E-2"/>
    <m/>
    <m/>
    <n v="5197.5"/>
    <m/>
    <n v="5197.5"/>
    <n v="2881.7822373037088"/>
    <n v="334.09733231707315"/>
    <n v="3215.8795696207821"/>
    <n v="1981.6204303792179"/>
    <n v="2315.7177626962912"/>
    <n v="15"/>
    <n v="365"/>
    <m/>
    <n v="3.1753424657534248"/>
    <d v="2013-05-01T00:00:00"/>
    <m/>
    <m/>
    <m/>
    <m/>
    <m/>
    <m/>
    <m/>
    <s v="b. Manufacture of computers and peripheral equipment"/>
    <n v="644"/>
    <n v="17"/>
    <n v="97.7"/>
    <n v="144"/>
    <n v="135.1"/>
    <n v="1.382804503582395"/>
    <n v="1.382804503582395"/>
    <n v="10.716666666666667"/>
    <n v="5"/>
    <n v="1"/>
    <n v="7187.1264073694983"/>
    <n v="7187.1264073694983"/>
    <n v="0"/>
    <n v="0.75"/>
    <n v="0"/>
    <n v="0"/>
  </r>
  <r>
    <n v="1836"/>
    <x v="0"/>
    <m/>
    <x v="5"/>
    <s v="Officae Table 4x2/12"/>
    <d v="2014-09-15T00:00:00"/>
    <s v="2014-15"/>
    <m/>
    <n v="6.2084973608146486E-2"/>
    <m/>
    <m/>
    <n v="5175"/>
    <m/>
    <n v="5175"/>
    <n v="4385.4194647543118"/>
    <n v="321.28973842215805"/>
    <n v="4706.7092031764696"/>
    <n v="468.2907968235304"/>
    <n v="789.58053524568822"/>
    <n v="10"/>
    <n v="365"/>
    <m/>
    <n v="3.010958904109589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166666666666661"/>
    <n v="6"/>
    <n v="0.95"/>
    <n v="7114.5154373927962"/>
    <n v="6758.7896655231561"/>
    <n v="355.72577186964008"/>
    <n v="0.75"/>
    <n v="266.79432890223006"/>
    <n v="355.72577186964014"/>
  </r>
  <r>
    <n v="1837"/>
    <x v="0"/>
    <m/>
    <x v="5"/>
    <s v="Mattress"/>
    <d v="2009-06-17T00:00:00"/>
    <s v="2009-10"/>
    <m/>
    <n v="9.6002104155707528E-3"/>
    <m/>
    <m/>
    <n v="5175"/>
    <m/>
    <n v="5175"/>
    <n v="5175"/>
    <n v="0"/>
    <n v="5175"/>
    <n v="0"/>
    <n v="0"/>
    <n v="10"/>
    <n v="365"/>
    <m/>
    <n v="8.9945205479452053"/>
    <d v="2009-06-01T00:00:00"/>
    <s v="Furniture"/>
    <n v="628"/>
    <n v="57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61111111111111"/>
    <n v="6"/>
    <n v="0.95"/>
    <n v="9231.4573729800923"/>
    <n v="8769.8845043310866"/>
    <n v="461.57286864900561"/>
    <n v="0.75"/>
    <n v="346.17965148675421"/>
    <n v="461.57286864900504"/>
  </r>
  <r>
    <n v="1838"/>
    <x v="0"/>
    <m/>
    <x v="5"/>
    <s v="Flow Meter 1&quot;(Water Meter)"/>
    <d v="2013-04-12T00:00:00"/>
    <s v="2013-14"/>
    <m/>
    <n v="6.442784612380395E-2"/>
    <m/>
    <m/>
    <n v="5175"/>
    <m/>
    <n v="5175"/>
    <n v="2905.7172815802778"/>
    <n v="333.41410369068547"/>
    <n v="3239.1313852709632"/>
    <n v="1935.8686147290368"/>
    <n v="2269.2827184197222"/>
    <n v="15"/>
    <n v="365"/>
    <m/>
    <n v="8.9945205479452053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41666666666667"/>
    <n v="6"/>
    <n v="0.95"/>
    <n v="7617.5619834710742"/>
    <n v="7236.6838842975194"/>
    <n v="380.8780991735548"/>
    <n v="0.75"/>
    <n v="285.6585743801661"/>
    <n v="380.87809917355406"/>
  </r>
  <r>
    <n v="1839"/>
    <x v="0"/>
    <m/>
    <x v="5"/>
    <s v="Chair Revolving ,model - 122 ("/>
    <d v="2015-09-01T00:00:00"/>
    <m/>
    <m/>
    <n v="0.05"/>
    <m/>
    <m/>
    <n v="5107.5"/>
    <m/>
    <n v="5107.5"/>
    <n v="5107.5"/>
    <n v="0"/>
    <n v="5107.5"/>
    <n v="0"/>
    <n v="0"/>
    <n v="10"/>
    <n v="365"/>
    <m/>
    <n v="8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382.6172227231737"/>
    <n v="7013.4863615870145"/>
    <n v="369.13086113615918"/>
    <n v="0.75"/>
    <n v="276.84814585211939"/>
    <n v="369.13086113615901"/>
  </r>
  <r>
    <n v="1840"/>
    <x v="0"/>
    <m/>
    <x v="5"/>
    <s v="TRIPOD STAND SCREEN"/>
    <d v="2013-05-23T00:00:00"/>
    <s v="2013-14"/>
    <m/>
    <n v="6.429339403332042E-2"/>
    <m/>
    <m/>
    <n v="5107.5"/>
    <m/>
    <n v="5107.5"/>
    <n v="2835.0712480096909"/>
    <n v="328.37851002518403"/>
    <n v="3163.4497580348748"/>
    <n v="1944.0502419651252"/>
    <n v="2272.4287519903091"/>
    <n v="15"/>
    <n v="365"/>
    <m/>
    <n v="8.9945205479452053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27777777777778"/>
    <n v="6"/>
    <n v="0.95"/>
    <n v="7518.2024793388427"/>
    <n v="7142.2923553718992"/>
    <n v="375.9101239669435"/>
    <n v="0.75"/>
    <n v="281.93259297520763"/>
    <n v="375.91012396694248"/>
  </r>
  <r>
    <n v="1841"/>
    <x v="0"/>
    <m/>
    <x v="5"/>
    <s v="Grease Gun"/>
    <d v="2013-06-05T00:00:00"/>
    <s v="2013-14"/>
    <m/>
    <n v="6.4251207729468587E-2"/>
    <m/>
    <m/>
    <n v="5092.5"/>
    <m/>
    <n v="5092.5"/>
    <n v="2816.4109837204678"/>
    <n v="327.19927536231876"/>
    <n v="3143.6102590827868"/>
    <n v="1948.8897409172132"/>
    <n v="2276.0890162795322"/>
    <n v="15"/>
    <n v="365"/>
    <m/>
    <n v="8.9945205479452053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94444444444445"/>
    <n v="6"/>
    <n v="0.95"/>
    <n v="7679.4708372530577"/>
    <n v="7295.4972953904035"/>
    <n v="383.9735418626542"/>
    <n v="0.75"/>
    <n v="287.98015639699065"/>
    <n v="383.97354186265324"/>
  </r>
  <r>
    <n v="1842"/>
    <x v="0"/>
    <m/>
    <x v="5"/>
    <s v="Logitech Cordless Mouse+Pendrive4GB ( S. R. Yadav/VV Gupta)"/>
    <d v="2008-03-29T00:00:00"/>
    <s v="2007-08"/>
    <m/>
    <n v="0"/>
    <m/>
    <m/>
    <n v="5050"/>
    <m/>
    <n v="5050"/>
    <n v="5050"/>
    <n v="0"/>
    <n v="5050"/>
    <n v="0"/>
    <n v="0"/>
    <n v="3"/>
    <n v="365"/>
    <m/>
    <n v="8.9945205479452053"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877777777777778"/>
    <n v="6"/>
    <n v="0.95"/>
    <n v="9115.0844861069181"/>
    <n v="8659.3302618015714"/>
    <n v="455.75422430534672"/>
    <n v="0.75"/>
    <n v="341.81566822901004"/>
    <n v="455.75422430534633"/>
  </r>
  <r>
    <n v="1843"/>
    <x v="0"/>
    <m/>
    <x v="5"/>
    <s v="80NB GI Elbow"/>
    <d v="2013-09-21T00:00:00"/>
    <s v="2013-14"/>
    <m/>
    <n v="6.3908763959871287E-2"/>
    <m/>
    <m/>
    <n v="5040"/>
    <m/>
    <n v="5040"/>
    <n v="2702.7323217661196"/>
    <n v="322.10017035775127"/>
    <n v="3024.8324921238709"/>
    <n v="2015.1675078761291"/>
    <n v="2337.2676782338804"/>
    <n v="15"/>
    <n v="365"/>
    <m/>
    <n v="8.9945205479452053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"/>
    <n v="6"/>
    <n v="0.95"/>
    <n v="7187.8291814946624"/>
    <n v="6828.4377224199288"/>
    <n v="359.39145907473358"/>
    <n v="0.75"/>
    <n v="269.54359430605018"/>
    <n v="359.39145907473346"/>
  </r>
  <r>
    <n v="1844"/>
    <x v="0"/>
    <m/>
    <x v="5"/>
    <s v="03 Wall mounted fan 400mm"/>
    <d v="2015-09-01T00:00:00"/>
    <m/>
    <m/>
    <n v="5.0759095303733796E-17"/>
    <m/>
    <m/>
    <n v="5039.3999999999996"/>
    <m/>
    <n v="5039.3999999999996"/>
    <n v="4787.4299999999994"/>
    <n v="0"/>
    <n v="4787.4299999999994"/>
    <n v="251.97000000000025"/>
    <n v="251.97000000000025"/>
    <n v="5"/>
    <n v="365"/>
    <m/>
    <n v="8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84.1823264201976"/>
    <n v="6919.9732100991869"/>
    <n v="364.2091163210107"/>
    <n v="0.75"/>
    <n v="273.15683724075802"/>
    <n v="364.20911632101019"/>
  </r>
  <r>
    <n v="1845"/>
    <x v="0"/>
    <m/>
    <x v="5"/>
    <s v="03 Wall mounted fan 400mm"/>
    <d v="2015-09-01T00:00:00"/>
    <m/>
    <m/>
    <n v="5.0759095303733796E-17"/>
    <m/>
    <m/>
    <n v="5039.3999999999996"/>
    <m/>
    <n v="5039.3999999999996"/>
    <n v="4787.4299999999994"/>
    <n v="0"/>
    <n v="4787.4299999999994"/>
    <n v="251.97000000000025"/>
    <n v="251.97000000000025"/>
    <n v="5"/>
    <n v="365"/>
    <m/>
    <n v="2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84.1823264201976"/>
    <n v="6919.9732100991869"/>
    <n v="364.2091163210107"/>
    <n v="0.75"/>
    <n v="273.15683724075802"/>
    <n v="364.20911632101019"/>
  </r>
  <r>
    <n v="1846"/>
    <x v="0"/>
    <m/>
    <x v="5"/>
    <s v="Gang Box"/>
    <d v="2011-04-01T00:00:00"/>
    <s v="2011-12"/>
    <m/>
    <n v="0.390421917808219"/>
    <m/>
    <m/>
    <n v="5033.6000000000004"/>
    <m/>
    <n v="5033.6000000000004"/>
    <n v="4781.92"/>
    <n v="0"/>
    <n v="4781.92"/>
    <n v="251.68000000000029"/>
    <n v="251.68000000000029"/>
    <n v="3"/>
    <n v="365"/>
    <m/>
    <n v="7.9945205479452053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8117.9202544859254"/>
    <n v="7712.0242417616291"/>
    <n v="405.89601272429627"/>
    <n v="0.75"/>
    <n v="304.4220095432222"/>
    <n v="405.89601272429661"/>
  </r>
  <r>
    <n v="1847"/>
    <x v="0"/>
    <m/>
    <x v="5"/>
    <s v="Plastic Chair with Arm(Nilkamal)"/>
    <d v="2012-04-01T00:00:00"/>
    <s v="2012-13"/>
    <m/>
    <n v="0.10653027397260274"/>
    <m/>
    <m/>
    <n v="5005.3500000000004"/>
    <m/>
    <n v="5005.3500000000004"/>
    <n v="5005.3500000000013"/>
    <n v="0"/>
    <n v="5005.3500000000013"/>
    <n v="0"/>
    <n v="0"/>
    <n v="10"/>
    <n v="365"/>
    <m/>
    <n v="7.994520547945205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722.4023580365738"/>
    <n v="7336.2822401347448"/>
    <n v="386.12011790182896"/>
    <n v="0.75"/>
    <n v="289.59008842637172"/>
    <n v="386.12011790182902"/>
  </r>
  <r>
    <n v="1848"/>
    <x v="0"/>
    <m/>
    <x v="5"/>
    <s v="Cocofoam Mattress With Rexin"/>
    <d v="2015-09-01T00:00:00"/>
    <m/>
    <m/>
    <n v="5.0000000000000037E-2"/>
    <m/>
    <m/>
    <n v="5000.0200000000004"/>
    <m/>
    <n v="5000.0200000000004"/>
    <n v="5000.0200000000004"/>
    <n v="0"/>
    <n v="5000.0200000000004"/>
    <n v="0"/>
    <n v="0"/>
    <n v="10"/>
    <n v="365"/>
    <m/>
    <n v="2.991780821917808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27.2606492335444"/>
    <n v="6865.8976167718665"/>
    <n v="361.3630324616779"/>
    <n v="0.75"/>
    <n v="271.02227434625843"/>
    <n v="361.36303246167756"/>
  </r>
  <r>
    <n v="1849"/>
    <x v="0"/>
    <m/>
    <x v="5"/>
    <s v="Steel Almirah"/>
    <d v="2015-09-01T00:00:00"/>
    <s v="2012-13"/>
    <m/>
    <n v="5.0000000000000017E-2"/>
    <m/>
    <m/>
    <n v="5000.01"/>
    <m/>
    <n v="5000.01"/>
    <n v="5000.01"/>
    <n v="0"/>
    <n v="5000.01"/>
    <n v="0"/>
    <n v="0"/>
    <n v="10"/>
    <n v="365"/>
    <m/>
    <n v="2.939726027397260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27.2461947700631"/>
    <n v="6865.8838850315606"/>
    <n v="361.36230973850252"/>
    <n v="0.75"/>
    <n v="271.02173230387689"/>
    <n v="361.36230973850348"/>
  </r>
  <r>
    <n v="1850"/>
    <x v="0"/>
    <m/>
    <x v="5"/>
    <s v="Almirah"/>
    <d v="2010-05-04T00:00:00"/>
    <s v="2010-11"/>
    <m/>
    <n v="8.2133213321332142E-3"/>
    <m/>
    <m/>
    <n v="5000"/>
    <m/>
    <n v="5000"/>
    <n v="5000"/>
    <n v="0"/>
    <n v="5000"/>
    <n v="0"/>
    <n v="0"/>
    <n v="10"/>
    <n v="365"/>
    <m/>
    <n v="2.9232876712328766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80555555555555"/>
    <n v="6"/>
    <n v="0.95"/>
    <n v="8206.2883441256054"/>
    <n v="7795.9739269193251"/>
    <n v="410.31441720628027"/>
    <n v="0.75"/>
    <n v="307.7358129047102"/>
    <n v="410.31441720628061"/>
  </r>
  <r>
    <n v="1851"/>
    <x v="0"/>
    <m/>
    <x v="5"/>
    <s v="vgn fz 35 sn.700096 warrant."/>
    <d v="2008-05-07T00:00:00"/>
    <s v="2008-09"/>
    <m/>
    <n v="0"/>
    <m/>
    <m/>
    <n v="5000"/>
    <m/>
    <n v="5000"/>
    <n v="4750"/>
    <n v="0"/>
    <n v="4750"/>
    <n v="250"/>
    <n v="250"/>
    <n v="3"/>
    <n v="365"/>
    <m/>
    <n v="2.9205479452054792"/>
    <d v="2008-05-01T00:00:00"/>
    <s v="Furniture"/>
    <n v="628"/>
    <n v="44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772222222222222"/>
    <n v="6"/>
    <n v="0.95"/>
    <n v="8830.7536275495531"/>
    <n v="8389.2159461720748"/>
    <n v="441.53768137747829"/>
    <n v="0.75"/>
    <n v="331.15326103310872"/>
    <n v="441.53768137747807"/>
  </r>
  <r>
    <n v="1852"/>
    <x v="0"/>
    <m/>
    <x v="5"/>
    <s v="Nokia3110( R.K. Gupta)"/>
    <d v="2008-02-08T00:00:00"/>
    <s v="2007-08"/>
    <m/>
    <n v="7.4361420189996835E-2"/>
    <m/>
    <m/>
    <n v="5000"/>
    <m/>
    <n v="5000"/>
    <n v="4433.1999769987797"/>
    <n v="371.8071009499842"/>
    <n v="4805.0070779487642"/>
    <n v="194.99292205123584"/>
    <n v="566.80002300122032"/>
    <n v="15"/>
    <n v="365"/>
    <m/>
    <n v="2.9205479452054792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19444444444446"/>
    <n v="6"/>
    <n v="0.95"/>
    <n v="9156.4160683597001"/>
    <n v="8698.5952649417159"/>
    <n v="457.82080341798428"/>
    <n v="0.75"/>
    <n v="343.36560256348821"/>
    <n v="457.82080341798542"/>
  </r>
  <r>
    <n v="1853"/>
    <x v="0"/>
    <m/>
    <x v="5"/>
    <s v="Samsung Mubile (Sanjeev Kr. Jain)"/>
    <d v="2008-02-09T00:00:00"/>
    <s v="2007-08"/>
    <m/>
    <n v="7.4353068951874712E-2"/>
    <m/>
    <m/>
    <n v="5000"/>
    <m/>
    <n v="5000"/>
    <n v="4432.2170203700698"/>
    <n v="371.76534475937353"/>
    <n v="4803.9823651294437"/>
    <n v="196.01763487055632"/>
    <n v="567.7829796299302"/>
    <n v="15"/>
    <n v="365"/>
    <m/>
    <n v="2.9205479452054792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16666666666666"/>
    <n v="6"/>
    <n v="0.95"/>
    <n v="9156.4160683597001"/>
    <n v="8698.5952649417159"/>
    <n v="457.82080341798428"/>
    <n v="0.75"/>
    <n v="343.36560256348821"/>
    <n v="457.82080341798542"/>
  </r>
  <r>
    <n v="1854"/>
    <x v="0"/>
    <m/>
    <x v="5"/>
    <s v="Nokia3110(Tenjit Singh)"/>
    <d v="2008-02-09T00:00:00"/>
    <s v="2007-08"/>
    <m/>
    <n v="7.4353068951874712E-2"/>
    <m/>
    <m/>
    <n v="5000"/>
    <m/>
    <n v="5000"/>
    <n v="4432.2170203700698"/>
    <n v="371.76534475937353"/>
    <n v="4803.9823651294437"/>
    <n v="196.01763487055632"/>
    <n v="567.7829796299302"/>
    <n v="15"/>
    <n v="365"/>
    <m/>
    <n v="2.9095890410958902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16666666666666"/>
    <n v="6"/>
    <n v="0.95"/>
    <n v="9156.4160683597001"/>
    <n v="8698.5952649417159"/>
    <n v="457.82080341798428"/>
    <n v="0.75"/>
    <n v="343.36560256348821"/>
    <n v="457.82080341798542"/>
  </r>
  <r>
    <n v="1855"/>
    <x v="0"/>
    <m/>
    <x v="5"/>
    <s v="Nokia6233(Debodutt Nayak)"/>
    <d v="2008-02-12T00:00:00"/>
    <s v="2007-08"/>
    <m/>
    <n v="7.432804621582588E-2"/>
    <m/>
    <m/>
    <n v="5000"/>
    <m/>
    <n v="5000"/>
    <n v="4429.2693896166429"/>
    <n v="371.64023107912942"/>
    <n v="4800.909620695772"/>
    <n v="199.09037930422801"/>
    <n v="570.73061038335709"/>
    <n v="15"/>
    <n v="365"/>
    <m/>
    <n v="2.882191780821918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08333333333333"/>
    <n v="6"/>
    <n v="0.95"/>
    <n v="9156.4160683597001"/>
    <n v="8698.5952649417159"/>
    <n v="457.82080341798428"/>
    <n v="0.75"/>
    <n v="343.36560256348821"/>
    <n v="457.82080341798542"/>
  </r>
  <r>
    <n v="1856"/>
    <x v="0"/>
    <m/>
    <x v="5"/>
    <s v="Nokia Mobile .model.no.3110(SKB)"/>
    <d v="2008-07-08T00:00:00"/>
    <s v="2008-09"/>
    <m/>
    <n v="0"/>
    <m/>
    <m/>
    <n v="5000"/>
    <m/>
    <n v="5000"/>
    <n v="5000"/>
    <n v="0"/>
    <n v="5000"/>
    <n v="0"/>
    <n v="0"/>
    <n v="5"/>
    <n v="365"/>
    <m/>
    <n v="2.8410958904109589"/>
    <d v="2008-07-01T00:00:00"/>
    <s v="Furniture"/>
    <n v="628"/>
    <n v="46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602777777777778"/>
    <n v="6"/>
    <n v="0.95"/>
    <n v="8830.7536275495531"/>
    <n v="8389.2159461720748"/>
    <n v="441.53768137747829"/>
    <n v="0.75"/>
    <n v="331.15326103310872"/>
    <n v="441.53768137747807"/>
  </r>
  <r>
    <n v="1857"/>
    <x v="0"/>
    <m/>
    <x v="5"/>
    <s v="Mobile (9438565090)sandeep"/>
    <d v="2009-01-23T00:00:00"/>
    <s v="2008-09"/>
    <m/>
    <n v="0"/>
    <m/>
    <m/>
    <n v="5000"/>
    <m/>
    <n v="5000"/>
    <n v="5000"/>
    <n v="0"/>
    <n v="5000"/>
    <n v="0"/>
    <n v="0"/>
    <n v="5"/>
    <n v="365"/>
    <m/>
    <n v="2.8328767123287673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61111111111112"/>
    <n v="6"/>
    <n v="0.95"/>
    <n v="8896.984279756176"/>
    <n v="8452.135065768367"/>
    <n v="444.84921398780898"/>
    <n v="0.75"/>
    <n v="333.63691049085674"/>
    <n v="444.84921398780921"/>
  </r>
  <r>
    <n v="1858"/>
    <x v="0"/>
    <m/>
    <x v="5"/>
    <s v="Almirah"/>
    <d v="2015-09-01T00:00:00"/>
    <m/>
    <m/>
    <n v="0.25136986301369862"/>
    <m/>
    <m/>
    <n v="5000"/>
    <m/>
    <n v="5000"/>
    <n v="4750"/>
    <n v="0"/>
    <n v="4750"/>
    <n v="250"/>
    <n v="250"/>
    <n v="5"/>
    <n v="365"/>
    <m/>
    <n v="9.827397260273972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27.2317403065827"/>
    <n v="6865.8701532912537"/>
    <n v="361.36158701532895"/>
    <n v="0.75"/>
    <n v="271.02119026149671"/>
    <n v="361.36158701532946"/>
  </r>
  <r>
    <n v="1859"/>
    <x v="0"/>
    <m/>
    <x v="5"/>
    <s v=""/>
    <d v="2021-11-03T00:00:00"/>
    <s v="2021-22"/>
    <m/>
    <n v="0.19"/>
    <m/>
    <m/>
    <n v="5000"/>
    <m/>
    <n v="5000"/>
    <n v="387.8082191780822"/>
    <n v="950"/>
    <n v="1337.8082191780823"/>
    <n v="3662.1917808219177"/>
    <n v="4612.1917808219177"/>
    <n v="5"/>
    <n v="365"/>
    <m/>
    <n v="9.8164383561643831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33333333333332"/>
    <n v="6"/>
    <n v="0.95"/>
    <n v="5329.1223404255315"/>
    <n v="1926.6257572399522"/>
    <n v="3402.4965831855793"/>
    <n v="0.75"/>
    <n v="2551.8724373891846"/>
    <n v="2551.8724373891846"/>
  </r>
  <r>
    <n v="1860"/>
    <x v="0"/>
    <m/>
    <x v="5"/>
    <s v="Face Plate Single Port"/>
    <d v="2015-09-01T00:00:00"/>
    <m/>
    <m/>
    <n v="0"/>
    <m/>
    <m/>
    <n v="4992"/>
    <m/>
    <n v="4992"/>
    <n v="4992.3999999999996"/>
    <n v="0"/>
    <n v="4992.3999999999996"/>
    <n v="-0.3999999999996362"/>
    <n v="-0.3999999999996362"/>
    <n v="3"/>
    <n v="365"/>
    <m/>
    <n v="9.816438356164383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15.6681695220914"/>
    <n v="6854.884761045987"/>
    <n v="360.78340847610434"/>
    <n v="0.75"/>
    <n v="270.58755635707826"/>
    <n v="360.78340847610491"/>
  </r>
  <r>
    <n v="1861"/>
    <x v="0"/>
    <m/>
    <x v="5"/>
    <s v="Netgear Wireless"/>
    <d v="2010-05-12T00:00:00"/>
    <s v="2010-11"/>
    <m/>
    <n v="0"/>
    <m/>
    <m/>
    <n v="4988"/>
    <m/>
    <n v="4988"/>
    <n v="4987.6000000000004"/>
    <n v="0"/>
    <n v="4987.6000000000004"/>
    <n v="0.3999999999996362"/>
    <n v="0.3999999999996362"/>
    <n v="6"/>
    <n v="365"/>
    <m/>
    <n v="9.8164383561643831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8333333333333"/>
    <n v="6"/>
    <n v="0.95"/>
    <n v="8186.5932520997039"/>
    <n v="7777.2635894947189"/>
    <n v="409.32966260498506"/>
    <n v="0.75"/>
    <n v="306.9972469537388"/>
    <n v="409.32966260498557"/>
  </r>
  <r>
    <n v="1862"/>
    <x v="0"/>
    <m/>
    <x v="5"/>
    <s v="Eszy Chair"/>
    <d v="2008-09-15T00:00:00"/>
    <s v="2008-09"/>
    <m/>
    <n v="1.1223862238622387E-2"/>
    <m/>
    <m/>
    <n v="4950"/>
    <m/>
    <n v="4950"/>
    <n v="4950"/>
    <n v="0"/>
    <n v="4950"/>
    <n v="0"/>
    <n v="0"/>
    <n v="10"/>
    <n v="365"/>
    <m/>
    <n v="9.8082191780821919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16666666666666"/>
    <n v="6"/>
    <n v="0.95"/>
    <n v="8742.4460912740578"/>
    <n v="8305.3237867103544"/>
    <n v="437.12230456370344"/>
    <n v="0.75"/>
    <n v="327.84172842277758"/>
    <n v="437.12230456370327"/>
  </r>
  <r>
    <n v="1863"/>
    <x v="0"/>
    <m/>
    <x v="5"/>
    <s v="Tea Table"/>
    <d v="2015-09-01T00:00:00"/>
    <s v="2012-13"/>
    <m/>
    <n v="0.05"/>
    <m/>
    <m/>
    <n v="4920"/>
    <m/>
    <n v="4920"/>
    <n v="4920"/>
    <n v="0"/>
    <n v="4920"/>
    <n v="0"/>
    <n v="0"/>
    <n v="10"/>
    <n v="365"/>
    <m/>
    <n v="9.808219178082191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111.5960324616772"/>
    <n v="6756.0162308385934"/>
    <n v="355.57980162308377"/>
    <n v="0.75"/>
    <n v="266.68485121731283"/>
    <n v="355.57980162308417"/>
  </r>
  <r>
    <n v="1864"/>
    <x v="0"/>
    <m/>
    <x v="5"/>
    <s v="Furniture for  for Pump house"/>
    <d v="2015-09-01T00:00:00"/>
    <m/>
    <m/>
    <n v="0.05"/>
    <m/>
    <m/>
    <n v="4910"/>
    <m/>
    <n v="4910"/>
    <n v="4910"/>
    <n v="0"/>
    <n v="4910"/>
    <n v="0"/>
    <n v="0"/>
    <n v="10"/>
    <n v="365"/>
    <m/>
    <n v="9.808219178082191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097.1415689810638"/>
    <n v="6742.2844905320098"/>
    <n v="354.85707844905392"/>
    <n v="0.75"/>
    <n v="266.14280883679044"/>
    <n v="354.85707844905352"/>
  </r>
  <r>
    <n v="1865"/>
    <x v="0"/>
    <m/>
    <x v="5"/>
    <s v="Pedestal Fan"/>
    <d v="2015-09-01T00:00:00"/>
    <m/>
    <m/>
    <n v="0.10342465753424648"/>
    <m/>
    <m/>
    <n v="4900.0200000000004"/>
    <m/>
    <n v="4900.0200000000004"/>
    <n v="4655.0190000000002"/>
    <n v="0"/>
    <n v="4655.0190000000002"/>
    <n v="245.0010000000002"/>
    <n v="245.0010000000002"/>
    <n v="5"/>
    <n v="365"/>
    <m/>
    <n v="9.808219178082191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082.7160144274121"/>
    <n v="6728.5802137060418"/>
    <n v="354.13580072137029"/>
    <n v="0.75"/>
    <n v="265.60185054102772"/>
    <n v="354.13580072137091"/>
  </r>
  <r>
    <n v="1866"/>
    <x v="0"/>
    <m/>
    <x v="5"/>
    <s v="Nokia Mobile DD Mishra"/>
    <d v="2009-04-20T00:00:00"/>
    <s v="2009-10"/>
    <m/>
    <n v="0"/>
    <m/>
    <m/>
    <n v="4900"/>
    <m/>
    <n v="4900"/>
    <n v="4900"/>
    <n v="0"/>
    <n v="4900"/>
    <n v="0"/>
    <n v="0"/>
    <n v="5"/>
    <n v="365"/>
    <m/>
    <n v="2.7835616438356166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19444444444445"/>
    <n v="6"/>
    <n v="0.95"/>
    <n v="8740.8968362516807"/>
    <n v="8303.8519944390973"/>
    <n v="437.0448418125834"/>
    <n v="0.75"/>
    <n v="327.78363135943755"/>
    <n v="437.04484181258442"/>
  </r>
  <r>
    <n v="1867"/>
    <x v="0"/>
    <m/>
    <x v="5"/>
    <s v="Air Cooler"/>
    <d v="2019-03-31T00:00:00"/>
    <s v="2018-19"/>
    <m/>
    <n v="9.5000000000000001E-2"/>
    <m/>
    <m/>
    <n v="4850"/>
    <m/>
    <n v="4850"/>
    <n v="1383.5123287671233"/>
    <n v="460.75"/>
    <n v="1844.2623287671233"/>
    <n v="3005.7376712328769"/>
    <n v="3466.4876712328769"/>
    <n v="10"/>
    <n v="365"/>
    <m/>
    <n v="2.7671232876712328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6003.5135135135133"/>
    <n v="4633.9619932432433"/>
    <n v="1369.55152027027"/>
    <n v="0.75"/>
    <n v="1027.1636402027025"/>
    <n v="1027.1636402027025"/>
  </r>
  <r>
    <n v="1868"/>
    <x v="0"/>
    <m/>
    <x v="5"/>
    <s v="D-Link Cable - CAT 6kCentre A58)"/>
    <d v="2011-04-01T00:00:00"/>
    <s v="2011-12"/>
    <m/>
    <n v="0"/>
    <m/>
    <m/>
    <n v="4829.37"/>
    <m/>
    <n v="4829.37"/>
    <n v="4828.9014999999999"/>
    <n v="0"/>
    <n v="4828.9014999999999"/>
    <n v="0.46849999999994907"/>
    <n v="0.46849999999994907"/>
    <n v="6"/>
    <n v="365"/>
    <m/>
    <n v="2.7424657534246575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7788.5490582101656"/>
    <n v="7399.1216052996569"/>
    <n v="389.42745291050869"/>
    <n v="0.75"/>
    <n v="292.07058968288152"/>
    <n v="389.42745291050863"/>
  </r>
  <r>
    <n v="1869"/>
    <x v="0"/>
    <m/>
    <x v="5"/>
    <s v="Fan"/>
    <d v="2009-04-19T00:00:00"/>
    <s v="2009-10"/>
    <m/>
    <n v="0"/>
    <m/>
    <m/>
    <n v="4800"/>
    <m/>
    <n v="4800"/>
    <n v="4560"/>
    <n v="0"/>
    <n v="4560"/>
    <n v="240"/>
    <n v="240"/>
    <n v="5"/>
    <n v="365"/>
    <m/>
    <n v="9.7232876712328764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22222222222223"/>
    <n v="6"/>
    <n v="0.95"/>
    <n v="8562.5111865322579"/>
    <n v="8134.3856272056455"/>
    <n v="428.12555932661235"/>
    <n v="0.75"/>
    <n v="321.09416949495926"/>
    <n v="428.12555932661326"/>
  </r>
  <r>
    <n v="1870"/>
    <x v="0"/>
    <m/>
    <x v="5"/>
    <s v="Ceiling Fan"/>
    <d v="2009-04-19T00:00:00"/>
    <s v="2009-10"/>
    <m/>
    <n v="0"/>
    <m/>
    <m/>
    <n v="4800"/>
    <m/>
    <n v="4800"/>
    <n v="4560"/>
    <n v="0"/>
    <n v="4560"/>
    <n v="240"/>
    <n v="240"/>
    <n v="5"/>
    <n v="365"/>
    <m/>
    <n v="9.7232876712328764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22222222222223"/>
    <n v="6"/>
    <n v="0.95"/>
    <n v="8562.5111865322579"/>
    <n v="8134.3856272056455"/>
    <n v="428.12555932661235"/>
    <n v="0.75"/>
    <n v="321.09416949495926"/>
    <n v="428.12555932661326"/>
  </r>
  <r>
    <n v="1871"/>
    <x v="0"/>
    <m/>
    <x v="5"/>
    <s v="Cushion Chair S TYPE"/>
    <d v="2015-09-01T00:00:00"/>
    <m/>
    <m/>
    <n v="0.05"/>
    <m/>
    <m/>
    <n v="4781.25"/>
    <m/>
    <n v="4781.25"/>
    <n v="4781.25"/>
    <n v="0"/>
    <n v="4781.25"/>
    <n v="0"/>
    <n v="0"/>
    <n v="10"/>
    <n v="365"/>
    <m/>
    <n v="4.693150684931507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911.040351668169"/>
    <n v="6565.4883340847609"/>
    <n v="345.55201758340809"/>
    <n v="0.75"/>
    <n v="259.16401318755607"/>
    <n v="345.55201758340877"/>
  </r>
  <r>
    <n v="1872"/>
    <x v="0"/>
    <m/>
    <x v="5"/>
    <m/>
    <d v="2014-09-16T00:00:00"/>
    <s v="2014-15"/>
    <m/>
    <n v="1"/>
    <m/>
    <m/>
    <n v="4752.3599999999997"/>
    <m/>
    <n v="4752.3599999999997"/>
    <n v="4514.7420000000002"/>
    <n v="0"/>
    <n v="4514.7420000000002"/>
    <n v="237.61799999999948"/>
    <n v="237.61799999999948"/>
    <n v="10"/>
    <n v="365"/>
    <m/>
    <n v="4.6931506849315072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138888888888896"/>
    <n v="6"/>
    <n v="0.95"/>
    <n v="6533.4760548885079"/>
    <n v="6206.8022521440816"/>
    <n v="326.67380274442621"/>
    <n v="0.75"/>
    <n v="245.00535205831966"/>
    <n v="326.6738027444257"/>
  </r>
  <r>
    <n v="1873"/>
    <x v="0"/>
    <m/>
    <x v="5"/>
    <s v="Gas Cylinder"/>
    <d v="2010-07-15T00:00:00"/>
    <s v="2010-11"/>
    <m/>
    <n v="0"/>
    <m/>
    <m/>
    <n v="4750"/>
    <m/>
    <n v="4750"/>
    <n v="4750"/>
    <n v="0"/>
    <n v="4750"/>
    <n v="0"/>
    <n v="0"/>
    <n v="5"/>
    <n v="365"/>
    <m/>
    <n v="4.5890410958904111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7766.1271660965103"/>
    <n v="7377.8208077916843"/>
    <n v="388.30635830482606"/>
    <n v="0.75"/>
    <n v="291.22976872861955"/>
    <n v="388.30635830482584"/>
  </r>
  <r>
    <n v="1874"/>
    <x v="0"/>
    <m/>
    <x v="5"/>
    <s v="Cocofoam Mattress With Rexin"/>
    <d v="2015-09-01T00:00:00"/>
    <m/>
    <m/>
    <n v="0.05"/>
    <m/>
    <m/>
    <n v="4700"/>
    <m/>
    <n v="4700"/>
    <n v="4700"/>
    <n v="0"/>
    <n v="4700"/>
    <n v="0"/>
    <n v="0"/>
    <n v="10"/>
    <n v="365"/>
    <m/>
    <n v="2.58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793.5978358881875"/>
    <n v="6453.9179440937787"/>
    <n v="339.67989179440883"/>
    <n v="0.75"/>
    <n v="254.75991884580662"/>
    <n v="339.67989179440968"/>
  </r>
  <r>
    <n v="1875"/>
    <x v="0"/>
    <m/>
    <x v="5"/>
    <s v="Face Plate Duplex Port"/>
    <d v="2015-09-01T00:00:00"/>
    <m/>
    <m/>
    <n v="0"/>
    <m/>
    <m/>
    <n v="4680"/>
    <m/>
    <n v="4680"/>
    <n v="4680"/>
    <n v="0"/>
    <n v="4680"/>
    <n v="0"/>
    <n v="0"/>
    <n v="3"/>
    <n v="365"/>
    <m/>
    <n v="2.575342465753424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764.6889089269607"/>
    <n v="6426.4544634806125"/>
    <n v="338.23444544634822"/>
    <n v="0.75"/>
    <n v="253.67583408476116"/>
    <n v="338.23444544634833"/>
  </r>
  <r>
    <n v="1876"/>
    <x v="0"/>
    <m/>
    <x v="5"/>
    <s v="TABLE"/>
    <d v="2007-11-26T00:00:00"/>
    <s v="2007-08"/>
    <m/>
    <n v="1.3701201201201203E-2"/>
    <m/>
    <m/>
    <n v="4600"/>
    <m/>
    <n v="4600"/>
    <n v="4600"/>
    <n v="0"/>
    <n v="4600"/>
    <n v="0"/>
    <n v="0"/>
    <n v="10"/>
    <n v="365"/>
    <m/>
    <n v="2.5753424657534247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8616.026881448086"/>
    <n v="8185.2255373756816"/>
    <n v="430.80134407240439"/>
    <n v="0.75"/>
    <n v="323.10100805430329"/>
    <n v="430.80134407240467"/>
  </r>
  <r>
    <n v="1877"/>
    <x v="0"/>
    <m/>
    <x v="5"/>
    <s v="Bed Sheet with Pillow Cover"/>
    <d v="2015-09-01T00:00:00"/>
    <m/>
    <m/>
    <n v="0.22465753424657534"/>
    <m/>
    <m/>
    <n v="4584.01"/>
    <m/>
    <n v="4584.01"/>
    <n v="4584.01"/>
    <n v="0"/>
    <n v="4584.01"/>
    <n v="0"/>
    <n v="0"/>
    <n v="10"/>
    <n v="365"/>
    <m/>
    <n v="2.575342465753424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625.9405139765558"/>
    <n v="6294.6434882777266"/>
    <n v="331.2970256988292"/>
    <n v="0.75"/>
    <n v="248.4727692741219"/>
    <n v="331.29702569882807"/>
  </r>
  <r>
    <n v="1878"/>
    <x v="0"/>
    <m/>
    <x v="5"/>
    <s v="450mm 1400rpm exhaust fan"/>
    <d v="2015-09-01T00:00:00"/>
    <m/>
    <m/>
    <n v="0"/>
    <m/>
    <m/>
    <n v="4540"/>
    <m/>
    <n v="4540"/>
    <n v="4313"/>
    <n v="0"/>
    <n v="4313"/>
    <n v="227"/>
    <n v="227"/>
    <n v="5"/>
    <n v="365"/>
    <m/>
    <n v="2.575342465753424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562.3264201983766"/>
    <n v="6234.2100991884581"/>
    <n v="328.11632100991847"/>
    <n v="0.75"/>
    <n v="246.08724075743885"/>
    <n v="328.11632100991915"/>
  </r>
  <r>
    <n v="1879"/>
    <x v="0"/>
    <m/>
    <x v="5"/>
    <s v="FOR U#1 AOH WORK"/>
    <d v="2021-09-30T00:00:00"/>
    <s v="2021-22"/>
    <m/>
    <n v="9.5000000000000001E-2"/>
    <m/>
    <m/>
    <n v="4514.24"/>
    <m/>
    <n v="4514.24"/>
    <n v="215.01386958904109"/>
    <n v="428.8528"/>
    <n v="643.86666958904107"/>
    <n v="3870.3733304109587"/>
    <n v="4299.2261304109588"/>
    <n v="10"/>
    <n v="365"/>
    <m/>
    <n v="2.5753424657534247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75"/>
    <n v="6"/>
    <n v="0.95"/>
    <n v="4886.1085212694124"/>
    <n v="1837.380391852352"/>
    <n v="3048.7281294170607"/>
    <n v="0.75"/>
    <n v="2286.5460970627955"/>
    <n v="2286.5460970627955"/>
  </r>
  <r>
    <n v="1880"/>
    <x v="0"/>
    <m/>
    <x v="5"/>
    <s v="Nokia Mobile VivEk Luthra"/>
    <d v="2009-07-31T00:00:00"/>
    <s v="2009-10"/>
    <m/>
    <n v="0"/>
    <m/>
    <m/>
    <n v="4500"/>
    <m/>
    <n v="4500"/>
    <n v="4500"/>
    <n v="0"/>
    <n v="4500"/>
    <n v="0"/>
    <n v="0"/>
    <n v="5"/>
    <n v="365"/>
    <m/>
    <n v="2.5315068493150683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41666666666666"/>
    <n v="6"/>
    <n v="0.95"/>
    <n v="8027.3542373739929"/>
    <n v="7625.9865255052919"/>
    <n v="401.36771186870101"/>
    <n v="0.75"/>
    <n v="301.02578390152576"/>
    <n v="401.36771186869998"/>
  </r>
  <r>
    <n v="1881"/>
    <x v="0"/>
    <m/>
    <x v="5"/>
    <s v="Nokia Mobile B.P. Walia"/>
    <d v="2009-08-09T00:00:00"/>
    <s v="2009-10"/>
    <m/>
    <n v="0"/>
    <m/>
    <m/>
    <n v="4500"/>
    <m/>
    <n v="4500"/>
    <n v="4500"/>
    <n v="0"/>
    <n v="4500"/>
    <n v="0"/>
    <n v="0"/>
    <n v="5"/>
    <n v="365"/>
    <m/>
    <n v="2.526027397260274"/>
    <d v="2009-08-01T00:00:00"/>
    <s v="Furniture"/>
    <n v="628"/>
    <n v="59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16666666666667"/>
    <n v="6"/>
    <n v="0.95"/>
    <n v="8027.3542373739929"/>
    <n v="7625.9865255052919"/>
    <n v="401.36771186870101"/>
    <n v="0.75"/>
    <n v="301.02578390152576"/>
    <n v="401.36771186869998"/>
  </r>
  <r>
    <n v="1882"/>
    <x v="0"/>
    <m/>
    <x v="5"/>
    <s v="GEYSER 6 LTR CAP- V GUARD"/>
    <d v="2015-09-01T00:00:00"/>
    <m/>
    <m/>
    <n v="0"/>
    <m/>
    <m/>
    <n v="4499.99"/>
    <m/>
    <n v="4499.99"/>
    <n v="4487.2931780821918"/>
    <n v="0"/>
    <n v="4487.2931780821918"/>
    <n v="12.696821917807938"/>
    <n v="12.696821917807938"/>
    <n v="5"/>
    <n v="365"/>
    <m/>
    <n v="2.52602739726027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504.4941118124434"/>
    <n v="6179.2694062218216"/>
    <n v="325.22470559062185"/>
    <n v="0.75"/>
    <n v="243.91852919296639"/>
    <n v="325.22470559062248"/>
  </r>
  <r>
    <n v="1883"/>
    <x v="0"/>
    <m/>
    <x v="5"/>
    <s v="Laptop Battery Dell Latitude D-520"/>
    <d v="2015-09-01T00:00:00"/>
    <m/>
    <m/>
    <n v="0"/>
    <m/>
    <m/>
    <n v="4460"/>
    <m/>
    <n v="4460"/>
    <n v="4237"/>
    <n v="0"/>
    <n v="4237"/>
    <n v="223"/>
    <n v="223"/>
    <n v="3"/>
    <n v="365"/>
    <m/>
    <n v="2.5123287671232877"/>
    <d v="2015-09-01T00:00:00"/>
    <m/>
    <m/>
    <m/>
    <m/>
    <m/>
    <m/>
    <m/>
    <s v="Laptops"/>
    <n v="646"/>
    <n v="45"/>
    <n v="140.4"/>
    <n v="144"/>
    <n v="154.1"/>
    <n v="1.0975783475783476"/>
    <n v="1.0975783475783476"/>
    <n v="8.4555555555555557"/>
    <n v="5"/>
    <n v="1"/>
    <n v="4895.19943019943"/>
    <n v="4895.19943019943"/>
    <n v="0"/>
    <n v="0.75"/>
    <n v="0"/>
    <n v="0"/>
  </r>
  <r>
    <n v="1884"/>
    <x v="0"/>
    <m/>
    <x v="5"/>
    <s v="WALL MOUNTED 6U RACK"/>
    <d v="2015-09-01T00:00:00"/>
    <m/>
    <m/>
    <n v="0.51712328767123283"/>
    <m/>
    <m/>
    <n v="4410"/>
    <m/>
    <n v="4410"/>
    <n v="4189.5"/>
    <n v="0"/>
    <n v="4189.5"/>
    <n v="220.5"/>
    <n v="220.5"/>
    <n v="5"/>
    <n v="365"/>
    <m/>
    <n v="2.50684931506849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374.4183949504059"/>
    <n v="6055.6974752028855"/>
    <n v="318.72091974752038"/>
    <n v="0.75"/>
    <n v="239.04068981064029"/>
    <n v="318.72091974752055"/>
  </r>
  <r>
    <n v="1885"/>
    <x v="0"/>
    <m/>
    <x v="5"/>
    <s v="600VA UPS"/>
    <d v="2013-12-13T00:00:00"/>
    <s v="2013-14"/>
    <m/>
    <n v="6.3654957137532622E-2"/>
    <m/>
    <m/>
    <n v="4410"/>
    <m/>
    <n v="4410"/>
    <n v="2308.3024357573563"/>
    <n v="280.71836097651885"/>
    <n v="2589.0207967338752"/>
    <n v="1820.9792032661248"/>
    <n v="2101.6975642426437"/>
    <n v="15"/>
    <n v="365"/>
    <m/>
    <n v="2.506849315068493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72222222222222"/>
    <n v="6"/>
    <n v="0.95"/>
    <n v="6222.9137323943669"/>
    <n v="5911.7680457746483"/>
    <n v="311.14568661971862"/>
    <n v="0.75"/>
    <n v="233.35926496478896"/>
    <n v="311.14568661971862"/>
  </r>
  <r>
    <n v="1886"/>
    <x v="0"/>
    <m/>
    <x v="5"/>
    <s v="Celling Fan"/>
    <d v="2010-05-01T00:00:00"/>
    <s v="2010-11"/>
    <m/>
    <n v="0"/>
    <m/>
    <m/>
    <n v="4400"/>
    <m/>
    <n v="4400"/>
    <n v="4180"/>
    <n v="0"/>
    <n v="4180"/>
    <n v="220"/>
    <n v="220"/>
    <n v="5"/>
    <n v="365"/>
    <m/>
    <n v="2.495890410958904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8888888888889"/>
    <n v="6"/>
    <n v="0.95"/>
    <n v="7221.5337428305329"/>
    <n v="6860.4570556890058"/>
    <n v="361.07668714152715"/>
    <n v="0.75"/>
    <n v="270.80751535614536"/>
    <n v="361.07668714152697"/>
  </r>
  <r>
    <n v="1887"/>
    <x v="0"/>
    <m/>
    <x v="5"/>
    <s v="Padestal Fans"/>
    <d v="2010-04-29T00:00:00"/>
    <s v="2010-11"/>
    <m/>
    <n v="0"/>
    <m/>
    <m/>
    <n v="4400"/>
    <m/>
    <n v="4400"/>
    <n v="4180"/>
    <n v="0"/>
    <n v="4180"/>
    <n v="220"/>
    <n v="220"/>
    <n v="5"/>
    <n v="365"/>
    <m/>
    <n v="4.4739726027397264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794444444444444"/>
    <n v="6"/>
    <n v="0.95"/>
    <n v="7294.4218939615848"/>
    <n v="6929.7007992635054"/>
    <n v="364.72109469807947"/>
    <n v="0.75"/>
    <n v="273.5408210235596"/>
    <n v="364.72109469807958"/>
  </r>
  <r>
    <n v="1888"/>
    <x v="0"/>
    <m/>
    <x v="5"/>
    <s v="Cushion Chair S TYPE"/>
    <d v="2015-09-01T00:00:00"/>
    <m/>
    <m/>
    <n v="4.9999999999999961E-2"/>
    <m/>
    <m/>
    <n v="4359"/>
    <m/>
    <n v="4359"/>
    <n v="4359"/>
    <n v="0"/>
    <n v="4359"/>
    <n v="0"/>
    <n v="0"/>
    <n v="10"/>
    <n v="365"/>
    <m/>
    <n v="4.47397260273972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300.7006311992782"/>
    <n v="5985.6655996393138"/>
    <n v="315.03503155996441"/>
    <n v="0.75"/>
    <n v="236.27627366997331"/>
    <n v="315.03503155996418"/>
  </r>
  <r>
    <n v="1889"/>
    <x v="0"/>
    <m/>
    <x v="5"/>
    <s v="Cooler"/>
    <d v="2010-04-12T00:00:00"/>
    <s v="2010-11"/>
    <m/>
    <n v="0"/>
    <m/>
    <m/>
    <n v="4350"/>
    <m/>
    <n v="4350"/>
    <n v="4132.5"/>
    <n v="0"/>
    <n v="4132.5"/>
    <n v="217.5"/>
    <n v="217.5"/>
    <n v="5"/>
    <n v="365"/>
    <m/>
    <n v="4.4739726027397264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41666666666667"/>
    <n v="6"/>
    <n v="0.95"/>
    <n v="7211.5307360756578"/>
    <n v="6850.954199271875"/>
    <n v="360.5765368037828"/>
    <n v="0.75"/>
    <n v="270.4324026028371"/>
    <n v="360.5765368037832"/>
  </r>
  <r>
    <n v="1890"/>
    <x v="0"/>
    <m/>
    <x v="5"/>
    <s v="Cooler"/>
    <d v="2010-04-14T00:00:00"/>
    <s v="2010-11"/>
    <m/>
    <n v="0"/>
    <m/>
    <m/>
    <n v="4350"/>
    <m/>
    <n v="4350"/>
    <n v="4132.5"/>
    <n v="0"/>
    <n v="4132.5"/>
    <n v="217.5"/>
    <n v="217.5"/>
    <n v="5"/>
    <n v="365"/>
    <m/>
    <n v="4.4739726027397264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3611111111111"/>
    <n v="6"/>
    <n v="0.95"/>
    <n v="7211.5307360756578"/>
    <n v="6850.954199271875"/>
    <n v="360.5765368037828"/>
    <n v="0.75"/>
    <n v="270.4324026028371"/>
    <n v="360.5765368037832"/>
  </r>
  <r>
    <n v="1891"/>
    <x v="0"/>
    <m/>
    <x v="5"/>
    <s v="DISPLAY SCREEN SIZE 6X8 WITH TRIPOD"/>
    <d v="2015-09-01T00:00:00"/>
    <m/>
    <m/>
    <n v="0"/>
    <m/>
    <m/>
    <n v="4313"/>
    <m/>
    <n v="4313"/>
    <n v="4301.6054794520551"/>
    <n v="0"/>
    <n v="4301.6054794520551"/>
    <n v="11.394520547944921"/>
    <n v="11.394520547944921"/>
    <n v="5"/>
    <n v="365"/>
    <m/>
    <n v="2.391780821917808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234.2100991884581"/>
    <n v="5922.4995942290352"/>
    <n v="311.71050495942291"/>
    <n v="0.75"/>
    <n v="233.78287871956718"/>
    <n v="311.71050495942319"/>
  </r>
  <r>
    <n v="1892"/>
    <x v="0"/>
    <m/>
    <x v="5"/>
    <s v="Nokia Mobile Sandeep Behra"/>
    <d v="2009-07-23T00:00:00"/>
    <s v="2009-10"/>
    <m/>
    <n v="0"/>
    <m/>
    <m/>
    <n v="4300"/>
    <m/>
    <n v="4300"/>
    <n v="4300"/>
    <n v="0"/>
    <n v="4300"/>
    <n v="0"/>
    <n v="0"/>
    <n v="5"/>
    <n v="365"/>
    <m/>
    <n v="2.3287671232876712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61111111111112"/>
    <n v="6"/>
    <n v="0.95"/>
    <n v="7670.582937935148"/>
    <n v="7287.05379103839"/>
    <n v="383.52914689675799"/>
    <n v="0.75"/>
    <n v="287.64686017256849"/>
    <n v="383.52914689675777"/>
  </r>
  <r>
    <n v="1893"/>
    <x v="0"/>
    <m/>
    <x v="5"/>
    <s v="Stablizer"/>
    <d v="2013-04-16T00:00:00"/>
    <s v="2013-14"/>
    <m/>
    <n v="6.4414634146341451E-2"/>
    <m/>
    <m/>
    <n v="4299.99"/>
    <m/>
    <n v="4299.99"/>
    <n v="2411.7139703675239"/>
    <n v="276.98228268292678"/>
    <n v="2688.6962530504507"/>
    <n v="1611.2937469495491"/>
    <n v="1888.2760296324759"/>
    <n v="15"/>
    <n v="365"/>
    <m/>
    <n v="2.3260273972602739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30555555555556"/>
    <n v="6"/>
    <n v="0.95"/>
    <n v="6329.5536914600552"/>
    <n v="6013.0760068870522"/>
    <n v="316.47768457300299"/>
    <n v="0.75"/>
    <n v="237.35826342975224"/>
    <n v="316.47768457300305"/>
  </r>
  <r>
    <n v="1894"/>
    <x v="0"/>
    <m/>
    <x v="5"/>
    <s v="UPS System-for PC"/>
    <d v="2015-09-01T00:00:00"/>
    <m/>
    <m/>
    <n v="0"/>
    <m/>
    <m/>
    <n v="4293.12"/>
    <m/>
    <n v="4293.12"/>
    <n v="4293.4639999999999"/>
    <n v="0"/>
    <n v="4293.4639999999999"/>
    <n v="-0.34400000000005093"/>
    <n v="-0.34400000000005093"/>
    <n v="6"/>
    <n v="365"/>
    <m/>
    <n v="2.304109589041095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205.4746257889983"/>
    <n v="5895.2008944995487"/>
    <n v="310.27373128944964"/>
    <n v="0.75"/>
    <n v="232.70529846708723"/>
    <n v="310.27373128945021"/>
  </r>
  <r>
    <n v="1895"/>
    <x v="0"/>
    <m/>
    <x v="5"/>
    <s v="Steel Almirah"/>
    <d v="2008-02-28T00:00:00"/>
    <s v="2007-08"/>
    <m/>
    <n v="1.2798036465638148E-2"/>
    <m/>
    <m/>
    <n v="4275"/>
    <m/>
    <n v="4275"/>
    <n v="4275"/>
    <n v="0"/>
    <n v="4275"/>
    <n v="0"/>
    <n v="0"/>
    <n v="10"/>
    <n v="365"/>
    <m/>
    <n v="2.3041095890410959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63888888888889"/>
    <n v="6"/>
    <n v="0.95"/>
    <n v="7828.7357384475445"/>
    <n v="7437.2989515251666"/>
    <n v="391.43678692237791"/>
    <n v="0.75"/>
    <n v="293.57759019178343"/>
    <n v="391.43678692237756"/>
  </r>
  <r>
    <n v="1896"/>
    <x v="0"/>
    <m/>
    <x v="5"/>
    <s v="6 Cell Lilon Battery for Laptop"/>
    <d v="2015-09-01T00:00:00"/>
    <m/>
    <m/>
    <n v="0"/>
    <m/>
    <m/>
    <n v="4260"/>
    <m/>
    <n v="4260"/>
    <n v="4047"/>
    <n v="0"/>
    <n v="4047"/>
    <n v="213"/>
    <n v="213"/>
    <n v="3"/>
    <n v="365"/>
    <m/>
    <n v="2.2684931506849315"/>
    <d v="2015-09-01T00:00:00"/>
    <m/>
    <m/>
    <m/>
    <m/>
    <m/>
    <m/>
    <m/>
    <s v="Laptops"/>
    <n v="646"/>
    <n v="45"/>
    <n v="140.4"/>
    <n v="144"/>
    <n v="154.1"/>
    <n v="1.0975783475783476"/>
    <n v="1.0975783475783476"/>
    <n v="8.4555555555555557"/>
    <n v="5"/>
    <n v="1"/>
    <n v="4675.6837606837607"/>
    <n v="4675.6837606837607"/>
    <n v="0"/>
    <n v="0.75"/>
    <n v="0"/>
    <n v="0"/>
  </r>
  <r>
    <n v="1897"/>
    <x v="0"/>
    <m/>
    <x v="5"/>
    <s v="Exhaust fan-18&quot;"/>
    <d v="2015-09-01T00:00:00"/>
    <m/>
    <m/>
    <n v="0"/>
    <m/>
    <m/>
    <n v="4256.25"/>
    <m/>
    <n v="4256.25"/>
    <n v="4244.2705479452052"/>
    <n v="0"/>
    <n v="4244.2705479452052"/>
    <n v="11.97945205479482"/>
    <n v="11.97945205479482"/>
    <n v="5"/>
    <n v="365"/>
    <m/>
    <n v="2.260273972602739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152.1810189359785"/>
    <n v="5844.571967989179"/>
    <n v="307.60905094679947"/>
    <n v="0.75"/>
    <n v="230.7067882100996"/>
    <n v="307.60905094679919"/>
  </r>
  <r>
    <n v="1898"/>
    <x v="0"/>
    <m/>
    <x v="5"/>
    <s v="Exhaust fan-18&quot;"/>
    <d v="2015-09-01T00:00:00"/>
    <m/>
    <m/>
    <n v="0"/>
    <m/>
    <m/>
    <n v="4256.25"/>
    <m/>
    <n v="4256.25"/>
    <n v="4244.6267123287671"/>
    <n v="0"/>
    <n v="4244.6267123287671"/>
    <n v="11.623287671232902"/>
    <n v="11.623287671232902"/>
    <n v="5"/>
    <n v="365"/>
    <m/>
    <n v="2.260273972602739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152.1810189359785"/>
    <n v="5844.571967989179"/>
    <n v="307.60905094679947"/>
    <n v="0.75"/>
    <n v="230.7067882100996"/>
    <n v="307.60905094679919"/>
  </r>
  <r>
    <n v="1899"/>
    <x v="0"/>
    <m/>
    <x v="5"/>
    <s v="Desert Cooler"/>
    <d v="2015-09-01T00:00:00"/>
    <m/>
    <m/>
    <n v="0"/>
    <m/>
    <m/>
    <n v="4250.25"/>
    <m/>
    <n v="4250.25"/>
    <n v="4037.7375000000002"/>
    <n v="0"/>
    <n v="4037.7375000000002"/>
    <n v="212.51249999999982"/>
    <n v="212.51249999999982"/>
    <n v="5"/>
    <n v="365"/>
    <m/>
    <n v="2.241095890410958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143.5083408476103"/>
    <n v="5836.3329238052293"/>
    <n v="307.17541704238101"/>
    <n v="0.75"/>
    <n v="230.38156278178576"/>
    <n v="307.17541704238079"/>
  </r>
  <r>
    <n v="1900"/>
    <x v="0"/>
    <m/>
    <x v="5"/>
    <s v="Mixer Grinder"/>
    <d v="2021-02-16T00:00:00"/>
    <s v="2020-21"/>
    <m/>
    <n v="0.19"/>
    <m/>
    <m/>
    <n v="4200.8"/>
    <m/>
    <n v="4200.8"/>
    <n v="894.36758356164387"/>
    <n v="798.15200000000004"/>
    <n v="1692.5195835616439"/>
    <n v="2508.280416438356"/>
    <n v="3306.4324164383561"/>
    <n v="5"/>
    <n v="365"/>
    <m/>
    <n v="2.2383561643835614"/>
    <d v="2021-02-01T00:00:00"/>
    <m/>
    <m/>
    <m/>
    <m/>
    <m/>
    <m/>
    <m/>
    <s v="a. Manufacture of furniture"/>
    <n v="844"/>
    <n v="110"/>
    <n v="138.1"/>
    <n v="144"/>
    <n v="160.30000000000001"/>
    <n v="1.1607530774800869"/>
    <n v="1.1607530774800869"/>
    <n v="2.9972222222222222"/>
    <n v="6"/>
    <n v="0.95"/>
    <n v="4876.0915278783496"/>
    <n v="2313.9988984498618"/>
    <n v="2562.0926294284877"/>
    <n v="0.75"/>
    <n v="1921.5694720713659"/>
    <n v="1921.5694720713659"/>
  </r>
  <r>
    <n v="1901"/>
    <x v="0"/>
    <m/>
    <x v="5"/>
    <s v="Chair"/>
    <d v="2010-04-07T00:00:00"/>
    <s v="2010-11"/>
    <m/>
    <n v="8.3143507972665166E-3"/>
    <m/>
    <m/>
    <n v="4200"/>
    <m/>
    <n v="4200"/>
    <n v="4200"/>
    <n v="0"/>
    <n v="4200"/>
    <n v="0"/>
    <n v="0"/>
    <n v="10"/>
    <n v="365"/>
    <m/>
    <n v="2.2328767123287672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55555555555556"/>
    <n v="6"/>
    <n v="0.95"/>
    <n v="6962.8572624178769"/>
    <n v="6614.7143992969823"/>
    <n v="348.14286312089462"/>
    <n v="0.75"/>
    <n v="261.10714734067096"/>
    <n v="348.14286312089416"/>
  </r>
  <r>
    <n v="1902"/>
    <x v="0"/>
    <m/>
    <x v="5"/>
    <s v="Panasonic Speakar Phone"/>
    <d v="2015-09-01T00:00:00"/>
    <m/>
    <m/>
    <n v="0.85136986301369866"/>
    <m/>
    <m/>
    <n v="4200"/>
    <m/>
    <n v="4200"/>
    <n v="3990"/>
    <n v="0"/>
    <n v="3990"/>
    <n v="210"/>
    <n v="210"/>
    <n v="5"/>
    <n v="365"/>
    <m/>
    <n v="2.230136986301369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070.8746618575287"/>
    <n v="5767.3309287646516"/>
    <n v="303.54373309287712"/>
    <n v="0.75"/>
    <n v="227.65779981965784"/>
    <n v="303.54373309287672"/>
  </r>
  <r>
    <n v="1903"/>
    <x v="0"/>
    <m/>
    <x v="5"/>
    <s v="600VA UPS"/>
    <d v="2013-05-31T00:00:00"/>
    <s v="2013-14"/>
    <m/>
    <n v="0.15772387267904509"/>
    <m/>
    <m/>
    <n v="4147.5"/>
    <m/>
    <n v="4147.5"/>
    <n v="3940.125"/>
    <n v="0"/>
    <n v="3940.125"/>
    <n v="207.375"/>
    <n v="207.375"/>
    <n v="6"/>
    <n v="365"/>
    <m/>
    <n v="2.2273972602739724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08333333333334"/>
    <n v="6"/>
    <n v="0.95"/>
    <n v="6105.0895316804408"/>
    <n v="5799.8350550964187"/>
    <n v="305.25447658402209"/>
    <n v="0.75"/>
    <n v="228.94085743801656"/>
    <n v="305.25447658402231"/>
  </r>
  <r>
    <n v="1904"/>
    <x v="0"/>
    <m/>
    <x v="5"/>
    <s v="Motorola w355"/>
    <d v="2008-01-29T00:00:00"/>
    <s v="2007-08"/>
    <m/>
    <n v="0"/>
    <m/>
    <m/>
    <n v="4100"/>
    <m/>
    <n v="4100"/>
    <n v="4100"/>
    <n v="0"/>
    <n v="4100"/>
    <n v="0"/>
    <n v="0"/>
    <n v="5"/>
    <n v="365"/>
    <m/>
    <n v="2.2273972602739724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44444444444444"/>
    <n v="6"/>
    <n v="0.95"/>
    <n v="7713.3326266784825"/>
    <n v="7327.6659953445578"/>
    <n v="385.66663133392467"/>
    <n v="0.75"/>
    <n v="289.2499735004435"/>
    <n v="385.66663133392444"/>
  </r>
  <r>
    <n v="1905"/>
    <x v="0"/>
    <m/>
    <x v="5"/>
    <s v="Revolving Chair"/>
    <d v="2015-09-01T00:00:00"/>
    <m/>
    <m/>
    <n v="5.0000000000000044E-2"/>
    <m/>
    <m/>
    <n v="4086"/>
    <m/>
    <n v="4086"/>
    <n v="4086"/>
    <n v="0"/>
    <n v="4086"/>
    <n v="0"/>
    <n v="0"/>
    <n v="10"/>
    <n v="365"/>
    <m/>
    <n v="4.213698630136986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906.0937781785387"/>
    <n v="5610.7890892696114"/>
    <n v="295.30468890892735"/>
    <n v="0.75"/>
    <n v="221.47851668169551"/>
    <n v="295.30468890892718"/>
  </r>
  <r>
    <n v="1906"/>
    <x v="0"/>
    <m/>
    <x v="5"/>
    <s v="PORTA CABIN &amp; SECURITY GA"/>
    <d v="2021-10-17T00:00:00"/>
    <s v="2021-22"/>
    <m/>
    <n v="0.19"/>
    <m/>
    <m/>
    <n v="4043.22"/>
    <m/>
    <n v="4043.22"/>
    <n v="349.3785172602739"/>
    <n v="768.21179999999993"/>
    <n v="1117.5903172602739"/>
    <n v="2925.6296827397259"/>
    <n v="3693.841482739726"/>
    <n v="5"/>
    <n v="365"/>
    <m/>
    <n v="4.2054794520547949"/>
    <d v="2021-10-01T00:00:00"/>
    <m/>
    <m/>
    <m/>
    <m/>
    <m/>
    <m/>
    <m/>
    <s v="a. Manufacture of furniture"/>
    <n v="844"/>
    <n v="118"/>
    <n v="151"/>
    <n v="144"/>
    <n v="160.30000000000001"/>
    <n v="1.0615894039735101"/>
    <n v="1.0615894039735101"/>
    <n v="2.3277777777777779"/>
    <n v="6"/>
    <n v="0.95"/>
    <n v="4292.2395099337755"/>
    <n v="1581.9684601195734"/>
    <n v="2710.2710498142023"/>
    <n v="0.75"/>
    <n v="2032.7032873606518"/>
    <n v="2032.7032873606518"/>
  </r>
  <r>
    <n v="1907"/>
    <x v="0"/>
    <m/>
    <x v="5"/>
    <s v="TOWNSHIP GENERAL MAINTNAC"/>
    <d v="2021-09-23T00:00:00"/>
    <s v="2021-22"/>
    <m/>
    <n v="0.19"/>
    <m/>
    <m/>
    <n v="4043.22"/>
    <m/>
    <n v="4043.22"/>
    <n v="399.89107397260267"/>
    <n v="768.21179999999993"/>
    <n v="1168.1028739726025"/>
    <n v="2875.1171260273973"/>
    <n v="3643.3289260273973"/>
    <n v="5"/>
    <n v="365"/>
    <m/>
    <n v="2.2136986301369861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44444444444444"/>
    <n v="6"/>
    <n v="0.95"/>
    <n v="4376.2874139095211"/>
    <n v="1659.1397052085679"/>
    <n v="2717.1477087009534"/>
    <n v="0.75"/>
    <n v="2037.8607815257151"/>
    <n v="2037.8607815257151"/>
  </r>
  <r>
    <n v="1908"/>
    <x v="0"/>
    <m/>
    <x v="5"/>
    <s v="Single Bed"/>
    <d v="2009-04-14T00:00:00"/>
    <s v="2009-10"/>
    <m/>
    <n v="9.9346761023407816E-3"/>
    <m/>
    <m/>
    <n v="4016"/>
    <m/>
    <n v="4016"/>
    <n v="4016"/>
    <n v="0"/>
    <n v="4016"/>
    <n v="0"/>
    <n v="0"/>
    <n v="10"/>
    <n v="365"/>
    <m/>
    <n v="2.2082191780821918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3611111111111"/>
    <n v="6"/>
    <n v="0.95"/>
    <n v="7163.9676927319897"/>
    <n v="6805.7693080953904"/>
    <n v="358.19838463659926"/>
    <n v="0.75"/>
    <n v="268.64878847744944"/>
    <n v="358.19838463659983"/>
  </r>
  <r>
    <n v="1909"/>
    <x v="0"/>
    <m/>
    <x v="5"/>
    <s v="ALMIRA KITCHEN"/>
    <d v="2007-12-29T00:00:00"/>
    <s v="2007-08"/>
    <m/>
    <n v="1.3369963369963369E-2"/>
    <m/>
    <m/>
    <n v="4000"/>
    <m/>
    <n v="4000"/>
    <n v="4000"/>
    <n v="0"/>
    <n v="4000"/>
    <n v="0"/>
    <n v="0"/>
    <n v="10"/>
    <n v="365"/>
    <m/>
    <n v="4.2054794520547949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27777777777776"/>
    <n v="6"/>
    <n v="0.95"/>
    <n v="7492.197288215727"/>
    <n v="7117.587423804941"/>
    <n v="374.60986441078603"/>
    <n v="0.75"/>
    <n v="280.95739830808952"/>
    <n v="374.60986441078666"/>
  </r>
  <r>
    <n v="1910"/>
    <x v="0"/>
    <m/>
    <x v="5"/>
    <s v="Istalation"/>
    <d v="2008-03-14T00:00:00"/>
    <s v="2007-08"/>
    <m/>
    <n v="7.4072169713457744E-2"/>
    <m/>
    <m/>
    <n v="4000"/>
    <m/>
    <n v="4000"/>
    <n v="3519.1345674426689"/>
    <n v="296.28867885383096"/>
    <n v="3815.4232462964997"/>
    <n v="184.57675370350034"/>
    <n v="480.86543255733113"/>
    <n v="15"/>
    <n v="365"/>
    <m/>
    <n v="2.0904109589041093"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919444444444444"/>
    <n v="6"/>
    <n v="0.95"/>
    <n v="7219.8688998866683"/>
    <n v="6858.8754548923353"/>
    <n v="360.993444994333"/>
    <n v="0.75"/>
    <n v="270.74508374574975"/>
    <n v="360.99344499433374"/>
  </r>
  <r>
    <n v="1911"/>
    <x v="0"/>
    <m/>
    <x v="5"/>
    <s v="Pillow (Make-Godrej, Model-Neck fine"/>
    <d v="2015-09-01T00:00:00"/>
    <m/>
    <m/>
    <n v="9.585275738901566E-9"/>
    <m/>
    <m/>
    <n v="3999.92"/>
    <m/>
    <n v="3999.92"/>
    <n v="3999.9240383403362"/>
    <n v="0"/>
    <n v="3999.9240383403362"/>
    <n v="-4.0383403361374803E-3"/>
    <n v="-4.0383403361374803E-3"/>
    <n v="10"/>
    <n v="365"/>
    <m/>
    <n v="2.041095890410959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781.6697565374207"/>
    <n v="5492.5862687105491"/>
    <n v="289.08348782687153"/>
    <n v="0.75"/>
    <n v="216.81261587015365"/>
    <n v="289.08348782687131"/>
  </r>
  <r>
    <n v="1912"/>
    <x v="0"/>
    <m/>
    <x v="5"/>
    <s v="Revolving Chair"/>
    <d v="2015-09-01T00:00:00"/>
    <m/>
    <m/>
    <n v="5.0000000000000024E-2"/>
    <m/>
    <m/>
    <n v="3999.74"/>
    <m/>
    <n v="3999.74"/>
    <n v="3999.74"/>
    <n v="0"/>
    <n v="3999.74"/>
    <n v="0"/>
    <n v="0"/>
    <n v="10"/>
    <n v="365"/>
    <m/>
    <n v="7.052054794520548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781.4095761947692"/>
    <n v="5492.339097385031"/>
    <n v="289.07047880973823"/>
    <n v="0.75"/>
    <n v="216.80285910730368"/>
    <n v="289.07047880973874"/>
  </r>
  <r>
    <n v="1913"/>
    <x v="0"/>
    <m/>
    <x v="5"/>
    <m/>
    <d v="2014-09-12T00:00:00"/>
    <s v="2014-15"/>
    <m/>
    <n v="1"/>
    <m/>
    <m/>
    <n v="3990.66"/>
    <m/>
    <n v="3990.66"/>
    <n v="3791.127"/>
    <n v="0"/>
    <n v="3791.127"/>
    <n v="199.5329999999999"/>
    <n v="199.5329999999999"/>
    <n v="10"/>
    <n v="365"/>
    <m/>
    <n v="7.0520547945205481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250000000000007"/>
    <n v="6"/>
    <n v="0.95"/>
    <n v="5486.3018696397949"/>
    <n v="5211.9867761578053"/>
    <n v="274.31509348198961"/>
    <n v="0.75"/>
    <n v="205.7363201114922"/>
    <n v="274.31509348199"/>
  </r>
  <r>
    <n v="1914"/>
    <x v="0"/>
    <m/>
    <x v="5"/>
    <s v="Power point for New IBM Server"/>
    <d v="2010-09-15T00:00:00"/>
    <s v="2010-11"/>
    <m/>
    <n v="0"/>
    <m/>
    <m/>
    <n v="3990"/>
    <m/>
    <n v="3990"/>
    <n v="3990"/>
    <n v="0"/>
    <n v="3990"/>
    <n v="0"/>
    <n v="0"/>
    <n v="6"/>
    <n v="365"/>
    <m/>
    <n v="2.0493150684931507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16666666666666"/>
    <n v="6"/>
    <n v="0.95"/>
    <n v="6523.5468195210688"/>
    <n v="6197.3694785450152"/>
    <n v="326.17734097605353"/>
    <n v="0.75"/>
    <n v="244.63300573204015"/>
    <n v="326.1773409760537"/>
  </r>
  <r>
    <n v="1915"/>
    <x v="0"/>
    <m/>
    <x v="5"/>
    <s v="Mixer Grinder (Maharaja)"/>
    <d v="2015-09-01T00:00:00"/>
    <m/>
    <m/>
    <n v="0.29794520547945202"/>
    <m/>
    <m/>
    <n v="3980"/>
    <m/>
    <n v="3980"/>
    <n v="3781"/>
    <n v="0"/>
    <n v="3781"/>
    <n v="199"/>
    <n v="199"/>
    <n v="5"/>
    <n v="365"/>
    <m/>
    <n v="7.04931506849315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752.8764652840391"/>
    <n v="5465.2326420198369"/>
    <n v="287.64382326420218"/>
    <n v="0.75"/>
    <n v="215.73286744815164"/>
    <n v="287.64382326420218"/>
  </r>
  <r>
    <n v="1916"/>
    <x v="0"/>
    <m/>
    <x v="5"/>
    <s v="2.5 SQMM 3C CU CABLE"/>
    <d v="2013-08-30T00:00:00"/>
    <s v="2013-14"/>
    <m/>
    <n v="6.3977380726097696E-2"/>
    <m/>
    <m/>
    <n v="3958.5"/>
    <m/>
    <n v="3958.5"/>
    <n v="2136.2772065326922"/>
    <n v="253.25446160425773"/>
    <n v="2389.53166813695"/>
    <n v="1568.96833186305"/>
    <n v="1822.2227934673078"/>
    <n v="15"/>
    <n v="365"/>
    <m/>
    <n v="2.0493150684931507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58333333333334"/>
    <n v="6"/>
    <n v="0.95"/>
    <n v="5752.9242973708069"/>
    <n v="5465.2780825022664"/>
    <n v="287.64621486854048"/>
    <n v="0.75"/>
    <n v="215.73466115140536"/>
    <n v="287.6462148685406"/>
  </r>
  <r>
    <n v="1917"/>
    <x v="0"/>
    <m/>
    <x v="5"/>
    <s v="Plastic Chair with Arm(Nilkamal"/>
    <d v="2015-09-01T00:00:00"/>
    <m/>
    <m/>
    <n v="0.46575342465753428"/>
    <m/>
    <m/>
    <n v="3899.97"/>
    <m/>
    <n v="3899.97"/>
    <n v="3899.97"/>
    <n v="0"/>
    <n v="3899.97"/>
    <n v="0"/>
    <n v="0"/>
    <n v="10"/>
    <n v="365"/>
    <m/>
    <n v="2.019178082191780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637.1973940486923"/>
    <n v="5355.3375243462579"/>
    <n v="281.85986970243448"/>
    <n v="0.75"/>
    <n v="211.39490227682586"/>
    <n v="281.85986970243488"/>
  </r>
  <r>
    <n v="1918"/>
    <x v="0"/>
    <m/>
    <x v="5"/>
    <s v="Nil Chair 2135 BRN"/>
    <d v="2016-03-07T00:00:00"/>
    <s v="2015-16"/>
    <m/>
    <n v="6.3333333333333325E-2"/>
    <m/>
    <m/>
    <n v="3893"/>
    <m/>
    <n v="3893"/>
    <n v="1496.2274429223742"/>
    <n v="246.55666666666664"/>
    <n v="1742.7841095890408"/>
    <n v="2150.2158904109592"/>
    <n v="2396.7725570776256"/>
    <n v="15"/>
    <n v="365"/>
    <m/>
    <n v="2.0410958904109591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5445.4441535776614"/>
    <n v="5173.1719458987782"/>
    <n v="272.27220767888321"/>
    <n v="0.75"/>
    <n v="204.2041557591624"/>
    <n v="272.27220767888332"/>
  </r>
  <r>
    <n v="1919"/>
    <x v="0"/>
    <m/>
    <x v="5"/>
    <s v="Steel Office Table, 48&quot;X30&quot; 1si"/>
    <d v="2015-09-01T00:00:00"/>
    <m/>
    <m/>
    <n v="4.9999999999999975E-2"/>
    <m/>
    <m/>
    <n v="3848.25"/>
    <m/>
    <n v="3848.25"/>
    <n v="3848.25"/>
    <n v="0"/>
    <n v="3848.25"/>
    <n v="0"/>
    <n v="0"/>
    <n v="10"/>
    <n v="365"/>
    <m/>
    <n v="9.764383561643835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562.4389089269607"/>
    <n v="5284.3169634806127"/>
    <n v="278.12194544634804"/>
    <n v="0.75"/>
    <n v="208.59145908476103"/>
    <n v="278.12194544634826"/>
  </r>
  <r>
    <n v="1920"/>
    <x v="0"/>
    <m/>
    <x v="5"/>
    <s v="MDF With Box 20 Pair"/>
    <d v="2015-09-01T00:00:00"/>
    <m/>
    <m/>
    <n v="0"/>
    <m/>
    <m/>
    <n v="3848"/>
    <m/>
    <n v="3848"/>
    <n v="3847.6"/>
    <n v="0"/>
    <n v="3847.6"/>
    <n v="0.40000000000009095"/>
    <n v="0.40000000000009095"/>
    <n v="6"/>
    <n v="365"/>
    <m/>
    <n v="4.649315068493150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562.0775473399453"/>
    <n v="5283.9736699729474"/>
    <n v="278.10387736699795"/>
    <n v="0.75"/>
    <n v="208.57790802524846"/>
    <n v="278.10387736699749"/>
  </r>
  <r>
    <n v="1921"/>
    <x v="0"/>
    <m/>
    <x v="5"/>
    <s v="Chair Without Arm"/>
    <d v="2015-09-01T00:00:00"/>
    <m/>
    <m/>
    <n v="4.9999999999999975E-2"/>
    <m/>
    <m/>
    <n v="3840.84"/>
    <m/>
    <n v="3840.84"/>
    <n v="3840.84"/>
    <n v="0"/>
    <n v="3840.84"/>
    <n v="0"/>
    <n v="0"/>
    <n v="10"/>
    <n v="365"/>
    <m/>
    <n v="9.731506849315067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551.7281514878268"/>
    <n v="5274.1417439134348"/>
    <n v="277.58640757439207"/>
    <n v="0.75"/>
    <n v="208.18980568079405"/>
    <n v="277.58640757439161"/>
  </r>
  <r>
    <n v="1922"/>
    <x v="0"/>
    <m/>
    <x v="5"/>
    <s v="ALMIRA"/>
    <d v="2007-11-26T00:00:00"/>
    <s v="2007-08"/>
    <m/>
    <n v="1.3701201201201203E-2"/>
    <m/>
    <m/>
    <n v="3800"/>
    <m/>
    <n v="3800"/>
    <n v="3800"/>
    <n v="0"/>
    <n v="3800"/>
    <n v="0"/>
    <n v="0"/>
    <n v="10"/>
    <n v="365"/>
    <m/>
    <n v="9.6876712328767116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7117.58742380494"/>
    <n v="6761.7080526146929"/>
    <n v="355.87937119024718"/>
    <n v="0.75"/>
    <n v="266.90952839268539"/>
    <n v="355.8793711902473"/>
  </r>
  <r>
    <n v="1923"/>
    <x v="0"/>
    <m/>
    <x v="5"/>
    <s v="Plastic Chair with Arm(Nilkamal)"/>
    <d v="2012-04-01T00:00:00"/>
    <s v="2012-13"/>
    <m/>
    <n v="6.2500000000000003E-3"/>
    <m/>
    <m/>
    <n v="3800"/>
    <m/>
    <n v="3800"/>
    <n v="3800"/>
    <n v="0"/>
    <n v="3800"/>
    <n v="0"/>
    <n v="0"/>
    <n v="10"/>
    <n v="365"/>
    <m/>
    <n v="9.687671232876711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862.7526467757461"/>
    <n v="5569.6150144369585"/>
    <n v="293.13763233878763"/>
    <n v="0.75"/>
    <n v="219.85322425409072"/>
    <n v="293.13763233878757"/>
  </r>
  <r>
    <n v="1924"/>
    <x v="0"/>
    <m/>
    <x v="5"/>
    <s v="Dining Table With 4 Chair  4&quot; X 3&quot;X 12MM"/>
    <d v="2019-05-11T00:00:00"/>
    <s v="2019-20"/>
    <m/>
    <n v="9.5000000000000001E-2"/>
    <m/>
    <m/>
    <n v="3776"/>
    <m/>
    <n v="3776"/>
    <n v="1037.8310136986302"/>
    <n v="358.72"/>
    <n v="1396.5510136986302"/>
    <n v="2379.4489863013696"/>
    <n v="2738.1689863013698"/>
    <n v="10"/>
    <n v="365"/>
    <m/>
    <n v="9.6876712328767116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4703.1297591297598"/>
    <n v="3545.4195309217534"/>
    <n v="1157.7102282080064"/>
    <n v="0.75"/>
    <n v="868.28267115600477"/>
    <n v="868.28267115600477"/>
  </r>
  <r>
    <n v="1925"/>
    <x v="0"/>
    <m/>
    <x v="5"/>
    <s v="office Bag"/>
    <d v="2008-11-18T00:00:00"/>
    <s v="2008-09"/>
    <m/>
    <n v="0"/>
    <m/>
    <m/>
    <n v="3730"/>
    <m/>
    <n v="3730"/>
    <n v="3730"/>
    <n v="0"/>
    <n v="3730"/>
    <n v="0"/>
    <n v="0"/>
    <n v="5"/>
    <n v="365"/>
    <m/>
    <n v="4.6739726027397257"/>
    <d v="2008-11-01T00:00:00"/>
    <s v="Furniture"/>
    <n v="628"/>
    <n v="50"/>
    <n v="120.9"/>
    <n v="90"/>
    <n v="138.4"/>
    <n v="1.1447477253928866"/>
    <s v="g. Manufacture of office machinery and equipment"/>
    <n v="747"/>
    <n v="4"/>
    <n v="103.1"/>
    <n v="144"/>
    <n v="130.19999999999999"/>
    <n v="1.2628516003879728"/>
    <n v="1.4456464970528986"/>
    <n v="15.241666666666667"/>
    <n v="8"/>
    <n v="1"/>
    <n v="5392.2614340073114"/>
    <n v="5392.2614340073114"/>
    <n v="0"/>
    <n v="0.75"/>
    <n v="0"/>
    <n v="0"/>
  </r>
  <r>
    <n v="1926"/>
    <x v="0"/>
    <m/>
    <x v="5"/>
    <s v="S.Type Chair"/>
    <d v="2008-02-28T00:00:00"/>
    <s v="2007-08"/>
    <m/>
    <n v="1.2798036465638148E-2"/>
    <m/>
    <m/>
    <n v="3712.5"/>
    <m/>
    <n v="3712.5"/>
    <n v="3712.5"/>
    <n v="0"/>
    <n v="3712.5"/>
    <n v="0"/>
    <n v="0"/>
    <n v="10"/>
    <n v="365"/>
    <m/>
    <n v="9.5835616438356173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63888888888889"/>
    <n v="6"/>
    <n v="0.95"/>
    <n v="6798.638930757078"/>
    <n v="6458.7069842192232"/>
    <n v="339.93194653785486"/>
    <n v="0.75"/>
    <n v="254.94895990339114"/>
    <n v="339.93194653785423"/>
  </r>
  <r>
    <n v="1927"/>
    <x v="0"/>
    <m/>
    <x v="5"/>
    <s v="FOR KANIHA POLICE STATION"/>
    <d v="2021-04-15T00:00:00"/>
    <s v="2021-22"/>
    <m/>
    <n v="0.19"/>
    <m/>
    <m/>
    <n v="3680.42"/>
    <m/>
    <n v="3680.42"/>
    <n v="672.4581090410959"/>
    <n v="699.27980000000002"/>
    <n v="1371.7379090410959"/>
    <n v="2308.6820909589042"/>
    <n v="3007.9618909589044"/>
    <n v="5"/>
    <n v="365"/>
    <m/>
    <n v="4.5835616438356164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333333333333335"/>
    <n v="6"/>
    <n v="0.95"/>
    <n v="4046.4425651577503"/>
    <n v="1815.2790952027131"/>
    <n v="2231.1634699550373"/>
    <n v="0.75"/>
    <n v="1673.3726024662778"/>
    <n v="1673.3726024662778"/>
  </r>
  <r>
    <n v="1928"/>
    <x v="0"/>
    <m/>
    <x v="5"/>
    <s v="BedSheet Pillows Ect."/>
    <d v="2008-02-01T00:00:00"/>
    <s v="2007-08"/>
    <m/>
    <n v="1.3045032165832738E-2"/>
    <m/>
    <m/>
    <n v="3680"/>
    <m/>
    <n v="3680"/>
    <n v="3680"/>
    <n v="0"/>
    <n v="3680"/>
    <n v="0"/>
    <n v="0"/>
    <n v="10"/>
    <n v="365"/>
    <m/>
    <n v="9.5835616438356173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38888888888888"/>
    <n v="6"/>
    <n v="0.95"/>
    <n v="6739.1222263127393"/>
    <n v="6402.1661149971014"/>
    <n v="336.95611131563783"/>
    <n v="0.75"/>
    <n v="252.71708348672837"/>
    <n v="336.95611131563726"/>
  </r>
  <r>
    <n v="1929"/>
    <x v="0"/>
    <m/>
    <x v="5"/>
    <s v="Mixer Grinder (Maharaja)"/>
    <d v="2015-09-01T00:00:00"/>
    <m/>
    <m/>
    <n v="0.8431506849315068"/>
    <m/>
    <m/>
    <n v="3680"/>
    <m/>
    <n v="3680"/>
    <n v="3496"/>
    <n v="0"/>
    <n v="3496"/>
    <n v="184"/>
    <n v="184"/>
    <n v="5"/>
    <n v="365"/>
    <m/>
    <n v="9.583561643835617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319.2425608656449"/>
    <n v="5053.2804328223619"/>
    <n v="265.96212804328297"/>
    <n v="0.75"/>
    <n v="199.47159603246223"/>
    <n v="265.96212804328246"/>
  </r>
  <r>
    <n v="1930"/>
    <x v="0"/>
    <m/>
    <x v="5"/>
    <s v="Telephone ,Panasonic"/>
    <d v="2008-05-05T00:00:00"/>
    <s v="2008-09"/>
    <m/>
    <n v="0"/>
    <m/>
    <m/>
    <n v="3640"/>
    <m/>
    <n v="3640"/>
    <n v="3640"/>
    <n v="0"/>
    <n v="3640"/>
    <n v="0"/>
    <n v="0"/>
    <n v="5"/>
    <n v="365"/>
    <m/>
    <n v="9.3178082191780831"/>
    <d v="2008-05-01T00:00:00"/>
    <s v="l.  COMMUNICATION EQUIPMENTS"/>
    <n v="758"/>
    <n v="44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777777777777779"/>
    <n v="5"/>
    <n v="1"/>
    <n v="4880.8950332572695"/>
    <n v="4880.8950332572695"/>
    <n v="0"/>
    <n v="0.75"/>
    <n v="0"/>
    <n v="0"/>
  </r>
  <r>
    <n v="1931"/>
    <x v="0"/>
    <m/>
    <x v="5"/>
    <s v="Revoling Chair"/>
    <d v="2008-09-15T00:00:00"/>
    <s v="2008-09"/>
    <m/>
    <n v="1.1223862238622387E-2"/>
    <m/>
    <m/>
    <n v="3600"/>
    <m/>
    <n v="3600"/>
    <n v="3600"/>
    <n v="0"/>
    <n v="3600"/>
    <n v="0"/>
    <n v="0"/>
    <n v="10"/>
    <n v="365"/>
    <m/>
    <n v="4.5424657534246577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16666666666666"/>
    <n v="6"/>
    <n v="0.95"/>
    <n v="6358.1426118356785"/>
    <n v="6040.2354812438944"/>
    <n v="317.90713059178415"/>
    <n v="0.75"/>
    <n v="238.43034794383811"/>
    <n v="317.90713059178421"/>
  </r>
  <r>
    <n v="1932"/>
    <x v="0"/>
    <m/>
    <x v="5"/>
    <s v="M.S Shoe Stand"/>
    <d v="2015-09-01T00:00:00"/>
    <m/>
    <m/>
    <n v="0.05"/>
    <m/>
    <m/>
    <n v="3600"/>
    <m/>
    <n v="3600"/>
    <n v="3600"/>
    <n v="0"/>
    <n v="3600"/>
    <n v="0"/>
    <n v="0"/>
    <n v="10"/>
    <n v="365"/>
    <m/>
    <n v="4.539726027397260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203.6068530207394"/>
    <n v="4943.4265103697026"/>
    <n v="260.18034265103688"/>
    <n v="0.75"/>
    <n v="195.13525698827766"/>
    <n v="260.18034265103722"/>
  </r>
  <r>
    <n v="1933"/>
    <x v="0"/>
    <m/>
    <x v="5"/>
    <s v="Nokia Mobile .model.no.3110(9777700628)"/>
    <d v="2008-05-10T00:00:00"/>
    <s v="2008-09"/>
    <m/>
    <n v="0"/>
    <m/>
    <m/>
    <n v="3600"/>
    <m/>
    <n v="3600"/>
    <n v="3600"/>
    <n v="0"/>
    <n v="3600"/>
    <n v="0"/>
    <n v="0"/>
    <n v="5"/>
    <n v="365"/>
    <m/>
    <n v="9.0164383561643842"/>
    <d v="2008-05-01T00:00:00"/>
    <s v="Furniture"/>
    <n v="628"/>
    <n v="44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763888888888889"/>
    <n v="6"/>
    <n v="0.95"/>
    <n v="6358.1426118356785"/>
    <n v="6040.2354812438944"/>
    <n v="317.90713059178415"/>
    <n v="0.75"/>
    <n v="238.43034794383811"/>
    <n v="317.90713059178421"/>
  </r>
  <r>
    <n v="1934"/>
    <x v="0"/>
    <m/>
    <x v="5"/>
    <s v="Ceiling Fan"/>
    <d v="2018-03-31T00:00:00"/>
    <s v="2017-18"/>
    <m/>
    <n v="0.19"/>
    <m/>
    <m/>
    <n v="3600"/>
    <m/>
    <n v="3600"/>
    <n v="2736.9369863013699"/>
    <n v="684"/>
    <n v="3420.9369863013699"/>
    <n v="179.06301369863013"/>
    <n v="863.06301369863013"/>
    <n v="10"/>
    <n v="365"/>
    <m/>
    <n v="4.4246575342465757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4631.4606741573043"/>
    <n v="4308.223314606742"/>
    <n v="323.23735955056236"/>
    <n v="0.75"/>
    <n v="242.42801966292177"/>
    <n v="242.42801966292177"/>
  </r>
  <r>
    <n v="1935"/>
    <x v="0"/>
    <m/>
    <x v="5"/>
    <s v="Wall Mounted Fan"/>
    <d v="2016-03-31T00:00:00"/>
    <s v="2015-16"/>
    <m/>
    <n v="6.3333333333333325E-2"/>
    <m/>
    <m/>
    <n v="3570"/>
    <m/>
    <n v="3570"/>
    <n v="1357.2194520547941"/>
    <n v="226.09999999999997"/>
    <n v="1583.3194520547941"/>
    <n v="1986.6805479452059"/>
    <n v="2212.7805479452059"/>
    <n v="15"/>
    <n v="365"/>
    <m/>
    <n v="9.4958904109589035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4993.6387434554981"/>
    <n v="4743.9568062827229"/>
    <n v="249.68193717277518"/>
    <n v="0.75"/>
    <n v="187.26145287958138"/>
    <n v="249.68193717277512"/>
  </r>
  <r>
    <n v="1936"/>
    <x v="0"/>
    <m/>
    <x v="5"/>
    <s v="COMPUTER"/>
    <d v="2017-03-31T00:00:00"/>
    <s v="2016-17"/>
    <m/>
    <n v="0.31666666666666665"/>
    <m/>
    <m/>
    <n v="3570"/>
    <m/>
    <n v="3570"/>
    <n v="3391.5"/>
    <n v="0"/>
    <n v="3391.5"/>
    <n v="178.5"/>
    <n v="178.5"/>
    <n v="3"/>
    <n v="365"/>
    <m/>
    <n v="4.493150684931507"/>
    <d v="2017-03-01T00:00:00"/>
    <m/>
    <m/>
    <m/>
    <m/>
    <m/>
    <m/>
    <m/>
    <s v="Personal Computer (P.C.)"/>
    <n v="645"/>
    <n v="63"/>
    <n v="115.6"/>
    <n v="144"/>
    <n v="115.6"/>
    <n v="1"/>
    <n v="1"/>
    <n v="6.875"/>
    <n v="5"/>
    <n v="1"/>
    <n v="3570"/>
    <n v="3570"/>
    <n v="0"/>
    <n v="0.75"/>
    <n v="0"/>
    <n v="0"/>
  </r>
  <r>
    <n v="1937"/>
    <x v="0"/>
    <m/>
    <x v="5"/>
    <m/>
    <d v="2014-09-16T00:00:00"/>
    <s v="2014-15"/>
    <m/>
    <n v="1"/>
    <m/>
    <m/>
    <n v="3552.5"/>
    <m/>
    <n v="3552.5"/>
    <n v="3374.875"/>
    <n v="0"/>
    <n v="3374.875"/>
    <n v="177.625"/>
    <n v="177.625"/>
    <n v="10"/>
    <n v="365"/>
    <m/>
    <n v="4.1260273972602741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138888888888896"/>
    <n v="6"/>
    <n v="0.95"/>
    <n v="4883.9258147512874"/>
    <n v="4639.7295240137228"/>
    <n v="244.1962907375646"/>
    <n v="0.75"/>
    <n v="183.14721805317345"/>
    <n v="244.1962907375646"/>
  </r>
  <r>
    <n v="1938"/>
    <x v="0"/>
    <m/>
    <x v="5"/>
    <s v="Cycle"/>
    <d v="2015-09-01T00:00:00"/>
    <m/>
    <m/>
    <n v="0.59109589041095889"/>
    <m/>
    <m/>
    <n v="3550"/>
    <m/>
    <n v="3550"/>
    <n v="3372.5"/>
    <n v="0"/>
    <n v="3372.5"/>
    <n v="177.5"/>
    <n v="177.5"/>
    <n v="5"/>
    <n v="365"/>
    <m/>
    <n v="4.482191780821917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131.3345356176733"/>
    <n v="4874.7678088367893"/>
    <n v="256.56672678088398"/>
    <n v="0.75"/>
    <n v="192.42504508566299"/>
    <n v="256.56672678088387"/>
  </r>
  <r>
    <n v="1939"/>
    <x v="0"/>
    <m/>
    <x v="5"/>
    <s v="BN.292/6,Panasonic 2Line Speaker Phone KXT-2378"/>
    <d v="2015-09-01T00:00:00"/>
    <m/>
    <m/>
    <n v="0"/>
    <m/>
    <m/>
    <n v="3518"/>
    <m/>
    <n v="3518"/>
    <n v="3507.9150684931506"/>
    <n v="0"/>
    <n v="3507.9150684931506"/>
    <n v="10.084931506849443"/>
    <n v="10.084931506849443"/>
    <n v="5"/>
    <n v="365"/>
    <m/>
    <n v="4.476712328767122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085.0802524797109"/>
    <n v="4830.8262398557254"/>
    <n v="254.25401262398555"/>
    <n v="0.75"/>
    <n v="190.69050946798916"/>
    <n v="254.25401262398577"/>
  </r>
  <r>
    <n v="1940"/>
    <x v="0"/>
    <m/>
    <x v="5"/>
    <s v="Telephone kx T-2378"/>
    <d v="2008-06-27T00:00:00"/>
    <s v="2008-09"/>
    <m/>
    <n v="0"/>
    <m/>
    <m/>
    <n v="3500"/>
    <m/>
    <n v="3500"/>
    <n v="3500"/>
    <n v="0"/>
    <n v="3500"/>
    <n v="0"/>
    <n v="0"/>
    <n v="5"/>
    <n v="365"/>
    <m/>
    <n v="9.4767123287671229"/>
    <d v="2008-06-01T00:00:00"/>
    <s v="l.  COMMUNICATION EQUIPMENTS"/>
    <n v="758"/>
    <n v="45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633333333333333"/>
    <n v="5"/>
    <n v="1"/>
    <n v="4693.1683012089134"/>
    <n v="4693.1683012089143"/>
    <n v="0"/>
    <n v="0.75"/>
    <n v="0"/>
    <n v="0"/>
  </r>
  <r>
    <n v="1941"/>
    <x v="0"/>
    <m/>
    <x v="5"/>
    <s v="Stabliser 5KVA"/>
    <d v="2010-05-05T00:00:00"/>
    <s v="2010-11"/>
    <m/>
    <n v="0"/>
    <m/>
    <m/>
    <n v="3500"/>
    <m/>
    <n v="3500"/>
    <n v="3325"/>
    <n v="0"/>
    <n v="3325"/>
    <n v="175"/>
    <n v="175"/>
    <n v="5"/>
    <n v="365"/>
    <m/>
    <n v="9.4767123287671229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77777777777779"/>
    <n v="6"/>
    <n v="0.95"/>
    <n v="5744.4018408879238"/>
    <n v="5457.1817488435272"/>
    <n v="287.22009204439655"/>
    <n v="0.75"/>
    <n v="215.41506903329741"/>
    <n v="287.22009204439644"/>
  </r>
  <r>
    <n v="1942"/>
    <x v="0"/>
    <m/>
    <x v="5"/>
    <s v="Wall mounted fan"/>
    <d v="2015-09-01T00:00:00"/>
    <m/>
    <m/>
    <n v="0"/>
    <m/>
    <m/>
    <n v="3473.1"/>
    <m/>
    <n v="3473.1"/>
    <n v="3463.7805479452054"/>
    <n v="0"/>
    <n v="3463.7805479452054"/>
    <n v="9.3194520547945103"/>
    <n v="9.3194520547945103"/>
    <n v="5"/>
    <n v="365"/>
    <m/>
    <n v="4.47397260273972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020.1797114517576"/>
    <n v="4769.1707258791694"/>
    <n v="251.00898557258824"/>
    <n v="0.75"/>
    <n v="188.25673917944118"/>
    <n v="251.0089855725881"/>
  </r>
  <r>
    <n v="1943"/>
    <x v="0"/>
    <m/>
    <x v="5"/>
    <s v="50MM Foot Valve"/>
    <d v="2015-09-01T00:00:00"/>
    <m/>
    <m/>
    <n v="0.40479452054794524"/>
    <m/>
    <m/>
    <n v="3472.5"/>
    <m/>
    <n v="3472.5"/>
    <n v="3298.875"/>
    <n v="0"/>
    <n v="3298.875"/>
    <n v="173.625"/>
    <n v="173.625"/>
    <n v="5"/>
    <n v="365"/>
    <m/>
    <n v="4.471232876712329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019.3124436429216"/>
    <n v="4768.3468214607747"/>
    <n v="250.96562218214694"/>
    <n v="0.75"/>
    <n v="188.22421663661021"/>
    <n v="250.96562218214629"/>
  </r>
  <r>
    <n v="1944"/>
    <x v="0"/>
    <m/>
    <x v="5"/>
    <s v="Ceiling Fan (mod Supreme 1200mm)"/>
    <d v="2008-10-16T00:00:00"/>
    <s v="2008-09"/>
    <m/>
    <n v="0"/>
    <m/>
    <m/>
    <n v="3450"/>
    <m/>
    <n v="3450"/>
    <n v="3277.5"/>
    <n v="0"/>
    <n v="3277.5"/>
    <n v="172.5"/>
    <n v="172.5"/>
    <n v="5"/>
    <n v="365"/>
    <m/>
    <n v="4.4712328767123291"/>
    <d v="2008-10-01T00:00:00"/>
    <s v="Furniture"/>
    <n v="628"/>
    <n v="49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30555555555556"/>
    <n v="6"/>
    <n v="0.95"/>
    <n v="6093.2200030091917"/>
    <n v="5788.5590028587321"/>
    <n v="304.66100015045959"/>
    <n v="0.75"/>
    <n v="228.49575011284469"/>
    <n v="304.66100015045987"/>
  </r>
  <r>
    <n v="1945"/>
    <x v="0"/>
    <m/>
    <x v="5"/>
    <s v="Mattress"/>
    <d v="2015-09-01T00:00:00"/>
    <m/>
    <m/>
    <n v="4.9999999999999933E-2"/>
    <m/>
    <m/>
    <n v="3417.12"/>
    <m/>
    <n v="3417.12"/>
    <n v="3417.12"/>
    <n v="0"/>
    <n v="3417.12"/>
    <n v="0"/>
    <n v="0"/>
    <n v="10"/>
    <n v="365"/>
    <m/>
    <n v="4.468493150684931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939.2636248872859"/>
    <n v="4692.300443642921"/>
    <n v="246.96318124436493"/>
    <n v="0.75"/>
    <n v="185.2223859332737"/>
    <n v="246.96318124436451"/>
  </r>
  <r>
    <n v="1946"/>
    <x v="0"/>
    <m/>
    <x v="5"/>
    <s v="Stub End 200NB"/>
    <d v="2015-09-01T00:00:00"/>
    <m/>
    <m/>
    <n v="0.39109589041095894"/>
    <m/>
    <m/>
    <n v="3414.96"/>
    <m/>
    <n v="3414.96"/>
    <n v="3244.212"/>
    <n v="0"/>
    <n v="3244.212"/>
    <n v="170.74800000000005"/>
    <n v="170.74800000000005"/>
    <n v="5"/>
    <n v="365"/>
    <m/>
    <n v="4.4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936.1414607754732"/>
    <n v="4689.3343877366997"/>
    <n v="246.80707303877352"/>
    <n v="0.75"/>
    <n v="185.10530477908014"/>
    <n v="246.80707303877389"/>
  </r>
  <r>
    <n v="1947"/>
    <x v="0"/>
    <m/>
    <x v="5"/>
    <s v="Matress"/>
    <d v="2008-01-24T00:00:00"/>
    <s v="2007-08"/>
    <m/>
    <n v="1.3120057512580876E-2"/>
    <m/>
    <m/>
    <n v="3400"/>
    <m/>
    <n v="3400"/>
    <n v="3400"/>
    <n v="0"/>
    <n v="3400"/>
    <n v="0"/>
    <n v="0"/>
    <n v="10"/>
    <n v="365"/>
    <m/>
    <n v="4.463013698630137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8333333333334"/>
    <n v="6"/>
    <n v="0.95"/>
    <n v="6396.4221782211807"/>
    <n v="6076.6010693101216"/>
    <n v="319.82110891105913"/>
    <n v="0.75"/>
    <n v="239.86583168329435"/>
    <n v="319.8211089110593"/>
  </r>
  <r>
    <n v="1948"/>
    <x v="0"/>
    <m/>
    <x v="5"/>
    <s v="Wall mounted fan"/>
    <d v="2015-09-01T00:00:00"/>
    <m/>
    <m/>
    <n v="0.91164383561643825"/>
    <m/>
    <m/>
    <n v="3382.3"/>
    <m/>
    <n v="3382.3"/>
    <n v="3213.1850000000004"/>
    <n v="0"/>
    <n v="3213.1850000000004"/>
    <n v="169.11499999999978"/>
    <n v="169.11499999999978"/>
    <n v="5"/>
    <n v="365"/>
    <m/>
    <n v="4.4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88.9331830477913"/>
    <n v="4644.4865238954017"/>
    <n v="244.44665915238966"/>
    <n v="0.75"/>
    <n v="183.33499436429224"/>
    <n v="244.44665915238977"/>
  </r>
  <r>
    <n v="1949"/>
    <x v="0"/>
    <m/>
    <x v="5"/>
    <s v="Wall mounted fan"/>
    <d v="2015-09-01T00:00:00"/>
    <m/>
    <m/>
    <n v="0.9308219178082191"/>
    <m/>
    <m/>
    <n v="3382.3"/>
    <m/>
    <n v="3382.3"/>
    <n v="3213.1850000000004"/>
    <n v="0"/>
    <n v="3213.1850000000004"/>
    <n v="169.11499999999978"/>
    <n v="169.11499999999978"/>
    <n v="5"/>
    <n v="365"/>
    <m/>
    <n v="4.454794520547944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88.9331830477913"/>
    <n v="4644.4865238954017"/>
    <n v="244.44665915238966"/>
    <n v="0.75"/>
    <n v="183.33499436429224"/>
    <n v="244.44665915238977"/>
  </r>
  <r>
    <n v="1950"/>
    <x v="0"/>
    <m/>
    <x v="5"/>
    <s v="Wooden Center Table With Glass top "/>
    <d v="2008-09-12T00:00:00"/>
    <s v="2008-09"/>
    <m/>
    <n v="1.124460874922982E-2"/>
    <m/>
    <m/>
    <n v="3375"/>
    <m/>
    <n v="3375"/>
    <n v="3375"/>
    <n v="0"/>
    <n v="3375"/>
    <n v="0"/>
    <n v="0"/>
    <n v="10"/>
    <n v="365"/>
    <m/>
    <n v="4.3945205479452056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25000000000001"/>
    <n v="6"/>
    <n v="0.95"/>
    <n v="5960.7586985959488"/>
    <n v="5662.7207636661506"/>
    <n v="298.03793492979821"/>
    <n v="0.75"/>
    <n v="223.52845119734866"/>
    <n v="298.0379349297977"/>
  </r>
  <r>
    <n v="1951"/>
    <x v="0"/>
    <m/>
    <x v="5"/>
    <s v="Chair With Arm"/>
    <d v="2015-09-01T00:00:00"/>
    <m/>
    <m/>
    <n v="0.05"/>
    <m/>
    <m/>
    <n v="3375"/>
    <m/>
    <n v="3375"/>
    <n v="3375"/>
    <n v="0"/>
    <n v="3375"/>
    <n v="0"/>
    <n v="0"/>
    <n v="10"/>
    <n v="365"/>
    <m/>
    <n v="9.361643835616439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78.3814247069431"/>
    <n v="4634.4623534715956"/>
    <n v="243.91907123534747"/>
    <n v="0.75"/>
    <n v="182.93930342651061"/>
    <n v="243.91907123534736"/>
  </r>
  <r>
    <n v="1952"/>
    <x v="0"/>
    <m/>
    <x v="5"/>
    <s v="PVC Telephone Cable 2 Paire A58)"/>
    <d v="2015-09-01T00:00:00"/>
    <m/>
    <m/>
    <n v="0"/>
    <m/>
    <m/>
    <n v="3360"/>
    <m/>
    <n v="3360"/>
    <n v="3360"/>
    <n v="0"/>
    <n v="3360"/>
    <n v="0"/>
    <n v="0"/>
    <n v="6"/>
    <n v="365"/>
    <m/>
    <n v="9.3616438356164391"/>
    <d v="2015-09-01T00:00:00"/>
    <m/>
    <m/>
    <m/>
    <m/>
    <m/>
    <m/>
    <m/>
    <s v="c. Manufacture of communication equipment"/>
    <n v="648"/>
    <n v="45"/>
    <n v="104.1"/>
    <n v="144"/>
    <n v="139.4"/>
    <n v="1.3390970220941403"/>
    <n v="1.3390970220941403"/>
    <n v="8.4555555555555557"/>
    <n v="5"/>
    <n v="1"/>
    <n v="4499.3659942363111"/>
    <n v="4499.365994236312"/>
    <n v="0"/>
    <n v="0.75"/>
    <n v="0"/>
    <n v="0"/>
  </r>
  <r>
    <n v="1953"/>
    <x v="0"/>
    <m/>
    <x v="5"/>
    <s v="PVC Telephone Cable 4 Paire A58)"/>
    <d v="2015-09-01T00:00:00"/>
    <m/>
    <m/>
    <n v="0"/>
    <m/>
    <m/>
    <n v="3360"/>
    <m/>
    <n v="3360"/>
    <n v="3360"/>
    <n v="0"/>
    <n v="3360"/>
    <n v="0"/>
    <n v="0"/>
    <n v="6"/>
    <n v="365"/>
    <m/>
    <n v="4.4356164383561643"/>
    <d v="2015-09-01T00:00:00"/>
    <m/>
    <m/>
    <m/>
    <m/>
    <m/>
    <m/>
    <m/>
    <s v="c. Manufacture of communication equipment"/>
    <n v="648"/>
    <n v="45"/>
    <n v="104.1"/>
    <n v="144"/>
    <n v="139.4"/>
    <n v="1.3390970220941403"/>
    <n v="1.3390970220941403"/>
    <n v="8.4555555555555557"/>
    <n v="5"/>
    <n v="1"/>
    <n v="4499.3659942363111"/>
    <n v="4499.365994236312"/>
    <n v="0"/>
    <n v="0.75"/>
    <n v="0"/>
    <n v="0"/>
  </r>
  <r>
    <n v="1954"/>
    <x v="0"/>
    <m/>
    <x v="5"/>
    <s v="Steel Office Table, 48&quot;X30&quot; 1si"/>
    <d v="2015-09-01T00:00:00"/>
    <m/>
    <m/>
    <n v="4.9999999999999975E-2"/>
    <m/>
    <m/>
    <n v="3348.25"/>
    <m/>
    <n v="3348.25"/>
    <n v="3348.25"/>
    <n v="0"/>
    <n v="3348.25"/>
    <n v="0"/>
    <n v="0"/>
    <n v="10"/>
    <n v="365"/>
    <m/>
    <n v="4.18904109589041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39.7157348963028"/>
    <n v="4597.7299481514874"/>
    <n v="241.98578674481541"/>
    <n v="0.75"/>
    <n v="181.48934005861156"/>
    <n v="241.98578674481536"/>
  </r>
  <r>
    <n v="1955"/>
    <x v="0"/>
    <m/>
    <x v="5"/>
    <s v="Steel Office Table, 48&quot;X30&quot; 1si"/>
    <d v="2015-09-01T00:00:00"/>
    <m/>
    <m/>
    <n v="4.9999999999999975E-2"/>
    <m/>
    <m/>
    <n v="3348.25"/>
    <m/>
    <n v="3348.25"/>
    <n v="3348.25"/>
    <n v="0"/>
    <n v="3348.25"/>
    <n v="0"/>
    <n v="0"/>
    <n v="10"/>
    <n v="365"/>
    <m/>
    <n v="9.183561643835616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39.7157348963028"/>
    <n v="4597.7299481514874"/>
    <n v="241.98578674481541"/>
    <n v="0.75"/>
    <n v="181.48934005861156"/>
    <n v="241.98578674481536"/>
  </r>
  <r>
    <n v="1956"/>
    <x v="0"/>
    <m/>
    <x v="5"/>
    <s v="Steel Office Table, 48&quot;X30&quot; 1si"/>
    <d v="2015-09-01T00:00:00"/>
    <m/>
    <m/>
    <n v="4.9999999999999975E-2"/>
    <m/>
    <m/>
    <n v="3348.25"/>
    <m/>
    <n v="3348.25"/>
    <n v="3348.25"/>
    <n v="0"/>
    <n v="3348.25"/>
    <n v="0"/>
    <n v="0"/>
    <n v="10"/>
    <n v="365"/>
    <m/>
    <n v="9.17534246575342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39.7157348963028"/>
    <n v="4597.7299481514874"/>
    <n v="241.98578674481541"/>
    <n v="0.75"/>
    <n v="181.48934005861156"/>
    <n v="241.98578674481536"/>
  </r>
  <r>
    <n v="1957"/>
    <x v="0"/>
    <m/>
    <x v="5"/>
    <s v="02 4KVA AC stabilizer 130V-270V."/>
    <d v="2015-09-01T00:00:00"/>
    <m/>
    <m/>
    <n v="0.86232876712328754"/>
    <m/>
    <m/>
    <n v="3325.01"/>
    <m/>
    <n v="3325.01"/>
    <n v="3158.7595000000001"/>
    <n v="0"/>
    <n v="3158.7595000000001"/>
    <n v="166.2505000000001"/>
    <n v="166.2505000000001"/>
    <n v="5"/>
    <n v="365"/>
    <m/>
    <n v="4.16164383561643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06.1235617673583"/>
    <n v="4565.8173836789902"/>
    <n v="240.30617808836814"/>
    <n v="0.75"/>
    <n v="180.22963356627611"/>
    <n v="240.30617808836814"/>
  </r>
  <r>
    <n v="1958"/>
    <x v="0"/>
    <m/>
    <x v="5"/>
    <s v="Dining Table With 4 Chair  4&quot; X 3&quot;X 12MM"/>
    <d v="2019-05-11T00:00:00"/>
    <s v="2019-20"/>
    <m/>
    <n v="9.5000000000000001E-2"/>
    <m/>
    <m/>
    <n v="3304"/>
    <m/>
    <n v="3304"/>
    <n v="908.10213698630139"/>
    <n v="313.88"/>
    <n v="1221.9821369863014"/>
    <n v="2082.0178630136988"/>
    <n v="2395.8978630136985"/>
    <n v="10"/>
    <n v="365"/>
    <m/>
    <n v="4.161643835616438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4115.2385392385395"/>
    <n v="3102.2420895565338"/>
    <n v="1012.9964496820057"/>
    <n v="0.75"/>
    <n v="759.7473372615043"/>
    <n v="759.7473372615043"/>
  </r>
  <r>
    <n v="1959"/>
    <x v="0"/>
    <m/>
    <x v="5"/>
    <s v="Tea Container"/>
    <d v="2015-09-01T00:00:00"/>
    <m/>
    <m/>
    <n v="0.591095890410959"/>
    <m/>
    <m/>
    <n v="3280"/>
    <m/>
    <n v="3280"/>
    <n v="3116"/>
    <n v="0"/>
    <n v="3116"/>
    <n v="164"/>
    <n v="164"/>
    <n v="5"/>
    <n v="365"/>
    <m/>
    <n v="9.17534246575342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741.0640216411175"/>
    <n v="4504.0108205590614"/>
    <n v="237.05320108205615"/>
    <n v="0.75"/>
    <n v="177.78990081154211"/>
    <n v="237.05320108205609"/>
  </r>
  <r>
    <n v="1960"/>
    <x v="0"/>
    <m/>
    <x v="5"/>
    <s v="Exhaust fan-12&quot;"/>
    <d v="2015-09-01T00:00:00"/>
    <m/>
    <m/>
    <n v="0"/>
    <m/>
    <m/>
    <n v="3206.25"/>
    <m/>
    <n v="3206.25"/>
    <n v="3045.9375"/>
    <n v="0"/>
    <n v="3045.9375"/>
    <n v="160.3125"/>
    <n v="160.3125"/>
    <n v="5"/>
    <n v="365"/>
    <m/>
    <n v="4.136986301369862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634.4623534715956"/>
    <n v="4402.7392357980152"/>
    <n v="231.72311767358042"/>
    <n v="0.75"/>
    <n v="173.79233825518531"/>
    <n v="231.72311767357999"/>
  </r>
  <r>
    <n v="1961"/>
    <x v="0"/>
    <m/>
    <x v="5"/>
    <s v=""/>
    <d v="2022-06-08T00:00:00"/>
    <s v="2022-23"/>
    <m/>
    <n v="9.5000000000000001E-2"/>
    <m/>
    <m/>
    <n v="0"/>
    <n v="3200.16"/>
    <n v="3200.16"/>
    <m/>
    <n v="247.37675178082193"/>
    <n v="247.37675178082193"/>
    <n v="2952.7832482191779"/>
    <n v="0"/>
    <n v="10"/>
    <n v="365"/>
    <m/>
    <n v="9.0164383561643842"/>
    <d v="2022-06-01T00:00:00"/>
    <m/>
    <m/>
    <m/>
    <m/>
    <m/>
    <m/>
    <m/>
    <s v="a. Manufacture of furniture"/>
    <n v="844"/>
    <n v="126"/>
    <n v="155.80000000000001"/>
    <n v="144"/>
    <n v="160.30000000000001"/>
    <n v="1.0288831835686778"/>
    <n v="1.0288831835686778"/>
    <n v="1.6861111111111111"/>
    <n v="6"/>
    <n v="0.95"/>
    <n v="3292.59080872914"/>
    <n v="879.01504159891601"/>
    <n v="2413.575767130224"/>
    <n v="0.75"/>
    <n v="1810.1818253476681"/>
    <n v="1810.1818253476681"/>
  </r>
  <r>
    <n v="1962"/>
    <x v="0"/>
    <m/>
    <x v="5"/>
    <s v="SINGLE BED"/>
    <d v="2007-11-26T00:00:00"/>
    <s v="2007-08"/>
    <m/>
    <n v="1.3701201201201203E-2"/>
    <m/>
    <m/>
    <n v="3200"/>
    <m/>
    <n v="3200"/>
    <n v="3200"/>
    <n v="0"/>
    <n v="3200"/>
    <n v="0"/>
    <n v="0"/>
    <n v="10"/>
    <n v="365"/>
    <m/>
    <n v="9.0931506849315067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5993.757830572581"/>
    <n v="5694.0699390439513"/>
    <n v="299.68789152862973"/>
    <n v="0.75"/>
    <n v="224.7659186464723"/>
    <n v="299.68789152862934"/>
  </r>
  <r>
    <n v="1963"/>
    <x v="0"/>
    <m/>
    <x v="5"/>
    <s v="SINGLE BED"/>
    <d v="2007-11-26T00:00:00"/>
    <s v="2007-08"/>
    <m/>
    <n v="1.3701201201201203E-2"/>
    <m/>
    <m/>
    <n v="3200"/>
    <m/>
    <n v="3200"/>
    <n v="3200"/>
    <n v="0"/>
    <n v="3200"/>
    <n v="0"/>
    <n v="0"/>
    <n v="10"/>
    <n v="365"/>
    <m/>
    <n v="9.0712328767123296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5993.757830572581"/>
    <n v="5694.0699390439513"/>
    <n v="299.68789152862973"/>
    <n v="0.75"/>
    <n v="224.7659186464723"/>
    <n v="299.68789152862934"/>
  </r>
  <r>
    <n v="1964"/>
    <x v="0"/>
    <m/>
    <x v="5"/>
    <s v="National Chair"/>
    <d v="2008-09-17T00:00:00"/>
    <s v="2008-09"/>
    <m/>
    <n v="0"/>
    <m/>
    <m/>
    <n v="3200"/>
    <m/>
    <n v="3200"/>
    <n v="3200"/>
    <n v="0"/>
    <n v="3200"/>
    <n v="0"/>
    <n v="0"/>
    <n v="5"/>
    <n v="365"/>
    <m/>
    <n v="4.1452054794520548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11111111111111"/>
    <n v="6"/>
    <n v="0.95"/>
    <n v="5651.6823216317143"/>
    <n v="5369.0982055501281"/>
    <n v="282.58411608158622"/>
    <n v="0.75"/>
    <n v="211.93808706118966"/>
    <n v="282.58411608158599"/>
  </r>
  <r>
    <n v="1965"/>
    <x v="0"/>
    <m/>
    <x v="5"/>
    <s v="Computuer Tabale"/>
    <d v="2008-01-21T00:00:00"/>
    <s v="2007-08"/>
    <m/>
    <n v="1.3148414985590778E-2"/>
    <m/>
    <m/>
    <n v="3150"/>
    <m/>
    <n v="3150"/>
    <n v="3150"/>
    <n v="0"/>
    <n v="3150"/>
    <n v="0"/>
    <n v="0"/>
    <n v="10"/>
    <n v="365"/>
    <m/>
    <n v="4.0356164383561648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6666666666666"/>
    <n v="6"/>
    <n v="0.95"/>
    <n v="5926.0970180578588"/>
    <n v="5629.7921671549657"/>
    <n v="296.30485090289312"/>
    <n v="0.75"/>
    <n v="222.22863817716984"/>
    <n v="296.30485090289318"/>
  </r>
  <r>
    <n v="1966"/>
    <x v="0"/>
    <m/>
    <x v="5"/>
    <s v="Fire Extinguisher - ABC Type (5"/>
    <d v="2015-09-01T00:00:00"/>
    <m/>
    <m/>
    <n v="0"/>
    <m/>
    <m/>
    <n v="3118.75"/>
    <m/>
    <n v="3118.75"/>
    <n v="2962.8125"/>
    <n v="0"/>
    <n v="2962.8125"/>
    <n v="155.9375"/>
    <n v="155.9375"/>
    <n v="5"/>
    <n v="365"/>
    <m/>
    <n v="9.016438356164384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507.9857980162305"/>
    <n v="4282.5865081154188"/>
    <n v="225.39928990081171"/>
    <n v="0.75"/>
    <n v="169.04946742560878"/>
    <n v="225.39928990081174"/>
  </r>
  <r>
    <n v="1967"/>
    <x v="0"/>
    <m/>
    <x v="5"/>
    <s v="Cooker &amp; Frypen"/>
    <d v="2008-01-25T00:00:00"/>
    <s v="2007-08"/>
    <m/>
    <n v="0"/>
    <m/>
    <m/>
    <n v="3080"/>
    <m/>
    <n v="3080"/>
    <n v="3080"/>
    <n v="0"/>
    <n v="3080"/>
    <n v="0"/>
    <n v="0"/>
    <n v="5"/>
    <n v="365"/>
    <m/>
    <n v="4.2328767123287676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5555555555557"/>
    <n v="6"/>
    <n v="0.95"/>
    <n v="5794.4059732121286"/>
    <n v="5504.6856745515215"/>
    <n v="289.72029866060711"/>
    <n v="0.75"/>
    <n v="217.29022399545534"/>
    <n v="289.72029866060672"/>
  </r>
  <r>
    <n v="1968"/>
    <x v="0"/>
    <m/>
    <x v="5"/>
    <s v="ELECTRIC KETTLE"/>
    <d v="2015-09-01T00:00:00"/>
    <m/>
    <m/>
    <n v="0.59109589041095889"/>
    <m/>
    <m/>
    <n v="3080"/>
    <m/>
    <n v="3080"/>
    <n v="2926"/>
    <n v="0"/>
    <n v="2926"/>
    <n v="154"/>
    <n v="154"/>
    <n v="5"/>
    <n v="365"/>
    <m/>
    <n v="4.58356164383561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451.9747520288547"/>
    <n v="4229.376014427412"/>
    <n v="222.59873760144274"/>
    <n v="0.75"/>
    <n v="166.94905320108205"/>
    <n v="222.59873760144293"/>
  </r>
  <r>
    <n v="1969"/>
    <x v="0"/>
    <m/>
    <x v="5"/>
    <s v="Visitor Chair"/>
    <d v="2016-03-07T00:00:00"/>
    <s v="2015-16"/>
    <m/>
    <n v="6.3333333333333325E-2"/>
    <m/>
    <m/>
    <n v="3069"/>
    <m/>
    <n v="3069"/>
    <n v="1179.5330136986299"/>
    <n v="194.36999999999998"/>
    <n v="1373.9030136986298"/>
    <n v="1695.0969863013702"/>
    <n v="1889.4669863013701"/>
    <n v="15"/>
    <n v="365"/>
    <m/>
    <n v="9.0164383561643842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4292.8507853403144"/>
    <n v="4078.2082460732986"/>
    <n v="214.64253926701576"/>
    <n v="0.75"/>
    <n v="160.98190445026182"/>
    <n v="214.64253926701591"/>
  </r>
  <r>
    <n v="1970"/>
    <x v="0"/>
    <m/>
    <x v="5"/>
    <s v="Exhaust fan-230mm"/>
    <d v="2015-09-01T00:00:00"/>
    <m/>
    <m/>
    <n v="0"/>
    <m/>
    <m/>
    <n v="3041.8"/>
    <m/>
    <n v="3041.8"/>
    <n v="2889.71"/>
    <n v="0"/>
    <n v="2889.71"/>
    <n v="152.09000000000015"/>
    <n v="152.09000000000015"/>
    <n v="5"/>
    <n v="365"/>
    <m/>
    <n v="9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396.7587015329127"/>
    <n v="4176.9207664562664"/>
    <n v="219.83793507664632"/>
    <n v="0.75"/>
    <n v="164.87845130748474"/>
    <n v="219.83793507664583"/>
  </r>
  <r>
    <n v="1971"/>
    <x v="0"/>
    <m/>
    <x v="5"/>
    <s v="Plastic Chair with Arm(Nilkamal)"/>
    <d v="2012-04-01T00:00:00"/>
    <s v="2012-13"/>
    <m/>
    <n v="5.0000000000000065E-2"/>
    <m/>
    <m/>
    <n v="3000.11"/>
    <m/>
    <n v="3000.11"/>
    <n v="3000.11"/>
    <n v="0"/>
    <n v="3000.11"/>
    <n v="0"/>
    <n v="0"/>
    <n v="10"/>
    <n v="365"/>
    <m/>
    <n v="9.994520547945205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628.6586429258905"/>
    <n v="4397.2257107795958"/>
    <n v="231.43293214629466"/>
    <n v="0.75"/>
    <n v="173.574699109721"/>
    <n v="231.43293214629472"/>
  </r>
  <r>
    <n v="1972"/>
    <x v="0"/>
    <m/>
    <x v="5"/>
    <s v="BED SIZE WOODEN TABLE"/>
    <d v="2007-12-30T00:00:00"/>
    <s v="2007-08"/>
    <m/>
    <n v="1.3360175695461199E-2"/>
    <m/>
    <m/>
    <n v="3000"/>
    <m/>
    <n v="3000"/>
    <n v="3000"/>
    <n v="0"/>
    <n v="3000"/>
    <n v="0"/>
    <n v="0"/>
    <n v="10"/>
    <n v="365"/>
    <m/>
    <n v="9.9945205479452053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25"/>
    <n v="6"/>
    <n v="0.95"/>
    <n v="5619.147966161795"/>
    <n v="5338.190567853705"/>
    <n v="280.95739830808998"/>
    <n v="0.75"/>
    <n v="210.71804873106748"/>
    <n v="280.95739830808998"/>
  </r>
  <r>
    <n v="1973"/>
    <x v="0"/>
    <m/>
    <x v="5"/>
    <s v="Tata Sky Set Top Box"/>
    <d v="2008-12-31T00:00:00"/>
    <s v="2008-09"/>
    <m/>
    <n v="0"/>
    <m/>
    <m/>
    <n v="3000"/>
    <m/>
    <n v="3000"/>
    <n v="3000"/>
    <n v="0"/>
    <n v="3000"/>
    <n v="0"/>
    <n v="0"/>
    <n v="5"/>
    <n v="365"/>
    <m/>
    <n v="9.9945205479452053"/>
    <d v="2008-12-01T00:00:00"/>
    <s v="Furniture"/>
    <n v="628"/>
    <n v="51"/>
    <n v="119.8"/>
    <n v="90"/>
    <n v="138.4"/>
    <n v="1.1552587646076795"/>
    <s v="a. Manufacture of furniture"/>
    <n v="844"/>
    <n v="4"/>
    <n v="103.9"/>
    <n v="144"/>
    <n v="160.30000000000001"/>
    <n v="1.5428296438883542"/>
    <n v="1.7823674683985662"/>
    <n v="15.125"/>
    <n v="6"/>
    <n v="0.95"/>
    <n v="5347.1024051956983"/>
    <n v="5079.7472849359128"/>
    <n v="267.35512025978551"/>
    <n v="0.75"/>
    <n v="200.51634019483913"/>
    <n v="267.35512025978517"/>
  </r>
  <r>
    <n v="1974"/>
    <x v="0"/>
    <m/>
    <x v="5"/>
    <s v="Airtel DTH"/>
    <d v="2010-07-01T00:00:00"/>
    <s v="2010-11"/>
    <m/>
    <n v="0"/>
    <m/>
    <m/>
    <n v="3000"/>
    <m/>
    <n v="3000"/>
    <n v="2850"/>
    <n v="0"/>
    <n v="2850"/>
    <n v="150"/>
    <n v="150"/>
    <n v="5"/>
    <n v="365"/>
    <m/>
    <n v="9.9945205479452053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22222222222222"/>
    <n v="6"/>
    <n v="0.95"/>
    <n v="4904.9224206925328"/>
    <n v="4659.6762996579055"/>
    <n v="245.24612103462732"/>
    <n v="0.75"/>
    <n v="183.93459077597049"/>
    <n v="245.24612103462687"/>
  </r>
  <r>
    <n v="1975"/>
    <x v="0"/>
    <m/>
    <x v="11"/>
    <s v=""/>
    <d v="2022-09-22T00:00:00"/>
    <s v="2022-23"/>
    <m/>
    <n v="0.31666666666666665"/>
    <m/>
    <m/>
    <n v="0"/>
    <n v="2950"/>
    <n v="2950"/>
    <m/>
    <n v="488.83789954337897"/>
    <n v="488.83789954337897"/>
    <n v="2461.1621004566209"/>
    <n v="0"/>
    <n v="3"/>
    <n v="365"/>
    <m/>
    <n v="4.9917808219178079"/>
    <d v="2022-09-01T00:00:00"/>
    <m/>
    <m/>
    <m/>
    <m/>
    <m/>
    <m/>
    <m/>
    <s v="b. Manufacture of computers and peripheral equipment"/>
    <n v="644"/>
    <n v="129"/>
    <n v="134.9"/>
    <n v="144"/>
    <n v="135.1"/>
    <n v="1.0014825796886582"/>
    <n v="1.0014825796886582"/>
    <n v="1.3972222222222221"/>
    <n v="5"/>
    <n v="1"/>
    <n v="2954.3736100815418"/>
    <n v="825.58329215056415"/>
    <n v="2128.7903179309778"/>
    <n v="0.75"/>
    <n v="1596.5927384482334"/>
    <n v="1596.5927384482334"/>
  </r>
  <r>
    <n v="1976"/>
    <x v="0"/>
    <m/>
    <x v="5"/>
    <s v="Punching Tool"/>
    <d v="2015-09-01T00:00:00"/>
    <m/>
    <m/>
    <n v="0"/>
    <m/>
    <m/>
    <n v="2922.72"/>
    <m/>
    <n v="2922.72"/>
    <n v="2922.5839999999998"/>
    <n v="0"/>
    <n v="2922.5839999999998"/>
    <n v="0.13599999999996726"/>
    <n v="0.13599999999996726"/>
    <n v="6"/>
    <n v="365"/>
    <m/>
    <n v="4.972602739726027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224.6349504057707"/>
    <n v="4013.4032028854817"/>
    <n v="211.23174752028899"/>
    <n v="0.75"/>
    <n v="158.42381064021674"/>
    <n v="211.23174752028874"/>
  </r>
  <r>
    <n v="1977"/>
    <x v="0"/>
    <m/>
    <x v="5"/>
    <s v="Panasonic 1Line 02 Phone"/>
    <d v="2015-09-01T00:00:00"/>
    <m/>
    <m/>
    <n v="0.82397260273972606"/>
    <m/>
    <m/>
    <n v="2919"/>
    <m/>
    <n v="2919"/>
    <n v="2773.05"/>
    <n v="0"/>
    <n v="2773.05"/>
    <n v="145.94999999999982"/>
    <n v="145.94999999999982"/>
    <n v="5"/>
    <n v="365"/>
    <m/>
    <n v="9.953424657534245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219.2578899909831"/>
    <n v="4008.2949954914338"/>
    <n v="210.96289449954929"/>
    <n v="0.75"/>
    <n v="158.22217087466197"/>
    <n v="210.96289449954935"/>
  </r>
  <r>
    <n v="1978"/>
    <x v="0"/>
    <m/>
    <x v="5"/>
    <s v="DVD Player "/>
    <d v="2008-02-03T00:00:00"/>
    <s v="2007-08"/>
    <m/>
    <n v="0"/>
    <m/>
    <m/>
    <n v="2900"/>
    <m/>
    <n v="2900"/>
    <n v="2755"/>
    <n v="0"/>
    <n v="2755"/>
    <n v="145"/>
    <n v="145"/>
    <n v="5"/>
    <n v="365"/>
    <m/>
    <n v="4.9150684931506845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33333333333335"/>
    <n v="6"/>
    <n v="0.95"/>
    <n v="5310.7213196486264"/>
    <n v="5045.1852536661954"/>
    <n v="265.53606598243096"/>
    <n v="0.75"/>
    <n v="199.15204948682322"/>
    <n v="265.53606598243158"/>
  </r>
  <r>
    <n v="1979"/>
    <x v="0"/>
    <m/>
    <x v="5"/>
    <s v="BedSheet Pillows Ect."/>
    <d v="2008-01-24T00:00:00"/>
    <s v="2007-08"/>
    <m/>
    <n v="1.3120057512580892E-2"/>
    <m/>
    <m/>
    <n v="2896"/>
    <m/>
    <n v="2896"/>
    <n v="2896"/>
    <n v="0"/>
    <n v="2896"/>
    <n v="0"/>
    <n v="0"/>
    <n v="10"/>
    <n v="365"/>
    <m/>
    <n v="9.8904109589041092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8333333333334"/>
    <n v="6"/>
    <n v="0.95"/>
    <n v="5448.2466553319227"/>
    <n v="5175.8343225653261"/>
    <n v="272.41233276659659"/>
    <n v="0.75"/>
    <n v="204.30924957494744"/>
    <n v="272.41233276659636"/>
  </r>
  <r>
    <n v="1980"/>
    <x v="0"/>
    <m/>
    <x v="5"/>
    <s v="External DVD Writer"/>
    <d v="2015-09-01T00:00:00"/>
    <m/>
    <m/>
    <n v="0"/>
    <m/>
    <m/>
    <n v="2822.96"/>
    <m/>
    <n v="2822.96"/>
    <n v="2822.8119999999999"/>
    <n v="0"/>
    <n v="2822.8119999999999"/>
    <n v="0.14800000000013824"/>
    <n v="0.14800000000013824"/>
    <n v="3"/>
    <n v="365"/>
    <m/>
    <n v="9.890410958904109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080.4372227231738"/>
    <n v="3876.415361587015"/>
    <n v="204.0218611361588"/>
    <n v="0.75"/>
    <n v="153.0163958521191"/>
    <n v="204.02186113615886"/>
  </r>
  <r>
    <n v="1981"/>
    <x v="0"/>
    <m/>
    <x v="5"/>
    <s v="Data Card RHWCP2210065234"/>
    <d v="2009-01-30T00:00:00"/>
    <s v="2008-09"/>
    <m/>
    <n v="0"/>
    <m/>
    <m/>
    <n v="2740"/>
    <m/>
    <n v="2740"/>
    <n v="2740"/>
    <n v="0"/>
    <n v="2740"/>
    <n v="0"/>
    <n v="0"/>
    <n v="3"/>
    <n v="365"/>
    <m/>
    <n v="4.8657534246575338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41666666666666"/>
    <n v="6"/>
    <n v="0.95"/>
    <n v="4875.5473853063841"/>
    <n v="4631.7700160410641"/>
    <n v="243.77736926531998"/>
    <n v="0.75"/>
    <n v="182.83302694898998"/>
    <n v="243.77736926531941"/>
  </r>
  <r>
    <n v="1982"/>
    <x v="0"/>
    <m/>
    <x v="5"/>
    <s v="Data Card RHWCP2210065357"/>
    <d v="2009-01-30T00:00:00"/>
    <s v="2008-09"/>
    <m/>
    <n v="0"/>
    <m/>
    <m/>
    <n v="2740"/>
    <m/>
    <n v="2740"/>
    <n v="2740"/>
    <n v="0"/>
    <n v="2740"/>
    <n v="0"/>
    <n v="0"/>
    <n v="3"/>
    <n v="365"/>
    <m/>
    <n v="9.8575342465753426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41666666666666"/>
    <n v="6"/>
    <n v="0.95"/>
    <n v="4875.5473853063841"/>
    <n v="4631.7700160410641"/>
    <n v="243.77736926531998"/>
    <n v="0.75"/>
    <n v="182.83302694898998"/>
    <n v="243.77736926531941"/>
  </r>
  <r>
    <n v="1983"/>
    <x v="0"/>
    <m/>
    <x v="5"/>
    <s v="Data Card RLGCP2000008351"/>
    <d v="2009-03-12T00:00:00"/>
    <s v="2008-09"/>
    <m/>
    <n v="0"/>
    <m/>
    <m/>
    <n v="2740"/>
    <m/>
    <n v="2740"/>
    <n v="2740"/>
    <n v="0"/>
    <n v="2740"/>
    <n v="0"/>
    <n v="0"/>
    <n v="3"/>
    <n v="365"/>
    <m/>
    <n v="9.8465753424657532"/>
    <d v="2009-03-01T00:00:00"/>
    <s v="Furniture"/>
    <n v="628"/>
    <n v="54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4.925000000000001"/>
    <n v="6"/>
    <n v="0.95"/>
    <n v="4875.5473853063841"/>
    <n v="4631.7700160410641"/>
    <n v="243.77736926531998"/>
    <n v="0.75"/>
    <n v="182.83302694898998"/>
    <n v="243.77736926531941"/>
  </r>
  <r>
    <n v="1984"/>
    <x v="0"/>
    <m/>
    <x v="5"/>
    <s v="Telephone Set"/>
    <d v="2013-09-11T00:00:00"/>
    <s v="2013-14"/>
    <m/>
    <n v="0"/>
    <m/>
    <m/>
    <n v="2709"/>
    <m/>
    <n v="2709"/>
    <n v="2708.55"/>
    <n v="0"/>
    <n v="2708.55"/>
    <n v="0.4499999999998181"/>
    <n v="0.4499999999998181"/>
    <n v="5"/>
    <n v="365"/>
    <m/>
    <n v="9.8465753424657532"/>
    <d v="2013-09-01T00:00:00"/>
    <m/>
    <m/>
    <m/>
    <m/>
    <m/>
    <m/>
    <m/>
    <s v="c. Manufacture of communication equipment"/>
    <n v="648"/>
    <n v="21"/>
    <n v="110"/>
    <n v="144"/>
    <n v="139.4"/>
    <n v="1.2672727272727273"/>
    <n v="1.2672727272727273"/>
    <n v="10.427777777777777"/>
    <n v="5"/>
    <n v="1"/>
    <n v="3433.0418181818181"/>
    <n v="3433.0418181818186"/>
    <n v="0"/>
    <n v="0.75"/>
    <n v="0"/>
    <n v="0"/>
  </r>
  <r>
    <n v="1985"/>
    <x v="0"/>
    <m/>
    <x v="5"/>
    <s v="Mixer Grinder"/>
    <d v="2010-05-14T00:00:00"/>
    <s v="2010-11"/>
    <m/>
    <n v="0"/>
    <m/>
    <m/>
    <n v="2700"/>
    <m/>
    <n v="2700"/>
    <n v="2565"/>
    <n v="0"/>
    <n v="2565"/>
    <n v="135"/>
    <n v="135"/>
    <n v="5"/>
    <n v="365"/>
    <m/>
    <n v="4.8273972602739725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2777777777778"/>
    <n v="6"/>
    <n v="0.95"/>
    <n v="4431.3957058278265"/>
    <n v="4209.8259205364348"/>
    <n v="221.56978529139178"/>
    <n v="0.75"/>
    <n v="166.17733896854384"/>
    <n v="221.56978529139153"/>
  </r>
  <r>
    <n v="1986"/>
    <x v="0"/>
    <m/>
    <x v="5"/>
    <s v="Table (dining ) Plastic moulded"/>
    <d v="2015-09-01T00:00:00"/>
    <m/>
    <m/>
    <n v="0.9616438356164384"/>
    <m/>
    <m/>
    <n v="2630"/>
    <m/>
    <n v="2630"/>
    <n v="2630"/>
    <n v="0"/>
    <n v="2630"/>
    <n v="0"/>
    <n v="0"/>
    <n v="10"/>
    <n v="365"/>
    <m/>
    <n v="4.821917808219177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801.5238954012621"/>
    <n v="3611.447700631199"/>
    <n v="190.07619477006301"/>
    <n v="0.75"/>
    <n v="142.55714607754726"/>
    <n v="190.07619477006327"/>
  </r>
  <r>
    <n v="1987"/>
    <x v="0"/>
    <m/>
    <x v="5"/>
    <s v="Bed side table (Ply wood) size"/>
    <d v="2015-09-01T00:00:00"/>
    <m/>
    <m/>
    <n v="5.0000000000000037E-2"/>
    <m/>
    <m/>
    <n v="2610.5"/>
    <m/>
    <n v="2610.5"/>
    <n v="2610.5"/>
    <n v="0"/>
    <n v="2610.5"/>
    <n v="0"/>
    <n v="0"/>
    <n v="10"/>
    <n v="365"/>
    <m/>
    <n v="9.821917808219177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773.3376916140664"/>
    <n v="3584.6708070333634"/>
    <n v="188.66688458070303"/>
    <n v="0.75"/>
    <n v="141.50016343552727"/>
    <n v="188.66688458070348"/>
  </r>
  <r>
    <n v="1988"/>
    <x v="0"/>
    <m/>
    <x v="5"/>
    <s v="Trolly"/>
    <d v="2010-05-14T00:00:00"/>
    <s v="2010-11"/>
    <m/>
    <n v="8.1765232974910385E-3"/>
    <m/>
    <m/>
    <n v="2600"/>
    <m/>
    <n v="2600"/>
    <n v="2600"/>
    <n v="0"/>
    <n v="2600"/>
    <n v="0"/>
    <n v="0"/>
    <n v="10"/>
    <n v="365"/>
    <m/>
    <n v="4.816438356164384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2777777777778"/>
    <n v="6"/>
    <n v="0.95"/>
    <n v="4267.2699389453146"/>
    <n v="4053.9064419980486"/>
    <n v="213.36349694726596"/>
    <n v="0.75"/>
    <n v="160.02262271044947"/>
    <n v="213.36349694726593"/>
  </r>
  <r>
    <n v="1989"/>
    <x v="0"/>
    <m/>
    <x v="5"/>
    <s v="Mobile Phone"/>
    <d v="2015-09-01T00:00:00"/>
    <m/>
    <m/>
    <n v="0.59109589041095889"/>
    <m/>
    <m/>
    <n v="2600"/>
    <m/>
    <n v="2600"/>
    <n v="2470"/>
    <n v="0"/>
    <n v="2470"/>
    <n v="130"/>
    <n v="130"/>
    <n v="5"/>
    <n v="365"/>
    <m/>
    <n v="4.808219178082191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758.1605049594227"/>
    <n v="3570.2524797114515"/>
    <n v="187.90802524797118"/>
    <n v="0.75"/>
    <n v="140.93101893597839"/>
    <n v="187.9080252479713"/>
  </r>
  <r>
    <n v="1990"/>
    <x v="0"/>
    <m/>
    <x v="5"/>
    <s v="Power Circutary Card"/>
    <d v="2015-09-01T00:00:00"/>
    <m/>
    <m/>
    <n v="0"/>
    <m/>
    <m/>
    <n v="2550"/>
    <m/>
    <n v="2550"/>
    <n v="2550"/>
    <n v="0"/>
    <n v="2550"/>
    <n v="0"/>
    <n v="0"/>
    <n v="6"/>
    <n v="365"/>
    <m/>
    <n v="9.80547945205479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85.888187556357"/>
    <n v="3501.5937781785392"/>
    <n v="184.29440937781783"/>
    <n v="0.75"/>
    <n v="138.22080703336337"/>
    <n v="184.29440937781803"/>
  </r>
  <r>
    <n v="1991"/>
    <x v="0"/>
    <m/>
    <x v="5"/>
    <s v="Logitech Cordless Mouse+Pendrive4Gb (S. R. Yadav/V"/>
    <d v="2015-12-17T00:00:00"/>
    <s v="2015-16"/>
    <m/>
    <n v="0.31666666666666665"/>
    <m/>
    <m/>
    <n v="2525"/>
    <m/>
    <n v="2525"/>
    <n v="2398.75"/>
    <n v="0"/>
    <n v="2398.75"/>
    <n v="126.25"/>
    <n v="126.25"/>
    <n v="3"/>
    <n v="365"/>
    <m/>
    <n v="4.8054794520547945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611111111111114"/>
    <n v="6"/>
    <n v="0.95"/>
    <n v="3585.0974313551819"/>
    <n v="3405.8425597874229"/>
    <n v="179.25487156775898"/>
    <n v="0.75"/>
    <n v="134.44115367581924"/>
    <n v="179.25487156775927"/>
  </r>
  <r>
    <n v="1992"/>
    <x v="0"/>
    <m/>
    <x v="5"/>
    <s v="Logitech Cordless Mouse+Pendrive4Gb (S. R. Yadav/V"/>
    <d v="2015-12-17T00:00:00"/>
    <s v="2015-16"/>
    <m/>
    <n v="0.31666666666666665"/>
    <m/>
    <m/>
    <n v="2525"/>
    <m/>
    <n v="2525"/>
    <n v="2398.75"/>
    <n v="0"/>
    <n v="2398.75"/>
    <n v="126.25"/>
    <n v="126.25"/>
    <n v="3"/>
    <n v="365"/>
    <m/>
    <n v="4.8054794520547945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611111111111114"/>
    <n v="6"/>
    <n v="0.95"/>
    <n v="3585.0974313551819"/>
    <n v="3405.8425597874229"/>
    <n v="179.25487156775898"/>
    <n v="0.75"/>
    <n v="134.44115367581924"/>
    <n v="179.25487156775927"/>
  </r>
  <r>
    <n v="1993"/>
    <x v="0"/>
    <m/>
    <x v="5"/>
    <s v="DVD PLAYER"/>
    <d v="2015-09-01T00:00:00"/>
    <m/>
    <m/>
    <n v="0"/>
    <m/>
    <m/>
    <n v="2500"/>
    <m/>
    <n v="2500"/>
    <n v="2493.1917808219177"/>
    <n v="0"/>
    <n v="2493.1917808219177"/>
    <n v="6.8082191780822541"/>
    <n v="6.8082191780822541"/>
    <n v="5"/>
    <n v="365"/>
    <m/>
    <n v="4.805479452054794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13.6158701532913"/>
    <n v="3432.9350766456269"/>
    <n v="180.68079350766448"/>
    <n v="0.75"/>
    <n v="135.51059513074836"/>
    <n v="180.68079350766473"/>
  </r>
  <r>
    <n v="1994"/>
    <x v="0"/>
    <m/>
    <x v="5"/>
    <s v="Two Ceiling fan"/>
    <d v="2015-09-01T00:00:00"/>
    <m/>
    <m/>
    <n v="0.94726027397260282"/>
    <m/>
    <m/>
    <n v="2500"/>
    <m/>
    <n v="2500"/>
    <n v="2375"/>
    <n v="0"/>
    <n v="2375"/>
    <n v="125"/>
    <n v="125"/>
    <n v="5"/>
    <n v="365"/>
    <m/>
    <n v="14.90410958904109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13.6158701532913"/>
    <n v="3432.9350766456269"/>
    <n v="180.68079350766448"/>
    <n v="0.75"/>
    <n v="135.51059513074836"/>
    <n v="180.68079350766473"/>
  </r>
  <r>
    <n v="1995"/>
    <x v="0"/>
    <m/>
    <x v="5"/>
    <s v="Bar"/>
    <d v="2015-09-01T00:00:00"/>
    <m/>
    <m/>
    <n v="0.27876712328767128"/>
    <m/>
    <m/>
    <n v="2500"/>
    <m/>
    <n v="2500"/>
    <n v="2375"/>
    <n v="0"/>
    <n v="2375"/>
    <n v="125"/>
    <n v="125"/>
    <n v="5"/>
    <n v="365"/>
    <m/>
    <n v="14.90410958904109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13.6158701532913"/>
    <n v="3432.9350766456269"/>
    <n v="180.68079350766448"/>
    <n v="0.75"/>
    <n v="135.51059513074836"/>
    <n v="180.68079350766473"/>
  </r>
  <r>
    <n v="1996"/>
    <x v="0"/>
    <m/>
    <x v="5"/>
    <s v="Data Card Reliance"/>
    <d v="2008-07-16T00:00:00"/>
    <s v="2008-09"/>
    <m/>
    <n v="0"/>
    <m/>
    <m/>
    <n v="2490"/>
    <m/>
    <n v="2490"/>
    <n v="2490"/>
    <n v="0"/>
    <n v="2490"/>
    <n v="0"/>
    <n v="0"/>
    <n v="3"/>
    <n v="365"/>
    <m/>
    <n v="14.904109589041095"/>
    <d v="2008-07-01T00:00:00"/>
    <s v="Furniture"/>
    <n v="628"/>
    <n v="46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580555555555556"/>
    <n v="6"/>
    <n v="0.95"/>
    <n v="4397.7153065196781"/>
    <n v="4177.8295411936942"/>
    <n v="219.88576532598381"/>
    <n v="0.75"/>
    <n v="164.91432399448786"/>
    <n v="219.8857653259841"/>
  </r>
  <r>
    <n v="1997"/>
    <x v="0"/>
    <m/>
    <x v="5"/>
    <s v="Center Tabale"/>
    <d v="2008-02-19T00:00:00"/>
    <s v="2007-08"/>
    <m/>
    <n v="1.2879322512350034E-2"/>
    <m/>
    <m/>
    <n v="2475"/>
    <m/>
    <n v="2475"/>
    <n v="2475"/>
    <n v="0"/>
    <n v="2475"/>
    <n v="0"/>
    <n v="0"/>
    <n v="10"/>
    <n v="365"/>
    <m/>
    <n v="14.904109589041095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88888888888889"/>
    <n v="6"/>
    <n v="0.95"/>
    <n v="4532.425953838052"/>
    <n v="4305.8046561461488"/>
    <n v="226.62129769190324"/>
    <n v="0.75"/>
    <n v="169.96597326892743"/>
    <n v="226.62129769190281"/>
  </r>
  <r>
    <n v="1998"/>
    <x v="0"/>
    <m/>
    <x v="5"/>
    <s v="02 48&quot; ceiling fan"/>
    <d v="2015-09-01T00:00:00"/>
    <m/>
    <m/>
    <n v="0.86232876712328776"/>
    <m/>
    <m/>
    <n v="2406.73"/>
    <m/>
    <n v="2406.73"/>
    <n v="2286.3935000000001"/>
    <n v="0"/>
    <n v="2286.3935000000001"/>
    <n v="120.33649999999989"/>
    <n v="120.33649999999989"/>
    <n v="5"/>
    <n v="365"/>
    <m/>
    <n v="14.8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478.7990892696121"/>
    <n v="3304.8591348061309"/>
    <n v="173.93995446348117"/>
    <n v="0.75"/>
    <n v="130.45496584761088"/>
    <n v="173.93995446348075"/>
  </r>
  <r>
    <n v="1999"/>
    <x v="0"/>
    <m/>
    <x v="5"/>
    <s v="TABLE"/>
    <d v="2007-11-26T00:00:00"/>
    <s v="2007-08"/>
    <m/>
    <n v="1.3701201201201203E-2"/>
    <m/>
    <m/>
    <n v="2400"/>
    <m/>
    <n v="2400"/>
    <n v="2400"/>
    <n v="0"/>
    <n v="2400"/>
    <n v="0"/>
    <n v="0"/>
    <n v="10"/>
    <n v="365"/>
    <m/>
    <n v="14.745205479452055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4495.318372929436"/>
    <n v="4270.5524542829644"/>
    <n v="224.76591864647162"/>
    <n v="0.75"/>
    <n v="168.57443898485371"/>
    <n v="224.76591864647199"/>
  </r>
  <r>
    <n v="2000"/>
    <x v="0"/>
    <m/>
    <x v="5"/>
    <s v="Key Stand"/>
    <d v="2015-09-01T00:00:00"/>
    <m/>
    <m/>
    <n v="0.98630136986301364"/>
    <m/>
    <m/>
    <n v="2383.5"/>
    <m/>
    <n v="2383.5"/>
    <n v="2383.5"/>
    <n v="0"/>
    <n v="2383.5"/>
    <n v="0"/>
    <n v="0"/>
    <n v="10"/>
    <n v="365"/>
    <m/>
    <n v="14.73972602739726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445.2213706041475"/>
    <n v="3272.9603020739396"/>
    <n v="172.26106853020792"/>
    <n v="0.75"/>
    <n v="129.19580139765594"/>
    <n v="172.26106853020752"/>
  </r>
  <r>
    <n v="2001"/>
    <x v="0"/>
    <m/>
    <x v="5"/>
    <s v="Fixed Shelf For 42U Rack"/>
    <d v="2015-09-01T00:00:00"/>
    <m/>
    <m/>
    <n v="0"/>
    <m/>
    <m/>
    <n v="2375.67"/>
    <m/>
    <n v="2375.67"/>
    <n v="2375.8865000000001"/>
    <n v="0"/>
    <n v="2375.8865000000001"/>
    <n v="-0.21649999999999636"/>
    <n v="-0.21649999999999636"/>
    <n v="3"/>
    <n v="365"/>
    <m/>
    <n v="14.73972602739726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433.9035256988277"/>
    <n v="3262.2083494138865"/>
    <n v="171.69517628494123"/>
    <n v="0.75"/>
    <n v="128.77138221370592"/>
    <n v="171.69517628494154"/>
  </r>
  <r>
    <n v="2002"/>
    <x v="0"/>
    <m/>
    <x v="5"/>
    <s v="CARRIER 1.5 TON  SPLIT AC"/>
    <d v="2019-07-29T00:00:00"/>
    <s v="2019-20"/>
    <m/>
    <n v="0.19"/>
    <m/>
    <m/>
    <n v="2360"/>
    <m/>
    <n v="2360"/>
    <n v="1200.2378082191781"/>
    <n v="448.4"/>
    <n v="1648.6378082191782"/>
    <n v="711.36219178082183"/>
    <n v="1159.7621917808219"/>
    <n v="5"/>
    <n v="365"/>
    <m/>
    <n v="14.693150684931506"/>
    <d v="2019-07-01T00:00:00"/>
    <m/>
    <m/>
    <m/>
    <m/>
    <m/>
    <m/>
    <m/>
    <s v="Air conditioner"/>
    <n v="653"/>
    <n v="91"/>
    <n v="119.4"/>
    <n v="144"/>
    <n v="122.3"/>
    <n v="1.0242881072026799"/>
    <n v="1.0242881072026799"/>
    <n v="4.5444444444444443"/>
    <n v="8"/>
    <n v="0.9"/>
    <n v="2417.3199329983245"/>
    <n v="1235.8548157453934"/>
    <n v="1181.4651172529311"/>
    <n v="0.75"/>
    <n v="886.09883793969834"/>
    <n v="886.09883793969834"/>
  </r>
  <r>
    <n v="2003"/>
    <x v="0"/>
    <m/>
    <x v="13"/>
    <s v=""/>
    <d v="2022-09-22T00:00:00"/>
    <s v="2022-23"/>
    <m/>
    <n v="0.19"/>
    <m/>
    <m/>
    <n v="0"/>
    <n v="2348.1999999999998"/>
    <n v="2348.1999999999998"/>
    <m/>
    <n v="233.46898082191777"/>
    <n v="233.46898082191777"/>
    <n v="2114.7310191780821"/>
    <n v="0"/>
    <n v="5"/>
    <n v="365"/>
    <m/>
    <n v="14.693150684931506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2348.1999999999998"/>
    <n v="410.11965277777773"/>
    <n v="1938.0803472222221"/>
    <n v="0.75"/>
    <n v="1453.5602604166666"/>
    <n v="1453.5602604166666"/>
  </r>
  <r>
    <n v="2004"/>
    <x v="0"/>
    <m/>
    <x v="5"/>
    <s v="Folding Bed Muda Etc."/>
    <d v="2008-01-25T00:00:00"/>
    <s v="2007-08"/>
    <m/>
    <n v="1.3110632183908046E-2"/>
    <m/>
    <m/>
    <n v="2330"/>
    <m/>
    <n v="2330"/>
    <n v="2330"/>
    <n v="0"/>
    <n v="2330"/>
    <n v="0"/>
    <n v="0"/>
    <n v="10"/>
    <n v="365"/>
    <m/>
    <n v="14.635616438356164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5555555555557"/>
    <n v="6"/>
    <n v="0.95"/>
    <n v="4383.4304927221619"/>
    <n v="4164.2589680860538"/>
    <n v="219.17152463610819"/>
    <n v="0.75"/>
    <n v="164.37864347708114"/>
    <n v="219.1715246361083"/>
  </r>
  <r>
    <n v="2005"/>
    <x v="0"/>
    <m/>
    <x v="10"/>
    <s v="5HP DOL starter"/>
    <d v="2014-03-18T00:00:00"/>
    <s v="2013-14"/>
    <m/>
    <n v="0.94797479452054789"/>
    <m/>
    <m/>
    <n v="2310"/>
    <m/>
    <n v="2310"/>
    <n v="2194.5"/>
    <n v="0"/>
    <n v="2194.5"/>
    <n v="115.5"/>
    <n v="115.5"/>
    <n v="40"/>
    <n v="365"/>
    <m/>
    <n v="14.635616438356164"/>
    <d v="2014-03-01T00:00:00"/>
    <m/>
    <m/>
    <m/>
    <m/>
    <m/>
    <m/>
    <m/>
    <s v="b. Manufacture of fluid power equipment"/>
    <n v="726"/>
    <n v="27"/>
    <n v="107.1"/>
    <n v="144"/>
    <n v="132.30000000000001"/>
    <n v="1.2352941176470591"/>
    <n v="1.2352941176470591"/>
    <n v="9.9083333333333332"/>
    <n v="8"/>
    <n v="0.95"/>
    <n v="2853.5294117647063"/>
    <n v="2710.8529411764707"/>
    <n v="142.67647058823559"/>
    <n v="0.75"/>
    <n v="107.00735294117669"/>
    <n v="142.67647058823545"/>
  </r>
  <r>
    <n v="2006"/>
    <x v="0"/>
    <m/>
    <x v="5"/>
    <s v="PANSONIC WALL MOUNTING KIT"/>
    <d v="2012-04-01T00:00:00"/>
    <s v="2012-13"/>
    <m/>
    <n v="6.3216543730242353E-2"/>
    <m/>
    <m/>
    <n v="2310"/>
    <m/>
    <n v="2310"/>
    <n v="1464.3489199157009"/>
    <n v="146.03021601685984"/>
    <n v="1610.3791359325608"/>
    <n v="699.62086406743924"/>
    <n v="845.65108008429911"/>
    <n v="15"/>
    <n v="365"/>
    <m/>
    <n v="14.63561643835616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563.936477382098"/>
    <n v="3385.7396535129928"/>
    <n v="178.19682386910517"/>
    <n v="0.75"/>
    <n v="133.64761790182888"/>
    <n v="178.19682386910506"/>
  </r>
  <r>
    <n v="2007"/>
    <x v="0"/>
    <m/>
    <x v="5"/>
    <s v="Centre Table"/>
    <d v="2010-06-17T00:00:00"/>
    <s v="2010-11"/>
    <m/>
    <n v="8.0538393645189742E-3"/>
    <m/>
    <m/>
    <n v="2280"/>
    <m/>
    <n v="2280"/>
    <n v="2280"/>
    <n v="0"/>
    <n v="2280"/>
    <n v="0"/>
    <n v="0"/>
    <n v="10"/>
    <n v="365"/>
    <m/>
    <n v="14.635616438356164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3727.7410397263247"/>
    <n v="3541.3539877400085"/>
    <n v="186.38705198631624"/>
    <n v="0.75"/>
    <n v="139.79028898973718"/>
    <n v="186.38705198631641"/>
  </r>
  <r>
    <n v="2008"/>
    <x v="0"/>
    <m/>
    <x v="5"/>
    <s v="Computer Table"/>
    <d v="2015-09-01T00:00:00"/>
    <m/>
    <m/>
    <n v="0.98630136986301375"/>
    <m/>
    <m/>
    <n v="2270"/>
    <m/>
    <n v="2270"/>
    <n v="2270"/>
    <n v="0"/>
    <n v="2270"/>
    <n v="0"/>
    <n v="0"/>
    <n v="10"/>
    <n v="365"/>
    <m/>
    <n v="14.6356164383561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81.1632100991883"/>
    <n v="3117.1050495942291"/>
    <n v="164.05816050495923"/>
    <n v="0.75"/>
    <n v="123.04362037871942"/>
    <n v="164.05816050495957"/>
  </r>
  <r>
    <n v="2009"/>
    <x v="0"/>
    <m/>
    <x v="5"/>
    <s v="Dol Starter"/>
    <d v="2015-09-01T00:00:00"/>
    <m/>
    <m/>
    <n v="0.40479452054794524"/>
    <m/>
    <m/>
    <n v="2257.5"/>
    <m/>
    <n v="2257.5"/>
    <n v="2144.625"/>
    <n v="0"/>
    <n v="2144.625"/>
    <n v="112.875"/>
    <n v="112.875"/>
    <n v="5"/>
    <n v="365"/>
    <m/>
    <n v="14.6356164383561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63.095130748422"/>
    <n v="3099.9403742110007"/>
    <n v="163.15475653742124"/>
    <n v="0.75"/>
    <n v="122.36606740306593"/>
    <n v="163.15475653742124"/>
  </r>
  <r>
    <n v="2010"/>
    <x v="0"/>
    <m/>
    <x v="5"/>
    <s v="600VA UPS"/>
    <d v="2015-09-01T00:00:00"/>
    <m/>
    <m/>
    <n v="0.91438356164383561"/>
    <m/>
    <m/>
    <n v="2257.5"/>
    <m/>
    <n v="2257.5"/>
    <n v="2144.625"/>
    <n v="0"/>
    <n v="2144.625"/>
    <n v="112.875"/>
    <n v="112.875"/>
    <n v="5"/>
    <n v="365"/>
    <m/>
    <n v="14.6356164383561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63.095130748422"/>
    <n v="3099.9403742110007"/>
    <n v="163.15475653742124"/>
    <n v="0.75"/>
    <n v="122.36606740306593"/>
    <n v="163.15475653742124"/>
  </r>
  <r>
    <n v="2011"/>
    <x v="0"/>
    <m/>
    <x v="5"/>
    <s v="Mandir &amp; TV Tabale"/>
    <d v="2008-02-14T00:00:00"/>
    <s v="2007-08"/>
    <m/>
    <n v="1.2924929178470256E-2"/>
    <m/>
    <m/>
    <n v="2250"/>
    <m/>
    <n v="2250"/>
    <n v="2250"/>
    <n v="0"/>
    <n v="2250"/>
    <n v="0"/>
    <n v="0"/>
    <n v="10"/>
    <n v="365"/>
    <m/>
    <n v="14.635616438356164"/>
    <d v="2008-02-01T00:00:00"/>
    <s v="T.V.Sets"/>
    <n v="742"/>
    <n v="41"/>
    <n v="79.599999999999994"/>
    <n v="90"/>
    <n v="73.099999999999994"/>
    <n v="0.91834170854271358"/>
    <s v="Colour TV"/>
    <n v="652"/>
    <n v="4"/>
    <n v="97.5"/>
    <n v="144"/>
    <n v="95.4"/>
    <n v="0.97846153846153849"/>
    <n v="0.89856204097410131"/>
    <n v="16.002777777777776"/>
    <n v="8"/>
    <n v="0.9"/>
    <n v="2021.7645921917278"/>
    <n v="1819.5881329725551"/>
    <n v="202.17645921917278"/>
    <n v="0.75"/>
    <n v="151.63234441437959"/>
    <n v="202.17645921917273"/>
  </r>
  <r>
    <n v="2012"/>
    <x v="0"/>
    <m/>
    <x v="5"/>
    <s v="Center Table (SCG)"/>
    <d v="2008-09-05T00:00:00"/>
    <s v="2008-09"/>
    <m/>
    <n v="1.129331683168317E-2"/>
    <m/>
    <m/>
    <n v="2250"/>
    <m/>
    <n v="2250"/>
    <n v="2250"/>
    <n v="0"/>
    <n v="2250"/>
    <n v="0"/>
    <n v="0"/>
    <n v="10"/>
    <n v="365"/>
    <m/>
    <n v="14.635616438356164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4444444444445"/>
    <n v="6"/>
    <n v="0.95"/>
    <n v="3973.8391323972992"/>
    <n v="3775.1471757774343"/>
    <n v="198.69195661986487"/>
    <n v="0.75"/>
    <n v="149.01896746489865"/>
    <n v="198.69195661986512"/>
  </r>
  <r>
    <n v="2013"/>
    <x v="0"/>
    <m/>
    <x v="5"/>
    <s v="Office Table"/>
    <d v="2012-04-01T00:00:00"/>
    <s v="2012-13"/>
    <m/>
    <n v="0.05"/>
    <m/>
    <m/>
    <n v="2250"/>
    <m/>
    <n v="2250"/>
    <n v="2250"/>
    <n v="0"/>
    <n v="2250"/>
    <n v="0"/>
    <n v="0"/>
    <n v="10"/>
    <n v="365"/>
    <m/>
    <n v="14.63561643835616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471.3666987487968"/>
    <n v="3297.7983638113565"/>
    <n v="173.56833493744034"/>
    <n v="0.75"/>
    <n v="130.17625120308026"/>
    <n v="173.56833493744"/>
  </r>
  <r>
    <n v="2014"/>
    <x v="0"/>
    <m/>
    <x v="5"/>
    <s v="Sokkia AP61L Range Pole Level"/>
    <d v="2015-09-01T00:00:00"/>
    <m/>
    <m/>
    <n v="0"/>
    <m/>
    <m/>
    <n v="2244"/>
    <m/>
    <n v="2244"/>
    <n v="2243.8000000000002"/>
    <n v="0"/>
    <n v="2243.8000000000002"/>
    <n v="0.1999999999998181"/>
    <n v="0.1999999999998181"/>
    <n v="5"/>
    <n v="365"/>
    <m/>
    <n v="14.32328767123287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43.5816050495941"/>
    <n v="3081.4025247971144"/>
    <n v="162.17908025247971"/>
    <n v="0.75"/>
    <n v="121.63431018935978"/>
    <n v="162.17908025247985"/>
  </r>
  <r>
    <n v="2015"/>
    <x v="0"/>
    <m/>
    <x v="5"/>
    <s v="Dining Table"/>
    <d v="2010-05-14T00:00:00"/>
    <s v="2010-11"/>
    <m/>
    <n v="8.1765232974910385E-3"/>
    <m/>
    <m/>
    <n v="2200"/>
    <m/>
    <n v="2200"/>
    <n v="2200"/>
    <n v="0"/>
    <n v="2200"/>
    <n v="0"/>
    <n v="0"/>
    <n v="10"/>
    <n v="365"/>
    <m/>
    <n v="9.8054794520547937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2777777777778"/>
    <n v="6"/>
    <n v="0.95"/>
    <n v="3610.7668714152665"/>
    <n v="3430.2285278445029"/>
    <n v="180.53834357076357"/>
    <n v="0.75"/>
    <n v="135.40375767807268"/>
    <n v="180.53834357076349"/>
  </r>
  <r>
    <n v="2016"/>
    <x v="0"/>
    <m/>
    <x v="5"/>
    <s v="DTH Set"/>
    <d v="2015-09-01T00:00:00"/>
    <m/>
    <m/>
    <n v="0"/>
    <m/>
    <m/>
    <n v="2189.9899999999998"/>
    <m/>
    <n v="2189.9899999999998"/>
    <n v="2080.4904999999999"/>
    <n v="0"/>
    <n v="2080.4904999999999"/>
    <n v="109.4994999999999"/>
    <n v="109.4994999999999"/>
    <n v="5"/>
    <n v="365"/>
    <m/>
    <n v="2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165.5130477908019"/>
    <n v="3007.2373954012619"/>
    <n v="158.27565238954003"/>
    <n v="0.75"/>
    <n v="118.70673929215502"/>
    <n v="158.27565238954023"/>
  </r>
  <r>
    <n v="2017"/>
    <x v="0"/>
    <m/>
    <x v="5"/>
    <s v="CELLING MOUNTING KIT FOR PROJEC"/>
    <d v="2015-09-01T00:00:00"/>
    <m/>
    <m/>
    <n v="9.2465753424657585E-2"/>
    <m/>
    <m/>
    <n v="2156.5"/>
    <m/>
    <n v="2156.5"/>
    <n v="2048.6750000000002"/>
    <n v="0"/>
    <n v="2048.6750000000002"/>
    <n v="107.82499999999982"/>
    <n v="107.82499999999982"/>
    <n v="5"/>
    <n v="365"/>
    <m/>
    <n v="2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117.1050495942291"/>
    <n v="2961.2497971145176"/>
    <n v="155.85525247971145"/>
    <n v="0.75"/>
    <n v="116.89143935978359"/>
    <n v="155.8552524797116"/>
  </r>
  <r>
    <n v="2018"/>
    <x v="0"/>
    <m/>
    <x v="5"/>
    <s v="Utencils ( Usha Mixer Grinder)"/>
    <d v="2008-04-10T00:00:00"/>
    <s v="2008-09"/>
    <m/>
    <n v="0"/>
    <m/>
    <m/>
    <n v="2150"/>
    <m/>
    <n v="2150"/>
    <n v="2042.5"/>
    <n v="0"/>
    <n v="2042.5"/>
    <n v="107.5"/>
    <n v="107.5"/>
    <n v="5"/>
    <n v="365"/>
    <m/>
    <n v="2.9945205479452053"/>
    <d v="2008-04-01T00:00:00"/>
    <s v="Furniture"/>
    <n v="628"/>
    <n v="43"/>
    <n v="119.5"/>
    <n v="90"/>
    <n v="138.4"/>
    <n v="1.1581589958158995"/>
    <s v="a. Manufacture of furniture"/>
    <n v="844"/>
    <n v="4"/>
    <n v="103.9"/>
    <n v="144"/>
    <n v="160.30000000000001"/>
    <n v="1.5428296438883542"/>
    <n v="1.7868420310807382"/>
    <n v="15.847222222222221"/>
    <n v="6"/>
    <n v="0.95"/>
    <n v="3841.7103668235873"/>
    <n v="3649.6248484824073"/>
    <n v="192.08551834117998"/>
    <n v="0.75"/>
    <n v="144.06413875588498"/>
    <n v="192.08551834117952"/>
  </r>
  <r>
    <n v="2019"/>
    <x v="0"/>
    <m/>
    <x v="5"/>
    <s v="Push Button telephone Panasonic-2375"/>
    <d v="2015-09-01T00:00:00"/>
    <m/>
    <m/>
    <n v="0"/>
    <m/>
    <m/>
    <n v="2150"/>
    <m/>
    <n v="2150"/>
    <n v="2144.027397260274"/>
    <n v="0"/>
    <n v="2144.027397260274"/>
    <n v="5.9726027397259713"/>
    <n v="5.9726027397259713"/>
    <n v="5"/>
    <n v="365"/>
    <m/>
    <n v="2.9917808219178084"/>
    <d v="2015-09-01T00:00:00"/>
    <m/>
    <m/>
    <m/>
    <m/>
    <m/>
    <m/>
    <m/>
    <s v="c. Manufacture of communication equipment"/>
    <n v="648"/>
    <n v="45"/>
    <n v="104.1"/>
    <n v="144"/>
    <n v="139.4"/>
    <n v="1.3390970220941403"/>
    <n v="1.3390970220941403"/>
    <n v="8.4555555555555557"/>
    <n v="5"/>
    <n v="1"/>
    <n v="2879.0585975024014"/>
    <n v="2879.0585975024014"/>
    <n v="0"/>
    <n v="0.75"/>
    <n v="0"/>
    <n v="0"/>
  </r>
  <r>
    <n v="2020"/>
    <x v="0"/>
    <m/>
    <x v="5"/>
    <s v="Ex-Trim (Crntral Tabal)"/>
    <d v="2008-01-03T00:00:00"/>
    <s v="2007-08"/>
    <m/>
    <n v="1.3321167883211679E-2"/>
    <m/>
    <m/>
    <n v="2137.5"/>
    <m/>
    <n v="2137.5"/>
    <n v="2137.5"/>
    <n v="0"/>
    <n v="2137.5"/>
    <n v="0"/>
    <n v="0"/>
    <n v="10"/>
    <n v="365"/>
    <m/>
    <n v="2.9945205479452053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116666666666667"/>
    <n v="6"/>
    <n v="0.95"/>
    <n v="4021.2801193964037"/>
    <n v="3820.2161134265834"/>
    <n v="201.0640059698203"/>
    <n v="0.75"/>
    <n v="150.79800447736523"/>
    <n v="201.06400596982036"/>
  </r>
  <r>
    <n v="2021"/>
    <x v="0"/>
    <m/>
    <x v="5"/>
    <s v="RajKumar Sharma"/>
    <d v="2009-05-15T00:00:00"/>
    <s v="2009-10"/>
    <m/>
    <n v="0"/>
    <m/>
    <m/>
    <n v="2100"/>
    <m/>
    <n v="2100"/>
    <n v="2100"/>
    <n v="0"/>
    <n v="2100"/>
    <n v="0"/>
    <n v="0"/>
    <n v="5"/>
    <n v="365"/>
    <m/>
    <n v="2.9945205479452053"/>
    <d v="2009-05-01T00:00:00"/>
    <s v="Furniture"/>
    <n v="628"/>
    <n v="56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75"/>
    <n v="6"/>
    <n v="0.95"/>
    <n v="3746.098644107863"/>
    <n v="3558.79371190247"/>
    <n v="187.30493220539302"/>
    <n v="0.75"/>
    <n v="140.47869915404476"/>
    <n v="187.30493220539333"/>
  </r>
  <r>
    <n v="2022"/>
    <x v="0"/>
    <m/>
    <x v="5"/>
    <s v="Chair"/>
    <d v="2010-05-14T00:00:00"/>
    <s v="2010-11"/>
    <m/>
    <n v="8.1765232974910385E-3"/>
    <m/>
    <m/>
    <n v="2080"/>
    <m/>
    <n v="2080"/>
    <n v="2080"/>
    <n v="0"/>
    <n v="2080"/>
    <n v="0"/>
    <n v="0"/>
    <n v="10"/>
    <n v="365"/>
    <m/>
    <n v="9.8054794520547937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2777777777778"/>
    <n v="6"/>
    <n v="0.95"/>
    <n v="3413.8159511562517"/>
    <n v="3243.1251535984393"/>
    <n v="170.6907975578124"/>
    <n v="0.75"/>
    <n v="128.0180981683593"/>
    <n v="170.69079755781274"/>
  </r>
  <r>
    <n v="2023"/>
    <x v="0"/>
    <m/>
    <x v="5"/>
    <s v="Crimpiting Tool"/>
    <d v="2015-09-01T00:00:00"/>
    <m/>
    <m/>
    <n v="0"/>
    <m/>
    <m/>
    <n v="2072.2199999999998"/>
    <m/>
    <n v="2072.2199999999998"/>
    <n v="2072.6089999999999"/>
    <n v="0"/>
    <n v="2072.6089999999999"/>
    <n v="-0.38900000000012369"/>
    <n v="-0.38900000000012369"/>
    <n v="6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995.2828313796208"/>
    <n v="2845.5186898106394"/>
    <n v="149.76414156898136"/>
    <n v="0.75"/>
    <n v="112.32310617673602"/>
    <n v="149.76414156898116"/>
  </r>
  <r>
    <n v="2024"/>
    <x v="0"/>
    <m/>
    <x v="5"/>
    <s v="PORTA CABIN &amp; SECURITY GA"/>
    <d v="2021-10-16T00:00:00"/>
    <s v="2021-22"/>
    <m/>
    <n v="0.19"/>
    <m/>
    <m/>
    <n v="2021.61"/>
    <m/>
    <n v="2021.61"/>
    <n v="175.74160356164381"/>
    <n v="384.10589999999996"/>
    <n v="559.84750356164375"/>
    <n v="1461.7624964383563"/>
    <n v="1845.8683964383561"/>
    <n v="5"/>
    <n v="1"/>
    <m/>
    <m/>
    <d v="2021-10-01T00:00:00"/>
    <m/>
    <m/>
    <m/>
    <m/>
    <m/>
    <m/>
    <m/>
    <s v="a. Manufacture of furniture"/>
    <n v="844"/>
    <n v="118"/>
    <n v="151"/>
    <n v="144"/>
    <n v="160.30000000000001"/>
    <n v="1.0615894039735101"/>
    <n v="1.0615894039735101"/>
    <n v="2.3305555555555557"/>
    <n v="6"/>
    <n v="0.95"/>
    <n v="2146.1197549668877"/>
    <n v="791.92812532238793"/>
    <n v="1354.1916296444997"/>
    <n v="0.75"/>
    <n v="1015.6437222333748"/>
    <n v="1015.6437222333748"/>
  </r>
  <r>
    <n v="2025"/>
    <x v="0"/>
    <m/>
    <x v="5"/>
    <s v="Gym ball"/>
    <d v="2015-09-01T00:00:00"/>
    <m/>
    <m/>
    <n v="0.27876712328767117"/>
    <m/>
    <m/>
    <n v="2000.01"/>
    <m/>
    <n v="2000.01"/>
    <n v="1900.0094999999999"/>
    <n v="0"/>
    <n v="1900.0094999999999"/>
    <n v="100.0005000000001"/>
    <n v="100.0005000000001"/>
    <n v="5"/>
    <n v="54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890.9071505861134"/>
    <n v="2746.361793056808"/>
    <n v="144.54535752930542"/>
    <n v="0.75"/>
    <n v="108.40901814697907"/>
    <n v="144.54535752930579"/>
  </r>
  <r>
    <n v="2026"/>
    <x v="0"/>
    <m/>
    <x v="5"/>
    <s v="CHAIRS"/>
    <d v="2007-12-27T00:00:00"/>
    <s v="2007-08"/>
    <m/>
    <n v="1.338958180484226E-2"/>
    <m/>
    <m/>
    <n v="2000"/>
    <m/>
    <n v="2000"/>
    <n v="2000"/>
    <n v="0"/>
    <n v="2000"/>
    <n v="0"/>
    <n v="0"/>
    <n v="10"/>
    <n v="60"/>
    <m/>
    <m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33333333333333"/>
    <n v="6"/>
    <n v="0.95"/>
    <n v="3746.0986441078635"/>
    <n v="3558.7937119024705"/>
    <n v="187.30493220539302"/>
    <n v="0.75"/>
    <n v="140.47869915404476"/>
    <n v="187.30493220539333"/>
  </r>
  <r>
    <n v="2027"/>
    <x v="0"/>
    <m/>
    <x v="5"/>
    <s v="Micotek Trolly (singhal)"/>
    <d v="2008-04-23T00:00:00"/>
    <s v="2008-09"/>
    <m/>
    <n v="0"/>
    <m/>
    <m/>
    <n v="2000"/>
    <m/>
    <n v="2000"/>
    <n v="2000"/>
    <n v="0"/>
    <n v="2000"/>
    <n v="0"/>
    <n v="0"/>
    <n v="5"/>
    <n v="331"/>
    <m/>
    <m/>
    <d v="2008-04-01T00:00:00"/>
    <s v="Furniture"/>
    <n v="628"/>
    <n v="43"/>
    <n v="119.5"/>
    <n v="90"/>
    <n v="138.4"/>
    <n v="1.1581589958158995"/>
    <s v="a. Manufacture of furniture"/>
    <n v="844"/>
    <n v="4"/>
    <n v="103.9"/>
    <n v="144"/>
    <n v="160.30000000000001"/>
    <n v="1.5428296438883542"/>
    <n v="1.7868420310807382"/>
    <n v="15.811111111111112"/>
    <n v="6"/>
    <n v="0.95"/>
    <n v="3573.6840621614765"/>
    <n v="3394.9998590534028"/>
    <n v="178.68420310807369"/>
    <n v="0.75"/>
    <n v="134.01315233105527"/>
    <n v="178.68420310807397"/>
  </r>
  <r>
    <n v="2028"/>
    <x v="0"/>
    <m/>
    <x v="5"/>
    <s v="Mobile Model (B239)tata sams"/>
    <d v="2009-01-13T00:00:00"/>
    <s v="2008-09"/>
    <m/>
    <n v="0"/>
    <m/>
    <m/>
    <n v="2000"/>
    <m/>
    <n v="2000"/>
    <n v="2000"/>
    <n v="0"/>
    <n v="2000"/>
    <n v="0"/>
    <n v="0"/>
    <n v="5"/>
    <n v="1"/>
    <m/>
    <m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88888888888889"/>
    <n v="6"/>
    <n v="0.95"/>
    <n v="3558.7937119024705"/>
    <n v="3380.8540263073469"/>
    <n v="177.93968559512359"/>
    <n v="0.75"/>
    <n v="133.45476419634269"/>
    <n v="177.93968559512368"/>
  </r>
  <r>
    <n v="2029"/>
    <x v="0"/>
    <m/>
    <x v="5"/>
    <s v="Telephone ,"/>
    <d v="2008-04-11T00:00:00"/>
    <s v="2008-09"/>
    <m/>
    <n v="0"/>
    <m/>
    <m/>
    <n v="1976"/>
    <m/>
    <n v="1976"/>
    <n v="1976.2"/>
    <n v="0"/>
    <n v="1976.2"/>
    <n v="-0.20000000000004547"/>
    <n v="-0.20000000000004547"/>
    <n v="5"/>
    <n v="1"/>
    <m/>
    <m/>
    <d v="2008-04-01T00:00:00"/>
    <s v="l.  COMMUNICATION EQUIPMENTS"/>
    <n v="758"/>
    <n v="43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844444444444445"/>
    <n v="5"/>
    <n v="1"/>
    <n v="2649.6287323396609"/>
    <n v="2649.6287323396609"/>
    <n v="0"/>
    <n v="0.75"/>
    <n v="0"/>
    <n v="0"/>
  </r>
  <r>
    <n v="2030"/>
    <x v="0"/>
    <m/>
    <x v="5"/>
    <s v="HP LAPTOP 348 G4(G.D. SINGAL)"/>
    <d v="2018-12-28T00:00:00"/>
    <s v="2018-19"/>
    <m/>
    <n v="0.31666666666666665"/>
    <m/>
    <m/>
    <n v="1947"/>
    <m/>
    <n v="1947"/>
    <n v="1849.4327397260272"/>
    <n v="0"/>
    <n v="1849.4327397260272"/>
    <n v="97.567260273972806"/>
    <n v="97.567260273972806"/>
    <n v="3"/>
    <n v="1"/>
    <m/>
    <m/>
    <d v="2018-12-01T00:00:00"/>
    <m/>
    <m/>
    <m/>
    <m/>
    <m/>
    <m/>
    <m/>
    <s v="Laptops"/>
    <n v="646"/>
    <n v="84"/>
    <n v="154.1"/>
    <n v="144"/>
    <n v="154.1"/>
    <n v="1"/>
    <n v="1"/>
    <n v="5.1305555555555555"/>
    <n v="5"/>
    <n v="1"/>
    <n v="1947"/>
    <n v="1947.0000000000002"/>
    <n v="0"/>
    <n v="0.75"/>
    <n v="0"/>
    <n v="0"/>
  </r>
  <r>
    <n v="2031"/>
    <x v="0"/>
    <m/>
    <x v="5"/>
    <s v="Laptop Adaptor"/>
    <d v="2010-07-07T00:00:00"/>
    <s v="2010-11"/>
    <m/>
    <n v="0"/>
    <m/>
    <m/>
    <n v="1942"/>
    <m/>
    <n v="1942"/>
    <n v="1844.9"/>
    <n v="0"/>
    <n v="1844.9"/>
    <n v="97.099999999999909"/>
    <n v="97.099999999999909"/>
    <n v="3"/>
    <n v="1"/>
    <m/>
    <m/>
    <d v="2010-07-01T00:00:00"/>
    <s v="Computers"/>
    <n v="756"/>
    <n v="70"/>
    <n v="83.1"/>
    <n v="90"/>
    <n v="87"/>
    <n v="1.0469314079422383"/>
    <s v="Laptops"/>
    <n v="646"/>
    <n v="4"/>
    <n v="91.7"/>
    <n v="144"/>
    <n v="154.1"/>
    <n v="1.6804798255179934"/>
    <n v="1.7593471097480797"/>
    <n v="13.605555555555556"/>
    <n v="5"/>
    <n v="1"/>
    <n v="3416.6520871307707"/>
    <n v="3416.6520871307712"/>
    <n v="0"/>
    <n v="0.75"/>
    <n v="0"/>
    <n v="0"/>
  </r>
  <r>
    <n v="2032"/>
    <x v="0"/>
    <m/>
    <x v="5"/>
    <s v="CAR FAN"/>
    <d v="2015-09-01T00:00:00"/>
    <m/>
    <m/>
    <n v="0"/>
    <m/>
    <m/>
    <n v="1900"/>
    <m/>
    <n v="1900"/>
    <n v="1894.5342465753424"/>
    <n v="0"/>
    <n v="1894.5342465753424"/>
    <n v="5.4657534246575779"/>
    <n v="5.4657534246575779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746.3480613165011"/>
    <n v="2609.030658250676"/>
    <n v="137.31740306582515"/>
    <n v="0.75"/>
    <n v="102.98805229936886"/>
    <n v="137.31740306582518"/>
  </r>
  <r>
    <n v="2033"/>
    <x v="0"/>
    <m/>
    <x v="5"/>
    <s v="1.5 SQMM 3C CU CABLE"/>
    <d v="2013-08-30T00:00:00"/>
    <s v="2013-14"/>
    <m/>
    <n v="6.397738072609771E-2"/>
    <m/>
    <m/>
    <n v="1890"/>
    <m/>
    <n v="1890"/>
    <n v="1019.9732020580493"/>
    <n v="120.91724957232468"/>
    <n v="1140.8904516303739"/>
    <n v="749.10954836962605"/>
    <n v="870.02679794195069"/>
    <n v="15"/>
    <n v="1"/>
    <m/>
    <m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58333333333334"/>
    <n v="6"/>
    <n v="0.95"/>
    <n v="2746.7543064369902"/>
    <n v="2609.4165911151404"/>
    <n v="137.33771532184983"/>
    <n v="0.75"/>
    <n v="103.00328649138737"/>
    <n v="137.33771532184963"/>
  </r>
  <r>
    <n v="2034"/>
    <x v="0"/>
    <m/>
    <x v="5"/>
    <s v="50NB GI Elbow"/>
    <d v="2015-09-01T00:00:00"/>
    <m/>
    <m/>
    <n v="0.42397260273972598"/>
    <m/>
    <m/>
    <n v="1890"/>
    <m/>
    <n v="1890"/>
    <n v="1795.5"/>
    <n v="0"/>
    <n v="1795.5"/>
    <n v="94.5"/>
    <n v="94.5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731.8935978358882"/>
    <n v="2595.2989179440938"/>
    <n v="136.59467989179439"/>
    <n v="0.75"/>
    <n v="102.44600991884579"/>
    <n v="136.59467989179453"/>
  </r>
  <r>
    <n v="2035"/>
    <x v="0"/>
    <m/>
    <x v="5"/>
    <s v="Wall Mounted Fan"/>
    <d v="2019-03-31T00:00:00"/>
    <s v="2018-19"/>
    <m/>
    <n v="9.5000000000000001E-2"/>
    <m/>
    <m/>
    <n v="1885.62"/>
    <m/>
    <n v="1885.62"/>
    <n v="537.89247780821916"/>
    <n v="179.13389999999998"/>
    <n v="717.02637780821919"/>
    <n v="1168.5936221917807"/>
    <n v="1347.7275221917807"/>
    <n v="10"/>
    <n v="1"/>
    <m/>
    <m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2334.0917837837837"/>
    <n v="1801.627095608108"/>
    <n v="532.46468817567575"/>
    <n v="0.75"/>
    <n v="399.34851613175681"/>
    <n v="399.34851613175681"/>
  </r>
  <r>
    <n v="2036"/>
    <x v="0"/>
    <m/>
    <x v="5"/>
    <s v="Plastic Chair With Arms"/>
    <d v="2021-03-31T00:00:00"/>
    <s v="2020-21"/>
    <m/>
    <n v="9.5000000000000001E-2"/>
    <m/>
    <m/>
    <n v="1878.56"/>
    <m/>
    <n v="1878.56"/>
    <n v="178.95214027397262"/>
    <n v="178.4632"/>
    <n v="357.41534027397262"/>
    <n v="1521.1446597260274"/>
    <n v="1699.6078597260273"/>
    <n v="10"/>
    <n v="210"/>
    <m/>
    <m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2102.8852513966485"/>
    <n v="957.25089047951599"/>
    <n v="1145.6343609171327"/>
    <n v="0.75"/>
    <n v="859.22577068784949"/>
    <n v="859.22577068784949"/>
  </r>
  <r>
    <n v="2037"/>
    <x v="0"/>
    <m/>
    <x v="5"/>
    <s v="Fibre Moulded Cushion Chair with Arm"/>
    <d v="2015-09-01T00:00:00"/>
    <m/>
    <m/>
    <n v="5.0000000000000024E-2"/>
    <m/>
    <m/>
    <n v="1850.63"/>
    <m/>
    <n v="1850.63"/>
    <n v="1850.63"/>
    <n v="0"/>
    <n v="1850.63"/>
    <n v="0"/>
    <n v="0"/>
    <n v="10"/>
    <n v="213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674.9863751127141"/>
    <n v="2541.237056357078"/>
    <n v="133.74931875563607"/>
    <n v="0.75"/>
    <n v="100.31198906672705"/>
    <n v="133.74931875563581"/>
  </r>
  <r>
    <n v="2038"/>
    <x v="0"/>
    <m/>
    <x v="5"/>
    <s v="Water filter"/>
    <d v="2010-07-15T00:00:00"/>
    <s v="2010-11"/>
    <m/>
    <n v="0"/>
    <m/>
    <m/>
    <n v="1850"/>
    <m/>
    <n v="1850"/>
    <n v="1850"/>
    <n v="0"/>
    <n v="1850"/>
    <n v="0"/>
    <n v="0"/>
    <n v="5"/>
    <n v="233"/>
    <m/>
    <m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3024.7021594270618"/>
    <n v="2873.4670514557083"/>
    <n v="151.2351079713535"/>
    <n v="0.75"/>
    <n v="113.42633097851513"/>
    <n v="151.23510797135322"/>
  </r>
  <r>
    <n v="2039"/>
    <x v="0"/>
    <m/>
    <x v="5"/>
    <s v="Intergrated Finger Prit Reader ( Punit Gupta)"/>
    <d v="2008-02-21T00:00:00"/>
    <s v="2007-08"/>
    <m/>
    <n v="0"/>
    <m/>
    <m/>
    <n v="1840"/>
    <m/>
    <n v="1840"/>
    <n v="1840"/>
    <n v="0"/>
    <n v="1840"/>
    <n v="0"/>
    <n v="0"/>
    <n v="3"/>
    <n v="292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83333333333333"/>
    <n v="6"/>
    <n v="0.95"/>
    <n v="3369.5611131563696"/>
    <n v="3201.0830574985507"/>
    <n v="168.47805565781891"/>
    <n v="0.75"/>
    <n v="126.35854174336419"/>
    <n v="168.47805565781863"/>
  </r>
  <r>
    <n v="2040"/>
    <x v="0"/>
    <m/>
    <x v="5"/>
    <s v="Exhaust fan 200mm"/>
    <d v="2015-09-01T00:00:00"/>
    <m/>
    <m/>
    <n v="0"/>
    <m/>
    <m/>
    <n v="1800.11"/>
    <m/>
    <n v="1800.11"/>
    <n v="1710.1044999999999"/>
    <n v="0"/>
    <n v="1710.1044999999999"/>
    <n v="90.005499999999984"/>
    <n v="90.005499999999984"/>
    <n v="5"/>
    <n v="297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601.9624256086563"/>
    <n v="2471.8643043282236"/>
    <n v="130.09812128043268"/>
    <n v="0.75"/>
    <n v="97.573590960324509"/>
    <n v="130.09812128043293"/>
  </r>
  <r>
    <n v="2041"/>
    <x v="0"/>
    <m/>
    <x v="5"/>
    <s v="Gadda &amp; pillow"/>
    <d v="2008-02-15T00:00:00"/>
    <s v="2007-08"/>
    <m/>
    <n v="1.2915782024062279E-2"/>
    <m/>
    <m/>
    <n v="1800"/>
    <m/>
    <n v="1800"/>
    <n v="1800"/>
    <n v="0"/>
    <n v="1800"/>
    <n v="0"/>
    <n v="0"/>
    <n v="10"/>
    <n v="297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"/>
    <n v="6"/>
    <n v="0.95"/>
    <n v="3296.3097846094925"/>
    <n v="3131.4942953790178"/>
    <n v="164.81548923047467"/>
    <n v="0.75"/>
    <n v="123.611616922856"/>
    <n v="164.81548923047478"/>
  </r>
  <r>
    <n v="2042"/>
    <x v="0"/>
    <m/>
    <x v="5"/>
    <s v="Gadda &amp; pillow"/>
    <d v="2008-02-13T00:00:00"/>
    <s v="2007-08"/>
    <m/>
    <n v="1.2934089298369948E-2"/>
    <m/>
    <m/>
    <n v="1800"/>
    <m/>
    <n v="1800"/>
    <n v="1800"/>
    <n v="0"/>
    <n v="1800"/>
    <n v="0"/>
    <n v="0"/>
    <n v="10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05555555555556"/>
    <n v="6"/>
    <n v="0.95"/>
    <n v="3296.3097846094925"/>
    <n v="3131.4942953790178"/>
    <n v="164.81548923047467"/>
    <n v="0.75"/>
    <n v="123.611616922856"/>
    <n v="164.81548923047478"/>
  </r>
  <r>
    <n v="2043"/>
    <x v="0"/>
    <m/>
    <x v="5"/>
    <s v="Gadda &amp; pillow"/>
    <d v="2008-02-29T00:00:00"/>
    <s v="2007-08"/>
    <m/>
    <n v="1.2789067974772248E-2"/>
    <m/>
    <m/>
    <n v="1800"/>
    <m/>
    <n v="1800"/>
    <n v="1800"/>
    <n v="0"/>
    <n v="1800"/>
    <n v="0"/>
    <n v="0"/>
    <n v="10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58333333333334"/>
    <n v="6"/>
    <n v="0.95"/>
    <n v="3296.3097846094925"/>
    <n v="3131.4942953790178"/>
    <n v="164.81548923047467"/>
    <n v="0.75"/>
    <n v="123.611616922856"/>
    <n v="164.81548923047478"/>
  </r>
  <r>
    <n v="2044"/>
    <x v="0"/>
    <m/>
    <x v="5"/>
    <s v="8PORT NETWORK SWITCH"/>
    <d v="2013-05-31T00:00:00"/>
    <s v="2013-14"/>
    <m/>
    <n v="0.15772387267904511"/>
    <m/>
    <m/>
    <n v="1785"/>
    <m/>
    <n v="1785"/>
    <n v="1695.75"/>
    <n v="0"/>
    <n v="1695.75"/>
    <n v="89.25"/>
    <n v="89.25"/>
    <n v="6"/>
    <n v="1"/>
    <m/>
    <m/>
    <d v="2013-05-01T00:00:00"/>
    <m/>
    <m/>
    <m/>
    <m/>
    <m/>
    <m/>
    <m/>
    <s v="a. Manufacture of electronic components"/>
    <n v="640"/>
    <n v="17"/>
    <n v="105.1"/>
    <n v="144"/>
    <n v="114.8"/>
    <n v="1.0922930542340628"/>
    <n v="1.0922930542340628"/>
    <n v="10.708333333333334"/>
    <n v="5"/>
    <n v="1"/>
    <n v="1949.7431018078021"/>
    <n v="1949.7431018078021"/>
    <n v="0"/>
    <n v="0.75"/>
    <n v="0"/>
    <n v="0"/>
  </r>
  <r>
    <n v="2045"/>
    <x v="0"/>
    <m/>
    <x v="5"/>
    <s v="WEB CAM"/>
    <d v="2015-09-01T00:00:00"/>
    <m/>
    <m/>
    <n v="0.91438356164383561"/>
    <m/>
    <m/>
    <n v="1785"/>
    <m/>
    <n v="1785"/>
    <n v="1695.75"/>
    <n v="0"/>
    <n v="1695.75"/>
    <n v="89.25"/>
    <n v="89.25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580.1217312894501"/>
    <n v="2451.1156447249773"/>
    <n v="129.00608656447275"/>
    <n v="0.75"/>
    <n v="96.754564923354565"/>
    <n v="129.00608656447261"/>
  </r>
  <r>
    <n v="2046"/>
    <x v="0"/>
    <m/>
    <x v="5"/>
    <s v="Revolving Stool"/>
    <d v="2011-10-20T00:00:00"/>
    <s v="2011-12"/>
    <m/>
    <n v="6.6219158200290342E-3"/>
    <m/>
    <m/>
    <n v="1768"/>
    <m/>
    <n v="1768"/>
    <n v="1761.5528301886789"/>
    <n v="0"/>
    <n v="1761.5528301886789"/>
    <n v="6.447169811321146"/>
    <n v="6.447169811321146"/>
    <n v="10"/>
    <n v="1"/>
    <m/>
    <m/>
    <d v="2011-10-01T00:00:00"/>
    <s v="Furniture"/>
    <n v="628"/>
    <n v="85"/>
    <n v="135.5"/>
    <n v="90"/>
    <n v="138.4"/>
    <n v="1.0214022140221402"/>
    <s v="a. Manufacture of furniture"/>
    <n v="844"/>
    <n v="4"/>
    <n v="103.9"/>
    <n v="144"/>
    <n v="160.30000000000001"/>
    <n v="1.5428296438883542"/>
    <n v="1.575849614126555"/>
    <n v="12.319444444444445"/>
    <n v="6"/>
    <n v="0.95"/>
    <n v="2786.1021177757493"/>
    <n v="2646.7970118869616"/>
    <n v="139.30510588878769"/>
    <n v="0.75"/>
    <n v="104.47882941659077"/>
    <n v="139.30510588878758"/>
  </r>
  <r>
    <n v="2047"/>
    <x v="0"/>
    <m/>
    <x v="5"/>
    <s v="Chair Etc."/>
    <d v="2008-02-17T00:00:00"/>
    <s v="2007-08"/>
    <m/>
    <n v="1.2897526501766786E-2"/>
    <m/>
    <m/>
    <n v="1750"/>
    <m/>
    <n v="1750"/>
    <n v="1750"/>
    <n v="0"/>
    <n v="1750"/>
    <n v="0"/>
    <n v="0"/>
    <n v="10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94444444444444"/>
    <n v="6"/>
    <n v="0.95"/>
    <n v="3204.7456239258954"/>
    <n v="3044.5083427296004"/>
    <n v="160.23728119629504"/>
    <n v="0.75"/>
    <n v="120.17796089722128"/>
    <n v="160.2372811962949"/>
  </r>
  <r>
    <n v="2048"/>
    <x v="0"/>
    <m/>
    <x v="5"/>
    <s v="Centre Table"/>
    <d v="2016-03-07T00:00:00"/>
    <s v="2015-16"/>
    <m/>
    <n v="6.3333333333333325E-2"/>
    <m/>
    <m/>
    <n v="1718"/>
    <m/>
    <n v="1718"/>
    <n v="660.29251141552504"/>
    <n v="108.80666666666666"/>
    <n v="769.09917808219166"/>
    <n v="948.90082191780834"/>
    <n v="1057.707488584475"/>
    <n v="15"/>
    <n v="1"/>
    <m/>
    <m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403.1012216404888"/>
    <n v="2282.9461605584643"/>
    <n v="120.15506108202453"/>
    <n v="0.75"/>
    <n v="90.116295811518398"/>
    <n v="120.15506108202455"/>
  </r>
  <r>
    <n v="2049"/>
    <x v="0"/>
    <m/>
    <x v="5"/>
    <s v="01 Airtel Dish TV"/>
    <d v="2015-09-01T00:00:00"/>
    <m/>
    <m/>
    <n v="0"/>
    <m/>
    <m/>
    <n v="1702.5"/>
    <m/>
    <n v="1702.5"/>
    <n v="1617.375"/>
    <n v="0"/>
    <n v="1617.375"/>
    <n v="85.125"/>
    <n v="85.125"/>
    <n v="5"/>
    <n v="22"/>
    <m/>
    <m/>
    <d v="2015-09-01T00:00:00"/>
    <m/>
    <m/>
    <m/>
    <m/>
    <m/>
    <m/>
    <m/>
    <s v="Colour TV"/>
    <n v="652"/>
    <n v="45"/>
    <n v="97.2"/>
    <n v="144"/>
    <n v="95.4"/>
    <n v="0.98148148148148151"/>
    <n v="0.98148148148148151"/>
    <n v="8.4555555555555557"/>
    <n v="8"/>
    <n v="0.9"/>
    <n v="1670.9722222222222"/>
    <n v="1503.875"/>
    <n v="167.09722222222217"/>
    <n v="0.75"/>
    <n v="125.32291666666663"/>
    <n v="167.09722222222217"/>
  </r>
  <r>
    <n v="2050"/>
    <x v="0"/>
    <m/>
    <x v="5"/>
    <s v="Chair Nilkamal"/>
    <d v="2008-06-17T00:00:00"/>
    <s v="2008-09"/>
    <m/>
    <n v="1.1881510416666668E-2"/>
    <m/>
    <m/>
    <n v="1700"/>
    <m/>
    <n v="1700"/>
    <n v="1700"/>
    <n v="0"/>
    <n v="1700"/>
    <n v="0"/>
    <n v="0"/>
    <n v="10"/>
    <n v="124"/>
    <m/>
    <m/>
    <d v="2008-06-01T00:00:00"/>
    <s v="Furniture"/>
    <n v="628"/>
    <n v="45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661111111111111"/>
    <n v="6"/>
    <n v="0.95"/>
    <n v="3002.4562333668482"/>
    <n v="2852.3334216985058"/>
    <n v="150.12281166834237"/>
    <n v="0.75"/>
    <n v="112.59210875125677"/>
    <n v="150.12281166834254"/>
  </r>
  <r>
    <n v="2051"/>
    <x v="0"/>
    <m/>
    <x v="5"/>
    <s v="Window Curtain"/>
    <d v="2015-09-01T00:00:00"/>
    <s v="2012-13"/>
    <m/>
    <n v="0.05"/>
    <m/>
    <m/>
    <n v="1700"/>
    <m/>
    <n v="1700"/>
    <n v="1700"/>
    <n v="0"/>
    <n v="1700"/>
    <n v="0"/>
    <n v="0"/>
    <n v="10"/>
    <n v="33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57.2587917042379"/>
    <n v="2334.3958521190261"/>
    <n v="122.86293958521173"/>
    <n v="0.75"/>
    <n v="92.147204688908801"/>
    <n v="122.862939585212"/>
  </r>
  <r>
    <n v="2052"/>
    <x v="0"/>
    <m/>
    <x v="5"/>
    <s v="Pen Drive 4GB"/>
    <d v="2008-02-04T00:00:00"/>
    <s v="2007-08"/>
    <m/>
    <n v="0"/>
    <m/>
    <m/>
    <n v="1700"/>
    <m/>
    <n v="1700"/>
    <n v="1700"/>
    <n v="0"/>
    <n v="1700"/>
    <n v="0"/>
    <n v="0"/>
    <n v="3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30555555555555"/>
    <n v="6"/>
    <n v="0.95"/>
    <n v="3113.1814632422984"/>
    <n v="2957.522390080183"/>
    <n v="155.65907316211542"/>
    <n v="0.75"/>
    <n v="116.74430487158656"/>
    <n v="155.65907316211505"/>
  </r>
  <r>
    <n v="2053"/>
    <x v="0"/>
    <m/>
    <x v="5"/>
    <s v="Wall mounted fan"/>
    <d v="2015-09-01T00:00:00"/>
    <m/>
    <m/>
    <n v="0.74178082191780814"/>
    <m/>
    <m/>
    <n v="1691.15"/>
    <m/>
    <n v="1691.15"/>
    <n v="1606.5925000000002"/>
    <n v="0"/>
    <n v="1606.5925000000002"/>
    <n v="84.557499999999891"/>
    <n v="84.557499999999891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44.4665915238957"/>
    <n v="2322.2432619477008"/>
    <n v="122.22332957619483"/>
    <n v="0.75"/>
    <n v="91.667497182146121"/>
    <n v="122.22332957619489"/>
  </r>
  <r>
    <n v="2054"/>
    <x v="0"/>
    <m/>
    <x v="5"/>
    <s v="Wall mounted fan"/>
    <d v="2015-09-01T00:00:00"/>
    <m/>
    <m/>
    <n v="0.9308219178082191"/>
    <m/>
    <m/>
    <n v="1691.15"/>
    <m/>
    <n v="1691.15"/>
    <n v="1606.5925000000002"/>
    <n v="0"/>
    <n v="1606.5925000000002"/>
    <n v="84.557499999999891"/>
    <n v="84.557499999999891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44.4665915238957"/>
    <n v="2322.2432619477008"/>
    <n v="122.22332957619483"/>
    <n v="0.75"/>
    <n v="91.667497182146121"/>
    <n v="122.22332957619489"/>
  </r>
  <r>
    <n v="2055"/>
    <x v="0"/>
    <m/>
    <x v="5"/>
    <s v="Wall mounted fan"/>
    <d v="2015-09-01T00:00:00"/>
    <m/>
    <m/>
    <n v="0.93356164383561646"/>
    <m/>
    <m/>
    <n v="1691.15"/>
    <m/>
    <n v="1691.15"/>
    <n v="1606.5925000000002"/>
    <n v="0"/>
    <n v="1606.5925000000002"/>
    <n v="84.557499999999891"/>
    <n v="84.557499999999891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44.4665915238957"/>
    <n v="2322.2432619477008"/>
    <n v="122.22332957619483"/>
    <n v="0.75"/>
    <n v="91.667497182146121"/>
    <n v="122.22332957619489"/>
  </r>
  <r>
    <n v="2056"/>
    <x v="0"/>
    <m/>
    <x v="5"/>
    <s v="02 nos D-LINK SWITCH 8 PORTS"/>
    <d v="2015-09-01T00:00:00"/>
    <m/>
    <m/>
    <n v="0"/>
    <m/>
    <m/>
    <n v="1680"/>
    <m/>
    <n v="1680"/>
    <n v="1596"/>
    <n v="0"/>
    <n v="1596"/>
    <n v="84"/>
    <n v="84"/>
    <n v="6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28.3498647430115"/>
    <n v="2306.9323715058608"/>
    <n v="121.41749323715067"/>
    <n v="0.75"/>
    <n v="91.063119927862999"/>
    <n v="121.41749323715068"/>
  </r>
  <r>
    <n v="2057"/>
    <x v="0"/>
    <m/>
    <x v="5"/>
    <s v="Spoon Glass Etc."/>
    <d v="2008-01-24T00:00:00"/>
    <s v="2007-08"/>
    <m/>
    <n v="0"/>
    <m/>
    <m/>
    <n v="1672"/>
    <m/>
    <n v="1672"/>
    <n v="1672.4"/>
    <n v="0"/>
    <n v="1672.4"/>
    <n v="-0.40000000000009095"/>
    <n v="-0.40000000000009095"/>
    <n v="5"/>
    <n v="1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8333333333334"/>
    <n v="6"/>
    <n v="0.95"/>
    <n v="3145.5346711722982"/>
    <n v="2988.2579376136828"/>
    <n v="157.27673355861543"/>
    <n v="0.75"/>
    <n v="117.95755016896157"/>
    <n v="157.27673355861506"/>
  </r>
  <r>
    <n v="2058"/>
    <x v="0"/>
    <m/>
    <x v="5"/>
    <s v="Rexin Cover"/>
    <d v="2011-10-20T00:00:00"/>
    <s v="2011-12"/>
    <m/>
    <n v="0.05"/>
    <m/>
    <m/>
    <n v="1600"/>
    <m/>
    <n v="1600"/>
    <n v="1600"/>
    <n v="0"/>
    <n v="1600"/>
    <n v="0"/>
    <n v="0"/>
    <n v="10"/>
    <n v="1"/>
    <m/>
    <m/>
    <d v="2011-10-01T00:00:00"/>
    <s v="Furniture"/>
    <n v="628"/>
    <n v="85"/>
    <n v="135.5"/>
    <n v="90"/>
    <n v="138.4"/>
    <n v="1.0214022140221402"/>
    <s v="a. Manufacture of furniture"/>
    <n v="844"/>
    <n v="4"/>
    <n v="103.9"/>
    <n v="144"/>
    <n v="160.30000000000001"/>
    <n v="1.5428296438883542"/>
    <n v="1.575849614126555"/>
    <n v="12.319444444444445"/>
    <n v="6"/>
    <n v="0.95"/>
    <n v="2521.359382602488"/>
    <n v="2395.2914134723633"/>
    <n v="126.06796913012477"/>
    <n v="0.75"/>
    <n v="94.550976847593574"/>
    <n v="126.06796913012451"/>
  </r>
  <r>
    <n v="2059"/>
    <x v="0"/>
    <m/>
    <x v="5"/>
    <s v="Hotcash Clip Socer.Ect."/>
    <d v="2008-01-25T00:00:00"/>
    <s v="2007-08"/>
    <m/>
    <n v="0"/>
    <m/>
    <m/>
    <n v="1590"/>
    <m/>
    <n v="1590"/>
    <n v="1590"/>
    <n v="0"/>
    <n v="1590"/>
    <n v="0"/>
    <n v="0"/>
    <n v="5"/>
    <n v="1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5555555555557"/>
    <n v="6"/>
    <n v="0.95"/>
    <n v="2991.2680186387283"/>
    <n v="2841.7046177067914"/>
    <n v="149.56340093193694"/>
    <n v="0.75"/>
    <n v="112.1725506989527"/>
    <n v="149.56340093193654"/>
  </r>
  <r>
    <n v="2060"/>
    <x v="0"/>
    <m/>
    <x v="5"/>
    <s v="Patch Cord -2 Meter"/>
    <d v="2015-09-01T00:00:00"/>
    <m/>
    <m/>
    <n v="0"/>
    <m/>
    <m/>
    <n v="1547.28"/>
    <m/>
    <n v="1547.28"/>
    <n v="1546.9159999999999"/>
    <n v="0"/>
    <n v="1546.9159999999999"/>
    <n v="0.36400000000003274"/>
    <n v="0.36400000000003274"/>
    <n v="6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236.5102254283138"/>
    <n v="2124.6847141568983"/>
    <n v="111.82551127141551"/>
    <n v="0.75"/>
    <n v="83.869133453561631"/>
    <n v="111.82551127141579"/>
  </r>
  <r>
    <n v="2061"/>
    <x v="0"/>
    <m/>
    <x v="5"/>
    <s v="8PORT NETWORK SWITCH"/>
    <d v="2013-12-09T00:00:00"/>
    <s v="2013-14"/>
    <m/>
    <n v="0.33445285132382896"/>
    <m/>
    <m/>
    <n v="1543.5"/>
    <m/>
    <n v="1543.5"/>
    <n v="1466.325"/>
    <n v="0"/>
    <n v="1466.325"/>
    <n v="77.174999999999955"/>
    <n v="77.174999999999955"/>
    <n v="3"/>
    <n v="1"/>
    <m/>
    <m/>
    <d v="2013-12-01T00:00:00"/>
    <m/>
    <m/>
    <m/>
    <m/>
    <m/>
    <m/>
    <m/>
    <s v="a. Manufacture of electronic components"/>
    <n v="640"/>
    <n v="24"/>
    <n v="109.4"/>
    <n v="144"/>
    <n v="114.8"/>
    <n v="1.049360146252285"/>
    <n v="1.049360146252285"/>
    <n v="10.183333333333334"/>
    <n v="5"/>
    <n v="1"/>
    <n v="1619.6873857404019"/>
    <n v="1619.6873857404021"/>
    <n v="0"/>
    <n v="0.75"/>
    <n v="0"/>
    <n v="0"/>
  </r>
  <r>
    <n v="2062"/>
    <x v="0"/>
    <m/>
    <x v="5"/>
    <s v="Net Gear 8 Port Switch"/>
    <d v="2015-09-01T00:00:00"/>
    <m/>
    <m/>
    <n v="0"/>
    <m/>
    <m/>
    <n v="1503.84"/>
    <m/>
    <n v="1503.84"/>
    <n v="1503.6479999999999"/>
    <n v="0"/>
    <n v="1503.6479999999999"/>
    <n v="0.19200000000000728"/>
    <n v="0.19200000000000728"/>
    <n v="6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173.7200360685301"/>
    <n v="2065.0340342651034"/>
    <n v="108.68600180342673"/>
    <n v="0.75"/>
    <n v="81.514501352570051"/>
    <n v="108.68600180342661"/>
  </r>
  <r>
    <n v="2063"/>
    <x v="0"/>
    <m/>
    <x v="5"/>
    <s v="WATER PURIFIER"/>
    <d v="2019-06-05T00:00:00"/>
    <s v="2019-20"/>
    <m/>
    <n v="0.19"/>
    <m/>
    <m/>
    <n v="1500.96"/>
    <m/>
    <n v="1500.96"/>
    <n v="805.54261479452066"/>
    <n v="285.18240000000003"/>
    <n v="1090.7250147945206"/>
    <n v="410.23498520547946"/>
    <n v="695.41738520547938"/>
    <n v="5"/>
    <n v="11"/>
    <m/>
    <m/>
    <d v="2019-06-01T00:00:00"/>
    <m/>
    <m/>
    <m/>
    <m/>
    <m/>
    <m/>
    <m/>
    <s v="a. Manufacture of furniture"/>
    <n v="844"/>
    <n v="90"/>
    <n v="132.1"/>
    <n v="144"/>
    <n v="160.30000000000001"/>
    <n v="1.2134746404239214"/>
    <n v="1.2134746404239214"/>
    <n v="4.6944444444444446"/>
    <n v="6"/>
    <n v="0.95"/>
    <n v="1821.376896290689"/>
    <n v="1353.8058365716211"/>
    <n v="467.57105971906799"/>
    <n v="0.75"/>
    <n v="350.67829478930099"/>
    <n v="350.67829478930099"/>
  </r>
  <r>
    <n v="2064"/>
    <x v="0"/>
    <m/>
    <x v="5"/>
    <s v="TABLE"/>
    <d v="2007-12-27T00:00:00"/>
    <s v="2007-08"/>
    <m/>
    <n v="1.3389581804842258E-2"/>
    <m/>
    <m/>
    <n v="1500"/>
    <m/>
    <n v="1500"/>
    <n v="1500"/>
    <n v="0"/>
    <n v="1500"/>
    <n v="0"/>
    <n v="0"/>
    <n v="10"/>
    <n v="32"/>
    <m/>
    <m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33333333333333"/>
    <n v="6"/>
    <n v="0.95"/>
    <n v="2809.5739830808975"/>
    <n v="2669.0952839268525"/>
    <n v="140.47869915404499"/>
    <n v="0.75"/>
    <n v="105.35902436553374"/>
    <n v="140.47869915404499"/>
  </r>
  <r>
    <n v="2065"/>
    <x v="0"/>
    <m/>
    <x v="5"/>
    <s v="Telephone P,B .T -9-500"/>
    <d v="2009-05-20T00:00:00"/>
    <s v="2009-10"/>
    <m/>
    <n v="0"/>
    <m/>
    <m/>
    <n v="1482"/>
    <m/>
    <n v="1482"/>
    <n v="1481.9"/>
    <n v="0"/>
    <n v="1481.9"/>
    <n v="9.9999999999909051E-2"/>
    <n v="9.9999999999909051E-2"/>
    <n v="5"/>
    <n v="32"/>
    <m/>
    <m/>
    <d v="2009-05-01T00:00:00"/>
    <s v="l.  COMMUNICATION EQUIPMENTS"/>
    <n v="758"/>
    <n v="56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4.736111111111111"/>
    <n v="5"/>
    <n v="1"/>
    <n v="1987.2215492547457"/>
    <n v="1987.2215492547457"/>
    <n v="0"/>
    <n v="0.75"/>
    <n v="0"/>
    <n v="0"/>
  </r>
  <r>
    <n v="2066"/>
    <x v="0"/>
    <m/>
    <x v="5"/>
    <s v="FOR TOWNSHIP HOSTEL-1"/>
    <d v="2021-05-31T00:00:00"/>
    <s v="2021-22"/>
    <m/>
    <n v="0.19"/>
    <m/>
    <m/>
    <n v="1474.26"/>
    <m/>
    <n v="1474.26"/>
    <n v="234.06401917808216"/>
    <n v="280.10939999999999"/>
    <n v="514.17341917808221"/>
    <n v="960.08658082191778"/>
    <n v="1240.1959808219178"/>
    <n v="5"/>
    <n v="32"/>
    <m/>
    <m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083333333333335"/>
    <n v="6"/>
    <n v="0.95"/>
    <n v="1615.3375119617226"/>
    <n v="692.68813446969705"/>
    <n v="922.64937749202556"/>
    <n v="0.75"/>
    <n v="691.9870331190192"/>
    <n v="691.9870331190192"/>
  </r>
  <r>
    <n v="2067"/>
    <x v="0"/>
    <m/>
    <x v="5"/>
    <s v="Patch Cord -1 Meter"/>
    <d v="2015-09-01T00:00:00"/>
    <m/>
    <m/>
    <n v="0"/>
    <m/>
    <m/>
    <n v="1442.18"/>
    <m/>
    <n v="1442.18"/>
    <n v="1442.0710000000001"/>
    <n v="0"/>
    <n v="1442.0710000000001"/>
    <n v="0.1089999999999236"/>
    <n v="0.1089999999999236"/>
    <n v="6"/>
    <n v="6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084.5938142470695"/>
    <n v="1980.3641235347159"/>
    <n v="104.22969071235366"/>
    <n v="0.75"/>
    <n v="78.172268034265244"/>
    <n v="104.22969071235357"/>
  </r>
  <r>
    <n v="2068"/>
    <x v="0"/>
    <m/>
    <x v="5"/>
    <s v="FURNITURE &amp; FIXTURE"/>
    <d v="2017-03-31T00:00:00"/>
    <s v="2016-17"/>
    <m/>
    <n v="9.5000000000000001E-2"/>
    <m/>
    <m/>
    <n v="1419"/>
    <m/>
    <n v="1419"/>
    <n v="674.3943287671234"/>
    <n v="134.80500000000001"/>
    <n v="809.19932876712346"/>
    <n v="609.80067123287654"/>
    <n v="744.6056712328766"/>
    <n v="10"/>
    <n v="60"/>
    <m/>
    <m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952.4952789699573"/>
    <n v="1854.8705150214596"/>
    <n v="97.62476394849773"/>
    <n v="0.75"/>
    <n v="73.218572961373297"/>
    <n v="97.624763948497957"/>
  </r>
  <r>
    <n v="2069"/>
    <x v="0"/>
    <m/>
    <x v="5"/>
    <s v="Panasonic 1Line 02 Phone"/>
    <d v="2015-09-01T00:00:00"/>
    <m/>
    <m/>
    <n v="0.45684931506849313"/>
    <m/>
    <m/>
    <n v="1401"/>
    <m/>
    <n v="1401"/>
    <n v="1330.95"/>
    <n v="0"/>
    <n v="1330.95"/>
    <n v="70.049999999999955"/>
    <n v="70.049999999999955"/>
    <n v="5"/>
    <n v="6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025.0703336339043"/>
    <n v="1923.8168169522091"/>
    <n v="101.25351668169515"/>
    <n v="0.75"/>
    <n v="75.940137511271359"/>
    <n v="101.2535166816953"/>
  </r>
  <r>
    <n v="2070"/>
    <x v="0"/>
    <m/>
    <x v="5"/>
    <s v="Dining Table"/>
    <d v="2010-06-17T00:00:00"/>
    <s v="2010-11"/>
    <m/>
    <n v="8.0538393645189863E-3"/>
    <m/>
    <m/>
    <n v="1368"/>
    <m/>
    <n v="1368"/>
    <n v="1368"/>
    <n v="0"/>
    <n v="1368"/>
    <n v="0"/>
    <n v="0"/>
    <n v="10"/>
    <n v="67"/>
    <m/>
    <m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2236.6446238357948"/>
    <n v="2124.8123926440053"/>
    <n v="111.83223119178956"/>
    <n v="0.75"/>
    <n v="83.87417339384217"/>
    <n v="111.83223119178984"/>
  </r>
  <r>
    <n v="2071"/>
    <x v="0"/>
    <m/>
    <x v="5"/>
    <s v="Cushion Chair S TYPE"/>
    <d v="2015-09-01T00:00:00"/>
    <m/>
    <m/>
    <n v="0.98630136986301375"/>
    <m/>
    <m/>
    <n v="1362"/>
    <m/>
    <n v="1362"/>
    <n v="1362"/>
    <n v="0"/>
    <n v="1362"/>
    <n v="0"/>
    <n v="0"/>
    <n v="10"/>
    <n v="67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68.6979260595131"/>
    <n v="1870.2630297565374"/>
    <n v="98.434896302975631"/>
    <n v="0.75"/>
    <n v="73.826172227231723"/>
    <n v="98.434896302975744"/>
  </r>
  <r>
    <n v="2072"/>
    <x v="0"/>
    <m/>
    <x v="5"/>
    <s v="Table (dining ) Plastic moulded"/>
    <d v="2015-09-01T00:00:00"/>
    <m/>
    <m/>
    <n v="0.05"/>
    <m/>
    <m/>
    <n v="1315"/>
    <m/>
    <n v="1315"/>
    <n v="1315"/>
    <n v="0"/>
    <n v="1315"/>
    <n v="0"/>
    <n v="0"/>
    <n v="10"/>
    <n v="68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00.761947700631"/>
    <n v="1805.7238503155995"/>
    <n v="95.038097385031506"/>
    <n v="0.75"/>
    <n v="71.278573038773629"/>
    <n v="95.038097385031634"/>
  </r>
  <r>
    <n v="2073"/>
    <x v="0"/>
    <m/>
    <x v="5"/>
    <s v="Table (dining ) Plastic moulded"/>
    <d v="2015-09-01T00:00:00"/>
    <m/>
    <m/>
    <n v="0.05"/>
    <m/>
    <m/>
    <n v="1315"/>
    <m/>
    <n v="1315"/>
    <n v="1315"/>
    <n v="0"/>
    <n v="1315"/>
    <n v="0"/>
    <n v="0"/>
    <n v="10"/>
    <n v="68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00.761947700631"/>
    <n v="1805.7238503155995"/>
    <n v="95.038097385031506"/>
    <n v="0.75"/>
    <n v="71.278573038773629"/>
    <n v="95.038097385031634"/>
  </r>
  <r>
    <n v="2074"/>
    <x v="0"/>
    <m/>
    <x v="5"/>
    <s v="Table (dining ) Plastic moulded"/>
    <d v="2015-09-01T00:00:00"/>
    <m/>
    <m/>
    <n v="0.92328767123287669"/>
    <m/>
    <m/>
    <n v="1315"/>
    <m/>
    <n v="1315"/>
    <n v="1315"/>
    <n v="0"/>
    <n v="1315"/>
    <n v="0"/>
    <n v="0"/>
    <n v="10"/>
    <n v="82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00.761947700631"/>
    <n v="1805.7238503155995"/>
    <n v="95.038097385031506"/>
    <n v="0.75"/>
    <n v="71.278573038773629"/>
    <n v="95.038097385031634"/>
  </r>
  <r>
    <n v="2075"/>
    <x v="0"/>
    <m/>
    <x v="5"/>
    <s v="Napkin Stand"/>
    <d v="2015-09-01T00:00:00"/>
    <m/>
    <m/>
    <n v="9.589041095890409E-2"/>
    <m/>
    <m/>
    <n v="1300"/>
    <m/>
    <n v="1300"/>
    <n v="1300"/>
    <n v="0"/>
    <n v="1300"/>
    <n v="0"/>
    <n v="0"/>
    <n v="10"/>
    <n v="112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879.0802524797114"/>
    <n v="1785.1262398557258"/>
    <n v="93.954012623985591"/>
    <n v="0.75"/>
    <n v="70.465509467989193"/>
    <n v="93.954012623985648"/>
  </r>
  <r>
    <n v="2076"/>
    <x v="0"/>
    <m/>
    <x v="5"/>
    <s v="Chair (Without Arm)"/>
    <d v="2010-06-17T00:00:00"/>
    <s v="2010-11"/>
    <m/>
    <n v="8.0538393645189811E-3"/>
    <m/>
    <m/>
    <n v="1254"/>
    <m/>
    <n v="1254"/>
    <n v="1254"/>
    <n v="0"/>
    <n v="1254"/>
    <n v="0"/>
    <n v="0"/>
    <n v="10"/>
    <n v="112"/>
    <m/>
    <m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2050.2575718494786"/>
    <n v="1947.7446932570047"/>
    <n v="102.51287859247395"/>
    <n v="0.75"/>
    <n v="76.884658944355465"/>
    <n v="102.51287859247402"/>
  </r>
  <r>
    <n v="2077"/>
    <x v="0"/>
    <m/>
    <x v="5"/>
    <s v="Plate Set Etc."/>
    <d v="2008-01-24T00:00:00"/>
    <s v="2007-08"/>
    <m/>
    <n v="0"/>
    <m/>
    <m/>
    <n v="1250"/>
    <m/>
    <n v="1250"/>
    <n v="1250"/>
    <n v="0"/>
    <n v="1250"/>
    <n v="0"/>
    <n v="0"/>
    <n v="5"/>
    <n v="133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8333333333334"/>
    <n v="6"/>
    <n v="0.95"/>
    <n v="2351.6258008166105"/>
    <n v="2234.0445107757801"/>
    <n v="117.58129004083048"/>
    <n v="0.75"/>
    <n v="88.185967530622861"/>
    <n v="117.58129004083064"/>
  </r>
  <r>
    <n v="2078"/>
    <x v="0"/>
    <m/>
    <x v="5"/>
    <s v="BPL PHONE 7110"/>
    <d v="2008-09-06T00:00:00"/>
    <s v="2008-09"/>
    <m/>
    <n v="0"/>
    <m/>
    <m/>
    <n v="1250"/>
    <m/>
    <n v="1250"/>
    <n v="1250"/>
    <n v="0"/>
    <n v="1250"/>
    <n v="0"/>
    <n v="0"/>
    <n v="5"/>
    <n v="165"/>
    <m/>
    <m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1666666666666"/>
    <n v="6"/>
    <n v="0.95"/>
    <n v="2207.6884068873883"/>
    <n v="2097.3039865430187"/>
    <n v="110.38442034436957"/>
    <n v="0.75"/>
    <n v="82.78831525827718"/>
    <n v="110.38442034436952"/>
  </r>
  <r>
    <n v="2079"/>
    <x v="0"/>
    <m/>
    <x v="5"/>
    <s v="Exhaust fan-12&quot;"/>
    <d v="2015-09-01T00:00:00"/>
    <m/>
    <m/>
    <n v="0"/>
    <m/>
    <m/>
    <n v="1191.75"/>
    <m/>
    <n v="1191.75"/>
    <n v="1188.3157534246575"/>
    <n v="0"/>
    <n v="1188.3157534246575"/>
    <n v="3.4342465753425131"/>
    <n v="3.4342465753425131"/>
    <n v="5"/>
    <n v="17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722.6106853020738"/>
    <n v="1636.4801510369698"/>
    <n v="86.130534265103961"/>
    <n v="0.75"/>
    <n v="64.597900698827971"/>
    <n v="86.130534265103762"/>
  </r>
  <r>
    <n v="2080"/>
    <x v="0"/>
    <m/>
    <x v="5"/>
    <s v="Exhaust fan-12&quot;"/>
    <d v="2015-09-01T00:00:00"/>
    <m/>
    <m/>
    <n v="0"/>
    <m/>
    <m/>
    <n v="1191.75"/>
    <m/>
    <n v="1191.75"/>
    <n v="1188.4239726027397"/>
    <n v="0"/>
    <n v="1188.4239726027397"/>
    <n v="3.3260273972603045"/>
    <n v="3.3260273972603045"/>
    <n v="5"/>
    <n v="17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722.6106853020738"/>
    <n v="1636.4801510369698"/>
    <n v="86.130534265103961"/>
    <n v="0.75"/>
    <n v="64.597900698827971"/>
    <n v="86.130534265103762"/>
  </r>
  <r>
    <n v="2081"/>
    <x v="0"/>
    <m/>
    <x v="5"/>
    <s v="CFL Etc."/>
    <d v="2008-02-10T00:00:00"/>
    <s v="2007-08"/>
    <m/>
    <n v="7.2689793939652199E-17"/>
    <m/>
    <m/>
    <n v="1173"/>
    <m/>
    <n v="1173"/>
    <n v="1114.3499999999999"/>
    <n v="0"/>
    <n v="1114.3499999999999"/>
    <n v="58.650000000000091"/>
    <n v="58.650000000000091"/>
    <n v="5"/>
    <n v="172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13888888888889"/>
    <n v="6"/>
    <n v="0.95"/>
    <n v="2148.0952096371857"/>
    <n v="2040.6904491553264"/>
    <n v="107.40476048185928"/>
    <n v="0.75"/>
    <n v="80.553570361394463"/>
    <n v="107.40476048185938"/>
  </r>
  <r>
    <n v="2082"/>
    <x v="0"/>
    <m/>
    <x v="5"/>
    <s v="Plastic Chair with Arm(Nilkamal"/>
    <d v="2015-09-01T00:00:00"/>
    <m/>
    <m/>
    <n v="0.56438356164383563"/>
    <m/>
    <m/>
    <n v="1169.99"/>
    <m/>
    <n v="1169.99"/>
    <n v="1169.99"/>
    <n v="0"/>
    <n v="1169.99"/>
    <n v="0"/>
    <n v="0"/>
    <n v="10"/>
    <n v="183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691.1577727682597"/>
    <n v="1606.5998841298467"/>
    <n v="84.557888638413033"/>
    <n v="0.75"/>
    <n v="63.418416478809775"/>
    <n v="84.557888638413061"/>
  </r>
  <r>
    <n v="2083"/>
    <x v="0"/>
    <m/>
    <x v="5"/>
    <s v="Thermos Flask ( Eagle)"/>
    <d v="2015-09-01T00:00:00"/>
    <m/>
    <m/>
    <n v="0.59109589041095889"/>
    <m/>
    <m/>
    <n v="1160"/>
    <m/>
    <n v="1160"/>
    <n v="1102"/>
    <n v="0"/>
    <n v="1102"/>
    <n v="58"/>
    <n v="58"/>
    <n v="5"/>
    <n v="187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676.717763751127"/>
    <n v="1592.8818755635707"/>
    <n v="83.835888187556293"/>
    <n v="0.75"/>
    <n v="62.87691614066722"/>
    <n v="83.835888187556421"/>
  </r>
  <r>
    <n v="2084"/>
    <x v="0"/>
    <m/>
    <x v="5"/>
    <s v="D.Table"/>
    <d v="2008-06-17T00:00:00"/>
    <s v="2008-09"/>
    <m/>
    <n v="1.1881510416666668E-2"/>
    <m/>
    <m/>
    <n v="1150"/>
    <m/>
    <n v="1150"/>
    <n v="1150"/>
    <n v="0"/>
    <n v="1150"/>
    <n v="0"/>
    <n v="0"/>
    <n v="10"/>
    <n v="191"/>
    <m/>
    <m/>
    <d v="2008-06-01T00:00:00"/>
    <s v="Furniture"/>
    <n v="628"/>
    <n v="45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661111111111111"/>
    <n v="6"/>
    <n v="0.95"/>
    <n v="2031.0733343363972"/>
    <n v="1929.5196676195774"/>
    <n v="101.55366671681986"/>
    <n v="0.75"/>
    <n v="76.165250037614896"/>
    <n v="101.55366671681995"/>
  </r>
  <r>
    <n v="2085"/>
    <x v="0"/>
    <m/>
    <x v="5"/>
    <s v="Rottary pump"/>
    <d v="2015-09-01T00:00:00"/>
    <m/>
    <m/>
    <n v="0.93356164383561646"/>
    <m/>
    <m/>
    <n v="1102.5"/>
    <m/>
    <n v="1102.5"/>
    <n v="1047.375"/>
    <n v="0"/>
    <n v="1047.375"/>
    <n v="55.125"/>
    <n v="55.125"/>
    <n v="5"/>
    <n v="19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93.6045987376015"/>
    <n v="1513.9243688007214"/>
    <n v="79.680229936880096"/>
    <n v="0.75"/>
    <n v="59.760172452660072"/>
    <n v="79.680229936880139"/>
  </r>
  <r>
    <n v="2086"/>
    <x v="0"/>
    <m/>
    <x v="5"/>
    <s v="Mixi Grinder"/>
    <d v="2010-07-15T00:00:00"/>
    <s v="2010-11"/>
    <m/>
    <n v="0"/>
    <m/>
    <m/>
    <n v="1100"/>
    <m/>
    <n v="1100"/>
    <n v="1100"/>
    <n v="0"/>
    <n v="1100"/>
    <n v="0"/>
    <n v="0"/>
    <n v="5"/>
    <n v="217"/>
    <m/>
    <m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1798.4715542539286"/>
    <n v="1708.5479765412319"/>
    <n v="89.92357771269667"/>
    <n v="0.75"/>
    <n v="67.442683284522502"/>
    <n v="89.923577712696513"/>
  </r>
  <r>
    <n v="2087"/>
    <x v="0"/>
    <m/>
    <x v="5"/>
    <s v="Telephone P,B .T belt"/>
    <d v="2008-08-19T00:00:00"/>
    <s v="2008-09"/>
    <m/>
    <n v="0"/>
    <m/>
    <m/>
    <n v="1092"/>
    <m/>
    <n v="1092"/>
    <n v="1092.4000000000001"/>
    <n v="0"/>
    <n v="1092.4000000000001"/>
    <n v="-0.40000000000009095"/>
    <n v="-0.40000000000009095"/>
    <n v="5"/>
    <n v="217"/>
    <m/>
    <m/>
    <d v="2008-08-01T00:00:00"/>
    <s v="l.  COMMUNICATION EQUIPMENTS"/>
    <n v="758"/>
    <n v="47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488888888888889"/>
    <n v="5"/>
    <n v="1"/>
    <n v="1464.2685099771809"/>
    <n v="1464.2685099771811"/>
    <n v="0"/>
    <n v="0.75"/>
    <n v="0"/>
    <n v="0"/>
  </r>
  <r>
    <n v="2088"/>
    <x v="0"/>
    <m/>
    <x v="5"/>
    <s v="ELECTRIC KETTLE"/>
    <d v="2015-09-01T00:00:00"/>
    <m/>
    <m/>
    <n v="0"/>
    <m/>
    <m/>
    <n v="1050"/>
    <m/>
    <n v="1050"/>
    <n v="1047.4794520547944"/>
    <n v="0"/>
    <n v="1047.4794520547944"/>
    <n v="2.5205479452056352"/>
    <n v="2.5205479452056352"/>
    <n v="5"/>
    <n v="218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17.7186654643822"/>
    <n v="1441.8327321911629"/>
    <n v="75.88593327321928"/>
    <n v="0.75"/>
    <n v="56.91444995491446"/>
    <n v="75.88593327321918"/>
  </r>
  <r>
    <n v="2089"/>
    <x v="0"/>
    <m/>
    <x v="5"/>
    <s v="Bed Sheet"/>
    <d v="2008-02-13T00:00:00"/>
    <s v="2007-08"/>
    <m/>
    <n v="1.2934089298369948E-2"/>
    <m/>
    <m/>
    <n v="970"/>
    <m/>
    <n v="970"/>
    <n v="970"/>
    <n v="0"/>
    <n v="970"/>
    <n v="0"/>
    <n v="0"/>
    <n v="10"/>
    <n v="220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05555555555556"/>
    <n v="6"/>
    <n v="0.95"/>
    <n v="1776.3447172617819"/>
    <n v="1687.5274813986928"/>
    <n v="88.817235863089081"/>
    <n v="0.75"/>
    <n v="66.612926897316811"/>
    <n v="88.817235863089167"/>
  </r>
  <r>
    <n v="2090"/>
    <x v="0"/>
    <m/>
    <x v="10"/>
    <s v="Hand Operating Pump"/>
    <d v="2012-04-01T00:00:00"/>
    <s v="2012-13"/>
    <m/>
    <n v="0.78306520547945213"/>
    <m/>
    <m/>
    <n v="957.69"/>
    <m/>
    <n v="957.69"/>
    <n v="909.80550000000005"/>
    <n v="0"/>
    <n v="909.80550000000005"/>
    <n v="47.884500000000003"/>
    <n v="47.884500000000003"/>
    <n v="40"/>
    <n v="221"/>
    <m/>
    <m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1194.1789538171538"/>
    <n v="1134.4700061262961"/>
    <n v="59.708947690857713"/>
    <n v="0.75"/>
    <n v="44.781710768143284"/>
    <n v="59.708947690857741"/>
  </r>
  <r>
    <n v="2091"/>
    <x v="0"/>
    <m/>
    <x v="5"/>
    <s v="Phone Set"/>
    <d v="2013-09-27T00:00:00"/>
    <s v="2013-14"/>
    <m/>
    <n v="0"/>
    <m/>
    <m/>
    <n v="903"/>
    <m/>
    <n v="903"/>
    <n v="902.85"/>
    <n v="0"/>
    <n v="902.85"/>
    <n v="0.14999999999997726"/>
    <n v="0.14999999999997726"/>
    <n v="5"/>
    <n v="234"/>
    <m/>
    <m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3333333333333"/>
    <n v="6"/>
    <n v="0.95"/>
    <n v="1287.8193950177936"/>
    <n v="1223.4284252669038"/>
    <n v="64.390969750889781"/>
    <n v="0.75"/>
    <n v="48.293227313167336"/>
    <n v="64.390969750889738"/>
  </r>
  <r>
    <n v="2092"/>
    <x v="0"/>
    <m/>
    <x v="5"/>
    <s v="Gadda &amp; pillow"/>
    <d v="2008-03-07T00:00:00"/>
    <s v="2007-08"/>
    <m/>
    <n v="1.2726638772663878E-2"/>
    <m/>
    <m/>
    <n v="900"/>
    <m/>
    <n v="900"/>
    <n v="900"/>
    <n v="0"/>
    <n v="900"/>
    <n v="0"/>
    <n v="0"/>
    <n v="10"/>
    <n v="239"/>
    <m/>
    <m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938888888888888"/>
    <n v="6"/>
    <n v="0.95"/>
    <n v="1624.4705024745003"/>
    <n v="1543.2469773507753"/>
    <n v="81.22352512372504"/>
    <n v="0.75"/>
    <n v="60.91764384279378"/>
    <n v="81.223525123725082"/>
  </r>
  <r>
    <n v="2093"/>
    <x v="0"/>
    <m/>
    <x v="5"/>
    <s v="Pillos"/>
    <d v="2010-06-17T00:00:00"/>
    <s v="2010-11"/>
    <m/>
    <n v="8.0538393645189759E-3"/>
    <m/>
    <m/>
    <n v="900"/>
    <m/>
    <n v="900"/>
    <n v="900"/>
    <n v="0"/>
    <n v="900"/>
    <n v="0"/>
    <n v="0"/>
    <n v="10"/>
    <n v="262"/>
    <m/>
    <m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471.4767262077598"/>
    <n v="1397.9028898973718"/>
    <n v="73.57383631038806"/>
    <n v="0.75"/>
    <n v="55.180377232791045"/>
    <n v="73.57383631038806"/>
  </r>
  <r>
    <n v="2094"/>
    <x v="0"/>
    <m/>
    <x v="5"/>
    <s v="Bed Sheet"/>
    <d v="2008-02-29T00:00:00"/>
    <s v="2007-08"/>
    <m/>
    <n v="1.2789067974772247E-2"/>
    <m/>
    <m/>
    <n v="840"/>
    <m/>
    <n v="840"/>
    <n v="840"/>
    <n v="0"/>
    <n v="840"/>
    <n v="0"/>
    <n v="0"/>
    <n v="10"/>
    <n v="282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58333333333334"/>
    <n v="6"/>
    <n v="0.95"/>
    <n v="1538.2778994844298"/>
    <n v="1461.3640045102084"/>
    <n v="76.913894974221421"/>
    <n v="0.75"/>
    <n v="57.685421230666066"/>
    <n v="76.913894974221563"/>
  </r>
  <r>
    <n v="2095"/>
    <x v="0"/>
    <m/>
    <x v="5"/>
    <s v="Telephone"/>
    <d v="2008-03-02T00:00:00"/>
    <s v="2007-08"/>
    <m/>
    <n v="0"/>
    <m/>
    <m/>
    <n v="830"/>
    <m/>
    <n v="830"/>
    <n v="830"/>
    <n v="0"/>
    <n v="830"/>
    <n v="0"/>
    <n v="0"/>
    <n v="5"/>
    <n v="282"/>
    <m/>
    <m/>
    <d v="2008-03-01T00:00:00"/>
    <s v="l.  COMMUNICATION EQUIPMENTS"/>
    <n v="758"/>
    <n v="42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952777777777778"/>
    <n v="5"/>
    <n v="1"/>
    <n v="1112.951340000971"/>
    <n v="1112.951340000971"/>
    <n v="0"/>
    <n v="0.75"/>
    <n v="0"/>
    <n v="0"/>
  </r>
  <r>
    <n v="2096"/>
    <x v="0"/>
    <m/>
    <x v="5"/>
    <s v="Chair (With Arm)"/>
    <d v="2010-06-17T00:00:00"/>
    <s v="2010-11"/>
    <m/>
    <n v="8.0538393645189707E-3"/>
    <m/>
    <m/>
    <n v="798"/>
    <m/>
    <n v="798"/>
    <n v="798"/>
    <n v="0"/>
    <n v="798"/>
    <n v="0"/>
    <n v="0"/>
    <n v="10"/>
    <n v="289"/>
    <m/>
    <m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304.7093639042137"/>
    <n v="1239.4738957090028"/>
    <n v="65.235468195210842"/>
    <n v="0.75"/>
    <n v="48.926601146408132"/>
    <n v="65.235468195210743"/>
  </r>
  <r>
    <n v="2097"/>
    <x v="0"/>
    <m/>
    <x v="5"/>
    <s v="150*100GI Reducer"/>
    <d v="2015-09-01T00:00:00"/>
    <m/>
    <m/>
    <n v="0.42397260273972598"/>
    <m/>
    <m/>
    <n v="798"/>
    <m/>
    <n v="798"/>
    <n v="758.1"/>
    <n v="0"/>
    <n v="758.1"/>
    <n v="39.899999999999977"/>
    <n v="39.899999999999977"/>
    <n v="5"/>
    <n v="30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53.4661857529304"/>
    <n v="1095.7928764652838"/>
    <n v="57.673309287646589"/>
    <n v="0.75"/>
    <n v="43.254981965734942"/>
    <n v="57.673309287646575"/>
  </r>
  <r>
    <n v="2098"/>
    <x v="0"/>
    <m/>
    <x v="5"/>
    <s v="Kenstar stem Iron"/>
    <d v="2008-08-18T00:00:00"/>
    <s v="2008-09"/>
    <m/>
    <n v="0"/>
    <m/>
    <m/>
    <n v="795"/>
    <m/>
    <n v="795"/>
    <n v="755.25"/>
    <n v="0"/>
    <n v="755.25"/>
    <n v="39.75"/>
    <n v="39.75"/>
    <n v="5"/>
    <n v="305"/>
    <m/>
    <m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91666666666667"/>
    <n v="6"/>
    <n v="0.95"/>
    <n v="1404.0898267803791"/>
    <n v="1333.88533544136"/>
    <n v="70.204491339019114"/>
    <n v="0.75"/>
    <n v="52.653368504264336"/>
    <n v="70.204491339019015"/>
  </r>
  <r>
    <n v="2099"/>
    <x v="0"/>
    <m/>
    <x v="5"/>
    <s v="Man Mandir Big."/>
    <d v="2008-01-03T00:00:00"/>
    <s v="2007-08"/>
    <m/>
    <n v="1.3321167883211679E-2"/>
    <m/>
    <m/>
    <n v="787.5"/>
    <m/>
    <n v="787.5"/>
    <n v="787.5"/>
    <n v="0"/>
    <n v="787.5"/>
    <n v="0"/>
    <n v="0"/>
    <n v="10"/>
    <n v="318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116666666666667"/>
    <n v="6"/>
    <n v="0.95"/>
    <n v="1481.5242545144647"/>
    <n v="1407.4480417887414"/>
    <n v="74.076212725723281"/>
    <n v="0.75"/>
    <n v="55.55715954429246"/>
    <n v="74.076212725723295"/>
  </r>
  <r>
    <n v="2100"/>
    <x v="0"/>
    <m/>
    <x v="10"/>
    <s v="Hand Operating Pump"/>
    <d v="2012-04-01T00:00:00"/>
    <s v="2012-13"/>
    <m/>
    <n v="0.78306520547945202"/>
    <m/>
    <m/>
    <n v="780"/>
    <m/>
    <n v="780"/>
    <n v="741"/>
    <n v="0"/>
    <n v="741"/>
    <n v="39"/>
    <n v="39"/>
    <n v="40"/>
    <n v="332"/>
    <m/>
    <m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972.61074458058454"/>
    <n v="923.98020735155524"/>
    <n v="48.630537229029301"/>
    <n v="0.75"/>
    <n v="36.472902921771976"/>
    <n v="48.630537229029272"/>
  </r>
  <r>
    <n v="2101"/>
    <x v="0"/>
    <m/>
    <x v="5"/>
    <s v="Network Meter (Line Tester)"/>
    <d v="2015-09-01T00:00:00"/>
    <m/>
    <m/>
    <n v="0"/>
    <m/>
    <m/>
    <n v="772.31"/>
    <m/>
    <n v="772.31"/>
    <n v="772.69449999999995"/>
    <n v="0"/>
    <n v="772.69449999999995"/>
    <n v="-0.38450000000000273"/>
    <n v="-0.38450000000000273"/>
    <n v="6"/>
    <n v="1"/>
    <m/>
    <m/>
    <d v="2015-09-01T00:00:00"/>
    <m/>
    <m/>
    <m/>
    <m/>
    <m/>
    <m/>
    <m/>
    <s v="a. Manufacture of electronic components"/>
    <n v="640"/>
    <n v="45"/>
    <n v="105.9"/>
    <n v="144"/>
    <n v="114.8"/>
    <n v="1.0840415486307837"/>
    <n v="1.0840415486307837"/>
    <n v="8.4555555555555557"/>
    <n v="5"/>
    <n v="1"/>
    <n v="837.21612842304057"/>
    <n v="837.21612842304069"/>
    <n v="0"/>
    <n v="0.75"/>
    <n v="0"/>
    <n v="0"/>
  </r>
  <r>
    <n v="2102"/>
    <x v="0"/>
    <m/>
    <x v="5"/>
    <s v="Plate Glass Spoon Etc."/>
    <d v="2008-02-17T00:00:00"/>
    <s v="2007-08"/>
    <m/>
    <n v="0"/>
    <m/>
    <m/>
    <n v="758"/>
    <m/>
    <n v="758"/>
    <n v="758.1"/>
    <n v="0"/>
    <n v="758.1"/>
    <n v="-0.10000000000002274"/>
    <n v="-0.10000000000002274"/>
    <n v="5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94444444444444"/>
    <n v="6"/>
    <n v="0.95"/>
    <n v="1388.1126759633307"/>
    <n v="1318.7070421651642"/>
    <n v="69.405633798166491"/>
    <n v="0.75"/>
    <n v="52.054225348624868"/>
    <n v="69.405633798166605"/>
  </r>
  <r>
    <n v="2103"/>
    <x v="0"/>
    <m/>
    <x v="5"/>
    <s v="80NB MS Flange"/>
    <d v="2015-09-01T00:00:00"/>
    <m/>
    <m/>
    <n v="0.42397260273972603"/>
    <m/>
    <m/>
    <n v="756"/>
    <m/>
    <n v="756"/>
    <n v="718.2"/>
    <n v="0"/>
    <n v="718.2"/>
    <n v="37.799999999999955"/>
    <n v="37.799999999999955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92.7574391343553"/>
    <n v="1038.1195671776377"/>
    <n v="54.637871956717618"/>
    <n v="0.75"/>
    <n v="40.978403967538213"/>
    <n v="54.637871956717817"/>
  </r>
  <r>
    <n v="2104"/>
    <x v="0"/>
    <m/>
    <x v="5"/>
    <s v="TV Trolly"/>
    <d v="2008-10-05T00:00:00"/>
    <s v="2008-09"/>
    <m/>
    <n v="0"/>
    <m/>
    <m/>
    <n v="750"/>
    <m/>
    <n v="750"/>
    <n v="750"/>
    <n v="0"/>
    <n v="750"/>
    <n v="0"/>
    <n v="0"/>
    <n v="5"/>
    <n v="1"/>
    <m/>
    <m/>
    <d v="2008-10-01T00:00:00"/>
    <s v="T.V.Sets"/>
    <n v="742"/>
    <n v="49"/>
    <n v="79.900000000000006"/>
    <n v="90"/>
    <n v="73.099999999999994"/>
    <n v="0.91489361702127647"/>
    <s v="Colour TV"/>
    <n v="652"/>
    <n v="4"/>
    <n v="97.5"/>
    <n v="144"/>
    <n v="95.4"/>
    <n v="0.97846153846153849"/>
    <n v="0.89518821603927978"/>
    <n v="15.361111111111111"/>
    <n v="8"/>
    <n v="0.9"/>
    <n v="671.39116202945979"/>
    <n v="604.25204582651384"/>
    <n v="67.139116202945957"/>
    <n v="0.75"/>
    <n v="50.354337152209467"/>
    <n v="67.139116202945971"/>
  </r>
  <r>
    <n v="2105"/>
    <x v="0"/>
    <m/>
    <x v="5"/>
    <s v="RJ-45 Connector Amp"/>
    <d v="2015-09-01T00:00:00"/>
    <m/>
    <m/>
    <n v="0"/>
    <m/>
    <m/>
    <n v="728.21"/>
    <m/>
    <n v="728.21"/>
    <n v="727.79950000000008"/>
    <n v="0"/>
    <n v="727.79950000000008"/>
    <n v="0.41049999999995634"/>
    <n v="0.41049999999995634"/>
    <n v="6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52.5884851217313"/>
    <n v="999.95906086564469"/>
    <n v="52.629424256086622"/>
    <n v="0.75"/>
    <n v="39.472068192064967"/>
    <n v="52.629424256086615"/>
  </r>
  <r>
    <n v="2106"/>
    <x v="0"/>
    <m/>
    <x v="5"/>
    <s v="D-Link Connector RJ-45"/>
    <d v="2011-04-01T00:00:00"/>
    <s v="2011-12"/>
    <m/>
    <n v="0"/>
    <m/>
    <m/>
    <n v="728"/>
    <m/>
    <n v="728"/>
    <n v="727.6"/>
    <n v="0"/>
    <n v="727.6"/>
    <n v="0.39999999999997726"/>
    <n v="0.39999999999997726"/>
    <n v="6"/>
    <n v="1"/>
    <m/>
    <m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1174.0793756487908"/>
    <n v="1115.3754068663511"/>
    <n v="58.703968782439688"/>
    <n v="0.75"/>
    <n v="44.027976586829766"/>
    <n v="58.703968782439595"/>
  </r>
  <r>
    <n v="2107"/>
    <x v="0"/>
    <m/>
    <x v="5"/>
    <s v="Single bed "/>
    <d v="2008-01-03T00:00:00"/>
    <s v="2007-08"/>
    <m/>
    <n v="1.3321167883211679E-2"/>
    <m/>
    <m/>
    <n v="675"/>
    <m/>
    <n v="675"/>
    <n v="675"/>
    <n v="0"/>
    <n v="675"/>
    <n v="0"/>
    <n v="0"/>
    <n v="10"/>
    <n v="1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116666666666667"/>
    <n v="6"/>
    <n v="0.95"/>
    <n v="1269.8779324409697"/>
    <n v="1206.3840358189211"/>
    <n v="63.493896622048624"/>
    <n v="0.75"/>
    <n v="47.620422466536468"/>
    <n v="63.493896622048545"/>
  </r>
  <r>
    <n v="2108"/>
    <x v="0"/>
    <m/>
    <x v="5"/>
    <s v="Folding Bed "/>
    <d v="2008-02-29T00:00:00"/>
    <s v="2007-08"/>
    <m/>
    <n v="1.2789067974772248E-2"/>
    <m/>
    <m/>
    <n v="620"/>
    <m/>
    <n v="620"/>
    <n v="620"/>
    <n v="0"/>
    <n v="620"/>
    <n v="0"/>
    <n v="0"/>
    <n v="10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58333333333334"/>
    <n v="6"/>
    <n v="0.95"/>
    <n v="1135.3955924766028"/>
    <n v="1078.6258128527725"/>
    <n v="56.769779623830345"/>
    <n v="0.75"/>
    <n v="42.577334717872759"/>
    <n v="56.769779623830189"/>
  </r>
  <r>
    <n v="2109"/>
    <x v="0"/>
    <m/>
    <x v="5"/>
    <s v="MIRROR"/>
    <d v="2007-12-30T00:00:00"/>
    <s v="2007-08"/>
    <m/>
    <n v="1.3360175695461211E-2"/>
    <m/>
    <m/>
    <n v="512"/>
    <m/>
    <n v="512"/>
    <n v="512"/>
    <n v="0"/>
    <n v="512"/>
    <n v="0"/>
    <n v="0"/>
    <n v="10"/>
    <n v="1"/>
    <m/>
    <m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25"/>
    <n v="6"/>
    <n v="0.95"/>
    <n v="959.00125289161303"/>
    <n v="911.05119024703242"/>
    <n v="47.950062644580612"/>
    <n v="0.75"/>
    <n v="35.962546983435459"/>
    <n v="47.950062644580697"/>
  </r>
  <r>
    <n v="2110"/>
    <x v="0"/>
    <m/>
    <x v="5"/>
    <s v="Telephone P,B .T -802"/>
    <d v="2008-06-16T00:00:00"/>
    <s v="2008-09"/>
    <m/>
    <n v="0"/>
    <m/>
    <m/>
    <n v="510"/>
    <m/>
    <n v="510"/>
    <n v="510"/>
    <n v="0"/>
    <n v="510"/>
    <n v="0"/>
    <n v="0"/>
    <n v="5"/>
    <n v="1"/>
    <m/>
    <m/>
    <d v="2008-06-01T00:00:00"/>
    <s v="l.  COMMUNICATION EQUIPMENTS"/>
    <n v="758"/>
    <n v="45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66388888888889"/>
    <n v="5"/>
    <n v="1"/>
    <n v="683.86166674758454"/>
    <n v="683.86166674758454"/>
    <n v="0"/>
    <n v="0.75"/>
    <n v="0"/>
    <n v="0"/>
  </r>
  <r>
    <n v="2111"/>
    <x v="0"/>
    <m/>
    <x v="5"/>
    <s v="Telephone ,B .T -9-500"/>
    <d v="2008-04-22T00:00:00"/>
    <s v="2008-09"/>
    <m/>
    <n v="0"/>
    <m/>
    <m/>
    <n v="494"/>
    <m/>
    <n v="494"/>
    <n v="494.3"/>
    <n v="0"/>
    <n v="494.3"/>
    <n v="-0.30000000000001137"/>
    <n v="-0.30000000000001137"/>
    <n v="5"/>
    <n v="1"/>
    <m/>
    <m/>
    <d v="2008-04-01T00:00:00"/>
    <s v="l.  COMMUNICATION EQUIPMENTS"/>
    <n v="758"/>
    <n v="43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813888888888888"/>
    <n v="5"/>
    <n v="1"/>
    <n v="662.40718308491523"/>
    <n v="662.40718308491523"/>
    <n v="0"/>
    <n v="0.75"/>
    <n v="0"/>
    <n v="0"/>
  </r>
  <r>
    <n v="2112"/>
    <x v="0"/>
    <m/>
    <x v="5"/>
    <s v="Telephone ,B .T -9-500"/>
    <d v="2008-04-11T00:00:00"/>
    <s v="2008-09"/>
    <m/>
    <n v="0"/>
    <m/>
    <m/>
    <n v="494"/>
    <m/>
    <n v="494"/>
    <n v="494.3"/>
    <n v="0"/>
    <n v="494.3"/>
    <n v="-0.30000000000001137"/>
    <n v="-0.30000000000001137"/>
    <n v="5"/>
    <n v="1"/>
    <m/>
    <m/>
    <d v="2008-04-01T00:00:00"/>
    <s v="l.  COMMUNICATION EQUIPMENTS"/>
    <n v="758"/>
    <n v="43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844444444444445"/>
    <n v="5"/>
    <n v="1"/>
    <n v="662.40718308491523"/>
    <n v="662.40718308491523"/>
    <n v="0"/>
    <n v="0.75"/>
    <n v="0"/>
    <n v="0"/>
  </r>
  <r>
    <n v="2113"/>
    <x v="0"/>
    <m/>
    <x v="5"/>
    <s v="Telephone P,B .T -9-500"/>
    <d v="2008-05-28T00:00:00"/>
    <s v="2008-09"/>
    <m/>
    <n v="0"/>
    <m/>
    <m/>
    <n v="494"/>
    <m/>
    <n v="494"/>
    <n v="494.3"/>
    <n v="0"/>
    <n v="494.3"/>
    <n v="-0.30000000000001137"/>
    <n v="-0.30000000000001137"/>
    <n v="5"/>
    <n v="1"/>
    <m/>
    <m/>
    <d v="2008-05-01T00:00:00"/>
    <s v="l.  COMMUNICATION EQUIPMENTS"/>
    <n v="758"/>
    <n v="44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713888888888889"/>
    <n v="5"/>
    <n v="1"/>
    <n v="662.40718308491523"/>
    <n v="662.40718308491523"/>
    <n v="0"/>
    <n v="0.75"/>
    <n v="0"/>
    <n v="0"/>
  </r>
  <r>
    <n v="2114"/>
    <x v="0"/>
    <m/>
    <x v="5"/>
    <s v="Teen Box"/>
    <d v="2008-06-17T00:00:00"/>
    <s v="2008-09"/>
    <m/>
    <n v="1.1881510416666668E-2"/>
    <m/>
    <m/>
    <n v="425"/>
    <m/>
    <n v="425"/>
    <n v="425"/>
    <n v="0"/>
    <n v="425"/>
    <n v="0"/>
    <n v="0"/>
    <n v="10"/>
    <n v="1"/>
    <m/>
    <m/>
    <d v="2008-06-01T00:00:00"/>
    <s v="Furniture"/>
    <n v="628"/>
    <n v="45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661111111111111"/>
    <n v="6"/>
    <n v="0.95"/>
    <n v="750.61405834171205"/>
    <n v="713.08335542462646"/>
    <n v="37.530702917085591"/>
    <n v="0.75"/>
    <n v="28.148027187814193"/>
    <n v="37.530702917085634"/>
  </r>
  <r>
    <n v="2115"/>
    <x v="0"/>
    <m/>
    <x v="5"/>
    <s v="Beetle Phone Set (C&amp;I Deptt)"/>
    <d v="2011-03-02T00:00:00"/>
    <s v="2010-11"/>
    <m/>
    <n v="0"/>
    <m/>
    <m/>
    <n v="420"/>
    <m/>
    <n v="420"/>
    <n v="420"/>
    <n v="0"/>
    <n v="420"/>
    <n v="0"/>
    <n v="0"/>
    <n v="5"/>
    <n v="1"/>
    <m/>
    <m/>
    <d v="2011-03-01T00:00:00"/>
    <s v="Furniture"/>
    <n v="628"/>
    <n v="78"/>
    <n v="129.9"/>
    <n v="90"/>
    <n v="138.4"/>
    <n v="1.0654349499615088"/>
    <s v="a. Manufacture of furniture"/>
    <n v="844"/>
    <n v="4"/>
    <n v="103.9"/>
    <n v="144"/>
    <n v="160.30000000000001"/>
    <n v="1.5428296438883542"/>
    <n v="1.6437846244353211"/>
    <n v="12.952777777777778"/>
    <n v="6"/>
    <n v="0.95"/>
    <n v="690.38954226283488"/>
    <n v="655.87006514969312"/>
    <n v="34.519477113141761"/>
    <n v="0.75"/>
    <n v="25.889607834856321"/>
    <n v="34.519477113141775"/>
  </r>
  <r>
    <n v="2116"/>
    <x v="0"/>
    <m/>
    <x v="5"/>
    <s v="Pillow Cover"/>
    <d v="2015-09-01T00:00:00"/>
    <m/>
    <m/>
    <n v="0.22465753424657536"/>
    <m/>
    <m/>
    <n v="357"/>
    <m/>
    <n v="357"/>
    <n v="357"/>
    <n v="0"/>
    <n v="357"/>
    <n v="0"/>
    <n v="0"/>
    <n v="10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16.02434625788999"/>
    <n v="490.22312894499549"/>
    <n v="25.801217312894494"/>
    <n v="0.75"/>
    <n v="19.35091298467087"/>
    <n v="25.801217312894522"/>
  </r>
  <r>
    <n v="2117"/>
    <x v="0"/>
    <m/>
    <x v="5"/>
    <s v="CD- RW Mozerbear (10Pack)"/>
    <d v="2008-02-27T00:00:00"/>
    <s v="2007-08"/>
    <m/>
    <n v="0"/>
    <m/>
    <m/>
    <n v="350"/>
    <m/>
    <n v="350"/>
    <n v="350"/>
    <n v="0"/>
    <n v="350"/>
    <n v="0"/>
    <n v="0"/>
    <n v="3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66666666666667"/>
    <n v="6"/>
    <n v="0.95"/>
    <n v="640.94912478517904"/>
    <n v="608.90166854592007"/>
    <n v="32.047456239258963"/>
    <n v="0.75"/>
    <n v="24.035592179444222"/>
    <n v="32.047456239258977"/>
  </r>
  <r>
    <n v="2118"/>
    <x v="0"/>
    <m/>
    <x v="5"/>
    <s v="Chair Wheel"/>
    <d v="2015-09-01T00:00:00"/>
    <m/>
    <m/>
    <n v="0.05"/>
    <m/>
    <m/>
    <n v="320"/>
    <m/>
    <n v="320"/>
    <n v="320"/>
    <n v="0"/>
    <n v="320"/>
    <n v="0"/>
    <n v="0"/>
    <n v="10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62.54283137962125"/>
    <n v="439.41568981064017"/>
    <n v="23.127141568981074"/>
    <n v="0.75"/>
    <n v="17.345356176735805"/>
    <n v="23.127141568981084"/>
  </r>
  <r>
    <n v="2119"/>
    <x v="0"/>
    <m/>
    <x v="5"/>
    <s v="Heater"/>
    <d v="2008-02-21T00:00:00"/>
    <s v="2007-08"/>
    <m/>
    <n v="0"/>
    <m/>
    <m/>
    <n v="320"/>
    <m/>
    <n v="320"/>
    <n v="304"/>
    <n v="0"/>
    <n v="304"/>
    <n v="16"/>
    <n v="16"/>
    <n v="5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83333333333333"/>
    <n v="6"/>
    <n v="0.95"/>
    <n v="586.01062837502081"/>
    <n v="556.71009695626969"/>
    <n v="29.30053141875112"/>
    <n v="0.75"/>
    <n v="21.97539856406334"/>
    <n v="29.300531418751067"/>
  </r>
  <r>
    <n v="2120"/>
    <x v="0"/>
    <m/>
    <x v="5"/>
    <s v="WaterHeater "/>
    <d v="2008-01-24T00:00:00"/>
    <s v="2007-08"/>
    <m/>
    <n v="0"/>
    <m/>
    <m/>
    <n v="300"/>
    <m/>
    <n v="300"/>
    <n v="300"/>
    <n v="0"/>
    <n v="300"/>
    <n v="0"/>
    <n v="0"/>
    <n v="5"/>
    <n v="1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8333333333334"/>
    <n v="6"/>
    <n v="0.95"/>
    <n v="564.39019219598651"/>
    <n v="536.17068258618713"/>
    <n v="28.219509609799388"/>
    <n v="0.75"/>
    <n v="21.164632207349541"/>
    <n v="28.219509609799349"/>
  </r>
  <r>
    <n v="2121"/>
    <x v="0"/>
    <m/>
    <x v="5"/>
    <s v="STOOLS-PLASTIC STOOLS"/>
    <d v="2007-11-29T00:00:00"/>
    <s v="2007-08"/>
    <m/>
    <n v="1.3670411985018727E-2"/>
    <m/>
    <m/>
    <n v="292.5"/>
    <m/>
    <n v="292.5"/>
    <n v="292.5"/>
    <n v="0"/>
    <n v="292.5"/>
    <n v="0"/>
    <n v="0"/>
    <n v="10"/>
    <n v="1"/>
    <m/>
    <m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1111111111112"/>
    <n v="6"/>
    <n v="0.95"/>
    <n v="547.86692670077502"/>
    <n v="520.47358036573632"/>
    <n v="27.3933463350387"/>
    <n v="0.75"/>
    <n v="20.545009751279025"/>
    <n v="27.393346335038775"/>
  </r>
  <r>
    <n v="2122"/>
    <x v="0"/>
    <m/>
    <x v="5"/>
    <s v="80*50GI Reducer"/>
    <d v="2015-09-01T00:00:00"/>
    <m/>
    <m/>
    <n v="0.42397260273972609"/>
    <m/>
    <m/>
    <n v="252"/>
    <m/>
    <n v="252"/>
    <n v="239.4"/>
    <n v="0"/>
    <n v="239.4"/>
    <n v="12.599999999999994"/>
    <n v="12.599999999999994"/>
    <n v="5"/>
    <n v="3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4.25247971145177"/>
    <n v="346.03985572587914"/>
    <n v="18.212623985572634"/>
    <n v="0.75"/>
    <n v="13.659467989179475"/>
    <n v="18.212623985572606"/>
  </r>
  <r>
    <n v="2123"/>
    <x v="0"/>
    <m/>
    <x v="5"/>
    <s v="Bed Sheet"/>
    <d v="2008-03-07T00:00:00"/>
    <s v="2007-08"/>
    <m/>
    <n v="1.2726638772663878E-2"/>
    <m/>
    <m/>
    <n v="240"/>
    <m/>
    <n v="240"/>
    <n v="240"/>
    <n v="0"/>
    <n v="240"/>
    <n v="0"/>
    <n v="0"/>
    <n v="10"/>
    <n v="8"/>
    <m/>
    <m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938888888888888"/>
    <n v="6"/>
    <n v="0.95"/>
    <n v="433.19213399320012"/>
    <n v="411.53252729354006"/>
    <n v="21.65960669966006"/>
    <n v="0.75"/>
    <n v="16.244705024745045"/>
    <n v="21.659606699660024"/>
  </r>
  <r>
    <n v="2124"/>
    <x v="0"/>
    <m/>
    <x v="5"/>
    <s v="FERRULE PRINTING MACHINE"/>
    <d v="2020-09-10T00:00:00"/>
    <s v="2020-21"/>
    <m/>
    <n v="0.31666666666666665"/>
    <m/>
    <m/>
    <n v="-0.78"/>
    <m/>
    <n v="-0.78"/>
    <n v="-0.38437260273972607"/>
    <n v="-0.247"/>
    <n v="-0.63137260273972606"/>
    <n v="-0.14862739726027396"/>
    <n v="-0.39562739726027396"/>
    <n v="3"/>
    <n v="8"/>
    <m/>
    <m/>
    <d v="2020-09-01T00:00:00"/>
    <m/>
    <m/>
    <m/>
    <m/>
    <m/>
    <m/>
    <m/>
    <s v="a. Manufacture of furniture"/>
    <n v="844"/>
    <n v="105"/>
    <n v="130.5"/>
    <n v="144"/>
    <n v="160.30000000000001"/>
    <n v="1.228352490421456"/>
    <n v="1.228352490421456"/>
    <n v="3.4305555555555554"/>
    <n v="6"/>
    <n v="0.95"/>
    <n v="-0.95811494252873575"/>
    <n v="-0.52042053533418475"/>
    <n v="-0.43769440719455099"/>
    <n v="0.75"/>
    <n v="-0.32827080539591325"/>
    <n v="-4.7905747126436832E-2"/>
  </r>
  <r>
    <n v="2125"/>
    <x v="0"/>
    <m/>
    <x v="5"/>
    <s v="Laptop For Mr Rajesh &amp; Gaurav Jain-Laptop model: HP 14S Dr 2006 TU"/>
    <d v="2021-02-06T00:00:00"/>
    <s v="2020-21"/>
    <m/>
    <n v="0.31666666666666665"/>
    <m/>
    <m/>
    <n v="-0.99"/>
    <m/>
    <n v="-0.99"/>
    <n v="-0.35988082191780824"/>
    <n v="-0.3135"/>
    <n v="-0.67338082191780824"/>
    <n v="-0.31661917808219175"/>
    <n v="-0.63011917808219176"/>
    <n v="3"/>
    <n v="186"/>
    <m/>
    <m/>
    <d v="2021-02-01T00:00:00"/>
    <m/>
    <m/>
    <m/>
    <m/>
    <m/>
    <m/>
    <m/>
    <s v="Laptops"/>
    <n v="646"/>
    <n v="110"/>
    <n v="154.1"/>
    <n v="144"/>
    <n v="154.1"/>
    <n v="1"/>
    <n v="1"/>
    <n v="3.0249999999999999"/>
    <n v="5"/>
    <n v="1"/>
    <n v="-0.99"/>
    <n v="-0.59894999999999998"/>
    <n v="-0.39105000000000001"/>
    <n v="0.75"/>
    <n v="-0.29328750000000003"/>
    <n v="0"/>
  </r>
  <r>
    <n v="2126"/>
    <x v="0"/>
    <m/>
    <x v="5"/>
    <s v="Dining Table With 4 Chair  4&quot; X 3&quot;X 12MM"/>
    <d v="2019-05-11T00:00:00"/>
    <s v="2019-20"/>
    <m/>
    <n v="9.5000000000000001E-2"/>
    <m/>
    <m/>
    <n v="-118"/>
    <m/>
    <n v="-118"/>
    <n v="-112.1"/>
    <n v="-90.87778082191781"/>
    <n v="-202.9777808219178"/>
    <n v="84.977780821917804"/>
    <n v="-5.9000000000000057"/>
    <n v="10"/>
    <n v="191"/>
    <m/>
    <m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-146.97280497280499"/>
    <n v="-110.7943603413048"/>
    <n v="-36.178444631500199"/>
    <n v="0.75"/>
    <n v="-27.133833473625149"/>
    <n v="-7.3486402486402564"/>
  </r>
  <r>
    <n v="2127"/>
    <x v="0"/>
    <m/>
    <x v="5"/>
    <s v="Dining Table With 4 Chair  4&quot; X 3&quot;X 12MM"/>
    <d v="2019-05-11T00:00:00"/>
    <s v="2019-20"/>
    <m/>
    <n v="9.5000000000000001E-2"/>
    <m/>
    <m/>
    <n v="-236"/>
    <m/>
    <n v="-236"/>
    <n v="-224.2"/>
    <n v="-181.75556164383562"/>
    <n v="-405.95556164383561"/>
    <n v="169.95556164383561"/>
    <n v="-11.800000000000011"/>
    <n v="10"/>
    <n v="191"/>
    <m/>
    <m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-293.94560994560999"/>
    <n v="-221.58872068260959"/>
    <n v="-72.356889263000397"/>
    <n v="0.75"/>
    <n v="-54.267666947250298"/>
    <n v="-14.697280497280513"/>
  </r>
  <r>
    <n v="2128"/>
    <x v="0"/>
    <m/>
    <x v="5"/>
    <s v="Klassik Center Table"/>
    <d v="2019-05-11T00:00:00"/>
    <s v="2019-20"/>
    <m/>
    <n v="9.5000000000000001E-2"/>
    <m/>
    <m/>
    <n v="-236"/>
    <m/>
    <n v="-236"/>
    <n v="-224.2"/>
    <n v="-181.75556164383562"/>
    <n v="-405.95556164383561"/>
    <n v="169.95556164383561"/>
    <n v="-11.800000000000011"/>
    <n v="10"/>
    <n v="191"/>
    <m/>
    <m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-293.94560994560999"/>
    <n v="-221.58872068260959"/>
    <n v="-72.356889263000397"/>
    <n v="0.75"/>
    <n v="-54.267666947250298"/>
    <n v="-14.697280497280513"/>
  </r>
  <r>
    <n v="2129"/>
    <x v="0"/>
    <m/>
    <x v="5"/>
    <s v="HP 340S G7: I-5-1035U 1Oth Gen"/>
    <d v="2020-07-15T00:00:00"/>
    <s v="2020-21"/>
    <m/>
    <n v="0.31666666666666665"/>
    <m/>
    <m/>
    <n v="-885"/>
    <m/>
    <n v="-885"/>
    <n v="-840.75"/>
    <n v="-641.1198630136987"/>
    <n v="-1481.8698630136987"/>
    <n v="596.8698630136987"/>
    <n v="-44.25"/>
    <n v="3"/>
    <n v="191"/>
    <m/>
    <m/>
    <d v="2020-07-01T00:00:00"/>
    <m/>
    <m/>
    <m/>
    <m/>
    <m/>
    <m/>
    <m/>
    <s v="b. Manufacture of computers and peripheral equipment"/>
    <n v="644"/>
    <n v="103"/>
    <n v="135.1"/>
    <n v="144"/>
    <n v="135.1"/>
    <n v="1"/>
    <n v="1"/>
    <n v="3.5833333333333335"/>
    <n v="5"/>
    <n v="1"/>
    <n v="-885"/>
    <n v="-634.25"/>
    <n v="-250.75"/>
    <n v="0.75"/>
    <n v="-188.0625"/>
    <n v="0"/>
  </r>
  <r>
    <n v="2130"/>
    <x v="0"/>
    <m/>
    <x v="5"/>
    <s v="HP 340S G7: I-5-1035U (S C SHARMA &amp;  SANJAYGOENK"/>
    <d v="2020-07-15T00:00:00"/>
    <s v="2020-21"/>
    <m/>
    <n v="0.31666666666666665"/>
    <m/>
    <m/>
    <n v="-885"/>
    <m/>
    <n v="-885"/>
    <n v="-840.75"/>
    <n v="-641.1198630136987"/>
    <n v="-1481.8698630136987"/>
    <n v="596.8698630136987"/>
    <n v="-44.25"/>
    <n v="3"/>
    <n v="191"/>
    <m/>
    <m/>
    <d v="2020-07-01T00:00:00"/>
    <m/>
    <m/>
    <m/>
    <m/>
    <m/>
    <m/>
    <m/>
    <s v="b. Manufacture of computers and peripheral equipment"/>
    <n v="644"/>
    <n v="103"/>
    <n v="135.1"/>
    <n v="144"/>
    <n v="135.1"/>
    <n v="1"/>
    <n v="1"/>
    <n v="3.5833333333333335"/>
    <n v="5"/>
    <n v="1"/>
    <n v="-885"/>
    <n v="-634.25"/>
    <n v="-250.75"/>
    <n v="0.75"/>
    <n v="-188.0625"/>
    <n v="0"/>
  </r>
  <r>
    <n v="2131"/>
    <x v="0"/>
    <m/>
    <x v="5"/>
    <s v="LAPTOP HP 14S DR2006TU I5 (10GEN) COMPUTER WORLD"/>
    <d v="2021-03-31T00:00:00"/>
    <s v="2020-21"/>
    <m/>
    <n v="0.31666666666666665"/>
    <m/>
    <m/>
    <n v="-1179"/>
    <m/>
    <n v="-1179"/>
    <n v="-1120.05"/>
    <n v="-1119.0271232876712"/>
    <n v="-2239.0771232876714"/>
    <n v="1060.0771232876714"/>
    <n v="-58.950000000000045"/>
    <n v="3"/>
    <n v="191"/>
    <m/>
    <m/>
    <d v="2021-03-01T00:00:00"/>
    <m/>
    <m/>
    <m/>
    <m/>
    <m/>
    <m/>
    <m/>
    <s v="Laptops"/>
    <n v="646"/>
    <n v="111"/>
    <n v="154.1"/>
    <n v="144"/>
    <n v="154.1"/>
    <n v="1"/>
    <n v="1"/>
    <n v="2.875"/>
    <n v="5"/>
    <n v="1"/>
    <n v="-1179"/>
    <n v="-677.92500000000007"/>
    <n v="-501.07499999999993"/>
    <n v="0.75"/>
    <n v="-375.80624999999998"/>
    <n v="0"/>
  </r>
  <r>
    <n v="2132"/>
    <x v="0"/>
    <m/>
    <x v="5"/>
    <n v="0"/>
    <d v="2021-03-31T00:00:00"/>
    <s v="2020-21"/>
    <m/>
    <n v="0.31666666666666665"/>
    <m/>
    <m/>
    <n v="-1179.04"/>
    <m/>
    <n v="-1179.04"/>
    <n v="-1120.088"/>
    <n v="-1119.0650885844748"/>
    <n v="-2239.153088584475"/>
    <n v="1060.113088584475"/>
    <n v="-58.951999999999998"/>
    <n v="3"/>
    <n v="191"/>
    <m/>
    <m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-1319.833184357542"/>
    <n v="-600.79906412942273"/>
    <n v="-719.03412022811926"/>
    <n v="0.75"/>
    <n v="-539.27559017108945"/>
    <n v="-65.991659217877157"/>
  </r>
  <r>
    <n v="2133"/>
    <x v="0"/>
    <m/>
    <x v="5"/>
    <s v="ISO SAMPLING KIT"/>
    <d v="2020-11-27T00:00:00"/>
    <s v="2020-21"/>
    <m/>
    <n v="6.3333333333333325E-2"/>
    <m/>
    <m/>
    <n v="-9864"/>
    <m/>
    <n v="-9864"/>
    <n v="-9370.7999999999993"/>
    <n v="-9156.8547945205464"/>
    <n v="-18527.654794520546"/>
    <n v="8663.6547945205457"/>
    <n v="-493.20000000000073"/>
    <n v="15"/>
    <n v="191"/>
    <m/>
    <m/>
    <d v="2020-11-01T00:00:00"/>
    <m/>
    <m/>
    <m/>
    <m/>
    <m/>
    <m/>
    <m/>
    <s v="a. Manufacture of furniture"/>
    <n v="844"/>
    <n v="107"/>
    <n v="133.6"/>
    <n v="144"/>
    <n v="160.30000000000001"/>
    <n v="1.1998502994011977"/>
    <n v="1.1998502994011977"/>
    <n v="3.2166666666666668"/>
    <n v="6"/>
    <n v="0.95"/>
    <n v="-11835.323353293414"/>
    <n v="-6027.7959356287429"/>
    <n v="-5807.5274176646708"/>
    <n v="0.75"/>
    <n v="-4355.6455632485031"/>
    <n v="-591.76616766467123"/>
  </r>
  <r>
    <n v="2134"/>
    <x v="0"/>
    <m/>
    <x v="5"/>
    <s v="HP3405 G7 CORE i5-1035U-ASHWANI GUPTA &amp; ELEC DEP"/>
    <d v="2021-02-08T00:00:00"/>
    <s v="2020-21"/>
    <m/>
    <n v="0.31666666666666665"/>
    <m/>
    <m/>
    <n v="-12000"/>
    <m/>
    <n v="-12000"/>
    <n v="-11400"/>
    <n v="-10858.630136986301"/>
    <n v="-22258.630136986299"/>
    <n v="10258.630136986299"/>
    <n v="-600"/>
    <n v="3"/>
    <n v="191"/>
    <m/>
    <m/>
    <d v="2021-02-01T00:00:00"/>
    <m/>
    <m/>
    <m/>
    <m/>
    <m/>
    <m/>
    <m/>
    <s v="b. Manufacture of computers and peripheral equipment"/>
    <n v="644"/>
    <n v="110"/>
    <n v="134.4"/>
    <n v="144"/>
    <n v="135.1"/>
    <n v="1.0052083333333333"/>
    <n v="1.0052083333333333"/>
    <n v="3.0194444444444444"/>
    <n v="5"/>
    <n v="1"/>
    <n v="-12062.5"/>
    <n v="-7284.4097222222217"/>
    <n v="-4778.0902777777783"/>
    <n v="0.75"/>
    <n v="-3583.5677083333339"/>
    <n v="0"/>
  </r>
  <r>
    <n v="2135"/>
    <x v="0"/>
    <m/>
    <x v="5"/>
    <s v=""/>
    <d v="2021-06-16T00:00:00"/>
    <s v="2021-22"/>
    <m/>
    <n v="0.19"/>
    <m/>
    <m/>
    <n v="-29700.6"/>
    <m/>
    <n v="-29700.6"/>
    <n v="-4468.1094410958904"/>
    <n v="-5643.1139999999996"/>
    <n v="-10111.22344109589"/>
    <n v="-19589.376558904107"/>
    <n v="-25232.490558904108"/>
    <n v="5"/>
    <n v="191"/>
    <m/>
    <m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638888888888888"/>
    <n v="6"/>
    <n v="0.95"/>
    <n v="-32879.876933701657"/>
    <n v="-13868.153648355968"/>
    <n v="-19011.723285345688"/>
    <n v="0.75"/>
    <n v="-14258.792464009266"/>
    <n v="-1643.9938466850842"/>
  </r>
  <r>
    <n v="2136"/>
    <x v="1"/>
    <m/>
    <x v="5"/>
    <m/>
    <d v="2014-04-01T00:00:00"/>
    <s v="2014-15"/>
    <m/>
    <n v="0"/>
    <m/>
    <m/>
    <n v="-1150000"/>
    <m/>
    <n v="-1150000"/>
    <n v="0"/>
    <n v="0"/>
    <n v="0"/>
    <n v="-1150000"/>
    <n v="-1150000"/>
    <s v="infinite"/>
    <n v="191"/>
    <m/>
    <m/>
    <d v="2014-04-01T00:00:00"/>
    <m/>
    <m/>
    <m/>
    <m/>
    <m/>
    <m/>
    <m/>
    <m/>
    <m/>
    <m/>
    <m/>
    <m/>
    <m/>
    <m/>
    <m/>
    <n v="9.8722222222222218"/>
    <m/>
    <m/>
    <m/>
    <m/>
    <m/>
    <m/>
    <m/>
    <m/>
  </r>
  <r>
    <n v="2137"/>
    <x v="1"/>
    <m/>
    <x v="5"/>
    <m/>
    <d v="2014-04-01T00:00:00"/>
    <s v="2014-15"/>
    <m/>
    <n v="0"/>
    <m/>
    <m/>
    <n v="-11621547"/>
    <m/>
    <n v="-11621547"/>
    <n v="0"/>
    <n v="0"/>
    <n v="0"/>
    <n v="-11621547"/>
    <n v="-11621547"/>
    <s v="infinite"/>
    <n v="218"/>
    <m/>
    <m/>
    <d v="2014-04-01T00:00:00"/>
    <m/>
    <m/>
    <m/>
    <m/>
    <m/>
    <m/>
    <m/>
    <m/>
    <m/>
    <m/>
    <m/>
    <m/>
    <m/>
    <m/>
    <m/>
    <n v="9.8722222222222218"/>
    <m/>
    <m/>
    <m/>
    <m/>
    <m/>
    <m/>
    <m/>
    <m/>
  </r>
  <r>
    <n v="2138"/>
    <x v="1"/>
    <m/>
    <x v="5"/>
    <m/>
    <d v="2014-04-01T00:00:00"/>
    <s v="2014-15"/>
    <m/>
    <n v="0"/>
    <m/>
    <m/>
    <n v="-14673042"/>
    <m/>
    <n v="-14673042"/>
    <n v="0"/>
    <n v="0"/>
    <n v="0"/>
    <n v="-14673042"/>
    <n v="-14673042"/>
    <s v="infinite"/>
    <n v="255"/>
    <m/>
    <m/>
    <d v="2014-04-01T00:00:00"/>
    <m/>
    <m/>
    <m/>
    <m/>
    <m/>
    <m/>
    <m/>
    <m/>
    <m/>
    <m/>
    <m/>
    <m/>
    <m/>
    <m/>
    <m/>
    <n v="9.8722222222222218"/>
    <m/>
    <m/>
    <m/>
    <m/>
    <m/>
    <m/>
    <m/>
    <m/>
  </r>
  <r>
    <n v="2139"/>
    <x v="1"/>
    <m/>
    <x v="5"/>
    <s v="LAND SITUATED IN RAIGARH (CHHATISGARH)"/>
    <m/>
    <m/>
    <m/>
    <n v="0"/>
    <m/>
    <m/>
    <n v="-123184000"/>
    <m/>
    <n v="-123184000"/>
    <n v="0"/>
    <n v="0"/>
    <n v="0"/>
    <n v="-123184000"/>
    <n v="-123184000"/>
    <s v="infinite"/>
    <n v="281"/>
    <m/>
    <m/>
    <d v="1899-12-31T00:00:00"/>
    <m/>
    <m/>
    <m/>
    <m/>
    <m/>
    <m/>
    <m/>
    <m/>
    <m/>
    <m/>
    <m/>
    <m/>
    <m/>
    <m/>
    <m/>
    <n v="124.125"/>
    <m/>
    <m/>
    <m/>
    <m/>
    <m/>
    <m/>
    <m/>
    <m/>
  </r>
  <r>
    <n v="2140"/>
    <x v="0"/>
    <s v="BTG"/>
    <x v="2"/>
    <s v="BTG-Exchange Fluctuation"/>
    <d v="2017-03-31T00:00:00"/>
    <s v="2016-17"/>
    <n v="2.5018037518037519E-2"/>
    <n v="4.2492965367965374E-2"/>
    <m/>
    <m/>
    <n v="-178202649"/>
    <n v="0"/>
    <n v="-178202649"/>
    <n v="-25417695.693702921"/>
    <n v="-5871171.4927659808"/>
    <n v="-31288867.186468903"/>
    <n v="-145212594.31386039"/>
    <n v="-152784953.30629706"/>
    <m/>
    <n v="283"/>
    <m/>
    <m/>
    <d v="2017-03-01T00:00:00"/>
    <m/>
    <m/>
    <m/>
    <m/>
    <m/>
    <m/>
    <m/>
    <s v="a. Manufacture of engines and turbines, except aircraft, vehicle and two wheeler engines"/>
    <n v="723"/>
    <n v="63"/>
    <n v="103.8"/>
    <n v="144"/>
    <n v="128.9"/>
    <n v="1.241811175337187"/>
    <n v="1.241811175337187"/>
    <n v="6.875"/>
    <n v="8"/>
    <n v="0.95"/>
    <n v="-221294041.0028902"/>
    <n v="-180665838.16251582"/>
    <n v="-40628202.84037438"/>
    <n v="0.75"/>
    <n v="-30471152.130280785"/>
    <n v="-11064702.05014452"/>
  </r>
  <r>
    <n v="2141"/>
    <x v="0"/>
    <s v="BTG"/>
    <x v="2"/>
    <s v="BTG-Exchange Fluctuation"/>
    <d v="2021-03-31T00:00:00"/>
    <s v="2020-21"/>
    <n v="2.9437857891765468E-2"/>
    <n v="4.7495967416727153E-2"/>
    <m/>
    <m/>
    <n v="-225095055"/>
    <n v="0"/>
    <n v="-225095055"/>
    <n v="-10738552.394218119"/>
    <n v="-9255862.8431536015"/>
    <n v="-19994415.23737172"/>
    <n v="-203665395.20783547"/>
    <n v="-214356502.60578188"/>
    <m/>
    <n v="316"/>
    <m/>
    <m/>
    <d v="2021-03-01T00:00:00"/>
    <m/>
    <m/>
    <m/>
    <m/>
    <m/>
    <m/>
    <m/>
    <s v="a. Manufacture of engines and turbines, except aircraft, vehicle and two wheeler engines"/>
    <n v="723"/>
    <n v="111"/>
    <n v="110.7"/>
    <n v="144"/>
    <n v="128.9"/>
    <n v="1.1644083107497742"/>
    <n v="1.1644083107497742"/>
    <n v="2.875"/>
    <n v="8"/>
    <n v="0.95"/>
    <n v="-262102552.75067753"/>
    <n v="-89483449.650036007"/>
    <n v="-172619103.10064152"/>
    <n v="0.75"/>
    <n v="-129464327.32548115"/>
    <n v="-13105127.637533888"/>
  </r>
  <r>
    <n v="2142"/>
    <x v="1"/>
    <m/>
    <x v="5"/>
    <m/>
    <d v="2014-04-01T00:00:00"/>
    <s v="2014-15"/>
    <m/>
    <n v="0"/>
    <m/>
    <m/>
    <n v="-289862764"/>
    <m/>
    <n v="-289862764"/>
    <n v="0"/>
    <n v="0"/>
    <n v="0"/>
    <n v="-289862764"/>
    <n v="-289862764"/>
    <s v="infinite"/>
    <n v="316"/>
    <m/>
    <m/>
    <d v="2014-04-01T00:00:00"/>
    <m/>
    <m/>
    <m/>
    <m/>
    <m/>
    <m/>
    <m/>
    <m/>
    <m/>
    <m/>
    <m/>
    <m/>
    <m/>
    <m/>
    <m/>
    <n v="9.8722222222222218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F11" firstHeaderRow="0" firstDataRow="1" firstDataCol="1" rowPageCount="1" colPageCount="1"/>
  <pivotFields count="48">
    <pivotField showAll="0"/>
    <pivotField axis="axisPage" showAll="0">
      <items count="3">
        <item x="1"/>
        <item x="0"/>
        <item t="default"/>
      </items>
    </pivotField>
    <pivotField showAll="0"/>
    <pivotField axis="axisRow" showAll="0">
      <items count="15">
        <item x="6"/>
        <item x="11"/>
        <item x="1"/>
        <item x="7"/>
        <item x="5"/>
        <item x="3"/>
        <item x="13"/>
        <item x="10"/>
        <item x="0"/>
        <item x="2"/>
        <item x="4"/>
        <item x="9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dataField="1"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dataField="1" showAll="0"/>
    <pivotField showAll="0"/>
    <pivotField dataField="1" showAll="0"/>
    <pivotField showAll="0"/>
    <pivotField showAll="0"/>
    <pivotField dataField="1" showAll="0"/>
  </pivotFields>
  <rowFields count="1">
    <field x="3"/>
  </rowFields>
  <rowItems count="8">
    <i>
      <x v="1"/>
    </i>
    <i>
      <x v="4"/>
    </i>
    <i>
      <x v="6"/>
    </i>
    <i>
      <x v="7"/>
    </i>
    <i>
      <x v="8"/>
    </i>
    <i>
      <x v="9"/>
    </i>
    <i>
      <x v="1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" item="1" hier="-1"/>
  </pageFields>
  <dataFields count="5">
    <dataField name="Sum of Total Cost as on 31.03.23" fld="13" baseField="0" baseItem="0" numFmtId="164"/>
    <dataField name="Sum of W.D.V. as on 31.03.23" fld="17" baseField="0" baseItem="0"/>
    <dataField name="Sum of GCRC" fld="42" baseField="3" baseItem="8"/>
    <dataField name="Sum of DRC" fld="44" baseField="3" baseItem="8"/>
    <dataField name="Sum of FV with Formula" fld="47" baseField="3" baseItem="13"/>
  </dataFields>
  <formats count="3">
    <format dxfId="5">
      <pivotArea dataOnly="0" labelOnly="1" outline="0" axis="axisValues" fieldPosition="0"/>
    </format>
    <format dxfId="4">
      <pivotArea outline="0" collapsedLevelsAreSubtotals="1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4"/>
  <sheetViews>
    <sheetView zoomScale="80" zoomScaleNormal="80" zoomScaleSheetLayoutView="80" workbookViewId="0">
      <selection activeCell="K16" sqref="K16"/>
    </sheetView>
  </sheetViews>
  <sheetFormatPr defaultRowHeight="15.75" x14ac:dyDescent="0.25"/>
  <cols>
    <col min="1" max="1" width="13.5703125" customWidth="1"/>
    <col min="2" max="2" width="25.5703125" style="55" bestFit="1" customWidth="1"/>
    <col min="3" max="3" width="18.7109375" customWidth="1"/>
    <col min="4" max="5" width="16.42578125" bestFit="1" customWidth="1"/>
    <col min="6" max="6" width="18" customWidth="1"/>
    <col min="7" max="7" width="23.140625" hidden="1" customWidth="1"/>
    <col min="8" max="8" width="16.5703125" hidden="1" customWidth="1"/>
    <col min="9" max="9" width="17.42578125" hidden="1" customWidth="1"/>
    <col min="10" max="10" width="20" hidden="1" customWidth="1"/>
    <col min="11" max="11" width="20" bestFit="1" customWidth="1"/>
    <col min="12" max="12" width="21.28515625" bestFit="1" customWidth="1"/>
    <col min="13" max="13" width="15" customWidth="1"/>
    <col min="14" max="14" width="17.5703125" customWidth="1"/>
    <col min="15" max="15" width="18" customWidth="1"/>
    <col min="16" max="16" width="19.140625" customWidth="1"/>
    <col min="17" max="17" width="16.42578125" customWidth="1"/>
    <col min="18" max="18" width="16.42578125" bestFit="1" customWidth="1"/>
    <col min="19" max="20" width="16.42578125" customWidth="1"/>
    <col min="23" max="23" width="13.85546875" bestFit="1" customWidth="1"/>
    <col min="24" max="24" width="14.5703125" bestFit="1" customWidth="1"/>
    <col min="25" max="25" width="17.140625" bestFit="1" customWidth="1"/>
  </cols>
  <sheetData>
    <row r="1" spans="1:19" s="57" customFormat="1" ht="18.75" x14ac:dyDescent="0.3">
      <c r="B1" s="179" t="s">
        <v>1354</v>
      </c>
      <c r="C1" s="179"/>
    </row>
    <row r="2" spans="1:19" x14ac:dyDescent="0.25">
      <c r="B2" s="191" t="s">
        <v>1355</v>
      </c>
      <c r="C2" s="193" t="s">
        <v>1356</v>
      </c>
      <c r="D2" s="194"/>
      <c r="E2" s="194"/>
      <c r="F2" s="195"/>
      <c r="G2" s="196" t="s">
        <v>1357</v>
      </c>
      <c r="H2" s="197"/>
      <c r="I2" s="197"/>
      <c r="J2" s="198"/>
      <c r="K2" s="199" t="s">
        <v>1358</v>
      </c>
      <c r="L2" s="200"/>
    </row>
    <row r="3" spans="1:19" ht="31.5" x14ac:dyDescent="0.25">
      <c r="B3" s="192"/>
      <c r="C3" s="49" t="s">
        <v>1359</v>
      </c>
      <c r="D3" s="49" t="s">
        <v>1360</v>
      </c>
      <c r="E3" s="49" t="s">
        <v>1361</v>
      </c>
      <c r="F3" s="77" t="s">
        <v>1362</v>
      </c>
      <c r="G3" s="50" t="s">
        <v>1359</v>
      </c>
      <c r="H3" s="50" t="s">
        <v>1363</v>
      </c>
      <c r="I3" s="50" t="s">
        <v>1364</v>
      </c>
      <c r="J3" s="77" t="s">
        <v>1362</v>
      </c>
      <c r="K3" s="77" t="s">
        <v>1362</v>
      </c>
      <c r="L3" s="51" t="s">
        <v>1365</v>
      </c>
    </row>
    <row r="4" spans="1:19" x14ac:dyDescent="0.25">
      <c r="B4" s="53" t="s">
        <v>1366</v>
      </c>
      <c r="C4" s="38">
        <v>731421592</v>
      </c>
      <c r="D4" s="38">
        <v>5956000</v>
      </c>
      <c r="E4" s="38">
        <v>0</v>
      </c>
      <c r="F4" s="143">
        <v>737377592</v>
      </c>
      <c r="G4" s="143">
        <v>0</v>
      </c>
      <c r="H4" s="143">
        <v>0</v>
      </c>
      <c r="I4" s="143">
        <v>0</v>
      </c>
      <c r="J4" s="143">
        <v>0</v>
      </c>
      <c r="K4" s="143">
        <v>737377592</v>
      </c>
      <c r="L4" s="40">
        <v>731421592</v>
      </c>
      <c r="M4" s="5"/>
      <c r="Q4" s="5"/>
      <c r="R4" s="5"/>
      <c r="S4" s="5"/>
    </row>
    <row r="5" spans="1:19" x14ac:dyDescent="0.25">
      <c r="B5" s="53" t="s">
        <v>1367</v>
      </c>
      <c r="C5" s="38">
        <v>974977764</v>
      </c>
      <c r="D5" s="38">
        <v>0</v>
      </c>
      <c r="E5" s="38">
        <v>0</v>
      </c>
      <c r="F5" s="142">
        <v>974977764</v>
      </c>
      <c r="G5" s="142">
        <v>130473309.22421564</v>
      </c>
      <c r="H5" s="142">
        <v>10833084.444843128</v>
      </c>
      <c r="I5" s="142">
        <v>0</v>
      </c>
      <c r="J5" s="142">
        <v>141306393.66905877</v>
      </c>
      <c r="K5" s="142">
        <v>833671370.3309412</v>
      </c>
      <c r="L5" s="40">
        <v>844504454.77578437</v>
      </c>
      <c r="M5" s="5"/>
      <c r="Q5" s="5"/>
      <c r="R5" s="5"/>
      <c r="S5" s="5"/>
    </row>
    <row r="6" spans="1:19" x14ac:dyDescent="0.25">
      <c r="A6" s="5"/>
      <c r="B6" s="53" t="s">
        <v>1368</v>
      </c>
      <c r="C6" s="38">
        <v>4274966231.5199995</v>
      </c>
      <c r="D6" s="38">
        <v>1142240</v>
      </c>
      <c r="E6" s="38">
        <v>0</v>
      </c>
      <c r="F6" s="142">
        <v>4276108471.5199995</v>
      </c>
      <c r="G6" s="142">
        <v>924347428.17640221</v>
      </c>
      <c r="H6" s="142">
        <v>136674282.3085382</v>
      </c>
      <c r="I6" s="142">
        <v>0</v>
      </c>
      <c r="J6" s="142">
        <v>1061021710.4849404</v>
      </c>
      <c r="K6" s="142">
        <v>3215086761.035059</v>
      </c>
      <c r="L6" s="40">
        <v>3350618803.3435974</v>
      </c>
      <c r="M6" s="5"/>
      <c r="Q6" s="5"/>
      <c r="R6" s="5"/>
      <c r="S6" s="5"/>
    </row>
    <row r="7" spans="1:19" x14ac:dyDescent="0.25">
      <c r="B7" s="53" t="s">
        <v>1369</v>
      </c>
      <c r="C7" s="38">
        <v>527353492</v>
      </c>
      <c r="D7" s="38">
        <v>0</v>
      </c>
      <c r="E7" s="38">
        <v>0</v>
      </c>
      <c r="F7" s="142">
        <v>527353492</v>
      </c>
      <c r="G7" s="47">
        <v>57613649.198078156</v>
      </c>
      <c r="H7" s="47">
        <v>8369900.0396156311</v>
      </c>
      <c r="I7" s="47">
        <v>0</v>
      </c>
      <c r="J7" s="47">
        <v>65983549.237693787</v>
      </c>
      <c r="K7" s="142">
        <v>461369942.76230621</v>
      </c>
      <c r="L7" s="40">
        <v>469739842.80192184</v>
      </c>
      <c r="M7" s="5"/>
      <c r="Q7" s="5"/>
      <c r="R7" s="5"/>
      <c r="S7" s="5"/>
    </row>
    <row r="8" spans="1:19" x14ac:dyDescent="0.25">
      <c r="B8" s="53" t="s">
        <v>1370</v>
      </c>
      <c r="C8" s="38">
        <v>980749982.21000016</v>
      </c>
      <c r="D8" s="38">
        <v>0</v>
      </c>
      <c r="E8" s="38">
        <v>0</v>
      </c>
      <c r="F8" s="142">
        <v>980749982.21000016</v>
      </c>
      <c r="G8" s="142">
        <v>651240386.27855003</v>
      </c>
      <c r="H8" s="142">
        <v>94936859.168417409</v>
      </c>
      <c r="I8" s="142">
        <v>0</v>
      </c>
      <c r="J8" s="142">
        <v>746177245.44696748</v>
      </c>
      <c r="K8" s="142">
        <v>234572736.76303267</v>
      </c>
      <c r="L8" s="40">
        <v>329509595.93145013</v>
      </c>
      <c r="M8" s="29"/>
      <c r="Q8" s="5"/>
      <c r="R8" s="5"/>
      <c r="S8" s="5"/>
    </row>
    <row r="9" spans="1:19" x14ac:dyDescent="0.25">
      <c r="B9" s="53" t="s">
        <v>4311</v>
      </c>
      <c r="C9" s="38">
        <v>53485597.999999993</v>
      </c>
      <c r="D9" s="38">
        <v>0</v>
      </c>
      <c r="E9" s="38">
        <v>0</v>
      </c>
      <c r="F9" s="142">
        <v>53485597.999999993</v>
      </c>
      <c r="G9" s="142">
        <v>52327697.522379965</v>
      </c>
      <c r="H9" s="142">
        <v>0</v>
      </c>
      <c r="I9" s="142">
        <v>0</v>
      </c>
      <c r="J9" s="142">
        <v>52327697.522379965</v>
      </c>
      <c r="K9" s="142">
        <v>1157900.477620028</v>
      </c>
      <c r="L9" s="40">
        <v>1157900.477620028</v>
      </c>
      <c r="M9" s="29"/>
      <c r="Q9" s="5"/>
      <c r="R9" s="5"/>
      <c r="S9" s="5"/>
    </row>
    <row r="10" spans="1:19" x14ac:dyDescent="0.25">
      <c r="A10" s="5"/>
      <c r="B10" s="53" t="s">
        <v>21</v>
      </c>
      <c r="C10" s="38">
        <v>63915250476.420006</v>
      </c>
      <c r="D10" s="38">
        <v>38482300.390000001</v>
      </c>
      <c r="E10" s="38">
        <v>0</v>
      </c>
      <c r="F10" s="143">
        <v>63953732776.810005</v>
      </c>
      <c r="G10" s="143">
        <v>11538470346.214674</v>
      </c>
      <c r="H10" s="143">
        <v>2591035408.2579517</v>
      </c>
      <c r="I10" s="143">
        <v>0</v>
      </c>
      <c r="J10" s="143">
        <v>14129505754.472626</v>
      </c>
      <c r="K10" s="143">
        <v>49824227022.337379</v>
      </c>
      <c r="L10" s="40">
        <v>52376780130.20533</v>
      </c>
      <c r="M10" s="29"/>
      <c r="N10" s="6"/>
      <c r="Q10" s="5"/>
      <c r="R10" s="5"/>
      <c r="S10" s="5"/>
    </row>
    <row r="11" spans="1:19" x14ac:dyDescent="0.25">
      <c r="B11" s="53" t="s">
        <v>112</v>
      </c>
      <c r="C11" s="38">
        <v>19249158.82</v>
      </c>
      <c r="D11" s="38">
        <v>2845739.6599999997</v>
      </c>
      <c r="E11" s="38">
        <v>0</v>
      </c>
      <c r="F11" s="143">
        <v>22094898.48</v>
      </c>
      <c r="G11" s="143">
        <v>9863153.2059964873</v>
      </c>
      <c r="H11" s="143">
        <v>1375936.5196751568</v>
      </c>
      <c r="I11" s="143">
        <v>0</v>
      </c>
      <c r="J11" s="143">
        <v>11239089.725671643</v>
      </c>
      <c r="K11" s="143">
        <v>10855808.754328357</v>
      </c>
      <c r="L11" s="40">
        <v>9386005.614003513</v>
      </c>
      <c r="M11" s="29"/>
      <c r="Q11" s="5"/>
      <c r="R11" s="5"/>
      <c r="S11" s="5"/>
    </row>
    <row r="12" spans="1:19" x14ac:dyDescent="0.25">
      <c r="B12" s="53" t="s">
        <v>1372</v>
      </c>
      <c r="C12" s="38">
        <v>15346785.82</v>
      </c>
      <c r="D12" s="38">
        <v>3121015.66</v>
      </c>
      <c r="E12" s="38">
        <v>0</v>
      </c>
      <c r="F12" s="143">
        <v>18467801.48</v>
      </c>
      <c r="G12" s="143">
        <v>12915781.931498967</v>
      </c>
      <c r="H12" s="143">
        <v>506834.57321506838</v>
      </c>
      <c r="I12" s="143">
        <v>0</v>
      </c>
      <c r="J12" s="143">
        <v>13422616.504714036</v>
      </c>
      <c r="K12" s="143">
        <v>5045184.9752859641</v>
      </c>
      <c r="L12" s="40">
        <v>2431003.8885010332</v>
      </c>
      <c r="M12" s="29"/>
      <c r="Q12" s="5"/>
      <c r="R12" s="5"/>
      <c r="S12" s="5"/>
    </row>
    <row r="13" spans="1:19" x14ac:dyDescent="0.25">
      <c r="B13" s="53" t="s">
        <v>1373</v>
      </c>
      <c r="C13" s="38">
        <v>35598048.130000003</v>
      </c>
      <c r="D13" s="38">
        <v>2611807.34</v>
      </c>
      <c r="E13" s="38">
        <v>0</v>
      </c>
      <c r="F13" s="143">
        <v>38209855.469999999</v>
      </c>
      <c r="G13" s="143">
        <v>18432317.720879745</v>
      </c>
      <c r="H13" s="143">
        <v>3097756.3165982119</v>
      </c>
      <c r="I13" s="143">
        <v>0</v>
      </c>
      <c r="J13" s="143">
        <v>21530074.037477955</v>
      </c>
      <c r="K13" s="143">
        <v>16679781.432522044</v>
      </c>
      <c r="L13" s="40">
        <v>17165730.409120258</v>
      </c>
      <c r="M13" s="5"/>
      <c r="Q13" s="5"/>
      <c r="R13" s="5"/>
      <c r="S13" s="5"/>
    </row>
    <row r="14" spans="1:19" x14ac:dyDescent="0.25">
      <c r="A14" s="5"/>
      <c r="B14" s="53" t="s">
        <v>1374</v>
      </c>
      <c r="C14" s="38">
        <v>36252355.960000001</v>
      </c>
      <c r="D14" s="38">
        <v>10578356.230000002</v>
      </c>
      <c r="E14" s="38">
        <v>0</v>
      </c>
      <c r="F14" s="143">
        <v>46830712.190000005</v>
      </c>
      <c r="G14" s="143">
        <v>28214118.339643307</v>
      </c>
      <c r="H14" s="143">
        <v>4354519.2656388134</v>
      </c>
      <c r="I14" s="143">
        <v>0</v>
      </c>
      <c r="J14" s="143">
        <v>32568637.60528212</v>
      </c>
      <c r="K14" s="143">
        <v>14262074.584717885</v>
      </c>
      <c r="L14" s="40">
        <v>8038237.6203566939</v>
      </c>
      <c r="M14" s="5"/>
      <c r="Q14" s="5"/>
      <c r="R14" s="5"/>
      <c r="S14" s="5"/>
    </row>
    <row r="15" spans="1:19" x14ac:dyDescent="0.25">
      <c r="B15" s="53" t="s">
        <v>1375</v>
      </c>
      <c r="C15" s="38">
        <v>38499523.859999999</v>
      </c>
      <c r="D15" s="38">
        <v>0</v>
      </c>
      <c r="E15" s="38">
        <v>0</v>
      </c>
      <c r="F15" s="143">
        <v>38499523.859999999</v>
      </c>
      <c r="G15" s="143">
        <v>35403297.314726666</v>
      </c>
      <c r="H15" s="143">
        <v>1405369.7743493151</v>
      </c>
      <c r="I15" s="143">
        <v>0</v>
      </c>
      <c r="J15" s="143">
        <v>36808667.089075983</v>
      </c>
      <c r="K15" s="143">
        <v>1690856.7709240168</v>
      </c>
      <c r="L15" s="40">
        <v>3096226.5452733338</v>
      </c>
      <c r="M15" s="5"/>
      <c r="R15" s="5"/>
      <c r="S15" s="5"/>
    </row>
    <row r="16" spans="1:19" ht="18.75" customHeight="1" x14ac:dyDescent="0.25">
      <c r="B16" s="56" t="s">
        <v>108</v>
      </c>
      <c r="C16" s="44">
        <v>71603151008.740036</v>
      </c>
      <c r="D16" s="44">
        <v>64737459.280000001</v>
      </c>
      <c r="E16" s="44">
        <v>0</v>
      </c>
      <c r="F16" s="44">
        <v>71667888468.020004</v>
      </c>
      <c r="G16" s="48">
        <v>13459301485.127045</v>
      </c>
      <c r="H16" s="48">
        <v>2852589950.6688428</v>
      </c>
      <c r="I16" s="48">
        <v>0</v>
      </c>
      <c r="J16" s="48">
        <v>16311891435.795887</v>
      </c>
      <c r="K16" s="46">
        <v>55355997032.224121</v>
      </c>
      <c r="L16" s="46">
        <v>58143849523.612961</v>
      </c>
      <c r="M16" s="10"/>
      <c r="N16" s="10"/>
      <c r="O16" s="5"/>
      <c r="P16" s="5"/>
      <c r="Q16" s="5"/>
      <c r="R16" s="5"/>
      <c r="S16" s="5"/>
    </row>
    <row r="17" spans="1:26" x14ac:dyDescent="0.25">
      <c r="C17" s="5"/>
      <c r="D17" s="5"/>
      <c r="E17" s="5"/>
      <c r="F17" s="5"/>
      <c r="G17" s="11"/>
      <c r="H17" s="5"/>
      <c r="I17" s="5"/>
      <c r="J17" s="5"/>
      <c r="K17" s="12"/>
      <c r="L17" s="5"/>
      <c r="M17" s="5"/>
      <c r="N17" s="5"/>
      <c r="O17" s="5"/>
      <c r="P17" s="5"/>
      <c r="Q17" s="5"/>
      <c r="R17" s="5"/>
      <c r="S17" s="5"/>
    </row>
    <row r="18" spans="1:26" x14ac:dyDescent="0.25">
      <c r="C18" s="5"/>
      <c r="D18" s="5"/>
      <c r="E18" s="5"/>
      <c r="F18" s="5"/>
      <c r="G18" s="11"/>
      <c r="H18" s="5"/>
      <c r="I18" s="5"/>
      <c r="J18" s="5"/>
      <c r="K18" s="5">
        <f>'[17]direct addition upto 31.03.23'!P1968+'[17]Direct addition 22-23'!N127+'[17]22.03.15 capitalisation'!Q104</f>
        <v>55355997031.858208</v>
      </c>
      <c r="L18" s="5">
        <f>'[17]direct addition upto 31.03.23'!O1968+'[17]22.03.15 capitalisation'!R104</f>
        <v>58143849523.247086</v>
      </c>
      <c r="M18" s="5"/>
      <c r="N18" s="5"/>
      <c r="O18" s="5"/>
      <c r="P18" s="5"/>
      <c r="Q18" s="5"/>
      <c r="R18" s="5"/>
      <c r="S18" s="5"/>
    </row>
    <row r="19" spans="1:26" x14ac:dyDescent="0.25">
      <c r="A19" t="s">
        <v>4313</v>
      </c>
      <c r="C19" s="5"/>
      <c r="D19" s="5"/>
      <c r="E19" s="5"/>
      <c r="F19" s="5"/>
      <c r="G19" s="11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</row>
    <row r="20" spans="1:26" x14ac:dyDescent="0.25">
      <c r="C20" s="5"/>
      <c r="D20" s="5"/>
      <c r="E20" s="5"/>
      <c r="F20" s="5"/>
      <c r="G20" s="11"/>
      <c r="H20" s="5"/>
      <c r="I20" s="5"/>
      <c r="J20" s="5"/>
      <c r="K20" s="12">
        <f>K16-K18</f>
        <v>0.36591339111328125</v>
      </c>
      <c r="L20" s="12">
        <f>L16-L18</f>
        <v>0.365875244140625</v>
      </c>
      <c r="M20" s="5"/>
      <c r="N20" s="5"/>
      <c r="O20" s="5"/>
      <c r="P20" s="5"/>
      <c r="Q20" s="5"/>
      <c r="R20" s="5"/>
      <c r="S20" s="5"/>
    </row>
    <row r="21" spans="1:26" x14ac:dyDescent="0.25">
      <c r="B21" s="52" t="s">
        <v>1376</v>
      </c>
      <c r="C21" s="13"/>
      <c r="D21" s="13"/>
      <c r="E21" s="13"/>
      <c r="F21" s="13"/>
      <c r="G21" s="13"/>
      <c r="H21" s="14"/>
      <c r="I21" s="13"/>
      <c r="J21" s="15"/>
      <c r="K21" s="5"/>
      <c r="L21" s="5"/>
      <c r="M21" s="5"/>
      <c r="N21" s="5"/>
      <c r="O21" s="5"/>
      <c r="P21" s="5"/>
      <c r="Q21" s="5"/>
      <c r="R21" s="5"/>
      <c r="S21" s="5"/>
    </row>
    <row r="22" spans="1:26" ht="15" x14ac:dyDescent="0.25">
      <c r="B22" s="201" t="s">
        <v>1355</v>
      </c>
      <c r="C22" s="204" t="s">
        <v>1377</v>
      </c>
      <c r="D22" s="205"/>
      <c r="E22" s="205"/>
      <c r="F22" s="205"/>
      <c r="G22" s="205"/>
      <c r="H22" s="205"/>
      <c r="I22" s="206"/>
      <c r="J22" s="184" t="s">
        <v>1378</v>
      </c>
      <c r="K22" s="185"/>
      <c r="L22" s="185"/>
      <c r="M22" s="185"/>
      <c r="N22" s="185"/>
      <c r="O22" s="185"/>
      <c r="P22" s="185"/>
      <c r="Q22" s="185"/>
      <c r="R22" s="186"/>
      <c r="S22" s="180" t="s">
        <v>1379</v>
      </c>
      <c r="T22" s="181"/>
    </row>
    <row r="23" spans="1:26" ht="15" x14ac:dyDescent="0.25">
      <c r="B23" s="202"/>
      <c r="C23" s="182" t="s">
        <v>1380</v>
      </c>
      <c r="D23" s="182"/>
      <c r="E23" s="182"/>
      <c r="F23" s="182" t="s">
        <v>1381</v>
      </c>
      <c r="G23" s="182"/>
      <c r="H23" s="19" t="s">
        <v>1382</v>
      </c>
      <c r="I23" s="16" t="s">
        <v>1383</v>
      </c>
      <c r="J23" s="183" t="s">
        <v>1384</v>
      </c>
      <c r="K23" s="183"/>
      <c r="L23" s="183"/>
      <c r="M23" s="184" t="s">
        <v>39</v>
      </c>
      <c r="N23" s="185"/>
      <c r="O23" s="185"/>
      <c r="P23" s="185"/>
      <c r="Q23" s="185"/>
      <c r="R23" s="186"/>
      <c r="S23" s="17"/>
      <c r="T23" s="18"/>
    </row>
    <row r="24" spans="1:26" s="20" customFormat="1" ht="44.25" customHeight="1" x14ac:dyDescent="0.25">
      <c r="B24" s="203"/>
      <c r="C24" s="21" t="s">
        <v>1385</v>
      </c>
      <c r="D24" s="21" t="s">
        <v>1386</v>
      </c>
      <c r="E24" s="21" t="s">
        <v>1387</v>
      </c>
      <c r="F24" s="21" t="s">
        <v>1388</v>
      </c>
      <c r="G24" s="21" t="s">
        <v>1389</v>
      </c>
      <c r="H24" s="21" t="s">
        <v>1382</v>
      </c>
      <c r="I24" s="21" t="s">
        <v>1390</v>
      </c>
      <c r="J24" s="22" t="s">
        <v>1384</v>
      </c>
      <c r="K24" s="22" t="s">
        <v>1391</v>
      </c>
      <c r="L24" s="22" t="s">
        <v>1392</v>
      </c>
      <c r="M24" s="22" t="s">
        <v>1393</v>
      </c>
      <c r="N24" s="22" t="s">
        <v>1394</v>
      </c>
      <c r="O24" s="22" t="s">
        <v>1395</v>
      </c>
      <c r="P24" s="22" t="s">
        <v>1396</v>
      </c>
      <c r="Q24" s="22" t="s">
        <v>1397</v>
      </c>
      <c r="R24" s="22" t="s">
        <v>1398</v>
      </c>
      <c r="S24" s="23" t="s">
        <v>1362</v>
      </c>
      <c r="T24" s="23" t="s">
        <v>1365</v>
      </c>
      <c r="W24" s="20" t="s">
        <v>1399</v>
      </c>
      <c r="X24" s="20" t="s">
        <v>1400</v>
      </c>
      <c r="Y24" s="20" t="s">
        <v>1401</v>
      </c>
    </row>
    <row r="25" spans="1:26" x14ac:dyDescent="0.25">
      <c r="A25" s="24" t="s">
        <v>1402</v>
      </c>
      <c r="B25" s="53" t="s">
        <v>1366</v>
      </c>
      <c r="C25" s="25">
        <v>395505592</v>
      </c>
      <c r="D25" s="25">
        <v>335916000</v>
      </c>
      <c r="E25" s="25">
        <f t="shared" ref="E25:E36" si="0">C25+D25</f>
        <v>731421592</v>
      </c>
      <c r="F25" s="25">
        <f>'[17]22.03.15 capitalisation'!Y18</f>
        <v>5956000</v>
      </c>
      <c r="G25" s="25">
        <v>0</v>
      </c>
      <c r="H25" s="25">
        <v>0</v>
      </c>
      <c r="I25" s="7">
        <f>E25+F25+G25+H25</f>
        <v>737377592</v>
      </c>
      <c r="J25" s="26">
        <v>0</v>
      </c>
      <c r="K25" s="4">
        <v>0</v>
      </c>
      <c r="L25" s="4">
        <f>J25+K25</f>
        <v>0</v>
      </c>
      <c r="M25" s="26">
        <v>0</v>
      </c>
      <c r="N25" s="26">
        <f>'[17]22.03.15 capitalisation'!AA18</f>
        <v>0</v>
      </c>
      <c r="O25" s="4">
        <v>0</v>
      </c>
      <c r="P25" s="4">
        <f>M25+N25+O25</f>
        <v>0</v>
      </c>
      <c r="Q25" s="27">
        <v>0</v>
      </c>
      <c r="R25" s="27">
        <f>L25+P25+Q25</f>
        <v>0</v>
      </c>
      <c r="S25" s="28">
        <f t="shared" ref="S25:S36" si="1">I25-R25</f>
        <v>737377592</v>
      </c>
      <c r="T25" s="28">
        <f>E25-L25</f>
        <v>731421592</v>
      </c>
      <c r="Z25" s="29">
        <f>S25/10^5-'[18]Note 4'!$D$57</f>
        <v>0</v>
      </c>
    </row>
    <row r="26" spans="1:26" x14ac:dyDescent="0.25">
      <c r="A26" s="30">
        <v>100018</v>
      </c>
      <c r="B26" s="53" t="s">
        <v>1369</v>
      </c>
      <c r="C26" s="25">
        <v>0</v>
      </c>
      <c r="D26" s="25">
        <v>527353491.61550951</v>
      </c>
      <c r="E26" s="25">
        <f t="shared" si="0"/>
        <v>527353491.61550951</v>
      </c>
      <c r="F26" s="25">
        <v>0</v>
      </c>
      <c r="G26" s="25">
        <v>0</v>
      </c>
      <c r="H26" s="25">
        <v>0</v>
      </c>
      <c r="I26" s="7">
        <f t="shared" ref="I26:I36" si="2">E26+F26+G26+H26</f>
        <v>527353491.61550951</v>
      </c>
      <c r="J26" s="26">
        <v>0</v>
      </c>
      <c r="K26" s="4">
        <v>57613649.092537276</v>
      </c>
      <c r="L26" s="4">
        <f t="shared" ref="L26:L36" si="3">J26+K26</f>
        <v>57613649.092537276</v>
      </c>
      <c r="M26" s="26"/>
      <c r="N26" s="26">
        <f>'[17]22.03.15 capitalisation'!AA16</f>
        <v>8369900.0396156311</v>
      </c>
      <c r="O26" s="27"/>
      <c r="P26" s="27">
        <f t="shared" ref="P26:P36" si="4">M26+N26+O26</f>
        <v>8369900.0396156311</v>
      </c>
      <c r="Q26" s="27">
        <v>0</v>
      </c>
      <c r="R26" s="27">
        <f t="shared" ref="R26:R36" si="5">L26+P26+Q26</f>
        <v>65983549.132152908</v>
      </c>
      <c r="S26" s="28">
        <f t="shared" si="1"/>
        <v>461369942.4833566</v>
      </c>
      <c r="T26" s="28">
        <f t="shared" ref="T26:T36" si="6">E26-L26</f>
        <v>469739842.52297223</v>
      </c>
      <c r="V26">
        <v>210006</v>
      </c>
      <c r="W26" s="5">
        <f>P26</f>
        <v>8369900.0396156311</v>
      </c>
      <c r="X26" s="29"/>
      <c r="Y26" s="29">
        <f>W26-X26</f>
        <v>8369900.0396156311</v>
      </c>
      <c r="Z26" s="29">
        <f>S26/10^5-'[18]Note 4'!$G$57</f>
        <v>-2.7702781153493561E-6</v>
      </c>
    </row>
    <row r="27" spans="1:26" x14ac:dyDescent="0.25">
      <c r="A27" s="30">
        <v>100019</v>
      </c>
      <c r="B27" s="53" t="s">
        <v>1368</v>
      </c>
      <c r="C27" s="25">
        <v>0</v>
      </c>
      <c r="D27" s="25">
        <v>4274966231.6347957</v>
      </c>
      <c r="E27" s="25">
        <f t="shared" si="0"/>
        <v>4274966231.6347957</v>
      </c>
      <c r="F27" s="25">
        <f>'[17]22.03.15 capitalisation'!Y17</f>
        <v>1142240</v>
      </c>
      <c r="G27" s="25">
        <v>0</v>
      </c>
      <c r="H27" s="25">
        <v>0</v>
      </c>
      <c r="I27" s="7">
        <f t="shared" si="2"/>
        <v>4276108471.6347957</v>
      </c>
      <c r="J27" s="26">
        <v>0</v>
      </c>
      <c r="K27" s="4">
        <v>924347428.03336525</v>
      </c>
      <c r="L27" s="4">
        <f t="shared" si="3"/>
        <v>924347428.03336525</v>
      </c>
      <c r="M27" s="26"/>
      <c r="N27" s="26">
        <f>'[17]22.03.15 capitalisation'!AA17</f>
        <v>136674282.3085382</v>
      </c>
      <c r="O27" s="4"/>
      <c r="P27" s="4">
        <f t="shared" si="4"/>
        <v>136674282.3085382</v>
      </c>
      <c r="Q27" s="27">
        <v>0</v>
      </c>
      <c r="R27" s="27">
        <f t="shared" si="5"/>
        <v>1061021710.3419034</v>
      </c>
      <c r="S27" s="28">
        <f t="shared" si="1"/>
        <v>3215086761.2928925</v>
      </c>
      <c r="T27" s="28">
        <f t="shared" si="6"/>
        <v>3350618803.6014304</v>
      </c>
      <c r="V27">
        <v>210095</v>
      </c>
      <c r="W27" s="5">
        <f t="shared" ref="W27:W36" si="7">P27</f>
        <v>136674282.3085382</v>
      </c>
      <c r="X27" s="29">
        <v>0</v>
      </c>
      <c r="Y27" s="29">
        <f t="shared" ref="Y27:Y37" si="8">W27-X27</f>
        <v>136674282.3085382</v>
      </c>
      <c r="Z27" s="29">
        <f>S27/10^5-'[18]Note 4'!$F$57</f>
        <v>-8.8569504441693425E-7</v>
      </c>
    </row>
    <row r="28" spans="1:26" x14ac:dyDescent="0.25">
      <c r="A28" s="30">
        <v>100009</v>
      </c>
      <c r="B28" s="53" t="s">
        <v>1367</v>
      </c>
      <c r="C28" s="25">
        <v>974977763.99599993</v>
      </c>
      <c r="D28" s="25">
        <v>0</v>
      </c>
      <c r="E28" s="25">
        <f t="shared" si="0"/>
        <v>974977763.99599993</v>
      </c>
      <c r="F28" s="25">
        <v>0</v>
      </c>
      <c r="G28" s="25">
        <v>0</v>
      </c>
      <c r="H28" s="25">
        <v>0</v>
      </c>
      <c r="I28" s="7">
        <f t="shared" si="2"/>
        <v>974977763.99599993</v>
      </c>
      <c r="J28" s="26">
        <v>130473309.12038314</v>
      </c>
      <c r="K28" s="4">
        <v>0</v>
      </c>
      <c r="L28" s="4">
        <f t="shared" si="3"/>
        <v>130473309.12038314</v>
      </c>
      <c r="M28" s="26">
        <f>'[17]direct addition upto 31.03.23'!AC19</f>
        <v>10833084.444843128</v>
      </c>
      <c r="N28" s="26">
        <v>0</v>
      </c>
      <c r="O28" s="4"/>
      <c r="P28" s="4">
        <f t="shared" si="4"/>
        <v>10833084.444843128</v>
      </c>
      <c r="Q28" s="27">
        <v>0</v>
      </c>
      <c r="R28" s="27">
        <f t="shared" si="5"/>
        <v>141306393.56522626</v>
      </c>
      <c r="S28" s="28">
        <f t="shared" si="1"/>
        <v>833671370.43077374</v>
      </c>
      <c r="T28" s="28">
        <f t="shared" si="6"/>
        <v>844504454.87561679</v>
      </c>
      <c r="V28">
        <v>210096</v>
      </c>
      <c r="W28" s="5">
        <f t="shared" si="7"/>
        <v>10833084.444843128</v>
      </c>
      <c r="X28" s="29">
        <v>10837828</v>
      </c>
      <c r="Y28" s="29">
        <f t="shared" si="8"/>
        <v>-4743.5551568716764</v>
      </c>
      <c r="Z28" s="29">
        <f>S28/10^5-'[18]Note 4'!$E$57</f>
        <v>8.5616920841857791E-7</v>
      </c>
    </row>
    <row r="29" spans="1:26" x14ac:dyDescent="0.25">
      <c r="A29" s="30" t="s">
        <v>1403</v>
      </c>
      <c r="B29" s="53" t="s">
        <v>21</v>
      </c>
      <c r="C29" s="25">
        <v>131849355.31999999</v>
      </c>
      <c r="D29" s="25">
        <v>63783401120.626244</v>
      </c>
      <c r="E29" s="25">
        <f t="shared" si="0"/>
        <v>63915250475.946243</v>
      </c>
      <c r="F29" s="25">
        <f>'[17]22.03.15 capitalisation'!Y20+'[17]22.03.15 capitalisation'!Y19</f>
        <v>22664485.350000001</v>
      </c>
      <c r="G29" s="25">
        <f>'[17]Direct addition 22-23'!R14</f>
        <v>15817815.039999999</v>
      </c>
      <c r="H29" s="25">
        <v>0</v>
      </c>
      <c r="I29" s="7">
        <f t="shared" si="2"/>
        <v>63953732776.336243</v>
      </c>
      <c r="J29" s="26">
        <v>9127352.5273701567</v>
      </c>
      <c r="K29" s="4">
        <v>11529342994.184376</v>
      </c>
      <c r="L29" s="4">
        <f t="shared" si="3"/>
        <v>11538470346.711746</v>
      </c>
      <c r="M29" s="26">
        <f>'[17]direct addition upto 31.03.23'!AC21</f>
        <v>7861978.8788453247</v>
      </c>
      <c r="N29" s="26">
        <f>'[17]22.03.15 capitalisation'!AA20+'[17]22.03.15 capitalisation'!AA19</f>
        <v>2582377456.4130998</v>
      </c>
      <c r="O29" s="4">
        <f>'[17]Direct addition 22-23'!S14</f>
        <v>795972.9660069407</v>
      </c>
      <c r="P29" s="4">
        <f t="shared" si="4"/>
        <v>2591035408.2579517</v>
      </c>
      <c r="Q29" s="27">
        <v>0</v>
      </c>
      <c r="R29" s="27">
        <f t="shared" si="5"/>
        <v>14129505754.969698</v>
      </c>
      <c r="S29" s="28">
        <f t="shared" si="1"/>
        <v>49824227021.366547</v>
      </c>
      <c r="T29" s="28">
        <f t="shared" si="6"/>
        <v>52376780129.234497</v>
      </c>
      <c r="V29">
        <v>210092</v>
      </c>
      <c r="W29" s="5">
        <f t="shared" si="7"/>
        <v>2591035408.2579517</v>
      </c>
      <c r="X29" s="29">
        <v>22971828</v>
      </c>
      <c r="Y29" s="29">
        <f t="shared" si="8"/>
        <v>2568063580.2579517</v>
      </c>
      <c r="Z29" s="29">
        <f>S29/10^5-'[18]Note 4'!$J$57</f>
        <v>-1.0455027222633362E-5</v>
      </c>
    </row>
    <row r="30" spans="1:26" x14ac:dyDescent="0.25">
      <c r="A30" s="30">
        <v>100017</v>
      </c>
      <c r="B30" s="53" t="s">
        <v>32</v>
      </c>
      <c r="C30" s="25">
        <v>0</v>
      </c>
      <c r="D30" s="25">
        <v>980749981.79182291</v>
      </c>
      <c r="E30" s="25">
        <f t="shared" si="0"/>
        <v>980749981.79182291</v>
      </c>
      <c r="F30" s="25">
        <v>0</v>
      </c>
      <c r="G30" s="25">
        <v>0</v>
      </c>
      <c r="H30" s="25">
        <v>0</v>
      </c>
      <c r="I30" s="7">
        <f t="shared" si="2"/>
        <v>980749981.79182291</v>
      </c>
      <c r="J30" s="26">
        <v>0</v>
      </c>
      <c r="K30" s="4">
        <v>651240386.44921947</v>
      </c>
      <c r="L30" s="4">
        <f t="shared" si="3"/>
        <v>651240386.44921947</v>
      </c>
      <c r="M30" s="26"/>
      <c r="N30" s="26">
        <f>'[17]22.03.15 capitalisation'!AA21</f>
        <v>94936859.168417409</v>
      </c>
      <c r="O30" s="4"/>
      <c r="P30" s="4">
        <f t="shared" si="4"/>
        <v>94936859.168417409</v>
      </c>
      <c r="Q30" s="27">
        <v>0</v>
      </c>
      <c r="R30" s="27">
        <f t="shared" si="5"/>
        <v>746177245.61763692</v>
      </c>
      <c r="S30" s="28">
        <f t="shared" si="1"/>
        <v>234572736.17418599</v>
      </c>
      <c r="T30" s="28">
        <f t="shared" si="6"/>
        <v>329509595.34260345</v>
      </c>
      <c r="V30">
        <v>210097</v>
      </c>
      <c r="W30" s="5">
        <f t="shared" si="7"/>
        <v>94936859.168417409</v>
      </c>
      <c r="X30" s="29"/>
      <c r="Y30" s="29">
        <f t="shared" si="8"/>
        <v>94936859.168417409</v>
      </c>
      <c r="Z30" s="29">
        <f>S30/10^5-'[18]Note 4'!$H$57</f>
        <v>-5.8739665291795973E-6</v>
      </c>
    </row>
    <row r="31" spans="1:26" x14ac:dyDescent="0.25">
      <c r="A31" s="30" t="s">
        <v>1404</v>
      </c>
      <c r="B31" s="53" t="s">
        <v>34</v>
      </c>
      <c r="C31" s="25">
        <v>23158009.600000001</v>
      </c>
      <c r="D31" s="25">
        <v>30327587.622137301</v>
      </c>
      <c r="E31" s="25">
        <f t="shared" si="0"/>
        <v>53485597.222137302</v>
      </c>
      <c r="F31" s="25">
        <v>0</v>
      </c>
      <c r="G31" s="25">
        <v>0</v>
      </c>
      <c r="H31" s="25">
        <v>0</v>
      </c>
      <c r="I31" s="7">
        <f t="shared" si="2"/>
        <v>53485597.222137302</v>
      </c>
      <c r="J31" s="26">
        <v>22000109.219999999</v>
      </c>
      <c r="K31" s="4">
        <v>30327587.622137304</v>
      </c>
      <c r="L31" s="4">
        <f t="shared" si="3"/>
        <v>52327696.842137307</v>
      </c>
      <c r="M31" s="26"/>
      <c r="N31" s="26">
        <v>0</v>
      </c>
      <c r="O31" s="4"/>
      <c r="P31" s="4">
        <f t="shared" si="4"/>
        <v>0</v>
      </c>
      <c r="Q31" s="27">
        <v>0</v>
      </c>
      <c r="R31" s="27">
        <f t="shared" si="5"/>
        <v>52327696.842137307</v>
      </c>
      <c r="S31" s="28">
        <f t="shared" si="1"/>
        <v>1157900.3799999952</v>
      </c>
      <c r="T31" s="28">
        <f t="shared" si="6"/>
        <v>1157900.3799999952</v>
      </c>
      <c r="W31" s="5">
        <f t="shared" si="7"/>
        <v>0</v>
      </c>
      <c r="X31" s="29"/>
      <c r="Y31" s="29">
        <f t="shared" si="8"/>
        <v>0</v>
      </c>
      <c r="Z31" s="29">
        <f>S31/10^5-'[18]Note 4'!$I$57</f>
        <v>-9.9999994063182385E-7</v>
      </c>
    </row>
    <row r="32" spans="1:26" x14ac:dyDescent="0.25">
      <c r="A32" s="30">
        <v>100050</v>
      </c>
      <c r="B32" s="53" t="s">
        <v>112</v>
      </c>
      <c r="C32" s="25">
        <v>19249158.820000004</v>
      </c>
      <c r="D32" s="25">
        <v>0</v>
      </c>
      <c r="E32" s="25">
        <f t="shared" si="0"/>
        <v>19249158.820000004</v>
      </c>
      <c r="F32" s="25">
        <v>0</v>
      </c>
      <c r="G32" s="25">
        <f>'[17]Direct addition 22-23'!R12</f>
        <v>2845739.6599999997</v>
      </c>
      <c r="H32" s="25">
        <v>0</v>
      </c>
      <c r="I32" s="7">
        <f t="shared" si="2"/>
        <v>22094898.480000004</v>
      </c>
      <c r="J32" s="26">
        <v>9863153.1904687602</v>
      </c>
      <c r="K32" s="4">
        <v>0</v>
      </c>
      <c r="L32" s="4">
        <f t="shared" si="3"/>
        <v>9863153.1904687602</v>
      </c>
      <c r="M32" s="26">
        <f>'[17]direct addition upto 31.03.23'!AC17</f>
        <v>1356766.9838489925</v>
      </c>
      <c r="N32" s="26">
        <v>0</v>
      </c>
      <c r="O32" s="4">
        <f>'[17]Direct addition 22-23'!S12</f>
        <v>19169.535826164381</v>
      </c>
      <c r="P32" s="4">
        <f t="shared" si="4"/>
        <v>1375936.5196751568</v>
      </c>
      <c r="Q32" s="27">
        <v>0</v>
      </c>
      <c r="R32" s="27">
        <f t="shared" si="5"/>
        <v>11239089.710143916</v>
      </c>
      <c r="S32" s="28">
        <f t="shared" si="1"/>
        <v>10855808.769856088</v>
      </c>
      <c r="T32" s="28">
        <f t="shared" si="6"/>
        <v>9386005.6295312438</v>
      </c>
      <c r="V32">
        <v>210052</v>
      </c>
      <c r="W32" s="5">
        <f t="shared" si="7"/>
        <v>1375936.5196751568</v>
      </c>
      <c r="X32" s="29">
        <v>685393.5</v>
      </c>
      <c r="Y32" s="29">
        <f t="shared" si="8"/>
        <v>690543.0196751568</v>
      </c>
      <c r="Z32" s="29">
        <f>S32/10^5-'[18]Note 4'!$K$57</f>
        <v>1.9531243822257238E-7</v>
      </c>
    </row>
    <row r="33" spans="1:26" x14ac:dyDescent="0.25">
      <c r="A33" s="30">
        <v>100060</v>
      </c>
      <c r="B33" s="53" t="s">
        <v>1372</v>
      </c>
      <c r="C33" s="25">
        <v>15346786.49</v>
      </c>
      <c r="D33" s="25">
        <v>0</v>
      </c>
      <c r="E33" s="25">
        <f t="shared" si="0"/>
        <v>15346786.49</v>
      </c>
      <c r="F33" s="25">
        <v>0</v>
      </c>
      <c r="G33" s="25">
        <f>'[17]Direct addition 22-23'!R15</f>
        <v>3121015.66</v>
      </c>
      <c r="H33" s="25">
        <v>0</v>
      </c>
      <c r="I33" s="7">
        <f t="shared" si="2"/>
        <v>18467802.149999999</v>
      </c>
      <c r="J33" s="26">
        <v>12915781.882734608</v>
      </c>
      <c r="K33" s="4">
        <v>0</v>
      </c>
      <c r="L33" s="4">
        <f t="shared" si="3"/>
        <v>12915781.882734608</v>
      </c>
      <c r="M33" s="26">
        <f>'[17]direct addition upto 31.03.23'!AC23</f>
        <v>453120.14862499986</v>
      </c>
      <c r="N33" s="26">
        <v>0</v>
      </c>
      <c r="O33" s="4">
        <f>'[17]Direct addition 22-23'!S15</f>
        <v>53714.424590068498</v>
      </c>
      <c r="P33" s="4">
        <f t="shared" si="4"/>
        <v>506834.57321506838</v>
      </c>
      <c r="Q33" s="27">
        <v>0</v>
      </c>
      <c r="R33" s="27">
        <f t="shared" si="5"/>
        <v>13422616.455949677</v>
      </c>
      <c r="S33" s="28">
        <f t="shared" si="1"/>
        <v>5045185.6940503214</v>
      </c>
      <c r="T33" s="28">
        <f t="shared" si="6"/>
        <v>2431004.6072653923</v>
      </c>
      <c r="V33">
        <v>210062</v>
      </c>
      <c r="W33" s="5">
        <f t="shared" si="7"/>
        <v>506834.57321506838</v>
      </c>
      <c r="X33" s="29">
        <v>320050</v>
      </c>
      <c r="Y33" s="29">
        <f t="shared" si="8"/>
        <v>186784.57321506838</v>
      </c>
      <c r="Z33" s="29">
        <f>S33/10^5-'[18]Note 4'!$L$57</f>
        <v>7.1726539161431901E-6</v>
      </c>
    </row>
    <row r="34" spans="1:26" x14ac:dyDescent="0.25">
      <c r="A34" s="30">
        <v>100080</v>
      </c>
      <c r="B34" s="53" t="s">
        <v>1373</v>
      </c>
      <c r="C34" s="25">
        <v>35598048.130000003</v>
      </c>
      <c r="D34" s="25">
        <v>0</v>
      </c>
      <c r="E34" s="25">
        <f t="shared" si="0"/>
        <v>35598048.130000003</v>
      </c>
      <c r="F34" s="25">
        <v>0</v>
      </c>
      <c r="G34" s="25">
        <f>'[17]Direct addition 22-23'!R13</f>
        <v>2611807.34</v>
      </c>
      <c r="H34" s="25">
        <v>0</v>
      </c>
      <c r="I34" s="7">
        <f t="shared" si="2"/>
        <v>38209855.469999999</v>
      </c>
      <c r="J34" s="26">
        <v>18432317.470824279</v>
      </c>
      <c r="K34" s="4">
        <v>0</v>
      </c>
      <c r="L34" s="4">
        <f t="shared" si="3"/>
        <v>18432317.470824279</v>
      </c>
      <c r="M34" s="26">
        <f>'[17]direct addition upto 31.03.23'!AC20</f>
        <v>3028598.1158930063</v>
      </c>
      <c r="N34" s="26">
        <v>0</v>
      </c>
      <c r="O34" s="4">
        <f>'[17]Direct addition 22-23'!S13</f>
        <v>69158.200705205483</v>
      </c>
      <c r="P34" s="4">
        <f t="shared" si="4"/>
        <v>3097756.3165982119</v>
      </c>
      <c r="Q34" s="27">
        <v>0</v>
      </c>
      <c r="R34" s="27">
        <f t="shared" si="5"/>
        <v>21530073.787422489</v>
      </c>
      <c r="S34" s="28">
        <f t="shared" si="1"/>
        <v>16679781.682577509</v>
      </c>
      <c r="T34" s="28">
        <f t="shared" si="6"/>
        <v>17165730.659175724</v>
      </c>
      <c r="V34">
        <v>210082</v>
      </c>
      <c r="W34" s="5">
        <f t="shared" si="7"/>
        <v>3097756.3165982119</v>
      </c>
      <c r="X34" s="29">
        <v>2030908.05</v>
      </c>
      <c r="Y34" s="29">
        <f t="shared" si="8"/>
        <v>1066848.2665982118</v>
      </c>
      <c r="Z34" s="29">
        <f>S34/10^5-'[18]Note 4'!$M$57</f>
        <v>2.4917572716276482E-6</v>
      </c>
    </row>
    <row r="35" spans="1:26" x14ac:dyDescent="0.25">
      <c r="A35" s="30">
        <v>100070</v>
      </c>
      <c r="B35" s="53" t="s">
        <v>1374</v>
      </c>
      <c r="C35" s="25">
        <v>36252355.960000001</v>
      </c>
      <c r="D35" s="25">
        <v>0</v>
      </c>
      <c r="E35" s="25">
        <f t="shared" si="0"/>
        <v>36252355.960000001</v>
      </c>
      <c r="F35" s="25">
        <v>0</v>
      </c>
      <c r="G35" s="25">
        <f>'[17]Direct addition 22-23'!R11</f>
        <v>10578356.230000002</v>
      </c>
      <c r="H35" s="25"/>
      <c r="I35" s="7">
        <f t="shared" si="2"/>
        <v>46830712.190000005</v>
      </c>
      <c r="J35" s="26">
        <v>28214118.592534266</v>
      </c>
      <c r="K35" s="4">
        <v>0</v>
      </c>
      <c r="L35" s="4">
        <f t="shared" si="3"/>
        <v>28214118.592534266</v>
      </c>
      <c r="M35" s="26">
        <f>'[17]direct addition upto 31.03.23'!AC15</f>
        <v>2976956.5505255712</v>
      </c>
      <c r="N35" s="26">
        <v>0</v>
      </c>
      <c r="O35" s="4">
        <f>'[17]Direct addition 22-23'!S11</f>
        <v>1377562.7151132422</v>
      </c>
      <c r="P35" s="4">
        <f t="shared" si="4"/>
        <v>4354519.2656388134</v>
      </c>
      <c r="Q35" s="27"/>
      <c r="R35" s="27">
        <f t="shared" si="5"/>
        <v>32568637.85817308</v>
      </c>
      <c r="S35" s="28">
        <f t="shared" si="1"/>
        <v>14262074.331826925</v>
      </c>
      <c r="T35" s="28">
        <f t="shared" si="6"/>
        <v>8038237.3674657345</v>
      </c>
      <c r="V35">
        <v>210098</v>
      </c>
      <c r="W35" s="5">
        <f t="shared" si="7"/>
        <v>4354519.2656388134</v>
      </c>
      <c r="X35" s="29">
        <v>836510.47</v>
      </c>
      <c r="Y35" s="29">
        <f t="shared" si="8"/>
        <v>3518008.7956388136</v>
      </c>
      <c r="Z35" s="29">
        <f>S35/10^5-'[18]Note 4'!$N$57</f>
        <v>-2.7253425400886044E-6</v>
      </c>
    </row>
    <row r="36" spans="1:26" x14ac:dyDescent="0.25">
      <c r="A36" s="30">
        <v>100008</v>
      </c>
      <c r="B36" s="53" t="s">
        <v>1375</v>
      </c>
      <c r="C36" s="25">
        <v>38499523.859999999</v>
      </c>
      <c r="D36" s="25">
        <v>0</v>
      </c>
      <c r="E36" s="25">
        <f t="shared" si="0"/>
        <v>38499523.859999999</v>
      </c>
      <c r="F36" s="25">
        <v>0</v>
      </c>
      <c r="G36" s="25"/>
      <c r="H36" s="25">
        <v>0</v>
      </c>
      <c r="I36" s="7">
        <f t="shared" si="2"/>
        <v>38499523.859999999</v>
      </c>
      <c r="J36" s="26">
        <v>35403296.833490402</v>
      </c>
      <c r="K36" s="4">
        <v>0</v>
      </c>
      <c r="L36" s="4">
        <f t="shared" si="3"/>
        <v>35403296.833490402</v>
      </c>
      <c r="M36" s="26">
        <f>'[17]direct addition upto 31.03.23'!AC18</f>
        <v>1405369.7743493151</v>
      </c>
      <c r="N36" s="26">
        <v>0</v>
      </c>
      <c r="O36" s="4"/>
      <c r="P36" s="4">
        <f t="shared" si="4"/>
        <v>1405369.7743493151</v>
      </c>
      <c r="Q36" s="27">
        <v>0</v>
      </c>
      <c r="R36" s="27">
        <f t="shared" si="5"/>
        <v>36808666.607839718</v>
      </c>
      <c r="S36" s="28">
        <f t="shared" si="1"/>
        <v>1690857.2521602809</v>
      </c>
      <c r="T36" s="28">
        <f t="shared" si="6"/>
        <v>3096227.0265095979</v>
      </c>
      <c r="V36">
        <v>210007</v>
      </c>
      <c r="W36" s="5">
        <f t="shared" si="7"/>
        <v>1405369.7743493151</v>
      </c>
      <c r="X36" s="29">
        <v>1293934.6499999999</v>
      </c>
      <c r="Y36" s="29">
        <f t="shared" si="8"/>
        <v>111435.12434931519</v>
      </c>
      <c r="Z36" s="29">
        <f>S36/10^5-[18]BS!$K$11</f>
        <v>4.8650959350027279E-6</v>
      </c>
    </row>
    <row r="37" spans="1:26" x14ac:dyDescent="0.25">
      <c r="B37" s="54" t="s">
        <v>108</v>
      </c>
      <c r="C37" s="31">
        <f>SUM(C25:C36)</f>
        <v>1670436594.1759996</v>
      </c>
      <c r="D37" s="31">
        <f t="shared" ref="D37:H37" si="9">SUM(D25:D36)</f>
        <v>69932714413.290512</v>
      </c>
      <c r="E37" s="31">
        <f t="shared" si="9"/>
        <v>71603151007.466537</v>
      </c>
      <c r="F37" s="31">
        <f t="shared" si="9"/>
        <v>29762725.350000001</v>
      </c>
      <c r="G37" s="7">
        <f t="shared" si="9"/>
        <v>34974733.93</v>
      </c>
      <c r="H37" s="7">
        <f t="shared" si="9"/>
        <v>0</v>
      </c>
      <c r="I37" s="7">
        <f>SUM(I25:I36)</f>
        <v>71667888466.746506</v>
      </c>
      <c r="J37" s="8">
        <f>SUM(J25:J36)</f>
        <v>266429438.8378056</v>
      </c>
      <c r="K37" s="8">
        <f t="shared" ref="K37:T37" si="10">SUM(K25:K36)</f>
        <v>13192872045.381634</v>
      </c>
      <c r="L37" s="8">
        <f t="shared" si="10"/>
        <v>13459301484.21944</v>
      </c>
      <c r="M37" s="8">
        <f t="shared" si="10"/>
        <v>27915874.896930344</v>
      </c>
      <c r="N37" s="8">
        <f t="shared" si="10"/>
        <v>2822358497.9296708</v>
      </c>
      <c r="O37" s="8">
        <f t="shared" si="10"/>
        <v>2315577.8422416211</v>
      </c>
      <c r="P37" s="8">
        <f t="shared" si="10"/>
        <v>2852589950.6688428</v>
      </c>
      <c r="Q37" s="8">
        <f t="shared" si="10"/>
        <v>0</v>
      </c>
      <c r="R37" s="8">
        <f t="shared" si="10"/>
        <v>16311891434.888283</v>
      </c>
      <c r="S37" s="9">
        <f t="shared" si="10"/>
        <v>55355997031.858231</v>
      </c>
      <c r="T37" s="9">
        <f t="shared" si="10"/>
        <v>58143849523.247063</v>
      </c>
      <c r="W37" s="5">
        <f>SUM(W26:W36)</f>
        <v>2852589950.6688428</v>
      </c>
      <c r="X37" s="29">
        <f>SUM(X26:X36)</f>
        <v>38976452.669999994</v>
      </c>
      <c r="Y37" s="29">
        <f t="shared" si="8"/>
        <v>2813613497.9988427</v>
      </c>
    </row>
    <row r="38" spans="1:26" x14ac:dyDescent="0.25">
      <c r="C38" s="10" t="s">
        <v>1405</v>
      </c>
      <c r="D38" s="32" t="s">
        <v>1405</v>
      </c>
      <c r="E38" s="10"/>
      <c r="F38" s="10"/>
      <c r="G38" s="10"/>
      <c r="H38" s="10"/>
      <c r="I38" s="10"/>
      <c r="J38" s="10"/>
      <c r="K38" s="10"/>
      <c r="L38" s="10"/>
      <c r="M38" s="10">
        <f>M37-'[17]direct addition upto 31.03.23'!L1968</f>
        <v>3.3527612686157227E-8</v>
      </c>
      <c r="N38" s="10">
        <f>N37-'[17]22.03.15 capitalisation'!O104</f>
        <v>0</v>
      </c>
      <c r="O38" s="10">
        <f>O37-'[17]Direct addition 22-23'!M127</f>
        <v>0</v>
      </c>
      <c r="P38" s="5"/>
      <c r="Q38" s="5"/>
      <c r="R38" s="5"/>
      <c r="S38" s="5"/>
      <c r="T38" s="5"/>
      <c r="X38" s="29">
        <v>38976452.670000002</v>
      </c>
    </row>
    <row r="39" spans="1:26" x14ac:dyDescent="0.25">
      <c r="B39" s="52" t="s">
        <v>1406</v>
      </c>
      <c r="C39" s="10"/>
      <c r="D39" s="32"/>
      <c r="E39" s="10"/>
      <c r="F39" s="10"/>
      <c r="G39" s="33"/>
      <c r="H39" s="10"/>
      <c r="I39" s="10"/>
      <c r="J39" s="10"/>
      <c r="K39" s="10"/>
      <c r="L39" s="10"/>
      <c r="M39" s="10"/>
      <c r="N39" s="10"/>
      <c r="O39" s="10"/>
      <c r="P39" s="10"/>
      <c r="Q39" s="5"/>
      <c r="R39" s="5"/>
      <c r="S39" s="10"/>
      <c r="T39" s="5"/>
      <c r="X39" s="11">
        <f>X37-X38</f>
        <v>0</v>
      </c>
    </row>
    <row r="40" spans="1:26" x14ac:dyDescent="0.25">
      <c r="B40" s="187" t="s">
        <v>1355</v>
      </c>
      <c r="C40" s="188" t="s">
        <v>1356</v>
      </c>
      <c r="D40" s="188"/>
      <c r="E40" s="188"/>
      <c r="F40" s="188"/>
      <c r="G40" s="189" t="s">
        <v>1357</v>
      </c>
      <c r="H40" s="189"/>
      <c r="I40" s="189"/>
      <c r="J40" s="189"/>
      <c r="K40" s="190" t="s">
        <v>1358</v>
      </c>
      <c r="L40" s="190"/>
      <c r="M40" s="10"/>
      <c r="O40" s="34"/>
      <c r="P40" s="35"/>
      <c r="Q40" s="35"/>
      <c r="R40" s="34"/>
      <c r="S40" s="10"/>
      <c r="T40" s="5"/>
    </row>
    <row r="41" spans="1:26" ht="30" x14ac:dyDescent="0.25">
      <c r="B41" s="187"/>
      <c r="C41" s="1" t="s">
        <v>1359</v>
      </c>
      <c r="D41" s="1" t="s">
        <v>1360</v>
      </c>
      <c r="E41" s="1" t="s">
        <v>1361</v>
      </c>
      <c r="F41" s="1" t="s">
        <v>1362</v>
      </c>
      <c r="G41" s="2" t="s">
        <v>1359</v>
      </c>
      <c r="H41" s="2" t="s">
        <v>1363</v>
      </c>
      <c r="I41" s="2" t="s">
        <v>1364</v>
      </c>
      <c r="J41" s="2" t="s">
        <v>1362</v>
      </c>
      <c r="K41" s="3" t="s">
        <v>1362</v>
      </c>
      <c r="L41" s="3" t="s">
        <v>1365</v>
      </c>
      <c r="M41" s="10"/>
      <c r="O41" s="36"/>
      <c r="P41" s="37"/>
      <c r="Q41" s="37"/>
      <c r="R41" s="36"/>
      <c r="S41" s="36"/>
      <c r="T41" s="36"/>
    </row>
    <row r="42" spans="1:26" x14ac:dyDescent="0.25">
      <c r="B42" s="53" t="s">
        <v>1366</v>
      </c>
      <c r="C42" s="38">
        <f>C4-E25</f>
        <v>0</v>
      </c>
      <c r="D42" s="38">
        <f>D4-(F25+G25)</f>
        <v>0</v>
      </c>
      <c r="E42" s="38">
        <f t="shared" ref="E42:E53" si="11">E4+H25</f>
        <v>0</v>
      </c>
      <c r="F42" s="38">
        <f>F4-I25</f>
        <v>0</v>
      </c>
      <c r="G42" s="39">
        <f>G4-L25</f>
        <v>0</v>
      </c>
      <c r="H42" s="39">
        <f>H4-P25</f>
        <v>0</v>
      </c>
      <c r="I42" s="39">
        <f t="shared" ref="I42:I53" si="12">I4+Q25</f>
        <v>0</v>
      </c>
      <c r="J42" s="39">
        <f>J4-R25</f>
        <v>0</v>
      </c>
      <c r="K42" s="40">
        <f>K4-S25</f>
        <v>0</v>
      </c>
      <c r="L42" s="40">
        <f>L4-T25</f>
        <v>0</v>
      </c>
      <c r="M42" s="5"/>
      <c r="O42" s="36"/>
      <c r="P42" s="37"/>
      <c r="Q42" s="37"/>
      <c r="R42" s="36"/>
      <c r="S42" s="36"/>
      <c r="T42" s="36"/>
    </row>
    <row r="43" spans="1:26" x14ac:dyDescent="0.25">
      <c r="B43" s="53" t="s">
        <v>1367</v>
      </c>
      <c r="C43" s="38">
        <f>C5-E28</f>
        <v>4.0000677108764648E-3</v>
      </c>
      <c r="D43" s="38">
        <f>D5-(F28+G28)</f>
        <v>0</v>
      </c>
      <c r="E43" s="38">
        <f t="shared" si="11"/>
        <v>0</v>
      </c>
      <c r="F43" s="38">
        <f>F5-I28</f>
        <v>4.0000677108764648E-3</v>
      </c>
      <c r="G43" s="39">
        <f>G5-L28</f>
        <v>0.10383249819278717</v>
      </c>
      <c r="H43" s="39">
        <f>H5-P28</f>
        <v>0</v>
      </c>
      <c r="I43" s="39">
        <f t="shared" si="12"/>
        <v>0</v>
      </c>
      <c r="J43" s="39">
        <f>J5-R28</f>
        <v>0.10383251309394836</v>
      </c>
      <c r="K43" s="40">
        <f>K5-S28</f>
        <v>-9.9832534790039063E-2</v>
      </c>
      <c r="L43" s="40">
        <f>L5-T28</f>
        <v>-9.9832415580749512E-2</v>
      </c>
      <c r="M43" s="5"/>
      <c r="O43" s="36"/>
      <c r="P43" s="37"/>
      <c r="Q43" s="37"/>
      <c r="R43" s="36"/>
      <c r="S43" s="36"/>
      <c r="T43" s="36"/>
    </row>
    <row r="44" spans="1:26" x14ac:dyDescent="0.25">
      <c r="B44" s="53" t="s">
        <v>1368</v>
      </c>
      <c r="C44" s="38">
        <f>C6-E27</f>
        <v>-0.11479616165161133</v>
      </c>
      <c r="D44" s="38">
        <f>D6-(F27+G27)</f>
        <v>0</v>
      </c>
      <c r="E44" s="38">
        <f t="shared" si="11"/>
        <v>0</v>
      </c>
      <c r="F44" s="38">
        <f>F6-I27</f>
        <v>-0.11479616165161133</v>
      </c>
      <c r="G44" s="39">
        <f>G6-L27</f>
        <v>0.14303696155548096</v>
      </c>
      <c r="H44" s="39">
        <f>H6-P27</f>
        <v>0</v>
      </c>
      <c r="I44" s="39">
        <f t="shared" si="12"/>
        <v>0</v>
      </c>
      <c r="J44" s="39">
        <f>J6-R27</f>
        <v>0.14303696155548096</v>
      </c>
      <c r="K44" s="40">
        <f>K6-S27</f>
        <v>-0.25783348083496094</v>
      </c>
      <c r="L44" s="40">
        <f>L6-T27</f>
        <v>-0.25783300399780273</v>
      </c>
      <c r="M44" s="5"/>
      <c r="O44" s="36"/>
      <c r="P44" s="37"/>
      <c r="Q44" s="37"/>
      <c r="R44" s="36"/>
      <c r="S44" s="36"/>
      <c r="T44" s="36"/>
    </row>
    <row r="45" spans="1:26" x14ac:dyDescent="0.25">
      <c r="B45" s="53" t="s">
        <v>1369</v>
      </c>
      <c r="C45" s="38">
        <f>C7-E26</f>
        <v>0.3844904899597168</v>
      </c>
      <c r="D45" s="38">
        <f>D7-(F26+G26)</f>
        <v>0</v>
      </c>
      <c r="E45" s="38">
        <f t="shared" si="11"/>
        <v>0</v>
      </c>
      <c r="F45" s="38">
        <f>F7-I26</f>
        <v>0.3844904899597168</v>
      </c>
      <c r="G45" s="39">
        <f>G7-L26</f>
        <v>0.10554087907075882</v>
      </c>
      <c r="H45" s="39">
        <f>H7-P26</f>
        <v>0</v>
      </c>
      <c r="I45" s="39">
        <f t="shared" si="12"/>
        <v>0</v>
      </c>
      <c r="J45" s="39">
        <f>J7-R26</f>
        <v>0.10554087907075882</v>
      </c>
      <c r="K45" s="40">
        <f>K7-S26</f>
        <v>0.27894961833953857</v>
      </c>
      <c r="L45" s="40">
        <f>L7-T26</f>
        <v>0.27894961833953857</v>
      </c>
      <c r="M45" s="5"/>
      <c r="O45" s="36"/>
      <c r="P45" s="37"/>
      <c r="Q45" s="37"/>
      <c r="R45" s="36"/>
      <c r="S45" s="36"/>
      <c r="T45" s="36"/>
    </row>
    <row r="46" spans="1:26" x14ac:dyDescent="0.25">
      <c r="B46" s="53" t="s">
        <v>1370</v>
      </c>
      <c r="C46" s="38">
        <f>C8-E30</f>
        <v>0.41817724704742432</v>
      </c>
      <c r="D46" s="38">
        <f>D8-(F30+G30)</f>
        <v>0</v>
      </c>
      <c r="E46" s="38">
        <f t="shared" si="11"/>
        <v>0</v>
      </c>
      <c r="F46" s="38">
        <f>F8-I30</f>
        <v>0.41817724704742432</v>
      </c>
      <c r="G46" s="39">
        <f>G8-L30</f>
        <v>-0.17066943645477295</v>
      </c>
      <c r="H46" s="39">
        <f>H8-P30</f>
        <v>0</v>
      </c>
      <c r="I46" s="39">
        <f t="shared" si="12"/>
        <v>0</v>
      </c>
      <c r="J46" s="39">
        <f t="shared" ref="J46:L47" si="13">J8-R30</f>
        <v>-0.17066943645477295</v>
      </c>
      <c r="K46" s="40">
        <f t="shared" si="13"/>
        <v>0.58884668350219727</v>
      </c>
      <c r="L46" s="40">
        <f t="shared" si="13"/>
        <v>0.58884668350219727</v>
      </c>
      <c r="M46" s="5"/>
      <c r="O46" s="36"/>
      <c r="P46" s="37"/>
      <c r="Q46" s="37"/>
      <c r="R46" s="36"/>
      <c r="S46" s="36"/>
      <c r="T46" s="36"/>
    </row>
    <row r="47" spans="1:26" x14ac:dyDescent="0.25">
      <c r="B47" s="53" t="s">
        <v>1371</v>
      </c>
      <c r="C47" s="38">
        <f>C9-E31</f>
        <v>0.77786269038915634</v>
      </c>
      <c r="D47" s="38">
        <f>D9-(F31+G31)</f>
        <v>0</v>
      </c>
      <c r="E47" s="38">
        <f t="shared" si="11"/>
        <v>0</v>
      </c>
      <c r="F47" s="38">
        <f>F9-I31</f>
        <v>0.77786269038915634</v>
      </c>
      <c r="G47" s="39">
        <f>G9-L31</f>
        <v>0.68024265766143799</v>
      </c>
      <c r="H47" s="39">
        <f>H9-P31</f>
        <v>0</v>
      </c>
      <c r="I47" s="39">
        <f t="shared" si="12"/>
        <v>0</v>
      </c>
      <c r="J47" s="39">
        <f t="shared" si="13"/>
        <v>0.68024265766143799</v>
      </c>
      <c r="K47" s="40">
        <f t="shared" si="13"/>
        <v>9.7620032727718353E-2</v>
      </c>
      <c r="L47" s="40">
        <f t="shared" si="13"/>
        <v>9.7620032727718353E-2</v>
      </c>
      <c r="M47" s="5"/>
      <c r="N47" s="41"/>
      <c r="O47" s="36"/>
      <c r="P47" s="36"/>
      <c r="Q47" s="36"/>
      <c r="R47" s="36"/>
      <c r="S47" s="36"/>
      <c r="T47" s="36"/>
    </row>
    <row r="48" spans="1:26" x14ac:dyDescent="0.25">
      <c r="B48" s="53" t="s">
        <v>21</v>
      </c>
      <c r="C48" s="38">
        <f>C10-E29</f>
        <v>0.47376251220703125</v>
      </c>
      <c r="D48" s="38">
        <f>D10-(F29+G29)</f>
        <v>0</v>
      </c>
      <c r="E48" s="38">
        <f t="shared" si="11"/>
        <v>0</v>
      </c>
      <c r="F48" s="38">
        <f>F10-I29</f>
        <v>0.47376251220703125</v>
      </c>
      <c r="G48" s="39">
        <f>G10-L29</f>
        <v>-0.49707221984863281</v>
      </c>
      <c r="H48" s="39">
        <f>H10-P29</f>
        <v>0</v>
      </c>
      <c r="I48" s="39">
        <f t="shared" si="12"/>
        <v>0</v>
      </c>
      <c r="J48" s="39">
        <f>J10-R29</f>
        <v>-0.49707221984863281</v>
      </c>
      <c r="K48" s="40">
        <f>K10-S29</f>
        <v>0.97083282470703125</v>
      </c>
      <c r="L48" s="40">
        <f>L10-T29</f>
        <v>0.97083282470703125</v>
      </c>
      <c r="M48" s="5"/>
      <c r="N48" s="41"/>
      <c r="O48" s="36"/>
      <c r="P48" s="36"/>
      <c r="Q48" s="36"/>
      <c r="R48" s="36"/>
      <c r="S48" s="36"/>
      <c r="T48" s="36"/>
    </row>
    <row r="49" spans="2:20" x14ac:dyDescent="0.25">
      <c r="B49" s="53" t="s">
        <v>112</v>
      </c>
      <c r="C49" s="38">
        <f>C11-E32</f>
        <v>0</v>
      </c>
      <c r="D49" s="38">
        <f>D11-(F32+G32)</f>
        <v>0</v>
      </c>
      <c r="E49" s="38">
        <f t="shared" si="11"/>
        <v>0</v>
      </c>
      <c r="F49" s="38">
        <f>F11-I32</f>
        <v>0</v>
      </c>
      <c r="G49" s="39">
        <f>G11-L32</f>
        <v>1.5527727082371712E-2</v>
      </c>
      <c r="H49" s="39">
        <f>H11-P32</f>
        <v>0</v>
      </c>
      <c r="I49" s="39">
        <f t="shared" si="12"/>
        <v>0</v>
      </c>
      <c r="J49" s="39">
        <f t="shared" ref="J49:L53" si="14">J11-R32</f>
        <v>1.5527727082371712E-2</v>
      </c>
      <c r="K49" s="40">
        <f t="shared" si="14"/>
        <v>-1.552773080766201E-2</v>
      </c>
      <c r="L49" s="40">
        <f t="shared" si="14"/>
        <v>-1.552773080766201E-2</v>
      </c>
      <c r="M49" s="5"/>
      <c r="N49" s="42"/>
      <c r="P49" s="43"/>
      <c r="Q49" s="43"/>
      <c r="R49" s="43"/>
      <c r="S49" s="43"/>
      <c r="T49" s="43"/>
    </row>
    <row r="50" spans="2:20" x14ac:dyDescent="0.25">
      <c r="B50" s="53" t="s">
        <v>1372</v>
      </c>
      <c r="C50" s="38">
        <f>C12-E33</f>
        <v>-0.66999999992549419</v>
      </c>
      <c r="D50" s="38">
        <f>D12-(F33+G33)</f>
        <v>0</v>
      </c>
      <c r="E50" s="38">
        <f t="shared" si="11"/>
        <v>0</v>
      </c>
      <c r="F50" s="38">
        <f>F12-I33</f>
        <v>-0.66999999806284904</v>
      </c>
      <c r="G50" s="39">
        <f>G12-L33</f>
        <v>4.8764359205961227E-2</v>
      </c>
      <c r="H50" s="39">
        <f>H12-P33</f>
        <v>0</v>
      </c>
      <c r="I50" s="39">
        <f t="shared" si="12"/>
        <v>0</v>
      </c>
      <c r="J50" s="39">
        <f t="shared" si="14"/>
        <v>4.8764359205961227E-2</v>
      </c>
      <c r="K50" s="40">
        <f t="shared" si="14"/>
        <v>-0.71876435726881027</v>
      </c>
      <c r="L50" s="40">
        <f t="shared" si="14"/>
        <v>-0.71876435913145542</v>
      </c>
      <c r="M50" s="5"/>
      <c r="N50" s="42"/>
      <c r="P50" s="43"/>
      <c r="Q50" s="43"/>
      <c r="R50" s="43"/>
      <c r="S50" s="43"/>
      <c r="T50" s="43"/>
    </row>
    <row r="51" spans="2:20" x14ac:dyDescent="0.25">
      <c r="B51" s="53" t="s">
        <v>1373</v>
      </c>
      <c r="C51" s="38">
        <f>C13-E34</f>
        <v>0</v>
      </c>
      <c r="D51" s="38">
        <f>D13-(F34+G34)</f>
        <v>0</v>
      </c>
      <c r="E51" s="38">
        <f t="shared" si="11"/>
        <v>0</v>
      </c>
      <c r="F51" s="38">
        <f>F13-I34</f>
        <v>0</v>
      </c>
      <c r="G51" s="39">
        <f>G13-L34</f>
        <v>0.2500554658472538</v>
      </c>
      <c r="H51" s="39">
        <f>H13-P34</f>
        <v>0</v>
      </c>
      <c r="I51" s="39">
        <f t="shared" si="12"/>
        <v>0</v>
      </c>
      <c r="J51" s="39">
        <f t="shared" si="14"/>
        <v>0.2500554658472538</v>
      </c>
      <c r="K51" s="40">
        <f t="shared" si="14"/>
        <v>-0.2500554658472538</v>
      </c>
      <c r="L51" s="40">
        <f t="shared" si="14"/>
        <v>-0.2500554658472538</v>
      </c>
      <c r="M51" s="5"/>
      <c r="N51" s="5"/>
      <c r="O51" s="5"/>
      <c r="P51" s="5"/>
      <c r="Q51" s="5"/>
      <c r="R51" s="5"/>
      <c r="S51" s="5"/>
    </row>
    <row r="52" spans="2:20" x14ac:dyDescent="0.25">
      <c r="B52" s="53" t="s">
        <v>1374</v>
      </c>
      <c r="C52" s="38">
        <f>C14-E35</f>
        <v>0</v>
      </c>
      <c r="D52" s="38">
        <f>D14-(F35+G35)</f>
        <v>0</v>
      </c>
      <c r="E52" s="38">
        <f t="shared" si="11"/>
        <v>0</v>
      </c>
      <c r="F52" s="38">
        <f>F14-I35</f>
        <v>0</v>
      </c>
      <c r="G52" s="39">
        <f>G14-L35</f>
        <v>-0.25289095938205719</v>
      </c>
      <c r="H52" s="39">
        <f>H14-P35</f>
        <v>0</v>
      </c>
      <c r="I52" s="39">
        <f t="shared" si="12"/>
        <v>0</v>
      </c>
      <c r="J52" s="39">
        <f t="shared" si="14"/>
        <v>-0.25289095938205719</v>
      </c>
      <c r="K52" s="40">
        <f t="shared" si="14"/>
        <v>0.25289095938205719</v>
      </c>
      <c r="L52" s="40">
        <f t="shared" si="14"/>
        <v>0.25289095938205719</v>
      </c>
      <c r="M52" s="5"/>
      <c r="N52" s="5"/>
      <c r="O52" s="5"/>
      <c r="P52" s="5"/>
      <c r="Q52" s="5"/>
      <c r="R52" s="5"/>
      <c r="S52" s="5"/>
    </row>
    <row r="53" spans="2:20" x14ac:dyDescent="0.25">
      <c r="B53" s="53" t="s">
        <v>1375</v>
      </c>
      <c r="C53" s="38">
        <f>C15-E36</f>
        <v>0</v>
      </c>
      <c r="D53" s="38">
        <f>D15-(F36+G36)</f>
        <v>0</v>
      </c>
      <c r="E53" s="38">
        <f t="shared" si="11"/>
        <v>0</v>
      </c>
      <c r="F53" s="38">
        <f>F15-I36</f>
        <v>0</v>
      </c>
      <c r="G53" s="39">
        <f>G15-L36</f>
        <v>0.48123626410961151</v>
      </c>
      <c r="H53" s="39">
        <f>H15-P36</f>
        <v>0</v>
      </c>
      <c r="I53" s="39">
        <f t="shared" si="12"/>
        <v>0</v>
      </c>
      <c r="J53" s="39">
        <f t="shared" si="14"/>
        <v>0.48123626410961151</v>
      </c>
      <c r="K53" s="40">
        <f t="shared" si="14"/>
        <v>-0.48123626410961151</v>
      </c>
      <c r="L53" s="40">
        <f t="shared" si="14"/>
        <v>-0.48123626410961151</v>
      </c>
      <c r="M53" s="5"/>
      <c r="N53" s="5"/>
      <c r="O53" s="5"/>
      <c r="P53" s="5"/>
      <c r="Q53" s="5"/>
      <c r="R53" s="5"/>
      <c r="S53" s="5"/>
    </row>
    <row r="54" spans="2:20" ht="21.75" customHeight="1" x14ac:dyDescent="0.25">
      <c r="B54" s="54" t="s">
        <v>108</v>
      </c>
      <c r="C54" s="44">
        <f>SUM(C42:C53)</f>
        <v>1.2734968457370996</v>
      </c>
      <c r="D54" s="44">
        <f>SUM(D42:D53)</f>
        <v>0</v>
      </c>
      <c r="E54" s="44">
        <f>SUM(E42:E53)</f>
        <v>0</v>
      </c>
      <c r="F54" s="44">
        <f>SUM(F42:F53)</f>
        <v>1.2734968475997448</v>
      </c>
      <c r="G54" s="45">
        <f>SUM(G42:G53)</f>
        <v>0.90760419704020023</v>
      </c>
      <c r="H54" s="45">
        <f t="shared" ref="H54:J54" si="15">SUM(H42:H53)</f>
        <v>0</v>
      </c>
      <c r="I54" s="45">
        <f t="shared" si="15"/>
        <v>0</v>
      </c>
      <c r="J54" s="45">
        <f t="shared" si="15"/>
        <v>0.90760421194136143</v>
      </c>
      <c r="K54" s="46">
        <f>SUM(K42:K53)</f>
        <v>0.36589028500020504</v>
      </c>
      <c r="L54" s="46">
        <f>SUM(L42:L53)</f>
        <v>0.36589087918400764</v>
      </c>
      <c r="M54" s="5"/>
      <c r="N54" s="5"/>
      <c r="O54" s="5"/>
      <c r="P54" s="5"/>
      <c r="Q54" s="5"/>
      <c r="R54" s="5"/>
      <c r="S54" s="5"/>
    </row>
    <row r="55" spans="2:20" x14ac:dyDescent="0.2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spans="2:20" x14ac:dyDescent="0.25">
      <c r="C56" s="5"/>
      <c r="D56" s="5"/>
      <c r="E56" s="5"/>
      <c r="F56" s="29"/>
      <c r="G56" s="5"/>
      <c r="H56" s="5"/>
      <c r="I56" s="5"/>
      <c r="J56" s="5"/>
      <c r="K56" s="29"/>
      <c r="L56" s="5"/>
      <c r="M56" s="5"/>
      <c r="N56" s="5"/>
      <c r="O56" s="5"/>
      <c r="P56" s="5"/>
      <c r="Q56" s="5"/>
      <c r="R56" s="5"/>
      <c r="S56" s="5"/>
    </row>
    <row r="57" spans="2:20" x14ac:dyDescent="0.2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</row>
    <row r="58" spans="2:20" x14ac:dyDescent="0.25"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</row>
    <row r="59" spans="2:20" x14ac:dyDescent="0.2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</row>
    <row r="60" spans="2:20" x14ac:dyDescent="0.25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</row>
    <row r="61" spans="2:20" x14ac:dyDescent="0.2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</row>
    <row r="62" spans="2:20" x14ac:dyDescent="0.25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</row>
    <row r="63" spans="2:20" x14ac:dyDescent="0.25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</row>
    <row r="64" spans="2:20" x14ac:dyDescent="0.25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</row>
  </sheetData>
  <mergeCells count="17">
    <mergeCell ref="B40:B41"/>
    <mergeCell ref="C40:F40"/>
    <mergeCell ref="G40:J40"/>
    <mergeCell ref="K40:L40"/>
    <mergeCell ref="B2:B3"/>
    <mergeCell ref="C2:F2"/>
    <mergeCell ref="G2:J2"/>
    <mergeCell ref="K2:L2"/>
    <mergeCell ref="B22:B24"/>
    <mergeCell ref="C22:I22"/>
    <mergeCell ref="J22:R22"/>
    <mergeCell ref="B1:C1"/>
    <mergeCell ref="S22:T22"/>
    <mergeCell ref="C23:E23"/>
    <mergeCell ref="F23:G23"/>
    <mergeCell ref="J23:L23"/>
    <mergeCell ref="M23:R23"/>
  </mergeCells>
  <pageMargins left="0.70866141732283472" right="0.70866141732283472" top="0.74803149606299213" bottom="0.74803149606299213" header="0.31496062992125984" footer="0.31496062992125984"/>
  <pageSetup scale="8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B1" sqref="B1"/>
    </sheetView>
  </sheetViews>
  <sheetFormatPr defaultRowHeight="15" x14ac:dyDescent="0.25"/>
  <cols>
    <col min="1" max="1" width="38.42578125" customWidth="1"/>
    <col min="2" max="2" width="31" style="37" bestFit="1" customWidth="1"/>
    <col min="3" max="3" width="28.42578125" style="37" bestFit="1" customWidth="1"/>
    <col min="4" max="5" width="15.85546875" style="37" bestFit="1" customWidth="1"/>
    <col min="6" max="6" width="22.42578125" bestFit="1" customWidth="1"/>
  </cols>
  <sheetData>
    <row r="1" spans="1:6" x14ac:dyDescent="0.25">
      <c r="A1" s="156" t="s">
        <v>1408</v>
      </c>
      <c r="B1" t="s">
        <v>1410</v>
      </c>
    </row>
    <row r="3" spans="1:6" x14ac:dyDescent="0.25">
      <c r="A3" s="156" t="s">
        <v>4314</v>
      </c>
      <c r="B3" s="172" t="s">
        <v>4316</v>
      </c>
      <c r="C3" s="172" t="s">
        <v>4328</v>
      </c>
      <c r="D3" s="172" t="s">
        <v>4330</v>
      </c>
      <c r="E3" t="s">
        <v>4329</v>
      </c>
      <c r="F3" t="s">
        <v>4331</v>
      </c>
    </row>
    <row r="4" spans="1:6" x14ac:dyDescent="0.25">
      <c r="A4" s="157" t="s">
        <v>1068</v>
      </c>
      <c r="B4" s="172">
        <v>10578356.229999999</v>
      </c>
      <c r="C4" s="172">
        <v>9200793.5148867629</v>
      </c>
      <c r="D4" s="172">
        <v>10619317.167794157</v>
      </c>
      <c r="E4" s="172">
        <v>7894364.3829172812</v>
      </c>
      <c r="F4" s="172">
        <v>5920773.2871879647</v>
      </c>
    </row>
    <row r="5" spans="1:6" x14ac:dyDescent="0.25">
      <c r="A5" s="157" t="s">
        <v>112</v>
      </c>
      <c r="B5" s="172">
        <v>284049062.89000028</v>
      </c>
      <c r="C5" s="172">
        <v>156006431.46693116</v>
      </c>
      <c r="D5" s="172">
        <v>316597950.05608904</v>
      </c>
      <c r="E5" s="172">
        <v>128976347.80711009</v>
      </c>
      <c r="F5" s="172">
        <v>98006947.879622072</v>
      </c>
    </row>
    <row r="6" spans="1:6" x14ac:dyDescent="0.25">
      <c r="A6" s="157" t="s">
        <v>113</v>
      </c>
      <c r="B6" s="172">
        <v>2611807.3400000003</v>
      </c>
      <c r="C6" s="172">
        <v>2542649.1392947943</v>
      </c>
      <c r="D6" s="172">
        <v>2611576.0896426765</v>
      </c>
      <c r="E6" s="172">
        <v>2291509.0046674917</v>
      </c>
      <c r="F6" s="172">
        <v>1718631.7535006185</v>
      </c>
    </row>
    <row r="7" spans="1:6" x14ac:dyDescent="0.25">
      <c r="A7" s="157" t="s">
        <v>111</v>
      </c>
      <c r="B7" s="172">
        <v>11409720.059999997</v>
      </c>
      <c r="C7" s="172">
        <v>7598397.9348278027</v>
      </c>
      <c r="D7" s="172">
        <v>15015994.647731626</v>
      </c>
      <c r="E7" s="172">
        <v>1527271.6958638064</v>
      </c>
      <c r="F7" s="172">
        <v>1261140.1602704385</v>
      </c>
    </row>
    <row r="8" spans="1:6" x14ac:dyDescent="0.25">
      <c r="A8" s="157" t="s">
        <v>21</v>
      </c>
      <c r="B8" s="172">
        <v>62320518334.846252</v>
      </c>
      <c r="C8" s="172">
        <v>48422311923.947029</v>
      </c>
      <c r="D8" s="172">
        <v>75446299387.32782</v>
      </c>
      <c r="E8" s="172">
        <v>51037271103.419174</v>
      </c>
      <c r="F8" s="172">
        <v>38281028426.774239</v>
      </c>
    </row>
    <row r="9" spans="1:6" x14ac:dyDescent="0.25">
      <c r="A9" s="157" t="s">
        <v>31</v>
      </c>
      <c r="B9" s="172">
        <v>1485547271.1299999</v>
      </c>
      <c r="C9" s="172">
        <v>1272033231.4317195</v>
      </c>
      <c r="D9" s="172">
        <v>1688549475.7597456</v>
      </c>
      <c r="E9" s="172">
        <v>1460646004.1339045</v>
      </c>
      <c r="F9" s="172">
        <v>1231250152.8685119</v>
      </c>
    </row>
    <row r="10" spans="1:6" x14ac:dyDescent="0.25">
      <c r="A10" s="157" t="s">
        <v>114</v>
      </c>
      <c r="B10" s="172">
        <v>3121015.6600000006</v>
      </c>
      <c r="C10" s="172">
        <v>3067301.2354099317</v>
      </c>
      <c r="D10" s="172">
        <v>3121523.7589591611</v>
      </c>
      <c r="E10" s="172">
        <v>2756938.5891663097</v>
      </c>
      <c r="F10" s="172">
        <v>2067703.9418747316</v>
      </c>
    </row>
    <row r="11" spans="1:6" x14ac:dyDescent="0.25">
      <c r="A11" s="157" t="s">
        <v>4315</v>
      </c>
      <c r="B11" s="172">
        <v>64117835568.15625</v>
      </c>
      <c r="C11" s="172">
        <v>49872760728.670097</v>
      </c>
      <c r="D11" s="172">
        <v>77482815224.807785</v>
      </c>
      <c r="E11" s="172">
        <v>52641363539.032799</v>
      </c>
      <c r="F11" s="172">
        <v>39621253776.665207</v>
      </c>
    </row>
    <row r="12" spans="1:6" x14ac:dyDescent="0.25">
      <c r="B12"/>
      <c r="C12"/>
      <c r="D12"/>
      <c r="E12"/>
    </row>
    <row r="13" spans="1:6" x14ac:dyDescent="0.25">
      <c r="B13"/>
      <c r="C13"/>
      <c r="D13"/>
      <c r="E13"/>
    </row>
    <row r="14" spans="1:6" x14ac:dyDescent="0.25">
      <c r="B14"/>
      <c r="C14"/>
      <c r="D14"/>
      <c r="E14"/>
    </row>
    <row r="15" spans="1:6" x14ac:dyDescent="0.25">
      <c r="B15"/>
      <c r="C15"/>
      <c r="D15"/>
      <c r="E15"/>
    </row>
    <row r="16" spans="1:6" x14ac:dyDescent="0.25">
      <c r="B16"/>
      <c r="C16"/>
      <c r="D16"/>
      <c r="E16"/>
    </row>
    <row r="17" spans="2:5" x14ac:dyDescent="0.25">
      <c r="B17"/>
      <c r="C17"/>
      <c r="D17"/>
      <c r="E17"/>
    </row>
    <row r="18" spans="2:5" x14ac:dyDescent="0.25">
      <c r="B18"/>
      <c r="C18"/>
      <c r="D18"/>
      <c r="E18"/>
    </row>
    <row r="19" spans="2:5" x14ac:dyDescent="0.25">
      <c r="B19"/>
      <c r="C19"/>
      <c r="D19"/>
      <c r="E19"/>
    </row>
    <row r="20" spans="2:5" x14ac:dyDescent="0.25">
      <c r="B20"/>
      <c r="C20"/>
      <c r="D20"/>
      <c r="E20"/>
    </row>
    <row r="21" spans="2:5" x14ac:dyDescent="0.25">
      <c r="B21"/>
      <c r="C21"/>
      <c r="D21"/>
      <c r="E2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V2165"/>
  <sheetViews>
    <sheetView zoomScaleNormal="100" zoomScaleSheetLayoutView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AV3" sqref="AV3"/>
    </sheetView>
  </sheetViews>
  <sheetFormatPr defaultColWidth="9.140625" defaultRowHeight="15" x14ac:dyDescent="0.25"/>
  <cols>
    <col min="1" max="1" width="5.140625" style="79" customWidth="1"/>
    <col min="2" max="2" width="10.42578125" style="79" bestFit="1" customWidth="1"/>
    <col min="3" max="3" width="12.140625" style="60" hidden="1" customWidth="1"/>
    <col min="4" max="4" width="18.85546875" style="60" customWidth="1"/>
    <col min="5" max="5" width="34.85546875" style="60" customWidth="1"/>
    <col min="6" max="7" width="12.85546875" style="76" hidden="1" customWidth="1"/>
    <col min="8" max="9" width="10.5703125" style="60" hidden="1" customWidth="1"/>
    <col min="10" max="10" width="23.42578125" style="60" hidden="1" customWidth="1" collapsed="1"/>
    <col min="11" max="11" width="23.5703125" style="60" hidden="1" customWidth="1" collapsed="1"/>
    <col min="12" max="12" width="28.5703125" style="60" hidden="1" customWidth="1"/>
    <col min="13" max="13" width="27.5703125" style="60" hidden="1" customWidth="1"/>
    <col min="14" max="14" width="17.7109375" style="60" customWidth="1"/>
    <col min="15" max="15" width="19.140625" style="60" hidden="1" customWidth="1"/>
    <col min="16" max="16" width="16.85546875" style="60" hidden="1" customWidth="1"/>
    <col min="17" max="17" width="22.5703125" style="60" hidden="1" customWidth="1"/>
    <col min="18" max="18" width="16.7109375" style="60" customWidth="1"/>
    <col min="19" max="19" width="19.5703125" style="60" hidden="1" customWidth="1"/>
    <col min="20" max="20" width="7.5703125" style="149" hidden="1" customWidth="1"/>
    <col min="21" max="21" width="11.5703125" style="60" hidden="1" customWidth="1"/>
    <col min="22" max="22" width="13.5703125" style="60" hidden="1" customWidth="1"/>
    <col min="23" max="23" width="11.42578125" style="60" hidden="1" customWidth="1"/>
    <col min="24" max="24" width="10.42578125" style="60" bestFit="1" customWidth="1"/>
    <col min="25" max="25" width="10.5703125" style="60" hidden="1" customWidth="1"/>
    <col min="26" max="26" width="4.42578125" style="60" hidden="1" customWidth="1"/>
    <col min="27" max="27" width="10.140625" style="60" hidden="1" customWidth="1"/>
    <col min="28" max="28" width="5.7109375" style="60" hidden="1" customWidth="1"/>
    <col min="29" max="29" width="10.140625" style="60" hidden="1" customWidth="1"/>
    <col min="30" max="30" width="5.7109375" style="60" hidden="1" customWidth="1"/>
    <col min="31" max="31" width="8.85546875" style="60" hidden="1" customWidth="1"/>
    <col min="32" max="32" width="28.42578125" style="60" customWidth="1"/>
    <col min="33" max="33" width="0" style="60" hidden="1" customWidth="1"/>
    <col min="34" max="34" width="10.140625" style="60" hidden="1" customWidth="1"/>
    <col min="35" max="35" width="0" style="60" hidden="1" customWidth="1"/>
    <col min="36" max="36" width="10.140625" style="60" hidden="1" customWidth="1"/>
    <col min="37" max="37" width="0" style="60" hidden="1" customWidth="1"/>
    <col min="38" max="38" width="17.140625" style="60" hidden="1" customWidth="1"/>
    <col min="39" max="39" width="9.140625" style="60"/>
    <col min="40" max="40" width="10.140625" style="60" bestFit="1" customWidth="1"/>
    <col min="41" max="41" width="9.140625" style="60"/>
    <col min="42" max="42" width="9.140625" style="170"/>
    <col min="43" max="43" width="18.5703125" style="153" bestFit="1" customWidth="1"/>
    <col min="44" max="44" width="15.85546875" style="60" hidden="1" customWidth="1"/>
    <col min="45" max="45" width="15.85546875" style="60" bestFit="1" customWidth="1"/>
    <col min="46" max="46" width="9.140625" style="60"/>
    <col min="47" max="47" width="15.85546875" style="153" bestFit="1" customWidth="1"/>
    <col min="48" max="48" width="17.5703125" style="153" bestFit="1" customWidth="1"/>
    <col min="49" max="16384" width="9.140625" style="60"/>
  </cols>
  <sheetData>
    <row r="1" spans="1:48" x14ac:dyDescent="0.25">
      <c r="C1" s="58"/>
      <c r="D1" s="59"/>
      <c r="E1" s="59"/>
      <c r="F1" s="59"/>
      <c r="G1" s="59"/>
      <c r="J1" s="59"/>
      <c r="K1" s="59"/>
      <c r="N1" s="81">
        <f>N2/1200</f>
        <v>5.3431529640130266</v>
      </c>
      <c r="AQ1" s="81">
        <f>AQ2/1200</f>
        <v>6.4569012687339908</v>
      </c>
      <c r="AS1" s="213">
        <v>51451226508</v>
      </c>
      <c r="AV1" s="81">
        <f>AV2/1200</f>
        <v>3.3017711480554359</v>
      </c>
    </row>
    <row r="2" spans="1:48" x14ac:dyDescent="0.25">
      <c r="C2" s="78"/>
      <c r="D2" s="78"/>
      <c r="E2" s="78"/>
      <c r="F2" s="78"/>
      <c r="G2" s="59"/>
      <c r="J2" s="59"/>
      <c r="K2" s="59"/>
      <c r="N2" s="81">
        <f>N3/10^7</f>
        <v>6411.7835568156315</v>
      </c>
      <c r="R2" s="81">
        <f>R3/10^7</f>
        <v>4987.2760728670155</v>
      </c>
      <c r="X2" s="95"/>
      <c r="Y2" s="96" t="s">
        <v>1411</v>
      </c>
      <c r="Z2" s="96"/>
      <c r="AA2" s="96"/>
      <c r="AB2" s="96"/>
      <c r="AC2" s="96"/>
      <c r="AD2" s="96"/>
      <c r="AE2" s="97"/>
      <c r="AF2" s="98" t="s">
        <v>1412</v>
      </c>
      <c r="AG2" s="98"/>
      <c r="AH2" s="98"/>
      <c r="AI2" s="98"/>
      <c r="AJ2" s="98"/>
      <c r="AK2" s="98"/>
      <c r="AL2" s="99"/>
      <c r="AM2" s="100"/>
      <c r="AN2" s="95"/>
      <c r="AO2" s="95"/>
      <c r="AP2" s="101"/>
      <c r="AQ2" s="155">
        <f>AQ3/10^7</f>
        <v>7748.2815224807891</v>
      </c>
      <c r="AR2" s="155">
        <f>AR3/10^7</f>
        <v>2484.1451685774982</v>
      </c>
      <c r="AS2" s="155">
        <f>AS3/10^7</f>
        <v>5264.1363539032782</v>
      </c>
      <c r="AT2" s="102"/>
      <c r="AU2" s="155">
        <f>AU3/10^7</f>
        <v>3948.1022654274611</v>
      </c>
      <c r="AV2" s="155">
        <f>AV3/10^7</f>
        <v>3962.125377666523</v>
      </c>
    </row>
    <row r="3" spans="1:48" x14ac:dyDescent="0.2">
      <c r="C3" s="78"/>
      <c r="D3" s="78"/>
      <c r="E3" s="78"/>
      <c r="F3" s="78"/>
      <c r="G3" s="59"/>
      <c r="J3" s="59"/>
      <c r="K3" s="59"/>
      <c r="L3" s="61"/>
      <c r="M3" s="62"/>
      <c r="N3" s="80">
        <f>SUBTOTAL(9,N5:N2146)</f>
        <v>64117835568.156311</v>
      </c>
      <c r="R3" s="80">
        <f>SUBTOTAL(9,R5:R2146)</f>
        <v>49872760728.670151</v>
      </c>
      <c r="U3" s="63"/>
      <c r="W3" s="63">
        <v>45016</v>
      </c>
      <c r="X3" s="103"/>
      <c r="Y3" s="104"/>
      <c r="Z3" s="105"/>
      <c r="AA3" s="106">
        <v>38353</v>
      </c>
      <c r="AB3" s="105"/>
      <c r="AC3" s="106">
        <v>40969</v>
      </c>
      <c r="AD3" s="105"/>
      <c r="AE3" s="107"/>
      <c r="AF3" s="108"/>
      <c r="AG3" s="108"/>
      <c r="AH3" s="109">
        <v>41000</v>
      </c>
      <c r="AI3" s="110"/>
      <c r="AJ3" s="109">
        <v>45261</v>
      </c>
      <c r="AK3" s="108"/>
      <c r="AL3" s="111"/>
      <c r="AM3" s="100"/>
      <c r="AN3" s="112">
        <v>45337</v>
      </c>
      <c r="AO3" s="113"/>
      <c r="AP3" s="114"/>
      <c r="AQ3" s="80">
        <f>SUBTOTAL(9,AQ5:AQ2146)</f>
        <v>77482815224.807892</v>
      </c>
      <c r="AR3" s="80">
        <f>SUBTOTAL(9,AR5:AR2146)</f>
        <v>24841451685.774982</v>
      </c>
      <c r="AS3" s="80">
        <f>SUBTOTAL(9,AS5:AS2146)</f>
        <v>52641363539.032784</v>
      </c>
      <c r="AT3" s="115"/>
      <c r="AU3" s="80">
        <f>SUBTOTAL(9,AU5:AU2146)</f>
        <v>39481022654.274612</v>
      </c>
      <c r="AV3" s="80">
        <f>SUBTOTAL(9,AV5:AV2146)</f>
        <v>39621253776.66523</v>
      </c>
    </row>
    <row r="4" spans="1:48" s="144" customFormat="1" ht="45.75" customHeight="1" x14ac:dyDescent="0.25">
      <c r="A4" s="65" t="s">
        <v>1407</v>
      </c>
      <c r="B4" s="65" t="s">
        <v>1408</v>
      </c>
      <c r="C4" s="65" t="s">
        <v>0</v>
      </c>
      <c r="D4" s="65" t="s">
        <v>1</v>
      </c>
      <c r="E4" s="65" t="s">
        <v>2</v>
      </c>
      <c r="F4" s="65" t="s">
        <v>4312</v>
      </c>
      <c r="G4" s="64" t="s">
        <v>3</v>
      </c>
      <c r="H4" s="66" t="s">
        <v>4</v>
      </c>
      <c r="I4" s="67" t="s">
        <v>5</v>
      </c>
      <c r="J4" s="64" t="s">
        <v>6</v>
      </c>
      <c r="K4" s="64" t="s">
        <v>7</v>
      </c>
      <c r="L4" s="64" t="s">
        <v>8</v>
      </c>
      <c r="M4" s="64" t="s">
        <v>9</v>
      </c>
      <c r="N4" s="65" t="s">
        <v>10</v>
      </c>
      <c r="O4" s="64" t="s">
        <v>11</v>
      </c>
      <c r="P4" s="68" t="s">
        <v>12</v>
      </c>
      <c r="Q4" s="68" t="s">
        <v>13</v>
      </c>
      <c r="R4" s="65" t="s">
        <v>14</v>
      </c>
      <c r="S4" s="64" t="s">
        <v>15</v>
      </c>
      <c r="T4" s="64" t="s">
        <v>16</v>
      </c>
      <c r="U4" s="64" t="s">
        <v>17</v>
      </c>
      <c r="V4" s="64" t="s">
        <v>18</v>
      </c>
      <c r="W4" s="64" t="s">
        <v>19</v>
      </c>
      <c r="X4" s="116" t="s">
        <v>1413</v>
      </c>
      <c r="Y4" s="117" t="s">
        <v>1417</v>
      </c>
      <c r="Z4" s="117" t="s">
        <v>1414</v>
      </c>
      <c r="AA4" s="117" t="s">
        <v>1415</v>
      </c>
      <c r="AB4" s="118" t="s">
        <v>1416</v>
      </c>
      <c r="AC4" s="117" t="s">
        <v>1415</v>
      </c>
      <c r="AD4" s="118" t="s">
        <v>1416</v>
      </c>
      <c r="AE4" s="119" t="s">
        <v>1418</v>
      </c>
      <c r="AF4" s="120" t="s">
        <v>1419</v>
      </c>
      <c r="AG4" s="120" t="s">
        <v>1414</v>
      </c>
      <c r="AH4" s="120" t="s">
        <v>1415</v>
      </c>
      <c r="AI4" s="120" t="s">
        <v>1416</v>
      </c>
      <c r="AJ4" s="120" t="s">
        <v>1415</v>
      </c>
      <c r="AK4" s="121" t="s">
        <v>1416</v>
      </c>
      <c r="AL4" s="122" t="s">
        <v>1420</v>
      </c>
      <c r="AM4" s="123" t="s">
        <v>1421</v>
      </c>
      <c r="AN4" s="145" t="s">
        <v>1422</v>
      </c>
      <c r="AO4" s="124" t="s">
        <v>1423</v>
      </c>
      <c r="AP4" s="125" t="s">
        <v>1424</v>
      </c>
      <c r="AQ4" s="154" t="s">
        <v>1425</v>
      </c>
      <c r="AR4" s="126" t="s">
        <v>1378</v>
      </c>
      <c r="AS4" s="127" t="s">
        <v>1426</v>
      </c>
      <c r="AT4" s="128" t="s">
        <v>1427</v>
      </c>
      <c r="AU4" s="174" t="s">
        <v>1428</v>
      </c>
      <c r="AV4" s="154" t="s">
        <v>1429</v>
      </c>
    </row>
    <row r="5" spans="1:48" x14ac:dyDescent="0.2">
      <c r="A5" s="82">
        <v>1</v>
      </c>
      <c r="B5" s="82" t="s">
        <v>1410</v>
      </c>
      <c r="C5" s="83" t="s">
        <v>20</v>
      </c>
      <c r="D5" s="84" t="s">
        <v>21</v>
      </c>
      <c r="E5" s="85" t="s">
        <v>22</v>
      </c>
      <c r="F5" s="86">
        <v>42085</v>
      </c>
      <c r="G5" s="86" t="s">
        <v>23</v>
      </c>
      <c r="H5" s="89">
        <v>2.375E-2</v>
      </c>
      <c r="I5" s="89">
        <v>4.0342465753424657E-2</v>
      </c>
      <c r="J5" s="84">
        <v>21282430338.495747</v>
      </c>
      <c r="K5" s="84">
        <v>20404534548.267319</v>
      </c>
      <c r="L5" s="87">
        <v>41686964886.763062</v>
      </c>
      <c r="M5" s="87">
        <v>0</v>
      </c>
      <c r="N5" s="87">
        <v>41686964886.763062</v>
      </c>
      <c r="O5" s="84">
        <v>7649272529.5642624</v>
      </c>
      <c r="P5" s="84">
        <f t="shared" ref="P5:P17" si="0">N5*I5/365*U5</f>
        <v>1681754953.308455</v>
      </c>
      <c r="Q5" s="84">
        <f t="shared" ref="Q5:Q68" si="1">O5+P5</f>
        <v>9331027482.8727169</v>
      </c>
      <c r="R5" s="84">
        <v>32355937403.890343</v>
      </c>
      <c r="S5" s="87">
        <f t="shared" ref="S5:S68" si="2">L5-O5</f>
        <v>34037692357.198799</v>
      </c>
      <c r="T5" s="150">
        <v>40</v>
      </c>
      <c r="U5" s="69">
        <v>365</v>
      </c>
      <c r="V5" s="70">
        <v>56685</v>
      </c>
      <c r="W5" s="71"/>
      <c r="X5" s="76">
        <f>DATE(YEAR(F5),MONTH(F5),1)</f>
        <v>42064</v>
      </c>
      <c r="AF5" s="132" t="s">
        <v>2873</v>
      </c>
      <c r="AG5" s="60">
        <f>MATCH(AF5,'Cat-4'!$A:$A,0)</f>
        <v>723</v>
      </c>
      <c r="AH5" s="60">
        <f>MATCH(X5,'Cat-4'!$1:$1,0)</f>
        <v>39</v>
      </c>
      <c r="AI5" s="60">
        <f>INDEX('Cat-4'!$1:$1048576,Working!AG5,Working!AH5)</f>
        <v>105.9</v>
      </c>
      <c r="AJ5" s="60">
        <f>MATCH($AJ$3,'Cat-4'!$1:$1,0)</f>
        <v>144</v>
      </c>
      <c r="AK5" s="60">
        <f>INDEX('Cat-4'!$1:$1048576,Working!AG5,Working!AJ5)</f>
        <v>128.9</v>
      </c>
      <c r="AL5" s="146">
        <f>AK5/AI5</f>
        <v>1.2171860245514636</v>
      </c>
      <c r="AM5" s="152">
        <f>AL5</f>
        <v>1.2171860245514636</v>
      </c>
      <c r="AN5" s="146">
        <f>YEARFRAC(F5,$AN$3)</f>
        <v>8.8972222222222221</v>
      </c>
      <c r="AO5" s="169">
        <f>INDEX('EL&amp;SV'!$C$4:$G$50,MATCH(AF5,'EL&amp;SV'!$G$4:$G$50,0),MATCH(IF(P5&gt;5000000,"A",IF(N5&gt;2000000,"B",IF(N5&gt;500000,"C","D"))),'EL&amp;SV'!$C$4:$G$4,0))</f>
        <v>25</v>
      </c>
      <c r="AP5" s="171">
        <f>INDEX('EL&amp;SV'!$G$4:$K$50,MATCH(AF5,'EL&amp;SV'!$G$4:$G$50,0),MATCH(IF(N5&gt;5000000,"A",IF(N5&gt;2000000,"B",IF(N5&gt;500000,"C","D"))),'EL&amp;SV'!$G$4:$K$4,0))</f>
        <v>0.9</v>
      </c>
      <c r="AQ5" s="153">
        <f>AM5*N5</f>
        <v>50740791066.13559</v>
      </c>
      <c r="AR5" s="153">
        <f>AQ5*(AP5/AO5)*(IF(AN5&gt;AO5,AO5,AN5))</f>
        <v>16252275378.483232</v>
      </c>
      <c r="AS5" s="153">
        <f>AQ5-AR5</f>
        <v>34488515687.652359</v>
      </c>
      <c r="AT5" s="60">
        <v>0.75</v>
      </c>
      <c r="AU5" s="153">
        <f>AT5*AS5</f>
        <v>25866386765.739269</v>
      </c>
      <c r="AV5" s="153">
        <f>IF((AQ5*(1-AP5))&gt;AU5,(AQ5*(1-AP5)),AU5)</f>
        <v>25866386765.739269</v>
      </c>
    </row>
    <row r="6" spans="1:48" x14ac:dyDescent="0.2">
      <c r="A6" s="82">
        <v>2</v>
      </c>
      <c r="B6" s="82" t="s">
        <v>1410</v>
      </c>
      <c r="C6" s="83" t="s">
        <v>20</v>
      </c>
      <c r="D6" s="84" t="s">
        <v>21</v>
      </c>
      <c r="E6" s="85" t="s">
        <v>30</v>
      </c>
      <c r="F6" s="86">
        <v>42085</v>
      </c>
      <c r="G6" s="86" t="s">
        <v>23</v>
      </c>
      <c r="H6" s="89">
        <v>2.375E-2</v>
      </c>
      <c r="I6" s="89">
        <v>4.034246575342465E-2</v>
      </c>
      <c r="J6" s="84">
        <v>2881646952.3338604</v>
      </c>
      <c r="K6" s="84">
        <v>2510322385.8067455</v>
      </c>
      <c r="L6" s="87">
        <v>5391969338.1406059</v>
      </c>
      <c r="M6" s="87">
        <v>0</v>
      </c>
      <c r="N6" s="87">
        <v>5391969338.1406059</v>
      </c>
      <c r="O6" s="84">
        <v>989389442.25196457</v>
      </c>
      <c r="P6" s="84">
        <f t="shared" si="0"/>
        <v>217525338.36745316</v>
      </c>
      <c r="Q6" s="84">
        <f t="shared" si="1"/>
        <v>1206914780.6194177</v>
      </c>
      <c r="R6" s="84">
        <v>4185054557.5211883</v>
      </c>
      <c r="S6" s="87">
        <f t="shared" si="2"/>
        <v>4402579895.8886414</v>
      </c>
      <c r="T6" s="150">
        <v>40</v>
      </c>
      <c r="U6" s="69">
        <v>365</v>
      </c>
      <c r="V6" s="70">
        <v>56685</v>
      </c>
      <c r="W6" s="71"/>
      <c r="X6" s="76">
        <f>DATE(YEAR(F6),MONTH(F6),1)</f>
        <v>42064</v>
      </c>
      <c r="AF6" s="132" t="s">
        <v>2873</v>
      </c>
      <c r="AG6" s="60">
        <f>MATCH(AF6,'Cat-4'!$A:$A,0)</f>
        <v>723</v>
      </c>
      <c r="AH6" s="60">
        <f>MATCH(X6,'Cat-4'!$1:$1,0)</f>
        <v>39</v>
      </c>
      <c r="AI6" s="60">
        <f>INDEX('Cat-4'!$1:$1048576,Working!AG6,Working!AH6)</f>
        <v>105.9</v>
      </c>
      <c r="AJ6" s="60">
        <f>MATCH($AJ$3,'Cat-4'!$1:$1,0)</f>
        <v>144</v>
      </c>
      <c r="AK6" s="60">
        <f>INDEX('Cat-4'!$1:$1048576,Working!AG6,Working!AJ6)</f>
        <v>128.9</v>
      </c>
      <c r="AL6" s="146">
        <f t="shared" ref="AL6" si="3">AK6/AI6</f>
        <v>1.2171860245514636</v>
      </c>
      <c r="AM6" s="152">
        <f t="shared" ref="AM6" si="4">AL6</f>
        <v>1.2171860245514636</v>
      </c>
      <c r="AN6" s="146">
        <f t="shared" ref="AN6:AN69" si="5">YEARFRAC(F6,$AN$3)</f>
        <v>8.8972222222222221</v>
      </c>
      <c r="AO6" s="169">
        <f>INDEX('EL&amp;SV'!$C$4:$G$50,MATCH(AF6,'EL&amp;SV'!$G$4:$G$50,0),MATCH(IF(P6&gt;5000000,"A",IF(N6&gt;2000000,"B",IF(N6&gt;500000,"C","D"))),'EL&amp;SV'!$C$4:$G$4,0))</f>
        <v>25</v>
      </c>
      <c r="AP6" s="171">
        <f>INDEX('EL&amp;SV'!$G$4:$K$50,MATCH(AF6,'EL&amp;SV'!$G$4:$G$50,0),MATCH(IF(N6&gt;5000000,"A",IF(N6&gt;2000000,"B",IF(N6&gt;500000,"C","D"))),'EL&amp;SV'!$G$4:$K$4,0))</f>
        <v>0.9</v>
      </c>
      <c r="AQ6" s="153">
        <f>AM6*N6</f>
        <v>6563029723.1947508</v>
      </c>
      <c r="AR6" s="153">
        <f>AQ6*(AP6/AO6)*(IF(AN6&gt;AO6,AO6,AN6))</f>
        <v>2102138420.3392789</v>
      </c>
      <c r="AS6" s="153">
        <f>AQ6-AR6</f>
        <v>4460891302.8554716</v>
      </c>
      <c r="AT6" s="60">
        <v>0.75</v>
      </c>
      <c r="AU6" s="153">
        <f>AT6*AS6</f>
        <v>3345668477.1416035</v>
      </c>
      <c r="AV6" s="153">
        <f>IF((AQ6*(1-AP6))&gt;AU6,(AQ6*(1-AP6)),AU6)</f>
        <v>3345668477.1416035</v>
      </c>
    </row>
    <row r="7" spans="1:48" hidden="1" x14ac:dyDescent="0.25">
      <c r="A7" s="82">
        <v>3</v>
      </c>
      <c r="B7" s="82" t="s">
        <v>1409</v>
      </c>
      <c r="C7" s="83" t="s">
        <v>94</v>
      </c>
      <c r="D7" s="84" t="s">
        <v>26</v>
      </c>
      <c r="E7" s="90" t="s">
        <v>101</v>
      </c>
      <c r="F7" s="86">
        <v>42085</v>
      </c>
      <c r="G7" s="86" t="s">
        <v>23</v>
      </c>
      <c r="H7" s="89">
        <v>3.1666666666666662E-2</v>
      </c>
      <c r="I7" s="89">
        <v>3.1666666666666662E-2</v>
      </c>
      <c r="J7" s="84">
        <v>1608859210.6359456</v>
      </c>
      <c r="K7" s="84">
        <v>1397336228.0871186</v>
      </c>
      <c r="L7" s="87">
        <v>3006195438.7230644</v>
      </c>
      <c r="M7" s="87">
        <v>0</v>
      </c>
      <c r="N7" s="87">
        <v>3006195438.7230644</v>
      </c>
      <c r="O7" s="84">
        <v>668981437.01446807</v>
      </c>
      <c r="P7" s="84">
        <f t="shared" si="0"/>
        <v>95196188.892897025</v>
      </c>
      <c r="Q7" s="84">
        <f t="shared" si="1"/>
        <v>764177625.90736508</v>
      </c>
      <c r="R7" s="84">
        <v>2242017812.8156996</v>
      </c>
      <c r="S7" s="87">
        <f t="shared" si="2"/>
        <v>2337214001.7085962</v>
      </c>
      <c r="T7" s="85">
        <v>30</v>
      </c>
      <c r="U7" s="69">
        <v>365</v>
      </c>
      <c r="V7" s="70">
        <v>56685</v>
      </c>
      <c r="W7" s="71">
        <f>(V7-F7)/365</f>
        <v>40</v>
      </c>
      <c r="X7" s="76">
        <f>DATE(YEAR(F7),MONTH(F7),1)</f>
        <v>42064</v>
      </c>
      <c r="AN7" s="146">
        <f t="shared" si="5"/>
        <v>8.8972222222222221</v>
      </c>
      <c r="AP7" s="60"/>
      <c r="AQ7" s="60"/>
      <c r="AU7" s="60"/>
      <c r="AV7" s="60"/>
    </row>
    <row r="8" spans="1:48" x14ac:dyDescent="0.2">
      <c r="A8" s="82">
        <v>4</v>
      </c>
      <c r="B8" s="82" t="s">
        <v>1410</v>
      </c>
      <c r="C8" s="83" t="s">
        <v>59</v>
      </c>
      <c r="D8" s="84" t="s">
        <v>21</v>
      </c>
      <c r="E8" s="88" t="s">
        <v>60</v>
      </c>
      <c r="F8" s="86">
        <v>42085</v>
      </c>
      <c r="G8" s="86" t="s">
        <v>23</v>
      </c>
      <c r="H8" s="89">
        <v>2.3771839999999999E-2</v>
      </c>
      <c r="I8" s="89">
        <v>4.0335913753424657E-2</v>
      </c>
      <c r="J8" s="84">
        <v>1516291952.8341837</v>
      </c>
      <c r="K8" s="84">
        <v>1320904918.4652786</v>
      </c>
      <c r="L8" s="87">
        <v>2837196871.2994623</v>
      </c>
      <c r="M8" s="87">
        <v>0</v>
      </c>
      <c r="N8" s="87">
        <v>2837196871.2994623</v>
      </c>
      <c r="O8" s="84">
        <v>520959389.99228287</v>
      </c>
      <c r="P8" s="84">
        <f t="shared" si="0"/>
        <v>114440928.30222139</v>
      </c>
      <c r="Q8" s="84">
        <f t="shared" si="1"/>
        <v>635400318.29450428</v>
      </c>
      <c r="R8" s="84">
        <v>2201796553.0049582</v>
      </c>
      <c r="S8" s="87">
        <f t="shared" si="2"/>
        <v>2316237481.3071795</v>
      </c>
      <c r="T8" s="150">
        <v>40</v>
      </c>
      <c r="U8" s="69">
        <v>365</v>
      </c>
      <c r="V8" s="70">
        <v>56685</v>
      </c>
      <c r="W8" s="71">
        <f>(V8-F8)/365</f>
        <v>40</v>
      </c>
      <c r="X8" s="76">
        <f t="shared" ref="X8:X19" si="6">DATE(YEAR(F8),MONTH(F8),1)</f>
        <v>42064</v>
      </c>
      <c r="AF8" s="132" t="s">
        <v>2760</v>
      </c>
      <c r="AG8" s="60">
        <f>MATCH(AF8,'Cat-4'!$A:$A,0)</f>
        <v>666</v>
      </c>
      <c r="AH8" s="60">
        <f>MATCH(X8,'Cat-4'!$1:$1,0)</f>
        <v>39</v>
      </c>
      <c r="AI8" s="60">
        <f>INDEX('Cat-4'!$1:$1048576,Working!AG8,Working!AH8)</f>
        <v>109.2</v>
      </c>
      <c r="AJ8" s="60">
        <f>MATCH($AJ$3,'Cat-4'!$1:$1,0)</f>
        <v>144</v>
      </c>
      <c r="AK8" s="60">
        <f>INDEX('Cat-4'!$1:$1048576,Working!AG8,Working!AJ8)</f>
        <v>131.6</v>
      </c>
      <c r="AL8" s="146">
        <f t="shared" ref="AL8:AL16" si="7">AK8/AI8</f>
        <v>1.2051282051282051</v>
      </c>
      <c r="AM8" s="152">
        <f t="shared" ref="AM8:AM16" si="8">AL8</f>
        <v>1.2051282051282051</v>
      </c>
      <c r="AN8" s="146">
        <f t="shared" si="5"/>
        <v>8.8972222222222221</v>
      </c>
      <c r="AO8" s="169">
        <v>25</v>
      </c>
      <c r="AP8" s="171">
        <f>INDEX('EL&amp;SV'!$G$4:$K$50,MATCH(AF8,'EL&amp;SV'!$G$4:$G$50,0),MATCH(IF(N8&gt;5000000,"A",IF(N8&gt;2000000,"B",IF(N8&gt;500000,"C","D"))),'EL&amp;SV'!$G$4:$K$4,0))</f>
        <v>0.9</v>
      </c>
      <c r="AQ8" s="153">
        <f t="shared" ref="AQ8:AQ16" si="9">AM8*N8</f>
        <v>3419185973.1044803</v>
      </c>
      <c r="AR8" s="153">
        <f t="shared" ref="AR8:AR16" si="10">AQ8*(AP8/AO8)*(IF(AN8&gt;AO8,AO8,AN8))</f>
        <v>1095165267.1853652</v>
      </c>
      <c r="AS8" s="153">
        <f t="shared" ref="AS8:AS16" si="11">AQ8-AR8</f>
        <v>2324020705.9191151</v>
      </c>
      <c r="AT8" s="60">
        <v>0.75</v>
      </c>
      <c r="AU8" s="153">
        <f t="shared" ref="AU8:AU16" si="12">AT8*AS8</f>
        <v>1743015529.4393363</v>
      </c>
      <c r="AV8" s="153">
        <f t="shared" ref="AV8:AV16" si="13">IF((AQ8*(1-AP8))&gt;AU8,(AQ8*(1-AP8)),AU8)</f>
        <v>1743015529.4393363</v>
      </c>
    </row>
    <row r="9" spans="1:48" x14ac:dyDescent="0.2">
      <c r="A9" s="82">
        <v>5</v>
      </c>
      <c r="B9" s="82" t="s">
        <v>1410</v>
      </c>
      <c r="C9" s="83" t="s">
        <v>40</v>
      </c>
      <c r="D9" s="84" t="s">
        <v>21</v>
      </c>
      <c r="E9" s="88" t="s">
        <v>41</v>
      </c>
      <c r="F9" s="86">
        <v>42085</v>
      </c>
      <c r="G9" s="86" t="s">
        <v>23</v>
      </c>
      <c r="H9" s="89">
        <v>2.375E-2</v>
      </c>
      <c r="I9" s="89">
        <v>4.0342465753424657E-2</v>
      </c>
      <c r="J9" s="84">
        <v>1256822375.047708</v>
      </c>
      <c r="K9" s="84">
        <v>1094870188.9070029</v>
      </c>
      <c r="L9" s="87">
        <v>2351692563.954711</v>
      </c>
      <c r="M9" s="87">
        <v>0</v>
      </c>
      <c r="N9" s="87">
        <v>2351692563.954711</v>
      </c>
      <c r="O9" s="84">
        <v>431519478.00237477</v>
      </c>
      <c r="P9" s="84">
        <f t="shared" si="0"/>
        <v>94873076.72392635</v>
      </c>
      <c r="Q9" s="84">
        <f t="shared" si="1"/>
        <v>526392554.72630113</v>
      </c>
      <c r="R9" s="84">
        <v>1825300009.2284098</v>
      </c>
      <c r="S9" s="87">
        <f t="shared" si="2"/>
        <v>1920173085.9523363</v>
      </c>
      <c r="T9" s="150">
        <v>40</v>
      </c>
      <c r="U9" s="69">
        <v>365</v>
      </c>
      <c r="V9" s="70">
        <v>56685</v>
      </c>
      <c r="W9" s="71"/>
      <c r="X9" s="76">
        <f t="shared" si="6"/>
        <v>42064</v>
      </c>
      <c r="AF9" s="132" t="s">
        <v>2913</v>
      </c>
      <c r="AG9" s="60">
        <f>MATCH(AF9,'Cat-4'!$A:$A,0)</f>
        <v>743</v>
      </c>
      <c r="AH9" s="60">
        <f>MATCH(X9,'Cat-4'!$1:$1,0)</f>
        <v>39</v>
      </c>
      <c r="AI9" s="60">
        <f>INDEX('Cat-4'!$1:$1048576,Working!AG9,Working!AH9)</f>
        <v>106.7</v>
      </c>
      <c r="AJ9" s="60">
        <f>MATCH($AJ$3,'Cat-4'!$1:$1,0)</f>
        <v>144</v>
      </c>
      <c r="AK9" s="60">
        <f>INDEX('Cat-4'!$1:$1048576,Working!AG9,Working!AJ9)</f>
        <v>129.4</v>
      </c>
      <c r="AL9" s="146">
        <f t="shared" si="7"/>
        <v>1.2127460168697282</v>
      </c>
      <c r="AM9" s="152">
        <f t="shared" si="8"/>
        <v>1.2127460168697282</v>
      </c>
      <c r="AN9" s="146">
        <f t="shared" si="5"/>
        <v>8.8972222222222221</v>
      </c>
      <c r="AO9" s="169">
        <v>25</v>
      </c>
      <c r="AP9" s="171">
        <f>INDEX('EL&amp;SV'!$G$4:$K$50,MATCH(AF9,'EL&amp;SV'!$G$4:$G$50,0),MATCH(IF(N9&gt;5000000,"A",IF(N9&gt;2000000,"B",IF(N9&gt;500000,"C","D"))),'EL&amp;SV'!$G$4:$K$4,0))</f>
        <v>0.9</v>
      </c>
      <c r="AQ9" s="153">
        <f t="shared" si="9"/>
        <v>2852005789.8382339</v>
      </c>
      <c r="AR9" s="153">
        <f t="shared" si="10"/>
        <v>913497454.48518634</v>
      </c>
      <c r="AS9" s="153">
        <f t="shared" si="11"/>
        <v>1938508335.3530476</v>
      </c>
      <c r="AT9" s="60">
        <v>0.75</v>
      </c>
      <c r="AU9" s="153">
        <f t="shared" si="12"/>
        <v>1453881251.5147858</v>
      </c>
      <c r="AV9" s="153">
        <f t="shared" si="13"/>
        <v>1453881251.5147858</v>
      </c>
    </row>
    <row r="10" spans="1:48" x14ac:dyDescent="0.2">
      <c r="A10" s="82">
        <v>6</v>
      </c>
      <c r="B10" s="82" t="s">
        <v>1410</v>
      </c>
      <c r="C10" s="83" t="s">
        <v>20</v>
      </c>
      <c r="D10" s="84" t="s">
        <v>21</v>
      </c>
      <c r="E10" s="85" t="s">
        <v>22</v>
      </c>
      <c r="F10" s="86">
        <v>42460</v>
      </c>
      <c r="G10" s="86" t="s">
        <v>25</v>
      </c>
      <c r="H10" s="91">
        <v>2.4376098418277682E-2</v>
      </c>
      <c r="I10" s="89">
        <v>4.140263620386643E-2</v>
      </c>
      <c r="J10" s="84">
        <v>770291350.88499999</v>
      </c>
      <c r="K10" s="84">
        <v>770291350.88499999</v>
      </c>
      <c r="L10" s="87">
        <v>1540582701.77</v>
      </c>
      <c r="M10" s="87">
        <v>0</v>
      </c>
      <c r="N10" s="87">
        <v>1540582701.77</v>
      </c>
      <c r="O10" s="84">
        <v>251654048.95779368</v>
      </c>
      <c r="P10" s="84">
        <f t="shared" si="0"/>
        <v>63784185.143352963</v>
      </c>
      <c r="Q10" s="84">
        <f t="shared" si="1"/>
        <v>315438234.10114664</v>
      </c>
      <c r="R10" s="84">
        <v>1225144467.6688533</v>
      </c>
      <c r="S10" s="87">
        <f t="shared" si="2"/>
        <v>1288928652.8122063</v>
      </c>
      <c r="T10" s="150"/>
      <c r="U10" s="69">
        <v>365</v>
      </c>
      <c r="V10" s="70">
        <v>56685</v>
      </c>
      <c r="W10" s="71">
        <f>(V10-F10)/365</f>
        <v>38.972602739726028</v>
      </c>
      <c r="X10" s="76">
        <f t="shared" si="6"/>
        <v>42430</v>
      </c>
      <c r="AF10" s="132" t="s">
        <v>2662</v>
      </c>
      <c r="AG10" s="60">
        <f>MATCH(AF10,'Cat-4'!$A:$A,0)</f>
        <v>617</v>
      </c>
      <c r="AH10" s="60">
        <f>MATCH(X10,'Cat-4'!$1:$1,0)</f>
        <v>51</v>
      </c>
      <c r="AI10" s="60">
        <f>INDEX('Cat-4'!$1:$1048576,Working!AG10,Working!AH10)</f>
        <v>103.2</v>
      </c>
      <c r="AJ10" s="60">
        <f>MATCH($AJ$3,'Cat-4'!$1:$1,0)</f>
        <v>144</v>
      </c>
      <c r="AK10" s="60">
        <f>INDEX('Cat-4'!$1:$1048576,Working!AG10,Working!AJ10)</f>
        <v>105.9</v>
      </c>
      <c r="AL10" s="146">
        <f t="shared" si="7"/>
        <v>1.0261627906976745</v>
      </c>
      <c r="AM10" s="152">
        <f t="shared" si="8"/>
        <v>1.0261627906976745</v>
      </c>
      <c r="AN10" s="146">
        <f t="shared" si="5"/>
        <v>7.875</v>
      </c>
      <c r="AO10" s="169">
        <f>INDEX('EL&amp;SV'!$C$4:$G$50,MATCH(AF10,'EL&amp;SV'!$G$4:$G$50,0),MATCH(IF(P10&gt;5000000,"A",IF(N10&gt;2000000,"B",IF(N10&gt;500000,"C","D"))),'EL&amp;SV'!$C$4:$G$4,0))</f>
        <v>25</v>
      </c>
      <c r="AP10" s="171">
        <f>INDEX('EL&amp;SV'!$G$4:$K$50,MATCH(AF10,'EL&amp;SV'!$G$4:$G$50,0),MATCH(IF(N10&gt;5000000,"A",IF(N10&gt;2000000,"B",IF(N10&gt;500000,"C","D"))),'EL&amp;SV'!$G$4:$K$4,0))</f>
        <v>0.9</v>
      </c>
      <c r="AQ10" s="153">
        <f t="shared" si="9"/>
        <v>1580888644.5488663</v>
      </c>
      <c r="AR10" s="153">
        <f t="shared" si="10"/>
        <v>448181930.72960365</v>
      </c>
      <c r="AS10" s="153">
        <f t="shared" si="11"/>
        <v>1132706713.8192625</v>
      </c>
      <c r="AT10" s="60">
        <v>0.75</v>
      </c>
      <c r="AU10" s="153">
        <f t="shared" si="12"/>
        <v>849530035.36444688</v>
      </c>
      <c r="AV10" s="153">
        <f t="shared" si="13"/>
        <v>849530035.36444688</v>
      </c>
    </row>
    <row r="11" spans="1:48" x14ac:dyDescent="0.2">
      <c r="A11" s="82">
        <v>7</v>
      </c>
      <c r="B11" s="82" t="s">
        <v>1410</v>
      </c>
      <c r="C11" s="83" t="s">
        <v>61</v>
      </c>
      <c r="D11" s="84" t="s">
        <v>21</v>
      </c>
      <c r="E11" s="88" t="s">
        <v>62</v>
      </c>
      <c r="F11" s="86">
        <v>42085</v>
      </c>
      <c r="G11" s="86" t="s">
        <v>23</v>
      </c>
      <c r="H11" s="89">
        <v>2.375E-2</v>
      </c>
      <c r="I11" s="89">
        <v>4.0342465753424657E-2</v>
      </c>
      <c r="J11" s="84">
        <v>600195181.51653111</v>
      </c>
      <c r="K11" s="84">
        <v>522854959.31207693</v>
      </c>
      <c r="L11" s="87">
        <v>1123050140.828608</v>
      </c>
      <c r="M11" s="87">
        <v>0</v>
      </c>
      <c r="N11" s="87">
        <v>1123050140.828608</v>
      </c>
      <c r="O11" s="84">
        <v>206072008.71779734</v>
      </c>
      <c r="P11" s="84">
        <f t="shared" si="0"/>
        <v>45306611.845756859</v>
      </c>
      <c r="Q11" s="84">
        <f t="shared" si="1"/>
        <v>251378620.5635542</v>
      </c>
      <c r="R11" s="84">
        <v>871671520.26505387</v>
      </c>
      <c r="S11" s="87">
        <f t="shared" si="2"/>
        <v>916978132.11081076</v>
      </c>
      <c r="T11" s="150">
        <v>40</v>
      </c>
      <c r="U11" s="69">
        <v>365</v>
      </c>
      <c r="V11" s="70">
        <v>56685</v>
      </c>
      <c r="W11" s="71"/>
      <c r="X11" s="76">
        <f t="shared" si="6"/>
        <v>42064</v>
      </c>
      <c r="AF11" s="132" t="s">
        <v>2760</v>
      </c>
      <c r="AG11" s="60">
        <f>MATCH(AF11,'Cat-4'!$A:$A,0)</f>
        <v>666</v>
      </c>
      <c r="AH11" s="60">
        <f>MATCH(X11,'Cat-4'!$1:$1,0)</f>
        <v>39</v>
      </c>
      <c r="AI11" s="60">
        <f>INDEX('Cat-4'!$1:$1048576,Working!AG11,Working!AH11)</f>
        <v>109.2</v>
      </c>
      <c r="AJ11" s="60">
        <f>MATCH($AJ$3,'Cat-4'!$1:$1,0)</f>
        <v>144</v>
      </c>
      <c r="AK11" s="60">
        <f>INDEX('Cat-4'!$1:$1048576,Working!AG11,Working!AJ11)</f>
        <v>131.6</v>
      </c>
      <c r="AL11" s="146">
        <f t="shared" si="7"/>
        <v>1.2051282051282051</v>
      </c>
      <c r="AM11" s="152">
        <f t="shared" si="8"/>
        <v>1.2051282051282051</v>
      </c>
      <c r="AN11" s="146">
        <f t="shared" si="5"/>
        <v>8.8972222222222221</v>
      </c>
      <c r="AO11" s="169">
        <v>25</v>
      </c>
      <c r="AP11" s="171">
        <f>INDEX('EL&amp;SV'!$G$4:$K$50,MATCH(AF11,'EL&amp;SV'!$G$4:$G$50,0),MATCH(IF(N11&gt;5000000,"A",IF(N11&gt;2000000,"B",IF(N11&gt;500000,"C","D"))),'EL&amp;SV'!$G$4:$K$4,0))</f>
        <v>0.9</v>
      </c>
      <c r="AQ11" s="153">
        <f t="shared" si="9"/>
        <v>1353419400.4857583</v>
      </c>
      <c r="AR11" s="153">
        <f t="shared" si="10"/>
        <v>433500233.97558844</v>
      </c>
      <c r="AS11" s="153">
        <f t="shared" si="11"/>
        <v>919919166.51016986</v>
      </c>
      <c r="AT11" s="60">
        <v>0.75</v>
      </c>
      <c r="AU11" s="153">
        <f t="shared" si="12"/>
        <v>689939374.88262737</v>
      </c>
      <c r="AV11" s="153">
        <f t="shared" si="13"/>
        <v>689939374.88262737</v>
      </c>
    </row>
    <row r="12" spans="1:48" x14ac:dyDescent="0.2">
      <c r="A12" s="82">
        <v>8</v>
      </c>
      <c r="B12" s="82" t="s">
        <v>1410</v>
      </c>
      <c r="C12" s="83" t="s">
        <v>44</v>
      </c>
      <c r="D12" s="84" t="s">
        <v>21</v>
      </c>
      <c r="E12" s="88" t="s">
        <v>45</v>
      </c>
      <c r="F12" s="86">
        <v>42085</v>
      </c>
      <c r="G12" s="86" t="s">
        <v>23</v>
      </c>
      <c r="H12" s="89">
        <v>2.375E-2</v>
      </c>
      <c r="I12" s="89">
        <v>4.0342465753424657E-2</v>
      </c>
      <c r="J12" s="84">
        <v>562206891.26483464</v>
      </c>
      <c r="K12" s="84">
        <v>489761781.35003585</v>
      </c>
      <c r="L12" s="87">
        <v>1051968672.6148705</v>
      </c>
      <c r="M12" s="87">
        <v>0</v>
      </c>
      <c r="N12" s="87">
        <v>1051968672.6148705</v>
      </c>
      <c r="O12" s="84">
        <v>193029046.15994784</v>
      </c>
      <c r="P12" s="84">
        <f t="shared" si="0"/>
        <v>42439010.148641013</v>
      </c>
      <c r="Q12" s="84">
        <f t="shared" si="1"/>
        <v>235468056.30858886</v>
      </c>
      <c r="R12" s="84">
        <v>816500616.30628169</v>
      </c>
      <c r="S12" s="87">
        <f t="shared" si="2"/>
        <v>858939626.45492268</v>
      </c>
      <c r="T12" s="150">
        <v>40</v>
      </c>
      <c r="U12" s="69">
        <v>365</v>
      </c>
      <c r="V12" s="70">
        <v>56685</v>
      </c>
      <c r="W12" s="71"/>
      <c r="X12" s="76">
        <f t="shared" si="6"/>
        <v>42064</v>
      </c>
      <c r="AF12" s="132" t="s">
        <v>2913</v>
      </c>
      <c r="AG12" s="60">
        <f>MATCH(AF12,'Cat-4'!$A:$A,0)</f>
        <v>743</v>
      </c>
      <c r="AH12" s="60">
        <f>MATCH(X12,'Cat-4'!$1:$1,0)</f>
        <v>39</v>
      </c>
      <c r="AI12" s="60">
        <f>INDEX('Cat-4'!$1:$1048576,Working!AG12,Working!AH12)</f>
        <v>106.7</v>
      </c>
      <c r="AJ12" s="60">
        <f>MATCH($AJ$3,'Cat-4'!$1:$1,0)</f>
        <v>144</v>
      </c>
      <c r="AK12" s="60">
        <f>INDEX('Cat-4'!$1:$1048576,Working!AG12,Working!AJ12)</f>
        <v>129.4</v>
      </c>
      <c r="AL12" s="146">
        <f t="shared" si="7"/>
        <v>1.2127460168697282</v>
      </c>
      <c r="AM12" s="152">
        <f t="shared" si="8"/>
        <v>1.2127460168697282</v>
      </c>
      <c r="AN12" s="146">
        <f t="shared" si="5"/>
        <v>8.8972222222222221</v>
      </c>
      <c r="AO12" s="169">
        <v>25</v>
      </c>
      <c r="AP12" s="171">
        <f>INDEX('EL&amp;SV'!$G$4:$K$50,MATCH(AF12,'EL&amp;SV'!$G$4:$G$50,0),MATCH(IF(N12&gt;5000000,"A",IF(N12&gt;2000000,"B",IF(N12&gt;500000,"C","D"))),'EL&amp;SV'!$G$4:$K$4,0))</f>
        <v>0.9</v>
      </c>
      <c r="AQ12" s="153">
        <f t="shared" si="9"/>
        <v>1275770817.5854194</v>
      </c>
      <c r="AR12" s="153">
        <f t="shared" si="10"/>
        <v>408629392.87260991</v>
      </c>
      <c r="AS12" s="153">
        <f t="shared" si="11"/>
        <v>867141424.71280956</v>
      </c>
      <c r="AT12" s="60">
        <v>0.75</v>
      </c>
      <c r="AU12" s="153">
        <f t="shared" si="12"/>
        <v>650356068.53460717</v>
      </c>
      <c r="AV12" s="153">
        <f t="shared" si="13"/>
        <v>650356068.53460717</v>
      </c>
    </row>
    <row r="13" spans="1:48" x14ac:dyDescent="0.2">
      <c r="A13" s="82">
        <v>9</v>
      </c>
      <c r="B13" s="82" t="s">
        <v>1410</v>
      </c>
      <c r="C13" s="83" t="s">
        <v>48</v>
      </c>
      <c r="D13" s="84" t="s">
        <v>21</v>
      </c>
      <c r="E13" s="88" t="s">
        <v>49</v>
      </c>
      <c r="F13" s="86">
        <v>42085</v>
      </c>
      <c r="G13" s="86" t="s">
        <v>23</v>
      </c>
      <c r="H13" s="89">
        <v>2.375E-2</v>
      </c>
      <c r="I13" s="89">
        <v>4.0342465753424657E-2</v>
      </c>
      <c r="J13" s="84">
        <v>541249977.86878419</v>
      </c>
      <c r="K13" s="84">
        <v>470599809.52168137</v>
      </c>
      <c r="L13" s="87">
        <v>1011849787.3904655</v>
      </c>
      <c r="M13" s="87">
        <v>0</v>
      </c>
      <c r="N13" s="87">
        <v>1011849787.3904655</v>
      </c>
      <c r="O13" s="84">
        <v>185667505.5081546</v>
      </c>
      <c r="P13" s="84">
        <f t="shared" si="0"/>
        <v>40820515.395409875</v>
      </c>
      <c r="Q13" s="84">
        <f t="shared" si="1"/>
        <v>226488020.90356448</v>
      </c>
      <c r="R13" s="84">
        <v>785361766.48690104</v>
      </c>
      <c r="S13" s="87">
        <f t="shared" si="2"/>
        <v>826182281.88231087</v>
      </c>
      <c r="T13" s="150">
        <v>40</v>
      </c>
      <c r="U13" s="69">
        <v>365</v>
      </c>
      <c r="V13" s="70">
        <v>56685</v>
      </c>
      <c r="W13" s="71">
        <f t="shared" ref="W13:W19" si="14">(V13-F13)/365</f>
        <v>40</v>
      </c>
      <c r="X13" s="76">
        <f t="shared" si="6"/>
        <v>42064</v>
      </c>
      <c r="AF13" s="132" t="s">
        <v>2766</v>
      </c>
      <c r="AG13" s="60">
        <f>MATCH(AF13,'Cat-4'!$A:$A,0)</f>
        <v>669</v>
      </c>
      <c r="AH13" s="60">
        <f>MATCH(X13,'Cat-4'!$1:$1,0)</f>
        <v>39</v>
      </c>
      <c r="AI13" s="60">
        <f>INDEX('Cat-4'!$1:$1048576,Working!AG13,Working!AH13)</f>
        <v>113.1</v>
      </c>
      <c r="AJ13" s="60">
        <f>MATCH($AJ$3,'Cat-4'!$1:$1,0)</f>
        <v>144</v>
      </c>
      <c r="AK13" s="60">
        <f>INDEX('Cat-4'!$1:$1048576,Working!AG13,Working!AJ13)</f>
        <v>177</v>
      </c>
      <c r="AL13" s="146">
        <f t="shared" si="7"/>
        <v>1.5649867374005306</v>
      </c>
      <c r="AM13" s="152">
        <f t="shared" si="8"/>
        <v>1.5649867374005306</v>
      </c>
      <c r="AN13" s="146">
        <f t="shared" si="5"/>
        <v>8.8972222222222221</v>
      </c>
      <c r="AO13" s="169">
        <v>25</v>
      </c>
      <c r="AP13" s="171">
        <f>INDEX('EL&amp;SV'!$G$4:$K$50,MATCH(AF13,'EL&amp;SV'!$G$4:$G$50,0),MATCH(IF(N13&gt;5000000,"A",IF(N13&gt;2000000,"B",IF(N13&gt;500000,"C","D"))),'EL&amp;SV'!$G$4:$K$4,0))</f>
        <v>0.9</v>
      </c>
      <c r="AQ13" s="153">
        <f t="shared" si="9"/>
        <v>1583531497.5076251</v>
      </c>
      <c r="AR13" s="153">
        <f t="shared" si="10"/>
        <v>507205138.65169239</v>
      </c>
      <c r="AS13" s="153">
        <f t="shared" si="11"/>
        <v>1076326358.8559327</v>
      </c>
      <c r="AT13" s="60">
        <v>0.75</v>
      </c>
      <c r="AU13" s="153">
        <f t="shared" si="12"/>
        <v>807244769.14194953</v>
      </c>
      <c r="AV13" s="153">
        <f t="shared" si="13"/>
        <v>807244769.14194953</v>
      </c>
    </row>
    <row r="14" spans="1:48" x14ac:dyDescent="0.2">
      <c r="A14" s="82">
        <v>10</v>
      </c>
      <c r="B14" s="82" t="s">
        <v>1410</v>
      </c>
      <c r="C14" s="83" t="s">
        <v>58</v>
      </c>
      <c r="D14" s="84" t="s">
        <v>21</v>
      </c>
      <c r="E14" s="88" t="s">
        <v>58</v>
      </c>
      <c r="F14" s="86">
        <v>42085</v>
      </c>
      <c r="G14" s="86" t="s">
        <v>23</v>
      </c>
      <c r="H14" s="89">
        <v>2.375E-2</v>
      </c>
      <c r="I14" s="89">
        <v>4.0342465753424664E-2</v>
      </c>
      <c r="J14" s="84">
        <v>526321011.86266053</v>
      </c>
      <c r="K14" s="84">
        <v>458500100.82922167</v>
      </c>
      <c r="L14" s="87">
        <v>984821112.69188213</v>
      </c>
      <c r="M14" s="87">
        <v>0</v>
      </c>
      <c r="N14" s="87">
        <v>984821112.69188213</v>
      </c>
      <c r="O14" s="84">
        <v>180707928.8288734</v>
      </c>
      <c r="P14" s="84">
        <f t="shared" si="0"/>
        <v>39730112.012021825</v>
      </c>
      <c r="Q14" s="84">
        <f t="shared" si="1"/>
        <v>220438040.84089524</v>
      </c>
      <c r="R14" s="84">
        <v>764383071.85098696</v>
      </c>
      <c r="S14" s="87">
        <f t="shared" si="2"/>
        <v>804113183.86300874</v>
      </c>
      <c r="T14" s="150">
        <v>40</v>
      </c>
      <c r="U14" s="69">
        <v>365</v>
      </c>
      <c r="V14" s="70">
        <v>56685</v>
      </c>
      <c r="W14" s="71">
        <f t="shared" si="14"/>
        <v>40</v>
      </c>
      <c r="X14" s="76">
        <f t="shared" si="6"/>
        <v>42064</v>
      </c>
      <c r="AF14" s="132" t="s">
        <v>2666</v>
      </c>
      <c r="AG14" s="60">
        <f>MATCH(AF14,'Cat-4'!$A:$A,0)</f>
        <v>619</v>
      </c>
      <c r="AH14" s="60">
        <f>MATCH(X14,'Cat-4'!$1:$1,0)</f>
        <v>39</v>
      </c>
      <c r="AI14" s="60">
        <f>INDEX('Cat-4'!$1:$1048576,Working!AG14,Working!AH14)</f>
        <v>99.7</v>
      </c>
      <c r="AJ14" s="60">
        <f>MATCH($AJ$3,'Cat-4'!$1:$1,0)</f>
        <v>144</v>
      </c>
      <c r="AK14" s="60">
        <f>INDEX('Cat-4'!$1:$1048576,Working!AG14,Working!AJ14)</f>
        <v>104.3</v>
      </c>
      <c r="AL14" s="146">
        <f t="shared" si="7"/>
        <v>1.0461384152457371</v>
      </c>
      <c r="AM14" s="152">
        <f t="shared" si="8"/>
        <v>1.0461384152457371</v>
      </c>
      <c r="AN14" s="146">
        <f t="shared" si="5"/>
        <v>8.8972222222222221</v>
      </c>
      <c r="AO14" s="169">
        <v>25</v>
      </c>
      <c r="AP14" s="171">
        <f>INDEX('EL&amp;SV'!$G$4:$K$50,MATCH(AF14,'EL&amp;SV'!$G$4:$G$50,0),MATCH(IF(N14&gt;5000000,"A",IF(N14&gt;2000000,"B",IF(N14&gt;500000,"C","D"))),'EL&amp;SV'!$G$4:$K$4,0))</f>
        <v>0.9</v>
      </c>
      <c r="AQ14" s="153">
        <f t="shared" si="9"/>
        <v>1030259198.1320291</v>
      </c>
      <c r="AR14" s="153">
        <f t="shared" si="10"/>
        <v>329992021.16168898</v>
      </c>
      <c r="AS14" s="153">
        <f t="shared" si="11"/>
        <v>700267176.97034001</v>
      </c>
      <c r="AT14" s="60">
        <v>0.75</v>
      </c>
      <c r="AU14" s="153">
        <f t="shared" si="12"/>
        <v>525200382.72775501</v>
      </c>
      <c r="AV14" s="153">
        <f t="shared" si="13"/>
        <v>525200382.72775501</v>
      </c>
    </row>
    <row r="15" spans="1:48" x14ac:dyDescent="0.2">
      <c r="A15" s="82">
        <v>11</v>
      </c>
      <c r="B15" s="82" t="s">
        <v>1410</v>
      </c>
      <c r="C15" s="83" t="s">
        <v>79</v>
      </c>
      <c r="D15" s="84" t="s">
        <v>21</v>
      </c>
      <c r="E15" s="85" t="s">
        <v>80</v>
      </c>
      <c r="F15" s="86">
        <v>42085</v>
      </c>
      <c r="G15" s="86" t="s">
        <v>23</v>
      </c>
      <c r="H15" s="89">
        <v>2.375E-2</v>
      </c>
      <c r="I15" s="89">
        <v>4.0342465753424657E-2</v>
      </c>
      <c r="J15" s="84">
        <v>446578555.39161593</v>
      </c>
      <c r="K15" s="84">
        <v>389033133.88646108</v>
      </c>
      <c r="L15" s="87">
        <v>835611689.27807701</v>
      </c>
      <c r="M15" s="87">
        <v>0</v>
      </c>
      <c r="N15" s="87">
        <v>835611689.27807701</v>
      </c>
      <c r="O15" s="84">
        <v>153329021.61479232</v>
      </c>
      <c r="P15" s="84">
        <f t="shared" si="0"/>
        <v>33710635.957862146</v>
      </c>
      <c r="Q15" s="84">
        <f t="shared" si="1"/>
        <v>187039657.57265446</v>
      </c>
      <c r="R15" s="84">
        <v>648572031.70542252</v>
      </c>
      <c r="S15" s="87">
        <f t="shared" si="2"/>
        <v>682282667.66328466</v>
      </c>
      <c r="T15" s="150">
        <v>40</v>
      </c>
      <c r="U15" s="69">
        <v>365</v>
      </c>
      <c r="V15" s="70">
        <v>56685</v>
      </c>
      <c r="W15" s="71">
        <f t="shared" si="14"/>
        <v>40</v>
      </c>
      <c r="X15" s="76">
        <f t="shared" si="6"/>
        <v>42064</v>
      </c>
      <c r="AF15" s="132" t="s">
        <v>2889</v>
      </c>
      <c r="AG15" s="60">
        <f>MATCH(AF15,'Cat-4'!$A:$A,0)</f>
        <v>731</v>
      </c>
      <c r="AH15" s="60">
        <f>MATCH(X15,'Cat-4'!$1:$1,0)</f>
        <v>39</v>
      </c>
      <c r="AI15" s="60">
        <f>INDEX('Cat-4'!$1:$1048576,Working!AG15,Working!AH15)</f>
        <v>106.6</v>
      </c>
      <c r="AJ15" s="60">
        <f>MATCH($AJ$3,'Cat-4'!$1:$1,0)</f>
        <v>144</v>
      </c>
      <c r="AK15" s="60">
        <f>INDEX('Cat-4'!$1:$1048576,Working!AG15,Working!AJ15)</f>
        <v>117.3</v>
      </c>
      <c r="AL15" s="146">
        <f t="shared" si="7"/>
        <v>1.100375234521576</v>
      </c>
      <c r="AM15" s="152">
        <f t="shared" si="8"/>
        <v>1.100375234521576</v>
      </c>
      <c r="AN15" s="146">
        <f t="shared" si="5"/>
        <v>8.8972222222222221</v>
      </c>
      <c r="AO15" s="169">
        <v>25</v>
      </c>
      <c r="AP15" s="171">
        <f>INDEX('EL&amp;SV'!$G$4:$K$50,MATCH(AF15,'EL&amp;SV'!$G$4:$G$50,0),MATCH(IF(N15&gt;5000000,"A",IF(N15&gt;2000000,"B",IF(N15&gt;500000,"C","D"))),'EL&amp;SV'!$G$4:$K$4,0))</f>
        <v>0.9</v>
      </c>
      <c r="AQ15" s="153">
        <f t="shared" si="9"/>
        <v>919486408.55833435</v>
      </c>
      <c r="AR15" s="153">
        <f t="shared" si="10"/>
        <v>294511496.6612345</v>
      </c>
      <c r="AS15" s="153">
        <f t="shared" si="11"/>
        <v>624974911.89709985</v>
      </c>
      <c r="AT15" s="60">
        <v>0.75</v>
      </c>
      <c r="AU15" s="153">
        <f t="shared" si="12"/>
        <v>468731183.92282486</v>
      </c>
      <c r="AV15" s="153">
        <f t="shared" si="13"/>
        <v>468731183.92282486</v>
      </c>
    </row>
    <row r="16" spans="1:48" x14ac:dyDescent="0.2">
      <c r="A16" s="82">
        <v>12</v>
      </c>
      <c r="B16" s="82" t="s">
        <v>1410</v>
      </c>
      <c r="C16" s="83" t="s">
        <v>20</v>
      </c>
      <c r="D16" s="84" t="s">
        <v>31</v>
      </c>
      <c r="E16" s="85" t="s">
        <v>33</v>
      </c>
      <c r="F16" s="86">
        <v>43921</v>
      </c>
      <c r="G16" s="86" t="s">
        <v>36</v>
      </c>
      <c r="H16" s="91">
        <v>2.8596051394547163E-2</v>
      </c>
      <c r="I16" s="89">
        <v>4.6066280162958315E-2</v>
      </c>
      <c r="J16" s="84"/>
      <c r="K16" s="84"/>
      <c r="L16" s="87">
        <v>743608189</v>
      </c>
      <c r="M16" s="87">
        <v>0</v>
      </c>
      <c r="N16" s="87">
        <v>743608189</v>
      </c>
      <c r="O16" s="84">
        <v>55577779.397062823</v>
      </c>
      <c r="P16" s="84">
        <f t="shared" si="0"/>
        <v>34255263.165944055</v>
      </c>
      <c r="Q16" s="84">
        <f t="shared" si="1"/>
        <v>89833042.563006878</v>
      </c>
      <c r="R16" s="84">
        <v>653775146.43699312</v>
      </c>
      <c r="S16" s="87">
        <f t="shared" si="2"/>
        <v>688030409.60293722</v>
      </c>
      <c r="T16" s="150"/>
      <c r="U16" s="69">
        <v>365</v>
      </c>
      <c r="V16" s="70">
        <f>V7</f>
        <v>56685</v>
      </c>
      <c r="W16" s="71">
        <f t="shared" si="14"/>
        <v>34.969863013698628</v>
      </c>
      <c r="X16" s="76">
        <f t="shared" si="6"/>
        <v>43891</v>
      </c>
      <c r="AF16" s="132" t="s">
        <v>2871</v>
      </c>
      <c r="AG16" s="60">
        <f>MATCH(AF16,'Cat-4'!$A:$A,0)</f>
        <v>722</v>
      </c>
      <c r="AH16" s="60">
        <f>MATCH(X16,'Cat-4'!$1:$1,0)</f>
        <v>99</v>
      </c>
      <c r="AI16" s="60">
        <f>INDEX('Cat-4'!$1:$1048576,Working!AG16,Working!AH16)</f>
        <v>113.3</v>
      </c>
      <c r="AJ16" s="60">
        <f>MATCH($AJ$3,'Cat-4'!$1:$1,0)</f>
        <v>144</v>
      </c>
      <c r="AK16" s="60">
        <f>INDEX('Cat-4'!$1:$1048576,Working!AG16,Working!AJ16)</f>
        <v>129.19999999999999</v>
      </c>
      <c r="AL16" s="146">
        <f t="shared" si="7"/>
        <v>1.1403353927625772</v>
      </c>
      <c r="AM16" s="152">
        <f t="shared" si="8"/>
        <v>1.1403353927625772</v>
      </c>
      <c r="AN16" s="146">
        <f t="shared" si="5"/>
        <v>3.875</v>
      </c>
      <c r="AO16" s="169">
        <f>INDEX('EL&amp;SV'!$C$4:$G$50,MATCH(AF16,'EL&amp;SV'!$G$4:$G$50,0),MATCH(IF(P16&gt;5000000,"A",IF(N16&gt;2000000,"B",IF(N16&gt;500000,"C","D"))),'EL&amp;SV'!$C$4:$G$4,0))</f>
        <v>20</v>
      </c>
      <c r="AP16" s="171">
        <f>INDEX('EL&amp;SV'!$G$4:$K$50,MATCH(AF16,'EL&amp;SV'!$G$4:$G$50,0),MATCH(IF(N16&gt;5000000,"A",IF(N16&gt;2000000,"B",IF(N16&gt;500000,"C","D"))),'EL&amp;SV'!$G$4:$K$4,0))</f>
        <v>0.9</v>
      </c>
      <c r="AQ16" s="153">
        <f t="shared" si="9"/>
        <v>847962736.26478374</v>
      </c>
      <c r="AR16" s="153">
        <f t="shared" si="10"/>
        <v>147863502.13617164</v>
      </c>
      <c r="AS16" s="153">
        <f t="shared" si="11"/>
        <v>700099234.12861204</v>
      </c>
      <c r="AT16" s="60">
        <v>0.75</v>
      </c>
      <c r="AU16" s="153">
        <f t="shared" si="12"/>
        <v>525074425.59645903</v>
      </c>
      <c r="AV16" s="153">
        <f t="shared" si="13"/>
        <v>525074425.59645903</v>
      </c>
    </row>
    <row r="17" spans="1:48" hidden="1" x14ac:dyDescent="0.25">
      <c r="A17" s="82">
        <v>13</v>
      </c>
      <c r="B17" s="82" t="s">
        <v>1409</v>
      </c>
      <c r="C17" s="83" t="s">
        <v>94</v>
      </c>
      <c r="D17" s="84" t="s">
        <v>26</v>
      </c>
      <c r="E17" s="85" t="s">
        <v>98</v>
      </c>
      <c r="F17" s="86">
        <v>42085</v>
      </c>
      <c r="G17" s="86" t="s">
        <v>23</v>
      </c>
      <c r="H17" s="89">
        <v>3.1666666666666662E-2</v>
      </c>
      <c r="I17" s="89">
        <v>3.1666666666666662E-2</v>
      </c>
      <c r="J17" s="84">
        <v>390592911.13957632</v>
      </c>
      <c r="K17" s="84">
        <v>339240140.81605333</v>
      </c>
      <c r="L17" s="87">
        <v>729833051.95562959</v>
      </c>
      <c r="M17" s="87">
        <v>0</v>
      </c>
      <c r="N17" s="87">
        <v>729833051.95562959</v>
      </c>
      <c r="O17" s="84">
        <v>162412848.34272876</v>
      </c>
      <c r="P17" s="84">
        <f t="shared" si="0"/>
        <v>23111379.978594933</v>
      </c>
      <c r="Q17" s="84">
        <f t="shared" si="1"/>
        <v>185524228.32132369</v>
      </c>
      <c r="R17" s="84">
        <v>544308823.63430595</v>
      </c>
      <c r="S17" s="87">
        <f t="shared" si="2"/>
        <v>567420203.61290085</v>
      </c>
      <c r="T17" s="85">
        <v>30</v>
      </c>
      <c r="U17" s="69">
        <v>365</v>
      </c>
      <c r="V17" s="70">
        <f>V8</f>
        <v>56685</v>
      </c>
      <c r="W17" s="71">
        <f t="shared" si="14"/>
        <v>40</v>
      </c>
      <c r="X17" s="76">
        <f t="shared" si="6"/>
        <v>42064</v>
      </c>
      <c r="AN17" s="146">
        <f t="shared" si="5"/>
        <v>8.8972222222222221</v>
      </c>
      <c r="AP17" s="60"/>
      <c r="AQ17" s="60"/>
      <c r="AU17" s="60"/>
      <c r="AV17" s="60"/>
    </row>
    <row r="18" spans="1:48" s="72" customFormat="1" hidden="1" x14ac:dyDescent="0.25">
      <c r="A18" s="82">
        <v>14</v>
      </c>
      <c r="B18" s="82" t="s">
        <v>1409</v>
      </c>
      <c r="C18" s="83"/>
      <c r="D18" s="84" t="s">
        <v>109</v>
      </c>
      <c r="E18" s="85" t="s">
        <v>125</v>
      </c>
      <c r="F18" s="86">
        <v>39937</v>
      </c>
      <c r="G18" s="86" t="s">
        <v>1353</v>
      </c>
      <c r="H18" s="89"/>
      <c r="I18" s="89">
        <v>1.1111468876224002E-2</v>
      </c>
      <c r="J18" s="84"/>
      <c r="K18" s="84"/>
      <c r="L18" s="87">
        <v>671014687.64100003</v>
      </c>
      <c r="M18" s="87"/>
      <c r="N18" s="87">
        <v>671014687.64100003</v>
      </c>
      <c r="O18" s="84">
        <v>96252185.613882005</v>
      </c>
      <c r="P18" s="84">
        <v>7455958.817212143</v>
      </c>
      <c r="Q18" s="84">
        <f t="shared" si="1"/>
        <v>103708144.43109415</v>
      </c>
      <c r="R18" s="84">
        <v>567306543.20990586</v>
      </c>
      <c r="S18" s="87">
        <f t="shared" si="2"/>
        <v>574762502.02711797</v>
      </c>
      <c r="T18" s="85">
        <v>90</v>
      </c>
      <c r="U18" s="69">
        <v>365</v>
      </c>
      <c r="V18" s="70">
        <f>V9</f>
        <v>56685</v>
      </c>
      <c r="W18" s="71">
        <f t="shared" si="14"/>
        <v>45.884931506849313</v>
      </c>
      <c r="X18" s="76">
        <f t="shared" si="6"/>
        <v>39934</v>
      </c>
      <c r="AN18" s="146">
        <f t="shared" si="5"/>
        <v>14.780555555555555</v>
      </c>
    </row>
    <row r="19" spans="1:48" s="72" customFormat="1" hidden="1" x14ac:dyDescent="0.25">
      <c r="A19" s="82">
        <v>15</v>
      </c>
      <c r="B19" s="82" t="s">
        <v>1409</v>
      </c>
      <c r="C19" s="83" t="s">
        <v>102</v>
      </c>
      <c r="D19" s="84" t="s">
        <v>32</v>
      </c>
      <c r="E19" s="84" t="s">
        <v>32</v>
      </c>
      <c r="F19" s="86">
        <v>42085</v>
      </c>
      <c r="G19" s="86" t="s">
        <v>23</v>
      </c>
      <c r="H19" s="89">
        <v>9.5000000000000001E-2</v>
      </c>
      <c r="I19" s="89">
        <v>9.5000000000000001E-2</v>
      </c>
      <c r="J19" s="84">
        <v>302785268.58651322</v>
      </c>
      <c r="K19" s="84">
        <v>263124380.16794851</v>
      </c>
      <c r="L19" s="87">
        <v>565909648.75446177</v>
      </c>
      <c r="M19" s="87">
        <v>0</v>
      </c>
      <c r="N19" s="87">
        <v>565909648.75446177</v>
      </c>
      <c r="O19" s="84">
        <v>377802831.94587255</v>
      </c>
      <c r="P19" s="84">
        <f>N19*I19/365*U19</f>
        <v>431858831.68237746</v>
      </c>
      <c r="Q19" s="84">
        <f t="shared" si="1"/>
        <v>809661663.62825</v>
      </c>
      <c r="R19" s="84">
        <v>134345400.17691535</v>
      </c>
      <c r="S19" s="87">
        <f t="shared" si="2"/>
        <v>188106816.80858922</v>
      </c>
      <c r="T19" s="85">
        <v>10</v>
      </c>
      <c r="U19" s="73">
        <f>$W$3-F19+1</f>
        <v>2932</v>
      </c>
      <c r="V19" s="70">
        <f>V10</f>
        <v>56685</v>
      </c>
      <c r="W19" s="71">
        <f t="shared" si="14"/>
        <v>40</v>
      </c>
      <c r="X19" s="76">
        <f t="shared" si="6"/>
        <v>42064</v>
      </c>
      <c r="AN19" s="146">
        <f t="shared" si="5"/>
        <v>8.8972222222222221</v>
      </c>
    </row>
    <row r="20" spans="1:48" x14ac:dyDescent="0.2">
      <c r="A20" s="82">
        <v>16</v>
      </c>
      <c r="B20" s="82" t="s">
        <v>1410</v>
      </c>
      <c r="C20" s="83" t="s">
        <v>77</v>
      </c>
      <c r="D20" s="84" t="s">
        <v>21</v>
      </c>
      <c r="E20" s="88" t="s">
        <v>78</v>
      </c>
      <c r="F20" s="86">
        <v>42085</v>
      </c>
      <c r="G20" s="86" t="s">
        <v>23</v>
      </c>
      <c r="H20" s="89">
        <v>2.375E-2</v>
      </c>
      <c r="I20" s="89">
        <v>4.0342465753424657E-2</v>
      </c>
      <c r="J20" s="84">
        <v>302285226.14228714</v>
      </c>
      <c r="K20" s="84">
        <v>263333219.73014593</v>
      </c>
      <c r="L20" s="87">
        <v>565618445.87243307</v>
      </c>
      <c r="M20" s="87">
        <v>0</v>
      </c>
      <c r="N20" s="87">
        <v>565618445.87243307</v>
      </c>
      <c r="O20" s="84">
        <v>103787110.71864712</v>
      </c>
      <c r="P20" s="84">
        <f>N20*I20/365*U20</f>
        <v>22818442.78211391</v>
      </c>
      <c r="Q20" s="84">
        <f t="shared" si="1"/>
        <v>126605553.50076103</v>
      </c>
      <c r="R20" s="84">
        <v>439012892.37167203</v>
      </c>
      <c r="S20" s="87">
        <f t="shared" si="2"/>
        <v>461831335.15378594</v>
      </c>
      <c r="T20" s="150">
        <v>40</v>
      </c>
      <c r="U20" s="69">
        <v>365</v>
      </c>
      <c r="V20" s="70">
        <v>56685</v>
      </c>
      <c r="W20" s="71"/>
      <c r="X20" s="76">
        <f>DATE(YEAR(F20),MONTH(F20),1)</f>
        <v>42064</v>
      </c>
      <c r="AF20" s="132" t="s">
        <v>2871</v>
      </c>
      <c r="AG20" s="60">
        <f>MATCH(AF20,'Cat-4'!$A:$A,0)</f>
        <v>722</v>
      </c>
      <c r="AH20" s="60">
        <f>MATCH(X20,'Cat-4'!$1:$1,0)</f>
        <v>39</v>
      </c>
      <c r="AI20" s="60">
        <f>INDEX('Cat-4'!$1:$1048576,Working!AG20,Working!AH20)</f>
        <v>109.4</v>
      </c>
      <c r="AJ20" s="60">
        <f>MATCH($AJ$3,'Cat-4'!$1:$1,0)</f>
        <v>144</v>
      </c>
      <c r="AK20" s="60">
        <f>INDEX('Cat-4'!$1:$1048576,Working!AG20,Working!AJ20)</f>
        <v>129.19999999999999</v>
      </c>
      <c r="AL20" s="146">
        <f>AK20/AI20</f>
        <v>1.1809872029250454</v>
      </c>
      <c r="AM20" s="152">
        <f>AL20</f>
        <v>1.1809872029250454</v>
      </c>
      <c r="AN20" s="146">
        <f t="shared" si="5"/>
        <v>8.8972222222222221</v>
      </c>
      <c r="AO20" s="169">
        <v>25</v>
      </c>
      <c r="AP20" s="171">
        <f>INDEX('EL&amp;SV'!$G$4:$K$50,MATCH(AF20,'EL&amp;SV'!$G$4:$G$50,0),MATCH(IF(N20&gt;5000000,"A",IF(N20&gt;2000000,"B",IF(N20&gt;500000,"C","D"))),'EL&amp;SV'!$G$4:$K$4,0))</f>
        <v>0.9</v>
      </c>
      <c r="AQ20" s="153">
        <f>AM20*N20</f>
        <v>667988146.31369591</v>
      </c>
      <c r="AR20" s="153">
        <f>AQ20*(AP20/AO20)*(IF(AN20&gt;AO20,AO20,AN20))</f>
        <v>213956603.2642768</v>
      </c>
      <c r="AS20" s="153">
        <f>AQ20-AR20</f>
        <v>454031543.04941911</v>
      </c>
      <c r="AT20" s="60">
        <v>0.75</v>
      </c>
      <c r="AU20" s="153">
        <f>AT20*AS20</f>
        <v>340523657.28706431</v>
      </c>
      <c r="AV20" s="153">
        <f>IF((AQ20*(1-AP20))&gt;AU20,(AQ20*(1-AP20)),AU20)</f>
        <v>340523657.28706431</v>
      </c>
    </row>
    <row r="21" spans="1:48" hidden="1" x14ac:dyDescent="0.25">
      <c r="A21" s="82">
        <v>17</v>
      </c>
      <c r="B21" s="148" t="s">
        <v>1409</v>
      </c>
      <c r="C21" s="83"/>
      <c r="D21" s="84" t="s">
        <v>112</v>
      </c>
      <c r="E21" s="85"/>
      <c r="F21" s="86">
        <v>41730</v>
      </c>
      <c r="G21" s="86" t="s">
        <v>23</v>
      </c>
      <c r="H21" s="89"/>
      <c r="I21" s="89">
        <v>0</v>
      </c>
      <c r="J21" s="84"/>
      <c r="K21" s="84"/>
      <c r="L21" s="87">
        <v>522175353</v>
      </c>
      <c r="M21" s="87"/>
      <c r="N21" s="87">
        <v>522175353</v>
      </c>
      <c r="O21" s="84">
        <v>0</v>
      </c>
      <c r="P21" s="84">
        <v>0</v>
      </c>
      <c r="Q21" s="84">
        <f t="shared" si="1"/>
        <v>0</v>
      </c>
      <c r="R21" s="84">
        <v>522175353</v>
      </c>
      <c r="S21" s="87">
        <f t="shared" si="2"/>
        <v>522175353</v>
      </c>
      <c r="T21" s="150" t="s">
        <v>1290</v>
      </c>
      <c r="U21" s="69">
        <v>365</v>
      </c>
      <c r="V21" s="70">
        <v>56685</v>
      </c>
      <c r="W21" s="71"/>
      <c r="X21" s="76">
        <f>DATE(YEAR(F21),MONTH(F21),1)</f>
        <v>41730</v>
      </c>
      <c r="AN21" s="146">
        <f t="shared" si="5"/>
        <v>9.8722222222222218</v>
      </c>
      <c r="AP21" s="60"/>
      <c r="AQ21" s="60"/>
      <c r="AU21" s="60"/>
      <c r="AV21" s="60"/>
    </row>
    <row r="22" spans="1:48" x14ac:dyDescent="0.2">
      <c r="A22" s="82">
        <v>18</v>
      </c>
      <c r="B22" s="82" t="s">
        <v>1410</v>
      </c>
      <c r="C22" s="83" t="s">
        <v>20</v>
      </c>
      <c r="D22" s="84" t="s">
        <v>31</v>
      </c>
      <c r="E22" s="85" t="s">
        <v>33</v>
      </c>
      <c r="F22" s="86">
        <v>43555</v>
      </c>
      <c r="G22" s="86" t="s">
        <v>35</v>
      </c>
      <c r="H22" s="91">
        <v>2.6408987052551409E-2</v>
      </c>
      <c r="I22" s="89">
        <v>4.4855483625285603E-2</v>
      </c>
      <c r="J22" s="84"/>
      <c r="K22" s="84"/>
      <c r="L22" s="87">
        <v>493840265</v>
      </c>
      <c r="M22" s="87">
        <v>0</v>
      </c>
      <c r="N22" s="87">
        <v>493840265</v>
      </c>
      <c r="O22" s="84">
        <v>48270817.265930116</v>
      </c>
      <c r="P22" s="84">
        <f t="shared" ref="P22:P33" si="15">N22*I22/365*U22</f>
        <v>22151443.920214202</v>
      </c>
      <c r="Q22" s="84">
        <f t="shared" si="1"/>
        <v>70422261.186144322</v>
      </c>
      <c r="R22" s="84">
        <v>423418003.81385565</v>
      </c>
      <c r="S22" s="87">
        <f t="shared" si="2"/>
        <v>445569447.73406988</v>
      </c>
      <c r="T22" s="150"/>
      <c r="U22" s="69">
        <v>365</v>
      </c>
      <c r="V22" s="70">
        <f>V20</f>
        <v>56685</v>
      </c>
      <c r="W22" s="71">
        <f>(V22-F22)/365</f>
        <v>35.972602739726028</v>
      </c>
      <c r="X22" s="76">
        <f t="shared" ref="X22:X23" si="16">DATE(YEAR(F22),MONTH(F22),1)</f>
        <v>43525</v>
      </c>
      <c r="AF22" s="132" t="s">
        <v>2871</v>
      </c>
      <c r="AG22" s="60">
        <f>MATCH(AF22,'Cat-4'!$A:$A,0)</f>
        <v>722</v>
      </c>
      <c r="AH22" s="60">
        <f>MATCH(X22,'Cat-4'!$1:$1,0)</f>
        <v>87</v>
      </c>
      <c r="AI22" s="60">
        <f>INDEX('Cat-4'!$1:$1048576,Working!AG22,Working!AH22)</f>
        <v>112.3</v>
      </c>
      <c r="AJ22" s="60">
        <f>MATCH($AJ$3,'Cat-4'!$1:$1,0)</f>
        <v>144</v>
      </c>
      <c r="AK22" s="60">
        <f>INDEX('Cat-4'!$1:$1048576,Working!AG22,Working!AJ22)</f>
        <v>129.19999999999999</v>
      </c>
      <c r="AL22" s="146">
        <f t="shared" ref="AL22:AL23" si="17">AK22/AI22</f>
        <v>1.1504897595725734</v>
      </c>
      <c r="AM22" s="152">
        <f t="shared" ref="AM22:AM23" si="18">AL22</f>
        <v>1.1504897595725734</v>
      </c>
      <c r="AN22" s="146">
        <f t="shared" si="5"/>
        <v>4.875</v>
      </c>
      <c r="AO22" s="169">
        <f>INDEX('EL&amp;SV'!$C$4:$G$50,MATCH(AF22,'EL&amp;SV'!$G$4:$G$50,0),MATCH(IF(P22&gt;5000000,"A",IF(N22&gt;2000000,"B",IF(N22&gt;500000,"C","D"))),'EL&amp;SV'!$C$4:$G$4,0))</f>
        <v>20</v>
      </c>
      <c r="AP22" s="171">
        <f>INDEX('EL&amp;SV'!$G$4:$K$50,MATCH(AF22,'EL&amp;SV'!$G$4:$G$50,0),MATCH(IF(N22&gt;5000000,"A",IF(N22&gt;2000000,"B",IF(N22&gt;500000,"C","D"))),'EL&amp;SV'!$G$4:$K$4,0))</f>
        <v>0.9</v>
      </c>
      <c r="AQ22" s="153">
        <f t="shared" ref="AQ22:AQ23" si="19">AM22*N22</f>
        <v>568158167.74710596</v>
      </c>
      <c r="AR22" s="153">
        <f t="shared" ref="AR22:AR23" si="20">AQ22*(AP22/AO22)*(IF(AN22&gt;AO22,AO22,AN22))</f>
        <v>124639698.04952136</v>
      </c>
      <c r="AS22" s="153">
        <f t="shared" ref="AS22:AS23" si="21">AQ22-AR22</f>
        <v>443518469.69758463</v>
      </c>
      <c r="AT22" s="60">
        <v>0.75</v>
      </c>
      <c r="AU22" s="153">
        <f t="shared" ref="AU22:AU23" si="22">AT22*AS22</f>
        <v>332638852.27318847</v>
      </c>
      <c r="AV22" s="153">
        <f t="shared" ref="AV22:AV23" si="23">IF((AQ22*(1-AP22))&gt;AU22,(AQ22*(1-AP22)),AU22)</f>
        <v>332638852.27318847</v>
      </c>
    </row>
    <row r="23" spans="1:48" x14ac:dyDescent="0.2">
      <c r="A23" s="82">
        <v>19</v>
      </c>
      <c r="B23" s="82" t="s">
        <v>1410</v>
      </c>
      <c r="C23" s="83" t="s">
        <v>20</v>
      </c>
      <c r="D23" s="84" t="s">
        <v>31</v>
      </c>
      <c r="E23" s="85" t="s">
        <v>33</v>
      </c>
      <c r="F23" s="86">
        <v>42460</v>
      </c>
      <c r="G23" s="86" t="s">
        <v>25</v>
      </c>
      <c r="H23" s="91">
        <v>2.4377812148481438E-2</v>
      </c>
      <c r="I23" s="89">
        <v>4.1402207771315494E-2</v>
      </c>
      <c r="J23" s="92">
        <v>229749176.5</v>
      </c>
      <c r="K23" s="87">
        <v>229749176.5</v>
      </c>
      <c r="L23" s="87">
        <v>459498353</v>
      </c>
      <c r="M23" s="87">
        <v>0</v>
      </c>
      <c r="N23" s="87">
        <v>459498353</v>
      </c>
      <c r="O23" s="84">
        <v>75062756.001817882</v>
      </c>
      <c r="P23" s="84">
        <f t="shared" si="15"/>
        <v>133273966.41576087</v>
      </c>
      <c r="Q23" s="84">
        <f t="shared" si="1"/>
        <v>208336722.41757876</v>
      </c>
      <c r="R23" s="84">
        <v>365411350.71669888</v>
      </c>
      <c r="S23" s="87">
        <f t="shared" si="2"/>
        <v>384435596.99818212</v>
      </c>
      <c r="T23" s="150">
        <v>0</v>
      </c>
      <c r="U23" s="73">
        <f>$W$3-F23+1</f>
        <v>2557</v>
      </c>
      <c r="V23" s="70">
        <f>V21</f>
        <v>56685</v>
      </c>
      <c r="W23" s="71">
        <f>(V23-F23)/365</f>
        <v>38.972602739726028</v>
      </c>
      <c r="X23" s="76">
        <f t="shared" si="16"/>
        <v>42430</v>
      </c>
      <c r="AF23" s="132" t="s">
        <v>2871</v>
      </c>
      <c r="AG23" s="60">
        <f>MATCH(AF23,'Cat-4'!$A:$A,0)</f>
        <v>722</v>
      </c>
      <c r="AH23" s="60">
        <f>MATCH(X23,'Cat-4'!$1:$1,0)</f>
        <v>51</v>
      </c>
      <c r="AI23" s="60">
        <f>INDEX('Cat-4'!$1:$1048576,Working!AG23,Working!AH23)</f>
        <v>108.5</v>
      </c>
      <c r="AJ23" s="60">
        <f>MATCH($AJ$3,'Cat-4'!$1:$1,0)</f>
        <v>144</v>
      </c>
      <c r="AK23" s="60">
        <f>INDEX('Cat-4'!$1:$1048576,Working!AG23,Working!AJ23)</f>
        <v>129.19999999999999</v>
      </c>
      <c r="AL23" s="146">
        <f t="shared" si="17"/>
        <v>1.1907834101382488</v>
      </c>
      <c r="AM23" s="152">
        <f t="shared" si="18"/>
        <v>1.1907834101382488</v>
      </c>
      <c r="AN23" s="146">
        <f t="shared" si="5"/>
        <v>7.875</v>
      </c>
      <c r="AO23" s="169">
        <f>INDEX('EL&amp;SV'!$C$4:$G$50,MATCH(AF23,'EL&amp;SV'!$G$4:$G$50,0),MATCH(IF(P23&gt;5000000,"A",IF(N23&gt;2000000,"B",IF(N23&gt;500000,"C","D"))),'EL&amp;SV'!$C$4:$G$4,0))</f>
        <v>20</v>
      </c>
      <c r="AP23" s="171">
        <f>INDEX('EL&amp;SV'!$G$4:$K$50,MATCH(AF23,'EL&amp;SV'!$G$4:$G$50,0),MATCH(IF(N23&gt;5000000,"A",IF(N23&gt;2000000,"B",IF(N23&gt;500000,"C","D"))),'EL&amp;SV'!$G$4:$K$4,0))</f>
        <v>0.9</v>
      </c>
      <c r="AQ23" s="153">
        <f t="shared" si="19"/>
        <v>547163015.73824883</v>
      </c>
      <c r="AR23" s="153">
        <f t="shared" si="20"/>
        <v>193900893.70224193</v>
      </c>
      <c r="AS23" s="153">
        <f t="shared" si="21"/>
        <v>353262122.03600693</v>
      </c>
      <c r="AT23" s="60">
        <v>0.75</v>
      </c>
      <c r="AU23" s="153">
        <f t="shared" si="22"/>
        <v>264946591.5270052</v>
      </c>
      <c r="AV23" s="153">
        <f t="shared" si="23"/>
        <v>264946591.5270052</v>
      </c>
    </row>
    <row r="24" spans="1:48" hidden="1" x14ac:dyDescent="0.25">
      <c r="A24" s="82">
        <v>20</v>
      </c>
      <c r="B24" s="82" t="s">
        <v>1409</v>
      </c>
      <c r="C24" s="83" t="s">
        <v>94</v>
      </c>
      <c r="D24" s="84" t="s">
        <v>24</v>
      </c>
      <c r="E24" s="88" t="s">
        <v>96</v>
      </c>
      <c r="F24" s="86">
        <v>42085</v>
      </c>
      <c r="G24" s="86" t="s">
        <v>23</v>
      </c>
      <c r="H24" s="89">
        <v>1.5833333333333331E-2</v>
      </c>
      <c r="I24" s="89">
        <v>1.5833333333333331E-2</v>
      </c>
      <c r="J24" s="84">
        <v>243121158.81128502</v>
      </c>
      <c r="K24" s="84">
        <v>211232502.65422454</v>
      </c>
      <c r="L24" s="87">
        <v>454353661.46550953</v>
      </c>
      <c r="M24" s="87">
        <v>0</v>
      </c>
      <c r="N24" s="87">
        <v>454353661.46550953</v>
      </c>
      <c r="O24" s="84">
        <v>50554624.866487674</v>
      </c>
      <c r="P24" s="84">
        <f t="shared" si="15"/>
        <v>7193932.9732039003</v>
      </c>
      <c r="Q24" s="84">
        <f t="shared" si="1"/>
        <v>57748557.839691572</v>
      </c>
      <c r="R24" s="84">
        <v>396605103.62581795</v>
      </c>
      <c r="S24" s="87">
        <f t="shared" si="2"/>
        <v>403799036.59902185</v>
      </c>
      <c r="T24" s="85">
        <v>60</v>
      </c>
      <c r="U24" s="69">
        <v>365</v>
      </c>
      <c r="V24" s="70">
        <v>56685</v>
      </c>
      <c r="W24" s="71"/>
      <c r="X24" s="76">
        <f>DATE(YEAR(F24),MONTH(F24),1)</f>
        <v>42064</v>
      </c>
      <c r="AN24" s="146">
        <f t="shared" si="5"/>
        <v>8.8972222222222221</v>
      </c>
      <c r="AP24" s="60"/>
      <c r="AQ24" s="60"/>
      <c r="AU24" s="60"/>
      <c r="AV24" s="60"/>
    </row>
    <row r="25" spans="1:48" x14ac:dyDescent="0.2">
      <c r="A25" s="82">
        <v>21</v>
      </c>
      <c r="B25" s="82" t="s">
        <v>1410</v>
      </c>
      <c r="C25" s="83" t="s">
        <v>20</v>
      </c>
      <c r="D25" s="84" t="s">
        <v>21</v>
      </c>
      <c r="E25" s="85" t="s">
        <v>22</v>
      </c>
      <c r="F25" s="86">
        <v>42825</v>
      </c>
      <c r="G25" s="86" t="s">
        <v>27</v>
      </c>
      <c r="H25" s="91">
        <v>2.5018037518037519E-2</v>
      </c>
      <c r="I25" s="89">
        <v>4.249296536796536E-2</v>
      </c>
      <c r="J25" s="84"/>
      <c r="K25" s="84"/>
      <c r="L25" s="87">
        <v>451203843.71000016</v>
      </c>
      <c r="M25" s="87">
        <v>0</v>
      </c>
      <c r="N25" s="87">
        <v>451203843.71000016</v>
      </c>
      <c r="O25" s="84">
        <v>64356854.73592414</v>
      </c>
      <c r="P25" s="84">
        <f t="shared" si="15"/>
        <v>19172989.304661892</v>
      </c>
      <c r="Q25" s="84">
        <f t="shared" si="1"/>
        <v>83529844.040586025</v>
      </c>
      <c r="R25" s="84">
        <v>367673999.66941416</v>
      </c>
      <c r="S25" s="87">
        <f t="shared" si="2"/>
        <v>386846988.97407603</v>
      </c>
      <c r="T25" s="150"/>
      <c r="U25" s="69">
        <v>365</v>
      </c>
      <c r="V25" s="70">
        <v>56685</v>
      </c>
      <c r="W25" s="71"/>
      <c r="X25" s="76">
        <f t="shared" ref="X25:X29" si="24">DATE(YEAR(F25),MONTH(F25),1)</f>
        <v>42795</v>
      </c>
      <c r="AF25" s="132" t="s">
        <v>2664</v>
      </c>
      <c r="AG25" s="60">
        <f>MATCH(AF25,'Cat-4'!$A:$A,0)</f>
        <v>618</v>
      </c>
      <c r="AH25" s="60">
        <f>MATCH(X25,'Cat-4'!$1:$1,0)</f>
        <v>63</v>
      </c>
      <c r="AI25" s="60">
        <f>INDEX('Cat-4'!$1:$1048576,Working!AG25,Working!AH25)</f>
        <v>106.5</v>
      </c>
      <c r="AJ25" s="60">
        <f>MATCH($AJ$3,'Cat-4'!$1:$1,0)</f>
        <v>144</v>
      </c>
      <c r="AK25" s="60">
        <f>INDEX('Cat-4'!$1:$1048576,Working!AG25,Working!AJ25)</f>
        <v>106.2</v>
      </c>
      <c r="AL25" s="146">
        <f t="shared" ref="AL25:AL27" si="25">AK25/AI25</f>
        <v>0.9971830985915493</v>
      </c>
      <c r="AM25" s="152">
        <f t="shared" ref="AM25:AM27" si="26">AL25</f>
        <v>0.9971830985915493</v>
      </c>
      <c r="AN25" s="146">
        <f t="shared" si="5"/>
        <v>6.875</v>
      </c>
      <c r="AO25" s="169">
        <f>INDEX('EL&amp;SV'!$C$4:$G$50,MATCH(AF25,'EL&amp;SV'!$G$4:$G$50,0),MATCH(IF(P25&gt;5000000,"A",IF(N25&gt;2000000,"B",IF(N25&gt;500000,"C","D"))),'EL&amp;SV'!$C$4:$G$4,0))</f>
        <v>25</v>
      </c>
      <c r="AP25" s="171">
        <f>INDEX('EL&amp;SV'!$G$4:$K$50,MATCH(AF25,'EL&amp;SV'!$G$4:$G$50,0),MATCH(IF(N25&gt;5000000,"A",IF(N25&gt;2000000,"B",IF(N25&gt;500000,"C","D"))),'EL&amp;SV'!$G$4:$K$4,0))</f>
        <v>0.9</v>
      </c>
      <c r="AQ25" s="153">
        <f t="shared" ref="AQ25:AQ27" si="27">AM25*N25</f>
        <v>449932846.9671551</v>
      </c>
      <c r="AR25" s="153">
        <f t="shared" ref="AR25:AR27" si="28">AQ25*(AP25/AO25)*(IF(AN25&gt;AO25,AO25,AN25))</f>
        <v>111358379.6243709</v>
      </c>
      <c r="AS25" s="153">
        <f t="shared" ref="AS25:AS27" si="29">AQ25-AR25</f>
        <v>338574467.34278417</v>
      </c>
      <c r="AT25" s="60">
        <v>0.75</v>
      </c>
      <c r="AU25" s="153">
        <f t="shared" ref="AU25:AU27" si="30">AT25*AS25</f>
        <v>253930850.50708812</v>
      </c>
      <c r="AV25" s="153">
        <f t="shared" ref="AV25:AV27" si="31">IF((AQ25*(1-AP25))&gt;AU25,(AQ25*(1-AP25)),AU25)</f>
        <v>253930850.50708812</v>
      </c>
    </row>
    <row r="26" spans="1:48" x14ac:dyDescent="0.2">
      <c r="A26" s="82">
        <v>22</v>
      </c>
      <c r="B26" s="82" t="s">
        <v>1410</v>
      </c>
      <c r="C26" s="83" t="s">
        <v>46</v>
      </c>
      <c r="D26" s="84" t="s">
        <v>21</v>
      </c>
      <c r="E26" s="88" t="s">
        <v>47</v>
      </c>
      <c r="F26" s="86">
        <v>42085</v>
      </c>
      <c r="G26" s="86" t="s">
        <v>23</v>
      </c>
      <c r="H26" s="89">
        <v>2.375E-2</v>
      </c>
      <c r="I26" s="89">
        <v>4.034246575342465E-2</v>
      </c>
      <c r="J26" s="84">
        <v>227296301.64951292</v>
      </c>
      <c r="K26" s="84">
        <v>198007251.99168956</v>
      </c>
      <c r="L26" s="87">
        <v>425303553.64120245</v>
      </c>
      <c r="M26" s="87">
        <v>0</v>
      </c>
      <c r="N26" s="87">
        <v>425303553.64120245</v>
      </c>
      <c r="O26" s="84">
        <v>78040289.055122018</v>
      </c>
      <c r="P26" s="84">
        <f t="shared" si="15"/>
        <v>17157794.047580015</v>
      </c>
      <c r="Q26" s="84">
        <f t="shared" si="1"/>
        <v>95198083.102702036</v>
      </c>
      <c r="R26" s="84">
        <v>330105470.53850043</v>
      </c>
      <c r="S26" s="87">
        <f t="shared" si="2"/>
        <v>347263264.58608043</v>
      </c>
      <c r="T26" s="150">
        <v>40</v>
      </c>
      <c r="U26" s="69">
        <v>365</v>
      </c>
      <c r="V26" s="70">
        <v>56685</v>
      </c>
      <c r="W26" s="71"/>
      <c r="X26" s="76">
        <f t="shared" si="24"/>
        <v>42064</v>
      </c>
      <c r="AF26" s="132" t="s">
        <v>2913</v>
      </c>
      <c r="AG26" s="60">
        <f>MATCH(AF26,'Cat-4'!$A:$A,0)</f>
        <v>743</v>
      </c>
      <c r="AH26" s="60">
        <f>MATCH(X26,'Cat-4'!$1:$1,0)</f>
        <v>39</v>
      </c>
      <c r="AI26" s="60">
        <f>INDEX('Cat-4'!$1:$1048576,Working!AG26,Working!AH26)</f>
        <v>106.7</v>
      </c>
      <c r="AJ26" s="60">
        <f>MATCH($AJ$3,'Cat-4'!$1:$1,0)</f>
        <v>144</v>
      </c>
      <c r="AK26" s="60">
        <f>INDEX('Cat-4'!$1:$1048576,Working!AG26,Working!AJ26)</f>
        <v>129.4</v>
      </c>
      <c r="AL26" s="146">
        <f t="shared" si="25"/>
        <v>1.2127460168697282</v>
      </c>
      <c r="AM26" s="152">
        <f t="shared" si="26"/>
        <v>1.2127460168697282</v>
      </c>
      <c r="AN26" s="146">
        <f t="shared" si="5"/>
        <v>8.8972222222222221</v>
      </c>
      <c r="AO26" s="169">
        <v>25</v>
      </c>
      <c r="AP26" s="171">
        <f>INDEX('EL&amp;SV'!$G$4:$K$50,MATCH(AF26,'EL&amp;SV'!$G$4:$G$50,0),MATCH(IF(N26&gt;5000000,"A",IF(N26&gt;2000000,"B",IF(N26&gt;500000,"C","D"))),'EL&amp;SV'!$G$4:$K$4,0))</f>
        <v>0.9</v>
      </c>
      <c r="AQ26" s="153">
        <f t="shared" si="27"/>
        <v>515785190.63890904</v>
      </c>
      <c r="AR26" s="153">
        <f t="shared" si="28"/>
        <v>165205996.56164259</v>
      </c>
      <c r="AS26" s="153">
        <f t="shared" si="29"/>
        <v>350579194.07726645</v>
      </c>
      <c r="AT26" s="60">
        <v>0.75</v>
      </c>
      <c r="AU26" s="153">
        <f t="shared" si="30"/>
        <v>262934395.55794984</v>
      </c>
      <c r="AV26" s="153">
        <f t="shared" si="31"/>
        <v>262934395.55794984</v>
      </c>
    </row>
    <row r="27" spans="1:48" x14ac:dyDescent="0.2">
      <c r="A27" s="82">
        <v>23</v>
      </c>
      <c r="B27" s="82" t="s">
        <v>1410</v>
      </c>
      <c r="C27" s="83" t="s">
        <v>90</v>
      </c>
      <c r="D27" s="84" t="s">
        <v>21</v>
      </c>
      <c r="E27" s="88" t="s">
        <v>91</v>
      </c>
      <c r="F27" s="86">
        <v>42085</v>
      </c>
      <c r="G27" s="86" t="s">
        <v>23</v>
      </c>
      <c r="H27" s="89">
        <v>2.375E-2</v>
      </c>
      <c r="I27" s="89">
        <v>4.0342465753424657E-2</v>
      </c>
      <c r="J27" s="84">
        <v>176030462.87197113</v>
      </c>
      <c r="K27" s="84">
        <v>153347449.85798511</v>
      </c>
      <c r="L27" s="87">
        <v>329377912.72995627</v>
      </c>
      <c r="M27" s="87">
        <v>0</v>
      </c>
      <c r="N27" s="87">
        <v>329377912.72995627</v>
      </c>
      <c r="O27" s="84">
        <v>60438590.972846091</v>
      </c>
      <c r="P27" s="84">
        <f t="shared" si="15"/>
        <v>13287917.164242756</v>
      </c>
      <c r="Q27" s="84">
        <f t="shared" si="1"/>
        <v>73726508.13708885</v>
      </c>
      <c r="R27" s="84">
        <v>255651404.59286743</v>
      </c>
      <c r="S27" s="87">
        <f t="shared" si="2"/>
        <v>268939321.75711018</v>
      </c>
      <c r="T27" s="150">
        <v>40</v>
      </c>
      <c r="U27" s="69">
        <v>365</v>
      </c>
      <c r="V27" s="70">
        <v>56685</v>
      </c>
      <c r="W27" s="71"/>
      <c r="X27" s="76">
        <f t="shared" si="24"/>
        <v>42064</v>
      </c>
      <c r="AF27" s="132" t="s">
        <v>2871</v>
      </c>
      <c r="AG27" s="60">
        <f>MATCH(AF27,'Cat-4'!$A:$A,0)</f>
        <v>722</v>
      </c>
      <c r="AH27" s="60">
        <f>MATCH(X27,'Cat-4'!$1:$1,0)</f>
        <v>39</v>
      </c>
      <c r="AI27" s="60">
        <f>INDEX('Cat-4'!$1:$1048576,Working!AG27,Working!AH27)</f>
        <v>109.4</v>
      </c>
      <c r="AJ27" s="60">
        <f>MATCH($AJ$3,'Cat-4'!$1:$1,0)</f>
        <v>144</v>
      </c>
      <c r="AK27" s="60">
        <f>INDEX('Cat-4'!$1:$1048576,Working!AG27,Working!AJ27)</f>
        <v>129.19999999999999</v>
      </c>
      <c r="AL27" s="146">
        <f t="shared" si="25"/>
        <v>1.1809872029250454</v>
      </c>
      <c r="AM27" s="152">
        <f t="shared" si="26"/>
        <v>1.1809872029250454</v>
      </c>
      <c r="AN27" s="146">
        <f t="shared" si="5"/>
        <v>8.8972222222222221</v>
      </c>
      <c r="AO27" s="169">
        <v>25</v>
      </c>
      <c r="AP27" s="171">
        <f>INDEX('EL&amp;SV'!$G$4:$K$50,MATCH(AF27,'EL&amp;SV'!$G$4:$G$50,0),MATCH(IF(N27&gt;5000000,"A",IF(N27&gt;2000000,"B",IF(N27&gt;500000,"C","D"))),'EL&amp;SV'!$G$4:$K$4,0))</f>
        <v>0.9</v>
      </c>
      <c r="AQ27" s="153">
        <f t="shared" si="27"/>
        <v>388991099.86024076</v>
      </c>
      <c r="AR27" s="153">
        <f t="shared" si="28"/>
        <v>124593849.28523514</v>
      </c>
      <c r="AS27" s="153">
        <f t="shared" si="29"/>
        <v>264397250.57500562</v>
      </c>
      <c r="AT27" s="60">
        <v>0.75</v>
      </c>
      <c r="AU27" s="153">
        <f t="shared" si="30"/>
        <v>198297937.93125421</v>
      </c>
      <c r="AV27" s="153">
        <f t="shared" si="31"/>
        <v>198297937.93125421</v>
      </c>
    </row>
    <row r="28" spans="1:48" hidden="1" x14ac:dyDescent="0.25">
      <c r="A28" s="82">
        <v>24</v>
      </c>
      <c r="B28" s="82" t="s">
        <v>1409</v>
      </c>
      <c r="C28" s="83" t="s">
        <v>102</v>
      </c>
      <c r="D28" s="84" t="s">
        <v>32</v>
      </c>
      <c r="E28" s="85" t="s">
        <v>103</v>
      </c>
      <c r="F28" s="86">
        <v>42085</v>
      </c>
      <c r="G28" s="86" t="s">
        <v>23</v>
      </c>
      <c r="H28" s="89">
        <v>9.5000000000000001E-2</v>
      </c>
      <c r="I28" s="89">
        <v>9.5000000000000001E-2</v>
      </c>
      <c r="J28" s="84">
        <v>172537980.88500765</v>
      </c>
      <c r="K28" s="84">
        <v>149853740.97235343</v>
      </c>
      <c r="L28" s="87">
        <v>322391721.85736108</v>
      </c>
      <c r="M28" s="87">
        <v>0</v>
      </c>
      <c r="N28" s="87">
        <v>322391721.85736108</v>
      </c>
      <c r="O28" s="84">
        <v>215229596.77696565</v>
      </c>
      <c r="P28" s="84">
        <f t="shared" si="15"/>
        <v>30627213.576449301</v>
      </c>
      <c r="Q28" s="84">
        <f t="shared" si="1"/>
        <v>245856810.35341495</v>
      </c>
      <c r="R28" s="84">
        <v>76534911.503946126</v>
      </c>
      <c r="S28" s="87">
        <f t="shared" si="2"/>
        <v>107162125.08039543</v>
      </c>
      <c r="T28" s="85">
        <v>10</v>
      </c>
      <c r="U28" s="69">
        <v>365</v>
      </c>
      <c r="V28" s="70">
        <v>56685</v>
      </c>
      <c r="W28" s="71"/>
      <c r="X28" s="76">
        <f t="shared" si="24"/>
        <v>42064</v>
      </c>
      <c r="AN28" s="146">
        <f t="shared" si="5"/>
        <v>8.8972222222222221</v>
      </c>
      <c r="AP28" s="60"/>
      <c r="AQ28" s="60"/>
      <c r="AU28" s="60"/>
      <c r="AV28" s="60"/>
    </row>
    <row r="29" spans="1:48" hidden="1" x14ac:dyDescent="0.25">
      <c r="A29" s="82">
        <v>25</v>
      </c>
      <c r="B29" s="82" t="s">
        <v>1409</v>
      </c>
      <c r="C29" s="83" t="s">
        <v>94</v>
      </c>
      <c r="D29" s="84" t="s">
        <v>26</v>
      </c>
      <c r="E29" s="85" t="s">
        <v>97</v>
      </c>
      <c r="F29" s="86">
        <v>42085</v>
      </c>
      <c r="G29" s="86" t="s">
        <v>23</v>
      </c>
      <c r="H29" s="89">
        <v>3.1666666666666662E-2</v>
      </c>
      <c r="I29" s="89">
        <v>3.1666666666666662E-2</v>
      </c>
      <c r="J29" s="84">
        <v>166763303.84633026</v>
      </c>
      <c r="K29" s="84">
        <v>145513981.25240088</v>
      </c>
      <c r="L29" s="87">
        <v>312277285.09873116</v>
      </c>
      <c r="M29" s="87">
        <v>0</v>
      </c>
      <c r="N29" s="87">
        <v>312277285.09873116</v>
      </c>
      <c r="O29" s="84">
        <v>69492390.362039536</v>
      </c>
      <c r="P29" s="84">
        <f t="shared" si="15"/>
        <v>9888780.6947931517</v>
      </c>
      <c r="Q29" s="84">
        <f t="shared" si="1"/>
        <v>79381171.056832686</v>
      </c>
      <c r="R29" s="84">
        <v>232896114.04189849</v>
      </c>
      <c r="S29" s="87">
        <f t="shared" si="2"/>
        <v>242784894.73669162</v>
      </c>
      <c r="T29" s="85">
        <v>30</v>
      </c>
      <c r="U29" s="69">
        <v>365</v>
      </c>
      <c r="V29" s="70">
        <f>V27</f>
        <v>56685</v>
      </c>
      <c r="W29" s="71">
        <f>(V29-F29)/365</f>
        <v>40</v>
      </c>
      <c r="X29" s="76">
        <f t="shared" si="24"/>
        <v>42064</v>
      </c>
      <c r="AN29" s="146">
        <f t="shared" si="5"/>
        <v>8.8972222222222221</v>
      </c>
      <c r="AP29" s="60"/>
      <c r="AQ29" s="60"/>
      <c r="AU29" s="60"/>
      <c r="AV29" s="60"/>
    </row>
    <row r="30" spans="1:48" x14ac:dyDescent="0.2">
      <c r="A30" s="82">
        <v>26</v>
      </c>
      <c r="B30" s="82" t="s">
        <v>1410</v>
      </c>
      <c r="C30" s="83" t="s">
        <v>50</v>
      </c>
      <c r="D30" s="84" t="s">
        <v>21</v>
      </c>
      <c r="E30" s="88" t="s">
        <v>51</v>
      </c>
      <c r="F30" s="86">
        <v>42085</v>
      </c>
      <c r="G30" s="86" t="s">
        <v>23</v>
      </c>
      <c r="H30" s="89">
        <v>2.375E-2</v>
      </c>
      <c r="I30" s="89">
        <v>4.0342465753424657E-2</v>
      </c>
      <c r="J30" s="84">
        <v>152618817.74026576</v>
      </c>
      <c r="K30" s="84">
        <v>132952593.08516473</v>
      </c>
      <c r="L30" s="87">
        <v>285571410.82543051</v>
      </c>
      <c r="M30" s="87">
        <v>0</v>
      </c>
      <c r="N30" s="87">
        <v>285571410.82543051</v>
      </c>
      <c r="O30" s="84">
        <v>52400397.917899191</v>
      </c>
      <c r="P30" s="84">
        <f t="shared" si="15"/>
        <v>11520654.861382093</v>
      </c>
      <c r="Q30" s="84">
        <f t="shared" si="1"/>
        <v>63921052.779281288</v>
      </c>
      <c r="R30" s="84">
        <v>221650358.04614922</v>
      </c>
      <c r="S30" s="87">
        <f t="shared" si="2"/>
        <v>233171012.90753132</v>
      </c>
      <c r="T30" s="150">
        <v>40</v>
      </c>
      <c r="U30" s="69">
        <v>365</v>
      </c>
      <c r="V30" s="70">
        <v>56685</v>
      </c>
      <c r="W30" s="71"/>
      <c r="X30" s="76">
        <f t="shared" ref="X30:X33" si="32">DATE(YEAR(F30),MONTH(F30),1)</f>
        <v>42064</v>
      </c>
      <c r="AF30" s="132" t="s">
        <v>2879</v>
      </c>
      <c r="AG30" s="60">
        <f>MATCH(AF30,'Cat-4'!$A:$A,0)</f>
        <v>726</v>
      </c>
      <c r="AH30" s="60">
        <f>MATCH(X30,'Cat-4'!$1:$1,0)</f>
        <v>39</v>
      </c>
      <c r="AI30" s="60">
        <f>INDEX('Cat-4'!$1:$1048576,Working!AG30,Working!AH30)</f>
        <v>114.4</v>
      </c>
      <c r="AJ30" s="60">
        <f>MATCH($AJ$3,'Cat-4'!$1:$1,0)</f>
        <v>144</v>
      </c>
      <c r="AK30" s="60">
        <f>INDEX('Cat-4'!$1:$1048576,Working!AG30,Working!AJ30)</f>
        <v>132.30000000000001</v>
      </c>
      <c r="AL30" s="146">
        <f t="shared" ref="AL30:AL33" si="33">AK30/AI30</f>
        <v>1.1564685314685315</v>
      </c>
      <c r="AM30" s="152">
        <f t="shared" ref="AM30:AM33" si="34">AL30</f>
        <v>1.1564685314685315</v>
      </c>
      <c r="AN30" s="146">
        <f t="shared" si="5"/>
        <v>8.8972222222222221</v>
      </c>
      <c r="AO30" s="169">
        <v>25</v>
      </c>
      <c r="AP30" s="171">
        <f>INDEX('EL&amp;SV'!$G$4:$K$50,MATCH(AF30,'EL&amp;SV'!$G$4:$G$50,0),MATCH(IF(N30&gt;5000000,"A",IF(N30&gt;2000000,"B",IF(N30&gt;500000,"C","D"))),'EL&amp;SV'!$G$4:$K$4,0))</f>
        <v>0.9</v>
      </c>
      <c r="AQ30" s="153">
        <f t="shared" ref="AQ30:AQ33" si="35">AM30*N30</f>
        <v>330254350.1066823</v>
      </c>
      <c r="AR30" s="153">
        <f t="shared" ref="AR30:AR33" si="36">AQ30*(AP30/AO30)*(IF(AN30&gt;AO30,AO30,AN30))</f>
        <v>105780468.33917035</v>
      </c>
      <c r="AS30" s="153">
        <f t="shared" ref="AS30:AS33" si="37">AQ30-AR30</f>
        <v>224473881.76751196</v>
      </c>
      <c r="AT30" s="60">
        <v>0.75</v>
      </c>
      <c r="AU30" s="153">
        <f t="shared" ref="AU30:AU33" si="38">AT30*AS30</f>
        <v>168355411.32563397</v>
      </c>
      <c r="AV30" s="153">
        <f t="shared" ref="AV30:AV33" si="39">IF((AQ30*(1-AP30))&gt;AU30,(AQ30*(1-AP30)),AU30)</f>
        <v>168355411.32563397</v>
      </c>
    </row>
    <row r="31" spans="1:48" x14ac:dyDescent="0.2">
      <c r="A31" s="82">
        <v>27</v>
      </c>
      <c r="B31" s="82" t="s">
        <v>1410</v>
      </c>
      <c r="C31" s="83" t="s">
        <v>87</v>
      </c>
      <c r="D31" s="84" t="s">
        <v>21</v>
      </c>
      <c r="E31" s="88" t="s">
        <v>88</v>
      </c>
      <c r="F31" s="86">
        <v>42085</v>
      </c>
      <c r="G31" s="86" t="s">
        <v>23</v>
      </c>
      <c r="H31" s="89">
        <v>2.375E-2</v>
      </c>
      <c r="I31" s="89">
        <v>4.0342465753424657E-2</v>
      </c>
      <c r="J31" s="84">
        <v>122932673.15695216</v>
      </c>
      <c r="K31" s="84">
        <v>107091759.14940719</v>
      </c>
      <c r="L31" s="87">
        <v>230024432.30635935</v>
      </c>
      <c r="M31" s="87">
        <v>0</v>
      </c>
      <c r="N31" s="87">
        <v>230024432.30635935</v>
      </c>
      <c r="O31" s="84">
        <v>42207907.818406619</v>
      </c>
      <c r="P31" s="84">
        <f t="shared" si="15"/>
        <v>9279752.78277025</v>
      </c>
      <c r="Q31" s="84">
        <f t="shared" si="1"/>
        <v>51487660.601176873</v>
      </c>
      <c r="R31" s="84">
        <v>178536771.70518249</v>
      </c>
      <c r="S31" s="87">
        <f t="shared" si="2"/>
        <v>187816524.48795274</v>
      </c>
      <c r="T31" s="150">
        <v>40</v>
      </c>
      <c r="U31" s="69">
        <v>365</v>
      </c>
      <c r="V31" s="70">
        <v>56685</v>
      </c>
      <c r="W31" s="71"/>
      <c r="X31" s="76">
        <f t="shared" si="32"/>
        <v>42064</v>
      </c>
      <c r="AF31" s="132" t="s">
        <v>3028</v>
      </c>
      <c r="AG31" s="60">
        <f>MATCH(AF31,'Cat-4'!$A:$A,0)</f>
        <v>801</v>
      </c>
      <c r="AH31" s="60">
        <f>MATCH(X31,'Cat-4'!$1:$1,0)</f>
        <v>39</v>
      </c>
      <c r="AI31" s="60">
        <f>INDEX('Cat-4'!$1:$1048576,Working!AG31,Working!AH31)</f>
        <v>113.2</v>
      </c>
      <c r="AJ31" s="60">
        <f>MATCH($AJ$3,'Cat-4'!$1:$1,0)</f>
        <v>144</v>
      </c>
      <c r="AK31" s="60">
        <f>INDEX('Cat-4'!$1:$1048576,Working!AG31,Working!AJ31)</f>
        <v>115.4</v>
      </c>
      <c r="AL31" s="146">
        <f t="shared" si="33"/>
        <v>1.0194346289752649</v>
      </c>
      <c r="AM31" s="152">
        <f t="shared" si="34"/>
        <v>1.0194346289752649</v>
      </c>
      <c r="AN31" s="146">
        <f t="shared" si="5"/>
        <v>8.8972222222222221</v>
      </c>
      <c r="AO31" s="169">
        <f>INDEX('EL&amp;SV'!$C$4:$G$50,MATCH(AF31,'EL&amp;SV'!$G$4:$G$50,0),MATCH(IF(P31&gt;5000000,"A",IF(N31&gt;2000000,"B",IF(N31&gt;500000,"C","D"))),'EL&amp;SV'!$C$4:$G$4,0))</f>
        <v>12</v>
      </c>
      <c r="AP31" s="171">
        <f>INDEX('EL&amp;SV'!$G$4:$K$50,MATCH(AF31,'EL&amp;SV'!$G$4:$G$50,0),MATCH(IF(N31&gt;5000000,"A",IF(N31&gt;2000000,"B",IF(N31&gt;500000,"C","D"))),'EL&amp;SV'!$G$4:$K$4,0))</f>
        <v>0.9</v>
      </c>
      <c r="AQ31" s="153">
        <f t="shared" si="35"/>
        <v>234494871.8034794</v>
      </c>
      <c r="AR31" s="153">
        <f t="shared" si="36"/>
        <v>156476473.83053011</v>
      </c>
      <c r="AS31" s="153">
        <f t="shared" si="37"/>
        <v>78018397.972949296</v>
      </c>
      <c r="AT31" s="60">
        <v>0.75</v>
      </c>
      <c r="AU31" s="153">
        <f t="shared" si="38"/>
        <v>58513798.479711972</v>
      </c>
      <c r="AV31" s="153">
        <f t="shared" si="39"/>
        <v>58513798.479711972</v>
      </c>
    </row>
    <row r="32" spans="1:48" x14ac:dyDescent="0.2">
      <c r="A32" s="82">
        <v>28</v>
      </c>
      <c r="B32" s="82" t="s">
        <v>1410</v>
      </c>
      <c r="C32" s="83" t="s">
        <v>56</v>
      </c>
      <c r="D32" s="84" t="s">
        <v>21</v>
      </c>
      <c r="E32" s="88" t="s">
        <v>57</v>
      </c>
      <c r="F32" s="86">
        <v>42085</v>
      </c>
      <c r="G32" s="86" t="s">
        <v>23</v>
      </c>
      <c r="H32" s="89">
        <v>2.375E-2</v>
      </c>
      <c r="I32" s="89">
        <v>4.0342465753424657E-2</v>
      </c>
      <c r="J32" s="84">
        <v>102737859.38611643</v>
      </c>
      <c r="K32" s="84">
        <v>89499217.826790005</v>
      </c>
      <c r="L32" s="87">
        <v>192237077.21290642</v>
      </c>
      <c r="M32" s="87">
        <v>0</v>
      </c>
      <c r="N32" s="87">
        <v>192237077.21290642</v>
      </c>
      <c r="O32" s="84">
        <v>35274186.976258658</v>
      </c>
      <c r="P32" s="84">
        <f t="shared" si="15"/>
        <v>7755317.7040001284</v>
      </c>
      <c r="Q32" s="84">
        <f t="shared" si="1"/>
        <v>43029504.680258788</v>
      </c>
      <c r="R32" s="84">
        <v>149207572.53264764</v>
      </c>
      <c r="S32" s="87">
        <f t="shared" si="2"/>
        <v>156962890.23664775</v>
      </c>
      <c r="T32" s="150">
        <v>40</v>
      </c>
      <c r="U32" s="69">
        <v>365</v>
      </c>
      <c r="V32" s="70">
        <v>56685</v>
      </c>
      <c r="W32" s="71"/>
      <c r="X32" s="76">
        <f t="shared" si="32"/>
        <v>42064</v>
      </c>
      <c r="AF32" s="132" t="s">
        <v>2592</v>
      </c>
      <c r="AG32" s="60">
        <f>MATCH(AF32,'Cat-4'!$A:$A,0)</f>
        <v>582</v>
      </c>
      <c r="AH32" s="60">
        <f>MATCH(X32,'Cat-4'!$1:$1,0)</f>
        <v>39</v>
      </c>
      <c r="AI32" s="60">
        <f>INDEX('Cat-4'!$1:$1048576,Working!AG32,Working!AH32)</f>
        <v>107.2</v>
      </c>
      <c r="AJ32" s="60">
        <f>MATCH($AJ$3,'Cat-4'!$1:$1,0)</f>
        <v>144</v>
      </c>
      <c r="AK32" s="60">
        <f>INDEX('Cat-4'!$1:$1048576,Working!AG32,Working!AJ32)</f>
        <v>171</v>
      </c>
      <c r="AL32" s="146">
        <f t="shared" si="33"/>
        <v>1.5951492537313432</v>
      </c>
      <c r="AM32" s="152">
        <f t="shared" si="34"/>
        <v>1.5951492537313432</v>
      </c>
      <c r="AN32" s="146">
        <f t="shared" si="5"/>
        <v>8.8972222222222221</v>
      </c>
      <c r="AO32" s="169">
        <v>25</v>
      </c>
      <c r="AP32" s="171">
        <f>INDEX('EL&amp;SV'!$G$4:$K$50,MATCH(AF32,'EL&amp;SV'!$G$4:$G$50,0),MATCH(IF(N32&gt;5000000,"A",IF(N32&gt;2000000,"B",IF(N32&gt;500000,"C","D"))),'EL&amp;SV'!$G$4:$K$4,0))</f>
        <v>0.9</v>
      </c>
      <c r="AQ32" s="153">
        <f t="shared" si="35"/>
        <v>306646830.25566226</v>
      </c>
      <c r="AR32" s="153">
        <f t="shared" si="36"/>
        <v>98218979.730888635</v>
      </c>
      <c r="AS32" s="153">
        <f t="shared" si="37"/>
        <v>208427850.52477363</v>
      </c>
      <c r="AT32" s="60">
        <v>0.75</v>
      </c>
      <c r="AU32" s="153">
        <f t="shared" si="38"/>
        <v>156320887.89358023</v>
      </c>
      <c r="AV32" s="153">
        <f t="shared" si="39"/>
        <v>156320887.89358023</v>
      </c>
    </row>
    <row r="33" spans="1:48" x14ac:dyDescent="0.2">
      <c r="A33" s="82">
        <v>29</v>
      </c>
      <c r="B33" s="82" t="s">
        <v>1410</v>
      </c>
      <c r="C33" s="83" t="s">
        <v>65</v>
      </c>
      <c r="D33" s="84" t="s">
        <v>21</v>
      </c>
      <c r="E33" s="88" t="s">
        <v>66</v>
      </c>
      <c r="F33" s="86">
        <v>42085</v>
      </c>
      <c r="G33" s="86" t="s">
        <v>23</v>
      </c>
      <c r="H33" s="89">
        <v>2.375E-2</v>
      </c>
      <c r="I33" s="89">
        <v>4.0342465753424664E-2</v>
      </c>
      <c r="J33" s="84">
        <v>98029593.466128469</v>
      </c>
      <c r="K33" s="84">
        <v>85397651.766553432</v>
      </c>
      <c r="L33" s="87">
        <v>183427245.2326819</v>
      </c>
      <c r="M33" s="87">
        <v>0</v>
      </c>
      <c r="N33" s="87">
        <v>183427245.2326819</v>
      </c>
      <c r="O33" s="84">
        <v>33657643.149202384</v>
      </c>
      <c r="P33" s="84">
        <f t="shared" si="15"/>
        <v>7399907.3590444969</v>
      </c>
      <c r="Q33" s="84">
        <f t="shared" si="1"/>
        <v>41057550.508246884</v>
      </c>
      <c r="R33" s="84">
        <v>142369694.72443503</v>
      </c>
      <c r="S33" s="87">
        <f t="shared" si="2"/>
        <v>149769602.08347952</v>
      </c>
      <c r="T33" s="150">
        <v>40</v>
      </c>
      <c r="U33" s="69">
        <v>365</v>
      </c>
      <c r="V33" s="70">
        <v>56685</v>
      </c>
      <c r="W33" s="71"/>
      <c r="X33" s="76">
        <f t="shared" si="32"/>
        <v>42064</v>
      </c>
      <c r="AF33" s="132" t="s">
        <v>2916</v>
      </c>
      <c r="AG33" s="60">
        <f>MATCH(AF33,'Cat-4'!$A:$A,0)</f>
        <v>745</v>
      </c>
      <c r="AH33" s="60">
        <f>MATCH(X33,'Cat-4'!$1:$1,0)</f>
        <v>39</v>
      </c>
      <c r="AI33" s="60">
        <f>INDEX('Cat-4'!$1:$1048576,Working!AG33,Working!AH33)</f>
        <v>100.3</v>
      </c>
      <c r="AJ33" s="60">
        <f>MATCH($AJ$3,'Cat-4'!$1:$1,0)</f>
        <v>144</v>
      </c>
      <c r="AK33" s="60">
        <f>INDEX('Cat-4'!$1:$1048576,Working!AG33,Working!AJ33)</f>
        <v>120</v>
      </c>
      <c r="AL33" s="146">
        <f t="shared" si="33"/>
        <v>1.1964107676969093</v>
      </c>
      <c r="AM33" s="152">
        <f t="shared" si="34"/>
        <v>1.1964107676969093</v>
      </c>
      <c r="AN33" s="146">
        <f t="shared" si="5"/>
        <v>8.8972222222222221</v>
      </c>
      <c r="AO33" s="169">
        <v>25</v>
      </c>
      <c r="AP33" s="171">
        <f>INDEX('EL&amp;SV'!$G$4:$K$50,MATCH(AF33,'EL&amp;SV'!$G$4:$G$50,0),MATCH(IF(N33&gt;5000000,"A",IF(N33&gt;2000000,"B",IF(N33&gt;500000,"C","D"))),'EL&amp;SV'!$G$4:$K$4,0))</f>
        <v>0.9</v>
      </c>
      <c r="AQ33" s="153">
        <f t="shared" si="35"/>
        <v>219454331.28536221</v>
      </c>
      <c r="AR33" s="153">
        <f t="shared" si="36"/>
        <v>70291222.310701519</v>
      </c>
      <c r="AS33" s="153">
        <f t="shared" si="37"/>
        <v>149163108.97466069</v>
      </c>
      <c r="AT33" s="60">
        <v>0.75</v>
      </c>
      <c r="AU33" s="153">
        <f t="shared" si="38"/>
        <v>111872331.73099552</v>
      </c>
      <c r="AV33" s="153">
        <f t="shared" si="39"/>
        <v>111872331.73099552</v>
      </c>
    </row>
    <row r="34" spans="1:48" hidden="1" x14ac:dyDescent="0.25">
      <c r="A34" s="82">
        <v>30</v>
      </c>
      <c r="B34" s="82" t="s">
        <v>1409</v>
      </c>
      <c r="C34" s="83"/>
      <c r="D34" s="84" t="s">
        <v>28</v>
      </c>
      <c r="E34" s="85" t="s">
        <v>228</v>
      </c>
      <c r="F34" s="86">
        <v>40085</v>
      </c>
      <c r="G34" s="86" t="s">
        <v>1353</v>
      </c>
      <c r="H34" s="89"/>
      <c r="I34" s="89">
        <v>0</v>
      </c>
      <c r="J34" s="84"/>
      <c r="K34" s="84"/>
      <c r="L34" s="87">
        <v>178403050</v>
      </c>
      <c r="M34" s="87"/>
      <c r="N34" s="87">
        <v>178403050</v>
      </c>
      <c r="O34" s="84">
        <v>0</v>
      </c>
      <c r="P34" s="84">
        <v>0</v>
      </c>
      <c r="Q34" s="84">
        <f t="shared" si="1"/>
        <v>0</v>
      </c>
      <c r="R34" s="84">
        <v>178403050</v>
      </c>
      <c r="S34" s="87">
        <f t="shared" si="2"/>
        <v>178403050</v>
      </c>
      <c r="T34" s="85" t="s">
        <v>1290</v>
      </c>
      <c r="U34" s="69">
        <v>365</v>
      </c>
      <c r="V34" s="70">
        <v>56685</v>
      </c>
      <c r="W34" s="71"/>
      <c r="X34" s="76">
        <f>DATE(YEAR(F34),MONTH(F34),1)</f>
        <v>40057</v>
      </c>
      <c r="AN34" s="146">
        <f t="shared" si="5"/>
        <v>14.377777777777778</v>
      </c>
      <c r="AP34" s="60"/>
      <c r="AQ34" s="60"/>
      <c r="AU34" s="60"/>
      <c r="AV34" s="60"/>
    </row>
    <row r="35" spans="1:48" x14ac:dyDescent="0.2">
      <c r="A35" s="82">
        <v>31</v>
      </c>
      <c r="B35" s="82" t="s">
        <v>1410</v>
      </c>
      <c r="C35" s="83" t="s">
        <v>20</v>
      </c>
      <c r="D35" s="84" t="s">
        <v>31</v>
      </c>
      <c r="E35" s="85" t="s">
        <v>33</v>
      </c>
      <c r="F35" s="86">
        <v>44651</v>
      </c>
      <c r="G35" s="86" t="s">
        <v>38</v>
      </c>
      <c r="H35" s="91" t="e">
        <f>100/W35/100</f>
        <v>#DIV/0!</v>
      </c>
      <c r="I35" s="89">
        <v>4.9999999999999996E-2</v>
      </c>
      <c r="J35" s="84"/>
      <c r="K35" s="84"/>
      <c r="L35" s="87">
        <v>134149945.66999999</v>
      </c>
      <c r="M35" s="87">
        <v>0</v>
      </c>
      <c r="N35" s="87">
        <v>134149945.66999999</v>
      </c>
      <c r="O35" s="84">
        <v>18376.704886301366</v>
      </c>
      <c r="P35" s="84">
        <f t="shared" ref="P35:P44" si="40">N35*I35/365*U35</f>
        <v>6707497.283499999</v>
      </c>
      <c r="Q35" s="84">
        <f t="shared" si="1"/>
        <v>6725873.9883863004</v>
      </c>
      <c r="R35" s="84">
        <v>127424071.68161368</v>
      </c>
      <c r="S35" s="87">
        <f t="shared" si="2"/>
        <v>134131568.96511368</v>
      </c>
      <c r="T35" s="150"/>
      <c r="U35" s="69">
        <v>365</v>
      </c>
      <c r="V35" s="70">
        <v>56685</v>
      </c>
      <c r="W35" s="71"/>
      <c r="X35" s="76">
        <f>DATE(YEAR(F35),MONTH(F35),1)</f>
        <v>44621</v>
      </c>
      <c r="AF35" s="132" t="s">
        <v>2871</v>
      </c>
      <c r="AG35" s="60">
        <f>MATCH(AF35,'Cat-4'!$A:$A,0)</f>
        <v>722</v>
      </c>
      <c r="AH35" s="60">
        <f>MATCH(X35,'Cat-4'!$1:$1,0)</f>
        <v>123</v>
      </c>
      <c r="AI35" s="60">
        <f>INDEX('Cat-4'!$1:$1048576,Working!AG35,Working!AH35)</f>
        <v>122.3</v>
      </c>
      <c r="AJ35" s="60">
        <f>MATCH($AJ$3,'Cat-4'!$1:$1,0)</f>
        <v>144</v>
      </c>
      <c r="AK35" s="60">
        <f>INDEX('Cat-4'!$1:$1048576,Working!AG35,Working!AJ35)</f>
        <v>129.19999999999999</v>
      </c>
      <c r="AL35" s="146">
        <f>AK35/AI35</f>
        <v>1.0564186426819295</v>
      </c>
      <c r="AM35" s="152">
        <f>AL35</f>
        <v>1.0564186426819295</v>
      </c>
      <c r="AN35" s="146">
        <f t="shared" si="5"/>
        <v>1.875</v>
      </c>
      <c r="AO35" s="169">
        <f>INDEX('EL&amp;SV'!$C$4:$G$50,MATCH(AF35,'EL&amp;SV'!$G$4:$G$50,0),MATCH(IF(P35&gt;5000000,"A",IF(N35&gt;2000000,"B",IF(N35&gt;500000,"C","D"))),'EL&amp;SV'!$C$4:$G$4,0))</f>
        <v>20</v>
      </c>
      <c r="AP35" s="171">
        <f>INDEX('EL&amp;SV'!$G$4:$K$50,MATCH(AF35,'EL&amp;SV'!$G$4:$G$50,0),MATCH(IF(N35&gt;5000000,"A",IF(N35&gt;2000000,"B",IF(N35&gt;500000,"C","D"))),'EL&amp;SV'!$G$4:$K$4,0))</f>
        <v>0.9</v>
      </c>
      <c r="AQ35" s="153">
        <f>AM35*N35</f>
        <v>141718503.52055597</v>
      </c>
      <c r="AR35" s="153">
        <f>AQ35*(AP35/AO35)*(IF(AN35&gt;AO35,AO35,AN35))</f>
        <v>11957498.734546909</v>
      </c>
      <c r="AS35" s="153">
        <f>AQ35-AR35</f>
        <v>129761004.78600906</v>
      </c>
      <c r="AT35" s="60">
        <v>0.75</v>
      </c>
      <c r="AU35" s="153">
        <f>AT35*AS35</f>
        <v>97320753.58950679</v>
      </c>
      <c r="AV35" s="153">
        <f>IF((AQ35*(1-AP35))&gt;AU35,(AQ35*(1-AP35)),AU35)</f>
        <v>97320753.58950679</v>
      </c>
    </row>
    <row r="36" spans="1:48" hidden="1" x14ac:dyDescent="0.25">
      <c r="A36" s="82">
        <v>32</v>
      </c>
      <c r="B36" s="82" t="s">
        <v>1409</v>
      </c>
      <c r="C36" s="83" t="s">
        <v>104</v>
      </c>
      <c r="D36" s="84" t="s">
        <v>28</v>
      </c>
      <c r="E36" s="88" t="s">
        <v>105</v>
      </c>
      <c r="F36" s="86">
        <v>43190</v>
      </c>
      <c r="G36" s="86" t="s">
        <v>29</v>
      </c>
      <c r="H36" s="91">
        <v>0</v>
      </c>
      <c r="I36" s="89">
        <v>0</v>
      </c>
      <c r="J36" s="84"/>
      <c r="K36" s="84"/>
      <c r="L36" s="87">
        <v>113646000</v>
      </c>
      <c r="M36" s="87">
        <v>0</v>
      </c>
      <c r="N36" s="87">
        <v>113646000</v>
      </c>
      <c r="O36" s="84">
        <v>0</v>
      </c>
      <c r="P36" s="84">
        <f t="shared" si="40"/>
        <v>0</v>
      </c>
      <c r="Q36" s="84">
        <f t="shared" si="1"/>
        <v>0</v>
      </c>
      <c r="R36" s="84">
        <v>113646000</v>
      </c>
      <c r="S36" s="87">
        <f t="shared" si="2"/>
        <v>113646000</v>
      </c>
      <c r="T36" s="85"/>
      <c r="U36" s="69">
        <v>365</v>
      </c>
      <c r="V36" s="70">
        <f>V35</f>
        <v>56685</v>
      </c>
      <c r="W36" s="71">
        <f>(V36-F36)/365</f>
        <v>36.972602739726028</v>
      </c>
      <c r="X36" s="76">
        <f>DATE(YEAR(F36),MONTH(F36),1)</f>
        <v>43160</v>
      </c>
      <c r="AN36" s="146">
        <f t="shared" si="5"/>
        <v>5.875</v>
      </c>
      <c r="AP36" s="60"/>
      <c r="AQ36" s="60"/>
      <c r="AU36" s="60"/>
      <c r="AV36" s="60"/>
    </row>
    <row r="37" spans="1:48" x14ac:dyDescent="0.2">
      <c r="A37" s="82">
        <v>33</v>
      </c>
      <c r="B37" s="82" t="s">
        <v>1410</v>
      </c>
      <c r="C37" s="83" t="s">
        <v>89</v>
      </c>
      <c r="D37" s="84" t="s">
        <v>21</v>
      </c>
      <c r="E37" s="88" t="s">
        <v>89</v>
      </c>
      <c r="F37" s="86">
        <v>42085</v>
      </c>
      <c r="G37" s="86" t="s">
        <v>23</v>
      </c>
      <c r="H37" s="89">
        <v>2.375E-2</v>
      </c>
      <c r="I37" s="89">
        <v>4.0342465753424657E-2</v>
      </c>
      <c r="J37" s="84">
        <v>58202641.591776237</v>
      </c>
      <c r="K37" s="84">
        <v>50702739.272966631</v>
      </c>
      <c r="L37" s="87">
        <v>108905380.86474288</v>
      </c>
      <c r="M37" s="87">
        <v>0</v>
      </c>
      <c r="N37" s="87">
        <v>108905380.86474288</v>
      </c>
      <c r="O37" s="84">
        <v>19983391.461414121</v>
      </c>
      <c r="P37" s="84">
        <f t="shared" si="40"/>
        <v>4393511.597899558</v>
      </c>
      <c r="Q37" s="84">
        <f t="shared" si="1"/>
        <v>24376903.059313677</v>
      </c>
      <c r="R37" s="84">
        <v>84528477.80542919</v>
      </c>
      <c r="S37" s="87">
        <f t="shared" si="2"/>
        <v>88921989.403328747</v>
      </c>
      <c r="T37" s="150">
        <v>40</v>
      </c>
      <c r="U37" s="69">
        <v>365</v>
      </c>
      <c r="V37" s="70">
        <v>56685</v>
      </c>
      <c r="W37" s="71"/>
      <c r="X37" s="76">
        <f t="shared" ref="X37:X40" si="41">DATE(YEAR(F37),MONTH(F37),1)</f>
        <v>42064</v>
      </c>
      <c r="AF37" s="132" t="s">
        <v>89</v>
      </c>
      <c r="AG37" s="60">
        <f>MATCH(AF37,'Cat-4'!$A:$A,0)</f>
        <v>744</v>
      </c>
      <c r="AH37" s="60">
        <f>MATCH(X37,'Cat-4'!$1:$1,0)</f>
        <v>39</v>
      </c>
      <c r="AI37" s="60">
        <f>INDEX('Cat-4'!$1:$1048576,Working!AG37,Working!AH37)</f>
        <v>108.3</v>
      </c>
      <c r="AJ37" s="60">
        <f>MATCH($AJ$3,'Cat-4'!$1:$1,0)</f>
        <v>144</v>
      </c>
      <c r="AK37" s="60">
        <f>INDEX('Cat-4'!$1:$1048576,Working!AG37,Working!AJ37)</f>
        <v>141.1</v>
      </c>
      <c r="AL37" s="146">
        <f t="shared" ref="AL37:AL38" si="42">AK37/AI37</f>
        <v>1.3028624192059095</v>
      </c>
      <c r="AM37" s="152">
        <f t="shared" ref="AM37:AM38" si="43">AL37</f>
        <v>1.3028624192059095</v>
      </c>
      <c r="AN37" s="146">
        <f t="shared" si="5"/>
        <v>8.8972222222222221</v>
      </c>
      <c r="AO37" s="169">
        <f>INDEX('EL&amp;SV'!$C$4:$G$50,MATCH(AF37,'EL&amp;SV'!$G$4:$G$50,0),MATCH(IF(P37&gt;5000000,"A",IF(N37&gt;2000000,"B",IF(N37&gt;500000,"C","D"))),'EL&amp;SV'!$C$4:$G$4,0))</f>
        <v>15</v>
      </c>
      <c r="AP37" s="171">
        <f>INDEX('EL&amp;SV'!$G$4:$K$50,MATCH(AF37,'EL&amp;SV'!$G$4:$G$50,0),MATCH(IF(N37&gt;5000000,"A",IF(N37&gt;2000000,"B",IF(N37&gt;500000,"C","D"))),'EL&amp;SV'!$G$4:$K$4,0))</f>
        <v>0.9</v>
      </c>
      <c r="AQ37" s="153">
        <f t="shared" ref="AQ37:AQ38" si="44">AM37*N37</f>
        <v>141888727.97797987</v>
      </c>
      <c r="AR37" s="153">
        <f t="shared" ref="AR37:AR38" si="45">AQ37*(AP37/AO37)*(IF(AN37&gt;AO37,AO37,AN37))</f>
        <v>75744932.618911579</v>
      </c>
      <c r="AS37" s="153">
        <f t="shared" ref="AS37:AS38" si="46">AQ37-AR37</f>
        <v>66143795.359068289</v>
      </c>
      <c r="AT37" s="60">
        <v>0.75</v>
      </c>
      <c r="AU37" s="153">
        <f t="shared" ref="AU37:AU38" si="47">AT37*AS37</f>
        <v>49607846.519301221</v>
      </c>
      <c r="AV37" s="153">
        <f t="shared" ref="AV37:AV38" si="48">IF((AQ37*(1-AP37))&gt;AU37,(AQ37*(1-AP37)),AU37)</f>
        <v>49607846.519301221</v>
      </c>
    </row>
    <row r="38" spans="1:48" x14ac:dyDescent="0.2">
      <c r="A38" s="82">
        <v>34</v>
      </c>
      <c r="B38" s="82" t="s">
        <v>1410</v>
      </c>
      <c r="C38" s="83" t="s">
        <v>92</v>
      </c>
      <c r="D38" s="84" t="s">
        <v>21</v>
      </c>
      <c r="E38" s="88" t="s">
        <v>93</v>
      </c>
      <c r="F38" s="86">
        <v>42085</v>
      </c>
      <c r="G38" s="86" t="s">
        <v>23</v>
      </c>
      <c r="H38" s="89">
        <v>2.375E-2</v>
      </c>
      <c r="I38" s="89">
        <v>4.0342465753424657E-2</v>
      </c>
      <c r="J38" s="84">
        <v>57988358.780849025</v>
      </c>
      <c r="K38" s="84">
        <v>50516068.613422967</v>
      </c>
      <c r="L38" s="87">
        <v>108504427.394272</v>
      </c>
      <c r="M38" s="87">
        <v>0</v>
      </c>
      <c r="N38" s="87">
        <v>108504427.394272</v>
      </c>
      <c r="O38" s="84">
        <v>19909819.245839361</v>
      </c>
      <c r="P38" s="84">
        <f t="shared" si="40"/>
        <v>4377336.1462483704</v>
      </c>
      <c r="Q38" s="84">
        <f t="shared" si="1"/>
        <v>24287155.392087732</v>
      </c>
      <c r="R38" s="84">
        <v>84217272.002184272</v>
      </c>
      <c r="S38" s="87">
        <f t="shared" si="2"/>
        <v>88594608.148432642</v>
      </c>
      <c r="T38" s="150">
        <v>40</v>
      </c>
      <c r="U38" s="69">
        <v>365</v>
      </c>
      <c r="V38" s="70">
        <v>56685</v>
      </c>
      <c r="W38" s="71"/>
      <c r="X38" s="76">
        <f t="shared" si="41"/>
        <v>42064</v>
      </c>
      <c r="AF38" s="132" t="s">
        <v>2734</v>
      </c>
      <c r="AG38" s="60">
        <f>MATCH(AF38,'Cat-4'!$A:$A,0)</f>
        <v>653</v>
      </c>
      <c r="AH38" s="60">
        <f>MATCH(X38,'Cat-4'!$1:$1,0)</f>
        <v>39</v>
      </c>
      <c r="AI38" s="60">
        <f>INDEX('Cat-4'!$1:$1048576,Working!AG38,Working!AH38)</f>
        <v>108</v>
      </c>
      <c r="AJ38" s="60">
        <f>MATCH($AJ$3,'Cat-4'!$1:$1,0)</f>
        <v>144</v>
      </c>
      <c r="AK38" s="60">
        <f>INDEX('Cat-4'!$1:$1048576,Working!AG38,Working!AJ38)</f>
        <v>122.3</v>
      </c>
      <c r="AL38" s="146">
        <f t="shared" si="42"/>
        <v>1.1324074074074073</v>
      </c>
      <c r="AM38" s="152">
        <f t="shared" si="43"/>
        <v>1.1324074074074073</v>
      </c>
      <c r="AN38" s="146">
        <f t="shared" si="5"/>
        <v>8.8972222222222221</v>
      </c>
      <c r="AO38" s="169">
        <f>INDEX('EL&amp;SV'!$C$4:$G$50,MATCH(AF38,'EL&amp;SV'!$G$4:$G$50,0),MATCH(IF(P38&gt;5000000,"A",IF(N38&gt;2000000,"B",IF(N38&gt;500000,"C","D"))),'EL&amp;SV'!$C$4:$G$4,0))</f>
        <v>8</v>
      </c>
      <c r="AP38" s="171">
        <f>INDEX('EL&amp;SV'!$G$4:$K$50,MATCH(AF38,'EL&amp;SV'!$G$4:$G$50,0),MATCH(IF(N38&gt;5000000,"A",IF(N38&gt;2000000,"B",IF(N38&gt;500000,"C","D"))),'EL&amp;SV'!$G$4:$K$4,0))</f>
        <v>0.9</v>
      </c>
      <c r="AQ38" s="153">
        <f t="shared" si="44"/>
        <v>122871217.31777282</v>
      </c>
      <c r="AR38" s="153">
        <f t="shared" si="45"/>
        <v>110584095.58599554</v>
      </c>
      <c r="AS38" s="153">
        <f t="shared" si="46"/>
        <v>12287121.731777281</v>
      </c>
      <c r="AT38" s="60">
        <v>0.75</v>
      </c>
      <c r="AU38" s="153">
        <f t="shared" si="47"/>
        <v>9215341.2988329604</v>
      </c>
      <c r="AV38" s="153">
        <f t="shared" si="48"/>
        <v>12287121.731777279</v>
      </c>
    </row>
    <row r="39" spans="1:48" hidden="1" x14ac:dyDescent="0.25">
      <c r="A39" s="82">
        <v>35</v>
      </c>
      <c r="B39" s="82" t="s">
        <v>1409</v>
      </c>
      <c r="C39" s="83" t="s">
        <v>104</v>
      </c>
      <c r="D39" s="84" t="s">
        <v>28</v>
      </c>
      <c r="E39" s="88" t="s">
        <v>105</v>
      </c>
      <c r="F39" s="86">
        <v>43555</v>
      </c>
      <c r="G39" s="86" t="s">
        <v>35</v>
      </c>
      <c r="H39" s="91">
        <v>0</v>
      </c>
      <c r="I39" s="89">
        <v>0</v>
      </c>
      <c r="J39" s="84"/>
      <c r="K39" s="84"/>
      <c r="L39" s="87">
        <v>108386000</v>
      </c>
      <c r="M39" s="87">
        <v>0</v>
      </c>
      <c r="N39" s="87">
        <v>108386000</v>
      </c>
      <c r="O39" s="84">
        <v>0</v>
      </c>
      <c r="P39" s="84">
        <f t="shared" si="40"/>
        <v>0</v>
      </c>
      <c r="Q39" s="84">
        <f t="shared" si="1"/>
        <v>0</v>
      </c>
      <c r="R39" s="84">
        <v>108386000</v>
      </c>
      <c r="S39" s="87">
        <f t="shared" si="2"/>
        <v>108386000</v>
      </c>
      <c r="T39" s="85"/>
      <c r="U39" s="69">
        <v>365</v>
      </c>
      <c r="V39" s="70">
        <f>V38</f>
        <v>56685</v>
      </c>
      <c r="W39" s="71">
        <f>(V39-F39)/365</f>
        <v>35.972602739726028</v>
      </c>
      <c r="X39" s="76">
        <f t="shared" si="41"/>
        <v>43525</v>
      </c>
      <c r="AN39" s="146">
        <f t="shared" si="5"/>
        <v>4.875</v>
      </c>
      <c r="AP39" s="60"/>
      <c r="AQ39" s="60"/>
      <c r="AU39" s="60"/>
      <c r="AV39" s="60"/>
    </row>
    <row r="40" spans="1:48" hidden="1" x14ac:dyDescent="0.25">
      <c r="A40" s="82">
        <v>36</v>
      </c>
      <c r="B40" s="82" t="s">
        <v>1409</v>
      </c>
      <c r="C40" s="83" t="s">
        <v>94</v>
      </c>
      <c r="D40" s="84" t="s">
        <v>26</v>
      </c>
      <c r="E40" s="85" t="s">
        <v>98</v>
      </c>
      <c r="F40" s="86">
        <v>44255</v>
      </c>
      <c r="G40" s="86" t="s">
        <v>37</v>
      </c>
      <c r="H40" s="91">
        <v>3.9493166287015949E-2</v>
      </c>
      <c r="I40" s="89">
        <v>3.9493166287015949E-2</v>
      </c>
      <c r="J40" s="84"/>
      <c r="K40" s="84"/>
      <c r="L40" s="87">
        <v>98611505.450000003</v>
      </c>
      <c r="M40" s="87">
        <v>0</v>
      </c>
      <c r="N40" s="87">
        <v>98611505.450000003</v>
      </c>
      <c r="O40" s="84">
        <v>4577348.4107229505</v>
      </c>
      <c r="P40" s="84">
        <f t="shared" si="40"/>
        <v>3894480.582549829</v>
      </c>
      <c r="Q40" s="84">
        <f t="shared" si="1"/>
        <v>8471828.9932727795</v>
      </c>
      <c r="R40" s="84">
        <v>90139676.456727222</v>
      </c>
      <c r="S40" s="87">
        <f t="shared" si="2"/>
        <v>94034157.039277047</v>
      </c>
      <c r="T40" s="85"/>
      <c r="U40" s="69">
        <v>365</v>
      </c>
      <c r="V40" s="70">
        <v>56685</v>
      </c>
      <c r="W40" s="71"/>
      <c r="X40" s="76">
        <f t="shared" si="41"/>
        <v>44228</v>
      </c>
      <c r="AN40" s="146">
        <f t="shared" si="5"/>
        <v>2.9583333333333335</v>
      </c>
      <c r="AP40" s="60"/>
      <c r="AQ40" s="60"/>
      <c r="AU40" s="60"/>
      <c r="AV40" s="60"/>
    </row>
    <row r="41" spans="1:48" x14ac:dyDescent="0.2">
      <c r="A41" s="82">
        <v>37</v>
      </c>
      <c r="B41" s="82" t="s">
        <v>1410</v>
      </c>
      <c r="C41" s="83" t="s">
        <v>71</v>
      </c>
      <c r="D41" s="84" t="s">
        <v>21</v>
      </c>
      <c r="E41" s="85" t="s">
        <v>72</v>
      </c>
      <c r="F41" s="86">
        <v>42085</v>
      </c>
      <c r="G41" s="86" t="s">
        <v>23</v>
      </c>
      <c r="H41" s="89">
        <v>2.375E-2</v>
      </c>
      <c r="I41" s="89">
        <v>4.034246575342465E-2</v>
      </c>
      <c r="J41" s="84">
        <v>43374180.940461785</v>
      </c>
      <c r="K41" s="84">
        <v>37785051.112069257</v>
      </c>
      <c r="L41" s="87">
        <v>81159232.052531034</v>
      </c>
      <c r="M41" s="87">
        <v>0</v>
      </c>
      <c r="N41" s="87">
        <v>81159232.052531034</v>
      </c>
      <c r="O41" s="84">
        <v>14892163.196488399</v>
      </c>
      <c r="P41" s="84">
        <f t="shared" si="40"/>
        <v>3274163.5396534773</v>
      </c>
      <c r="Q41" s="84">
        <f t="shared" si="1"/>
        <v>18166326.736141875</v>
      </c>
      <c r="R41" s="84">
        <v>62992905.316389158</v>
      </c>
      <c r="S41" s="87">
        <f t="shared" si="2"/>
        <v>66267068.856042638</v>
      </c>
      <c r="T41" s="150">
        <v>40</v>
      </c>
      <c r="U41" s="69">
        <v>365</v>
      </c>
      <c r="V41" s="70">
        <v>56685</v>
      </c>
      <c r="W41" s="71"/>
      <c r="X41" s="76">
        <f t="shared" ref="X41:X42" si="49">DATE(YEAR(F41),MONTH(F41),1)</f>
        <v>42064</v>
      </c>
      <c r="AF41" s="132" t="s">
        <v>2760</v>
      </c>
      <c r="AG41" s="60">
        <f>MATCH(AF41,'Cat-4'!$A:$A,0)</f>
        <v>666</v>
      </c>
      <c r="AH41" s="60">
        <f>MATCH(X41,'Cat-4'!$1:$1,0)</f>
        <v>39</v>
      </c>
      <c r="AI41" s="60">
        <f>INDEX('Cat-4'!$1:$1048576,Working!AG41,Working!AH41)</f>
        <v>109.2</v>
      </c>
      <c r="AJ41" s="60">
        <f>MATCH($AJ$3,'Cat-4'!$1:$1,0)</f>
        <v>144</v>
      </c>
      <c r="AK41" s="60">
        <f>INDEX('Cat-4'!$1:$1048576,Working!AG41,Working!AJ41)</f>
        <v>131.6</v>
      </c>
      <c r="AL41" s="146">
        <f t="shared" ref="AL41:AL42" si="50">AK41/AI41</f>
        <v>1.2051282051282051</v>
      </c>
      <c r="AM41" s="152">
        <f t="shared" ref="AM41:AM42" si="51">AL41</f>
        <v>1.2051282051282051</v>
      </c>
      <c r="AN41" s="146">
        <f t="shared" si="5"/>
        <v>8.8972222222222221</v>
      </c>
      <c r="AO41" s="169">
        <f>INDEX('EL&amp;SV'!$C$4:$G$50,MATCH(AF41,'EL&amp;SV'!$G$4:$G$50,0),MATCH(IF(P41&gt;5000000,"A",IF(N41&gt;2000000,"B",IF(N41&gt;500000,"C","D"))),'EL&amp;SV'!$C$4:$G$4,0))</f>
        <v>15</v>
      </c>
      <c r="AP41" s="171">
        <f>INDEX('EL&amp;SV'!$G$4:$K$50,MATCH(AF41,'EL&amp;SV'!$G$4:$G$50,0),MATCH(IF(N41&gt;5000000,"A",IF(N41&gt;2000000,"B",IF(N41&gt;500000,"C","D"))),'EL&amp;SV'!$G$4:$K$4,0))</f>
        <v>0.9</v>
      </c>
      <c r="AQ41" s="153">
        <f t="shared" ref="AQ41:AQ42" si="52">AM41*N41</f>
        <v>97807279.653050214</v>
      </c>
      <c r="AR41" s="153">
        <f t="shared" ref="AR41:AR42" si="53">AQ41*(AP41/AO41)*(IF(AN41&gt;AO41,AO41,AN41))</f>
        <v>52212786.121453308</v>
      </c>
      <c r="AS41" s="153">
        <f t="shared" ref="AS41:AS42" si="54">AQ41-AR41</f>
        <v>45594493.531596906</v>
      </c>
      <c r="AT41" s="60">
        <v>0.75</v>
      </c>
      <c r="AU41" s="153">
        <f t="shared" ref="AU41:AU42" si="55">AT41*AS41</f>
        <v>34195870.148697682</v>
      </c>
      <c r="AV41" s="153">
        <f t="shared" ref="AV41:AV42" si="56">IF((AQ41*(1-AP41))&gt;AU41,(AQ41*(1-AP41)),AU41)</f>
        <v>34195870.148697682</v>
      </c>
    </row>
    <row r="42" spans="1:48" x14ac:dyDescent="0.2">
      <c r="A42" s="82">
        <v>38</v>
      </c>
      <c r="B42" s="82" t="s">
        <v>1410</v>
      </c>
      <c r="C42" s="83" t="s">
        <v>42</v>
      </c>
      <c r="D42" s="84" t="s">
        <v>21</v>
      </c>
      <c r="E42" s="88" t="s">
        <v>43</v>
      </c>
      <c r="F42" s="86">
        <v>42085</v>
      </c>
      <c r="G42" s="86" t="s">
        <v>23</v>
      </c>
      <c r="H42" s="89">
        <v>2.375E-2</v>
      </c>
      <c r="I42" s="89">
        <v>4.0342465753424657E-2</v>
      </c>
      <c r="J42" s="84">
        <v>40963074.826430187</v>
      </c>
      <c r="K42" s="84">
        <v>35684636.40036872</v>
      </c>
      <c r="L42" s="87">
        <v>76647711.226798907</v>
      </c>
      <c r="M42" s="87">
        <v>0</v>
      </c>
      <c r="N42" s="87">
        <v>76647711.226798907</v>
      </c>
      <c r="O42" s="84">
        <v>14064330.025794128</v>
      </c>
      <c r="P42" s="84">
        <f t="shared" si="40"/>
        <v>3092157.6652455181</v>
      </c>
      <c r="Q42" s="84">
        <f t="shared" si="1"/>
        <v>17156487.691039644</v>
      </c>
      <c r="R42" s="84">
        <v>59491223.535759263</v>
      </c>
      <c r="S42" s="87">
        <f t="shared" si="2"/>
        <v>62583381.201004781</v>
      </c>
      <c r="T42" s="150">
        <v>40</v>
      </c>
      <c r="U42" s="69">
        <v>365</v>
      </c>
      <c r="V42" s="70">
        <v>56685</v>
      </c>
      <c r="W42" s="71"/>
      <c r="X42" s="76">
        <f t="shared" si="49"/>
        <v>42064</v>
      </c>
      <c r="AF42" s="132" t="s">
        <v>2913</v>
      </c>
      <c r="AG42" s="60">
        <f>MATCH(AF42,'Cat-4'!$A:$A,0)</f>
        <v>743</v>
      </c>
      <c r="AH42" s="60">
        <f>MATCH(X42,'Cat-4'!$1:$1,0)</f>
        <v>39</v>
      </c>
      <c r="AI42" s="60">
        <f>INDEX('Cat-4'!$1:$1048576,Working!AG42,Working!AH42)</f>
        <v>106.7</v>
      </c>
      <c r="AJ42" s="60">
        <f>MATCH($AJ$3,'Cat-4'!$1:$1,0)</f>
        <v>144</v>
      </c>
      <c r="AK42" s="60">
        <f>INDEX('Cat-4'!$1:$1048576,Working!AG42,Working!AJ42)</f>
        <v>129.4</v>
      </c>
      <c r="AL42" s="146">
        <f t="shared" si="50"/>
        <v>1.2127460168697282</v>
      </c>
      <c r="AM42" s="152">
        <f t="shared" si="51"/>
        <v>1.2127460168697282</v>
      </c>
      <c r="AN42" s="146">
        <f t="shared" si="5"/>
        <v>8.8972222222222221</v>
      </c>
      <c r="AO42" s="169">
        <f>INDEX('EL&amp;SV'!$C$4:$G$50,MATCH(AF42,'EL&amp;SV'!$G$4:$G$50,0),MATCH(IF(P42&gt;5000000,"A",IF(N42&gt;2000000,"B",IF(N42&gt;500000,"C","D"))),'EL&amp;SV'!$C$4:$G$4,0))</f>
        <v>15</v>
      </c>
      <c r="AP42" s="171">
        <f>INDEX('EL&amp;SV'!$G$4:$K$50,MATCH(AF42,'EL&amp;SV'!$G$4:$G$50,0),MATCH(IF(N42&gt;5000000,"A",IF(N42&gt;2000000,"B",IF(N42&gt;500000,"C","D"))),'EL&amp;SV'!$G$4:$K$4,0))</f>
        <v>0.9</v>
      </c>
      <c r="AQ42" s="153">
        <f t="shared" si="52"/>
        <v>92954206.492481515</v>
      </c>
      <c r="AR42" s="153">
        <f t="shared" si="53"/>
        <v>49622053.899236381</v>
      </c>
      <c r="AS42" s="153">
        <f t="shared" si="54"/>
        <v>43332152.593245134</v>
      </c>
      <c r="AT42" s="60">
        <v>0.75</v>
      </c>
      <c r="AU42" s="153">
        <f t="shared" si="55"/>
        <v>32499114.44493385</v>
      </c>
      <c r="AV42" s="153">
        <f t="shared" si="56"/>
        <v>32499114.44493385</v>
      </c>
    </row>
    <row r="43" spans="1:48" hidden="1" x14ac:dyDescent="0.25">
      <c r="A43" s="82">
        <v>39</v>
      </c>
      <c r="B43" s="82" t="s">
        <v>1409</v>
      </c>
      <c r="C43" s="83" t="s">
        <v>94</v>
      </c>
      <c r="D43" s="84" t="s">
        <v>24</v>
      </c>
      <c r="E43" s="88" t="s">
        <v>96</v>
      </c>
      <c r="F43" s="86">
        <v>42460</v>
      </c>
      <c r="G43" s="86" t="s">
        <v>25</v>
      </c>
      <c r="H43" s="91">
        <v>1.610917537746806E-2</v>
      </c>
      <c r="I43" s="89">
        <v>1.610917537746806E-2</v>
      </c>
      <c r="J43" s="84">
        <v>36499915.074999996</v>
      </c>
      <c r="K43" s="84">
        <v>36499915.074999996</v>
      </c>
      <c r="L43" s="87">
        <v>72999830.149999991</v>
      </c>
      <c r="M43" s="87">
        <v>0</v>
      </c>
      <c r="N43" s="87">
        <v>72999830.149999991</v>
      </c>
      <c r="O43" s="84">
        <v>7059024.2260495927</v>
      </c>
      <c r="P43" s="84">
        <f t="shared" si="40"/>
        <v>1175967.0664117304</v>
      </c>
      <c r="Q43" s="84">
        <f t="shared" si="1"/>
        <v>8234991.2924613226</v>
      </c>
      <c r="R43" s="84">
        <v>64764838.85753867</v>
      </c>
      <c r="S43" s="87">
        <f t="shared" si="2"/>
        <v>65940805.923950396</v>
      </c>
      <c r="T43" s="85"/>
      <c r="U43" s="69">
        <v>365</v>
      </c>
      <c r="V43" s="70">
        <v>56685</v>
      </c>
      <c r="W43" s="71"/>
      <c r="X43" s="76">
        <f t="shared" ref="X43:X48" si="57">DATE(YEAR(F43),MONTH(F43),1)</f>
        <v>42430</v>
      </c>
      <c r="AN43" s="146">
        <f t="shared" si="5"/>
        <v>7.875</v>
      </c>
      <c r="AP43" s="60"/>
      <c r="AQ43" s="60"/>
      <c r="AU43" s="60"/>
      <c r="AV43" s="60"/>
    </row>
    <row r="44" spans="1:48" x14ac:dyDescent="0.2">
      <c r="A44" s="82">
        <v>40</v>
      </c>
      <c r="B44" s="82" t="s">
        <v>1410</v>
      </c>
      <c r="C44" s="83" t="s">
        <v>67</v>
      </c>
      <c r="D44" s="84" t="s">
        <v>21</v>
      </c>
      <c r="E44" s="85" t="s">
        <v>68</v>
      </c>
      <c r="F44" s="86">
        <v>42085</v>
      </c>
      <c r="G44" s="86" t="s">
        <v>23</v>
      </c>
      <c r="H44" s="89">
        <v>2.375E-2</v>
      </c>
      <c r="I44" s="89">
        <v>4.0342465753424657E-2</v>
      </c>
      <c r="J44" s="84">
        <v>36887814.488310717</v>
      </c>
      <c r="K44" s="84">
        <v>32134507.802385487</v>
      </c>
      <c r="L44" s="87">
        <v>69022322.290696204</v>
      </c>
      <c r="M44" s="87">
        <v>0</v>
      </c>
      <c r="N44" s="87">
        <v>69022322.290696204</v>
      </c>
      <c r="O44" s="84">
        <v>12665123.384710627</v>
      </c>
      <c r="P44" s="84">
        <f t="shared" si="40"/>
        <v>2784530.6732342509</v>
      </c>
      <c r="Q44" s="84">
        <f t="shared" si="1"/>
        <v>15449654.057944877</v>
      </c>
      <c r="R44" s="84">
        <v>53572668.232751325</v>
      </c>
      <c r="S44" s="87">
        <f t="shared" si="2"/>
        <v>56357198.905985579</v>
      </c>
      <c r="T44" s="150">
        <v>40</v>
      </c>
      <c r="U44" s="69">
        <v>365</v>
      </c>
      <c r="V44" s="70">
        <v>56685</v>
      </c>
      <c r="W44" s="71"/>
      <c r="X44" s="76">
        <f t="shared" si="57"/>
        <v>42064</v>
      </c>
      <c r="AF44" s="132" t="s">
        <v>2871</v>
      </c>
      <c r="AG44" s="60">
        <f>MATCH(AF44,'Cat-4'!$A:$A,0)</f>
        <v>722</v>
      </c>
      <c r="AH44" s="60">
        <f>MATCH(X44,'Cat-4'!$1:$1,0)</f>
        <v>39</v>
      </c>
      <c r="AI44" s="60">
        <f>INDEX('Cat-4'!$1:$1048576,Working!AG44,Working!AH44)</f>
        <v>109.4</v>
      </c>
      <c r="AJ44" s="60">
        <f>MATCH($AJ$3,'Cat-4'!$1:$1,0)</f>
        <v>144</v>
      </c>
      <c r="AK44" s="60">
        <f>INDEX('Cat-4'!$1:$1048576,Working!AG44,Working!AJ44)</f>
        <v>129.19999999999999</v>
      </c>
      <c r="AL44" s="146">
        <f>AK44/AI44</f>
        <v>1.1809872029250454</v>
      </c>
      <c r="AM44" s="152">
        <f>AL44</f>
        <v>1.1809872029250454</v>
      </c>
      <c r="AN44" s="146">
        <f t="shared" si="5"/>
        <v>8.8972222222222221</v>
      </c>
      <c r="AO44" s="169">
        <f>INDEX('EL&amp;SV'!$C$4:$G$50,MATCH(AF44,'EL&amp;SV'!$G$4:$G$50,0),MATCH(IF(P44&gt;5000000,"A",IF(N44&gt;2000000,"B",IF(N44&gt;500000,"C","D"))),'EL&amp;SV'!$C$4:$G$4,0))</f>
        <v>15</v>
      </c>
      <c r="AP44" s="171">
        <f>INDEX('EL&amp;SV'!$G$4:$K$50,MATCH(AF44,'EL&amp;SV'!$G$4:$G$50,0),MATCH(IF(N44&gt;5000000,"A",IF(N44&gt;2000000,"B",IF(N44&gt;500000,"C","D"))),'EL&amp;SV'!$G$4:$K$4,0))</f>
        <v>0.9</v>
      </c>
      <c r="AQ44" s="153">
        <f>AM44*N44</f>
        <v>81514479.34148033</v>
      </c>
      <c r="AR44" s="153">
        <f>AQ44*(AP44/AO44)*(IF(AN44&gt;AO44,AO44,AN44))</f>
        <v>43515146.221793585</v>
      </c>
      <c r="AS44" s="153">
        <f>AQ44-AR44</f>
        <v>37999333.119686745</v>
      </c>
      <c r="AT44" s="60">
        <v>0.75</v>
      </c>
      <c r="AU44" s="153">
        <f>AT44*AS44</f>
        <v>28499499.839765057</v>
      </c>
      <c r="AV44" s="153">
        <f>IF((AQ44*(1-AP44))&gt;AU44,(AQ44*(1-AP44)),AU44)</f>
        <v>28499499.839765057</v>
      </c>
    </row>
    <row r="45" spans="1:48" hidden="1" x14ac:dyDescent="0.25">
      <c r="A45" s="82">
        <v>41</v>
      </c>
      <c r="B45" s="82" t="s">
        <v>1409</v>
      </c>
      <c r="C45" s="83"/>
      <c r="D45" s="84" t="s">
        <v>109</v>
      </c>
      <c r="E45" s="85" t="s">
        <v>123</v>
      </c>
      <c r="F45" s="86">
        <v>41465</v>
      </c>
      <c r="G45" s="86" t="s">
        <v>1349</v>
      </c>
      <c r="H45" s="89"/>
      <c r="I45" s="89">
        <v>1.1111111111111112E-2</v>
      </c>
      <c r="J45" s="84"/>
      <c r="K45" s="84"/>
      <c r="L45" s="87">
        <v>63289800</v>
      </c>
      <c r="M45" s="87"/>
      <c r="N45" s="87">
        <v>63289800</v>
      </c>
      <c r="O45" s="84">
        <v>6185464.5463013705</v>
      </c>
      <c r="P45" s="84">
        <v>703220</v>
      </c>
      <c r="Q45" s="84">
        <f t="shared" si="1"/>
        <v>6888684.5463013705</v>
      </c>
      <c r="R45" s="84">
        <v>56401115.453698628</v>
      </c>
      <c r="S45" s="87">
        <f t="shared" si="2"/>
        <v>57104335.453698628</v>
      </c>
      <c r="T45" s="85">
        <v>90</v>
      </c>
      <c r="U45" s="69">
        <v>365</v>
      </c>
      <c r="V45" s="70">
        <v>56685</v>
      </c>
      <c r="W45" s="71"/>
      <c r="X45" s="76">
        <f t="shared" si="57"/>
        <v>41456</v>
      </c>
      <c r="AN45" s="146">
        <f t="shared" si="5"/>
        <v>10.597222222222221</v>
      </c>
      <c r="AP45" s="60"/>
      <c r="AQ45" s="60"/>
      <c r="AU45" s="60"/>
      <c r="AV45" s="60"/>
    </row>
    <row r="46" spans="1:48" x14ac:dyDescent="0.2">
      <c r="A46" s="82">
        <v>42</v>
      </c>
      <c r="B46" s="82" t="s">
        <v>1410</v>
      </c>
      <c r="C46" s="83" t="s">
        <v>85</v>
      </c>
      <c r="D46" s="84" t="s">
        <v>21</v>
      </c>
      <c r="E46" s="88" t="s">
        <v>86</v>
      </c>
      <c r="F46" s="86">
        <v>42085</v>
      </c>
      <c r="G46" s="86" t="s">
        <v>23</v>
      </c>
      <c r="H46" s="89">
        <v>2.375E-2</v>
      </c>
      <c r="I46" s="89">
        <v>4.0342465753424657E-2</v>
      </c>
      <c r="J46" s="84">
        <v>30259405.231429301</v>
      </c>
      <c r="K46" s="84">
        <v>26360225.103957869</v>
      </c>
      <c r="L46" s="87">
        <v>56619630.33538717</v>
      </c>
      <c r="M46" s="87">
        <v>0</v>
      </c>
      <c r="N46" s="87">
        <v>56619630.33538717</v>
      </c>
      <c r="O46" s="84">
        <v>10389314.360856317</v>
      </c>
      <c r="P46" s="84">
        <f>N46*I46/365*U46</f>
        <v>2284175.4977769209</v>
      </c>
      <c r="Q46" s="84">
        <f t="shared" si="1"/>
        <v>12673489.858633239</v>
      </c>
      <c r="R46" s="84">
        <v>43946140.476753935</v>
      </c>
      <c r="S46" s="87">
        <f t="shared" si="2"/>
        <v>46230315.974530853</v>
      </c>
      <c r="T46" s="150">
        <v>40</v>
      </c>
      <c r="U46" s="69">
        <v>365</v>
      </c>
      <c r="V46" s="70">
        <f>V45</f>
        <v>56685</v>
      </c>
      <c r="W46" s="71">
        <f>(V46-F46)/365</f>
        <v>40</v>
      </c>
      <c r="X46" s="76">
        <f t="shared" si="57"/>
        <v>42064</v>
      </c>
      <c r="AF46" s="132" t="s">
        <v>2897</v>
      </c>
      <c r="AG46" s="60">
        <f>MATCH(AF46,'Cat-4'!$A:$A,0)</f>
        <v>735</v>
      </c>
      <c r="AH46" s="60">
        <f>MATCH(X46,'Cat-4'!$1:$1,0)</f>
        <v>39</v>
      </c>
      <c r="AI46" s="60">
        <f>INDEX('Cat-4'!$1:$1048576,Working!AG46,Working!AH46)</f>
        <v>108.7</v>
      </c>
      <c r="AJ46" s="60">
        <f>MATCH($AJ$3,'Cat-4'!$1:$1,0)</f>
        <v>144</v>
      </c>
      <c r="AK46" s="60">
        <f>INDEX('Cat-4'!$1:$1048576,Working!AG46,Working!AJ46)</f>
        <v>133</v>
      </c>
      <c r="AL46" s="146">
        <f>AK46/AI46</f>
        <v>1.2235510579576816</v>
      </c>
      <c r="AM46" s="152">
        <f>AL46</f>
        <v>1.2235510579576816</v>
      </c>
      <c r="AN46" s="146">
        <f t="shared" si="5"/>
        <v>8.8972222222222221</v>
      </c>
      <c r="AO46" s="169">
        <f>INDEX('EL&amp;SV'!$C$4:$G$50,MATCH(AF46,'EL&amp;SV'!$G$4:$G$50,0),MATCH(IF(P46&gt;5000000,"A",IF(N46&gt;2000000,"B",IF(N46&gt;500000,"C","D"))),'EL&amp;SV'!$C$4:$G$4,0))</f>
        <v>15</v>
      </c>
      <c r="AP46" s="171">
        <f>INDEX('EL&amp;SV'!$G$4:$K$50,MATCH(AF46,'EL&amp;SV'!$G$4:$G$50,0),MATCH(IF(N46&gt;5000000,"A",IF(N46&gt;2000000,"B",IF(N46&gt;500000,"C","D"))),'EL&amp;SV'!$G$4:$K$4,0))</f>
        <v>0.9</v>
      </c>
      <c r="AQ46" s="153">
        <f>AM46*N46</f>
        <v>69277008.598035812</v>
      </c>
      <c r="AR46" s="153">
        <f>AQ46*(AP46/AO46)*(IF(AN46&gt;AO46,AO46,AN46))</f>
        <v>36982376.42325145</v>
      </c>
      <c r="AS46" s="153">
        <f>AQ46-AR46</f>
        <v>32294632.174784362</v>
      </c>
      <c r="AT46" s="60">
        <v>0.75</v>
      </c>
      <c r="AU46" s="153">
        <f>AT46*AS46</f>
        <v>24220974.131088272</v>
      </c>
      <c r="AV46" s="153">
        <f>IF((AQ46*(1-AP46))&gt;AU46,(AQ46*(1-AP46)),AU46)</f>
        <v>24220974.131088272</v>
      </c>
    </row>
    <row r="47" spans="1:48" hidden="1" x14ac:dyDescent="0.25">
      <c r="A47" s="82">
        <v>43</v>
      </c>
      <c r="B47" s="82" t="s">
        <v>1409</v>
      </c>
      <c r="C47" s="83" t="s">
        <v>102</v>
      </c>
      <c r="D47" s="84" t="s">
        <v>32</v>
      </c>
      <c r="E47" s="84" t="s">
        <v>32</v>
      </c>
      <c r="F47" s="86">
        <v>42460</v>
      </c>
      <c r="G47" s="86" t="s">
        <v>25</v>
      </c>
      <c r="H47" s="91">
        <v>0.10587786259541984</v>
      </c>
      <c r="I47" s="89">
        <v>0.10587786259541984</v>
      </c>
      <c r="J47" s="84">
        <v>25614349.199999996</v>
      </c>
      <c r="K47" s="84">
        <v>25614349.199999996</v>
      </c>
      <c r="L47" s="87">
        <v>51228698.399999991</v>
      </c>
      <c r="M47" s="87">
        <v>0</v>
      </c>
      <c r="N47" s="87">
        <v>51228698.399999991</v>
      </c>
      <c r="O47" s="84">
        <v>32558770.773948085</v>
      </c>
      <c r="P47" s="84">
        <f>N47*I47/365*U47</f>
        <v>5423985.0901374035</v>
      </c>
      <c r="Q47" s="84">
        <f t="shared" si="1"/>
        <v>37982755.864085488</v>
      </c>
      <c r="R47" s="84">
        <v>13245942.535914503</v>
      </c>
      <c r="S47" s="87">
        <f t="shared" si="2"/>
        <v>18669927.626051906</v>
      </c>
      <c r="T47" s="85"/>
      <c r="U47" s="69">
        <v>365</v>
      </c>
      <c r="V47" s="70">
        <v>56685</v>
      </c>
      <c r="W47" s="71"/>
      <c r="X47" s="76">
        <f t="shared" si="57"/>
        <v>42430</v>
      </c>
      <c r="AN47" s="146">
        <f t="shared" si="5"/>
        <v>7.875</v>
      </c>
      <c r="AP47" s="60"/>
      <c r="AQ47" s="60"/>
      <c r="AU47" s="60"/>
      <c r="AV47" s="60"/>
    </row>
    <row r="48" spans="1:48" x14ac:dyDescent="0.2">
      <c r="A48" s="82">
        <v>44</v>
      </c>
      <c r="B48" s="82" t="s">
        <v>1410</v>
      </c>
      <c r="C48" s="83" t="s">
        <v>69</v>
      </c>
      <c r="D48" s="84" t="s">
        <v>21</v>
      </c>
      <c r="E48" s="85" t="s">
        <v>70</v>
      </c>
      <c r="F48" s="86">
        <v>42085</v>
      </c>
      <c r="G48" s="86" t="s">
        <v>23</v>
      </c>
      <c r="H48" s="89">
        <v>2.375E-2</v>
      </c>
      <c r="I48" s="89">
        <v>4.0342465753424657E-2</v>
      </c>
      <c r="J48" s="84">
        <v>27367371.443319812</v>
      </c>
      <c r="K48" s="84">
        <v>23840854.313958466</v>
      </c>
      <c r="L48" s="87">
        <v>51208225.757278278</v>
      </c>
      <c r="M48" s="87">
        <v>0</v>
      </c>
      <c r="N48" s="87">
        <v>51208225.757278278</v>
      </c>
      <c r="O48" s="84">
        <v>9396358.6851882525</v>
      </c>
      <c r="P48" s="84">
        <f>N48*I48/365*U48</f>
        <v>2065866.0939066373</v>
      </c>
      <c r="Q48" s="84">
        <f t="shared" si="1"/>
        <v>11462224.77909489</v>
      </c>
      <c r="R48" s="84">
        <v>39746000.978183389</v>
      </c>
      <c r="S48" s="87">
        <f t="shared" si="2"/>
        <v>41811867.07209003</v>
      </c>
      <c r="T48" s="150">
        <v>40</v>
      </c>
      <c r="U48" s="69">
        <v>365</v>
      </c>
      <c r="V48" s="70">
        <v>56685</v>
      </c>
      <c r="W48" s="71"/>
      <c r="X48" s="76">
        <f t="shared" si="57"/>
        <v>42064</v>
      </c>
      <c r="AF48" s="132" t="s">
        <v>2871</v>
      </c>
      <c r="AG48" s="60">
        <f>MATCH(AF48,'Cat-4'!$A:$A,0)</f>
        <v>722</v>
      </c>
      <c r="AH48" s="60">
        <f>MATCH(X48,'Cat-4'!$1:$1,0)</f>
        <v>39</v>
      </c>
      <c r="AI48" s="60">
        <f>INDEX('Cat-4'!$1:$1048576,Working!AG48,Working!AH48)</f>
        <v>109.4</v>
      </c>
      <c r="AJ48" s="60">
        <f>MATCH($AJ$3,'Cat-4'!$1:$1,0)</f>
        <v>144</v>
      </c>
      <c r="AK48" s="60">
        <f>INDEX('Cat-4'!$1:$1048576,Working!AG48,Working!AJ48)</f>
        <v>129.19999999999999</v>
      </c>
      <c r="AL48" s="146">
        <f>AK48/AI48</f>
        <v>1.1809872029250454</v>
      </c>
      <c r="AM48" s="152">
        <f>AL48</f>
        <v>1.1809872029250454</v>
      </c>
      <c r="AN48" s="146">
        <f t="shared" si="5"/>
        <v>8.8972222222222221</v>
      </c>
      <c r="AO48" s="169">
        <f>INDEX('EL&amp;SV'!$C$4:$G$50,MATCH(AF48,'EL&amp;SV'!$G$4:$G$50,0),MATCH(IF(P48&gt;5000000,"A",IF(N48&gt;2000000,"B",IF(N48&gt;500000,"C","D"))),'EL&amp;SV'!$C$4:$G$4,0))</f>
        <v>15</v>
      </c>
      <c r="AP48" s="171">
        <f>INDEX('EL&amp;SV'!$G$4:$K$50,MATCH(AF48,'EL&amp;SV'!$G$4:$G$50,0),MATCH(IF(N48&gt;5000000,"A",IF(N48&gt;2000000,"B",IF(N48&gt;500000,"C","D"))),'EL&amp;SV'!$G$4:$K$4,0))</f>
        <v>0.9</v>
      </c>
      <c r="AQ48" s="153">
        <f>AM48*N48</f>
        <v>60476259.303842343</v>
      </c>
      <c r="AR48" s="153">
        <f>AQ48*(AP48/AO48)*(IF(AN48&gt;AO48,AO48,AN48))</f>
        <v>32284243.091701172</v>
      </c>
      <c r="AS48" s="153">
        <f>AQ48-AR48</f>
        <v>28192016.212141171</v>
      </c>
      <c r="AT48" s="60">
        <v>0.75</v>
      </c>
      <c r="AU48" s="153">
        <f>AT48*AS48</f>
        <v>21144012.159105878</v>
      </c>
      <c r="AV48" s="153">
        <f>IF((AQ48*(1-AP48))&gt;AU48,(AQ48*(1-AP48)),AU48)</f>
        <v>21144012.159105878</v>
      </c>
    </row>
    <row r="49" spans="1:48" hidden="1" x14ac:dyDescent="0.25">
      <c r="A49" s="82">
        <v>45</v>
      </c>
      <c r="B49" s="82" t="s">
        <v>1409</v>
      </c>
      <c r="C49" s="83"/>
      <c r="D49" s="84" t="s">
        <v>109</v>
      </c>
      <c r="E49" s="85" t="s">
        <v>116</v>
      </c>
      <c r="F49" s="86">
        <v>39797</v>
      </c>
      <c r="G49" s="86" t="s">
        <v>1348</v>
      </c>
      <c r="H49" s="89"/>
      <c r="I49" s="89">
        <v>1.1111470496274974E-2</v>
      </c>
      <c r="J49" s="84"/>
      <c r="K49" s="84"/>
      <c r="L49" s="87">
        <v>45762057</v>
      </c>
      <c r="M49" s="87"/>
      <c r="N49" s="87">
        <v>45762057</v>
      </c>
      <c r="O49" s="84">
        <v>6759264.0068951044</v>
      </c>
      <c r="P49" s="84">
        <v>508483.74620435364</v>
      </c>
      <c r="Q49" s="84">
        <f t="shared" si="1"/>
        <v>7267747.7530994583</v>
      </c>
      <c r="R49" s="84">
        <v>38494309.246900544</v>
      </c>
      <c r="S49" s="87">
        <f t="shared" si="2"/>
        <v>39002792.993104897</v>
      </c>
      <c r="T49" s="85">
        <v>90</v>
      </c>
      <c r="U49" s="69">
        <v>365</v>
      </c>
      <c r="V49" s="70">
        <v>56685</v>
      </c>
      <c r="W49" s="71"/>
      <c r="X49" s="76">
        <f t="shared" ref="X49:X50" si="58">DATE(YEAR(F49),MONTH(F49),1)</f>
        <v>39783</v>
      </c>
      <c r="AN49" s="146">
        <f t="shared" si="5"/>
        <v>15.166666666666666</v>
      </c>
      <c r="AP49" s="60"/>
      <c r="AQ49" s="60"/>
      <c r="AU49" s="60"/>
      <c r="AV49" s="60"/>
    </row>
    <row r="50" spans="1:48" hidden="1" x14ac:dyDescent="0.25">
      <c r="A50" s="82">
        <v>46</v>
      </c>
      <c r="B50" s="82" t="s">
        <v>1409</v>
      </c>
      <c r="C50" s="83" t="s">
        <v>104</v>
      </c>
      <c r="D50" s="84" t="s">
        <v>28</v>
      </c>
      <c r="E50" s="88" t="s">
        <v>105</v>
      </c>
      <c r="F50" s="86">
        <v>42825</v>
      </c>
      <c r="G50" s="86" t="s">
        <v>27</v>
      </c>
      <c r="H50" s="91">
        <v>0</v>
      </c>
      <c r="I50" s="89">
        <v>0</v>
      </c>
      <c r="J50" s="84"/>
      <c r="K50" s="84"/>
      <c r="L50" s="87">
        <v>45464000</v>
      </c>
      <c r="M50" s="87">
        <v>0</v>
      </c>
      <c r="N50" s="87">
        <v>45464000</v>
      </c>
      <c r="O50" s="84">
        <v>0</v>
      </c>
      <c r="P50" s="84">
        <f>N50*I50/365*U50</f>
        <v>0</v>
      </c>
      <c r="Q50" s="84">
        <f t="shared" si="1"/>
        <v>0</v>
      </c>
      <c r="R50" s="84">
        <v>45464000</v>
      </c>
      <c r="S50" s="87">
        <f t="shared" si="2"/>
        <v>45464000</v>
      </c>
      <c r="T50" s="85"/>
      <c r="U50" s="69">
        <v>365</v>
      </c>
      <c r="V50" s="70">
        <v>56685</v>
      </c>
      <c r="W50" s="71"/>
      <c r="X50" s="76">
        <f t="shared" si="58"/>
        <v>42795</v>
      </c>
      <c r="AN50" s="146">
        <f t="shared" si="5"/>
        <v>6.875</v>
      </c>
      <c r="AP50" s="60"/>
      <c r="AQ50" s="60"/>
      <c r="AU50" s="60"/>
      <c r="AV50" s="60"/>
    </row>
    <row r="51" spans="1:48" x14ac:dyDescent="0.2">
      <c r="A51" s="82">
        <v>47</v>
      </c>
      <c r="B51" s="82" t="s">
        <v>1410</v>
      </c>
      <c r="C51" s="83" t="s">
        <v>73</v>
      </c>
      <c r="D51" s="84" t="s">
        <v>21</v>
      </c>
      <c r="E51" s="85" t="s">
        <v>74</v>
      </c>
      <c r="F51" s="86">
        <v>42085</v>
      </c>
      <c r="G51" s="86" t="s">
        <v>23</v>
      </c>
      <c r="H51" s="89">
        <v>2.375E-2</v>
      </c>
      <c r="I51" s="89">
        <v>4.0342465753424657E-2</v>
      </c>
      <c r="J51" s="84">
        <v>23359708.769397832</v>
      </c>
      <c r="K51" s="84">
        <v>20349612.849781051</v>
      </c>
      <c r="L51" s="87">
        <v>43709321.619178884</v>
      </c>
      <c r="M51" s="87">
        <v>0</v>
      </c>
      <c r="N51" s="87">
        <v>43709321.619178884</v>
      </c>
      <c r="O51" s="84">
        <v>8020361.1382041257</v>
      </c>
      <c r="P51" s="84">
        <f>N51*I51/365*U51</f>
        <v>1763341.8105271482</v>
      </c>
      <c r="Q51" s="84">
        <f t="shared" si="1"/>
        <v>9783702.9487312734</v>
      </c>
      <c r="R51" s="84">
        <v>33925618.67044761</v>
      </c>
      <c r="S51" s="87">
        <f t="shared" si="2"/>
        <v>35688960.480974756</v>
      </c>
      <c r="T51" s="150">
        <v>40</v>
      </c>
      <c r="U51" s="69">
        <v>365</v>
      </c>
      <c r="V51" s="70">
        <f>V49</f>
        <v>56685</v>
      </c>
      <c r="W51" s="71">
        <f>(V51-F51)/365</f>
        <v>40</v>
      </c>
      <c r="X51" s="76">
        <f t="shared" ref="X51:X55" si="59">DATE(YEAR(F51),MONTH(F51),1)</f>
        <v>42064</v>
      </c>
      <c r="AF51" s="132" t="s">
        <v>2764</v>
      </c>
      <c r="AG51" s="60">
        <f>MATCH(AF51,'Cat-4'!$A:$A,0)</f>
        <v>668</v>
      </c>
      <c r="AH51" s="60">
        <f>MATCH(X51,'Cat-4'!$1:$1,0)</f>
        <v>39</v>
      </c>
      <c r="AI51" s="60">
        <f>INDEX('Cat-4'!$1:$1048576,Working!AG51,Working!AH51)</f>
        <v>105.2</v>
      </c>
      <c r="AJ51" s="60">
        <f>MATCH($AJ$3,'Cat-4'!$1:$1,0)</f>
        <v>144</v>
      </c>
      <c r="AK51" s="60">
        <f>INDEX('Cat-4'!$1:$1048576,Working!AG51,Working!AJ51)</f>
        <v>141.69999999999999</v>
      </c>
      <c r="AL51" s="146">
        <f t="shared" ref="AL51:AL52" si="60">AK51/AI51</f>
        <v>1.3469581749049429</v>
      </c>
      <c r="AM51" s="152">
        <f t="shared" ref="AM51:AM52" si="61">AL51</f>
        <v>1.3469581749049429</v>
      </c>
      <c r="AN51" s="146">
        <f t="shared" si="5"/>
        <v>8.8972222222222221</v>
      </c>
      <c r="AO51" s="169">
        <f>INDEX('EL&amp;SV'!$C$4:$G$50,MATCH(AF51,'EL&amp;SV'!$G$4:$G$50,0),MATCH(IF(P51&gt;5000000,"A",IF(N51&gt;2000000,"B",IF(N51&gt;500000,"C","D"))),'EL&amp;SV'!$C$4:$G$4,0))</f>
        <v>15</v>
      </c>
      <c r="AP51" s="171">
        <f>INDEX('EL&amp;SV'!$G$4:$K$50,MATCH(AF51,'EL&amp;SV'!$G$4:$G$50,0),MATCH(IF(N51&gt;5000000,"A",IF(N51&gt;2000000,"B",IF(N51&gt;500000,"C","D"))),'EL&amp;SV'!$G$4:$K$4,0))</f>
        <v>0.9</v>
      </c>
      <c r="AQ51" s="153">
        <f t="shared" ref="AQ51:AQ52" si="62">AM51*N51</f>
        <v>58874628.074502349</v>
      </c>
      <c r="AR51" s="153">
        <f t="shared" ref="AR51:AR52" si="63">AQ51*(AP51/AO51)*(IF(AN51&gt;AO51,AO51,AN51))</f>
        <v>31429238.953771841</v>
      </c>
      <c r="AS51" s="153">
        <f t="shared" ref="AS51:AS52" si="64">AQ51-AR51</f>
        <v>27445389.120730508</v>
      </c>
      <c r="AT51" s="60">
        <v>0.75</v>
      </c>
      <c r="AU51" s="153">
        <f t="shared" ref="AU51:AU52" si="65">AT51*AS51</f>
        <v>20584041.840547882</v>
      </c>
      <c r="AV51" s="153">
        <f t="shared" ref="AV51:AV52" si="66">IF((AQ51*(1-AP51))&gt;AU51,(AQ51*(1-AP51)),AU51)</f>
        <v>20584041.840547882</v>
      </c>
    </row>
    <row r="52" spans="1:48" x14ac:dyDescent="0.2">
      <c r="A52" s="82">
        <v>48</v>
      </c>
      <c r="B52" s="82" t="s">
        <v>1410</v>
      </c>
      <c r="C52" s="83" t="s">
        <v>52</v>
      </c>
      <c r="D52" s="84" t="s">
        <v>21</v>
      </c>
      <c r="E52" s="88" t="s">
        <v>53</v>
      </c>
      <c r="F52" s="86">
        <v>42085</v>
      </c>
      <c r="G52" s="86" t="s">
        <v>23</v>
      </c>
      <c r="H52" s="89">
        <v>2.375E-2</v>
      </c>
      <c r="I52" s="89">
        <v>4.0342465753424657E-2</v>
      </c>
      <c r="J52" s="84">
        <v>23148553.857368566</v>
      </c>
      <c r="K52" s="84">
        <v>20165667.03292419</v>
      </c>
      <c r="L52" s="87">
        <v>43314220.890292756</v>
      </c>
      <c r="M52" s="87">
        <v>0</v>
      </c>
      <c r="N52" s="87">
        <v>43314220.890292756</v>
      </c>
      <c r="O52" s="84">
        <v>7947862.8606228977</v>
      </c>
      <c r="P52" s="84">
        <f>N52*I52/365*U52</f>
        <v>1747402.4729029066</v>
      </c>
      <c r="Q52" s="84">
        <f t="shared" si="1"/>
        <v>9695265.3335258048</v>
      </c>
      <c r="R52" s="84">
        <v>33618955.55676695</v>
      </c>
      <c r="S52" s="87">
        <f t="shared" si="2"/>
        <v>35366358.029669859</v>
      </c>
      <c r="T52" s="150">
        <v>40</v>
      </c>
      <c r="U52" s="69">
        <v>365</v>
      </c>
      <c r="V52" s="70">
        <v>56685</v>
      </c>
      <c r="W52" s="71"/>
      <c r="X52" s="76">
        <f t="shared" si="59"/>
        <v>42064</v>
      </c>
      <c r="AF52" s="132" t="s">
        <v>2776</v>
      </c>
      <c r="AG52" s="60">
        <f>MATCH(AF52,'Cat-4'!$A:$A,0)</f>
        <v>674</v>
      </c>
      <c r="AH52" s="60">
        <f>MATCH(X52,'Cat-4'!$1:$1,0)</f>
        <v>39</v>
      </c>
      <c r="AI52" s="60">
        <f>INDEX('Cat-4'!$1:$1048576,Working!AG52,Working!AH52)</f>
        <v>109.1</v>
      </c>
      <c r="AJ52" s="60">
        <f>MATCH($AJ$3,'Cat-4'!$1:$1,0)</f>
        <v>144</v>
      </c>
      <c r="AK52" s="60">
        <f>INDEX('Cat-4'!$1:$1048576,Working!AG52,Working!AJ52)</f>
        <v>127.4</v>
      </c>
      <c r="AL52" s="146">
        <f t="shared" si="60"/>
        <v>1.167736021998167</v>
      </c>
      <c r="AM52" s="152">
        <f t="shared" si="61"/>
        <v>1.167736021998167</v>
      </c>
      <c r="AN52" s="146">
        <f t="shared" si="5"/>
        <v>8.8972222222222221</v>
      </c>
      <c r="AO52" s="169">
        <f>INDEX('EL&amp;SV'!$C$4:$G$50,MATCH(AF52,'EL&amp;SV'!$G$4:$G$50,0),MATCH(IF(P52&gt;5000000,"A",IF(N52&gt;2000000,"B",IF(N52&gt;500000,"C","D"))),'EL&amp;SV'!$C$4:$G$4,0))</f>
        <v>15</v>
      </c>
      <c r="AP52" s="171">
        <f>INDEX('EL&amp;SV'!$G$4:$K$50,MATCH(AF52,'EL&amp;SV'!$G$4:$G$50,0),MATCH(IF(N52&gt;5000000,"A",IF(N52&gt;2000000,"B",IF(N52&gt;500000,"C","D"))),'EL&amp;SV'!$G$4:$K$4,0))</f>
        <v>0.95</v>
      </c>
      <c r="AQ52" s="153">
        <f t="shared" si="62"/>
        <v>50579575.998380363</v>
      </c>
      <c r="AR52" s="153">
        <f t="shared" si="63"/>
        <v>28501122.745679937</v>
      </c>
      <c r="AS52" s="153">
        <f t="shared" si="64"/>
        <v>22078453.252700426</v>
      </c>
      <c r="AT52" s="60">
        <v>0.75</v>
      </c>
      <c r="AU52" s="153">
        <f t="shared" si="65"/>
        <v>16558839.939525319</v>
      </c>
      <c r="AV52" s="153">
        <f t="shared" si="66"/>
        <v>16558839.939525319</v>
      </c>
    </row>
    <row r="53" spans="1:48" hidden="1" x14ac:dyDescent="0.25">
      <c r="A53" s="82">
        <v>49</v>
      </c>
      <c r="B53" s="82" t="s">
        <v>1409</v>
      </c>
      <c r="C53" s="83" t="s">
        <v>94</v>
      </c>
      <c r="D53" s="84" t="s">
        <v>26</v>
      </c>
      <c r="E53" s="85" t="s">
        <v>98</v>
      </c>
      <c r="F53" s="86">
        <v>43908</v>
      </c>
      <c r="G53" s="86" t="s">
        <v>36</v>
      </c>
      <c r="H53" s="91">
        <v>3.7991673057959897E-2</v>
      </c>
      <c r="I53" s="89">
        <v>3.7991673057959897E-2</v>
      </c>
      <c r="J53" s="84"/>
      <c r="K53" s="84"/>
      <c r="L53" s="87">
        <v>39561055.140000001</v>
      </c>
      <c r="M53" s="87">
        <v>0</v>
      </c>
      <c r="N53" s="87">
        <v>39561055.140000001</v>
      </c>
      <c r="O53" s="84">
        <v>3063630.3027229095</v>
      </c>
      <c r="P53" s="84">
        <f>N53*I53/365*U53</f>
        <v>1502990.6727068038</v>
      </c>
      <c r="Q53" s="84">
        <f t="shared" si="1"/>
        <v>4566620.9754297137</v>
      </c>
      <c r="R53" s="84">
        <v>34994434.164570287</v>
      </c>
      <c r="S53" s="87">
        <f t="shared" si="2"/>
        <v>36497424.837277092</v>
      </c>
      <c r="T53" s="85"/>
      <c r="U53" s="69">
        <v>365</v>
      </c>
      <c r="V53" s="70">
        <v>56685</v>
      </c>
      <c r="W53" s="71"/>
      <c r="X53" s="76">
        <f t="shared" si="59"/>
        <v>43891</v>
      </c>
      <c r="AN53" s="146">
        <f t="shared" si="5"/>
        <v>3.9083333333333332</v>
      </c>
      <c r="AP53" s="60"/>
      <c r="AQ53" s="60"/>
      <c r="AU53" s="60"/>
      <c r="AV53" s="60"/>
    </row>
    <row r="54" spans="1:48" hidden="1" x14ac:dyDescent="0.25">
      <c r="A54" s="82">
        <v>50</v>
      </c>
      <c r="B54" s="82" t="s">
        <v>1409</v>
      </c>
      <c r="C54" s="83"/>
      <c r="D54" s="84" t="s">
        <v>109</v>
      </c>
      <c r="E54" s="85" t="s">
        <v>125</v>
      </c>
      <c r="F54" s="86">
        <v>39937</v>
      </c>
      <c r="G54" s="86" t="s">
        <v>1353</v>
      </c>
      <c r="H54" s="89"/>
      <c r="I54" s="89">
        <v>1.1111468876224004E-2</v>
      </c>
      <c r="J54" s="84"/>
      <c r="K54" s="84"/>
      <c r="L54" s="87">
        <v>37148662.805</v>
      </c>
      <c r="M54" s="87"/>
      <c r="N54" s="87">
        <v>37148662.805</v>
      </c>
      <c r="O54" s="84">
        <v>5328705.9932842785</v>
      </c>
      <c r="P54" s="84">
        <v>412776.21055109781</v>
      </c>
      <c r="Q54" s="84">
        <f t="shared" si="1"/>
        <v>5741482.2038353765</v>
      </c>
      <c r="R54" s="84">
        <v>31407180.601164624</v>
      </c>
      <c r="S54" s="87">
        <f t="shared" si="2"/>
        <v>31819956.811715722</v>
      </c>
      <c r="T54" s="85">
        <v>90</v>
      </c>
      <c r="U54" s="69">
        <v>365</v>
      </c>
      <c r="V54" s="70">
        <f>V52</f>
        <v>56685</v>
      </c>
      <c r="W54" s="71">
        <f>(V54-F54)/365</f>
        <v>45.884931506849313</v>
      </c>
      <c r="X54" s="76">
        <f t="shared" si="59"/>
        <v>39934</v>
      </c>
      <c r="AN54" s="146">
        <f t="shared" si="5"/>
        <v>14.780555555555555</v>
      </c>
      <c r="AP54" s="60"/>
      <c r="AQ54" s="60"/>
      <c r="AU54" s="60"/>
      <c r="AV54" s="60"/>
    </row>
    <row r="55" spans="1:48" hidden="1" x14ac:dyDescent="0.25">
      <c r="A55" s="82">
        <v>51</v>
      </c>
      <c r="B55" s="82" t="s">
        <v>1409</v>
      </c>
      <c r="C55" s="83"/>
      <c r="D55" s="84" t="s">
        <v>109</v>
      </c>
      <c r="E55" s="85" t="s">
        <v>116</v>
      </c>
      <c r="F55" s="86">
        <v>41117</v>
      </c>
      <c r="G55" s="86" t="s">
        <v>1350</v>
      </c>
      <c r="H55" s="89"/>
      <c r="I55" s="89">
        <v>1.1111111111111112E-2</v>
      </c>
      <c r="J55" s="84"/>
      <c r="K55" s="84"/>
      <c r="L55" s="87">
        <v>29923417</v>
      </c>
      <c r="M55" s="87"/>
      <c r="N55" s="87">
        <v>29923417</v>
      </c>
      <c r="O55" s="84">
        <v>3218247.5574124814</v>
      </c>
      <c r="P55" s="84">
        <v>332482.41111111111</v>
      </c>
      <c r="Q55" s="84">
        <f t="shared" si="1"/>
        <v>3550729.9685235927</v>
      </c>
      <c r="R55" s="84">
        <v>26372687.031476408</v>
      </c>
      <c r="S55" s="87">
        <f t="shared" si="2"/>
        <v>26705169.442587517</v>
      </c>
      <c r="T55" s="85">
        <v>90</v>
      </c>
      <c r="U55" s="69">
        <v>365</v>
      </c>
      <c r="V55" s="70">
        <v>56685</v>
      </c>
      <c r="W55" s="71"/>
      <c r="X55" s="76">
        <f t="shared" si="59"/>
        <v>41091</v>
      </c>
      <c r="AN55" s="146">
        <f t="shared" si="5"/>
        <v>11.55</v>
      </c>
      <c r="AP55" s="60"/>
      <c r="AQ55" s="60"/>
      <c r="AU55" s="60"/>
      <c r="AV55" s="60"/>
    </row>
    <row r="56" spans="1:48" x14ac:dyDescent="0.2">
      <c r="A56" s="82">
        <v>52</v>
      </c>
      <c r="B56" s="82" t="s">
        <v>1410</v>
      </c>
      <c r="C56" s="83" t="s">
        <v>40</v>
      </c>
      <c r="D56" s="84" t="s">
        <v>21</v>
      </c>
      <c r="E56" s="88" t="s">
        <v>41</v>
      </c>
      <c r="F56" s="86">
        <v>42460</v>
      </c>
      <c r="G56" s="86" t="s">
        <v>25</v>
      </c>
      <c r="H56" s="91">
        <v>2.4376098418277682E-2</v>
      </c>
      <c r="I56" s="89">
        <v>4.140263620386643E-2</v>
      </c>
      <c r="J56" s="84">
        <v>14643184.954999998</v>
      </c>
      <c r="K56" s="84">
        <v>14643184.954999998</v>
      </c>
      <c r="L56" s="87">
        <v>29286369.909999996</v>
      </c>
      <c r="M56" s="87">
        <v>0</v>
      </c>
      <c r="N56" s="87">
        <v>29286369.909999996</v>
      </c>
      <c r="O56" s="84">
        <v>4783925.9513037801</v>
      </c>
      <c r="P56" s="84">
        <f t="shared" ref="P56:P61" si="67">N56*I56/365*U56</f>
        <v>1212532.9191155904</v>
      </c>
      <c r="Q56" s="84">
        <f t="shared" si="1"/>
        <v>5996458.87041937</v>
      </c>
      <c r="R56" s="84">
        <v>23289911.039580628</v>
      </c>
      <c r="S56" s="87">
        <f t="shared" si="2"/>
        <v>24502443.958696216</v>
      </c>
      <c r="T56" s="150"/>
      <c r="U56" s="69">
        <v>365</v>
      </c>
      <c r="V56" s="70">
        <v>56685</v>
      </c>
      <c r="W56" s="71"/>
      <c r="X56" s="76">
        <f t="shared" ref="X56:X65" si="68">DATE(YEAR(F56),MONTH(F56),1)</f>
        <v>42430</v>
      </c>
      <c r="AF56" s="132" t="s">
        <v>2916</v>
      </c>
      <c r="AG56" s="60">
        <f>MATCH(AF56,'Cat-4'!$A:$A,0)</f>
        <v>745</v>
      </c>
      <c r="AH56" s="60">
        <f>MATCH(X56,'Cat-4'!$1:$1,0)</f>
        <v>51</v>
      </c>
      <c r="AI56" s="60">
        <f>INDEX('Cat-4'!$1:$1048576,Working!AG56,Working!AH56)</f>
        <v>101</v>
      </c>
      <c r="AJ56" s="60">
        <f>MATCH($AJ$3,'Cat-4'!$1:$1,0)</f>
        <v>144</v>
      </c>
      <c r="AK56" s="60">
        <f>INDEX('Cat-4'!$1:$1048576,Working!AG56,Working!AJ56)</f>
        <v>120</v>
      </c>
      <c r="AL56" s="146">
        <f>AK56/AI56</f>
        <v>1.1881188118811881</v>
      </c>
      <c r="AM56" s="152">
        <f>AL56</f>
        <v>1.1881188118811881</v>
      </c>
      <c r="AN56" s="146">
        <f t="shared" si="5"/>
        <v>7.875</v>
      </c>
      <c r="AO56" s="169">
        <f>INDEX('EL&amp;SV'!$C$4:$G$50,MATCH(AF56,'EL&amp;SV'!$G$4:$G$50,0),MATCH(IF(P56&gt;5000000,"A",IF(N56&gt;2000000,"B",IF(N56&gt;500000,"C","D"))),'EL&amp;SV'!$C$4:$G$4,0))</f>
        <v>15</v>
      </c>
      <c r="AP56" s="171">
        <f>INDEX('EL&amp;SV'!$G$4:$K$50,MATCH(AF56,'EL&amp;SV'!$G$4:$G$50,0),MATCH(IF(N56&gt;5000000,"A",IF(N56&gt;2000000,"B",IF(N56&gt;500000,"C","D"))),'EL&amp;SV'!$G$4:$K$4,0))</f>
        <v>0.9</v>
      </c>
      <c r="AQ56" s="153">
        <f>AM56*N56</f>
        <v>34795687.021782175</v>
      </c>
      <c r="AR56" s="153">
        <f>AQ56*(AP56/AO56)*(IF(AN56&gt;AO56,AO56,AN56))</f>
        <v>16440962.117792079</v>
      </c>
      <c r="AS56" s="153">
        <f>AQ56-AR56</f>
        <v>18354724.903990097</v>
      </c>
      <c r="AT56" s="60">
        <v>0.75</v>
      </c>
      <c r="AU56" s="153">
        <f>AT56*AS56</f>
        <v>13766043.677992573</v>
      </c>
      <c r="AV56" s="153">
        <f>IF((AQ56*(1-AP56))&gt;AU56,(AQ56*(1-AP56)),AU56)</f>
        <v>13766043.677992573</v>
      </c>
    </row>
    <row r="57" spans="1:48" hidden="1" x14ac:dyDescent="0.25">
      <c r="A57" s="82">
        <v>53</v>
      </c>
      <c r="B57" s="82" t="s">
        <v>1409</v>
      </c>
      <c r="C57" s="83" t="s">
        <v>102</v>
      </c>
      <c r="D57" s="84" t="s">
        <v>32</v>
      </c>
      <c r="E57" s="84" t="s">
        <v>32</v>
      </c>
      <c r="F57" s="86">
        <v>42825</v>
      </c>
      <c r="G57" s="86" t="s">
        <v>27</v>
      </c>
      <c r="H57" s="91">
        <v>0.11915807560137458</v>
      </c>
      <c r="I57" s="89">
        <v>0.11915807560137458</v>
      </c>
      <c r="J57" s="84"/>
      <c r="K57" s="84"/>
      <c r="L57" s="87">
        <v>28781937.57</v>
      </c>
      <c r="M57" s="87">
        <v>0</v>
      </c>
      <c r="N57" s="87">
        <v>28781937.57</v>
      </c>
      <c r="O57" s="84">
        <v>17157397.629786599</v>
      </c>
      <c r="P57" s="84">
        <f t="shared" si="67"/>
        <v>3429600.2929201033</v>
      </c>
      <c r="Q57" s="84">
        <f t="shared" si="1"/>
        <v>20586997.922706701</v>
      </c>
      <c r="R57" s="84">
        <v>8194939.6472932994</v>
      </c>
      <c r="S57" s="87">
        <f t="shared" si="2"/>
        <v>11624539.940213401</v>
      </c>
      <c r="T57" s="85"/>
      <c r="U57" s="69">
        <v>365</v>
      </c>
      <c r="V57" s="70">
        <v>56685</v>
      </c>
      <c r="W57" s="71"/>
      <c r="X57" s="76">
        <f t="shared" si="68"/>
        <v>42795</v>
      </c>
      <c r="AN57" s="146">
        <f t="shared" si="5"/>
        <v>6.875</v>
      </c>
      <c r="AP57" s="60"/>
      <c r="AQ57" s="60"/>
      <c r="AU57" s="60"/>
      <c r="AV57" s="60"/>
    </row>
    <row r="58" spans="1:48" x14ac:dyDescent="0.2">
      <c r="A58" s="82">
        <v>54</v>
      </c>
      <c r="B58" s="82" t="s">
        <v>1410</v>
      </c>
      <c r="C58" s="83" t="s">
        <v>40</v>
      </c>
      <c r="D58" s="84" t="s">
        <v>21</v>
      </c>
      <c r="E58" s="88" t="s">
        <v>41</v>
      </c>
      <c r="F58" s="86">
        <v>42825</v>
      </c>
      <c r="G58" s="86" t="s">
        <v>27</v>
      </c>
      <c r="H58" s="91">
        <v>2.5018037518037519E-2</v>
      </c>
      <c r="I58" s="89">
        <v>4.249296536796536E-2</v>
      </c>
      <c r="J58" s="84"/>
      <c r="K58" s="84"/>
      <c r="L58" s="87">
        <v>27792926.230000004</v>
      </c>
      <c r="M58" s="87">
        <v>0</v>
      </c>
      <c r="N58" s="87">
        <v>27792926.230000004</v>
      </c>
      <c r="O58" s="84">
        <v>3964206.7349496814</v>
      </c>
      <c r="P58" s="84">
        <f t="shared" si="67"/>
        <v>1181003.8517658063</v>
      </c>
      <c r="Q58" s="84">
        <f t="shared" si="1"/>
        <v>5145210.5867154878</v>
      </c>
      <c r="R58" s="84">
        <v>22647715.643284515</v>
      </c>
      <c r="S58" s="87">
        <f t="shared" si="2"/>
        <v>23828719.495050322</v>
      </c>
      <c r="T58" s="150"/>
      <c r="U58" s="69">
        <v>365</v>
      </c>
      <c r="V58" s="70">
        <v>56685</v>
      </c>
      <c r="W58" s="71"/>
      <c r="X58" s="76">
        <f t="shared" si="68"/>
        <v>42795</v>
      </c>
      <c r="AF58" s="132" t="s">
        <v>2916</v>
      </c>
      <c r="AG58" s="60">
        <f>MATCH(AF58,'Cat-4'!$A:$A,0)</f>
        <v>745</v>
      </c>
      <c r="AH58" s="60">
        <f>MATCH(X58,'Cat-4'!$1:$1,0)</f>
        <v>63</v>
      </c>
      <c r="AI58" s="60">
        <f>INDEX('Cat-4'!$1:$1048576,Working!AG58,Working!AH58)</f>
        <v>103.3</v>
      </c>
      <c r="AJ58" s="60">
        <f>MATCH($AJ$3,'Cat-4'!$1:$1,0)</f>
        <v>144</v>
      </c>
      <c r="AK58" s="60">
        <f>INDEX('Cat-4'!$1:$1048576,Working!AG58,Working!AJ58)</f>
        <v>120</v>
      </c>
      <c r="AL58" s="146">
        <f>AK58/AI58</f>
        <v>1.1616650532429817</v>
      </c>
      <c r="AM58" s="152">
        <f>AL58</f>
        <v>1.1616650532429817</v>
      </c>
      <c r="AN58" s="146">
        <f t="shared" si="5"/>
        <v>6.875</v>
      </c>
      <c r="AO58" s="169">
        <f>INDEX('EL&amp;SV'!$C$4:$G$50,MATCH(AF58,'EL&amp;SV'!$G$4:$G$50,0),MATCH(IF(P58&gt;5000000,"A",IF(N58&gt;2000000,"B",IF(N58&gt;500000,"C","D"))),'EL&amp;SV'!$C$4:$G$4,0))</f>
        <v>15</v>
      </c>
      <c r="AP58" s="171">
        <f>INDEX('EL&amp;SV'!$G$4:$K$50,MATCH(AF58,'EL&amp;SV'!$G$4:$G$50,0),MATCH(IF(N58&gt;5000000,"A",IF(N58&gt;2000000,"B",IF(N58&gt;500000,"C","D"))),'EL&amp;SV'!$G$4:$K$4,0))</f>
        <v>0.9</v>
      </c>
      <c r="AQ58" s="153">
        <f>AM58*N58</f>
        <v>32286071.128751218</v>
      </c>
      <c r="AR58" s="153">
        <f>AQ58*(AP58/AO58)*(IF(AN58&gt;AO58,AO58,AN58))</f>
        <v>13318004.340609878</v>
      </c>
      <c r="AS58" s="153">
        <f>AQ58-AR58</f>
        <v>18968066.78814134</v>
      </c>
      <c r="AT58" s="60">
        <v>0.75</v>
      </c>
      <c r="AU58" s="153">
        <f>AT58*AS58</f>
        <v>14226050.091106005</v>
      </c>
      <c r="AV58" s="153">
        <f>IF((AQ58*(1-AP58))&gt;AU58,(AQ58*(1-AP58)),AU58)</f>
        <v>14226050.091106005</v>
      </c>
    </row>
    <row r="59" spans="1:48" hidden="1" x14ac:dyDescent="0.25">
      <c r="A59" s="82">
        <v>55</v>
      </c>
      <c r="B59" s="82" t="s">
        <v>1409</v>
      </c>
      <c r="C59" s="83" t="s">
        <v>104</v>
      </c>
      <c r="D59" s="84" t="s">
        <v>28</v>
      </c>
      <c r="E59" s="88" t="s">
        <v>105</v>
      </c>
      <c r="F59" s="86">
        <v>43921</v>
      </c>
      <c r="G59" s="86" t="s">
        <v>36</v>
      </c>
      <c r="H59" s="91">
        <v>0</v>
      </c>
      <c r="I59" s="89">
        <v>0</v>
      </c>
      <c r="J59" s="84"/>
      <c r="K59" s="84"/>
      <c r="L59" s="87">
        <v>27516000</v>
      </c>
      <c r="M59" s="87">
        <v>0</v>
      </c>
      <c r="N59" s="87">
        <v>27516000</v>
      </c>
      <c r="O59" s="84">
        <v>0</v>
      </c>
      <c r="P59" s="84">
        <f t="shared" si="67"/>
        <v>0</v>
      </c>
      <c r="Q59" s="84">
        <f t="shared" si="1"/>
        <v>0</v>
      </c>
      <c r="R59" s="84">
        <v>27516000</v>
      </c>
      <c r="S59" s="87">
        <f t="shared" si="2"/>
        <v>27516000</v>
      </c>
      <c r="T59" s="85"/>
      <c r="U59" s="69">
        <v>365</v>
      </c>
      <c r="V59" s="70">
        <v>56685</v>
      </c>
      <c r="W59" s="71"/>
      <c r="X59" s="76">
        <f t="shared" si="68"/>
        <v>43891</v>
      </c>
      <c r="AN59" s="146">
        <f t="shared" si="5"/>
        <v>3.875</v>
      </c>
      <c r="AP59" s="60"/>
      <c r="AQ59" s="60"/>
      <c r="AU59" s="60"/>
      <c r="AV59" s="60"/>
    </row>
    <row r="60" spans="1:48" x14ac:dyDescent="0.2">
      <c r="A60" s="82">
        <v>56</v>
      </c>
      <c r="B60" s="82" t="s">
        <v>1410</v>
      </c>
      <c r="C60" s="83" t="s">
        <v>20</v>
      </c>
      <c r="D60" s="84" t="s">
        <v>21</v>
      </c>
      <c r="E60" s="85" t="s">
        <v>30</v>
      </c>
      <c r="F60" s="86">
        <v>42825</v>
      </c>
      <c r="G60" s="86" t="s">
        <v>27</v>
      </c>
      <c r="H60" s="91">
        <v>2.5018037518037519E-2</v>
      </c>
      <c r="I60" s="89">
        <v>4.2492965367965367E-2</v>
      </c>
      <c r="J60" s="84"/>
      <c r="K60" s="84"/>
      <c r="L60" s="87">
        <v>27250950.629999999</v>
      </c>
      <c r="M60" s="87">
        <v>0</v>
      </c>
      <c r="N60" s="87">
        <v>27250950.629999999</v>
      </c>
      <c r="O60" s="84">
        <v>3886902.7725702436</v>
      </c>
      <c r="P60" s="84">
        <f t="shared" si="67"/>
        <v>1157973.701364724</v>
      </c>
      <c r="Q60" s="84">
        <f t="shared" si="1"/>
        <v>5044876.4739349671</v>
      </c>
      <c r="R60" s="84">
        <v>22206074.156065032</v>
      </c>
      <c r="S60" s="87">
        <f t="shared" si="2"/>
        <v>23364047.857429754</v>
      </c>
      <c r="T60" s="150"/>
      <c r="U60" s="69">
        <v>365</v>
      </c>
      <c r="V60" s="70">
        <v>56685</v>
      </c>
      <c r="W60" s="71"/>
      <c r="X60" s="76">
        <f t="shared" si="68"/>
        <v>42795</v>
      </c>
      <c r="AF60" s="132" t="s">
        <v>2873</v>
      </c>
      <c r="AG60" s="60">
        <f>MATCH(AF60,'Cat-4'!$A:$A,0)</f>
        <v>723</v>
      </c>
      <c r="AH60" s="60">
        <f>MATCH(X60,'Cat-4'!$1:$1,0)</f>
        <v>63</v>
      </c>
      <c r="AI60" s="60">
        <f>INDEX('Cat-4'!$1:$1048576,Working!AG60,Working!AH60)</f>
        <v>103.8</v>
      </c>
      <c r="AJ60" s="60">
        <f>MATCH($AJ$3,'Cat-4'!$1:$1,0)</f>
        <v>144</v>
      </c>
      <c r="AK60" s="60">
        <f>INDEX('Cat-4'!$1:$1048576,Working!AG60,Working!AJ60)</f>
        <v>128.9</v>
      </c>
      <c r="AL60" s="146">
        <f>AK60/AI60</f>
        <v>1.241811175337187</v>
      </c>
      <c r="AM60" s="152">
        <f>AL60</f>
        <v>1.241811175337187</v>
      </c>
      <c r="AN60" s="146">
        <f t="shared" si="5"/>
        <v>6.875</v>
      </c>
      <c r="AO60" s="169">
        <f>INDEX('EL&amp;SV'!$C$4:$G$50,MATCH(AF60,'EL&amp;SV'!$G$4:$G$50,0),MATCH(IF(P60&gt;5000000,"A",IF(N60&gt;2000000,"B",IF(N60&gt;500000,"C","D"))),'EL&amp;SV'!$C$4:$G$4,0))</f>
        <v>15</v>
      </c>
      <c r="AP60" s="171">
        <f>INDEX('EL&amp;SV'!$G$4:$K$50,MATCH(AF60,'EL&amp;SV'!$G$4:$G$50,0),MATCH(IF(N60&gt;5000000,"A",IF(N60&gt;2000000,"B",IF(N60&gt;500000,"C","D"))),'EL&amp;SV'!$G$4:$K$4,0))</f>
        <v>0.9</v>
      </c>
      <c r="AQ60" s="153">
        <f>AM60*N60</f>
        <v>33840535.030895956</v>
      </c>
      <c r="AR60" s="153">
        <f>AQ60*(AP60/AO60)*(IF(AN60&gt;AO60,AO60,AN60))</f>
        <v>13959220.700244581</v>
      </c>
      <c r="AS60" s="153">
        <f>AQ60-AR60</f>
        <v>19881314.330651373</v>
      </c>
      <c r="AT60" s="60">
        <v>0.75</v>
      </c>
      <c r="AU60" s="153">
        <f>AT60*AS60</f>
        <v>14910985.74798853</v>
      </c>
      <c r="AV60" s="153">
        <f>IF((AQ60*(1-AP60))&gt;AU60,(AQ60*(1-AP60)),AU60)</f>
        <v>14910985.74798853</v>
      </c>
    </row>
    <row r="61" spans="1:48" hidden="1" x14ac:dyDescent="0.25">
      <c r="A61" s="82">
        <v>57</v>
      </c>
      <c r="B61" s="82" t="s">
        <v>1409</v>
      </c>
      <c r="C61" s="83" t="s">
        <v>94</v>
      </c>
      <c r="D61" s="84" t="s">
        <v>26</v>
      </c>
      <c r="E61" s="85" t="s">
        <v>98</v>
      </c>
      <c r="F61" s="86">
        <v>43151</v>
      </c>
      <c r="G61" s="86" t="s">
        <v>29</v>
      </c>
      <c r="H61" s="91">
        <v>3.5081950627276412E-2</v>
      </c>
      <c r="I61" s="89">
        <v>3.5081950627276412E-2</v>
      </c>
      <c r="J61" s="84"/>
      <c r="K61" s="84"/>
      <c r="L61" s="87">
        <v>26887412.240000002</v>
      </c>
      <c r="M61" s="87">
        <v>0</v>
      </c>
      <c r="N61" s="87">
        <v>26887412.240000002</v>
      </c>
      <c r="O61" s="84">
        <v>5029012.4451728053</v>
      </c>
      <c r="P61" s="84">
        <f t="shared" si="67"/>
        <v>943262.86869890743</v>
      </c>
      <c r="Q61" s="84">
        <f t="shared" si="1"/>
        <v>5972275.3138717124</v>
      </c>
      <c r="R61" s="84">
        <v>20915136.926128291</v>
      </c>
      <c r="S61" s="87">
        <f t="shared" si="2"/>
        <v>21858399.794827197</v>
      </c>
      <c r="T61" s="85"/>
      <c r="U61" s="69">
        <v>365</v>
      </c>
      <c r="V61" s="70">
        <f>V59</f>
        <v>56685</v>
      </c>
      <c r="W61" s="71">
        <f>(V61-F61)/365</f>
        <v>37.079452054794523</v>
      </c>
      <c r="X61" s="76">
        <f t="shared" si="68"/>
        <v>43132</v>
      </c>
      <c r="AN61" s="146">
        <f t="shared" si="5"/>
        <v>5.9861111111111107</v>
      </c>
      <c r="AP61" s="60"/>
      <c r="AQ61" s="60"/>
      <c r="AU61" s="60"/>
      <c r="AV61" s="60"/>
    </row>
    <row r="62" spans="1:48" hidden="1" x14ac:dyDescent="0.25">
      <c r="A62" s="82">
        <v>58</v>
      </c>
      <c r="B62" s="148" t="s">
        <v>1409</v>
      </c>
      <c r="C62" s="83"/>
      <c r="D62" s="84" t="s">
        <v>112</v>
      </c>
      <c r="E62" s="85" t="s">
        <v>1070</v>
      </c>
      <c r="F62" s="86">
        <v>42825</v>
      </c>
      <c r="G62" s="86" t="s">
        <v>27</v>
      </c>
      <c r="H62" s="89"/>
      <c r="I62" s="89">
        <v>0</v>
      </c>
      <c r="J62" s="84"/>
      <c r="K62" s="84"/>
      <c r="L62" s="87">
        <v>26843913</v>
      </c>
      <c r="M62" s="87"/>
      <c r="N62" s="87">
        <v>26843913</v>
      </c>
      <c r="O62" s="84">
        <v>0</v>
      </c>
      <c r="P62" s="84">
        <v>0</v>
      </c>
      <c r="Q62" s="84">
        <f t="shared" si="1"/>
        <v>0</v>
      </c>
      <c r="R62" s="84">
        <v>26843913</v>
      </c>
      <c r="S62" s="87">
        <f t="shared" si="2"/>
        <v>26843913</v>
      </c>
      <c r="T62" s="150" t="s">
        <v>1291</v>
      </c>
      <c r="U62" s="69">
        <v>365</v>
      </c>
      <c r="V62" s="70">
        <v>56685</v>
      </c>
      <c r="W62" s="71"/>
      <c r="X62" s="76">
        <f t="shared" si="68"/>
        <v>42795</v>
      </c>
      <c r="AN62" s="146">
        <f t="shared" si="5"/>
        <v>6.875</v>
      </c>
      <c r="AP62" s="60"/>
      <c r="AQ62" s="60"/>
      <c r="AU62" s="60"/>
      <c r="AV62" s="60"/>
    </row>
    <row r="63" spans="1:48" x14ac:dyDescent="0.2">
      <c r="A63" s="82">
        <v>59</v>
      </c>
      <c r="B63" s="82" t="s">
        <v>1410</v>
      </c>
      <c r="C63" s="83" t="s">
        <v>63</v>
      </c>
      <c r="D63" s="84" t="s">
        <v>21</v>
      </c>
      <c r="E63" s="85" t="s">
        <v>64</v>
      </c>
      <c r="F63" s="86">
        <v>42085</v>
      </c>
      <c r="G63" s="86" t="s">
        <v>23</v>
      </c>
      <c r="H63" s="89">
        <v>2.375E-2</v>
      </c>
      <c r="I63" s="89">
        <v>4.0342465753424657E-2</v>
      </c>
      <c r="J63" s="84">
        <v>13841586.686402619</v>
      </c>
      <c r="K63" s="84">
        <v>12057981.247778969</v>
      </c>
      <c r="L63" s="87">
        <v>25899567.934181586</v>
      </c>
      <c r="M63" s="87">
        <v>0</v>
      </c>
      <c r="N63" s="87">
        <v>25899567.934181586</v>
      </c>
      <c r="O63" s="84">
        <v>4752393.3216214012</v>
      </c>
      <c r="P63" s="84">
        <f>N63*I63/365*U63</f>
        <v>1044852.432413216</v>
      </c>
      <c r="Q63" s="84">
        <f t="shared" si="1"/>
        <v>5797245.754034617</v>
      </c>
      <c r="R63" s="84">
        <v>20102322.18014697</v>
      </c>
      <c r="S63" s="87">
        <f t="shared" si="2"/>
        <v>21147174.612560183</v>
      </c>
      <c r="T63" s="150">
        <v>40</v>
      </c>
      <c r="U63" s="69">
        <v>365</v>
      </c>
      <c r="V63" s="70">
        <v>56685</v>
      </c>
      <c r="W63" s="71"/>
      <c r="X63" s="76">
        <f t="shared" si="68"/>
        <v>42064</v>
      </c>
      <c r="AF63" s="132" t="s">
        <v>2776</v>
      </c>
      <c r="AG63" s="60">
        <f>MATCH(AF63,'Cat-4'!$A:$A,0)</f>
        <v>674</v>
      </c>
      <c r="AH63" s="60">
        <f>MATCH(X63,'Cat-4'!$1:$1,0)</f>
        <v>39</v>
      </c>
      <c r="AI63" s="60">
        <f>INDEX('Cat-4'!$1:$1048576,Working!AG63,Working!AH63)</f>
        <v>109.1</v>
      </c>
      <c r="AJ63" s="60">
        <f>MATCH($AJ$3,'Cat-4'!$1:$1,0)</f>
        <v>144</v>
      </c>
      <c r="AK63" s="60">
        <f>INDEX('Cat-4'!$1:$1048576,Working!AG63,Working!AJ63)</f>
        <v>127.4</v>
      </c>
      <c r="AL63" s="146">
        <f>AK63/AI63</f>
        <v>1.167736021998167</v>
      </c>
      <c r="AM63" s="152">
        <f>AL63</f>
        <v>1.167736021998167</v>
      </c>
      <c r="AN63" s="146">
        <f t="shared" si="5"/>
        <v>8.8972222222222221</v>
      </c>
      <c r="AO63" s="169">
        <f>INDEX('EL&amp;SV'!$C$4:$G$50,MATCH(AF63,'EL&amp;SV'!$G$4:$G$50,0),MATCH(IF(P63&gt;5000000,"A",IF(N63&gt;2000000,"B",IF(N63&gt;500000,"C","D"))),'EL&amp;SV'!$C$4:$G$4,0))</f>
        <v>15</v>
      </c>
      <c r="AP63" s="171">
        <f>INDEX('EL&amp;SV'!$G$4:$K$50,MATCH(AF63,'EL&amp;SV'!$G$4:$G$50,0),MATCH(IF(N63&gt;5000000,"A",IF(N63&gt;2000000,"B",IF(N63&gt;500000,"C","D"))),'EL&amp;SV'!$G$4:$K$4,0))</f>
        <v>0.95</v>
      </c>
      <c r="AQ63" s="153">
        <f>AM63*N63</f>
        <v>30243858.430932488</v>
      </c>
      <c r="AR63" s="153">
        <f>AQ63*(AP63/AO63)*(IF(AN63&gt;AO63,AO63,AN63))</f>
        <v>17042134.190104242</v>
      </c>
      <c r="AS63" s="153">
        <f>AQ63-AR63</f>
        <v>13201724.240828246</v>
      </c>
      <c r="AT63" s="60">
        <v>0.75</v>
      </c>
      <c r="AU63" s="153">
        <f>AT63*AS63</f>
        <v>9901293.1806211844</v>
      </c>
      <c r="AV63" s="153">
        <f>IF((AQ63*(1-AP63))&gt;AU63,(AQ63*(1-AP63)),AU63)</f>
        <v>9901293.1806211844</v>
      </c>
    </row>
    <row r="64" spans="1:48" hidden="1" x14ac:dyDescent="0.25">
      <c r="A64" s="82">
        <v>60</v>
      </c>
      <c r="B64" s="82" t="s">
        <v>1409</v>
      </c>
      <c r="C64" s="83" t="s">
        <v>94</v>
      </c>
      <c r="D64" s="84" t="s">
        <v>34</v>
      </c>
      <c r="E64" s="85" t="s">
        <v>100</v>
      </c>
      <c r="F64" s="86">
        <v>42085</v>
      </c>
      <c r="G64" s="86" t="s">
        <v>23</v>
      </c>
      <c r="H64" s="89">
        <v>0.33329999999999999</v>
      </c>
      <c r="I64" s="89">
        <v>0.33329999999999999</v>
      </c>
      <c r="J64" s="84">
        <v>13601202.272262683</v>
      </c>
      <c r="K64" s="84">
        <v>11812999.269874621</v>
      </c>
      <c r="L64" s="87">
        <v>25414201.542137302</v>
      </c>
      <c r="M64" s="87">
        <v>0</v>
      </c>
      <c r="N64" s="87">
        <v>25414201.542137302</v>
      </c>
      <c r="O64" s="84">
        <v>25414201.542137302</v>
      </c>
      <c r="P64" s="84">
        <v>0</v>
      </c>
      <c r="Q64" s="84">
        <f t="shared" si="1"/>
        <v>25414201.542137302</v>
      </c>
      <c r="R64" s="84">
        <v>0</v>
      </c>
      <c r="S64" s="87">
        <f t="shared" si="2"/>
        <v>0</v>
      </c>
      <c r="T64" s="85">
        <v>3</v>
      </c>
      <c r="U64" s="69">
        <v>365</v>
      </c>
      <c r="V64" s="70">
        <v>56685</v>
      </c>
      <c r="W64" s="71"/>
      <c r="X64" s="76">
        <f t="shared" si="68"/>
        <v>42064</v>
      </c>
      <c r="AN64" s="146">
        <f t="shared" si="5"/>
        <v>8.8972222222222221</v>
      </c>
      <c r="AP64" s="60"/>
      <c r="AQ64" s="60"/>
      <c r="AU64" s="60"/>
      <c r="AV64" s="60"/>
    </row>
    <row r="65" spans="1:48" x14ac:dyDescent="0.2">
      <c r="A65" s="82">
        <v>61</v>
      </c>
      <c r="B65" s="82" t="s">
        <v>1410</v>
      </c>
      <c r="C65" s="83" t="s">
        <v>20</v>
      </c>
      <c r="D65" s="84" t="s">
        <v>31</v>
      </c>
      <c r="E65" s="85" t="s">
        <v>33</v>
      </c>
      <c r="F65" s="86">
        <v>43190</v>
      </c>
      <c r="G65" s="86" t="s">
        <v>29</v>
      </c>
      <c r="H65" s="91">
        <v>2.5694701741385696E-2</v>
      </c>
      <c r="I65" s="89">
        <v>4.3638755094479433E-2</v>
      </c>
      <c r="J65" s="84"/>
      <c r="K65" s="84"/>
      <c r="L65" s="87">
        <v>24589111.109999999</v>
      </c>
      <c r="M65" s="87">
        <v>0</v>
      </c>
      <c r="N65" s="87">
        <v>24589111.109999999</v>
      </c>
      <c r="O65" s="84">
        <v>2971929.7978155646</v>
      </c>
      <c r="P65" s="84">
        <f>N65*I65/365*U65</f>
        <v>1073038.1977202334</v>
      </c>
      <c r="Q65" s="84">
        <f t="shared" si="1"/>
        <v>4044967.9955357979</v>
      </c>
      <c r="R65" s="84">
        <v>20544143.114464201</v>
      </c>
      <c r="S65" s="87">
        <f t="shared" si="2"/>
        <v>21617181.312184434</v>
      </c>
      <c r="T65" s="150"/>
      <c r="U65" s="69">
        <v>365</v>
      </c>
      <c r="V65" s="70">
        <v>56685</v>
      </c>
      <c r="W65" s="71"/>
      <c r="X65" s="76">
        <f t="shared" si="68"/>
        <v>43160</v>
      </c>
      <c r="AF65" s="132" t="s">
        <v>2873</v>
      </c>
      <c r="AG65" s="60">
        <f>MATCH(AF65,'Cat-4'!$A:$A,0)</f>
        <v>723</v>
      </c>
      <c r="AH65" s="60">
        <f>MATCH(X65,'Cat-4'!$1:$1,0)</f>
        <v>75</v>
      </c>
      <c r="AI65" s="60">
        <f>INDEX('Cat-4'!$1:$1048576,Working!AG65,Working!AH65)</f>
        <v>102.9</v>
      </c>
      <c r="AJ65" s="60">
        <f>MATCH($AJ$3,'Cat-4'!$1:$1,0)</f>
        <v>144</v>
      </c>
      <c r="AK65" s="60">
        <f>INDEX('Cat-4'!$1:$1048576,Working!AG65,Working!AJ65)</f>
        <v>128.9</v>
      </c>
      <c r="AL65" s="146">
        <f>AK65/AI65</f>
        <v>1.2526724975704568</v>
      </c>
      <c r="AM65" s="152">
        <f>AL65</f>
        <v>1.2526724975704568</v>
      </c>
      <c r="AN65" s="146">
        <f t="shared" si="5"/>
        <v>5.875</v>
      </c>
      <c r="AO65" s="169">
        <f>INDEX('EL&amp;SV'!$C$4:$G$50,MATCH(AF65,'EL&amp;SV'!$G$4:$G$50,0),MATCH(IF(P65&gt;5000000,"A",IF(N65&gt;2000000,"B",IF(N65&gt;500000,"C","D"))),'EL&amp;SV'!$C$4:$G$4,0))</f>
        <v>15</v>
      </c>
      <c r="AP65" s="171">
        <f>INDEX('EL&amp;SV'!$G$4:$K$50,MATCH(AF65,'EL&amp;SV'!$G$4:$G$50,0),MATCH(IF(N65&gt;5000000,"A",IF(N65&gt;2000000,"B",IF(N65&gt;500000,"C","D"))),'EL&amp;SV'!$G$4:$K$4,0))</f>
        <v>0.9</v>
      </c>
      <c r="AQ65" s="153">
        <f>AM65*N65</f>
        <v>30802103.227201167</v>
      </c>
      <c r="AR65" s="153">
        <f>AQ65*(AP65/AO65)*(IF(AN65&gt;AO65,AO65,AN65))</f>
        <v>10857741.387588412</v>
      </c>
      <c r="AS65" s="153">
        <f>AQ65-AR65</f>
        <v>19944361.839612756</v>
      </c>
      <c r="AT65" s="60">
        <v>0.75</v>
      </c>
      <c r="AU65" s="153">
        <f>AT65*AS65</f>
        <v>14958271.379709568</v>
      </c>
      <c r="AV65" s="153">
        <f>IF((AQ65*(1-AP65))&gt;AU65,(AQ65*(1-AP65)),AU65)</f>
        <v>14958271.379709568</v>
      </c>
    </row>
    <row r="66" spans="1:48" hidden="1" x14ac:dyDescent="0.25">
      <c r="A66" s="82">
        <v>62</v>
      </c>
      <c r="B66" s="82" t="s">
        <v>1409</v>
      </c>
      <c r="C66" s="83"/>
      <c r="D66" s="84" t="s">
        <v>109</v>
      </c>
      <c r="E66" s="85" t="s">
        <v>123</v>
      </c>
      <c r="F66" s="86">
        <v>41338</v>
      </c>
      <c r="G66" s="86" t="s">
        <v>1350</v>
      </c>
      <c r="H66" s="89"/>
      <c r="I66" s="89">
        <v>1.1111111111111112E-2</v>
      </c>
      <c r="J66" s="84"/>
      <c r="K66" s="84"/>
      <c r="L66" s="87">
        <v>24422138</v>
      </c>
      <c r="M66" s="87"/>
      <c r="N66" s="87">
        <v>24422138</v>
      </c>
      <c r="O66" s="84">
        <v>2462286.7901369864</v>
      </c>
      <c r="P66" s="84">
        <v>271357.08888888889</v>
      </c>
      <c r="Q66" s="84">
        <f t="shared" si="1"/>
        <v>2733643.8790258751</v>
      </c>
      <c r="R66" s="84">
        <v>21688494.120974123</v>
      </c>
      <c r="S66" s="87">
        <f t="shared" si="2"/>
        <v>21959851.209863015</v>
      </c>
      <c r="T66" s="85">
        <v>90</v>
      </c>
      <c r="U66" s="69">
        <v>365</v>
      </c>
      <c r="V66" s="70">
        <v>56685</v>
      </c>
      <c r="W66" s="71"/>
      <c r="X66" s="76">
        <f t="shared" ref="X66:X67" si="69">DATE(YEAR(F66),MONTH(F66),1)</f>
        <v>41334</v>
      </c>
      <c r="AN66" s="146">
        <f t="shared" si="5"/>
        <v>10.944444444444445</v>
      </c>
      <c r="AP66" s="60"/>
      <c r="AQ66" s="60"/>
      <c r="AU66" s="60"/>
      <c r="AV66" s="60"/>
    </row>
    <row r="67" spans="1:48" hidden="1" x14ac:dyDescent="0.25">
      <c r="A67" s="82">
        <v>63</v>
      </c>
      <c r="B67" s="82" t="s">
        <v>1409</v>
      </c>
      <c r="C67" s="83" t="s">
        <v>94</v>
      </c>
      <c r="D67" s="84" t="s">
        <v>26</v>
      </c>
      <c r="E67" s="85" t="s">
        <v>98</v>
      </c>
      <c r="F67" s="86">
        <v>43502</v>
      </c>
      <c r="G67" s="86" t="s">
        <v>35</v>
      </c>
      <c r="H67" s="91">
        <v>3.6373649428301687E-2</v>
      </c>
      <c r="I67" s="89">
        <v>3.6373649428301687E-2</v>
      </c>
      <c r="J67" s="84"/>
      <c r="K67" s="84"/>
      <c r="L67" s="87">
        <v>20553217.690000001</v>
      </c>
      <c r="M67" s="87">
        <v>0</v>
      </c>
      <c r="N67" s="87">
        <v>20553217.690000001</v>
      </c>
      <c r="O67" s="84">
        <v>2466041.1616303367</v>
      </c>
      <c r="P67" s="84">
        <f>N67*I67/365*U67</f>
        <v>747595.53487962869</v>
      </c>
      <c r="Q67" s="84">
        <f t="shared" si="1"/>
        <v>3213636.6965099652</v>
      </c>
      <c r="R67" s="84">
        <v>17339580.993490037</v>
      </c>
      <c r="S67" s="87">
        <f t="shared" si="2"/>
        <v>18087176.528369665</v>
      </c>
      <c r="T67" s="85"/>
      <c r="U67" s="69">
        <v>365</v>
      </c>
      <c r="V67" s="70">
        <f>V65</f>
        <v>56685</v>
      </c>
      <c r="W67" s="71">
        <f>(V67-F67)/365</f>
        <v>36.11780821917808</v>
      </c>
      <c r="X67" s="76">
        <f t="shared" si="69"/>
        <v>43497</v>
      </c>
      <c r="AN67" s="146">
        <f t="shared" si="5"/>
        <v>5.0250000000000004</v>
      </c>
      <c r="AP67" s="60"/>
      <c r="AQ67" s="60"/>
      <c r="AU67" s="60"/>
      <c r="AV67" s="60"/>
    </row>
    <row r="68" spans="1:48" x14ac:dyDescent="0.2">
      <c r="A68" s="82">
        <v>64</v>
      </c>
      <c r="B68" s="82" t="s">
        <v>1410</v>
      </c>
      <c r="C68" s="83" t="s">
        <v>20</v>
      </c>
      <c r="D68" s="84" t="s">
        <v>31</v>
      </c>
      <c r="E68" s="85" t="s">
        <v>33</v>
      </c>
      <c r="F68" s="86">
        <v>45016</v>
      </c>
      <c r="G68" s="86" t="s">
        <v>39</v>
      </c>
      <c r="H68" s="91"/>
      <c r="I68" s="93" t="e">
        <f>100/W68/100</f>
        <v>#DIV/0!</v>
      </c>
      <c r="J68" s="84"/>
      <c r="K68" s="84"/>
      <c r="L68" s="87">
        <v>0</v>
      </c>
      <c r="M68" s="87">
        <v>20540485.350000001</v>
      </c>
      <c r="N68" s="87">
        <v>20540485.350000001</v>
      </c>
      <c r="O68" s="84">
        <v>0</v>
      </c>
      <c r="P68" s="84" t="e">
        <f>N68*I68/365*U68</f>
        <v>#DIV/0!</v>
      </c>
      <c r="Q68" s="84" t="e">
        <f t="shared" si="1"/>
        <v>#DIV/0!</v>
      </c>
      <c r="R68" s="84">
        <v>20538725.089022197</v>
      </c>
      <c r="S68" s="87">
        <f t="shared" si="2"/>
        <v>0</v>
      </c>
      <c r="T68" s="150"/>
      <c r="U68" s="69">
        <v>365</v>
      </c>
      <c r="V68" s="70">
        <v>53035</v>
      </c>
      <c r="W68" s="71"/>
      <c r="X68" s="76">
        <f>DATE(YEAR(F68),MONTH(F68),1)</f>
        <v>44986</v>
      </c>
      <c r="AF68" s="132" t="s">
        <v>2873</v>
      </c>
      <c r="AG68" s="60">
        <f>MATCH(AF68,'Cat-4'!$A:$A,0)</f>
        <v>723</v>
      </c>
      <c r="AH68" s="60">
        <f>MATCH(X68,'Cat-4'!$1:$1,0)</f>
        <v>135</v>
      </c>
      <c r="AI68" s="60">
        <f>INDEX('Cat-4'!$1:$1048576,Working!AG68,Working!AH68)</f>
        <v>127.4</v>
      </c>
      <c r="AJ68" s="60">
        <f>MATCH($AJ$3,'Cat-4'!$1:$1,0)</f>
        <v>144</v>
      </c>
      <c r="AK68" s="60">
        <f>INDEX('Cat-4'!$1:$1048576,Working!AG68,Working!AJ68)</f>
        <v>128.9</v>
      </c>
      <c r="AL68" s="146">
        <f>AK68/AI68</f>
        <v>1.0117739403453689</v>
      </c>
      <c r="AM68" s="152">
        <f>AL68</f>
        <v>1.0117739403453689</v>
      </c>
      <c r="AN68" s="146">
        <f t="shared" si="5"/>
        <v>0.875</v>
      </c>
      <c r="AO68" s="169">
        <f>INDEX('EL&amp;SV'!$C$4:$G$50,MATCH(AF68,'EL&amp;SV'!$G$4:$G$50,0),MATCH(IF(N8&gt;5000000,"A",IF(N68&gt;2000000,"B",IF(N68&gt;500000,"C","D"))),'EL&amp;SV'!$C$4:$G$4,0))</f>
        <v>25</v>
      </c>
      <c r="AP68" s="171">
        <f>INDEX('EL&amp;SV'!$G$4:$K$50,MATCH(AF68,'EL&amp;SV'!$G$4:$G$50,0),MATCH(IF(N68&gt;5000000,"A",IF(N68&gt;2000000,"B",IF(N68&gt;500000,"C","D"))),'EL&amp;SV'!$G$4:$K$4,0))</f>
        <v>0.9</v>
      </c>
      <c r="AQ68" s="153">
        <f>AM68*N68</f>
        <v>20782327.799175825</v>
      </c>
      <c r="AR68" s="153">
        <f>AQ68*(AP68/AO68)*(IF(AN68&gt;AO68,AO68,AN68))</f>
        <v>654643.32567403861</v>
      </c>
      <c r="AS68" s="153">
        <f>AQ68-AR68</f>
        <v>20127684.473501787</v>
      </c>
      <c r="AT68" s="60">
        <v>0.75</v>
      </c>
      <c r="AU68" s="153">
        <f>AT68*AS68</f>
        <v>15095763.35512634</v>
      </c>
      <c r="AV68" s="153">
        <f>IF((AQ68*(1-AP68))&gt;AU68,(AQ68*(1-AP68)),AU68)</f>
        <v>15095763.35512634</v>
      </c>
    </row>
    <row r="69" spans="1:48" hidden="1" x14ac:dyDescent="0.25">
      <c r="A69" s="82">
        <v>65</v>
      </c>
      <c r="B69" s="82" t="s">
        <v>1409</v>
      </c>
      <c r="C69" s="83" t="s">
        <v>94</v>
      </c>
      <c r="D69" s="84" t="s">
        <v>26</v>
      </c>
      <c r="E69" s="85" t="s">
        <v>99</v>
      </c>
      <c r="F69" s="86">
        <v>42085</v>
      </c>
      <c r="G69" s="86" t="s">
        <v>23</v>
      </c>
      <c r="H69" s="89">
        <v>3.1666666666666662E-2</v>
      </c>
      <c r="I69" s="89">
        <v>3.1666666666666662E-2</v>
      </c>
      <c r="J69" s="84">
        <v>8634386.9226287417</v>
      </c>
      <c r="K69" s="84">
        <v>7499190.4664807245</v>
      </c>
      <c r="L69" s="87">
        <v>16133577.389109466</v>
      </c>
      <c r="M69" s="87">
        <v>0</v>
      </c>
      <c r="N69" s="87">
        <v>16133577.389109466</v>
      </c>
      <c r="O69" s="84">
        <v>3590273.4888504548</v>
      </c>
      <c r="P69" s="84">
        <f>N69*I69/365*U69</f>
        <v>510896.61732179968</v>
      </c>
      <c r="Q69" s="84">
        <f t="shared" ref="Q69:Q132" si="70">O69+P69</f>
        <v>4101170.1061722543</v>
      </c>
      <c r="R69" s="84">
        <v>12032407.282937212</v>
      </c>
      <c r="S69" s="87">
        <f t="shared" ref="S69:S132" si="71">L69-O69</f>
        <v>12543303.90025901</v>
      </c>
      <c r="T69" s="85">
        <v>30</v>
      </c>
      <c r="U69" s="69">
        <v>365</v>
      </c>
      <c r="V69" s="70">
        <v>63985</v>
      </c>
      <c r="W69" s="71"/>
      <c r="X69" s="76">
        <f>DATE(YEAR(F69),MONTH(F69),1)</f>
        <v>42064</v>
      </c>
      <c r="AN69" s="146">
        <f t="shared" si="5"/>
        <v>8.8972222222222221</v>
      </c>
      <c r="AP69" s="60"/>
      <c r="AQ69" s="60"/>
      <c r="AU69" s="60"/>
      <c r="AV69" s="60"/>
    </row>
    <row r="70" spans="1:48" x14ac:dyDescent="0.2">
      <c r="A70" s="82">
        <v>66</v>
      </c>
      <c r="B70" s="82" t="s">
        <v>1410</v>
      </c>
      <c r="C70" s="83" t="s">
        <v>83</v>
      </c>
      <c r="D70" s="84" t="s">
        <v>21</v>
      </c>
      <c r="E70" s="88" t="s">
        <v>84</v>
      </c>
      <c r="F70" s="86">
        <v>42085</v>
      </c>
      <c r="G70" s="86" t="s">
        <v>23</v>
      </c>
      <c r="H70" s="89">
        <v>2.375E-2</v>
      </c>
      <c r="I70" s="89">
        <v>4.0342465753424664E-2</v>
      </c>
      <c r="J70" s="84">
        <v>8527363.8612550944</v>
      </c>
      <c r="K70" s="84">
        <v>7428540.951378841</v>
      </c>
      <c r="L70" s="87">
        <v>15955904.812633935</v>
      </c>
      <c r="M70" s="87">
        <v>0</v>
      </c>
      <c r="N70" s="87">
        <v>15955904.812633935</v>
      </c>
      <c r="O70" s="84">
        <v>2927799.2460990623</v>
      </c>
      <c r="P70" s="84">
        <f>N70*I70/365*U70</f>
        <v>643700.54346858826</v>
      </c>
      <c r="Q70" s="84">
        <f t="shared" si="70"/>
        <v>3571499.7895676503</v>
      </c>
      <c r="R70" s="84">
        <v>12384405.023066286</v>
      </c>
      <c r="S70" s="87">
        <f t="shared" si="71"/>
        <v>13028105.566534873</v>
      </c>
      <c r="T70" s="150">
        <v>40</v>
      </c>
      <c r="U70" s="69">
        <v>365</v>
      </c>
      <c r="V70" s="70">
        <v>63985</v>
      </c>
      <c r="W70" s="71"/>
      <c r="X70" s="76">
        <f>DATE(YEAR(F70),MONTH(F70),1)</f>
        <v>42064</v>
      </c>
      <c r="AF70" s="132" t="s">
        <v>2972</v>
      </c>
      <c r="AG70" s="60">
        <f>MATCH(AF70,'Cat-4'!$A:$A,0)</f>
        <v>773</v>
      </c>
      <c r="AH70" s="60">
        <f>MATCH(X70,'Cat-4'!$1:$1,0)</f>
        <v>39</v>
      </c>
      <c r="AI70" s="60">
        <f>INDEX('Cat-4'!$1:$1048576,Working!AG70,Working!AH70)</f>
        <v>124.4</v>
      </c>
      <c r="AJ70" s="60">
        <f>MATCH($AJ$3,'Cat-4'!$1:$1,0)</f>
        <v>144</v>
      </c>
      <c r="AK70" s="60">
        <f>INDEX('Cat-4'!$1:$1048576,Working!AG70,Working!AJ70)</f>
        <v>140.80000000000001</v>
      </c>
      <c r="AL70" s="146">
        <f t="shared" ref="AL70:AL74" si="72">AK70/AI70</f>
        <v>1.1318327974276527</v>
      </c>
      <c r="AM70" s="152">
        <f t="shared" ref="AM70:AM74" si="73">AL70</f>
        <v>1.1318327974276527</v>
      </c>
      <c r="AN70" s="146">
        <f t="shared" ref="AN70:AN133" si="74">YEARFRAC(F70,$AN$3)</f>
        <v>8.8972222222222221</v>
      </c>
      <c r="AO70" s="169">
        <f>INDEX('EL&amp;SV'!$C$4:$G$50,MATCH(AF70,'EL&amp;SV'!$G$4:$G$50,0),MATCH(IF(P70&gt;5000000,"A",IF(N70&gt;2000000,"B",IF(N70&gt;500000,"C","D"))),'EL&amp;SV'!$C$4:$G$4,0))</f>
        <v>12</v>
      </c>
      <c r="AP70" s="171">
        <f>INDEX('EL&amp;SV'!$G$4:$K$50,MATCH(AF70,'EL&amp;SV'!$G$4:$G$50,0),MATCH(IF(N70&gt;5000000,"A",IF(N70&gt;2000000,"B",IF(N70&gt;500000,"C","D"))),'EL&amp;SV'!$G$4:$K$4,0))</f>
        <v>0.9</v>
      </c>
      <c r="AQ70" s="153">
        <f t="shared" ref="AQ70:AQ74" si="75">AM70*N70</f>
        <v>18059416.379572816</v>
      </c>
      <c r="AR70" s="153">
        <f t="shared" ref="AR70:AR74" si="76">AQ70*(AP70/AO70)*(IF(AN70&gt;AO70,AO70,AN70))</f>
        <v>12050898.054952443</v>
      </c>
      <c r="AS70" s="153">
        <f t="shared" ref="AS70:AS74" si="77">AQ70-AR70</f>
        <v>6008518.3246203735</v>
      </c>
      <c r="AT70" s="60">
        <v>0.75</v>
      </c>
      <c r="AU70" s="153">
        <f t="shared" ref="AU70:AU74" si="78">AT70*AS70</f>
        <v>4506388.7434652802</v>
      </c>
      <c r="AV70" s="153">
        <f t="shared" ref="AV70:AV74" si="79">IF((AQ70*(1-AP70))&gt;AU70,(AQ70*(1-AP70)),AU70)</f>
        <v>4506388.7434652802</v>
      </c>
    </row>
    <row r="71" spans="1:48" x14ac:dyDescent="0.2">
      <c r="A71" s="82">
        <v>67</v>
      </c>
      <c r="B71" s="82" t="s">
        <v>1410</v>
      </c>
      <c r="C71" s="83"/>
      <c r="D71" s="84" t="s">
        <v>112</v>
      </c>
      <c r="E71" s="85"/>
      <c r="F71" s="86">
        <v>44558</v>
      </c>
      <c r="G71" s="86" t="s">
        <v>38</v>
      </c>
      <c r="H71" s="89"/>
      <c r="I71" s="89">
        <v>6.3333333333333325E-2</v>
      </c>
      <c r="J71" s="84"/>
      <c r="K71" s="84"/>
      <c r="L71" s="87">
        <v>14042000</v>
      </c>
      <c r="M71" s="87"/>
      <c r="N71" s="87">
        <v>14042000</v>
      </c>
      <c r="O71" s="84">
        <v>229032.07305936067</v>
      </c>
      <c r="P71" s="84">
        <v>889326.66666666651</v>
      </c>
      <c r="Q71" s="84">
        <f t="shared" si="70"/>
        <v>1118358.7397260272</v>
      </c>
      <c r="R71" s="84">
        <v>12923641.260273973</v>
      </c>
      <c r="S71" s="87">
        <f t="shared" si="71"/>
        <v>13812967.926940639</v>
      </c>
      <c r="T71" s="150">
        <v>15</v>
      </c>
      <c r="U71" s="69">
        <v>365</v>
      </c>
      <c r="V71" s="70">
        <v>53035</v>
      </c>
      <c r="W71" s="71"/>
      <c r="X71" s="76">
        <f t="shared" ref="X71:X73" si="80">DATE(YEAR(F71),MONTH(F71),1)</f>
        <v>44531</v>
      </c>
      <c r="AF71" s="132" t="s">
        <v>3114</v>
      </c>
      <c r="AG71" s="60">
        <f>MATCH(AF71,'Cat-4'!$A:$A,0)</f>
        <v>844</v>
      </c>
      <c r="AH71" s="60">
        <f>MATCH(X71,'Cat-4'!$1:$1,0)</f>
        <v>120</v>
      </c>
      <c r="AI71" s="60">
        <f>INDEX('Cat-4'!$1:$1048576,Working!AG71,Working!AH71)</f>
        <v>154.30000000000001</v>
      </c>
      <c r="AJ71" s="60">
        <f>MATCH($AJ$3,'Cat-4'!$1:$1,0)</f>
        <v>144</v>
      </c>
      <c r="AK71" s="60">
        <f>INDEX('Cat-4'!$1:$1048576,Working!AG71,Working!AJ71)</f>
        <v>160.30000000000001</v>
      </c>
      <c r="AL71" s="146">
        <f t="shared" si="72"/>
        <v>1.0388852883992223</v>
      </c>
      <c r="AM71" s="152">
        <f t="shared" si="73"/>
        <v>1.0388852883992223</v>
      </c>
      <c r="AN71" s="146">
        <f t="shared" si="74"/>
        <v>2.1305555555555555</v>
      </c>
      <c r="AO71" s="169">
        <f>INDEX('EL&amp;SV'!$C$4:$G$50,MATCH(AF71,'EL&amp;SV'!$G$4:$G$50,0),MATCH(IF(P71&gt;5000000,"A",IF(N71&gt;2000000,"B",IF(N71&gt;500000,"C","D"))),'EL&amp;SV'!$C$4:$G$4,0))</f>
        <v>8</v>
      </c>
      <c r="AP71" s="171">
        <f>INDEX('EL&amp;SV'!$G$4:$K$50,MATCH(AF71,'EL&amp;SV'!$G$4:$G$50,0),MATCH(IF(N71&gt;5000000,"A",IF(N71&gt;2000000,"B",IF(N71&gt;500000,"C","D"))),'EL&amp;SV'!$G$4:$K$4,0))</f>
        <v>0.9</v>
      </c>
      <c r="AQ71" s="153">
        <f t="shared" si="75"/>
        <v>14588027.219701881</v>
      </c>
      <c r="AR71" s="153">
        <f t="shared" si="76"/>
        <v>3496567.7742222948</v>
      </c>
      <c r="AS71" s="153">
        <f t="shared" si="77"/>
        <v>11091459.445479587</v>
      </c>
      <c r="AT71" s="60">
        <v>0.75</v>
      </c>
      <c r="AU71" s="153">
        <f t="shared" si="78"/>
        <v>8318594.58410969</v>
      </c>
      <c r="AV71" s="153">
        <f t="shared" si="79"/>
        <v>8318594.58410969</v>
      </c>
    </row>
    <row r="72" spans="1:48" x14ac:dyDescent="0.2">
      <c r="A72" s="82">
        <v>68</v>
      </c>
      <c r="B72" s="82" t="s">
        <v>1410</v>
      </c>
      <c r="C72" s="83"/>
      <c r="D72" s="84" t="s">
        <v>112</v>
      </c>
      <c r="E72" s="85"/>
      <c r="F72" s="86">
        <v>44558</v>
      </c>
      <c r="G72" s="86" t="s">
        <v>38</v>
      </c>
      <c r="H72" s="89"/>
      <c r="I72" s="89">
        <v>6.3333333333333325E-2</v>
      </c>
      <c r="J72" s="84"/>
      <c r="K72" s="84"/>
      <c r="L72" s="87">
        <v>14042000</v>
      </c>
      <c r="M72" s="87"/>
      <c r="N72" s="87">
        <v>14042000</v>
      </c>
      <c r="O72" s="84">
        <v>229032.07305936067</v>
      </c>
      <c r="P72" s="84">
        <v>889326.66666666651</v>
      </c>
      <c r="Q72" s="84">
        <f t="shared" si="70"/>
        <v>1118358.7397260272</v>
      </c>
      <c r="R72" s="84">
        <v>12923641.260273973</v>
      </c>
      <c r="S72" s="87">
        <f t="shared" si="71"/>
        <v>13812967.926940639</v>
      </c>
      <c r="T72" s="150">
        <v>15</v>
      </c>
      <c r="U72" s="69">
        <v>365</v>
      </c>
      <c r="V72" s="70">
        <v>53035</v>
      </c>
      <c r="W72" s="71"/>
      <c r="X72" s="76">
        <f t="shared" si="80"/>
        <v>44531</v>
      </c>
      <c r="AF72" s="132" t="s">
        <v>3114</v>
      </c>
      <c r="AG72" s="60">
        <f>MATCH(AF72,'Cat-4'!$A:$A,0)</f>
        <v>844</v>
      </c>
      <c r="AH72" s="60">
        <f>MATCH(X72,'Cat-4'!$1:$1,0)</f>
        <v>120</v>
      </c>
      <c r="AI72" s="60">
        <f>INDEX('Cat-4'!$1:$1048576,Working!AG72,Working!AH72)</f>
        <v>154.30000000000001</v>
      </c>
      <c r="AJ72" s="60">
        <f>MATCH($AJ$3,'Cat-4'!$1:$1,0)</f>
        <v>144</v>
      </c>
      <c r="AK72" s="60">
        <f>INDEX('Cat-4'!$1:$1048576,Working!AG72,Working!AJ72)</f>
        <v>160.30000000000001</v>
      </c>
      <c r="AL72" s="146">
        <f t="shared" si="72"/>
        <v>1.0388852883992223</v>
      </c>
      <c r="AM72" s="152">
        <f t="shared" si="73"/>
        <v>1.0388852883992223</v>
      </c>
      <c r="AN72" s="146">
        <f t="shared" si="74"/>
        <v>2.1305555555555555</v>
      </c>
      <c r="AO72" s="169">
        <f>INDEX('EL&amp;SV'!$C$4:$G$50,MATCH(AF72,'EL&amp;SV'!$G$4:$G$50,0),MATCH(IF(P72&gt;5000000,"A",IF(N72&gt;2000000,"B",IF(N72&gt;500000,"C","D"))),'EL&amp;SV'!$C$4:$G$4,0))</f>
        <v>8</v>
      </c>
      <c r="AP72" s="171">
        <f>INDEX('EL&amp;SV'!$G$4:$K$50,MATCH(AF72,'EL&amp;SV'!$G$4:$G$50,0),MATCH(IF(N72&gt;5000000,"A",IF(N72&gt;2000000,"B",IF(N72&gt;500000,"C","D"))),'EL&amp;SV'!$G$4:$K$4,0))</f>
        <v>0.9</v>
      </c>
      <c r="AQ72" s="153">
        <f t="shared" si="75"/>
        <v>14588027.219701881</v>
      </c>
      <c r="AR72" s="153">
        <f t="shared" si="76"/>
        <v>3496567.7742222948</v>
      </c>
      <c r="AS72" s="153">
        <f t="shared" si="77"/>
        <v>11091459.445479587</v>
      </c>
      <c r="AT72" s="60">
        <v>0.75</v>
      </c>
      <c r="AU72" s="153">
        <f t="shared" si="78"/>
        <v>8318594.58410969</v>
      </c>
      <c r="AV72" s="153">
        <f t="shared" si="79"/>
        <v>8318594.58410969</v>
      </c>
    </row>
    <row r="73" spans="1:48" x14ac:dyDescent="0.2">
      <c r="A73" s="82">
        <v>69</v>
      </c>
      <c r="B73" s="82" t="s">
        <v>1410</v>
      </c>
      <c r="C73" s="84" t="s">
        <v>1292</v>
      </c>
      <c r="D73" s="84" t="s">
        <v>112</v>
      </c>
      <c r="E73" s="85" t="s">
        <v>1297</v>
      </c>
      <c r="F73" s="86">
        <v>44686</v>
      </c>
      <c r="G73" s="86" t="s">
        <v>39</v>
      </c>
      <c r="H73" s="89"/>
      <c r="I73" s="89">
        <v>6.3333333333333325E-2</v>
      </c>
      <c r="J73" s="84"/>
      <c r="K73" s="84"/>
      <c r="L73" s="87">
        <v>0</v>
      </c>
      <c r="M73" s="87">
        <v>13658500</v>
      </c>
      <c r="N73" s="87">
        <v>13658500</v>
      </c>
      <c r="O73" s="84"/>
      <c r="P73" s="84">
        <v>784459.42009132425</v>
      </c>
      <c r="Q73" s="84">
        <f t="shared" si="70"/>
        <v>784459.42009132425</v>
      </c>
      <c r="R73" s="84">
        <v>12874040.579908676</v>
      </c>
      <c r="S73" s="87">
        <f t="shared" si="71"/>
        <v>0</v>
      </c>
      <c r="T73" s="150">
        <v>15</v>
      </c>
      <c r="U73" s="69">
        <v>365</v>
      </c>
      <c r="V73" s="70">
        <f t="shared" ref="V73:V77" si="81">V72</f>
        <v>53035</v>
      </c>
      <c r="W73" s="71">
        <f>(V73-F73)/365</f>
        <v>22.873972602739727</v>
      </c>
      <c r="X73" s="76">
        <f t="shared" si="80"/>
        <v>44682</v>
      </c>
      <c r="AF73" s="132" t="s">
        <v>2966</v>
      </c>
      <c r="AG73" s="60">
        <f>MATCH(AF73,'Cat-4'!$A:$A,0)</f>
        <v>770</v>
      </c>
      <c r="AH73" s="60">
        <f>MATCH(X73,'Cat-4'!$1:$1,0)</f>
        <v>125</v>
      </c>
      <c r="AI73" s="60">
        <f>INDEX('Cat-4'!$1:$1048576,Working!AG73,Working!AH73)</f>
        <v>127.5</v>
      </c>
      <c r="AJ73" s="60">
        <f>MATCH($AJ$3,'Cat-4'!$1:$1,0)</f>
        <v>144</v>
      </c>
      <c r="AK73" s="60">
        <f>INDEX('Cat-4'!$1:$1048576,Working!AG73,Working!AJ73)</f>
        <v>125.7</v>
      </c>
      <c r="AL73" s="146">
        <f t="shared" si="72"/>
        <v>0.98588235294117654</v>
      </c>
      <c r="AM73" s="152">
        <f t="shared" si="73"/>
        <v>0.98588235294117654</v>
      </c>
      <c r="AN73" s="146">
        <f t="shared" si="74"/>
        <v>1.7777777777777777</v>
      </c>
      <c r="AO73" s="169">
        <f>INDEX('EL&amp;SV'!$C$4:$G$50,MATCH(AF73,'EL&amp;SV'!$G$4:$G$50,0),MATCH(IF(P73&gt;5000000,"A",IF(N73&gt;2000000,"B",IF(N73&gt;500000,"C","D"))),'EL&amp;SV'!$C$4:$G$4,0))</f>
        <v>12</v>
      </c>
      <c r="AP73" s="171">
        <f>INDEX('EL&amp;SV'!$G$4:$K$50,MATCH(AF73,'EL&amp;SV'!$G$4:$G$50,0),MATCH(IF(N73&gt;5000000,"A",IF(N73&gt;2000000,"B",IF(N73&gt;500000,"C","D"))),'EL&amp;SV'!$G$4:$K$4,0))</f>
        <v>0.9</v>
      </c>
      <c r="AQ73" s="153">
        <f t="shared" si="75"/>
        <v>13465674.117647059</v>
      </c>
      <c r="AR73" s="153">
        <f t="shared" si="76"/>
        <v>1795423.2156862745</v>
      </c>
      <c r="AS73" s="153">
        <f t="shared" si="77"/>
        <v>11670250.901960785</v>
      </c>
      <c r="AT73" s="60">
        <v>0.75</v>
      </c>
      <c r="AU73" s="153">
        <f t="shared" si="78"/>
        <v>8752688.1764705889</v>
      </c>
      <c r="AV73" s="153">
        <f t="shared" si="79"/>
        <v>8752688.1764705889</v>
      </c>
    </row>
    <row r="74" spans="1:48" x14ac:dyDescent="0.2">
      <c r="A74" s="82">
        <v>70</v>
      </c>
      <c r="B74" s="82" t="s">
        <v>1410</v>
      </c>
      <c r="C74" s="83" t="s">
        <v>20</v>
      </c>
      <c r="D74" s="84" t="s">
        <v>31</v>
      </c>
      <c r="E74" s="85" t="s">
        <v>33</v>
      </c>
      <c r="F74" s="86">
        <v>42094</v>
      </c>
      <c r="G74" s="86" t="s">
        <v>23</v>
      </c>
      <c r="H74" s="89">
        <v>2.3764649441436497E-2</v>
      </c>
      <c r="I74" s="89">
        <v>4.0367349736138716E-2</v>
      </c>
      <c r="J74" s="84">
        <v>6309313</v>
      </c>
      <c r="K74" s="84">
        <v>6309313</v>
      </c>
      <c r="L74" s="87">
        <v>12618626</v>
      </c>
      <c r="M74" s="87">
        <v>0</v>
      </c>
      <c r="N74" s="87">
        <v>12618626</v>
      </c>
      <c r="O74" s="84">
        <v>2309465.4103008695</v>
      </c>
      <c r="P74" s="84">
        <f>N74*I74/365*U74</f>
        <v>509380.48893153312</v>
      </c>
      <c r="Q74" s="84">
        <f t="shared" si="70"/>
        <v>2818845.8992324024</v>
      </c>
      <c r="R74" s="84">
        <v>9799780.1007675976</v>
      </c>
      <c r="S74" s="87">
        <f t="shared" si="71"/>
        <v>10309160.589699131</v>
      </c>
      <c r="T74" s="150"/>
      <c r="U74" s="69">
        <v>365</v>
      </c>
      <c r="V74" s="70">
        <f t="shared" si="81"/>
        <v>53035</v>
      </c>
      <c r="W74" s="71">
        <f>(V74-F74)/365</f>
        <v>29.975342465753425</v>
      </c>
      <c r="X74" s="76">
        <f>DATE(YEAR(F74),MONTH(F74),1)</f>
        <v>42064</v>
      </c>
      <c r="AF74" s="132" t="s">
        <v>2873</v>
      </c>
      <c r="AG74" s="60">
        <f>MATCH(AF74,'Cat-4'!$A:$A,0)</f>
        <v>723</v>
      </c>
      <c r="AH74" s="60">
        <f>MATCH(X74,'Cat-4'!$1:$1,0)</f>
        <v>39</v>
      </c>
      <c r="AI74" s="60">
        <f>INDEX('Cat-4'!$1:$1048576,Working!AG74,Working!AH74)</f>
        <v>105.9</v>
      </c>
      <c r="AJ74" s="60">
        <f>MATCH($AJ$3,'Cat-4'!$1:$1,0)</f>
        <v>144</v>
      </c>
      <c r="AK74" s="60">
        <f>INDEX('Cat-4'!$1:$1048576,Working!AG74,Working!AJ74)</f>
        <v>128.9</v>
      </c>
      <c r="AL74" s="146">
        <f t="shared" si="72"/>
        <v>1.2171860245514636</v>
      </c>
      <c r="AM74" s="152">
        <f t="shared" si="73"/>
        <v>1.2171860245514636</v>
      </c>
      <c r="AN74" s="146">
        <f t="shared" si="74"/>
        <v>8.875</v>
      </c>
      <c r="AO74" s="169">
        <f>INDEX('EL&amp;SV'!$C$4:$G$50,MATCH(AF74,'EL&amp;SV'!$G$4:$G$50,0),MATCH(IF(P74&gt;5000000,"A",IF(N74&gt;2000000,"B",IF(N74&gt;500000,"C","D"))),'EL&amp;SV'!$C$4:$G$4,0))</f>
        <v>15</v>
      </c>
      <c r="AP74" s="171">
        <f>INDEX('EL&amp;SV'!$G$4:$K$50,MATCH(AF74,'EL&amp;SV'!$G$4:$G$50,0),MATCH(IF(N74&gt;5000000,"A",IF(N74&gt;2000000,"B",IF(N74&gt;500000,"C","D"))),'EL&amp;SV'!$G$4:$K$4,0))</f>
        <v>0.9</v>
      </c>
      <c r="AQ74" s="153">
        <f t="shared" si="75"/>
        <v>15359215.216241738</v>
      </c>
      <c r="AR74" s="153">
        <f t="shared" si="76"/>
        <v>8178782.1026487257</v>
      </c>
      <c r="AS74" s="153">
        <f t="shared" si="77"/>
        <v>7180433.1135930121</v>
      </c>
      <c r="AT74" s="60">
        <v>0.75</v>
      </c>
      <c r="AU74" s="153">
        <f t="shared" si="78"/>
        <v>5385324.8351947591</v>
      </c>
      <c r="AV74" s="153">
        <f t="shared" si="79"/>
        <v>5385324.8351947591</v>
      </c>
    </row>
    <row r="75" spans="1:48" hidden="1" x14ac:dyDescent="0.25">
      <c r="A75" s="82">
        <v>71</v>
      </c>
      <c r="B75" s="82" t="s">
        <v>1409</v>
      </c>
      <c r="C75" s="83" t="s">
        <v>102</v>
      </c>
      <c r="D75" s="84" t="s">
        <v>32</v>
      </c>
      <c r="E75" s="84" t="s">
        <v>32</v>
      </c>
      <c r="F75" s="86">
        <v>43190</v>
      </c>
      <c r="G75" s="86" t="s">
        <v>29</v>
      </c>
      <c r="H75" s="91">
        <v>0.1362475442043222</v>
      </c>
      <c r="I75" s="89">
        <v>0.1362475442043222</v>
      </c>
      <c r="J75" s="84"/>
      <c r="K75" s="84"/>
      <c r="L75" s="87">
        <v>12437975.210000001</v>
      </c>
      <c r="M75" s="87">
        <v>0</v>
      </c>
      <c r="N75" s="87">
        <v>12437975.210000001</v>
      </c>
      <c r="O75" s="84">
        <v>8491789.322646562</v>
      </c>
      <c r="P75" s="84">
        <f>N75*I75/365*U75</f>
        <v>1694643.5772367388</v>
      </c>
      <c r="Q75" s="84">
        <f t="shared" si="70"/>
        <v>10186432.8998833</v>
      </c>
      <c r="R75" s="84">
        <v>2251542.3101167008</v>
      </c>
      <c r="S75" s="87">
        <f t="shared" si="71"/>
        <v>3946185.8873534389</v>
      </c>
      <c r="T75" s="85"/>
      <c r="U75" s="69">
        <v>365</v>
      </c>
      <c r="V75" s="70">
        <f t="shared" si="81"/>
        <v>53035</v>
      </c>
      <c r="W75" s="71">
        <f>(V75-F75)/365</f>
        <v>26.972602739726028</v>
      </c>
      <c r="X75" s="76">
        <f t="shared" ref="X75:X78" si="82">DATE(YEAR(F75),MONTH(F75),1)</f>
        <v>43160</v>
      </c>
      <c r="AN75" s="146">
        <f t="shared" si="74"/>
        <v>5.875</v>
      </c>
      <c r="AP75" s="60"/>
      <c r="AQ75" s="60"/>
      <c r="AU75" s="60"/>
      <c r="AV75" s="60"/>
    </row>
    <row r="76" spans="1:48" hidden="1" x14ac:dyDescent="0.25">
      <c r="A76" s="82">
        <v>72</v>
      </c>
      <c r="B76" s="82" t="s">
        <v>1409</v>
      </c>
      <c r="C76" s="83" t="s">
        <v>104</v>
      </c>
      <c r="D76" s="84" t="s">
        <v>28</v>
      </c>
      <c r="E76" s="88" t="s">
        <v>105</v>
      </c>
      <c r="F76" s="86">
        <v>44286</v>
      </c>
      <c r="G76" s="86" t="s">
        <v>37</v>
      </c>
      <c r="H76" s="91">
        <v>0</v>
      </c>
      <c r="I76" s="89">
        <v>0</v>
      </c>
      <c r="J76" s="84"/>
      <c r="K76" s="84"/>
      <c r="L76" s="87">
        <v>12190000</v>
      </c>
      <c r="M76" s="87">
        <v>0</v>
      </c>
      <c r="N76" s="87">
        <v>12190000</v>
      </c>
      <c r="O76" s="84">
        <v>0</v>
      </c>
      <c r="P76" s="84">
        <f>N76*I76/365*U76</f>
        <v>0</v>
      </c>
      <c r="Q76" s="84">
        <f t="shared" si="70"/>
        <v>0</v>
      </c>
      <c r="R76" s="84">
        <v>12190000</v>
      </c>
      <c r="S76" s="87">
        <f t="shared" si="71"/>
        <v>12190000</v>
      </c>
      <c r="T76" s="85"/>
      <c r="U76" s="69">
        <v>365</v>
      </c>
      <c r="V76" s="70">
        <f t="shared" si="81"/>
        <v>53035</v>
      </c>
      <c r="W76" s="71">
        <f>(V76-F76)/365</f>
        <v>23.969863013698632</v>
      </c>
      <c r="X76" s="76">
        <f t="shared" si="82"/>
        <v>44256</v>
      </c>
      <c r="AN76" s="146">
        <f t="shared" si="74"/>
        <v>2.875</v>
      </c>
      <c r="AP76" s="60"/>
      <c r="AQ76" s="60"/>
      <c r="AU76" s="60"/>
      <c r="AV76" s="60"/>
    </row>
    <row r="77" spans="1:48" hidden="1" x14ac:dyDescent="0.25">
      <c r="A77" s="82">
        <v>73</v>
      </c>
      <c r="B77" s="82" t="s">
        <v>1409</v>
      </c>
      <c r="C77" s="83" t="s">
        <v>104</v>
      </c>
      <c r="D77" s="84" t="s">
        <v>28</v>
      </c>
      <c r="E77" s="88" t="s">
        <v>105</v>
      </c>
      <c r="F77" s="86">
        <v>42085</v>
      </c>
      <c r="G77" s="86" t="s">
        <v>23</v>
      </c>
      <c r="H77" s="94">
        <v>0</v>
      </c>
      <c r="I77" s="89">
        <v>0</v>
      </c>
      <c r="J77" s="84">
        <v>5928000</v>
      </c>
      <c r="K77" s="84">
        <v>5928000</v>
      </c>
      <c r="L77" s="87">
        <v>11856000</v>
      </c>
      <c r="M77" s="87">
        <v>0</v>
      </c>
      <c r="N77" s="87">
        <v>11856000</v>
      </c>
      <c r="O77" s="84">
        <v>0</v>
      </c>
      <c r="P77" s="84">
        <f>N77*I77/365*U77</f>
        <v>0</v>
      </c>
      <c r="Q77" s="84">
        <f t="shared" si="70"/>
        <v>0</v>
      </c>
      <c r="R77" s="84">
        <v>11856000</v>
      </c>
      <c r="S77" s="87">
        <f t="shared" si="71"/>
        <v>11856000</v>
      </c>
      <c r="T77" s="85" t="s">
        <v>106</v>
      </c>
      <c r="U77" s="69">
        <v>365</v>
      </c>
      <c r="V77" s="70">
        <f t="shared" si="81"/>
        <v>53035</v>
      </c>
      <c r="W77" s="71">
        <f>(V77-F77)/365</f>
        <v>30</v>
      </c>
      <c r="X77" s="76">
        <f t="shared" si="82"/>
        <v>42064</v>
      </c>
      <c r="AN77" s="146">
        <f t="shared" si="74"/>
        <v>8.8972222222222221</v>
      </c>
      <c r="AP77" s="60"/>
      <c r="AQ77" s="60"/>
      <c r="AU77" s="60"/>
      <c r="AV77" s="60"/>
    </row>
    <row r="78" spans="1:48" hidden="1" x14ac:dyDescent="0.25">
      <c r="A78" s="82">
        <v>74</v>
      </c>
      <c r="B78" s="82" t="s">
        <v>1409</v>
      </c>
      <c r="C78" s="83" t="s">
        <v>104</v>
      </c>
      <c r="D78" s="84" t="s">
        <v>28</v>
      </c>
      <c r="E78" s="88" t="s">
        <v>105</v>
      </c>
      <c r="F78" s="86">
        <v>42460</v>
      </c>
      <c r="G78" s="86" t="s">
        <v>25</v>
      </c>
      <c r="H78" s="91">
        <v>0</v>
      </c>
      <c r="I78" s="89">
        <v>0</v>
      </c>
      <c r="J78" s="84">
        <v>5865000</v>
      </c>
      <c r="K78" s="84">
        <v>5865000</v>
      </c>
      <c r="L78" s="87">
        <v>11730000</v>
      </c>
      <c r="M78" s="87">
        <v>0</v>
      </c>
      <c r="N78" s="87">
        <v>11730000</v>
      </c>
      <c r="O78" s="84">
        <v>0</v>
      </c>
      <c r="P78" s="84">
        <f>N78*I78/365*U78</f>
        <v>0</v>
      </c>
      <c r="Q78" s="84">
        <f t="shared" si="70"/>
        <v>0</v>
      </c>
      <c r="R78" s="84">
        <v>11730000</v>
      </c>
      <c r="S78" s="87">
        <f t="shared" si="71"/>
        <v>11730000</v>
      </c>
      <c r="T78" s="85"/>
      <c r="U78" s="69">
        <v>365</v>
      </c>
      <c r="V78" s="70">
        <v>53035</v>
      </c>
      <c r="W78" s="71"/>
      <c r="X78" s="76">
        <f t="shared" si="82"/>
        <v>42430</v>
      </c>
      <c r="AN78" s="146">
        <f t="shared" si="74"/>
        <v>7.875</v>
      </c>
      <c r="AP78" s="60"/>
      <c r="AQ78" s="60"/>
      <c r="AU78" s="60"/>
      <c r="AV78" s="60"/>
    </row>
    <row r="79" spans="1:48" x14ac:dyDescent="0.2">
      <c r="A79" s="82">
        <v>75</v>
      </c>
      <c r="B79" s="82" t="s">
        <v>1410</v>
      </c>
      <c r="C79" s="83"/>
      <c r="D79" s="84" t="s">
        <v>112</v>
      </c>
      <c r="E79" s="85" t="s">
        <v>1119</v>
      </c>
      <c r="F79" s="86">
        <v>43553</v>
      </c>
      <c r="G79" s="86" t="s">
        <v>35</v>
      </c>
      <c r="H79" s="89"/>
      <c r="I79" s="89">
        <v>6.3333333333333325E-2</v>
      </c>
      <c r="J79" s="84"/>
      <c r="K79" s="84"/>
      <c r="L79" s="87">
        <v>11328000</v>
      </c>
      <c r="M79" s="87"/>
      <c r="N79" s="87">
        <v>11328000</v>
      </c>
      <c r="O79" s="84">
        <v>2158216.7671232875</v>
      </c>
      <c r="P79" s="84">
        <v>717439.99999999988</v>
      </c>
      <c r="Q79" s="84">
        <f t="shared" si="70"/>
        <v>2875656.7671232875</v>
      </c>
      <c r="R79" s="84">
        <v>8452343.2328767125</v>
      </c>
      <c r="S79" s="87">
        <f t="shared" si="71"/>
        <v>9169783.2328767125</v>
      </c>
      <c r="T79" s="150">
        <v>15</v>
      </c>
      <c r="U79" s="69">
        <v>365</v>
      </c>
      <c r="V79" s="70">
        <v>43180</v>
      </c>
      <c r="W79" s="71"/>
      <c r="X79" s="76">
        <f>DATE(YEAR(F79),MONTH(F79),1)</f>
        <v>43525</v>
      </c>
      <c r="AF79" s="132" t="s">
        <v>2736</v>
      </c>
      <c r="AG79" s="60">
        <f>MATCH(AF79,'Cat-4'!$A:$A,0)</f>
        <v>654</v>
      </c>
      <c r="AH79" s="60">
        <f>MATCH(X79,'Cat-4'!$1:$1,0)</f>
        <v>87</v>
      </c>
      <c r="AI79" s="60">
        <f>INDEX('Cat-4'!$1:$1048576,Working!AG79,Working!AH79)</f>
        <v>108.4</v>
      </c>
      <c r="AJ79" s="60">
        <f>MATCH($AJ$3,'Cat-4'!$1:$1,0)</f>
        <v>144</v>
      </c>
      <c r="AK79" s="60">
        <f>INDEX('Cat-4'!$1:$1048576,Working!AG79,Working!AJ79)</f>
        <v>113.8</v>
      </c>
      <c r="AL79" s="146">
        <f>AK79/AI79</f>
        <v>1.0498154981549814</v>
      </c>
      <c r="AM79" s="152">
        <f>AL79</f>
        <v>1.0498154981549814</v>
      </c>
      <c r="AN79" s="146">
        <f t="shared" si="74"/>
        <v>4.8777777777777782</v>
      </c>
      <c r="AO79" s="169">
        <f>INDEX('EL&amp;SV'!$C$4:$G$50,MATCH(AF79,'EL&amp;SV'!$G$4:$G$50,0),MATCH(IF(P79&gt;5000000,"A",IF(N79&gt;2000000,"B",IF(N79&gt;500000,"C","D"))),'EL&amp;SV'!$C$4:$G$4,0))</f>
        <v>12</v>
      </c>
      <c r="AP79" s="171">
        <f>INDEX('EL&amp;SV'!$G$4:$K$50,MATCH(AF79,'EL&amp;SV'!$G$4:$G$50,0),MATCH(IF(N79&gt;5000000,"A",IF(N79&gt;2000000,"B",IF(N79&gt;500000,"C","D"))),'EL&amp;SV'!$G$4:$K$4,0))</f>
        <v>0.95</v>
      </c>
      <c r="AQ79" s="153">
        <f>AM79*N79</f>
        <v>11892309.963099631</v>
      </c>
      <c r="AR79" s="153">
        <f>AQ79*(AP79/AO79)*(IF(AN79&gt;AO79,AO79,AN79))</f>
        <v>4592303.5834358344</v>
      </c>
      <c r="AS79" s="153">
        <f>AQ79-AR79</f>
        <v>7300006.3796637962</v>
      </c>
      <c r="AT79" s="60">
        <v>0.75</v>
      </c>
      <c r="AU79" s="153">
        <f>AT79*AS79</f>
        <v>5475004.7847478474</v>
      </c>
      <c r="AV79" s="153">
        <f>IF((AQ79*(1-AP79))&gt;AU79,(AQ79*(1-AP79)),AU79)</f>
        <v>5475004.7847478474</v>
      </c>
    </row>
    <row r="80" spans="1:48" hidden="1" x14ac:dyDescent="0.25">
      <c r="A80" s="82">
        <v>76</v>
      </c>
      <c r="B80" s="82" t="s">
        <v>1409</v>
      </c>
      <c r="C80" s="83"/>
      <c r="D80" s="84" t="s">
        <v>109</v>
      </c>
      <c r="E80" s="85" t="s">
        <v>116</v>
      </c>
      <c r="F80" s="86">
        <v>41117</v>
      </c>
      <c r="G80" s="86" t="s">
        <v>1350</v>
      </c>
      <c r="H80" s="89"/>
      <c r="I80" s="89">
        <v>1.1084980062721999E-2</v>
      </c>
      <c r="J80" s="84"/>
      <c r="K80" s="84"/>
      <c r="L80" s="87">
        <v>10449374.630000001</v>
      </c>
      <c r="M80" s="87"/>
      <c r="N80" s="87">
        <v>10449374.630000001</v>
      </c>
      <c r="O80" s="84">
        <v>1121641.408149665</v>
      </c>
      <c r="P80" s="84">
        <v>115831.10944146308</v>
      </c>
      <c r="Q80" s="84">
        <f t="shared" si="70"/>
        <v>1237472.5175911281</v>
      </c>
      <c r="R80" s="84">
        <v>9211902.1124088727</v>
      </c>
      <c r="S80" s="87">
        <f t="shared" si="71"/>
        <v>9327733.2218503356</v>
      </c>
      <c r="T80" s="85">
        <v>90</v>
      </c>
      <c r="U80" s="69">
        <v>365</v>
      </c>
      <c r="V80" s="70">
        <v>53035</v>
      </c>
      <c r="W80" s="71"/>
      <c r="X80" s="76">
        <f t="shared" ref="X80:X84" si="83">DATE(YEAR(F80),MONTH(F80),1)</f>
        <v>41091</v>
      </c>
      <c r="AN80" s="146">
        <f t="shared" si="74"/>
        <v>11.55</v>
      </c>
      <c r="AP80" s="60"/>
      <c r="AQ80" s="60"/>
      <c r="AU80" s="60"/>
      <c r="AV80" s="60"/>
    </row>
    <row r="81" spans="1:48" hidden="1" x14ac:dyDescent="0.25">
      <c r="A81" s="82">
        <v>77</v>
      </c>
      <c r="B81" s="82" t="s">
        <v>1409</v>
      </c>
      <c r="C81" s="83"/>
      <c r="D81" s="84" t="s">
        <v>109</v>
      </c>
      <c r="E81" s="85" t="s">
        <v>123</v>
      </c>
      <c r="F81" s="86">
        <v>41692</v>
      </c>
      <c r="G81" s="86" t="s">
        <v>1349</v>
      </c>
      <c r="H81" s="89"/>
      <c r="I81" s="89">
        <v>1.1111111111111113E-2</v>
      </c>
      <c r="J81" s="84"/>
      <c r="K81" s="84"/>
      <c r="L81" s="87">
        <v>9981908</v>
      </c>
      <c r="M81" s="87"/>
      <c r="N81" s="87">
        <v>9981908</v>
      </c>
      <c r="O81" s="84">
        <v>898827.51488584513</v>
      </c>
      <c r="P81" s="84">
        <v>110910.08888888892</v>
      </c>
      <c r="Q81" s="84">
        <f t="shared" si="70"/>
        <v>1009737.6037747341</v>
      </c>
      <c r="R81" s="84">
        <v>8972170.3962252662</v>
      </c>
      <c r="S81" s="87">
        <f t="shared" si="71"/>
        <v>9083080.4851141553</v>
      </c>
      <c r="T81" s="85">
        <v>90</v>
      </c>
      <c r="U81" s="69">
        <v>365</v>
      </c>
      <c r="V81" s="70">
        <v>53035</v>
      </c>
      <c r="W81" s="71"/>
      <c r="X81" s="76">
        <f t="shared" si="83"/>
        <v>41671</v>
      </c>
      <c r="AN81" s="146">
        <f t="shared" si="74"/>
        <v>9.9805555555555561</v>
      </c>
      <c r="AP81" s="60"/>
      <c r="AQ81" s="60"/>
      <c r="AU81" s="60"/>
      <c r="AV81" s="60"/>
    </row>
    <row r="82" spans="1:48" hidden="1" x14ac:dyDescent="0.25">
      <c r="A82" s="82">
        <v>78</v>
      </c>
      <c r="B82" s="82" t="s">
        <v>1409</v>
      </c>
      <c r="C82" s="83"/>
      <c r="D82" s="84" t="s">
        <v>109</v>
      </c>
      <c r="E82" s="85" t="s">
        <v>118</v>
      </c>
      <c r="F82" s="86">
        <v>41365</v>
      </c>
      <c r="G82" s="86" t="s">
        <v>1349</v>
      </c>
      <c r="H82" s="89"/>
      <c r="I82" s="89">
        <v>1.1111111111111113E-2</v>
      </c>
      <c r="J82" s="84"/>
      <c r="K82" s="84"/>
      <c r="L82" s="87">
        <v>9903694</v>
      </c>
      <c r="M82" s="87"/>
      <c r="N82" s="87">
        <v>9903694</v>
      </c>
      <c r="O82" s="84">
        <v>990369.40000000026</v>
      </c>
      <c r="P82" s="84">
        <v>110041.04444444447</v>
      </c>
      <c r="Q82" s="84">
        <f t="shared" si="70"/>
        <v>1100410.4444444447</v>
      </c>
      <c r="R82" s="84">
        <v>8803283.555555556</v>
      </c>
      <c r="S82" s="87">
        <f t="shared" si="71"/>
        <v>8913324.5999999996</v>
      </c>
      <c r="T82" s="85">
        <v>90</v>
      </c>
      <c r="U82" s="69">
        <v>365</v>
      </c>
      <c r="V82" s="70">
        <v>53035</v>
      </c>
      <c r="W82" s="71">
        <f>(V82-F82)/365</f>
        <v>31.972602739726028</v>
      </c>
      <c r="X82" s="76">
        <f t="shared" si="83"/>
        <v>41365</v>
      </c>
      <c r="AN82" s="146">
        <f t="shared" si="74"/>
        <v>10.872222222222222</v>
      </c>
      <c r="AP82" s="60"/>
      <c r="AQ82" s="60"/>
      <c r="AU82" s="60"/>
      <c r="AV82" s="60"/>
    </row>
    <row r="83" spans="1:48" hidden="1" x14ac:dyDescent="0.25">
      <c r="A83" s="82">
        <v>79</v>
      </c>
      <c r="B83" s="82" t="s">
        <v>1409</v>
      </c>
      <c r="C83" s="83"/>
      <c r="D83" s="84" t="s">
        <v>28</v>
      </c>
      <c r="E83" s="85" t="s">
        <v>241</v>
      </c>
      <c r="F83" s="86">
        <v>40871</v>
      </c>
      <c r="G83" s="86" t="s">
        <v>1351</v>
      </c>
      <c r="H83" s="89"/>
      <c r="I83" s="89">
        <v>0</v>
      </c>
      <c r="J83" s="84"/>
      <c r="K83" s="84"/>
      <c r="L83" s="87">
        <v>9861232</v>
      </c>
      <c r="M83" s="87"/>
      <c r="N83" s="87">
        <v>9861232</v>
      </c>
      <c r="O83" s="84">
        <v>0</v>
      </c>
      <c r="P83" s="84">
        <v>0</v>
      </c>
      <c r="Q83" s="84">
        <f t="shared" si="70"/>
        <v>0</v>
      </c>
      <c r="R83" s="84">
        <v>9861232</v>
      </c>
      <c r="S83" s="87">
        <f t="shared" si="71"/>
        <v>9861232</v>
      </c>
      <c r="T83" s="85" t="s">
        <v>1290</v>
      </c>
      <c r="U83" s="69">
        <v>365</v>
      </c>
      <c r="V83" s="70">
        <f>V82</f>
        <v>53035</v>
      </c>
      <c r="W83" s="71">
        <f>(V83-F83)/365</f>
        <v>33.326027397260276</v>
      </c>
      <c r="X83" s="76">
        <f t="shared" si="83"/>
        <v>40848</v>
      </c>
      <c r="AN83" s="146">
        <f t="shared" si="74"/>
        <v>12.225</v>
      </c>
      <c r="AP83" s="60"/>
      <c r="AQ83" s="60"/>
      <c r="AU83" s="60"/>
      <c r="AV83" s="60"/>
    </row>
    <row r="84" spans="1:48" hidden="1" x14ac:dyDescent="0.25">
      <c r="A84" s="82">
        <v>80</v>
      </c>
      <c r="B84" s="82" t="s">
        <v>1409</v>
      </c>
      <c r="C84" s="83"/>
      <c r="D84" s="84" t="s">
        <v>110</v>
      </c>
      <c r="E84" s="85" t="s">
        <v>247</v>
      </c>
      <c r="F84" s="86">
        <v>41000</v>
      </c>
      <c r="G84" s="86" t="s">
        <v>1350</v>
      </c>
      <c r="H84" s="89"/>
      <c r="I84" s="89">
        <v>0.83772109589041088</v>
      </c>
      <c r="J84" s="84"/>
      <c r="K84" s="84"/>
      <c r="L84" s="87">
        <v>9429984</v>
      </c>
      <c r="M84" s="87"/>
      <c r="N84" s="87">
        <v>9429984</v>
      </c>
      <c r="O84" s="84">
        <v>8958484.8000000007</v>
      </c>
      <c r="P84" s="84">
        <v>0</v>
      </c>
      <c r="Q84" s="84">
        <f t="shared" si="70"/>
        <v>8958484.8000000007</v>
      </c>
      <c r="R84" s="84">
        <v>471499.19999999925</v>
      </c>
      <c r="S84" s="87">
        <f t="shared" si="71"/>
        <v>471499.19999999925</v>
      </c>
      <c r="T84" s="85">
        <v>3</v>
      </c>
      <c r="U84" s="73">
        <f>$W$3-F84+1</f>
        <v>4017</v>
      </c>
      <c r="V84" s="74">
        <f>V83</f>
        <v>53035</v>
      </c>
      <c r="W84" s="75">
        <f>(V84-F84)/365</f>
        <v>32.972602739726028</v>
      </c>
      <c r="X84" s="76">
        <f t="shared" si="83"/>
        <v>41000</v>
      </c>
      <c r="AN84" s="146">
        <f t="shared" si="74"/>
        <v>11.872222222222222</v>
      </c>
      <c r="AP84" s="60"/>
      <c r="AQ84" s="60"/>
      <c r="AU84" s="60"/>
      <c r="AV84" s="60"/>
    </row>
    <row r="85" spans="1:48" x14ac:dyDescent="0.2">
      <c r="A85" s="82">
        <v>81</v>
      </c>
      <c r="B85" s="82" t="s">
        <v>1410</v>
      </c>
      <c r="C85" s="83" t="s">
        <v>87</v>
      </c>
      <c r="D85" s="84" t="s">
        <v>21</v>
      </c>
      <c r="E85" s="88" t="s">
        <v>88</v>
      </c>
      <c r="F85" s="86">
        <v>42460</v>
      </c>
      <c r="G85" s="86" t="s">
        <v>25</v>
      </c>
      <c r="H85" s="91">
        <v>2.4376098418277682E-2</v>
      </c>
      <c r="I85" s="89">
        <v>4.140263620386643E-2</v>
      </c>
      <c r="J85" s="84">
        <v>4621758.9849999994</v>
      </c>
      <c r="K85" s="84">
        <v>4621758.9849999994</v>
      </c>
      <c r="L85" s="87">
        <v>9243517.9699999988</v>
      </c>
      <c r="M85" s="87">
        <v>0</v>
      </c>
      <c r="N85" s="87">
        <v>9243517.9699999988</v>
      </c>
      <c r="O85" s="84">
        <v>1509927.8481395729</v>
      </c>
      <c r="P85" s="84">
        <f>N85*I85/365*U85</f>
        <v>382706.01175581187</v>
      </c>
      <c r="Q85" s="84">
        <f t="shared" si="70"/>
        <v>1892633.8598953849</v>
      </c>
      <c r="R85" s="84">
        <v>7350884.1101046139</v>
      </c>
      <c r="S85" s="87">
        <f t="shared" si="71"/>
        <v>7733590.1218604259</v>
      </c>
      <c r="T85" s="150"/>
      <c r="U85" s="69">
        <v>365</v>
      </c>
      <c r="V85" s="70">
        <v>45735</v>
      </c>
      <c r="W85" s="71"/>
      <c r="X85" s="76">
        <f t="shared" ref="X85:X90" si="84">DATE(YEAR(F85),MONTH(F85),1)</f>
        <v>42430</v>
      </c>
      <c r="AF85" s="132" t="s">
        <v>3028</v>
      </c>
      <c r="AG85" s="60">
        <f>MATCH(AF85,'Cat-4'!$A:$A,0)</f>
        <v>801</v>
      </c>
      <c r="AH85" s="60">
        <f>MATCH(X85,'Cat-4'!$1:$1,0)</f>
        <v>51</v>
      </c>
      <c r="AI85" s="60">
        <f>INDEX('Cat-4'!$1:$1048576,Working!AG85,Working!AH85)</f>
        <v>110.5</v>
      </c>
      <c r="AJ85" s="60">
        <f>MATCH($AJ$3,'Cat-4'!$1:$1,0)</f>
        <v>144</v>
      </c>
      <c r="AK85" s="60">
        <f>INDEX('Cat-4'!$1:$1048576,Working!AG85,Working!AJ85)</f>
        <v>115.4</v>
      </c>
      <c r="AL85" s="146">
        <f t="shared" ref="AL85:AL86" si="85">AK85/AI85</f>
        <v>1.044343891402715</v>
      </c>
      <c r="AM85" s="152">
        <f t="shared" ref="AM85:AM86" si="86">AL85</f>
        <v>1.044343891402715</v>
      </c>
      <c r="AN85" s="146">
        <f t="shared" si="74"/>
        <v>7.875</v>
      </c>
      <c r="AO85" s="169">
        <f>INDEX('EL&amp;SV'!$C$4:$G$50,MATCH(AF85,'EL&amp;SV'!$G$4:$G$50,0),MATCH(IF(P85&gt;5000000,"A",IF(N85&gt;2000000,"B",IF(N85&gt;500000,"C","D"))),'EL&amp;SV'!$C$4:$G$4,0))</f>
        <v>12</v>
      </c>
      <c r="AP85" s="171">
        <f>INDEX('EL&amp;SV'!$G$4:$K$50,MATCH(AF85,'EL&amp;SV'!$G$4:$G$50,0),MATCH(IF(N85&gt;5000000,"A",IF(N85&gt;2000000,"B",IF(N85&gt;500000,"C","D"))),'EL&amp;SV'!$G$4:$K$4,0))</f>
        <v>0.9</v>
      </c>
      <c r="AQ85" s="153">
        <f t="shared" ref="AQ85:AQ86" si="87">AM85*N85</f>
        <v>9653411.5270407237</v>
      </c>
      <c r="AR85" s="153">
        <f t="shared" ref="AR85:AR86" si="88">AQ85*(AP85/AO85)*(IF(AN85&gt;AO85,AO85,AN85))</f>
        <v>5701546.1831584275</v>
      </c>
      <c r="AS85" s="153">
        <f t="shared" ref="AS85:AS86" si="89">AQ85-AR85</f>
        <v>3951865.3438822962</v>
      </c>
      <c r="AT85" s="60">
        <v>0.75</v>
      </c>
      <c r="AU85" s="153">
        <f t="shared" ref="AU85:AU86" si="90">AT85*AS85</f>
        <v>2963899.0079117222</v>
      </c>
      <c r="AV85" s="153">
        <f t="shared" ref="AV85:AV86" si="91">IF((AQ85*(1-AP85))&gt;AU85,(AQ85*(1-AP85)),AU85)</f>
        <v>2963899.0079117222</v>
      </c>
    </row>
    <row r="86" spans="1:48" x14ac:dyDescent="0.2">
      <c r="A86" s="82">
        <v>82</v>
      </c>
      <c r="B86" s="82" t="s">
        <v>1410</v>
      </c>
      <c r="C86" s="83" t="s">
        <v>44</v>
      </c>
      <c r="D86" s="84" t="s">
        <v>21</v>
      </c>
      <c r="E86" s="88" t="s">
        <v>45</v>
      </c>
      <c r="F86" s="86">
        <v>42460</v>
      </c>
      <c r="G86" s="86" t="s">
        <v>25</v>
      </c>
      <c r="H86" s="91">
        <v>2.4376098418277682E-2</v>
      </c>
      <c r="I86" s="89">
        <v>4.140263620386643E-2</v>
      </c>
      <c r="J86" s="84">
        <v>4502413</v>
      </c>
      <c r="K86" s="84">
        <v>4502413</v>
      </c>
      <c r="L86" s="87">
        <v>9004826</v>
      </c>
      <c r="M86" s="87">
        <v>0</v>
      </c>
      <c r="N86" s="87">
        <v>9004826</v>
      </c>
      <c r="O86" s="84">
        <v>1470937.535814763</v>
      </c>
      <c r="P86" s="84">
        <f>N86*I86/365*U86</f>
        <v>372823.53495711775</v>
      </c>
      <c r="Q86" s="84">
        <f t="shared" si="70"/>
        <v>1843761.0707718809</v>
      </c>
      <c r="R86" s="84">
        <v>7161064.9292281196</v>
      </c>
      <c r="S86" s="87">
        <f t="shared" si="71"/>
        <v>7533888.464185237</v>
      </c>
      <c r="T86" s="150"/>
      <c r="U86" s="69">
        <v>365</v>
      </c>
      <c r="V86" s="70">
        <v>45735</v>
      </c>
      <c r="W86" s="71"/>
      <c r="X86" s="76">
        <f t="shared" si="84"/>
        <v>42430</v>
      </c>
      <c r="AF86" s="132" t="s">
        <v>2916</v>
      </c>
      <c r="AG86" s="60">
        <f>MATCH(AF86,'Cat-4'!$A:$A,0)</f>
        <v>745</v>
      </c>
      <c r="AH86" s="60">
        <f>MATCH(X86,'Cat-4'!$1:$1,0)</f>
        <v>51</v>
      </c>
      <c r="AI86" s="60">
        <f>INDEX('Cat-4'!$1:$1048576,Working!AG86,Working!AH86)</f>
        <v>101</v>
      </c>
      <c r="AJ86" s="60">
        <f>MATCH($AJ$3,'Cat-4'!$1:$1,0)</f>
        <v>144</v>
      </c>
      <c r="AK86" s="60">
        <f>INDEX('Cat-4'!$1:$1048576,Working!AG86,Working!AJ86)</f>
        <v>120</v>
      </c>
      <c r="AL86" s="146">
        <f t="shared" si="85"/>
        <v>1.1881188118811881</v>
      </c>
      <c r="AM86" s="152">
        <f t="shared" si="86"/>
        <v>1.1881188118811881</v>
      </c>
      <c r="AN86" s="146">
        <f t="shared" si="74"/>
        <v>7.875</v>
      </c>
      <c r="AO86" s="169">
        <f>INDEX('EL&amp;SV'!$C$4:$G$50,MATCH(AF86,'EL&amp;SV'!$G$4:$G$50,0),MATCH(IF(P86&gt;5000000,"A",IF(N86&gt;2000000,"B",IF(N86&gt;500000,"C","D"))),'EL&amp;SV'!$C$4:$G$4,0))</f>
        <v>15</v>
      </c>
      <c r="AP86" s="171">
        <f>INDEX('EL&amp;SV'!$G$4:$K$50,MATCH(AF86,'EL&amp;SV'!$G$4:$G$50,0),MATCH(IF(N86&gt;5000000,"A",IF(N86&gt;2000000,"B",IF(N86&gt;500000,"C","D"))),'EL&amp;SV'!$G$4:$K$4,0))</f>
        <v>0.9</v>
      </c>
      <c r="AQ86" s="153">
        <f t="shared" si="87"/>
        <v>10698803.168316832</v>
      </c>
      <c r="AR86" s="153">
        <f t="shared" si="88"/>
        <v>5055184.497029704</v>
      </c>
      <c r="AS86" s="153">
        <f t="shared" si="89"/>
        <v>5643618.6712871278</v>
      </c>
      <c r="AT86" s="60">
        <v>0.75</v>
      </c>
      <c r="AU86" s="153">
        <f t="shared" si="90"/>
        <v>4232714.0034653461</v>
      </c>
      <c r="AV86" s="153">
        <f t="shared" si="91"/>
        <v>4232714.0034653461</v>
      </c>
    </row>
    <row r="87" spans="1:48" hidden="1" x14ac:dyDescent="0.25">
      <c r="A87" s="82">
        <v>83</v>
      </c>
      <c r="B87" s="82" t="s">
        <v>1409</v>
      </c>
      <c r="C87" s="83"/>
      <c r="D87" s="84" t="s">
        <v>109</v>
      </c>
      <c r="E87" s="85" t="s">
        <v>123</v>
      </c>
      <c r="F87" s="86">
        <v>41552</v>
      </c>
      <c r="G87" s="86" t="s">
        <v>1349</v>
      </c>
      <c r="H87" s="89"/>
      <c r="I87" s="89">
        <v>1.1111111111111112E-2</v>
      </c>
      <c r="J87" s="84"/>
      <c r="K87" s="84"/>
      <c r="L87" s="87">
        <v>8732000</v>
      </c>
      <c r="M87" s="87"/>
      <c r="N87" s="87">
        <v>8732000</v>
      </c>
      <c r="O87" s="84">
        <v>823492.72450532729</v>
      </c>
      <c r="P87" s="84">
        <v>97022.222222222219</v>
      </c>
      <c r="Q87" s="84">
        <f t="shared" si="70"/>
        <v>920514.94672754954</v>
      </c>
      <c r="R87" s="84">
        <v>7811485.0532724503</v>
      </c>
      <c r="S87" s="87">
        <f t="shared" si="71"/>
        <v>7908507.2754946724</v>
      </c>
      <c r="T87" s="85">
        <v>90</v>
      </c>
      <c r="U87" s="69">
        <v>365</v>
      </c>
      <c r="V87" s="70">
        <f>V85</f>
        <v>45735</v>
      </c>
      <c r="W87" s="71">
        <f>(V87-F87)/365</f>
        <v>11.46027397260274</v>
      </c>
      <c r="X87" s="76">
        <f t="shared" si="84"/>
        <v>41548</v>
      </c>
      <c r="AN87" s="146">
        <f t="shared" si="74"/>
        <v>10.361111111111111</v>
      </c>
      <c r="AP87" s="60"/>
      <c r="AQ87" s="60"/>
      <c r="AU87" s="60"/>
      <c r="AV87" s="60"/>
    </row>
    <row r="88" spans="1:48" hidden="1" x14ac:dyDescent="0.25">
      <c r="A88" s="82">
        <v>84</v>
      </c>
      <c r="B88" s="82" t="s">
        <v>1409</v>
      </c>
      <c r="C88" s="83"/>
      <c r="D88" s="84" t="s">
        <v>109</v>
      </c>
      <c r="E88" s="85" t="s">
        <v>123</v>
      </c>
      <c r="F88" s="86">
        <v>41396</v>
      </c>
      <c r="G88" s="86" t="s">
        <v>1349</v>
      </c>
      <c r="H88" s="89"/>
      <c r="I88" s="89">
        <v>1.1111111111111112E-2</v>
      </c>
      <c r="J88" s="84"/>
      <c r="K88" s="84"/>
      <c r="L88" s="87">
        <v>8679920</v>
      </c>
      <c r="M88" s="87"/>
      <c r="N88" s="87">
        <v>8679920</v>
      </c>
      <c r="O88" s="84">
        <v>859800.90350076091</v>
      </c>
      <c r="P88" s="84">
        <v>96443.555555555562</v>
      </c>
      <c r="Q88" s="84">
        <f t="shared" si="70"/>
        <v>956244.45905631641</v>
      </c>
      <c r="R88" s="84">
        <v>7723675.5409436841</v>
      </c>
      <c r="S88" s="87">
        <f t="shared" si="71"/>
        <v>7820119.0964992391</v>
      </c>
      <c r="T88" s="85">
        <v>90</v>
      </c>
      <c r="U88" s="69">
        <v>365</v>
      </c>
      <c r="V88" s="70">
        <f>V87</f>
        <v>45735</v>
      </c>
      <c r="W88" s="71">
        <f>(V88-F88)/365</f>
        <v>11.887671232876713</v>
      </c>
      <c r="X88" s="76">
        <f t="shared" si="84"/>
        <v>41395</v>
      </c>
      <c r="AN88" s="146">
        <f t="shared" si="74"/>
        <v>10.786111111111111</v>
      </c>
      <c r="AP88" s="60"/>
      <c r="AQ88" s="60"/>
      <c r="AU88" s="60"/>
      <c r="AV88" s="60"/>
    </row>
    <row r="89" spans="1:48" hidden="1" x14ac:dyDescent="0.25">
      <c r="A89" s="82">
        <v>85</v>
      </c>
      <c r="B89" s="82" t="s">
        <v>1409</v>
      </c>
      <c r="C89" s="83"/>
      <c r="D89" s="84" t="s">
        <v>109</v>
      </c>
      <c r="E89" s="85" t="s">
        <v>120</v>
      </c>
      <c r="F89" s="86">
        <v>41698</v>
      </c>
      <c r="G89" s="86" t="s">
        <v>1349</v>
      </c>
      <c r="H89" s="89"/>
      <c r="I89" s="89">
        <v>1.1111111111111112E-2</v>
      </c>
      <c r="J89" s="84"/>
      <c r="K89" s="84"/>
      <c r="L89" s="87">
        <v>8630453</v>
      </c>
      <c r="M89" s="87"/>
      <c r="N89" s="87">
        <v>8630453</v>
      </c>
      <c r="O89" s="84">
        <v>775558.5161643835</v>
      </c>
      <c r="P89" s="84">
        <v>95893.922222222231</v>
      </c>
      <c r="Q89" s="84">
        <f t="shared" si="70"/>
        <v>871452.4383866057</v>
      </c>
      <c r="R89" s="84">
        <v>7759000.5616133939</v>
      </c>
      <c r="S89" s="87">
        <f t="shared" si="71"/>
        <v>7854894.4838356161</v>
      </c>
      <c r="T89" s="85">
        <v>90</v>
      </c>
      <c r="U89" s="69">
        <v>365</v>
      </c>
      <c r="V89" s="70">
        <v>45735</v>
      </c>
      <c r="W89" s="71"/>
      <c r="X89" s="76">
        <f t="shared" si="84"/>
        <v>41671</v>
      </c>
      <c r="AN89" s="146">
        <f t="shared" si="74"/>
        <v>9.9583333333333339</v>
      </c>
      <c r="AP89" s="60"/>
      <c r="AQ89" s="60"/>
      <c r="AU89" s="60"/>
      <c r="AV89" s="60"/>
    </row>
    <row r="90" spans="1:48" hidden="1" x14ac:dyDescent="0.25">
      <c r="A90" s="82">
        <v>86</v>
      </c>
      <c r="B90" s="82" t="s">
        <v>1409</v>
      </c>
      <c r="C90" s="83" t="s">
        <v>94</v>
      </c>
      <c r="D90" s="84" t="s">
        <v>26</v>
      </c>
      <c r="E90" s="90" t="s">
        <v>101</v>
      </c>
      <c r="F90" s="86">
        <v>43190</v>
      </c>
      <c r="G90" s="86" t="s">
        <v>29</v>
      </c>
      <c r="H90" s="91">
        <v>3.5220924327069573E-2</v>
      </c>
      <c r="I90" s="89">
        <v>3.5220924327069573E-2</v>
      </c>
      <c r="J90" s="84"/>
      <c r="K90" s="84"/>
      <c r="L90" s="87">
        <v>7962356</v>
      </c>
      <c r="M90" s="87">
        <v>0</v>
      </c>
      <c r="N90" s="87">
        <v>7962356</v>
      </c>
      <c r="O90" s="84">
        <v>1405281.022630777</v>
      </c>
      <c r="P90" s="84">
        <f>N90*I90/365*U90</f>
        <v>280441.53814118839</v>
      </c>
      <c r="Q90" s="84">
        <f t="shared" si="70"/>
        <v>1685722.5607719654</v>
      </c>
      <c r="R90" s="84">
        <v>6276633.4392280346</v>
      </c>
      <c r="S90" s="87">
        <f t="shared" si="71"/>
        <v>6557074.9773692228</v>
      </c>
      <c r="T90" s="85"/>
      <c r="U90" s="69">
        <v>365</v>
      </c>
      <c r="V90" s="69" t="s">
        <v>106</v>
      </c>
      <c r="W90" s="69"/>
      <c r="X90" s="76">
        <f t="shared" si="84"/>
        <v>43160</v>
      </c>
      <c r="AN90" s="146">
        <f t="shared" si="74"/>
        <v>5.875</v>
      </c>
      <c r="AP90" s="60"/>
      <c r="AQ90" s="60"/>
      <c r="AU90" s="60"/>
      <c r="AV90" s="60"/>
    </row>
    <row r="91" spans="1:48" x14ac:dyDescent="0.2">
      <c r="A91" s="82">
        <v>87</v>
      </c>
      <c r="B91" s="82" t="s">
        <v>1410</v>
      </c>
      <c r="C91" s="83"/>
      <c r="D91" s="84" t="s">
        <v>112</v>
      </c>
      <c r="E91" s="85" t="s">
        <v>645</v>
      </c>
      <c r="F91" s="86">
        <v>41698</v>
      </c>
      <c r="G91" s="86" t="s">
        <v>1349</v>
      </c>
      <c r="H91" s="89"/>
      <c r="I91" s="89">
        <v>0.35527628609527029</v>
      </c>
      <c r="J91" s="84"/>
      <c r="K91" s="84"/>
      <c r="L91" s="87">
        <v>7350000</v>
      </c>
      <c r="M91" s="87"/>
      <c r="N91" s="87">
        <v>7350000</v>
      </c>
      <c r="O91" s="84">
        <v>7350000</v>
      </c>
      <c r="P91" s="84">
        <v>0</v>
      </c>
      <c r="Q91" s="84">
        <f t="shared" si="70"/>
        <v>7350000</v>
      </c>
      <c r="R91" s="84">
        <v>0</v>
      </c>
      <c r="S91" s="87">
        <f t="shared" si="71"/>
        <v>0</v>
      </c>
      <c r="T91" s="150">
        <v>3</v>
      </c>
      <c r="U91" s="69">
        <v>365</v>
      </c>
      <c r="V91" s="69" t="s">
        <v>106</v>
      </c>
      <c r="W91" s="69"/>
      <c r="X91" s="76">
        <f>DATE(YEAR(F91),MONTH(F91),1)</f>
        <v>41671</v>
      </c>
      <c r="AF91" s="132" t="s">
        <v>2722</v>
      </c>
      <c r="AG91" s="60">
        <f>MATCH(AF91,'Cat-4'!$A:$A,0)</f>
        <v>647</v>
      </c>
      <c r="AH91" s="60">
        <f>MATCH(X91,'Cat-4'!$1:$1,0)</f>
        <v>26</v>
      </c>
      <c r="AI91" s="60">
        <f>INDEX('Cat-4'!$1:$1048576,Working!AG91,Working!AH91)</f>
        <v>96.5</v>
      </c>
      <c r="AJ91" s="60">
        <f>MATCH($AJ$3,'Cat-4'!$1:$1,0)</f>
        <v>144</v>
      </c>
      <c r="AK91" s="60">
        <f>INDEX('Cat-4'!$1:$1048576,Working!AG91,Working!AJ91)</f>
        <v>94.2</v>
      </c>
      <c r="AL91" s="146">
        <f>AK91/AI91</f>
        <v>0.97616580310880829</v>
      </c>
      <c r="AM91" s="152">
        <f>AL91</f>
        <v>0.97616580310880829</v>
      </c>
      <c r="AN91" s="146">
        <f t="shared" si="74"/>
        <v>9.9583333333333339</v>
      </c>
      <c r="AO91" s="169">
        <f>INDEX('EL&amp;SV'!$C$4:$G$50,MATCH(AF91,'EL&amp;SV'!$G$4:$G$50,0),MATCH(IF(P91&gt;5000000,"A",IF(N91&gt;2000000,"B",IF(N91&gt;500000,"C","D"))),'EL&amp;SV'!$C$4:$G$4,0))</f>
        <v>5</v>
      </c>
      <c r="AP91" s="171">
        <f>INDEX('EL&amp;SV'!$G$4:$K$50,MATCH(AF91,'EL&amp;SV'!$G$4:$G$50,0),MATCH(IF(N91&gt;5000000,"A",IF(N91&gt;2000000,"B",IF(N91&gt;500000,"C","D"))),'EL&amp;SV'!$G$4:$K$4,0))</f>
        <v>1</v>
      </c>
      <c r="AQ91" s="153">
        <f>AM91*N91</f>
        <v>7174818.6528497413</v>
      </c>
      <c r="AR91" s="153">
        <f>AQ91*(AP91/AO91)*(IF(AN91&gt;AO91,AO91,AN91))</f>
        <v>7174818.6528497422</v>
      </c>
      <c r="AS91" s="153">
        <f>AQ91-AR91</f>
        <v>0</v>
      </c>
      <c r="AT91" s="60">
        <v>0.75</v>
      </c>
      <c r="AU91" s="153">
        <f>AT91*AS91</f>
        <v>0</v>
      </c>
      <c r="AV91" s="153">
        <f>IF((AQ91*(1-AP91))&gt;AU91,(AQ91*(1-AP91)),AU91)</f>
        <v>0</v>
      </c>
    </row>
    <row r="92" spans="1:48" hidden="1" x14ac:dyDescent="0.25">
      <c r="A92" s="82">
        <v>88</v>
      </c>
      <c r="B92" s="82" t="s">
        <v>1409</v>
      </c>
      <c r="C92" s="83"/>
      <c r="D92" s="84" t="s">
        <v>109</v>
      </c>
      <c r="E92" s="85" t="s">
        <v>119</v>
      </c>
      <c r="F92" s="86">
        <v>41642</v>
      </c>
      <c r="G92" s="86" t="s">
        <v>1349</v>
      </c>
      <c r="H92" s="89"/>
      <c r="I92" s="89">
        <v>1.1111111111111112E-2</v>
      </c>
      <c r="J92" s="84"/>
      <c r="K92" s="84"/>
      <c r="L92" s="87">
        <v>7223373</v>
      </c>
      <c r="M92" s="87"/>
      <c r="N92" s="87">
        <v>7223373</v>
      </c>
      <c r="O92" s="84">
        <v>661427.88383561641</v>
      </c>
      <c r="P92" s="84">
        <v>80259.7</v>
      </c>
      <c r="Q92" s="84">
        <f t="shared" si="70"/>
        <v>741687.58383561636</v>
      </c>
      <c r="R92" s="84">
        <v>6481685.4161643833</v>
      </c>
      <c r="S92" s="87">
        <f t="shared" si="71"/>
        <v>6561945.1161643835</v>
      </c>
      <c r="T92" s="85">
        <v>90</v>
      </c>
      <c r="U92" s="69">
        <v>365</v>
      </c>
      <c r="V92" s="69" t="s">
        <v>106</v>
      </c>
      <c r="W92" s="69"/>
      <c r="X92" s="76">
        <f>DATE(YEAR(F92),MONTH(F92),1)</f>
        <v>41640</v>
      </c>
      <c r="AN92" s="146">
        <f t="shared" si="74"/>
        <v>10.116666666666667</v>
      </c>
      <c r="AP92" s="60"/>
      <c r="AQ92" s="60"/>
      <c r="AU92" s="60"/>
      <c r="AV92" s="60"/>
    </row>
    <row r="93" spans="1:48" x14ac:dyDescent="0.2">
      <c r="A93" s="82">
        <v>89</v>
      </c>
      <c r="B93" s="82" t="s">
        <v>1410</v>
      </c>
      <c r="C93" s="83" t="s">
        <v>79</v>
      </c>
      <c r="D93" s="84" t="s">
        <v>21</v>
      </c>
      <c r="E93" s="85" t="s">
        <v>80</v>
      </c>
      <c r="F93" s="86">
        <v>42460</v>
      </c>
      <c r="G93" s="86" t="s">
        <v>25</v>
      </c>
      <c r="H93" s="91">
        <v>2.4376098418277682E-2</v>
      </c>
      <c r="I93" s="89">
        <v>4.1402636203866437E-2</v>
      </c>
      <c r="J93" s="84">
        <v>3509377.8450000002</v>
      </c>
      <c r="K93" s="84">
        <v>3509377.8450000002</v>
      </c>
      <c r="L93" s="87">
        <v>7018755.6900000004</v>
      </c>
      <c r="M93" s="87">
        <v>0</v>
      </c>
      <c r="N93" s="87">
        <v>7018755.6900000004</v>
      </c>
      <c r="O93" s="84">
        <v>1146513.125199137</v>
      </c>
      <c r="P93" s="84">
        <f>N93*I93/365*U93</f>
        <v>290594.98843688756</v>
      </c>
      <c r="Q93" s="84">
        <f t="shared" si="70"/>
        <v>1437108.1136360245</v>
      </c>
      <c r="R93" s="84">
        <v>5581647.5763639761</v>
      </c>
      <c r="S93" s="87">
        <f t="shared" si="71"/>
        <v>5872242.5648008632</v>
      </c>
      <c r="T93" s="150"/>
      <c r="U93" s="69">
        <v>365</v>
      </c>
      <c r="V93" s="69" t="s">
        <v>106</v>
      </c>
      <c r="W93" s="69"/>
      <c r="X93" s="76">
        <f>DATE(YEAR(F93),MONTH(F93),1)</f>
        <v>42430</v>
      </c>
      <c r="AF93" s="132" t="s">
        <v>2871</v>
      </c>
      <c r="AG93" s="60">
        <f>MATCH(AF93,'Cat-4'!$A:$A,0)</f>
        <v>722</v>
      </c>
      <c r="AH93" s="60">
        <f>MATCH(X93,'Cat-4'!$1:$1,0)</f>
        <v>51</v>
      </c>
      <c r="AI93" s="60">
        <f>INDEX('Cat-4'!$1:$1048576,Working!AG93,Working!AH93)</f>
        <v>108.5</v>
      </c>
      <c r="AJ93" s="60">
        <f>MATCH($AJ$3,'Cat-4'!$1:$1,0)</f>
        <v>144</v>
      </c>
      <c r="AK93" s="60">
        <f>INDEX('Cat-4'!$1:$1048576,Working!AG93,Working!AJ93)</f>
        <v>129.19999999999999</v>
      </c>
      <c r="AL93" s="146">
        <f>AK93/AI93</f>
        <v>1.1907834101382488</v>
      </c>
      <c r="AM93" s="152">
        <f>AL93</f>
        <v>1.1907834101382488</v>
      </c>
      <c r="AN93" s="146">
        <f t="shared" si="74"/>
        <v>7.875</v>
      </c>
      <c r="AO93" s="169">
        <f>INDEX('EL&amp;SV'!$C$4:$G$50,MATCH(AF93,'EL&amp;SV'!$G$4:$G$50,0),MATCH(IF(P93&gt;5000000,"A",IF(N93&gt;2000000,"B",IF(N93&gt;500000,"C","D"))),'EL&amp;SV'!$C$4:$G$4,0))</f>
        <v>15</v>
      </c>
      <c r="AP93" s="171">
        <f>INDEX('EL&amp;SV'!$G$4:$K$50,MATCH(AF93,'EL&amp;SV'!$G$4:$G$50,0),MATCH(IF(N93&gt;5000000,"A",IF(N93&gt;2000000,"B",IF(N93&gt;500000,"C","D"))),'EL&amp;SV'!$G$4:$K$4,0))</f>
        <v>0.9</v>
      </c>
      <c r="AQ93" s="153">
        <f>AM93*N93</f>
        <v>8357817.8354654387</v>
      </c>
      <c r="AR93" s="153">
        <f>AQ93*(AP93/AO93)*(IF(AN93&gt;AO93,AO93,AN93))</f>
        <v>3949068.92725742</v>
      </c>
      <c r="AS93" s="153">
        <f>AQ93-AR93</f>
        <v>4408748.9082080182</v>
      </c>
      <c r="AT93" s="60">
        <v>0.75</v>
      </c>
      <c r="AU93" s="153">
        <f>AT93*AS93</f>
        <v>3306561.6811560136</v>
      </c>
      <c r="AV93" s="153">
        <f>IF((AQ93*(1-AP93))&gt;AU93,(AQ93*(1-AP93)),AU93)</f>
        <v>3306561.6811560136</v>
      </c>
    </row>
    <row r="94" spans="1:48" hidden="1" x14ac:dyDescent="0.25">
      <c r="A94" s="82">
        <v>90</v>
      </c>
      <c r="B94" s="82" t="s">
        <v>1409</v>
      </c>
      <c r="C94" s="83"/>
      <c r="D94" s="84" t="s">
        <v>109</v>
      </c>
      <c r="E94" s="85" t="s">
        <v>123</v>
      </c>
      <c r="F94" s="86">
        <v>41396</v>
      </c>
      <c r="G94" s="86" t="s">
        <v>1349</v>
      </c>
      <c r="H94" s="89"/>
      <c r="I94" s="89">
        <v>1.1111111111111112E-2</v>
      </c>
      <c r="J94" s="84"/>
      <c r="K94" s="84"/>
      <c r="L94" s="87">
        <v>6769000</v>
      </c>
      <c r="M94" s="87"/>
      <c r="N94" s="87">
        <v>6769000</v>
      </c>
      <c r="O94" s="84">
        <v>670512.20700152207</v>
      </c>
      <c r="P94" s="84">
        <v>75211.111111111109</v>
      </c>
      <c r="Q94" s="84">
        <f t="shared" si="70"/>
        <v>745723.31811263319</v>
      </c>
      <c r="R94" s="84">
        <v>6023276.6818873668</v>
      </c>
      <c r="S94" s="87">
        <f t="shared" si="71"/>
        <v>6098487.7929984778</v>
      </c>
      <c r="T94" s="85">
        <v>90</v>
      </c>
      <c r="U94" s="69">
        <v>365</v>
      </c>
      <c r="V94" s="69" t="s">
        <v>106</v>
      </c>
      <c r="W94" s="69"/>
      <c r="X94" s="76">
        <f>DATE(YEAR(F94),MONTH(F94),1)</f>
        <v>41395</v>
      </c>
      <c r="AN94" s="146">
        <f t="shared" si="74"/>
        <v>10.786111111111111</v>
      </c>
      <c r="AP94" s="60"/>
      <c r="AQ94" s="60"/>
      <c r="AU94" s="60"/>
      <c r="AV94" s="60"/>
    </row>
    <row r="95" spans="1:48" x14ac:dyDescent="0.2">
      <c r="A95" s="82">
        <v>91</v>
      </c>
      <c r="B95" s="82" t="s">
        <v>1410</v>
      </c>
      <c r="C95" s="83" t="s">
        <v>20</v>
      </c>
      <c r="D95" s="84" t="s">
        <v>21</v>
      </c>
      <c r="E95" s="85" t="s">
        <v>22</v>
      </c>
      <c r="F95" s="86">
        <v>42916</v>
      </c>
      <c r="G95" s="86" t="s">
        <v>29</v>
      </c>
      <c r="H95" s="91">
        <v>2.5183382961725616E-2</v>
      </c>
      <c r="I95" s="89">
        <v>4.1825114387391962E-2</v>
      </c>
      <c r="J95" s="84"/>
      <c r="K95" s="84"/>
      <c r="L95" s="87">
        <v>6635458</v>
      </c>
      <c r="M95" s="87">
        <v>0</v>
      </c>
      <c r="N95" s="87">
        <v>6635458</v>
      </c>
      <c r="O95" s="84">
        <v>1030638.0926080325</v>
      </c>
      <c r="P95" s="84">
        <f t="shared" ref="P95:P100" si="92">N95*I95/365*U95</f>
        <v>277528.78986273508</v>
      </c>
      <c r="Q95" s="84">
        <f t="shared" si="70"/>
        <v>1308166.8824707675</v>
      </c>
      <c r="R95" s="84">
        <v>5327291.1175292321</v>
      </c>
      <c r="S95" s="87">
        <f t="shared" si="71"/>
        <v>5604819.9073919673</v>
      </c>
      <c r="T95" s="150"/>
      <c r="U95" s="69">
        <v>365</v>
      </c>
      <c r="V95" s="69" t="s">
        <v>106</v>
      </c>
      <c r="W95" s="69"/>
      <c r="X95" s="76">
        <f t="shared" ref="X95:X101" si="93">DATE(YEAR(F95),MONTH(F95),1)</f>
        <v>42887</v>
      </c>
      <c r="AF95" s="132" t="s">
        <v>2873</v>
      </c>
      <c r="AG95" s="60">
        <f>MATCH(AF95,'Cat-4'!$A:$A,0)</f>
        <v>723</v>
      </c>
      <c r="AH95" s="60">
        <f>MATCH(X95,'Cat-4'!$1:$1,0)</f>
        <v>66</v>
      </c>
      <c r="AI95" s="60">
        <f>INDEX('Cat-4'!$1:$1048576,Working!AG95,Working!AH95)</f>
        <v>102.7</v>
      </c>
      <c r="AJ95" s="60">
        <f>MATCH($AJ$3,'Cat-4'!$1:$1,0)</f>
        <v>144</v>
      </c>
      <c r="AK95" s="60">
        <f>INDEX('Cat-4'!$1:$1048576,Working!AG95,Working!AJ95)</f>
        <v>128.9</v>
      </c>
      <c r="AL95" s="146">
        <f t="shared" ref="AL95:AL98" si="94">AK95/AI95</f>
        <v>1.255111976630964</v>
      </c>
      <c r="AM95" s="152">
        <f t="shared" ref="AM95:AM98" si="95">AL95</f>
        <v>1.255111976630964</v>
      </c>
      <c r="AN95" s="146">
        <f t="shared" si="74"/>
        <v>6.625</v>
      </c>
      <c r="AO95" s="169">
        <f>INDEX('EL&amp;SV'!$C$4:$G$50,MATCH(AF95,'EL&amp;SV'!$G$4:$G$50,0),MATCH(IF(P95&gt;5000000,"A",IF(N95&gt;2000000,"B",IF(N95&gt;500000,"C","D"))),'EL&amp;SV'!$C$4:$G$4,0))</f>
        <v>15</v>
      </c>
      <c r="AP95" s="171">
        <f>INDEX('EL&amp;SV'!$G$4:$K$50,MATCH(AF95,'EL&amp;SV'!$G$4:$G$50,0),MATCH(IF(N95&gt;5000000,"A",IF(N95&gt;2000000,"B",IF(N95&gt;500000,"C","D"))),'EL&amp;SV'!$G$4:$K$4,0))</f>
        <v>0.9</v>
      </c>
      <c r="AQ95" s="153">
        <f t="shared" ref="AQ95:AQ98" si="96">AM95*N95</f>
        <v>8328242.8062317427</v>
      </c>
      <c r="AR95" s="153">
        <f t="shared" ref="AR95:AR98" si="97">AQ95*(AP95/AO95)*(IF(AN95&gt;AO95,AO95,AN95))</f>
        <v>3310476.5154771181</v>
      </c>
      <c r="AS95" s="153">
        <f t="shared" ref="AS95:AS98" si="98">AQ95-AR95</f>
        <v>5017766.2907546246</v>
      </c>
      <c r="AT95" s="60">
        <v>0.75</v>
      </c>
      <c r="AU95" s="153">
        <f t="shared" ref="AU95:AU98" si="99">AT95*AS95</f>
        <v>3763324.7180659687</v>
      </c>
      <c r="AV95" s="153">
        <f t="shared" ref="AV95:AV98" si="100">IF((AQ95*(1-AP95))&gt;AU95,(AQ95*(1-AP95)),AU95)</f>
        <v>3763324.7180659687</v>
      </c>
    </row>
    <row r="96" spans="1:48" x14ac:dyDescent="0.2">
      <c r="A96" s="82">
        <v>92</v>
      </c>
      <c r="B96" s="82" t="s">
        <v>1410</v>
      </c>
      <c r="C96" s="83" t="s">
        <v>59</v>
      </c>
      <c r="D96" s="84" t="s">
        <v>21</v>
      </c>
      <c r="E96" s="88" t="s">
        <v>60</v>
      </c>
      <c r="F96" s="86">
        <v>42825</v>
      </c>
      <c r="G96" s="86" t="s">
        <v>27</v>
      </c>
      <c r="H96" s="91">
        <v>2.5018037518037519E-2</v>
      </c>
      <c r="I96" s="89">
        <v>4.2492965367965367E-2</v>
      </c>
      <c r="J96" s="84"/>
      <c r="K96" s="84"/>
      <c r="L96" s="87">
        <v>6489451</v>
      </c>
      <c r="M96" s="87">
        <v>0</v>
      </c>
      <c r="N96" s="87">
        <v>6489451</v>
      </c>
      <c r="O96" s="84">
        <v>925614.13459794386</v>
      </c>
      <c r="P96" s="84">
        <f t="shared" si="92"/>
        <v>275756.01660010824</v>
      </c>
      <c r="Q96" s="84">
        <f t="shared" si="70"/>
        <v>1201370.1511980521</v>
      </c>
      <c r="R96" s="84">
        <v>5288080.8488019481</v>
      </c>
      <c r="S96" s="87">
        <f t="shared" si="71"/>
        <v>5563836.8654020559</v>
      </c>
      <c r="T96" s="150"/>
      <c r="U96" s="69">
        <v>365</v>
      </c>
      <c r="V96" s="69" t="s">
        <v>106</v>
      </c>
      <c r="W96" s="69"/>
      <c r="X96" s="76">
        <f t="shared" si="93"/>
        <v>42795</v>
      </c>
      <c r="AF96" s="132" t="s">
        <v>2770</v>
      </c>
      <c r="AG96" s="60">
        <f>MATCH(AF96,'Cat-4'!$A:$A,0)</f>
        <v>671</v>
      </c>
      <c r="AH96" s="60">
        <f>MATCH(X96,'Cat-4'!$1:$1,0)</f>
        <v>63</v>
      </c>
      <c r="AI96" s="60">
        <f>INDEX('Cat-4'!$1:$1048576,Working!AG96,Working!AH96)</f>
        <v>99.1</v>
      </c>
      <c r="AJ96" s="60">
        <f>MATCH($AJ$3,'Cat-4'!$1:$1,0)</f>
        <v>144</v>
      </c>
      <c r="AK96" s="60">
        <f>INDEX('Cat-4'!$1:$1048576,Working!AG96,Working!AJ96)</f>
        <v>122.1</v>
      </c>
      <c r="AL96" s="146">
        <f t="shared" si="94"/>
        <v>1.2320887991927347</v>
      </c>
      <c r="AM96" s="152">
        <f t="shared" si="95"/>
        <v>1.2320887991927347</v>
      </c>
      <c r="AN96" s="146">
        <f t="shared" si="74"/>
        <v>6.875</v>
      </c>
      <c r="AO96" s="169">
        <f>INDEX('EL&amp;SV'!$C$4:$G$50,MATCH(AF96,'EL&amp;SV'!$G$4:$G$50,0),MATCH(IF(P96&gt;5000000,"A",IF(N96&gt;2000000,"B",IF(N96&gt;500000,"C","D"))),'EL&amp;SV'!$C$4:$G$4,0))</f>
        <v>12</v>
      </c>
      <c r="AP96" s="171">
        <f>INDEX('EL&amp;SV'!$G$4:$K$50,MATCH(AF96,'EL&amp;SV'!$G$4:$G$50,0),MATCH(IF(N96&gt;5000000,"A",IF(N96&gt;2000000,"B",IF(N96&gt;500000,"C","D"))),'EL&amp;SV'!$G$4:$K$4,0))</f>
        <v>0.9</v>
      </c>
      <c r="AQ96" s="153">
        <f t="shared" si="96"/>
        <v>7995579.8900100915</v>
      </c>
      <c r="AR96" s="153">
        <f t="shared" si="97"/>
        <v>4122720.8807864534</v>
      </c>
      <c r="AS96" s="153">
        <f t="shared" si="98"/>
        <v>3872859.0092236381</v>
      </c>
      <c r="AT96" s="60">
        <v>0.75</v>
      </c>
      <c r="AU96" s="153">
        <f t="shared" si="99"/>
        <v>2904644.2569177286</v>
      </c>
      <c r="AV96" s="153">
        <f t="shared" si="100"/>
        <v>2904644.2569177286</v>
      </c>
    </row>
    <row r="97" spans="1:48" s="72" customFormat="1" x14ac:dyDescent="0.2">
      <c r="A97" s="82">
        <v>93</v>
      </c>
      <c r="B97" s="82" t="s">
        <v>1410</v>
      </c>
      <c r="C97" s="83" t="s">
        <v>87</v>
      </c>
      <c r="D97" s="84" t="s">
        <v>21</v>
      </c>
      <c r="E97" s="88" t="s">
        <v>88</v>
      </c>
      <c r="F97" s="86">
        <v>42825</v>
      </c>
      <c r="G97" s="86" t="s">
        <v>27</v>
      </c>
      <c r="H97" s="91">
        <v>2.5018037518037519E-2</v>
      </c>
      <c r="I97" s="89">
        <v>4.2492965367965367E-2</v>
      </c>
      <c r="J97" s="84"/>
      <c r="K97" s="84"/>
      <c r="L97" s="87">
        <v>6179553.1699999999</v>
      </c>
      <c r="M97" s="87">
        <v>0</v>
      </c>
      <c r="N97" s="87">
        <v>6179553.1699999999</v>
      </c>
      <c r="O97" s="84">
        <v>881412.27349609858</v>
      </c>
      <c r="P97" s="84">
        <f t="shared" si="92"/>
        <v>262587.53884231061</v>
      </c>
      <c r="Q97" s="84">
        <f t="shared" si="70"/>
        <v>1143999.8123384092</v>
      </c>
      <c r="R97" s="84">
        <v>5035553.3576615909</v>
      </c>
      <c r="S97" s="87">
        <f t="shared" si="71"/>
        <v>5298140.8965039011</v>
      </c>
      <c r="T97" s="150"/>
      <c r="U97" s="69">
        <v>365</v>
      </c>
      <c r="V97" s="69" t="s">
        <v>106</v>
      </c>
      <c r="W97" s="69"/>
      <c r="X97" s="76">
        <f t="shared" si="93"/>
        <v>42795</v>
      </c>
      <c r="AF97" s="132" t="s">
        <v>3028</v>
      </c>
      <c r="AG97" s="60">
        <f>MATCH(AF97,'Cat-4'!$A:$A,0)</f>
        <v>801</v>
      </c>
      <c r="AH97" s="60">
        <f>MATCH(X97,'Cat-4'!$1:$1,0)</f>
        <v>63</v>
      </c>
      <c r="AI97" s="60">
        <f>INDEX('Cat-4'!$1:$1048576,Working!AG97,Working!AH97)</f>
        <v>114.9</v>
      </c>
      <c r="AJ97" s="60">
        <f>MATCH($AJ$3,'Cat-4'!$1:$1,0)</f>
        <v>144</v>
      </c>
      <c r="AK97" s="60">
        <f>INDEX('Cat-4'!$1:$1048576,Working!AG97,Working!AJ97)</f>
        <v>115.4</v>
      </c>
      <c r="AL97" s="146">
        <f t="shared" si="94"/>
        <v>1.0043516100957355</v>
      </c>
      <c r="AM97" s="152">
        <f t="shared" si="95"/>
        <v>1.0043516100957355</v>
      </c>
      <c r="AN97" s="146">
        <f t="shared" si="74"/>
        <v>6.875</v>
      </c>
      <c r="AO97" s="169">
        <f>INDEX('EL&amp;SV'!$C$4:$G$50,MATCH(AF97,'EL&amp;SV'!$G$4:$G$50,0),MATCH(IF(P97&gt;5000000,"A",IF(N97&gt;2000000,"B",IF(N97&gt;500000,"C","D"))),'EL&amp;SV'!$C$4:$G$4,0))</f>
        <v>12</v>
      </c>
      <c r="AP97" s="171">
        <f>INDEX('EL&amp;SV'!$G$4:$K$50,MATCH(AF97,'EL&amp;SV'!$G$4:$G$50,0),MATCH(IF(N97&gt;5000000,"A",IF(N97&gt;2000000,"B",IF(N97&gt;500000,"C","D"))),'EL&amp;SV'!$G$4:$K$4,0))</f>
        <v>0.9</v>
      </c>
      <c r="AQ97" s="153">
        <f t="shared" si="96"/>
        <v>6206444.1759617059</v>
      </c>
      <c r="AR97" s="153">
        <f t="shared" si="97"/>
        <v>3200197.7782302545</v>
      </c>
      <c r="AS97" s="153">
        <f t="shared" si="98"/>
        <v>3006246.3977314513</v>
      </c>
      <c r="AT97" s="60">
        <v>0.75</v>
      </c>
      <c r="AU97" s="153">
        <f t="shared" si="99"/>
        <v>2254684.7982985885</v>
      </c>
      <c r="AV97" s="153">
        <f t="shared" si="100"/>
        <v>2254684.7982985885</v>
      </c>
    </row>
    <row r="98" spans="1:48" s="72" customFormat="1" x14ac:dyDescent="0.2">
      <c r="A98" s="82">
        <v>94</v>
      </c>
      <c r="B98" s="82" t="s">
        <v>1410</v>
      </c>
      <c r="C98" s="83" t="s">
        <v>75</v>
      </c>
      <c r="D98" s="84" t="s">
        <v>21</v>
      </c>
      <c r="E98" s="85" t="s">
        <v>76</v>
      </c>
      <c r="F98" s="86">
        <v>42085</v>
      </c>
      <c r="G98" s="86" t="s">
        <v>23</v>
      </c>
      <c r="H98" s="89">
        <v>2.375E-2</v>
      </c>
      <c r="I98" s="89">
        <v>4.0342465753424657E-2</v>
      </c>
      <c r="J98" s="84">
        <v>3211167.3914651689</v>
      </c>
      <c r="K98" s="84">
        <v>2797381.3311304389</v>
      </c>
      <c r="L98" s="87">
        <v>6008548.7225956079</v>
      </c>
      <c r="M98" s="87">
        <v>0</v>
      </c>
      <c r="N98" s="87">
        <v>6008548.7225956079</v>
      </c>
      <c r="O98" s="84">
        <v>1102527.5361529887</v>
      </c>
      <c r="P98" s="84">
        <f t="shared" si="92"/>
        <v>242399.67106909677</v>
      </c>
      <c r="Q98" s="84">
        <f t="shared" si="70"/>
        <v>1344927.2072220854</v>
      </c>
      <c r="R98" s="84">
        <v>4663621.5153735224</v>
      </c>
      <c r="S98" s="87">
        <f t="shared" si="71"/>
        <v>4906021.1864426192</v>
      </c>
      <c r="T98" s="150">
        <v>40</v>
      </c>
      <c r="U98" s="69">
        <v>365</v>
      </c>
      <c r="V98" s="69" t="s">
        <v>106</v>
      </c>
      <c r="W98" s="73"/>
      <c r="X98" s="76">
        <f t="shared" si="93"/>
        <v>42064</v>
      </c>
      <c r="AF98" s="132" t="s">
        <v>2871</v>
      </c>
      <c r="AG98" s="60">
        <f>MATCH(AF98,'Cat-4'!$A:$A,0)</f>
        <v>722</v>
      </c>
      <c r="AH98" s="60">
        <f>MATCH(X98,'Cat-4'!$1:$1,0)</f>
        <v>39</v>
      </c>
      <c r="AI98" s="60">
        <f>INDEX('Cat-4'!$1:$1048576,Working!AG98,Working!AH98)</f>
        <v>109.4</v>
      </c>
      <c r="AJ98" s="60">
        <f>MATCH($AJ$3,'Cat-4'!$1:$1,0)</f>
        <v>144</v>
      </c>
      <c r="AK98" s="60">
        <f>INDEX('Cat-4'!$1:$1048576,Working!AG98,Working!AJ98)</f>
        <v>129.19999999999999</v>
      </c>
      <c r="AL98" s="146">
        <f t="shared" si="94"/>
        <v>1.1809872029250454</v>
      </c>
      <c r="AM98" s="152">
        <f t="shared" si="95"/>
        <v>1.1809872029250454</v>
      </c>
      <c r="AN98" s="146">
        <f t="shared" si="74"/>
        <v>8.8972222222222221</v>
      </c>
      <c r="AO98" s="169">
        <f>INDEX('EL&amp;SV'!$C$4:$G$50,MATCH(AF98,'EL&amp;SV'!$G$4:$G$50,0),MATCH(IF(P98&gt;5000000,"A",IF(N98&gt;2000000,"B",IF(N98&gt;500000,"C","D"))),'EL&amp;SV'!$C$4:$G$4,0))</f>
        <v>15</v>
      </c>
      <c r="AP98" s="171">
        <f>INDEX('EL&amp;SV'!$G$4:$K$50,MATCH(AF98,'EL&amp;SV'!$G$4:$G$50,0),MATCH(IF(N98&gt;5000000,"A",IF(N98&gt;2000000,"B",IF(N98&gt;500000,"C","D"))),'EL&amp;SV'!$G$4:$K$4,0))</f>
        <v>0.9</v>
      </c>
      <c r="AQ98" s="153">
        <f t="shared" si="96"/>
        <v>7096019.1495370418</v>
      </c>
      <c r="AR98" s="153">
        <f t="shared" si="97"/>
        <v>3788091.5559945242</v>
      </c>
      <c r="AS98" s="153">
        <f t="shared" si="98"/>
        <v>3307927.5935425176</v>
      </c>
      <c r="AT98" s="60">
        <v>0.75</v>
      </c>
      <c r="AU98" s="153">
        <f t="shared" si="99"/>
        <v>2480945.6951568881</v>
      </c>
      <c r="AV98" s="153">
        <f t="shared" si="100"/>
        <v>2480945.6951568881</v>
      </c>
    </row>
    <row r="99" spans="1:48" hidden="1" x14ac:dyDescent="0.25">
      <c r="A99" s="82">
        <v>95</v>
      </c>
      <c r="B99" s="82" t="s">
        <v>1409</v>
      </c>
      <c r="C99" s="83" t="s">
        <v>104</v>
      </c>
      <c r="D99" s="84" t="s">
        <v>28</v>
      </c>
      <c r="E99" s="88" t="s">
        <v>105</v>
      </c>
      <c r="F99" s="86">
        <v>45016</v>
      </c>
      <c r="G99" s="86" t="s">
        <v>39</v>
      </c>
      <c r="H99" s="91"/>
      <c r="I99" s="89">
        <v>0</v>
      </c>
      <c r="J99" s="84"/>
      <c r="K99" s="84"/>
      <c r="L99" s="87">
        <v>0</v>
      </c>
      <c r="M99" s="87">
        <v>5956000</v>
      </c>
      <c r="N99" s="87">
        <v>5956000</v>
      </c>
      <c r="O99" s="84">
        <v>0</v>
      </c>
      <c r="P99" s="84">
        <f t="shared" si="92"/>
        <v>0</v>
      </c>
      <c r="Q99" s="84">
        <f t="shared" si="70"/>
        <v>0</v>
      </c>
      <c r="R99" s="84">
        <v>5956000</v>
      </c>
      <c r="S99" s="87">
        <f t="shared" si="71"/>
        <v>0</v>
      </c>
      <c r="T99" s="85"/>
      <c r="U99" s="69">
        <v>365</v>
      </c>
      <c r="V99" s="70">
        <v>43180</v>
      </c>
      <c r="W99" s="71"/>
      <c r="X99" s="76">
        <f t="shared" si="93"/>
        <v>44986</v>
      </c>
      <c r="AN99" s="146">
        <f t="shared" si="74"/>
        <v>0.875</v>
      </c>
      <c r="AP99" s="60"/>
      <c r="AQ99" s="60"/>
      <c r="AU99" s="60"/>
      <c r="AV99" s="60"/>
    </row>
    <row r="100" spans="1:48" hidden="1" x14ac:dyDescent="0.25">
      <c r="A100" s="82">
        <v>96</v>
      </c>
      <c r="B100" s="82" t="s">
        <v>1409</v>
      </c>
      <c r="C100" s="83" t="s">
        <v>94</v>
      </c>
      <c r="D100" s="84" t="s">
        <v>26</v>
      </c>
      <c r="E100" s="88" t="s">
        <v>95</v>
      </c>
      <c r="F100" s="86">
        <v>42085</v>
      </c>
      <c r="G100" s="86" t="s">
        <v>23</v>
      </c>
      <c r="H100" s="89">
        <v>3.1666666666666662E-2</v>
      </c>
      <c r="I100" s="89">
        <v>3.1666666666666662E-2</v>
      </c>
      <c r="J100" s="84">
        <v>3060012.9185406398</v>
      </c>
      <c r="K100" s="84">
        <v>2657701.1097206441</v>
      </c>
      <c r="L100" s="87">
        <v>5717714.0282612834</v>
      </c>
      <c r="M100" s="87">
        <v>0</v>
      </c>
      <c r="N100" s="87">
        <v>5717714.0282612834</v>
      </c>
      <c r="O100" s="84">
        <v>1272387.183412391</v>
      </c>
      <c r="P100" s="84">
        <f t="shared" si="92"/>
        <v>181060.94422827396</v>
      </c>
      <c r="Q100" s="84">
        <f t="shared" si="70"/>
        <v>1453448.127640665</v>
      </c>
      <c r="R100" s="84">
        <v>4264265.9006206188</v>
      </c>
      <c r="S100" s="87">
        <f t="shared" si="71"/>
        <v>4445326.8448488927</v>
      </c>
      <c r="T100" s="85">
        <v>30</v>
      </c>
      <c r="U100" s="69">
        <v>365</v>
      </c>
      <c r="V100" s="70"/>
      <c r="W100" s="71">
        <v>76.605479452054794</v>
      </c>
      <c r="X100" s="76">
        <f t="shared" si="93"/>
        <v>42064</v>
      </c>
      <c r="AN100" s="146">
        <f t="shared" si="74"/>
        <v>8.8972222222222221</v>
      </c>
      <c r="AP100" s="60"/>
      <c r="AQ100" s="60"/>
      <c r="AU100" s="60"/>
      <c r="AV100" s="60"/>
    </row>
    <row r="101" spans="1:48" hidden="1" x14ac:dyDescent="0.25">
      <c r="A101" s="82">
        <v>97</v>
      </c>
      <c r="B101" s="82" t="s">
        <v>1409</v>
      </c>
      <c r="C101" s="83"/>
      <c r="D101" s="84" t="s">
        <v>28</v>
      </c>
      <c r="E101" s="85" t="s">
        <v>222</v>
      </c>
      <c r="F101" s="86">
        <v>40995</v>
      </c>
      <c r="G101" s="86" t="s">
        <v>1351</v>
      </c>
      <c r="H101" s="89"/>
      <c r="I101" s="89">
        <v>0</v>
      </c>
      <c r="J101" s="84"/>
      <c r="K101" s="84"/>
      <c r="L101" s="87">
        <v>5715266</v>
      </c>
      <c r="M101" s="87"/>
      <c r="N101" s="87">
        <v>5715266</v>
      </c>
      <c r="O101" s="84">
        <v>0</v>
      </c>
      <c r="P101" s="84">
        <v>0</v>
      </c>
      <c r="Q101" s="84">
        <f t="shared" si="70"/>
        <v>0</v>
      </c>
      <c r="R101" s="84">
        <v>5715266</v>
      </c>
      <c r="S101" s="87">
        <f t="shared" si="71"/>
        <v>5715266</v>
      </c>
      <c r="T101" s="85" t="s">
        <v>1290</v>
      </c>
      <c r="U101" s="69">
        <v>365</v>
      </c>
      <c r="V101" s="70"/>
      <c r="W101" s="71">
        <v>76.69589041095891</v>
      </c>
      <c r="X101" s="76">
        <f t="shared" si="93"/>
        <v>40969</v>
      </c>
      <c r="AN101" s="146">
        <f t="shared" si="74"/>
        <v>11.883333333333333</v>
      </c>
      <c r="AP101" s="60"/>
      <c r="AQ101" s="60"/>
      <c r="AU101" s="60"/>
      <c r="AV101" s="60"/>
    </row>
    <row r="102" spans="1:48" x14ac:dyDescent="0.2">
      <c r="A102" s="82">
        <v>98</v>
      </c>
      <c r="B102" s="82" t="s">
        <v>1410</v>
      </c>
      <c r="C102" s="83"/>
      <c r="D102" s="84" t="s">
        <v>112</v>
      </c>
      <c r="E102" s="85"/>
      <c r="F102" s="86">
        <v>44618</v>
      </c>
      <c r="G102" s="86" t="s">
        <v>38</v>
      </c>
      <c r="H102" s="89"/>
      <c r="I102" s="89">
        <v>6.3333333333333325E-2</v>
      </c>
      <c r="J102" s="84"/>
      <c r="K102" s="84"/>
      <c r="L102" s="87">
        <v>5596363.5800000001</v>
      </c>
      <c r="M102" s="87"/>
      <c r="N102" s="87">
        <v>5596363.5800000001</v>
      </c>
      <c r="O102" s="84">
        <v>33015.989704840176</v>
      </c>
      <c r="P102" s="84">
        <v>354436.36006666662</v>
      </c>
      <c r="Q102" s="84">
        <f t="shared" si="70"/>
        <v>387452.34977150679</v>
      </c>
      <c r="R102" s="84">
        <v>5208911.230228493</v>
      </c>
      <c r="S102" s="87">
        <f t="shared" si="71"/>
        <v>5563347.5902951602</v>
      </c>
      <c r="T102" s="150">
        <v>15</v>
      </c>
      <c r="U102" s="69">
        <v>365</v>
      </c>
      <c r="V102" s="70"/>
      <c r="W102" s="71">
        <v>77.106849315068487</v>
      </c>
      <c r="X102" s="76">
        <f t="shared" ref="X102:X105" si="101">DATE(YEAR(F102),MONTH(F102),1)</f>
        <v>44593</v>
      </c>
      <c r="AF102" s="132" t="s">
        <v>3114</v>
      </c>
      <c r="AG102" s="60">
        <f>MATCH(AF102,'Cat-4'!$A:$A,0)</f>
        <v>844</v>
      </c>
      <c r="AH102" s="60">
        <f>MATCH(X102,'Cat-4'!$1:$1,0)</f>
        <v>122</v>
      </c>
      <c r="AI102" s="60">
        <f>INDEX('Cat-4'!$1:$1048576,Working!AG102,Working!AH102)</f>
        <v>154.69999999999999</v>
      </c>
      <c r="AJ102" s="60">
        <f>MATCH($AJ$3,'Cat-4'!$1:$1,0)</f>
        <v>144</v>
      </c>
      <c r="AK102" s="60">
        <f>INDEX('Cat-4'!$1:$1048576,Working!AG102,Working!AJ102)</f>
        <v>160.30000000000001</v>
      </c>
      <c r="AL102" s="146">
        <f t="shared" ref="AL102:AL106" si="102">AK102/AI102</f>
        <v>1.0361990950226245</v>
      </c>
      <c r="AM102" s="152">
        <f t="shared" ref="AM102:AM106" si="103">AL102</f>
        <v>1.0361990950226245</v>
      </c>
      <c r="AN102" s="146">
        <f t="shared" si="74"/>
        <v>1.9694444444444446</v>
      </c>
      <c r="AO102" s="169">
        <f>INDEX('EL&amp;SV'!$C$4:$G$50,MATCH(AF102,'EL&amp;SV'!$G$4:$G$50,0),MATCH(IF(P102&gt;5000000,"A",IF(N102&gt;2000000,"B",IF(N102&gt;500000,"C","D"))),'EL&amp;SV'!$C$4:$G$4,0))</f>
        <v>8</v>
      </c>
      <c r="AP102" s="171">
        <f>INDEX('EL&amp;SV'!$G$4:$K$50,MATCH(AF102,'EL&amp;SV'!$G$4:$G$50,0),MATCH(IF(N102&gt;5000000,"A",IF(N102&gt;2000000,"B",IF(N102&gt;500000,"C","D"))),'EL&amp;SV'!$G$4:$K$4,0))</f>
        <v>0.9</v>
      </c>
      <c r="AQ102" s="153">
        <f t="shared" ref="AQ102:AQ106" si="104">AM102*N102</f>
        <v>5798946.8770135753</v>
      </c>
      <c r="AR102" s="153">
        <f t="shared" ref="AR102:AR106" si="105">AQ102*(AP102/AO102)*(IF(AN102&gt;AO102,AO102,AN102))</f>
        <v>1284829.1674383203</v>
      </c>
      <c r="AS102" s="153">
        <f t="shared" ref="AS102:AS106" si="106">AQ102-AR102</f>
        <v>4514117.7095752545</v>
      </c>
      <c r="AT102" s="60">
        <v>0.75</v>
      </c>
      <c r="AU102" s="153">
        <f t="shared" ref="AU102:AU106" si="107">AT102*AS102</f>
        <v>3385588.2821814409</v>
      </c>
      <c r="AV102" s="153">
        <f t="shared" ref="AV102:AV106" si="108">IF((AQ102*(1-AP102))&gt;AU102,(AQ102*(1-AP102)),AU102)</f>
        <v>3385588.2821814409</v>
      </c>
    </row>
    <row r="103" spans="1:48" x14ac:dyDescent="0.2">
      <c r="A103" s="82">
        <v>99</v>
      </c>
      <c r="B103" s="82" t="s">
        <v>1410</v>
      </c>
      <c r="C103" s="83"/>
      <c r="D103" s="84" t="s">
        <v>112</v>
      </c>
      <c r="E103" s="85"/>
      <c r="F103" s="86">
        <v>44618</v>
      </c>
      <c r="G103" s="86" t="s">
        <v>38</v>
      </c>
      <c r="H103" s="89"/>
      <c r="I103" s="89">
        <v>6.3333333333333325E-2</v>
      </c>
      <c r="J103" s="84"/>
      <c r="K103" s="84"/>
      <c r="L103" s="87">
        <v>5596363.5800000001</v>
      </c>
      <c r="M103" s="87"/>
      <c r="N103" s="87">
        <v>5596363.5800000001</v>
      </c>
      <c r="O103" s="84">
        <v>33015.989704840176</v>
      </c>
      <c r="P103" s="84">
        <v>354436.36006666662</v>
      </c>
      <c r="Q103" s="84">
        <f t="shared" si="70"/>
        <v>387452.34977150679</v>
      </c>
      <c r="R103" s="84">
        <v>5208911.230228493</v>
      </c>
      <c r="S103" s="87">
        <f t="shared" si="71"/>
        <v>5563347.5902951602</v>
      </c>
      <c r="T103" s="150">
        <v>15</v>
      </c>
      <c r="U103" s="69">
        <v>365</v>
      </c>
      <c r="V103" s="70"/>
      <c r="W103" s="71">
        <v>80.301369863013704</v>
      </c>
      <c r="X103" s="76">
        <f t="shared" si="101"/>
        <v>44593</v>
      </c>
      <c r="AF103" s="132" t="s">
        <v>3114</v>
      </c>
      <c r="AG103" s="60">
        <f>MATCH(AF103,'Cat-4'!$A:$A,0)</f>
        <v>844</v>
      </c>
      <c r="AH103" s="60">
        <f>MATCH(X103,'Cat-4'!$1:$1,0)</f>
        <v>122</v>
      </c>
      <c r="AI103" s="60">
        <f>INDEX('Cat-4'!$1:$1048576,Working!AG103,Working!AH103)</f>
        <v>154.69999999999999</v>
      </c>
      <c r="AJ103" s="60">
        <f>MATCH($AJ$3,'Cat-4'!$1:$1,0)</f>
        <v>144</v>
      </c>
      <c r="AK103" s="60">
        <f>INDEX('Cat-4'!$1:$1048576,Working!AG103,Working!AJ103)</f>
        <v>160.30000000000001</v>
      </c>
      <c r="AL103" s="146">
        <f t="shared" si="102"/>
        <v>1.0361990950226245</v>
      </c>
      <c r="AM103" s="152">
        <f t="shared" si="103"/>
        <v>1.0361990950226245</v>
      </c>
      <c r="AN103" s="146">
        <f t="shared" si="74"/>
        <v>1.9694444444444446</v>
      </c>
      <c r="AO103" s="169">
        <f>INDEX('EL&amp;SV'!$C$4:$G$50,MATCH(AF103,'EL&amp;SV'!$G$4:$G$50,0),MATCH(IF(P103&gt;5000000,"A",IF(N103&gt;2000000,"B",IF(N103&gt;500000,"C","D"))),'EL&amp;SV'!$C$4:$G$4,0))</f>
        <v>8</v>
      </c>
      <c r="AP103" s="171">
        <f>INDEX('EL&amp;SV'!$G$4:$K$50,MATCH(AF103,'EL&amp;SV'!$G$4:$G$50,0),MATCH(IF(N103&gt;5000000,"A",IF(N103&gt;2000000,"B",IF(N103&gt;500000,"C","D"))),'EL&amp;SV'!$G$4:$K$4,0))</f>
        <v>0.9</v>
      </c>
      <c r="AQ103" s="153">
        <f t="shared" si="104"/>
        <v>5798946.8770135753</v>
      </c>
      <c r="AR103" s="153">
        <f t="shared" si="105"/>
        <v>1284829.1674383203</v>
      </c>
      <c r="AS103" s="153">
        <f t="shared" si="106"/>
        <v>4514117.7095752545</v>
      </c>
      <c r="AT103" s="60">
        <v>0.75</v>
      </c>
      <c r="AU103" s="153">
        <f t="shared" si="107"/>
        <v>3385588.2821814409</v>
      </c>
      <c r="AV103" s="153">
        <f t="shared" si="108"/>
        <v>3385588.2821814409</v>
      </c>
    </row>
    <row r="104" spans="1:48" x14ac:dyDescent="0.2">
      <c r="A104" s="82">
        <v>100</v>
      </c>
      <c r="B104" s="82" t="s">
        <v>1410</v>
      </c>
      <c r="C104" s="83"/>
      <c r="D104" s="84" t="s">
        <v>112</v>
      </c>
      <c r="E104" s="85"/>
      <c r="F104" s="86">
        <v>44618</v>
      </c>
      <c r="G104" s="86" t="s">
        <v>38</v>
      </c>
      <c r="H104" s="89"/>
      <c r="I104" s="89">
        <v>6.3333333333333325E-2</v>
      </c>
      <c r="J104" s="84"/>
      <c r="K104" s="84"/>
      <c r="L104" s="87">
        <v>5596363.5800000001</v>
      </c>
      <c r="M104" s="87"/>
      <c r="N104" s="87">
        <v>5596363.5800000001</v>
      </c>
      <c r="O104" s="84">
        <v>33015.989704840176</v>
      </c>
      <c r="P104" s="84">
        <v>354436.36006666662</v>
      </c>
      <c r="Q104" s="84">
        <f t="shared" si="70"/>
        <v>387452.34977150679</v>
      </c>
      <c r="R104" s="84">
        <v>5208911.230228493</v>
      </c>
      <c r="S104" s="87">
        <f t="shared" si="71"/>
        <v>5563347.5902951602</v>
      </c>
      <c r="T104" s="150">
        <v>15</v>
      </c>
      <c r="U104" s="69">
        <v>365</v>
      </c>
      <c r="V104" s="70"/>
      <c r="W104" s="71">
        <v>80.31232876712329</v>
      </c>
      <c r="X104" s="76">
        <f t="shared" si="101"/>
        <v>44593</v>
      </c>
      <c r="AF104" s="132" t="s">
        <v>3114</v>
      </c>
      <c r="AG104" s="60">
        <f>MATCH(AF104,'Cat-4'!$A:$A,0)</f>
        <v>844</v>
      </c>
      <c r="AH104" s="60">
        <f>MATCH(X104,'Cat-4'!$1:$1,0)</f>
        <v>122</v>
      </c>
      <c r="AI104" s="60">
        <f>INDEX('Cat-4'!$1:$1048576,Working!AG104,Working!AH104)</f>
        <v>154.69999999999999</v>
      </c>
      <c r="AJ104" s="60">
        <f>MATCH($AJ$3,'Cat-4'!$1:$1,0)</f>
        <v>144</v>
      </c>
      <c r="AK104" s="60">
        <f>INDEX('Cat-4'!$1:$1048576,Working!AG104,Working!AJ104)</f>
        <v>160.30000000000001</v>
      </c>
      <c r="AL104" s="146">
        <f t="shared" si="102"/>
        <v>1.0361990950226245</v>
      </c>
      <c r="AM104" s="152">
        <f t="shared" si="103"/>
        <v>1.0361990950226245</v>
      </c>
      <c r="AN104" s="146">
        <f t="shared" si="74"/>
        <v>1.9694444444444446</v>
      </c>
      <c r="AO104" s="169">
        <f>INDEX('EL&amp;SV'!$C$4:$G$50,MATCH(AF104,'EL&amp;SV'!$G$4:$G$50,0),MATCH(IF(P104&gt;5000000,"A",IF(N104&gt;2000000,"B",IF(N104&gt;500000,"C","D"))),'EL&amp;SV'!$C$4:$G$4,0))</f>
        <v>8</v>
      </c>
      <c r="AP104" s="171">
        <f>INDEX('EL&amp;SV'!$G$4:$K$50,MATCH(AF104,'EL&amp;SV'!$G$4:$G$50,0),MATCH(IF(N104&gt;5000000,"A",IF(N104&gt;2000000,"B",IF(N104&gt;500000,"C","D"))),'EL&amp;SV'!$G$4:$K$4,0))</f>
        <v>0.9</v>
      </c>
      <c r="AQ104" s="153">
        <f t="shared" si="104"/>
        <v>5798946.8770135753</v>
      </c>
      <c r="AR104" s="153">
        <f t="shared" si="105"/>
        <v>1284829.1674383203</v>
      </c>
      <c r="AS104" s="153">
        <f t="shared" si="106"/>
        <v>4514117.7095752545</v>
      </c>
      <c r="AT104" s="60">
        <v>0.75</v>
      </c>
      <c r="AU104" s="153">
        <f t="shared" si="107"/>
        <v>3385588.2821814409</v>
      </c>
      <c r="AV104" s="153">
        <f t="shared" si="108"/>
        <v>3385588.2821814409</v>
      </c>
    </row>
    <row r="105" spans="1:48" x14ac:dyDescent="0.2">
      <c r="A105" s="82">
        <v>101</v>
      </c>
      <c r="B105" s="82" t="s">
        <v>1410</v>
      </c>
      <c r="C105" s="83"/>
      <c r="D105" s="84" t="s">
        <v>112</v>
      </c>
      <c r="E105" s="85"/>
      <c r="F105" s="86">
        <v>44618</v>
      </c>
      <c r="G105" s="86" t="s">
        <v>38</v>
      </c>
      <c r="H105" s="89"/>
      <c r="I105" s="89">
        <v>6.3333333333333325E-2</v>
      </c>
      <c r="J105" s="84"/>
      <c r="K105" s="84"/>
      <c r="L105" s="87">
        <v>5596363.5800000001</v>
      </c>
      <c r="M105" s="87"/>
      <c r="N105" s="87">
        <v>5596363.5800000001</v>
      </c>
      <c r="O105" s="84">
        <v>33015.989704840176</v>
      </c>
      <c r="P105" s="84">
        <v>354436.36006666662</v>
      </c>
      <c r="Q105" s="84">
        <f t="shared" si="70"/>
        <v>387452.34977150679</v>
      </c>
      <c r="R105" s="84">
        <v>5208911.230228493</v>
      </c>
      <c r="S105" s="87">
        <f t="shared" si="71"/>
        <v>5563347.5902951602</v>
      </c>
      <c r="T105" s="150">
        <v>15</v>
      </c>
      <c r="U105" s="69">
        <v>365</v>
      </c>
      <c r="V105" s="70"/>
      <c r="W105" s="71">
        <v>80.31232876712329</v>
      </c>
      <c r="X105" s="76">
        <f t="shared" si="101"/>
        <v>44593</v>
      </c>
      <c r="AF105" s="132" t="s">
        <v>3114</v>
      </c>
      <c r="AG105" s="60">
        <f>MATCH(AF105,'Cat-4'!$A:$A,0)</f>
        <v>844</v>
      </c>
      <c r="AH105" s="60">
        <f>MATCH(X105,'Cat-4'!$1:$1,0)</f>
        <v>122</v>
      </c>
      <c r="AI105" s="60">
        <f>INDEX('Cat-4'!$1:$1048576,Working!AG105,Working!AH105)</f>
        <v>154.69999999999999</v>
      </c>
      <c r="AJ105" s="60">
        <f>MATCH($AJ$3,'Cat-4'!$1:$1,0)</f>
        <v>144</v>
      </c>
      <c r="AK105" s="60">
        <f>INDEX('Cat-4'!$1:$1048576,Working!AG105,Working!AJ105)</f>
        <v>160.30000000000001</v>
      </c>
      <c r="AL105" s="146">
        <f t="shared" si="102"/>
        <v>1.0361990950226245</v>
      </c>
      <c r="AM105" s="152">
        <f t="shared" si="103"/>
        <v>1.0361990950226245</v>
      </c>
      <c r="AN105" s="146">
        <f t="shared" si="74"/>
        <v>1.9694444444444446</v>
      </c>
      <c r="AO105" s="169">
        <f>INDEX('EL&amp;SV'!$C$4:$G$50,MATCH(AF105,'EL&amp;SV'!$G$4:$G$50,0),MATCH(IF(P105&gt;5000000,"A",IF(N105&gt;2000000,"B",IF(N105&gt;500000,"C","D"))),'EL&amp;SV'!$C$4:$G$4,0))</f>
        <v>8</v>
      </c>
      <c r="AP105" s="171">
        <f>INDEX('EL&amp;SV'!$G$4:$K$50,MATCH(AF105,'EL&amp;SV'!$G$4:$G$50,0),MATCH(IF(N105&gt;5000000,"A",IF(N105&gt;2000000,"B",IF(N105&gt;500000,"C","D"))),'EL&amp;SV'!$G$4:$K$4,0))</f>
        <v>0.9</v>
      </c>
      <c r="AQ105" s="153">
        <f t="shared" si="104"/>
        <v>5798946.8770135753</v>
      </c>
      <c r="AR105" s="153">
        <f t="shared" si="105"/>
        <v>1284829.1674383203</v>
      </c>
      <c r="AS105" s="153">
        <f t="shared" si="106"/>
        <v>4514117.7095752545</v>
      </c>
      <c r="AT105" s="60">
        <v>0.75</v>
      </c>
      <c r="AU105" s="153">
        <f t="shared" si="107"/>
        <v>3385588.2821814409</v>
      </c>
      <c r="AV105" s="153">
        <f t="shared" si="108"/>
        <v>3385588.2821814409</v>
      </c>
    </row>
    <row r="106" spans="1:48" x14ac:dyDescent="0.2">
      <c r="A106" s="82">
        <v>102</v>
      </c>
      <c r="B106" s="82" t="s">
        <v>1410</v>
      </c>
      <c r="C106" s="83" t="s">
        <v>92</v>
      </c>
      <c r="D106" s="84" t="s">
        <v>21</v>
      </c>
      <c r="E106" s="88" t="s">
        <v>93</v>
      </c>
      <c r="F106" s="86">
        <v>42460</v>
      </c>
      <c r="G106" s="86" t="s">
        <v>25</v>
      </c>
      <c r="H106" s="91">
        <v>2.4376098418277682E-2</v>
      </c>
      <c r="I106" s="89">
        <v>4.140263620386643E-2</v>
      </c>
      <c r="J106" s="84">
        <v>2754510.4000000004</v>
      </c>
      <c r="K106" s="84">
        <v>2754510.4000000004</v>
      </c>
      <c r="L106" s="87">
        <v>5509020.8000000007</v>
      </c>
      <c r="M106" s="87">
        <v>0</v>
      </c>
      <c r="N106" s="87">
        <v>5509020.8000000007</v>
      </c>
      <c r="O106" s="84">
        <v>899898.0635832689</v>
      </c>
      <c r="P106" s="84">
        <f>N106*I106/365*U106</f>
        <v>228087.9840219332</v>
      </c>
      <c r="Q106" s="84">
        <f t="shared" si="70"/>
        <v>1127986.0476052021</v>
      </c>
      <c r="R106" s="84">
        <v>4381034.7523947991</v>
      </c>
      <c r="S106" s="87">
        <f t="shared" si="71"/>
        <v>4609122.736416732</v>
      </c>
      <c r="T106" s="150"/>
      <c r="U106" s="69">
        <v>365</v>
      </c>
      <c r="V106" s="70"/>
      <c r="W106" s="71">
        <v>80.31232876712329</v>
      </c>
      <c r="X106" s="76">
        <f>DATE(YEAR(F106),MONTH(F106),1)</f>
        <v>42430</v>
      </c>
      <c r="AF106" s="132" t="s">
        <v>2930</v>
      </c>
      <c r="AG106" s="60">
        <f>MATCH(AF106,'Cat-4'!$A:$A,0)</f>
        <v>752</v>
      </c>
      <c r="AH106" s="60">
        <f>MATCH(X106,'Cat-4'!$1:$1,0)</f>
        <v>51</v>
      </c>
      <c r="AI106" s="60">
        <f>INDEX('Cat-4'!$1:$1048576,Working!AG106,Working!AH106)</f>
        <v>112.3</v>
      </c>
      <c r="AJ106" s="60">
        <f>MATCH($AJ$3,'Cat-4'!$1:$1,0)</f>
        <v>144</v>
      </c>
      <c r="AK106" s="60">
        <f>INDEX('Cat-4'!$1:$1048576,Working!AG106,Working!AJ106)</f>
        <v>117.1</v>
      </c>
      <c r="AL106" s="146">
        <f t="shared" si="102"/>
        <v>1.0427426536064113</v>
      </c>
      <c r="AM106" s="152">
        <f t="shared" si="103"/>
        <v>1.0427426536064113</v>
      </c>
      <c r="AN106" s="146">
        <f t="shared" si="74"/>
        <v>7.875</v>
      </c>
      <c r="AO106" s="169">
        <f>INDEX('EL&amp;SV'!$C$4:$G$50,MATCH(AF106,'EL&amp;SV'!$G$4:$G$50,0),MATCH(IF(P106&gt;5000000,"A",IF(N106&gt;2000000,"B",IF(N106&gt;500000,"C","D"))),'EL&amp;SV'!$C$4:$G$4,0))</f>
        <v>15</v>
      </c>
      <c r="AP106" s="171">
        <f>INDEX('EL&amp;SV'!$G$4:$K$50,MATCH(AF106,'EL&amp;SV'!$G$4:$G$50,0),MATCH(IF(N106&gt;5000000,"A",IF(N106&gt;2000000,"B",IF(N106&gt;500000,"C","D"))),'EL&amp;SV'!$G$4:$K$4,0))</f>
        <v>0.9</v>
      </c>
      <c r="AQ106" s="153">
        <f t="shared" si="104"/>
        <v>5744490.9677649159</v>
      </c>
      <c r="AR106" s="153">
        <f t="shared" si="105"/>
        <v>2714271.982268923</v>
      </c>
      <c r="AS106" s="153">
        <f t="shared" si="106"/>
        <v>3030218.9854959929</v>
      </c>
      <c r="AT106" s="60">
        <v>0.75</v>
      </c>
      <c r="AU106" s="153">
        <f t="shared" si="107"/>
        <v>2272664.2391219949</v>
      </c>
      <c r="AV106" s="153">
        <f t="shared" si="108"/>
        <v>2272664.2391219949</v>
      </c>
    </row>
    <row r="107" spans="1:48" hidden="1" x14ac:dyDescent="0.25">
      <c r="A107" s="82">
        <v>103</v>
      </c>
      <c r="B107" s="82" t="s">
        <v>1409</v>
      </c>
      <c r="C107" s="83" t="s">
        <v>94</v>
      </c>
      <c r="D107" s="84" t="s">
        <v>26</v>
      </c>
      <c r="E107" s="90" t="s">
        <v>101</v>
      </c>
      <c r="F107" s="86">
        <v>42460</v>
      </c>
      <c r="G107" s="86" t="s">
        <v>25</v>
      </c>
      <c r="H107" s="91">
        <v>3.2789598108747042E-2</v>
      </c>
      <c r="I107" s="89">
        <v>3.2789598108747042E-2</v>
      </c>
      <c r="J107" s="84">
        <v>2753731.5</v>
      </c>
      <c r="K107" s="84">
        <v>2753731.5</v>
      </c>
      <c r="L107" s="87">
        <v>5507463</v>
      </c>
      <c r="M107" s="87">
        <v>0</v>
      </c>
      <c r="N107" s="87">
        <v>5507463</v>
      </c>
      <c r="O107" s="84">
        <v>1083892.8004822694</v>
      </c>
      <c r="P107" s="84">
        <f>N107*I107/365*U107</f>
        <v>180587.4983687943</v>
      </c>
      <c r="Q107" s="84">
        <f t="shared" si="70"/>
        <v>1264480.2988510637</v>
      </c>
      <c r="R107" s="84">
        <v>4242982.7011489365</v>
      </c>
      <c r="S107" s="87">
        <f t="shared" si="71"/>
        <v>4423570.1995177306</v>
      </c>
      <c r="T107" s="85"/>
      <c r="U107" s="69">
        <v>365</v>
      </c>
      <c r="V107" s="70"/>
      <c r="W107" s="71">
        <v>80.747945205479454</v>
      </c>
      <c r="X107" s="76">
        <f>DATE(YEAR(F107),MONTH(F107),1)</f>
        <v>42430</v>
      </c>
      <c r="AN107" s="146">
        <f t="shared" si="74"/>
        <v>7.875</v>
      </c>
      <c r="AP107" s="60"/>
      <c r="AQ107" s="60"/>
      <c r="AU107" s="60"/>
      <c r="AV107" s="60"/>
    </row>
    <row r="108" spans="1:48" x14ac:dyDescent="0.2">
      <c r="A108" s="82">
        <v>104</v>
      </c>
      <c r="B108" s="82" t="s">
        <v>1410</v>
      </c>
      <c r="C108" s="83"/>
      <c r="D108" s="84" t="s">
        <v>112</v>
      </c>
      <c r="E108" s="85"/>
      <c r="F108" s="86">
        <v>44520</v>
      </c>
      <c r="G108" s="86" t="s">
        <v>38</v>
      </c>
      <c r="H108" s="89"/>
      <c r="I108" s="89">
        <v>6.3333333333333325E-2</v>
      </c>
      <c r="J108" s="84"/>
      <c r="K108" s="84"/>
      <c r="L108" s="87">
        <v>5424999.2599999998</v>
      </c>
      <c r="M108" s="87"/>
      <c r="N108" s="87">
        <v>5424999.2599999998</v>
      </c>
      <c r="O108" s="84">
        <v>124254.77757150683</v>
      </c>
      <c r="P108" s="84">
        <v>343583.28646666661</v>
      </c>
      <c r="Q108" s="84">
        <f t="shared" si="70"/>
        <v>467838.06403817341</v>
      </c>
      <c r="R108" s="84">
        <v>4957161.1959618265</v>
      </c>
      <c r="S108" s="87">
        <f t="shared" si="71"/>
        <v>5300744.482428493</v>
      </c>
      <c r="T108" s="150">
        <v>15</v>
      </c>
      <c r="U108" s="69">
        <v>365</v>
      </c>
      <c r="V108" s="70"/>
      <c r="W108" s="71">
        <v>80.747945205479454</v>
      </c>
      <c r="X108" s="76">
        <f t="shared" ref="X108:X118" si="109">DATE(YEAR(F108),MONTH(F108),1)</f>
        <v>44501</v>
      </c>
      <c r="AF108" s="132" t="s">
        <v>3114</v>
      </c>
      <c r="AG108" s="60">
        <f>MATCH(AF108,'Cat-4'!$A:$A,0)</f>
        <v>844</v>
      </c>
      <c r="AH108" s="60">
        <f>MATCH(X108,'Cat-4'!$1:$1,0)</f>
        <v>119</v>
      </c>
      <c r="AI108" s="60">
        <f>INDEX('Cat-4'!$1:$1048576,Working!AG108,Working!AH108)</f>
        <v>150.4</v>
      </c>
      <c r="AJ108" s="60">
        <f>MATCH($AJ$3,'Cat-4'!$1:$1,0)</f>
        <v>144</v>
      </c>
      <c r="AK108" s="60">
        <f>INDEX('Cat-4'!$1:$1048576,Working!AG108,Working!AJ108)</f>
        <v>160.30000000000001</v>
      </c>
      <c r="AL108" s="146">
        <f t="shared" ref="AL108:AL112" si="110">AK108/AI108</f>
        <v>1.0658244680851063</v>
      </c>
      <c r="AM108" s="152">
        <f t="shared" ref="AM108:AM112" si="111">AL108</f>
        <v>1.0658244680851063</v>
      </c>
      <c r="AN108" s="146">
        <f t="shared" si="74"/>
        <v>2.2361111111111112</v>
      </c>
      <c r="AO108" s="169">
        <f>INDEX('EL&amp;SV'!$C$4:$G$50,MATCH(AF108,'EL&amp;SV'!$G$4:$G$50,0),MATCH(IF(P108&gt;5000000,"A",IF(N108&gt;2000000,"B",IF(N108&gt;500000,"C","D"))),'EL&amp;SV'!$C$4:$G$4,0))</f>
        <v>8</v>
      </c>
      <c r="AP108" s="171">
        <f>INDEX('EL&amp;SV'!$G$4:$K$50,MATCH(AF108,'EL&amp;SV'!$G$4:$G$50,0),MATCH(IF(N108&gt;5000000,"A",IF(N108&gt;2000000,"B",IF(N108&gt;500000,"C","D"))),'EL&amp;SV'!$G$4:$K$4,0))</f>
        <v>0.9</v>
      </c>
      <c r="AQ108" s="153">
        <f t="shared" ref="AQ108:AQ112" si="112">AM108*N108</f>
        <v>5782096.9506515954</v>
      </c>
      <c r="AR108" s="153">
        <f t="shared" ref="AR108:AR112" si="113">AQ108*(AP108/AO108)*(IF(AN108&gt;AO108,AO108,AN108))</f>
        <v>1454558.7641482921</v>
      </c>
      <c r="AS108" s="153">
        <f t="shared" ref="AS108:AS112" si="114">AQ108-AR108</f>
        <v>4327538.1865033032</v>
      </c>
      <c r="AT108" s="60">
        <v>0.75</v>
      </c>
      <c r="AU108" s="153">
        <f t="shared" ref="AU108:AU112" si="115">AT108*AS108</f>
        <v>3245653.6398774777</v>
      </c>
      <c r="AV108" s="153">
        <f t="shared" ref="AV108:AV112" si="116">IF((AQ108*(1-AP108))&gt;AU108,(AQ108*(1-AP108)),AU108)</f>
        <v>3245653.6398774777</v>
      </c>
    </row>
    <row r="109" spans="1:48" x14ac:dyDescent="0.2">
      <c r="A109" s="82">
        <v>105</v>
      </c>
      <c r="B109" s="82" t="s">
        <v>1410</v>
      </c>
      <c r="C109" s="83"/>
      <c r="D109" s="84" t="s">
        <v>112</v>
      </c>
      <c r="E109" s="85"/>
      <c r="F109" s="86">
        <v>44520</v>
      </c>
      <c r="G109" s="86" t="s">
        <v>38</v>
      </c>
      <c r="H109" s="89"/>
      <c r="I109" s="89">
        <v>6.3333333333333325E-2</v>
      </c>
      <c r="J109" s="84"/>
      <c r="K109" s="84"/>
      <c r="L109" s="87">
        <v>5424999.2599999998</v>
      </c>
      <c r="M109" s="87"/>
      <c r="N109" s="87">
        <v>5424999.2599999998</v>
      </c>
      <c r="O109" s="84">
        <v>124254.77757150683</v>
      </c>
      <c r="P109" s="84">
        <v>343583.28646666661</v>
      </c>
      <c r="Q109" s="84">
        <f t="shared" si="70"/>
        <v>467838.06403817341</v>
      </c>
      <c r="R109" s="84">
        <v>4957161.1959618265</v>
      </c>
      <c r="S109" s="87">
        <f t="shared" si="71"/>
        <v>5300744.482428493</v>
      </c>
      <c r="T109" s="150">
        <v>15</v>
      </c>
      <c r="U109" s="69">
        <v>365</v>
      </c>
      <c r="V109" s="70"/>
      <c r="W109" s="71">
        <v>80.427397260273978</v>
      </c>
      <c r="X109" s="76">
        <f t="shared" si="109"/>
        <v>44501</v>
      </c>
      <c r="AF109" s="132" t="s">
        <v>3114</v>
      </c>
      <c r="AG109" s="60">
        <f>MATCH(AF109,'Cat-4'!$A:$A,0)</f>
        <v>844</v>
      </c>
      <c r="AH109" s="60">
        <f>MATCH(X109,'Cat-4'!$1:$1,0)</f>
        <v>119</v>
      </c>
      <c r="AI109" s="60">
        <f>INDEX('Cat-4'!$1:$1048576,Working!AG109,Working!AH109)</f>
        <v>150.4</v>
      </c>
      <c r="AJ109" s="60">
        <f>MATCH($AJ$3,'Cat-4'!$1:$1,0)</f>
        <v>144</v>
      </c>
      <c r="AK109" s="60">
        <f>INDEX('Cat-4'!$1:$1048576,Working!AG109,Working!AJ109)</f>
        <v>160.30000000000001</v>
      </c>
      <c r="AL109" s="146">
        <f t="shared" si="110"/>
        <v>1.0658244680851063</v>
      </c>
      <c r="AM109" s="152">
        <f t="shared" si="111"/>
        <v>1.0658244680851063</v>
      </c>
      <c r="AN109" s="146">
        <f t="shared" si="74"/>
        <v>2.2361111111111112</v>
      </c>
      <c r="AO109" s="169">
        <f>INDEX('EL&amp;SV'!$C$4:$G$50,MATCH(AF109,'EL&amp;SV'!$G$4:$G$50,0),MATCH(IF(P109&gt;5000000,"A",IF(N109&gt;2000000,"B",IF(N109&gt;500000,"C","D"))),'EL&amp;SV'!$C$4:$G$4,0))</f>
        <v>8</v>
      </c>
      <c r="AP109" s="171">
        <f>INDEX('EL&amp;SV'!$G$4:$K$50,MATCH(AF109,'EL&amp;SV'!$G$4:$G$50,0),MATCH(IF(N109&gt;5000000,"A",IF(N109&gt;2000000,"B",IF(N109&gt;500000,"C","D"))),'EL&amp;SV'!$G$4:$K$4,0))</f>
        <v>0.9</v>
      </c>
      <c r="AQ109" s="153">
        <f t="shared" si="112"/>
        <v>5782096.9506515954</v>
      </c>
      <c r="AR109" s="153">
        <f t="shared" si="113"/>
        <v>1454558.7641482921</v>
      </c>
      <c r="AS109" s="153">
        <f t="shared" si="114"/>
        <v>4327538.1865033032</v>
      </c>
      <c r="AT109" s="60">
        <v>0.75</v>
      </c>
      <c r="AU109" s="153">
        <f t="shared" si="115"/>
        <v>3245653.6398774777</v>
      </c>
      <c r="AV109" s="153">
        <f t="shared" si="116"/>
        <v>3245653.6398774777</v>
      </c>
    </row>
    <row r="110" spans="1:48" x14ac:dyDescent="0.2">
      <c r="A110" s="82">
        <v>106</v>
      </c>
      <c r="B110" s="82" t="s">
        <v>1410</v>
      </c>
      <c r="C110" s="83"/>
      <c r="D110" s="84" t="s">
        <v>112</v>
      </c>
      <c r="E110" s="85"/>
      <c r="F110" s="86">
        <v>44520</v>
      </c>
      <c r="G110" s="86" t="s">
        <v>38</v>
      </c>
      <c r="H110" s="89"/>
      <c r="I110" s="89">
        <v>6.3333333333333325E-2</v>
      </c>
      <c r="J110" s="84"/>
      <c r="K110" s="84"/>
      <c r="L110" s="87">
        <v>5424999.2599999998</v>
      </c>
      <c r="M110" s="87"/>
      <c r="N110" s="87">
        <v>5424999.2599999998</v>
      </c>
      <c r="O110" s="84">
        <v>124254.77757150683</v>
      </c>
      <c r="P110" s="84">
        <v>343583.28646666661</v>
      </c>
      <c r="Q110" s="84">
        <f t="shared" si="70"/>
        <v>467838.06403817341</v>
      </c>
      <c r="R110" s="84">
        <v>4957161.1959618265</v>
      </c>
      <c r="S110" s="87">
        <f t="shared" si="71"/>
        <v>5300744.482428493</v>
      </c>
      <c r="T110" s="150">
        <v>15</v>
      </c>
      <c r="U110" s="69">
        <v>365</v>
      </c>
      <c r="V110" s="70"/>
      <c r="W110" s="71">
        <v>80.219178082191775</v>
      </c>
      <c r="X110" s="76">
        <f t="shared" si="109"/>
        <v>44501</v>
      </c>
      <c r="AF110" s="132" t="s">
        <v>3114</v>
      </c>
      <c r="AG110" s="60">
        <f>MATCH(AF110,'Cat-4'!$A:$A,0)</f>
        <v>844</v>
      </c>
      <c r="AH110" s="60">
        <f>MATCH(X110,'Cat-4'!$1:$1,0)</f>
        <v>119</v>
      </c>
      <c r="AI110" s="60">
        <f>INDEX('Cat-4'!$1:$1048576,Working!AG110,Working!AH110)</f>
        <v>150.4</v>
      </c>
      <c r="AJ110" s="60">
        <f>MATCH($AJ$3,'Cat-4'!$1:$1,0)</f>
        <v>144</v>
      </c>
      <c r="AK110" s="60">
        <f>INDEX('Cat-4'!$1:$1048576,Working!AG110,Working!AJ110)</f>
        <v>160.30000000000001</v>
      </c>
      <c r="AL110" s="146">
        <f t="shared" si="110"/>
        <v>1.0658244680851063</v>
      </c>
      <c r="AM110" s="152">
        <f t="shared" si="111"/>
        <v>1.0658244680851063</v>
      </c>
      <c r="AN110" s="146">
        <f t="shared" si="74"/>
        <v>2.2361111111111112</v>
      </c>
      <c r="AO110" s="169">
        <f>INDEX('EL&amp;SV'!$C$4:$G$50,MATCH(AF110,'EL&amp;SV'!$G$4:$G$50,0),MATCH(IF(P110&gt;5000000,"A",IF(N110&gt;2000000,"B",IF(N110&gt;500000,"C","D"))),'EL&amp;SV'!$C$4:$G$4,0))</f>
        <v>8</v>
      </c>
      <c r="AP110" s="171">
        <f>INDEX('EL&amp;SV'!$G$4:$K$50,MATCH(AF110,'EL&amp;SV'!$G$4:$G$50,0),MATCH(IF(N110&gt;5000000,"A",IF(N110&gt;2000000,"B",IF(N110&gt;500000,"C","D"))),'EL&amp;SV'!$G$4:$K$4,0))</f>
        <v>0.9</v>
      </c>
      <c r="AQ110" s="153">
        <f t="shared" si="112"/>
        <v>5782096.9506515954</v>
      </c>
      <c r="AR110" s="153">
        <f t="shared" si="113"/>
        <v>1454558.7641482921</v>
      </c>
      <c r="AS110" s="153">
        <f t="shared" si="114"/>
        <v>4327538.1865033032</v>
      </c>
      <c r="AT110" s="60">
        <v>0.75</v>
      </c>
      <c r="AU110" s="153">
        <f t="shared" si="115"/>
        <v>3245653.6398774777</v>
      </c>
      <c r="AV110" s="153">
        <f t="shared" si="116"/>
        <v>3245653.6398774777</v>
      </c>
    </row>
    <row r="111" spans="1:48" x14ac:dyDescent="0.2">
      <c r="A111" s="82">
        <v>107</v>
      </c>
      <c r="B111" s="82" t="s">
        <v>1410</v>
      </c>
      <c r="C111" s="83"/>
      <c r="D111" s="84" t="s">
        <v>112</v>
      </c>
      <c r="E111" s="85"/>
      <c r="F111" s="86">
        <v>44520</v>
      </c>
      <c r="G111" s="86" t="s">
        <v>38</v>
      </c>
      <c r="H111" s="89"/>
      <c r="I111" s="89">
        <v>6.3333333333333325E-2</v>
      </c>
      <c r="J111" s="84"/>
      <c r="K111" s="84"/>
      <c r="L111" s="87">
        <v>5424999.2599999998</v>
      </c>
      <c r="M111" s="87"/>
      <c r="N111" s="87">
        <v>5424999.2599999998</v>
      </c>
      <c r="O111" s="84">
        <v>124254.77757150683</v>
      </c>
      <c r="P111" s="84">
        <v>343583.28646666661</v>
      </c>
      <c r="Q111" s="84">
        <f t="shared" si="70"/>
        <v>467838.06403817341</v>
      </c>
      <c r="R111" s="84">
        <v>4957161.1959618265</v>
      </c>
      <c r="S111" s="87">
        <f t="shared" si="71"/>
        <v>5300744.482428493</v>
      </c>
      <c r="T111" s="150">
        <v>15</v>
      </c>
      <c r="U111" s="69">
        <v>365</v>
      </c>
      <c r="V111" s="70"/>
      <c r="W111" s="71">
        <v>80.178082191780817</v>
      </c>
      <c r="X111" s="76">
        <f t="shared" si="109"/>
        <v>44501</v>
      </c>
      <c r="AF111" s="132" t="s">
        <v>3114</v>
      </c>
      <c r="AG111" s="60">
        <f>MATCH(AF111,'Cat-4'!$A:$A,0)</f>
        <v>844</v>
      </c>
      <c r="AH111" s="60">
        <f>MATCH(X111,'Cat-4'!$1:$1,0)</f>
        <v>119</v>
      </c>
      <c r="AI111" s="60">
        <f>INDEX('Cat-4'!$1:$1048576,Working!AG111,Working!AH111)</f>
        <v>150.4</v>
      </c>
      <c r="AJ111" s="60">
        <f>MATCH($AJ$3,'Cat-4'!$1:$1,0)</f>
        <v>144</v>
      </c>
      <c r="AK111" s="60">
        <f>INDEX('Cat-4'!$1:$1048576,Working!AG111,Working!AJ111)</f>
        <v>160.30000000000001</v>
      </c>
      <c r="AL111" s="146">
        <f t="shared" si="110"/>
        <v>1.0658244680851063</v>
      </c>
      <c r="AM111" s="152">
        <f t="shared" si="111"/>
        <v>1.0658244680851063</v>
      </c>
      <c r="AN111" s="146">
        <f t="shared" si="74"/>
        <v>2.2361111111111112</v>
      </c>
      <c r="AO111" s="169">
        <f>INDEX('EL&amp;SV'!$C$4:$G$50,MATCH(AF111,'EL&amp;SV'!$G$4:$G$50,0),MATCH(IF(P111&gt;5000000,"A",IF(N111&gt;2000000,"B",IF(N111&gt;500000,"C","D"))),'EL&amp;SV'!$C$4:$G$4,0))</f>
        <v>8</v>
      </c>
      <c r="AP111" s="171">
        <f>INDEX('EL&amp;SV'!$G$4:$K$50,MATCH(AF111,'EL&amp;SV'!$G$4:$G$50,0),MATCH(IF(N111&gt;5000000,"A",IF(N111&gt;2000000,"B",IF(N111&gt;500000,"C","D"))),'EL&amp;SV'!$G$4:$K$4,0))</f>
        <v>0.9</v>
      </c>
      <c r="AQ111" s="153">
        <f t="shared" si="112"/>
        <v>5782096.9506515954</v>
      </c>
      <c r="AR111" s="153">
        <f t="shared" si="113"/>
        <v>1454558.7641482921</v>
      </c>
      <c r="AS111" s="153">
        <f t="shared" si="114"/>
        <v>4327538.1865033032</v>
      </c>
      <c r="AT111" s="60">
        <v>0.75</v>
      </c>
      <c r="AU111" s="153">
        <f t="shared" si="115"/>
        <v>3245653.6398774777</v>
      </c>
      <c r="AV111" s="153">
        <f t="shared" si="116"/>
        <v>3245653.6398774777</v>
      </c>
    </row>
    <row r="112" spans="1:48" x14ac:dyDescent="0.2">
      <c r="A112" s="82">
        <v>108</v>
      </c>
      <c r="B112" s="82" t="s">
        <v>1410</v>
      </c>
      <c r="C112" s="83"/>
      <c r="D112" s="84" t="s">
        <v>112</v>
      </c>
      <c r="E112" s="85"/>
      <c r="F112" s="86">
        <v>44520</v>
      </c>
      <c r="G112" s="86" t="s">
        <v>38</v>
      </c>
      <c r="H112" s="89"/>
      <c r="I112" s="89">
        <v>6.3333333333333325E-2</v>
      </c>
      <c r="J112" s="84"/>
      <c r="K112" s="84"/>
      <c r="L112" s="87">
        <v>5424999.2599999998</v>
      </c>
      <c r="M112" s="87"/>
      <c r="N112" s="87">
        <v>5424999.2599999998</v>
      </c>
      <c r="O112" s="84">
        <v>124254.77757150683</v>
      </c>
      <c r="P112" s="84">
        <v>343583.28646666661</v>
      </c>
      <c r="Q112" s="84">
        <f t="shared" si="70"/>
        <v>467838.06403817341</v>
      </c>
      <c r="R112" s="84">
        <v>4957161.1959618265</v>
      </c>
      <c r="S112" s="87">
        <f t="shared" si="71"/>
        <v>5300744.482428493</v>
      </c>
      <c r="T112" s="150">
        <v>15</v>
      </c>
      <c r="U112" s="69">
        <v>365</v>
      </c>
      <c r="V112" s="70"/>
      <c r="W112" s="71">
        <v>80.178082191780817</v>
      </c>
      <c r="X112" s="76">
        <f t="shared" si="109"/>
        <v>44501</v>
      </c>
      <c r="AF112" s="132" t="s">
        <v>3114</v>
      </c>
      <c r="AG112" s="60">
        <f>MATCH(AF112,'Cat-4'!$A:$A,0)</f>
        <v>844</v>
      </c>
      <c r="AH112" s="60">
        <f>MATCH(X112,'Cat-4'!$1:$1,0)</f>
        <v>119</v>
      </c>
      <c r="AI112" s="60">
        <f>INDEX('Cat-4'!$1:$1048576,Working!AG112,Working!AH112)</f>
        <v>150.4</v>
      </c>
      <c r="AJ112" s="60">
        <f>MATCH($AJ$3,'Cat-4'!$1:$1,0)</f>
        <v>144</v>
      </c>
      <c r="AK112" s="60">
        <f>INDEX('Cat-4'!$1:$1048576,Working!AG112,Working!AJ112)</f>
        <v>160.30000000000001</v>
      </c>
      <c r="AL112" s="146">
        <f t="shared" si="110"/>
        <v>1.0658244680851063</v>
      </c>
      <c r="AM112" s="152">
        <f t="shared" si="111"/>
        <v>1.0658244680851063</v>
      </c>
      <c r="AN112" s="146">
        <f t="shared" si="74"/>
        <v>2.2361111111111112</v>
      </c>
      <c r="AO112" s="169">
        <f>INDEX('EL&amp;SV'!$C$4:$G$50,MATCH(AF112,'EL&amp;SV'!$G$4:$G$50,0),MATCH(IF(P112&gt;5000000,"A",IF(N112&gt;2000000,"B",IF(N112&gt;500000,"C","D"))),'EL&amp;SV'!$C$4:$G$4,0))</f>
        <v>8</v>
      </c>
      <c r="AP112" s="171">
        <f>INDEX('EL&amp;SV'!$G$4:$K$50,MATCH(AF112,'EL&amp;SV'!$G$4:$G$50,0),MATCH(IF(N112&gt;5000000,"A",IF(N112&gt;2000000,"B",IF(N112&gt;500000,"C","D"))),'EL&amp;SV'!$G$4:$K$4,0))</f>
        <v>0.9</v>
      </c>
      <c r="AQ112" s="153">
        <f t="shared" si="112"/>
        <v>5782096.9506515954</v>
      </c>
      <c r="AR112" s="153">
        <f t="shared" si="113"/>
        <v>1454558.7641482921</v>
      </c>
      <c r="AS112" s="153">
        <f t="shared" si="114"/>
        <v>4327538.1865033032</v>
      </c>
      <c r="AT112" s="60">
        <v>0.75</v>
      </c>
      <c r="AU112" s="153">
        <f t="shared" si="115"/>
        <v>3245653.6398774777</v>
      </c>
      <c r="AV112" s="153">
        <f t="shared" si="116"/>
        <v>3245653.6398774777</v>
      </c>
    </row>
    <row r="113" spans="1:48" hidden="1" x14ac:dyDescent="0.25">
      <c r="A113" s="82">
        <v>109</v>
      </c>
      <c r="B113" s="82" t="s">
        <v>1409</v>
      </c>
      <c r="C113" s="83"/>
      <c r="D113" s="84" t="s">
        <v>28</v>
      </c>
      <c r="E113" s="85" t="s">
        <v>205</v>
      </c>
      <c r="F113" s="86">
        <v>40907</v>
      </c>
      <c r="G113" s="86" t="s">
        <v>1351</v>
      </c>
      <c r="H113" s="89"/>
      <c r="I113" s="89">
        <v>0</v>
      </c>
      <c r="J113" s="84"/>
      <c r="K113" s="84"/>
      <c r="L113" s="87">
        <v>5175250</v>
      </c>
      <c r="M113" s="87"/>
      <c r="N113" s="87">
        <v>5175250</v>
      </c>
      <c r="O113" s="84">
        <v>0</v>
      </c>
      <c r="P113" s="84">
        <v>0</v>
      </c>
      <c r="Q113" s="84">
        <f t="shared" si="70"/>
        <v>0</v>
      </c>
      <c r="R113" s="84">
        <v>5175250</v>
      </c>
      <c r="S113" s="87">
        <f t="shared" si="71"/>
        <v>5175250</v>
      </c>
      <c r="T113" s="85" t="s">
        <v>1290</v>
      </c>
      <c r="U113" s="69">
        <v>365</v>
      </c>
      <c r="V113" s="70"/>
      <c r="W113" s="71">
        <v>80.219178082191775</v>
      </c>
      <c r="X113" s="76">
        <f t="shared" si="109"/>
        <v>40878</v>
      </c>
      <c r="AN113" s="146">
        <f t="shared" si="74"/>
        <v>12.125</v>
      </c>
      <c r="AP113" s="60"/>
      <c r="AQ113" s="60"/>
      <c r="AU113" s="60"/>
      <c r="AV113" s="60"/>
    </row>
    <row r="114" spans="1:48" hidden="1" x14ac:dyDescent="0.25">
      <c r="A114" s="82">
        <v>110</v>
      </c>
      <c r="B114" s="82" t="s">
        <v>1409</v>
      </c>
      <c r="C114" s="83" t="s">
        <v>104</v>
      </c>
      <c r="D114" s="84" t="s">
        <v>28</v>
      </c>
      <c r="E114" s="88" t="s">
        <v>105</v>
      </c>
      <c r="F114" s="86">
        <v>44651</v>
      </c>
      <c r="G114" s="86" t="s">
        <v>38</v>
      </c>
      <c r="H114" s="91">
        <v>0</v>
      </c>
      <c r="I114" s="89">
        <v>0</v>
      </c>
      <c r="J114" s="84"/>
      <c r="K114" s="84"/>
      <c r="L114" s="87">
        <v>5128000</v>
      </c>
      <c r="M114" s="87">
        <v>0</v>
      </c>
      <c r="N114" s="87">
        <v>5128000</v>
      </c>
      <c r="O114" s="84">
        <v>0</v>
      </c>
      <c r="P114" s="84">
        <f>N114*I114/365*U114</f>
        <v>0</v>
      </c>
      <c r="Q114" s="84">
        <f t="shared" si="70"/>
        <v>0</v>
      </c>
      <c r="R114" s="84">
        <v>5128000</v>
      </c>
      <c r="S114" s="87">
        <f t="shared" si="71"/>
        <v>5128000</v>
      </c>
      <c r="T114" s="85"/>
      <c r="U114" s="69">
        <v>365</v>
      </c>
      <c r="V114" s="70"/>
      <c r="W114" s="71">
        <v>80.989041095890414</v>
      </c>
      <c r="X114" s="76">
        <f t="shared" si="109"/>
        <v>44621</v>
      </c>
      <c r="AN114" s="146">
        <f t="shared" si="74"/>
        <v>1.875</v>
      </c>
      <c r="AP114" s="60"/>
      <c r="AQ114" s="60"/>
      <c r="AU114" s="60"/>
      <c r="AV114" s="60"/>
    </row>
    <row r="115" spans="1:48" hidden="1" x14ac:dyDescent="0.25">
      <c r="A115" s="82">
        <v>111</v>
      </c>
      <c r="B115" s="82" t="s">
        <v>1409</v>
      </c>
      <c r="C115" s="83" t="s">
        <v>107</v>
      </c>
      <c r="D115" s="84" t="s">
        <v>34</v>
      </c>
      <c r="E115" s="85" t="s">
        <v>34</v>
      </c>
      <c r="F115" s="86">
        <v>42085</v>
      </c>
      <c r="G115" s="86" t="s">
        <v>23</v>
      </c>
      <c r="H115" s="89">
        <v>0.33329999999999999</v>
      </c>
      <c r="I115" s="89">
        <v>0.33329999999999999</v>
      </c>
      <c r="J115" s="84">
        <v>2454264.6300000004</v>
      </c>
      <c r="K115" s="84">
        <v>2459121.4500000002</v>
      </c>
      <c r="L115" s="87">
        <v>4913386.08</v>
      </c>
      <c r="M115" s="87">
        <v>0</v>
      </c>
      <c r="N115" s="87">
        <v>4913386.08</v>
      </c>
      <c r="O115" s="84">
        <v>4913386.08</v>
      </c>
      <c r="P115" s="84">
        <v>0</v>
      </c>
      <c r="Q115" s="84">
        <f t="shared" si="70"/>
        <v>4913386.08</v>
      </c>
      <c r="R115" s="84">
        <v>0</v>
      </c>
      <c r="S115" s="87">
        <f t="shared" si="71"/>
        <v>0</v>
      </c>
      <c r="T115" s="85">
        <v>3</v>
      </c>
      <c r="U115" s="69">
        <v>365</v>
      </c>
      <c r="V115" s="70"/>
      <c r="W115" s="71">
        <v>81.021917808219172</v>
      </c>
      <c r="X115" s="76">
        <f t="shared" si="109"/>
        <v>42064</v>
      </c>
      <c r="AN115" s="146">
        <f t="shared" si="74"/>
        <v>8.8972222222222221</v>
      </c>
      <c r="AP115" s="60"/>
      <c r="AQ115" s="60"/>
      <c r="AU115" s="60"/>
      <c r="AV115" s="60"/>
    </row>
    <row r="116" spans="1:48" hidden="1" x14ac:dyDescent="0.25">
      <c r="A116" s="82">
        <v>112</v>
      </c>
      <c r="B116" s="82" t="s">
        <v>1409</v>
      </c>
      <c r="C116" s="83"/>
      <c r="D116" s="84" t="s">
        <v>110</v>
      </c>
      <c r="E116" s="85" t="s">
        <v>244</v>
      </c>
      <c r="F116" s="86">
        <v>41000</v>
      </c>
      <c r="G116" s="86" t="s">
        <v>1350</v>
      </c>
      <c r="H116" s="89"/>
      <c r="I116" s="89">
        <v>0.83772109589041088</v>
      </c>
      <c r="J116" s="84"/>
      <c r="K116" s="84"/>
      <c r="L116" s="87">
        <v>4888484</v>
      </c>
      <c r="M116" s="87"/>
      <c r="N116" s="87">
        <v>4888484</v>
      </c>
      <c r="O116" s="84">
        <v>4644059.8</v>
      </c>
      <c r="P116" s="84">
        <v>0</v>
      </c>
      <c r="Q116" s="84">
        <f t="shared" si="70"/>
        <v>4644059.8</v>
      </c>
      <c r="R116" s="84">
        <v>244424.20000000019</v>
      </c>
      <c r="S116" s="87">
        <f t="shared" si="71"/>
        <v>244424.20000000019</v>
      </c>
      <c r="T116" s="85">
        <v>3</v>
      </c>
      <c r="U116" s="69">
        <v>365</v>
      </c>
      <c r="V116" s="70"/>
      <c r="W116" s="71">
        <v>81.035616438356158</v>
      </c>
      <c r="X116" s="76">
        <f t="shared" si="109"/>
        <v>41000</v>
      </c>
      <c r="AN116" s="146">
        <f t="shared" si="74"/>
        <v>11.872222222222222</v>
      </c>
      <c r="AP116" s="60"/>
      <c r="AQ116" s="60"/>
      <c r="AU116" s="60"/>
      <c r="AV116" s="60"/>
    </row>
    <row r="117" spans="1:48" hidden="1" x14ac:dyDescent="0.25">
      <c r="A117" s="82">
        <v>113</v>
      </c>
      <c r="B117" s="82" t="s">
        <v>1409</v>
      </c>
      <c r="C117" s="83"/>
      <c r="D117" s="84" t="s">
        <v>28</v>
      </c>
      <c r="E117" s="85" t="s">
        <v>165</v>
      </c>
      <c r="F117" s="86">
        <v>40763</v>
      </c>
      <c r="G117" s="86" t="s">
        <v>1351</v>
      </c>
      <c r="H117" s="89"/>
      <c r="I117" s="89">
        <v>0</v>
      </c>
      <c r="J117" s="84"/>
      <c r="K117" s="84"/>
      <c r="L117" s="87">
        <v>4312384</v>
      </c>
      <c r="M117" s="87"/>
      <c r="N117" s="87">
        <v>4312384</v>
      </c>
      <c r="O117" s="84">
        <v>0</v>
      </c>
      <c r="P117" s="84">
        <v>0</v>
      </c>
      <c r="Q117" s="84">
        <f t="shared" si="70"/>
        <v>0</v>
      </c>
      <c r="R117" s="84">
        <v>4312384</v>
      </c>
      <c r="S117" s="87">
        <f t="shared" si="71"/>
        <v>4312384</v>
      </c>
      <c r="T117" s="85" t="s">
        <v>1290</v>
      </c>
      <c r="U117" s="69">
        <v>365</v>
      </c>
      <c r="V117" s="70"/>
      <c r="W117" s="71">
        <v>81.035616438356158</v>
      </c>
      <c r="X117" s="76">
        <f t="shared" si="109"/>
        <v>40756</v>
      </c>
      <c r="AN117" s="146">
        <f t="shared" si="74"/>
        <v>12.519444444444444</v>
      </c>
      <c r="AP117" s="60"/>
      <c r="AQ117" s="60"/>
      <c r="AU117" s="60"/>
      <c r="AV117" s="60"/>
    </row>
    <row r="118" spans="1:48" hidden="1" x14ac:dyDescent="0.25">
      <c r="A118" s="82">
        <v>114</v>
      </c>
      <c r="B118" s="82" t="s">
        <v>1409</v>
      </c>
      <c r="C118" s="83"/>
      <c r="D118" s="84" t="s">
        <v>109</v>
      </c>
      <c r="E118" s="85" t="s">
        <v>116</v>
      </c>
      <c r="F118" s="86">
        <v>41364</v>
      </c>
      <c r="G118" s="86" t="s">
        <v>1350</v>
      </c>
      <c r="H118" s="89"/>
      <c r="I118" s="89">
        <v>1.1111111111111112E-2</v>
      </c>
      <c r="J118" s="84"/>
      <c r="K118" s="84"/>
      <c r="L118" s="87">
        <v>4178912</v>
      </c>
      <c r="M118" s="87"/>
      <c r="N118" s="87">
        <v>4178912</v>
      </c>
      <c r="O118" s="84">
        <v>418018.4119330289</v>
      </c>
      <c r="P118" s="84">
        <v>46432.355555555558</v>
      </c>
      <c r="Q118" s="84">
        <f t="shared" si="70"/>
        <v>464450.76748858445</v>
      </c>
      <c r="R118" s="84">
        <v>3714461.2325114156</v>
      </c>
      <c r="S118" s="87">
        <f t="shared" si="71"/>
        <v>3760893.5880669709</v>
      </c>
      <c r="T118" s="85">
        <v>90</v>
      </c>
      <c r="U118" s="69">
        <v>365</v>
      </c>
      <c r="V118" s="70"/>
      <c r="W118" s="71">
        <v>81.035616438356158</v>
      </c>
      <c r="X118" s="76">
        <f t="shared" si="109"/>
        <v>41334</v>
      </c>
      <c r="AN118" s="146">
        <f t="shared" si="74"/>
        <v>10.875</v>
      </c>
      <c r="AP118" s="60"/>
      <c r="AQ118" s="60"/>
      <c r="AU118" s="60"/>
      <c r="AV118" s="60"/>
    </row>
    <row r="119" spans="1:48" x14ac:dyDescent="0.2">
      <c r="A119" s="82">
        <v>115</v>
      </c>
      <c r="B119" s="82" t="s">
        <v>1410</v>
      </c>
      <c r="C119" s="83"/>
      <c r="D119" s="84" t="s">
        <v>112</v>
      </c>
      <c r="E119" s="85" t="s">
        <v>1074</v>
      </c>
      <c r="F119" s="86">
        <v>43104</v>
      </c>
      <c r="G119" s="86" t="s">
        <v>29</v>
      </c>
      <c r="H119" s="89"/>
      <c r="I119" s="89">
        <v>0.19</v>
      </c>
      <c r="J119" s="84"/>
      <c r="K119" s="84"/>
      <c r="L119" s="87">
        <v>3901860</v>
      </c>
      <c r="M119" s="87"/>
      <c r="N119" s="87">
        <v>3901860</v>
      </c>
      <c r="O119" s="84">
        <v>3151420.0767123285</v>
      </c>
      <c r="P119" s="84">
        <v>741353.4</v>
      </c>
      <c r="Q119" s="84">
        <f t="shared" si="70"/>
        <v>3892773.4767123284</v>
      </c>
      <c r="R119" s="84">
        <v>9086.5232876716182</v>
      </c>
      <c r="S119" s="87">
        <f t="shared" si="71"/>
        <v>750439.92328767153</v>
      </c>
      <c r="T119" s="150">
        <v>5</v>
      </c>
      <c r="U119" s="69">
        <v>365</v>
      </c>
      <c r="V119" s="70"/>
      <c r="W119" s="71">
        <v>80.991780821917814</v>
      </c>
      <c r="X119" s="76">
        <f>DATE(YEAR(F119),MONTH(F119),1)</f>
        <v>43101</v>
      </c>
      <c r="AF119" s="132" t="s">
        <v>2722</v>
      </c>
      <c r="AG119" s="60">
        <f>MATCH(AF119,'Cat-4'!$A:$A,0)</f>
        <v>647</v>
      </c>
      <c r="AH119" s="60">
        <f>MATCH(X119,'Cat-4'!$1:$1,0)</f>
        <v>73</v>
      </c>
      <c r="AI119" s="60">
        <f>INDEX('Cat-4'!$1:$1048576,Working!AG119,Working!AH119)</f>
        <v>93.9</v>
      </c>
      <c r="AJ119" s="60">
        <f>MATCH($AJ$3,'Cat-4'!$1:$1,0)</f>
        <v>144</v>
      </c>
      <c r="AK119" s="60">
        <f>INDEX('Cat-4'!$1:$1048576,Working!AG119,Working!AJ119)</f>
        <v>94.2</v>
      </c>
      <c r="AL119" s="146">
        <f>AK119/AI119</f>
        <v>1.0031948881789137</v>
      </c>
      <c r="AM119" s="152">
        <f>AL119</f>
        <v>1.0031948881789137</v>
      </c>
      <c r="AN119" s="146">
        <f t="shared" si="74"/>
        <v>6.1138888888888889</v>
      </c>
      <c r="AO119" s="169">
        <f>INDEX('EL&amp;SV'!$C$4:$G$50,MATCH(AF119,'EL&amp;SV'!$G$4:$G$50,0),MATCH(IF(P119&gt;5000000,"A",IF(N119&gt;2000000,"B",IF(N119&gt;500000,"C","D"))),'EL&amp;SV'!$C$4:$G$4,0))</f>
        <v>5</v>
      </c>
      <c r="AP119" s="171">
        <f>INDEX('EL&amp;SV'!$G$4:$K$50,MATCH(AF119,'EL&amp;SV'!$G$4:$G$50,0),MATCH(IF(N119&gt;5000000,"A",IF(N119&gt;2000000,"B",IF(N119&gt;500000,"C","D"))),'EL&amp;SV'!$G$4:$K$4,0))</f>
        <v>1</v>
      </c>
      <c r="AQ119" s="153">
        <f>AM119*N119</f>
        <v>3914326.0063897762</v>
      </c>
      <c r="AR119" s="153">
        <f>AQ119*(AP119/AO119)*(IF(AN119&gt;AO119,AO119,AN119))</f>
        <v>3914326.0063897767</v>
      </c>
      <c r="AS119" s="153">
        <f>AQ119-AR119</f>
        <v>0</v>
      </c>
      <c r="AT119" s="60">
        <v>0.75</v>
      </c>
      <c r="AU119" s="153">
        <f>AT119*AS119</f>
        <v>0</v>
      </c>
      <c r="AV119" s="153">
        <f>IF((AQ119*(1-AP119))&gt;AU119,(AQ119*(1-AP119)),AU119)</f>
        <v>0</v>
      </c>
    </row>
    <row r="120" spans="1:48" hidden="1" x14ac:dyDescent="0.25">
      <c r="A120" s="82">
        <v>116</v>
      </c>
      <c r="B120" s="82" t="s">
        <v>1409</v>
      </c>
      <c r="C120" s="83"/>
      <c r="D120" s="84" t="s">
        <v>28</v>
      </c>
      <c r="E120" s="85" t="s">
        <v>226</v>
      </c>
      <c r="F120" s="86">
        <v>40999</v>
      </c>
      <c r="G120" s="86" t="s">
        <v>1351</v>
      </c>
      <c r="H120" s="89"/>
      <c r="I120" s="89">
        <v>0</v>
      </c>
      <c r="J120" s="84"/>
      <c r="K120" s="84"/>
      <c r="L120" s="87">
        <v>3734377</v>
      </c>
      <c r="M120" s="87"/>
      <c r="N120" s="87">
        <v>3734377</v>
      </c>
      <c r="O120" s="84">
        <v>0</v>
      </c>
      <c r="P120" s="84">
        <v>0</v>
      </c>
      <c r="Q120" s="84">
        <f t="shared" si="70"/>
        <v>0</v>
      </c>
      <c r="R120" s="84">
        <v>3734377</v>
      </c>
      <c r="S120" s="87">
        <f t="shared" si="71"/>
        <v>3734377</v>
      </c>
      <c r="T120" s="85" t="s">
        <v>1290</v>
      </c>
      <c r="U120" s="69">
        <v>365</v>
      </c>
      <c r="V120" s="70"/>
      <c r="W120" s="71">
        <v>80.991780821917814</v>
      </c>
      <c r="X120" s="76">
        <f t="shared" ref="X120:X121" si="117">DATE(YEAR(F120),MONTH(F120),1)</f>
        <v>40969</v>
      </c>
      <c r="AN120" s="146">
        <f t="shared" si="74"/>
        <v>11.875</v>
      </c>
      <c r="AP120" s="60"/>
      <c r="AQ120" s="60"/>
      <c r="AU120" s="60"/>
      <c r="AV120" s="60"/>
    </row>
    <row r="121" spans="1:48" hidden="1" x14ac:dyDescent="0.25">
      <c r="A121" s="82">
        <v>117</v>
      </c>
      <c r="B121" s="82" t="s">
        <v>1409</v>
      </c>
      <c r="C121" s="83"/>
      <c r="D121" s="84" t="s">
        <v>28</v>
      </c>
      <c r="E121" s="85" t="s">
        <v>224</v>
      </c>
      <c r="F121" s="86">
        <v>40999</v>
      </c>
      <c r="G121" s="86" t="s">
        <v>1351</v>
      </c>
      <c r="H121" s="89"/>
      <c r="I121" s="89">
        <v>0</v>
      </c>
      <c r="J121" s="84"/>
      <c r="K121" s="84"/>
      <c r="L121" s="87">
        <v>3733130</v>
      </c>
      <c r="M121" s="87"/>
      <c r="N121" s="87">
        <v>3733130</v>
      </c>
      <c r="O121" s="84">
        <v>0</v>
      </c>
      <c r="P121" s="84">
        <v>0</v>
      </c>
      <c r="Q121" s="84">
        <f t="shared" si="70"/>
        <v>0</v>
      </c>
      <c r="R121" s="84">
        <v>3733130</v>
      </c>
      <c r="S121" s="87">
        <f t="shared" si="71"/>
        <v>3733130</v>
      </c>
      <c r="T121" s="85" t="s">
        <v>1290</v>
      </c>
      <c r="U121" s="69">
        <v>365</v>
      </c>
      <c r="V121" s="70"/>
      <c r="W121" s="71">
        <v>81.750684931506854</v>
      </c>
      <c r="X121" s="76">
        <f t="shared" si="117"/>
        <v>40969</v>
      </c>
      <c r="AN121" s="146">
        <f t="shared" si="74"/>
        <v>11.875</v>
      </c>
      <c r="AP121" s="60"/>
      <c r="AQ121" s="60"/>
      <c r="AU121" s="60"/>
      <c r="AV121" s="60"/>
    </row>
    <row r="122" spans="1:48" x14ac:dyDescent="0.2">
      <c r="A122" s="82">
        <v>118</v>
      </c>
      <c r="B122" s="82" t="s">
        <v>1410</v>
      </c>
      <c r="C122" s="83" t="s">
        <v>81</v>
      </c>
      <c r="D122" s="84" t="s">
        <v>21</v>
      </c>
      <c r="E122" s="88" t="s">
        <v>82</v>
      </c>
      <c r="F122" s="86">
        <v>42085</v>
      </c>
      <c r="G122" s="86" t="s">
        <v>23</v>
      </c>
      <c r="H122" s="89">
        <v>2.375E-2</v>
      </c>
      <c r="I122" s="89">
        <v>4.0342465753424664E-2</v>
      </c>
      <c r="J122" s="84">
        <v>1932300.848134005</v>
      </c>
      <c r="K122" s="84">
        <v>1683307.5513485605</v>
      </c>
      <c r="L122" s="87">
        <v>3615608.3994825655</v>
      </c>
      <c r="M122" s="87">
        <v>0</v>
      </c>
      <c r="N122" s="87">
        <v>3615608.3994825655</v>
      </c>
      <c r="O122" s="84">
        <v>663439.37686395855</v>
      </c>
      <c r="P122" s="84">
        <f>N122*I122/365*U122</f>
        <v>145862.55803391995</v>
      </c>
      <c r="Q122" s="84">
        <f t="shared" si="70"/>
        <v>809301.93489787844</v>
      </c>
      <c r="R122" s="84">
        <v>2806306.4645846868</v>
      </c>
      <c r="S122" s="87">
        <f t="shared" si="71"/>
        <v>2952169.0226186067</v>
      </c>
      <c r="T122" s="150">
        <v>40</v>
      </c>
      <c r="U122" s="69">
        <v>365</v>
      </c>
      <c r="V122" s="70"/>
      <c r="W122" s="71">
        <v>81.750684931506854</v>
      </c>
      <c r="X122" s="76">
        <f>DATE(YEAR(F122),MONTH(F122),1)</f>
        <v>42064</v>
      </c>
      <c r="AF122" s="132" t="s">
        <v>2764</v>
      </c>
      <c r="AG122" s="60">
        <f>MATCH(AF122,'Cat-4'!$A:$A,0)</f>
        <v>668</v>
      </c>
      <c r="AH122" s="60">
        <f>MATCH(X122,'Cat-4'!$1:$1,0)</f>
        <v>39</v>
      </c>
      <c r="AI122" s="60">
        <f>INDEX('Cat-4'!$1:$1048576,Working!AG122,Working!AH122)</f>
        <v>105.2</v>
      </c>
      <c r="AJ122" s="60">
        <f>MATCH($AJ$3,'Cat-4'!$1:$1,0)</f>
        <v>144</v>
      </c>
      <c r="AK122" s="60">
        <f>INDEX('Cat-4'!$1:$1048576,Working!AG122,Working!AJ122)</f>
        <v>141.69999999999999</v>
      </c>
      <c r="AL122" s="146">
        <f t="shared" ref="AL122:AL125" si="118">AK122/AI122</f>
        <v>1.3469581749049429</v>
      </c>
      <c r="AM122" s="152">
        <f t="shared" ref="AM122:AM125" si="119">AL122</f>
        <v>1.3469581749049429</v>
      </c>
      <c r="AN122" s="146">
        <f t="shared" si="74"/>
        <v>8.8972222222222221</v>
      </c>
      <c r="AO122" s="169">
        <f>INDEX('EL&amp;SV'!$C$4:$G$50,MATCH(AF122,'EL&amp;SV'!$G$4:$G$50,0),MATCH(IF(P122&gt;5000000,"A",IF(N122&gt;2000000,"B",IF(N122&gt;500000,"C","D"))),'EL&amp;SV'!$C$4:$G$4,0))</f>
        <v>15</v>
      </c>
      <c r="AP122" s="171">
        <f>INDEX('EL&amp;SV'!$G$4:$K$50,MATCH(AF122,'EL&amp;SV'!$G$4:$G$50,0),MATCH(IF(N122&gt;5000000,"A",IF(N122&gt;2000000,"B",IF(N122&gt;500000,"C","D"))),'EL&amp;SV'!$G$4:$K$4,0))</f>
        <v>0.9</v>
      </c>
      <c r="AQ122" s="153">
        <f t="shared" ref="AQ122:AQ125" si="120">AM122*N122</f>
        <v>4870073.2909380179</v>
      </c>
      <c r="AR122" s="153">
        <f t="shared" ref="AR122:AR125" si="121">AQ122*(AP122/AO122)*(IF(AN122&gt;AO122,AO122,AN122))</f>
        <v>2599807.458479079</v>
      </c>
      <c r="AS122" s="153">
        <f t="shared" ref="AS122:AS125" si="122">AQ122-AR122</f>
        <v>2270265.8324589389</v>
      </c>
      <c r="AT122" s="60">
        <v>0.75</v>
      </c>
      <c r="AU122" s="153">
        <f t="shared" ref="AU122:AU125" si="123">AT122*AS122</f>
        <v>1702699.3743442041</v>
      </c>
      <c r="AV122" s="153">
        <f t="shared" ref="AV122:AV125" si="124">IF((AQ122*(1-AP122))&gt;AU122,(AQ122*(1-AP122)),AU122)</f>
        <v>1702699.3743442041</v>
      </c>
    </row>
    <row r="123" spans="1:48" x14ac:dyDescent="0.2">
      <c r="A123" s="82">
        <v>119</v>
      </c>
      <c r="B123" s="82" t="s">
        <v>1410</v>
      </c>
      <c r="C123" s="83"/>
      <c r="D123" s="84" t="s">
        <v>112</v>
      </c>
      <c r="E123" s="85"/>
      <c r="F123" s="86">
        <v>42094</v>
      </c>
      <c r="G123" s="86" t="s">
        <v>23</v>
      </c>
      <c r="H123" s="89"/>
      <c r="I123" s="89">
        <v>0.19</v>
      </c>
      <c r="J123" s="84"/>
      <c r="K123" s="84"/>
      <c r="L123" s="87">
        <v>3595520</v>
      </c>
      <c r="M123" s="87"/>
      <c r="N123" s="87">
        <v>3595520</v>
      </c>
      <c r="O123" s="84">
        <v>3595520</v>
      </c>
      <c r="P123" s="84">
        <v>0</v>
      </c>
      <c r="Q123" s="84">
        <f t="shared" si="70"/>
        <v>3595520</v>
      </c>
      <c r="R123" s="84">
        <v>0</v>
      </c>
      <c r="S123" s="87">
        <f t="shared" si="71"/>
        <v>0</v>
      </c>
      <c r="T123" s="150">
        <v>5</v>
      </c>
      <c r="U123" s="69">
        <v>365</v>
      </c>
      <c r="V123" s="70"/>
      <c r="W123" s="71">
        <v>81.750684931506854</v>
      </c>
      <c r="X123" s="76">
        <f t="shared" ref="X123:X128" si="125">DATE(YEAR(F123),MONTH(F123),1)</f>
        <v>42064</v>
      </c>
      <c r="AF123" s="132" t="s">
        <v>3114</v>
      </c>
      <c r="AG123" s="60">
        <f>MATCH(AF123,'Cat-4'!$A:$A,0)</f>
        <v>844</v>
      </c>
      <c r="AH123" s="60">
        <f>MATCH(X123,'Cat-4'!$1:$1,0)</f>
        <v>39</v>
      </c>
      <c r="AI123" s="60">
        <f>INDEX('Cat-4'!$1:$1048576,Working!AG123,Working!AH123)</f>
        <v>112.8</v>
      </c>
      <c r="AJ123" s="60">
        <f>MATCH($AJ$3,'Cat-4'!$1:$1,0)</f>
        <v>144</v>
      </c>
      <c r="AK123" s="60">
        <f>INDEX('Cat-4'!$1:$1048576,Working!AG123,Working!AJ123)</f>
        <v>160.30000000000001</v>
      </c>
      <c r="AL123" s="146">
        <f t="shared" si="118"/>
        <v>1.4210992907801421</v>
      </c>
      <c r="AM123" s="152">
        <f t="shared" si="119"/>
        <v>1.4210992907801421</v>
      </c>
      <c r="AN123" s="146">
        <f t="shared" si="74"/>
        <v>8.875</v>
      </c>
      <c r="AO123" s="169">
        <f>INDEX('EL&amp;SV'!$C$4:$G$50,MATCH(AF123,'EL&amp;SV'!$G$4:$G$50,0),MATCH(IF(P123&gt;5000000,"A",IF(N123&gt;2000000,"B",IF(N123&gt;500000,"C","D"))),'EL&amp;SV'!$C$4:$G$4,0))</f>
        <v>8</v>
      </c>
      <c r="AP123" s="171">
        <f>INDEX('EL&amp;SV'!$G$4:$K$50,MATCH(AF123,'EL&amp;SV'!$G$4:$G$50,0),MATCH(IF(N123&gt;5000000,"A",IF(N123&gt;2000000,"B",IF(N123&gt;500000,"C","D"))),'EL&amp;SV'!$G$4:$K$4,0))</f>
        <v>0.9</v>
      </c>
      <c r="AQ123" s="153">
        <f t="shared" si="120"/>
        <v>5109590.9219858162</v>
      </c>
      <c r="AR123" s="153">
        <f t="shared" si="121"/>
        <v>4598631.8297872348</v>
      </c>
      <c r="AS123" s="153">
        <f t="shared" si="122"/>
        <v>510959.09219858143</v>
      </c>
      <c r="AT123" s="60">
        <v>0.75</v>
      </c>
      <c r="AU123" s="153">
        <f t="shared" si="123"/>
        <v>383219.31914893608</v>
      </c>
      <c r="AV123" s="153">
        <f t="shared" si="124"/>
        <v>510959.09219858149</v>
      </c>
    </row>
    <row r="124" spans="1:48" x14ac:dyDescent="0.2">
      <c r="A124" s="82">
        <v>120</v>
      </c>
      <c r="B124" s="82" t="s">
        <v>1410</v>
      </c>
      <c r="C124" s="83"/>
      <c r="D124" s="84" t="s">
        <v>112</v>
      </c>
      <c r="E124" s="85" t="s">
        <v>1045</v>
      </c>
      <c r="F124" s="86">
        <v>42460</v>
      </c>
      <c r="G124" s="86" t="s">
        <v>25</v>
      </c>
      <c r="H124" s="89"/>
      <c r="I124" s="89">
        <v>0.2</v>
      </c>
      <c r="J124" s="84"/>
      <c r="K124" s="84"/>
      <c r="L124" s="87">
        <v>3595520</v>
      </c>
      <c r="M124" s="87"/>
      <c r="N124" s="87">
        <v>3595520</v>
      </c>
      <c r="O124" s="84">
        <v>3595520</v>
      </c>
      <c r="P124" s="84">
        <v>0</v>
      </c>
      <c r="Q124" s="84">
        <f t="shared" si="70"/>
        <v>3595520</v>
      </c>
      <c r="R124" s="84">
        <v>0</v>
      </c>
      <c r="S124" s="87">
        <f t="shared" si="71"/>
        <v>0</v>
      </c>
      <c r="T124" s="150">
        <v>5</v>
      </c>
      <c r="U124" s="69">
        <v>365</v>
      </c>
      <c r="V124" s="70"/>
      <c r="W124" s="71">
        <v>81.750684931506854</v>
      </c>
      <c r="X124" s="76">
        <f t="shared" si="125"/>
        <v>42430</v>
      </c>
      <c r="AF124" s="132" t="s">
        <v>2722</v>
      </c>
      <c r="AG124" s="60">
        <f>MATCH(AF124,'Cat-4'!$A:$A,0)</f>
        <v>647</v>
      </c>
      <c r="AH124" s="60">
        <f>MATCH(X124,'Cat-4'!$1:$1,0)</f>
        <v>51</v>
      </c>
      <c r="AI124" s="60">
        <f>INDEX('Cat-4'!$1:$1048576,Working!AG124,Working!AH124)</f>
        <v>93.3</v>
      </c>
      <c r="AJ124" s="60">
        <f>MATCH($AJ$3,'Cat-4'!$1:$1,0)</f>
        <v>144</v>
      </c>
      <c r="AK124" s="60">
        <f>INDEX('Cat-4'!$1:$1048576,Working!AG124,Working!AJ124)</f>
        <v>94.2</v>
      </c>
      <c r="AL124" s="146">
        <f t="shared" si="118"/>
        <v>1.009646302250804</v>
      </c>
      <c r="AM124" s="152">
        <f t="shared" si="119"/>
        <v>1.009646302250804</v>
      </c>
      <c r="AN124" s="146">
        <f t="shared" si="74"/>
        <v>7.875</v>
      </c>
      <c r="AO124" s="169">
        <f>INDEX('EL&amp;SV'!$C$4:$G$50,MATCH(AF124,'EL&amp;SV'!$G$4:$G$50,0),MATCH(IF(P124&gt;5000000,"A",IF(N124&gt;2000000,"B",IF(N124&gt;500000,"C","D"))),'EL&amp;SV'!$C$4:$G$4,0))</f>
        <v>5</v>
      </c>
      <c r="AP124" s="171">
        <f>INDEX('EL&amp;SV'!$G$4:$K$50,MATCH(AF124,'EL&amp;SV'!$G$4:$G$50,0),MATCH(IF(N124&gt;5000000,"A",IF(N124&gt;2000000,"B",IF(N124&gt;500000,"C","D"))),'EL&amp;SV'!$G$4:$K$4,0))</f>
        <v>1</v>
      </c>
      <c r="AQ124" s="153">
        <f t="shared" si="120"/>
        <v>3630203.4726688107</v>
      </c>
      <c r="AR124" s="153">
        <f t="shared" si="121"/>
        <v>3630203.4726688107</v>
      </c>
      <c r="AS124" s="153">
        <f t="shared" si="122"/>
        <v>0</v>
      </c>
      <c r="AT124" s="60">
        <v>0.75</v>
      </c>
      <c r="AU124" s="153">
        <f t="shared" si="123"/>
        <v>0</v>
      </c>
      <c r="AV124" s="153">
        <f t="shared" si="124"/>
        <v>0</v>
      </c>
    </row>
    <row r="125" spans="1:48" x14ac:dyDescent="0.2">
      <c r="A125" s="82">
        <v>121</v>
      </c>
      <c r="B125" s="82" t="s">
        <v>1410</v>
      </c>
      <c r="C125" s="83"/>
      <c r="D125" s="84" t="s">
        <v>112</v>
      </c>
      <c r="E125" s="85" t="s">
        <v>1045</v>
      </c>
      <c r="F125" s="86">
        <v>42460</v>
      </c>
      <c r="G125" s="86" t="s">
        <v>25</v>
      </c>
      <c r="H125" s="89"/>
      <c r="I125" s="89">
        <v>0.2</v>
      </c>
      <c r="J125" s="84"/>
      <c r="K125" s="84"/>
      <c r="L125" s="87">
        <v>3595520</v>
      </c>
      <c r="M125" s="87"/>
      <c r="N125" s="87">
        <v>3595520</v>
      </c>
      <c r="O125" s="84">
        <v>3595520</v>
      </c>
      <c r="P125" s="84">
        <v>0</v>
      </c>
      <c r="Q125" s="84">
        <f t="shared" si="70"/>
        <v>3595520</v>
      </c>
      <c r="R125" s="84">
        <v>0</v>
      </c>
      <c r="S125" s="87">
        <f t="shared" si="71"/>
        <v>0</v>
      </c>
      <c r="T125" s="150">
        <v>5</v>
      </c>
      <c r="U125" s="69">
        <v>365</v>
      </c>
      <c r="V125" s="70"/>
      <c r="W125" s="71">
        <v>80.991780821917814</v>
      </c>
      <c r="X125" s="76">
        <f t="shared" si="125"/>
        <v>42430</v>
      </c>
      <c r="AF125" s="132" t="s">
        <v>2722</v>
      </c>
      <c r="AG125" s="60">
        <f>MATCH(AF125,'Cat-4'!$A:$A,0)</f>
        <v>647</v>
      </c>
      <c r="AH125" s="60">
        <f>MATCH(X125,'Cat-4'!$1:$1,0)</f>
        <v>51</v>
      </c>
      <c r="AI125" s="60">
        <f>INDEX('Cat-4'!$1:$1048576,Working!AG125,Working!AH125)</f>
        <v>93.3</v>
      </c>
      <c r="AJ125" s="60">
        <f>MATCH($AJ$3,'Cat-4'!$1:$1,0)</f>
        <v>144</v>
      </c>
      <c r="AK125" s="60">
        <f>INDEX('Cat-4'!$1:$1048576,Working!AG125,Working!AJ125)</f>
        <v>94.2</v>
      </c>
      <c r="AL125" s="146">
        <f t="shared" si="118"/>
        <v>1.009646302250804</v>
      </c>
      <c r="AM125" s="152">
        <f t="shared" si="119"/>
        <v>1.009646302250804</v>
      </c>
      <c r="AN125" s="146">
        <f t="shared" si="74"/>
        <v>7.875</v>
      </c>
      <c r="AO125" s="169">
        <f>INDEX('EL&amp;SV'!$C$4:$G$50,MATCH(AF125,'EL&amp;SV'!$G$4:$G$50,0),MATCH(IF(P125&gt;5000000,"A",IF(N125&gt;2000000,"B",IF(N125&gt;500000,"C","D"))),'EL&amp;SV'!$C$4:$G$4,0))</f>
        <v>5</v>
      </c>
      <c r="AP125" s="171">
        <f>INDEX('EL&amp;SV'!$G$4:$K$50,MATCH(AF125,'EL&amp;SV'!$G$4:$G$50,0),MATCH(IF(N125&gt;5000000,"A",IF(N125&gt;2000000,"B",IF(N125&gt;500000,"C","D"))),'EL&amp;SV'!$G$4:$K$4,0))</f>
        <v>1</v>
      </c>
      <c r="AQ125" s="153">
        <f t="shared" si="120"/>
        <v>3630203.4726688107</v>
      </c>
      <c r="AR125" s="153">
        <f t="shared" si="121"/>
        <v>3630203.4726688107</v>
      </c>
      <c r="AS125" s="153">
        <f t="shared" si="122"/>
        <v>0</v>
      </c>
      <c r="AT125" s="60">
        <v>0.75</v>
      </c>
      <c r="AU125" s="153">
        <f t="shared" si="123"/>
        <v>0</v>
      </c>
      <c r="AV125" s="153">
        <f t="shared" si="124"/>
        <v>0</v>
      </c>
    </row>
    <row r="126" spans="1:48" hidden="1" x14ac:dyDescent="0.25">
      <c r="A126" s="82">
        <v>122</v>
      </c>
      <c r="B126" s="82" t="s">
        <v>1409</v>
      </c>
      <c r="C126" s="83"/>
      <c r="D126" s="84" t="s">
        <v>28</v>
      </c>
      <c r="E126" s="85" t="s">
        <v>183</v>
      </c>
      <c r="F126" s="86">
        <v>40812</v>
      </c>
      <c r="G126" s="86" t="s">
        <v>1351</v>
      </c>
      <c r="H126" s="89"/>
      <c r="I126" s="89">
        <v>0</v>
      </c>
      <c r="J126" s="84"/>
      <c r="K126" s="84"/>
      <c r="L126" s="87">
        <v>3584690</v>
      </c>
      <c r="M126" s="87"/>
      <c r="N126" s="87">
        <v>3584690</v>
      </c>
      <c r="O126" s="84">
        <v>0</v>
      </c>
      <c r="P126" s="84">
        <v>0</v>
      </c>
      <c r="Q126" s="84">
        <f t="shared" si="70"/>
        <v>0</v>
      </c>
      <c r="R126" s="84">
        <v>3584690</v>
      </c>
      <c r="S126" s="87">
        <f t="shared" si="71"/>
        <v>3584690</v>
      </c>
      <c r="T126" s="85" t="s">
        <v>1290</v>
      </c>
      <c r="U126" s="69">
        <v>365</v>
      </c>
      <c r="V126" s="70"/>
      <c r="W126" s="71">
        <v>80.991780821917814</v>
      </c>
      <c r="X126" s="76">
        <f t="shared" si="125"/>
        <v>40787</v>
      </c>
      <c r="AN126" s="146">
        <f t="shared" si="74"/>
        <v>12.386111111111111</v>
      </c>
      <c r="AP126" s="60"/>
      <c r="AQ126" s="60"/>
      <c r="AU126" s="60"/>
      <c r="AV126" s="60"/>
    </row>
    <row r="127" spans="1:48" hidden="1" x14ac:dyDescent="0.25">
      <c r="A127" s="82">
        <v>123</v>
      </c>
      <c r="B127" s="82" t="s">
        <v>1409</v>
      </c>
      <c r="C127" s="83"/>
      <c r="D127" s="84" t="s">
        <v>109</v>
      </c>
      <c r="E127" s="85" t="s">
        <v>117</v>
      </c>
      <c r="F127" s="86">
        <v>41376</v>
      </c>
      <c r="G127" s="86" t="s">
        <v>1349</v>
      </c>
      <c r="H127" s="89"/>
      <c r="I127" s="89">
        <v>1.1111111111111112E-2</v>
      </c>
      <c r="J127" s="84"/>
      <c r="K127" s="84"/>
      <c r="L127" s="87">
        <v>3487540</v>
      </c>
      <c r="M127" s="87"/>
      <c r="N127" s="87">
        <v>3487540</v>
      </c>
      <c r="O127" s="84">
        <v>347586.17838660575</v>
      </c>
      <c r="P127" s="84">
        <v>38750.444444444445</v>
      </c>
      <c r="Q127" s="84">
        <f t="shared" si="70"/>
        <v>386336.62283105019</v>
      </c>
      <c r="R127" s="84">
        <v>3101203.3771689497</v>
      </c>
      <c r="S127" s="87">
        <f t="shared" si="71"/>
        <v>3139953.8216133942</v>
      </c>
      <c r="T127" s="85">
        <v>90</v>
      </c>
      <c r="U127" s="69">
        <v>365</v>
      </c>
      <c r="V127" s="70"/>
      <c r="W127" s="71">
        <v>80.991780821917814</v>
      </c>
      <c r="X127" s="76">
        <f t="shared" si="125"/>
        <v>41365</v>
      </c>
      <c r="AN127" s="146">
        <f t="shared" si="74"/>
        <v>10.841666666666667</v>
      </c>
      <c r="AP127" s="60"/>
      <c r="AQ127" s="60"/>
      <c r="AU127" s="60"/>
      <c r="AV127" s="60"/>
    </row>
    <row r="128" spans="1:48" hidden="1" x14ac:dyDescent="0.25">
      <c r="A128" s="82">
        <v>124</v>
      </c>
      <c r="B128" s="82" t="s">
        <v>1409</v>
      </c>
      <c r="C128" s="83"/>
      <c r="D128" s="84" t="s">
        <v>28</v>
      </c>
      <c r="E128" s="85" t="s">
        <v>225</v>
      </c>
      <c r="F128" s="86">
        <v>40999</v>
      </c>
      <c r="G128" s="86" t="s">
        <v>1351</v>
      </c>
      <c r="H128" s="89"/>
      <c r="I128" s="89">
        <v>0</v>
      </c>
      <c r="J128" s="84"/>
      <c r="K128" s="84"/>
      <c r="L128" s="87">
        <v>3458120</v>
      </c>
      <c r="M128" s="87"/>
      <c r="N128" s="87">
        <v>3458120</v>
      </c>
      <c r="O128" s="84">
        <v>0</v>
      </c>
      <c r="P128" s="84">
        <v>0</v>
      </c>
      <c r="Q128" s="84">
        <f t="shared" si="70"/>
        <v>0</v>
      </c>
      <c r="R128" s="84">
        <v>3458120</v>
      </c>
      <c r="S128" s="87">
        <f t="shared" si="71"/>
        <v>3458120</v>
      </c>
      <c r="T128" s="85" t="s">
        <v>1290</v>
      </c>
      <c r="U128" s="69">
        <v>365</v>
      </c>
      <c r="V128" s="70"/>
      <c r="W128" s="71">
        <v>80.991780821917814</v>
      </c>
      <c r="X128" s="76">
        <f t="shared" si="125"/>
        <v>40969</v>
      </c>
      <c r="AN128" s="146">
        <f t="shared" si="74"/>
        <v>11.875</v>
      </c>
      <c r="AP128" s="60"/>
      <c r="AQ128" s="60"/>
      <c r="AU128" s="60"/>
      <c r="AV128" s="60"/>
    </row>
    <row r="129" spans="1:48" x14ac:dyDescent="0.2">
      <c r="A129" s="82">
        <v>125</v>
      </c>
      <c r="B129" s="82" t="s">
        <v>1410</v>
      </c>
      <c r="C129" s="83"/>
      <c r="D129" s="84" t="s">
        <v>112</v>
      </c>
      <c r="E129" s="85"/>
      <c r="F129" s="86">
        <v>41793</v>
      </c>
      <c r="G129" s="86" t="s">
        <v>23</v>
      </c>
      <c r="H129" s="89"/>
      <c r="I129" s="89">
        <v>0.34396410964868657</v>
      </c>
      <c r="J129" s="84"/>
      <c r="K129" s="84"/>
      <c r="L129" s="87">
        <v>3432362</v>
      </c>
      <c r="M129" s="87"/>
      <c r="N129" s="87">
        <v>3432362</v>
      </c>
      <c r="O129" s="84">
        <v>3260743.9</v>
      </c>
      <c r="P129" s="84">
        <v>0</v>
      </c>
      <c r="Q129" s="84">
        <f t="shared" si="70"/>
        <v>3260743.9</v>
      </c>
      <c r="R129" s="84">
        <v>171618.10000000009</v>
      </c>
      <c r="S129" s="87">
        <f t="shared" si="71"/>
        <v>171618.10000000009</v>
      </c>
      <c r="T129" s="150">
        <v>6</v>
      </c>
      <c r="U129" s="69">
        <v>365</v>
      </c>
      <c r="V129" s="70"/>
      <c r="W129" s="71">
        <v>81.904109589041099</v>
      </c>
      <c r="X129" s="76">
        <f t="shared" ref="X129:X130" si="126">DATE(YEAR(F129),MONTH(F129),1)</f>
        <v>41791</v>
      </c>
      <c r="AF129" s="132" t="s">
        <v>3114</v>
      </c>
      <c r="AG129" s="60">
        <f>MATCH(AF129,'Cat-4'!$A:$A,0)</f>
        <v>844</v>
      </c>
      <c r="AH129" s="60">
        <f>MATCH(X129,'Cat-4'!$1:$1,0)</f>
        <v>30</v>
      </c>
      <c r="AI129" s="60">
        <f>INDEX('Cat-4'!$1:$1048576,Working!AG129,Working!AH129)</f>
        <v>118.1</v>
      </c>
      <c r="AJ129" s="60">
        <f>MATCH($AJ$3,'Cat-4'!$1:$1,0)</f>
        <v>144</v>
      </c>
      <c r="AK129" s="60">
        <f>INDEX('Cat-4'!$1:$1048576,Working!AG129,Working!AJ129)</f>
        <v>160.30000000000001</v>
      </c>
      <c r="AL129" s="146">
        <f t="shared" ref="AL129:AL130" si="127">AK129/AI129</f>
        <v>1.3573243014394583</v>
      </c>
      <c r="AM129" s="152">
        <f t="shared" ref="AM129:AM130" si="128">AL129</f>
        <v>1.3573243014394583</v>
      </c>
      <c r="AN129" s="146">
        <f t="shared" si="74"/>
        <v>9.6999999999999993</v>
      </c>
      <c r="AO129" s="169">
        <f>INDEX('EL&amp;SV'!$C$4:$G$50,MATCH(AF129,'EL&amp;SV'!$G$4:$G$50,0),MATCH(IF(P129&gt;5000000,"A",IF(N129&gt;2000000,"B",IF(N129&gt;500000,"C","D"))),'EL&amp;SV'!$C$4:$G$4,0))</f>
        <v>8</v>
      </c>
      <c r="AP129" s="171">
        <f>INDEX('EL&amp;SV'!$G$4:$K$50,MATCH(AF129,'EL&amp;SV'!$G$4:$G$50,0),MATCH(IF(N129&gt;5000000,"A",IF(N129&gt;2000000,"B",IF(N129&gt;500000,"C","D"))),'EL&amp;SV'!$G$4:$K$4,0))</f>
        <v>0.9</v>
      </c>
      <c r="AQ129" s="153">
        <f t="shared" ref="AQ129:AQ130" si="129">AM129*N129</f>
        <v>4658828.3539373418</v>
      </c>
      <c r="AR129" s="153">
        <f t="shared" ref="AR129:AR130" si="130">AQ129*(AP129/AO129)*(IF(AN129&gt;AO129,AO129,AN129))</f>
        <v>4192945.5185436076</v>
      </c>
      <c r="AS129" s="153">
        <f t="shared" ref="AS129:AS130" si="131">AQ129-AR129</f>
        <v>465882.83539373428</v>
      </c>
      <c r="AT129" s="60">
        <v>0.75</v>
      </c>
      <c r="AU129" s="153">
        <f t="shared" ref="AU129:AU130" si="132">AT129*AS129</f>
        <v>349412.12654530071</v>
      </c>
      <c r="AV129" s="153">
        <f t="shared" ref="AV129:AV130" si="133">IF((AQ129*(1-AP129))&gt;AU129,(AQ129*(1-AP129)),AU129)</f>
        <v>465882.8353937341</v>
      </c>
    </row>
    <row r="130" spans="1:48" x14ac:dyDescent="0.2">
      <c r="A130" s="82">
        <v>126</v>
      </c>
      <c r="B130" s="82" t="s">
        <v>1410</v>
      </c>
      <c r="C130" s="83"/>
      <c r="D130" s="84" t="s">
        <v>112</v>
      </c>
      <c r="E130" s="85" t="s">
        <v>643</v>
      </c>
      <c r="F130" s="86">
        <v>41000</v>
      </c>
      <c r="G130" s="86" t="s">
        <v>1350</v>
      </c>
      <c r="H130" s="89"/>
      <c r="I130" s="89">
        <v>0.51370000000000005</v>
      </c>
      <c r="J130" s="84"/>
      <c r="K130" s="84"/>
      <c r="L130" s="87">
        <v>3265625</v>
      </c>
      <c r="M130" s="87"/>
      <c r="N130" s="87">
        <v>3265625</v>
      </c>
      <c r="O130" s="84">
        <v>3265625</v>
      </c>
      <c r="P130" s="84">
        <v>0</v>
      </c>
      <c r="Q130" s="84">
        <f t="shared" si="70"/>
        <v>3265625</v>
      </c>
      <c r="R130" s="84">
        <v>0</v>
      </c>
      <c r="S130" s="87">
        <f t="shared" si="71"/>
        <v>0</v>
      </c>
      <c r="T130" s="150">
        <v>3</v>
      </c>
      <c r="U130" s="69">
        <v>365</v>
      </c>
      <c r="V130" s="70"/>
      <c r="W130" s="71">
        <v>80.917808219178085</v>
      </c>
      <c r="X130" s="76">
        <f t="shared" si="126"/>
        <v>41000</v>
      </c>
      <c r="AF130" s="132" t="s">
        <v>2722</v>
      </c>
      <c r="AG130" s="60">
        <f>MATCH(AF130,'Cat-4'!$A:$A,0)</f>
        <v>647</v>
      </c>
      <c r="AH130" s="60">
        <f>MATCH(X130,'Cat-4'!$1:$1,0)</f>
        <v>4</v>
      </c>
      <c r="AI130" s="60">
        <f>INDEX('Cat-4'!$1:$1048576,Working!AG130,Working!AH130)</f>
        <v>100.5</v>
      </c>
      <c r="AJ130" s="60">
        <f>MATCH($AJ$3,'Cat-4'!$1:$1,0)</f>
        <v>144</v>
      </c>
      <c r="AK130" s="60">
        <f>INDEX('Cat-4'!$1:$1048576,Working!AG130,Working!AJ130)</f>
        <v>94.2</v>
      </c>
      <c r="AL130" s="146">
        <f t="shared" si="127"/>
        <v>0.93731343283582091</v>
      </c>
      <c r="AM130" s="152">
        <f t="shared" si="128"/>
        <v>0.93731343283582091</v>
      </c>
      <c r="AN130" s="146">
        <f t="shared" si="74"/>
        <v>11.872222222222222</v>
      </c>
      <c r="AO130" s="169">
        <f>INDEX('EL&amp;SV'!$C$4:$G$50,MATCH(AF130,'EL&amp;SV'!$G$4:$G$50,0),MATCH(IF(P130&gt;5000000,"A",IF(N130&gt;2000000,"B",IF(N130&gt;500000,"C","D"))),'EL&amp;SV'!$C$4:$G$4,0))</f>
        <v>5</v>
      </c>
      <c r="AP130" s="171">
        <f>INDEX('EL&amp;SV'!$G$4:$K$50,MATCH(AF130,'EL&amp;SV'!$G$4:$G$50,0),MATCH(IF(N130&gt;5000000,"A",IF(N130&gt;2000000,"B",IF(N130&gt;500000,"C","D"))),'EL&amp;SV'!$G$4:$K$4,0))</f>
        <v>1</v>
      </c>
      <c r="AQ130" s="153">
        <f t="shared" si="129"/>
        <v>3060914.1791044776</v>
      </c>
      <c r="AR130" s="153">
        <f t="shared" si="130"/>
        <v>3060914.1791044776</v>
      </c>
      <c r="AS130" s="153">
        <f t="shared" si="131"/>
        <v>0</v>
      </c>
      <c r="AT130" s="60">
        <v>0.75</v>
      </c>
      <c r="AU130" s="153">
        <f t="shared" si="132"/>
        <v>0</v>
      </c>
      <c r="AV130" s="153">
        <f t="shared" si="133"/>
        <v>0</v>
      </c>
    </row>
    <row r="131" spans="1:48" hidden="1" x14ac:dyDescent="0.25">
      <c r="A131" s="82">
        <v>127</v>
      </c>
      <c r="B131" s="82" t="s">
        <v>1409</v>
      </c>
      <c r="C131" s="83"/>
      <c r="D131" s="84" t="s">
        <v>28</v>
      </c>
      <c r="E131" s="85" t="s">
        <v>204</v>
      </c>
      <c r="F131" s="86">
        <v>40905</v>
      </c>
      <c r="G131" s="86" t="s">
        <v>1351</v>
      </c>
      <c r="H131" s="89"/>
      <c r="I131" s="89">
        <v>0</v>
      </c>
      <c r="J131" s="84"/>
      <c r="K131" s="84"/>
      <c r="L131" s="87">
        <v>3195037</v>
      </c>
      <c r="M131" s="87"/>
      <c r="N131" s="87">
        <v>3195037</v>
      </c>
      <c r="O131" s="84">
        <v>0</v>
      </c>
      <c r="P131" s="84">
        <v>0</v>
      </c>
      <c r="Q131" s="84">
        <f t="shared" si="70"/>
        <v>0</v>
      </c>
      <c r="R131" s="84">
        <v>3195037</v>
      </c>
      <c r="S131" s="87">
        <f t="shared" si="71"/>
        <v>3195037</v>
      </c>
      <c r="T131" s="85" t="s">
        <v>1290</v>
      </c>
      <c r="U131" s="69">
        <v>365</v>
      </c>
      <c r="V131" s="70"/>
      <c r="W131" s="71">
        <v>81.076712328767115</v>
      </c>
      <c r="X131" s="76">
        <f>DATE(YEAR(F131),MONTH(F131),1)</f>
        <v>40878</v>
      </c>
      <c r="AN131" s="146">
        <f t="shared" si="74"/>
        <v>12.130555555555556</v>
      </c>
      <c r="AP131" s="60"/>
      <c r="AQ131" s="60"/>
      <c r="AU131" s="60"/>
      <c r="AV131" s="60"/>
    </row>
    <row r="132" spans="1:48" x14ac:dyDescent="0.2">
      <c r="A132" s="82">
        <v>128</v>
      </c>
      <c r="B132" s="82" t="s">
        <v>1410</v>
      </c>
      <c r="C132" s="83" t="s">
        <v>46</v>
      </c>
      <c r="D132" s="84" t="s">
        <v>21</v>
      </c>
      <c r="E132" s="88" t="s">
        <v>47</v>
      </c>
      <c r="F132" s="86">
        <v>42460</v>
      </c>
      <c r="G132" s="86" t="s">
        <v>25</v>
      </c>
      <c r="H132" s="91">
        <v>2.4376098418277682E-2</v>
      </c>
      <c r="I132" s="89">
        <v>4.1402636203866437E-2</v>
      </c>
      <c r="J132" s="84">
        <v>1521727.75</v>
      </c>
      <c r="K132" s="84">
        <v>1521727.75</v>
      </c>
      <c r="L132" s="87">
        <v>3043455.5</v>
      </c>
      <c r="M132" s="87">
        <v>0</v>
      </c>
      <c r="N132" s="87">
        <v>3043455.5</v>
      </c>
      <c r="O132" s="84">
        <v>497148.18848602823</v>
      </c>
      <c r="P132" s="84">
        <f>N132*I132/365*U132</f>
        <v>126007.08086915643</v>
      </c>
      <c r="Q132" s="84">
        <f t="shared" si="70"/>
        <v>623155.26935518463</v>
      </c>
      <c r="R132" s="84">
        <v>2420300.2306448156</v>
      </c>
      <c r="S132" s="87">
        <f t="shared" si="71"/>
        <v>2546307.3115139715</v>
      </c>
      <c r="T132" s="150"/>
      <c r="U132" s="69">
        <v>365</v>
      </c>
      <c r="V132" s="70"/>
      <c r="W132" s="71">
        <v>81.076712328767115</v>
      </c>
      <c r="X132" s="76">
        <f>DATE(YEAR(F132),MONTH(F132),1)</f>
        <v>42430</v>
      </c>
      <c r="AF132" s="132" t="s">
        <v>2916</v>
      </c>
      <c r="AG132" s="60">
        <f>MATCH(AF132,'Cat-4'!$A:$A,0)</f>
        <v>745</v>
      </c>
      <c r="AH132" s="60">
        <f>MATCH(X132,'Cat-4'!$1:$1,0)</f>
        <v>51</v>
      </c>
      <c r="AI132" s="60">
        <f>INDEX('Cat-4'!$1:$1048576,Working!AG132,Working!AH132)</f>
        <v>101</v>
      </c>
      <c r="AJ132" s="60">
        <f>MATCH($AJ$3,'Cat-4'!$1:$1,0)</f>
        <v>144</v>
      </c>
      <c r="AK132" s="60">
        <f>INDEX('Cat-4'!$1:$1048576,Working!AG132,Working!AJ132)</f>
        <v>120</v>
      </c>
      <c r="AL132" s="146">
        <f>AK132/AI132</f>
        <v>1.1881188118811881</v>
      </c>
      <c r="AM132" s="152">
        <f>AL132</f>
        <v>1.1881188118811881</v>
      </c>
      <c r="AN132" s="146">
        <f t="shared" si="74"/>
        <v>7.875</v>
      </c>
      <c r="AO132" s="169">
        <f>INDEX('EL&amp;SV'!$C$4:$G$50,MATCH(AF132,'EL&amp;SV'!$G$4:$G$50,0),MATCH(IF(P132&gt;5000000,"A",IF(N132&gt;2000000,"B",IF(N132&gt;500000,"C","D"))),'EL&amp;SV'!$C$4:$G$4,0))</f>
        <v>15</v>
      </c>
      <c r="AP132" s="171">
        <f>INDEX('EL&amp;SV'!$G$4:$K$50,MATCH(AF132,'EL&amp;SV'!$G$4:$G$50,0),MATCH(IF(N132&gt;5000000,"A",IF(N132&gt;2000000,"B",IF(N132&gt;500000,"C","D"))),'EL&amp;SV'!$G$4:$K$4,0))</f>
        <v>0.9</v>
      </c>
      <c r="AQ132" s="153">
        <f>AM132*N132</f>
        <v>3615986.7326732674</v>
      </c>
      <c r="AR132" s="153">
        <f>AQ132*(AP132/AO132)*(IF(AN132&gt;AO132,AO132,AN132))</f>
        <v>1708553.7311881189</v>
      </c>
      <c r="AS132" s="153">
        <f>AQ132-AR132</f>
        <v>1907433.0014851484</v>
      </c>
      <c r="AT132" s="60">
        <v>0.75</v>
      </c>
      <c r="AU132" s="153">
        <f>AT132*AS132</f>
        <v>1430574.7511138613</v>
      </c>
      <c r="AV132" s="153">
        <f>IF((AQ132*(1-AP132))&gt;AU132,(AQ132*(1-AP132)),AU132)</f>
        <v>1430574.7511138613</v>
      </c>
    </row>
    <row r="133" spans="1:48" hidden="1" x14ac:dyDescent="0.25">
      <c r="A133" s="82">
        <v>129</v>
      </c>
      <c r="B133" s="82" t="s">
        <v>1409</v>
      </c>
      <c r="C133" s="83"/>
      <c r="D133" s="84" t="s">
        <v>109</v>
      </c>
      <c r="E133" s="85" t="s">
        <v>124</v>
      </c>
      <c r="F133" s="86">
        <v>41706</v>
      </c>
      <c r="G133" s="86" t="s">
        <v>1349</v>
      </c>
      <c r="H133" s="89"/>
      <c r="I133" s="89">
        <v>1.1111111111111112E-2</v>
      </c>
      <c r="J133" s="84"/>
      <c r="K133" s="84"/>
      <c r="L133" s="87">
        <v>3042360</v>
      </c>
      <c r="M133" s="87"/>
      <c r="N133" s="87">
        <v>3042360</v>
      </c>
      <c r="O133" s="84">
        <v>272654.72876712331</v>
      </c>
      <c r="P133" s="84">
        <v>33804</v>
      </c>
      <c r="Q133" s="84">
        <f t="shared" ref="Q133:Q196" si="134">O133+P133</f>
        <v>306458.72876712331</v>
      </c>
      <c r="R133" s="84">
        <v>2735901.2712328769</v>
      </c>
      <c r="S133" s="87">
        <f t="shared" ref="S133:S196" si="135">L133-O133</f>
        <v>2769705.2712328769</v>
      </c>
      <c r="T133" s="85">
        <v>90</v>
      </c>
      <c r="U133" s="69">
        <v>365</v>
      </c>
      <c r="V133" s="70"/>
      <c r="W133" s="71">
        <v>81.504109589041093</v>
      </c>
      <c r="X133" s="76">
        <f>DATE(YEAR(F133),MONTH(F133),1)</f>
        <v>41699</v>
      </c>
      <c r="AN133" s="146">
        <f t="shared" si="74"/>
        <v>9.9361111111111118</v>
      </c>
      <c r="AP133" s="60"/>
      <c r="AQ133" s="60"/>
      <c r="AU133" s="60"/>
      <c r="AV133" s="60"/>
    </row>
    <row r="134" spans="1:48" x14ac:dyDescent="0.2">
      <c r="A134" s="82">
        <v>130</v>
      </c>
      <c r="B134" s="82" t="s">
        <v>1410</v>
      </c>
      <c r="C134" s="83"/>
      <c r="D134" s="84" t="s">
        <v>112</v>
      </c>
      <c r="E134" s="85"/>
      <c r="F134" s="86">
        <v>44520</v>
      </c>
      <c r="G134" s="86" t="s">
        <v>38</v>
      </c>
      <c r="H134" s="89"/>
      <c r="I134" s="89">
        <v>6.3333333333333325E-2</v>
      </c>
      <c r="J134" s="84"/>
      <c r="K134" s="84"/>
      <c r="L134" s="87">
        <v>2935999.3</v>
      </c>
      <c r="M134" s="87"/>
      <c r="N134" s="87">
        <v>2935999.3</v>
      </c>
      <c r="O134" s="84">
        <v>67246.449720547927</v>
      </c>
      <c r="P134" s="84">
        <v>185946.6223333333</v>
      </c>
      <c r="Q134" s="84">
        <f t="shared" si="134"/>
        <v>253193.07205388125</v>
      </c>
      <c r="R134" s="84">
        <v>2682806.2279461185</v>
      </c>
      <c r="S134" s="87">
        <f t="shared" si="135"/>
        <v>2868752.8502794518</v>
      </c>
      <c r="T134" s="150">
        <v>15</v>
      </c>
      <c r="U134" s="69">
        <v>365</v>
      </c>
      <c r="V134" s="70"/>
      <c r="W134" s="71">
        <v>81.265753424657532</v>
      </c>
      <c r="X134" s="76">
        <f t="shared" ref="X134:X139" si="136">DATE(YEAR(F134),MONTH(F134),1)</f>
        <v>44501</v>
      </c>
      <c r="AF134" s="132" t="s">
        <v>3114</v>
      </c>
      <c r="AG134" s="60">
        <f>MATCH(AF134,'Cat-4'!$A:$A,0)</f>
        <v>844</v>
      </c>
      <c r="AH134" s="60">
        <f>MATCH(X134,'Cat-4'!$1:$1,0)</f>
        <v>119</v>
      </c>
      <c r="AI134" s="60">
        <f>INDEX('Cat-4'!$1:$1048576,Working!AG134,Working!AH134)</f>
        <v>150.4</v>
      </c>
      <c r="AJ134" s="60">
        <f>MATCH($AJ$3,'Cat-4'!$1:$1,0)</f>
        <v>144</v>
      </c>
      <c r="AK134" s="60">
        <f>INDEX('Cat-4'!$1:$1048576,Working!AG134,Working!AJ134)</f>
        <v>160.30000000000001</v>
      </c>
      <c r="AL134" s="146">
        <f t="shared" ref="AL134:AL139" si="137">AK134/AI134</f>
        <v>1.0658244680851063</v>
      </c>
      <c r="AM134" s="152">
        <f t="shared" ref="AM134:AM139" si="138">AL134</f>
        <v>1.0658244680851063</v>
      </c>
      <c r="AN134" s="146">
        <f t="shared" ref="AN134:AN197" si="139">YEARFRAC(F134,$AN$3)</f>
        <v>2.2361111111111112</v>
      </c>
      <c r="AO134" s="169">
        <f>INDEX('EL&amp;SV'!$C$4:$G$50,MATCH(AF134,'EL&amp;SV'!$G$4:$G$50,0),MATCH(IF(P134&gt;5000000,"A",IF(N134&gt;2000000,"B",IF(N134&gt;500000,"C","D"))),'EL&amp;SV'!$C$4:$G$4,0))</f>
        <v>8</v>
      </c>
      <c r="AP134" s="171">
        <f>INDEX('EL&amp;SV'!$G$4:$K$50,MATCH(AF134,'EL&amp;SV'!$G$4:$G$50,0),MATCH(IF(N134&gt;5000000,"A",IF(N134&gt;2000000,"B",IF(N134&gt;500000,"C","D"))),'EL&amp;SV'!$G$4:$K$4,0))</f>
        <v>0.9</v>
      </c>
      <c r="AQ134" s="153">
        <f t="shared" ref="AQ134:AQ139" si="140">AM134*N134</f>
        <v>3129259.8922207444</v>
      </c>
      <c r="AR134" s="153">
        <f t="shared" ref="AR134:AR139" si="141">AQ134*(AP134/AO134)*(IF(AN134&gt;AO134,AO134,AN134))</f>
        <v>787204.44163678109</v>
      </c>
      <c r="AS134" s="153">
        <f t="shared" ref="AS134:AS139" si="142">AQ134-AR134</f>
        <v>2342055.4505839632</v>
      </c>
      <c r="AT134" s="60">
        <v>0.75</v>
      </c>
      <c r="AU134" s="153">
        <f t="shared" ref="AU134:AU139" si="143">AT134*AS134</f>
        <v>1756541.5879379725</v>
      </c>
      <c r="AV134" s="153">
        <f t="shared" ref="AV134:AV139" si="144">IF((AQ134*(1-AP134))&gt;AU134,(AQ134*(1-AP134)),AU134)</f>
        <v>1756541.5879379725</v>
      </c>
    </row>
    <row r="135" spans="1:48" x14ac:dyDescent="0.2">
      <c r="A135" s="82">
        <v>131</v>
      </c>
      <c r="B135" s="82" t="s">
        <v>1410</v>
      </c>
      <c r="C135" s="83"/>
      <c r="D135" s="84" t="s">
        <v>112</v>
      </c>
      <c r="E135" s="85"/>
      <c r="F135" s="86">
        <v>44520</v>
      </c>
      <c r="G135" s="86" t="s">
        <v>38</v>
      </c>
      <c r="H135" s="89"/>
      <c r="I135" s="89">
        <v>6.3333333333333325E-2</v>
      </c>
      <c r="J135" s="84"/>
      <c r="K135" s="84"/>
      <c r="L135" s="87">
        <v>2935999.3</v>
      </c>
      <c r="M135" s="87"/>
      <c r="N135" s="87">
        <v>2935999.3</v>
      </c>
      <c r="O135" s="84">
        <v>67246.449720547927</v>
      </c>
      <c r="P135" s="84">
        <v>185946.6223333333</v>
      </c>
      <c r="Q135" s="84">
        <f t="shared" si="134"/>
        <v>253193.07205388125</v>
      </c>
      <c r="R135" s="84">
        <v>2682806.2279461185</v>
      </c>
      <c r="S135" s="87">
        <f t="shared" si="135"/>
        <v>2868752.8502794518</v>
      </c>
      <c r="T135" s="150">
        <v>15</v>
      </c>
      <c r="U135" s="69">
        <v>365</v>
      </c>
      <c r="V135" s="70"/>
      <c r="W135" s="71">
        <v>81.887671232876713</v>
      </c>
      <c r="X135" s="76">
        <f t="shared" si="136"/>
        <v>44501</v>
      </c>
      <c r="AF135" s="132" t="s">
        <v>3114</v>
      </c>
      <c r="AG135" s="60">
        <f>MATCH(AF135,'Cat-4'!$A:$A,0)</f>
        <v>844</v>
      </c>
      <c r="AH135" s="60">
        <f>MATCH(X135,'Cat-4'!$1:$1,0)</f>
        <v>119</v>
      </c>
      <c r="AI135" s="60">
        <f>INDEX('Cat-4'!$1:$1048576,Working!AG135,Working!AH135)</f>
        <v>150.4</v>
      </c>
      <c r="AJ135" s="60">
        <f>MATCH($AJ$3,'Cat-4'!$1:$1,0)</f>
        <v>144</v>
      </c>
      <c r="AK135" s="60">
        <f>INDEX('Cat-4'!$1:$1048576,Working!AG135,Working!AJ135)</f>
        <v>160.30000000000001</v>
      </c>
      <c r="AL135" s="146">
        <f t="shared" si="137"/>
        <v>1.0658244680851063</v>
      </c>
      <c r="AM135" s="152">
        <f t="shared" si="138"/>
        <v>1.0658244680851063</v>
      </c>
      <c r="AN135" s="146">
        <f t="shared" si="139"/>
        <v>2.2361111111111112</v>
      </c>
      <c r="AO135" s="169">
        <f>INDEX('EL&amp;SV'!$C$4:$G$50,MATCH(AF135,'EL&amp;SV'!$G$4:$G$50,0),MATCH(IF(P135&gt;5000000,"A",IF(N135&gt;2000000,"B",IF(N135&gt;500000,"C","D"))),'EL&amp;SV'!$C$4:$G$4,0))</f>
        <v>8</v>
      </c>
      <c r="AP135" s="171">
        <f>INDEX('EL&amp;SV'!$G$4:$K$50,MATCH(AF135,'EL&amp;SV'!$G$4:$G$50,0),MATCH(IF(N135&gt;5000000,"A",IF(N135&gt;2000000,"B",IF(N135&gt;500000,"C","D"))),'EL&amp;SV'!$G$4:$K$4,0))</f>
        <v>0.9</v>
      </c>
      <c r="AQ135" s="153">
        <f t="shared" si="140"/>
        <v>3129259.8922207444</v>
      </c>
      <c r="AR135" s="153">
        <f t="shared" si="141"/>
        <v>787204.44163678109</v>
      </c>
      <c r="AS135" s="153">
        <f t="shared" si="142"/>
        <v>2342055.4505839632</v>
      </c>
      <c r="AT135" s="60">
        <v>0.75</v>
      </c>
      <c r="AU135" s="153">
        <f t="shared" si="143"/>
        <v>1756541.5879379725</v>
      </c>
      <c r="AV135" s="153">
        <f t="shared" si="144"/>
        <v>1756541.5879379725</v>
      </c>
    </row>
    <row r="136" spans="1:48" x14ac:dyDescent="0.2">
      <c r="A136" s="82">
        <v>132</v>
      </c>
      <c r="B136" s="82" t="s">
        <v>1410</v>
      </c>
      <c r="C136" s="83"/>
      <c r="D136" s="84" t="s">
        <v>112</v>
      </c>
      <c r="E136" s="85"/>
      <c r="F136" s="86">
        <v>44520</v>
      </c>
      <c r="G136" s="86" t="s">
        <v>38</v>
      </c>
      <c r="H136" s="89"/>
      <c r="I136" s="89">
        <v>6.3333333333333325E-2</v>
      </c>
      <c r="J136" s="84"/>
      <c r="K136" s="84"/>
      <c r="L136" s="87">
        <v>2935999.3</v>
      </c>
      <c r="M136" s="87"/>
      <c r="N136" s="87">
        <v>2935999.3</v>
      </c>
      <c r="O136" s="84">
        <v>67246.449720547927</v>
      </c>
      <c r="P136" s="84">
        <v>185946.6223333333</v>
      </c>
      <c r="Q136" s="84">
        <f t="shared" si="134"/>
        <v>253193.07205388125</v>
      </c>
      <c r="R136" s="84">
        <v>2682806.2279461185</v>
      </c>
      <c r="S136" s="87">
        <f t="shared" si="135"/>
        <v>2868752.8502794518</v>
      </c>
      <c r="T136" s="150">
        <v>15</v>
      </c>
      <c r="U136" s="69">
        <v>365</v>
      </c>
      <c r="V136" s="70"/>
      <c r="W136" s="71">
        <v>81.887671232876713</v>
      </c>
      <c r="X136" s="76">
        <f t="shared" si="136"/>
        <v>44501</v>
      </c>
      <c r="AF136" s="132" t="s">
        <v>3114</v>
      </c>
      <c r="AG136" s="60">
        <f>MATCH(AF136,'Cat-4'!$A:$A,0)</f>
        <v>844</v>
      </c>
      <c r="AH136" s="60">
        <f>MATCH(X136,'Cat-4'!$1:$1,0)</f>
        <v>119</v>
      </c>
      <c r="AI136" s="60">
        <f>INDEX('Cat-4'!$1:$1048576,Working!AG136,Working!AH136)</f>
        <v>150.4</v>
      </c>
      <c r="AJ136" s="60">
        <f>MATCH($AJ$3,'Cat-4'!$1:$1,0)</f>
        <v>144</v>
      </c>
      <c r="AK136" s="60">
        <f>INDEX('Cat-4'!$1:$1048576,Working!AG136,Working!AJ136)</f>
        <v>160.30000000000001</v>
      </c>
      <c r="AL136" s="146">
        <f t="shared" si="137"/>
        <v>1.0658244680851063</v>
      </c>
      <c r="AM136" s="152">
        <f t="shared" si="138"/>
        <v>1.0658244680851063</v>
      </c>
      <c r="AN136" s="146">
        <f t="shared" si="139"/>
        <v>2.2361111111111112</v>
      </c>
      <c r="AO136" s="169">
        <f>INDEX('EL&amp;SV'!$C$4:$G$50,MATCH(AF136,'EL&amp;SV'!$G$4:$G$50,0),MATCH(IF(P136&gt;5000000,"A",IF(N136&gt;2000000,"B",IF(N136&gt;500000,"C","D"))),'EL&amp;SV'!$C$4:$G$4,0))</f>
        <v>8</v>
      </c>
      <c r="AP136" s="171">
        <f>INDEX('EL&amp;SV'!$G$4:$K$50,MATCH(AF136,'EL&amp;SV'!$G$4:$G$50,0),MATCH(IF(N136&gt;5000000,"A",IF(N136&gt;2000000,"B",IF(N136&gt;500000,"C","D"))),'EL&amp;SV'!$G$4:$K$4,0))</f>
        <v>0.9</v>
      </c>
      <c r="AQ136" s="153">
        <f t="shared" si="140"/>
        <v>3129259.8922207444</v>
      </c>
      <c r="AR136" s="153">
        <f t="shared" si="141"/>
        <v>787204.44163678109</v>
      </c>
      <c r="AS136" s="153">
        <f t="shared" si="142"/>
        <v>2342055.4505839632</v>
      </c>
      <c r="AT136" s="60">
        <v>0.75</v>
      </c>
      <c r="AU136" s="153">
        <f t="shared" si="143"/>
        <v>1756541.5879379725</v>
      </c>
      <c r="AV136" s="153">
        <f t="shared" si="144"/>
        <v>1756541.5879379725</v>
      </c>
    </row>
    <row r="137" spans="1:48" x14ac:dyDescent="0.2">
      <c r="A137" s="82">
        <v>133</v>
      </c>
      <c r="B137" s="82" t="s">
        <v>1410</v>
      </c>
      <c r="C137" s="83"/>
      <c r="D137" s="84" t="s">
        <v>112</v>
      </c>
      <c r="E137" s="85"/>
      <c r="F137" s="86">
        <v>44520</v>
      </c>
      <c r="G137" s="86" t="s">
        <v>38</v>
      </c>
      <c r="H137" s="89"/>
      <c r="I137" s="89">
        <v>6.3333333333333325E-2</v>
      </c>
      <c r="J137" s="84"/>
      <c r="K137" s="84"/>
      <c r="L137" s="87">
        <v>2935999.3</v>
      </c>
      <c r="M137" s="87"/>
      <c r="N137" s="87">
        <v>2935999.3</v>
      </c>
      <c r="O137" s="84">
        <v>67246.449720547927</v>
      </c>
      <c r="P137" s="84">
        <v>185946.6223333333</v>
      </c>
      <c r="Q137" s="84">
        <f t="shared" si="134"/>
        <v>253193.07205388125</v>
      </c>
      <c r="R137" s="84">
        <v>2682806.2279461185</v>
      </c>
      <c r="S137" s="87">
        <f t="shared" si="135"/>
        <v>2868752.8502794518</v>
      </c>
      <c r="T137" s="150">
        <v>15</v>
      </c>
      <c r="U137" s="69">
        <v>365</v>
      </c>
      <c r="V137" s="70"/>
      <c r="W137" s="71">
        <v>81.92602739726027</v>
      </c>
      <c r="X137" s="76">
        <f t="shared" si="136"/>
        <v>44501</v>
      </c>
      <c r="AF137" s="132" t="s">
        <v>3114</v>
      </c>
      <c r="AG137" s="60">
        <f>MATCH(AF137,'Cat-4'!$A:$A,0)</f>
        <v>844</v>
      </c>
      <c r="AH137" s="60">
        <f>MATCH(X137,'Cat-4'!$1:$1,0)</f>
        <v>119</v>
      </c>
      <c r="AI137" s="60">
        <f>INDEX('Cat-4'!$1:$1048576,Working!AG137,Working!AH137)</f>
        <v>150.4</v>
      </c>
      <c r="AJ137" s="60">
        <f>MATCH($AJ$3,'Cat-4'!$1:$1,0)</f>
        <v>144</v>
      </c>
      <c r="AK137" s="60">
        <f>INDEX('Cat-4'!$1:$1048576,Working!AG137,Working!AJ137)</f>
        <v>160.30000000000001</v>
      </c>
      <c r="AL137" s="146">
        <f t="shared" si="137"/>
        <v>1.0658244680851063</v>
      </c>
      <c r="AM137" s="152">
        <f t="shared" si="138"/>
        <v>1.0658244680851063</v>
      </c>
      <c r="AN137" s="146">
        <f t="shared" si="139"/>
        <v>2.2361111111111112</v>
      </c>
      <c r="AO137" s="169">
        <f>INDEX('EL&amp;SV'!$C$4:$G$50,MATCH(AF137,'EL&amp;SV'!$G$4:$G$50,0),MATCH(IF(P137&gt;5000000,"A",IF(N137&gt;2000000,"B",IF(N137&gt;500000,"C","D"))),'EL&amp;SV'!$C$4:$G$4,0))</f>
        <v>8</v>
      </c>
      <c r="AP137" s="171">
        <f>INDEX('EL&amp;SV'!$G$4:$K$50,MATCH(AF137,'EL&amp;SV'!$G$4:$G$50,0),MATCH(IF(N137&gt;5000000,"A",IF(N137&gt;2000000,"B",IF(N137&gt;500000,"C","D"))),'EL&amp;SV'!$G$4:$K$4,0))</f>
        <v>0.9</v>
      </c>
      <c r="AQ137" s="153">
        <f t="shared" si="140"/>
        <v>3129259.8922207444</v>
      </c>
      <c r="AR137" s="153">
        <f t="shared" si="141"/>
        <v>787204.44163678109</v>
      </c>
      <c r="AS137" s="153">
        <f t="shared" si="142"/>
        <v>2342055.4505839632</v>
      </c>
      <c r="AT137" s="60">
        <v>0.75</v>
      </c>
      <c r="AU137" s="153">
        <f t="shared" si="143"/>
        <v>1756541.5879379725</v>
      </c>
      <c r="AV137" s="153">
        <f t="shared" si="144"/>
        <v>1756541.5879379725</v>
      </c>
    </row>
    <row r="138" spans="1:48" x14ac:dyDescent="0.2">
      <c r="A138" s="82">
        <v>134</v>
      </c>
      <c r="B138" s="82" t="s">
        <v>1410</v>
      </c>
      <c r="C138" s="83"/>
      <c r="D138" s="84" t="s">
        <v>112</v>
      </c>
      <c r="E138" s="85"/>
      <c r="F138" s="86">
        <v>44520</v>
      </c>
      <c r="G138" s="86" t="s">
        <v>38</v>
      </c>
      <c r="H138" s="89"/>
      <c r="I138" s="89">
        <v>6.3333333333333325E-2</v>
      </c>
      <c r="J138" s="84"/>
      <c r="K138" s="84"/>
      <c r="L138" s="87">
        <v>2935999.3</v>
      </c>
      <c r="M138" s="87"/>
      <c r="N138" s="87">
        <v>2935999.3</v>
      </c>
      <c r="O138" s="84">
        <v>67246.449720547927</v>
      </c>
      <c r="P138" s="84">
        <v>185946.6223333333</v>
      </c>
      <c r="Q138" s="84">
        <f t="shared" si="134"/>
        <v>253193.07205388125</v>
      </c>
      <c r="R138" s="84">
        <v>2682806.2279461185</v>
      </c>
      <c r="S138" s="87">
        <f t="shared" si="135"/>
        <v>2868752.8502794518</v>
      </c>
      <c r="T138" s="150">
        <v>15</v>
      </c>
      <c r="U138" s="69">
        <v>365</v>
      </c>
      <c r="V138" s="70"/>
      <c r="W138" s="71">
        <v>81.93150684931507</v>
      </c>
      <c r="X138" s="76">
        <f t="shared" si="136"/>
        <v>44501</v>
      </c>
      <c r="AF138" s="132" t="s">
        <v>3114</v>
      </c>
      <c r="AG138" s="60">
        <f>MATCH(AF138,'Cat-4'!$A:$A,0)</f>
        <v>844</v>
      </c>
      <c r="AH138" s="60">
        <f>MATCH(X138,'Cat-4'!$1:$1,0)</f>
        <v>119</v>
      </c>
      <c r="AI138" s="60">
        <f>INDEX('Cat-4'!$1:$1048576,Working!AG138,Working!AH138)</f>
        <v>150.4</v>
      </c>
      <c r="AJ138" s="60">
        <f>MATCH($AJ$3,'Cat-4'!$1:$1,0)</f>
        <v>144</v>
      </c>
      <c r="AK138" s="60">
        <f>INDEX('Cat-4'!$1:$1048576,Working!AG138,Working!AJ138)</f>
        <v>160.30000000000001</v>
      </c>
      <c r="AL138" s="146">
        <f t="shared" si="137"/>
        <v>1.0658244680851063</v>
      </c>
      <c r="AM138" s="152">
        <f t="shared" si="138"/>
        <v>1.0658244680851063</v>
      </c>
      <c r="AN138" s="146">
        <f t="shared" si="139"/>
        <v>2.2361111111111112</v>
      </c>
      <c r="AO138" s="169">
        <f>INDEX('EL&amp;SV'!$C$4:$G$50,MATCH(AF138,'EL&amp;SV'!$G$4:$G$50,0),MATCH(IF(P138&gt;5000000,"A",IF(N138&gt;2000000,"B",IF(N138&gt;500000,"C","D"))),'EL&amp;SV'!$C$4:$G$4,0))</f>
        <v>8</v>
      </c>
      <c r="AP138" s="171">
        <f>INDEX('EL&amp;SV'!$G$4:$K$50,MATCH(AF138,'EL&amp;SV'!$G$4:$G$50,0),MATCH(IF(N138&gt;5000000,"A",IF(N138&gt;2000000,"B",IF(N138&gt;500000,"C","D"))),'EL&amp;SV'!$G$4:$K$4,0))</f>
        <v>0.9</v>
      </c>
      <c r="AQ138" s="153">
        <f t="shared" si="140"/>
        <v>3129259.8922207444</v>
      </c>
      <c r="AR138" s="153">
        <f t="shared" si="141"/>
        <v>787204.44163678109</v>
      </c>
      <c r="AS138" s="153">
        <f t="shared" si="142"/>
        <v>2342055.4505839632</v>
      </c>
      <c r="AT138" s="60">
        <v>0.75</v>
      </c>
      <c r="AU138" s="153">
        <f t="shared" si="143"/>
        <v>1756541.5879379725</v>
      </c>
      <c r="AV138" s="153">
        <f t="shared" si="144"/>
        <v>1756541.5879379725</v>
      </c>
    </row>
    <row r="139" spans="1:48" x14ac:dyDescent="0.2">
      <c r="A139" s="82">
        <v>135</v>
      </c>
      <c r="B139" s="82" t="s">
        <v>1410</v>
      </c>
      <c r="C139" s="83"/>
      <c r="D139" s="84" t="s">
        <v>112</v>
      </c>
      <c r="E139" s="85" t="s">
        <v>1152</v>
      </c>
      <c r="F139" s="86">
        <v>43799</v>
      </c>
      <c r="G139" s="86" t="s">
        <v>36</v>
      </c>
      <c r="H139" s="89"/>
      <c r="I139" s="89">
        <v>6.3333333333333325E-2</v>
      </c>
      <c r="J139" s="84"/>
      <c r="K139" s="84"/>
      <c r="L139" s="87">
        <v>2920500</v>
      </c>
      <c r="M139" s="87"/>
      <c r="N139" s="87">
        <v>2920500</v>
      </c>
      <c r="O139" s="84">
        <v>432260.6712328766</v>
      </c>
      <c r="P139" s="84">
        <v>184964.99999999997</v>
      </c>
      <c r="Q139" s="84">
        <f t="shared" si="134"/>
        <v>617225.6712328766</v>
      </c>
      <c r="R139" s="84">
        <v>2303274.3287671236</v>
      </c>
      <c r="S139" s="87">
        <f t="shared" si="135"/>
        <v>2488239.3287671236</v>
      </c>
      <c r="T139" s="150">
        <v>15</v>
      </c>
      <c r="U139" s="69">
        <v>365</v>
      </c>
      <c r="V139" s="70"/>
      <c r="W139" s="71">
        <v>81.076712328767115</v>
      </c>
      <c r="X139" s="76">
        <f t="shared" si="136"/>
        <v>43770</v>
      </c>
      <c r="AF139" s="132" t="s">
        <v>2871</v>
      </c>
      <c r="AG139" s="60">
        <f>MATCH(AF139,'Cat-4'!$A:$A,0)</f>
        <v>722</v>
      </c>
      <c r="AH139" s="60">
        <f>MATCH(X139,'Cat-4'!$1:$1,0)</f>
        <v>95</v>
      </c>
      <c r="AI139" s="60">
        <f>INDEX('Cat-4'!$1:$1048576,Working!AG139,Working!AH139)</f>
        <v>112.8</v>
      </c>
      <c r="AJ139" s="60">
        <f>MATCH($AJ$3,'Cat-4'!$1:$1,0)</f>
        <v>144</v>
      </c>
      <c r="AK139" s="60">
        <f>INDEX('Cat-4'!$1:$1048576,Working!AG139,Working!AJ139)</f>
        <v>129.19999999999999</v>
      </c>
      <c r="AL139" s="146">
        <f t="shared" si="137"/>
        <v>1.1453900709219857</v>
      </c>
      <c r="AM139" s="152">
        <f t="shared" si="138"/>
        <v>1.1453900709219857</v>
      </c>
      <c r="AN139" s="146">
        <f t="shared" si="139"/>
        <v>4.208333333333333</v>
      </c>
      <c r="AO139" s="169">
        <f>INDEX('EL&amp;SV'!$C$4:$G$50,MATCH(AF139,'EL&amp;SV'!$G$4:$G$50,0),MATCH(IF(P139&gt;5000000,"A",IF(N139&gt;2000000,"B",IF(N139&gt;500000,"C","D"))),'EL&amp;SV'!$C$4:$G$4,0))</f>
        <v>15</v>
      </c>
      <c r="AP139" s="171">
        <f>INDEX('EL&amp;SV'!$G$4:$K$50,MATCH(AF139,'EL&amp;SV'!$G$4:$G$50,0),MATCH(IF(N139&gt;5000000,"A",IF(N139&gt;2000000,"B",IF(N139&gt;500000,"C","D"))),'EL&amp;SV'!$G$4:$K$4,0))</f>
        <v>0.9</v>
      </c>
      <c r="AQ139" s="153">
        <f t="shared" si="140"/>
        <v>3345111.7021276592</v>
      </c>
      <c r="AR139" s="153">
        <f t="shared" si="141"/>
        <v>844640.70478723396</v>
      </c>
      <c r="AS139" s="153">
        <f t="shared" si="142"/>
        <v>2500470.9973404254</v>
      </c>
      <c r="AT139" s="60">
        <v>0.75</v>
      </c>
      <c r="AU139" s="153">
        <f t="shared" si="143"/>
        <v>1875353.2480053189</v>
      </c>
      <c r="AV139" s="153">
        <f t="shared" si="144"/>
        <v>1875353.2480053189</v>
      </c>
    </row>
    <row r="140" spans="1:48" hidden="1" x14ac:dyDescent="0.25">
      <c r="A140" s="82">
        <v>136</v>
      </c>
      <c r="B140" s="82" t="s">
        <v>1409</v>
      </c>
      <c r="C140" s="83" t="s">
        <v>94</v>
      </c>
      <c r="D140" s="84" t="s">
        <v>26</v>
      </c>
      <c r="E140" s="90" t="s">
        <v>101</v>
      </c>
      <c r="F140" s="86">
        <v>42825</v>
      </c>
      <c r="G140" s="86" t="s">
        <v>27</v>
      </c>
      <c r="H140" s="91">
        <v>3.396180215475024E-2</v>
      </c>
      <c r="I140" s="89">
        <v>3.396180215475024E-2</v>
      </c>
      <c r="J140" s="84"/>
      <c r="K140" s="84"/>
      <c r="L140" s="87">
        <v>2919465.89</v>
      </c>
      <c r="M140" s="87">
        <v>0</v>
      </c>
      <c r="N140" s="87">
        <v>2919465.89</v>
      </c>
      <c r="O140" s="84">
        <v>496023.25948903034</v>
      </c>
      <c r="P140" s="84">
        <f>N140*I140/365*U140</f>
        <v>99150.322953721829</v>
      </c>
      <c r="Q140" s="84">
        <f t="shared" si="134"/>
        <v>595173.5824427522</v>
      </c>
      <c r="R140" s="84">
        <v>2324292.307557248</v>
      </c>
      <c r="S140" s="87">
        <f t="shared" si="135"/>
        <v>2423442.63051097</v>
      </c>
      <c r="T140" s="85"/>
      <c r="U140" s="69">
        <v>365</v>
      </c>
      <c r="V140" s="70"/>
      <c r="W140" s="71">
        <v>77.079452054794515</v>
      </c>
      <c r="X140" s="76">
        <f>DATE(YEAR(F140),MONTH(F140),1)</f>
        <v>42795</v>
      </c>
      <c r="AN140" s="146">
        <f t="shared" si="139"/>
        <v>6.875</v>
      </c>
      <c r="AP140" s="60"/>
      <c r="AQ140" s="60"/>
      <c r="AU140" s="60"/>
      <c r="AV140" s="60"/>
    </row>
    <row r="141" spans="1:48" x14ac:dyDescent="0.2">
      <c r="A141" s="82">
        <v>137</v>
      </c>
      <c r="B141" s="82" t="s">
        <v>1410</v>
      </c>
      <c r="C141" s="83"/>
      <c r="D141" s="84" t="s">
        <v>112</v>
      </c>
      <c r="E141" s="85" t="s">
        <v>1022</v>
      </c>
      <c r="F141" s="86">
        <v>42460</v>
      </c>
      <c r="G141" s="86" t="s">
        <v>25</v>
      </c>
      <c r="H141" s="89"/>
      <c r="I141" s="89">
        <v>6.3333333333333325E-2</v>
      </c>
      <c r="J141" s="84"/>
      <c r="K141" s="84"/>
      <c r="L141" s="87">
        <v>2905743</v>
      </c>
      <c r="M141" s="87"/>
      <c r="N141" s="87">
        <v>2905743</v>
      </c>
      <c r="O141" s="84">
        <v>1104686.5328493151</v>
      </c>
      <c r="P141" s="84">
        <v>184030.38999999998</v>
      </c>
      <c r="Q141" s="84">
        <f t="shared" si="134"/>
        <v>1288716.922849315</v>
      </c>
      <c r="R141" s="84">
        <v>1617026.077150685</v>
      </c>
      <c r="S141" s="87">
        <f t="shared" si="135"/>
        <v>1801056.4671506849</v>
      </c>
      <c r="T141" s="150">
        <v>15</v>
      </c>
      <c r="U141" s="69">
        <v>365</v>
      </c>
      <c r="V141" s="70"/>
      <c r="W141" s="71">
        <v>77.079452054794515</v>
      </c>
      <c r="X141" s="76">
        <f>DATE(YEAR(F141),MONTH(F141),1)</f>
        <v>42430</v>
      </c>
      <c r="AF141" s="132" t="s">
        <v>2722</v>
      </c>
      <c r="AG141" s="60">
        <f>MATCH(AF141,'Cat-4'!$A:$A,0)</f>
        <v>647</v>
      </c>
      <c r="AH141" s="60">
        <f>MATCH(X141,'Cat-4'!$1:$1,0)</f>
        <v>51</v>
      </c>
      <c r="AI141" s="60">
        <f>INDEX('Cat-4'!$1:$1048576,Working!AG141,Working!AH141)</f>
        <v>93.3</v>
      </c>
      <c r="AJ141" s="60">
        <f>MATCH($AJ$3,'Cat-4'!$1:$1,0)</f>
        <v>144</v>
      </c>
      <c r="AK141" s="60">
        <f>INDEX('Cat-4'!$1:$1048576,Working!AG141,Working!AJ141)</f>
        <v>94.2</v>
      </c>
      <c r="AL141" s="146">
        <f>AK141/AI141</f>
        <v>1.009646302250804</v>
      </c>
      <c r="AM141" s="152">
        <f>AL141</f>
        <v>1.009646302250804</v>
      </c>
      <c r="AN141" s="146">
        <f t="shared" si="139"/>
        <v>7.875</v>
      </c>
      <c r="AO141" s="169">
        <f>INDEX('EL&amp;SV'!$C$4:$G$50,MATCH(AF141,'EL&amp;SV'!$G$4:$G$50,0),MATCH(IF(P141&gt;5000000,"A",IF(N141&gt;2000000,"B",IF(N141&gt;500000,"C","D"))),'EL&amp;SV'!$C$4:$G$4,0))</f>
        <v>5</v>
      </c>
      <c r="AP141" s="171">
        <f>INDEX('EL&amp;SV'!$G$4:$K$50,MATCH(AF141,'EL&amp;SV'!$G$4:$G$50,0),MATCH(IF(N141&gt;5000000,"A",IF(N141&gt;2000000,"B",IF(N141&gt;500000,"C","D"))),'EL&amp;SV'!$G$4:$K$4,0))</f>
        <v>1</v>
      </c>
      <c r="AQ141" s="153">
        <f>AM141*N141</f>
        <v>2933772.6752411579</v>
      </c>
      <c r="AR141" s="153">
        <f>AQ141*(AP141/AO141)*(IF(AN141&gt;AO141,AO141,AN141))</f>
        <v>2933772.6752411579</v>
      </c>
      <c r="AS141" s="153">
        <f>AQ141-AR141</f>
        <v>0</v>
      </c>
      <c r="AT141" s="60">
        <v>0.75</v>
      </c>
      <c r="AU141" s="153">
        <f>AT141*AS141</f>
        <v>0</v>
      </c>
      <c r="AV141" s="153">
        <f>IF((AQ141*(1-AP141))&gt;AU141,(AQ141*(1-AP141)),AU141)</f>
        <v>0</v>
      </c>
    </row>
    <row r="142" spans="1:48" hidden="1" x14ac:dyDescent="0.25">
      <c r="A142" s="82">
        <v>138</v>
      </c>
      <c r="B142" s="82" t="s">
        <v>1409</v>
      </c>
      <c r="C142" s="83" t="s">
        <v>94</v>
      </c>
      <c r="D142" s="84" t="s">
        <v>26</v>
      </c>
      <c r="E142" s="85" t="s">
        <v>98</v>
      </c>
      <c r="F142" s="86">
        <v>42825</v>
      </c>
      <c r="G142" s="86" t="s">
        <v>27</v>
      </c>
      <c r="H142" s="91">
        <v>3.396180215475024E-2</v>
      </c>
      <c r="I142" s="89">
        <v>3.396180215475024E-2</v>
      </c>
      <c r="J142" s="84"/>
      <c r="K142" s="84"/>
      <c r="L142" s="87">
        <v>2806689.03</v>
      </c>
      <c r="M142" s="87">
        <v>0</v>
      </c>
      <c r="N142" s="87">
        <v>2806689.03</v>
      </c>
      <c r="O142" s="84">
        <v>476862.23901478929</v>
      </c>
      <c r="P142" s="84">
        <f>N142*I142/365*U142</f>
        <v>95320.217546767846</v>
      </c>
      <c r="Q142" s="84">
        <f t="shared" si="134"/>
        <v>572182.45656155713</v>
      </c>
      <c r="R142" s="84">
        <v>2234506.5734384428</v>
      </c>
      <c r="S142" s="87">
        <f t="shared" si="135"/>
        <v>2329826.7909852103</v>
      </c>
      <c r="T142" s="85"/>
      <c r="U142" s="69">
        <v>365</v>
      </c>
      <c r="V142" s="70"/>
      <c r="W142" s="71" t="s">
        <v>1290</v>
      </c>
      <c r="X142" s="76">
        <f t="shared" ref="X142:X143" si="145">DATE(YEAR(F142),MONTH(F142),1)</f>
        <v>42795</v>
      </c>
      <c r="AN142" s="146">
        <f t="shared" si="139"/>
        <v>6.875</v>
      </c>
      <c r="AP142" s="60"/>
      <c r="AQ142" s="60"/>
      <c r="AU142" s="60"/>
      <c r="AV142" s="60"/>
    </row>
    <row r="143" spans="1:48" hidden="1" x14ac:dyDescent="0.25">
      <c r="A143" s="82">
        <v>139</v>
      </c>
      <c r="B143" s="82" t="s">
        <v>1409</v>
      </c>
      <c r="C143" s="83"/>
      <c r="D143" s="84" t="s">
        <v>110</v>
      </c>
      <c r="E143" s="85" t="s">
        <v>243</v>
      </c>
      <c r="F143" s="86">
        <v>41000</v>
      </c>
      <c r="G143" s="86" t="s">
        <v>1350</v>
      </c>
      <c r="H143" s="89"/>
      <c r="I143" s="89">
        <v>0.82582520547945204</v>
      </c>
      <c r="J143" s="84"/>
      <c r="K143" s="84"/>
      <c r="L143" s="87">
        <v>2782533</v>
      </c>
      <c r="M143" s="87"/>
      <c r="N143" s="87">
        <v>2782533</v>
      </c>
      <c r="O143" s="84">
        <v>2643406.35</v>
      </c>
      <c r="P143" s="84">
        <v>0</v>
      </c>
      <c r="Q143" s="84">
        <f t="shared" si="134"/>
        <v>2643406.35</v>
      </c>
      <c r="R143" s="84">
        <v>139126.64999999991</v>
      </c>
      <c r="S143" s="87">
        <f t="shared" si="135"/>
        <v>139126.64999999991</v>
      </c>
      <c r="T143" s="85">
        <v>3</v>
      </c>
      <c r="U143" s="69">
        <v>365</v>
      </c>
      <c r="V143" s="70"/>
      <c r="W143" s="71" t="s">
        <v>1290</v>
      </c>
      <c r="X143" s="76">
        <f t="shared" si="145"/>
        <v>41000</v>
      </c>
      <c r="AN143" s="146">
        <f t="shared" si="139"/>
        <v>11.872222222222222</v>
      </c>
      <c r="AP143" s="60"/>
      <c r="AQ143" s="60"/>
      <c r="AU143" s="60"/>
      <c r="AV143" s="60"/>
    </row>
    <row r="144" spans="1:48" x14ac:dyDescent="0.2">
      <c r="A144" s="82">
        <v>140</v>
      </c>
      <c r="B144" s="82" t="s">
        <v>1410</v>
      </c>
      <c r="C144" s="83"/>
      <c r="D144" s="84" t="s">
        <v>112</v>
      </c>
      <c r="E144" s="85" t="s">
        <v>1023</v>
      </c>
      <c r="F144" s="86">
        <v>42460</v>
      </c>
      <c r="G144" s="86" t="s">
        <v>25</v>
      </c>
      <c r="H144" s="89"/>
      <c r="I144" s="89">
        <v>6.3333333333333325E-2</v>
      </c>
      <c r="J144" s="84"/>
      <c r="K144" s="84"/>
      <c r="L144" s="87">
        <v>2745657</v>
      </c>
      <c r="M144" s="87"/>
      <c r="N144" s="87">
        <v>2745657</v>
      </c>
      <c r="O144" s="84">
        <v>1043826.075369863</v>
      </c>
      <c r="P144" s="84">
        <v>173891.61</v>
      </c>
      <c r="Q144" s="84">
        <f t="shared" si="134"/>
        <v>1217717.6853698629</v>
      </c>
      <c r="R144" s="84">
        <v>1527939.3146301371</v>
      </c>
      <c r="S144" s="87">
        <f t="shared" si="135"/>
        <v>1701830.9246301372</v>
      </c>
      <c r="T144" s="150">
        <v>15</v>
      </c>
      <c r="U144" s="69">
        <v>365</v>
      </c>
      <c r="V144" s="70"/>
      <c r="W144" s="71" t="s">
        <v>1290</v>
      </c>
      <c r="X144" s="76">
        <f>DATE(YEAR(F144),MONTH(F144),1)</f>
        <v>42430</v>
      </c>
      <c r="AF144" s="132" t="s">
        <v>2722</v>
      </c>
      <c r="AG144" s="60">
        <f>MATCH(AF144,'Cat-4'!$A:$A,0)</f>
        <v>647</v>
      </c>
      <c r="AH144" s="60">
        <f>MATCH(X144,'Cat-4'!$1:$1,0)</f>
        <v>51</v>
      </c>
      <c r="AI144" s="60">
        <f>INDEX('Cat-4'!$1:$1048576,Working!AG144,Working!AH144)</f>
        <v>93.3</v>
      </c>
      <c r="AJ144" s="60">
        <f>MATCH($AJ$3,'Cat-4'!$1:$1,0)</f>
        <v>144</v>
      </c>
      <c r="AK144" s="60">
        <f>INDEX('Cat-4'!$1:$1048576,Working!AG144,Working!AJ144)</f>
        <v>94.2</v>
      </c>
      <c r="AL144" s="146">
        <f>AK144/AI144</f>
        <v>1.009646302250804</v>
      </c>
      <c r="AM144" s="152">
        <f>AL144</f>
        <v>1.009646302250804</v>
      </c>
      <c r="AN144" s="146">
        <f t="shared" si="139"/>
        <v>7.875</v>
      </c>
      <c r="AO144" s="169">
        <f>INDEX('EL&amp;SV'!$C$4:$G$50,MATCH(AF144,'EL&amp;SV'!$G$4:$G$50,0),MATCH(IF(P144&gt;5000000,"A",IF(N144&gt;2000000,"B",IF(N144&gt;500000,"C","D"))),'EL&amp;SV'!$C$4:$G$4,0))</f>
        <v>5</v>
      </c>
      <c r="AP144" s="171">
        <f>INDEX('EL&amp;SV'!$G$4:$K$50,MATCH(AF144,'EL&amp;SV'!$G$4:$G$50,0),MATCH(IF(N144&gt;5000000,"A",IF(N144&gt;2000000,"B",IF(N144&gt;500000,"C","D"))),'EL&amp;SV'!$G$4:$K$4,0))</f>
        <v>1</v>
      </c>
      <c r="AQ144" s="153">
        <f>AM144*N144</f>
        <v>2772142.4372990355</v>
      </c>
      <c r="AR144" s="153">
        <f>AQ144*(AP144/AO144)*(IF(AN144&gt;AO144,AO144,AN144))</f>
        <v>2772142.4372990355</v>
      </c>
      <c r="AS144" s="153">
        <f>AQ144-AR144</f>
        <v>0</v>
      </c>
      <c r="AT144" s="60">
        <v>0.75</v>
      </c>
      <c r="AU144" s="153">
        <f>AT144*AS144</f>
        <v>0</v>
      </c>
      <c r="AV144" s="153">
        <f>IF((AQ144*(1-AP144))&gt;AU144,(AQ144*(1-AP144)),AU144)</f>
        <v>0</v>
      </c>
    </row>
    <row r="145" spans="1:48" hidden="1" x14ac:dyDescent="0.25">
      <c r="A145" s="82">
        <v>141</v>
      </c>
      <c r="B145" s="82" t="s">
        <v>1409</v>
      </c>
      <c r="C145" s="83"/>
      <c r="D145" s="84" t="s">
        <v>109</v>
      </c>
      <c r="E145" s="85" t="s">
        <v>116</v>
      </c>
      <c r="F145" s="86">
        <v>41117</v>
      </c>
      <c r="G145" s="86" t="s">
        <v>1350</v>
      </c>
      <c r="H145" s="89"/>
      <c r="I145" s="89">
        <v>1.1111111111111112E-2</v>
      </c>
      <c r="J145" s="84"/>
      <c r="K145" s="84"/>
      <c r="L145" s="87">
        <v>2741641</v>
      </c>
      <c r="M145" s="87"/>
      <c r="N145" s="87">
        <v>2741641</v>
      </c>
      <c r="O145" s="84">
        <v>294862.02901065449</v>
      </c>
      <c r="P145" s="84">
        <v>30462.677777777779</v>
      </c>
      <c r="Q145" s="84">
        <f t="shared" si="134"/>
        <v>325324.70678843226</v>
      </c>
      <c r="R145" s="84">
        <v>2416316.2932115677</v>
      </c>
      <c r="S145" s="87">
        <f t="shared" si="135"/>
        <v>2446778.9709893456</v>
      </c>
      <c r="T145" s="85">
        <v>90</v>
      </c>
      <c r="U145" s="69">
        <v>365</v>
      </c>
      <c r="V145" s="70"/>
      <c r="W145" s="71" t="s">
        <v>1290</v>
      </c>
      <c r="X145" s="76">
        <f>DATE(YEAR(F145),MONTH(F145),1)</f>
        <v>41091</v>
      </c>
      <c r="AN145" s="146">
        <f t="shared" si="139"/>
        <v>11.55</v>
      </c>
      <c r="AP145" s="60"/>
      <c r="AQ145" s="60"/>
      <c r="AU145" s="60"/>
      <c r="AV145" s="60"/>
    </row>
    <row r="146" spans="1:48" x14ac:dyDescent="0.2">
      <c r="A146" s="82">
        <v>142</v>
      </c>
      <c r="B146" s="82" t="s">
        <v>1410</v>
      </c>
      <c r="C146" s="83"/>
      <c r="D146" s="84" t="s">
        <v>112</v>
      </c>
      <c r="E146" s="85"/>
      <c r="F146" s="86">
        <v>42094</v>
      </c>
      <c r="G146" s="86" t="s">
        <v>23</v>
      </c>
      <c r="H146" s="89"/>
      <c r="I146" s="89">
        <v>0.19</v>
      </c>
      <c r="J146" s="84"/>
      <c r="K146" s="84"/>
      <c r="L146" s="87">
        <v>2696640</v>
      </c>
      <c r="M146" s="87"/>
      <c r="N146" s="87">
        <v>2696640</v>
      </c>
      <c r="O146" s="84">
        <v>2696640</v>
      </c>
      <c r="P146" s="84">
        <v>0</v>
      </c>
      <c r="Q146" s="84">
        <f t="shared" si="134"/>
        <v>2696640</v>
      </c>
      <c r="R146" s="84">
        <v>0</v>
      </c>
      <c r="S146" s="87">
        <f t="shared" si="135"/>
        <v>0</v>
      </c>
      <c r="T146" s="150">
        <v>5</v>
      </c>
      <c r="U146" s="69">
        <v>365</v>
      </c>
      <c r="V146" s="70"/>
      <c r="W146" s="71" t="s">
        <v>1290</v>
      </c>
      <c r="X146" s="76">
        <f>DATE(YEAR(F146),MONTH(F146),1)</f>
        <v>42064</v>
      </c>
      <c r="AF146" s="132" t="s">
        <v>3114</v>
      </c>
      <c r="AG146" s="60">
        <f>MATCH(AF146,'Cat-4'!$A:$A,0)</f>
        <v>844</v>
      </c>
      <c r="AH146" s="60">
        <f>MATCH(X146,'Cat-4'!$1:$1,0)</f>
        <v>39</v>
      </c>
      <c r="AI146" s="60">
        <f>INDEX('Cat-4'!$1:$1048576,Working!AG146,Working!AH146)</f>
        <v>112.8</v>
      </c>
      <c r="AJ146" s="60">
        <f>MATCH($AJ$3,'Cat-4'!$1:$1,0)</f>
        <v>144</v>
      </c>
      <c r="AK146" s="60">
        <f>INDEX('Cat-4'!$1:$1048576,Working!AG146,Working!AJ146)</f>
        <v>160.30000000000001</v>
      </c>
      <c r="AL146" s="146">
        <f>AK146/AI146</f>
        <v>1.4210992907801421</v>
      </c>
      <c r="AM146" s="152">
        <f>AL146</f>
        <v>1.4210992907801421</v>
      </c>
      <c r="AN146" s="146">
        <f t="shared" si="139"/>
        <v>8.875</v>
      </c>
      <c r="AO146" s="169">
        <f>INDEX('EL&amp;SV'!$C$4:$G$50,MATCH(AF146,'EL&amp;SV'!$G$4:$G$50,0),MATCH(IF(P146&gt;5000000,"A",IF(N146&gt;2000000,"B",IF(N146&gt;500000,"C","D"))),'EL&amp;SV'!$C$4:$G$4,0))</f>
        <v>8</v>
      </c>
      <c r="AP146" s="171">
        <f>INDEX('EL&amp;SV'!$G$4:$K$50,MATCH(AF146,'EL&amp;SV'!$G$4:$G$50,0),MATCH(IF(N146&gt;5000000,"A",IF(N146&gt;2000000,"B",IF(N146&gt;500000,"C","D"))),'EL&amp;SV'!$G$4:$K$4,0))</f>
        <v>0.9</v>
      </c>
      <c r="AQ146" s="153">
        <f>AM146*N146</f>
        <v>3832193.1914893622</v>
      </c>
      <c r="AR146" s="153">
        <f>AQ146*(AP146/AO146)*(IF(AN146&gt;AO146,AO146,AN146))</f>
        <v>3448973.8723404258</v>
      </c>
      <c r="AS146" s="153">
        <f>AQ146-AR146</f>
        <v>383219.31914893631</v>
      </c>
      <c r="AT146" s="60">
        <v>0.75</v>
      </c>
      <c r="AU146" s="153">
        <f>AT146*AS146</f>
        <v>287414.48936170223</v>
      </c>
      <c r="AV146" s="153">
        <f>IF((AQ146*(1-AP146))&gt;AU146,(AQ146*(1-AP146)),AU146)</f>
        <v>383219.31914893613</v>
      </c>
    </row>
    <row r="147" spans="1:48" hidden="1" x14ac:dyDescent="0.25">
      <c r="A147" s="82">
        <v>143</v>
      </c>
      <c r="B147" s="82" t="s">
        <v>1409</v>
      </c>
      <c r="C147" s="83"/>
      <c r="D147" s="84" t="s">
        <v>110</v>
      </c>
      <c r="E147" s="85" t="s">
        <v>245</v>
      </c>
      <c r="F147" s="86">
        <v>41000</v>
      </c>
      <c r="G147" s="86" t="s">
        <v>1350</v>
      </c>
      <c r="H147" s="89"/>
      <c r="I147" s="89">
        <v>0.82582520547945215</v>
      </c>
      <c r="J147" s="84"/>
      <c r="K147" s="84"/>
      <c r="L147" s="87">
        <v>2587531</v>
      </c>
      <c r="M147" s="87"/>
      <c r="N147" s="87">
        <v>2587531</v>
      </c>
      <c r="O147" s="84">
        <v>2458154.4500000002</v>
      </c>
      <c r="P147" s="84">
        <v>0</v>
      </c>
      <c r="Q147" s="84">
        <f t="shared" si="134"/>
        <v>2458154.4500000002</v>
      </c>
      <c r="R147" s="84">
        <v>129376.54999999981</v>
      </c>
      <c r="S147" s="87">
        <f t="shared" si="135"/>
        <v>129376.54999999981</v>
      </c>
      <c r="T147" s="85">
        <v>3</v>
      </c>
      <c r="U147" s="69">
        <v>365</v>
      </c>
      <c r="V147" s="70"/>
      <c r="W147" s="71" t="s">
        <v>1290</v>
      </c>
      <c r="X147" s="76">
        <f t="shared" ref="X147:X148" si="146">DATE(YEAR(F147),MONTH(F147),1)</f>
        <v>41000</v>
      </c>
      <c r="AN147" s="146">
        <f t="shared" si="139"/>
        <v>11.872222222222222</v>
      </c>
      <c r="AP147" s="60"/>
      <c r="AQ147" s="60"/>
      <c r="AU147" s="60"/>
      <c r="AV147" s="60"/>
    </row>
    <row r="148" spans="1:48" hidden="1" x14ac:dyDescent="0.25">
      <c r="A148" s="82">
        <v>144</v>
      </c>
      <c r="B148" s="82" t="s">
        <v>1409</v>
      </c>
      <c r="C148" s="83"/>
      <c r="D148" s="84" t="s">
        <v>28</v>
      </c>
      <c r="E148" s="85" t="s">
        <v>206</v>
      </c>
      <c r="F148" s="86">
        <v>40914</v>
      </c>
      <c r="G148" s="86" t="s">
        <v>1351</v>
      </c>
      <c r="H148" s="89"/>
      <c r="I148" s="89">
        <v>0</v>
      </c>
      <c r="J148" s="84"/>
      <c r="K148" s="84"/>
      <c r="L148" s="87">
        <v>2571890</v>
      </c>
      <c r="M148" s="87"/>
      <c r="N148" s="87">
        <v>2571890</v>
      </c>
      <c r="O148" s="84">
        <v>0</v>
      </c>
      <c r="P148" s="84">
        <v>0</v>
      </c>
      <c r="Q148" s="84">
        <f t="shared" si="134"/>
        <v>0</v>
      </c>
      <c r="R148" s="84">
        <v>2571890</v>
      </c>
      <c r="S148" s="87">
        <f t="shared" si="135"/>
        <v>2571890</v>
      </c>
      <c r="T148" s="85" t="s">
        <v>1290</v>
      </c>
      <c r="U148" s="69">
        <v>365</v>
      </c>
      <c r="V148" s="70"/>
      <c r="W148" s="71" t="s">
        <v>1290</v>
      </c>
      <c r="X148" s="76">
        <f t="shared" si="146"/>
        <v>40909</v>
      </c>
      <c r="AN148" s="146">
        <f t="shared" si="139"/>
        <v>12.108333333333333</v>
      </c>
      <c r="AP148" s="60"/>
      <c r="AQ148" s="60"/>
      <c r="AU148" s="60"/>
      <c r="AV148" s="60"/>
    </row>
    <row r="149" spans="1:48" x14ac:dyDescent="0.2">
      <c r="A149" s="82">
        <v>145</v>
      </c>
      <c r="B149" s="82" t="s">
        <v>1410</v>
      </c>
      <c r="C149" s="83" t="s">
        <v>92</v>
      </c>
      <c r="D149" s="84" t="s">
        <v>21</v>
      </c>
      <c r="E149" s="88" t="s">
        <v>93</v>
      </c>
      <c r="F149" s="86">
        <v>42825</v>
      </c>
      <c r="G149" s="86" t="s">
        <v>27</v>
      </c>
      <c r="H149" s="91">
        <v>2.5018037518037519E-2</v>
      </c>
      <c r="I149" s="89">
        <v>4.2492965367965374E-2</v>
      </c>
      <c r="J149" s="84"/>
      <c r="K149" s="84"/>
      <c r="L149" s="87">
        <v>2569706</v>
      </c>
      <c r="M149" s="87">
        <v>0</v>
      </c>
      <c r="N149" s="87">
        <v>2569706</v>
      </c>
      <c r="O149" s="84">
        <v>366526.56678679655</v>
      </c>
      <c r="P149" s="84">
        <f>N149*I149/365*U149</f>
        <v>109194.42806385283</v>
      </c>
      <c r="Q149" s="84">
        <f t="shared" si="134"/>
        <v>475720.99485064938</v>
      </c>
      <c r="R149" s="84">
        <v>2093985.0051493505</v>
      </c>
      <c r="S149" s="87">
        <f t="shared" si="135"/>
        <v>2203179.4332132032</v>
      </c>
      <c r="T149" s="150"/>
      <c r="U149" s="69">
        <v>365</v>
      </c>
      <c r="V149" s="70"/>
      <c r="W149" s="71" t="s">
        <v>1290</v>
      </c>
      <c r="X149" s="76">
        <f>DATE(YEAR(F149),MONTH(F149),1)</f>
        <v>42795</v>
      </c>
      <c r="AF149" s="132" t="s">
        <v>2930</v>
      </c>
      <c r="AG149" s="60">
        <f>MATCH(AF149,'Cat-4'!$A:$A,0)</f>
        <v>752</v>
      </c>
      <c r="AH149" s="60">
        <f>MATCH(X149,'Cat-4'!$1:$1,0)</f>
        <v>63</v>
      </c>
      <c r="AI149" s="60">
        <f>INDEX('Cat-4'!$1:$1048576,Working!AG149,Working!AH149)</f>
        <v>112.3</v>
      </c>
      <c r="AJ149" s="60">
        <f>MATCH($AJ$3,'Cat-4'!$1:$1,0)</f>
        <v>144</v>
      </c>
      <c r="AK149" s="60">
        <f>INDEX('Cat-4'!$1:$1048576,Working!AG149,Working!AJ149)</f>
        <v>117.1</v>
      </c>
      <c r="AL149" s="146">
        <f>AK149/AI149</f>
        <v>1.0427426536064113</v>
      </c>
      <c r="AM149" s="152">
        <f>AL149</f>
        <v>1.0427426536064113</v>
      </c>
      <c r="AN149" s="146">
        <f t="shared" si="139"/>
        <v>6.875</v>
      </c>
      <c r="AO149" s="169">
        <f>INDEX('EL&amp;SV'!$C$4:$G$50,MATCH(AF149,'EL&amp;SV'!$G$4:$G$50,0),MATCH(IF(P149&gt;5000000,"A",IF(N149&gt;2000000,"B",IF(N149&gt;500000,"C","D"))),'EL&amp;SV'!$C$4:$G$4,0))</f>
        <v>15</v>
      </c>
      <c r="AP149" s="171">
        <f>INDEX('EL&amp;SV'!$G$4:$K$50,MATCH(AF149,'EL&amp;SV'!$G$4:$G$50,0),MATCH(IF(N149&gt;5000000,"A",IF(N149&gt;2000000,"B",IF(N149&gt;500000,"C","D"))),'EL&amp;SV'!$G$4:$K$4,0))</f>
        <v>0.9</v>
      </c>
      <c r="AQ149" s="153">
        <f>AM149*N149</f>
        <v>2679542.0534283165</v>
      </c>
      <c r="AR149" s="153">
        <f>AQ149*(AP149/AO149)*(IF(AN149&gt;AO149,AO149,AN149))</f>
        <v>1105311.0970391806</v>
      </c>
      <c r="AS149" s="153">
        <f>AQ149-AR149</f>
        <v>1574230.9563891359</v>
      </c>
      <c r="AT149" s="60">
        <v>0.75</v>
      </c>
      <c r="AU149" s="153">
        <f>AT149*AS149</f>
        <v>1180673.217291852</v>
      </c>
      <c r="AV149" s="153">
        <f>IF((AQ149*(1-AP149))&gt;AU149,(AQ149*(1-AP149)),AU149)</f>
        <v>1180673.217291852</v>
      </c>
    </row>
    <row r="150" spans="1:48" hidden="1" x14ac:dyDescent="0.25">
      <c r="A150" s="82">
        <v>146</v>
      </c>
      <c r="B150" s="82" t="s">
        <v>1409</v>
      </c>
      <c r="C150" s="83"/>
      <c r="D150" s="84" t="s">
        <v>28</v>
      </c>
      <c r="E150" s="85" t="s">
        <v>187</v>
      </c>
      <c r="F150" s="86">
        <v>40826</v>
      </c>
      <c r="G150" s="86" t="s">
        <v>1351</v>
      </c>
      <c r="H150" s="89"/>
      <c r="I150" s="89">
        <v>0</v>
      </c>
      <c r="J150" s="84"/>
      <c r="K150" s="84"/>
      <c r="L150" s="87">
        <v>2548214</v>
      </c>
      <c r="M150" s="87"/>
      <c r="N150" s="87">
        <v>2548214</v>
      </c>
      <c r="O150" s="84">
        <v>0</v>
      </c>
      <c r="P150" s="84">
        <v>0</v>
      </c>
      <c r="Q150" s="84">
        <f t="shared" si="134"/>
        <v>0</v>
      </c>
      <c r="R150" s="84">
        <v>2548214</v>
      </c>
      <c r="S150" s="87">
        <f t="shared" si="135"/>
        <v>2548214</v>
      </c>
      <c r="T150" s="85" t="s">
        <v>1290</v>
      </c>
      <c r="U150" s="69">
        <v>365</v>
      </c>
      <c r="V150" s="70"/>
      <c r="W150" s="71" t="s">
        <v>1290</v>
      </c>
      <c r="X150" s="76">
        <f t="shared" ref="X150:X151" si="147">DATE(YEAR(F150),MONTH(F150),1)</f>
        <v>40817</v>
      </c>
      <c r="AN150" s="146">
        <f t="shared" si="139"/>
        <v>12.347222222222221</v>
      </c>
      <c r="AP150" s="60"/>
      <c r="AQ150" s="60"/>
      <c r="AU150" s="60"/>
      <c r="AV150" s="60"/>
    </row>
    <row r="151" spans="1:48" hidden="1" x14ac:dyDescent="0.25">
      <c r="A151" s="82">
        <v>147</v>
      </c>
      <c r="B151" s="82" t="s">
        <v>1409</v>
      </c>
      <c r="C151" s="83"/>
      <c r="D151" s="84" t="s">
        <v>109</v>
      </c>
      <c r="E151" s="85" t="s">
        <v>120</v>
      </c>
      <c r="F151" s="86">
        <v>41642</v>
      </c>
      <c r="G151" s="86" t="s">
        <v>1349</v>
      </c>
      <c r="H151" s="89"/>
      <c r="I151" s="89">
        <v>1.1111111111111112E-2</v>
      </c>
      <c r="J151" s="84"/>
      <c r="K151" s="84"/>
      <c r="L151" s="87">
        <v>2523582</v>
      </c>
      <c r="M151" s="87"/>
      <c r="N151" s="87">
        <v>2523582</v>
      </c>
      <c r="O151" s="84">
        <v>231078.68054794517</v>
      </c>
      <c r="P151" s="84">
        <v>28039.8</v>
      </c>
      <c r="Q151" s="84">
        <f t="shared" si="134"/>
        <v>259118.48054794516</v>
      </c>
      <c r="R151" s="84">
        <v>2264463.519452055</v>
      </c>
      <c r="S151" s="87">
        <f t="shared" si="135"/>
        <v>2292503.3194520548</v>
      </c>
      <c r="T151" s="85">
        <v>90</v>
      </c>
      <c r="U151" s="69">
        <v>365</v>
      </c>
      <c r="V151" s="70"/>
      <c r="W151" s="71" t="s">
        <v>1290</v>
      </c>
      <c r="X151" s="76">
        <f t="shared" si="147"/>
        <v>41640</v>
      </c>
      <c r="AN151" s="146">
        <f t="shared" si="139"/>
        <v>10.116666666666667</v>
      </c>
      <c r="AP151" s="60"/>
      <c r="AQ151" s="60"/>
      <c r="AU151" s="60"/>
      <c r="AV151" s="60"/>
    </row>
    <row r="152" spans="1:48" x14ac:dyDescent="0.2">
      <c r="A152" s="82">
        <v>148</v>
      </c>
      <c r="B152" s="82" t="s">
        <v>1410</v>
      </c>
      <c r="C152" s="83" t="s">
        <v>77</v>
      </c>
      <c r="D152" s="84" t="s">
        <v>21</v>
      </c>
      <c r="E152" s="88" t="s">
        <v>78</v>
      </c>
      <c r="F152" s="86">
        <v>42825</v>
      </c>
      <c r="G152" s="86" t="s">
        <v>27</v>
      </c>
      <c r="H152" s="91">
        <v>2.5018037518037519E-2</v>
      </c>
      <c r="I152" s="89">
        <v>4.249296536796536E-2</v>
      </c>
      <c r="J152" s="84"/>
      <c r="K152" s="84"/>
      <c r="L152" s="87">
        <v>2469878.94</v>
      </c>
      <c r="M152" s="87">
        <v>0</v>
      </c>
      <c r="N152" s="87">
        <v>2469878.94</v>
      </c>
      <c r="O152" s="84">
        <v>352287.86805074674</v>
      </c>
      <c r="P152" s="84">
        <f>N152*I152/365*U152</f>
        <v>104952.48026048699</v>
      </c>
      <c r="Q152" s="84">
        <f t="shared" si="134"/>
        <v>457240.34831123374</v>
      </c>
      <c r="R152" s="84">
        <v>2012638.5916887661</v>
      </c>
      <c r="S152" s="87">
        <f t="shared" si="135"/>
        <v>2117591.0719492533</v>
      </c>
      <c r="T152" s="150"/>
      <c r="U152" s="69">
        <v>365</v>
      </c>
      <c r="V152" s="70"/>
      <c r="W152" s="71" t="s">
        <v>1290</v>
      </c>
      <c r="X152" s="76">
        <f>DATE(YEAR(F152),MONTH(F152),1)</f>
        <v>42795</v>
      </c>
      <c r="AF152" s="132" t="s">
        <v>2871</v>
      </c>
      <c r="AG152" s="60">
        <f>MATCH(AF152,'Cat-4'!$A:$A,0)</f>
        <v>722</v>
      </c>
      <c r="AH152" s="60">
        <f>MATCH(X152,'Cat-4'!$1:$1,0)</f>
        <v>63</v>
      </c>
      <c r="AI152" s="60">
        <f>INDEX('Cat-4'!$1:$1048576,Working!AG152,Working!AH152)</f>
        <v>108.3</v>
      </c>
      <c r="AJ152" s="60">
        <f>MATCH($AJ$3,'Cat-4'!$1:$1,0)</f>
        <v>144</v>
      </c>
      <c r="AK152" s="60">
        <f>INDEX('Cat-4'!$1:$1048576,Working!AG152,Working!AJ152)</f>
        <v>129.19999999999999</v>
      </c>
      <c r="AL152" s="146">
        <f>AK152/AI152</f>
        <v>1.1929824561403508</v>
      </c>
      <c r="AM152" s="152">
        <f>AL152</f>
        <v>1.1929824561403508</v>
      </c>
      <c r="AN152" s="146">
        <f t="shared" si="139"/>
        <v>6.875</v>
      </c>
      <c r="AO152" s="169">
        <f>INDEX('EL&amp;SV'!$C$4:$G$50,MATCH(AF152,'EL&amp;SV'!$G$4:$G$50,0),MATCH(IF(P152&gt;5000000,"A",IF(N152&gt;2000000,"B",IF(N152&gt;500000,"C","D"))),'EL&amp;SV'!$C$4:$G$4,0))</f>
        <v>15</v>
      </c>
      <c r="AP152" s="171">
        <f>INDEX('EL&amp;SV'!$G$4:$K$50,MATCH(AF152,'EL&amp;SV'!$G$4:$G$50,0),MATCH(IF(N152&gt;5000000,"A",IF(N152&gt;2000000,"B",IF(N152&gt;500000,"C","D"))),'EL&amp;SV'!$G$4:$K$4,0))</f>
        <v>0.9</v>
      </c>
      <c r="AQ152" s="153">
        <f>AM152*N152</f>
        <v>2946522.2442105259</v>
      </c>
      <c r="AR152" s="153">
        <f>AQ152*(AP152/AO152)*(IF(AN152&gt;AO152,AO152,AN152))</f>
        <v>1215440.425736842</v>
      </c>
      <c r="AS152" s="153">
        <f>AQ152-AR152</f>
        <v>1731081.8184736839</v>
      </c>
      <c r="AT152" s="60">
        <v>0.75</v>
      </c>
      <c r="AU152" s="153">
        <f>AT152*AS152</f>
        <v>1298311.363855263</v>
      </c>
      <c r="AV152" s="153">
        <f>IF((AQ152*(1-AP152))&gt;AU152,(AQ152*(1-AP152)),AU152)</f>
        <v>1298311.363855263</v>
      </c>
    </row>
    <row r="153" spans="1:48" hidden="1" x14ac:dyDescent="0.25">
      <c r="A153" s="82">
        <v>149</v>
      </c>
      <c r="B153" s="82" t="s">
        <v>1409</v>
      </c>
      <c r="C153" s="83"/>
      <c r="D153" s="84" t="s">
        <v>28</v>
      </c>
      <c r="E153" s="85" t="s">
        <v>197</v>
      </c>
      <c r="F153" s="86">
        <v>40876</v>
      </c>
      <c r="G153" s="86" t="s">
        <v>1351</v>
      </c>
      <c r="H153" s="89"/>
      <c r="I153" s="89">
        <v>0</v>
      </c>
      <c r="J153" s="84"/>
      <c r="K153" s="84"/>
      <c r="L153" s="87">
        <v>2436282</v>
      </c>
      <c r="M153" s="87"/>
      <c r="N153" s="87">
        <v>2436282</v>
      </c>
      <c r="O153" s="84">
        <v>0</v>
      </c>
      <c r="P153" s="84">
        <v>0</v>
      </c>
      <c r="Q153" s="84">
        <f t="shared" si="134"/>
        <v>0</v>
      </c>
      <c r="R153" s="84">
        <v>2436282</v>
      </c>
      <c r="S153" s="87">
        <f t="shared" si="135"/>
        <v>2436282</v>
      </c>
      <c r="T153" s="85" t="s">
        <v>1290</v>
      </c>
      <c r="U153" s="69">
        <v>365</v>
      </c>
      <c r="V153" s="70"/>
      <c r="W153" s="71" t="s">
        <v>1290</v>
      </c>
      <c r="X153" s="76">
        <f>DATE(YEAR(F153),MONTH(F153),1)</f>
        <v>40848</v>
      </c>
      <c r="AN153" s="146">
        <f t="shared" si="139"/>
        <v>12.21111111111111</v>
      </c>
      <c r="AP153" s="60"/>
      <c r="AQ153" s="60"/>
      <c r="AU153" s="60"/>
      <c r="AV153" s="60"/>
    </row>
    <row r="154" spans="1:48" x14ac:dyDescent="0.2">
      <c r="A154" s="82">
        <v>150</v>
      </c>
      <c r="B154" s="82" t="s">
        <v>1410</v>
      </c>
      <c r="C154" s="83"/>
      <c r="D154" s="84" t="s">
        <v>111</v>
      </c>
      <c r="E154" s="85" t="s">
        <v>261</v>
      </c>
      <c r="F154" s="86">
        <v>41000</v>
      </c>
      <c r="G154" s="86" t="s">
        <v>1350</v>
      </c>
      <c r="H154" s="89"/>
      <c r="I154" s="89">
        <v>2.0606979091564524E-2</v>
      </c>
      <c r="J154" s="84"/>
      <c r="K154" s="84"/>
      <c r="L154" s="87">
        <v>2350000.0099999998</v>
      </c>
      <c r="M154" s="87"/>
      <c r="N154" s="87">
        <v>2350000.0099999998</v>
      </c>
      <c r="O154" s="84">
        <v>779707.97736260667</v>
      </c>
      <c r="P154" s="84">
        <v>48426.401071246415</v>
      </c>
      <c r="Q154" s="84">
        <f t="shared" si="134"/>
        <v>828134.37843385304</v>
      </c>
      <c r="R154" s="84">
        <v>1521865.6315661469</v>
      </c>
      <c r="S154" s="87">
        <f t="shared" si="135"/>
        <v>1570292.0326373931</v>
      </c>
      <c r="T154" s="150">
        <v>40</v>
      </c>
      <c r="U154" s="69">
        <v>365</v>
      </c>
      <c r="V154" s="70"/>
      <c r="W154" s="71" t="s">
        <v>1290</v>
      </c>
      <c r="X154" s="76">
        <f>DATE(YEAR(F154),MONTH(F154),1)</f>
        <v>41000</v>
      </c>
      <c r="AF154" s="132" t="s">
        <v>2764</v>
      </c>
      <c r="AG154" s="60">
        <f>MATCH(AF154,'Cat-4'!$A:$A,0)</f>
        <v>668</v>
      </c>
      <c r="AH154" s="60">
        <f>MATCH(X154,'Cat-4'!$1:$1,0)</f>
        <v>4</v>
      </c>
      <c r="AI154" s="60">
        <f>INDEX('Cat-4'!$1:$1048576,Working!AG154,Working!AH154)</f>
        <v>104.4</v>
      </c>
      <c r="AJ154" s="60">
        <f>MATCH($AJ$3,'Cat-4'!$1:$1,0)</f>
        <v>144</v>
      </c>
      <c r="AK154" s="60">
        <f>INDEX('Cat-4'!$1:$1048576,Working!AG154,Working!AJ154)</f>
        <v>141.69999999999999</v>
      </c>
      <c r="AL154" s="146">
        <f>AK154/AI154</f>
        <v>1.3572796934865898</v>
      </c>
      <c r="AM154" s="152">
        <f>AL154</f>
        <v>1.3572796934865898</v>
      </c>
      <c r="AN154" s="146">
        <f t="shared" si="139"/>
        <v>11.872222222222222</v>
      </c>
      <c r="AO154" s="169">
        <f>INDEX('EL&amp;SV'!$C$4:$G$50,MATCH(AF154,'EL&amp;SV'!$G$4:$G$50,0),MATCH(IF(P154&gt;5000000,"A",IF(N154&gt;2000000,"B",IF(N154&gt;500000,"C","D"))),'EL&amp;SV'!$C$4:$G$4,0))</f>
        <v>15</v>
      </c>
      <c r="AP154" s="171">
        <f>INDEX('EL&amp;SV'!$G$4:$K$50,MATCH(AF154,'EL&amp;SV'!$G$4:$G$50,0),MATCH(IF(N154&gt;5000000,"A",IF(N154&gt;2000000,"B",IF(N154&gt;500000,"C","D"))),'EL&amp;SV'!$G$4:$K$4,0))</f>
        <v>0.9</v>
      </c>
      <c r="AQ154" s="153">
        <f>AM154*N154</f>
        <v>3189607.2932662829</v>
      </c>
      <c r="AR154" s="153">
        <f>AQ154*(AP154/AO154)*(IF(AN154&gt;AO154,AO154,AN154))</f>
        <v>2272063.5952366823</v>
      </c>
      <c r="AS154" s="153">
        <f>AQ154-AR154</f>
        <v>917543.69802960055</v>
      </c>
      <c r="AT154" s="60">
        <v>0.75</v>
      </c>
      <c r="AU154" s="153">
        <f>AT154*AS154</f>
        <v>688157.77352220041</v>
      </c>
      <c r="AV154" s="153">
        <f>IF((AQ154*(1-AP154))&gt;AU154,(AQ154*(1-AP154)),AU154)</f>
        <v>688157.77352220041</v>
      </c>
    </row>
    <row r="155" spans="1:48" hidden="1" x14ac:dyDescent="0.25">
      <c r="A155" s="82">
        <v>151</v>
      </c>
      <c r="B155" s="82" t="s">
        <v>1409</v>
      </c>
      <c r="C155" s="83"/>
      <c r="D155" s="84" t="s">
        <v>109</v>
      </c>
      <c r="E155" s="85" t="s">
        <v>115</v>
      </c>
      <c r="F155" s="86">
        <v>39764</v>
      </c>
      <c r="G155" s="86" t="s">
        <v>1348</v>
      </c>
      <c r="H155" s="89"/>
      <c r="I155" s="89">
        <v>1.1111470880283211E-2</v>
      </c>
      <c r="J155" s="84"/>
      <c r="K155" s="84"/>
      <c r="L155" s="87">
        <v>2230714</v>
      </c>
      <c r="M155" s="87"/>
      <c r="N155" s="87">
        <v>2230714</v>
      </c>
      <c r="O155" s="84">
        <v>331727.51287888875</v>
      </c>
      <c r="P155" s="84">
        <v>24786.513653240083</v>
      </c>
      <c r="Q155" s="84">
        <f t="shared" si="134"/>
        <v>356514.02653212886</v>
      </c>
      <c r="R155" s="84">
        <v>1874199.9734678711</v>
      </c>
      <c r="S155" s="87">
        <f t="shared" si="135"/>
        <v>1898986.4871211112</v>
      </c>
      <c r="T155" s="85">
        <v>90</v>
      </c>
      <c r="U155" s="69">
        <v>365</v>
      </c>
      <c r="V155" s="70"/>
      <c r="W155" s="71" t="s">
        <v>1290</v>
      </c>
      <c r="X155" s="76">
        <f t="shared" ref="X155:X156" si="148">DATE(YEAR(F155),MONTH(F155),1)</f>
        <v>39753</v>
      </c>
      <c r="AN155" s="146">
        <f t="shared" si="139"/>
        <v>15.258333333333333</v>
      </c>
      <c r="AP155" s="60"/>
      <c r="AQ155" s="60"/>
      <c r="AU155" s="60"/>
      <c r="AV155" s="60"/>
    </row>
    <row r="156" spans="1:48" hidden="1" x14ac:dyDescent="0.25">
      <c r="A156" s="82">
        <v>152</v>
      </c>
      <c r="B156" s="82" t="s">
        <v>1409</v>
      </c>
      <c r="C156" s="83"/>
      <c r="D156" s="84" t="s">
        <v>28</v>
      </c>
      <c r="E156" s="85" t="s">
        <v>240</v>
      </c>
      <c r="F156" s="86">
        <v>40871</v>
      </c>
      <c r="G156" s="86" t="s">
        <v>1351</v>
      </c>
      <c r="H156" s="89"/>
      <c r="I156" s="89">
        <v>0</v>
      </c>
      <c r="J156" s="84"/>
      <c r="K156" s="84"/>
      <c r="L156" s="87">
        <v>2214274</v>
      </c>
      <c r="M156" s="87"/>
      <c r="N156" s="87">
        <v>2214274</v>
      </c>
      <c r="O156" s="84">
        <v>0</v>
      </c>
      <c r="P156" s="84">
        <v>0</v>
      </c>
      <c r="Q156" s="84">
        <f t="shared" si="134"/>
        <v>0</v>
      </c>
      <c r="R156" s="84">
        <v>2214274</v>
      </c>
      <c r="S156" s="87">
        <f t="shared" si="135"/>
        <v>2214274</v>
      </c>
      <c r="T156" s="85" t="s">
        <v>1290</v>
      </c>
      <c r="U156" s="69">
        <v>365</v>
      </c>
      <c r="V156" s="70"/>
      <c r="W156" s="71" t="s">
        <v>1290</v>
      </c>
      <c r="X156" s="76">
        <f t="shared" si="148"/>
        <v>40848</v>
      </c>
      <c r="AN156" s="146">
        <f t="shared" si="139"/>
        <v>12.225</v>
      </c>
      <c r="AP156" s="60"/>
      <c r="AQ156" s="60"/>
      <c r="AU156" s="60"/>
      <c r="AV156" s="60"/>
    </row>
    <row r="157" spans="1:48" x14ac:dyDescent="0.2">
      <c r="A157" s="82">
        <v>153</v>
      </c>
      <c r="B157" s="82" t="s">
        <v>1410</v>
      </c>
      <c r="C157" s="83" t="s">
        <v>40</v>
      </c>
      <c r="D157" s="84" t="s">
        <v>21</v>
      </c>
      <c r="E157" s="88" t="s">
        <v>41</v>
      </c>
      <c r="F157" s="86">
        <v>44937</v>
      </c>
      <c r="G157" s="86" t="s">
        <v>39</v>
      </c>
      <c r="H157" s="91"/>
      <c r="I157" s="91" t="e">
        <f>95/W157/100</f>
        <v>#VALUE!</v>
      </c>
      <c r="J157" s="84"/>
      <c r="K157" s="84"/>
      <c r="L157" s="87">
        <v>0</v>
      </c>
      <c r="M157" s="87">
        <v>2124000</v>
      </c>
      <c r="N157" s="87">
        <v>2124000</v>
      </c>
      <c r="O157" s="84">
        <v>0</v>
      </c>
      <c r="P157" s="84" t="e">
        <f>N157*I157/365*U157</f>
        <v>#VALUE!</v>
      </c>
      <c r="Q157" s="84" t="e">
        <f t="shared" si="134"/>
        <v>#VALUE!</v>
      </c>
      <c r="R157" s="84">
        <v>2110259.4484167518</v>
      </c>
      <c r="S157" s="87">
        <f t="shared" si="135"/>
        <v>0</v>
      </c>
      <c r="T157" s="150"/>
      <c r="U157" s="69">
        <v>365</v>
      </c>
      <c r="V157" s="70"/>
      <c r="W157" s="71" t="s">
        <v>1290</v>
      </c>
      <c r="X157" s="76">
        <f t="shared" ref="X157:X161" si="149">DATE(YEAR(F157),MONTH(F157),1)</f>
        <v>44927</v>
      </c>
      <c r="AF157" s="132" t="s">
        <v>2916</v>
      </c>
      <c r="AG157" s="60">
        <f>MATCH(AF157,'Cat-4'!$A:$A,0)</f>
        <v>745</v>
      </c>
      <c r="AH157" s="60">
        <f>MATCH(X157,'Cat-4'!$1:$1,0)</f>
        <v>133</v>
      </c>
      <c r="AI157" s="60">
        <f>INDEX('Cat-4'!$1:$1048576,Working!AG157,Working!AH157)</f>
        <v>116.6</v>
      </c>
      <c r="AJ157" s="60">
        <f>MATCH($AJ$3,'Cat-4'!$1:$1,0)</f>
        <v>144</v>
      </c>
      <c r="AK157" s="60">
        <f>INDEX('Cat-4'!$1:$1048576,Working!AG157,Working!AJ157)</f>
        <v>120</v>
      </c>
      <c r="AL157" s="146">
        <f t="shared" ref="AL157:AL158" si="150">AK157/AI157</f>
        <v>1.0291595197255574</v>
      </c>
      <c r="AM157" s="152">
        <f t="shared" ref="AM157:AM158" si="151">AL157</f>
        <v>1.0291595197255574</v>
      </c>
      <c r="AN157" s="146">
        <f t="shared" si="139"/>
        <v>1.0944444444444446</v>
      </c>
      <c r="AO157" s="169">
        <f>INDEX('EL&amp;SV'!$C$4:$G$50,MATCH(AF157,'EL&amp;SV'!$G$4:$G$50,0),MATCH(IF(N97&gt;5000000,"A",IF(N157&gt;2000000,"B",IF(N157&gt;500000,"C","D"))),'EL&amp;SV'!$C$4:$G$4,0))</f>
        <v>20</v>
      </c>
      <c r="AP157" s="171">
        <f>INDEX('EL&amp;SV'!$G$4:$K$50,MATCH(AF157,'EL&amp;SV'!$G$4:$G$50,0),MATCH(IF(N157&gt;5000000,"A",IF(N157&gt;2000000,"B",IF(N157&gt;500000,"C","D"))),'EL&amp;SV'!$G$4:$K$4,0))</f>
        <v>0.9</v>
      </c>
      <c r="AQ157" s="153">
        <f t="shared" ref="AQ157:AQ158" si="152">AM157*N157</f>
        <v>2185934.819897084</v>
      </c>
      <c r="AR157" s="153">
        <f t="shared" ref="AR157:AR158" si="153">AQ157*(AP157/AO157)*(IF(AN157&gt;AO157,AO157,AN157))</f>
        <v>107657.28987993138</v>
      </c>
      <c r="AS157" s="153">
        <f t="shared" ref="AS157:AS158" si="154">AQ157-AR157</f>
        <v>2078277.5300171527</v>
      </c>
      <c r="AT157" s="60">
        <v>0.75</v>
      </c>
      <c r="AU157" s="153">
        <f t="shared" ref="AU157:AU158" si="155">AT157*AS157</f>
        <v>1558708.1475128646</v>
      </c>
      <c r="AV157" s="153">
        <f t="shared" ref="AV157:AV158" si="156">IF((AQ157*(1-AP157))&gt;AU157,(AQ157*(1-AP157)),AU157)</f>
        <v>1558708.1475128646</v>
      </c>
    </row>
    <row r="158" spans="1:48" x14ac:dyDescent="0.2">
      <c r="A158" s="82">
        <v>154</v>
      </c>
      <c r="B158" s="82" t="s">
        <v>1410</v>
      </c>
      <c r="C158" s="83" t="s">
        <v>77</v>
      </c>
      <c r="D158" s="84" t="s">
        <v>21</v>
      </c>
      <c r="E158" s="88" t="s">
        <v>78</v>
      </c>
      <c r="F158" s="86">
        <v>42460</v>
      </c>
      <c r="G158" s="86" t="s">
        <v>25</v>
      </c>
      <c r="H158" s="91">
        <v>2.4376098418277682E-2</v>
      </c>
      <c r="I158" s="89">
        <v>4.1402636203866423E-2</v>
      </c>
      <c r="J158" s="84">
        <v>957017.83000000007</v>
      </c>
      <c r="K158" s="84">
        <v>957017.83000000007</v>
      </c>
      <c r="L158" s="87">
        <v>1914035.6600000001</v>
      </c>
      <c r="M158" s="87">
        <v>0</v>
      </c>
      <c r="N158" s="87">
        <v>1914035.6600000001</v>
      </c>
      <c r="O158" s="84">
        <v>312657.55686805979</v>
      </c>
      <c r="P158" s="84">
        <f>N158*I158/365*U158</f>
        <v>79246.122112207377</v>
      </c>
      <c r="Q158" s="84">
        <f t="shared" si="134"/>
        <v>391903.67898026714</v>
      </c>
      <c r="R158" s="84">
        <v>1522131.981019733</v>
      </c>
      <c r="S158" s="87">
        <f t="shared" si="135"/>
        <v>1601378.1031319404</v>
      </c>
      <c r="T158" s="150"/>
      <c r="U158" s="69">
        <v>365</v>
      </c>
      <c r="V158" s="70"/>
      <c r="W158" s="71" t="s">
        <v>1290</v>
      </c>
      <c r="X158" s="76">
        <f t="shared" si="149"/>
        <v>42430</v>
      </c>
      <c r="AF158" s="132" t="s">
        <v>2871</v>
      </c>
      <c r="AG158" s="60">
        <f>MATCH(AF158,'Cat-4'!$A:$A,0)</f>
        <v>722</v>
      </c>
      <c r="AH158" s="60">
        <f>MATCH(X158,'Cat-4'!$1:$1,0)</f>
        <v>51</v>
      </c>
      <c r="AI158" s="60">
        <f>INDEX('Cat-4'!$1:$1048576,Working!AG158,Working!AH158)</f>
        <v>108.5</v>
      </c>
      <c r="AJ158" s="60">
        <f>MATCH($AJ$3,'Cat-4'!$1:$1,0)</f>
        <v>144</v>
      </c>
      <c r="AK158" s="60">
        <f>INDEX('Cat-4'!$1:$1048576,Working!AG158,Working!AJ158)</f>
        <v>129.19999999999999</v>
      </c>
      <c r="AL158" s="146">
        <f t="shared" si="150"/>
        <v>1.1907834101382488</v>
      </c>
      <c r="AM158" s="152">
        <f t="shared" si="151"/>
        <v>1.1907834101382488</v>
      </c>
      <c r="AN158" s="146">
        <f t="shared" si="139"/>
        <v>7.875</v>
      </c>
      <c r="AO158" s="169">
        <f>INDEX('EL&amp;SV'!$C$4:$G$50,MATCH(AF158,'EL&amp;SV'!$G$4:$G$50,0),MATCH(IF(P158&gt;5000000,"A",IF(N158&gt;2000000,"B",IF(N158&gt;500000,"C","D"))),'EL&amp;SV'!$C$4:$G$4,0))</f>
        <v>12</v>
      </c>
      <c r="AP158" s="171">
        <f>INDEX('EL&amp;SV'!$G$4:$K$50,MATCH(AF158,'EL&amp;SV'!$G$4:$G$50,0),MATCH(IF(N158&gt;5000000,"A",IF(N158&gt;2000000,"B",IF(N158&gt;500000,"C","D"))),'EL&amp;SV'!$G$4:$K$4,0))</f>
        <v>0.9</v>
      </c>
      <c r="AQ158" s="153">
        <f t="shared" si="152"/>
        <v>2279201.9103410142</v>
      </c>
      <c r="AR158" s="153">
        <f t="shared" si="153"/>
        <v>1346153.6282951615</v>
      </c>
      <c r="AS158" s="153">
        <f t="shared" si="154"/>
        <v>933048.28204585263</v>
      </c>
      <c r="AT158" s="60">
        <v>0.75</v>
      </c>
      <c r="AU158" s="153">
        <f t="shared" si="155"/>
        <v>699786.21153438953</v>
      </c>
      <c r="AV158" s="153">
        <f t="shared" si="156"/>
        <v>699786.21153438953</v>
      </c>
    </row>
    <row r="159" spans="1:48" hidden="1" x14ac:dyDescent="0.25">
      <c r="A159" s="82">
        <v>155</v>
      </c>
      <c r="B159" s="82" t="s">
        <v>1409</v>
      </c>
      <c r="C159" s="83"/>
      <c r="D159" s="84" t="s">
        <v>28</v>
      </c>
      <c r="E159" s="85" t="s">
        <v>196</v>
      </c>
      <c r="F159" s="86">
        <v>40865</v>
      </c>
      <c r="G159" s="86" t="s">
        <v>1351</v>
      </c>
      <c r="H159" s="89"/>
      <c r="I159" s="89">
        <v>0</v>
      </c>
      <c r="J159" s="84"/>
      <c r="K159" s="84"/>
      <c r="L159" s="87">
        <v>1863020</v>
      </c>
      <c r="M159" s="87"/>
      <c r="N159" s="87">
        <v>1863020</v>
      </c>
      <c r="O159" s="84">
        <v>0</v>
      </c>
      <c r="P159" s="84">
        <v>0</v>
      </c>
      <c r="Q159" s="84">
        <f t="shared" si="134"/>
        <v>0</v>
      </c>
      <c r="R159" s="84">
        <v>1863020</v>
      </c>
      <c r="S159" s="87">
        <f t="shared" si="135"/>
        <v>1863020</v>
      </c>
      <c r="T159" s="85" t="s">
        <v>1290</v>
      </c>
      <c r="U159" s="69">
        <v>365</v>
      </c>
      <c r="V159" s="70"/>
      <c r="W159" s="71" t="s">
        <v>1290</v>
      </c>
      <c r="X159" s="76">
        <f t="shared" si="149"/>
        <v>40848</v>
      </c>
      <c r="AN159" s="146">
        <f t="shared" si="139"/>
        <v>12.241666666666667</v>
      </c>
      <c r="AP159" s="60"/>
      <c r="AQ159" s="60"/>
      <c r="AU159" s="60"/>
      <c r="AV159" s="60"/>
    </row>
    <row r="160" spans="1:48" hidden="1" x14ac:dyDescent="0.25">
      <c r="A160" s="82">
        <v>156</v>
      </c>
      <c r="B160" s="82" t="s">
        <v>1409</v>
      </c>
      <c r="C160" s="83"/>
      <c r="D160" s="84" t="s">
        <v>28</v>
      </c>
      <c r="E160" s="85" t="s">
        <v>134</v>
      </c>
      <c r="F160" s="86">
        <v>39941</v>
      </c>
      <c r="G160" s="86" t="s">
        <v>1353</v>
      </c>
      <c r="H160" s="89"/>
      <c r="I160" s="89">
        <v>0</v>
      </c>
      <c r="J160" s="84"/>
      <c r="K160" s="84"/>
      <c r="L160" s="87">
        <v>1855314</v>
      </c>
      <c r="M160" s="87"/>
      <c r="N160" s="87">
        <v>1855314</v>
      </c>
      <c r="O160" s="84">
        <v>0</v>
      </c>
      <c r="P160" s="84">
        <v>0</v>
      </c>
      <c r="Q160" s="84">
        <f t="shared" si="134"/>
        <v>0</v>
      </c>
      <c r="R160" s="84">
        <v>1855314</v>
      </c>
      <c r="S160" s="87">
        <f t="shared" si="135"/>
        <v>1855314</v>
      </c>
      <c r="T160" s="85" t="s">
        <v>1290</v>
      </c>
      <c r="U160" s="69">
        <v>365</v>
      </c>
      <c r="V160" s="70"/>
      <c r="W160" s="71" t="s">
        <v>1290</v>
      </c>
      <c r="X160" s="76">
        <f t="shared" si="149"/>
        <v>39934</v>
      </c>
      <c r="AN160" s="146">
        <f t="shared" si="139"/>
        <v>14.769444444444444</v>
      </c>
      <c r="AP160" s="60"/>
      <c r="AQ160" s="60"/>
      <c r="AU160" s="60"/>
      <c r="AV160" s="60"/>
    </row>
    <row r="161" spans="1:48" hidden="1" x14ac:dyDescent="0.25">
      <c r="A161" s="82">
        <v>157</v>
      </c>
      <c r="B161" s="82" t="s">
        <v>1409</v>
      </c>
      <c r="C161" s="83"/>
      <c r="D161" s="84" t="s">
        <v>109</v>
      </c>
      <c r="E161" s="85" t="s">
        <v>116</v>
      </c>
      <c r="F161" s="86">
        <v>41113</v>
      </c>
      <c r="G161" s="86" t="s">
        <v>1350</v>
      </c>
      <c r="H161" s="89"/>
      <c r="I161" s="89">
        <v>1.1111111111111112E-2</v>
      </c>
      <c r="J161" s="84"/>
      <c r="K161" s="84"/>
      <c r="L161" s="87">
        <v>1839693</v>
      </c>
      <c r="M161" s="87"/>
      <c r="N161" s="87">
        <v>1839693</v>
      </c>
      <c r="O161" s="84">
        <v>198082.01342465749</v>
      </c>
      <c r="P161" s="84">
        <v>20441.033333333333</v>
      </c>
      <c r="Q161" s="84">
        <f t="shared" si="134"/>
        <v>218523.04675799081</v>
      </c>
      <c r="R161" s="84">
        <v>1621169.9532420093</v>
      </c>
      <c r="S161" s="87">
        <f t="shared" si="135"/>
        <v>1641610.9865753425</v>
      </c>
      <c r="T161" s="85">
        <v>90</v>
      </c>
      <c r="U161" s="69">
        <v>365</v>
      </c>
      <c r="V161" s="70"/>
      <c r="W161" s="71" t="s">
        <v>1290</v>
      </c>
      <c r="X161" s="76">
        <f t="shared" si="149"/>
        <v>41091</v>
      </c>
      <c r="AN161" s="146">
        <f t="shared" si="139"/>
        <v>11.561111111111112</v>
      </c>
      <c r="AP161" s="60"/>
      <c r="AQ161" s="60"/>
      <c r="AU161" s="60"/>
      <c r="AV161" s="60"/>
    </row>
    <row r="162" spans="1:48" x14ac:dyDescent="0.2">
      <c r="A162" s="82">
        <v>158</v>
      </c>
      <c r="B162" s="82" t="s">
        <v>1410</v>
      </c>
      <c r="C162" s="83"/>
      <c r="D162" s="84" t="s">
        <v>112</v>
      </c>
      <c r="E162" s="85" t="s">
        <v>631</v>
      </c>
      <c r="F162" s="86">
        <v>40389</v>
      </c>
      <c r="G162" s="86" t="s">
        <v>1352</v>
      </c>
      <c r="H162" s="89"/>
      <c r="I162" s="89">
        <v>0.42580000000000001</v>
      </c>
      <c r="J162" s="84"/>
      <c r="K162" s="84"/>
      <c r="L162" s="87">
        <v>1793100</v>
      </c>
      <c r="M162" s="87"/>
      <c r="N162" s="87">
        <v>1793100</v>
      </c>
      <c r="O162" s="84">
        <v>1793100</v>
      </c>
      <c r="P162" s="84">
        <v>0</v>
      </c>
      <c r="Q162" s="84">
        <f t="shared" si="134"/>
        <v>1793100</v>
      </c>
      <c r="R162" s="84">
        <v>0</v>
      </c>
      <c r="S162" s="87">
        <f t="shared" si="135"/>
        <v>0</v>
      </c>
      <c r="T162" s="150">
        <v>3</v>
      </c>
      <c r="U162" s="69">
        <v>365</v>
      </c>
      <c r="V162" s="70"/>
      <c r="W162" s="71" t="s">
        <v>1290</v>
      </c>
      <c r="X162" s="76">
        <f>DATE(YEAR(F162),MONTH(F162),1)</f>
        <v>40360</v>
      </c>
      <c r="Y162" s="138" t="s">
        <v>4253</v>
      </c>
      <c r="Z162" s="60">
        <f>MATCH(Y162,'Cat-3'!$A:$A,0)</f>
        <v>757</v>
      </c>
      <c r="AA162" s="60">
        <f>MATCH(X162,'Cat-3'!$1:$1,0)</f>
        <v>70</v>
      </c>
      <c r="AB162" s="60">
        <f>INDEX('Cat-3'!$1:$1048576,Working!Z162,Working!AA162)</f>
        <v>94.9</v>
      </c>
      <c r="AC162" s="60">
        <f>MATCH($AC$3,'Cat-3'!$1:$1,0)</f>
        <v>90</v>
      </c>
      <c r="AD162" s="60">
        <f>INDEX('Cat-3'!$1:$1048576,Working!Z162,Working!AC162)</f>
        <v>93.3</v>
      </c>
      <c r="AE162" s="146">
        <f>AD162/AB162</f>
        <v>0.98314014752370904</v>
      </c>
      <c r="AF162" s="132" t="s">
        <v>2722</v>
      </c>
      <c r="AG162" s="60">
        <f>MATCH(AF162,'Cat-4'!$A:$A,0)</f>
        <v>647</v>
      </c>
      <c r="AH162" s="60">
        <f>MATCH($AH$3,'Cat-4'!$1:$1,0)</f>
        <v>4</v>
      </c>
      <c r="AI162" s="60">
        <f>INDEX('Cat-4'!$1:$1048576,Working!AG162,Working!AH162)</f>
        <v>100.5</v>
      </c>
      <c r="AJ162" s="60">
        <f>MATCH($AJ$3,'Cat-4'!$1:$1,0)</f>
        <v>144</v>
      </c>
      <c r="AK162" s="60">
        <f>INDEX('Cat-4'!$1:$1048576,Working!AG162,Working!AJ162)</f>
        <v>94.2</v>
      </c>
      <c r="AL162" s="146">
        <f>AK162/AI162</f>
        <v>0.93731343283582091</v>
      </c>
      <c r="AM162" s="146">
        <f>AL162*AE162</f>
        <v>0.92151046663416314</v>
      </c>
      <c r="AN162" s="146">
        <f t="shared" si="139"/>
        <v>13.541666666666666</v>
      </c>
      <c r="AO162" s="169">
        <f>INDEX('EL&amp;SV'!$C$4:$G$50,MATCH(AF162,'EL&amp;SV'!$G$4:$G$50,0),MATCH(IF(P162&gt;5000000,"A",IF(N162&gt;2000000,"B",IF(N162&gt;500000,"C","D"))),'EL&amp;SV'!$C$4:$G$4,0))</f>
        <v>5</v>
      </c>
      <c r="AP162" s="171">
        <f>INDEX('EL&amp;SV'!$G$4:$K$50,MATCH(AF162,'EL&amp;SV'!$G$4:$G$50,0),MATCH(IF(N162&gt;5000000,"A",IF(N162&gt;2000000,"B",IF(N162&gt;500000,"C","D"))),'EL&amp;SV'!$G$4:$K$4,0))</f>
        <v>1</v>
      </c>
      <c r="AQ162" s="153">
        <f>AM162*N162</f>
        <v>1652360.4177217179</v>
      </c>
      <c r="AR162" s="153">
        <f>AQ162*(AP162/AO162)*(IF(AN162&gt;AO162,AO162,AN162))</f>
        <v>1652360.4177217181</v>
      </c>
      <c r="AS162" s="153">
        <f>AQ162-AR162</f>
        <v>0</v>
      </c>
      <c r="AT162" s="60">
        <v>0.75</v>
      </c>
      <c r="AU162" s="153">
        <f>AT162*AS162</f>
        <v>0</v>
      </c>
      <c r="AV162" s="153">
        <f>IF((AQ162*(1-AP162))&gt;AU162,(AQ162*(1-AP162)),AU162)</f>
        <v>0</v>
      </c>
    </row>
    <row r="163" spans="1:48" hidden="1" x14ac:dyDescent="0.25">
      <c r="A163" s="82">
        <v>159</v>
      </c>
      <c r="B163" s="82" t="s">
        <v>1409</v>
      </c>
      <c r="C163" s="83"/>
      <c r="D163" s="84" t="s">
        <v>109</v>
      </c>
      <c r="E163" s="85" t="s">
        <v>116</v>
      </c>
      <c r="F163" s="86">
        <v>39947</v>
      </c>
      <c r="G163" s="86" t="s">
        <v>1353</v>
      </c>
      <c r="H163" s="89"/>
      <c r="I163" s="89">
        <v>1.1111468761064796E-2</v>
      </c>
      <c r="J163" s="84"/>
      <c r="K163" s="84"/>
      <c r="L163" s="87">
        <v>1751566</v>
      </c>
      <c r="M163" s="87"/>
      <c r="N163" s="87">
        <v>1751566</v>
      </c>
      <c r="O163" s="84">
        <v>250716.22412184719</v>
      </c>
      <c r="P163" s="84">
        <v>19462.47089194322</v>
      </c>
      <c r="Q163" s="84">
        <f t="shared" si="134"/>
        <v>270178.69501379039</v>
      </c>
      <c r="R163" s="84">
        <v>1481387.3049862096</v>
      </c>
      <c r="S163" s="87">
        <f t="shared" si="135"/>
        <v>1500849.7758781528</v>
      </c>
      <c r="T163" s="85">
        <v>90</v>
      </c>
      <c r="U163" s="69">
        <v>365</v>
      </c>
      <c r="V163" s="70"/>
      <c r="W163" s="71" t="s">
        <v>1290</v>
      </c>
      <c r="X163" s="76">
        <f t="shared" ref="X163:X165" si="157">DATE(YEAR(F163),MONTH(F163),1)</f>
        <v>39934</v>
      </c>
      <c r="AN163" s="146">
        <f t="shared" si="139"/>
        <v>14.752777777777778</v>
      </c>
      <c r="AP163" s="60"/>
      <c r="AQ163" s="60"/>
      <c r="AU163" s="60"/>
      <c r="AV163" s="60"/>
    </row>
    <row r="164" spans="1:48" hidden="1" x14ac:dyDescent="0.25">
      <c r="A164" s="82">
        <v>160</v>
      </c>
      <c r="B164" s="82" t="s">
        <v>1409</v>
      </c>
      <c r="C164" s="83"/>
      <c r="D164" s="84" t="s">
        <v>28</v>
      </c>
      <c r="E164" s="85" t="s">
        <v>164</v>
      </c>
      <c r="F164" s="86">
        <v>40749</v>
      </c>
      <c r="G164" s="86" t="s">
        <v>1351</v>
      </c>
      <c r="H164" s="89"/>
      <c r="I164" s="89">
        <v>0</v>
      </c>
      <c r="J164" s="84"/>
      <c r="K164" s="84"/>
      <c r="L164" s="87">
        <v>1739198</v>
      </c>
      <c r="M164" s="87"/>
      <c r="N164" s="87">
        <v>1739198</v>
      </c>
      <c r="O164" s="84">
        <v>0</v>
      </c>
      <c r="P164" s="84">
        <v>0</v>
      </c>
      <c r="Q164" s="84">
        <f t="shared" si="134"/>
        <v>0</v>
      </c>
      <c r="R164" s="84">
        <v>1739198</v>
      </c>
      <c r="S164" s="87">
        <f t="shared" si="135"/>
        <v>1739198</v>
      </c>
      <c r="T164" s="85" t="s">
        <v>1290</v>
      </c>
      <c r="U164" s="69">
        <v>365</v>
      </c>
      <c r="V164" s="70"/>
      <c r="W164" s="71" t="s">
        <v>1290</v>
      </c>
      <c r="X164" s="76">
        <f t="shared" si="157"/>
        <v>40725</v>
      </c>
      <c r="AN164" s="146">
        <f t="shared" si="139"/>
        <v>12.555555555555555</v>
      </c>
      <c r="AP164" s="60"/>
      <c r="AQ164" s="60"/>
      <c r="AU164" s="60"/>
      <c r="AV164" s="60"/>
    </row>
    <row r="165" spans="1:48" hidden="1" x14ac:dyDescent="0.25">
      <c r="A165" s="82">
        <v>161</v>
      </c>
      <c r="B165" s="82" t="s">
        <v>1409</v>
      </c>
      <c r="C165" s="83"/>
      <c r="D165" s="84" t="s">
        <v>28</v>
      </c>
      <c r="E165" s="85" t="s">
        <v>242</v>
      </c>
      <c r="F165" s="86">
        <v>41688</v>
      </c>
      <c r="G165" s="86" t="s">
        <v>1349</v>
      </c>
      <c r="H165" s="89"/>
      <c r="I165" s="89">
        <v>0</v>
      </c>
      <c r="J165" s="84"/>
      <c r="K165" s="84"/>
      <c r="L165" s="87">
        <v>1728134</v>
      </c>
      <c r="M165" s="87"/>
      <c r="N165" s="87">
        <v>1728134</v>
      </c>
      <c r="O165" s="84">
        <v>0</v>
      </c>
      <c r="P165" s="84">
        <v>0</v>
      </c>
      <c r="Q165" s="84">
        <f t="shared" si="134"/>
        <v>0</v>
      </c>
      <c r="R165" s="84">
        <v>1728134</v>
      </c>
      <c r="S165" s="87">
        <f t="shared" si="135"/>
        <v>1728134</v>
      </c>
      <c r="T165" s="85" t="s">
        <v>1290</v>
      </c>
      <c r="U165" s="69">
        <v>365</v>
      </c>
      <c r="V165" s="70"/>
      <c r="W165" s="71" t="s">
        <v>1290</v>
      </c>
      <c r="X165" s="76">
        <f t="shared" si="157"/>
        <v>41671</v>
      </c>
      <c r="AN165" s="146">
        <f t="shared" si="139"/>
        <v>9.9916666666666671</v>
      </c>
      <c r="AP165" s="60"/>
      <c r="AQ165" s="60"/>
      <c r="AU165" s="60"/>
      <c r="AV165" s="60"/>
    </row>
    <row r="166" spans="1:48" x14ac:dyDescent="0.2">
      <c r="A166" s="82">
        <v>162</v>
      </c>
      <c r="B166" s="82" t="s">
        <v>1410</v>
      </c>
      <c r="C166" s="83"/>
      <c r="D166" s="84" t="s">
        <v>111</v>
      </c>
      <c r="E166" s="85" t="s">
        <v>253</v>
      </c>
      <c r="F166" s="86">
        <v>41000</v>
      </c>
      <c r="G166" s="86" t="s">
        <v>1350</v>
      </c>
      <c r="H166" s="89"/>
      <c r="I166" s="89">
        <v>2.0606979091564528E-2</v>
      </c>
      <c r="J166" s="84"/>
      <c r="K166" s="84"/>
      <c r="L166" s="87">
        <v>1725007</v>
      </c>
      <c r="M166" s="87"/>
      <c r="N166" s="87">
        <v>1725007</v>
      </c>
      <c r="O166" s="84">
        <v>572341.15454592649</v>
      </c>
      <c r="P166" s="84">
        <v>35547.183181802451</v>
      </c>
      <c r="Q166" s="84">
        <f t="shared" si="134"/>
        <v>607888.337727729</v>
      </c>
      <c r="R166" s="84">
        <v>1117118.662272271</v>
      </c>
      <c r="S166" s="87">
        <f t="shared" si="135"/>
        <v>1152665.8454540735</v>
      </c>
      <c r="T166" s="150">
        <v>40</v>
      </c>
      <c r="U166" s="69">
        <v>365</v>
      </c>
      <c r="V166" s="70"/>
      <c r="W166" s="71" t="s">
        <v>1290</v>
      </c>
      <c r="X166" s="76">
        <f>DATE(YEAR(F166),MONTH(F166),1)</f>
        <v>41000</v>
      </c>
      <c r="AF166" s="132" t="s">
        <v>2764</v>
      </c>
      <c r="AG166" s="60">
        <f>MATCH(AF166,'Cat-4'!$A:$A,0)</f>
        <v>668</v>
      </c>
      <c r="AH166" s="60">
        <f>MATCH(X166,'Cat-4'!$1:$1,0)</f>
        <v>4</v>
      </c>
      <c r="AI166" s="60">
        <f>INDEX('Cat-4'!$1:$1048576,Working!AG166,Working!AH166)</f>
        <v>104.4</v>
      </c>
      <c r="AJ166" s="60">
        <f>MATCH($AJ$3,'Cat-4'!$1:$1,0)</f>
        <v>144</v>
      </c>
      <c r="AK166" s="60">
        <f>INDEX('Cat-4'!$1:$1048576,Working!AG166,Working!AJ166)</f>
        <v>141.69999999999999</v>
      </c>
      <c r="AL166" s="146">
        <f>AK166/AI166</f>
        <v>1.3572796934865898</v>
      </c>
      <c r="AM166" s="152">
        <f>AL166</f>
        <v>1.3572796934865898</v>
      </c>
      <c r="AN166" s="146">
        <f t="shared" si="139"/>
        <v>11.872222222222222</v>
      </c>
      <c r="AO166" s="169">
        <f>INDEX('EL&amp;SV'!$C$4:$G$50,MATCH(AF166,'EL&amp;SV'!$G$4:$G$50,0),MATCH(IF(P166&gt;5000000,"A",IF(N166&gt;2000000,"B",IF(N166&gt;500000,"C","D"))),'EL&amp;SV'!$C$4:$G$4,0))</f>
        <v>12</v>
      </c>
      <c r="AP166" s="171">
        <f>INDEX('EL&amp;SV'!$G$4:$K$50,MATCH(AF166,'EL&amp;SV'!$G$4:$G$50,0),MATCH(IF(N166&gt;5000000,"A",IF(N166&gt;2000000,"B",IF(N166&gt;500000,"C","D"))),'EL&amp;SV'!$G$4:$K$4,0))</f>
        <v>0.9</v>
      </c>
      <c r="AQ166" s="153">
        <f>AM166*N166</f>
        <v>2341316.972222222</v>
      </c>
      <c r="AR166" s="153">
        <f>AQ166*(AP166/AO166)*(IF(AN166&gt;AO166,AO166,AN166))</f>
        <v>2084747.6540162032</v>
      </c>
      <c r="AS166" s="153">
        <f>AQ166-AR166</f>
        <v>256569.31820601877</v>
      </c>
      <c r="AT166" s="60">
        <v>0.75</v>
      </c>
      <c r="AU166" s="153">
        <f>AT166*AS166</f>
        <v>192426.98865451408</v>
      </c>
      <c r="AV166" s="153">
        <f>IF((AQ166*(1-AP166))&gt;AU166,(AQ166*(1-AP166)),AU166)</f>
        <v>234131.69722222214</v>
      </c>
    </row>
    <row r="167" spans="1:48" hidden="1" x14ac:dyDescent="0.25">
      <c r="A167" s="82">
        <v>163</v>
      </c>
      <c r="B167" s="82" t="s">
        <v>1409</v>
      </c>
      <c r="C167" s="83"/>
      <c r="D167" s="84" t="s">
        <v>28</v>
      </c>
      <c r="E167" s="85" t="s">
        <v>176</v>
      </c>
      <c r="F167" s="86">
        <v>40774</v>
      </c>
      <c r="G167" s="86" t="s">
        <v>1351</v>
      </c>
      <c r="H167" s="89"/>
      <c r="I167" s="89">
        <v>0</v>
      </c>
      <c r="J167" s="84"/>
      <c r="K167" s="84"/>
      <c r="L167" s="87">
        <v>1713506</v>
      </c>
      <c r="M167" s="87"/>
      <c r="N167" s="87">
        <v>1713506</v>
      </c>
      <c r="O167" s="84">
        <v>0</v>
      </c>
      <c r="P167" s="84">
        <v>0</v>
      </c>
      <c r="Q167" s="84">
        <f t="shared" si="134"/>
        <v>0</v>
      </c>
      <c r="R167" s="84">
        <v>1713506</v>
      </c>
      <c r="S167" s="87">
        <f t="shared" si="135"/>
        <v>1713506</v>
      </c>
      <c r="T167" s="85" t="s">
        <v>1290</v>
      </c>
      <c r="U167" s="69">
        <v>365</v>
      </c>
      <c r="V167" s="70"/>
      <c r="W167" s="71" t="s">
        <v>1290</v>
      </c>
      <c r="X167" s="76">
        <f t="shared" ref="X167:X170" si="158">DATE(YEAR(F167),MONTH(F167),1)</f>
        <v>40756</v>
      </c>
      <c r="AN167" s="146">
        <f t="shared" si="139"/>
        <v>12.488888888888889</v>
      </c>
      <c r="AP167" s="60"/>
      <c r="AQ167" s="60"/>
      <c r="AU167" s="60"/>
      <c r="AV167" s="60"/>
    </row>
    <row r="168" spans="1:48" hidden="1" x14ac:dyDescent="0.25">
      <c r="A168" s="82">
        <v>164</v>
      </c>
      <c r="B168" s="82" t="s">
        <v>1409</v>
      </c>
      <c r="C168" s="83"/>
      <c r="D168" s="84" t="s">
        <v>109</v>
      </c>
      <c r="E168" s="85" t="s">
        <v>116</v>
      </c>
      <c r="F168" s="86">
        <v>41276</v>
      </c>
      <c r="G168" s="86" t="s">
        <v>1350</v>
      </c>
      <c r="H168" s="89"/>
      <c r="I168" s="89">
        <v>1.1111111111111112E-2</v>
      </c>
      <c r="J168" s="84"/>
      <c r="K168" s="84"/>
      <c r="L168" s="87">
        <v>1688752</v>
      </c>
      <c r="M168" s="87"/>
      <c r="N168" s="87">
        <v>1688752</v>
      </c>
      <c r="O168" s="84">
        <v>173450.50983257231</v>
      </c>
      <c r="P168" s="84">
        <v>18763.911111111112</v>
      </c>
      <c r="Q168" s="84">
        <f t="shared" si="134"/>
        <v>192214.42094368342</v>
      </c>
      <c r="R168" s="84">
        <v>1496537.5790563165</v>
      </c>
      <c r="S168" s="87">
        <f t="shared" si="135"/>
        <v>1515301.4901674278</v>
      </c>
      <c r="T168" s="85">
        <v>90</v>
      </c>
      <c r="U168" s="69">
        <v>365</v>
      </c>
      <c r="V168" s="70"/>
      <c r="W168" s="71" t="s">
        <v>1290</v>
      </c>
      <c r="X168" s="76">
        <f t="shared" si="158"/>
        <v>41275</v>
      </c>
      <c r="AN168" s="146">
        <f t="shared" si="139"/>
        <v>11.119444444444444</v>
      </c>
      <c r="AP168" s="60"/>
      <c r="AQ168" s="60"/>
      <c r="AU168" s="60"/>
      <c r="AV168" s="60"/>
    </row>
    <row r="169" spans="1:48" hidden="1" x14ac:dyDescent="0.25">
      <c r="A169" s="82">
        <v>165</v>
      </c>
      <c r="B169" s="82" t="s">
        <v>1409</v>
      </c>
      <c r="C169" s="83"/>
      <c r="D169" s="84" t="s">
        <v>28</v>
      </c>
      <c r="E169" s="85" t="s">
        <v>201</v>
      </c>
      <c r="F169" s="86">
        <v>40881</v>
      </c>
      <c r="G169" s="86" t="s">
        <v>1351</v>
      </c>
      <c r="H169" s="89"/>
      <c r="I169" s="89">
        <v>0</v>
      </c>
      <c r="J169" s="84"/>
      <c r="K169" s="84"/>
      <c r="L169" s="87">
        <v>1678902</v>
      </c>
      <c r="M169" s="87"/>
      <c r="N169" s="87">
        <v>1678902</v>
      </c>
      <c r="O169" s="84">
        <v>0</v>
      </c>
      <c r="P169" s="84">
        <v>0</v>
      </c>
      <c r="Q169" s="84">
        <f t="shared" si="134"/>
        <v>0</v>
      </c>
      <c r="R169" s="84">
        <v>1678902</v>
      </c>
      <c r="S169" s="87">
        <f t="shared" si="135"/>
        <v>1678902</v>
      </c>
      <c r="T169" s="85" t="s">
        <v>1290</v>
      </c>
      <c r="U169" s="69">
        <v>365</v>
      </c>
      <c r="V169" s="70"/>
      <c r="W169" s="71" t="s">
        <v>1290</v>
      </c>
      <c r="X169" s="76">
        <f t="shared" si="158"/>
        <v>40878</v>
      </c>
      <c r="AN169" s="146">
        <f t="shared" si="139"/>
        <v>12.197222222222223</v>
      </c>
      <c r="AP169" s="60"/>
      <c r="AQ169" s="60"/>
      <c r="AU169" s="60"/>
      <c r="AV169" s="60"/>
    </row>
    <row r="170" spans="1:48" hidden="1" x14ac:dyDescent="0.25">
      <c r="A170" s="82">
        <v>166</v>
      </c>
      <c r="B170" s="82" t="s">
        <v>1409</v>
      </c>
      <c r="C170" s="83"/>
      <c r="D170" s="84" t="s">
        <v>109</v>
      </c>
      <c r="E170" s="85" t="s">
        <v>117</v>
      </c>
      <c r="F170" s="86">
        <v>41381</v>
      </c>
      <c r="G170" s="86" t="s">
        <v>1349</v>
      </c>
      <c r="H170" s="89"/>
      <c r="I170" s="89">
        <v>1.1111111111111112E-2</v>
      </c>
      <c r="J170" s="84"/>
      <c r="K170" s="84"/>
      <c r="L170" s="87">
        <v>1643921.8</v>
      </c>
      <c r="M170" s="87"/>
      <c r="N170" s="87">
        <v>1643921.8</v>
      </c>
      <c r="O170" s="84">
        <v>163591.48749467274</v>
      </c>
      <c r="P170" s="84">
        <v>18265.797777777778</v>
      </c>
      <c r="Q170" s="84">
        <f t="shared" si="134"/>
        <v>181857.28527245051</v>
      </c>
      <c r="R170" s="84">
        <v>1462064.5147275496</v>
      </c>
      <c r="S170" s="87">
        <f t="shared" si="135"/>
        <v>1480330.3125053274</v>
      </c>
      <c r="T170" s="85">
        <v>90</v>
      </c>
      <c r="U170" s="69">
        <v>365</v>
      </c>
      <c r="V170" s="70"/>
      <c r="W170" s="71" t="s">
        <v>1290</v>
      </c>
      <c r="X170" s="76">
        <f t="shared" si="158"/>
        <v>41365</v>
      </c>
      <c r="AN170" s="146">
        <f t="shared" si="139"/>
        <v>10.827777777777778</v>
      </c>
      <c r="AP170" s="60"/>
      <c r="AQ170" s="60"/>
      <c r="AU170" s="60"/>
      <c r="AV170" s="60"/>
    </row>
    <row r="171" spans="1:48" x14ac:dyDescent="0.2">
      <c r="A171" s="82">
        <v>167</v>
      </c>
      <c r="B171" s="82" t="s">
        <v>1410</v>
      </c>
      <c r="C171" s="83"/>
      <c r="D171" s="84" t="s">
        <v>112</v>
      </c>
      <c r="E171" s="85" t="s">
        <v>476</v>
      </c>
      <c r="F171" s="86">
        <v>41688</v>
      </c>
      <c r="G171" s="86" t="s">
        <v>1349</v>
      </c>
      <c r="H171" s="89"/>
      <c r="I171" s="89">
        <v>0.11909659485753996</v>
      </c>
      <c r="J171" s="84"/>
      <c r="K171" s="84"/>
      <c r="L171" s="87">
        <v>1581153</v>
      </c>
      <c r="M171" s="87"/>
      <c r="N171" s="87">
        <v>1581153</v>
      </c>
      <c r="O171" s="84">
        <v>1502095.35</v>
      </c>
      <c r="P171" s="84">
        <v>0</v>
      </c>
      <c r="Q171" s="84">
        <f t="shared" si="134"/>
        <v>1502095.35</v>
      </c>
      <c r="R171" s="84">
        <v>79057.649999999907</v>
      </c>
      <c r="S171" s="87">
        <f t="shared" si="135"/>
        <v>79057.649999999907</v>
      </c>
      <c r="T171" s="150">
        <v>8</v>
      </c>
      <c r="U171" s="69">
        <v>365</v>
      </c>
      <c r="V171" s="70"/>
      <c r="W171" s="71" t="s">
        <v>1290</v>
      </c>
      <c r="X171" s="76">
        <f t="shared" ref="X171:X173" si="159">DATE(YEAR(F171),MONTH(F171),1)</f>
        <v>41671</v>
      </c>
      <c r="AF171" s="132" t="s">
        <v>3032</v>
      </c>
      <c r="AG171" s="60">
        <f>MATCH(AF171,'Cat-4'!$A:$A,0)</f>
        <v>803</v>
      </c>
      <c r="AH171" s="60">
        <f>MATCH(X171,'Cat-4'!$1:$1,0)</f>
        <v>26</v>
      </c>
      <c r="AI171" s="60">
        <f>INDEX('Cat-4'!$1:$1048576,Working!AG171,Working!AH171)</f>
        <v>117.4</v>
      </c>
      <c r="AJ171" s="60">
        <f>MATCH($AJ$3,'Cat-4'!$1:$1,0)</f>
        <v>144</v>
      </c>
      <c r="AK171" s="60">
        <f>INDEX('Cat-4'!$1:$1048576,Working!AG171,Working!AJ171)</f>
        <v>126.1</v>
      </c>
      <c r="AL171" s="146">
        <f t="shared" ref="AL171:AL173" si="160">AK171/AI171</f>
        <v>1.0741056218057921</v>
      </c>
      <c r="AM171" s="152">
        <f t="shared" ref="AM171:AM173" si="161">AL171</f>
        <v>1.0741056218057921</v>
      </c>
      <c r="AN171" s="146">
        <f t="shared" si="139"/>
        <v>9.9916666666666671</v>
      </c>
      <c r="AO171" s="169">
        <f>INDEX('EL&amp;SV'!$C$4:$G$50,MATCH(AF171,'EL&amp;SV'!$G$4:$G$50,0),MATCH(IF(P171&gt;5000000,"A",IF(N171&gt;2000000,"B",IF(N171&gt;500000,"C","D"))),'EL&amp;SV'!$C$4:$G$4,0))</f>
        <v>10</v>
      </c>
      <c r="AP171" s="171">
        <f>INDEX('EL&amp;SV'!$G$4:$K$50,MATCH(AF171,'EL&amp;SV'!$G$4:$G$50,0),MATCH(IF(N171&gt;5000000,"A",IF(N171&gt;2000000,"B",IF(N171&gt;500000,"C","D"))),'EL&amp;SV'!$G$4:$K$4,0))</f>
        <v>0.9</v>
      </c>
      <c r="AQ171" s="153">
        <f t="shared" ref="AQ171:AQ173" si="162">AM171*N171</f>
        <v>1698325.3262350934</v>
      </c>
      <c r="AR171" s="153">
        <f t="shared" ref="AR171:AR173" si="163">AQ171*(AP171/AO171)*(IF(AN171&gt;AO171,AO171,AN171))</f>
        <v>1527219.0496169077</v>
      </c>
      <c r="AS171" s="153">
        <f t="shared" ref="AS171:AS173" si="164">AQ171-AR171</f>
        <v>171106.27661818569</v>
      </c>
      <c r="AT171" s="60">
        <v>0.75</v>
      </c>
      <c r="AU171" s="153">
        <f t="shared" ref="AU171:AU173" si="165">AT171*AS171</f>
        <v>128329.70746363926</v>
      </c>
      <c r="AV171" s="153">
        <f t="shared" ref="AV171:AV173" si="166">IF((AQ171*(1-AP171))&gt;AU171,(AQ171*(1-AP171)),AU171)</f>
        <v>169832.53262350929</v>
      </c>
    </row>
    <row r="172" spans="1:48" x14ac:dyDescent="0.2">
      <c r="A172" s="82">
        <v>168</v>
      </c>
      <c r="B172" s="82" t="s">
        <v>1410</v>
      </c>
      <c r="C172" s="83"/>
      <c r="D172" s="84" t="s">
        <v>112</v>
      </c>
      <c r="E172" s="85"/>
      <c r="F172" s="86">
        <v>44406</v>
      </c>
      <c r="G172" s="86" t="s">
        <v>38</v>
      </c>
      <c r="H172" s="89"/>
      <c r="I172" s="89">
        <v>6.3333333333333325E-2</v>
      </c>
      <c r="J172" s="84"/>
      <c r="K172" s="84"/>
      <c r="L172" s="87">
        <v>1575300</v>
      </c>
      <c r="M172" s="87"/>
      <c r="N172" s="87">
        <v>1575300</v>
      </c>
      <c r="O172" s="84">
        <v>67241.572602739718</v>
      </c>
      <c r="P172" s="84">
        <v>99768.999999999985</v>
      </c>
      <c r="Q172" s="84">
        <f t="shared" si="134"/>
        <v>167010.5726027397</v>
      </c>
      <c r="R172" s="84">
        <v>1408289.4273972602</v>
      </c>
      <c r="S172" s="87">
        <f t="shared" si="135"/>
        <v>1508058.4273972602</v>
      </c>
      <c r="T172" s="150">
        <v>15</v>
      </c>
      <c r="U172" s="69">
        <v>365</v>
      </c>
      <c r="V172" s="70"/>
      <c r="W172" s="71" t="s">
        <v>1290</v>
      </c>
      <c r="X172" s="76">
        <f t="shared" si="159"/>
        <v>44378</v>
      </c>
      <c r="AF172" s="132" t="s">
        <v>3114</v>
      </c>
      <c r="AG172" s="60">
        <f>MATCH(AF172,'Cat-4'!$A:$A,0)</f>
        <v>844</v>
      </c>
      <c r="AH172" s="60">
        <f>MATCH(X172,'Cat-4'!$1:$1,0)</f>
        <v>115</v>
      </c>
      <c r="AI172" s="60">
        <f>INDEX('Cat-4'!$1:$1048576,Working!AG172,Working!AH172)</f>
        <v>146.19999999999999</v>
      </c>
      <c r="AJ172" s="60">
        <f>MATCH($AJ$3,'Cat-4'!$1:$1,0)</f>
        <v>144</v>
      </c>
      <c r="AK172" s="60">
        <f>INDEX('Cat-4'!$1:$1048576,Working!AG172,Working!AJ172)</f>
        <v>160.30000000000001</v>
      </c>
      <c r="AL172" s="146">
        <f t="shared" si="160"/>
        <v>1.0964432284541725</v>
      </c>
      <c r="AM172" s="152">
        <f t="shared" si="161"/>
        <v>1.0964432284541725</v>
      </c>
      <c r="AN172" s="146">
        <f t="shared" si="139"/>
        <v>2.5444444444444443</v>
      </c>
      <c r="AO172" s="169">
        <f>INDEX('EL&amp;SV'!$C$4:$G$50,MATCH(AF172,'EL&amp;SV'!$G$4:$G$50,0),MATCH(IF(P172&gt;5000000,"A",IF(N172&gt;2000000,"B",IF(N172&gt;500000,"C","D"))),'EL&amp;SV'!$C$4:$G$4,0))</f>
        <v>6</v>
      </c>
      <c r="AP172" s="171">
        <f>INDEX('EL&amp;SV'!$G$4:$K$50,MATCH(AF172,'EL&amp;SV'!$G$4:$G$50,0),MATCH(IF(N172&gt;5000000,"A",IF(N172&gt;2000000,"B",IF(N172&gt;500000,"C","D"))),'EL&amp;SV'!$G$4:$K$4,0))</f>
        <v>0.9</v>
      </c>
      <c r="AQ172" s="153">
        <f t="shared" si="162"/>
        <v>1727227.0177838579</v>
      </c>
      <c r="AR172" s="153">
        <f t="shared" si="163"/>
        <v>659224.97845417238</v>
      </c>
      <c r="AS172" s="153">
        <f t="shared" si="164"/>
        <v>1068002.0393296855</v>
      </c>
      <c r="AT172" s="60">
        <v>0.75</v>
      </c>
      <c r="AU172" s="153">
        <f t="shared" si="165"/>
        <v>801001.52949726419</v>
      </c>
      <c r="AV172" s="153">
        <f t="shared" si="166"/>
        <v>801001.52949726419</v>
      </c>
    </row>
    <row r="173" spans="1:48" x14ac:dyDescent="0.2">
      <c r="A173" s="82">
        <v>169</v>
      </c>
      <c r="B173" s="82" t="s">
        <v>1410</v>
      </c>
      <c r="C173" s="83"/>
      <c r="D173" s="84" t="s">
        <v>1068</v>
      </c>
      <c r="E173" s="85" t="s">
        <v>1217</v>
      </c>
      <c r="F173" s="86">
        <v>44783</v>
      </c>
      <c r="G173" s="86" t="s">
        <v>39</v>
      </c>
      <c r="H173" s="89"/>
      <c r="I173" s="89">
        <v>0.31666666666666665</v>
      </c>
      <c r="J173" s="84"/>
      <c r="K173" s="84"/>
      <c r="L173" s="87">
        <v>0</v>
      </c>
      <c r="M173" s="87">
        <v>1557600</v>
      </c>
      <c r="N173" s="87">
        <v>1557600</v>
      </c>
      <c r="O173" s="84"/>
      <c r="P173" s="84">
        <v>316214.1369863014</v>
      </c>
      <c r="Q173" s="84">
        <f t="shared" si="134"/>
        <v>316214.1369863014</v>
      </c>
      <c r="R173" s="84">
        <v>1241385.8630136987</v>
      </c>
      <c r="S173" s="87">
        <f t="shared" si="135"/>
        <v>0</v>
      </c>
      <c r="T173" s="150">
        <v>3</v>
      </c>
      <c r="U173" s="69">
        <v>365</v>
      </c>
      <c r="V173" s="70"/>
      <c r="W173" s="71" t="s">
        <v>1290</v>
      </c>
      <c r="X173" s="76">
        <f t="shared" si="159"/>
        <v>44774</v>
      </c>
      <c r="AF173" s="132" t="s">
        <v>2716</v>
      </c>
      <c r="AG173" s="60">
        <f>MATCH(AF173,'Cat-4'!$A:$A,0)</f>
        <v>644</v>
      </c>
      <c r="AH173" s="60">
        <f>MATCH(X173,'Cat-4'!$1:$1,0)</f>
        <v>128</v>
      </c>
      <c r="AI173" s="60">
        <f>INDEX('Cat-4'!$1:$1048576,Working!AG173,Working!AH173)</f>
        <v>134.9</v>
      </c>
      <c r="AJ173" s="60">
        <f>MATCH($AJ$3,'Cat-4'!$1:$1,0)</f>
        <v>144</v>
      </c>
      <c r="AK173" s="60">
        <f>INDEX('Cat-4'!$1:$1048576,Working!AG173,Working!AJ173)</f>
        <v>135.1</v>
      </c>
      <c r="AL173" s="146">
        <f t="shared" si="160"/>
        <v>1.0014825796886582</v>
      </c>
      <c r="AM173" s="152">
        <f t="shared" si="161"/>
        <v>1.0014825796886582</v>
      </c>
      <c r="AN173" s="146">
        <f t="shared" si="139"/>
        <v>1.5138888888888888</v>
      </c>
      <c r="AO173" s="169">
        <f>INDEX('EL&amp;SV'!$C$4:$G$50,MATCH(AF173,'EL&amp;SV'!$G$4:$G$50,0),MATCH(IF(P173&gt;5000000,"A",IF(N173&gt;2000000,"B",IF(N173&gt;500000,"C","D"))),'EL&amp;SV'!$C$4:$G$4,0))</f>
        <v>5</v>
      </c>
      <c r="AP173" s="171">
        <f>INDEX('EL&amp;SV'!$G$4:$K$50,MATCH(AF173,'EL&amp;SV'!$G$4:$G$50,0),MATCH(IF(N173&gt;5000000,"A",IF(N173&gt;2000000,"B",IF(N173&gt;500000,"C","D"))),'EL&amp;SV'!$G$4:$K$4,0))</f>
        <v>1</v>
      </c>
      <c r="AQ173" s="153">
        <f t="shared" si="162"/>
        <v>1559909.2661230539</v>
      </c>
      <c r="AR173" s="153">
        <f t="shared" si="163"/>
        <v>472305.86113170243</v>
      </c>
      <c r="AS173" s="153">
        <f t="shared" si="164"/>
        <v>1087603.4049913515</v>
      </c>
      <c r="AT173" s="60">
        <v>0.75</v>
      </c>
      <c r="AU173" s="153">
        <f t="shared" si="165"/>
        <v>815702.55374351365</v>
      </c>
      <c r="AV173" s="153">
        <f t="shared" si="166"/>
        <v>815702.55374351365</v>
      </c>
    </row>
    <row r="174" spans="1:48" hidden="1" x14ac:dyDescent="0.25">
      <c r="A174" s="82">
        <v>170</v>
      </c>
      <c r="B174" s="82" t="s">
        <v>1409</v>
      </c>
      <c r="C174" s="83"/>
      <c r="D174" s="84" t="s">
        <v>110</v>
      </c>
      <c r="E174" s="85" t="s">
        <v>246</v>
      </c>
      <c r="F174" s="86">
        <v>41000</v>
      </c>
      <c r="G174" s="86" t="s">
        <v>1350</v>
      </c>
      <c r="H174" s="89"/>
      <c r="I174" s="89">
        <v>0.83772109589041099</v>
      </c>
      <c r="J174" s="84"/>
      <c r="K174" s="84"/>
      <c r="L174" s="87">
        <v>1538998</v>
      </c>
      <c r="M174" s="87"/>
      <c r="N174" s="87">
        <v>1538998</v>
      </c>
      <c r="O174" s="84">
        <v>1462048.1</v>
      </c>
      <c r="P174" s="84">
        <v>0</v>
      </c>
      <c r="Q174" s="84">
        <f t="shared" si="134"/>
        <v>1462048.1</v>
      </c>
      <c r="R174" s="84">
        <v>76949.899999999907</v>
      </c>
      <c r="S174" s="87">
        <f t="shared" si="135"/>
        <v>76949.899999999907</v>
      </c>
      <c r="T174" s="85">
        <v>3</v>
      </c>
      <c r="U174" s="69">
        <v>365</v>
      </c>
      <c r="V174" s="70"/>
      <c r="W174" s="71" t="s">
        <v>1290</v>
      </c>
      <c r="X174" s="76">
        <f>DATE(YEAR(F174),MONTH(F174),1)</f>
        <v>41000</v>
      </c>
      <c r="AN174" s="146">
        <f t="shared" si="139"/>
        <v>11.872222222222222</v>
      </c>
      <c r="AP174" s="60"/>
      <c r="AQ174" s="60"/>
      <c r="AU174" s="60"/>
      <c r="AV174" s="60"/>
    </row>
    <row r="175" spans="1:48" x14ac:dyDescent="0.2">
      <c r="A175" s="82">
        <v>171</v>
      </c>
      <c r="B175" s="82" t="s">
        <v>1410</v>
      </c>
      <c r="C175" s="83"/>
      <c r="D175" s="84" t="s">
        <v>112</v>
      </c>
      <c r="E175" s="85" t="s">
        <v>1055</v>
      </c>
      <c r="F175" s="86">
        <v>42457</v>
      </c>
      <c r="G175" s="86" t="s">
        <v>25</v>
      </c>
      <c r="H175" s="89"/>
      <c r="I175" s="89">
        <v>0.11874999999999999</v>
      </c>
      <c r="J175" s="84"/>
      <c r="K175" s="84"/>
      <c r="L175" s="87">
        <v>1533513</v>
      </c>
      <c r="M175" s="87"/>
      <c r="N175" s="87">
        <v>1533513</v>
      </c>
      <c r="O175" s="84">
        <v>1094623.6801027395</v>
      </c>
      <c r="P175" s="84">
        <v>182104.66874999998</v>
      </c>
      <c r="Q175" s="84">
        <f t="shared" si="134"/>
        <v>1276728.3488527394</v>
      </c>
      <c r="R175" s="84">
        <v>256784.65114726056</v>
      </c>
      <c r="S175" s="87">
        <f t="shared" si="135"/>
        <v>438889.31989726052</v>
      </c>
      <c r="T175" s="150">
        <v>8</v>
      </c>
      <c r="U175" s="69">
        <v>365</v>
      </c>
      <c r="V175" s="70"/>
      <c r="W175" s="71" t="s">
        <v>1290</v>
      </c>
      <c r="X175" s="76">
        <f>DATE(YEAR(F175),MONTH(F175),1)</f>
        <v>42430</v>
      </c>
      <c r="AF175" s="132" t="s">
        <v>3032</v>
      </c>
      <c r="AG175" s="60">
        <f>MATCH(AF175,'Cat-4'!$A:$A,0)</f>
        <v>803</v>
      </c>
      <c r="AH175" s="60">
        <f>MATCH(X175,'Cat-4'!$1:$1,0)</f>
        <v>51</v>
      </c>
      <c r="AI175" s="60">
        <f>INDEX('Cat-4'!$1:$1048576,Working!AG175,Working!AH175)</f>
        <v>118.5</v>
      </c>
      <c r="AJ175" s="60">
        <f>MATCH($AJ$3,'Cat-4'!$1:$1,0)</f>
        <v>144</v>
      </c>
      <c r="AK175" s="60">
        <f>INDEX('Cat-4'!$1:$1048576,Working!AG175,Working!AJ175)</f>
        <v>126.1</v>
      </c>
      <c r="AL175" s="146">
        <f>AK175/AI175</f>
        <v>1.0641350210970464</v>
      </c>
      <c r="AM175" s="152">
        <f>AL175</f>
        <v>1.0641350210970464</v>
      </c>
      <c r="AN175" s="146">
        <f t="shared" si="139"/>
        <v>7.8805555555555555</v>
      </c>
      <c r="AO175" s="169">
        <f>INDEX('EL&amp;SV'!$C$4:$G$50,MATCH(AF175,'EL&amp;SV'!$G$4:$G$50,0),MATCH(IF(P175&gt;5000000,"A",IF(N175&gt;2000000,"B",IF(N175&gt;500000,"C","D"))),'EL&amp;SV'!$C$4:$G$4,0))</f>
        <v>10</v>
      </c>
      <c r="AP175" s="171">
        <f>INDEX('EL&amp;SV'!$G$4:$K$50,MATCH(AF175,'EL&amp;SV'!$G$4:$G$50,0),MATCH(IF(N175&gt;5000000,"A",IF(N175&gt;2000000,"B",IF(N175&gt;500000,"C","D"))),'EL&amp;SV'!$G$4:$K$4,0))</f>
        <v>0.9</v>
      </c>
      <c r="AQ175" s="153">
        <f>AM175*N175</f>
        <v>1631864.8886075949</v>
      </c>
      <c r="AR175" s="153">
        <f>AQ175*(AP175/AO175)*(IF(AN175&gt;AO175,AO175,AN175))</f>
        <v>1157400.1722449367</v>
      </c>
      <c r="AS175" s="153">
        <f>AQ175-AR175</f>
        <v>474464.71636265819</v>
      </c>
      <c r="AT175" s="60">
        <v>0.75</v>
      </c>
      <c r="AU175" s="153">
        <f>AT175*AS175</f>
        <v>355848.53727199364</v>
      </c>
      <c r="AV175" s="153">
        <f>IF((AQ175*(1-AP175))&gt;AU175,(AQ175*(1-AP175)),AU175)</f>
        <v>355848.53727199364</v>
      </c>
    </row>
    <row r="176" spans="1:48" hidden="1" x14ac:dyDescent="0.25">
      <c r="A176" s="82">
        <v>172</v>
      </c>
      <c r="B176" s="82" t="s">
        <v>1409</v>
      </c>
      <c r="C176" s="83"/>
      <c r="D176" s="84" t="s">
        <v>28</v>
      </c>
      <c r="E176" s="85" t="s">
        <v>173</v>
      </c>
      <c r="F176" s="86">
        <v>40772</v>
      </c>
      <c r="G176" s="86" t="s">
        <v>1351</v>
      </c>
      <c r="H176" s="89"/>
      <c r="I176" s="89">
        <v>0</v>
      </c>
      <c r="J176" s="84"/>
      <c r="K176" s="84"/>
      <c r="L176" s="87">
        <v>1489642</v>
      </c>
      <c r="M176" s="87"/>
      <c r="N176" s="87">
        <v>1489642</v>
      </c>
      <c r="O176" s="84">
        <v>0</v>
      </c>
      <c r="P176" s="84">
        <v>0</v>
      </c>
      <c r="Q176" s="84">
        <f t="shared" si="134"/>
        <v>0</v>
      </c>
      <c r="R176" s="84">
        <v>1489642</v>
      </c>
      <c r="S176" s="87">
        <f t="shared" si="135"/>
        <v>1489642</v>
      </c>
      <c r="T176" s="85" t="s">
        <v>1290</v>
      </c>
      <c r="U176" s="69">
        <v>365</v>
      </c>
      <c r="V176" s="70"/>
      <c r="W176" s="71" t="s">
        <v>1290</v>
      </c>
      <c r="X176" s="76">
        <f>DATE(YEAR(F176),MONTH(F176),1)</f>
        <v>40756</v>
      </c>
      <c r="AN176" s="146">
        <f t="shared" si="139"/>
        <v>12.494444444444444</v>
      </c>
      <c r="AP176" s="60"/>
      <c r="AQ176" s="60"/>
      <c r="AU176" s="60"/>
      <c r="AV176" s="60"/>
    </row>
    <row r="177" spans="1:48" x14ac:dyDescent="0.2">
      <c r="A177" s="82">
        <v>173</v>
      </c>
      <c r="B177" s="82" t="s">
        <v>1410</v>
      </c>
      <c r="C177" s="83"/>
      <c r="D177" s="84" t="s">
        <v>112</v>
      </c>
      <c r="E177" s="85" t="s">
        <v>1284</v>
      </c>
      <c r="F177" s="86">
        <v>44636</v>
      </c>
      <c r="G177" s="86" t="s">
        <v>38</v>
      </c>
      <c r="H177" s="89"/>
      <c r="I177" s="89">
        <v>9.5000000000000001E-2</v>
      </c>
      <c r="J177" s="84"/>
      <c r="K177" s="84"/>
      <c r="L177" s="87">
        <v>1485177.5</v>
      </c>
      <c r="M177" s="87"/>
      <c r="N177" s="87">
        <v>1485177.5</v>
      </c>
      <c r="O177" s="84">
        <v>6184.848767123287</v>
      </c>
      <c r="P177" s="84">
        <v>141091.86249999999</v>
      </c>
      <c r="Q177" s="84">
        <f t="shared" si="134"/>
        <v>147276.71126712329</v>
      </c>
      <c r="R177" s="84">
        <v>1337900.7887328768</v>
      </c>
      <c r="S177" s="87">
        <f t="shared" si="135"/>
        <v>1478992.6512328768</v>
      </c>
      <c r="T177" s="150">
        <v>10</v>
      </c>
      <c r="U177" s="69">
        <v>365</v>
      </c>
      <c r="V177" s="70"/>
      <c r="W177" s="71" t="s">
        <v>1290</v>
      </c>
      <c r="X177" s="76">
        <f>DATE(YEAR(F177),MONTH(F177),1)</f>
        <v>44621</v>
      </c>
      <c r="AF177" s="132" t="s">
        <v>2722</v>
      </c>
      <c r="AG177" s="60">
        <f>MATCH(AF177,'Cat-4'!$A:$A,0)</f>
        <v>647</v>
      </c>
      <c r="AH177" s="60">
        <f>MATCH(X177,'Cat-4'!$1:$1,0)</f>
        <v>123</v>
      </c>
      <c r="AI177" s="60">
        <f>INDEX('Cat-4'!$1:$1048576,Working!AG177,Working!AH177)</f>
        <v>90.7</v>
      </c>
      <c r="AJ177" s="60">
        <f>MATCH($AJ$3,'Cat-4'!$1:$1,0)</f>
        <v>144</v>
      </c>
      <c r="AK177" s="60">
        <f>INDEX('Cat-4'!$1:$1048576,Working!AG177,Working!AJ177)</f>
        <v>94.2</v>
      </c>
      <c r="AL177" s="146">
        <f>AK177/AI177</f>
        <v>1.0385887541345094</v>
      </c>
      <c r="AM177" s="152">
        <f>AL177</f>
        <v>1.0385887541345094</v>
      </c>
      <c r="AN177" s="146">
        <f t="shared" si="139"/>
        <v>1.913888888888889</v>
      </c>
      <c r="AO177" s="169">
        <f>INDEX('EL&amp;SV'!$C$4:$G$50,MATCH(AF177,'EL&amp;SV'!$G$4:$G$50,0),MATCH(IF(P177&gt;5000000,"A",IF(N177&gt;2000000,"B",IF(N177&gt;500000,"C","D"))),'EL&amp;SV'!$C$4:$G$4,0))</f>
        <v>5</v>
      </c>
      <c r="AP177" s="171">
        <f>INDEX('EL&amp;SV'!$G$4:$K$50,MATCH(AF177,'EL&amp;SV'!$G$4:$G$50,0),MATCH(IF(N177&gt;5000000,"A",IF(N177&gt;2000000,"B",IF(N177&gt;500000,"C","D"))),'EL&amp;SV'!$G$4:$K$4,0))</f>
        <v>1</v>
      </c>
      <c r="AQ177" s="153">
        <f>AM177*N177</f>
        <v>1542488.6493936053</v>
      </c>
      <c r="AR177" s="153">
        <f>AQ177*(AP177/AO177)*(IF(AN177&gt;AO177,AO177,AN177))</f>
        <v>590430.37746233004</v>
      </c>
      <c r="AS177" s="153">
        <f>AQ177-AR177</f>
        <v>952058.27193127526</v>
      </c>
      <c r="AT177" s="60">
        <v>0.75</v>
      </c>
      <c r="AU177" s="153">
        <f>AT177*AS177</f>
        <v>714043.70394845644</v>
      </c>
      <c r="AV177" s="153">
        <f>IF((AQ177*(1-AP177))&gt;AU177,(AQ177*(1-AP177)),AU177)</f>
        <v>714043.70394845644</v>
      </c>
    </row>
    <row r="178" spans="1:48" hidden="1" x14ac:dyDescent="0.25">
      <c r="A178" s="82">
        <v>174</v>
      </c>
      <c r="B178" s="82" t="s">
        <v>1409</v>
      </c>
      <c r="C178" s="83"/>
      <c r="D178" s="84" t="s">
        <v>109</v>
      </c>
      <c r="E178" s="85" t="s">
        <v>118</v>
      </c>
      <c r="F178" s="86">
        <v>41365</v>
      </c>
      <c r="G178" s="86" t="s">
        <v>1349</v>
      </c>
      <c r="H178" s="89"/>
      <c r="I178" s="89">
        <v>1.1111111111111112E-2</v>
      </c>
      <c r="J178" s="84"/>
      <c r="K178" s="84"/>
      <c r="L178" s="87">
        <v>1439812</v>
      </c>
      <c r="M178" s="87"/>
      <c r="N178" s="87">
        <v>1439812</v>
      </c>
      <c r="O178" s="84">
        <v>143981.20000000001</v>
      </c>
      <c r="P178" s="84">
        <v>15997.911111111112</v>
      </c>
      <c r="Q178" s="84">
        <f t="shared" si="134"/>
        <v>159979.11111111112</v>
      </c>
      <c r="R178" s="84">
        <v>1279832.888888889</v>
      </c>
      <c r="S178" s="87">
        <f t="shared" si="135"/>
        <v>1295830.8</v>
      </c>
      <c r="T178" s="85">
        <v>90</v>
      </c>
      <c r="U178" s="69">
        <v>365</v>
      </c>
      <c r="V178" s="70"/>
      <c r="W178" s="71" t="s">
        <v>1290</v>
      </c>
      <c r="X178" s="76">
        <f>DATE(YEAR(F178),MONTH(F178),1)</f>
        <v>41365</v>
      </c>
      <c r="AN178" s="146">
        <f t="shared" si="139"/>
        <v>10.872222222222222</v>
      </c>
      <c r="AP178" s="60"/>
      <c r="AQ178" s="60"/>
      <c r="AU178" s="60"/>
      <c r="AV178" s="60"/>
    </row>
    <row r="179" spans="1:48" x14ac:dyDescent="0.2">
      <c r="A179" s="82">
        <v>175</v>
      </c>
      <c r="B179" s="82" t="s">
        <v>1410</v>
      </c>
      <c r="C179" s="83"/>
      <c r="D179" s="84" t="s">
        <v>112</v>
      </c>
      <c r="E179" s="85" t="s">
        <v>1162</v>
      </c>
      <c r="F179" s="86">
        <v>43881</v>
      </c>
      <c r="G179" s="86" t="s">
        <v>36</v>
      </c>
      <c r="H179" s="89"/>
      <c r="I179" s="89">
        <v>6.3333333333333325E-2</v>
      </c>
      <c r="J179" s="84"/>
      <c r="K179" s="84"/>
      <c r="L179" s="87">
        <v>1439600</v>
      </c>
      <c r="M179" s="87"/>
      <c r="N179" s="87">
        <v>1439600</v>
      </c>
      <c r="O179" s="84">
        <v>192590.87123287667</v>
      </c>
      <c r="P179" s="84">
        <v>91174.666666666657</v>
      </c>
      <c r="Q179" s="84">
        <f t="shared" si="134"/>
        <v>283765.5378995433</v>
      </c>
      <c r="R179" s="84">
        <v>1155834.4621004567</v>
      </c>
      <c r="S179" s="87">
        <f t="shared" si="135"/>
        <v>1247009.1287671234</v>
      </c>
      <c r="T179" s="150">
        <v>15</v>
      </c>
      <c r="U179" s="69">
        <v>365</v>
      </c>
      <c r="V179" s="70"/>
      <c r="W179" s="71" t="s">
        <v>1290</v>
      </c>
      <c r="X179" s="76">
        <f t="shared" ref="X179:X183" si="167">DATE(YEAR(F179),MONTH(F179),1)</f>
        <v>43862</v>
      </c>
      <c r="AF179" s="132" t="s">
        <v>2871</v>
      </c>
      <c r="AG179" s="60">
        <f>MATCH(AF179,'Cat-4'!$A:$A,0)</f>
        <v>722</v>
      </c>
      <c r="AH179" s="60">
        <f>MATCH(X179,'Cat-4'!$1:$1,0)</f>
        <v>98</v>
      </c>
      <c r="AI179" s="60">
        <f>INDEX('Cat-4'!$1:$1048576,Working!AG179,Working!AH179)</f>
        <v>113.2</v>
      </c>
      <c r="AJ179" s="60">
        <f>MATCH($AJ$3,'Cat-4'!$1:$1,0)</f>
        <v>144</v>
      </c>
      <c r="AK179" s="60">
        <f>INDEX('Cat-4'!$1:$1048576,Working!AG179,Working!AJ179)</f>
        <v>129.19999999999999</v>
      </c>
      <c r="AL179" s="146">
        <f t="shared" ref="AL179:AL181" si="168">AK179/AI179</f>
        <v>1.1413427561837455</v>
      </c>
      <c r="AM179" s="152">
        <f t="shared" ref="AM179:AM181" si="169">AL179</f>
        <v>1.1413427561837455</v>
      </c>
      <c r="AN179" s="146">
        <f t="shared" si="139"/>
        <v>3.9861111111111112</v>
      </c>
      <c r="AO179" s="169">
        <f>INDEX('EL&amp;SV'!$C$4:$G$50,MATCH(AF179,'EL&amp;SV'!$G$4:$G$50,0),MATCH(IF(P179&gt;5000000,"A",IF(N179&gt;2000000,"B",IF(N179&gt;500000,"C","D"))),'EL&amp;SV'!$C$4:$G$4,0))</f>
        <v>12</v>
      </c>
      <c r="AP179" s="171">
        <f>INDEX('EL&amp;SV'!$G$4:$K$50,MATCH(AF179,'EL&amp;SV'!$G$4:$G$50,0),MATCH(IF(N179&gt;5000000,"A",IF(N179&gt;2000000,"B",IF(N179&gt;500000,"C","D"))),'EL&amp;SV'!$G$4:$K$4,0))</f>
        <v>0.9</v>
      </c>
      <c r="AQ179" s="153">
        <f t="shared" ref="AQ179:AQ181" si="170">AM179*N179</f>
        <v>1643077.0318021199</v>
      </c>
      <c r="AR179" s="153">
        <f t="shared" ref="AR179:AR181" si="171">AQ179*(AP179/AO179)*(IF(AN179&gt;AO179,AO179,AN179))</f>
        <v>491211.57096584211</v>
      </c>
      <c r="AS179" s="153">
        <f t="shared" ref="AS179:AS181" si="172">AQ179-AR179</f>
        <v>1151865.4608362778</v>
      </c>
      <c r="AT179" s="60">
        <v>0.75</v>
      </c>
      <c r="AU179" s="153">
        <f t="shared" ref="AU179:AU181" si="173">AT179*AS179</f>
        <v>863899.09562720836</v>
      </c>
      <c r="AV179" s="153">
        <f t="shared" ref="AV179:AV181" si="174">IF((AQ179*(1-AP179))&gt;AU179,(AQ179*(1-AP179)),AU179)</f>
        <v>863899.09562720836</v>
      </c>
    </row>
    <row r="180" spans="1:48" x14ac:dyDescent="0.2">
      <c r="A180" s="82">
        <v>176</v>
      </c>
      <c r="B180" s="82" t="s">
        <v>1410</v>
      </c>
      <c r="C180" s="83"/>
      <c r="D180" s="84" t="s">
        <v>1068</v>
      </c>
      <c r="E180" s="85" t="s">
        <v>1217</v>
      </c>
      <c r="F180" s="86">
        <v>44796</v>
      </c>
      <c r="G180" s="86" t="s">
        <v>39</v>
      </c>
      <c r="H180" s="89"/>
      <c r="I180" s="89">
        <v>0.31666666666666665</v>
      </c>
      <c r="J180" s="84"/>
      <c r="K180" s="84"/>
      <c r="L180" s="87">
        <v>0</v>
      </c>
      <c r="M180" s="87">
        <v>1430160</v>
      </c>
      <c r="N180" s="87">
        <v>1430160</v>
      </c>
      <c r="O180" s="84"/>
      <c r="P180" s="84">
        <v>274211.95616438356</v>
      </c>
      <c r="Q180" s="84">
        <f t="shared" si="134"/>
        <v>274211.95616438356</v>
      </c>
      <c r="R180" s="84">
        <v>1155948.0438356164</v>
      </c>
      <c r="S180" s="87">
        <f t="shared" si="135"/>
        <v>0</v>
      </c>
      <c r="T180" s="150">
        <v>3</v>
      </c>
      <c r="U180" s="69">
        <v>365</v>
      </c>
      <c r="V180" s="70"/>
      <c r="W180" s="71" t="s">
        <v>1290</v>
      </c>
      <c r="X180" s="76">
        <f t="shared" si="167"/>
        <v>44774</v>
      </c>
      <c r="AF180" s="132" t="s">
        <v>2716</v>
      </c>
      <c r="AG180" s="60">
        <f>MATCH(AF180,'Cat-4'!$A:$A,0)</f>
        <v>644</v>
      </c>
      <c r="AH180" s="60">
        <f>MATCH(X180,'Cat-4'!$1:$1,0)</f>
        <v>128</v>
      </c>
      <c r="AI180" s="60">
        <f>INDEX('Cat-4'!$1:$1048576,Working!AG180,Working!AH180)</f>
        <v>134.9</v>
      </c>
      <c r="AJ180" s="60">
        <f>MATCH($AJ$3,'Cat-4'!$1:$1,0)</f>
        <v>144</v>
      </c>
      <c r="AK180" s="60">
        <f>INDEX('Cat-4'!$1:$1048576,Working!AG180,Working!AJ180)</f>
        <v>135.1</v>
      </c>
      <c r="AL180" s="146">
        <f t="shared" si="168"/>
        <v>1.0014825796886582</v>
      </c>
      <c r="AM180" s="152">
        <f t="shared" si="169"/>
        <v>1.0014825796886582</v>
      </c>
      <c r="AN180" s="146">
        <f t="shared" si="139"/>
        <v>1.4777777777777779</v>
      </c>
      <c r="AO180" s="169">
        <f>INDEX('EL&amp;SV'!$C$4:$G$50,MATCH(AF180,'EL&amp;SV'!$G$4:$G$50,0),MATCH(IF(P180&gt;5000000,"A",IF(N180&gt;2000000,"B",IF(N180&gt;500000,"C","D"))),'EL&amp;SV'!$C$4:$G$4,0))</f>
        <v>5</v>
      </c>
      <c r="AP180" s="171">
        <f>INDEX('EL&amp;SV'!$G$4:$K$50,MATCH(AF180,'EL&amp;SV'!$G$4:$G$50,0),MATCH(IF(N180&gt;5000000,"A",IF(N180&gt;2000000,"B",IF(N180&gt;500000,"C","D"))),'EL&amp;SV'!$G$4:$K$4,0))</f>
        <v>1</v>
      </c>
      <c r="AQ180" s="153">
        <f t="shared" si="170"/>
        <v>1432280.3261675313</v>
      </c>
      <c r="AR180" s="153">
        <f t="shared" si="171"/>
        <v>423318.40751173708</v>
      </c>
      <c r="AS180" s="153">
        <f t="shared" si="172"/>
        <v>1008961.9186557942</v>
      </c>
      <c r="AT180" s="60">
        <v>0.75</v>
      </c>
      <c r="AU180" s="153">
        <f t="shared" si="173"/>
        <v>756721.4389918457</v>
      </c>
      <c r="AV180" s="153">
        <f t="shared" si="174"/>
        <v>756721.4389918457</v>
      </c>
    </row>
    <row r="181" spans="1:48" x14ac:dyDescent="0.2">
      <c r="A181" s="82">
        <v>177</v>
      </c>
      <c r="B181" s="82" t="s">
        <v>1410</v>
      </c>
      <c r="C181" s="83"/>
      <c r="D181" s="84" t="s">
        <v>112</v>
      </c>
      <c r="E181" s="85" t="s">
        <v>1191</v>
      </c>
      <c r="F181" s="86">
        <v>44103</v>
      </c>
      <c r="G181" s="86" t="s">
        <v>37</v>
      </c>
      <c r="H181" s="89"/>
      <c r="I181" s="89">
        <v>6.3333333333333325E-2</v>
      </c>
      <c r="J181" s="84"/>
      <c r="K181" s="84"/>
      <c r="L181" s="87">
        <v>1425440</v>
      </c>
      <c r="M181" s="87"/>
      <c r="N181" s="87">
        <v>1425440</v>
      </c>
      <c r="O181" s="84">
        <v>135787.80493150683</v>
      </c>
      <c r="P181" s="84">
        <v>90277.866666666654</v>
      </c>
      <c r="Q181" s="84">
        <f t="shared" si="134"/>
        <v>226065.6715981735</v>
      </c>
      <c r="R181" s="84">
        <v>1199374.3284018266</v>
      </c>
      <c r="S181" s="87">
        <f t="shared" si="135"/>
        <v>1289652.1950684933</v>
      </c>
      <c r="T181" s="150">
        <v>15</v>
      </c>
      <c r="U181" s="69">
        <v>365</v>
      </c>
      <c r="V181" s="70"/>
      <c r="W181" s="71" t="s">
        <v>1290</v>
      </c>
      <c r="X181" s="76">
        <f t="shared" si="167"/>
        <v>44075</v>
      </c>
      <c r="AF181" s="132" t="s">
        <v>2736</v>
      </c>
      <c r="AG181" s="60">
        <f>MATCH(AF181,'Cat-4'!$A:$A,0)</f>
        <v>654</v>
      </c>
      <c r="AH181" s="60">
        <f>MATCH(X181,'Cat-4'!$1:$1,0)</f>
        <v>105</v>
      </c>
      <c r="AI181" s="60">
        <f>INDEX('Cat-4'!$1:$1048576,Working!AG181,Working!AH181)</f>
        <v>106.1</v>
      </c>
      <c r="AJ181" s="60">
        <f>MATCH($AJ$3,'Cat-4'!$1:$1,0)</f>
        <v>144</v>
      </c>
      <c r="AK181" s="60">
        <f>INDEX('Cat-4'!$1:$1048576,Working!AG181,Working!AJ181)</f>
        <v>113.8</v>
      </c>
      <c r="AL181" s="146">
        <f t="shared" si="168"/>
        <v>1.0725730442978323</v>
      </c>
      <c r="AM181" s="152">
        <f t="shared" si="169"/>
        <v>1.0725730442978323</v>
      </c>
      <c r="AN181" s="146">
        <f t="shared" si="139"/>
        <v>3.3777777777777778</v>
      </c>
      <c r="AO181" s="169">
        <f>INDEX('EL&amp;SV'!$C$4:$G$50,MATCH(AF181,'EL&amp;SV'!$G$4:$G$50,0),MATCH(IF(P181&gt;5000000,"A",IF(N181&gt;2000000,"B",IF(N181&gt;500000,"C","D"))),'EL&amp;SV'!$C$4:$G$4,0))</f>
        <v>8</v>
      </c>
      <c r="AP181" s="171">
        <f>INDEX('EL&amp;SV'!$G$4:$K$50,MATCH(AF181,'EL&amp;SV'!$G$4:$G$50,0),MATCH(IF(N181&gt;5000000,"A",IF(N181&gt;2000000,"B",IF(N181&gt;500000,"C","D"))),'EL&amp;SV'!$G$4:$K$4,0))</f>
        <v>1</v>
      </c>
      <c r="AQ181" s="153">
        <f t="shared" si="170"/>
        <v>1528888.5202639021</v>
      </c>
      <c r="AR181" s="153">
        <f t="shared" si="171"/>
        <v>645530.70855586976</v>
      </c>
      <c r="AS181" s="153">
        <f t="shared" si="172"/>
        <v>883357.81170803239</v>
      </c>
      <c r="AT181" s="60">
        <v>0.75</v>
      </c>
      <c r="AU181" s="153">
        <f t="shared" si="173"/>
        <v>662518.35878102435</v>
      </c>
      <c r="AV181" s="153">
        <f t="shared" si="174"/>
        <v>662518.35878102435</v>
      </c>
    </row>
    <row r="182" spans="1:48" hidden="1" x14ac:dyDescent="0.25">
      <c r="A182" s="82">
        <v>178</v>
      </c>
      <c r="B182" s="82" t="s">
        <v>1409</v>
      </c>
      <c r="C182" s="83"/>
      <c r="D182" s="84" t="s">
        <v>109</v>
      </c>
      <c r="E182" s="85" t="s">
        <v>124</v>
      </c>
      <c r="F182" s="86">
        <v>41708</v>
      </c>
      <c r="G182" s="86" t="s">
        <v>1349</v>
      </c>
      <c r="H182" s="89"/>
      <c r="I182" s="89">
        <v>1.1111111111111113E-2</v>
      </c>
      <c r="J182" s="84"/>
      <c r="K182" s="84"/>
      <c r="L182" s="87">
        <v>1405000</v>
      </c>
      <c r="M182" s="87"/>
      <c r="N182" s="87">
        <v>1405000</v>
      </c>
      <c r="O182" s="84">
        <v>125829.83257229834</v>
      </c>
      <c r="P182" s="84">
        <v>15611.111111111115</v>
      </c>
      <c r="Q182" s="84">
        <f t="shared" si="134"/>
        <v>141440.94368340945</v>
      </c>
      <c r="R182" s="84">
        <v>1263559.0563165906</v>
      </c>
      <c r="S182" s="87">
        <f t="shared" si="135"/>
        <v>1279170.1674277016</v>
      </c>
      <c r="T182" s="85">
        <v>90</v>
      </c>
      <c r="U182" s="69">
        <v>365</v>
      </c>
      <c r="V182" s="70"/>
      <c r="W182" s="71" t="s">
        <v>1290</v>
      </c>
      <c r="X182" s="76">
        <f t="shared" si="167"/>
        <v>41699</v>
      </c>
      <c r="AN182" s="146">
        <f t="shared" si="139"/>
        <v>9.9305555555555554</v>
      </c>
      <c r="AP182" s="60"/>
      <c r="AQ182" s="60"/>
      <c r="AU182" s="60"/>
      <c r="AV182" s="60"/>
    </row>
    <row r="183" spans="1:48" hidden="1" x14ac:dyDescent="0.25">
      <c r="A183" s="82">
        <v>179</v>
      </c>
      <c r="B183" s="82" t="s">
        <v>1409</v>
      </c>
      <c r="C183" s="83"/>
      <c r="D183" s="84" t="s">
        <v>28</v>
      </c>
      <c r="E183" s="85" t="s">
        <v>208</v>
      </c>
      <c r="F183" s="86">
        <v>40932</v>
      </c>
      <c r="G183" s="86" t="s">
        <v>1351</v>
      </c>
      <c r="H183" s="89"/>
      <c r="I183" s="89">
        <v>0</v>
      </c>
      <c r="J183" s="84"/>
      <c r="K183" s="84"/>
      <c r="L183" s="87">
        <v>1394948</v>
      </c>
      <c r="M183" s="87"/>
      <c r="N183" s="87">
        <v>1394948</v>
      </c>
      <c r="O183" s="84">
        <v>0</v>
      </c>
      <c r="P183" s="84">
        <v>0</v>
      </c>
      <c r="Q183" s="84">
        <f t="shared" si="134"/>
        <v>0</v>
      </c>
      <c r="R183" s="84">
        <v>1394948</v>
      </c>
      <c r="S183" s="87">
        <f t="shared" si="135"/>
        <v>1394948</v>
      </c>
      <c r="T183" s="85" t="s">
        <v>1290</v>
      </c>
      <c r="U183" s="69">
        <v>365</v>
      </c>
      <c r="V183" s="70"/>
      <c r="W183" s="71" t="s">
        <v>1290</v>
      </c>
      <c r="X183" s="76">
        <f t="shared" si="167"/>
        <v>40909</v>
      </c>
      <c r="AN183" s="146">
        <f t="shared" si="139"/>
        <v>12.058333333333334</v>
      </c>
      <c r="AP183" s="60"/>
      <c r="AQ183" s="60"/>
      <c r="AU183" s="60"/>
      <c r="AV183" s="60"/>
    </row>
    <row r="184" spans="1:48" x14ac:dyDescent="0.2">
      <c r="A184" s="82">
        <v>180</v>
      </c>
      <c r="B184" s="82" t="s">
        <v>1410</v>
      </c>
      <c r="C184" s="83" t="s">
        <v>54</v>
      </c>
      <c r="D184" s="84" t="s">
        <v>21</v>
      </c>
      <c r="E184" s="88" t="s">
        <v>55</v>
      </c>
      <c r="F184" s="86">
        <v>42085</v>
      </c>
      <c r="G184" s="86" t="s">
        <v>23</v>
      </c>
      <c r="H184" s="89">
        <v>2.375E-2</v>
      </c>
      <c r="I184" s="89">
        <v>4.0342465753424664E-2</v>
      </c>
      <c r="J184" s="84">
        <v>703869.10338852787</v>
      </c>
      <c r="K184" s="84">
        <v>613169.62006150407</v>
      </c>
      <c r="L184" s="87">
        <v>1317038.7234500321</v>
      </c>
      <c r="M184" s="87">
        <v>0</v>
      </c>
      <c r="N184" s="87">
        <v>1317038.7234500321</v>
      </c>
      <c r="O184" s="84">
        <v>241667.58493990655</v>
      </c>
      <c r="P184" s="84">
        <f>N184*I184/365*U184</f>
        <v>53132.589596717051</v>
      </c>
      <c r="Q184" s="84">
        <f t="shared" si="134"/>
        <v>294800.17453662358</v>
      </c>
      <c r="R184" s="84">
        <v>1022238.5489134085</v>
      </c>
      <c r="S184" s="87">
        <f t="shared" si="135"/>
        <v>1075371.1385101255</v>
      </c>
      <c r="T184" s="150">
        <v>40</v>
      </c>
      <c r="U184" s="69">
        <v>365</v>
      </c>
      <c r="V184" s="70"/>
      <c r="W184" s="71" t="s">
        <v>1290</v>
      </c>
      <c r="X184" s="76">
        <f>DATE(YEAR(F184),MONTH(F184),1)</f>
        <v>42064</v>
      </c>
      <c r="AF184" s="132" t="s">
        <v>2736</v>
      </c>
      <c r="AG184" s="60">
        <f>MATCH(AF184,'Cat-4'!$A:$A,0)</f>
        <v>654</v>
      </c>
      <c r="AH184" s="60">
        <f>MATCH(X184,'Cat-4'!$1:$1,0)</f>
        <v>39</v>
      </c>
      <c r="AI184" s="60">
        <f>INDEX('Cat-4'!$1:$1048576,Working!AG184,Working!AH184)</f>
        <v>104.5</v>
      </c>
      <c r="AJ184" s="60">
        <f>MATCH($AJ$3,'Cat-4'!$1:$1,0)</f>
        <v>144</v>
      </c>
      <c r="AK184" s="60">
        <f>INDEX('Cat-4'!$1:$1048576,Working!AG184,Working!AJ184)</f>
        <v>113.8</v>
      </c>
      <c r="AL184" s="146">
        <f t="shared" ref="AL184:AL185" si="175">AK184/AI184</f>
        <v>1.0889952153110047</v>
      </c>
      <c r="AM184" s="152">
        <f t="shared" ref="AM184:AM185" si="176">AL184</f>
        <v>1.0889952153110047</v>
      </c>
      <c r="AN184" s="146">
        <f t="shared" si="139"/>
        <v>8.8972222222222221</v>
      </c>
      <c r="AO184" s="169">
        <f>INDEX('EL&amp;SV'!$C$4:$G$50,MATCH(AF184,'EL&amp;SV'!$G$4:$G$50,0),MATCH(IF(P184&gt;5000000,"A",IF(N184&gt;2000000,"B",IF(N184&gt;500000,"C","D"))),'EL&amp;SV'!$C$4:$G$4,0))</f>
        <v>8</v>
      </c>
      <c r="AP184" s="171">
        <f>INDEX('EL&amp;SV'!$G$4:$K$50,MATCH(AF184,'EL&amp;SV'!$G$4:$G$50,0),MATCH(IF(N184&gt;5000000,"A",IF(N184&gt;2000000,"B",IF(N184&gt;500000,"C","D"))),'EL&amp;SV'!$G$4:$K$4,0))</f>
        <v>1</v>
      </c>
      <c r="AQ184" s="153">
        <f t="shared" ref="AQ184:AQ185" si="177">AM184*N184</f>
        <v>1434248.8682163984</v>
      </c>
      <c r="AR184" s="153">
        <f t="shared" ref="AR184:AR185" si="178">AQ184*(AP184/AO184)*(IF(AN184&gt;AO184,AO184,AN184))</f>
        <v>1434248.8682163984</v>
      </c>
      <c r="AS184" s="153">
        <f t="shared" ref="AS184:AS185" si="179">AQ184-AR184</f>
        <v>0</v>
      </c>
      <c r="AT184" s="60">
        <v>0.75</v>
      </c>
      <c r="AU184" s="153">
        <f t="shared" ref="AU184:AU185" si="180">AT184*AS184</f>
        <v>0</v>
      </c>
      <c r="AV184" s="153">
        <f t="shared" ref="AV184:AV185" si="181">IF((AQ184*(1-AP184))&gt;AU184,(AQ184*(1-AP184)),AU184)</f>
        <v>0</v>
      </c>
    </row>
    <row r="185" spans="1:48" x14ac:dyDescent="0.2">
      <c r="A185" s="82">
        <v>181</v>
      </c>
      <c r="B185" s="82" t="s">
        <v>1410</v>
      </c>
      <c r="C185" s="83"/>
      <c r="D185" s="84" t="s">
        <v>112</v>
      </c>
      <c r="E185" s="85" t="s">
        <v>1169</v>
      </c>
      <c r="F185" s="86">
        <v>43921</v>
      </c>
      <c r="G185" s="86" t="s">
        <v>36</v>
      </c>
      <c r="H185" s="89"/>
      <c r="I185" s="89">
        <v>6.3333333333333325E-2</v>
      </c>
      <c r="J185" s="84"/>
      <c r="K185" s="84"/>
      <c r="L185" s="87">
        <v>1289001</v>
      </c>
      <c r="M185" s="87"/>
      <c r="N185" s="87">
        <v>1289001</v>
      </c>
      <c r="O185" s="84">
        <v>163497.12227397261</v>
      </c>
      <c r="P185" s="84">
        <v>81636.73</v>
      </c>
      <c r="Q185" s="84">
        <f t="shared" si="134"/>
        <v>245133.85227397259</v>
      </c>
      <c r="R185" s="84">
        <v>1043867.1477260274</v>
      </c>
      <c r="S185" s="87">
        <f t="shared" si="135"/>
        <v>1125503.8777260273</v>
      </c>
      <c r="T185" s="150">
        <v>15</v>
      </c>
      <c r="U185" s="69">
        <v>365</v>
      </c>
      <c r="V185" s="70"/>
      <c r="W185" s="71" t="s">
        <v>1290</v>
      </c>
      <c r="X185" s="76">
        <f>DATE(YEAR(F185),MONTH(F185),1)</f>
        <v>43891</v>
      </c>
      <c r="AF185" s="132" t="s">
        <v>3028</v>
      </c>
      <c r="AG185" s="60">
        <f>MATCH(AF185,'Cat-4'!$A:$A,0)</f>
        <v>801</v>
      </c>
      <c r="AH185" s="60">
        <f>MATCH(X185,'Cat-4'!$1:$1,0)</f>
        <v>99</v>
      </c>
      <c r="AI185" s="60">
        <f>INDEX('Cat-4'!$1:$1048576,Working!AG185,Working!AH185)</f>
        <v>114.2</v>
      </c>
      <c r="AJ185" s="60">
        <f>MATCH($AJ$3,'Cat-4'!$1:$1,0)</f>
        <v>144</v>
      </c>
      <c r="AK185" s="60">
        <f>INDEX('Cat-4'!$1:$1048576,Working!AG185,Working!AJ185)</f>
        <v>115.4</v>
      </c>
      <c r="AL185" s="146">
        <f t="shared" si="175"/>
        <v>1.0105078809106831</v>
      </c>
      <c r="AM185" s="152">
        <f t="shared" si="176"/>
        <v>1.0105078809106831</v>
      </c>
      <c r="AN185" s="146">
        <f t="shared" si="139"/>
        <v>3.875</v>
      </c>
      <c r="AO185" s="169">
        <f>INDEX('EL&amp;SV'!$C$4:$G$50,MATCH(AF185,'EL&amp;SV'!$G$4:$G$50,0),MATCH(IF(P185&gt;5000000,"A",IF(N185&gt;2000000,"B",IF(N185&gt;500000,"C","D"))),'EL&amp;SV'!$C$4:$G$4,0))</f>
        <v>8</v>
      </c>
      <c r="AP185" s="171">
        <f>INDEX('EL&amp;SV'!$G$4:$K$50,MATCH(AF185,'EL&amp;SV'!$G$4:$G$50,0),MATCH(IF(N185&gt;5000000,"A",IF(N185&gt;2000000,"B",IF(N185&gt;500000,"C","D"))),'EL&amp;SV'!$G$4:$K$4,0))</f>
        <v>0.9</v>
      </c>
      <c r="AQ185" s="153">
        <f t="shared" si="177"/>
        <v>1302545.6690017513</v>
      </c>
      <c r="AR185" s="153">
        <f t="shared" si="178"/>
        <v>567828.50258045096</v>
      </c>
      <c r="AS185" s="153">
        <f t="shared" si="179"/>
        <v>734717.16642130038</v>
      </c>
      <c r="AT185" s="60">
        <v>0.75</v>
      </c>
      <c r="AU185" s="153">
        <f t="shared" si="180"/>
        <v>551037.87481597532</v>
      </c>
      <c r="AV185" s="153">
        <f t="shared" si="181"/>
        <v>551037.87481597532</v>
      </c>
    </row>
    <row r="186" spans="1:48" hidden="1" x14ac:dyDescent="0.25">
      <c r="A186" s="82">
        <v>182</v>
      </c>
      <c r="B186" s="82" t="s">
        <v>1409</v>
      </c>
      <c r="C186" s="83"/>
      <c r="D186" s="84" t="s">
        <v>28</v>
      </c>
      <c r="E186" s="85" t="s">
        <v>200</v>
      </c>
      <c r="F186" s="86">
        <v>40879</v>
      </c>
      <c r="G186" s="86" t="s">
        <v>1351</v>
      </c>
      <c r="H186" s="89"/>
      <c r="I186" s="89">
        <v>0</v>
      </c>
      <c r="J186" s="84"/>
      <c r="K186" s="84"/>
      <c r="L186" s="87">
        <v>1231432</v>
      </c>
      <c r="M186" s="87"/>
      <c r="N186" s="87">
        <v>1231432</v>
      </c>
      <c r="O186" s="84">
        <v>0</v>
      </c>
      <c r="P186" s="84">
        <v>0</v>
      </c>
      <c r="Q186" s="84">
        <f t="shared" si="134"/>
        <v>0</v>
      </c>
      <c r="R186" s="84">
        <v>1231432</v>
      </c>
      <c r="S186" s="87">
        <f t="shared" si="135"/>
        <v>1231432</v>
      </c>
      <c r="T186" s="85" t="s">
        <v>1290</v>
      </c>
      <c r="U186" s="69">
        <v>365</v>
      </c>
      <c r="V186" s="70"/>
      <c r="W186" s="71" t="s">
        <v>1290</v>
      </c>
      <c r="X186" s="76">
        <f>DATE(YEAR(F186),MONTH(F186),1)</f>
        <v>40878</v>
      </c>
      <c r="AN186" s="146">
        <f t="shared" si="139"/>
        <v>12.202777777777778</v>
      </c>
      <c r="AP186" s="60"/>
      <c r="AQ186" s="60"/>
      <c r="AU186" s="60"/>
      <c r="AV186" s="60"/>
    </row>
    <row r="187" spans="1:48" x14ac:dyDescent="0.2">
      <c r="A187" s="82">
        <v>183</v>
      </c>
      <c r="B187" s="82" t="s">
        <v>1410</v>
      </c>
      <c r="C187" s="83"/>
      <c r="D187" s="84" t="s">
        <v>112</v>
      </c>
      <c r="E187" s="85" t="s">
        <v>1287</v>
      </c>
      <c r="F187" s="86">
        <v>44597</v>
      </c>
      <c r="G187" s="86" t="s">
        <v>38</v>
      </c>
      <c r="H187" s="89"/>
      <c r="I187" s="89">
        <v>9.5000000000000001E-2</v>
      </c>
      <c r="J187" s="84"/>
      <c r="K187" s="84"/>
      <c r="L187" s="87">
        <v>1188142</v>
      </c>
      <c r="M187" s="87"/>
      <c r="N187" s="87">
        <v>1188142</v>
      </c>
      <c r="O187" s="84">
        <v>17008.334109589039</v>
      </c>
      <c r="P187" s="84">
        <v>112873.49</v>
      </c>
      <c r="Q187" s="84">
        <f t="shared" si="134"/>
        <v>129881.82410958904</v>
      </c>
      <c r="R187" s="84">
        <v>1058260.175890411</v>
      </c>
      <c r="S187" s="87">
        <f t="shared" si="135"/>
        <v>1171133.665890411</v>
      </c>
      <c r="T187" s="150">
        <v>10</v>
      </c>
      <c r="U187" s="69">
        <v>365</v>
      </c>
      <c r="V187" s="70"/>
      <c r="W187" s="71" t="s">
        <v>1290</v>
      </c>
      <c r="X187" s="76">
        <f t="shared" ref="X187:X189" si="182">DATE(YEAR(F187),MONTH(F187),1)</f>
        <v>44593</v>
      </c>
      <c r="AF187" s="132" t="s">
        <v>2871</v>
      </c>
      <c r="AG187" s="60">
        <f>MATCH(AF187,'Cat-4'!$A:$A,0)</f>
        <v>722</v>
      </c>
      <c r="AH187" s="60">
        <f>MATCH(X187,'Cat-4'!$1:$1,0)</f>
        <v>122</v>
      </c>
      <c r="AI187" s="60">
        <f>INDEX('Cat-4'!$1:$1048576,Working!AG187,Working!AH187)</f>
        <v>122</v>
      </c>
      <c r="AJ187" s="60">
        <f>MATCH($AJ$3,'Cat-4'!$1:$1,0)</f>
        <v>144</v>
      </c>
      <c r="AK187" s="60">
        <f>INDEX('Cat-4'!$1:$1048576,Working!AG187,Working!AJ187)</f>
        <v>129.19999999999999</v>
      </c>
      <c r="AL187" s="146">
        <f t="shared" ref="AL187:AL189" si="183">AK187/AI187</f>
        <v>1.0590163934426229</v>
      </c>
      <c r="AM187" s="152">
        <f t="shared" ref="AM187:AM189" si="184">AL187</f>
        <v>1.0590163934426229</v>
      </c>
      <c r="AN187" s="146">
        <f t="shared" si="139"/>
        <v>2.0277777777777777</v>
      </c>
      <c r="AO187" s="169">
        <f>INDEX('EL&amp;SV'!$C$4:$G$50,MATCH(AF187,'EL&amp;SV'!$G$4:$G$50,0),MATCH(IF(P187&gt;5000000,"A",IF(N187&gt;2000000,"B",IF(N187&gt;500000,"C","D"))),'EL&amp;SV'!$C$4:$G$4,0))</f>
        <v>12</v>
      </c>
      <c r="AP187" s="171">
        <f>INDEX('EL&amp;SV'!$G$4:$K$50,MATCH(AF187,'EL&amp;SV'!$G$4:$G$50,0),MATCH(IF(N187&gt;5000000,"A",IF(N187&gt;2000000,"B",IF(N187&gt;500000,"C","D"))),'EL&amp;SV'!$G$4:$K$4,0))</f>
        <v>0.9</v>
      </c>
      <c r="AQ187" s="153">
        <f t="shared" ref="AQ187:AQ189" si="185">AM187*N187</f>
        <v>1258261.8557377048</v>
      </c>
      <c r="AR187" s="153">
        <f t="shared" ref="AR187:AR189" si="186">AQ187*(AP187/AO187)*(IF(AN187&gt;AO187,AO187,AN187))</f>
        <v>191360.65722677592</v>
      </c>
      <c r="AS187" s="153">
        <f t="shared" ref="AS187:AS189" si="187">AQ187-AR187</f>
        <v>1066901.1985109288</v>
      </c>
      <c r="AT187" s="60">
        <v>0.75</v>
      </c>
      <c r="AU187" s="153">
        <f t="shared" ref="AU187:AU189" si="188">AT187*AS187</f>
        <v>800175.89888319653</v>
      </c>
      <c r="AV187" s="153">
        <f t="shared" ref="AV187:AV189" si="189">IF((AQ187*(1-AP187))&gt;AU187,(AQ187*(1-AP187)),AU187)</f>
        <v>800175.89888319653</v>
      </c>
    </row>
    <row r="188" spans="1:48" x14ac:dyDescent="0.2">
      <c r="A188" s="82">
        <v>184</v>
      </c>
      <c r="B188" s="82" t="s">
        <v>1410</v>
      </c>
      <c r="C188" s="84" t="s">
        <v>1292</v>
      </c>
      <c r="D188" s="84" t="s">
        <v>112</v>
      </c>
      <c r="E188" s="85" t="s">
        <v>1295</v>
      </c>
      <c r="F188" s="86">
        <v>44963</v>
      </c>
      <c r="G188" s="86" t="s">
        <v>39</v>
      </c>
      <c r="H188" s="89"/>
      <c r="I188" s="89">
        <v>6.3333333333333325E-2</v>
      </c>
      <c r="J188" s="84"/>
      <c r="K188" s="84"/>
      <c r="L188" s="87">
        <v>0</v>
      </c>
      <c r="M188" s="87">
        <v>1184956</v>
      </c>
      <c r="N188" s="87">
        <v>1184956</v>
      </c>
      <c r="O188" s="84"/>
      <c r="P188" s="84">
        <v>11102.875397260272</v>
      </c>
      <c r="Q188" s="84">
        <f t="shared" si="134"/>
        <v>11102.875397260272</v>
      </c>
      <c r="R188" s="84">
        <v>1173853.1246027397</v>
      </c>
      <c r="S188" s="87">
        <f t="shared" si="135"/>
        <v>0</v>
      </c>
      <c r="T188" s="150">
        <v>15</v>
      </c>
      <c r="U188" s="69">
        <v>365</v>
      </c>
      <c r="V188" s="70"/>
      <c r="W188" s="71" t="s">
        <v>1290</v>
      </c>
      <c r="X188" s="76">
        <f t="shared" si="182"/>
        <v>44958</v>
      </c>
      <c r="AF188" s="132" t="s">
        <v>2871</v>
      </c>
      <c r="AG188" s="60">
        <f>MATCH(AF188,'Cat-4'!$A:$A,0)</f>
        <v>722</v>
      </c>
      <c r="AH188" s="60">
        <f>MATCH(X188,'Cat-4'!$1:$1,0)</f>
        <v>134</v>
      </c>
      <c r="AI188" s="60">
        <f>INDEX('Cat-4'!$1:$1048576,Working!AG188,Working!AH188)</f>
        <v>127.7</v>
      </c>
      <c r="AJ188" s="60">
        <f>MATCH($AJ$3,'Cat-4'!$1:$1,0)</f>
        <v>144</v>
      </c>
      <c r="AK188" s="60">
        <f>INDEX('Cat-4'!$1:$1048576,Working!AG188,Working!AJ188)</f>
        <v>129.19999999999999</v>
      </c>
      <c r="AL188" s="146">
        <f t="shared" si="183"/>
        <v>1.0117462803445574</v>
      </c>
      <c r="AM188" s="152">
        <f t="shared" si="184"/>
        <v>1.0117462803445574</v>
      </c>
      <c r="AN188" s="146">
        <f t="shared" si="139"/>
        <v>1.0249999999999999</v>
      </c>
      <c r="AO188" s="169">
        <f>INDEX('EL&amp;SV'!$C$4:$G$50,MATCH(AF188,'EL&amp;SV'!$G$4:$G$50,0),MATCH(IF(P188&gt;5000000,"A",IF(N188&gt;2000000,"B",IF(N188&gt;500000,"C","D"))),'EL&amp;SV'!$C$4:$G$4,0))</f>
        <v>12</v>
      </c>
      <c r="AP188" s="171">
        <f>INDEX('EL&amp;SV'!$G$4:$K$50,MATCH(AF188,'EL&amp;SV'!$G$4:$G$50,0),MATCH(IF(N188&gt;5000000,"A",IF(N188&gt;2000000,"B",IF(N188&gt;500000,"C","D"))),'EL&amp;SV'!$G$4:$K$4,0))</f>
        <v>0.9</v>
      </c>
      <c r="AQ188" s="153">
        <f t="shared" si="185"/>
        <v>1198874.8253719653</v>
      </c>
      <c r="AR188" s="153">
        <f t="shared" si="186"/>
        <v>92163.502200469826</v>
      </c>
      <c r="AS188" s="153">
        <f t="shared" si="187"/>
        <v>1106711.3231714955</v>
      </c>
      <c r="AT188" s="60">
        <v>0.75</v>
      </c>
      <c r="AU188" s="153">
        <f t="shared" si="188"/>
        <v>830033.49237862159</v>
      </c>
      <c r="AV188" s="153">
        <f t="shared" si="189"/>
        <v>830033.49237862159</v>
      </c>
    </row>
    <row r="189" spans="1:48" x14ac:dyDescent="0.2">
      <c r="A189" s="82">
        <v>185</v>
      </c>
      <c r="B189" s="82" t="s">
        <v>1410</v>
      </c>
      <c r="C189" s="83"/>
      <c r="D189" s="84" t="s">
        <v>112</v>
      </c>
      <c r="E189" s="85" t="s">
        <v>362</v>
      </c>
      <c r="F189" s="86">
        <v>45016</v>
      </c>
      <c r="G189" s="86" t="s">
        <v>39</v>
      </c>
      <c r="H189" s="89"/>
      <c r="I189" s="89">
        <v>9.5000000000000001E-2</v>
      </c>
      <c r="J189" s="84"/>
      <c r="K189" s="84"/>
      <c r="L189" s="87">
        <v>0</v>
      </c>
      <c r="M189" s="87">
        <v>1161460</v>
      </c>
      <c r="N189" s="87">
        <v>1161460</v>
      </c>
      <c r="O189" s="84"/>
      <c r="P189" s="84">
        <v>302.29780821917808</v>
      </c>
      <c r="Q189" s="84">
        <f t="shared" si="134"/>
        <v>302.29780821917808</v>
      </c>
      <c r="R189" s="84">
        <v>1161157.7021917808</v>
      </c>
      <c r="S189" s="87">
        <f t="shared" si="135"/>
        <v>0</v>
      </c>
      <c r="T189" s="150">
        <v>10</v>
      </c>
      <c r="U189" s="69">
        <v>365</v>
      </c>
      <c r="V189" s="70"/>
      <c r="W189" s="71" t="s">
        <v>1290</v>
      </c>
      <c r="X189" s="76">
        <f t="shared" si="182"/>
        <v>44986</v>
      </c>
      <c r="AF189" s="132" t="s">
        <v>3114</v>
      </c>
      <c r="AG189" s="60">
        <f>MATCH(AF189,'Cat-4'!$A:$A,0)</f>
        <v>844</v>
      </c>
      <c r="AH189" s="60">
        <f>MATCH(X189,'Cat-4'!$1:$1,0)</f>
        <v>135</v>
      </c>
      <c r="AI189" s="60">
        <f>INDEX('Cat-4'!$1:$1048576,Working!AG189,Working!AH189)</f>
        <v>160.1</v>
      </c>
      <c r="AJ189" s="60">
        <f>MATCH($AJ$3,'Cat-4'!$1:$1,0)</f>
        <v>144</v>
      </c>
      <c r="AK189" s="60">
        <f>INDEX('Cat-4'!$1:$1048576,Working!AG189,Working!AJ189)</f>
        <v>160.30000000000001</v>
      </c>
      <c r="AL189" s="146">
        <f t="shared" si="183"/>
        <v>1.0012492192379763</v>
      </c>
      <c r="AM189" s="152">
        <f t="shared" si="184"/>
        <v>1.0012492192379763</v>
      </c>
      <c r="AN189" s="146">
        <f t="shared" si="139"/>
        <v>0.875</v>
      </c>
      <c r="AO189" s="169">
        <f>INDEX('EL&amp;SV'!$C$4:$G$50,MATCH(AF189,'EL&amp;SV'!$G$4:$G$50,0),MATCH(IF(P189&gt;5000000,"A",IF(N189&gt;2000000,"B",IF(N189&gt;500000,"C","D"))),'EL&amp;SV'!$C$4:$G$4,0))</f>
        <v>6</v>
      </c>
      <c r="AP189" s="171">
        <f>INDEX('EL&amp;SV'!$G$4:$K$50,MATCH(AF189,'EL&amp;SV'!$G$4:$G$50,0),MATCH(IF(N189&gt;5000000,"A",IF(N189&gt;2000000,"B",IF(N189&gt;500000,"C","D"))),'EL&amp;SV'!$G$4:$K$4,0))</f>
        <v>0.9</v>
      </c>
      <c r="AQ189" s="153">
        <f t="shared" si="185"/>
        <v>1162910.9181761399</v>
      </c>
      <c r="AR189" s="153">
        <f t="shared" si="186"/>
        <v>152632.05801061835</v>
      </c>
      <c r="AS189" s="153">
        <f t="shared" si="187"/>
        <v>1010278.8601655216</v>
      </c>
      <c r="AT189" s="60">
        <v>0.75</v>
      </c>
      <c r="AU189" s="153">
        <f t="shared" si="188"/>
        <v>757709.14512414124</v>
      </c>
      <c r="AV189" s="153">
        <f t="shared" si="189"/>
        <v>757709.14512414124</v>
      </c>
    </row>
    <row r="190" spans="1:48" hidden="1" x14ac:dyDescent="0.25">
      <c r="A190" s="82">
        <v>186</v>
      </c>
      <c r="B190" s="82" t="s">
        <v>1409</v>
      </c>
      <c r="C190" s="83"/>
      <c r="D190" s="84" t="s">
        <v>28</v>
      </c>
      <c r="E190" s="85" t="s">
        <v>227</v>
      </c>
      <c r="F190" s="86">
        <v>40085</v>
      </c>
      <c r="G190" s="86" t="s">
        <v>1353</v>
      </c>
      <c r="H190" s="89"/>
      <c r="I190" s="89">
        <v>0</v>
      </c>
      <c r="J190" s="84"/>
      <c r="K190" s="84"/>
      <c r="L190" s="87">
        <v>1150000</v>
      </c>
      <c r="M190" s="87"/>
      <c r="N190" s="87">
        <v>1150000</v>
      </c>
      <c r="O190" s="84">
        <v>0</v>
      </c>
      <c r="P190" s="84">
        <v>0</v>
      </c>
      <c r="Q190" s="84">
        <f t="shared" si="134"/>
        <v>0</v>
      </c>
      <c r="R190" s="84">
        <v>1150000</v>
      </c>
      <c r="S190" s="87">
        <f t="shared" si="135"/>
        <v>1150000</v>
      </c>
      <c r="T190" s="85" t="s">
        <v>1290</v>
      </c>
      <c r="U190" s="69">
        <v>365</v>
      </c>
      <c r="V190" s="70"/>
      <c r="W190" s="71" t="s">
        <v>1290</v>
      </c>
      <c r="X190" s="76">
        <f>DATE(YEAR(F190),MONTH(F190),1)</f>
        <v>40057</v>
      </c>
      <c r="AN190" s="146">
        <f t="shared" si="139"/>
        <v>14.377777777777778</v>
      </c>
      <c r="AP190" s="60"/>
      <c r="AQ190" s="60"/>
      <c r="AU190" s="60"/>
      <c r="AV190" s="60"/>
    </row>
    <row r="191" spans="1:48" x14ac:dyDescent="0.2">
      <c r="A191" s="82">
        <v>187</v>
      </c>
      <c r="B191" s="82" t="s">
        <v>1410</v>
      </c>
      <c r="C191" s="83"/>
      <c r="D191" s="84" t="s">
        <v>112</v>
      </c>
      <c r="E191" s="85" t="s">
        <v>467</v>
      </c>
      <c r="F191" s="86">
        <v>41000</v>
      </c>
      <c r="G191" s="86" t="s">
        <v>1350</v>
      </c>
      <c r="H191" s="89"/>
      <c r="I191" s="89">
        <v>0.198947488584474</v>
      </c>
      <c r="J191" s="84"/>
      <c r="K191" s="84"/>
      <c r="L191" s="87">
        <v>1149999.75</v>
      </c>
      <c r="M191" s="87"/>
      <c r="N191" s="87">
        <v>1149999.75</v>
      </c>
      <c r="O191" s="84">
        <v>1092499.7625</v>
      </c>
      <c r="P191" s="84">
        <v>0</v>
      </c>
      <c r="Q191" s="84">
        <f t="shared" si="134"/>
        <v>1092499.7625</v>
      </c>
      <c r="R191" s="84">
        <v>57499.987500000047</v>
      </c>
      <c r="S191" s="87">
        <f t="shared" si="135"/>
        <v>57499.987500000047</v>
      </c>
      <c r="T191" s="150">
        <v>8</v>
      </c>
      <c r="U191" s="69">
        <v>365</v>
      </c>
      <c r="V191" s="70"/>
      <c r="W191" s="71" t="s">
        <v>1290</v>
      </c>
      <c r="X191" s="76">
        <f>DATE(YEAR(F191),MONTH(F191),1)</f>
        <v>41000</v>
      </c>
      <c r="AF191" s="132" t="s">
        <v>3028</v>
      </c>
      <c r="AG191" s="60">
        <f>MATCH(AF191,'Cat-4'!$A:$A,0)</f>
        <v>801</v>
      </c>
      <c r="AH191" s="60">
        <f>MATCH(X191,'Cat-4'!$1:$1,0)</f>
        <v>4</v>
      </c>
      <c r="AI191" s="60">
        <f>INDEX('Cat-4'!$1:$1048576,Working!AG191,Working!AH191)</f>
        <v>102</v>
      </c>
      <c r="AJ191" s="60">
        <f>MATCH($AJ$3,'Cat-4'!$1:$1,0)</f>
        <v>144</v>
      </c>
      <c r="AK191" s="60">
        <f>INDEX('Cat-4'!$1:$1048576,Working!AG191,Working!AJ191)</f>
        <v>115.4</v>
      </c>
      <c r="AL191" s="146">
        <f>AK191/AI191</f>
        <v>1.1313725490196078</v>
      </c>
      <c r="AM191" s="152">
        <f>AL191</f>
        <v>1.1313725490196078</v>
      </c>
      <c r="AN191" s="146">
        <f t="shared" si="139"/>
        <v>11.872222222222222</v>
      </c>
      <c r="AO191" s="169">
        <f>INDEX('EL&amp;SV'!$C$4:$G$50,MATCH(AF191,'EL&amp;SV'!$G$4:$G$50,0),MATCH(IF(P191&gt;5000000,"A",IF(N191&gt;2000000,"B",IF(N191&gt;500000,"C","D"))),'EL&amp;SV'!$C$4:$G$4,0))</f>
        <v>8</v>
      </c>
      <c r="AP191" s="171">
        <f>INDEX('EL&amp;SV'!$G$4:$K$50,MATCH(AF191,'EL&amp;SV'!$G$4:$G$50,0),MATCH(IF(N191&gt;5000000,"A",IF(N191&gt;2000000,"B",IF(N191&gt;500000,"C","D"))),'EL&amp;SV'!$G$4:$K$4,0))</f>
        <v>0.9</v>
      </c>
      <c r="AQ191" s="153">
        <f>AM191*N191</f>
        <v>1301078.1485294118</v>
      </c>
      <c r="AR191" s="153">
        <f>AQ191*(AP191/AO191)*(IF(AN191&gt;AO191,AO191,AN191))</f>
        <v>1170970.3336764707</v>
      </c>
      <c r="AS191" s="153">
        <f>AQ191-AR191</f>
        <v>130107.81485294108</v>
      </c>
      <c r="AT191" s="60">
        <v>0.75</v>
      </c>
      <c r="AU191" s="153">
        <f>AT191*AS191</f>
        <v>97580.861139705812</v>
      </c>
      <c r="AV191" s="153">
        <f>IF((AQ191*(1-AP191))&gt;AU191,(AQ191*(1-AP191)),AU191)</f>
        <v>130107.81485294114</v>
      </c>
    </row>
    <row r="192" spans="1:48" hidden="1" x14ac:dyDescent="0.25">
      <c r="A192" s="82">
        <v>188</v>
      </c>
      <c r="B192" s="82" t="s">
        <v>1409</v>
      </c>
      <c r="C192" s="83" t="s">
        <v>94</v>
      </c>
      <c r="D192" s="84" t="s">
        <v>26</v>
      </c>
      <c r="E192" s="90" t="s">
        <v>101</v>
      </c>
      <c r="F192" s="86">
        <v>44693</v>
      </c>
      <c r="G192" s="86" t="s">
        <v>39</v>
      </c>
      <c r="H192" s="91"/>
      <c r="I192" s="91" t="e">
        <f>95/W192/100</f>
        <v>#VALUE!</v>
      </c>
      <c r="J192" s="84"/>
      <c r="K192" s="84"/>
      <c r="L192" s="87">
        <v>0</v>
      </c>
      <c r="M192" s="87">
        <v>1142240</v>
      </c>
      <c r="N192" s="87">
        <v>1142240</v>
      </c>
      <c r="O192" s="84">
        <v>0</v>
      </c>
      <c r="P192" s="84" t="e">
        <f>N192*I192/365*U192</f>
        <v>#VALUE!</v>
      </c>
      <c r="Q192" s="84" t="e">
        <f t="shared" si="134"/>
        <v>#VALUE!</v>
      </c>
      <c r="R192" s="84">
        <v>1100094.0551426515</v>
      </c>
      <c r="S192" s="87">
        <f t="shared" si="135"/>
        <v>0</v>
      </c>
      <c r="T192" s="85"/>
      <c r="U192" s="69">
        <v>365</v>
      </c>
      <c r="V192" s="70"/>
      <c r="W192" s="71" t="s">
        <v>1290</v>
      </c>
      <c r="X192" s="76">
        <f t="shared" ref="X192:X194" si="190">DATE(YEAR(F192),MONTH(F192),1)</f>
        <v>44682</v>
      </c>
      <c r="AN192" s="146">
        <f t="shared" si="139"/>
        <v>1.7583333333333333</v>
      </c>
      <c r="AP192" s="60"/>
      <c r="AQ192" s="60"/>
      <c r="AU192" s="60"/>
      <c r="AV192" s="60"/>
    </row>
    <row r="193" spans="1:48" hidden="1" x14ac:dyDescent="0.25">
      <c r="A193" s="82">
        <v>189</v>
      </c>
      <c r="B193" s="82" t="s">
        <v>1409</v>
      </c>
      <c r="C193" s="83"/>
      <c r="D193" s="84" t="s">
        <v>28</v>
      </c>
      <c r="E193" s="85" t="s">
        <v>218</v>
      </c>
      <c r="F193" s="86">
        <v>40973</v>
      </c>
      <c r="G193" s="86" t="s">
        <v>1351</v>
      </c>
      <c r="H193" s="89"/>
      <c r="I193" s="89">
        <v>0</v>
      </c>
      <c r="J193" s="84"/>
      <c r="K193" s="84"/>
      <c r="L193" s="87">
        <v>1119590</v>
      </c>
      <c r="M193" s="87"/>
      <c r="N193" s="87">
        <v>1119590</v>
      </c>
      <c r="O193" s="84">
        <v>0</v>
      </c>
      <c r="P193" s="84">
        <v>0</v>
      </c>
      <c r="Q193" s="84">
        <f t="shared" si="134"/>
        <v>0</v>
      </c>
      <c r="R193" s="84">
        <v>1119590</v>
      </c>
      <c r="S193" s="87">
        <f t="shared" si="135"/>
        <v>1119590</v>
      </c>
      <c r="T193" s="85" t="s">
        <v>1290</v>
      </c>
      <c r="U193" s="69">
        <v>365</v>
      </c>
      <c r="V193" s="70"/>
      <c r="W193" s="71" t="s">
        <v>1290</v>
      </c>
      <c r="X193" s="76">
        <f t="shared" si="190"/>
        <v>40969</v>
      </c>
      <c r="AN193" s="146">
        <f t="shared" si="139"/>
        <v>11.944444444444445</v>
      </c>
      <c r="AP193" s="60"/>
      <c r="AQ193" s="60"/>
      <c r="AU193" s="60"/>
      <c r="AV193" s="60"/>
    </row>
    <row r="194" spans="1:48" hidden="1" x14ac:dyDescent="0.25">
      <c r="A194" s="82">
        <v>190</v>
      </c>
      <c r="B194" s="82" t="s">
        <v>1409</v>
      </c>
      <c r="C194" s="83"/>
      <c r="D194" s="84" t="s">
        <v>28</v>
      </c>
      <c r="E194" s="85" t="s">
        <v>150</v>
      </c>
      <c r="F194" s="86">
        <v>40334</v>
      </c>
      <c r="G194" s="86" t="s">
        <v>1352</v>
      </c>
      <c r="H194" s="89"/>
      <c r="I194" s="89">
        <v>0</v>
      </c>
      <c r="J194" s="84"/>
      <c r="K194" s="84"/>
      <c r="L194" s="87">
        <v>1119292</v>
      </c>
      <c r="M194" s="87"/>
      <c r="N194" s="87">
        <v>1119292</v>
      </c>
      <c r="O194" s="84">
        <v>0</v>
      </c>
      <c r="P194" s="84">
        <v>0</v>
      </c>
      <c r="Q194" s="84">
        <f t="shared" si="134"/>
        <v>0</v>
      </c>
      <c r="R194" s="84">
        <v>1119292</v>
      </c>
      <c r="S194" s="87">
        <f t="shared" si="135"/>
        <v>1119292</v>
      </c>
      <c r="T194" s="85" t="s">
        <v>1290</v>
      </c>
      <c r="U194" s="69">
        <v>365</v>
      </c>
      <c r="V194" s="70"/>
      <c r="W194" s="71" t="s">
        <v>1290</v>
      </c>
      <c r="X194" s="76">
        <f t="shared" si="190"/>
        <v>40330</v>
      </c>
      <c r="AN194" s="146">
        <f t="shared" si="139"/>
        <v>13.694444444444445</v>
      </c>
      <c r="AP194" s="60"/>
      <c r="AQ194" s="60"/>
      <c r="AU194" s="60"/>
      <c r="AV194" s="60"/>
    </row>
    <row r="195" spans="1:48" x14ac:dyDescent="0.2">
      <c r="A195" s="82">
        <v>191</v>
      </c>
      <c r="B195" s="82" t="s">
        <v>1410</v>
      </c>
      <c r="C195" s="83"/>
      <c r="D195" s="84" t="s">
        <v>111</v>
      </c>
      <c r="E195" s="85" t="s">
        <v>256</v>
      </c>
      <c r="F195" s="86">
        <v>41000</v>
      </c>
      <c r="G195" s="86" t="s">
        <v>1350</v>
      </c>
      <c r="H195" s="89"/>
      <c r="I195" s="89">
        <v>2.0606979091564524E-2</v>
      </c>
      <c r="J195" s="84"/>
      <c r="K195" s="84"/>
      <c r="L195" s="87">
        <v>1100000</v>
      </c>
      <c r="M195" s="87"/>
      <c r="N195" s="87">
        <v>1100000</v>
      </c>
      <c r="O195" s="84">
        <v>364969.68997837062</v>
      </c>
      <c r="P195" s="84">
        <v>22667.677000720978</v>
      </c>
      <c r="Q195" s="84">
        <f t="shared" si="134"/>
        <v>387637.3669790916</v>
      </c>
      <c r="R195" s="84">
        <v>712362.63302090834</v>
      </c>
      <c r="S195" s="87">
        <f t="shared" si="135"/>
        <v>735030.31002162932</v>
      </c>
      <c r="T195" s="150">
        <v>40</v>
      </c>
      <c r="U195" s="69">
        <v>365</v>
      </c>
      <c r="V195" s="70"/>
      <c r="W195" s="71" t="s">
        <v>1290</v>
      </c>
      <c r="X195" s="76">
        <f>DATE(YEAR(F195),MONTH(F195),1)</f>
        <v>41000</v>
      </c>
      <c r="AF195" s="132" t="s">
        <v>2764</v>
      </c>
      <c r="AG195" s="60">
        <f>MATCH(AF195,'Cat-4'!$A:$A,0)</f>
        <v>668</v>
      </c>
      <c r="AH195" s="60">
        <f>MATCH(X195,'Cat-4'!$1:$1,0)</f>
        <v>4</v>
      </c>
      <c r="AI195" s="60">
        <f>INDEX('Cat-4'!$1:$1048576,Working!AG195,Working!AH195)</f>
        <v>104.4</v>
      </c>
      <c r="AJ195" s="60">
        <f>MATCH($AJ$3,'Cat-4'!$1:$1,0)</f>
        <v>144</v>
      </c>
      <c r="AK195" s="60">
        <f>INDEX('Cat-4'!$1:$1048576,Working!AG195,Working!AJ195)</f>
        <v>141.69999999999999</v>
      </c>
      <c r="AL195" s="146">
        <f>AK195/AI195</f>
        <v>1.3572796934865898</v>
      </c>
      <c r="AM195" s="152">
        <f>AL195</f>
        <v>1.3572796934865898</v>
      </c>
      <c r="AN195" s="146">
        <f t="shared" si="139"/>
        <v>11.872222222222222</v>
      </c>
      <c r="AO195" s="169">
        <f>INDEX('EL&amp;SV'!$C$4:$G$50,MATCH(AF195,'EL&amp;SV'!$G$4:$G$50,0),MATCH(IF(P195&gt;5000000,"A",IF(N195&gt;2000000,"B",IF(N195&gt;500000,"C","D"))),'EL&amp;SV'!$C$4:$G$4,0))</f>
        <v>12</v>
      </c>
      <c r="AP195" s="171">
        <f>INDEX('EL&amp;SV'!$G$4:$K$50,MATCH(AF195,'EL&amp;SV'!$G$4:$G$50,0),MATCH(IF(N195&gt;5000000,"A",IF(N195&gt;2000000,"B",IF(N195&gt;500000,"C","D"))),'EL&amp;SV'!$G$4:$K$4,0))</f>
        <v>0.9</v>
      </c>
      <c r="AQ195" s="153">
        <f>AM195*N195</f>
        <v>1493007.6628352487</v>
      </c>
      <c r="AR195" s="153">
        <f>AQ195*(AP195/AO195)*(IF(AN195&gt;AO195,AO195,AN195))</f>
        <v>1329398.9064495526</v>
      </c>
      <c r="AS195" s="153">
        <f>AQ195-AR195</f>
        <v>163608.75638569612</v>
      </c>
      <c r="AT195" s="60">
        <v>0.75</v>
      </c>
      <c r="AU195" s="153">
        <f>AT195*AS195</f>
        <v>122706.56728927209</v>
      </c>
      <c r="AV195" s="153">
        <f>IF((AQ195*(1-AP195))&gt;AU195,(AQ195*(1-AP195)),AU195)</f>
        <v>149300.76628352483</v>
      </c>
    </row>
    <row r="196" spans="1:48" hidden="1" x14ac:dyDescent="0.25">
      <c r="A196" s="82">
        <v>192</v>
      </c>
      <c r="B196" s="82" t="s">
        <v>1409</v>
      </c>
      <c r="C196" s="83"/>
      <c r="D196" s="84" t="s">
        <v>28</v>
      </c>
      <c r="E196" s="85" t="s">
        <v>217</v>
      </c>
      <c r="F196" s="86">
        <v>40968</v>
      </c>
      <c r="G196" s="86" t="s">
        <v>1351</v>
      </c>
      <c r="H196" s="89"/>
      <c r="I196" s="89">
        <v>0</v>
      </c>
      <c r="J196" s="84"/>
      <c r="K196" s="84"/>
      <c r="L196" s="87">
        <v>1094702</v>
      </c>
      <c r="M196" s="87"/>
      <c r="N196" s="87">
        <v>1094702</v>
      </c>
      <c r="O196" s="84">
        <v>0</v>
      </c>
      <c r="P196" s="84">
        <v>0</v>
      </c>
      <c r="Q196" s="84">
        <f t="shared" si="134"/>
        <v>0</v>
      </c>
      <c r="R196" s="84">
        <v>1094702</v>
      </c>
      <c r="S196" s="87">
        <f t="shared" si="135"/>
        <v>1094702</v>
      </c>
      <c r="T196" s="85" t="s">
        <v>1290</v>
      </c>
      <c r="U196" s="69">
        <v>365</v>
      </c>
      <c r="V196" s="70"/>
      <c r="W196" s="71" t="s">
        <v>1290</v>
      </c>
      <c r="X196" s="76">
        <f>DATE(YEAR(F196),MONTH(F196),1)</f>
        <v>40940</v>
      </c>
      <c r="AN196" s="146">
        <f t="shared" si="139"/>
        <v>11.958333333333334</v>
      </c>
      <c r="AP196" s="60"/>
      <c r="AQ196" s="60"/>
      <c r="AU196" s="60"/>
      <c r="AV196" s="60"/>
    </row>
    <row r="197" spans="1:48" x14ac:dyDescent="0.2">
      <c r="A197" s="82">
        <v>193</v>
      </c>
      <c r="B197" s="82" t="s">
        <v>1410</v>
      </c>
      <c r="C197" s="83"/>
      <c r="D197" s="84" t="s">
        <v>112</v>
      </c>
      <c r="E197" s="85"/>
      <c r="F197" s="86">
        <v>42014</v>
      </c>
      <c r="G197" s="86" t="s">
        <v>23</v>
      </c>
      <c r="H197" s="89"/>
      <c r="I197" s="89">
        <v>9.5000000000000001E-2</v>
      </c>
      <c r="J197" s="84"/>
      <c r="K197" s="84"/>
      <c r="L197" s="87">
        <v>1051199.5</v>
      </c>
      <c r="M197" s="87"/>
      <c r="N197" s="87">
        <v>1051199.5</v>
      </c>
      <c r="O197" s="84">
        <v>721209.25695890409</v>
      </c>
      <c r="P197" s="84">
        <v>99863.952499999999</v>
      </c>
      <c r="Q197" s="84">
        <f t="shared" ref="Q197:Q260" si="191">O197+P197</f>
        <v>821073.20945890411</v>
      </c>
      <c r="R197" s="84">
        <v>230126.29054109589</v>
      </c>
      <c r="S197" s="87">
        <f t="shared" ref="S197:S260" si="192">L197-O197</f>
        <v>329990.24304109591</v>
      </c>
      <c r="T197" s="150">
        <v>10</v>
      </c>
      <c r="U197" s="69">
        <v>365</v>
      </c>
      <c r="V197" s="70"/>
      <c r="W197" s="71" t="s">
        <v>1290</v>
      </c>
      <c r="X197" s="76">
        <f>DATE(YEAR(F197),MONTH(F197),1)</f>
        <v>42005</v>
      </c>
      <c r="AF197" s="132" t="s">
        <v>3114</v>
      </c>
      <c r="AG197" s="60">
        <f>MATCH(AF197,'Cat-4'!$A:$A,0)</f>
        <v>844</v>
      </c>
      <c r="AH197" s="60">
        <f>MATCH(X197,'Cat-4'!$1:$1,0)</f>
        <v>37</v>
      </c>
      <c r="AI197" s="60">
        <f>INDEX('Cat-4'!$1:$1048576,Working!AG197,Working!AH197)</f>
        <v>117.7</v>
      </c>
      <c r="AJ197" s="60">
        <f>MATCH($AJ$3,'Cat-4'!$1:$1,0)</f>
        <v>144</v>
      </c>
      <c r="AK197" s="60">
        <f>INDEX('Cat-4'!$1:$1048576,Working!AG197,Working!AJ197)</f>
        <v>160.30000000000001</v>
      </c>
      <c r="AL197" s="146">
        <f>AK197/AI197</f>
        <v>1.3619371282922685</v>
      </c>
      <c r="AM197" s="152">
        <f>AL197</f>
        <v>1.3619371282922685</v>
      </c>
      <c r="AN197" s="146">
        <f t="shared" si="139"/>
        <v>9.0972222222222214</v>
      </c>
      <c r="AO197" s="169">
        <f>INDEX('EL&amp;SV'!$C$4:$G$50,MATCH(AF197,'EL&amp;SV'!$G$4:$G$50,0),MATCH(IF(P197&gt;5000000,"A",IF(N197&gt;2000000,"B",IF(N197&gt;500000,"C","D"))),'EL&amp;SV'!$C$4:$G$4,0))</f>
        <v>6</v>
      </c>
      <c r="AP197" s="171">
        <f>INDEX('EL&amp;SV'!$G$4:$K$50,MATCH(AF197,'EL&amp;SV'!$G$4:$G$50,0),MATCH(IF(N197&gt;5000000,"A",IF(N197&gt;2000000,"B",IF(N197&gt;500000,"C","D"))),'EL&amp;SV'!$G$4:$K$4,0))</f>
        <v>0.9</v>
      </c>
      <c r="AQ197" s="153">
        <f>AM197*N197</f>
        <v>1431667.6282922686</v>
      </c>
      <c r="AR197" s="153">
        <f>AQ197*(AP197/AO197)*(IF(AN197&gt;AO197,AO197,AN197))</f>
        <v>1288500.8654630417</v>
      </c>
      <c r="AS197" s="153">
        <f>AQ197-AR197</f>
        <v>143166.76282922691</v>
      </c>
      <c r="AT197" s="60">
        <v>0.75</v>
      </c>
      <c r="AU197" s="153">
        <f>AT197*AS197</f>
        <v>107375.07212192018</v>
      </c>
      <c r="AV197" s="153">
        <f>IF((AQ197*(1-AP197))&gt;AU197,(AQ197*(1-AP197)),AU197)</f>
        <v>143166.76282922682</v>
      </c>
    </row>
    <row r="198" spans="1:48" hidden="1" x14ac:dyDescent="0.25">
      <c r="A198" s="82">
        <v>194</v>
      </c>
      <c r="B198" s="82" t="s">
        <v>1409</v>
      </c>
      <c r="C198" s="83"/>
      <c r="D198" s="84" t="s">
        <v>28</v>
      </c>
      <c r="E198" s="85" t="s">
        <v>192</v>
      </c>
      <c r="F198" s="86">
        <v>40855</v>
      </c>
      <c r="G198" s="86" t="s">
        <v>1351</v>
      </c>
      <c r="H198" s="89"/>
      <c r="I198" s="89">
        <v>0</v>
      </c>
      <c r="J198" s="84"/>
      <c r="K198" s="84"/>
      <c r="L198" s="87">
        <v>1042114</v>
      </c>
      <c r="M198" s="87"/>
      <c r="N198" s="87">
        <v>1042114</v>
      </c>
      <c r="O198" s="84">
        <v>0</v>
      </c>
      <c r="P198" s="84">
        <v>0</v>
      </c>
      <c r="Q198" s="84">
        <f t="shared" si="191"/>
        <v>0</v>
      </c>
      <c r="R198" s="84">
        <v>1042114</v>
      </c>
      <c r="S198" s="87">
        <f t="shared" si="192"/>
        <v>1042114</v>
      </c>
      <c r="T198" s="85" t="s">
        <v>1290</v>
      </c>
      <c r="U198" s="69">
        <v>365</v>
      </c>
      <c r="V198" s="70"/>
      <c r="W198" s="71" t="s">
        <v>1290</v>
      </c>
      <c r="X198" s="76">
        <f t="shared" ref="X198:X199" si="193">DATE(YEAR(F198),MONTH(F198),1)</f>
        <v>40848</v>
      </c>
      <c r="AN198" s="146">
        <f t="shared" ref="AN198:AN261" si="194">YEARFRAC(F198,$AN$3)</f>
        <v>12.269444444444444</v>
      </c>
      <c r="AP198" s="60"/>
      <c r="AQ198" s="60"/>
      <c r="AU198" s="60"/>
      <c r="AV198" s="60"/>
    </row>
    <row r="199" spans="1:48" hidden="1" x14ac:dyDescent="0.25">
      <c r="A199" s="82">
        <v>195</v>
      </c>
      <c r="B199" s="82" t="s">
        <v>1409</v>
      </c>
      <c r="C199" s="83"/>
      <c r="D199" s="84" t="s">
        <v>28</v>
      </c>
      <c r="E199" s="85" t="s">
        <v>213</v>
      </c>
      <c r="F199" s="86">
        <v>40960</v>
      </c>
      <c r="G199" s="86" t="s">
        <v>1351</v>
      </c>
      <c r="H199" s="89"/>
      <c r="I199" s="89">
        <v>0</v>
      </c>
      <c r="J199" s="84"/>
      <c r="K199" s="84"/>
      <c r="L199" s="87">
        <v>1018474</v>
      </c>
      <c r="M199" s="87"/>
      <c r="N199" s="87">
        <v>1018474</v>
      </c>
      <c r="O199" s="84">
        <v>0</v>
      </c>
      <c r="P199" s="84">
        <v>0</v>
      </c>
      <c r="Q199" s="84">
        <f t="shared" si="191"/>
        <v>0</v>
      </c>
      <c r="R199" s="84">
        <v>1018474</v>
      </c>
      <c r="S199" s="87">
        <f t="shared" si="192"/>
        <v>1018474</v>
      </c>
      <c r="T199" s="85" t="s">
        <v>1290</v>
      </c>
      <c r="U199" s="69">
        <v>365</v>
      </c>
      <c r="V199" s="70"/>
      <c r="W199" s="71" t="s">
        <v>1290</v>
      </c>
      <c r="X199" s="76">
        <f t="shared" si="193"/>
        <v>40940</v>
      </c>
      <c r="AN199" s="146">
        <f t="shared" si="194"/>
        <v>11.983333333333333</v>
      </c>
      <c r="AP199" s="60"/>
      <c r="AQ199" s="60"/>
      <c r="AU199" s="60"/>
      <c r="AV199" s="60"/>
    </row>
    <row r="200" spans="1:48" x14ac:dyDescent="0.2">
      <c r="A200" s="82">
        <v>196</v>
      </c>
      <c r="B200" s="82" t="s">
        <v>1410</v>
      </c>
      <c r="C200" s="83"/>
      <c r="D200" s="84" t="s">
        <v>112</v>
      </c>
      <c r="E200" s="85" t="s">
        <v>1190</v>
      </c>
      <c r="F200" s="86">
        <v>44095</v>
      </c>
      <c r="G200" s="86" t="s">
        <v>37</v>
      </c>
      <c r="H200" s="89"/>
      <c r="I200" s="89">
        <v>0.2</v>
      </c>
      <c r="J200" s="84"/>
      <c r="K200" s="84"/>
      <c r="L200" s="87">
        <v>1003000</v>
      </c>
      <c r="M200" s="87"/>
      <c r="N200" s="87">
        <v>1003000</v>
      </c>
      <c r="O200" s="84">
        <v>306121.09589041094</v>
      </c>
      <c r="P200" s="84">
        <v>200600</v>
      </c>
      <c r="Q200" s="84">
        <f t="shared" si="191"/>
        <v>506721.09589041094</v>
      </c>
      <c r="R200" s="84">
        <v>496278.90410958906</v>
      </c>
      <c r="S200" s="87">
        <f t="shared" si="192"/>
        <v>696878.90410958906</v>
      </c>
      <c r="T200" s="150">
        <v>5</v>
      </c>
      <c r="U200" s="69">
        <v>365</v>
      </c>
      <c r="V200" s="70"/>
      <c r="W200" s="71" t="s">
        <v>1290</v>
      </c>
      <c r="X200" s="76">
        <f>DATE(YEAR(F200),MONTH(F200),1)</f>
        <v>44075</v>
      </c>
      <c r="AF200" s="132" t="s">
        <v>2722</v>
      </c>
      <c r="AG200" s="60">
        <f>MATCH(AF200,'Cat-4'!$A:$A,0)</f>
        <v>647</v>
      </c>
      <c r="AH200" s="60">
        <f>MATCH(X200,'Cat-4'!$1:$1,0)</f>
        <v>105</v>
      </c>
      <c r="AI200" s="60">
        <f>INDEX('Cat-4'!$1:$1048576,Working!AG200,Working!AH200)</f>
        <v>94.5</v>
      </c>
      <c r="AJ200" s="60">
        <f>MATCH($AJ$3,'Cat-4'!$1:$1,0)</f>
        <v>144</v>
      </c>
      <c r="AK200" s="60">
        <f>INDEX('Cat-4'!$1:$1048576,Working!AG200,Working!AJ200)</f>
        <v>94.2</v>
      </c>
      <c r="AL200" s="146">
        <f>AK200/AI200</f>
        <v>0.99682539682539684</v>
      </c>
      <c r="AM200" s="152">
        <f>AL200</f>
        <v>0.99682539682539684</v>
      </c>
      <c r="AN200" s="146">
        <f t="shared" si="194"/>
        <v>3.4</v>
      </c>
      <c r="AO200" s="169">
        <f>INDEX('EL&amp;SV'!$C$4:$G$50,MATCH(AF200,'EL&amp;SV'!$G$4:$G$50,0),MATCH(IF(P200&gt;5000000,"A",IF(N200&gt;2000000,"B",IF(N200&gt;500000,"C","D"))),'EL&amp;SV'!$C$4:$G$4,0))</f>
        <v>5</v>
      </c>
      <c r="AP200" s="171">
        <f>INDEX('EL&amp;SV'!$G$4:$K$50,MATCH(AF200,'EL&amp;SV'!$G$4:$G$50,0),MATCH(IF(N200&gt;5000000,"A",IF(N200&gt;2000000,"B",IF(N200&gt;500000,"C","D"))),'EL&amp;SV'!$G$4:$K$4,0))</f>
        <v>1</v>
      </c>
      <c r="AQ200" s="153">
        <f>AM200*N200</f>
        <v>999815.87301587302</v>
      </c>
      <c r="AR200" s="153">
        <f>AQ200*(AP200/AO200)*(IF(AN200&gt;AO200,AO200,AN200))</f>
        <v>679874.79365079373</v>
      </c>
      <c r="AS200" s="153">
        <f>AQ200-AR200</f>
        <v>319941.07936507929</v>
      </c>
      <c r="AT200" s="60">
        <v>0.75</v>
      </c>
      <c r="AU200" s="153">
        <f>AT200*AS200</f>
        <v>239955.80952380947</v>
      </c>
      <c r="AV200" s="153">
        <f>IF((AQ200*(1-AP200))&gt;AU200,(AQ200*(1-AP200)),AU200)</f>
        <v>239955.80952380947</v>
      </c>
    </row>
    <row r="201" spans="1:48" hidden="1" x14ac:dyDescent="0.25">
      <c r="A201" s="82">
        <v>197</v>
      </c>
      <c r="B201" s="82" t="s">
        <v>1409</v>
      </c>
      <c r="C201" s="83"/>
      <c r="D201" s="84" t="s">
        <v>28</v>
      </c>
      <c r="E201" s="85" t="s">
        <v>169</v>
      </c>
      <c r="F201" s="86">
        <v>40767</v>
      </c>
      <c r="G201" s="86" t="s">
        <v>1351</v>
      </c>
      <c r="H201" s="89"/>
      <c r="I201" s="89">
        <v>0</v>
      </c>
      <c r="J201" s="84"/>
      <c r="K201" s="84"/>
      <c r="L201" s="87">
        <v>981866</v>
      </c>
      <c r="M201" s="87"/>
      <c r="N201" s="87">
        <v>981866</v>
      </c>
      <c r="O201" s="84">
        <v>0</v>
      </c>
      <c r="P201" s="84">
        <v>0</v>
      </c>
      <c r="Q201" s="84">
        <f t="shared" si="191"/>
        <v>0</v>
      </c>
      <c r="R201" s="84">
        <v>981866</v>
      </c>
      <c r="S201" s="87">
        <f t="shared" si="192"/>
        <v>981866</v>
      </c>
      <c r="T201" s="85" t="s">
        <v>1290</v>
      </c>
      <c r="U201" s="69">
        <v>365</v>
      </c>
      <c r="V201" s="70"/>
      <c r="W201" s="71" t="s">
        <v>1290</v>
      </c>
      <c r="X201" s="76">
        <f t="shared" ref="X201:X204" si="195">DATE(YEAR(F201),MONTH(F201),1)</f>
        <v>40756</v>
      </c>
      <c r="AN201" s="146">
        <f t="shared" si="194"/>
        <v>12.508333333333333</v>
      </c>
      <c r="AP201" s="60"/>
      <c r="AQ201" s="60"/>
      <c r="AU201" s="60"/>
      <c r="AV201" s="60"/>
    </row>
    <row r="202" spans="1:48" hidden="1" x14ac:dyDescent="0.25">
      <c r="A202" s="82">
        <v>198</v>
      </c>
      <c r="B202" s="82" t="s">
        <v>1409</v>
      </c>
      <c r="C202" s="83"/>
      <c r="D202" s="84" t="s">
        <v>28</v>
      </c>
      <c r="E202" s="85" t="s">
        <v>172</v>
      </c>
      <c r="F202" s="86">
        <v>40767</v>
      </c>
      <c r="G202" s="86" t="s">
        <v>1351</v>
      </c>
      <c r="H202" s="89"/>
      <c r="I202" s="89">
        <v>0</v>
      </c>
      <c r="J202" s="84"/>
      <c r="K202" s="84"/>
      <c r="L202" s="87">
        <v>981866</v>
      </c>
      <c r="M202" s="87"/>
      <c r="N202" s="87">
        <v>981866</v>
      </c>
      <c r="O202" s="84">
        <v>0</v>
      </c>
      <c r="P202" s="84">
        <v>0</v>
      </c>
      <c r="Q202" s="84">
        <f t="shared" si="191"/>
        <v>0</v>
      </c>
      <c r="R202" s="84">
        <v>981866</v>
      </c>
      <c r="S202" s="87">
        <f t="shared" si="192"/>
        <v>981866</v>
      </c>
      <c r="T202" s="85" t="s">
        <v>1290</v>
      </c>
      <c r="U202" s="69">
        <v>365</v>
      </c>
      <c r="V202" s="70"/>
      <c r="W202" s="71" t="s">
        <v>1290</v>
      </c>
      <c r="X202" s="76">
        <f t="shared" si="195"/>
        <v>40756</v>
      </c>
      <c r="AN202" s="146">
        <f t="shared" si="194"/>
        <v>12.508333333333333</v>
      </c>
      <c r="AP202" s="60"/>
      <c r="AQ202" s="60"/>
      <c r="AU202" s="60"/>
      <c r="AV202" s="60"/>
    </row>
    <row r="203" spans="1:48" hidden="1" x14ac:dyDescent="0.25">
      <c r="A203" s="82">
        <v>199</v>
      </c>
      <c r="B203" s="82" t="s">
        <v>1409</v>
      </c>
      <c r="C203" s="83"/>
      <c r="D203" s="84" t="s">
        <v>28</v>
      </c>
      <c r="E203" s="85" t="s">
        <v>180</v>
      </c>
      <c r="F203" s="86">
        <v>40808</v>
      </c>
      <c r="G203" s="86" t="s">
        <v>1351</v>
      </c>
      <c r="H203" s="89"/>
      <c r="I203" s="89">
        <v>0</v>
      </c>
      <c r="J203" s="84"/>
      <c r="K203" s="84"/>
      <c r="L203" s="87">
        <v>981866</v>
      </c>
      <c r="M203" s="87"/>
      <c r="N203" s="87">
        <v>981866</v>
      </c>
      <c r="O203" s="84">
        <v>0</v>
      </c>
      <c r="P203" s="84">
        <v>0</v>
      </c>
      <c r="Q203" s="84">
        <f t="shared" si="191"/>
        <v>0</v>
      </c>
      <c r="R203" s="84">
        <v>981866</v>
      </c>
      <c r="S203" s="87">
        <f t="shared" si="192"/>
        <v>981866</v>
      </c>
      <c r="T203" s="85" t="s">
        <v>1290</v>
      </c>
      <c r="U203" s="69">
        <v>365</v>
      </c>
      <c r="V203" s="70"/>
      <c r="W203" s="71" t="s">
        <v>1290</v>
      </c>
      <c r="X203" s="76">
        <f t="shared" si="195"/>
        <v>40787</v>
      </c>
      <c r="AN203" s="146">
        <f t="shared" si="194"/>
        <v>12.397222222222222</v>
      </c>
      <c r="AP203" s="60"/>
      <c r="AQ203" s="60"/>
      <c r="AU203" s="60"/>
      <c r="AV203" s="60"/>
    </row>
    <row r="204" spans="1:48" hidden="1" x14ac:dyDescent="0.25">
      <c r="A204" s="82">
        <v>200</v>
      </c>
      <c r="B204" s="82" t="s">
        <v>1409</v>
      </c>
      <c r="C204" s="83"/>
      <c r="D204" s="84" t="s">
        <v>28</v>
      </c>
      <c r="E204" s="85" t="s">
        <v>168</v>
      </c>
      <c r="F204" s="86">
        <v>40767</v>
      </c>
      <c r="G204" s="86" t="s">
        <v>1351</v>
      </c>
      <c r="H204" s="89"/>
      <c r="I204" s="89">
        <v>0</v>
      </c>
      <c r="J204" s="84"/>
      <c r="K204" s="84"/>
      <c r="L204" s="87">
        <v>968945</v>
      </c>
      <c r="M204" s="87"/>
      <c r="N204" s="87">
        <v>968945</v>
      </c>
      <c r="O204" s="84">
        <v>0</v>
      </c>
      <c r="P204" s="84">
        <v>0</v>
      </c>
      <c r="Q204" s="84">
        <f t="shared" si="191"/>
        <v>0</v>
      </c>
      <c r="R204" s="84">
        <v>968945</v>
      </c>
      <c r="S204" s="87">
        <f t="shared" si="192"/>
        <v>968945</v>
      </c>
      <c r="T204" s="85" t="s">
        <v>1290</v>
      </c>
      <c r="U204" s="69">
        <v>365</v>
      </c>
      <c r="V204" s="70"/>
      <c r="W204" s="71" t="s">
        <v>1290</v>
      </c>
      <c r="X204" s="76">
        <f t="shared" si="195"/>
        <v>40756</v>
      </c>
      <c r="AN204" s="146">
        <f t="shared" si="194"/>
        <v>12.508333333333333</v>
      </c>
      <c r="AP204" s="60"/>
      <c r="AQ204" s="60"/>
      <c r="AU204" s="60"/>
      <c r="AV204" s="60"/>
    </row>
    <row r="205" spans="1:48" x14ac:dyDescent="0.2">
      <c r="A205" s="82">
        <v>201</v>
      </c>
      <c r="B205" s="82" t="s">
        <v>1410</v>
      </c>
      <c r="C205" s="83"/>
      <c r="D205" s="84" t="s">
        <v>114</v>
      </c>
      <c r="E205" s="85" t="s">
        <v>1217</v>
      </c>
      <c r="F205" s="86">
        <v>44893</v>
      </c>
      <c r="G205" s="86" t="s">
        <v>39</v>
      </c>
      <c r="H205" s="89"/>
      <c r="I205" s="89">
        <v>0.11874999999999999</v>
      </c>
      <c r="J205" s="84"/>
      <c r="K205" s="84"/>
      <c r="L205" s="87">
        <v>0</v>
      </c>
      <c r="M205" s="87">
        <v>949800</v>
      </c>
      <c r="N205" s="87">
        <v>949800</v>
      </c>
      <c r="O205" s="84"/>
      <c r="P205" s="84">
        <v>38317.273972602743</v>
      </c>
      <c r="Q205" s="84">
        <f t="shared" si="191"/>
        <v>38317.273972602743</v>
      </c>
      <c r="R205" s="84">
        <v>911482.72602739721</v>
      </c>
      <c r="S205" s="87">
        <f t="shared" si="192"/>
        <v>0</v>
      </c>
      <c r="T205" s="150">
        <v>8</v>
      </c>
      <c r="U205" s="69">
        <v>365</v>
      </c>
      <c r="V205" s="70"/>
      <c r="W205" s="71" t="s">
        <v>1290</v>
      </c>
      <c r="X205" s="76">
        <f>DATE(YEAR(F205),MONTH(F205),1)</f>
        <v>44866</v>
      </c>
      <c r="AF205" s="132" t="s">
        <v>3028</v>
      </c>
      <c r="AG205" s="60">
        <f>MATCH(AF205,'Cat-4'!$A:$A,0)</f>
        <v>801</v>
      </c>
      <c r="AH205" s="60">
        <f>MATCH(X205,'Cat-4'!$1:$1,0)</f>
        <v>131</v>
      </c>
      <c r="AI205" s="60">
        <f>INDEX('Cat-4'!$1:$1048576,Working!AG205,Working!AH205)</f>
        <v>117.2</v>
      </c>
      <c r="AJ205" s="60">
        <f>MATCH($AJ$3,'Cat-4'!$1:$1,0)</f>
        <v>144</v>
      </c>
      <c r="AK205" s="60">
        <f>INDEX('Cat-4'!$1:$1048576,Working!AG205,Working!AJ205)</f>
        <v>115.4</v>
      </c>
      <c r="AL205" s="146">
        <f>AK205/AI205</f>
        <v>0.98464163822525597</v>
      </c>
      <c r="AM205" s="152">
        <f>AL205</f>
        <v>0.98464163822525597</v>
      </c>
      <c r="AN205" s="146">
        <f t="shared" si="194"/>
        <v>1.2138888888888888</v>
      </c>
      <c r="AO205" s="169">
        <f>INDEX('EL&amp;SV'!$C$4:$G$50,MATCH(AF205,'EL&amp;SV'!$G$4:$G$50,0),MATCH(IF(P205&gt;5000000,"A",IF(N205&gt;2000000,"B",IF(N205&gt;500000,"C","D"))),'EL&amp;SV'!$C$4:$G$4,0))</f>
        <v>8</v>
      </c>
      <c r="AP205" s="171">
        <f>INDEX('EL&amp;SV'!$G$4:$K$50,MATCH(AF205,'EL&amp;SV'!$G$4:$G$50,0),MATCH(IF(N205&gt;5000000,"A",IF(N205&gt;2000000,"B",IF(N205&gt;500000,"C","D"))),'EL&amp;SV'!$G$4:$K$4,0))</f>
        <v>0.9</v>
      </c>
      <c r="AQ205" s="153">
        <f>AM205*N205</f>
        <v>935212.62798634812</v>
      </c>
      <c r="AR205" s="153">
        <f>AQ205*(AP205/AO205)*(IF(AN205&gt;AO205,AO205,AN205))</f>
        <v>127714.97450938565</v>
      </c>
      <c r="AS205" s="153">
        <f>AQ205-AR205</f>
        <v>807497.65347696247</v>
      </c>
      <c r="AT205" s="60">
        <v>0.75</v>
      </c>
      <c r="AU205" s="153">
        <f>AT205*AS205</f>
        <v>605623.24010772188</v>
      </c>
      <c r="AV205" s="153">
        <f>IF((AQ205*(1-AP205))&gt;AU205,(AQ205*(1-AP205)),AU205)</f>
        <v>605623.24010772188</v>
      </c>
    </row>
    <row r="206" spans="1:48" hidden="1" x14ac:dyDescent="0.25">
      <c r="A206" s="82">
        <v>202</v>
      </c>
      <c r="B206" s="82" t="s">
        <v>1409</v>
      </c>
      <c r="C206" s="83"/>
      <c r="D206" s="84" t="s">
        <v>28</v>
      </c>
      <c r="E206" s="85" t="s">
        <v>211</v>
      </c>
      <c r="F206" s="86">
        <v>40938</v>
      </c>
      <c r="G206" s="86" t="s">
        <v>1351</v>
      </c>
      <c r="H206" s="89"/>
      <c r="I206" s="89">
        <v>0</v>
      </c>
      <c r="J206" s="84"/>
      <c r="K206" s="84"/>
      <c r="L206" s="87">
        <v>932102</v>
      </c>
      <c r="M206" s="87"/>
      <c r="N206" s="87">
        <v>932102</v>
      </c>
      <c r="O206" s="84">
        <v>0</v>
      </c>
      <c r="P206" s="84">
        <v>0</v>
      </c>
      <c r="Q206" s="84">
        <f t="shared" si="191"/>
        <v>0</v>
      </c>
      <c r="R206" s="84">
        <v>932102</v>
      </c>
      <c r="S206" s="87">
        <f t="shared" si="192"/>
        <v>932102</v>
      </c>
      <c r="T206" s="85" t="s">
        <v>1290</v>
      </c>
      <c r="U206" s="69">
        <v>365</v>
      </c>
      <c r="V206" s="70"/>
      <c r="W206" s="71" t="s">
        <v>1290</v>
      </c>
      <c r="X206" s="76">
        <f>DATE(YEAR(F206),MONTH(F206),1)</f>
        <v>40909</v>
      </c>
      <c r="AN206" s="146">
        <f t="shared" si="194"/>
        <v>12.041666666666666</v>
      </c>
      <c r="AP206" s="60"/>
      <c r="AQ206" s="60"/>
      <c r="AU206" s="60"/>
      <c r="AV206" s="60"/>
    </row>
    <row r="207" spans="1:48" x14ac:dyDescent="0.2">
      <c r="A207" s="82">
        <v>203</v>
      </c>
      <c r="B207" s="82" t="s">
        <v>1410</v>
      </c>
      <c r="C207" s="83"/>
      <c r="D207" s="84" t="s">
        <v>114</v>
      </c>
      <c r="E207" s="85" t="s">
        <v>1307</v>
      </c>
      <c r="F207" s="86">
        <v>44995</v>
      </c>
      <c r="G207" s="86" t="s">
        <v>39</v>
      </c>
      <c r="H207" s="89"/>
      <c r="I207" s="89">
        <v>0.11874999999999999</v>
      </c>
      <c r="J207" s="84"/>
      <c r="K207" s="84"/>
      <c r="L207" s="87">
        <v>0</v>
      </c>
      <c r="M207" s="87">
        <v>928020.64</v>
      </c>
      <c r="N207" s="87">
        <v>928020.64</v>
      </c>
      <c r="O207" s="84"/>
      <c r="P207" s="84">
        <v>6642.3395123287683</v>
      </c>
      <c r="Q207" s="84">
        <f t="shared" si="191"/>
        <v>6642.3395123287683</v>
      </c>
      <c r="R207" s="84">
        <v>921378.30048767128</v>
      </c>
      <c r="S207" s="87">
        <f t="shared" si="192"/>
        <v>0</v>
      </c>
      <c r="T207" s="150">
        <v>8</v>
      </c>
      <c r="U207" s="69">
        <v>365</v>
      </c>
      <c r="V207" s="70"/>
      <c r="W207" s="71" t="s">
        <v>1290</v>
      </c>
      <c r="X207" s="76">
        <f>DATE(YEAR(F207),MONTH(F207),1)</f>
        <v>44986</v>
      </c>
      <c r="AF207" s="132" t="s">
        <v>3028</v>
      </c>
      <c r="AG207" s="60">
        <f>MATCH(AF207,'Cat-4'!$A:$A,0)</f>
        <v>801</v>
      </c>
      <c r="AH207" s="60">
        <f>MATCH(X207,'Cat-4'!$1:$1,0)</f>
        <v>135</v>
      </c>
      <c r="AI207" s="60">
        <f>INDEX('Cat-4'!$1:$1048576,Working!AG207,Working!AH207)</f>
        <v>117</v>
      </c>
      <c r="AJ207" s="60">
        <f>MATCH($AJ$3,'Cat-4'!$1:$1,0)</f>
        <v>144</v>
      </c>
      <c r="AK207" s="60">
        <f>INDEX('Cat-4'!$1:$1048576,Working!AG207,Working!AJ207)</f>
        <v>115.4</v>
      </c>
      <c r="AL207" s="146">
        <f>AK207/AI207</f>
        <v>0.98632478632478637</v>
      </c>
      <c r="AM207" s="152">
        <f>AL207</f>
        <v>0.98632478632478637</v>
      </c>
      <c r="AN207" s="146">
        <f t="shared" si="194"/>
        <v>0.93055555555555558</v>
      </c>
      <c r="AO207" s="169">
        <f>INDEX('EL&amp;SV'!$C$4:$G$50,MATCH(AF207,'EL&amp;SV'!$G$4:$G$50,0),MATCH(IF(P207&gt;5000000,"A",IF(N207&gt;2000000,"B",IF(N207&gt;500000,"C","D"))),'EL&amp;SV'!$C$4:$G$4,0))</f>
        <v>8</v>
      </c>
      <c r="AP207" s="171">
        <f>INDEX('EL&amp;SV'!$G$4:$K$50,MATCH(AF207,'EL&amp;SV'!$G$4:$G$50,0),MATCH(IF(N207&gt;5000000,"A",IF(N207&gt;2000000,"B",IF(N207&gt;500000,"C","D"))),'EL&amp;SV'!$G$4:$K$4,0))</f>
        <v>0.9</v>
      </c>
      <c r="AQ207" s="153">
        <f>AM207*N207</f>
        <v>915329.75945299154</v>
      </c>
      <c r="AR207" s="153">
        <f>AQ207*(AP207/AO207)*(IF(AN207&gt;AO207,AO207,AN207))</f>
        <v>95823.584192735056</v>
      </c>
      <c r="AS207" s="153">
        <f>AQ207-AR207</f>
        <v>819506.17526025651</v>
      </c>
      <c r="AT207" s="60">
        <v>0.75</v>
      </c>
      <c r="AU207" s="153">
        <f>AT207*AS207</f>
        <v>614629.63144519238</v>
      </c>
      <c r="AV207" s="153">
        <f>IF((AQ207*(1-AP207))&gt;AU207,(AQ207*(1-AP207)),AU207)</f>
        <v>614629.63144519238</v>
      </c>
    </row>
    <row r="208" spans="1:48" hidden="1" x14ac:dyDescent="0.25">
      <c r="A208" s="82">
        <v>204</v>
      </c>
      <c r="B208" s="82" t="s">
        <v>1409</v>
      </c>
      <c r="C208" s="83"/>
      <c r="D208" s="84" t="s">
        <v>110</v>
      </c>
      <c r="E208" s="85" t="s">
        <v>248</v>
      </c>
      <c r="F208" s="86">
        <v>41000</v>
      </c>
      <c r="G208" s="86" t="s">
        <v>1350</v>
      </c>
      <c r="H208" s="89"/>
      <c r="I208" s="89">
        <v>0.85556493150684931</v>
      </c>
      <c r="J208" s="84"/>
      <c r="K208" s="84"/>
      <c r="L208" s="87">
        <v>923850</v>
      </c>
      <c r="M208" s="87"/>
      <c r="N208" s="87">
        <v>923850</v>
      </c>
      <c r="O208" s="84">
        <v>877657.5</v>
      </c>
      <c r="P208" s="84">
        <v>0</v>
      </c>
      <c r="Q208" s="84">
        <f t="shared" si="191"/>
        <v>877657.5</v>
      </c>
      <c r="R208" s="84">
        <v>46192.5</v>
      </c>
      <c r="S208" s="87">
        <f t="shared" si="192"/>
        <v>46192.5</v>
      </c>
      <c r="T208" s="85">
        <v>3</v>
      </c>
      <c r="U208" s="69">
        <v>365</v>
      </c>
      <c r="V208" s="70"/>
      <c r="W208" s="71" t="s">
        <v>1290</v>
      </c>
      <c r="X208" s="76">
        <f>DATE(YEAR(F208),MONTH(F208),1)</f>
        <v>41000</v>
      </c>
      <c r="AN208" s="146">
        <f t="shared" si="194"/>
        <v>11.872222222222222</v>
      </c>
      <c r="AP208" s="60"/>
      <c r="AQ208" s="60"/>
      <c r="AU208" s="60"/>
      <c r="AV208" s="60"/>
    </row>
    <row r="209" spans="1:48" x14ac:dyDescent="0.2">
      <c r="A209" s="82">
        <v>205</v>
      </c>
      <c r="B209" s="82" t="s">
        <v>1410</v>
      </c>
      <c r="C209" s="83"/>
      <c r="D209" s="84" t="s">
        <v>112</v>
      </c>
      <c r="E209" s="85" t="s">
        <v>470</v>
      </c>
      <c r="F209" s="86">
        <v>41533</v>
      </c>
      <c r="G209" s="86" t="s">
        <v>1349</v>
      </c>
      <c r="H209" s="89"/>
      <c r="I209" s="89">
        <v>0.12046823356591993</v>
      </c>
      <c r="J209" s="84"/>
      <c r="K209" s="84"/>
      <c r="L209" s="87">
        <v>916586</v>
      </c>
      <c r="M209" s="87"/>
      <c r="N209" s="87">
        <v>916586</v>
      </c>
      <c r="O209" s="84">
        <v>870756.97610207286</v>
      </c>
      <c r="P209" s="84">
        <v>0</v>
      </c>
      <c r="Q209" s="84">
        <f t="shared" si="191"/>
        <v>870756.97610207286</v>
      </c>
      <c r="R209" s="84">
        <v>45829.023897927138</v>
      </c>
      <c r="S209" s="87">
        <f t="shared" si="192"/>
        <v>45829.023897927138</v>
      </c>
      <c r="T209" s="150">
        <v>8</v>
      </c>
      <c r="U209" s="69">
        <v>365</v>
      </c>
      <c r="V209" s="70"/>
      <c r="W209" s="71" t="s">
        <v>1290</v>
      </c>
      <c r="X209" s="76">
        <f t="shared" ref="X209:X210" si="196">DATE(YEAR(F209),MONTH(F209),1)</f>
        <v>41518</v>
      </c>
      <c r="AF209" s="132" t="s">
        <v>3032</v>
      </c>
      <c r="AG209" s="60">
        <f>MATCH(AF209,'Cat-4'!$A:$A,0)</f>
        <v>803</v>
      </c>
      <c r="AH209" s="60">
        <f>MATCH(X209,'Cat-4'!$1:$1,0)</f>
        <v>21</v>
      </c>
      <c r="AI209" s="60">
        <f>INDEX('Cat-4'!$1:$1048576,Working!AG209,Working!AH209)</f>
        <v>120.8</v>
      </c>
      <c r="AJ209" s="60">
        <f>MATCH($AJ$3,'Cat-4'!$1:$1,0)</f>
        <v>144</v>
      </c>
      <c r="AK209" s="60">
        <f>INDEX('Cat-4'!$1:$1048576,Working!AG209,Working!AJ209)</f>
        <v>126.1</v>
      </c>
      <c r="AL209" s="146">
        <f t="shared" ref="AL209:AL210" si="197">AK209/AI209</f>
        <v>1.0438741721854305</v>
      </c>
      <c r="AM209" s="152">
        <f t="shared" ref="AM209:AM210" si="198">AL209</f>
        <v>1.0438741721854305</v>
      </c>
      <c r="AN209" s="146">
        <f t="shared" si="194"/>
        <v>10.41388888888889</v>
      </c>
      <c r="AO209" s="169">
        <f>INDEX('EL&amp;SV'!$C$4:$G$50,MATCH(AF209,'EL&amp;SV'!$G$4:$G$50,0),MATCH(IF(P209&gt;5000000,"A",IF(N209&gt;2000000,"B",IF(N209&gt;500000,"C","D"))),'EL&amp;SV'!$C$4:$G$4,0))</f>
        <v>10</v>
      </c>
      <c r="AP209" s="171">
        <f>INDEX('EL&amp;SV'!$G$4:$K$50,MATCH(AF209,'EL&amp;SV'!$G$4:$G$50,0),MATCH(IF(N209&gt;5000000,"A",IF(N209&gt;2000000,"B",IF(N209&gt;500000,"C","D"))),'EL&amp;SV'!$G$4:$K$4,0))</f>
        <v>0.9</v>
      </c>
      <c r="AQ209" s="153">
        <f t="shared" ref="AQ209:AQ210" si="199">AM209*N209</f>
        <v>956800.45198675501</v>
      </c>
      <c r="AR209" s="153">
        <f t="shared" ref="AR209:AR210" si="200">AQ209*(AP209/AO209)*(IF(AN209&gt;AO209,AO209,AN209))</f>
        <v>861120.40678807942</v>
      </c>
      <c r="AS209" s="153">
        <f t="shared" ref="AS209:AS210" si="201">AQ209-AR209</f>
        <v>95680.045198675594</v>
      </c>
      <c r="AT209" s="60">
        <v>0.75</v>
      </c>
      <c r="AU209" s="153">
        <f t="shared" ref="AU209:AU210" si="202">AT209*AS209</f>
        <v>71760.033899006696</v>
      </c>
      <c r="AV209" s="153">
        <f t="shared" ref="AV209:AV210" si="203">IF((AQ209*(1-AP209))&gt;AU209,(AQ209*(1-AP209)),AU209)</f>
        <v>95680.045198675478</v>
      </c>
    </row>
    <row r="210" spans="1:48" x14ac:dyDescent="0.2">
      <c r="A210" s="82">
        <v>206</v>
      </c>
      <c r="B210" s="82" t="s">
        <v>1410</v>
      </c>
      <c r="C210" s="83"/>
      <c r="D210" s="84" t="s">
        <v>112</v>
      </c>
      <c r="E210" s="85" t="s">
        <v>1119</v>
      </c>
      <c r="F210" s="86">
        <v>43553</v>
      </c>
      <c r="G210" s="86" t="s">
        <v>35</v>
      </c>
      <c r="H210" s="89"/>
      <c r="I210" s="89">
        <v>6.3333333333333325E-2</v>
      </c>
      <c r="J210" s="84"/>
      <c r="K210" s="84"/>
      <c r="L210" s="87">
        <v>914500</v>
      </c>
      <c r="M210" s="87"/>
      <c r="N210" s="87">
        <v>914500</v>
      </c>
      <c r="O210" s="84">
        <v>174231.0410958904</v>
      </c>
      <c r="P210" s="84">
        <v>57918.333333333328</v>
      </c>
      <c r="Q210" s="84">
        <f t="shared" si="191"/>
        <v>232149.37442922371</v>
      </c>
      <c r="R210" s="84">
        <v>682350.62557077629</v>
      </c>
      <c r="S210" s="87">
        <f t="shared" si="192"/>
        <v>740268.95890410966</v>
      </c>
      <c r="T210" s="150">
        <v>15</v>
      </c>
      <c r="U210" s="69">
        <v>365</v>
      </c>
      <c r="V210" s="70"/>
      <c r="W210" s="71" t="s">
        <v>1290</v>
      </c>
      <c r="X210" s="76">
        <f t="shared" si="196"/>
        <v>43525</v>
      </c>
      <c r="AF210" s="132" t="s">
        <v>2736</v>
      </c>
      <c r="AG210" s="60">
        <f>MATCH(AF210,'Cat-4'!$A:$A,0)</f>
        <v>654</v>
      </c>
      <c r="AH210" s="60">
        <f>MATCH(X210,'Cat-4'!$1:$1,0)</f>
        <v>87</v>
      </c>
      <c r="AI210" s="60">
        <f>INDEX('Cat-4'!$1:$1048576,Working!AG210,Working!AH210)</f>
        <v>108.4</v>
      </c>
      <c r="AJ210" s="60">
        <f>MATCH($AJ$3,'Cat-4'!$1:$1,0)</f>
        <v>144</v>
      </c>
      <c r="AK210" s="60">
        <f>INDEX('Cat-4'!$1:$1048576,Working!AG210,Working!AJ210)</f>
        <v>113.8</v>
      </c>
      <c r="AL210" s="146">
        <f t="shared" si="197"/>
        <v>1.0498154981549814</v>
      </c>
      <c r="AM210" s="152">
        <f t="shared" si="198"/>
        <v>1.0498154981549814</v>
      </c>
      <c r="AN210" s="146">
        <f t="shared" si="194"/>
        <v>4.8777777777777782</v>
      </c>
      <c r="AO210" s="169">
        <f>INDEX('EL&amp;SV'!$C$4:$G$50,MATCH(AF210,'EL&amp;SV'!$G$4:$G$50,0),MATCH(IF(P210&gt;5000000,"A",IF(N210&gt;2000000,"B",IF(N210&gt;500000,"C","D"))),'EL&amp;SV'!$C$4:$G$4,0))</f>
        <v>8</v>
      </c>
      <c r="AP210" s="171">
        <f>INDEX('EL&amp;SV'!$G$4:$K$50,MATCH(AF210,'EL&amp;SV'!$G$4:$G$50,0),MATCH(IF(N210&gt;5000000,"A",IF(N210&gt;2000000,"B",IF(N210&gt;500000,"C","D"))),'EL&amp;SV'!$G$4:$K$4,0))</f>
        <v>1</v>
      </c>
      <c r="AQ210" s="153">
        <f t="shared" si="199"/>
        <v>960056.27306273056</v>
      </c>
      <c r="AR210" s="153">
        <f t="shared" si="200"/>
        <v>585367.64427019272</v>
      </c>
      <c r="AS210" s="153">
        <f t="shared" si="201"/>
        <v>374688.62879253784</v>
      </c>
      <c r="AT210" s="60">
        <v>0.75</v>
      </c>
      <c r="AU210" s="153">
        <f t="shared" si="202"/>
        <v>281016.47159440338</v>
      </c>
      <c r="AV210" s="153">
        <f t="shared" si="203"/>
        <v>281016.47159440338</v>
      </c>
    </row>
    <row r="211" spans="1:48" hidden="1" x14ac:dyDescent="0.25">
      <c r="A211" s="82">
        <v>207</v>
      </c>
      <c r="B211" s="82" t="s">
        <v>1409</v>
      </c>
      <c r="C211" s="83"/>
      <c r="D211" s="84" t="s">
        <v>28</v>
      </c>
      <c r="E211" s="85" t="s">
        <v>182</v>
      </c>
      <c r="F211" s="86">
        <v>40809</v>
      </c>
      <c r="G211" s="86" t="s">
        <v>1351</v>
      </c>
      <c r="H211" s="89"/>
      <c r="I211" s="89">
        <v>0</v>
      </c>
      <c r="J211" s="84"/>
      <c r="K211" s="84"/>
      <c r="L211" s="87">
        <v>913054</v>
      </c>
      <c r="M211" s="87"/>
      <c r="N211" s="87">
        <v>913054</v>
      </c>
      <c r="O211" s="84">
        <v>0</v>
      </c>
      <c r="P211" s="84">
        <v>0</v>
      </c>
      <c r="Q211" s="84">
        <f t="shared" si="191"/>
        <v>0</v>
      </c>
      <c r="R211" s="84">
        <v>913054</v>
      </c>
      <c r="S211" s="87">
        <f t="shared" si="192"/>
        <v>913054</v>
      </c>
      <c r="T211" s="85" t="s">
        <v>1290</v>
      </c>
      <c r="U211" s="69">
        <v>365</v>
      </c>
      <c r="V211" s="70"/>
      <c r="W211" s="71" t="s">
        <v>1290</v>
      </c>
      <c r="X211" s="76">
        <f>DATE(YEAR(F211),MONTH(F211),1)</f>
        <v>40787</v>
      </c>
      <c r="AN211" s="146">
        <f t="shared" si="194"/>
        <v>12.394444444444444</v>
      </c>
      <c r="AP211" s="60"/>
      <c r="AQ211" s="60"/>
      <c r="AU211" s="60"/>
      <c r="AV211" s="60"/>
    </row>
    <row r="212" spans="1:48" x14ac:dyDescent="0.2">
      <c r="A212" s="82">
        <v>208</v>
      </c>
      <c r="B212" s="82" t="s">
        <v>1410</v>
      </c>
      <c r="C212" s="83"/>
      <c r="D212" s="84" t="s">
        <v>112</v>
      </c>
      <c r="E212" s="85" t="s">
        <v>474</v>
      </c>
      <c r="F212" s="86">
        <v>41000</v>
      </c>
      <c r="G212" s="86" t="s">
        <v>1350</v>
      </c>
      <c r="H212" s="89"/>
      <c r="I212" s="89">
        <v>0.14245662100456621</v>
      </c>
      <c r="J212" s="84"/>
      <c r="K212" s="84"/>
      <c r="L212" s="87">
        <v>894341</v>
      </c>
      <c r="M212" s="87"/>
      <c r="N212" s="87">
        <v>894341</v>
      </c>
      <c r="O212" s="84">
        <v>849623.95</v>
      </c>
      <c r="P212" s="84">
        <v>0</v>
      </c>
      <c r="Q212" s="84">
        <f t="shared" si="191"/>
        <v>849623.95</v>
      </c>
      <c r="R212" s="84">
        <v>44717.050000000047</v>
      </c>
      <c r="S212" s="87">
        <f t="shared" si="192"/>
        <v>44717.050000000047</v>
      </c>
      <c r="T212" s="150">
        <v>8</v>
      </c>
      <c r="U212" s="69">
        <v>365</v>
      </c>
      <c r="V212" s="70"/>
      <c r="W212" s="71" t="s">
        <v>1290</v>
      </c>
      <c r="X212" s="76">
        <f t="shared" ref="X212:X213" si="204">DATE(YEAR(F212),MONTH(F212),1)</f>
        <v>41000</v>
      </c>
      <c r="AF212" s="132" t="s">
        <v>3032</v>
      </c>
      <c r="AG212" s="60">
        <f>MATCH(AF212,'Cat-4'!$A:$A,0)</f>
        <v>803</v>
      </c>
      <c r="AH212" s="60">
        <f>MATCH(X212,'Cat-4'!$1:$1,0)</f>
        <v>4</v>
      </c>
      <c r="AI212" s="60">
        <f>INDEX('Cat-4'!$1:$1048576,Working!AG212,Working!AH212)</f>
        <v>82.4</v>
      </c>
      <c r="AJ212" s="60">
        <f>MATCH($AJ$3,'Cat-4'!$1:$1,0)</f>
        <v>144</v>
      </c>
      <c r="AK212" s="60">
        <f>INDEX('Cat-4'!$1:$1048576,Working!AG212,Working!AJ212)</f>
        <v>126.1</v>
      </c>
      <c r="AL212" s="146">
        <f t="shared" ref="AL212:AL213" si="205">AK212/AI212</f>
        <v>1.5303398058252426</v>
      </c>
      <c r="AM212" s="152">
        <f t="shared" ref="AM212:AM213" si="206">AL212</f>
        <v>1.5303398058252426</v>
      </c>
      <c r="AN212" s="146">
        <f t="shared" si="194"/>
        <v>11.872222222222222</v>
      </c>
      <c r="AO212" s="169">
        <f>INDEX('EL&amp;SV'!$C$4:$G$50,MATCH(AF212,'EL&amp;SV'!$G$4:$G$50,0),MATCH(IF(P212&gt;5000000,"A",IF(N212&gt;2000000,"B",IF(N212&gt;500000,"C","D"))),'EL&amp;SV'!$C$4:$G$4,0))</f>
        <v>10</v>
      </c>
      <c r="AP212" s="171">
        <f>INDEX('EL&amp;SV'!$G$4:$K$50,MATCH(AF212,'EL&amp;SV'!$G$4:$G$50,0),MATCH(IF(N212&gt;5000000,"A",IF(N212&gt;2000000,"B",IF(N212&gt;500000,"C","D"))),'EL&amp;SV'!$G$4:$K$4,0))</f>
        <v>0.9</v>
      </c>
      <c r="AQ212" s="153">
        <f t="shared" ref="AQ212:AQ213" si="207">AM212*N212</f>
        <v>1368645.6322815532</v>
      </c>
      <c r="AR212" s="153">
        <f t="shared" ref="AR212:AR213" si="208">AQ212*(AP212/AO212)*(IF(AN212&gt;AO212,AO212,AN212))</f>
        <v>1231781.0690533977</v>
      </c>
      <c r="AS212" s="153">
        <f t="shared" ref="AS212:AS213" si="209">AQ212-AR212</f>
        <v>136864.56322815549</v>
      </c>
      <c r="AT212" s="60">
        <v>0.75</v>
      </c>
      <c r="AU212" s="153">
        <f t="shared" ref="AU212:AU213" si="210">AT212*AS212</f>
        <v>102648.42242111661</v>
      </c>
      <c r="AV212" s="153">
        <f t="shared" ref="AV212:AV213" si="211">IF((AQ212*(1-AP212))&gt;AU212,(AQ212*(1-AP212)),AU212)</f>
        <v>136864.56322815528</v>
      </c>
    </row>
    <row r="213" spans="1:48" x14ac:dyDescent="0.2">
      <c r="A213" s="82">
        <v>209</v>
      </c>
      <c r="B213" s="82" t="s">
        <v>1410</v>
      </c>
      <c r="C213" s="83"/>
      <c r="D213" s="84" t="s">
        <v>112</v>
      </c>
      <c r="E213" s="85" t="s">
        <v>722</v>
      </c>
      <c r="F213" s="86">
        <v>41544</v>
      </c>
      <c r="G213" s="86" t="s">
        <v>1349</v>
      </c>
      <c r="H213" s="89"/>
      <c r="I213" s="89">
        <v>5.2628096048402344E-2</v>
      </c>
      <c r="J213" s="84"/>
      <c r="K213" s="84"/>
      <c r="L213" s="87">
        <v>894000</v>
      </c>
      <c r="M213" s="87"/>
      <c r="N213" s="87">
        <v>894000</v>
      </c>
      <c r="O213" s="84">
        <v>543929.29362310492</v>
      </c>
      <c r="P213" s="84">
        <v>47049.517867271694</v>
      </c>
      <c r="Q213" s="84">
        <f t="shared" si="191"/>
        <v>590978.8114903766</v>
      </c>
      <c r="R213" s="84">
        <v>303021.1885096234</v>
      </c>
      <c r="S213" s="87">
        <f t="shared" si="192"/>
        <v>350070.70637689508</v>
      </c>
      <c r="T213" s="150">
        <v>15</v>
      </c>
      <c r="U213" s="69">
        <v>365</v>
      </c>
      <c r="V213" s="70"/>
      <c r="W213" s="71" t="s">
        <v>1290</v>
      </c>
      <c r="X213" s="76">
        <f t="shared" si="204"/>
        <v>41518</v>
      </c>
      <c r="AF213" s="132" t="s">
        <v>2764</v>
      </c>
      <c r="AG213" s="60">
        <f>MATCH(AF213,'Cat-4'!$A:$A,0)</f>
        <v>668</v>
      </c>
      <c r="AH213" s="60">
        <f>MATCH(X213,'Cat-4'!$1:$1,0)</f>
        <v>21</v>
      </c>
      <c r="AI213" s="60">
        <f>INDEX('Cat-4'!$1:$1048576,Working!AG213,Working!AH213)</f>
        <v>93</v>
      </c>
      <c r="AJ213" s="60">
        <f>MATCH($AJ$3,'Cat-4'!$1:$1,0)</f>
        <v>144</v>
      </c>
      <c r="AK213" s="60">
        <f>INDEX('Cat-4'!$1:$1048576,Working!AG213,Working!AJ213)</f>
        <v>141.69999999999999</v>
      </c>
      <c r="AL213" s="146">
        <f t="shared" si="205"/>
        <v>1.5236559139784944</v>
      </c>
      <c r="AM213" s="152">
        <f t="shared" si="206"/>
        <v>1.5236559139784944</v>
      </c>
      <c r="AN213" s="146">
        <f t="shared" si="194"/>
        <v>10.383333333333333</v>
      </c>
      <c r="AO213" s="169">
        <f>INDEX('EL&amp;SV'!$C$4:$G$50,MATCH(AF213,'EL&amp;SV'!$G$4:$G$50,0),MATCH(IF(P213&gt;5000000,"A",IF(N213&gt;2000000,"B",IF(N213&gt;500000,"C","D"))),'EL&amp;SV'!$C$4:$G$4,0))</f>
        <v>12</v>
      </c>
      <c r="AP213" s="171">
        <f>INDEX('EL&amp;SV'!$G$4:$K$50,MATCH(AF213,'EL&amp;SV'!$G$4:$G$50,0),MATCH(IF(N213&gt;5000000,"A",IF(N213&gt;2000000,"B",IF(N213&gt;500000,"C","D"))),'EL&amp;SV'!$G$4:$K$4,0))</f>
        <v>0.9</v>
      </c>
      <c r="AQ213" s="153">
        <f t="shared" si="207"/>
        <v>1362148.3870967741</v>
      </c>
      <c r="AR213" s="153">
        <f t="shared" si="208"/>
        <v>1060773.0564516126</v>
      </c>
      <c r="AS213" s="153">
        <f t="shared" si="209"/>
        <v>301375.33064516145</v>
      </c>
      <c r="AT213" s="60">
        <v>0.75</v>
      </c>
      <c r="AU213" s="153">
        <f t="shared" si="210"/>
        <v>226031.49798387109</v>
      </c>
      <c r="AV213" s="153">
        <f t="shared" si="211"/>
        <v>226031.49798387109</v>
      </c>
    </row>
    <row r="214" spans="1:48" hidden="1" x14ac:dyDescent="0.25">
      <c r="A214" s="82">
        <v>210</v>
      </c>
      <c r="B214" s="82" t="s">
        <v>1409</v>
      </c>
      <c r="C214" s="83"/>
      <c r="D214" s="84" t="s">
        <v>28</v>
      </c>
      <c r="E214" s="85" t="s">
        <v>210</v>
      </c>
      <c r="F214" s="86">
        <v>40933</v>
      </c>
      <c r="G214" s="86" t="s">
        <v>1351</v>
      </c>
      <c r="H214" s="89"/>
      <c r="I214" s="89">
        <v>0</v>
      </c>
      <c r="J214" s="84"/>
      <c r="K214" s="84"/>
      <c r="L214" s="87">
        <v>878598</v>
      </c>
      <c r="M214" s="87"/>
      <c r="N214" s="87">
        <v>878598</v>
      </c>
      <c r="O214" s="84">
        <v>0</v>
      </c>
      <c r="P214" s="84">
        <v>0</v>
      </c>
      <c r="Q214" s="84">
        <f t="shared" si="191"/>
        <v>0</v>
      </c>
      <c r="R214" s="84">
        <v>878598</v>
      </c>
      <c r="S214" s="87">
        <f t="shared" si="192"/>
        <v>878598</v>
      </c>
      <c r="T214" s="85" t="s">
        <v>1290</v>
      </c>
      <c r="U214" s="69">
        <v>365</v>
      </c>
      <c r="V214" s="70"/>
      <c r="W214" s="71" t="s">
        <v>1290</v>
      </c>
      <c r="X214" s="76">
        <f>DATE(YEAR(F214),MONTH(F214),1)</f>
        <v>40909</v>
      </c>
      <c r="AN214" s="146">
        <f t="shared" si="194"/>
        <v>12.055555555555555</v>
      </c>
      <c r="AP214" s="60"/>
      <c r="AQ214" s="60"/>
      <c r="AU214" s="60"/>
      <c r="AV214" s="60"/>
    </row>
    <row r="215" spans="1:48" x14ac:dyDescent="0.2">
      <c r="A215" s="82">
        <v>211</v>
      </c>
      <c r="B215" s="82" t="s">
        <v>1410</v>
      </c>
      <c r="C215" s="83"/>
      <c r="D215" s="84" t="s">
        <v>112</v>
      </c>
      <c r="E215" s="85" t="s">
        <v>1172</v>
      </c>
      <c r="F215" s="86">
        <v>44286</v>
      </c>
      <c r="G215" s="86" t="s">
        <v>37</v>
      </c>
      <c r="H215" s="89"/>
      <c r="I215" s="89">
        <v>0.11874999999999999</v>
      </c>
      <c r="J215" s="84"/>
      <c r="K215" s="84"/>
      <c r="L215" s="87">
        <v>874817</v>
      </c>
      <c r="M215" s="87"/>
      <c r="N215" s="87">
        <v>874817</v>
      </c>
      <c r="O215" s="84">
        <v>104169.133869863</v>
      </c>
      <c r="P215" s="84">
        <v>103884.51874999999</v>
      </c>
      <c r="Q215" s="84">
        <f t="shared" si="191"/>
        <v>208053.65261986299</v>
      </c>
      <c r="R215" s="84">
        <v>666763.34738013707</v>
      </c>
      <c r="S215" s="87">
        <f t="shared" si="192"/>
        <v>770647.866130137</v>
      </c>
      <c r="T215" s="150">
        <v>8</v>
      </c>
      <c r="U215" s="69">
        <v>365</v>
      </c>
      <c r="V215" s="70"/>
      <c r="W215" s="71" t="s">
        <v>1290</v>
      </c>
      <c r="X215" s="76">
        <f t="shared" ref="X215:X220" si="212">DATE(YEAR(F215),MONTH(F215),1)</f>
        <v>44256</v>
      </c>
      <c r="AF215" s="132" t="s">
        <v>3032</v>
      </c>
      <c r="AG215" s="60">
        <f>MATCH(AF215,'Cat-4'!$A:$A,0)</f>
        <v>803</v>
      </c>
      <c r="AH215" s="60">
        <f>MATCH(X215,'Cat-4'!$1:$1,0)</f>
        <v>111</v>
      </c>
      <c r="AI215" s="60">
        <f>INDEX('Cat-4'!$1:$1048576,Working!AG215,Working!AH215)</f>
        <v>118.1</v>
      </c>
      <c r="AJ215" s="60">
        <f>MATCH($AJ$3,'Cat-4'!$1:$1,0)</f>
        <v>144</v>
      </c>
      <c r="AK215" s="60">
        <f>INDEX('Cat-4'!$1:$1048576,Working!AG215,Working!AJ215)</f>
        <v>126.1</v>
      </c>
      <c r="AL215" s="146">
        <f t="shared" ref="AL215:AL219" si="213">AK215/AI215</f>
        <v>1.0677392040643523</v>
      </c>
      <c r="AM215" s="152">
        <f t="shared" ref="AM215:AM219" si="214">AL215</f>
        <v>1.0677392040643523</v>
      </c>
      <c r="AN215" s="146">
        <f t="shared" si="194"/>
        <v>2.875</v>
      </c>
      <c r="AO215" s="169">
        <f>INDEX('EL&amp;SV'!$C$4:$G$50,MATCH(AF215,'EL&amp;SV'!$G$4:$G$50,0),MATCH(IF(P215&gt;5000000,"A",IF(N215&gt;2000000,"B",IF(N215&gt;500000,"C","D"))),'EL&amp;SV'!$C$4:$G$4,0))</f>
        <v>10</v>
      </c>
      <c r="AP215" s="171">
        <f>INDEX('EL&amp;SV'!$G$4:$K$50,MATCH(AF215,'EL&amp;SV'!$G$4:$G$50,0),MATCH(IF(N215&gt;5000000,"A",IF(N215&gt;2000000,"B",IF(N215&gt;500000,"C","D"))),'EL&amp;SV'!$G$4:$K$4,0))</f>
        <v>0.9</v>
      </c>
      <c r="AQ215" s="153">
        <f t="shared" ref="AQ215:AQ220" si="215">AM215*N215</f>
        <v>934076.40728196444</v>
      </c>
      <c r="AR215" s="153">
        <f t="shared" ref="AR215:AR220" si="216">AQ215*(AP215/AO215)*(IF(AN215&gt;AO215,AO215,AN215))</f>
        <v>241692.27038420827</v>
      </c>
      <c r="AS215" s="153">
        <f t="shared" ref="AS215:AS220" si="217">AQ215-AR215</f>
        <v>692384.13689775614</v>
      </c>
      <c r="AT215" s="60">
        <v>0.75</v>
      </c>
      <c r="AU215" s="153">
        <f t="shared" ref="AU215:AU220" si="218">AT215*AS215</f>
        <v>519288.10267331707</v>
      </c>
      <c r="AV215" s="153">
        <f t="shared" ref="AV215:AV220" si="219">IF((AQ215*(1-AP215))&gt;AU215,(AQ215*(1-AP215)),AU215)</f>
        <v>519288.10267331707</v>
      </c>
    </row>
    <row r="216" spans="1:48" x14ac:dyDescent="0.2">
      <c r="A216" s="82">
        <v>212</v>
      </c>
      <c r="B216" s="82" t="s">
        <v>1410</v>
      </c>
      <c r="C216" s="83"/>
      <c r="D216" s="84" t="s">
        <v>112</v>
      </c>
      <c r="E216" s="85" t="s">
        <v>470</v>
      </c>
      <c r="F216" s="86">
        <v>41000</v>
      </c>
      <c r="G216" s="86" t="s">
        <v>1350</v>
      </c>
      <c r="H216" s="89"/>
      <c r="I216" s="89">
        <v>0.13756493253287358</v>
      </c>
      <c r="J216" s="84"/>
      <c r="K216" s="84"/>
      <c r="L216" s="87">
        <v>864326.62</v>
      </c>
      <c r="M216" s="87"/>
      <c r="N216" s="87">
        <v>864326.62</v>
      </c>
      <c r="O216" s="84">
        <v>821110.28899999999</v>
      </c>
      <c r="P216" s="84">
        <v>0</v>
      </c>
      <c r="Q216" s="84">
        <f t="shared" si="191"/>
        <v>821110.28899999999</v>
      </c>
      <c r="R216" s="84">
        <v>43216.331000000006</v>
      </c>
      <c r="S216" s="87">
        <f t="shared" si="192"/>
        <v>43216.331000000006</v>
      </c>
      <c r="T216" s="150">
        <v>8</v>
      </c>
      <c r="U216" s="69">
        <v>365</v>
      </c>
      <c r="V216" s="70"/>
      <c r="W216" s="71" t="s">
        <v>1290</v>
      </c>
      <c r="X216" s="76">
        <f t="shared" si="212"/>
        <v>41000</v>
      </c>
      <c r="AF216" s="132" t="s">
        <v>3032</v>
      </c>
      <c r="AG216" s="60">
        <f>MATCH(AF216,'Cat-4'!$A:$A,0)</f>
        <v>803</v>
      </c>
      <c r="AH216" s="60">
        <f>MATCH(X216,'Cat-4'!$1:$1,0)</f>
        <v>4</v>
      </c>
      <c r="AI216" s="60">
        <f>INDEX('Cat-4'!$1:$1048576,Working!AG216,Working!AH216)</f>
        <v>82.4</v>
      </c>
      <c r="AJ216" s="60">
        <f>MATCH($AJ$3,'Cat-4'!$1:$1,0)</f>
        <v>144</v>
      </c>
      <c r="AK216" s="60">
        <f>INDEX('Cat-4'!$1:$1048576,Working!AG216,Working!AJ216)</f>
        <v>126.1</v>
      </c>
      <c r="AL216" s="146">
        <f t="shared" si="213"/>
        <v>1.5303398058252426</v>
      </c>
      <c r="AM216" s="152">
        <f t="shared" si="214"/>
        <v>1.5303398058252426</v>
      </c>
      <c r="AN216" s="146">
        <f t="shared" si="194"/>
        <v>11.872222222222222</v>
      </c>
      <c r="AO216" s="169">
        <f>INDEX('EL&amp;SV'!$C$4:$G$50,MATCH(AF216,'EL&amp;SV'!$G$4:$G$50,0),MATCH(IF(P216&gt;5000000,"A",IF(N216&gt;2000000,"B",IF(N216&gt;500000,"C","D"))),'EL&amp;SV'!$C$4:$G$4,0))</f>
        <v>10</v>
      </c>
      <c r="AP216" s="171">
        <f>INDEX('EL&amp;SV'!$G$4:$K$50,MATCH(AF216,'EL&amp;SV'!$G$4:$G$50,0),MATCH(IF(N216&gt;5000000,"A",IF(N216&gt;2000000,"B",IF(N216&gt;500000,"C","D"))),'EL&amp;SV'!$G$4:$K$4,0))</f>
        <v>0.9</v>
      </c>
      <c r="AQ216" s="153">
        <f t="shared" si="215"/>
        <v>1322713.4318203882</v>
      </c>
      <c r="AR216" s="153">
        <f t="shared" si="216"/>
        <v>1190442.0886383494</v>
      </c>
      <c r="AS216" s="153">
        <f t="shared" si="217"/>
        <v>132271.34318203875</v>
      </c>
      <c r="AT216" s="60">
        <v>0.75</v>
      </c>
      <c r="AU216" s="153">
        <f t="shared" si="218"/>
        <v>99203.507386529061</v>
      </c>
      <c r="AV216" s="153">
        <f t="shared" si="219"/>
        <v>132271.34318203878</v>
      </c>
    </row>
    <row r="217" spans="1:48" x14ac:dyDescent="0.2">
      <c r="A217" s="82">
        <v>213</v>
      </c>
      <c r="B217" s="82" t="s">
        <v>1410</v>
      </c>
      <c r="C217" s="83"/>
      <c r="D217" s="84" t="s">
        <v>112</v>
      </c>
      <c r="E217" s="85" t="s">
        <v>1053</v>
      </c>
      <c r="F217" s="86">
        <v>42444</v>
      </c>
      <c r="G217" s="86" t="s">
        <v>25</v>
      </c>
      <c r="H217" s="89"/>
      <c r="I217" s="89">
        <v>0.11874999999999999</v>
      </c>
      <c r="J217" s="84"/>
      <c r="K217" s="84"/>
      <c r="L217" s="87">
        <v>830473</v>
      </c>
      <c r="M217" s="87"/>
      <c r="N217" s="87">
        <v>830473</v>
      </c>
      <c r="O217" s="84">
        <v>596305.21077054797</v>
      </c>
      <c r="P217" s="84">
        <v>98618.668749999997</v>
      </c>
      <c r="Q217" s="84">
        <f t="shared" si="191"/>
        <v>694923.87952054793</v>
      </c>
      <c r="R217" s="84">
        <v>135549.12047945207</v>
      </c>
      <c r="S217" s="87">
        <f t="shared" si="192"/>
        <v>234167.78922945203</v>
      </c>
      <c r="T217" s="150">
        <v>8</v>
      </c>
      <c r="U217" s="69">
        <v>365</v>
      </c>
      <c r="V217" s="70"/>
      <c r="W217" s="71" t="s">
        <v>1290</v>
      </c>
      <c r="X217" s="76">
        <f t="shared" si="212"/>
        <v>42430</v>
      </c>
      <c r="AF217" s="132" t="s">
        <v>3032</v>
      </c>
      <c r="AG217" s="60">
        <f>MATCH(AF217,'Cat-4'!$A:$A,0)</f>
        <v>803</v>
      </c>
      <c r="AH217" s="60">
        <f>MATCH(X217,'Cat-4'!$1:$1,0)</f>
        <v>51</v>
      </c>
      <c r="AI217" s="60">
        <f>INDEX('Cat-4'!$1:$1048576,Working!AG217,Working!AH217)</f>
        <v>118.5</v>
      </c>
      <c r="AJ217" s="60">
        <f>MATCH($AJ$3,'Cat-4'!$1:$1,0)</f>
        <v>144</v>
      </c>
      <c r="AK217" s="60">
        <f>INDEX('Cat-4'!$1:$1048576,Working!AG217,Working!AJ217)</f>
        <v>126.1</v>
      </c>
      <c r="AL217" s="146">
        <f t="shared" si="213"/>
        <v>1.0641350210970464</v>
      </c>
      <c r="AM217" s="152">
        <f t="shared" si="214"/>
        <v>1.0641350210970464</v>
      </c>
      <c r="AN217" s="146">
        <f t="shared" si="194"/>
        <v>7.916666666666667</v>
      </c>
      <c r="AO217" s="169">
        <f>INDEX('EL&amp;SV'!$C$4:$G$50,MATCH(AF217,'EL&amp;SV'!$G$4:$G$50,0),MATCH(IF(P217&gt;5000000,"A",IF(N217&gt;2000000,"B",IF(N217&gt;500000,"C","D"))),'EL&amp;SV'!$C$4:$G$4,0))</f>
        <v>10</v>
      </c>
      <c r="AP217" s="171">
        <f>INDEX('EL&amp;SV'!$G$4:$K$50,MATCH(AF217,'EL&amp;SV'!$G$4:$G$50,0),MATCH(IF(N217&gt;5000000,"A",IF(N217&gt;2000000,"B",IF(N217&gt;500000,"C","D"))),'EL&amp;SV'!$G$4:$K$4,0))</f>
        <v>0.9</v>
      </c>
      <c r="AQ217" s="153">
        <f t="shared" si="215"/>
        <v>883735.40337552736</v>
      </c>
      <c r="AR217" s="153">
        <f t="shared" si="216"/>
        <v>629661.47490506317</v>
      </c>
      <c r="AS217" s="153">
        <f t="shared" si="217"/>
        <v>254073.92847046419</v>
      </c>
      <c r="AT217" s="60">
        <v>0.75</v>
      </c>
      <c r="AU217" s="153">
        <f t="shared" si="218"/>
        <v>190555.44635284814</v>
      </c>
      <c r="AV217" s="153">
        <f t="shared" si="219"/>
        <v>190555.44635284814</v>
      </c>
    </row>
    <row r="218" spans="1:48" x14ac:dyDescent="0.2">
      <c r="A218" s="82">
        <v>214</v>
      </c>
      <c r="B218" s="82" t="s">
        <v>1410</v>
      </c>
      <c r="C218" s="83"/>
      <c r="D218" s="84" t="s">
        <v>112</v>
      </c>
      <c r="E218" s="85" t="s">
        <v>1168</v>
      </c>
      <c r="F218" s="86">
        <v>43921</v>
      </c>
      <c r="G218" s="86" t="s">
        <v>36</v>
      </c>
      <c r="H218" s="89"/>
      <c r="I218" s="89">
        <v>6.3333333333333325E-2</v>
      </c>
      <c r="J218" s="84"/>
      <c r="K218" s="84"/>
      <c r="L218" s="87">
        <v>826000</v>
      </c>
      <c r="M218" s="87"/>
      <c r="N218" s="87">
        <v>826000</v>
      </c>
      <c r="O218" s="84">
        <v>104769.99086757991</v>
      </c>
      <c r="P218" s="84">
        <v>52313.333333333328</v>
      </c>
      <c r="Q218" s="84">
        <f t="shared" si="191"/>
        <v>157083.32420091325</v>
      </c>
      <c r="R218" s="84">
        <v>668916.67579908669</v>
      </c>
      <c r="S218" s="87">
        <f t="shared" si="192"/>
        <v>721230.00913242006</v>
      </c>
      <c r="T218" s="150">
        <v>15</v>
      </c>
      <c r="U218" s="69">
        <v>365</v>
      </c>
      <c r="V218" s="70"/>
      <c r="W218" s="71" t="s">
        <v>1290</v>
      </c>
      <c r="X218" s="76">
        <f t="shared" si="212"/>
        <v>43891</v>
      </c>
      <c r="AF218" s="132" t="s">
        <v>3028</v>
      </c>
      <c r="AG218" s="60">
        <f>MATCH(AF218,'Cat-4'!$A:$A,0)</f>
        <v>801</v>
      </c>
      <c r="AH218" s="60">
        <f>MATCH(X218,'Cat-4'!$1:$1,0)</f>
        <v>99</v>
      </c>
      <c r="AI218" s="60">
        <f>INDEX('Cat-4'!$1:$1048576,Working!AG218,Working!AH218)</f>
        <v>114.2</v>
      </c>
      <c r="AJ218" s="60">
        <f>MATCH($AJ$3,'Cat-4'!$1:$1,0)</f>
        <v>144</v>
      </c>
      <c r="AK218" s="60">
        <f>INDEX('Cat-4'!$1:$1048576,Working!AG218,Working!AJ218)</f>
        <v>115.4</v>
      </c>
      <c r="AL218" s="146">
        <f t="shared" si="213"/>
        <v>1.0105078809106831</v>
      </c>
      <c r="AM218" s="152">
        <f t="shared" si="214"/>
        <v>1.0105078809106831</v>
      </c>
      <c r="AN218" s="146">
        <f t="shared" si="194"/>
        <v>3.875</v>
      </c>
      <c r="AO218" s="169">
        <f>INDEX('EL&amp;SV'!$C$4:$G$50,MATCH(AF218,'EL&amp;SV'!$G$4:$G$50,0),MATCH(IF(P218&gt;5000000,"A",IF(N218&gt;2000000,"B",IF(N218&gt;500000,"C","D"))),'EL&amp;SV'!$C$4:$G$4,0))</f>
        <v>8</v>
      </c>
      <c r="AP218" s="171">
        <f>INDEX('EL&amp;SV'!$G$4:$K$50,MATCH(AF218,'EL&amp;SV'!$G$4:$G$50,0),MATCH(IF(N218&gt;5000000,"A",IF(N218&gt;2000000,"B",IF(N218&gt;500000,"C","D"))),'EL&amp;SV'!$G$4:$K$4,0))</f>
        <v>0.9</v>
      </c>
      <c r="AQ218" s="153">
        <f t="shared" si="215"/>
        <v>834679.50963222422</v>
      </c>
      <c r="AR218" s="153">
        <f t="shared" si="216"/>
        <v>363868.09873029776</v>
      </c>
      <c r="AS218" s="153">
        <f t="shared" si="217"/>
        <v>470811.41090192646</v>
      </c>
      <c r="AT218" s="60">
        <v>0.75</v>
      </c>
      <c r="AU218" s="153">
        <f t="shared" si="218"/>
        <v>353108.55817644484</v>
      </c>
      <c r="AV218" s="153">
        <f t="shared" si="219"/>
        <v>353108.55817644484</v>
      </c>
    </row>
    <row r="219" spans="1:48" x14ac:dyDescent="0.2">
      <c r="A219" s="82">
        <v>215</v>
      </c>
      <c r="B219" s="82" t="s">
        <v>1410</v>
      </c>
      <c r="C219" s="83"/>
      <c r="D219" s="84" t="s">
        <v>112</v>
      </c>
      <c r="E219" s="85" t="s">
        <v>463</v>
      </c>
      <c r="F219" s="86">
        <v>41000</v>
      </c>
      <c r="G219" s="86" t="s">
        <v>1350</v>
      </c>
      <c r="H219" s="89"/>
      <c r="I219" s="89">
        <v>0.1408082191780822</v>
      </c>
      <c r="J219" s="84"/>
      <c r="K219" s="84"/>
      <c r="L219" s="87">
        <v>823787</v>
      </c>
      <c r="M219" s="87"/>
      <c r="N219" s="87">
        <v>823787</v>
      </c>
      <c r="O219" s="84">
        <v>782597.65</v>
      </c>
      <c r="P219" s="84">
        <v>0</v>
      </c>
      <c r="Q219" s="84">
        <f t="shared" si="191"/>
        <v>782597.65</v>
      </c>
      <c r="R219" s="84">
        <v>41189.349999999977</v>
      </c>
      <c r="S219" s="87">
        <f t="shared" si="192"/>
        <v>41189.349999999977</v>
      </c>
      <c r="T219" s="150">
        <v>8</v>
      </c>
      <c r="U219" s="69">
        <v>365</v>
      </c>
      <c r="V219" s="70"/>
      <c r="W219" s="71" t="s">
        <v>1290</v>
      </c>
      <c r="X219" s="76">
        <f t="shared" si="212"/>
        <v>41000</v>
      </c>
      <c r="AF219" s="132" t="s">
        <v>3032</v>
      </c>
      <c r="AG219" s="60">
        <f>MATCH(AF219,'Cat-4'!$A:$A,0)</f>
        <v>803</v>
      </c>
      <c r="AH219" s="60">
        <f>MATCH(X219,'Cat-4'!$1:$1,0)</f>
        <v>4</v>
      </c>
      <c r="AI219" s="60">
        <f>INDEX('Cat-4'!$1:$1048576,Working!AG219,Working!AH219)</f>
        <v>82.4</v>
      </c>
      <c r="AJ219" s="60">
        <f>MATCH($AJ$3,'Cat-4'!$1:$1,0)</f>
        <v>144</v>
      </c>
      <c r="AK219" s="60">
        <f>INDEX('Cat-4'!$1:$1048576,Working!AG219,Working!AJ219)</f>
        <v>126.1</v>
      </c>
      <c r="AL219" s="146">
        <f t="shared" si="213"/>
        <v>1.5303398058252426</v>
      </c>
      <c r="AM219" s="152">
        <f t="shared" si="214"/>
        <v>1.5303398058252426</v>
      </c>
      <c r="AN219" s="146">
        <f t="shared" si="194"/>
        <v>11.872222222222222</v>
      </c>
      <c r="AO219" s="169">
        <f>INDEX('EL&amp;SV'!$C$4:$G$50,MATCH(AF219,'EL&amp;SV'!$G$4:$G$50,0),MATCH(IF(P219&gt;5000000,"A",IF(N219&gt;2000000,"B",IF(N219&gt;500000,"C","D"))),'EL&amp;SV'!$C$4:$G$4,0))</f>
        <v>10</v>
      </c>
      <c r="AP219" s="171">
        <f>INDEX('EL&amp;SV'!$G$4:$K$50,MATCH(AF219,'EL&amp;SV'!$G$4:$G$50,0),MATCH(IF(N219&gt;5000000,"A",IF(N219&gt;2000000,"B",IF(N219&gt;500000,"C","D"))),'EL&amp;SV'!$G$4:$K$4,0))</f>
        <v>0.9</v>
      </c>
      <c r="AQ219" s="153">
        <f t="shared" si="215"/>
        <v>1260674.0376213591</v>
      </c>
      <c r="AR219" s="153">
        <f t="shared" si="216"/>
        <v>1134606.6338592232</v>
      </c>
      <c r="AS219" s="153">
        <f t="shared" si="217"/>
        <v>126067.40376213589</v>
      </c>
      <c r="AT219" s="60">
        <v>0.75</v>
      </c>
      <c r="AU219" s="153">
        <f t="shared" si="218"/>
        <v>94550.552821601916</v>
      </c>
      <c r="AV219" s="153">
        <f t="shared" si="219"/>
        <v>126067.40376213589</v>
      </c>
    </row>
    <row r="220" spans="1:48" x14ac:dyDescent="0.2">
      <c r="A220" s="82">
        <v>216</v>
      </c>
      <c r="B220" s="82" t="s">
        <v>1410</v>
      </c>
      <c r="C220" s="83"/>
      <c r="D220" s="84" t="s">
        <v>112</v>
      </c>
      <c r="E220" s="85" t="s">
        <v>463</v>
      </c>
      <c r="F220" s="86">
        <v>40634</v>
      </c>
      <c r="G220" s="86" t="s">
        <v>1351</v>
      </c>
      <c r="H220" s="89"/>
      <c r="I220" s="89">
        <v>0.13270833333333334</v>
      </c>
      <c r="J220" s="84"/>
      <c r="K220" s="84"/>
      <c r="L220" s="87">
        <v>822329</v>
      </c>
      <c r="M220" s="87"/>
      <c r="N220" s="87">
        <v>822329</v>
      </c>
      <c r="O220" s="84">
        <v>781511.53605764837</v>
      </c>
      <c r="P220" s="84">
        <v>0</v>
      </c>
      <c r="Q220" s="84">
        <f t="shared" si="191"/>
        <v>781511.53605764837</v>
      </c>
      <c r="R220" s="84">
        <v>40817.463942351635</v>
      </c>
      <c r="S220" s="87">
        <f t="shared" si="192"/>
        <v>40817.463942351635</v>
      </c>
      <c r="T220" s="150">
        <v>8</v>
      </c>
      <c r="U220" s="69">
        <v>365</v>
      </c>
      <c r="V220" s="70"/>
      <c r="W220" s="71" t="s">
        <v>1290</v>
      </c>
      <c r="X220" s="76">
        <f t="shared" si="212"/>
        <v>40634</v>
      </c>
      <c r="Y220" s="138" t="s">
        <v>4265</v>
      </c>
      <c r="Z220" s="60">
        <f>MATCH(Y220,'Cat-3'!$A:$A,0)</f>
        <v>764</v>
      </c>
      <c r="AA220" s="60">
        <f>MATCH(X220,'Cat-3'!$1:$1,0)</f>
        <v>79</v>
      </c>
      <c r="AB220" s="60">
        <f>INDEX('Cat-3'!$1:$1048576,Working!Z220,Working!AA220)</f>
        <v>112.4</v>
      </c>
      <c r="AC220" s="60">
        <f>MATCH($AC$3,'Cat-3'!$1:$1,0)</f>
        <v>90</v>
      </c>
      <c r="AD220" s="60">
        <f>INDEX('Cat-3'!$1:$1048576,Working!Z220,Working!AC220)</f>
        <v>118.9</v>
      </c>
      <c r="AE220" s="146">
        <f>AD220/AB220</f>
        <v>1.0578291814946619</v>
      </c>
      <c r="AF220" s="132" t="s">
        <v>3032</v>
      </c>
      <c r="AG220" s="60">
        <f>MATCH(AF220,'Cat-4'!$A:$A,0)</f>
        <v>803</v>
      </c>
      <c r="AH220" s="60">
        <f>MATCH($AH$3,'Cat-4'!$1:$1,0)</f>
        <v>4</v>
      </c>
      <c r="AI220" s="60">
        <f>INDEX('Cat-4'!$1:$1048576,Working!AG220,Working!AH220)</f>
        <v>82.4</v>
      </c>
      <c r="AJ220" s="60">
        <f>MATCH($AJ$3,'Cat-4'!$1:$1,0)</f>
        <v>144</v>
      </c>
      <c r="AK220" s="60">
        <f>INDEX('Cat-4'!$1:$1048576,Working!AG220,Working!AJ220)</f>
        <v>126.1</v>
      </c>
      <c r="AL220" s="146">
        <f>AK220/AI220</f>
        <v>1.5303398058252426</v>
      </c>
      <c r="AM220" s="146">
        <f>AL220*AE220</f>
        <v>1.6188381042048161</v>
      </c>
      <c r="AN220" s="146">
        <f t="shared" si="194"/>
        <v>12.872222222222222</v>
      </c>
      <c r="AO220" s="169">
        <f>INDEX('EL&amp;SV'!$C$4:$G$50,MATCH(AF220,'EL&amp;SV'!$G$4:$G$50,0),MATCH(IF(P220&gt;5000000,"A",IF(N220&gt;2000000,"B",IF(N220&gt;500000,"C","D"))),'EL&amp;SV'!$C$4:$G$4,0))</f>
        <v>10</v>
      </c>
      <c r="AP220" s="171">
        <f>INDEX('EL&amp;SV'!$G$4:$K$50,MATCH(AF220,'EL&amp;SV'!$G$4:$G$50,0),MATCH(IF(N220&gt;5000000,"A",IF(N220&gt;2000000,"B",IF(N220&gt;500000,"C","D"))),'EL&amp;SV'!$G$4:$K$4,0))</f>
        <v>0.9</v>
      </c>
      <c r="AQ220" s="153">
        <f t="shared" si="215"/>
        <v>1331217.5193926422</v>
      </c>
      <c r="AR220" s="153">
        <f t="shared" si="216"/>
        <v>1198095.7674533778</v>
      </c>
      <c r="AS220" s="153">
        <f t="shared" si="217"/>
        <v>133121.75193926436</v>
      </c>
      <c r="AT220" s="60">
        <v>0.75</v>
      </c>
      <c r="AU220" s="153">
        <f t="shared" si="218"/>
        <v>99841.313954448269</v>
      </c>
      <c r="AV220" s="153">
        <f t="shared" si="219"/>
        <v>133121.75193926418</v>
      </c>
    </row>
    <row r="221" spans="1:48" hidden="1" x14ac:dyDescent="0.25">
      <c r="A221" s="82">
        <v>217</v>
      </c>
      <c r="B221" s="82" t="s">
        <v>1409</v>
      </c>
      <c r="C221" s="83"/>
      <c r="D221" s="84" t="s">
        <v>28</v>
      </c>
      <c r="E221" s="85" t="s">
        <v>194</v>
      </c>
      <c r="F221" s="86">
        <v>40865</v>
      </c>
      <c r="G221" s="86" t="s">
        <v>1351</v>
      </c>
      <c r="H221" s="89"/>
      <c r="I221" s="89">
        <v>0</v>
      </c>
      <c r="J221" s="84"/>
      <c r="K221" s="84"/>
      <c r="L221" s="87">
        <v>818350</v>
      </c>
      <c r="M221" s="87"/>
      <c r="N221" s="87">
        <v>818350</v>
      </c>
      <c r="O221" s="84">
        <v>0</v>
      </c>
      <c r="P221" s="84">
        <v>0</v>
      </c>
      <c r="Q221" s="84">
        <f t="shared" si="191"/>
        <v>0</v>
      </c>
      <c r="R221" s="84">
        <v>818350</v>
      </c>
      <c r="S221" s="87">
        <f t="shared" si="192"/>
        <v>818350</v>
      </c>
      <c r="T221" s="85" t="s">
        <v>1290</v>
      </c>
      <c r="U221" s="69">
        <v>365</v>
      </c>
      <c r="V221" s="70"/>
      <c r="W221" s="71" t="s">
        <v>1290</v>
      </c>
      <c r="X221" s="76">
        <f>DATE(YEAR(F221),MONTH(F221),1)</f>
        <v>40848</v>
      </c>
      <c r="AN221" s="146">
        <f t="shared" si="194"/>
        <v>12.241666666666667</v>
      </c>
      <c r="AP221" s="60"/>
      <c r="AQ221" s="60"/>
      <c r="AU221" s="60"/>
      <c r="AV221" s="60"/>
    </row>
    <row r="222" spans="1:48" x14ac:dyDescent="0.2">
      <c r="A222" s="82">
        <v>218</v>
      </c>
      <c r="B222" s="82" t="s">
        <v>1410</v>
      </c>
      <c r="C222" s="84" t="s">
        <v>1292</v>
      </c>
      <c r="D222" s="84" t="s">
        <v>112</v>
      </c>
      <c r="E222" s="85" t="s">
        <v>1293</v>
      </c>
      <c r="F222" s="86">
        <v>45016</v>
      </c>
      <c r="G222" s="86" t="s">
        <v>39</v>
      </c>
      <c r="H222" s="89"/>
      <c r="I222" s="89">
        <v>6.3333333333333325E-2</v>
      </c>
      <c r="J222" s="84"/>
      <c r="K222" s="84"/>
      <c r="L222" s="87">
        <v>0</v>
      </c>
      <c r="M222" s="87">
        <v>802400</v>
      </c>
      <c r="N222" s="87">
        <v>802400</v>
      </c>
      <c r="O222" s="84"/>
      <c r="P222" s="84">
        <v>139.2292237442922</v>
      </c>
      <c r="Q222" s="84">
        <f t="shared" si="191"/>
        <v>139.2292237442922</v>
      </c>
      <c r="R222" s="84">
        <v>802260.77077625575</v>
      </c>
      <c r="S222" s="87">
        <f t="shared" si="192"/>
        <v>0</v>
      </c>
      <c r="T222" s="150">
        <v>15</v>
      </c>
      <c r="U222" s="69">
        <v>365</v>
      </c>
      <c r="V222" s="70"/>
      <c r="W222" s="71" t="s">
        <v>1290</v>
      </c>
      <c r="X222" s="76">
        <f t="shared" ref="X222:X224" si="220">DATE(YEAR(F222),MONTH(F222),1)</f>
        <v>44986</v>
      </c>
      <c r="AF222" s="132" t="s">
        <v>2871</v>
      </c>
      <c r="AG222" s="60">
        <f>MATCH(AF222,'Cat-4'!$A:$A,0)</f>
        <v>722</v>
      </c>
      <c r="AH222" s="60">
        <f>MATCH(X222,'Cat-4'!$1:$1,0)</f>
        <v>135</v>
      </c>
      <c r="AI222" s="60">
        <f>INDEX('Cat-4'!$1:$1048576,Working!AG222,Working!AH222)</f>
        <v>128</v>
      </c>
      <c r="AJ222" s="60">
        <f>MATCH($AJ$3,'Cat-4'!$1:$1,0)</f>
        <v>144</v>
      </c>
      <c r="AK222" s="60">
        <f>INDEX('Cat-4'!$1:$1048576,Working!AG222,Working!AJ222)</f>
        <v>129.19999999999999</v>
      </c>
      <c r="AL222" s="146">
        <f t="shared" ref="AL222:AL223" si="221">AK222/AI222</f>
        <v>1.0093749999999999</v>
      </c>
      <c r="AM222" s="152">
        <f t="shared" ref="AM222:AM223" si="222">AL222</f>
        <v>1.0093749999999999</v>
      </c>
      <c r="AN222" s="146">
        <f t="shared" si="194"/>
        <v>0.875</v>
      </c>
      <c r="AO222" s="169">
        <f>INDEX('EL&amp;SV'!$C$4:$G$50,MATCH(AF222,'EL&amp;SV'!$G$4:$G$50,0),MATCH(IF(P222&gt;5000000,"A",IF(N222&gt;2000000,"B",IF(N222&gt;500000,"C","D"))),'EL&amp;SV'!$C$4:$G$4,0))</f>
        <v>12</v>
      </c>
      <c r="AP222" s="171">
        <f>INDEX('EL&amp;SV'!$G$4:$K$50,MATCH(AF222,'EL&amp;SV'!$G$4:$G$50,0),MATCH(IF(N222&gt;5000000,"A",IF(N222&gt;2000000,"B",IF(N222&gt;500000,"C","D"))),'EL&amp;SV'!$G$4:$K$4,0))</f>
        <v>0.9</v>
      </c>
      <c r="AQ222" s="153">
        <f t="shared" ref="AQ222:AQ225" si="223">AM222*N222</f>
        <v>809922.49999999988</v>
      </c>
      <c r="AR222" s="153">
        <f t="shared" ref="AR222:AR225" si="224">AQ222*(AP222/AO222)*(IF(AN222&gt;AO222,AO222,AN222))</f>
        <v>53151.164062499985</v>
      </c>
      <c r="AS222" s="153">
        <f t="shared" ref="AS222:AS225" si="225">AQ222-AR222</f>
        <v>756771.33593749988</v>
      </c>
      <c r="AT222" s="60">
        <v>0.75</v>
      </c>
      <c r="AU222" s="153">
        <f t="shared" ref="AU222:AU225" si="226">AT222*AS222</f>
        <v>567578.50195312488</v>
      </c>
      <c r="AV222" s="153">
        <f t="shared" ref="AV222:AV225" si="227">IF((AQ222*(1-AP222))&gt;AU222,(AQ222*(1-AP222)),AU222)</f>
        <v>567578.50195312488</v>
      </c>
    </row>
    <row r="223" spans="1:48" x14ac:dyDescent="0.2">
      <c r="A223" s="82">
        <v>219</v>
      </c>
      <c r="B223" s="82" t="s">
        <v>1410</v>
      </c>
      <c r="C223" s="83"/>
      <c r="D223" s="84" t="s">
        <v>1068</v>
      </c>
      <c r="E223" s="85" t="s">
        <v>1217</v>
      </c>
      <c r="F223" s="86">
        <v>44834</v>
      </c>
      <c r="G223" s="86" t="s">
        <v>39</v>
      </c>
      <c r="H223" s="89"/>
      <c r="I223" s="89">
        <v>0.31666666666666665</v>
      </c>
      <c r="J223" s="84"/>
      <c r="K223" s="84"/>
      <c r="L223" s="87">
        <v>0</v>
      </c>
      <c r="M223" s="87">
        <v>793600</v>
      </c>
      <c r="N223" s="87">
        <v>793600</v>
      </c>
      <c r="O223" s="84"/>
      <c r="P223" s="84">
        <v>125997.58904109588</v>
      </c>
      <c r="Q223" s="84">
        <f t="shared" si="191"/>
        <v>125997.58904109588</v>
      </c>
      <c r="R223" s="84">
        <v>667602.41095890407</v>
      </c>
      <c r="S223" s="87">
        <f t="shared" si="192"/>
        <v>0</v>
      </c>
      <c r="T223" s="150">
        <v>3</v>
      </c>
      <c r="U223" s="69">
        <v>365</v>
      </c>
      <c r="V223" s="70"/>
      <c r="W223" s="71" t="s">
        <v>1290</v>
      </c>
      <c r="X223" s="76">
        <f t="shared" si="220"/>
        <v>44805</v>
      </c>
      <c r="AF223" s="132" t="s">
        <v>2716</v>
      </c>
      <c r="AG223" s="60">
        <f>MATCH(AF223,'Cat-4'!$A:$A,0)</f>
        <v>644</v>
      </c>
      <c r="AH223" s="60">
        <f>MATCH(X223,'Cat-4'!$1:$1,0)</f>
        <v>129</v>
      </c>
      <c r="AI223" s="60">
        <f>INDEX('Cat-4'!$1:$1048576,Working!AG223,Working!AH223)</f>
        <v>134.9</v>
      </c>
      <c r="AJ223" s="60">
        <f>MATCH($AJ$3,'Cat-4'!$1:$1,0)</f>
        <v>144</v>
      </c>
      <c r="AK223" s="60">
        <f>INDEX('Cat-4'!$1:$1048576,Working!AG223,Working!AJ223)</f>
        <v>135.1</v>
      </c>
      <c r="AL223" s="146">
        <f t="shared" si="221"/>
        <v>1.0014825796886582</v>
      </c>
      <c r="AM223" s="152">
        <f t="shared" si="222"/>
        <v>1.0014825796886582</v>
      </c>
      <c r="AN223" s="146">
        <f t="shared" si="194"/>
        <v>1.375</v>
      </c>
      <c r="AO223" s="169">
        <f>INDEX('EL&amp;SV'!$C$4:$G$50,MATCH(AF223,'EL&amp;SV'!$G$4:$G$50,0),MATCH(IF(P223&gt;5000000,"A",IF(N223&gt;2000000,"B",IF(N223&gt;500000,"C","D"))),'EL&amp;SV'!$C$4:$G$4,0))</f>
        <v>5</v>
      </c>
      <c r="AP223" s="171">
        <f>INDEX('EL&amp;SV'!$G$4:$K$50,MATCH(AF223,'EL&amp;SV'!$G$4:$G$50,0),MATCH(IF(N223&gt;5000000,"A",IF(N223&gt;2000000,"B",IF(N223&gt;500000,"C","D"))),'EL&amp;SV'!$G$4:$K$4,0))</f>
        <v>1</v>
      </c>
      <c r="AQ223" s="153">
        <f t="shared" si="223"/>
        <v>794776.57524091913</v>
      </c>
      <c r="AR223" s="153">
        <f t="shared" si="224"/>
        <v>218563.55819125279</v>
      </c>
      <c r="AS223" s="153">
        <f t="shared" si="225"/>
        <v>576213.01704966638</v>
      </c>
      <c r="AT223" s="60">
        <v>0.75</v>
      </c>
      <c r="AU223" s="153">
        <f t="shared" si="226"/>
        <v>432159.76278724975</v>
      </c>
      <c r="AV223" s="153">
        <f t="shared" si="227"/>
        <v>432159.76278724975</v>
      </c>
    </row>
    <row r="224" spans="1:48" x14ac:dyDescent="0.2">
      <c r="A224" s="82">
        <v>220</v>
      </c>
      <c r="B224" s="82" t="s">
        <v>1410</v>
      </c>
      <c r="C224" s="83"/>
      <c r="D224" s="84" t="s">
        <v>112</v>
      </c>
      <c r="E224" s="85" t="s">
        <v>459</v>
      </c>
      <c r="F224" s="86">
        <v>39483</v>
      </c>
      <c r="G224" s="86" t="s">
        <v>1347</v>
      </c>
      <c r="H224" s="89"/>
      <c r="I224" s="89">
        <v>0.1983495928027996</v>
      </c>
      <c r="J224" s="84"/>
      <c r="K224" s="84"/>
      <c r="L224" s="87">
        <v>786853</v>
      </c>
      <c r="M224" s="87"/>
      <c r="N224" s="87">
        <v>786853</v>
      </c>
      <c r="O224" s="84">
        <v>747510.35</v>
      </c>
      <c r="P224" s="84">
        <v>0</v>
      </c>
      <c r="Q224" s="84">
        <f t="shared" si="191"/>
        <v>747510.35</v>
      </c>
      <c r="R224" s="84">
        <v>39342.650000000023</v>
      </c>
      <c r="S224" s="87">
        <f t="shared" si="192"/>
        <v>39342.650000000023</v>
      </c>
      <c r="T224" s="150">
        <v>8</v>
      </c>
      <c r="U224" s="69">
        <v>365</v>
      </c>
      <c r="V224" s="70"/>
      <c r="W224" s="71" t="s">
        <v>1290</v>
      </c>
      <c r="X224" s="76">
        <f t="shared" si="220"/>
        <v>39479</v>
      </c>
      <c r="Y224" s="138" t="s">
        <v>4265</v>
      </c>
      <c r="Z224" s="60">
        <f>MATCH(Y224,'Cat-3'!$A:$A,0)</f>
        <v>764</v>
      </c>
      <c r="AA224" s="60">
        <f>MATCH(X224,'Cat-3'!$1:$1,0)</f>
        <v>41</v>
      </c>
      <c r="AB224" s="60">
        <f>INDEX('Cat-3'!$1:$1048576,Working!Z224,Working!AA224)</f>
        <v>108.9</v>
      </c>
      <c r="AC224" s="60">
        <f>MATCH($AC$3,'Cat-3'!$1:$1,0)</f>
        <v>90</v>
      </c>
      <c r="AD224" s="60">
        <f>INDEX('Cat-3'!$1:$1048576,Working!Z224,Working!AC224)</f>
        <v>118.9</v>
      </c>
      <c r="AE224" s="146">
        <f>AD224/AB224</f>
        <v>1.0918273645546372</v>
      </c>
      <c r="AF224" s="132" t="s">
        <v>3032</v>
      </c>
      <c r="AG224" s="60">
        <f>MATCH(AF224,'Cat-4'!$A:$A,0)</f>
        <v>803</v>
      </c>
      <c r="AH224" s="60">
        <f>MATCH($AH$3,'Cat-4'!$1:$1,0)</f>
        <v>4</v>
      </c>
      <c r="AI224" s="60">
        <f>INDEX('Cat-4'!$1:$1048576,Working!AG224,Working!AH224)</f>
        <v>82.4</v>
      </c>
      <c r="AJ224" s="60">
        <f>MATCH($AJ$3,'Cat-4'!$1:$1,0)</f>
        <v>144</v>
      </c>
      <c r="AK224" s="60">
        <f>INDEX('Cat-4'!$1:$1048576,Working!AG224,Working!AJ224)</f>
        <v>126.1</v>
      </c>
      <c r="AL224" s="146">
        <f>AK224/AI224</f>
        <v>1.5303398058252426</v>
      </c>
      <c r="AM224" s="146">
        <f>AL224*AE224</f>
        <v>1.6708668770672299</v>
      </c>
      <c r="AN224" s="146">
        <f t="shared" si="194"/>
        <v>16.027777777777779</v>
      </c>
      <c r="AO224" s="169">
        <f>INDEX('EL&amp;SV'!$C$4:$G$50,MATCH(AF224,'EL&amp;SV'!$G$4:$G$50,0),MATCH(IF(P224&gt;5000000,"A",IF(N224&gt;2000000,"B",IF(N224&gt;500000,"C","D"))),'EL&amp;SV'!$C$4:$G$4,0))</f>
        <v>10</v>
      </c>
      <c r="AP224" s="171">
        <f>INDEX('EL&amp;SV'!$G$4:$K$50,MATCH(AF224,'EL&amp;SV'!$G$4:$G$50,0),MATCH(IF(N224&gt;5000000,"A",IF(N224&gt;2000000,"B",IF(N224&gt;500000,"C","D"))),'EL&amp;SV'!$G$4:$K$4,0))</f>
        <v>0.9</v>
      </c>
      <c r="AQ224" s="153">
        <f t="shared" si="223"/>
        <v>1314726.6148209812</v>
      </c>
      <c r="AR224" s="153">
        <f t="shared" si="224"/>
        <v>1183253.9533388829</v>
      </c>
      <c r="AS224" s="153">
        <f t="shared" si="225"/>
        <v>131472.66148209828</v>
      </c>
      <c r="AT224" s="60">
        <v>0.75</v>
      </c>
      <c r="AU224" s="153">
        <f t="shared" si="226"/>
        <v>98604.49611157371</v>
      </c>
      <c r="AV224" s="153">
        <f t="shared" si="227"/>
        <v>131472.66148209808</v>
      </c>
    </row>
    <row r="225" spans="1:48" x14ac:dyDescent="0.2">
      <c r="A225" s="82">
        <v>221</v>
      </c>
      <c r="B225" s="82" t="s">
        <v>1410</v>
      </c>
      <c r="C225" s="83" t="s">
        <v>71</v>
      </c>
      <c r="D225" s="84" t="s">
        <v>21</v>
      </c>
      <c r="E225" s="85" t="s">
        <v>72</v>
      </c>
      <c r="F225" s="86">
        <v>42825</v>
      </c>
      <c r="G225" s="86" t="s">
        <v>27</v>
      </c>
      <c r="H225" s="91">
        <v>2.5018037518037519E-2</v>
      </c>
      <c r="I225" s="89">
        <v>4.2492965367965374E-2</v>
      </c>
      <c r="J225" s="84"/>
      <c r="K225" s="84"/>
      <c r="L225" s="87">
        <v>786192.92</v>
      </c>
      <c r="M225" s="87">
        <v>0</v>
      </c>
      <c r="N225" s="87">
        <v>786192.92</v>
      </c>
      <c r="O225" s="84">
        <v>112137.57208010824</v>
      </c>
      <c r="P225" s="84">
        <f>N225*I225/365*U225</f>
        <v>33407.668522099571</v>
      </c>
      <c r="Q225" s="84">
        <f t="shared" si="191"/>
        <v>145545.24060220781</v>
      </c>
      <c r="R225" s="84">
        <v>640647.67939779221</v>
      </c>
      <c r="S225" s="87">
        <f t="shared" si="192"/>
        <v>674055.34791989182</v>
      </c>
      <c r="T225" s="150"/>
      <c r="U225" s="69">
        <v>365</v>
      </c>
      <c r="V225" s="70"/>
      <c r="W225" s="71" t="s">
        <v>1290</v>
      </c>
      <c r="X225" s="76">
        <f>DATE(YEAR(F225),MONTH(F225),1)</f>
        <v>42795</v>
      </c>
      <c r="AF225" s="132" t="s">
        <v>2760</v>
      </c>
      <c r="AG225" s="60">
        <f>MATCH(AF225,'Cat-4'!$A:$A,0)</f>
        <v>666</v>
      </c>
      <c r="AH225" s="60">
        <f>MATCH(X225,'Cat-4'!$1:$1,0)</f>
        <v>63</v>
      </c>
      <c r="AI225" s="60">
        <f>INDEX('Cat-4'!$1:$1048576,Working!AG225,Working!AH225)</f>
        <v>108</v>
      </c>
      <c r="AJ225" s="60">
        <f>MATCH($AJ$3,'Cat-4'!$1:$1,0)</f>
        <v>144</v>
      </c>
      <c r="AK225" s="60">
        <f>INDEX('Cat-4'!$1:$1048576,Working!AG225,Working!AJ225)</f>
        <v>131.6</v>
      </c>
      <c r="AL225" s="146">
        <f>AK225/AI225</f>
        <v>1.2185185185185186</v>
      </c>
      <c r="AM225" s="152">
        <f>AL225</f>
        <v>1.2185185185185186</v>
      </c>
      <c r="AN225" s="146">
        <f t="shared" si="194"/>
        <v>6.875</v>
      </c>
      <c r="AO225" s="169">
        <f>INDEX('EL&amp;SV'!$C$4:$G$50,MATCH(AF225,'EL&amp;SV'!$G$4:$G$50,0),MATCH(IF(P225&gt;5000000,"A",IF(N225&gt;2000000,"B",IF(N225&gt;500000,"C","D"))),'EL&amp;SV'!$C$4:$G$4,0))</f>
        <v>12</v>
      </c>
      <c r="AP225" s="171">
        <f>INDEX('EL&amp;SV'!$G$4:$K$50,MATCH(AF225,'EL&amp;SV'!$G$4:$G$50,0),MATCH(IF(N225&gt;5000000,"A",IF(N225&gt;2000000,"B",IF(N225&gt;500000,"C","D"))),'EL&amp;SV'!$G$4:$K$4,0))</f>
        <v>0.95</v>
      </c>
      <c r="AQ225" s="153">
        <f t="shared" si="223"/>
        <v>957990.63214814826</v>
      </c>
      <c r="AR225" s="153">
        <f t="shared" si="224"/>
        <v>521406.35968479945</v>
      </c>
      <c r="AS225" s="153">
        <f t="shared" si="225"/>
        <v>436584.27246334881</v>
      </c>
      <c r="AT225" s="60">
        <v>0.75</v>
      </c>
      <c r="AU225" s="153">
        <f t="shared" si="226"/>
        <v>327438.20434751164</v>
      </c>
      <c r="AV225" s="153">
        <f t="shared" si="227"/>
        <v>327438.20434751164</v>
      </c>
    </row>
    <row r="226" spans="1:48" hidden="1" x14ac:dyDescent="0.25">
      <c r="A226" s="82">
        <v>222</v>
      </c>
      <c r="B226" s="82" t="s">
        <v>1409</v>
      </c>
      <c r="C226" s="83"/>
      <c r="D226" s="84" t="s">
        <v>28</v>
      </c>
      <c r="E226" s="85" t="s">
        <v>193</v>
      </c>
      <c r="F226" s="86">
        <v>40858</v>
      </c>
      <c r="G226" s="86" t="s">
        <v>1351</v>
      </c>
      <c r="H226" s="89"/>
      <c r="I226" s="89">
        <v>0</v>
      </c>
      <c r="J226" s="84"/>
      <c r="K226" s="84"/>
      <c r="L226" s="87">
        <v>766716</v>
      </c>
      <c r="M226" s="87"/>
      <c r="N226" s="87">
        <v>766716</v>
      </c>
      <c r="O226" s="84">
        <v>0</v>
      </c>
      <c r="P226" s="84">
        <v>0</v>
      </c>
      <c r="Q226" s="84">
        <f t="shared" si="191"/>
        <v>0</v>
      </c>
      <c r="R226" s="84">
        <v>766716</v>
      </c>
      <c r="S226" s="87">
        <f t="shared" si="192"/>
        <v>766716</v>
      </c>
      <c r="T226" s="85" t="s">
        <v>1290</v>
      </c>
      <c r="U226" s="69">
        <v>365</v>
      </c>
      <c r="V226" s="70"/>
      <c r="W226" s="71" t="s">
        <v>1290</v>
      </c>
      <c r="X226" s="76">
        <f t="shared" ref="X226:X227" si="228">DATE(YEAR(F226),MONTH(F226),1)</f>
        <v>40848</v>
      </c>
      <c r="AN226" s="146">
        <f t="shared" si="194"/>
        <v>12.261111111111111</v>
      </c>
      <c r="AP226" s="60"/>
      <c r="AQ226" s="60"/>
      <c r="AU226" s="60"/>
      <c r="AV226" s="60"/>
    </row>
    <row r="227" spans="1:48" hidden="1" x14ac:dyDescent="0.25">
      <c r="A227" s="82">
        <v>223</v>
      </c>
      <c r="B227" s="82" t="s">
        <v>1409</v>
      </c>
      <c r="C227" s="83"/>
      <c r="D227" s="84" t="s">
        <v>28</v>
      </c>
      <c r="E227" s="85"/>
      <c r="F227" s="86">
        <v>40252</v>
      </c>
      <c r="G227" s="86" t="s">
        <v>1353</v>
      </c>
      <c r="H227" s="89"/>
      <c r="I227" s="89">
        <v>0</v>
      </c>
      <c r="J227" s="84"/>
      <c r="K227" s="84"/>
      <c r="L227" s="87">
        <v>766536</v>
      </c>
      <c r="M227" s="87"/>
      <c r="N227" s="87">
        <v>766536</v>
      </c>
      <c r="O227" s="84">
        <v>0</v>
      </c>
      <c r="P227" s="84">
        <v>0</v>
      </c>
      <c r="Q227" s="84">
        <f t="shared" si="191"/>
        <v>0</v>
      </c>
      <c r="R227" s="84">
        <v>766536</v>
      </c>
      <c r="S227" s="87">
        <f t="shared" si="192"/>
        <v>766536</v>
      </c>
      <c r="T227" s="85" t="s">
        <v>1290</v>
      </c>
      <c r="U227" s="69">
        <v>365</v>
      </c>
      <c r="V227" s="70"/>
      <c r="W227" s="71" t="s">
        <v>1290</v>
      </c>
      <c r="X227" s="76">
        <f t="shared" si="228"/>
        <v>40238</v>
      </c>
      <c r="AN227" s="146">
        <f t="shared" si="194"/>
        <v>13.916666666666666</v>
      </c>
      <c r="AP227" s="60"/>
      <c r="AQ227" s="60"/>
      <c r="AU227" s="60"/>
      <c r="AV227" s="60"/>
    </row>
    <row r="228" spans="1:48" x14ac:dyDescent="0.2">
      <c r="A228" s="82">
        <v>224</v>
      </c>
      <c r="B228" s="82" t="s">
        <v>1410</v>
      </c>
      <c r="C228" s="83"/>
      <c r="D228" s="84" t="s">
        <v>112</v>
      </c>
      <c r="E228" s="85"/>
      <c r="F228" s="86">
        <v>44603</v>
      </c>
      <c r="G228" s="86" t="s">
        <v>38</v>
      </c>
      <c r="H228" s="89"/>
      <c r="I228" s="89">
        <v>6.3333333333333325E-2</v>
      </c>
      <c r="J228" s="84"/>
      <c r="K228" s="84"/>
      <c r="L228" s="87">
        <v>764640</v>
      </c>
      <c r="M228" s="87"/>
      <c r="N228" s="87">
        <v>764640</v>
      </c>
      <c r="O228" s="84">
        <v>6501.1857534246574</v>
      </c>
      <c r="P228" s="84">
        <v>48427.199999999997</v>
      </c>
      <c r="Q228" s="84">
        <f t="shared" si="191"/>
        <v>54928.385753424656</v>
      </c>
      <c r="R228" s="84">
        <v>709711.61424657539</v>
      </c>
      <c r="S228" s="87">
        <f t="shared" si="192"/>
        <v>758138.81424657535</v>
      </c>
      <c r="T228" s="150">
        <v>15</v>
      </c>
      <c r="U228" s="69">
        <v>365</v>
      </c>
      <c r="V228" s="70"/>
      <c r="W228" s="71" t="s">
        <v>1290</v>
      </c>
      <c r="X228" s="76">
        <f>DATE(YEAR(F228),MONTH(F228),1)</f>
        <v>44593</v>
      </c>
      <c r="AF228" s="132" t="s">
        <v>3114</v>
      </c>
      <c r="AG228" s="60">
        <f>MATCH(AF228,'Cat-4'!$A:$A,0)</f>
        <v>844</v>
      </c>
      <c r="AH228" s="60">
        <f>MATCH(X228,'Cat-4'!$1:$1,0)</f>
        <v>122</v>
      </c>
      <c r="AI228" s="60">
        <f>INDEX('Cat-4'!$1:$1048576,Working!AG228,Working!AH228)</f>
        <v>154.69999999999999</v>
      </c>
      <c r="AJ228" s="60">
        <f>MATCH($AJ$3,'Cat-4'!$1:$1,0)</f>
        <v>144</v>
      </c>
      <c r="AK228" s="60">
        <f>INDEX('Cat-4'!$1:$1048576,Working!AG228,Working!AJ228)</f>
        <v>160.30000000000001</v>
      </c>
      <c r="AL228" s="146">
        <f>AK228/AI228</f>
        <v>1.0361990950226245</v>
      </c>
      <c r="AM228" s="152">
        <f>AL228</f>
        <v>1.0361990950226245</v>
      </c>
      <c r="AN228" s="146">
        <f t="shared" si="194"/>
        <v>2.0111111111111111</v>
      </c>
      <c r="AO228" s="169">
        <f>INDEX('EL&amp;SV'!$C$4:$G$50,MATCH(AF228,'EL&amp;SV'!$G$4:$G$50,0),MATCH(IF(P228&gt;5000000,"A",IF(N228&gt;2000000,"B",IF(N228&gt;500000,"C","D"))),'EL&amp;SV'!$C$4:$G$4,0))</f>
        <v>6</v>
      </c>
      <c r="AP228" s="171">
        <f>INDEX('EL&amp;SV'!$G$4:$K$50,MATCH(AF228,'EL&amp;SV'!$G$4:$G$50,0),MATCH(IF(N228&gt;5000000,"A",IF(N228&gt;2000000,"B",IF(N228&gt;500000,"C","D"))),'EL&amp;SV'!$G$4:$K$4,0))</f>
        <v>0.9</v>
      </c>
      <c r="AQ228" s="153">
        <f>AM228*N228</f>
        <v>792319.27601809963</v>
      </c>
      <c r="AR228" s="153">
        <f>AQ228*(AP228/AO228)*(IF(AN228&gt;AO228,AO228,AN228))</f>
        <v>239016.31493212673</v>
      </c>
      <c r="AS228" s="153">
        <f>AQ228-AR228</f>
        <v>553302.96108597284</v>
      </c>
      <c r="AT228" s="60">
        <v>0.75</v>
      </c>
      <c r="AU228" s="153">
        <f>AT228*AS228</f>
        <v>414977.22081447963</v>
      </c>
      <c r="AV228" s="153">
        <f>IF((AQ228*(1-AP228))&gt;AU228,(AQ228*(1-AP228)),AU228)</f>
        <v>414977.22081447963</v>
      </c>
    </row>
    <row r="229" spans="1:48" hidden="1" x14ac:dyDescent="0.25">
      <c r="A229" s="82">
        <v>225</v>
      </c>
      <c r="B229" s="82" t="s">
        <v>1409</v>
      </c>
      <c r="C229" s="83"/>
      <c r="D229" s="84" t="s">
        <v>109</v>
      </c>
      <c r="E229" s="85" t="s">
        <v>116</v>
      </c>
      <c r="F229" s="86">
        <v>41276</v>
      </c>
      <c r="G229" s="86" t="s">
        <v>1350</v>
      </c>
      <c r="H229" s="89"/>
      <c r="I229" s="89">
        <v>1.1111111111111112E-2</v>
      </c>
      <c r="J229" s="84"/>
      <c r="K229" s="84"/>
      <c r="L229" s="87">
        <v>762544</v>
      </c>
      <c r="M229" s="87"/>
      <c r="N229" s="87">
        <v>762544</v>
      </c>
      <c r="O229" s="84">
        <v>78320.348736681903</v>
      </c>
      <c r="P229" s="84">
        <v>8472.7111111111117</v>
      </c>
      <c r="Q229" s="84">
        <f t="shared" si="191"/>
        <v>86793.059847793018</v>
      </c>
      <c r="R229" s="84">
        <v>675750.94015220692</v>
      </c>
      <c r="S229" s="87">
        <f t="shared" si="192"/>
        <v>684223.65126331814</v>
      </c>
      <c r="T229" s="85">
        <v>90</v>
      </c>
      <c r="U229" s="69">
        <v>365</v>
      </c>
      <c r="V229" s="70"/>
      <c r="W229" s="71" t="s">
        <v>1290</v>
      </c>
      <c r="X229" s="76">
        <f t="shared" ref="X229:X230" si="229">DATE(YEAR(F229),MONTH(F229),1)</f>
        <v>41275</v>
      </c>
      <c r="AN229" s="146">
        <f t="shared" si="194"/>
        <v>11.119444444444444</v>
      </c>
      <c r="AP229" s="60"/>
      <c r="AQ229" s="60"/>
      <c r="AU229" s="60"/>
      <c r="AV229" s="60"/>
    </row>
    <row r="230" spans="1:48" hidden="1" x14ac:dyDescent="0.25">
      <c r="A230" s="82">
        <v>226</v>
      </c>
      <c r="B230" s="82" t="s">
        <v>1409</v>
      </c>
      <c r="C230" s="83"/>
      <c r="D230" s="84" t="s">
        <v>28</v>
      </c>
      <c r="E230" s="85" t="s">
        <v>219</v>
      </c>
      <c r="F230" s="86">
        <v>40982</v>
      </c>
      <c r="G230" s="86" t="s">
        <v>1351</v>
      </c>
      <c r="H230" s="89"/>
      <c r="I230" s="89">
        <v>0</v>
      </c>
      <c r="J230" s="84"/>
      <c r="K230" s="84"/>
      <c r="L230" s="87">
        <v>758102</v>
      </c>
      <c r="M230" s="87"/>
      <c r="N230" s="87">
        <v>758102</v>
      </c>
      <c r="O230" s="84">
        <v>0</v>
      </c>
      <c r="P230" s="84">
        <v>0</v>
      </c>
      <c r="Q230" s="84">
        <f t="shared" si="191"/>
        <v>0</v>
      </c>
      <c r="R230" s="84">
        <v>758102</v>
      </c>
      <c r="S230" s="87">
        <f t="shared" si="192"/>
        <v>758102</v>
      </c>
      <c r="T230" s="85" t="s">
        <v>1290</v>
      </c>
      <c r="U230" s="69">
        <v>365</v>
      </c>
      <c r="V230" s="70"/>
      <c r="W230" s="71" t="s">
        <v>1290</v>
      </c>
      <c r="X230" s="76">
        <f t="shared" si="229"/>
        <v>40969</v>
      </c>
      <c r="AN230" s="146">
        <f t="shared" si="194"/>
        <v>11.919444444444444</v>
      </c>
      <c r="AP230" s="60"/>
      <c r="AQ230" s="60"/>
      <c r="AU230" s="60"/>
      <c r="AV230" s="60"/>
    </row>
    <row r="231" spans="1:48" x14ac:dyDescent="0.2">
      <c r="A231" s="82">
        <v>227</v>
      </c>
      <c r="B231" s="82" t="s">
        <v>1410</v>
      </c>
      <c r="C231" s="83" t="s">
        <v>56</v>
      </c>
      <c r="D231" s="84" t="s">
        <v>21</v>
      </c>
      <c r="E231" s="88" t="s">
        <v>57</v>
      </c>
      <c r="F231" s="86">
        <v>42825</v>
      </c>
      <c r="G231" s="86" t="s">
        <v>27</v>
      </c>
      <c r="H231" s="91">
        <v>2.5018037518037519E-2</v>
      </c>
      <c r="I231" s="89">
        <v>4.2492965367965374E-2</v>
      </c>
      <c r="J231" s="84"/>
      <c r="K231" s="84"/>
      <c r="L231" s="87">
        <v>757667.11</v>
      </c>
      <c r="M231" s="87">
        <v>0</v>
      </c>
      <c r="N231" s="87">
        <v>757667.11</v>
      </c>
      <c r="O231" s="84">
        <v>108068.83145214827</v>
      </c>
      <c r="P231" s="84">
        <f>N231*I231/365*U231</f>
        <v>32195.522265676413</v>
      </c>
      <c r="Q231" s="84">
        <f t="shared" si="191"/>
        <v>140264.35371782468</v>
      </c>
      <c r="R231" s="84">
        <v>617402.75628217531</v>
      </c>
      <c r="S231" s="87">
        <f t="shared" si="192"/>
        <v>649598.27854785172</v>
      </c>
      <c r="T231" s="150"/>
      <c r="U231" s="69">
        <v>365</v>
      </c>
      <c r="V231" s="70"/>
      <c r="W231" s="71" t="s">
        <v>1290</v>
      </c>
      <c r="X231" s="76">
        <f>DATE(YEAR(F231),MONTH(F231),1)</f>
        <v>42795</v>
      </c>
      <c r="AF231" s="132" t="s">
        <v>2592</v>
      </c>
      <c r="AG231" s="60">
        <f>MATCH(AF231,'Cat-4'!$A:$A,0)</f>
        <v>582</v>
      </c>
      <c r="AH231" s="60">
        <f>MATCH(X231,'Cat-4'!$1:$1,0)</f>
        <v>63</v>
      </c>
      <c r="AI231" s="60">
        <f>INDEX('Cat-4'!$1:$1048576,Working!AG231,Working!AH231)</f>
        <v>108.8</v>
      </c>
      <c r="AJ231" s="60">
        <f>MATCH($AJ$3,'Cat-4'!$1:$1,0)</f>
        <v>144</v>
      </c>
      <c r="AK231" s="60">
        <f>INDEX('Cat-4'!$1:$1048576,Working!AG231,Working!AJ231)</f>
        <v>171</v>
      </c>
      <c r="AL231" s="146">
        <f t="shared" ref="AL231:AL235" si="230">AK231/AI231</f>
        <v>1.5716911764705883</v>
      </c>
      <c r="AM231" s="152">
        <f t="shared" ref="AM231:AM235" si="231">AL231</f>
        <v>1.5716911764705883</v>
      </c>
      <c r="AN231" s="146">
        <f t="shared" si="194"/>
        <v>6.875</v>
      </c>
      <c r="AO231" s="169">
        <f>INDEX('EL&amp;SV'!$C$4:$G$50,MATCH(AF231,'EL&amp;SV'!$G$4:$G$50,0),MATCH(IF(P231&gt;5000000,"A",IF(N231&gt;2000000,"B",IF(N231&gt;500000,"C","D"))),'EL&amp;SV'!$C$4:$G$4,0))</f>
        <v>12</v>
      </c>
      <c r="AP231" s="171">
        <f>INDEX('EL&amp;SV'!$G$4:$K$50,MATCH(AF231,'EL&amp;SV'!$G$4:$G$50,0),MATCH(IF(N231&gt;5000000,"A",IF(N231&gt;2000000,"B",IF(N231&gt;500000,"C","D"))),'EL&amp;SV'!$G$4:$K$4,0))</f>
        <v>0.9</v>
      </c>
      <c r="AQ231" s="153">
        <f t="shared" ref="AQ231:AQ237" si="232">AM231*N231</f>
        <v>1190818.7114889706</v>
      </c>
      <c r="AR231" s="153">
        <f t="shared" ref="AR231:AR237" si="233">AQ231*(AP231/AO231)*(IF(AN231&gt;AO231,AO231,AN231))</f>
        <v>614015.89811150043</v>
      </c>
      <c r="AS231" s="153">
        <f t="shared" ref="AS231:AS237" si="234">AQ231-AR231</f>
        <v>576802.81337747013</v>
      </c>
      <c r="AT231" s="60">
        <v>0.75</v>
      </c>
      <c r="AU231" s="153">
        <f t="shared" ref="AU231:AU237" si="235">AT231*AS231</f>
        <v>432602.11003310257</v>
      </c>
      <c r="AV231" s="153">
        <f t="shared" ref="AV231:AV237" si="236">IF((AQ231*(1-AP231))&gt;AU231,(AQ231*(1-AP231)),AU231)</f>
        <v>432602.11003310257</v>
      </c>
    </row>
    <row r="232" spans="1:48" x14ac:dyDescent="0.2">
      <c r="A232" s="82">
        <v>228</v>
      </c>
      <c r="B232" s="82" t="s">
        <v>1410</v>
      </c>
      <c r="C232" s="83"/>
      <c r="D232" s="84" t="s">
        <v>112</v>
      </c>
      <c r="E232" s="85" t="s">
        <v>1062</v>
      </c>
      <c r="F232" s="86">
        <v>42233</v>
      </c>
      <c r="G232" s="86" t="s">
        <v>25</v>
      </c>
      <c r="H232" s="89"/>
      <c r="I232" s="89">
        <v>6.3333333333333325E-2</v>
      </c>
      <c r="J232" s="84"/>
      <c r="K232" s="84"/>
      <c r="L232" s="87">
        <v>757350</v>
      </c>
      <c r="M232" s="87"/>
      <c r="N232" s="87">
        <v>757350</v>
      </c>
      <c r="O232" s="84">
        <v>317755.01095890405</v>
      </c>
      <c r="P232" s="84">
        <v>47965.499999999993</v>
      </c>
      <c r="Q232" s="84">
        <f t="shared" si="191"/>
        <v>365720.51095890405</v>
      </c>
      <c r="R232" s="84">
        <v>391629.48904109595</v>
      </c>
      <c r="S232" s="87">
        <f t="shared" si="192"/>
        <v>439594.98904109595</v>
      </c>
      <c r="T232" s="150">
        <v>15</v>
      </c>
      <c r="U232" s="69">
        <v>365</v>
      </c>
      <c r="V232" s="70"/>
      <c r="W232" s="71" t="s">
        <v>1290</v>
      </c>
      <c r="X232" s="76">
        <f t="shared" ref="X232:X241" si="237">DATE(YEAR(F232),MONTH(F232),1)</f>
        <v>42217</v>
      </c>
      <c r="AF232" s="132" t="s">
        <v>2736</v>
      </c>
      <c r="AG232" s="60">
        <f>MATCH(AF232,'Cat-4'!$A:$A,0)</f>
        <v>654</v>
      </c>
      <c r="AH232" s="60">
        <f>MATCH(X232,'Cat-4'!$1:$1,0)</f>
        <v>44</v>
      </c>
      <c r="AI232" s="60">
        <f>INDEX('Cat-4'!$1:$1048576,Working!AG232,Working!AH232)</f>
        <v>101.5</v>
      </c>
      <c r="AJ232" s="60">
        <f>MATCH($AJ$3,'Cat-4'!$1:$1,0)</f>
        <v>144</v>
      </c>
      <c r="AK232" s="60">
        <f>INDEX('Cat-4'!$1:$1048576,Working!AG232,Working!AJ232)</f>
        <v>113.8</v>
      </c>
      <c r="AL232" s="146">
        <f t="shared" si="230"/>
        <v>1.1211822660098523</v>
      </c>
      <c r="AM232" s="152">
        <f t="shared" si="231"/>
        <v>1.1211822660098523</v>
      </c>
      <c r="AN232" s="146">
        <f t="shared" si="194"/>
        <v>8.4944444444444436</v>
      </c>
      <c r="AO232" s="169">
        <f>INDEX('EL&amp;SV'!$C$4:$G$50,MATCH(AF232,'EL&amp;SV'!$G$4:$G$50,0),MATCH(IF(P232&gt;5000000,"A",IF(N232&gt;2000000,"B",IF(N232&gt;500000,"C","D"))),'EL&amp;SV'!$C$4:$G$4,0))</f>
        <v>8</v>
      </c>
      <c r="AP232" s="171">
        <f>INDEX('EL&amp;SV'!$G$4:$K$50,MATCH(AF232,'EL&amp;SV'!$G$4:$G$50,0),MATCH(IF(N232&gt;5000000,"A",IF(N232&gt;2000000,"B",IF(N232&gt;500000,"C","D"))),'EL&amp;SV'!$G$4:$K$4,0))</f>
        <v>1</v>
      </c>
      <c r="AQ232" s="153">
        <f t="shared" si="232"/>
        <v>849127.38916256162</v>
      </c>
      <c r="AR232" s="153">
        <f t="shared" si="233"/>
        <v>849127.38916256162</v>
      </c>
      <c r="AS232" s="153">
        <f t="shared" si="234"/>
        <v>0</v>
      </c>
      <c r="AT232" s="60">
        <v>0.75</v>
      </c>
      <c r="AU232" s="153">
        <f t="shared" si="235"/>
        <v>0</v>
      </c>
      <c r="AV232" s="153">
        <f t="shared" si="236"/>
        <v>0</v>
      </c>
    </row>
    <row r="233" spans="1:48" x14ac:dyDescent="0.2">
      <c r="A233" s="82">
        <v>229</v>
      </c>
      <c r="B233" s="82" t="s">
        <v>1410</v>
      </c>
      <c r="C233" s="83"/>
      <c r="D233" s="84" t="s">
        <v>112</v>
      </c>
      <c r="E233" s="85" t="s">
        <v>466</v>
      </c>
      <c r="F233" s="86">
        <v>41000</v>
      </c>
      <c r="G233" s="86" t="s">
        <v>1350</v>
      </c>
      <c r="H233" s="89"/>
      <c r="I233" s="89">
        <v>0.13534246575342465</v>
      </c>
      <c r="J233" s="84"/>
      <c r="K233" s="84"/>
      <c r="L233" s="87">
        <v>756916</v>
      </c>
      <c r="M233" s="87"/>
      <c r="N233" s="87">
        <v>756916</v>
      </c>
      <c r="O233" s="84">
        <v>719070.2</v>
      </c>
      <c r="P233" s="84">
        <v>0</v>
      </c>
      <c r="Q233" s="84">
        <f t="shared" si="191"/>
        <v>719070.2</v>
      </c>
      <c r="R233" s="84">
        <v>37845.800000000047</v>
      </c>
      <c r="S233" s="87">
        <f t="shared" si="192"/>
        <v>37845.800000000047</v>
      </c>
      <c r="T233" s="150">
        <v>8</v>
      </c>
      <c r="U233" s="69">
        <v>365</v>
      </c>
      <c r="V233" s="70"/>
      <c r="W233" s="71" t="s">
        <v>1290</v>
      </c>
      <c r="X233" s="76">
        <f t="shared" si="237"/>
        <v>41000</v>
      </c>
      <c r="AF233" s="132" t="s">
        <v>3032</v>
      </c>
      <c r="AG233" s="60">
        <f>MATCH(AF233,'Cat-4'!$A:$A,0)</f>
        <v>803</v>
      </c>
      <c r="AH233" s="60">
        <f>MATCH(X233,'Cat-4'!$1:$1,0)</f>
        <v>4</v>
      </c>
      <c r="AI233" s="60">
        <f>INDEX('Cat-4'!$1:$1048576,Working!AG233,Working!AH233)</f>
        <v>82.4</v>
      </c>
      <c r="AJ233" s="60">
        <f>MATCH($AJ$3,'Cat-4'!$1:$1,0)</f>
        <v>144</v>
      </c>
      <c r="AK233" s="60">
        <f>INDEX('Cat-4'!$1:$1048576,Working!AG233,Working!AJ233)</f>
        <v>126.1</v>
      </c>
      <c r="AL233" s="146">
        <f t="shared" si="230"/>
        <v>1.5303398058252426</v>
      </c>
      <c r="AM233" s="152">
        <f t="shared" si="231"/>
        <v>1.5303398058252426</v>
      </c>
      <c r="AN233" s="146">
        <f t="shared" si="194"/>
        <v>11.872222222222222</v>
      </c>
      <c r="AO233" s="169">
        <f>INDEX('EL&amp;SV'!$C$4:$G$50,MATCH(AF233,'EL&amp;SV'!$G$4:$G$50,0),MATCH(IF(P233&gt;5000000,"A",IF(N233&gt;2000000,"B",IF(N233&gt;500000,"C","D"))),'EL&amp;SV'!$C$4:$G$4,0))</f>
        <v>10</v>
      </c>
      <c r="AP233" s="171">
        <f>INDEX('EL&amp;SV'!$G$4:$K$50,MATCH(AF233,'EL&amp;SV'!$G$4:$G$50,0),MATCH(IF(N233&gt;5000000,"A",IF(N233&gt;2000000,"B",IF(N233&gt;500000,"C","D"))),'EL&amp;SV'!$G$4:$K$4,0))</f>
        <v>0.9</v>
      </c>
      <c r="AQ233" s="153">
        <f t="shared" si="232"/>
        <v>1158338.6844660193</v>
      </c>
      <c r="AR233" s="153">
        <f t="shared" si="233"/>
        <v>1042504.8160194174</v>
      </c>
      <c r="AS233" s="153">
        <f t="shared" si="234"/>
        <v>115833.8684466019</v>
      </c>
      <c r="AT233" s="60">
        <v>0.75</v>
      </c>
      <c r="AU233" s="153">
        <f t="shared" si="235"/>
        <v>86875.401334951428</v>
      </c>
      <c r="AV233" s="153">
        <f t="shared" si="236"/>
        <v>115833.8684466019</v>
      </c>
    </row>
    <row r="234" spans="1:48" x14ac:dyDescent="0.2">
      <c r="A234" s="82">
        <v>230</v>
      </c>
      <c r="B234" s="82" t="s">
        <v>1410</v>
      </c>
      <c r="C234" s="83"/>
      <c r="D234" s="84" t="s">
        <v>112</v>
      </c>
      <c r="E234" s="85" t="s">
        <v>1114</v>
      </c>
      <c r="F234" s="86">
        <v>43543</v>
      </c>
      <c r="G234" s="86" t="s">
        <v>35</v>
      </c>
      <c r="H234" s="89"/>
      <c r="I234" s="89">
        <v>0.19</v>
      </c>
      <c r="J234" s="84"/>
      <c r="K234" s="84"/>
      <c r="L234" s="87">
        <v>747577</v>
      </c>
      <c r="M234" s="87"/>
      <c r="N234" s="87">
        <v>747577</v>
      </c>
      <c r="O234" s="84">
        <v>431177.83572602738</v>
      </c>
      <c r="P234" s="84">
        <v>142039.63</v>
      </c>
      <c r="Q234" s="84">
        <f t="shared" si="191"/>
        <v>573217.46572602738</v>
      </c>
      <c r="R234" s="84">
        <v>174359.53427397262</v>
      </c>
      <c r="S234" s="87">
        <f t="shared" si="192"/>
        <v>316399.16427397262</v>
      </c>
      <c r="T234" s="150">
        <v>5</v>
      </c>
      <c r="U234" s="69">
        <v>365</v>
      </c>
      <c r="V234" s="70"/>
      <c r="W234" s="71" t="s">
        <v>1290</v>
      </c>
      <c r="X234" s="76">
        <f t="shared" si="237"/>
        <v>43525</v>
      </c>
      <c r="AF234" s="132" t="s">
        <v>2708</v>
      </c>
      <c r="AG234" s="60">
        <f>MATCH(AF234,'Cat-4'!$A:$A,0)</f>
        <v>640</v>
      </c>
      <c r="AH234" s="60">
        <f>MATCH(X234,'Cat-4'!$1:$1,0)</f>
        <v>87</v>
      </c>
      <c r="AI234" s="60">
        <f>INDEX('Cat-4'!$1:$1048576,Working!AG234,Working!AH234)</f>
        <v>98.8</v>
      </c>
      <c r="AJ234" s="60">
        <f>MATCH($AJ$3,'Cat-4'!$1:$1,0)</f>
        <v>144</v>
      </c>
      <c r="AK234" s="60">
        <f>INDEX('Cat-4'!$1:$1048576,Working!AG234,Working!AJ234)</f>
        <v>114.8</v>
      </c>
      <c r="AL234" s="146">
        <f t="shared" si="230"/>
        <v>1.1619433198380567</v>
      </c>
      <c r="AM234" s="152">
        <f t="shared" si="231"/>
        <v>1.1619433198380567</v>
      </c>
      <c r="AN234" s="146">
        <f t="shared" si="194"/>
        <v>4.9055555555555559</v>
      </c>
      <c r="AO234" s="169">
        <f>INDEX('EL&amp;SV'!$C$4:$G$50,MATCH(AF234,'EL&amp;SV'!$G$4:$G$50,0),MATCH(IF(P234&gt;5000000,"A",IF(N234&gt;2000000,"B",IF(N234&gt;500000,"C","D"))),'EL&amp;SV'!$C$4:$G$4,0))</f>
        <v>6</v>
      </c>
      <c r="AP234" s="171">
        <f>INDEX('EL&amp;SV'!$G$4:$K$50,MATCH(AF234,'EL&amp;SV'!$G$4:$G$50,0),MATCH(IF(N234&gt;5000000,"A",IF(N234&gt;2000000,"B",IF(N234&gt;500000,"C","D"))),'EL&amp;SV'!$G$4:$K$4,0))</f>
        <v>1</v>
      </c>
      <c r="AQ234" s="153">
        <f t="shared" si="232"/>
        <v>868642.10121457488</v>
      </c>
      <c r="AR234" s="153">
        <f t="shared" si="233"/>
        <v>710195.34756710159</v>
      </c>
      <c r="AS234" s="153">
        <f t="shared" si="234"/>
        <v>158446.75364747329</v>
      </c>
      <c r="AT234" s="60">
        <v>0.75</v>
      </c>
      <c r="AU234" s="153">
        <f t="shared" si="235"/>
        <v>118835.06523560497</v>
      </c>
      <c r="AV234" s="153">
        <f t="shared" si="236"/>
        <v>118835.06523560497</v>
      </c>
    </row>
    <row r="235" spans="1:48" x14ac:dyDescent="0.2">
      <c r="A235" s="82">
        <v>231</v>
      </c>
      <c r="B235" s="82" t="s">
        <v>1410</v>
      </c>
      <c r="C235" s="83"/>
      <c r="D235" s="84" t="s">
        <v>112</v>
      </c>
      <c r="E235" s="85" t="s">
        <v>475</v>
      </c>
      <c r="F235" s="86">
        <v>41487</v>
      </c>
      <c r="G235" s="86" t="s">
        <v>1349</v>
      </c>
      <c r="H235" s="89"/>
      <c r="I235" s="89">
        <v>0.12090586477400075</v>
      </c>
      <c r="J235" s="84"/>
      <c r="K235" s="84"/>
      <c r="L235" s="87">
        <v>747406</v>
      </c>
      <c r="M235" s="87"/>
      <c r="N235" s="87">
        <v>747406</v>
      </c>
      <c r="O235" s="84">
        <v>710036.02002862527</v>
      </c>
      <c r="P235" s="84">
        <v>0</v>
      </c>
      <c r="Q235" s="84">
        <f t="shared" si="191"/>
        <v>710036.02002862527</v>
      </c>
      <c r="R235" s="84">
        <v>37369.979971374734</v>
      </c>
      <c r="S235" s="87">
        <f t="shared" si="192"/>
        <v>37369.979971374734</v>
      </c>
      <c r="T235" s="150">
        <v>8</v>
      </c>
      <c r="U235" s="69">
        <v>365</v>
      </c>
      <c r="V235" s="70"/>
      <c r="W235" s="71" t="s">
        <v>1290</v>
      </c>
      <c r="X235" s="76">
        <f t="shared" si="237"/>
        <v>41487</v>
      </c>
      <c r="AF235" s="132" t="s">
        <v>3032</v>
      </c>
      <c r="AG235" s="60">
        <f>MATCH(AF235,'Cat-4'!$A:$A,0)</f>
        <v>803</v>
      </c>
      <c r="AH235" s="60">
        <f>MATCH(X235,'Cat-4'!$1:$1,0)</f>
        <v>20</v>
      </c>
      <c r="AI235" s="60">
        <f>INDEX('Cat-4'!$1:$1048576,Working!AG235,Working!AH235)</f>
        <v>115.7</v>
      </c>
      <c r="AJ235" s="60">
        <f>MATCH($AJ$3,'Cat-4'!$1:$1,0)</f>
        <v>144</v>
      </c>
      <c r="AK235" s="60">
        <f>INDEX('Cat-4'!$1:$1048576,Working!AG235,Working!AJ235)</f>
        <v>126.1</v>
      </c>
      <c r="AL235" s="146">
        <f t="shared" si="230"/>
        <v>1.0898876404494382</v>
      </c>
      <c r="AM235" s="152">
        <f t="shared" si="231"/>
        <v>1.0898876404494382</v>
      </c>
      <c r="AN235" s="146">
        <f t="shared" si="194"/>
        <v>10.53888888888889</v>
      </c>
      <c r="AO235" s="169">
        <f>INDEX('EL&amp;SV'!$C$4:$G$50,MATCH(AF235,'EL&amp;SV'!$G$4:$G$50,0),MATCH(IF(P235&gt;5000000,"A",IF(N235&gt;2000000,"B",IF(N235&gt;500000,"C","D"))),'EL&amp;SV'!$C$4:$G$4,0))</f>
        <v>10</v>
      </c>
      <c r="AP235" s="171">
        <f>INDEX('EL&amp;SV'!$G$4:$K$50,MATCH(AF235,'EL&amp;SV'!$G$4:$G$50,0),MATCH(IF(N235&gt;5000000,"A",IF(N235&gt;2000000,"B",IF(N235&gt;500000,"C","D"))),'EL&amp;SV'!$G$4:$K$4,0))</f>
        <v>0.9</v>
      </c>
      <c r="AQ235" s="153">
        <f t="shared" si="232"/>
        <v>814588.56179775286</v>
      </c>
      <c r="AR235" s="153">
        <f t="shared" si="233"/>
        <v>733129.70561797754</v>
      </c>
      <c r="AS235" s="153">
        <f t="shared" si="234"/>
        <v>81458.856179775321</v>
      </c>
      <c r="AT235" s="60">
        <v>0.75</v>
      </c>
      <c r="AU235" s="153">
        <f t="shared" si="235"/>
        <v>61094.142134831491</v>
      </c>
      <c r="AV235" s="153">
        <f t="shared" si="236"/>
        <v>81458.856179775263</v>
      </c>
    </row>
    <row r="236" spans="1:48" x14ac:dyDescent="0.2">
      <c r="A236" s="82">
        <v>232</v>
      </c>
      <c r="B236" s="82" t="s">
        <v>1410</v>
      </c>
      <c r="C236" s="83"/>
      <c r="D236" s="84" t="s">
        <v>112</v>
      </c>
      <c r="E236" s="85" t="s">
        <v>629</v>
      </c>
      <c r="F236" s="86">
        <v>40375</v>
      </c>
      <c r="G236" s="86" t="s">
        <v>1352</v>
      </c>
      <c r="H236" s="89"/>
      <c r="I236" s="89">
        <v>0.17711939665015072</v>
      </c>
      <c r="J236" s="84"/>
      <c r="K236" s="84"/>
      <c r="L236" s="87">
        <v>735425</v>
      </c>
      <c r="M236" s="87"/>
      <c r="N236" s="87">
        <v>735425</v>
      </c>
      <c r="O236" s="84">
        <v>735425</v>
      </c>
      <c r="P236" s="84">
        <v>0</v>
      </c>
      <c r="Q236" s="84">
        <f t="shared" si="191"/>
        <v>735425</v>
      </c>
      <c r="R236" s="84">
        <v>0</v>
      </c>
      <c r="S236" s="87">
        <f t="shared" si="192"/>
        <v>0</v>
      </c>
      <c r="T236" s="150">
        <v>6</v>
      </c>
      <c r="U236" s="69">
        <v>365</v>
      </c>
      <c r="V236" s="70"/>
      <c r="W236" s="71" t="s">
        <v>1290</v>
      </c>
      <c r="X236" s="76">
        <f t="shared" si="237"/>
        <v>40360</v>
      </c>
      <c r="Y236" s="138" t="s">
        <v>4253</v>
      </c>
      <c r="Z236" s="60">
        <f>MATCH(Y236,'Cat-3'!$A:$A,0)</f>
        <v>757</v>
      </c>
      <c r="AA236" s="60">
        <f>MATCH(X236,'Cat-3'!$1:$1,0)</f>
        <v>70</v>
      </c>
      <c r="AB236" s="60">
        <f>INDEX('Cat-3'!$1:$1048576,Working!Z236,Working!AA236)</f>
        <v>94.9</v>
      </c>
      <c r="AC236" s="60">
        <f>MATCH($AC$3,'Cat-3'!$1:$1,0)</f>
        <v>90</v>
      </c>
      <c r="AD236" s="60">
        <f>INDEX('Cat-3'!$1:$1048576,Working!Z236,Working!AC236)</f>
        <v>93.3</v>
      </c>
      <c r="AE236" s="146">
        <f>AD236/AB236</f>
        <v>0.98314014752370904</v>
      </c>
      <c r="AF236" s="132" t="s">
        <v>2722</v>
      </c>
      <c r="AG236" s="60">
        <f>MATCH(AF236,'Cat-4'!$A:$A,0)</f>
        <v>647</v>
      </c>
      <c r="AH236" s="60">
        <f>MATCH($AH$3,'Cat-4'!$1:$1,0)</f>
        <v>4</v>
      </c>
      <c r="AI236" s="60">
        <f>INDEX('Cat-4'!$1:$1048576,Working!AG236,Working!AH236)</f>
        <v>100.5</v>
      </c>
      <c r="AJ236" s="60">
        <f>MATCH($AJ$3,'Cat-4'!$1:$1,0)</f>
        <v>144</v>
      </c>
      <c r="AK236" s="60">
        <f>INDEX('Cat-4'!$1:$1048576,Working!AG236,Working!AJ236)</f>
        <v>94.2</v>
      </c>
      <c r="AL236" s="146">
        <f>AK236/AI236</f>
        <v>0.93731343283582091</v>
      </c>
      <c r="AM236" s="146">
        <f>AL236*AE236</f>
        <v>0.92151046663416314</v>
      </c>
      <c r="AN236" s="146">
        <f t="shared" si="194"/>
        <v>13.580555555555556</v>
      </c>
      <c r="AO236" s="169">
        <f>INDEX('EL&amp;SV'!$C$4:$G$50,MATCH(AF236,'EL&amp;SV'!$G$4:$G$50,0),MATCH(IF(P236&gt;5000000,"A",IF(N236&gt;2000000,"B",IF(N236&gt;500000,"C","D"))),'EL&amp;SV'!$C$4:$G$4,0))</f>
        <v>5</v>
      </c>
      <c r="AP236" s="171">
        <f>INDEX('EL&amp;SV'!$G$4:$K$50,MATCH(AF236,'EL&amp;SV'!$G$4:$G$50,0),MATCH(IF(N236&gt;5000000,"A",IF(N236&gt;2000000,"B",IF(N236&gt;500000,"C","D"))),'EL&amp;SV'!$G$4:$K$4,0))</f>
        <v>1</v>
      </c>
      <c r="AQ236" s="153">
        <f t="shared" si="232"/>
        <v>677701.83492442942</v>
      </c>
      <c r="AR236" s="153">
        <f t="shared" si="233"/>
        <v>677701.83492442942</v>
      </c>
      <c r="AS236" s="153">
        <f t="shared" si="234"/>
        <v>0</v>
      </c>
      <c r="AT236" s="60">
        <v>0.75</v>
      </c>
      <c r="AU236" s="153">
        <f t="shared" si="235"/>
        <v>0</v>
      </c>
      <c r="AV236" s="153">
        <f t="shared" si="236"/>
        <v>0</v>
      </c>
    </row>
    <row r="237" spans="1:48" x14ac:dyDescent="0.2">
      <c r="A237" s="82">
        <v>233</v>
      </c>
      <c r="B237" s="82" t="s">
        <v>1410</v>
      </c>
      <c r="C237" s="83"/>
      <c r="D237" s="84" t="s">
        <v>112</v>
      </c>
      <c r="E237" s="85" t="s">
        <v>1185</v>
      </c>
      <c r="F237" s="86">
        <v>44162</v>
      </c>
      <c r="G237" s="86" t="s">
        <v>37</v>
      </c>
      <c r="H237" s="89"/>
      <c r="I237" s="89">
        <v>6.3333333333333325E-2</v>
      </c>
      <c r="J237" s="84"/>
      <c r="K237" s="84"/>
      <c r="L237" s="87">
        <v>721224</v>
      </c>
      <c r="M237" s="87"/>
      <c r="N237" s="87">
        <v>721224</v>
      </c>
      <c r="O237" s="84">
        <v>61320.50630136986</v>
      </c>
      <c r="P237" s="84">
        <v>45677.52</v>
      </c>
      <c r="Q237" s="84">
        <f t="shared" si="191"/>
        <v>106998.02630136986</v>
      </c>
      <c r="R237" s="84">
        <v>614225.97369863011</v>
      </c>
      <c r="S237" s="87">
        <f t="shared" si="192"/>
        <v>659903.49369863013</v>
      </c>
      <c r="T237" s="150">
        <v>15</v>
      </c>
      <c r="U237" s="69">
        <v>365</v>
      </c>
      <c r="V237" s="70"/>
      <c r="W237" s="71" t="s">
        <v>1290</v>
      </c>
      <c r="X237" s="76">
        <f t="shared" si="237"/>
        <v>44136</v>
      </c>
      <c r="AF237" s="132" t="s">
        <v>2736</v>
      </c>
      <c r="AG237" s="60">
        <f>MATCH(AF237,'Cat-4'!$A:$A,0)</f>
        <v>654</v>
      </c>
      <c r="AH237" s="60">
        <f>MATCH(X237,'Cat-4'!$1:$1,0)</f>
        <v>107</v>
      </c>
      <c r="AI237" s="60">
        <f>INDEX('Cat-4'!$1:$1048576,Working!AG237,Working!AH237)</f>
        <v>106.4</v>
      </c>
      <c r="AJ237" s="60">
        <f>MATCH($AJ$3,'Cat-4'!$1:$1,0)</f>
        <v>144</v>
      </c>
      <c r="AK237" s="60">
        <f>INDEX('Cat-4'!$1:$1048576,Working!AG237,Working!AJ237)</f>
        <v>113.8</v>
      </c>
      <c r="AL237" s="146">
        <f>AK237/AI237</f>
        <v>1.0695488721804511</v>
      </c>
      <c r="AM237" s="152">
        <f>AL237</f>
        <v>1.0695488721804511</v>
      </c>
      <c r="AN237" s="146">
        <f t="shared" si="194"/>
        <v>3.2166666666666668</v>
      </c>
      <c r="AO237" s="169">
        <f>INDEX('EL&amp;SV'!$C$4:$G$50,MATCH(AF237,'EL&amp;SV'!$G$4:$G$50,0),MATCH(IF(P237&gt;5000000,"A",IF(N237&gt;2000000,"B",IF(N237&gt;500000,"C","D"))),'EL&amp;SV'!$C$4:$G$4,0))</f>
        <v>8</v>
      </c>
      <c r="AP237" s="171">
        <f>INDEX('EL&amp;SV'!$G$4:$K$50,MATCH(AF237,'EL&amp;SV'!$G$4:$G$50,0),MATCH(IF(N237&gt;5000000,"A",IF(N237&gt;2000000,"B",IF(N237&gt;500000,"C","D"))),'EL&amp;SV'!$G$4:$K$4,0))</f>
        <v>1</v>
      </c>
      <c r="AQ237" s="153">
        <f t="shared" si="232"/>
        <v>771384.31578947371</v>
      </c>
      <c r="AR237" s="153">
        <f t="shared" si="233"/>
        <v>310160.77697368426</v>
      </c>
      <c r="AS237" s="153">
        <f t="shared" si="234"/>
        <v>461223.53881578945</v>
      </c>
      <c r="AT237" s="60">
        <v>0.75</v>
      </c>
      <c r="AU237" s="153">
        <f t="shared" si="235"/>
        <v>345917.6541118421</v>
      </c>
      <c r="AV237" s="153">
        <f t="shared" si="236"/>
        <v>345917.6541118421</v>
      </c>
    </row>
    <row r="238" spans="1:48" hidden="1" x14ac:dyDescent="0.25">
      <c r="A238" s="82">
        <v>234</v>
      </c>
      <c r="B238" s="82" t="s">
        <v>1409</v>
      </c>
      <c r="C238" s="83"/>
      <c r="D238" s="84" t="s">
        <v>28</v>
      </c>
      <c r="E238" s="85" t="s">
        <v>155</v>
      </c>
      <c r="F238" s="86">
        <v>40542</v>
      </c>
      <c r="G238" s="86" t="s">
        <v>1352</v>
      </c>
      <c r="H238" s="89"/>
      <c r="I238" s="89">
        <v>0</v>
      </c>
      <c r="J238" s="84"/>
      <c r="K238" s="84"/>
      <c r="L238" s="87">
        <v>720032</v>
      </c>
      <c r="M238" s="87"/>
      <c r="N238" s="87">
        <v>720032</v>
      </c>
      <c r="O238" s="84">
        <v>0</v>
      </c>
      <c r="P238" s="84">
        <v>0</v>
      </c>
      <c r="Q238" s="84">
        <f t="shared" si="191"/>
        <v>0</v>
      </c>
      <c r="R238" s="84">
        <v>720032</v>
      </c>
      <c r="S238" s="87">
        <f t="shared" si="192"/>
        <v>720032</v>
      </c>
      <c r="T238" s="85" t="s">
        <v>1290</v>
      </c>
      <c r="U238" s="69">
        <v>365</v>
      </c>
      <c r="V238" s="70"/>
      <c r="W238" s="71" t="s">
        <v>1290</v>
      </c>
      <c r="X238" s="76">
        <f t="shared" si="237"/>
        <v>40513</v>
      </c>
      <c r="AN238" s="146">
        <f t="shared" si="194"/>
        <v>13.125</v>
      </c>
      <c r="AP238" s="60"/>
      <c r="AQ238" s="60"/>
      <c r="AU238" s="60"/>
      <c r="AV238" s="60"/>
    </row>
    <row r="239" spans="1:48" hidden="1" x14ac:dyDescent="0.25">
      <c r="A239" s="82">
        <v>235</v>
      </c>
      <c r="B239" s="82" t="s">
        <v>1409</v>
      </c>
      <c r="C239" s="83"/>
      <c r="D239" s="84" t="s">
        <v>109</v>
      </c>
      <c r="E239" s="85" t="s">
        <v>116</v>
      </c>
      <c r="F239" s="86">
        <v>41159</v>
      </c>
      <c r="G239" s="86" t="s">
        <v>1350</v>
      </c>
      <c r="H239" s="89"/>
      <c r="I239" s="89">
        <v>1.111111111111111E-2</v>
      </c>
      <c r="J239" s="84"/>
      <c r="K239" s="84"/>
      <c r="L239" s="87">
        <v>718253</v>
      </c>
      <c r="M239" s="87"/>
      <c r="N239" s="87">
        <v>718253</v>
      </c>
      <c r="O239" s="84">
        <v>76329.413181126321</v>
      </c>
      <c r="P239" s="84">
        <v>7980.5888888888876</v>
      </c>
      <c r="Q239" s="84">
        <f t="shared" si="191"/>
        <v>84310.002070015209</v>
      </c>
      <c r="R239" s="84">
        <v>633942.99792998482</v>
      </c>
      <c r="S239" s="87">
        <f t="shared" si="192"/>
        <v>641923.58681887365</v>
      </c>
      <c r="T239" s="85">
        <v>90</v>
      </c>
      <c r="U239" s="69">
        <v>365</v>
      </c>
      <c r="V239" s="70"/>
      <c r="W239" s="71" t="s">
        <v>1290</v>
      </c>
      <c r="X239" s="76">
        <f t="shared" si="237"/>
        <v>41153</v>
      </c>
      <c r="AN239" s="146">
        <f t="shared" si="194"/>
        <v>11.438888888888888</v>
      </c>
      <c r="AP239" s="60"/>
      <c r="AQ239" s="60"/>
      <c r="AU239" s="60"/>
      <c r="AV239" s="60"/>
    </row>
    <row r="240" spans="1:48" hidden="1" x14ac:dyDescent="0.25">
      <c r="A240" s="82">
        <v>236</v>
      </c>
      <c r="B240" s="82" t="s">
        <v>1409</v>
      </c>
      <c r="C240" s="83"/>
      <c r="D240" s="84" t="s">
        <v>28</v>
      </c>
      <c r="E240" s="85" t="s">
        <v>181</v>
      </c>
      <c r="F240" s="86">
        <v>40808</v>
      </c>
      <c r="G240" s="86" t="s">
        <v>1351</v>
      </c>
      <c r="H240" s="89"/>
      <c r="I240" s="89">
        <v>0</v>
      </c>
      <c r="J240" s="84"/>
      <c r="K240" s="84"/>
      <c r="L240" s="87">
        <v>715082</v>
      </c>
      <c r="M240" s="87"/>
      <c r="N240" s="87">
        <v>715082</v>
      </c>
      <c r="O240" s="84">
        <v>0</v>
      </c>
      <c r="P240" s="84">
        <v>0</v>
      </c>
      <c r="Q240" s="84">
        <f t="shared" si="191"/>
        <v>0</v>
      </c>
      <c r="R240" s="84">
        <v>715082</v>
      </c>
      <c r="S240" s="87">
        <f t="shared" si="192"/>
        <v>715082</v>
      </c>
      <c r="T240" s="85" t="s">
        <v>1290</v>
      </c>
      <c r="U240" s="69">
        <v>365</v>
      </c>
      <c r="V240" s="70"/>
      <c r="W240" s="71" t="s">
        <v>1290</v>
      </c>
      <c r="X240" s="76">
        <f t="shared" si="237"/>
        <v>40787</v>
      </c>
      <c r="AN240" s="146">
        <f t="shared" si="194"/>
        <v>12.397222222222222</v>
      </c>
      <c r="AP240" s="60"/>
      <c r="AQ240" s="60"/>
      <c r="AU240" s="60"/>
      <c r="AV240" s="60"/>
    </row>
    <row r="241" spans="1:48" hidden="1" x14ac:dyDescent="0.25">
      <c r="A241" s="82">
        <v>237</v>
      </c>
      <c r="B241" s="82" t="s">
        <v>1409</v>
      </c>
      <c r="C241" s="83"/>
      <c r="D241" s="84" t="s">
        <v>28</v>
      </c>
      <c r="E241" s="85" t="s">
        <v>220</v>
      </c>
      <c r="F241" s="86">
        <v>40982</v>
      </c>
      <c r="G241" s="86" t="s">
        <v>1351</v>
      </c>
      <c r="H241" s="89"/>
      <c r="I241" s="89">
        <v>0</v>
      </c>
      <c r="J241" s="84"/>
      <c r="K241" s="84"/>
      <c r="L241" s="87">
        <v>706518</v>
      </c>
      <c r="M241" s="87"/>
      <c r="N241" s="87">
        <v>706518</v>
      </c>
      <c r="O241" s="84">
        <v>0</v>
      </c>
      <c r="P241" s="84">
        <v>0</v>
      </c>
      <c r="Q241" s="84">
        <f t="shared" si="191"/>
        <v>0</v>
      </c>
      <c r="R241" s="84">
        <v>706518</v>
      </c>
      <c r="S241" s="87">
        <f t="shared" si="192"/>
        <v>706518</v>
      </c>
      <c r="T241" s="85" t="s">
        <v>1290</v>
      </c>
      <c r="U241" s="69">
        <v>365</v>
      </c>
      <c r="V241" s="70"/>
      <c r="W241" s="71" t="s">
        <v>1290</v>
      </c>
      <c r="X241" s="76">
        <f t="shared" si="237"/>
        <v>40969</v>
      </c>
      <c r="AN241" s="146">
        <f t="shared" si="194"/>
        <v>11.919444444444444</v>
      </c>
      <c r="AP241" s="60"/>
      <c r="AQ241" s="60"/>
      <c r="AU241" s="60"/>
      <c r="AV241" s="60"/>
    </row>
    <row r="242" spans="1:48" x14ac:dyDescent="0.2">
      <c r="A242" s="82">
        <v>238</v>
      </c>
      <c r="B242" s="82" t="s">
        <v>1410</v>
      </c>
      <c r="C242" s="83" t="s">
        <v>79</v>
      </c>
      <c r="D242" s="84" t="s">
        <v>21</v>
      </c>
      <c r="E242" s="85" t="s">
        <v>80</v>
      </c>
      <c r="F242" s="86">
        <v>42825</v>
      </c>
      <c r="G242" s="86" t="s">
        <v>27</v>
      </c>
      <c r="H242" s="91">
        <v>2.5018037518037519E-2</v>
      </c>
      <c r="I242" s="89">
        <v>4.2492965367965367E-2</v>
      </c>
      <c r="J242" s="84"/>
      <c r="K242" s="84"/>
      <c r="L242" s="87">
        <v>695545.51</v>
      </c>
      <c r="M242" s="87">
        <v>0</v>
      </c>
      <c r="N242" s="87">
        <v>695545.51</v>
      </c>
      <c r="O242" s="84">
        <v>99208.200402797622</v>
      </c>
      <c r="P242" s="84">
        <f>N242*I242/365*U242</f>
        <v>29555.79126827381</v>
      </c>
      <c r="Q242" s="84">
        <f t="shared" si="191"/>
        <v>128763.99167107143</v>
      </c>
      <c r="R242" s="84">
        <v>566781.51832892862</v>
      </c>
      <c r="S242" s="87">
        <f t="shared" si="192"/>
        <v>596337.30959720234</v>
      </c>
      <c r="T242" s="150"/>
      <c r="U242" s="69">
        <v>365</v>
      </c>
      <c r="V242" s="70"/>
      <c r="W242" s="71" t="s">
        <v>1290</v>
      </c>
      <c r="X242" s="76">
        <f>DATE(YEAR(F242),MONTH(F242),1)</f>
        <v>42795</v>
      </c>
      <c r="AF242" s="132" t="s">
        <v>2871</v>
      </c>
      <c r="AG242" s="60">
        <f>MATCH(AF242,'Cat-4'!$A:$A,0)</f>
        <v>722</v>
      </c>
      <c r="AH242" s="60">
        <f>MATCH(X242,'Cat-4'!$1:$1,0)</f>
        <v>63</v>
      </c>
      <c r="AI242" s="60">
        <f>INDEX('Cat-4'!$1:$1048576,Working!AG242,Working!AH242)</f>
        <v>108.3</v>
      </c>
      <c r="AJ242" s="60">
        <f>MATCH($AJ$3,'Cat-4'!$1:$1,0)</f>
        <v>144</v>
      </c>
      <c r="AK242" s="60">
        <f>INDEX('Cat-4'!$1:$1048576,Working!AG242,Working!AJ242)</f>
        <v>129.19999999999999</v>
      </c>
      <c r="AL242" s="146">
        <f>AK242/AI242</f>
        <v>1.1929824561403508</v>
      </c>
      <c r="AM242" s="152">
        <f>AL242</f>
        <v>1.1929824561403508</v>
      </c>
      <c r="AN242" s="146">
        <f t="shared" si="194"/>
        <v>6.875</v>
      </c>
      <c r="AO242" s="169">
        <f>INDEX('EL&amp;SV'!$C$4:$G$50,MATCH(AF242,'EL&amp;SV'!$G$4:$G$50,0),MATCH(IF(P242&gt;5000000,"A",IF(N242&gt;2000000,"B",IF(N242&gt;500000,"C","D"))),'EL&amp;SV'!$C$4:$G$4,0))</f>
        <v>12</v>
      </c>
      <c r="AP242" s="171">
        <f>INDEX('EL&amp;SV'!$G$4:$K$50,MATCH(AF242,'EL&amp;SV'!$G$4:$G$50,0),MATCH(IF(N242&gt;5000000,"A",IF(N242&gt;2000000,"B",IF(N242&gt;500000,"C","D"))),'EL&amp;SV'!$G$4:$K$4,0))</f>
        <v>0.9</v>
      </c>
      <c r="AQ242" s="153">
        <f>AM242*N242</f>
        <v>829773.59087719291</v>
      </c>
      <c r="AR242" s="153">
        <f>AQ242*(AP242/AO242)*(IF(AN242&gt;AO242,AO242,AN242))</f>
        <v>427852.00779605261</v>
      </c>
      <c r="AS242" s="153">
        <f>AQ242-AR242</f>
        <v>401921.5830811403</v>
      </c>
      <c r="AT242" s="60">
        <v>0.75</v>
      </c>
      <c r="AU242" s="153">
        <f>AT242*AS242</f>
        <v>301441.18731085525</v>
      </c>
      <c r="AV242" s="153">
        <f>IF((AQ242*(1-AP242))&gt;AU242,(AQ242*(1-AP242)),AU242)</f>
        <v>301441.18731085525</v>
      </c>
    </row>
    <row r="243" spans="1:48" hidden="1" x14ac:dyDescent="0.25">
      <c r="A243" s="82">
        <v>239</v>
      </c>
      <c r="B243" s="82" t="s">
        <v>1409</v>
      </c>
      <c r="C243" s="83"/>
      <c r="D243" s="84" t="s">
        <v>28</v>
      </c>
      <c r="E243" s="85"/>
      <c r="F243" s="86">
        <v>40252</v>
      </c>
      <c r="G243" s="86" t="s">
        <v>1353</v>
      </c>
      <c r="H243" s="89"/>
      <c r="I243" s="89">
        <v>0</v>
      </c>
      <c r="J243" s="84"/>
      <c r="K243" s="84"/>
      <c r="L243" s="87">
        <v>682225</v>
      </c>
      <c r="M243" s="87"/>
      <c r="N243" s="87">
        <v>682225</v>
      </c>
      <c r="O243" s="84">
        <v>0</v>
      </c>
      <c r="P243" s="84">
        <v>0</v>
      </c>
      <c r="Q243" s="84">
        <f t="shared" si="191"/>
        <v>0</v>
      </c>
      <c r="R243" s="84">
        <v>682225</v>
      </c>
      <c r="S243" s="87">
        <f t="shared" si="192"/>
        <v>682225</v>
      </c>
      <c r="T243" s="85" t="s">
        <v>1290</v>
      </c>
      <c r="U243" s="69">
        <v>365</v>
      </c>
      <c r="V243" s="70"/>
      <c r="W243" s="71" t="s">
        <v>1290</v>
      </c>
      <c r="X243" s="76">
        <f t="shared" ref="X243:X245" si="238">DATE(YEAR(F243),MONTH(F243),1)</f>
        <v>40238</v>
      </c>
      <c r="AN243" s="146">
        <f t="shared" si="194"/>
        <v>13.916666666666666</v>
      </c>
      <c r="AP243" s="60"/>
      <c r="AQ243" s="60"/>
      <c r="AU243" s="60"/>
      <c r="AV243" s="60"/>
    </row>
    <row r="244" spans="1:48" hidden="1" x14ac:dyDescent="0.25">
      <c r="A244" s="82">
        <v>240</v>
      </c>
      <c r="B244" s="82" t="s">
        <v>1409</v>
      </c>
      <c r="C244" s="83"/>
      <c r="D244" s="84" t="s">
        <v>28</v>
      </c>
      <c r="E244" s="85" t="s">
        <v>209</v>
      </c>
      <c r="F244" s="86">
        <v>40932</v>
      </c>
      <c r="G244" s="86" t="s">
        <v>1351</v>
      </c>
      <c r="H244" s="89"/>
      <c r="I244" s="89">
        <v>0</v>
      </c>
      <c r="J244" s="84"/>
      <c r="K244" s="84"/>
      <c r="L244" s="87">
        <v>672062</v>
      </c>
      <c r="M244" s="87"/>
      <c r="N244" s="87">
        <v>672062</v>
      </c>
      <c r="O244" s="84">
        <v>0</v>
      </c>
      <c r="P244" s="84">
        <v>0</v>
      </c>
      <c r="Q244" s="84">
        <f t="shared" si="191"/>
        <v>0</v>
      </c>
      <c r="R244" s="84">
        <v>672062</v>
      </c>
      <c r="S244" s="87">
        <f t="shared" si="192"/>
        <v>672062</v>
      </c>
      <c r="T244" s="85" t="s">
        <v>1290</v>
      </c>
      <c r="U244" s="69">
        <v>365</v>
      </c>
      <c r="V244" s="70"/>
      <c r="W244" s="71" t="s">
        <v>1290</v>
      </c>
      <c r="X244" s="76">
        <f t="shared" si="238"/>
        <v>40909</v>
      </c>
      <c r="AN244" s="146">
        <f t="shared" si="194"/>
        <v>12.058333333333334</v>
      </c>
      <c r="AP244" s="60"/>
      <c r="AQ244" s="60"/>
      <c r="AU244" s="60"/>
      <c r="AV244" s="60"/>
    </row>
    <row r="245" spans="1:48" hidden="1" x14ac:dyDescent="0.25">
      <c r="A245" s="82">
        <v>241</v>
      </c>
      <c r="B245" s="82" t="s">
        <v>1409</v>
      </c>
      <c r="C245" s="83"/>
      <c r="D245" s="84" t="s">
        <v>109</v>
      </c>
      <c r="E245" s="85" t="s">
        <v>117</v>
      </c>
      <c r="F245" s="86">
        <v>41381</v>
      </c>
      <c r="G245" s="86" t="s">
        <v>1349</v>
      </c>
      <c r="H245" s="89"/>
      <c r="I245" s="89">
        <v>1.111111111111111E-2</v>
      </c>
      <c r="J245" s="84"/>
      <c r="K245" s="84"/>
      <c r="L245" s="87">
        <v>671522</v>
      </c>
      <c r="M245" s="87"/>
      <c r="N245" s="87">
        <v>671522</v>
      </c>
      <c r="O245" s="84">
        <v>66825.12687975647</v>
      </c>
      <c r="P245" s="84">
        <v>7461.3555555555549</v>
      </c>
      <c r="Q245" s="84">
        <f t="shared" si="191"/>
        <v>74286.48243531202</v>
      </c>
      <c r="R245" s="84">
        <v>597235.51756468799</v>
      </c>
      <c r="S245" s="87">
        <f t="shared" si="192"/>
        <v>604696.87312024354</v>
      </c>
      <c r="T245" s="85">
        <v>90</v>
      </c>
      <c r="U245" s="69">
        <v>365</v>
      </c>
      <c r="V245" s="70"/>
      <c r="W245" s="71" t="s">
        <v>1290</v>
      </c>
      <c r="X245" s="76">
        <f t="shared" si="238"/>
        <v>41365</v>
      </c>
      <c r="AN245" s="146">
        <f t="shared" si="194"/>
        <v>10.827777777777778</v>
      </c>
      <c r="AP245" s="60"/>
      <c r="AQ245" s="60"/>
      <c r="AU245" s="60"/>
      <c r="AV245" s="60"/>
    </row>
    <row r="246" spans="1:48" x14ac:dyDescent="0.2">
      <c r="A246" s="82">
        <v>242</v>
      </c>
      <c r="B246" s="82" t="s">
        <v>1410</v>
      </c>
      <c r="C246" s="83"/>
      <c r="D246" s="84" t="s">
        <v>111</v>
      </c>
      <c r="E246" s="85" t="s">
        <v>264</v>
      </c>
      <c r="F246" s="86">
        <v>41000</v>
      </c>
      <c r="G246" s="86" t="s">
        <v>1350</v>
      </c>
      <c r="H246" s="89"/>
      <c r="I246" s="89">
        <v>2.0606979091564528E-2</v>
      </c>
      <c r="J246" s="84"/>
      <c r="K246" s="84"/>
      <c r="L246" s="87">
        <v>654652.18000000005</v>
      </c>
      <c r="M246" s="87"/>
      <c r="N246" s="87">
        <v>654652.18000000005</v>
      </c>
      <c r="O246" s="84">
        <v>217207.45743478587</v>
      </c>
      <c r="P246" s="84">
        <v>13490.403785507138</v>
      </c>
      <c r="Q246" s="84">
        <f t="shared" si="191"/>
        <v>230697.86122029301</v>
      </c>
      <c r="R246" s="84">
        <v>423954.31877970707</v>
      </c>
      <c r="S246" s="87">
        <f t="shared" si="192"/>
        <v>437444.72256521415</v>
      </c>
      <c r="T246" s="150">
        <v>40</v>
      </c>
      <c r="U246" s="69">
        <v>365</v>
      </c>
      <c r="V246" s="70"/>
      <c r="W246" s="71" t="s">
        <v>1290</v>
      </c>
      <c r="X246" s="76">
        <f t="shared" ref="X246:X249" si="239">DATE(YEAR(F246),MONTH(F246),1)</f>
        <v>41000</v>
      </c>
      <c r="AF246" s="132" t="s">
        <v>2834</v>
      </c>
      <c r="AG246" s="60">
        <f>MATCH(AF246,'Cat-4'!$A:$A,0)</f>
        <v>703</v>
      </c>
      <c r="AH246" s="60">
        <f>MATCH(X246,'Cat-4'!$1:$1,0)</f>
        <v>4</v>
      </c>
      <c r="AI246" s="60">
        <f>INDEX('Cat-4'!$1:$1048576,Working!AG246,Working!AH246)</f>
        <v>102.3</v>
      </c>
      <c r="AJ246" s="60">
        <f>MATCH($AJ$3,'Cat-4'!$1:$1,0)</f>
        <v>144</v>
      </c>
      <c r="AK246" s="60">
        <f>INDEX('Cat-4'!$1:$1048576,Working!AG246,Working!AJ246)</f>
        <v>135.6</v>
      </c>
      <c r="AL246" s="146">
        <f t="shared" ref="AL246:AL251" si="240">AK246/AI246</f>
        <v>1.3255131964809383</v>
      </c>
      <c r="AM246" s="152">
        <f t="shared" ref="AM246:AM251" si="241">AL246</f>
        <v>1.3255131964809383</v>
      </c>
      <c r="AN246" s="146">
        <f t="shared" si="194"/>
        <v>11.872222222222222</v>
      </c>
      <c r="AO246" s="169">
        <f>INDEX('EL&amp;SV'!$C$4:$G$50,MATCH(AF246,'EL&amp;SV'!$G$4:$G$50,0),MATCH(IF(P246&gt;5000000,"A",IF(N246&gt;2000000,"B",IF(N246&gt;500000,"C","D"))),'EL&amp;SV'!$C$4:$G$4,0))</f>
        <v>8</v>
      </c>
      <c r="AP246" s="171">
        <f>INDEX('EL&amp;SV'!$G$4:$K$50,MATCH(AF246,'EL&amp;SV'!$G$4:$G$50,0),MATCH(IF(N246&gt;5000000,"A",IF(N246&gt;2000000,"B",IF(N246&gt;500000,"C","D"))),'EL&amp;SV'!$G$4:$K$4,0))</f>
        <v>1</v>
      </c>
      <c r="AQ246" s="153">
        <f t="shared" ref="AQ246:AQ251" si="242">AM246*N246</f>
        <v>867750.10369501472</v>
      </c>
      <c r="AR246" s="153">
        <f t="shared" ref="AR246:AR251" si="243">AQ246*(AP246/AO246)*(IF(AN246&gt;AO246,AO246,AN246))</f>
        <v>867750.10369501472</v>
      </c>
      <c r="AS246" s="153">
        <f t="shared" ref="AS246:AS251" si="244">AQ246-AR246</f>
        <v>0</v>
      </c>
      <c r="AT246" s="60">
        <v>0.75</v>
      </c>
      <c r="AU246" s="153">
        <f t="shared" ref="AU246:AU251" si="245">AT246*AS246</f>
        <v>0</v>
      </c>
      <c r="AV246" s="153">
        <f t="shared" ref="AV246:AV251" si="246">IF((AQ246*(1-AP246))&gt;AU246,(AQ246*(1-AP246)),AU246)</f>
        <v>0</v>
      </c>
    </row>
    <row r="247" spans="1:48" x14ac:dyDescent="0.2">
      <c r="A247" s="82">
        <v>243</v>
      </c>
      <c r="B247" s="82" t="s">
        <v>1410</v>
      </c>
      <c r="C247" s="83"/>
      <c r="D247" s="84" t="s">
        <v>111</v>
      </c>
      <c r="E247" s="85" t="s">
        <v>264</v>
      </c>
      <c r="F247" s="86">
        <v>41000</v>
      </c>
      <c r="G247" s="86" t="s">
        <v>1350</v>
      </c>
      <c r="H247" s="89"/>
      <c r="I247" s="89">
        <v>2.0606979091564528E-2</v>
      </c>
      <c r="J247" s="84"/>
      <c r="K247" s="84"/>
      <c r="L247" s="87">
        <v>654652.18000000005</v>
      </c>
      <c r="M247" s="87"/>
      <c r="N247" s="87">
        <v>654652.18000000005</v>
      </c>
      <c r="O247" s="84">
        <v>217207.45743478587</v>
      </c>
      <c r="P247" s="84">
        <v>13490.403785507138</v>
      </c>
      <c r="Q247" s="84">
        <f t="shared" si="191"/>
        <v>230697.86122029301</v>
      </c>
      <c r="R247" s="84">
        <v>423954.31877970707</v>
      </c>
      <c r="S247" s="87">
        <f t="shared" si="192"/>
        <v>437444.72256521415</v>
      </c>
      <c r="T247" s="150">
        <v>40</v>
      </c>
      <c r="U247" s="69">
        <v>365</v>
      </c>
      <c r="V247" s="70"/>
      <c r="W247" s="71" t="s">
        <v>1290</v>
      </c>
      <c r="X247" s="76">
        <f t="shared" si="239"/>
        <v>41000</v>
      </c>
      <c r="AF247" s="132" t="s">
        <v>2834</v>
      </c>
      <c r="AG247" s="60">
        <f>MATCH(AF247,'Cat-4'!$A:$A,0)</f>
        <v>703</v>
      </c>
      <c r="AH247" s="60">
        <f>MATCH(X247,'Cat-4'!$1:$1,0)</f>
        <v>4</v>
      </c>
      <c r="AI247" s="60">
        <f>INDEX('Cat-4'!$1:$1048576,Working!AG247,Working!AH247)</f>
        <v>102.3</v>
      </c>
      <c r="AJ247" s="60">
        <f>MATCH($AJ$3,'Cat-4'!$1:$1,0)</f>
        <v>144</v>
      </c>
      <c r="AK247" s="60">
        <f>INDEX('Cat-4'!$1:$1048576,Working!AG247,Working!AJ247)</f>
        <v>135.6</v>
      </c>
      <c r="AL247" s="146">
        <f t="shared" si="240"/>
        <v>1.3255131964809383</v>
      </c>
      <c r="AM247" s="152">
        <f t="shared" si="241"/>
        <v>1.3255131964809383</v>
      </c>
      <c r="AN247" s="146">
        <f t="shared" si="194"/>
        <v>11.872222222222222</v>
      </c>
      <c r="AO247" s="169">
        <f>INDEX('EL&amp;SV'!$C$4:$G$50,MATCH(AF247,'EL&amp;SV'!$G$4:$G$50,0),MATCH(IF(P247&gt;5000000,"A",IF(N247&gt;2000000,"B",IF(N247&gt;500000,"C","D"))),'EL&amp;SV'!$C$4:$G$4,0))</f>
        <v>8</v>
      </c>
      <c r="AP247" s="171">
        <f>INDEX('EL&amp;SV'!$G$4:$K$50,MATCH(AF247,'EL&amp;SV'!$G$4:$G$50,0),MATCH(IF(N247&gt;5000000,"A",IF(N247&gt;2000000,"B",IF(N247&gt;500000,"C","D"))),'EL&amp;SV'!$G$4:$K$4,0))</f>
        <v>1</v>
      </c>
      <c r="AQ247" s="153">
        <f t="shared" si="242"/>
        <v>867750.10369501472</v>
      </c>
      <c r="AR247" s="153">
        <f t="shared" si="243"/>
        <v>867750.10369501472</v>
      </c>
      <c r="AS247" s="153">
        <f t="shared" si="244"/>
        <v>0</v>
      </c>
      <c r="AT247" s="60">
        <v>0.75</v>
      </c>
      <c r="AU247" s="153">
        <f t="shared" si="245"/>
        <v>0</v>
      </c>
      <c r="AV247" s="153">
        <f t="shared" si="246"/>
        <v>0</v>
      </c>
    </row>
    <row r="248" spans="1:48" x14ac:dyDescent="0.2">
      <c r="A248" s="82">
        <v>244</v>
      </c>
      <c r="B248" s="82" t="s">
        <v>1410</v>
      </c>
      <c r="C248" s="83"/>
      <c r="D248" s="84" t="s">
        <v>111</v>
      </c>
      <c r="E248" s="85" t="s">
        <v>264</v>
      </c>
      <c r="F248" s="86">
        <v>41000</v>
      </c>
      <c r="G248" s="86" t="s">
        <v>1350</v>
      </c>
      <c r="H248" s="89"/>
      <c r="I248" s="89">
        <v>2.0606979091564528E-2</v>
      </c>
      <c r="J248" s="84"/>
      <c r="K248" s="84"/>
      <c r="L248" s="87">
        <v>654652.18000000005</v>
      </c>
      <c r="M248" s="87"/>
      <c r="N248" s="87">
        <v>654652.18000000005</v>
      </c>
      <c r="O248" s="84">
        <v>217207.45743478587</v>
      </c>
      <c r="P248" s="84">
        <v>13490.403785507138</v>
      </c>
      <c r="Q248" s="84">
        <f t="shared" si="191"/>
        <v>230697.86122029301</v>
      </c>
      <c r="R248" s="84">
        <v>423954.31877970707</v>
      </c>
      <c r="S248" s="87">
        <f t="shared" si="192"/>
        <v>437444.72256521415</v>
      </c>
      <c r="T248" s="150">
        <v>40</v>
      </c>
      <c r="U248" s="69">
        <v>365</v>
      </c>
      <c r="V248" s="70"/>
      <c r="W248" s="71" t="s">
        <v>1290</v>
      </c>
      <c r="X248" s="76">
        <f t="shared" si="239"/>
        <v>41000</v>
      </c>
      <c r="AF248" s="132" t="s">
        <v>2834</v>
      </c>
      <c r="AG248" s="60">
        <f>MATCH(AF248,'Cat-4'!$A:$A,0)</f>
        <v>703</v>
      </c>
      <c r="AH248" s="60">
        <f>MATCH(X248,'Cat-4'!$1:$1,0)</f>
        <v>4</v>
      </c>
      <c r="AI248" s="60">
        <f>INDEX('Cat-4'!$1:$1048576,Working!AG248,Working!AH248)</f>
        <v>102.3</v>
      </c>
      <c r="AJ248" s="60">
        <f>MATCH($AJ$3,'Cat-4'!$1:$1,0)</f>
        <v>144</v>
      </c>
      <c r="AK248" s="60">
        <f>INDEX('Cat-4'!$1:$1048576,Working!AG248,Working!AJ248)</f>
        <v>135.6</v>
      </c>
      <c r="AL248" s="146">
        <f t="shared" si="240"/>
        <v>1.3255131964809383</v>
      </c>
      <c r="AM248" s="152">
        <f t="shared" si="241"/>
        <v>1.3255131964809383</v>
      </c>
      <c r="AN248" s="146">
        <f t="shared" si="194"/>
        <v>11.872222222222222</v>
      </c>
      <c r="AO248" s="169">
        <f>INDEX('EL&amp;SV'!$C$4:$G$50,MATCH(AF248,'EL&amp;SV'!$G$4:$G$50,0),MATCH(IF(P248&gt;5000000,"A",IF(N248&gt;2000000,"B",IF(N248&gt;500000,"C","D"))),'EL&amp;SV'!$C$4:$G$4,0))</f>
        <v>8</v>
      </c>
      <c r="AP248" s="171">
        <f>INDEX('EL&amp;SV'!$G$4:$K$50,MATCH(AF248,'EL&amp;SV'!$G$4:$G$50,0),MATCH(IF(N248&gt;5000000,"A",IF(N248&gt;2000000,"B",IF(N248&gt;500000,"C","D"))),'EL&amp;SV'!$G$4:$K$4,0))</f>
        <v>1</v>
      </c>
      <c r="AQ248" s="153">
        <f t="shared" si="242"/>
        <v>867750.10369501472</v>
      </c>
      <c r="AR248" s="153">
        <f t="shared" si="243"/>
        <v>867750.10369501472</v>
      </c>
      <c r="AS248" s="153">
        <f t="shared" si="244"/>
        <v>0</v>
      </c>
      <c r="AT248" s="60">
        <v>0.75</v>
      </c>
      <c r="AU248" s="153">
        <f t="shared" si="245"/>
        <v>0</v>
      </c>
      <c r="AV248" s="153">
        <f t="shared" si="246"/>
        <v>0</v>
      </c>
    </row>
    <row r="249" spans="1:48" x14ac:dyDescent="0.2">
      <c r="A249" s="82">
        <v>245</v>
      </c>
      <c r="B249" s="82" t="s">
        <v>1410</v>
      </c>
      <c r="C249" s="83"/>
      <c r="D249" s="84" t="s">
        <v>111</v>
      </c>
      <c r="E249" s="85" t="s">
        <v>264</v>
      </c>
      <c r="F249" s="86">
        <v>41000</v>
      </c>
      <c r="G249" s="86" t="s">
        <v>1350</v>
      </c>
      <c r="H249" s="89"/>
      <c r="I249" s="89">
        <v>2.0606979091564528E-2</v>
      </c>
      <c r="J249" s="84"/>
      <c r="K249" s="84"/>
      <c r="L249" s="87">
        <v>654652.18000000005</v>
      </c>
      <c r="M249" s="87"/>
      <c r="N249" s="87">
        <v>654652.18000000005</v>
      </c>
      <c r="O249" s="84">
        <v>217207.45743478587</v>
      </c>
      <c r="P249" s="84">
        <v>13490.403785507138</v>
      </c>
      <c r="Q249" s="84">
        <f t="shared" si="191"/>
        <v>230697.86122029301</v>
      </c>
      <c r="R249" s="84">
        <v>423954.31877970707</v>
      </c>
      <c r="S249" s="87">
        <f t="shared" si="192"/>
        <v>437444.72256521415</v>
      </c>
      <c r="T249" s="150">
        <v>40</v>
      </c>
      <c r="U249" s="69">
        <v>365</v>
      </c>
      <c r="V249" s="70"/>
      <c r="W249" s="71" t="s">
        <v>1290</v>
      </c>
      <c r="X249" s="76">
        <f t="shared" si="239"/>
        <v>41000</v>
      </c>
      <c r="AF249" s="132" t="s">
        <v>2834</v>
      </c>
      <c r="AG249" s="60">
        <f>MATCH(AF249,'Cat-4'!$A:$A,0)</f>
        <v>703</v>
      </c>
      <c r="AH249" s="60">
        <f>MATCH(X249,'Cat-4'!$1:$1,0)</f>
        <v>4</v>
      </c>
      <c r="AI249" s="60">
        <f>INDEX('Cat-4'!$1:$1048576,Working!AG249,Working!AH249)</f>
        <v>102.3</v>
      </c>
      <c r="AJ249" s="60">
        <f>MATCH($AJ$3,'Cat-4'!$1:$1,0)</f>
        <v>144</v>
      </c>
      <c r="AK249" s="60">
        <f>INDEX('Cat-4'!$1:$1048576,Working!AG249,Working!AJ249)</f>
        <v>135.6</v>
      </c>
      <c r="AL249" s="146">
        <f t="shared" si="240"/>
        <v>1.3255131964809383</v>
      </c>
      <c r="AM249" s="152">
        <f t="shared" si="241"/>
        <v>1.3255131964809383</v>
      </c>
      <c r="AN249" s="146">
        <f t="shared" si="194"/>
        <v>11.872222222222222</v>
      </c>
      <c r="AO249" s="169">
        <f>INDEX('EL&amp;SV'!$C$4:$G$50,MATCH(AF249,'EL&amp;SV'!$G$4:$G$50,0),MATCH(IF(P249&gt;5000000,"A",IF(N249&gt;2000000,"B",IF(N249&gt;500000,"C","D"))),'EL&amp;SV'!$C$4:$G$4,0))</f>
        <v>8</v>
      </c>
      <c r="AP249" s="171">
        <f>INDEX('EL&amp;SV'!$G$4:$K$50,MATCH(AF249,'EL&amp;SV'!$G$4:$G$50,0),MATCH(IF(N249&gt;5000000,"A",IF(N249&gt;2000000,"B",IF(N249&gt;500000,"C","D"))),'EL&amp;SV'!$G$4:$K$4,0))</f>
        <v>1</v>
      </c>
      <c r="AQ249" s="153">
        <f t="shared" si="242"/>
        <v>867750.10369501472</v>
      </c>
      <c r="AR249" s="153">
        <f t="shared" si="243"/>
        <v>867750.10369501472</v>
      </c>
      <c r="AS249" s="153">
        <f t="shared" si="244"/>
        <v>0</v>
      </c>
      <c r="AT249" s="60">
        <v>0.75</v>
      </c>
      <c r="AU249" s="153">
        <f t="shared" si="245"/>
        <v>0</v>
      </c>
      <c r="AV249" s="153">
        <f t="shared" si="246"/>
        <v>0</v>
      </c>
    </row>
    <row r="250" spans="1:48" x14ac:dyDescent="0.2">
      <c r="A250" s="82">
        <v>246</v>
      </c>
      <c r="B250" s="82" t="s">
        <v>1410</v>
      </c>
      <c r="C250" s="83"/>
      <c r="D250" s="84" t="s">
        <v>112</v>
      </c>
      <c r="E250" s="85" t="s">
        <v>1287</v>
      </c>
      <c r="F250" s="86">
        <v>44597</v>
      </c>
      <c r="G250" s="86" t="s">
        <v>38</v>
      </c>
      <c r="H250" s="89"/>
      <c r="I250" s="89">
        <v>9.5000000000000001E-2</v>
      </c>
      <c r="J250" s="84"/>
      <c r="K250" s="84"/>
      <c r="L250" s="87">
        <v>653999.66</v>
      </c>
      <c r="M250" s="87"/>
      <c r="N250" s="87">
        <v>653999.66</v>
      </c>
      <c r="O250" s="84">
        <v>9362.04992739726</v>
      </c>
      <c r="P250" s="84">
        <v>62129.967700000001</v>
      </c>
      <c r="Q250" s="84">
        <f t="shared" si="191"/>
        <v>71492.017627397261</v>
      </c>
      <c r="R250" s="84">
        <v>582507.64237260283</v>
      </c>
      <c r="S250" s="87">
        <f t="shared" si="192"/>
        <v>644637.61007260275</v>
      </c>
      <c r="T250" s="150">
        <v>10</v>
      </c>
      <c r="U250" s="69">
        <v>365</v>
      </c>
      <c r="V250" s="70"/>
      <c r="W250" s="71" t="s">
        <v>1290</v>
      </c>
      <c r="X250" s="76">
        <f>DATE(YEAR(F250),MONTH(F250),1)</f>
        <v>44593</v>
      </c>
      <c r="AF250" s="132" t="s">
        <v>2736</v>
      </c>
      <c r="AG250" s="60">
        <f>MATCH(AF250,'Cat-4'!$A:$A,0)</f>
        <v>654</v>
      </c>
      <c r="AH250" s="60">
        <f>MATCH(X250,'Cat-4'!$1:$1,0)</f>
        <v>122</v>
      </c>
      <c r="AI250" s="60">
        <f>INDEX('Cat-4'!$1:$1048576,Working!AG250,Working!AH250)</f>
        <v>112.2</v>
      </c>
      <c r="AJ250" s="60">
        <f>MATCH($AJ$3,'Cat-4'!$1:$1,0)</f>
        <v>144</v>
      </c>
      <c r="AK250" s="60">
        <f>INDEX('Cat-4'!$1:$1048576,Working!AG250,Working!AJ250)</f>
        <v>113.8</v>
      </c>
      <c r="AL250" s="146">
        <f t="shared" si="240"/>
        <v>1.0142602495543671</v>
      </c>
      <c r="AM250" s="152">
        <f t="shared" si="241"/>
        <v>1.0142602495543671</v>
      </c>
      <c r="AN250" s="146">
        <f t="shared" si="194"/>
        <v>2.0277777777777777</v>
      </c>
      <c r="AO250" s="169">
        <f>INDEX('EL&amp;SV'!$C$4:$G$50,MATCH(AF250,'EL&amp;SV'!$G$4:$G$50,0),MATCH(IF(P250&gt;5000000,"A",IF(N250&gt;2000000,"B",IF(N250&gt;500000,"C","D"))),'EL&amp;SV'!$C$4:$G$4,0))</f>
        <v>8</v>
      </c>
      <c r="AP250" s="171">
        <f>INDEX('EL&amp;SV'!$G$4:$K$50,MATCH(AF250,'EL&amp;SV'!$G$4:$G$50,0),MATCH(IF(N250&gt;5000000,"A",IF(N250&gt;2000000,"B",IF(N250&gt;500000,"C","D"))),'EL&amp;SV'!$G$4:$K$4,0))</f>
        <v>1</v>
      </c>
      <c r="AQ250" s="153">
        <f t="shared" si="242"/>
        <v>663325.85836007132</v>
      </c>
      <c r="AR250" s="153">
        <f t="shared" si="243"/>
        <v>168134.67937599029</v>
      </c>
      <c r="AS250" s="153">
        <f t="shared" si="244"/>
        <v>495191.17898408102</v>
      </c>
      <c r="AT250" s="60">
        <v>0.75</v>
      </c>
      <c r="AU250" s="153">
        <f t="shared" si="245"/>
        <v>371393.3842380608</v>
      </c>
      <c r="AV250" s="153">
        <f t="shared" si="246"/>
        <v>371393.3842380608</v>
      </c>
    </row>
    <row r="251" spans="1:48" x14ac:dyDescent="0.2">
      <c r="A251" s="82">
        <v>247</v>
      </c>
      <c r="B251" s="82" t="s">
        <v>1410</v>
      </c>
      <c r="C251" s="83"/>
      <c r="D251" s="84" t="s">
        <v>111</v>
      </c>
      <c r="E251" s="85" t="s">
        <v>264</v>
      </c>
      <c r="F251" s="86">
        <v>41000</v>
      </c>
      <c r="G251" s="86" t="s">
        <v>1350</v>
      </c>
      <c r="H251" s="89"/>
      <c r="I251" s="89">
        <v>2.0606979091564531E-2</v>
      </c>
      <c r="J251" s="84"/>
      <c r="K251" s="84"/>
      <c r="L251" s="87">
        <v>650516.51</v>
      </c>
      <c r="M251" s="87"/>
      <c r="N251" s="87">
        <v>650516.51</v>
      </c>
      <c r="O251" s="84">
        <v>215835.28089137416</v>
      </c>
      <c r="P251" s="84">
        <v>13405.18012028753</v>
      </c>
      <c r="Q251" s="84">
        <f t="shared" si="191"/>
        <v>229240.46101166168</v>
      </c>
      <c r="R251" s="84">
        <v>421276.04898833833</v>
      </c>
      <c r="S251" s="87">
        <f t="shared" si="192"/>
        <v>434681.22910862585</v>
      </c>
      <c r="T251" s="150">
        <v>40</v>
      </c>
      <c r="U251" s="69">
        <v>365</v>
      </c>
      <c r="V251" s="70"/>
      <c r="W251" s="71" t="s">
        <v>1290</v>
      </c>
      <c r="X251" s="76">
        <f>DATE(YEAR(F251),MONTH(F251),1)</f>
        <v>41000</v>
      </c>
      <c r="AF251" s="132" t="s">
        <v>2834</v>
      </c>
      <c r="AG251" s="60">
        <f>MATCH(AF251,'Cat-4'!$A:$A,0)</f>
        <v>703</v>
      </c>
      <c r="AH251" s="60">
        <f>MATCH(X251,'Cat-4'!$1:$1,0)</f>
        <v>4</v>
      </c>
      <c r="AI251" s="60">
        <f>INDEX('Cat-4'!$1:$1048576,Working!AG251,Working!AH251)</f>
        <v>102.3</v>
      </c>
      <c r="AJ251" s="60">
        <f>MATCH($AJ$3,'Cat-4'!$1:$1,0)</f>
        <v>144</v>
      </c>
      <c r="AK251" s="60">
        <f>INDEX('Cat-4'!$1:$1048576,Working!AG251,Working!AJ251)</f>
        <v>135.6</v>
      </c>
      <c r="AL251" s="146">
        <f t="shared" si="240"/>
        <v>1.3255131964809383</v>
      </c>
      <c r="AM251" s="152">
        <f t="shared" si="241"/>
        <v>1.3255131964809383</v>
      </c>
      <c r="AN251" s="146">
        <f t="shared" si="194"/>
        <v>11.872222222222222</v>
      </c>
      <c r="AO251" s="169">
        <f>INDEX('EL&amp;SV'!$C$4:$G$50,MATCH(AF251,'EL&amp;SV'!$G$4:$G$50,0),MATCH(IF(P251&gt;5000000,"A",IF(N251&gt;2000000,"B",IF(N251&gt;500000,"C","D"))),'EL&amp;SV'!$C$4:$G$4,0))</f>
        <v>8</v>
      </c>
      <c r="AP251" s="171">
        <f>INDEX('EL&amp;SV'!$G$4:$K$50,MATCH(AF251,'EL&amp;SV'!$G$4:$G$50,0),MATCH(IF(N251&gt;5000000,"A",IF(N251&gt;2000000,"B",IF(N251&gt;500000,"C","D"))),'EL&amp;SV'!$G$4:$K$4,0))</f>
        <v>1</v>
      </c>
      <c r="AQ251" s="153">
        <f t="shared" si="242"/>
        <v>862268.21853372431</v>
      </c>
      <c r="AR251" s="153">
        <f t="shared" si="243"/>
        <v>862268.21853372431</v>
      </c>
      <c r="AS251" s="153">
        <f t="shared" si="244"/>
        <v>0</v>
      </c>
      <c r="AT251" s="60">
        <v>0.75</v>
      </c>
      <c r="AU251" s="153">
        <f t="shared" si="245"/>
        <v>0</v>
      </c>
      <c r="AV251" s="153">
        <f t="shared" si="246"/>
        <v>0</v>
      </c>
    </row>
    <row r="252" spans="1:48" hidden="1" x14ac:dyDescent="0.25">
      <c r="A252" s="82">
        <v>248</v>
      </c>
      <c r="B252" s="82" t="s">
        <v>1409</v>
      </c>
      <c r="C252" s="83"/>
      <c r="D252" s="84" t="s">
        <v>109</v>
      </c>
      <c r="E252" s="85" t="s">
        <v>123</v>
      </c>
      <c r="F252" s="86">
        <v>41396</v>
      </c>
      <c r="G252" s="86" t="s">
        <v>1349</v>
      </c>
      <c r="H252" s="89"/>
      <c r="I252" s="89">
        <v>1.1111111111111112E-2</v>
      </c>
      <c r="J252" s="84"/>
      <c r="K252" s="84"/>
      <c r="L252" s="87">
        <v>650000</v>
      </c>
      <c r="M252" s="87"/>
      <c r="N252" s="87">
        <v>650000</v>
      </c>
      <c r="O252" s="84">
        <v>64386.605783866049</v>
      </c>
      <c r="P252" s="84">
        <v>7222.2222222222226</v>
      </c>
      <c r="Q252" s="84">
        <f t="shared" si="191"/>
        <v>71608.828006088268</v>
      </c>
      <c r="R252" s="84">
        <v>578391.17199391173</v>
      </c>
      <c r="S252" s="87">
        <f t="shared" si="192"/>
        <v>585613.39421613398</v>
      </c>
      <c r="T252" s="85">
        <v>90</v>
      </c>
      <c r="U252" s="69">
        <v>365</v>
      </c>
      <c r="V252" s="70"/>
      <c r="W252" s="71" t="s">
        <v>1290</v>
      </c>
      <c r="X252" s="76">
        <f>DATE(YEAR(F252),MONTH(F252),1)</f>
        <v>41395</v>
      </c>
      <c r="AN252" s="146">
        <f t="shared" si="194"/>
        <v>10.786111111111111</v>
      </c>
      <c r="AP252" s="60"/>
      <c r="AQ252" s="60"/>
      <c r="AU252" s="60"/>
      <c r="AV252" s="60"/>
    </row>
    <row r="253" spans="1:48" x14ac:dyDescent="0.2">
      <c r="A253" s="82">
        <v>249</v>
      </c>
      <c r="B253" s="82" t="s">
        <v>1410</v>
      </c>
      <c r="C253" s="83"/>
      <c r="D253" s="84" t="s">
        <v>1068</v>
      </c>
      <c r="E253" s="85" t="s">
        <v>1217</v>
      </c>
      <c r="F253" s="86">
        <v>45016</v>
      </c>
      <c r="G253" s="86" t="s">
        <v>39</v>
      </c>
      <c r="H253" s="89"/>
      <c r="I253" s="89">
        <v>0.31666666666666665</v>
      </c>
      <c r="J253" s="84"/>
      <c r="K253" s="84"/>
      <c r="L253" s="87">
        <v>0</v>
      </c>
      <c r="M253" s="87">
        <v>649000</v>
      </c>
      <c r="N253" s="87">
        <v>649000</v>
      </c>
      <c r="O253" s="84"/>
      <c r="P253" s="84">
        <v>563.05936073059354</v>
      </c>
      <c r="Q253" s="84">
        <f t="shared" si="191"/>
        <v>563.05936073059354</v>
      </c>
      <c r="R253" s="84">
        <v>648436.94063926942</v>
      </c>
      <c r="S253" s="87">
        <f t="shared" si="192"/>
        <v>0</v>
      </c>
      <c r="T253" s="150">
        <v>3</v>
      </c>
      <c r="U253" s="69">
        <v>365</v>
      </c>
      <c r="V253" s="70"/>
      <c r="W253" s="71" t="s">
        <v>1290</v>
      </c>
      <c r="X253" s="76">
        <f t="shared" ref="X253:X267" si="247">DATE(YEAR(F253),MONTH(F253),1)</f>
        <v>44986</v>
      </c>
      <c r="AF253" s="132" t="s">
        <v>2716</v>
      </c>
      <c r="AG253" s="60">
        <f>MATCH(AF253,'Cat-4'!$A:$A,0)</f>
        <v>644</v>
      </c>
      <c r="AH253" s="60">
        <f>MATCH(X253,'Cat-4'!$1:$1,0)</f>
        <v>135</v>
      </c>
      <c r="AI253" s="60">
        <f>INDEX('Cat-4'!$1:$1048576,Working!AG253,Working!AH253)</f>
        <v>135.1</v>
      </c>
      <c r="AJ253" s="60">
        <f>MATCH($AJ$3,'Cat-4'!$1:$1,0)</f>
        <v>144</v>
      </c>
      <c r="AK253" s="60">
        <f>INDEX('Cat-4'!$1:$1048576,Working!AG253,Working!AJ253)</f>
        <v>135.1</v>
      </c>
      <c r="AL253" s="146">
        <f t="shared" ref="AL253:AL261" si="248">AK253/AI253</f>
        <v>1</v>
      </c>
      <c r="AM253" s="152">
        <f t="shared" ref="AM253:AM261" si="249">AL253</f>
        <v>1</v>
      </c>
      <c r="AN253" s="146">
        <f t="shared" si="194"/>
        <v>0.875</v>
      </c>
      <c r="AO253" s="169">
        <f>INDEX('EL&amp;SV'!$C$4:$G$50,MATCH(AF253,'EL&amp;SV'!$G$4:$G$50,0),MATCH(IF(P253&gt;5000000,"A",IF(N253&gt;2000000,"B",IF(N253&gt;500000,"C","D"))),'EL&amp;SV'!$C$4:$G$4,0))</f>
        <v>5</v>
      </c>
      <c r="AP253" s="171">
        <f>INDEX('EL&amp;SV'!$G$4:$K$50,MATCH(AF253,'EL&amp;SV'!$G$4:$G$50,0),MATCH(IF(N253&gt;5000000,"A",IF(N253&gt;2000000,"B",IF(N253&gt;500000,"C","D"))),'EL&amp;SV'!$G$4:$K$4,0))</f>
        <v>1</v>
      </c>
      <c r="AQ253" s="153">
        <f t="shared" ref="AQ253:AQ265" si="250">AM253*N253</f>
        <v>649000</v>
      </c>
      <c r="AR253" s="153">
        <f t="shared" ref="AR253:AR265" si="251">AQ253*(AP253/AO253)*(IF(AN253&gt;AO253,AO253,AN253))</f>
        <v>113575</v>
      </c>
      <c r="AS253" s="153">
        <f t="shared" ref="AS253:AS265" si="252">AQ253-AR253</f>
        <v>535425</v>
      </c>
      <c r="AT253" s="60">
        <v>0.75</v>
      </c>
      <c r="AU253" s="153">
        <f t="shared" ref="AU253:AU265" si="253">AT253*AS253</f>
        <v>401568.75</v>
      </c>
      <c r="AV253" s="153">
        <f t="shared" ref="AV253:AV265" si="254">IF((AQ253*(1-AP253))&gt;AU253,(AQ253*(1-AP253)),AU253)</f>
        <v>401568.75</v>
      </c>
    </row>
    <row r="254" spans="1:48" x14ac:dyDescent="0.2">
      <c r="A254" s="82">
        <v>250</v>
      </c>
      <c r="B254" s="82" t="s">
        <v>1410</v>
      </c>
      <c r="C254" s="83"/>
      <c r="D254" s="84" t="s">
        <v>112</v>
      </c>
      <c r="E254" s="85" t="s">
        <v>744</v>
      </c>
      <c r="F254" s="86">
        <v>41000</v>
      </c>
      <c r="G254" s="86" t="s">
        <v>1350</v>
      </c>
      <c r="H254" s="89"/>
      <c r="I254" s="89">
        <v>6.2115384615384628E-2</v>
      </c>
      <c r="J254" s="84"/>
      <c r="K254" s="84"/>
      <c r="L254" s="87">
        <v>639540</v>
      </c>
      <c r="M254" s="87"/>
      <c r="N254" s="87">
        <v>639540</v>
      </c>
      <c r="O254" s="84">
        <v>408936.63461538474</v>
      </c>
      <c r="P254" s="84">
        <v>39725.273076923084</v>
      </c>
      <c r="Q254" s="84">
        <f t="shared" si="191"/>
        <v>448661.90769230784</v>
      </c>
      <c r="R254" s="84">
        <v>190878.09230769216</v>
      </c>
      <c r="S254" s="87">
        <f t="shared" si="192"/>
        <v>230603.36538461526</v>
      </c>
      <c r="T254" s="150">
        <v>15</v>
      </c>
      <c r="U254" s="69">
        <v>365</v>
      </c>
      <c r="V254" s="70"/>
      <c r="W254" s="71" t="s">
        <v>1290</v>
      </c>
      <c r="X254" s="76">
        <f t="shared" si="247"/>
        <v>41000</v>
      </c>
      <c r="AF254" s="132" t="s">
        <v>2736</v>
      </c>
      <c r="AG254" s="60">
        <f>MATCH(AF254,'Cat-4'!$A:$A,0)</f>
        <v>654</v>
      </c>
      <c r="AH254" s="60">
        <f>MATCH(X254,'Cat-4'!$1:$1,0)</f>
        <v>4</v>
      </c>
      <c r="AI254" s="60">
        <f>INDEX('Cat-4'!$1:$1048576,Working!AG254,Working!AH254)</f>
        <v>94.7</v>
      </c>
      <c r="AJ254" s="60">
        <f>MATCH($AJ$3,'Cat-4'!$1:$1,0)</f>
        <v>144</v>
      </c>
      <c r="AK254" s="60">
        <f>INDEX('Cat-4'!$1:$1048576,Working!AG254,Working!AJ254)</f>
        <v>113.8</v>
      </c>
      <c r="AL254" s="146">
        <f t="shared" si="248"/>
        <v>1.20168954593453</v>
      </c>
      <c r="AM254" s="152">
        <f t="shared" si="249"/>
        <v>1.20168954593453</v>
      </c>
      <c r="AN254" s="146">
        <f t="shared" si="194"/>
        <v>11.872222222222222</v>
      </c>
      <c r="AO254" s="169">
        <f>INDEX('EL&amp;SV'!$C$4:$G$50,MATCH(AF254,'EL&amp;SV'!$G$4:$G$50,0),MATCH(IF(P254&gt;5000000,"A",IF(N254&gt;2000000,"B",IF(N254&gt;500000,"C","D"))),'EL&amp;SV'!$C$4:$G$4,0))</f>
        <v>8</v>
      </c>
      <c r="AP254" s="171">
        <f>INDEX('EL&amp;SV'!$G$4:$K$50,MATCH(AF254,'EL&amp;SV'!$G$4:$G$50,0),MATCH(IF(N254&gt;5000000,"A",IF(N254&gt;2000000,"B",IF(N254&gt;500000,"C","D"))),'EL&amp;SV'!$G$4:$K$4,0))</f>
        <v>1</v>
      </c>
      <c r="AQ254" s="153">
        <f t="shared" si="250"/>
        <v>768528.53220696934</v>
      </c>
      <c r="AR254" s="153">
        <f t="shared" si="251"/>
        <v>768528.53220696934</v>
      </c>
      <c r="AS254" s="153">
        <f t="shared" si="252"/>
        <v>0</v>
      </c>
      <c r="AT254" s="60">
        <v>0.75</v>
      </c>
      <c r="AU254" s="153">
        <f t="shared" si="253"/>
        <v>0</v>
      </c>
      <c r="AV254" s="153">
        <f t="shared" si="254"/>
        <v>0</v>
      </c>
    </row>
    <row r="255" spans="1:48" x14ac:dyDescent="0.2">
      <c r="A255" s="82">
        <v>251</v>
      </c>
      <c r="B255" s="82" t="s">
        <v>1410</v>
      </c>
      <c r="C255" s="83"/>
      <c r="D255" s="84" t="s">
        <v>112</v>
      </c>
      <c r="E255" s="85" t="s">
        <v>556</v>
      </c>
      <c r="F255" s="86">
        <v>41000</v>
      </c>
      <c r="G255" s="86" t="s">
        <v>1350</v>
      </c>
      <c r="H255" s="89"/>
      <c r="I255" s="89">
        <v>0.10326787671232876</v>
      </c>
      <c r="J255" s="84"/>
      <c r="K255" s="84"/>
      <c r="L255" s="87">
        <v>620000</v>
      </c>
      <c r="M255" s="87"/>
      <c r="N255" s="87">
        <v>620000</v>
      </c>
      <c r="O255" s="84">
        <v>589000</v>
      </c>
      <c r="P255" s="84">
        <v>0</v>
      </c>
      <c r="Q255" s="84">
        <f t="shared" si="191"/>
        <v>589000</v>
      </c>
      <c r="R255" s="84">
        <v>31000</v>
      </c>
      <c r="S255" s="87">
        <f t="shared" si="192"/>
        <v>31000</v>
      </c>
      <c r="T255" s="150">
        <v>6</v>
      </c>
      <c r="U255" s="69">
        <v>365</v>
      </c>
      <c r="V255" s="70"/>
      <c r="W255" s="71" t="s">
        <v>1290</v>
      </c>
      <c r="X255" s="76">
        <f t="shared" si="247"/>
        <v>41000</v>
      </c>
      <c r="AF255" s="132" t="s">
        <v>2736</v>
      </c>
      <c r="AG255" s="60">
        <f>MATCH(AF255,'Cat-4'!$A:$A,0)</f>
        <v>654</v>
      </c>
      <c r="AH255" s="60">
        <f>MATCH(X255,'Cat-4'!$1:$1,0)</f>
        <v>4</v>
      </c>
      <c r="AI255" s="60">
        <f>INDEX('Cat-4'!$1:$1048576,Working!AG255,Working!AH255)</f>
        <v>94.7</v>
      </c>
      <c r="AJ255" s="60">
        <f>MATCH($AJ$3,'Cat-4'!$1:$1,0)</f>
        <v>144</v>
      </c>
      <c r="AK255" s="60">
        <f>INDEX('Cat-4'!$1:$1048576,Working!AG255,Working!AJ255)</f>
        <v>113.8</v>
      </c>
      <c r="AL255" s="146">
        <f t="shared" si="248"/>
        <v>1.20168954593453</v>
      </c>
      <c r="AM255" s="152">
        <f t="shared" si="249"/>
        <v>1.20168954593453</v>
      </c>
      <c r="AN255" s="146">
        <f t="shared" si="194"/>
        <v>11.872222222222222</v>
      </c>
      <c r="AO255" s="169">
        <f>INDEX('EL&amp;SV'!$C$4:$G$50,MATCH(AF255,'EL&amp;SV'!$G$4:$G$50,0),MATCH(IF(P255&gt;5000000,"A",IF(N255&gt;2000000,"B",IF(N255&gt;500000,"C","D"))),'EL&amp;SV'!$C$4:$G$4,0))</f>
        <v>8</v>
      </c>
      <c r="AP255" s="171">
        <f>INDEX('EL&amp;SV'!$G$4:$K$50,MATCH(AF255,'EL&amp;SV'!$G$4:$G$50,0),MATCH(IF(N255&gt;5000000,"A",IF(N255&gt;2000000,"B",IF(N255&gt;500000,"C","D"))),'EL&amp;SV'!$G$4:$K$4,0))</f>
        <v>1</v>
      </c>
      <c r="AQ255" s="153">
        <f t="shared" si="250"/>
        <v>745047.51847940858</v>
      </c>
      <c r="AR255" s="153">
        <f t="shared" si="251"/>
        <v>745047.51847940858</v>
      </c>
      <c r="AS255" s="153">
        <f t="shared" si="252"/>
        <v>0</v>
      </c>
      <c r="AT255" s="60">
        <v>0.75</v>
      </c>
      <c r="AU255" s="153">
        <f t="shared" si="253"/>
        <v>0</v>
      </c>
      <c r="AV255" s="153">
        <f t="shared" si="254"/>
        <v>0</v>
      </c>
    </row>
    <row r="256" spans="1:48" x14ac:dyDescent="0.2">
      <c r="A256" s="82">
        <v>252</v>
      </c>
      <c r="B256" s="82" t="s">
        <v>1410</v>
      </c>
      <c r="C256" s="83"/>
      <c r="D256" s="84" t="s">
        <v>1068</v>
      </c>
      <c r="E256" s="85" t="s">
        <v>1217</v>
      </c>
      <c r="F256" s="86">
        <v>44800</v>
      </c>
      <c r="G256" s="86" t="s">
        <v>39</v>
      </c>
      <c r="H256" s="89"/>
      <c r="I256" s="89">
        <v>0.31666666666666665</v>
      </c>
      <c r="J256" s="84"/>
      <c r="K256" s="84"/>
      <c r="L256" s="87">
        <v>0</v>
      </c>
      <c r="M256" s="87">
        <v>615842</v>
      </c>
      <c r="N256" s="87">
        <v>615842</v>
      </c>
      <c r="O256" s="84"/>
      <c r="P256" s="84">
        <v>115941.39570776255</v>
      </c>
      <c r="Q256" s="84">
        <f t="shared" si="191"/>
        <v>115941.39570776255</v>
      </c>
      <c r="R256" s="84">
        <v>499900.60429223743</v>
      </c>
      <c r="S256" s="87">
        <f t="shared" si="192"/>
        <v>0</v>
      </c>
      <c r="T256" s="150">
        <v>3</v>
      </c>
      <c r="U256" s="69">
        <v>365</v>
      </c>
      <c r="V256" s="70"/>
      <c r="W256" s="71" t="s">
        <v>1290</v>
      </c>
      <c r="X256" s="76">
        <f t="shared" si="247"/>
        <v>44774</v>
      </c>
      <c r="AF256" s="132" t="s">
        <v>2716</v>
      </c>
      <c r="AG256" s="60">
        <f>MATCH(AF256,'Cat-4'!$A:$A,0)</f>
        <v>644</v>
      </c>
      <c r="AH256" s="60">
        <f>MATCH(X256,'Cat-4'!$1:$1,0)</f>
        <v>128</v>
      </c>
      <c r="AI256" s="60">
        <f>INDEX('Cat-4'!$1:$1048576,Working!AG256,Working!AH256)</f>
        <v>134.9</v>
      </c>
      <c r="AJ256" s="60">
        <f>MATCH($AJ$3,'Cat-4'!$1:$1,0)</f>
        <v>144</v>
      </c>
      <c r="AK256" s="60">
        <f>INDEX('Cat-4'!$1:$1048576,Working!AG256,Working!AJ256)</f>
        <v>135.1</v>
      </c>
      <c r="AL256" s="146">
        <f t="shared" si="248"/>
        <v>1.0014825796886582</v>
      </c>
      <c r="AM256" s="152">
        <f t="shared" si="249"/>
        <v>1.0014825796886582</v>
      </c>
      <c r="AN256" s="146">
        <f t="shared" si="194"/>
        <v>1.4666666666666666</v>
      </c>
      <c r="AO256" s="169">
        <f>INDEX('EL&amp;SV'!$C$4:$G$50,MATCH(AF256,'EL&amp;SV'!$G$4:$G$50,0),MATCH(IF(P256&gt;5000000,"A",IF(N256&gt;2000000,"B",IF(N256&gt;500000,"C","D"))),'EL&amp;SV'!$C$4:$G$4,0))</f>
        <v>5</v>
      </c>
      <c r="AP256" s="171">
        <f>INDEX('EL&amp;SV'!$G$4:$K$50,MATCH(AF256,'EL&amp;SV'!$G$4:$G$50,0),MATCH(IF(N256&gt;5000000,"A",IF(N256&gt;2000000,"B",IF(N256&gt;500000,"C","D"))),'EL&amp;SV'!$G$4:$K$4,0))</f>
        <v>1</v>
      </c>
      <c r="AQ256" s="153">
        <f t="shared" si="250"/>
        <v>616755.03484062257</v>
      </c>
      <c r="AR256" s="153">
        <f t="shared" si="251"/>
        <v>180914.81021991596</v>
      </c>
      <c r="AS256" s="153">
        <f t="shared" si="252"/>
        <v>435840.22462070663</v>
      </c>
      <c r="AT256" s="60">
        <v>0.75</v>
      </c>
      <c r="AU256" s="153">
        <f t="shared" si="253"/>
        <v>326880.16846552998</v>
      </c>
      <c r="AV256" s="153">
        <f t="shared" si="254"/>
        <v>326880.16846552998</v>
      </c>
    </row>
    <row r="257" spans="1:48" x14ac:dyDescent="0.2">
      <c r="A257" s="82">
        <v>253</v>
      </c>
      <c r="B257" s="82" t="s">
        <v>1410</v>
      </c>
      <c r="C257" s="83"/>
      <c r="D257" s="84" t="s">
        <v>112</v>
      </c>
      <c r="E257" s="85" t="s">
        <v>889</v>
      </c>
      <c r="F257" s="86">
        <v>41528</v>
      </c>
      <c r="G257" s="86" t="s">
        <v>1349</v>
      </c>
      <c r="H257" s="89"/>
      <c r="I257" s="89">
        <v>6.3939882419874833E-2</v>
      </c>
      <c r="J257" s="84"/>
      <c r="K257" s="84"/>
      <c r="L257" s="87">
        <v>609576</v>
      </c>
      <c r="M257" s="87"/>
      <c r="N257" s="87">
        <v>609576</v>
      </c>
      <c r="O257" s="84">
        <v>327834.07560727297</v>
      </c>
      <c r="P257" s="84">
        <v>38976.217765977621</v>
      </c>
      <c r="Q257" s="84">
        <f t="shared" si="191"/>
        <v>366810.29337325058</v>
      </c>
      <c r="R257" s="84">
        <v>242765.70662674942</v>
      </c>
      <c r="S257" s="87">
        <f t="shared" si="192"/>
        <v>281741.92439272703</v>
      </c>
      <c r="T257" s="150">
        <v>15</v>
      </c>
      <c r="U257" s="69">
        <v>365</v>
      </c>
      <c r="V257" s="70"/>
      <c r="W257" s="71" t="s">
        <v>1290</v>
      </c>
      <c r="X257" s="76">
        <f t="shared" si="247"/>
        <v>41518</v>
      </c>
      <c r="AF257" s="132" t="s">
        <v>2736</v>
      </c>
      <c r="AG257" s="60">
        <f>MATCH(AF257,'Cat-4'!$A:$A,0)</f>
        <v>654</v>
      </c>
      <c r="AH257" s="60">
        <f>MATCH(X257,'Cat-4'!$1:$1,0)</f>
        <v>21</v>
      </c>
      <c r="AI257" s="60">
        <f>INDEX('Cat-4'!$1:$1048576,Working!AG257,Working!AH257)</f>
        <v>108</v>
      </c>
      <c r="AJ257" s="60">
        <f>MATCH($AJ$3,'Cat-4'!$1:$1,0)</f>
        <v>144</v>
      </c>
      <c r="AK257" s="60">
        <f>INDEX('Cat-4'!$1:$1048576,Working!AG257,Working!AJ257)</f>
        <v>113.8</v>
      </c>
      <c r="AL257" s="146">
        <f t="shared" si="248"/>
        <v>1.0537037037037036</v>
      </c>
      <c r="AM257" s="152">
        <f t="shared" si="249"/>
        <v>1.0537037037037036</v>
      </c>
      <c r="AN257" s="146">
        <f t="shared" si="194"/>
        <v>10.427777777777777</v>
      </c>
      <c r="AO257" s="169">
        <f>INDEX('EL&amp;SV'!$C$4:$G$50,MATCH(AF257,'EL&amp;SV'!$G$4:$G$50,0),MATCH(IF(P257&gt;5000000,"A",IF(N257&gt;2000000,"B",IF(N257&gt;500000,"C","D"))),'EL&amp;SV'!$C$4:$G$4,0))</f>
        <v>8</v>
      </c>
      <c r="AP257" s="171">
        <f>INDEX('EL&amp;SV'!$G$4:$K$50,MATCH(AF257,'EL&amp;SV'!$G$4:$G$50,0),MATCH(IF(N257&gt;5000000,"A",IF(N257&gt;2000000,"B",IF(N257&gt;500000,"C","D"))),'EL&amp;SV'!$G$4:$K$4,0))</f>
        <v>1</v>
      </c>
      <c r="AQ257" s="153">
        <f t="shared" si="250"/>
        <v>642312.48888888885</v>
      </c>
      <c r="AR257" s="153">
        <f t="shared" si="251"/>
        <v>642312.48888888885</v>
      </c>
      <c r="AS257" s="153">
        <f t="shared" si="252"/>
        <v>0</v>
      </c>
      <c r="AT257" s="60">
        <v>0.75</v>
      </c>
      <c r="AU257" s="153">
        <f t="shared" si="253"/>
        <v>0</v>
      </c>
      <c r="AV257" s="153">
        <f t="shared" si="254"/>
        <v>0</v>
      </c>
    </row>
    <row r="258" spans="1:48" x14ac:dyDescent="0.2">
      <c r="A258" s="82">
        <v>254</v>
      </c>
      <c r="B258" s="82" t="s">
        <v>1410</v>
      </c>
      <c r="C258" s="83"/>
      <c r="D258" s="84" t="s">
        <v>1068</v>
      </c>
      <c r="E258" s="85" t="s">
        <v>1217</v>
      </c>
      <c r="F258" s="86">
        <v>44845</v>
      </c>
      <c r="G258" s="86" t="s">
        <v>39</v>
      </c>
      <c r="H258" s="89"/>
      <c r="I258" s="89">
        <v>0.31666666666666665</v>
      </c>
      <c r="J258" s="84"/>
      <c r="K258" s="84"/>
      <c r="L258" s="87">
        <v>0</v>
      </c>
      <c r="M258" s="87">
        <v>607700</v>
      </c>
      <c r="N258" s="87">
        <v>607700</v>
      </c>
      <c r="O258" s="84"/>
      <c r="P258" s="84">
        <v>90683.26940639269</v>
      </c>
      <c r="Q258" s="84">
        <f t="shared" si="191"/>
        <v>90683.26940639269</v>
      </c>
      <c r="R258" s="84">
        <v>517016.7305936073</v>
      </c>
      <c r="S258" s="87">
        <f t="shared" si="192"/>
        <v>0</v>
      </c>
      <c r="T258" s="150">
        <v>3</v>
      </c>
      <c r="U258" s="69">
        <v>365</v>
      </c>
      <c r="V258" s="70"/>
      <c r="W258" s="71" t="s">
        <v>1290</v>
      </c>
      <c r="X258" s="76">
        <f t="shared" si="247"/>
        <v>44835</v>
      </c>
      <c r="AF258" s="132" t="s">
        <v>2716</v>
      </c>
      <c r="AG258" s="60">
        <f>MATCH(AF258,'Cat-4'!$A:$A,0)</f>
        <v>644</v>
      </c>
      <c r="AH258" s="60">
        <f>MATCH(X258,'Cat-4'!$1:$1,0)</f>
        <v>130</v>
      </c>
      <c r="AI258" s="60">
        <f>INDEX('Cat-4'!$1:$1048576,Working!AG258,Working!AH258)</f>
        <v>134.9</v>
      </c>
      <c r="AJ258" s="60">
        <f>MATCH($AJ$3,'Cat-4'!$1:$1,0)</f>
        <v>144</v>
      </c>
      <c r="AK258" s="60">
        <f>INDEX('Cat-4'!$1:$1048576,Working!AG258,Working!AJ258)</f>
        <v>135.1</v>
      </c>
      <c r="AL258" s="146">
        <f t="shared" si="248"/>
        <v>1.0014825796886582</v>
      </c>
      <c r="AM258" s="152">
        <f t="shared" si="249"/>
        <v>1.0014825796886582</v>
      </c>
      <c r="AN258" s="146">
        <f t="shared" si="194"/>
        <v>1.3444444444444446</v>
      </c>
      <c r="AO258" s="169">
        <f>INDEX('EL&amp;SV'!$C$4:$G$50,MATCH(AF258,'EL&amp;SV'!$G$4:$G$50,0),MATCH(IF(P258&gt;5000000,"A",IF(N258&gt;2000000,"B",IF(N258&gt;500000,"C","D"))),'EL&amp;SV'!$C$4:$G$4,0))</f>
        <v>5</v>
      </c>
      <c r="AP258" s="171">
        <f>INDEX('EL&amp;SV'!$G$4:$K$50,MATCH(AF258,'EL&amp;SV'!$G$4:$G$50,0),MATCH(IF(N258&gt;5000000,"A",IF(N258&gt;2000000,"B",IF(N258&gt;500000,"C","D"))),'EL&amp;SV'!$G$4:$K$4,0))</f>
        <v>1</v>
      </c>
      <c r="AQ258" s="153">
        <f t="shared" si="250"/>
        <v>608600.96367679758</v>
      </c>
      <c r="AR258" s="153">
        <f t="shared" si="251"/>
        <v>163646.03689976115</v>
      </c>
      <c r="AS258" s="153">
        <f t="shared" si="252"/>
        <v>444954.92677703639</v>
      </c>
      <c r="AT258" s="60">
        <v>0.75</v>
      </c>
      <c r="AU258" s="153">
        <f t="shared" si="253"/>
        <v>333716.1950827773</v>
      </c>
      <c r="AV258" s="153">
        <f t="shared" si="254"/>
        <v>333716.1950827773</v>
      </c>
    </row>
    <row r="259" spans="1:48" x14ac:dyDescent="0.2">
      <c r="A259" s="82">
        <v>255</v>
      </c>
      <c r="B259" s="82" t="s">
        <v>1410</v>
      </c>
      <c r="C259" s="83"/>
      <c r="D259" s="84" t="s">
        <v>112</v>
      </c>
      <c r="E259" s="85" t="s">
        <v>1184</v>
      </c>
      <c r="F259" s="86">
        <v>44164</v>
      </c>
      <c r="G259" s="86" t="s">
        <v>37</v>
      </c>
      <c r="H259" s="89"/>
      <c r="I259" s="89">
        <v>6.3333333333333325E-2</v>
      </c>
      <c r="J259" s="84"/>
      <c r="K259" s="84"/>
      <c r="L259" s="87">
        <v>601800</v>
      </c>
      <c r="M259" s="87"/>
      <c r="N259" s="87">
        <v>601800</v>
      </c>
      <c r="O259" s="84">
        <v>50957.895890410946</v>
      </c>
      <c r="P259" s="84">
        <v>38113.999999999993</v>
      </c>
      <c r="Q259" s="84">
        <f t="shared" si="191"/>
        <v>89071.895890410931</v>
      </c>
      <c r="R259" s="84">
        <v>512728.10410958907</v>
      </c>
      <c r="S259" s="87">
        <f t="shared" si="192"/>
        <v>550842.10410958901</v>
      </c>
      <c r="T259" s="150">
        <v>15</v>
      </c>
      <c r="U259" s="69">
        <v>365</v>
      </c>
      <c r="V259" s="70"/>
      <c r="W259" s="71" t="s">
        <v>1290</v>
      </c>
      <c r="X259" s="76">
        <f t="shared" si="247"/>
        <v>44136</v>
      </c>
      <c r="AF259" s="132" t="s">
        <v>3114</v>
      </c>
      <c r="AG259" s="60">
        <f>MATCH(AF259,'Cat-4'!$A:$A,0)</f>
        <v>844</v>
      </c>
      <c r="AH259" s="60">
        <f>MATCH(X259,'Cat-4'!$1:$1,0)</f>
        <v>107</v>
      </c>
      <c r="AI259" s="60">
        <f>INDEX('Cat-4'!$1:$1048576,Working!AG259,Working!AH259)</f>
        <v>133.6</v>
      </c>
      <c r="AJ259" s="60">
        <f>MATCH($AJ$3,'Cat-4'!$1:$1,0)</f>
        <v>144</v>
      </c>
      <c r="AK259" s="60">
        <f>INDEX('Cat-4'!$1:$1048576,Working!AG259,Working!AJ259)</f>
        <v>160.30000000000001</v>
      </c>
      <c r="AL259" s="146">
        <f t="shared" si="248"/>
        <v>1.1998502994011977</v>
      </c>
      <c r="AM259" s="152">
        <f t="shared" si="249"/>
        <v>1.1998502994011977</v>
      </c>
      <c r="AN259" s="146">
        <f t="shared" si="194"/>
        <v>3.2111111111111112</v>
      </c>
      <c r="AO259" s="169">
        <f>INDEX('EL&amp;SV'!$C$4:$G$50,MATCH(AF259,'EL&amp;SV'!$G$4:$G$50,0),MATCH(IF(P259&gt;5000000,"A",IF(N259&gt;2000000,"B",IF(N259&gt;500000,"C","D"))),'EL&amp;SV'!$C$4:$G$4,0))</f>
        <v>6</v>
      </c>
      <c r="AP259" s="171">
        <f>INDEX('EL&amp;SV'!$G$4:$K$50,MATCH(AF259,'EL&amp;SV'!$G$4:$G$50,0),MATCH(IF(N259&gt;5000000,"A",IF(N259&gt;2000000,"B",IF(N259&gt;500000,"C","D"))),'EL&amp;SV'!$G$4:$K$4,0))</f>
        <v>0.9</v>
      </c>
      <c r="AQ259" s="153">
        <f t="shared" si="250"/>
        <v>722069.91017964075</v>
      </c>
      <c r="AR259" s="153">
        <f t="shared" si="251"/>
        <v>347797.00673652696</v>
      </c>
      <c r="AS259" s="153">
        <f t="shared" si="252"/>
        <v>374272.90344311378</v>
      </c>
      <c r="AT259" s="60">
        <v>0.75</v>
      </c>
      <c r="AU259" s="153">
        <f t="shared" si="253"/>
        <v>280704.67758233531</v>
      </c>
      <c r="AV259" s="153">
        <f t="shared" si="254"/>
        <v>280704.67758233531</v>
      </c>
    </row>
    <row r="260" spans="1:48" x14ac:dyDescent="0.2">
      <c r="A260" s="82">
        <v>256</v>
      </c>
      <c r="B260" s="82" t="s">
        <v>1410</v>
      </c>
      <c r="C260" s="83"/>
      <c r="D260" s="84" t="s">
        <v>112</v>
      </c>
      <c r="E260" s="85" t="s">
        <v>772</v>
      </c>
      <c r="F260" s="86">
        <v>41000</v>
      </c>
      <c r="G260" s="86" t="s">
        <v>1350</v>
      </c>
      <c r="H260" s="89"/>
      <c r="I260" s="89">
        <v>6.2095371677581918E-2</v>
      </c>
      <c r="J260" s="84"/>
      <c r="K260" s="84"/>
      <c r="L260" s="87">
        <v>599899.93000000005</v>
      </c>
      <c r="M260" s="87"/>
      <c r="N260" s="87">
        <v>599899.93000000005</v>
      </c>
      <c r="O260" s="84">
        <v>383649.88788647315</v>
      </c>
      <c r="P260" s="84">
        <v>37251.009122705378</v>
      </c>
      <c r="Q260" s="84">
        <f t="shared" si="191"/>
        <v>420900.89700917853</v>
      </c>
      <c r="R260" s="84">
        <v>178999.03299082152</v>
      </c>
      <c r="S260" s="87">
        <f t="shared" si="192"/>
        <v>216250.0421135269</v>
      </c>
      <c r="T260" s="150">
        <v>15</v>
      </c>
      <c r="U260" s="69">
        <v>365</v>
      </c>
      <c r="V260" s="70"/>
      <c r="W260" s="71" t="s">
        <v>1290</v>
      </c>
      <c r="X260" s="76">
        <f t="shared" si="247"/>
        <v>41000</v>
      </c>
      <c r="AF260" s="132" t="s">
        <v>2734</v>
      </c>
      <c r="AG260" s="60">
        <f>MATCH(AF260,'Cat-4'!$A:$A,0)</f>
        <v>653</v>
      </c>
      <c r="AH260" s="60">
        <f>MATCH(X260,'Cat-4'!$1:$1,0)</f>
        <v>4</v>
      </c>
      <c r="AI260" s="60">
        <f>INDEX('Cat-4'!$1:$1048576,Working!AG260,Working!AH260)</f>
        <v>100.8</v>
      </c>
      <c r="AJ260" s="60">
        <f>MATCH($AJ$3,'Cat-4'!$1:$1,0)</f>
        <v>144</v>
      </c>
      <c r="AK260" s="60">
        <f>INDEX('Cat-4'!$1:$1048576,Working!AG260,Working!AJ260)</f>
        <v>122.3</v>
      </c>
      <c r="AL260" s="146">
        <f t="shared" si="248"/>
        <v>1.2132936507936507</v>
      </c>
      <c r="AM260" s="152">
        <f t="shared" si="249"/>
        <v>1.2132936507936507</v>
      </c>
      <c r="AN260" s="146">
        <f t="shared" si="194"/>
        <v>11.872222222222222</v>
      </c>
      <c r="AO260" s="169">
        <f>INDEX('EL&amp;SV'!$C$4:$G$50,MATCH(AF260,'EL&amp;SV'!$G$4:$G$50,0),MATCH(IF(P260&gt;5000000,"A",IF(N260&gt;2000000,"B",IF(N260&gt;500000,"C","D"))),'EL&amp;SV'!$C$4:$G$4,0))</f>
        <v>8</v>
      </c>
      <c r="AP260" s="171">
        <f>INDEX('EL&amp;SV'!$G$4:$K$50,MATCH(AF260,'EL&amp;SV'!$G$4:$G$50,0),MATCH(IF(N260&gt;5000000,"A",IF(N260&gt;2000000,"B",IF(N260&gt;500000,"C","D"))),'EL&amp;SV'!$G$4:$K$4,0))</f>
        <v>0.9</v>
      </c>
      <c r="AQ260" s="153">
        <f t="shared" si="250"/>
        <v>727854.77618055558</v>
      </c>
      <c r="AR260" s="153">
        <f t="shared" si="251"/>
        <v>655069.29856250004</v>
      </c>
      <c r="AS260" s="153">
        <f t="shared" si="252"/>
        <v>72785.477618055535</v>
      </c>
      <c r="AT260" s="60">
        <v>0.75</v>
      </c>
      <c r="AU260" s="153">
        <f t="shared" si="253"/>
        <v>54589.108213541651</v>
      </c>
      <c r="AV260" s="153">
        <f t="shared" si="254"/>
        <v>72785.477618055535</v>
      </c>
    </row>
    <row r="261" spans="1:48" x14ac:dyDescent="0.2">
      <c r="A261" s="82">
        <v>257</v>
      </c>
      <c r="B261" s="82" t="s">
        <v>1410</v>
      </c>
      <c r="C261" s="83"/>
      <c r="D261" s="84" t="s">
        <v>112</v>
      </c>
      <c r="E261" s="85" t="s">
        <v>473</v>
      </c>
      <c r="F261" s="86">
        <v>41000</v>
      </c>
      <c r="G261" s="86" t="s">
        <v>1350</v>
      </c>
      <c r="H261" s="89"/>
      <c r="I261" s="89">
        <v>0.13876940639269408</v>
      </c>
      <c r="J261" s="84"/>
      <c r="K261" s="84"/>
      <c r="L261" s="87">
        <v>577915</v>
      </c>
      <c r="M261" s="87"/>
      <c r="N261" s="87">
        <v>577915</v>
      </c>
      <c r="O261" s="84">
        <v>549019.25</v>
      </c>
      <c r="P261" s="84">
        <v>0</v>
      </c>
      <c r="Q261" s="84">
        <f t="shared" ref="Q261:Q324" si="255">O261+P261</f>
        <v>549019.25</v>
      </c>
      <c r="R261" s="84">
        <v>28895.75</v>
      </c>
      <c r="S261" s="87">
        <f t="shared" ref="S261:S324" si="256">L261-O261</f>
        <v>28895.75</v>
      </c>
      <c r="T261" s="150">
        <v>8</v>
      </c>
      <c r="U261" s="69">
        <v>365</v>
      </c>
      <c r="V261" s="70"/>
      <c r="W261" s="71" t="s">
        <v>1290</v>
      </c>
      <c r="X261" s="76">
        <f t="shared" si="247"/>
        <v>41000</v>
      </c>
      <c r="AF261" s="132" t="s">
        <v>3028</v>
      </c>
      <c r="AG261" s="60">
        <f>MATCH(AF261,'Cat-4'!$A:$A,0)</f>
        <v>801</v>
      </c>
      <c r="AH261" s="60">
        <f>MATCH(X261,'Cat-4'!$1:$1,0)</f>
        <v>4</v>
      </c>
      <c r="AI261" s="60">
        <f>INDEX('Cat-4'!$1:$1048576,Working!AG261,Working!AH261)</f>
        <v>102</v>
      </c>
      <c r="AJ261" s="60">
        <f>MATCH($AJ$3,'Cat-4'!$1:$1,0)</f>
        <v>144</v>
      </c>
      <c r="AK261" s="60">
        <f>INDEX('Cat-4'!$1:$1048576,Working!AG261,Working!AJ261)</f>
        <v>115.4</v>
      </c>
      <c r="AL261" s="146">
        <f t="shared" si="248"/>
        <v>1.1313725490196078</v>
      </c>
      <c r="AM261" s="152">
        <f t="shared" si="249"/>
        <v>1.1313725490196078</v>
      </c>
      <c r="AN261" s="146">
        <f t="shared" si="194"/>
        <v>11.872222222222222</v>
      </c>
      <c r="AO261" s="169">
        <f>INDEX('EL&amp;SV'!$C$4:$G$50,MATCH(AF261,'EL&amp;SV'!$G$4:$G$50,0),MATCH(IF(P261&gt;5000000,"A",IF(N261&gt;2000000,"B",IF(N261&gt;500000,"C","D"))),'EL&amp;SV'!$C$4:$G$4,0))</f>
        <v>8</v>
      </c>
      <c r="AP261" s="171">
        <f>INDEX('EL&amp;SV'!$G$4:$K$50,MATCH(AF261,'EL&amp;SV'!$G$4:$G$50,0),MATCH(IF(N261&gt;5000000,"A",IF(N261&gt;2000000,"B",IF(N261&gt;500000,"C","D"))),'EL&amp;SV'!$G$4:$K$4,0))</f>
        <v>0.9</v>
      </c>
      <c r="AQ261" s="153">
        <f t="shared" si="250"/>
        <v>653837.16666666663</v>
      </c>
      <c r="AR261" s="153">
        <f t="shared" si="251"/>
        <v>588453.44999999995</v>
      </c>
      <c r="AS261" s="153">
        <f t="shared" si="252"/>
        <v>65383.716666666674</v>
      </c>
      <c r="AT261" s="60">
        <v>0.75</v>
      </c>
      <c r="AU261" s="153">
        <f t="shared" si="253"/>
        <v>49037.787500000006</v>
      </c>
      <c r="AV261" s="153">
        <f t="shared" si="254"/>
        <v>65383.716666666645</v>
      </c>
    </row>
    <row r="262" spans="1:48" x14ac:dyDescent="0.2">
      <c r="A262" s="82">
        <v>258</v>
      </c>
      <c r="B262" s="82" t="s">
        <v>1410</v>
      </c>
      <c r="C262" s="83"/>
      <c r="D262" s="84" t="s">
        <v>112</v>
      </c>
      <c r="E262" s="85" t="s">
        <v>725</v>
      </c>
      <c r="F262" s="86">
        <v>40288</v>
      </c>
      <c r="G262" s="86" t="s">
        <v>1352</v>
      </c>
      <c r="H262" s="89"/>
      <c r="I262" s="89">
        <v>7.3081453012645667E-2</v>
      </c>
      <c r="J262" s="84"/>
      <c r="K262" s="84"/>
      <c r="L262" s="87">
        <v>563640</v>
      </c>
      <c r="M262" s="87"/>
      <c r="N262" s="87">
        <v>563640</v>
      </c>
      <c r="O262" s="84">
        <v>409851.74140838091</v>
      </c>
      <c r="P262" s="84">
        <v>41191.630176047605</v>
      </c>
      <c r="Q262" s="84">
        <f t="shared" si="255"/>
        <v>451043.37158442853</v>
      </c>
      <c r="R262" s="84">
        <v>112596.62841557147</v>
      </c>
      <c r="S262" s="87">
        <f t="shared" si="256"/>
        <v>153788.25859161909</v>
      </c>
      <c r="T262" s="150">
        <v>15</v>
      </c>
      <c r="U262" s="69">
        <v>365</v>
      </c>
      <c r="V262" s="70"/>
      <c r="W262" s="71" t="s">
        <v>1290</v>
      </c>
      <c r="X262" s="76">
        <f t="shared" si="247"/>
        <v>40269</v>
      </c>
      <c r="Y262" s="138" t="s">
        <v>4248</v>
      </c>
      <c r="Z262" s="60">
        <f>MATCH(Y262,'Cat-3'!$A:$A,0)</f>
        <v>754</v>
      </c>
      <c r="AA262" s="60">
        <f>MATCH(X262,'Cat-3'!$1:$1,0)</f>
        <v>67</v>
      </c>
      <c r="AB262" s="60">
        <f>INDEX('Cat-3'!$1:$1048576,Working!Z262,Working!AA262)</f>
        <v>95.6</v>
      </c>
      <c r="AC262" s="60">
        <f>MATCH($AC$3,'Cat-3'!$1:$1,0)</f>
        <v>90</v>
      </c>
      <c r="AD262" s="60">
        <f>INDEX('Cat-3'!$1:$1048576,Working!Z262,Working!AC262)</f>
        <v>89.8</v>
      </c>
      <c r="AE262" s="146">
        <f>AD262/AB262</f>
        <v>0.93933054393305437</v>
      </c>
      <c r="AF262" s="132" t="s">
        <v>2736</v>
      </c>
      <c r="AG262" s="60">
        <f>MATCH(AF262,'Cat-4'!$A:$A,0)</f>
        <v>654</v>
      </c>
      <c r="AH262" s="60">
        <f>MATCH($AH$3,'Cat-4'!$1:$1,0)</f>
        <v>4</v>
      </c>
      <c r="AI262" s="60">
        <f>INDEX('Cat-4'!$1:$1048576,Working!AG262,Working!AH262)</f>
        <v>94.7</v>
      </c>
      <c r="AJ262" s="60">
        <f>MATCH($AJ$3,'Cat-4'!$1:$1,0)</f>
        <v>144</v>
      </c>
      <c r="AK262" s="60">
        <f>INDEX('Cat-4'!$1:$1048576,Working!AG262,Working!AJ262)</f>
        <v>113.8</v>
      </c>
      <c r="AL262" s="146">
        <f>AK262/AI262</f>
        <v>1.20168954593453</v>
      </c>
      <c r="AM262" s="146">
        <f>AL262*AE262</f>
        <v>1.1287836948213472</v>
      </c>
      <c r="AN262" s="146">
        <f t="shared" ref="AN262:AN325" si="257">YEARFRAC(F262,$AN$3)</f>
        <v>13.819444444444445</v>
      </c>
      <c r="AO262" s="169">
        <f>INDEX('EL&amp;SV'!$C$4:$G$50,MATCH(AF262,'EL&amp;SV'!$G$4:$G$50,0),MATCH(IF(P262&gt;5000000,"A",IF(N262&gt;2000000,"B",IF(N262&gt;500000,"C","D"))),'EL&amp;SV'!$C$4:$G$4,0))</f>
        <v>8</v>
      </c>
      <c r="AP262" s="171">
        <f>INDEX('EL&amp;SV'!$G$4:$K$50,MATCH(AF262,'EL&amp;SV'!$G$4:$G$50,0),MATCH(IF(N262&gt;5000000,"A",IF(N262&gt;2000000,"B",IF(N262&gt;500000,"C","D"))),'EL&amp;SV'!$G$4:$K$4,0))</f>
        <v>1</v>
      </c>
      <c r="AQ262" s="153">
        <f t="shared" si="250"/>
        <v>636227.64174910414</v>
      </c>
      <c r="AR262" s="153">
        <f t="shared" si="251"/>
        <v>636227.64174910414</v>
      </c>
      <c r="AS262" s="153">
        <f t="shared" si="252"/>
        <v>0</v>
      </c>
      <c r="AT262" s="60">
        <v>0.75</v>
      </c>
      <c r="AU262" s="153">
        <f t="shared" si="253"/>
        <v>0</v>
      </c>
      <c r="AV262" s="153">
        <f t="shared" si="254"/>
        <v>0</v>
      </c>
    </row>
    <row r="263" spans="1:48" x14ac:dyDescent="0.2">
      <c r="A263" s="82">
        <v>259</v>
      </c>
      <c r="B263" s="82" t="s">
        <v>1410</v>
      </c>
      <c r="C263" s="83"/>
      <c r="D263" s="84" t="s">
        <v>112</v>
      </c>
      <c r="E263" s="85" t="s">
        <v>1250</v>
      </c>
      <c r="F263" s="86">
        <v>44306</v>
      </c>
      <c r="G263" s="86" t="s">
        <v>38</v>
      </c>
      <c r="H263" s="89"/>
      <c r="I263" s="89">
        <v>0.31666666666666665</v>
      </c>
      <c r="J263" s="84"/>
      <c r="K263" s="84"/>
      <c r="L263" s="87">
        <v>560500</v>
      </c>
      <c r="M263" s="87"/>
      <c r="N263" s="87">
        <v>560500</v>
      </c>
      <c r="O263" s="84">
        <v>168252.37442922374</v>
      </c>
      <c r="P263" s="84">
        <v>177491.66666666666</v>
      </c>
      <c r="Q263" s="84">
        <f t="shared" si="255"/>
        <v>345744.0410958904</v>
      </c>
      <c r="R263" s="84">
        <v>214755.9589041096</v>
      </c>
      <c r="S263" s="87">
        <f t="shared" si="256"/>
        <v>392247.62557077629</v>
      </c>
      <c r="T263" s="150">
        <v>3</v>
      </c>
      <c r="U263" s="69">
        <v>365</v>
      </c>
      <c r="V263" s="70"/>
      <c r="W263" s="71" t="s">
        <v>1290</v>
      </c>
      <c r="X263" s="76">
        <f t="shared" si="247"/>
        <v>44287</v>
      </c>
      <c r="AF263" s="132" t="s">
        <v>2736</v>
      </c>
      <c r="AG263" s="60">
        <f>MATCH(AF263,'Cat-4'!$A:$A,0)</f>
        <v>654</v>
      </c>
      <c r="AH263" s="60">
        <f>MATCH(X263,'Cat-4'!$1:$1,0)</f>
        <v>112</v>
      </c>
      <c r="AI263" s="60">
        <f>INDEX('Cat-4'!$1:$1048576,Working!AG263,Working!AH263)</f>
        <v>107</v>
      </c>
      <c r="AJ263" s="60">
        <f>MATCH($AJ$3,'Cat-4'!$1:$1,0)</f>
        <v>144</v>
      </c>
      <c r="AK263" s="60">
        <f>INDEX('Cat-4'!$1:$1048576,Working!AG263,Working!AJ263)</f>
        <v>113.8</v>
      </c>
      <c r="AL263" s="146">
        <f t="shared" ref="AL263:AL265" si="258">AK263/AI263</f>
        <v>1.0635514018691588</v>
      </c>
      <c r="AM263" s="152">
        <f t="shared" ref="AM263:AM265" si="259">AL263</f>
        <v>1.0635514018691588</v>
      </c>
      <c r="AN263" s="146">
        <f t="shared" si="257"/>
        <v>2.8194444444444446</v>
      </c>
      <c r="AO263" s="169">
        <f>INDEX('EL&amp;SV'!$C$4:$G$50,MATCH(AF263,'EL&amp;SV'!$G$4:$G$50,0),MATCH(IF(P263&gt;5000000,"A",IF(N263&gt;2000000,"B",IF(N263&gt;500000,"C","D"))),'EL&amp;SV'!$C$4:$G$4,0))</f>
        <v>8</v>
      </c>
      <c r="AP263" s="171">
        <f>INDEX('EL&amp;SV'!$G$4:$K$50,MATCH(AF263,'EL&amp;SV'!$G$4:$G$50,0),MATCH(IF(N263&gt;5000000,"A",IF(N263&gt;2000000,"B",IF(N263&gt;500000,"C","D"))),'EL&amp;SV'!$G$4:$K$4,0))</f>
        <v>1</v>
      </c>
      <c r="AQ263" s="153">
        <f t="shared" si="250"/>
        <v>596120.56074766349</v>
      </c>
      <c r="AR263" s="153">
        <f t="shared" si="251"/>
        <v>210091.10040238837</v>
      </c>
      <c r="AS263" s="153">
        <f t="shared" si="252"/>
        <v>386029.46034527512</v>
      </c>
      <c r="AT263" s="60">
        <v>0.75</v>
      </c>
      <c r="AU263" s="153">
        <f t="shared" si="253"/>
        <v>289522.09525895631</v>
      </c>
      <c r="AV263" s="153">
        <f t="shared" si="254"/>
        <v>289522.09525895631</v>
      </c>
    </row>
    <row r="264" spans="1:48" x14ac:dyDescent="0.2">
      <c r="A264" s="82">
        <v>260</v>
      </c>
      <c r="B264" s="82" t="s">
        <v>1410</v>
      </c>
      <c r="C264" s="83"/>
      <c r="D264" s="84" t="s">
        <v>1068</v>
      </c>
      <c r="E264" s="85" t="s">
        <v>1321</v>
      </c>
      <c r="F264" s="86">
        <v>44847</v>
      </c>
      <c r="G264" s="86" t="s">
        <v>39</v>
      </c>
      <c r="H264" s="89"/>
      <c r="I264" s="89">
        <v>0.31666666666666665</v>
      </c>
      <c r="J264" s="84"/>
      <c r="K264" s="84"/>
      <c r="L264" s="87">
        <v>0</v>
      </c>
      <c r="M264" s="87">
        <v>554257.80000000005</v>
      </c>
      <c r="N264" s="87">
        <v>554257.80000000005</v>
      </c>
      <c r="O264" s="84"/>
      <c r="P264" s="84">
        <v>81746.698356164386</v>
      </c>
      <c r="Q264" s="84">
        <f t="shared" si="255"/>
        <v>81746.698356164386</v>
      </c>
      <c r="R264" s="84">
        <v>472511.10164383566</v>
      </c>
      <c r="S264" s="87">
        <f t="shared" si="256"/>
        <v>0</v>
      </c>
      <c r="T264" s="150">
        <v>3</v>
      </c>
      <c r="U264" s="69">
        <v>365</v>
      </c>
      <c r="V264" s="70"/>
      <c r="W264" s="71" t="s">
        <v>1290</v>
      </c>
      <c r="X264" s="76">
        <f t="shared" si="247"/>
        <v>44835</v>
      </c>
      <c r="AF264" s="132" t="s">
        <v>2716</v>
      </c>
      <c r="AG264" s="60">
        <f>MATCH(AF264,'Cat-4'!$A:$A,0)</f>
        <v>644</v>
      </c>
      <c r="AH264" s="60">
        <f>MATCH(X264,'Cat-4'!$1:$1,0)</f>
        <v>130</v>
      </c>
      <c r="AI264" s="60">
        <f>INDEX('Cat-4'!$1:$1048576,Working!AG264,Working!AH264)</f>
        <v>134.9</v>
      </c>
      <c r="AJ264" s="60">
        <f>MATCH($AJ$3,'Cat-4'!$1:$1,0)</f>
        <v>144</v>
      </c>
      <c r="AK264" s="60">
        <f>INDEX('Cat-4'!$1:$1048576,Working!AG264,Working!AJ264)</f>
        <v>135.1</v>
      </c>
      <c r="AL264" s="146">
        <f t="shared" si="258"/>
        <v>1.0014825796886582</v>
      </c>
      <c r="AM264" s="152">
        <f t="shared" si="259"/>
        <v>1.0014825796886582</v>
      </c>
      <c r="AN264" s="146">
        <f t="shared" si="257"/>
        <v>1.3388888888888888</v>
      </c>
      <c r="AO264" s="169">
        <f>INDEX('EL&amp;SV'!$C$4:$G$50,MATCH(AF264,'EL&amp;SV'!$G$4:$G$50,0),MATCH(IF(P264&gt;5000000,"A",IF(N264&gt;2000000,"B",IF(N264&gt;500000,"C","D"))),'EL&amp;SV'!$C$4:$G$4,0))</f>
        <v>5</v>
      </c>
      <c r="AP264" s="171">
        <f>INDEX('EL&amp;SV'!$G$4:$K$50,MATCH(AF264,'EL&amp;SV'!$G$4:$G$50,0),MATCH(IF(N264&gt;5000000,"A",IF(N264&gt;2000000,"B",IF(N264&gt;500000,"C","D"))),'EL&amp;SV'!$G$4:$K$4,0))</f>
        <v>1</v>
      </c>
      <c r="AQ264" s="153">
        <f t="shared" si="250"/>
        <v>555079.53135656042</v>
      </c>
      <c r="AR264" s="153">
        <f t="shared" si="251"/>
        <v>148637.96339659006</v>
      </c>
      <c r="AS264" s="153">
        <f t="shared" si="252"/>
        <v>406441.56795997033</v>
      </c>
      <c r="AT264" s="60">
        <v>0.75</v>
      </c>
      <c r="AU264" s="153">
        <f t="shared" si="253"/>
        <v>304831.17596997775</v>
      </c>
      <c r="AV264" s="153">
        <f t="shared" si="254"/>
        <v>304831.17596997775</v>
      </c>
    </row>
    <row r="265" spans="1:48" x14ac:dyDescent="0.2">
      <c r="A265" s="82">
        <v>261</v>
      </c>
      <c r="B265" s="82" t="s">
        <v>1410</v>
      </c>
      <c r="C265" s="83"/>
      <c r="D265" s="84" t="s">
        <v>112</v>
      </c>
      <c r="E265" s="85" t="s">
        <v>586</v>
      </c>
      <c r="F265" s="86">
        <v>41000</v>
      </c>
      <c r="G265" s="86" t="s">
        <v>1350</v>
      </c>
      <c r="H265" s="89"/>
      <c r="I265" s="89">
        <v>0.54452794520547942</v>
      </c>
      <c r="J265" s="84"/>
      <c r="K265" s="84"/>
      <c r="L265" s="87">
        <v>551993.4</v>
      </c>
      <c r="M265" s="87"/>
      <c r="N265" s="87">
        <v>551993.4</v>
      </c>
      <c r="O265" s="84">
        <v>524393.7300000001</v>
      </c>
      <c r="P265" s="84">
        <v>0</v>
      </c>
      <c r="Q265" s="84">
        <f t="shared" si="255"/>
        <v>524393.7300000001</v>
      </c>
      <c r="R265" s="84">
        <v>27599.669999999925</v>
      </c>
      <c r="S265" s="87">
        <f t="shared" si="256"/>
        <v>27599.669999999925</v>
      </c>
      <c r="T265" s="150">
        <v>3</v>
      </c>
      <c r="U265" s="69">
        <v>365</v>
      </c>
      <c r="V265" s="70"/>
      <c r="W265" s="71" t="s">
        <v>1290</v>
      </c>
      <c r="X265" s="76">
        <f t="shared" si="247"/>
        <v>41000</v>
      </c>
      <c r="AF265" s="132" t="s">
        <v>2718</v>
      </c>
      <c r="AG265" s="60">
        <f>MATCH(AF265,'Cat-4'!$A:$A,0)</f>
        <v>645</v>
      </c>
      <c r="AH265" s="60">
        <f>MATCH(X265,'Cat-4'!$1:$1,0)</f>
        <v>4</v>
      </c>
      <c r="AI265" s="60">
        <f>INDEX('Cat-4'!$1:$1048576,Working!AG265,Working!AH265)</f>
        <v>100.5</v>
      </c>
      <c r="AJ265" s="60">
        <f>MATCH($AJ$3,'Cat-4'!$1:$1,0)</f>
        <v>144</v>
      </c>
      <c r="AK265" s="60">
        <f>INDEX('Cat-4'!$1:$1048576,Working!AG265,Working!AJ265)</f>
        <v>115.6</v>
      </c>
      <c r="AL265" s="146">
        <f t="shared" si="258"/>
        <v>1.1502487562189054</v>
      </c>
      <c r="AM265" s="152">
        <f t="shared" si="259"/>
        <v>1.1502487562189054</v>
      </c>
      <c r="AN265" s="146">
        <f t="shared" si="257"/>
        <v>11.872222222222222</v>
      </c>
      <c r="AO265" s="169">
        <f>INDEX('EL&amp;SV'!$C$4:$G$50,MATCH(AF265,'EL&amp;SV'!$G$4:$G$50,0),MATCH(IF(P265&gt;5000000,"A",IF(N265&gt;2000000,"B",IF(N265&gt;500000,"C","D"))),'EL&amp;SV'!$C$4:$G$4,0))</f>
        <v>5</v>
      </c>
      <c r="AP265" s="171">
        <f>INDEX('EL&amp;SV'!$G$4:$K$50,MATCH(AF265,'EL&amp;SV'!$G$4:$G$50,0),MATCH(IF(N265&gt;5000000,"A",IF(N265&gt;2000000,"B",IF(N265&gt;500000,"C","D"))),'EL&amp;SV'!$G$4:$K$4,0))</f>
        <v>1</v>
      </c>
      <c r="AQ265" s="153">
        <f t="shared" si="250"/>
        <v>634929.72179104481</v>
      </c>
      <c r="AR265" s="153">
        <f t="shared" si="251"/>
        <v>634929.72179104481</v>
      </c>
      <c r="AS265" s="153">
        <f t="shared" si="252"/>
        <v>0</v>
      </c>
      <c r="AT265" s="60">
        <v>0.75</v>
      </c>
      <c r="AU265" s="153">
        <f t="shared" si="253"/>
        <v>0</v>
      </c>
      <c r="AV265" s="153">
        <f t="shared" si="254"/>
        <v>0</v>
      </c>
    </row>
    <row r="266" spans="1:48" hidden="1" x14ac:dyDescent="0.25">
      <c r="A266" s="82">
        <v>262</v>
      </c>
      <c r="B266" s="82" t="s">
        <v>1409</v>
      </c>
      <c r="C266" s="83"/>
      <c r="D266" s="84" t="s">
        <v>28</v>
      </c>
      <c r="E266" s="85" t="s">
        <v>186</v>
      </c>
      <c r="F266" s="86">
        <v>40816</v>
      </c>
      <c r="G266" s="86" t="s">
        <v>1351</v>
      </c>
      <c r="H266" s="89"/>
      <c r="I266" s="89">
        <v>0</v>
      </c>
      <c r="J266" s="84"/>
      <c r="K266" s="84"/>
      <c r="L266" s="87">
        <v>542952</v>
      </c>
      <c r="M266" s="87"/>
      <c r="N266" s="87">
        <v>542952</v>
      </c>
      <c r="O266" s="84">
        <v>0</v>
      </c>
      <c r="P266" s="84">
        <v>0</v>
      </c>
      <c r="Q266" s="84">
        <f t="shared" si="255"/>
        <v>0</v>
      </c>
      <c r="R266" s="84">
        <v>542952</v>
      </c>
      <c r="S266" s="87">
        <f t="shared" si="256"/>
        <v>542952</v>
      </c>
      <c r="T266" s="85" t="s">
        <v>1290</v>
      </c>
      <c r="U266" s="69">
        <v>365</v>
      </c>
      <c r="V266" s="70"/>
      <c r="W266" s="71" t="s">
        <v>1290</v>
      </c>
      <c r="X266" s="76">
        <f t="shared" si="247"/>
        <v>40787</v>
      </c>
      <c r="AN266" s="146">
        <f t="shared" si="257"/>
        <v>12.375</v>
      </c>
      <c r="AP266" s="60"/>
      <c r="AQ266" s="60"/>
      <c r="AU266" s="60"/>
      <c r="AV266" s="60"/>
    </row>
    <row r="267" spans="1:48" hidden="1" x14ac:dyDescent="0.25">
      <c r="A267" s="82">
        <v>263</v>
      </c>
      <c r="B267" s="82" t="s">
        <v>1409</v>
      </c>
      <c r="C267" s="83"/>
      <c r="D267" s="84" t="s">
        <v>28</v>
      </c>
      <c r="E267" s="85" t="s">
        <v>191</v>
      </c>
      <c r="F267" s="86">
        <v>40852</v>
      </c>
      <c r="G267" s="86" t="s">
        <v>1351</v>
      </c>
      <c r="H267" s="89"/>
      <c r="I267" s="89">
        <v>0</v>
      </c>
      <c r="J267" s="84"/>
      <c r="K267" s="84"/>
      <c r="L267" s="87">
        <v>542138</v>
      </c>
      <c r="M267" s="87"/>
      <c r="N267" s="87">
        <v>542138</v>
      </c>
      <c r="O267" s="84">
        <v>0</v>
      </c>
      <c r="P267" s="84">
        <v>0</v>
      </c>
      <c r="Q267" s="84">
        <f t="shared" si="255"/>
        <v>0</v>
      </c>
      <c r="R267" s="84">
        <v>542138</v>
      </c>
      <c r="S267" s="87">
        <f t="shared" si="256"/>
        <v>542138</v>
      </c>
      <c r="T267" s="85" t="s">
        <v>1290</v>
      </c>
      <c r="U267" s="69">
        <v>365</v>
      </c>
      <c r="V267" s="70"/>
      <c r="W267" s="71" t="s">
        <v>1290</v>
      </c>
      <c r="X267" s="76">
        <f t="shared" si="247"/>
        <v>40848</v>
      </c>
      <c r="AN267" s="146">
        <f t="shared" si="257"/>
        <v>12.277777777777779</v>
      </c>
      <c r="AP267" s="60"/>
      <c r="AQ267" s="60"/>
      <c r="AU267" s="60"/>
      <c r="AV267" s="60"/>
    </row>
    <row r="268" spans="1:48" x14ac:dyDescent="0.2">
      <c r="A268" s="82">
        <v>264</v>
      </c>
      <c r="B268" s="82" t="s">
        <v>1410</v>
      </c>
      <c r="C268" s="83"/>
      <c r="D268" s="84" t="s">
        <v>112</v>
      </c>
      <c r="E268" s="85" t="s">
        <v>1298</v>
      </c>
      <c r="F268" s="86">
        <v>45016</v>
      </c>
      <c r="G268" s="86" t="s">
        <v>39</v>
      </c>
      <c r="H268" s="89"/>
      <c r="I268" s="89">
        <v>9.5000000000000001E-2</v>
      </c>
      <c r="J268" s="84"/>
      <c r="K268" s="84"/>
      <c r="L268" s="87">
        <v>0</v>
      </c>
      <c r="M268" s="87">
        <v>541384</v>
      </c>
      <c r="N268" s="87">
        <v>541384</v>
      </c>
      <c r="O268" s="84"/>
      <c r="P268" s="84">
        <v>140.90816438356165</v>
      </c>
      <c r="Q268" s="84">
        <f t="shared" si="255"/>
        <v>140.90816438356165</v>
      </c>
      <c r="R268" s="84">
        <v>541243.09183561639</v>
      </c>
      <c r="S268" s="87">
        <f t="shared" si="256"/>
        <v>0</v>
      </c>
      <c r="T268" s="150">
        <v>10</v>
      </c>
      <c r="U268" s="69">
        <v>365</v>
      </c>
      <c r="V268" s="70"/>
      <c r="W268" s="71" t="s">
        <v>1290</v>
      </c>
      <c r="X268" s="76">
        <f>DATE(YEAR(F268),MONTH(F268),1)</f>
        <v>44986</v>
      </c>
      <c r="AF268" s="132" t="s">
        <v>3114</v>
      </c>
      <c r="AG268" s="60">
        <f>MATCH(AF268,'Cat-4'!$A:$A,0)</f>
        <v>844</v>
      </c>
      <c r="AH268" s="60">
        <f>MATCH(X268,'Cat-4'!$1:$1,0)</f>
        <v>135</v>
      </c>
      <c r="AI268" s="60">
        <f>INDEX('Cat-4'!$1:$1048576,Working!AG268,Working!AH268)</f>
        <v>160.1</v>
      </c>
      <c r="AJ268" s="60">
        <f>MATCH($AJ$3,'Cat-4'!$1:$1,0)</f>
        <v>144</v>
      </c>
      <c r="AK268" s="60">
        <f>INDEX('Cat-4'!$1:$1048576,Working!AG268,Working!AJ268)</f>
        <v>160.30000000000001</v>
      </c>
      <c r="AL268" s="146">
        <f t="shared" ref="AL268:AL269" si="260">AK268/AI268</f>
        <v>1.0012492192379763</v>
      </c>
      <c r="AM268" s="152">
        <f t="shared" ref="AM268:AM269" si="261">AL268</f>
        <v>1.0012492192379763</v>
      </c>
      <c r="AN268" s="146">
        <f t="shared" si="257"/>
        <v>0.875</v>
      </c>
      <c r="AO268" s="169">
        <f>INDEX('EL&amp;SV'!$C$4:$G$50,MATCH(AF268,'EL&amp;SV'!$G$4:$G$50,0),MATCH(IF(P268&gt;5000000,"A",IF(N268&gt;2000000,"B",IF(N268&gt;500000,"C","D"))),'EL&amp;SV'!$C$4:$G$4,0))</f>
        <v>6</v>
      </c>
      <c r="AP268" s="171">
        <f>INDEX('EL&amp;SV'!$G$4:$K$50,MATCH(AF268,'EL&amp;SV'!$G$4:$G$50,0),MATCH(IF(N268&gt;5000000,"A",IF(N268&gt;2000000,"B",IF(N268&gt;500000,"C","D"))),'EL&amp;SV'!$G$4:$K$4,0))</f>
        <v>0.9</v>
      </c>
      <c r="AQ268" s="153">
        <f t="shared" ref="AQ268:AQ269" si="262">AM268*N268</f>
        <v>542060.30730793253</v>
      </c>
      <c r="AR268" s="153">
        <f t="shared" ref="AR268:AR269" si="263">AQ268*(AP268/AO268)*(IF(AN268&gt;AO268,AO268,AN268))</f>
        <v>71145.415334166144</v>
      </c>
      <c r="AS268" s="153">
        <f t="shared" ref="AS268:AS269" si="264">AQ268-AR268</f>
        <v>470914.89197376638</v>
      </c>
      <c r="AT268" s="60">
        <v>0.75</v>
      </c>
      <c r="AU268" s="153">
        <f t="shared" ref="AU268:AU269" si="265">AT268*AS268</f>
        <v>353186.16898032476</v>
      </c>
      <c r="AV268" s="153">
        <f t="shared" ref="AV268:AV269" si="266">IF((AQ268*(1-AP268))&gt;AU268,(AQ268*(1-AP268)),AU268)</f>
        <v>353186.16898032476</v>
      </c>
    </row>
    <row r="269" spans="1:48" x14ac:dyDescent="0.2">
      <c r="A269" s="82">
        <v>265</v>
      </c>
      <c r="B269" s="82" t="s">
        <v>1410</v>
      </c>
      <c r="C269" s="83" t="s">
        <v>85</v>
      </c>
      <c r="D269" s="84" t="s">
        <v>21</v>
      </c>
      <c r="E269" s="88" t="s">
        <v>86</v>
      </c>
      <c r="F269" s="86">
        <v>42460</v>
      </c>
      <c r="G269" s="86" t="s">
        <v>25</v>
      </c>
      <c r="H269" s="91">
        <v>2.4376098418277682E-2</v>
      </c>
      <c r="I269" s="89">
        <v>4.140263620386643E-2</v>
      </c>
      <c r="J269" s="84">
        <v>270235.49</v>
      </c>
      <c r="K269" s="84">
        <v>270235.49</v>
      </c>
      <c r="L269" s="87">
        <v>540470.98</v>
      </c>
      <c r="M269" s="87">
        <v>0</v>
      </c>
      <c r="N269" s="87">
        <v>540470.98</v>
      </c>
      <c r="O269" s="84">
        <v>88285.887089943761</v>
      </c>
      <c r="P269" s="84">
        <f>N269*I269/365*U269</f>
        <v>22376.923363687169</v>
      </c>
      <c r="Q269" s="84">
        <f t="shared" si="255"/>
        <v>110662.81045363093</v>
      </c>
      <c r="R269" s="84">
        <v>429808.16954636906</v>
      </c>
      <c r="S269" s="87">
        <f t="shared" si="256"/>
        <v>452185.09291005624</v>
      </c>
      <c r="T269" s="150"/>
      <c r="U269" s="69">
        <v>365</v>
      </c>
      <c r="V269" s="70"/>
      <c r="W269" s="71" t="s">
        <v>1290</v>
      </c>
      <c r="X269" s="76">
        <f>DATE(YEAR(F269),MONTH(F269),1)</f>
        <v>42430</v>
      </c>
      <c r="AF269" s="132" t="s">
        <v>2897</v>
      </c>
      <c r="AG269" s="60">
        <f>MATCH(AF269,'Cat-4'!$A:$A,0)</f>
        <v>735</v>
      </c>
      <c r="AH269" s="60">
        <f>MATCH(X269,'Cat-4'!$1:$1,0)</f>
        <v>51</v>
      </c>
      <c r="AI269" s="60">
        <f>INDEX('Cat-4'!$1:$1048576,Working!AG269,Working!AH269)</f>
        <v>107.1</v>
      </c>
      <c r="AJ269" s="60">
        <f>MATCH($AJ$3,'Cat-4'!$1:$1,0)</f>
        <v>144</v>
      </c>
      <c r="AK269" s="60">
        <f>INDEX('Cat-4'!$1:$1048576,Working!AG269,Working!AJ269)</f>
        <v>133</v>
      </c>
      <c r="AL269" s="146">
        <f t="shared" si="260"/>
        <v>1.2418300653594772</v>
      </c>
      <c r="AM269" s="152">
        <f t="shared" si="261"/>
        <v>1.2418300653594772</v>
      </c>
      <c r="AN269" s="146">
        <f t="shared" si="257"/>
        <v>7.875</v>
      </c>
      <c r="AO269" s="169">
        <f>INDEX('EL&amp;SV'!$C$4:$G$50,MATCH(AF269,'EL&amp;SV'!$G$4:$G$50,0),MATCH(IF(P269&gt;5000000,"A",IF(N269&gt;2000000,"B",IF(N269&gt;500000,"C","D"))),'EL&amp;SV'!$C$4:$G$4,0))</f>
        <v>12</v>
      </c>
      <c r="AP269" s="171">
        <f>INDEX('EL&amp;SV'!$G$4:$K$50,MATCH(AF269,'EL&amp;SV'!$G$4:$G$50,0),MATCH(IF(N269&gt;5000000,"A",IF(N269&gt;2000000,"B",IF(N269&gt;500000,"C","D"))),'EL&amp;SV'!$G$4:$K$4,0))</f>
        <v>0.9</v>
      </c>
      <c r="AQ269" s="153">
        <f t="shared" si="262"/>
        <v>671173.11241830059</v>
      </c>
      <c r="AR269" s="153">
        <f t="shared" si="263"/>
        <v>396411.61952205881</v>
      </c>
      <c r="AS269" s="153">
        <f t="shared" si="264"/>
        <v>274761.49289624178</v>
      </c>
      <c r="AT269" s="60">
        <v>0.75</v>
      </c>
      <c r="AU269" s="153">
        <f t="shared" si="265"/>
        <v>206071.11967218132</v>
      </c>
      <c r="AV269" s="153">
        <f t="shared" si="266"/>
        <v>206071.11967218132</v>
      </c>
    </row>
    <row r="270" spans="1:48" hidden="1" x14ac:dyDescent="0.25">
      <c r="A270" s="82">
        <v>266</v>
      </c>
      <c r="B270" s="82" t="s">
        <v>1409</v>
      </c>
      <c r="C270" s="83"/>
      <c r="D270" s="84" t="s">
        <v>28</v>
      </c>
      <c r="E270" s="85" t="s">
        <v>174</v>
      </c>
      <c r="F270" s="86">
        <v>40772</v>
      </c>
      <c r="G270" s="86" t="s">
        <v>1351</v>
      </c>
      <c r="H270" s="89"/>
      <c r="I270" s="89">
        <v>0</v>
      </c>
      <c r="J270" s="84"/>
      <c r="K270" s="84"/>
      <c r="L270" s="87">
        <v>538670</v>
      </c>
      <c r="M270" s="87"/>
      <c r="N270" s="87">
        <v>538670</v>
      </c>
      <c r="O270" s="84">
        <v>0</v>
      </c>
      <c r="P270" s="84">
        <v>0</v>
      </c>
      <c r="Q270" s="84">
        <f t="shared" si="255"/>
        <v>0</v>
      </c>
      <c r="R270" s="84">
        <v>538670</v>
      </c>
      <c r="S270" s="87">
        <f t="shared" si="256"/>
        <v>538670</v>
      </c>
      <c r="T270" s="85" t="s">
        <v>1290</v>
      </c>
      <c r="U270" s="69">
        <v>365</v>
      </c>
      <c r="V270" s="70"/>
      <c r="W270" s="71" t="s">
        <v>1290</v>
      </c>
      <c r="X270" s="76">
        <f>DATE(YEAR(F270),MONTH(F270),1)</f>
        <v>40756</v>
      </c>
      <c r="AN270" s="146">
        <f t="shared" si="257"/>
        <v>12.494444444444444</v>
      </c>
      <c r="AP270" s="60"/>
      <c r="AQ270" s="60"/>
      <c r="AU270" s="60"/>
      <c r="AV270" s="60"/>
    </row>
    <row r="271" spans="1:48" x14ac:dyDescent="0.2">
      <c r="A271" s="82">
        <v>267</v>
      </c>
      <c r="B271" s="82" t="s">
        <v>1410</v>
      </c>
      <c r="C271" s="83"/>
      <c r="D271" s="84" t="s">
        <v>112</v>
      </c>
      <c r="E271" s="85" t="s">
        <v>1188</v>
      </c>
      <c r="F271" s="86">
        <v>44135</v>
      </c>
      <c r="G271" s="86" t="s">
        <v>37</v>
      </c>
      <c r="H271" s="89"/>
      <c r="I271" s="89">
        <v>6.3333333333333325E-2</v>
      </c>
      <c r="J271" s="84"/>
      <c r="K271" s="84"/>
      <c r="L271" s="87">
        <v>534540</v>
      </c>
      <c r="M271" s="87"/>
      <c r="N271" s="87">
        <v>534540</v>
      </c>
      <c r="O271" s="84">
        <v>47952.387397260274</v>
      </c>
      <c r="P271" s="84">
        <v>33854.199999999997</v>
      </c>
      <c r="Q271" s="84">
        <f t="shared" si="255"/>
        <v>81806.587397260271</v>
      </c>
      <c r="R271" s="84">
        <v>452733.41260273976</v>
      </c>
      <c r="S271" s="87">
        <f t="shared" si="256"/>
        <v>486587.61260273971</v>
      </c>
      <c r="T271" s="150">
        <v>15</v>
      </c>
      <c r="U271" s="69">
        <v>365</v>
      </c>
      <c r="V271" s="70"/>
      <c r="W271" s="71" t="s">
        <v>1290</v>
      </c>
      <c r="X271" s="76">
        <f t="shared" ref="X271:X274" si="267">DATE(YEAR(F271),MONTH(F271),1)</f>
        <v>44105</v>
      </c>
      <c r="AF271" s="132" t="s">
        <v>3114</v>
      </c>
      <c r="AG271" s="60">
        <f>MATCH(AF271,'Cat-4'!$A:$A,0)</f>
        <v>844</v>
      </c>
      <c r="AH271" s="60">
        <f>MATCH(X271,'Cat-4'!$1:$1,0)</f>
        <v>106</v>
      </c>
      <c r="AI271" s="60">
        <f>INDEX('Cat-4'!$1:$1048576,Working!AG271,Working!AH271)</f>
        <v>132.5</v>
      </c>
      <c r="AJ271" s="60">
        <f>MATCH($AJ$3,'Cat-4'!$1:$1,0)</f>
        <v>144</v>
      </c>
      <c r="AK271" s="60">
        <f>INDEX('Cat-4'!$1:$1048576,Working!AG271,Working!AJ271)</f>
        <v>160.30000000000001</v>
      </c>
      <c r="AL271" s="146">
        <f t="shared" ref="AL271:AL272" si="268">AK271/AI271</f>
        <v>1.209811320754717</v>
      </c>
      <c r="AM271" s="152">
        <f t="shared" ref="AM271:AM272" si="269">AL271</f>
        <v>1.209811320754717</v>
      </c>
      <c r="AN271" s="146">
        <f t="shared" si="257"/>
        <v>3.2916666666666665</v>
      </c>
      <c r="AO271" s="169">
        <f>INDEX('EL&amp;SV'!$C$4:$G$50,MATCH(AF271,'EL&amp;SV'!$G$4:$G$50,0),MATCH(IF(P271&gt;5000000,"A",IF(N271&gt;2000000,"B",IF(N271&gt;500000,"C","D"))),'EL&amp;SV'!$C$4:$G$4,0))</f>
        <v>6</v>
      </c>
      <c r="AP271" s="171">
        <f>INDEX('EL&amp;SV'!$G$4:$K$50,MATCH(AF271,'EL&amp;SV'!$G$4:$G$50,0),MATCH(IF(N271&gt;5000000,"A",IF(N271&gt;2000000,"B",IF(N271&gt;500000,"C","D"))),'EL&amp;SV'!$G$4:$K$4,0))</f>
        <v>0.9</v>
      </c>
      <c r="AQ271" s="153">
        <f t="shared" ref="AQ271:AQ272" si="270">AM271*N271</f>
        <v>646692.54339622636</v>
      </c>
      <c r="AR271" s="153">
        <f t="shared" ref="AR271:AR272" si="271">AQ271*(AP271/AO271)*(IF(AN271&gt;AO271,AO271,AN271))</f>
        <v>319304.44330188673</v>
      </c>
      <c r="AS271" s="153">
        <f t="shared" ref="AS271:AS272" si="272">AQ271-AR271</f>
        <v>327388.10009433964</v>
      </c>
      <c r="AT271" s="60">
        <v>0.75</v>
      </c>
      <c r="AU271" s="153">
        <f t="shared" ref="AU271:AU272" si="273">AT271*AS271</f>
        <v>245541.07507075474</v>
      </c>
      <c r="AV271" s="153">
        <f t="shared" ref="AV271:AV272" si="274">IF((AQ271*(1-AP271))&gt;AU271,(AQ271*(1-AP271)),AU271)</f>
        <v>245541.07507075474</v>
      </c>
    </row>
    <row r="272" spans="1:48" x14ac:dyDescent="0.2">
      <c r="A272" s="82">
        <v>268</v>
      </c>
      <c r="B272" s="82" t="s">
        <v>1410</v>
      </c>
      <c r="C272" s="83"/>
      <c r="D272" s="84" t="s">
        <v>112</v>
      </c>
      <c r="E272" s="85" t="s">
        <v>720</v>
      </c>
      <c r="F272" s="86">
        <v>41538</v>
      </c>
      <c r="G272" s="86" t="s">
        <v>1349</v>
      </c>
      <c r="H272" s="89"/>
      <c r="I272" s="89">
        <v>5.2499053568048452E-2</v>
      </c>
      <c r="J272" s="84"/>
      <c r="K272" s="84"/>
      <c r="L272" s="87">
        <v>529401</v>
      </c>
      <c r="M272" s="87"/>
      <c r="N272" s="87">
        <v>529401</v>
      </c>
      <c r="O272" s="84">
        <v>322999.49631451227</v>
      </c>
      <c r="P272" s="84">
        <v>27793.051457978418</v>
      </c>
      <c r="Q272" s="84">
        <f t="shared" si="255"/>
        <v>350792.54777249071</v>
      </c>
      <c r="R272" s="84">
        <v>178608.45222750929</v>
      </c>
      <c r="S272" s="87">
        <f t="shared" si="256"/>
        <v>206401.50368548773</v>
      </c>
      <c r="T272" s="150">
        <v>15</v>
      </c>
      <c r="U272" s="69">
        <v>365</v>
      </c>
      <c r="V272" s="70"/>
      <c r="W272" s="71" t="s">
        <v>1290</v>
      </c>
      <c r="X272" s="76">
        <f t="shared" si="267"/>
        <v>41518</v>
      </c>
      <c r="AF272" s="132" t="s">
        <v>2736</v>
      </c>
      <c r="AG272" s="60">
        <f>MATCH(AF272,'Cat-4'!$A:$A,0)</f>
        <v>654</v>
      </c>
      <c r="AH272" s="60">
        <f>MATCH(X272,'Cat-4'!$1:$1,0)</f>
        <v>21</v>
      </c>
      <c r="AI272" s="60">
        <f>INDEX('Cat-4'!$1:$1048576,Working!AG272,Working!AH272)</f>
        <v>108</v>
      </c>
      <c r="AJ272" s="60">
        <f>MATCH($AJ$3,'Cat-4'!$1:$1,0)</f>
        <v>144</v>
      </c>
      <c r="AK272" s="60">
        <f>INDEX('Cat-4'!$1:$1048576,Working!AG272,Working!AJ272)</f>
        <v>113.8</v>
      </c>
      <c r="AL272" s="146">
        <f t="shared" si="268"/>
        <v>1.0537037037037036</v>
      </c>
      <c r="AM272" s="152">
        <f t="shared" si="269"/>
        <v>1.0537037037037036</v>
      </c>
      <c r="AN272" s="146">
        <f t="shared" si="257"/>
        <v>10.4</v>
      </c>
      <c r="AO272" s="169">
        <f>INDEX('EL&amp;SV'!$C$4:$G$50,MATCH(AF272,'EL&amp;SV'!$G$4:$G$50,0),MATCH(IF(P272&gt;5000000,"A",IF(N272&gt;2000000,"B",IF(N272&gt;500000,"C","D"))),'EL&amp;SV'!$C$4:$G$4,0))</f>
        <v>8</v>
      </c>
      <c r="AP272" s="171">
        <f>INDEX('EL&amp;SV'!$G$4:$K$50,MATCH(AF272,'EL&amp;SV'!$G$4:$G$50,0),MATCH(IF(N272&gt;5000000,"A",IF(N272&gt;2000000,"B",IF(N272&gt;500000,"C","D"))),'EL&amp;SV'!$G$4:$K$4,0))</f>
        <v>1</v>
      </c>
      <c r="AQ272" s="153">
        <f t="shared" si="270"/>
        <v>557831.79444444436</v>
      </c>
      <c r="AR272" s="153">
        <f t="shared" si="271"/>
        <v>557831.79444444436</v>
      </c>
      <c r="AS272" s="153">
        <f t="shared" si="272"/>
        <v>0</v>
      </c>
      <c r="AT272" s="60">
        <v>0.75</v>
      </c>
      <c r="AU272" s="153">
        <f t="shared" si="273"/>
        <v>0</v>
      </c>
      <c r="AV272" s="153">
        <f t="shared" si="274"/>
        <v>0</v>
      </c>
    </row>
    <row r="273" spans="1:48" hidden="1" x14ac:dyDescent="0.25">
      <c r="A273" s="82">
        <v>269</v>
      </c>
      <c r="B273" s="82" t="s">
        <v>1409</v>
      </c>
      <c r="C273" s="83"/>
      <c r="D273" s="84" t="s">
        <v>28</v>
      </c>
      <c r="E273" s="85" t="s">
        <v>167</v>
      </c>
      <c r="F273" s="86">
        <v>40765</v>
      </c>
      <c r="G273" s="86" t="s">
        <v>1351</v>
      </c>
      <c r="H273" s="89"/>
      <c r="I273" s="89">
        <v>0</v>
      </c>
      <c r="J273" s="84"/>
      <c r="K273" s="84"/>
      <c r="L273" s="87">
        <v>525774</v>
      </c>
      <c r="M273" s="87"/>
      <c r="N273" s="87">
        <v>525774</v>
      </c>
      <c r="O273" s="84">
        <v>0</v>
      </c>
      <c r="P273" s="84">
        <v>0</v>
      </c>
      <c r="Q273" s="84">
        <f t="shared" si="255"/>
        <v>0</v>
      </c>
      <c r="R273" s="84">
        <v>525774</v>
      </c>
      <c r="S273" s="87">
        <f t="shared" si="256"/>
        <v>525774</v>
      </c>
      <c r="T273" s="85" t="s">
        <v>1290</v>
      </c>
      <c r="U273" s="69">
        <v>365</v>
      </c>
      <c r="V273" s="70"/>
      <c r="W273" s="71" t="s">
        <v>1290</v>
      </c>
      <c r="X273" s="76">
        <f t="shared" si="267"/>
        <v>40756</v>
      </c>
      <c r="AN273" s="146">
        <f t="shared" si="257"/>
        <v>12.513888888888889</v>
      </c>
      <c r="AP273" s="60"/>
      <c r="AQ273" s="60"/>
      <c r="AU273" s="60"/>
      <c r="AV273" s="60"/>
    </row>
    <row r="274" spans="1:48" hidden="1" x14ac:dyDescent="0.25">
      <c r="A274" s="82">
        <v>270</v>
      </c>
      <c r="B274" s="82" t="s">
        <v>1409</v>
      </c>
      <c r="C274" s="83"/>
      <c r="D274" s="84" t="s">
        <v>28</v>
      </c>
      <c r="E274" s="85">
        <v>18</v>
      </c>
      <c r="F274" s="86">
        <v>40456</v>
      </c>
      <c r="G274" s="86" t="s">
        <v>1352</v>
      </c>
      <c r="H274" s="89"/>
      <c r="I274" s="89">
        <v>0</v>
      </c>
      <c r="J274" s="84"/>
      <c r="K274" s="84"/>
      <c r="L274" s="87">
        <v>521422</v>
      </c>
      <c r="M274" s="87"/>
      <c r="N274" s="87">
        <v>521422</v>
      </c>
      <c r="O274" s="84">
        <v>0</v>
      </c>
      <c r="P274" s="84">
        <v>0</v>
      </c>
      <c r="Q274" s="84">
        <f t="shared" si="255"/>
        <v>0</v>
      </c>
      <c r="R274" s="84">
        <v>521422</v>
      </c>
      <c r="S274" s="87">
        <f t="shared" si="256"/>
        <v>521422</v>
      </c>
      <c r="T274" s="85" t="s">
        <v>1290</v>
      </c>
      <c r="U274" s="69">
        <v>365</v>
      </c>
      <c r="V274" s="70"/>
      <c r="W274" s="71">
        <v>-7.0082191780821912</v>
      </c>
      <c r="X274" s="76">
        <f t="shared" si="267"/>
        <v>40452</v>
      </c>
      <c r="AN274" s="146">
        <f t="shared" si="257"/>
        <v>13.361111111111111</v>
      </c>
      <c r="AP274" s="60"/>
      <c r="AQ274" s="60"/>
      <c r="AU274" s="60"/>
      <c r="AV274" s="60"/>
    </row>
    <row r="275" spans="1:48" x14ac:dyDescent="0.2">
      <c r="A275" s="82">
        <v>271</v>
      </c>
      <c r="B275" s="82" t="s">
        <v>1410</v>
      </c>
      <c r="C275" s="83"/>
      <c r="D275" s="84" t="s">
        <v>112</v>
      </c>
      <c r="E275" s="85" t="s">
        <v>993</v>
      </c>
      <c r="F275" s="86">
        <v>41599</v>
      </c>
      <c r="G275" s="86" t="s">
        <v>1349</v>
      </c>
      <c r="H275" s="89"/>
      <c r="I275" s="89">
        <v>6.3721463323353295E-2</v>
      </c>
      <c r="J275" s="84"/>
      <c r="K275" s="84"/>
      <c r="L275" s="87">
        <v>519749.98</v>
      </c>
      <c r="M275" s="87"/>
      <c r="N275" s="87">
        <v>519749.98</v>
      </c>
      <c r="O275" s="84">
        <v>273814.50348265795</v>
      </c>
      <c r="P275" s="84">
        <v>33119.229287883609</v>
      </c>
      <c r="Q275" s="84">
        <f t="shared" si="255"/>
        <v>306933.73277054157</v>
      </c>
      <c r="R275" s="84">
        <v>212816.24722945841</v>
      </c>
      <c r="S275" s="87">
        <f t="shared" si="256"/>
        <v>245935.47651734203</v>
      </c>
      <c r="T275" s="150">
        <v>15</v>
      </c>
      <c r="U275" s="69">
        <v>365</v>
      </c>
      <c r="V275" s="70"/>
      <c r="W275" s="71">
        <v>-7.0082191780821912</v>
      </c>
      <c r="X275" s="76">
        <f>DATE(YEAR(F275),MONTH(F275),1)</f>
        <v>41579</v>
      </c>
      <c r="AF275" s="132" t="s">
        <v>2734</v>
      </c>
      <c r="AG275" s="60">
        <f>MATCH(AF275,'Cat-4'!$A:$A,0)</f>
        <v>653</v>
      </c>
      <c r="AH275" s="60">
        <f>MATCH(X275,'Cat-4'!$1:$1,0)</f>
        <v>23</v>
      </c>
      <c r="AI275" s="60">
        <f>INDEX('Cat-4'!$1:$1048576,Working!AG275,Working!AH275)</f>
        <v>106.1</v>
      </c>
      <c r="AJ275" s="60">
        <f>MATCH($AJ$3,'Cat-4'!$1:$1,0)</f>
        <v>144</v>
      </c>
      <c r="AK275" s="60">
        <f>INDEX('Cat-4'!$1:$1048576,Working!AG275,Working!AJ275)</f>
        <v>122.3</v>
      </c>
      <c r="AL275" s="146">
        <f>AK275/AI275</f>
        <v>1.1526861451460886</v>
      </c>
      <c r="AM275" s="152">
        <f>AL275</f>
        <v>1.1526861451460886</v>
      </c>
      <c r="AN275" s="146">
        <f t="shared" si="257"/>
        <v>10.233333333333333</v>
      </c>
      <c r="AO275" s="169">
        <f>INDEX('EL&amp;SV'!$C$4:$G$50,MATCH(AF275,'EL&amp;SV'!$G$4:$G$50,0),MATCH(IF(P275&gt;5000000,"A",IF(N275&gt;2000000,"B",IF(N275&gt;500000,"C","D"))),'EL&amp;SV'!$C$4:$G$4,0))</f>
        <v>8</v>
      </c>
      <c r="AP275" s="171">
        <f>INDEX('EL&amp;SV'!$G$4:$K$50,MATCH(AF275,'EL&amp;SV'!$G$4:$G$50,0),MATCH(IF(N275&gt;5000000,"A",IF(N275&gt;2000000,"B",IF(N275&gt;500000,"C","D"))),'EL&amp;SV'!$G$4:$K$4,0))</f>
        <v>0.9</v>
      </c>
      <c r="AQ275" s="153">
        <f>AM275*N275</f>
        <v>599108.60088595666</v>
      </c>
      <c r="AR275" s="153">
        <f>AQ275*(AP275/AO275)*(IF(AN275&gt;AO275,AO275,AN275))</f>
        <v>539197.74079736101</v>
      </c>
      <c r="AS275" s="153">
        <f>AQ275-AR275</f>
        <v>59910.860088595655</v>
      </c>
      <c r="AT275" s="60">
        <v>0.75</v>
      </c>
      <c r="AU275" s="153">
        <f>AT275*AS275</f>
        <v>44933.145066446741</v>
      </c>
      <c r="AV275" s="153">
        <f>IF((AQ275*(1-AP275))&gt;AU275,(AQ275*(1-AP275)),AU275)</f>
        <v>59910.860088595655</v>
      </c>
    </row>
    <row r="276" spans="1:48" hidden="1" x14ac:dyDescent="0.25">
      <c r="A276" s="82">
        <v>272</v>
      </c>
      <c r="B276" s="82" t="s">
        <v>1409</v>
      </c>
      <c r="C276" s="83"/>
      <c r="D276" s="84" t="s">
        <v>28</v>
      </c>
      <c r="E276" s="85" t="s">
        <v>188</v>
      </c>
      <c r="F276" s="86">
        <v>40828</v>
      </c>
      <c r="G276" s="86" t="s">
        <v>1351</v>
      </c>
      <c r="H276" s="89"/>
      <c r="I276" s="89">
        <v>0</v>
      </c>
      <c r="J276" s="84"/>
      <c r="K276" s="84"/>
      <c r="L276" s="87">
        <v>517130</v>
      </c>
      <c r="M276" s="87"/>
      <c r="N276" s="87">
        <v>517130</v>
      </c>
      <c r="O276" s="84">
        <v>0</v>
      </c>
      <c r="P276" s="84">
        <v>0</v>
      </c>
      <c r="Q276" s="84">
        <f t="shared" si="255"/>
        <v>0</v>
      </c>
      <c r="R276" s="84">
        <v>517130</v>
      </c>
      <c r="S276" s="87">
        <f t="shared" si="256"/>
        <v>517130</v>
      </c>
      <c r="T276" s="85" t="s">
        <v>1290</v>
      </c>
      <c r="U276" s="69">
        <v>365</v>
      </c>
      <c r="V276" s="70"/>
      <c r="W276" s="71">
        <v>-7.0082191780821912</v>
      </c>
      <c r="X276" s="76">
        <f t="shared" ref="X276:X278" si="275">DATE(YEAR(F276),MONTH(F276),1)</f>
        <v>40817</v>
      </c>
      <c r="AN276" s="146">
        <f t="shared" si="257"/>
        <v>12.341666666666667</v>
      </c>
      <c r="AP276" s="60"/>
      <c r="AQ276" s="60"/>
      <c r="AU276" s="60"/>
      <c r="AV276" s="60"/>
    </row>
    <row r="277" spans="1:48" hidden="1" x14ac:dyDescent="0.25">
      <c r="A277" s="82">
        <v>273</v>
      </c>
      <c r="B277" s="82" t="s">
        <v>1409</v>
      </c>
      <c r="C277" s="83"/>
      <c r="D277" s="84" t="s">
        <v>28</v>
      </c>
      <c r="E277" s="85" t="s">
        <v>190</v>
      </c>
      <c r="F277" s="86">
        <v>40841</v>
      </c>
      <c r="G277" s="86" t="s">
        <v>1351</v>
      </c>
      <c r="H277" s="89"/>
      <c r="I277" s="89">
        <v>0</v>
      </c>
      <c r="J277" s="84"/>
      <c r="K277" s="84"/>
      <c r="L277" s="87">
        <v>517130</v>
      </c>
      <c r="M277" s="87"/>
      <c r="N277" s="87">
        <v>517130</v>
      </c>
      <c r="O277" s="84">
        <v>0</v>
      </c>
      <c r="P277" s="84">
        <v>0</v>
      </c>
      <c r="Q277" s="84">
        <f t="shared" si="255"/>
        <v>0</v>
      </c>
      <c r="R277" s="84">
        <v>517130</v>
      </c>
      <c r="S277" s="87">
        <f t="shared" si="256"/>
        <v>517130</v>
      </c>
      <c r="T277" s="85" t="s">
        <v>1290</v>
      </c>
      <c r="U277" s="69">
        <v>365</v>
      </c>
      <c r="V277" s="70"/>
      <c r="W277" s="71">
        <v>-7.0082191780821912</v>
      </c>
      <c r="X277" s="76">
        <f t="shared" si="275"/>
        <v>40817</v>
      </c>
      <c r="AN277" s="146">
        <f t="shared" si="257"/>
        <v>12.305555555555555</v>
      </c>
      <c r="AP277" s="60"/>
      <c r="AQ277" s="60"/>
      <c r="AU277" s="60"/>
      <c r="AV277" s="60"/>
    </row>
    <row r="278" spans="1:48" hidden="1" x14ac:dyDescent="0.25">
      <c r="A278" s="82">
        <v>274</v>
      </c>
      <c r="B278" s="82" t="s">
        <v>1409</v>
      </c>
      <c r="C278" s="83"/>
      <c r="D278" s="84" t="s">
        <v>28</v>
      </c>
      <c r="E278" s="85" t="s">
        <v>198</v>
      </c>
      <c r="F278" s="86">
        <v>40876</v>
      </c>
      <c r="G278" s="86" t="s">
        <v>1351</v>
      </c>
      <c r="H278" s="89"/>
      <c r="I278" s="89">
        <v>0</v>
      </c>
      <c r="J278" s="84"/>
      <c r="K278" s="84"/>
      <c r="L278" s="87">
        <v>517130</v>
      </c>
      <c r="M278" s="87"/>
      <c r="N278" s="87">
        <v>517130</v>
      </c>
      <c r="O278" s="84">
        <v>0</v>
      </c>
      <c r="P278" s="84">
        <v>0</v>
      </c>
      <c r="Q278" s="84">
        <f t="shared" si="255"/>
        <v>0</v>
      </c>
      <c r="R278" s="84">
        <v>517130</v>
      </c>
      <c r="S278" s="87">
        <f t="shared" si="256"/>
        <v>517130</v>
      </c>
      <c r="T278" s="85" t="s">
        <v>1290</v>
      </c>
      <c r="U278" s="69">
        <v>365</v>
      </c>
      <c r="V278" s="70"/>
      <c r="W278" s="71">
        <v>-7.0082191780821912</v>
      </c>
      <c r="X278" s="76">
        <f t="shared" si="275"/>
        <v>40848</v>
      </c>
      <c r="AN278" s="146">
        <f t="shared" si="257"/>
        <v>12.21111111111111</v>
      </c>
      <c r="AP278" s="60"/>
      <c r="AQ278" s="60"/>
      <c r="AU278" s="60"/>
      <c r="AV278" s="60"/>
    </row>
    <row r="279" spans="1:48" x14ac:dyDescent="0.2">
      <c r="A279" s="82">
        <v>275</v>
      </c>
      <c r="B279" s="82" t="s">
        <v>1410</v>
      </c>
      <c r="C279" s="83"/>
      <c r="D279" s="84" t="s">
        <v>112</v>
      </c>
      <c r="E279" s="85" t="s">
        <v>1190</v>
      </c>
      <c r="F279" s="86">
        <v>44095</v>
      </c>
      <c r="G279" s="86" t="s">
        <v>37</v>
      </c>
      <c r="H279" s="89"/>
      <c r="I279" s="89">
        <v>0.2</v>
      </c>
      <c r="J279" s="84"/>
      <c r="K279" s="84"/>
      <c r="L279" s="87">
        <v>493782.21</v>
      </c>
      <c r="M279" s="87"/>
      <c r="N279" s="87">
        <v>493782.21</v>
      </c>
      <c r="O279" s="84">
        <v>150705.03614794521</v>
      </c>
      <c r="P279" s="84">
        <v>98756.44200000001</v>
      </c>
      <c r="Q279" s="84">
        <f t="shared" si="255"/>
        <v>249461.47814794522</v>
      </c>
      <c r="R279" s="84">
        <v>244320.7318520548</v>
      </c>
      <c r="S279" s="87">
        <f t="shared" si="256"/>
        <v>343077.17385205481</v>
      </c>
      <c r="T279" s="150">
        <v>5</v>
      </c>
      <c r="U279" s="69">
        <v>365</v>
      </c>
      <c r="V279" s="70"/>
      <c r="W279" s="71">
        <v>-7.0082191780821912</v>
      </c>
      <c r="X279" s="76">
        <f>DATE(YEAR(F279),MONTH(F279),1)</f>
        <v>44075</v>
      </c>
      <c r="AF279" s="132" t="s">
        <v>2722</v>
      </c>
      <c r="AG279" s="60">
        <f>MATCH(AF279,'Cat-4'!$A:$A,0)</f>
        <v>647</v>
      </c>
      <c r="AH279" s="60">
        <f>MATCH(X279,'Cat-4'!$1:$1,0)</f>
        <v>105</v>
      </c>
      <c r="AI279" s="60">
        <f>INDEX('Cat-4'!$1:$1048576,Working!AG279,Working!AH279)</f>
        <v>94.5</v>
      </c>
      <c r="AJ279" s="60">
        <f>MATCH($AJ$3,'Cat-4'!$1:$1,0)</f>
        <v>144</v>
      </c>
      <c r="AK279" s="60">
        <f>INDEX('Cat-4'!$1:$1048576,Working!AG279,Working!AJ279)</f>
        <v>94.2</v>
      </c>
      <c r="AL279" s="146">
        <f>AK279/AI279</f>
        <v>0.99682539682539684</v>
      </c>
      <c r="AM279" s="152">
        <f>AL279</f>
        <v>0.99682539682539684</v>
      </c>
      <c r="AN279" s="146">
        <f t="shared" si="257"/>
        <v>3.4</v>
      </c>
      <c r="AO279" s="169">
        <f>INDEX('EL&amp;SV'!$C$4:$G$50,MATCH(AF279,'EL&amp;SV'!$G$4:$G$50,0),MATCH(IF(P279&gt;5000000,"A",IF(N279&gt;2000000,"B",IF(N279&gt;500000,"C","D"))),'EL&amp;SV'!$C$4:$G$4,0))</f>
        <v>5</v>
      </c>
      <c r="AP279" s="171">
        <f>INDEX('EL&amp;SV'!$G$4:$K$50,MATCH(AF279,'EL&amp;SV'!$G$4:$G$50,0),MATCH(IF(N279&gt;5000000,"A",IF(N279&gt;2000000,"B",IF(N279&gt;500000,"C","D"))),'EL&amp;SV'!$G$4:$K$4,0))</f>
        <v>1</v>
      </c>
      <c r="AQ279" s="153">
        <f>AM279*N279</f>
        <v>492214.64742857148</v>
      </c>
      <c r="AR279" s="153">
        <f>AQ279*(AP279/AO279)*(IF(AN279&gt;AO279,AO279,AN279))</f>
        <v>334705.96025142859</v>
      </c>
      <c r="AS279" s="153">
        <f>AQ279-AR279</f>
        <v>157508.68717714289</v>
      </c>
      <c r="AT279" s="60">
        <v>0.75</v>
      </c>
      <c r="AU279" s="153">
        <f>AT279*AS279</f>
        <v>118131.51538285716</v>
      </c>
      <c r="AV279" s="153">
        <f>IF((AQ279*(1-AP279))&gt;AU279,(AQ279*(1-AP279)),AU279)</f>
        <v>118131.51538285716</v>
      </c>
    </row>
    <row r="280" spans="1:48" hidden="1" x14ac:dyDescent="0.25">
      <c r="A280" s="82">
        <v>276</v>
      </c>
      <c r="B280" s="82" t="s">
        <v>1409</v>
      </c>
      <c r="C280" s="83"/>
      <c r="D280" s="84" t="s">
        <v>109</v>
      </c>
      <c r="E280" s="85" t="s">
        <v>116</v>
      </c>
      <c r="F280" s="86">
        <v>41083</v>
      </c>
      <c r="G280" s="86" t="s">
        <v>1350</v>
      </c>
      <c r="H280" s="89"/>
      <c r="I280" s="89">
        <v>1.111111111111111E-2</v>
      </c>
      <c r="J280" s="84"/>
      <c r="K280" s="84"/>
      <c r="L280" s="87">
        <v>486087</v>
      </c>
      <c r="M280" s="87"/>
      <c r="N280" s="87">
        <v>486087</v>
      </c>
      <c r="O280" s="84">
        <v>52781.501643835618</v>
      </c>
      <c r="P280" s="84">
        <v>5400.9666666666662</v>
      </c>
      <c r="Q280" s="84">
        <f t="shared" si="255"/>
        <v>58182.468310502285</v>
      </c>
      <c r="R280" s="84">
        <v>427904.5316894977</v>
      </c>
      <c r="S280" s="87">
        <f t="shared" si="256"/>
        <v>433305.49835616437</v>
      </c>
      <c r="T280" s="85">
        <v>90</v>
      </c>
      <c r="U280" s="69">
        <v>365</v>
      </c>
      <c r="V280" s="70"/>
      <c r="W280" s="71">
        <v>-7.0082191780821912</v>
      </c>
      <c r="X280" s="76">
        <f>DATE(YEAR(F280),MONTH(F280),1)</f>
        <v>41061</v>
      </c>
      <c r="AN280" s="146">
        <f t="shared" si="257"/>
        <v>11.644444444444444</v>
      </c>
      <c r="AP280" s="60"/>
      <c r="AQ280" s="60"/>
      <c r="AU280" s="60"/>
      <c r="AV280" s="60"/>
    </row>
    <row r="281" spans="1:48" x14ac:dyDescent="0.2">
      <c r="A281" s="82">
        <v>277</v>
      </c>
      <c r="B281" s="82" t="s">
        <v>1410</v>
      </c>
      <c r="C281" s="83"/>
      <c r="D281" s="84" t="s">
        <v>112</v>
      </c>
      <c r="E281" s="85" t="s">
        <v>571</v>
      </c>
      <c r="F281" s="86">
        <v>41000</v>
      </c>
      <c r="G281" s="86" t="s">
        <v>1350</v>
      </c>
      <c r="H281" s="89"/>
      <c r="I281" s="89">
        <v>0.12747184931506847</v>
      </c>
      <c r="J281" s="84"/>
      <c r="K281" s="84"/>
      <c r="L281" s="87">
        <v>485320</v>
      </c>
      <c r="M281" s="87"/>
      <c r="N281" s="87">
        <v>485320</v>
      </c>
      <c r="O281" s="84">
        <v>461054.00000000006</v>
      </c>
      <c r="P281" s="84">
        <v>0</v>
      </c>
      <c r="Q281" s="84">
        <f t="shared" si="255"/>
        <v>461054.00000000006</v>
      </c>
      <c r="R281" s="84">
        <v>24265.999999999942</v>
      </c>
      <c r="S281" s="87">
        <f t="shared" si="256"/>
        <v>24265.999999999942</v>
      </c>
      <c r="T281" s="150">
        <v>6</v>
      </c>
      <c r="U281" s="69">
        <v>365</v>
      </c>
      <c r="V281" s="70"/>
      <c r="W281" s="71">
        <v>-7.0082191780821912</v>
      </c>
      <c r="X281" s="76">
        <f t="shared" ref="X281:X285" si="276">DATE(YEAR(F281),MONTH(F281),1)</f>
        <v>41000</v>
      </c>
      <c r="AF281" s="132" t="s">
        <v>2722</v>
      </c>
      <c r="AG281" s="60">
        <f>MATCH(AF281,'Cat-4'!$A:$A,0)</f>
        <v>647</v>
      </c>
      <c r="AH281" s="60">
        <f>MATCH(X281,'Cat-4'!$1:$1,0)</f>
        <v>4</v>
      </c>
      <c r="AI281" s="60">
        <f>INDEX('Cat-4'!$1:$1048576,Working!AG281,Working!AH281)</f>
        <v>100.5</v>
      </c>
      <c r="AJ281" s="60">
        <f>MATCH($AJ$3,'Cat-4'!$1:$1,0)</f>
        <v>144</v>
      </c>
      <c r="AK281" s="60">
        <f>INDEX('Cat-4'!$1:$1048576,Working!AG281,Working!AJ281)</f>
        <v>94.2</v>
      </c>
      <c r="AL281" s="146">
        <f>AK281/AI281</f>
        <v>0.93731343283582091</v>
      </c>
      <c r="AM281" s="152">
        <f>AL281</f>
        <v>0.93731343283582091</v>
      </c>
      <c r="AN281" s="146">
        <f t="shared" si="257"/>
        <v>11.872222222222222</v>
      </c>
      <c r="AO281" s="169">
        <f>INDEX('EL&amp;SV'!$C$4:$G$50,MATCH(AF281,'EL&amp;SV'!$G$4:$G$50,0),MATCH(IF(P281&gt;5000000,"A",IF(N281&gt;2000000,"B",IF(N281&gt;500000,"C","D"))),'EL&amp;SV'!$C$4:$G$4,0))</f>
        <v>5</v>
      </c>
      <c r="AP281" s="171">
        <f>INDEX('EL&amp;SV'!$G$4:$K$50,MATCH(AF281,'EL&amp;SV'!$G$4:$G$50,0),MATCH(IF(N281&gt;5000000,"A",IF(N281&gt;2000000,"B",IF(N281&gt;500000,"C","D"))),'EL&amp;SV'!$G$4:$K$4,0))</f>
        <v>1</v>
      </c>
      <c r="AQ281" s="153">
        <f t="shared" ref="AQ281:AQ285" si="277">AM281*N281</f>
        <v>454896.95522388059</v>
      </c>
      <c r="AR281" s="153">
        <f t="shared" ref="AR281:AR285" si="278">AQ281*(AP281/AO281)*(IF(AN281&gt;AO281,AO281,AN281))</f>
        <v>454896.95522388065</v>
      </c>
      <c r="AS281" s="153">
        <f t="shared" ref="AS281:AS285" si="279">AQ281-AR281</f>
        <v>0</v>
      </c>
      <c r="AT281" s="60">
        <v>0.75</v>
      </c>
      <c r="AU281" s="153">
        <f t="shared" ref="AU281:AU285" si="280">AT281*AS281</f>
        <v>0</v>
      </c>
      <c r="AV281" s="153">
        <f t="shared" ref="AV281:AV285" si="281">IF((AQ281*(1-AP281))&gt;AU281,(AQ281*(1-AP281)),AU281)</f>
        <v>0</v>
      </c>
    </row>
    <row r="282" spans="1:48" x14ac:dyDescent="0.2">
      <c r="A282" s="82">
        <v>278</v>
      </c>
      <c r="B282" s="82" t="s">
        <v>1410</v>
      </c>
      <c r="C282" s="83"/>
      <c r="D282" s="84" t="s">
        <v>112</v>
      </c>
      <c r="E282" s="85" t="s">
        <v>632</v>
      </c>
      <c r="F282" s="86">
        <v>40507</v>
      </c>
      <c r="G282" s="86" t="s">
        <v>1352</v>
      </c>
      <c r="H282" s="89"/>
      <c r="I282" s="89">
        <v>0.45729808219178075</v>
      </c>
      <c r="J282" s="84"/>
      <c r="K282" s="84"/>
      <c r="L282" s="87">
        <v>485320</v>
      </c>
      <c r="M282" s="87"/>
      <c r="N282" s="87">
        <v>485320</v>
      </c>
      <c r="O282" s="84">
        <v>485320</v>
      </c>
      <c r="P282" s="84">
        <v>0</v>
      </c>
      <c r="Q282" s="84">
        <f t="shared" si="255"/>
        <v>485320</v>
      </c>
      <c r="R282" s="84">
        <v>0</v>
      </c>
      <c r="S282" s="87">
        <f t="shared" si="256"/>
        <v>0</v>
      </c>
      <c r="T282" s="150">
        <v>3</v>
      </c>
      <c r="U282" s="69">
        <v>365</v>
      </c>
      <c r="V282" s="70"/>
      <c r="W282" s="71">
        <v>-7.0082191780821912</v>
      </c>
      <c r="X282" s="76">
        <f t="shared" si="276"/>
        <v>40483</v>
      </c>
      <c r="Y282" s="138" t="s">
        <v>4253</v>
      </c>
      <c r="Z282" s="60">
        <f>MATCH(Y282,'Cat-3'!$A:$A,0)</f>
        <v>757</v>
      </c>
      <c r="AA282" s="60">
        <f>MATCH(X282,'Cat-3'!$1:$1,0)</f>
        <v>74</v>
      </c>
      <c r="AB282" s="60">
        <f>INDEX('Cat-3'!$1:$1048576,Working!Z282,Working!AA282)</f>
        <v>94.9</v>
      </c>
      <c r="AC282" s="60">
        <f>MATCH($AC$3,'Cat-3'!$1:$1,0)</f>
        <v>90</v>
      </c>
      <c r="AD282" s="60">
        <f>INDEX('Cat-3'!$1:$1048576,Working!Z282,Working!AC282)</f>
        <v>93.3</v>
      </c>
      <c r="AE282" s="146">
        <f t="shared" ref="AE282:AE284" si="282">AD282/AB282</f>
        <v>0.98314014752370904</v>
      </c>
      <c r="AF282" s="132" t="s">
        <v>2722</v>
      </c>
      <c r="AG282" s="60">
        <f>MATCH(AF282,'Cat-4'!$A:$A,0)</f>
        <v>647</v>
      </c>
      <c r="AH282" s="60">
        <f>MATCH($AH$3,'Cat-4'!$1:$1,0)</f>
        <v>4</v>
      </c>
      <c r="AI282" s="60">
        <f>INDEX('Cat-4'!$1:$1048576,Working!AG282,Working!AH282)</f>
        <v>100.5</v>
      </c>
      <c r="AJ282" s="60">
        <f>MATCH($AJ$3,'Cat-4'!$1:$1,0)</f>
        <v>144</v>
      </c>
      <c r="AK282" s="60">
        <f>INDEX('Cat-4'!$1:$1048576,Working!AG282,Working!AJ282)</f>
        <v>94.2</v>
      </c>
      <c r="AL282" s="146">
        <f t="shared" ref="AL282:AL284" si="283">AK282/AI282</f>
        <v>0.93731343283582091</v>
      </c>
      <c r="AM282" s="146">
        <f t="shared" ref="AM282:AM284" si="284">AL282*AE282</f>
        <v>0.92151046663416314</v>
      </c>
      <c r="AN282" s="146">
        <f t="shared" si="257"/>
        <v>13.222222222222221</v>
      </c>
      <c r="AO282" s="169">
        <f>INDEX('EL&amp;SV'!$C$4:$G$50,MATCH(AF282,'EL&amp;SV'!$G$4:$G$50,0),MATCH(IF(P282&gt;5000000,"A",IF(N282&gt;2000000,"B",IF(N282&gt;500000,"C","D"))),'EL&amp;SV'!$C$4:$G$4,0))</f>
        <v>5</v>
      </c>
      <c r="AP282" s="171">
        <f>INDEX('EL&amp;SV'!$G$4:$K$50,MATCH(AF282,'EL&amp;SV'!$G$4:$G$50,0),MATCH(IF(N282&gt;5000000,"A",IF(N282&gt;2000000,"B",IF(N282&gt;500000,"C","D"))),'EL&amp;SV'!$G$4:$K$4,0))</f>
        <v>1</v>
      </c>
      <c r="AQ282" s="153">
        <f t="shared" si="277"/>
        <v>447227.45966689207</v>
      </c>
      <c r="AR282" s="153">
        <f t="shared" si="278"/>
        <v>447227.45966689207</v>
      </c>
      <c r="AS282" s="153">
        <f t="shared" si="279"/>
        <v>0</v>
      </c>
      <c r="AT282" s="60">
        <v>0.75</v>
      </c>
      <c r="AU282" s="153">
        <f t="shared" si="280"/>
        <v>0</v>
      </c>
      <c r="AV282" s="153">
        <f t="shared" si="281"/>
        <v>0</v>
      </c>
    </row>
    <row r="283" spans="1:48" x14ac:dyDescent="0.2">
      <c r="A283" s="82">
        <v>279</v>
      </c>
      <c r="B283" s="82" t="s">
        <v>1410</v>
      </c>
      <c r="C283" s="83"/>
      <c r="D283" s="84" t="s">
        <v>112</v>
      </c>
      <c r="E283" s="85" t="s">
        <v>632</v>
      </c>
      <c r="F283" s="86">
        <v>40507</v>
      </c>
      <c r="G283" s="86" t="s">
        <v>1352</v>
      </c>
      <c r="H283" s="89"/>
      <c r="I283" s="89">
        <v>0.45729808219178075</v>
      </c>
      <c r="J283" s="84"/>
      <c r="K283" s="84"/>
      <c r="L283" s="87">
        <v>485320</v>
      </c>
      <c r="M283" s="87"/>
      <c r="N283" s="87">
        <v>485320</v>
      </c>
      <c r="O283" s="84">
        <v>485320</v>
      </c>
      <c r="P283" s="84">
        <v>0</v>
      </c>
      <c r="Q283" s="84">
        <f t="shared" si="255"/>
        <v>485320</v>
      </c>
      <c r="R283" s="84">
        <v>0</v>
      </c>
      <c r="S283" s="87">
        <f t="shared" si="256"/>
        <v>0</v>
      </c>
      <c r="T283" s="150">
        <v>3</v>
      </c>
      <c r="U283" s="69">
        <v>365</v>
      </c>
      <c r="V283" s="70"/>
      <c r="W283" s="71">
        <v>-7.0082191780821912</v>
      </c>
      <c r="X283" s="76">
        <f t="shared" si="276"/>
        <v>40483</v>
      </c>
      <c r="Y283" s="138" t="s">
        <v>4253</v>
      </c>
      <c r="Z283" s="60">
        <f>MATCH(Y283,'Cat-3'!$A:$A,0)</f>
        <v>757</v>
      </c>
      <c r="AA283" s="60">
        <f>MATCH(X283,'Cat-3'!$1:$1,0)</f>
        <v>74</v>
      </c>
      <c r="AB283" s="60">
        <f>INDEX('Cat-3'!$1:$1048576,Working!Z283,Working!AA283)</f>
        <v>94.9</v>
      </c>
      <c r="AC283" s="60">
        <f>MATCH($AC$3,'Cat-3'!$1:$1,0)</f>
        <v>90</v>
      </c>
      <c r="AD283" s="60">
        <f>INDEX('Cat-3'!$1:$1048576,Working!Z283,Working!AC283)</f>
        <v>93.3</v>
      </c>
      <c r="AE283" s="146">
        <f t="shared" si="282"/>
        <v>0.98314014752370904</v>
      </c>
      <c r="AF283" s="132" t="s">
        <v>2722</v>
      </c>
      <c r="AG283" s="60">
        <f>MATCH(AF283,'Cat-4'!$A:$A,0)</f>
        <v>647</v>
      </c>
      <c r="AH283" s="60">
        <f>MATCH($AH$3,'Cat-4'!$1:$1,0)</f>
        <v>4</v>
      </c>
      <c r="AI283" s="60">
        <f>INDEX('Cat-4'!$1:$1048576,Working!AG283,Working!AH283)</f>
        <v>100.5</v>
      </c>
      <c r="AJ283" s="60">
        <f>MATCH($AJ$3,'Cat-4'!$1:$1,0)</f>
        <v>144</v>
      </c>
      <c r="AK283" s="60">
        <f>INDEX('Cat-4'!$1:$1048576,Working!AG283,Working!AJ283)</f>
        <v>94.2</v>
      </c>
      <c r="AL283" s="146">
        <f t="shared" si="283"/>
        <v>0.93731343283582091</v>
      </c>
      <c r="AM283" s="146">
        <f t="shared" si="284"/>
        <v>0.92151046663416314</v>
      </c>
      <c r="AN283" s="146">
        <f t="shared" si="257"/>
        <v>13.222222222222221</v>
      </c>
      <c r="AO283" s="169">
        <f>INDEX('EL&amp;SV'!$C$4:$G$50,MATCH(AF283,'EL&amp;SV'!$G$4:$G$50,0),MATCH(IF(P283&gt;5000000,"A",IF(N283&gt;2000000,"B",IF(N283&gt;500000,"C","D"))),'EL&amp;SV'!$C$4:$G$4,0))</f>
        <v>5</v>
      </c>
      <c r="AP283" s="171">
        <f>INDEX('EL&amp;SV'!$G$4:$K$50,MATCH(AF283,'EL&amp;SV'!$G$4:$G$50,0),MATCH(IF(N283&gt;5000000,"A",IF(N283&gt;2000000,"B",IF(N283&gt;500000,"C","D"))),'EL&amp;SV'!$G$4:$K$4,0))</f>
        <v>1</v>
      </c>
      <c r="AQ283" s="153">
        <f t="shared" si="277"/>
        <v>447227.45966689207</v>
      </c>
      <c r="AR283" s="153">
        <f t="shared" si="278"/>
        <v>447227.45966689207</v>
      </c>
      <c r="AS283" s="153">
        <f t="shared" si="279"/>
        <v>0</v>
      </c>
      <c r="AT283" s="60">
        <v>0.75</v>
      </c>
      <c r="AU283" s="153">
        <f t="shared" si="280"/>
        <v>0</v>
      </c>
      <c r="AV283" s="153">
        <f t="shared" si="281"/>
        <v>0</v>
      </c>
    </row>
    <row r="284" spans="1:48" x14ac:dyDescent="0.2">
      <c r="A284" s="82">
        <v>280</v>
      </c>
      <c r="B284" s="82" t="s">
        <v>1410</v>
      </c>
      <c r="C284" s="83"/>
      <c r="D284" s="84" t="s">
        <v>112</v>
      </c>
      <c r="E284" s="85" t="s">
        <v>632</v>
      </c>
      <c r="F284" s="86">
        <v>40543</v>
      </c>
      <c r="G284" s="86" t="s">
        <v>1352</v>
      </c>
      <c r="H284" s="89"/>
      <c r="I284" s="89">
        <v>0.47328602739726011</v>
      </c>
      <c r="J284" s="84"/>
      <c r="K284" s="84"/>
      <c r="L284" s="87">
        <v>485320</v>
      </c>
      <c r="M284" s="87"/>
      <c r="N284" s="87">
        <v>485320</v>
      </c>
      <c r="O284" s="84">
        <v>485320</v>
      </c>
      <c r="P284" s="84">
        <v>0</v>
      </c>
      <c r="Q284" s="84">
        <f t="shared" si="255"/>
        <v>485320</v>
      </c>
      <c r="R284" s="84">
        <v>0</v>
      </c>
      <c r="S284" s="87">
        <f t="shared" si="256"/>
        <v>0</v>
      </c>
      <c r="T284" s="150">
        <v>3</v>
      </c>
      <c r="U284" s="69">
        <v>365</v>
      </c>
      <c r="V284" s="70"/>
      <c r="W284" s="71">
        <v>-7.0082191780821912</v>
      </c>
      <c r="X284" s="76">
        <f t="shared" si="276"/>
        <v>40513</v>
      </c>
      <c r="Y284" s="138" t="s">
        <v>4253</v>
      </c>
      <c r="Z284" s="60">
        <f>MATCH(Y284,'Cat-3'!$A:$A,0)</f>
        <v>757</v>
      </c>
      <c r="AA284" s="60">
        <f>MATCH(X284,'Cat-3'!$1:$1,0)</f>
        <v>75</v>
      </c>
      <c r="AB284" s="60">
        <f>INDEX('Cat-3'!$1:$1048576,Working!Z284,Working!AA284)</f>
        <v>94.9</v>
      </c>
      <c r="AC284" s="60">
        <f>MATCH($AC$3,'Cat-3'!$1:$1,0)</f>
        <v>90</v>
      </c>
      <c r="AD284" s="60">
        <f>INDEX('Cat-3'!$1:$1048576,Working!Z284,Working!AC284)</f>
        <v>93.3</v>
      </c>
      <c r="AE284" s="146">
        <f t="shared" si="282"/>
        <v>0.98314014752370904</v>
      </c>
      <c r="AF284" s="132" t="s">
        <v>2722</v>
      </c>
      <c r="AG284" s="60">
        <f>MATCH(AF284,'Cat-4'!$A:$A,0)</f>
        <v>647</v>
      </c>
      <c r="AH284" s="60">
        <f>MATCH($AH$3,'Cat-4'!$1:$1,0)</f>
        <v>4</v>
      </c>
      <c r="AI284" s="60">
        <f>INDEX('Cat-4'!$1:$1048576,Working!AG284,Working!AH284)</f>
        <v>100.5</v>
      </c>
      <c r="AJ284" s="60">
        <f>MATCH($AJ$3,'Cat-4'!$1:$1,0)</f>
        <v>144</v>
      </c>
      <c r="AK284" s="60">
        <f>INDEX('Cat-4'!$1:$1048576,Working!AG284,Working!AJ284)</f>
        <v>94.2</v>
      </c>
      <c r="AL284" s="146">
        <f t="shared" si="283"/>
        <v>0.93731343283582091</v>
      </c>
      <c r="AM284" s="146">
        <f t="shared" si="284"/>
        <v>0.92151046663416314</v>
      </c>
      <c r="AN284" s="146">
        <f t="shared" si="257"/>
        <v>13.125</v>
      </c>
      <c r="AO284" s="169">
        <f>INDEX('EL&amp;SV'!$C$4:$G$50,MATCH(AF284,'EL&amp;SV'!$G$4:$G$50,0),MATCH(IF(P284&gt;5000000,"A",IF(N284&gt;2000000,"B",IF(N284&gt;500000,"C","D"))),'EL&amp;SV'!$C$4:$G$4,0))</f>
        <v>5</v>
      </c>
      <c r="AP284" s="171">
        <f>INDEX('EL&amp;SV'!$G$4:$K$50,MATCH(AF284,'EL&amp;SV'!$G$4:$G$50,0),MATCH(IF(N284&gt;5000000,"A",IF(N284&gt;2000000,"B",IF(N284&gt;500000,"C","D"))),'EL&amp;SV'!$G$4:$K$4,0))</f>
        <v>1</v>
      </c>
      <c r="AQ284" s="153">
        <f t="shared" si="277"/>
        <v>447227.45966689207</v>
      </c>
      <c r="AR284" s="153">
        <f t="shared" si="278"/>
        <v>447227.45966689207</v>
      </c>
      <c r="AS284" s="153">
        <f t="shared" si="279"/>
        <v>0</v>
      </c>
      <c r="AT284" s="60">
        <v>0.75</v>
      </c>
      <c r="AU284" s="153">
        <f t="shared" si="280"/>
        <v>0</v>
      </c>
      <c r="AV284" s="153">
        <f t="shared" si="281"/>
        <v>0</v>
      </c>
    </row>
    <row r="285" spans="1:48" x14ac:dyDescent="0.2">
      <c r="A285" s="82">
        <v>281</v>
      </c>
      <c r="B285" s="82" t="s">
        <v>1410</v>
      </c>
      <c r="C285" s="83"/>
      <c r="D285" s="84" t="s">
        <v>112</v>
      </c>
      <c r="E285" s="85" t="s">
        <v>638</v>
      </c>
      <c r="F285" s="86">
        <v>41000</v>
      </c>
      <c r="G285" s="86" t="s">
        <v>1350</v>
      </c>
      <c r="H285" s="89"/>
      <c r="I285" s="89">
        <v>0.59363972602739723</v>
      </c>
      <c r="J285" s="84"/>
      <c r="K285" s="84"/>
      <c r="L285" s="87">
        <v>485320</v>
      </c>
      <c r="M285" s="87"/>
      <c r="N285" s="87">
        <v>485320</v>
      </c>
      <c r="O285" s="84">
        <v>485320</v>
      </c>
      <c r="P285" s="84">
        <v>0</v>
      </c>
      <c r="Q285" s="84">
        <f t="shared" si="255"/>
        <v>485320</v>
      </c>
      <c r="R285" s="84">
        <v>0</v>
      </c>
      <c r="S285" s="87">
        <f t="shared" si="256"/>
        <v>0</v>
      </c>
      <c r="T285" s="150">
        <v>3</v>
      </c>
      <c r="U285" s="69">
        <v>365</v>
      </c>
      <c r="V285" s="70"/>
      <c r="W285" s="71">
        <v>29.991780821917807</v>
      </c>
      <c r="X285" s="76">
        <f t="shared" si="276"/>
        <v>41000</v>
      </c>
      <c r="AF285" s="132" t="s">
        <v>2722</v>
      </c>
      <c r="AG285" s="60">
        <f>MATCH(AF285,'Cat-4'!$A:$A,0)</f>
        <v>647</v>
      </c>
      <c r="AH285" s="60">
        <f>MATCH(X285,'Cat-4'!$1:$1,0)</f>
        <v>4</v>
      </c>
      <c r="AI285" s="60">
        <f>INDEX('Cat-4'!$1:$1048576,Working!AG285,Working!AH285)</f>
        <v>100.5</v>
      </c>
      <c r="AJ285" s="60">
        <f>MATCH($AJ$3,'Cat-4'!$1:$1,0)</f>
        <v>144</v>
      </c>
      <c r="AK285" s="60">
        <f>INDEX('Cat-4'!$1:$1048576,Working!AG285,Working!AJ285)</f>
        <v>94.2</v>
      </c>
      <c r="AL285" s="146">
        <f>AK285/AI285</f>
        <v>0.93731343283582091</v>
      </c>
      <c r="AM285" s="152">
        <f>AL285</f>
        <v>0.93731343283582091</v>
      </c>
      <c r="AN285" s="146">
        <f t="shared" si="257"/>
        <v>11.872222222222222</v>
      </c>
      <c r="AO285" s="169">
        <f>INDEX('EL&amp;SV'!$C$4:$G$50,MATCH(AF285,'EL&amp;SV'!$G$4:$G$50,0),MATCH(IF(P285&gt;5000000,"A",IF(N285&gt;2000000,"B",IF(N285&gt;500000,"C","D"))),'EL&amp;SV'!$C$4:$G$4,0))</f>
        <v>5</v>
      </c>
      <c r="AP285" s="171">
        <f>INDEX('EL&amp;SV'!$G$4:$K$50,MATCH(AF285,'EL&amp;SV'!$G$4:$G$50,0),MATCH(IF(N285&gt;5000000,"A",IF(N285&gt;2000000,"B",IF(N285&gt;500000,"C","D"))),'EL&amp;SV'!$G$4:$K$4,0))</f>
        <v>1</v>
      </c>
      <c r="AQ285" s="153">
        <f t="shared" si="277"/>
        <v>454896.95522388059</v>
      </c>
      <c r="AR285" s="153">
        <f t="shared" si="278"/>
        <v>454896.95522388065</v>
      </c>
      <c r="AS285" s="153">
        <f t="shared" si="279"/>
        <v>0</v>
      </c>
      <c r="AT285" s="60">
        <v>0.75</v>
      </c>
      <c r="AU285" s="153">
        <f t="shared" si="280"/>
        <v>0</v>
      </c>
      <c r="AV285" s="153">
        <f t="shared" si="281"/>
        <v>0</v>
      </c>
    </row>
    <row r="286" spans="1:48" hidden="1" x14ac:dyDescent="0.25">
      <c r="A286" s="82">
        <v>282</v>
      </c>
      <c r="B286" s="82" t="s">
        <v>1409</v>
      </c>
      <c r="C286" s="83"/>
      <c r="D286" s="84" t="s">
        <v>28</v>
      </c>
      <c r="E286" s="85"/>
      <c r="F286" s="86">
        <v>40778</v>
      </c>
      <c r="G286" s="86" t="s">
        <v>1351</v>
      </c>
      <c r="H286" s="89"/>
      <c r="I286" s="89">
        <v>0</v>
      </c>
      <c r="J286" s="84"/>
      <c r="K286" s="84"/>
      <c r="L286" s="87">
        <v>482854</v>
      </c>
      <c r="M286" s="87"/>
      <c r="N286" s="87">
        <v>482854</v>
      </c>
      <c r="O286" s="84">
        <v>0</v>
      </c>
      <c r="P286" s="84">
        <v>0</v>
      </c>
      <c r="Q286" s="84">
        <f t="shared" si="255"/>
        <v>0</v>
      </c>
      <c r="R286" s="84">
        <v>482854</v>
      </c>
      <c r="S286" s="87">
        <f t="shared" si="256"/>
        <v>482854</v>
      </c>
      <c r="T286" s="85" t="s">
        <v>1290</v>
      </c>
      <c r="U286" s="69">
        <v>365</v>
      </c>
      <c r="V286" s="70"/>
      <c r="W286" s="71">
        <v>29.991780821917807</v>
      </c>
      <c r="X286" s="76">
        <f>DATE(YEAR(F286),MONTH(F286),1)</f>
        <v>40756</v>
      </c>
      <c r="AN286" s="146">
        <f t="shared" si="257"/>
        <v>12.477777777777778</v>
      </c>
      <c r="AP286" s="60"/>
      <c r="AQ286" s="60"/>
      <c r="AU286" s="60"/>
      <c r="AV286" s="60"/>
    </row>
    <row r="287" spans="1:48" x14ac:dyDescent="0.2">
      <c r="A287" s="82">
        <v>283</v>
      </c>
      <c r="B287" s="82" t="s">
        <v>1410</v>
      </c>
      <c r="C287" s="83"/>
      <c r="D287" s="84" t="s">
        <v>112</v>
      </c>
      <c r="E287" s="85" t="s">
        <v>491</v>
      </c>
      <c r="F287" s="86">
        <v>39451</v>
      </c>
      <c r="G287" s="86" t="s">
        <v>1347</v>
      </c>
      <c r="H287" s="89"/>
      <c r="I287" s="89">
        <v>0</v>
      </c>
      <c r="J287" s="84"/>
      <c r="K287" s="84"/>
      <c r="L287" s="87">
        <v>474240</v>
      </c>
      <c r="M287" s="87"/>
      <c r="N287" s="87">
        <v>474240</v>
      </c>
      <c r="O287" s="84">
        <v>450528</v>
      </c>
      <c r="P287" s="84">
        <v>0</v>
      </c>
      <c r="Q287" s="84">
        <f t="shared" si="255"/>
        <v>450528</v>
      </c>
      <c r="R287" s="84">
        <v>23712</v>
      </c>
      <c r="S287" s="87">
        <f t="shared" si="256"/>
        <v>23712</v>
      </c>
      <c r="T287" s="150">
        <v>3</v>
      </c>
      <c r="U287" s="69">
        <v>365</v>
      </c>
      <c r="V287" s="70"/>
      <c r="W287" s="71">
        <v>29.991780821917807</v>
      </c>
      <c r="X287" s="76">
        <f>DATE(YEAR(F287),MONTH(F287),1)</f>
        <v>39448</v>
      </c>
      <c r="Y287" s="138" t="s">
        <v>1374</v>
      </c>
      <c r="Z287" s="60">
        <f>MATCH(Y287,'Cat-3'!$A:$A,0)</f>
        <v>756</v>
      </c>
      <c r="AA287" s="60">
        <f>MATCH(X287,'Cat-3'!$1:$1,0)</f>
        <v>40</v>
      </c>
      <c r="AB287" s="60">
        <f>INDEX('Cat-3'!$1:$1048576,Working!Z287,Working!AA287)</f>
        <v>85.5</v>
      </c>
      <c r="AC287" s="60">
        <f>MATCH($AC$3,'Cat-3'!$1:$1,0)</f>
        <v>90</v>
      </c>
      <c r="AD287" s="60">
        <f>INDEX('Cat-3'!$1:$1048576,Working!Z287,Working!AC287)</f>
        <v>87</v>
      </c>
      <c r="AE287" s="146">
        <f>AD287/AB287</f>
        <v>1.0175438596491229</v>
      </c>
      <c r="AF287" s="132" t="s">
        <v>2718</v>
      </c>
      <c r="AG287" s="60">
        <f>MATCH(AF287,'Cat-4'!$A:$A,0)</f>
        <v>645</v>
      </c>
      <c r="AH287" s="60">
        <f>MATCH($AH$3,'Cat-4'!$1:$1,0)</f>
        <v>4</v>
      </c>
      <c r="AI287" s="60">
        <f>INDEX('Cat-4'!$1:$1048576,Working!AG287,Working!AH287)</f>
        <v>100.5</v>
      </c>
      <c r="AJ287" s="60">
        <f>MATCH($AJ$3,'Cat-4'!$1:$1,0)</f>
        <v>144</v>
      </c>
      <c r="AK287" s="60">
        <f>INDEX('Cat-4'!$1:$1048576,Working!AG287,Working!AJ287)</f>
        <v>115.6</v>
      </c>
      <c r="AL287" s="146">
        <f>AK287/AI287</f>
        <v>1.1502487562189054</v>
      </c>
      <c r="AM287" s="146">
        <f>AL287*AE287</f>
        <v>1.170428558959588</v>
      </c>
      <c r="AN287" s="146">
        <f t="shared" si="257"/>
        <v>16.113888888888887</v>
      </c>
      <c r="AO287" s="169">
        <f>INDEX('EL&amp;SV'!$C$4:$G$50,MATCH(AF287,'EL&amp;SV'!$G$4:$G$50,0),MATCH(IF(P287&gt;5000000,"A",IF(N287&gt;2000000,"B",IF(N287&gt;500000,"C","D"))),'EL&amp;SV'!$C$4:$G$4,0))</f>
        <v>5</v>
      </c>
      <c r="AP287" s="171">
        <f>INDEX('EL&amp;SV'!$G$4:$K$50,MATCH(AF287,'EL&amp;SV'!$G$4:$G$50,0),MATCH(IF(N287&gt;5000000,"A",IF(N287&gt;2000000,"B",IF(N287&gt;500000,"C","D"))),'EL&amp;SV'!$G$4:$K$4,0))</f>
        <v>1</v>
      </c>
      <c r="AQ287" s="153">
        <f>AM287*N287</f>
        <v>555064.03980099503</v>
      </c>
      <c r="AR287" s="153">
        <f>AQ287*(AP287/AO287)*(IF(AN287&gt;AO287,AO287,AN287))</f>
        <v>555064.03980099503</v>
      </c>
      <c r="AS287" s="153">
        <f>AQ287-AR287</f>
        <v>0</v>
      </c>
      <c r="AT287" s="60">
        <v>0.75</v>
      </c>
      <c r="AU287" s="153">
        <f>AT287*AS287</f>
        <v>0</v>
      </c>
      <c r="AV287" s="153">
        <f>IF((AQ287*(1-AP287))&gt;AU287,(AQ287*(1-AP287)),AU287)</f>
        <v>0</v>
      </c>
    </row>
    <row r="288" spans="1:48" hidden="1" x14ac:dyDescent="0.25">
      <c r="A288" s="82">
        <v>284</v>
      </c>
      <c r="B288" s="82" t="s">
        <v>1409</v>
      </c>
      <c r="C288" s="83"/>
      <c r="D288" s="84" t="s">
        <v>28</v>
      </c>
      <c r="E288" s="85" t="s">
        <v>212</v>
      </c>
      <c r="F288" s="86">
        <v>40939</v>
      </c>
      <c r="G288" s="86" t="s">
        <v>1351</v>
      </c>
      <c r="H288" s="89"/>
      <c r="I288" s="89">
        <v>0</v>
      </c>
      <c r="J288" s="84"/>
      <c r="K288" s="84"/>
      <c r="L288" s="87">
        <v>465526</v>
      </c>
      <c r="M288" s="87"/>
      <c r="N288" s="87">
        <v>465526</v>
      </c>
      <c r="O288" s="84">
        <v>0</v>
      </c>
      <c r="P288" s="84">
        <v>0</v>
      </c>
      <c r="Q288" s="84">
        <f t="shared" si="255"/>
        <v>0</v>
      </c>
      <c r="R288" s="84">
        <v>465526</v>
      </c>
      <c r="S288" s="87">
        <f t="shared" si="256"/>
        <v>465526</v>
      </c>
      <c r="T288" s="85" t="s">
        <v>1290</v>
      </c>
      <c r="U288" s="69">
        <v>365</v>
      </c>
      <c r="V288" s="70"/>
      <c r="W288" s="71">
        <v>29.991780821917807</v>
      </c>
      <c r="X288" s="76">
        <f t="shared" ref="X288:X291" si="285">DATE(YEAR(F288),MONTH(F288),1)</f>
        <v>40909</v>
      </c>
      <c r="AN288" s="146">
        <f t="shared" si="257"/>
        <v>12.041666666666666</v>
      </c>
      <c r="AP288" s="60"/>
      <c r="AQ288" s="60"/>
      <c r="AU288" s="60"/>
      <c r="AV288" s="60"/>
    </row>
    <row r="289" spans="1:48" hidden="1" x14ac:dyDescent="0.25">
      <c r="A289" s="82">
        <v>285</v>
      </c>
      <c r="B289" s="82" t="s">
        <v>1409</v>
      </c>
      <c r="C289" s="83"/>
      <c r="D289" s="84" t="s">
        <v>28</v>
      </c>
      <c r="E289" s="85" t="s">
        <v>131</v>
      </c>
      <c r="F289" s="86">
        <v>39941</v>
      </c>
      <c r="G289" s="86" t="s">
        <v>1353</v>
      </c>
      <c r="H289" s="89"/>
      <c r="I289" s="89">
        <v>0</v>
      </c>
      <c r="J289" s="84"/>
      <c r="K289" s="84"/>
      <c r="L289" s="87">
        <v>463385</v>
      </c>
      <c r="M289" s="87"/>
      <c r="N289" s="87">
        <v>463385</v>
      </c>
      <c r="O289" s="84">
        <v>0</v>
      </c>
      <c r="P289" s="84">
        <v>0</v>
      </c>
      <c r="Q289" s="84">
        <f t="shared" si="255"/>
        <v>0</v>
      </c>
      <c r="R289" s="84">
        <v>463385</v>
      </c>
      <c r="S289" s="87">
        <f t="shared" si="256"/>
        <v>463385</v>
      </c>
      <c r="T289" s="85" t="s">
        <v>1290</v>
      </c>
      <c r="U289" s="69">
        <v>365</v>
      </c>
      <c r="V289" s="70"/>
      <c r="W289" s="71">
        <v>29.991780821917807</v>
      </c>
      <c r="X289" s="76">
        <f t="shared" si="285"/>
        <v>39934</v>
      </c>
      <c r="AN289" s="146">
        <f t="shared" si="257"/>
        <v>14.769444444444444</v>
      </c>
      <c r="AP289" s="60"/>
      <c r="AQ289" s="60"/>
      <c r="AU289" s="60"/>
      <c r="AV289" s="60"/>
    </row>
    <row r="290" spans="1:48" hidden="1" x14ac:dyDescent="0.25">
      <c r="A290" s="82">
        <v>286</v>
      </c>
      <c r="B290" s="82" t="s">
        <v>1409</v>
      </c>
      <c r="C290" s="83"/>
      <c r="D290" s="84" t="s">
        <v>28</v>
      </c>
      <c r="E290" s="85" t="s">
        <v>141</v>
      </c>
      <c r="F290" s="86">
        <v>39976</v>
      </c>
      <c r="G290" s="86" t="s">
        <v>1353</v>
      </c>
      <c r="H290" s="89"/>
      <c r="I290" s="89">
        <v>0</v>
      </c>
      <c r="J290" s="84"/>
      <c r="K290" s="84"/>
      <c r="L290" s="87">
        <v>460000</v>
      </c>
      <c r="M290" s="87"/>
      <c r="N290" s="87">
        <v>460000</v>
      </c>
      <c r="O290" s="84">
        <v>0</v>
      </c>
      <c r="P290" s="84">
        <v>0</v>
      </c>
      <c r="Q290" s="84">
        <f t="shared" si="255"/>
        <v>0</v>
      </c>
      <c r="R290" s="84">
        <v>460000</v>
      </c>
      <c r="S290" s="87">
        <f t="shared" si="256"/>
        <v>460000</v>
      </c>
      <c r="T290" s="85" t="s">
        <v>1290</v>
      </c>
      <c r="U290" s="69">
        <v>365</v>
      </c>
      <c r="V290" s="70"/>
      <c r="W290" s="71">
        <v>29.991780821917807</v>
      </c>
      <c r="X290" s="76">
        <f t="shared" si="285"/>
        <v>39965</v>
      </c>
      <c r="AN290" s="146">
        <f t="shared" si="257"/>
        <v>14.675000000000001</v>
      </c>
      <c r="AP290" s="60"/>
      <c r="AQ290" s="60"/>
      <c r="AU290" s="60"/>
      <c r="AV290" s="60"/>
    </row>
    <row r="291" spans="1:48" hidden="1" x14ac:dyDescent="0.25">
      <c r="A291" s="82">
        <v>287</v>
      </c>
      <c r="B291" s="82" t="s">
        <v>1409</v>
      </c>
      <c r="C291" s="83"/>
      <c r="D291" s="84" t="s">
        <v>28</v>
      </c>
      <c r="E291" s="85" t="s">
        <v>202</v>
      </c>
      <c r="F291" s="86">
        <v>40899</v>
      </c>
      <c r="G291" s="86" t="s">
        <v>1351</v>
      </c>
      <c r="H291" s="89"/>
      <c r="I291" s="89">
        <v>0</v>
      </c>
      <c r="J291" s="84"/>
      <c r="K291" s="84"/>
      <c r="L291" s="87">
        <v>456892</v>
      </c>
      <c r="M291" s="87"/>
      <c r="N291" s="87">
        <v>456892</v>
      </c>
      <c r="O291" s="84">
        <v>0</v>
      </c>
      <c r="P291" s="84">
        <v>0</v>
      </c>
      <c r="Q291" s="84">
        <f t="shared" si="255"/>
        <v>0</v>
      </c>
      <c r="R291" s="84">
        <v>456892</v>
      </c>
      <c r="S291" s="87">
        <f t="shared" si="256"/>
        <v>456892</v>
      </c>
      <c r="T291" s="85" t="s">
        <v>1290</v>
      </c>
      <c r="U291" s="69">
        <v>365</v>
      </c>
      <c r="V291" s="70"/>
      <c r="W291" s="71">
        <v>29.991780821917807</v>
      </c>
      <c r="X291" s="76">
        <f t="shared" si="285"/>
        <v>40878</v>
      </c>
      <c r="AN291" s="146">
        <f t="shared" si="257"/>
        <v>12.147222222222222</v>
      </c>
      <c r="AP291" s="60"/>
      <c r="AQ291" s="60"/>
      <c r="AU291" s="60"/>
      <c r="AV291" s="60"/>
    </row>
    <row r="292" spans="1:48" x14ac:dyDescent="0.2">
      <c r="A292" s="82">
        <v>288</v>
      </c>
      <c r="B292" s="82" t="s">
        <v>1410</v>
      </c>
      <c r="C292" s="83"/>
      <c r="D292" s="84" t="s">
        <v>1068</v>
      </c>
      <c r="E292" s="85" t="s">
        <v>1217</v>
      </c>
      <c r="F292" s="86">
        <v>45006</v>
      </c>
      <c r="G292" s="86" t="s">
        <v>39</v>
      </c>
      <c r="H292" s="89"/>
      <c r="I292" s="89">
        <v>0.31666666666666665</v>
      </c>
      <c r="J292" s="84"/>
      <c r="K292" s="84"/>
      <c r="L292" s="87">
        <v>0</v>
      </c>
      <c r="M292" s="87">
        <v>451837.18</v>
      </c>
      <c r="N292" s="87">
        <v>451837.18</v>
      </c>
      <c r="O292" s="84"/>
      <c r="P292" s="84">
        <v>4312.0534529680363</v>
      </c>
      <c r="Q292" s="84">
        <f t="shared" si="255"/>
        <v>4312.0534529680363</v>
      </c>
      <c r="R292" s="84">
        <v>447525.12654703198</v>
      </c>
      <c r="S292" s="87">
        <f t="shared" si="256"/>
        <v>0</v>
      </c>
      <c r="T292" s="150">
        <v>3</v>
      </c>
      <c r="U292" s="69">
        <v>365</v>
      </c>
      <c r="V292" s="70"/>
      <c r="W292" s="71">
        <v>29.991780821917807</v>
      </c>
      <c r="X292" s="76">
        <f>DATE(YEAR(F292),MONTH(F292),1)</f>
        <v>44986</v>
      </c>
      <c r="AF292" s="132" t="s">
        <v>2716</v>
      </c>
      <c r="AG292" s="60">
        <f>MATCH(AF292,'Cat-4'!$A:$A,0)</f>
        <v>644</v>
      </c>
      <c r="AH292" s="60">
        <f>MATCH(X292,'Cat-4'!$1:$1,0)</f>
        <v>135</v>
      </c>
      <c r="AI292" s="60">
        <f>INDEX('Cat-4'!$1:$1048576,Working!AG292,Working!AH292)</f>
        <v>135.1</v>
      </c>
      <c r="AJ292" s="60">
        <f>MATCH($AJ$3,'Cat-4'!$1:$1,0)</f>
        <v>144</v>
      </c>
      <c r="AK292" s="60">
        <f>INDEX('Cat-4'!$1:$1048576,Working!AG292,Working!AJ292)</f>
        <v>135.1</v>
      </c>
      <c r="AL292" s="146">
        <f>AK292/AI292</f>
        <v>1</v>
      </c>
      <c r="AM292" s="152">
        <f>AL292</f>
        <v>1</v>
      </c>
      <c r="AN292" s="146">
        <f t="shared" si="257"/>
        <v>0.9</v>
      </c>
      <c r="AO292" s="169">
        <f>INDEX('EL&amp;SV'!$C$4:$G$50,MATCH(AF292,'EL&amp;SV'!$G$4:$G$50,0),MATCH(IF(P292&gt;5000000,"A",IF(N292&gt;2000000,"B",IF(N292&gt;500000,"C","D"))),'EL&amp;SV'!$C$4:$G$4,0))</f>
        <v>5</v>
      </c>
      <c r="AP292" s="171">
        <f>INDEX('EL&amp;SV'!$G$4:$K$50,MATCH(AF292,'EL&amp;SV'!$G$4:$G$50,0),MATCH(IF(N292&gt;5000000,"A",IF(N292&gt;2000000,"B",IF(N292&gt;500000,"C","D"))),'EL&amp;SV'!$G$4:$K$4,0))</f>
        <v>1</v>
      </c>
      <c r="AQ292" s="153">
        <f>AM292*N292</f>
        <v>451837.18</v>
      </c>
      <c r="AR292" s="153">
        <f>AQ292*(AP292/AO292)*(IF(AN292&gt;AO292,AO292,AN292))</f>
        <v>81330.6924</v>
      </c>
      <c r="AS292" s="153">
        <f>AQ292-AR292</f>
        <v>370506.48759999999</v>
      </c>
      <c r="AT292" s="60">
        <v>0.75</v>
      </c>
      <c r="AU292" s="153">
        <f>AT292*AS292</f>
        <v>277879.86569999997</v>
      </c>
      <c r="AV292" s="153">
        <f>IF((AQ292*(1-AP292))&gt;AU292,(AQ292*(1-AP292)),AU292)</f>
        <v>277879.86569999997</v>
      </c>
    </row>
    <row r="293" spans="1:48" hidden="1" x14ac:dyDescent="0.25">
      <c r="A293" s="82">
        <v>289</v>
      </c>
      <c r="B293" s="82" t="s">
        <v>1409</v>
      </c>
      <c r="C293" s="83"/>
      <c r="D293" s="84" t="s">
        <v>109</v>
      </c>
      <c r="E293" s="85" t="s">
        <v>117</v>
      </c>
      <c r="F293" s="86">
        <v>41381</v>
      </c>
      <c r="G293" s="86" t="s">
        <v>1349</v>
      </c>
      <c r="H293" s="89"/>
      <c r="I293" s="89">
        <v>1.1111111111111112E-2</v>
      </c>
      <c r="J293" s="84"/>
      <c r="K293" s="84"/>
      <c r="L293" s="87">
        <v>449926.12000000005</v>
      </c>
      <c r="M293" s="87"/>
      <c r="N293" s="87">
        <v>449926.12000000005</v>
      </c>
      <c r="O293" s="84">
        <v>44773.469901978693</v>
      </c>
      <c r="P293" s="84">
        <v>4999.1791111111115</v>
      </c>
      <c r="Q293" s="84">
        <f t="shared" si="255"/>
        <v>49772.649013089802</v>
      </c>
      <c r="R293" s="84">
        <v>400153.47098691028</v>
      </c>
      <c r="S293" s="87">
        <f t="shared" si="256"/>
        <v>405152.65009802138</v>
      </c>
      <c r="T293" s="85">
        <v>90</v>
      </c>
      <c r="U293" s="69">
        <v>365</v>
      </c>
      <c r="V293" s="70"/>
      <c r="W293" s="71">
        <v>29.991780821917807</v>
      </c>
      <c r="X293" s="76">
        <f>DATE(YEAR(F293),MONTH(F293),1)</f>
        <v>41365</v>
      </c>
      <c r="AN293" s="146">
        <f t="shared" si="257"/>
        <v>10.827777777777778</v>
      </c>
      <c r="AP293" s="60"/>
      <c r="AQ293" s="60"/>
      <c r="AU293" s="60"/>
      <c r="AV293" s="60"/>
    </row>
    <row r="294" spans="1:48" x14ac:dyDescent="0.2">
      <c r="A294" s="82">
        <v>290</v>
      </c>
      <c r="B294" s="82" t="s">
        <v>1410</v>
      </c>
      <c r="C294" s="83"/>
      <c r="D294" s="84" t="s">
        <v>112</v>
      </c>
      <c r="E294" s="85" t="s">
        <v>1190</v>
      </c>
      <c r="F294" s="86">
        <v>44095</v>
      </c>
      <c r="G294" s="86" t="s">
        <v>37</v>
      </c>
      <c r="H294" s="89"/>
      <c r="I294" s="89">
        <v>0.2</v>
      </c>
      <c r="J294" s="84"/>
      <c r="K294" s="84"/>
      <c r="L294" s="87">
        <v>442500</v>
      </c>
      <c r="M294" s="87"/>
      <c r="N294" s="87">
        <v>442500</v>
      </c>
      <c r="O294" s="84">
        <v>135053.42465753423</v>
      </c>
      <c r="P294" s="84">
        <v>88500</v>
      </c>
      <c r="Q294" s="84">
        <f t="shared" si="255"/>
        <v>223553.42465753423</v>
      </c>
      <c r="R294" s="84">
        <v>218946.57534246577</v>
      </c>
      <c r="S294" s="87">
        <f t="shared" si="256"/>
        <v>307446.57534246577</v>
      </c>
      <c r="T294" s="150">
        <v>5</v>
      </c>
      <c r="U294" s="69">
        <v>365</v>
      </c>
      <c r="V294" s="70"/>
      <c r="W294" s="71">
        <v>29.991780821917807</v>
      </c>
      <c r="X294" s="76">
        <f t="shared" ref="X294:X296" si="286">DATE(YEAR(F294),MONTH(F294),1)</f>
        <v>44075</v>
      </c>
      <c r="AF294" s="132" t="s">
        <v>2722</v>
      </c>
      <c r="AG294" s="60">
        <f>MATCH(AF294,'Cat-4'!$A:$A,0)</f>
        <v>647</v>
      </c>
      <c r="AH294" s="60">
        <f>MATCH(X294,'Cat-4'!$1:$1,0)</f>
        <v>105</v>
      </c>
      <c r="AI294" s="60">
        <f>INDEX('Cat-4'!$1:$1048576,Working!AG294,Working!AH294)</f>
        <v>94.5</v>
      </c>
      <c r="AJ294" s="60">
        <f>MATCH($AJ$3,'Cat-4'!$1:$1,0)</f>
        <v>144</v>
      </c>
      <c r="AK294" s="60">
        <f>INDEX('Cat-4'!$1:$1048576,Working!AG294,Working!AJ294)</f>
        <v>94.2</v>
      </c>
      <c r="AL294" s="146">
        <f t="shared" ref="AL294:AL296" si="287">AK294/AI294</f>
        <v>0.99682539682539684</v>
      </c>
      <c r="AM294" s="152">
        <f t="shared" ref="AM294:AM296" si="288">AL294</f>
        <v>0.99682539682539684</v>
      </c>
      <c r="AN294" s="146">
        <f t="shared" si="257"/>
        <v>3.4</v>
      </c>
      <c r="AO294" s="169">
        <f>INDEX('EL&amp;SV'!$C$4:$G$50,MATCH(AF294,'EL&amp;SV'!$G$4:$G$50,0),MATCH(IF(P294&gt;5000000,"A",IF(N294&gt;2000000,"B",IF(N294&gt;500000,"C","D"))),'EL&amp;SV'!$C$4:$G$4,0))</f>
        <v>5</v>
      </c>
      <c r="AP294" s="171">
        <f>INDEX('EL&amp;SV'!$G$4:$K$50,MATCH(AF294,'EL&amp;SV'!$G$4:$G$50,0),MATCH(IF(N294&gt;5000000,"A",IF(N294&gt;2000000,"B",IF(N294&gt;500000,"C","D"))),'EL&amp;SV'!$G$4:$K$4,0))</f>
        <v>1</v>
      </c>
      <c r="AQ294" s="153">
        <f t="shared" ref="AQ294:AQ296" si="289">AM294*N294</f>
        <v>441095.23809523811</v>
      </c>
      <c r="AR294" s="153">
        <f t="shared" ref="AR294:AR296" si="290">AQ294*(AP294/AO294)*(IF(AN294&gt;AO294,AO294,AN294))</f>
        <v>299944.76190476195</v>
      </c>
      <c r="AS294" s="153">
        <f t="shared" ref="AS294:AS296" si="291">AQ294-AR294</f>
        <v>141150.47619047615</v>
      </c>
      <c r="AT294" s="60">
        <v>0.75</v>
      </c>
      <c r="AU294" s="153">
        <f t="shared" ref="AU294:AU296" si="292">AT294*AS294</f>
        <v>105862.85714285712</v>
      </c>
      <c r="AV294" s="153">
        <f t="shared" ref="AV294:AV296" si="293">IF((AQ294*(1-AP294))&gt;AU294,(AQ294*(1-AP294)),AU294)</f>
        <v>105862.85714285712</v>
      </c>
    </row>
    <row r="295" spans="1:48" x14ac:dyDescent="0.2">
      <c r="A295" s="82">
        <v>291</v>
      </c>
      <c r="B295" s="82" t="s">
        <v>1410</v>
      </c>
      <c r="C295" s="83"/>
      <c r="D295" s="84" t="s">
        <v>112</v>
      </c>
      <c r="E295" s="85" t="s">
        <v>1098</v>
      </c>
      <c r="F295" s="86">
        <v>43388</v>
      </c>
      <c r="G295" s="86" t="s">
        <v>35</v>
      </c>
      <c r="H295" s="89"/>
      <c r="I295" s="89">
        <v>0.31666666666666665</v>
      </c>
      <c r="J295" s="84"/>
      <c r="K295" s="84"/>
      <c r="L295" s="87">
        <v>439165.32</v>
      </c>
      <c r="M295" s="87"/>
      <c r="N295" s="87">
        <v>439165.32</v>
      </c>
      <c r="O295" s="84">
        <v>417206.90338082187</v>
      </c>
      <c r="P295" s="84">
        <v>0</v>
      </c>
      <c r="Q295" s="84">
        <f t="shared" si="255"/>
        <v>417206.90338082187</v>
      </c>
      <c r="R295" s="84">
        <v>21958.416619178141</v>
      </c>
      <c r="S295" s="87">
        <f t="shared" si="256"/>
        <v>21958.416619178141</v>
      </c>
      <c r="T295" s="150">
        <v>3</v>
      </c>
      <c r="U295" s="69">
        <v>365</v>
      </c>
      <c r="V295" s="70"/>
      <c r="W295" s="71">
        <v>29.991780821917807</v>
      </c>
      <c r="X295" s="76">
        <f t="shared" si="286"/>
        <v>43374</v>
      </c>
      <c r="AF295" s="132" t="s">
        <v>2722</v>
      </c>
      <c r="AG295" s="60">
        <f>MATCH(AF295,'Cat-4'!$A:$A,0)</f>
        <v>647</v>
      </c>
      <c r="AH295" s="60">
        <f>MATCH(X295,'Cat-4'!$1:$1,0)</f>
        <v>82</v>
      </c>
      <c r="AI295" s="60">
        <f>INDEX('Cat-4'!$1:$1048576,Working!AG295,Working!AH295)</f>
        <v>93.8</v>
      </c>
      <c r="AJ295" s="60">
        <f>MATCH($AJ$3,'Cat-4'!$1:$1,0)</f>
        <v>144</v>
      </c>
      <c r="AK295" s="60">
        <f>INDEX('Cat-4'!$1:$1048576,Working!AG295,Working!AJ295)</f>
        <v>94.2</v>
      </c>
      <c r="AL295" s="146">
        <f t="shared" si="287"/>
        <v>1.0042643923240939</v>
      </c>
      <c r="AM295" s="152">
        <f t="shared" si="288"/>
        <v>1.0042643923240939</v>
      </c>
      <c r="AN295" s="146">
        <f t="shared" si="257"/>
        <v>5.333333333333333</v>
      </c>
      <c r="AO295" s="169">
        <f>INDEX('EL&amp;SV'!$C$4:$G$50,MATCH(AF295,'EL&amp;SV'!$G$4:$G$50,0),MATCH(IF(P295&gt;5000000,"A",IF(N295&gt;2000000,"B",IF(N295&gt;500000,"C","D"))),'EL&amp;SV'!$C$4:$G$4,0))</f>
        <v>5</v>
      </c>
      <c r="AP295" s="171">
        <f>INDEX('EL&amp;SV'!$G$4:$K$50,MATCH(AF295,'EL&amp;SV'!$G$4:$G$50,0),MATCH(IF(N295&gt;5000000,"A",IF(N295&gt;2000000,"B",IF(N295&gt;500000,"C","D"))),'EL&amp;SV'!$G$4:$K$4,0))</f>
        <v>1</v>
      </c>
      <c r="AQ295" s="153">
        <f t="shared" si="289"/>
        <v>441038.09321961628</v>
      </c>
      <c r="AR295" s="153">
        <f t="shared" si="290"/>
        <v>441038.09321961628</v>
      </c>
      <c r="AS295" s="153">
        <f t="shared" si="291"/>
        <v>0</v>
      </c>
      <c r="AT295" s="60">
        <v>0.75</v>
      </c>
      <c r="AU295" s="153">
        <f t="shared" si="292"/>
        <v>0</v>
      </c>
      <c r="AV295" s="153">
        <f t="shared" si="293"/>
        <v>0</v>
      </c>
    </row>
    <row r="296" spans="1:48" x14ac:dyDescent="0.2">
      <c r="A296" s="82">
        <v>292</v>
      </c>
      <c r="B296" s="82" t="s">
        <v>1410</v>
      </c>
      <c r="C296" s="83"/>
      <c r="D296" s="84" t="s">
        <v>112</v>
      </c>
      <c r="E296" s="85" t="s">
        <v>589</v>
      </c>
      <c r="F296" s="86">
        <v>41513</v>
      </c>
      <c r="G296" s="86" t="s">
        <v>1349</v>
      </c>
      <c r="H296" s="89"/>
      <c r="I296" s="89">
        <v>0.35486822323462414</v>
      </c>
      <c r="J296" s="84"/>
      <c r="K296" s="84"/>
      <c r="L296" s="87">
        <v>436937.62</v>
      </c>
      <c r="M296" s="87"/>
      <c r="N296" s="87">
        <v>436937.62</v>
      </c>
      <c r="O296" s="84">
        <v>415090.739</v>
      </c>
      <c r="P296" s="84">
        <v>0</v>
      </c>
      <c r="Q296" s="84">
        <f t="shared" si="255"/>
        <v>415090.739</v>
      </c>
      <c r="R296" s="84">
        <v>21846.880999999994</v>
      </c>
      <c r="S296" s="87">
        <f t="shared" si="256"/>
        <v>21846.880999999994</v>
      </c>
      <c r="T296" s="150">
        <v>3</v>
      </c>
      <c r="U296" s="69">
        <v>365</v>
      </c>
      <c r="V296" s="70"/>
      <c r="W296" s="71">
        <v>29.991780821917807</v>
      </c>
      <c r="X296" s="76">
        <f t="shared" si="286"/>
        <v>41487</v>
      </c>
      <c r="AF296" s="132" t="s">
        <v>2718</v>
      </c>
      <c r="AG296" s="60">
        <f>MATCH(AF296,'Cat-4'!$A:$A,0)</f>
        <v>645</v>
      </c>
      <c r="AH296" s="60">
        <f>MATCH(X296,'Cat-4'!$1:$1,0)</f>
        <v>20</v>
      </c>
      <c r="AI296" s="60">
        <f>INDEX('Cat-4'!$1:$1048576,Working!AG296,Working!AH296)</f>
        <v>100.9</v>
      </c>
      <c r="AJ296" s="60">
        <f>MATCH($AJ$3,'Cat-4'!$1:$1,0)</f>
        <v>144</v>
      </c>
      <c r="AK296" s="60">
        <f>INDEX('Cat-4'!$1:$1048576,Working!AG296,Working!AJ296)</f>
        <v>115.6</v>
      </c>
      <c r="AL296" s="146">
        <f t="shared" si="287"/>
        <v>1.1456888007928641</v>
      </c>
      <c r="AM296" s="152">
        <f t="shared" si="288"/>
        <v>1.1456888007928641</v>
      </c>
      <c r="AN296" s="146">
        <f t="shared" si="257"/>
        <v>10.466666666666667</v>
      </c>
      <c r="AO296" s="169">
        <f>INDEX('EL&amp;SV'!$C$4:$G$50,MATCH(AF296,'EL&amp;SV'!$G$4:$G$50,0),MATCH(IF(P296&gt;5000000,"A",IF(N296&gt;2000000,"B",IF(N296&gt;500000,"C","D"))),'EL&amp;SV'!$C$4:$G$4,0))</f>
        <v>5</v>
      </c>
      <c r="AP296" s="171">
        <f>INDEX('EL&amp;SV'!$G$4:$K$50,MATCH(AF296,'EL&amp;SV'!$G$4:$G$50,0),MATCH(IF(N296&gt;5000000,"A",IF(N296&gt;2000000,"B",IF(N296&gt;500000,"C","D"))),'EL&amp;SV'!$G$4:$K$4,0))</f>
        <v>1</v>
      </c>
      <c r="AQ296" s="153">
        <f t="shared" si="289"/>
        <v>500594.53787908814</v>
      </c>
      <c r="AR296" s="153">
        <f t="shared" si="290"/>
        <v>500594.5378790882</v>
      </c>
      <c r="AS296" s="153">
        <f t="shared" si="291"/>
        <v>0</v>
      </c>
      <c r="AT296" s="60">
        <v>0.75</v>
      </c>
      <c r="AU296" s="153">
        <f t="shared" si="292"/>
        <v>0</v>
      </c>
      <c r="AV296" s="153">
        <f t="shared" si="293"/>
        <v>0</v>
      </c>
    </row>
    <row r="297" spans="1:48" hidden="1" x14ac:dyDescent="0.25">
      <c r="A297" s="82">
        <v>293</v>
      </c>
      <c r="B297" s="82" t="s">
        <v>1409</v>
      </c>
      <c r="C297" s="83"/>
      <c r="D297" s="84" t="s">
        <v>28</v>
      </c>
      <c r="E297" s="85" t="s">
        <v>151</v>
      </c>
      <c r="F297" s="86">
        <v>40334</v>
      </c>
      <c r="G297" s="86" t="s">
        <v>1352</v>
      </c>
      <c r="H297" s="89"/>
      <c r="I297" s="89">
        <v>0</v>
      </c>
      <c r="J297" s="84"/>
      <c r="K297" s="84"/>
      <c r="L297" s="87">
        <v>429442</v>
      </c>
      <c r="M297" s="87"/>
      <c r="N297" s="87">
        <v>429442</v>
      </c>
      <c r="O297" s="84">
        <v>0</v>
      </c>
      <c r="P297" s="84">
        <v>0</v>
      </c>
      <c r="Q297" s="84">
        <f t="shared" si="255"/>
        <v>0</v>
      </c>
      <c r="R297" s="84">
        <v>429442</v>
      </c>
      <c r="S297" s="87">
        <f t="shared" si="256"/>
        <v>429442</v>
      </c>
      <c r="T297" s="85" t="s">
        <v>1290</v>
      </c>
      <c r="U297" s="69">
        <v>365</v>
      </c>
      <c r="V297" s="70"/>
      <c r="W297" s="71">
        <v>29.991780821917807</v>
      </c>
      <c r="X297" s="76">
        <f>DATE(YEAR(F297),MONTH(F297),1)</f>
        <v>40330</v>
      </c>
      <c r="AN297" s="146">
        <f t="shared" si="257"/>
        <v>13.694444444444445</v>
      </c>
      <c r="AP297" s="60"/>
      <c r="AQ297" s="60"/>
      <c r="AU297" s="60"/>
      <c r="AV297" s="60"/>
    </row>
    <row r="298" spans="1:48" x14ac:dyDescent="0.2">
      <c r="A298" s="82">
        <v>294</v>
      </c>
      <c r="B298" s="82" t="s">
        <v>1410</v>
      </c>
      <c r="C298" s="83"/>
      <c r="D298" s="84" t="s">
        <v>112</v>
      </c>
      <c r="E298" s="85" t="s">
        <v>1194</v>
      </c>
      <c r="F298" s="86">
        <v>44057</v>
      </c>
      <c r="G298" s="86" t="s">
        <v>37</v>
      </c>
      <c r="H298" s="89"/>
      <c r="I298" s="89">
        <v>6.3333333333333325E-2</v>
      </c>
      <c r="J298" s="84"/>
      <c r="K298" s="84"/>
      <c r="L298" s="87">
        <v>427557.66</v>
      </c>
      <c r="M298" s="87"/>
      <c r="N298" s="87">
        <v>427557.66</v>
      </c>
      <c r="O298" s="84">
        <v>44141.911838356158</v>
      </c>
      <c r="P298" s="84">
        <v>27078.651799999996</v>
      </c>
      <c r="Q298" s="84">
        <f t="shared" si="255"/>
        <v>71220.56363835615</v>
      </c>
      <c r="R298" s="84">
        <v>356337.09636164381</v>
      </c>
      <c r="S298" s="87">
        <f t="shared" si="256"/>
        <v>383415.7481616438</v>
      </c>
      <c r="T298" s="150">
        <v>15</v>
      </c>
      <c r="U298" s="69">
        <v>365</v>
      </c>
      <c r="V298" s="70"/>
      <c r="W298" s="71">
        <v>29.991780821917807</v>
      </c>
      <c r="X298" s="76">
        <f t="shared" ref="X298:X300" si="294">DATE(YEAR(F298),MONTH(F298),1)</f>
        <v>44044</v>
      </c>
      <c r="AF298" s="132" t="s">
        <v>2736</v>
      </c>
      <c r="AG298" s="60">
        <f>MATCH(AF298,'Cat-4'!$A:$A,0)</f>
        <v>654</v>
      </c>
      <c r="AH298" s="60">
        <f>MATCH(X298,'Cat-4'!$1:$1,0)</f>
        <v>104</v>
      </c>
      <c r="AI298" s="60">
        <f>INDEX('Cat-4'!$1:$1048576,Working!AG298,Working!AH298)</f>
        <v>106</v>
      </c>
      <c r="AJ298" s="60">
        <f>MATCH($AJ$3,'Cat-4'!$1:$1,0)</f>
        <v>144</v>
      </c>
      <c r="AK298" s="60">
        <f>INDEX('Cat-4'!$1:$1048576,Working!AG298,Working!AJ298)</f>
        <v>113.8</v>
      </c>
      <c r="AL298" s="146">
        <f t="shared" ref="AL298:AL301" si="295">AK298/AI298</f>
        <v>1.0735849056603772</v>
      </c>
      <c r="AM298" s="152">
        <f t="shared" ref="AM298:AM301" si="296">AL298</f>
        <v>1.0735849056603772</v>
      </c>
      <c r="AN298" s="146">
        <f t="shared" si="257"/>
        <v>3.5027777777777778</v>
      </c>
      <c r="AO298" s="169">
        <f>INDEX('EL&amp;SV'!$C$4:$G$50,MATCH(AF298,'EL&amp;SV'!$G$4:$G$50,0),MATCH(IF(P298&gt;5000000,"A",IF(N298&gt;2000000,"B",IF(N298&gt;500000,"C","D"))),'EL&amp;SV'!$C$4:$G$4,0))</f>
        <v>6</v>
      </c>
      <c r="AP298" s="171">
        <f>INDEX('EL&amp;SV'!$G$4:$K$50,MATCH(AF298,'EL&amp;SV'!$G$4:$G$50,0),MATCH(IF(N298&gt;5000000,"A",IF(N298&gt;2000000,"B",IF(N298&gt;500000,"C","D"))),'EL&amp;SV'!$G$4:$K$4,0))</f>
        <v>1</v>
      </c>
      <c r="AQ298" s="153">
        <f t="shared" ref="AQ298:AQ301" si="297">AM298*N298</f>
        <v>459019.4500754716</v>
      </c>
      <c r="AR298" s="153">
        <f t="shared" ref="AR298:AR301" si="298">AQ298*(AP298/AO298)*(IF(AN298&gt;AO298,AO298,AN298))</f>
        <v>267973.85488202295</v>
      </c>
      <c r="AS298" s="153">
        <f t="shared" ref="AS298:AS301" si="299">AQ298-AR298</f>
        <v>191045.59519344865</v>
      </c>
      <c r="AT298" s="60">
        <v>0.75</v>
      </c>
      <c r="AU298" s="153">
        <f t="shared" ref="AU298:AU301" si="300">AT298*AS298</f>
        <v>143284.19639508647</v>
      </c>
      <c r="AV298" s="153">
        <f t="shared" ref="AV298:AV301" si="301">IF((AQ298*(1-AP298))&gt;AU298,(AQ298*(1-AP298)),AU298)</f>
        <v>143284.19639508647</v>
      </c>
    </row>
    <row r="299" spans="1:48" x14ac:dyDescent="0.2">
      <c r="A299" s="82">
        <v>295</v>
      </c>
      <c r="B299" s="82" t="s">
        <v>1410</v>
      </c>
      <c r="C299" s="83"/>
      <c r="D299" s="84" t="s">
        <v>112</v>
      </c>
      <c r="E299" s="85" t="s">
        <v>890</v>
      </c>
      <c r="F299" s="86">
        <v>41542</v>
      </c>
      <c r="G299" s="86" t="s">
        <v>1349</v>
      </c>
      <c r="H299" s="89"/>
      <c r="I299" s="89">
        <v>6.3896349536599201E-2</v>
      </c>
      <c r="J299" s="84"/>
      <c r="K299" s="84"/>
      <c r="L299" s="87">
        <v>423550</v>
      </c>
      <c r="M299" s="87"/>
      <c r="N299" s="87">
        <v>423550</v>
      </c>
      <c r="O299" s="84">
        <v>226868.86063282646</v>
      </c>
      <c r="P299" s="84">
        <v>27063.298846226593</v>
      </c>
      <c r="Q299" s="84">
        <f t="shared" si="255"/>
        <v>253932.15947905305</v>
      </c>
      <c r="R299" s="84">
        <v>169617.84052094695</v>
      </c>
      <c r="S299" s="87">
        <f t="shared" si="256"/>
        <v>196681.13936717354</v>
      </c>
      <c r="T299" s="150">
        <v>15</v>
      </c>
      <c r="U299" s="69">
        <v>365</v>
      </c>
      <c r="V299" s="70"/>
      <c r="W299" s="71">
        <v>29.991780821917807</v>
      </c>
      <c r="X299" s="76">
        <f t="shared" si="294"/>
        <v>41518</v>
      </c>
      <c r="AF299" s="132" t="s">
        <v>2736</v>
      </c>
      <c r="AG299" s="60">
        <f>MATCH(AF299,'Cat-4'!$A:$A,0)</f>
        <v>654</v>
      </c>
      <c r="AH299" s="60">
        <f>MATCH(X299,'Cat-4'!$1:$1,0)</f>
        <v>21</v>
      </c>
      <c r="AI299" s="60">
        <f>INDEX('Cat-4'!$1:$1048576,Working!AG299,Working!AH299)</f>
        <v>108</v>
      </c>
      <c r="AJ299" s="60">
        <f>MATCH($AJ$3,'Cat-4'!$1:$1,0)</f>
        <v>144</v>
      </c>
      <c r="AK299" s="60">
        <f>INDEX('Cat-4'!$1:$1048576,Working!AG299,Working!AJ299)</f>
        <v>113.8</v>
      </c>
      <c r="AL299" s="146">
        <f t="shared" si="295"/>
        <v>1.0537037037037036</v>
      </c>
      <c r="AM299" s="152">
        <f t="shared" si="296"/>
        <v>1.0537037037037036</v>
      </c>
      <c r="AN299" s="146">
        <f t="shared" si="257"/>
        <v>10.388888888888889</v>
      </c>
      <c r="AO299" s="169">
        <f>INDEX('EL&amp;SV'!$C$4:$G$50,MATCH(AF299,'EL&amp;SV'!$G$4:$G$50,0),MATCH(IF(P299&gt;5000000,"A",IF(N299&gt;2000000,"B",IF(N299&gt;500000,"C","D"))),'EL&amp;SV'!$C$4:$G$4,0))</f>
        <v>6</v>
      </c>
      <c r="AP299" s="171">
        <f>INDEX('EL&amp;SV'!$G$4:$K$50,MATCH(AF299,'EL&amp;SV'!$G$4:$G$50,0),MATCH(IF(N299&gt;5000000,"A",IF(N299&gt;2000000,"B",IF(N299&gt;500000,"C","D"))),'EL&amp;SV'!$G$4:$K$4,0))</f>
        <v>1</v>
      </c>
      <c r="AQ299" s="153">
        <f t="shared" si="297"/>
        <v>446296.20370370365</v>
      </c>
      <c r="AR299" s="153">
        <f t="shared" si="298"/>
        <v>446296.20370370359</v>
      </c>
      <c r="AS299" s="153">
        <f t="shared" si="299"/>
        <v>0</v>
      </c>
      <c r="AT299" s="60">
        <v>0.75</v>
      </c>
      <c r="AU299" s="153">
        <f t="shared" si="300"/>
        <v>0</v>
      </c>
      <c r="AV299" s="153">
        <f t="shared" si="301"/>
        <v>0</v>
      </c>
    </row>
    <row r="300" spans="1:48" x14ac:dyDescent="0.2">
      <c r="A300" s="82">
        <v>296</v>
      </c>
      <c r="B300" s="82" t="s">
        <v>1410</v>
      </c>
      <c r="C300" s="83"/>
      <c r="D300" s="84" t="s">
        <v>112</v>
      </c>
      <c r="E300" s="85" t="s">
        <v>1190</v>
      </c>
      <c r="F300" s="86">
        <v>44111</v>
      </c>
      <c r="G300" s="86" t="s">
        <v>37</v>
      </c>
      <c r="H300" s="89"/>
      <c r="I300" s="89">
        <v>0.2</v>
      </c>
      <c r="J300" s="84"/>
      <c r="K300" s="84"/>
      <c r="L300" s="87">
        <v>421496</v>
      </c>
      <c r="M300" s="87"/>
      <c r="N300" s="87">
        <v>421496</v>
      </c>
      <c r="O300" s="84">
        <v>124947.58136986304</v>
      </c>
      <c r="P300" s="84">
        <v>84299.200000000012</v>
      </c>
      <c r="Q300" s="84">
        <f t="shared" si="255"/>
        <v>209246.78136986305</v>
      </c>
      <c r="R300" s="84">
        <v>212249.21863013695</v>
      </c>
      <c r="S300" s="87">
        <f t="shared" si="256"/>
        <v>296548.41863013699</v>
      </c>
      <c r="T300" s="150">
        <v>5</v>
      </c>
      <c r="U300" s="69">
        <v>365</v>
      </c>
      <c r="V300" s="70"/>
      <c r="W300" s="71">
        <v>29.991780821917807</v>
      </c>
      <c r="X300" s="76">
        <f t="shared" si="294"/>
        <v>44105</v>
      </c>
      <c r="AF300" s="132" t="s">
        <v>2722</v>
      </c>
      <c r="AG300" s="60">
        <f>MATCH(AF300,'Cat-4'!$A:$A,0)</f>
        <v>647</v>
      </c>
      <c r="AH300" s="60">
        <f>MATCH(X300,'Cat-4'!$1:$1,0)</f>
        <v>106</v>
      </c>
      <c r="AI300" s="60">
        <f>INDEX('Cat-4'!$1:$1048576,Working!AG300,Working!AH300)</f>
        <v>94.5</v>
      </c>
      <c r="AJ300" s="60">
        <f>MATCH($AJ$3,'Cat-4'!$1:$1,0)</f>
        <v>144</v>
      </c>
      <c r="AK300" s="60">
        <f>INDEX('Cat-4'!$1:$1048576,Working!AG300,Working!AJ300)</f>
        <v>94.2</v>
      </c>
      <c r="AL300" s="146">
        <f t="shared" si="295"/>
        <v>0.99682539682539684</v>
      </c>
      <c r="AM300" s="152">
        <f t="shared" si="296"/>
        <v>0.99682539682539684</v>
      </c>
      <c r="AN300" s="146">
        <f t="shared" si="257"/>
        <v>3.3555555555555556</v>
      </c>
      <c r="AO300" s="169">
        <f>INDEX('EL&amp;SV'!$C$4:$G$50,MATCH(AF300,'EL&amp;SV'!$G$4:$G$50,0),MATCH(IF(P300&gt;5000000,"A",IF(N300&gt;2000000,"B",IF(N300&gt;500000,"C","D"))),'EL&amp;SV'!$C$4:$G$4,0))</f>
        <v>5</v>
      </c>
      <c r="AP300" s="171">
        <f>INDEX('EL&amp;SV'!$G$4:$K$50,MATCH(AF300,'EL&amp;SV'!$G$4:$G$50,0),MATCH(IF(N300&gt;5000000,"A",IF(N300&gt;2000000,"B",IF(N300&gt;500000,"C","D"))),'EL&amp;SV'!$G$4:$K$4,0))</f>
        <v>1</v>
      </c>
      <c r="AQ300" s="153">
        <f t="shared" si="297"/>
        <v>420157.91746031749</v>
      </c>
      <c r="AR300" s="153">
        <f t="shared" si="298"/>
        <v>281972.64682892425</v>
      </c>
      <c r="AS300" s="153">
        <f t="shared" si="299"/>
        <v>138185.27063139324</v>
      </c>
      <c r="AT300" s="60">
        <v>0.75</v>
      </c>
      <c r="AU300" s="153">
        <f t="shared" si="300"/>
        <v>103638.95297354493</v>
      </c>
      <c r="AV300" s="153">
        <f t="shared" si="301"/>
        <v>103638.95297354493</v>
      </c>
    </row>
    <row r="301" spans="1:48" x14ac:dyDescent="0.2">
      <c r="A301" s="82">
        <v>297</v>
      </c>
      <c r="B301" s="82" t="s">
        <v>1410</v>
      </c>
      <c r="C301" s="83" t="s">
        <v>48</v>
      </c>
      <c r="D301" s="84" t="s">
        <v>21</v>
      </c>
      <c r="E301" s="88" t="s">
        <v>49</v>
      </c>
      <c r="F301" s="86">
        <v>42460</v>
      </c>
      <c r="G301" s="86" t="s">
        <v>25</v>
      </c>
      <c r="H301" s="91">
        <v>2.4376098418277682E-2</v>
      </c>
      <c r="I301" s="89">
        <v>4.1402636203866423E-2</v>
      </c>
      <c r="J301" s="84">
        <v>208682.77</v>
      </c>
      <c r="K301" s="84">
        <v>208682.77</v>
      </c>
      <c r="L301" s="87">
        <v>417365.54</v>
      </c>
      <c r="M301" s="87">
        <v>0</v>
      </c>
      <c r="N301" s="87">
        <v>417365.54</v>
      </c>
      <c r="O301" s="84">
        <v>68176.624283644982</v>
      </c>
      <c r="P301" s="84">
        <f>N301*I301/365*U301</f>
        <v>17280.03361665026</v>
      </c>
      <c r="Q301" s="84">
        <f t="shared" si="255"/>
        <v>85456.657900295249</v>
      </c>
      <c r="R301" s="84">
        <v>331908.8820997047</v>
      </c>
      <c r="S301" s="87">
        <f t="shared" si="256"/>
        <v>349188.91571635497</v>
      </c>
      <c r="T301" s="150"/>
      <c r="U301" s="69">
        <v>365</v>
      </c>
      <c r="V301" s="70"/>
      <c r="W301" s="71">
        <v>29.991780821917807</v>
      </c>
      <c r="X301" s="76">
        <f>DATE(YEAR(F301),MONTH(F301),1)</f>
        <v>42430</v>
      </c>
      <c r="AF301" s="132" t="s">
        <v>2766</v>
      </c>
      <c r="AG301" s="60">
        <f>MATCH(AF301,'Cat-4'!$A:$A,0)</f>
        <v>669</v>
      </c>
      <c r="AH301" s="60">
        <f>MATCH(X301,'Cat-4'!$1:$1,0)</f>
        <v>51</v>
      </c>
      <c r="AI301" s="60">
        <f>INDEX('Cat-4'!$1:$1048576,Working!AG301,Working!AH301)</f>
        <v>116.7</v>
      </c>
      <c r="AJ301" s="60">
        <f>MATCH($AJ$3,'Cat-4'!$1:$1,0)</f>
        <v>144</v>
      </c>
      <c r="AK301" s="60">
        <f>INDEX('Cat-4'!$1:$1048576,Working!AG301,Working!AJ301)</f>
        <v>177</v>
      </c>
      <c r="AL301" s="146">
        <f t="shared" si="295"/>
        <v>1.5167095115681233</v>
      </c>
      <c r="AM301" s="152">
        <f t="shared" si="296"/>
        <v>1.5167095115681233</v>
      </c>
      <c r="AN301" s="146">
        <f t="shared" si="257"/>
        <v>7.875</v>
      </c>
      <c r="AO301" s="169">
        <f>INDEX('EL&amp;SV'!$C$4:$G$50,MATCH(AF301,'EL&amp;SV'!$G$4:$G$50,0),MATCH(IF(P301&gt;5000000,"A",IF(N301&gt;2000000,"B",IF(N301&gt;500000,"C","D"))),'EL&amp;SV'!$C$4:$G$4,0))</f>
        <v>8</v>
      </c>
      <c r="AP301" s="171">
        <f>INDEX('EL&amp;SV'!$G$4:$K$50,MATCH(AF301,'EL&amp;SV'!$G$4:$G$50,0),MATCH(IF(N301&gt;5000000,"A",IF(N301&gt;2000000,"B",IF(N301&gt;500000,"C","D"))),'EL&amp;SV'!$G$4:$K$4,0))</f>
        <v>0.95</v>
      </c>
      <c r="AQ301" s="153">
        <f t="shared" si="297"/>
        <v>633022.28431876597</v>
      </c>
      <c r="AR301" s="153">
        <f t="shared" si="298"/>
        <v>591974.74556997092</v>
      </c>
      <c r="AS301" s="153">
        <f t="shared" si="299"/>
        <v>41047.53874879505</v>
      </c>
      <c r="AT301" s="60">
        <v>0.75</v>
      </c>
      <c r="AU301" s="153">
        <f t="shared" si="300"/>
        <v>30785.654061596288</v>
      </c>
      <c r="AV301" s="153">
        <f t="shared" si="301"/>
        <v>31651.114215938327</v>
      </c>
    </row>
    <row r="302" spans="1:48" hidden="1" x14ac:dyDescent="0.25">
      <c r="A302" s="82">
        <v>298</v>
      </c>
      <c r="B302" s="82" t="s">
        <v>1409</v>
      </c>
      <c r="C302" s="83"/>
      <c r="D302" s="84" t="s">
        <v>109</v>
      </c>
      <c r="E302" s="85" t="s">
        <v>123</v>
      </c>
      <c r="F302" s="86">
        <v>41692</v>
      </c>
      <c r="G302" s="86" t="s">
        <v>1349</v>
      </c>
      <c r="H302" s="89"/>
      <c r="I302" s="89">
        <v>1.1111111111111112E-2</v>
      </c>
      <c r="J302" s="84"/>
      <c r="K302" s="84"/>
      <c r="L302" s="87">
        <v>409184</v>
      </c>
      <c r="M302" s="87"/>
      <c r="N302" s="87">
        <v>409184</v>
      </c>
      <c r="O302" s="84">
        <v>36845.244200913243</v>
      </c>
      <c r="P302" s="84">
        <v>4546.4888888888891</v>
      </c>
      <c r="Q302" s="84">
        <f t="shared" si="255"/>
        <v>41391.733089802132</v>
      </c>
      <c r="R302" s="84">
        <v>367792.26691019785</v>
      </c>
      <c r="S302" s="87">
        <f t="shared" si="256"/>
        <v>372338.75579908676</v>
      </c>
      <c r="T302" s="85">
        <v>90</v>
      </c>
      <c r="U302" s="69">
        <v>365</v>
      </c>
      <c r="V302" s="70"/>
      <c r="W302" s="71">
        <v>29.991780821917807</v>
      </c>
      <c r="X302" s="76">
        <f>DATE(YEAR(F302),MONTH(F302),1)</f>
        <v>41671</v>
      </c>
      <c r="AN302" s="146">
        <f t="shared" si="257"/>
        <v>9.9805555555555561</v>
      </c>
      <c r="AP302" s="60"/>
      <c r="AQ302" s="60"/>
      <c r="AU302" s="60"/>
      <c r="AV302" s="60"/>
    </row>
    <row r="303" spans="1:48" x14ac:dyDescent="0.2">
      <c r="A303" s="82">
        <v>299</v>
      </c>
      <c r="B303" s="82" t="s">
        <v>1410</v>
      </c>
      <c r="C303" s="83"/>
      <c r="D303" s="84" t="s">
        <v>112</v>
      </c>
      <c r="E303" s="85" t="s">
        <v>1183</v>
      </c>
      <c r="F303" s="86">
        <v>44196</v>
      </c>
      <c r="G303" s="86" t="s">
        <v>37</v>
      </c>
      <c r="H303" s="89"/>
      <c r="I303" s="89">
        <v>6.3333333333333325E-2</v>
      </c>
      <c r="J303" s="84"/>
      <c r="K303" s="84"/>
      <c r="L303" s="87">
        <v>407100</v>
      </c>
      <c r="M303" s="87"/>
      <c r="N303" s="87">
        <v>407100</v>
      </c>
      <c r="O303" s="84">
        <v>32211.090410958899</v>
      </c>
      <c r="P303" s="84">
        <v>25782.999999999996</v>
      </c>
      <c r="Q303" s="84">
        <f t="shared" si="255"/>
        <v>57994.090410958896</v>
      </c>
      <c r="R303" s="84">
        <v>349105.90958904108</v>
      </c>
      <c r="S303" s="87">
        <f t="shared" si="256"/>
        <v>374888.90958904108</v>
      </c>
      <c r="T303" s="150">
        <v>15</v>
      </c>
      <c r="U303" s="69">
        <v>365</v>
      </c>
      <c r="V303" s="70"/>
      <c r="W303" s="71">
        <v>29.991780821917807</v>
      </c>
      <c r="X303" s="76">
        <f>DATE(YEAR(F303),MONTH(F303),1)</f>
        <v>44166</v>
      </c>
      <c r="AF303" s="132" t="s">
        <v>3114</v>
      </c>
      <c r="AG303" s="60">
        <f>MATCH(AF303,'Cat-4'!$A:$A,0)</f>
        <v>844</v>
      </c>
      <c r="AH303" s="60">
        <f>MATCH(X303,'Cat-4'!$1:$1,0)</f>
        <v>108</v>
      </c>
      <c r="AI303" s="60">
        <f>INDEX('Cat-4'!$1:$1048576,Working!AG303,Working!AH303)</f>
        <v>135.1</v>
      </c>
      <c r="AJ303" s="60">
        <f>MATCH($AJ$3,'Cat-4'!$1:$1,0)</f>
        <v>144</v>
      </c>
      <c r="AK303" s="60">
        <f>INDEX('Cat-4'!$1:$1048576,Working!AG303,Working!AJ303)</f>
        <v>160.30000000000001</v>
      </c>
      <c r="AL303" s="146">
        <f>AK303/AI303</f>
        <v>1.1865284974093266</v>
      </c>
      <c r="AM303" s="152">
        <f>AL303</f>
        <v>1.1865284974093266</v>
      </c>
      <c r="AN303" s="146">
        <f t="shared" si="257"/>
        <v>3.125</v>
      </c>
      <c r="AO303" s="169">
        <f>INDEX('EL&amp;SV'!$C$4:$G$50,MATCH(AF303,'EL&amp;SV'!$G$4:$G$50,0),MATCH(IF(P303&gt;5000000,"A",IF(N303&gt;2000000,"B",IF(N303&gt;500000,"C","D"))),'EL&amp;SV'!$C$4:$G$4,0))</f>
        <v>6</v>
      </c>
      <c r="AP303" s="171">
        <f>INDEX('EL&amp;SV'!$G$4:$K$50,MATCH(AF303,'EL&amp;SV'!$G$4:$G$50,0),MATCH(IF(N303&gt;5000000,"A",IF(N303&gt;2000000,"B",IF(N303&gt;500000,"C","D"))),'EL&amp;SV'!$G$4:$K$4,0))</f>
        <v>0.95</v>
      </c>
      <c r="AQ303" s="153">
        <f>AM303*N303</f>
        <v>483035.75129533687</v>
      </c>
      <c r="AR303" s="153">
        <f>AQ303*(AP303/AO303)*(IF(AN303&gt;AO303,AO303,AN303))</f>
        <v>239002.06444300519</v>
      </c>
      <c r="AS303" s="153">
        <f>AQ303-AR303</f>
        <v>244033.68685233168</v>
      </c>
      <c r="AT303" s="60">
        <v>0.75</v>
      </c>
      <c r="AU303" s="153">
        <f>AT303*AS303</f>
        <v>183025.26513924875</v>
      </c>
      <c r="AV303" s="153">
        <f>IF((AQ303*(1-AP303))&gt;AU303,(AQ303*(1-AP303)),AU303)</f>
        <v>183025.26513924875</v>
      </c>
    </row>
    <row r="304" spans="1:48" hidden="1" x14ac:dyDescent="0.25">
      <c r="A304" s="82">
        <v>300</v>
      </c>
      <c r="B304" s="82" t="s">
        <v>1409</v>
      </c>
      <c r="C304" s="83"/>
      <c r="D304" s="84" t="s">
        <v>28</v>
      </c>
      <c r="E304" s="85" t="s">
        <v>171</v>
      </c>
      <c r="F304" s="86">
        <v>40767</v>
      </c>
      <c r="G304" s="86" t="s">
        <v>1351</v>
      </c>
      <c r="H304" s="89"/>
      <c r="I304" s="89">
        <v>0</v>
      </c>
      <c r="J304" s="84"/>
      <c r="K304" s="84"/>
      <c r="L304" s="87">
        <v>405278</v>
      </c>
      <c r="M304" s="87"/>
      <c r="N304" s="87">
        <v>405278</v>
      </c>
      <c r="O304" s="84">
        <v>0</v>
      </c>
      <c r="P304" s="84">
        <v>0</v>
      </c>
      <c r="Q304" s="84">
        <f t="shared" si="255"/>
        <v>0</v>
      </c>
      <c r="R304" s="84">
        <v>405278</v>
      </c>
      <c r="S304" s="87">
        <f t="shared" si="256"/>
        <v>405278</v>
      </c>
      <c r="T304" s="85" t="s">
        <v>1290</v>
      </c>
      <c r="U304" s="69">
        <v>365</v>
      </c>
      <c r="V304" s="70"/>
      <c r="W304" s="71">
        <v>29.991780821917807</v>
      </c>
      <c r="X304" s="76">
        <f t="shared" ref="X304:X306" si="302">DATE(YEAR(F304),MONTH(F304),1)</f>
        <v>40756</v>
      </c>
      <c r="AN304" s="146">
        <f t="shared" si="257"/>
        <v>12.508333333333333</v>
      </c>
      <c r="AP304" s="60"/>
      <c r="AQ304" s="60"/>
      <c r="AU304" s="60"/>
      <c r="AV304" s="60"/>
    </row>
    <row r="305" spans="1:48" hidden="1" x14ac:dyDescent="0.25">
      <c r="A305" s="82">
        <v>301</v>
      </c>
      <c r="B305" s="82" t="s">
        <v>1409</v>
      </c>
      <c r="C305" s="83"/>
      <c r="D305" s="84" t="s">
        <v>28</v>
      </c>
      <c r="E305" s="85" t="s">
        <v>138</v>
      </c>
      <c r="F305" s="86">
        <v>39944</v>
      </c>
      <c r="G305" s="86" t="s">
        <v>1353</v>
      </c>
      <c r="H305" s="89"/>
      <c r="I305" s="89">
        <v>0</v>
      </c>
      <c r="J305" s="84"/>
      <c r="K305" s="84"/>
      <c r="L305" s="87">
        <v>405181</v>
      </c>
      <c r="M305" s="87"/>
      <c r="N305" s="87">
        <v>405181</v>
      </c>
      <c r="O305" s="84">
        <v>0</v>
      </c>
      <c r="P305" s="84">
        <v>0</v>
      </c>
      <c r="Q305" s="84">
        <f t="shared" si="255"/>
        <v>0</v>
      </c>
      <c r="R305" s="84">
        <v>405181</v>
      </c>
      <c r="S305" s="87">
        <f t="shared" si="256"/>
        <v>405181</v>
      </c>
      <c r="T305" s="85" t="s">
        <v>1290</v>
      </c>
      <c r="U305" s="69">
        <v>365</v>
      </c>
      <c r="V305" s="70"/>
      <c r="W305" s="71">
        <v>29.991780821917807</v>
      </c>
      <c r="X305" s="76">
        <f t="shared" si="302"/>
        <v>39934</v>
      </c>
      <c r="AN305" s="146">
        <f t="shared" si="257"/>
        <v>14.761111111111111</v>
      </c>
      <c r="AP305" s="60"/>
      <c r="AQ305" s="60"/>
      <c r="AU305" s="60"/>
      <c r="AV305" s="60"/>
    </row>
    <row r="306" spans="1:48" hidden="1" x14ac:dyDescent="0.25">
      <c r="A306" s="82">
        <v>302</v>
      </c>
      <c r="B306" s="82" t="s">
        <v>1409</v>
      </c>
      <c r="C306" s="83"/>
      <c r="D306" s="84" t="s">
        <v>28</v>
      </c>
      <c r="E306" s="85" t="s">
        <v>127</v>
      </c>
      <c r="F306" s="86">
        <v>39935</v>
      </c>
      <c r="G306" s="86" t="s">
        <v>1353</v>
      </c>
      <c r="H306" s="89"/>
      <c r="I306" s="89">
        <v>0</v>
      </c>
      <c r="J306" s="84"/>
      <c r="K306" s="84"/>
      <c r="L306" s="87">
        <v>400454</v>
      </c>
      <c r="M306" s="87"/>
      <c r="N306" s="87">
        <v>400454</v>
      </c>
      <c r="O306" s="84">
        <v>0</v>
      </c>
      <c r="P306" s="84">
        <v>0</v>
      </c>
      <c r="Q306" s="84">
        <f t="shared" si="255"/>
        <v>0</v>
      </c>
      <c r="R306" s="84">
        <v>400454</v>
      </c>
      <c r="S306" s="87">
        <f t="shared" si="256"/>
        <v>400454</v>
      </c>
      <c r="T306" s="85" t="s">
        <v>1290</v>
      </c>
      <c r="U306" s="69">
        <v>365</v>
      </c>
      <c r="V306" s="70"/>
      <c r="W306" s="71">
        <v>29.991780821917807</v>
      </c>
      <c r="X306" s="76">
        <f t="shared" si="302"/>
        <v>39934</v>
      </c>
      <c r="AN306" s="146">
        <f t="shared" si="257"/>
        <v>14.786111111111111</v>
      </c>
      <c r="AP306" s="60"/>
      <c r="AQ306" s="60"/>
      <c r="AU306" s="60"/>
      <c r="AV306" s="60"/>
    </row>
    <row r="307" spans="1:48" x14ac:dyDescent="0.2">
      <c r="A307" s="82">
        <v>303</v>
      </c>
      <c r="B307" s="82" t="s">
        <v>1410</v>
      </c>
      <c r="C307" s="83"/>
      <c r="D307" s="84" t="s">
        <v>112</v>
      </c>
      <c r="E307" s="85" t="s">
        <v>446</v>
      </c>
      <c r="F307" s="86">
        <v>41579</v>
      </c>
      <c r="G307" s="86" t="s">
        <v>1349</v>
      </c>
      <c r="H307" s="89"/>
      <c r="I307" s="89">
        <v>0.10158379537010576</v>
      </c>
      <c r="J307" s="84"/>
      <c r="K307" s="84"/>
      <c r="L307" s="87">
        <v>400000.11</v>
      </c>
      <c r="M307" s="87"/>
      <c r="N307" s="87">
        <v>400000.11</v>
      </c>
      <c r="O307" s="84">
        <v>341786.2667737304</v>
      </c>
      <c r="P307" s="84">
        <v>40633.52932225979</v>
      </c>
      <c r="Q307" s="84">
        <f t="shared" si="255"/>
        <v>382419.79609599017</v>
      </c>
      <c r="R307" s="84">
        <v>17580.313904009818</v>
      </c>
      <c r="S307" s="87">
        <f t="shared" si="256"/>
        <v>58213.843226269586</v>
      </c>
      <c r="T307" s="150">
        <v>10</v>
      </c>
      <c r="U307" s="69">
        <v>365</v>
      </c>
      <c r="V307" s="70"/>
      <c r="W307" s="71">
        <v>29.991780821917807</v>
      </c>
      <c r="X307" s="76">
        <f t="shared" ref="X307:X310" si="303">DATE(YEAR(F307),MONTH(F307),1)</f>
        <v>41579</v>
      </c>
      <c r="AF307" s="132" t="s">
        <v>3114</v>
      </c>
      <c r="AG307" s="60">
        <f>MATCH(AF307,'Cat-4'!$A:$A,0)</f>
        <v>844</v>
      </c>
      <c r="AH307" s="60">
        <f>MATCH(X307,'Cat-4'!$1:$1,0)</f>
        <v>23</v>
      </c>
      <c r="AI307" s="60">
        <f>INDEX('Cat-4'!$1:$1048576,Working!AG307,Working!AH307)</f>
        <v>112.2</v>
      </c>
      <c r="AJ307" s="60">
        <f>MATCH($AJ$3,'Cat-4'!$1:$1,0)</f>
        <v>144</v>
      </c>
      <c r="AK307" s="60">
        <f>INDEX('Cat-4'!$1:$1048576,Working!AG307,Working!AJ307)</f>
        <v>160.30000000000001</v>
      </c>
      <c r="AL307" s="146">
        <f>AK307/AI307</f>
        <v>1.428698752228164</v>
      </c>
      <c r="AM307" s="152">
        <f>AL307</f>
        <v>1.428698752228164</v>
      </c>
      <c r="AN307" s="146">
        <f t="shared" si="257"/>
        <v>10.28888888888889</v>
      </c>
      <c r="AO307" s="169">
        <f>INDEX('EL&amp;SV'!$C$4:$G$50,MATCH(AF307,'EL&amp;SV'!$G$4:$G$50,0),MATCH(IF(P307&gt;5000000,"A",IF(N307&gt;2000000,"B",IF(N307&gt;500000,"C","D"))),'EL&amp;SV'!$C$4:$G$4,0))</f>
        <v>6</v>
      </c>
      <c r="AP307" s="171">
        <f>INDEX('EL&amp;SV'!$G$4:$K$50,MATCH(AF307,'EL&amp;SV'!$G$4:$G$50,0),MATCH(IF(N307&gt;5000000,"A",IF(N307&gt;2000000,"B",IF(N307&gt;500000,"C","D"))),'EL&amp;SV'!$G$4:$K$4,0))</f>
        <v>0.95</v>
      </c>
      <c r="AQ307" s="153">
        <f t="shared" ref="AQ307:AQ308" si="304">AM307*N307</f>
        <v>571479.65804812836</v>
      </c>
      <c r="AR307" s="153">
        <f t="shared" ref="AR307:AR308" si="305">AQ307*(AP307/AO307)*(IF(AN307&gt;AO307,AO307,AN307))</f>
        <v>542905.67514572188</v>
      </c>
      <c r="AS307" s="153">
        <f t="shared" ref="AS307:AS308" si="306">AQ307-AR307</f>
        <v>28573.982902406482</v>
      </c>
      <c r="AT307" s="60">
        <v>0.75</v>
      </c>
      <c r="AU307" s="153">
        <f t="shared" ref="AU307:AU308" si="307">AT307*AS307</f>
        <v>21430.487176804862</v>
      </c>
      <c r="AV307" s="153">
        <f t="shared" ref="AV307:AV308" si="308">IF((AQ307*(1-AP307))&gt;AU307,(AQ307*(1-AP307)),AU307)</f>
        <v>28573.982902406442</v>
      </c>
    </row>
    <row r="308" spans="1:48" x14ac:dyDescent="0.2">
      <c r="A308" s="82">
        <v>304</v>
      </c>
      <c r="B308" s="82" t="s">
        <v>1410</v>
      </c>
      <c r="C308" s="83"/>
      <c r="D308" s="84" t="s">
        <v>112</v>
      </c>
      <c r="E308" s="85" t="s">
        <v>513</v>
      </c>
      <c r="F308" s="86">
        <v>40288</v>
      </c>
      <c r="G308" s="86" t="s">
        <v>1352</v>
      </c>
      <c r="H308" s="89"/>
      <c r="I308" s="89">
        <v>0.15128863636363626</v>
      </c>
      <c r="J308" s="84"/>
      <c r="K308" s="84"/>
      <c r="L308" s="87">
        <v>399525</v>
      </c>
      <c r="M308" s="87"/>
      <c r="N308" s="87">
        <v>399525</v>
      </c>
      <c r="O308" s="84">
        <v>379548.75</v>
      </c>
      <c r="P308" s="84">
        <v>0</v>
      </c>
      <c r="Q308" s="84">
        <f t="shared" si="255"/>
        <v>379548.75</v>
      </c>
      <c r="R308" s="84">
        <v>19976.25</v>
      </c>
      <c r="S308" s="87">
        <f t="shared" si="256"/>
        <v>19976.25</v>
      </c>
      <c r="T308" s="150">
        <v>6</v>
      </c>
      <c r="U308" s="69">
        <v>365</v>
      </c>
      <c r="V308" s="70"/>
      <c r="W308" s="71">
        <v>29.991780821917807</v>
      </c>
      <c r="X308" s="76">
        <f t="shared" si="303"/>
        <v>40269</v>
      </c>
      <c r="Y308" s="138" t="s">
        <v>4248</v>
      </c>
      <c r="Z308" s="60">
        <f>MATCH(Y308,'Cat-3'!$A:$A,0)</f>
        <v>754</v>
      </c>
      <c r="AA308" s="60">
        <f>MATCH(X308,'Cat-3'!$1:$1,0)</f>
        <v>67</v>
      </c>
      <c r="AB308" s="60">
        <f>INDEX('Cat-3'!$1:$1048576,Working!Z308,Working!AA308)</f>
        <v>95.6</v>
      </c>
      <c r="AC308" s="60">
        <f>MATCH($AC$3,'Cat-3'!$1:$1,0)</f>
        <v>90</v>
      </c>
      <c r="AD308" s="60">
        <f>INDEX('Cat-3'!$1:$1048576,Working!Z308,Working!AC308)</f>
        <v>89.8</v>
      </c>
      <c r="AE308" s="146">
        <f>AD308/AB308</f>
        <v>0.93933054393305437</v>
      </c>
      <c r="AF308" s="132" t="s">
        <v>2736</v>
      </c>
      <c r="AG308" s="60">
        <f>MATCH(AF308,'Cat-4'!$A:$A,0)</f>
        <v>654</v>
      </c>
      <c r="AH308" s="60">
        <f>MATCH($AH$3,'Cat-4'!$1:$1,0)</f>
        <v>4</v>
      </c>
      <c r="AI308" s="60">
        <f>INDEX('Cat-4'!$1:$1048576,Working!AG308,Working!AH308)</f>
        <v>94.7</v>
      </c>
      <c r="AJ308" s="60">
        <f>MATCH($AJ$3,'Cat-4'!$1:$1,0)</f>
        <v>144</v>
      </c>
      <c r="AK308" s="60">
        <f>INDEX('Cat-4'!$1:$1048576,Working!AG308,Working!AJ308)</f>
        <v>113.8</v>
      </c>
      <c r="AL308" s="146">
        <f>AK308/AI308</f>
        <v>1.20168954593453</v>
      </c>
      <c r="AM308" s="146">
        <f>AL308*AE308</f>
        <v>1.1287836948213472</v>
      </c>
      <c r="AN308" s="146">
        <f t="shared" si="257"/>
        <v>13.819444444444445</v>
      </c>
      <c r="AO308" s="169">
        <f>INDEX('EL&amp;SV'!$C$4:$G$50,MATCH(AF308,'EL&amp;SV'!$G$4:$G$50,0),MATCH(IF(P308&gt;5000000,"A",IF(N308&gt;2000000,"B",IF(N308&gt;500000,"C","D"))),'EL&amp;SV'!$C$4:$G$4,0))</f>
        <v>6</v>
      </c>
      <c r="AP308" s="171">
        <f>INDEX('EL&amp;SV'!$G$4:$K$50,MATCH(AF308,'EL&amp;SV'!$G$4:$G$50,0),MATCH(IF(N308&gt;5000000,"A",IF(N308&gt;2000000,"B",IF(N308&gt;500000,"C","D"))),'EL&amp;SV'!$G$4:$K$4,0))</f>
        <v>1</v>
      </c>
      <c r="AQ308" s="153">
        <f t="shared" si="304"/>
        <v>450977.30567349872</v>
      </c>
      <c r="AR308" s="153">
        <f t="shared" si="305"/>
        <v>450977.30567349866</v>
      </c>
      <c r="AS308" s="153">
        <f t="shared" si="306"/>
        <v>0</v>
      </c>
      <c r="AT308" s="60">
        <v>0.75</v>
      </c>
      <c r="AU308" s="153">
        <f t="shared" si="307"/>
        <v>0</v>
      </c>
      <c r="AV308" s="153">
        <f t="shared" si="308"/>
        <v>0</v>
      </c>
    </row>
    <row r="309" spans="1:48" hidden="1" x14ac:dyDescent="0.25">
      <c r="A309" s="82">
        <v>305</v>
      </c>
      <c r="B309" s="82" t="s">
        <v>1409</v>
      </c>
      <c r="C309" s="83"/>
      <c r="D309" s="84" t="s">
        <v>28</v>
      </c>
      <c r="E309" s="85" t="s">
        <v>135</v>
      </c>
      <c r="F309" s="86">
        <v>39941</v>
      </c>
      <c r="G309" s="86" t="s">
        <v>1353</v>
      </c>
      <c r="H309" s="89"/>
      <c r="I309" s="89">
        <v>0</v>
      </c>
      <c r="J309" s="84"/>
      <c r="K309" s="84"/>
      <c r="L309" s="87">
        <v>398014</v>
      </c>
      <c r="M309" s="87"/>
      <c r="N309" s="87">
        <v>398014</v>
      </c>
      <c r="O309" s="84">
        <v>0</v>
      </c>
      <c r="P309" s="84">
        <v>0</v>
      </c>
      <c r="Q309" s="84">
        <f t="shared" si="255"/>
        <v>0</v>
      </c>
      <c r="R309" s="84">
        <v>398014</v>
      </c>
      <c r="S309" s="87">
        <f t="shared" si="256"/>
        <v>398014</v>
      </c>
      <c r="T309" s="85" t="s">
        <v>1290</v>
      </c>
      <c r="U309" s="69">
        <v>365</v>
      </c>
      <c r="V309" s="70"/>
      <c r="W309" s="71">
        <v>29.991780821917807</v>
      </c>
      <c r="X309" s="76">
        <f t="shared" si="303"/>
        <v>39934</v>
      </c>
      <c r="AN309" s="146">
        <f t="shared" si="257"/>
        <v>14.769444444444444</v>
      </c>
      <c r="AP309" s="60"/>
      <c r="AQ309" s="60"/>
      <c r="AU309" s="60"/>
      <c r="AV309" s="60"/>
    </row>
    <row r="310" spans="1:48" hidden="1" x14ac:dyDescent="0.25">
      <c r="A310" s="82">
        <v>306</v>
      </c>
      <c r="B310" s="82" t="s">
        <v>1409</v>
      </c>
      <c r="C310" s="83"/>
      <c r="D310" s="84" t="s">
        <v>28</v>
      </c>
      <c r="E310" s="85" t="s">
        <v>170</v>
      </c>
      <c r="F310" s="86">
        <v>40767</v>
      </c>
      <c r="G310" s="86" t="s">
        <v>1351</v>
      </c>
      <c r="H310" s="89"/>
      <c r="I310" s="89">
        <v>0</v>
      </c>
      <c r="J310" s="84"/>
      <c r="K310" s="84"/>
      <c r="L310" s="87">
        <v>396714</v>
      </c>
      <c r="M310" s="87"/>
      <c r="N310" s="87">
        <v>396714</v>
      </c>
      <c r="O310" s="84">
        <v>0</v>
      </c>
      <c r="P310" s="84">
        <v>0</v>
      </c>
      <c r="Q310" s="84">
        <f t="shared" si="255"/>
        <v>0</v>
      </c>
      <c r="R310" s="84">
        <v>396714</v>
      </c>
      <c r="S310" s="87">
        <f t="shared" si="256"/>
        <v>396714</v>
      </c>
      <c r="T310" s="85" t="s">
        <v>1290</v>
      </c>
      <c r="U310" s="69">
        <v>365</v>
      </c>
      <c r="V310" s="70"/>
      <c r="W310" s="71">
        <v>31.134246575342466</v>
      </c>
      <c r="X310" s="76">
        <f t="shared" si="303"/>
        <v>40756</v>
      </c>
      <c r="AN310" s="146">
        <f t="shared" si="257"/>
        <v>12.508333333333333</v>
      </c>
      <c r="AP310" s="60"/>
      <c r="AQ310" s="60"/>
      <c r="AU310" s="60"/>
      <c r="AV310" s="60"/>
    </row>
    <row r="311" spans="1:48" x14ac:dyDescent="0.2">
      <c r="A311" s="82">
        <v>307</v>
      </c>
      <c r="B311" s="82" t="s">
        <v>1410</v>
      </c>
      <c r="C311" s="83"/>
      <c r="D311" s="84" t="s">
        <v>112</v>
      </c>
      <c r="E311" s="85" t="s">
        <v>1068</v>
      </c>
      <c r="F311" s="86">
        <v>42569</v>
      </c>
      <c r="G311" s="86" t="s">
        <v>27</v>
      </c>
      <c r="H311" s="89"/>
      <c r="I311" s="89">
        <v>0.31666666666666665</v>
      </c>
      <c r="J311" s="84"/>
      <c r="K311" s="84"/>
      <c r="L311" s="87">
        <v>389232</v>
      </c>
      <c r="M311" s="87"/>
      <c r="N311" s="87">
        <v>389232</v>
      </c>
      <c r="O311" s="84">
        <v>369770.4</v>
      </c>
      <c r="P311" s="84">
        <v>0</v>
      </c>
      <c r="Q311" s="84">
        <f t="shared" si="255"/>
        <v>369770.4</v>
      </c>
      <c r="R311" s="84">
        <v>19461.599999999977</v>
      </c>
      <c r="S311" s="87">
        <f t="shared" si="256"/>
        <v>19461.599999999977</v>
      </c>
      <c r="T311" s="150">
        <v>3</v>
      </c>
      <c r="U311" s="69">
        <v>365</v>
      </c>
      <c r="V311" s="70"/>
      <c r="W311" s="71">
        <v>31.19178082191781</v>
      </c>
      <c r="X311" s="76">
        <f t="shared" ref="X311:X312" si="309">DATE(YEAR(F311),MONTH(F311),1)</f>
        <v>42552</v>
      </c>
      <c r="AF311" s="132" t="s">
        <v>2718</v>
      </c>
      <c r="AG311" s="60">
        <f>MATCH(AF311,'Cat-4'!$A:$A,0)</f>
        <v>645</v>
      </c>
      <c r="AH311" s="60">
        <f>MATCH(X311,'Cat-4'!$1:$1,0)</f>
        <v>55</v>
      </c>
      <c r="AI311" s="60">
        <f>INDEX('Cat-4'!$1:$1048576,Working!AG311,Working!AH311)</f>
        <v>115.6</v>
      </c>
      <c r="AJ311" s="60">
        <f>MATCH($AJ$3,'Cat-4'!$1:$1,0)</f>
        <v>144</v>
      </c>
      <c r="AK311" s="60">
        <f>INDEX('Cat-4'!$1:$1048576,Working!AG311,Working!AJ311)</f>
        <v>115.6</v>
      </c>
      <c r="AL311" s="146">
        <f t="shared" ref="AL311:AL312" si="310">AK311/AI311</f>
        <v>1</v>
      </c>
      <c r="AM311" s="152">
        <f t="shared" ref="AM311:AM312" si="311">AL311</f>
        <v>1</v>
      </c>
      <c r="AN311" s="146">
        <f t="shared" si="257"/>
        <v>7.5750000000000002</v>
      </c>
      <c r="AO311" s="169">
        <f>INDEX('EL&amp;SV'!$C$4:$G$50,MATCH(AF311,'EL&amp;SV'!$G$4:$G$50,0),MATCH(IF(P311&gt;5000000,"A",IF(N311&gt;2000000,"B",IF(N311&gt;500000,"C","D"))),'EL&amp;SV'!$C$4:$G$4,0))</f>
        <v>5</v>
      </c>
      <c r="AP311" s="171">
        <f>INDEX('EL&amp;SV'!$G$4:$K$50,MATCH(AF311,'EL&amp;SV'!$G$4:$G$50,0),MATCH(IF(N311&gt;5000000,"A",IF(N311&gt;2000000,"B",IF(N311&gt;500000,"C","D"))),'EL&amp;SV'!$G$4:$K$4,0))</f>
        <v>1</v>
      </c>
      <c r="AQ311" s="153">
        <f t="shared" ref="AQ311:AQ312" si="312">AM311*N311</f>
        <v>389232</v>
      </c>
      <c r="AR311" s="153">
        <f t="shared" ref="AR311:AR312" si="313">AQ311*(AP311/AO311)*(IF(AN311&gt;AO311,AO311,AN311))</f>
        <v>389232.00000000006</v>
      </c>
      <c r="AS311" s="153">
        <f t="shared" ref="AS311:AS312" si="314">AQ311-AR311</f>
        <v>0</v>
      </c>
      <c r="AT311" s="60">
        <v>0.75</v>
      </c>
      <c r="AU311" s="153">
        <f t="shared" ref="AU311:AU312" si="315">AT311*AS311</f>
        <v>0</v>
      </c>
      <c r="AV311" s="153">
        <f t="shared" ref="AV311:AV312" si="316">IF((AQ311*(1-AP311))&gt;AU311,(AQ311*(1-AP311)),AU311)</f>
        <v>0</v>
      </c>
    </row>
    <row r="312" spans="1:48" x14ac:dyDescent="0.2">
      <c r="A312" s="82">
        <v>308</v>
      </c>
      <c r="B312" s="82" t="s">
        <v>1410</v>
      </c>
      <c r="C312" s="83"/>
      <c r="D312" s="84" t="s">
        <v>112</v>
      </c>
      <c r="E312" s="85" t="s">
        <v>807</v>
      </c>
      <c r="F312" s="86">
        <v>41000</v>
      </c>
      <c r="G312" s="86" t="s">
        <v>1350</v>
      </c>
      <c r="H312" s="89"/>
      <c r="I312" s="89">
        <v>6.3216543730242353E-2</v>
      </c>
      <c r="J312" s="84"/>
      <c r="K312" s="84"/>
      <c r="L312" s="87">
        <v>388648</v>
      </c>
      <c r="M312" s="87"/>
      <c r="N312" s="87">
        <v>388648</v>
      </c>
      <c r="O312" s="84">
        <v>246370.68356164382</v>
      </c>
      <c r="P312" s="84">
        <v>24568.983287671232</v>
      </c>
      <c r="Q312" s="84">
        <f t="shared" si="255"/>
        <v>270939.66684931505</v>
      </c>
      <c r="R312" s="84">
        <v>117708.33315068495</v>
      </c>
      <c r="S312" s="87">
        <f t="shared" si="256"/>
        <v>142277.31643835618</v>
      </c>
      <c r="T312" s="150">
        <v>15</v>
      </c>
      <c r="U312" s="69">
        <v>365</v>
      </c>
      <c r="V312" s="70"/>
      <c r="W312" s="71">
        <v>31.263013698630139</v>
      </c>
      <c r="X312" s="76">
        <f t="shared" si="309"/>
        <v>41000</v>
      </c>
      <c r="AF312" s="132" t="s">
        <v>2708</v>
      </c>
      <c r="AG312" s="60">
        <f>MATCH(AF312,'Cat-4'!$A:$A,0)</f>
        <v>640</v>
      </c>
      <c r="AH312" s="60">
        <f>MATCH(X312,'Cat-4'!$1:$1,0)</f>
        <v>4</v>
      </c>
      <c r="AI312" s="60">
        <f>INDEX('Cat-4'!$1:$1048576,Working!AG312,Working!AH312)</f>
        <v>103.4</v>
      </c>
      <c r="AJ312" s="60">
        <f>MATCH($AJ$3,'Cat-4'!$1:$1,0)</f>
        <v>144</v>
      </c>
      <c r="AK312" s="60">
        <f>INDEX('Cat-4'!$1:$1048576,Working!AG312,Working!AJ312)</f>
        <v>114.8</v>
      </c>
      <c r="AL312" s="146">
        <f t="shared" si="310"/>
        <v>1.1102514506769825</v>
      </c>
      <c r="AM312" s="152">
        <f t="shared" si="311"/>
        <v>1.1102514506769825</v>
      </c>
      <c r="AN312" s="146">
        <f t="shared" si="257"/>
        <v>11.872222222222222</v>
      </c>
      <c r="AO312" s="169">
        <f>INDEX('EL&amp;SV'!$C$4:$G$50,MATCH(AF312,'EL&amp;SV'!$G$4:$G$50,0),MATCH(IF(P312&gt;5000000,"A",IF(N312&gt;2000000,"B",IF(N312&gt;500000,"C","D"))),'EL&amp;SV'!$C$4:$G$4,0))</f>
        <v>5</v>
      </c>
      <c r="AP312" s="171">
        <f>INDEX('EL&amp;SV'!$G$4:$K$50,MATCH(AF312,'EL&amp;SV'!$G$4:$G$50,0),MATCH(IF(N312&gt;5000000,"A",IF(N312&gt;2000000,"B",IF(N312&gt;500000,"C","D"))),'EL&amp;SV'!$G$4:$K$4,0))</f>
        <v>1</v>
      </c>
      <c r="AQ312" s="153">
        <f t="shared" si="312"/>
        <v>431497.00580270792</v>
      </c>
      <c r="AR312" s="153">
        <f t="shared" si="313"/>
        <v>431497.00580270792</v>
      </c>
      <c r="AS312" s="153">
        <f t="shared" si="314"/>
        <v>0</v>
      </c>
      <c r="AT312" s="60">
        <v>0.75</v>
      </c>
      <c r="AU312" s="153">
        <f t="shared" si="315"/>
        <v>0</v>
      </c>
      <c r="AV312" s="153">
        <f t="shared" si="316"/>
        <v>0</v>
      </c>
    </row>
    <row r="313" spans="1:48" hidden="1" x14ac:dyDescent="0.25">
      <c r="A313" s="82">
        <v>309</v>
      </c>
      <c r="B313" s="82" t="s">
        <v>1409</v>
      </c>
      <c r="C313" s="83"/>
      <c r="D313" s="84" t="s">
        <v>28</v>
      </c>
      <c r="E313" s="85" t="s">
        <v>203</v>
      </c>
      <c r="F313" s="86">
        <v>40905</v>
      </c>
      <c r="G313" s="86" t="s">
        <v>1351</v>
      </c>
      <c r="H313" s="89"/>
      <c r="I313" s="89">
        <v>0</v>
      </c>
      <c r="J313" s="84"/>
      <c r="K313" s="84"/>
      <c r="L313" s="87">
        <v>388050</v>
      </c>
      <c r="M313" s="87"/>
      <c r="N313" s="87">
        <v>388050</v>
      </c>
      <c r="O313" s="84">
        <v>0</v>
      </c>
      <c r="P313" s="84">
        <v>0</v>
      </c>
      <c r="Q313" s="84">
        <f t="shared" si="255"/>
        <v>0</v>
      </c>
      <c r="R313" s="84">
        <v>388050</v>
      </c>
      <c r="S313" s="87">
        <f t="shared" si="256"/>
        <v>388050</v>
      </c>
      <c r="T313" s="85" t="s">
        <v>1290</v>
      </c>
      <c r="U313" s="69">
        <v>365</v>
      </c>
      <c r="V313" s="70"/>
      <c r="W313" s="71">
        <v>31.31232876712329</v>
      </c>
      <c r="X313" s="76">
        <f>DATE(YEAR(F313),MONTH(F313),1)</f>
        <v>40878</v>
      </c>
      <c r="AN313" s="146">
        <f t="shared" si="257"/>
        <v>12.130555555555556</v>
      </c>
      <c r="AP313" s="60"/>
      <c r="AQ313" s="60"/>
      <c r="AU313" s="60"/>
      <c r="AV313" s="60"/>
    </row>
    <row r="314" spans="1:48" x14ac:dyDescent="0.2">
      <c r="A314" s="82">
        <v>310</v>
      </c>
      <c r="B314" s="82" t="s">
        <v>1410</v>
      </c>
      <c r="C314" s="83"/>
      <c r="D314" s="84" t="s">
        <v>112</v>
      </c>
      <c r="E314" s="85" t="s">
        <v>931</v>
      </c>
      <c r="F314" s="86">
        <v>41387</v>
      </c>
      <c r="G314" s="86" t="s">
        <v>1349</v>
      </c>
      <c r="H314" s="89"/>
      <c r="I314" s="89">
        <v>6.4391562743569747E-2</v>
      </c>
      <c r="J314" s="84"/>
      <c r="K314" s="84"/>
      <c r="L314" s="87">
        <v>385000</v>
      </c>
      <c r="M314" s="87"/>
      <c r="N314" s="87">
        <v>385000</v>
      </c>
      <c r="O314" s="84">
        <v>215511.25297622217</v>
      </c>
      <c r="P314" s="84">
        <v>24790.751656274351</v>
      </c>
      <c r="Q314" s="84">
        <f t="shared" si="255"/>
        <v>240302.00463249651</v>
      </c>
      <c r="R314" s="84">
        <v>144697.99536750349</v>
      </c>
      <c r="S314" s="87">
        <f t="shared" si="256"/>
        <v>169488.74702377783</v>
      </c>
      <c r="T314" s="150">
        <v>15</v>
      </c>
      <c r="U314" s="69">
        <v>365</v>
      </c>
      <c r="V314" s="70"/>
      <c r="W314" s="71">
        <v>31.739726027397261</v>
      </c>
      <c r="X314" s="76">
        <f>DATE(YEAR(F314),MONTH(F314),1)</f>
        <v>41365</v>
      </c>
      <c r="AF314" s="132" t="s">
        <v>2732</v>
      </c>
      <c r="AG314" s="60">
        <f>MATCH(AF314,'Cat-4'!$A:$A,0)</f>
        <v>652</v>
      </c>
      <c r="AH314" s="60">
        <f>MATCH(X314,'Cat-4'!$1:$1,0)</f>
        <v>16</v>
      </c>
      <c r="AI314" s="60">
        <f>INDEX('Cat-4'!$1:$1048576,Working!AG314,Working!AH314)</f>
        <v>97.5</v>
      </c>
      <c r="AJ314" s="60">
        <f>MATCH($AJ$3,'Cat-4'!$1:$1,0)</f>
        <v>144</v>
      </c>
      <c r="AK314" s="60">
        <f>INDEX('Cat-4'!$1:$1048576,Working!AG314,Working!AJ314)</f>
        <v>95.4</v>
      </c>
      <c r="AL314" s="146">
        <f>AK314/AI314</f>
        <v>0.97846153846153849</v>
      </c>
      <c r="AM314" s="152">
        <f>AL314</f>
        <v>0.97846153846153849</v>
      </c>
      <c r="AN314" s="146">
        <f t="shared" si="257"/>
        <v>10.811111111111112</v>
      </c>
      <c r="AO314" s="169">
        <f>INDEX('EL&amp;SV'!$C$4:$G$50,MATCH(AF314,'EL&amp;SV'!$G$4:$G$50,0),MATCH(IF(P314&gt;5000000,"A",IF(N314&gt;2000000,"B",IF(N314&gt;500000,"C","D"))),'EL&amp;SV'!$C$4:$G$4,0))</f>
        <v>8</v>
      </c>
      <c r="AP314" s="171">
        <f>INDEX('EL&amp;SV'!$G$4:$K$50,MATCH(AF314,'EL&amp;SV'!$G$4:$G$50,0),MATCH(IF(N314&gt;5000000,"A",IF(N314&gt;2000000,"B",IF(N314&gt;500000,"C","D"))),'EL&amp;SV'!$G$4:$K$4,0))</f>
        <v>0.9</v>
      </c>
      <c r="AQ314" s="153">
        <f>AM314*N314</f>
        <v>376707.69230769231</v>
      </c>
      <c r="AR314" s="153">
        <f>AQ314*(AP314/AO314)*(IF(AN314&gt;AO314,AO314,AN314))</f>
        <v>339036.92307692306</v>
      </c>
      <c r="AS314" s="153">
        <f>AQ314-AR314</f>
        <v>37670.769230769249</v>
      </c>
      <c r="AT314" s="60">
        <v>0.75</v>
      </c>
      <c r="AU314" s="153">
        <f>AT314*AS314</f>
        <v>28253.076923076937</v>
      </c>
      <c r="AV314" s="153">
        <f>IF((AQ314*(1-AP314))&gt;AU314,(AQ314*(1-AP314)),AU314)</f>
        <v>37670.76923076922</v>
      </c>
    </row>
    <row r="315" spans="1:48" hidden="1" x14ac:dyDescent="0.25">
      <c r="A315" s="82">
        <v>311</v>
      </c>
      <c r="B315" s="82" t="s">
        <v>1409</v>
      </c>
      <c r="C315" s="83"/>
      <c r="D315" s="84" t="s">
        <v>28</v>
      </c>
      <c r="E315" s="85" t="s">
        <v>158</v>
      </c>
      <c r="F315" s="86">
        <v>40284</v>
      </c>
      <c r="G315" s="86" t="s">
        <v>1352</v>
      </c>
      <c r="H315" s="89"/>
      <c r="I315" s="89">
        <v>0</v>
      </c>
      <c r="J315" s="84"/>
      <c r="K315" s="84"/>
      <c r="L315" s="87">
        <v>384475</v>
      </c>
      <c r="M315" s="87"/>
      <c r="N315" s="87">
        <v>384475</v>
      </c>
      <c r="O315" s="84">
        <v>0</v>
      </c>
      <c r="P315" s="84">
        <v>0</v>
      </c>
      <c r="Q315" s="84">
        <f t="shared" si="255"/>
        <v>0</v>
      </c>
      <c r="R315" s="84">
        <v>384475</v>
      </c>
      <c r="S315" s="87">
        <f t="shared" si="256"/>
        <v>384475</v>
      </c>
      <c r="T315" s="85" t="s">
        <v>1290</v>
      </c>
      <c r="U315" s="69">
        <v>365</v>
      </c>
      <c r="V315" s="70"/>
      <c r="W315" s="71">
        <v>31.476712328767121</v>
      </c>
      <c r="X315" s="76">
        <f>DATE(YEAR(F315),MONTH(F315),1)</f>
        <v>40269</v>
      </c>
      <c r="AN315" s="146">
        <f t="shared" si="257"/>
        <v>13.830555555555556</v>
      </c>
      <c r="AP315" s="60"/>
      <c r="AQ315" s="60"/>
      <c r="AU315" s="60"/>
      <c r="AV315" s="60"/>
    </row>
    <row r="316" spans="1:48" x14ac:dyDescent="0.2">
      <c r="A316" s="82">
        <v>312</v>
      </c>
      <c r="B316" s="82" t="s">
        <v>1410</v>
      </c>
      <c r="C316" s="83"/>
      <c r="D316" s="84" t="s">
        <v>112</v>
      </c>
      <c r="E316" s="85" t="s">
        <v>1175</v>
      </c>
      <c r="F316" s="86">
        <v>44278</v>
      </c>
      <c r="G316" s="86" t="s">
        <v>37</v>
      </c>
      <c r="H316" s="89"/>
      <c r="I316" s="89">
        <v>6.3333333333333325E-2</v>
      </c>
      <c r="J316" s="84"/>
      <c r="K316" s="84"/>
      <c r="L316" s="87">
        <v>383500</v>
      </c>
      <c r="M316" s="87"/>
      <c r="N316" s="87">
        <v>383500</v>
      </c>
      <c r="O316" s="84">
        <v>24887.223744292234</v>
      </c>
      <c r="P316" s="84">
        <v>24288.333333333328</v>
      </c>
      <c r="Q316" s="84">
        <f t="shared" si="255"/>
        <v>49175.557077625563</v>
      </c>
      <c r="R316" s="84">
        <v>334324.44292237447</v>
      </c>
      <c r="S316" s="87">
        <f t="shared" si="256"/>
        <v>358612.77625570778</v>
      </c>
      <c r="T316" s="150">
        <v>15</v>
      </c>
      <c r="U316" s="69">
        <v>365</v>
      </c>
      <c r="V316" s="70"/>
      <c r="W316" s="71">
        <v>31.476712328767121</v>
      </c>
      <c r="X316" s="76">
        <f>DATE(YEAR(F316),MONTH(F316),1)</f>
        <v>44256</v>
      </c>
      <c r="AF316" s="132" t="s">
        <v>2736</v>
      </c>
      <c r="AG316" s="60">
        <f>MATCH(AF316,'Cat-4'!$A:$A,0)</f>
        <v>654</v>
      </c>
      <c r="AH316" s="60">
        <f>MATCH(X316,'Cat-4'!$1:$1,0)</f>
        <v>111</v>
      </c>
      <c r="AI316" s="60">
        <f>INDEX('Cat-4'!$1:$1048576,Working!AG316,Working!AH316)</f>
        <v>106.1</v>
      </c>
      <c r="AJ316" s="60">
        <f>MATCH($AJ$3,'Cat-4'!$1:$1,0)</f>
        <v>144</v>
      </c>
      <c r="AK316" s="60">
        <f>INDEX('Cat-4'!$1:$1048576,Working!AG316,Working!AJ316)</f>
        <v>113.8</v>
      </c>
      <c r="AL316" s="146">
        <f>AK316/AI316</f>
        <v>1.0725730442978323</v>
      </c>
      <c r="AM316" s="152">
        <f>AL316</f>
        <v>1.0725730442978323</v>
      </c>
      <c r="AN316" s="146">
        <f t="shared" si="257"/>
        <v>2.8944444444444444</v>
      </c>
      <c r="AO316" s="169">
        <f>INDEX('EL&amp;SV'!$C$4:$G$50,MATCH(AF316,'EL&amp;SV'!$G$4:$G$50,0),MATCH(IF(P316&gt;5000000,"A",IF(N316&gt;2000000,"B",IF(N316&gt;500000,"C","D"))),'EL&amp;SV'!$C$4:$G$4,0))</f>
        <v>6</v>
      </c>
      <c r="AP316" s="171">
        <f>INDEX('EL&amp;SV'!$G$4:$K$50,MATCH(AF316,'EL&amp;SV'!$G$4:$G$50,0),MATCH(IF(N316&gt;5000000,"A",IF(N316&gt;2000000,"B",IF(N316&gt;500000,"C","D"))),'EL&amp;SV'!$G$4:$K$4,0))</f>
        <v>1</v>
      </c>
      <c r="AQ316" s="153">
        <f>AM316*N316</f>
        <v>411331.76248821866</v>
      </c>
      <c r="AR316" s="153">
        <f>AQ316*(AP316/AO316)*(IF(AN316&gt;AO316,AO316,AN316))</f>
        <v>198429.489126261</v>
      </c>
      <c r="AS316" s="153">
        <f>AQ316-AR316</f>
        <v>212902.27336195766</v>
      </c>
      <c r="AT316" s="60">
        <v>0.75</v>
      </c>
      <c r="AU316" s="153">
        <f>AT316*AS316</f>
        <v>159676.70502146825</v>
      </c>
      <c r="AV316" s="153">
        <f>IF((AQ316*(1-AP316))&gt;AU316,(AQ316*(1-AP316)),AU316)</f>
        <v>159676.70502146825</v>
      </c>
    </row>
    <row r="317" spans="1:48" hidden="1" x14ac:dyDescent="0.25">
      <c r="A317" s="82">
        <v>313</v>
      </c>
      <c r="B317" s="82" t="s">
        <v>1409</v>
      </c>
      <c r="C317" s="83"/>
      <c r="D317" s="84" t="s">
        <v>28</v>
      </c>
      <c r="E317" s="85" t="s">
        <v>133</v>
      </c>
      <c r="F317" s="86">
        <v>39941</v>
      </c>
      <c r="G317" s="86" t="s">
        <v>1353</v>
      </c>
      <c r="H317" s="89"/>
      <c r="I317" s="89">
        <v>0</v>
      </c>
      <c r="J317" s="84"/>
      <c r="K317" s="84"/>
      <c r="L317" s="87">
        <v>379463</v>
      </c>
      <c r="M317" s="87"/>
      <c r="N317" s="87">
        <v>379463</v>
      </c>
      <c r="O317" s="84">
        <v>0</v>
      </c>
      <c r="P317" s="84">
        <v>0</v>
      </c>
      <c r="Q317" s="84">
        <f t="shared" si="255"/>
        <v>0</v>
      </c>
      <c r="R317" s="84">
        <v>379463</v>
      </c>
      <c r="S317" s="87">
        <f t="shared" si="256"/>
        <v>379463</v>
      </c>
      <c r="T317" s="85" t="s">
        <v>1290</v>
      </c>
      <c r="U317" s="69">
        <v>365</v>
      </c>
      <c r="V317" s="70"/>
      <c r="W317" s="71">
        <v>31.476712328767121</v>
      </c>
      <c r="X317" s="76">
        <f>DATE(YEAR(F317),MONTH(F317),1)</f>
        <v>39934</v>
      </c>
      <c r="AN317" s="146">
        <f t="shared" si="257"/>
        <v>14.769444444444444</v>
      </c>
      <c r="AP317" s="60"/>
      <c r="AQ317" s="60"/>
      <c r="AU317" s="60"/>
      <c r="AV317" s="60"/>
    </row>
    <row r="318" spans="1:48" x14ac:dyDescent="0.2">
      <c r="A318" s="82">
        <v>314</v>
      </c>
      <c r="B318" s="82" t="s">
        <v>1410</v>
      </c>
      <c r="C318" s="83"/>
      <c r="D318" s="84" t="s">
        <v>112</v>
      </c>
      <c r="E318" s="85" t="s">
        <v>1115</v>
      </c>
      <c r="F318" s="86">
        <v>43704</v>
      </c>
      <c r="G318" s="86" t="s">
        <v>36</v>
      </c>
      <c r="H318" s="89"/>
      <c r="I318" s="89">
        <v>0.19</v>
      </c>
      <c r="J318" s="84"/>
      <c r="K318" s="84"/>
      <c r="L318" s="87">
        <v>379431.36</v>
      </c>
      <c r="M318" s="87"/>
      <c r="N318" s="87">
        <v>379431.36</v>
      </c>
      <c r="O318" s="84">
        <v>187241.57962520549</v>
      </c>
      <c r="P318" s="84">
        <v>72091.958400000003</v>
      </c>
      <c r="Q318" s="84">
        <f t="shared" si="255"/>
        <v>259333.53802520549</v>
      </c>
      <c r="R318" s="84">
        <v>120097.8219747945</v>
      </c>
      <c r="S318" s="87">
        <f t="shared" si="256"/>
        <v>192189.7803747945</v>
      </c>
      <c r="T318" s="150">
        <v>5</v>
      </c>
      <c r="U318" s="69">
        <v>365</v>
      </c>
      <c r="V318" s="70"/>
      <c r="W318" s="71">
        <v>31.476712328767121</v>
      </c>
      <c r="X318" s="76">
        <f t="shared" ref="X318:X319" si="317">DATE(YEAR(F318),MONTH(F318),1)</f>
        <v>43678</v>
      </c>
      <c r="AF318" s="132" t="s">
        <v>3114</v>
      </c>
      <c r="AG318" s="60">
        <f>MATCH(AF318,'Cat-4'!$A:$A,0)</f>
        <v>844</v>
      </c>
      <c r="AH318" s="60">
        <f>MATCH(X318,'Cat-4'!$1:$1,0)</f>
        <v>92</v>
      </c>
      <c r="AI318" s="60">
        <f>INDEX('Cat-4'!$1:$1048576,Working!AG318,Working!AH318)</f>
        <v>131.9</v>
      </c>
      <c r="AJ318" s="60">
        <f>MATCH($AJ$3,'Cat-4'!$1:$1,0)</f>
        <v>144</v>
      </c>
      <c r="AK318" s="60">
        <f>INDEX('Cat-4'!$1:$1048576,Working!AG318,Working!AJ318)</f>
        <v>160.30000000000001</v>
      </c>
      <c r="AL318" s="146">
        <f t="shared" ref="AL318:AL319" si="318">AK318/AI318</f>
        <v>1.2153146322971948</v>
      </c>
      <c r="AM318" s="152">
        <f t="shared" ref="AM318:AM319" si="319">AL318</f>
        <v>1.2153146322971948</v>
      </c>
      <c r="AN318" s="146">
        <f t="shared" si="257"/>
        <v>4.4666666666666668</v>
      </c>
      <c r="AO318" s="169">
        <f>INDEX('EL&amp;SV'!$C$4:$G$50,MATCH(AF318,'EL&amp;SV'!$G$4:$G$50,0),MATCH(IF(P318&gt;5000000,"A",IF(N318&gt;2000000,"B",IF(N318&gt;500000,"C","D"))),'EL&amp;SV'!$C$4:$G$4,0))</f>
        <v>6</v>
      </c>
      <c r="AP318" s="171">
        <f>INDEX('EL&amp;SV'!$G$4:$K$50,MATCH(AF318,'EL&amp;SV'!$G$4:$G$50,0),MATCH(IF(N318&gt;5000000,"A",IF(N318&gt;2000000,"B",IF(N318&gt;500000,"C","D"))),'EL&amp;SV'!$G$4:$K$4,0))</f>
        <v>0.95</v>
      </c>
      <c r="AQ318" s="153">
        <f t="shared" ref="AQ318:AQ319" si="320">AM318*N318</f>
        <v>461128.48376042454</v>
      </c>
      <c r="AR318" s="153">
        <f t="shared" ref="AR318:AR319" si="321">AQ318*(AP318/AO318)*(IF(AN318&gt;AO318,AO318,AN318))</f>
        <v>326120.31101501134</v>
      </c>
      <c r="AS318" s="153">
        <f t="shared" ref="AS318:AS319" si="322">AQ318-AR318</f>
        <v>135008.17274541321</v>
      </c>
      <c r="AT318" s="60">
        <v>0.75</v>
      </c>
      <c r="AU318" s="153">
        <f t="shared" ref="AU318:AU319" si="323">AT318*AS318</f>
        <v>101256.1295590599</v>
      </c>
      <c r="AV318" s="153">
        <f t="shared" ref="AV318:AV319" si="324">IF((AQ318*(1-AP318))&gt;AU318,(AQ318*(1-AP318)),AU318)</f>
        <v>101256.1295590599</v>
      </c>
    </row>
    <row r="319" spans="1:48" x14ac:dyDescent="0.2">
      <c r="A319" s="82">
        <v>315</v>
      </c>
      <c r="B319" s="82" t="s">
        <v>1410</v>
      </c>
      <c r="C319" s="83"/>
      <c r="D319" s="84" t="s">
        <v>112</v>
      </c>
      <c r="E319" s="85" t="s">
        <v>1281</v>
      </c>
      <c r="F319" s="86">
        <v>44588</v>
      </c>
      <c r="G319" s="86" t="s">
        <v>38</v>
      </c>
      <c r="H319" s="89"/>
      <c r="I319" s="89">
        <v>0.19</v>
      </c>
      <c r="J319" s="84"/>
      <c r="K319" s="84"/>
      <c r="L319" s="87">
        <v>377752.18</v>
      </c>
      <c r="M319" s="87"/>
      <c r="N319" s="87">
        <v>377752.18</v>
      </c>
      <c r="O319" s="84">
        <v>12584.839750136985</v>
      </c>
      <c r="P319" s="84">
        <v>71772.914199999999</v>
      </c>
      <c r="Q319" s="84">
        <f t="shared" si="255"/>
        <v>84357.75395013699</v>
      </c>
      <c r="R319" s="84">
        <v>293394.42604986299</v>
      </c>
      <c r="S319" s="87">
        <f t="shared" si="256"/>
        <v>365167.34024986299</v>
      </c>
      <c r="T319" s="150">
        <v>5</v>
      </c>
      <c r="U319" s="69">
        <v>365</v>
      </c>
      <c r="V319" s="70"/>
      <c r="W319" s="71">
        <v>31.476712328767121</v>
      </c>
      <c r="X319" s="76">
        <f t="shared" si="317"/>
        <v>44562</v>
      </c>
      <c r="AF319" s="132" t="s">
        <v>2920</v>
      </c>
      <c r="AG319" s="60">
        <f>MATCH(AF319,'Cat-4'!$A:$A,0)</f>
        <v>747</v>
      </c>
      <c r="AH319" s="60">
        <f>MATCH(X319,'Cat-4'!$1:$1,0)</f>
        <v>121</v>
      </c>
      <c r="AI319" s="60">
        <f>INDEX('Cat-4'!$1:$1048576,Working!AG319,Working!AH319)</f>
        <v>130.19999999999999</v>
      </c>
      <c r="AJ319" s="60">
        <f>MATCH($AJ$3,'Cat-4'!$1:$1,0)</f>
        <v>144</v>
      </c>
      <c r="AK319" s="60">
        <f>INDEX('Cat-4'!$1:$1048576,Working!AG319,Working!AJ319)</f>
        <v>130.19999999999999</v>
      </c>
      <c r="AL319" s="146">
        <f t="shared" si="318"/>
        <v>1</v>
      </c>
      <c r="AM319" s="152">
        <f t="shared" si="319"/>
        <v>1</v>
      </c>
      <c r="AN319" s="146">
        <f t="shared" si="257"/>
        <v>2.0499999999999998</v>
      </c>
      <c r="AO319" s="169">
        <f>INDEX('EL&amp;SV'!$C$4:$G$50,MATCH(AF319,'EL&amp;SV'!$G$4:$G$50,0),MATCH(IF(P319&gt;5000000,"A",IF(N319&gt;2000000,"B",IF(N319&gt;500000,"C","D"))),'EL&amp;SV'!$C$4:$G$4,0))</f>
        <v>8</v>
      </c>
      <c r="AP319" s="171">
        <f>INDEX('EL&amp;SV'!$G$4:$K$50,MATCH(AF319,'EL&amp;SV'!$G$4:$G$50,0),MATCH(IF(N319&gt;5000000,"A",IF(N319&gt;2000000,"B",IF(N319&gt;500000,"C","D"))),'EL&amp;SV'!$G$4:$K$4,0))</f>
        <v>1</v>
      </c>
      <c r="AQ319" s="153">
        <f t="shared" si="320"/>
        <v>377752.18</v>
      </c>
      <c r="AR319" s="153">
        <f t="shared" si="321"/>
        <v>96798.996124999991</v>
      </c>
      <c r="AS319" s="153">
        <f t="shared" si="322"/>
        <v>280953.18387499999</v>
      </c>
      <c r="AT319" s="60">
        <v>0.75</v>
      </c>
      <c r="AU319" s="153">
        <f t="shared" si="323"/>
        <v>210714.88790624999</v>
      </c>
      <c r="AV319" s="153">
        <f t="shared" si="324"/>
        <v>210714.88790624999</v>
      </c>
    </row>
    <row r="320" spans="1:48" hidden="1" x14ac:dyDescent="0.25">
      <c r="A320" s="82">
        <v>316</v>
      </c>
      <c r="B320" s="82" t="s">
        <v>1409</v>
      </c>
      <c r="C320" s="83"/>
      <c r="D320" s="84" t="s">
        <v>28</v>
      </c>
      <c r="E320" s="85" t="s">
        <v>177</v>
      </c>
      <c r="F320" s="86">
        <v>40787</v>
      </c>
      <c r="G320" s="86" t="s">
        <v>1351</v>
      </c>
      <c r="H320" s="89"/>
      <c r="I320" s="89">
        <v>0</v>
      </c>
      <c r="J320" s="84"/>
      <c r="K320" s="84"/>
      <c r="L320" s="87">
        <v>371022</v>
      </c>
      <c r="M320" s="87"/>
      <c r="N320" s="87">
        <v>371022</v>
      </c>
      <c r="O320" s="84">
        <v>0</v>
      </c>
      <c r="P320" s="84">
        <v>0</v>
      </c>
      <c r="Q320" s="84">
        <f t="shared" si="255"/>
        <v>0</v>
      </c>
      <c r="R320" s="84">
        <v>371022</v>
      </c>
      <c r="S320" s="87">
        <f t="shared" si="256"/>
        <v>371022</v>
      </c>
      <c r="T320" s="85" t="s">
        <v>1290</v>
      </c>
      <c r="U320" s="69">
        <v>365</v>
      </c>
      <c r="V320" s="70"/>
      <c r="W320" s="71">
        <v>31.476712328767121</v>
      </c>
      <c r="X320" s="76">
        <f>DATE(YEAR(F320),MONTH(F320),1)</f>
        <v>40787</v>
      </c>
      <c r="AN320" s="146">
        <f t="shared" si="257"/>
        <v>12.455555555555556</v>
      </c>
      <c r="AP320" s="60"/>
      <c r="AQ320" s="60"/>
      <c r="AU320" s="60"/>
      <c r="AV320" s="60"/>
    </row>
    <row r="321" spans="1:48" x14ac:dyDescent="0.2">
      <c r="A321" s="82">
        <v>317</v>
      </c>
      <c r="B321" s="82" t="s">
        <v>1410</v>
      </c>
      <c r="C321" s="83"/>
      <c r="D321" s="84" t="s">
        <v>112</v>
      </c>
      <c r="E321" s="85" t="s">
        <v>1225</v>
      </c>
      <c r="F321" s="86">
        <v>44583</v>
      </c>
      <c r="G321" s="86" t="s">
        <v>38</v>
      </c>
      <c r="H321" s="89"/>
      <c r="I321" s="89">
        <v>9.5000000000000001E-2</v>
      </c>
      <c r="J321" s="84"/>
      <c r="K321" s="84"/>
      <c r="L321" s="87">
        <v>367577.74</v>
      </c>
      <c r="M321" s="87"/>
      <c r="N321" s="87">
        <v>367577.74</v>
      </c>
      <c r="O321" s="84">
        <v>6601.2933854794528</v>
      </c>
      <c r="P321" s="84">
        <v>34919.885300000002</v>
      </c>
      <c r="Q321" s="84">
        <f t="shared" si="255"/>
        <v>41521.178685479455</v>
      </c>
      <c r="R321" s="84">
        <v>326056.56131452054</v>
      </c>
      <c r="S321" s="87">
        <f t="shared" si="256"/>
        <v>360976.44661452057</v>
      </c>
      <c r="T321" s="150">
        <v>10</v>
      </c>
      <c r="U321" s="69">
        <v>365</v>
      </c>
      <c r="V321" s="70"/>
      <c r="W321" s="71">
        <v>31.561643835616437</v>
      </c>
      <c r="X321" s="76">
        <f t="shared" ref="X321:X324" si="325">DATE(YEAR(F321),MONTH(F321),1)</f>
        <v>44562</v>
      </c>
      <c r="AF321" s="132" t="s">
        <v>2736</v>
      </c>
      <c r="AG321" s="60">
        <f>MATCH(AF321,'Cat-4'!$A:$A,0)</f>
        <v>654</v>
      </c>
      <c r="AH321" s="60">
        <f>MATCH(X321,'Cat-4'!$1:$1,0)</f>
        <v>121</v>
      </c>
      <c r="AI321" s="60">
        <f>INDEX('Cat-4'!$1:$1048576,Working!AG321,Working!AH321)</f>
        <v>109.2</v>
      </c>
      <c r="AJ321" s="60">
        <f>MATCH($AJ$3,'Cat-4'!$1:$1,0)</f>
        <v>144</v>
      </c>
      <c r="AK321" s="60">
        <f>INDEX('Cat-4'!$1:$1048576,Working!AG321,Working!AJ321)</f>
        <v>113.8</v>
      </c>
      <c r="AL321" s="146">
        <f t="shared" ref="AL321:AL324" si="326">AK321/AI321</f>
        <v>1.042124542124542</v>
      </c>
      <c r="AM321" s="152">
        <f t="shared" ref="AM321:AM324" si="327">AL321</f>
        <v>1.042124542124542</v>
      </c>
      <c r="AN321" s="146">
        <f t="shared" si="257"/>
        <v>2.0638888888888891</v>
      </c>
      <c r="AO321" s="169">
        <f>INDEX('EL&amp;SV'!$C$4:$G$50,MATCH(AF321,'EL&amp;SV'!$G$4:$G$50,0),MATCH(IF(P321&gt;5000000,"A",IF(N321&gt;2000000,"B",IF(N321&gt;500000,"C","D"))),'EL&amp;SV'!$C$4:$G$4,0))</f>
        <v>6</v>
      </c>
      <c r="AP321" s="171">
        <f>INDEX('EL&amp;SV'!$G$4:$K$50,MATCH(AF321,'EL&amp;SV'!$G$4:$G$50,0),MATCH(IF(N321&gt;5000000,"A",IF(N321&gt;2000000,"B",IF(N321&gt;500000,"C","D"))),'EL&amp;SV'!$G$4:$K$4,0))</f>
        <v>1</v>
      </c>
      <c r="AQ321" s="153">
        <f t="shared" ref="AQ321:AQ324" si="328">AM321*N321</f>
        <v>383061.78399267391</v>
      </c>
      <c r="AR321" s="153">
        <f t="shared" ref="AR321:AR324" si="329">AQ321*(AP321/AO321)*(IF(AN321&gt;AO321,AO321,AN321))</f>
        <v>131766.15995673923</v>
      </c>
      <c r="AS321" s="153">
        <f t="shared" ref="AS321:AS324" si="330">AQ321-AR321</f>
        <v>251295.62403593468</v>
      </c>
      <c r="AT321" s="60">
        <v>0.75</v>
      </c>
      <c r="AU321" s="153">
        <f t="shared" ref="AU321:AU324" si="331">AT321*AS321</f>
        <v>188471.71802695101</v>
      </c>
      <c r="AV321" s="153">
        <f t="shared" ref="AV321:AV324" si="332">IF((AQ321*(1-AP321))&gt;AU321,(AQ321*(1-AP321)),AU321)</f>
        <v>188471.71802695101</v>
      </c>
    </row>
    <row r="322" spans="1:48" x14ac:dyDescent="0.2">
      <c r="A322" s="82">
        <v>318</v>
      </c>
      <c r="B322" s="82" t="s">
        <v>1410</v>
      </c>
      <c r="C322" s="83"/>
      <c r="D322" s="84" t="s">
        <v>112</v>
      </c>
      <c r="E322" s="85" t="s">
        <v>1226</v>
      </c>
      <c r="F322" s="86">
        <v>44583</v>
      </c>
      <c r="G322" s="86" t="s">
        <v>38</v>
      </c>
      <c r="H322" s="89"/>
      <c r="I322" s="89">
        <v>9.5000000000000001E-2</v>
      </c>
      <c r="J322" s="84"/>
      <c r="K322" s="84"/>
      <c r="L322" s="87">
        <v>367577.74</v>
      </c>
      <c r="M322" s="87"/>
      <c r="N322" s="87">
        <v>367577.74</v>
      </c>
      <c r="O322" s="84">
        <v>6601.2933854794528</v>
      </c>
      <c r="P322" s="84">
        <v>34919.885300000002</v>
      </c>
      <c r="Q322" s="84">
        <f t="shared" si="255"/>
        <v>41521.178685479455</v>
      </c>
      <c r="R322" s="84">
        <v>326056.56131452054</v>
      </c>
      <c r="S322" s="87">
        <f t="shared" si="256"/>
        <v>360976.44661452057</v>
      </c>
      <c r="T322" s="150">
        <v>10</v>
      </c>
      <c r="U322" s="69">
        <v>365</v>
      </c>
      <c r="V322" s="70"/>
      <c r="W322" s="71">
        <v>31.578082191780823</v>
      </c>
      <c r="X322" s="76">
        <f t="shared" si="325"/>
        <v>44562</v>
      </c>
      <c r="AF322" s="132" t="s">
        <v>2736</v>
      </c>
      <c r="AG322" s="60">
        <f>MATCH(AF322,'Cat-4'!$A:$A,0)</f>
        <v>654</v>
      </c>
      <c r="AH322" s="60">
        <f>MATCH(X322,'Cat-4'!$1:$1,0)</f>
        <v>121</v>
      </c>
      <c r="AI322" s="60">
        <f>INDEX('Cat-4'!$1:$1048576,Working!AG322,Working!AH322)</f>
        <v>109.2</v>
      </c>
      <c r="AJ322" s="60">
        <f>MATCH($AJ$3,'Cat-4'!$1:$1,0)</f>
        <v>144</v>
      </c>
      <c r="AK322" s="60">
        <f>INDEX('Cat-4'!$1:$1048576,Working!AG322,Working!AJ322)</f>
        <v>113.8</v>
      </c>
      <c r="AL322" s="146">
        <f t="shared" si="326"/>
        <v>1.042124542124542</v>
      </c>
      <c r="AM322" s="152">
        <f t="shared" si="327"/>
        <v>1.042124542124542</v>
      </c>
      <c r="AN322" s="146">
        <f t="shared" si="257"/>
        <v>2.0638888888888891</v>
      </c>
      <c r="AO322" s="169">
        <f>INDEX('EL&amp;SV'!$C$4:$G$50,MATCH(AF322,'EL&amp;SV'!$G$4:$G$50,0),MATCH(IF(P322&gt;5000000,"A",IF(N322&gt;2000000,"B",IF(N322&gt;500000,"C","D"))),'EL&amp;SV'!$C$4:$G$4,0))</f>
        <v>6</v>
      </c>
      <c r="AP322" s="171">
        <f>INDEX('EL&amp;SV'!$G$4:$K$50,MATCH(AF322,'EL&amp;SV'!$G$4:$G$50,0),MATCH(IF(N322&gt;5000000,"A",IF(N322&gt;2000000,"B",IF(N322&gt;500000,"C","D"))),'EL&amp;SV'!$G$4:$K$4,0))</f>
        <v>1</v>
      </c>
      <c r="AQ322" s="153">
        <f t="shared" si="328"/>
        <v>383061.78399267391</v>
      </c>
      <c r="AR322" s="153">
        <f t="shared" si="329"/>
        <v>131766.15995673923</v>
      </c>
      <c r="AS322" s="153">
        <f t="shared" si="330"/>
        <v>251295.62403593468</v>
      </c>
      <c r="AT322" s="60">
        <v>0.75</v>
      </c>
      <c r="AU322" s="153">
        <f t="shared" si="331"/>
        <v>188471.71802695101</v>
      </c>
      <c r="AV322" s="153">
        <f t="shared" si="332"/>
        <v>188471.71802695101</v>
      </c>
    </row>
    <row r="323" spans="1:48" x14ac:dyDescent="0.2">
      <c r="A323" s="82">
        <v>319</v>
      </c>
      <c r="B323" s="82" t="s">
        <v>1410</v>
      </c>
      <c r="C323" s="83"/>
      <c r="D323" s="84" t="s">
        <v>112</v>
      </c>
      <c r="E323" s="85" t="s">
        <v>1217</v>
      </c>
      <c r="F323" s="86">
        <v>44399</v>
      </c>
      <c r="G323" s="86" t="s">
        <v>38</v>
      </c>
      <c r="H323" s="89"/>
      <c r="I323" s="89">
        <v>0.31666666666666665</v>
      </c>
      <c r="J323" s="84"/>
      <c r="K323" s="84"/>
      <c r="L323" s="87">
        <v>364620</v>
      </c>
      <c r="M323" s="87"/>
      <c r="N323" s="87">
        <v>364620</v>
      </c>
      <c r="O323" s="84">
        <v>80033.257534246572</v>
      </c>
      <c r="P323" s="84">
        <v>115463</v>
      </c>
      <c r="Q323" s="84">
        <f t="shared" si="255"/>
        <v>195496.25753424657</v>
      </c>
      <c r="R323" s="84">
        <v>169123.74246575343</v>
      </c>
      <c r="S323" s="87">
        <f t="shared" si="256"/>
        <v>284586.74246575346</v>
      </c>
      <c r="T323" s="150">
        <v>3</v>
      </c>
      <c r="U323" s="69">
        <v>365</v>
      </c>
      <c r="V323" s="70"/>
      <c r="W323" s="71">
        <v>31.517808219178082</v>
      </c>
      <c r="X323" s="76">
        <f t="shared" si="325"/>
        <v>44378</v>
      </c>
      <c r="AF323" s="132" t="s">
        <v>3114</v>
      </c>
      <c r="AG323" s="60">
        <f>MATCH(AF323,'Cat-4'!$A:$A,0)</f>
        <v>844</v>
      </c>
      <c r="AH323" s="60">
        <f>MATCH(X323,'Cat-4'!$1:$1,0)</f>
        <v>115</v>
      </c>
      <c r="AI323" s="60">
        <f>INDEX('Cat-4'!$1:$1048576,Working!AG323,Working!AH323)</f>
        <v>146.19999999999999</v>
      </c>
      <c r="AJ323" s="60">
        <f>MATCH($AJ$3,'Cat-4'!$1:$1,0)</f>
        <v>144</v>
      </c>
      <c r="AK323" s="60">
        <f>INDEX('Cat-4'!$1:$1048576,Working!AG323,Working!AJ323)</f>
        <v>160.30000000000001</v>
      </c>
      <c r="AL323" s="146">
        <f t="shared" si="326"/>
        <v>1.0964432284541725</v>
      </c>
      <c r="AM323" s="152">
        <f t="shared" si="327"/>
        <v>1.0964432284541725</v>
      </c>
      <c r="AN323" s="146">
        <f t="shared" si="257"/>
        <v>2.5638888888888891</v>
      </c>
      <c r="AO323" s="169">
        <f>INDEX('EL&amp;SV'!$C$4:$G$50,MATCH(AF323,'EL&amp;SV'!$G$4:$G$50,0),MATCH(IF(P323&gt;5000000,"A",IF(N323&gt;2000000,"B",IF(N323&gt;500000,"C","D"))),'EL&amp;SV'!$C$4:$G$4,0))</f>
        <v>6</v>
      </c>
      <c r="AP323" s="171">
        <f>INDEX('EL&amp;SV'!$G$4:$K$50,MATCH(AF323,'EL&amp;SV'!$G$4:$G$50,0),MATCH(IF(N323&gt;5000000,"A",IF(N323&gt;2000000,"B",IF(N323&gt;500000,"C","D"))),'EL&amp;SV'!$G$4:$K$4,0))</f>
        <v>0.95</v>
      </c>
      <c r="AQ323" s="153">
        <f t="shared" si="328"/>
        <v>399785.1299589604</v>
      </c>
      <c r="AR323" s="153">
        <f t="shared" si="329"/>
        <v>162292.40333542335</v>
      </c>
      <c r="AS323" s="153">
        <f t="shared" si="330"/>
        <v>237492.72662353705</v>
      </c>
      <c r="AT323" s="60">
        <v>0.75</v>
      </c>
      <c r="AU323" s="153">
        <f t="shared" si="331"/>
        <v>178119.54496765279</v>
      </c>
      <c r="AV323" s="153">
        <f t="shared" si="332"/>
        <v>178119.54496765279</v>
      </c>
    </row>
    <row r="324" spans="1:48" x14ac:dyDescent="0.2">
      <c r="A324" s="82">
        <v>320</v>
      </c>
      <c r="B324" s="82" t="s">
        <v>1410</v>
      </c>
      <c r="C324" s="83"/>
      <c r="D324" s="84" t="s">
        <v>112</v>
      </c>
      <c r="E324" s="85" t="s">
        <v>1092</v>
      </c>
      <c r="F324" s="86">
        <v>42847</v>
      </c>
      <c r="G324" s="86" t="s">
        <v>29</v>
      </c>
      <c r="H324" s="89"/>
      <c r="I324" s="89">
        <v>0.19</v>
      </c>
      <c r="J324" s="84"/>
      <c r="K324" s="84"/>
      <c r="L324" s="87">
        <v>363229.65</v>
      </c>
      <c r="M324" s="87"/>
      <c r="N324" s="87">
        <v>363229.65</v>
      </c>
      <c r="O324" s="84">
        <v>344520.83515068493</v>
      </c>
      <c r="P324" s="84">
        <v>547.33234931509287</v>
      </c>
      <c r="Q324" s="84">
        <f t="shared" si="255"/>
        <v>345068.16750000004</v>
      </c>
      <c r="R324" s="84">
        <v>18161.482499999984</v>
      </c>
      <c r="S324" s="87">
        <f t="shared" si="256"/>
        <v>18708.814849315095</v>
      </c>
      <c r="T324" s="150">
        <v>5</v>
      </c>
      <c r="U324" s="69">
        <v>365</v>
      </c>
      <c r="V324" s="70"/>
      <c r="W324" s="71">
        <v>31.772602739726025</v>
      </c>
      <c r="X324" s="76">
        <f t="shared" si="325"/>
        <v>42826</v>
      </c>
      <c r="AF324" s="132" t="s">
        <v>2708</v>
      </c>
      <c r="AG324" s="60">
        <f>MATCH(AF324,'Cat-4'!$A:$A,0)</f>
        <v>640</v>
      </c>
      <c r="AH324" s="60">
        <f>MATCH(X324,'Cat-4'!$1:$1,0)</f>
        <v>64</v>
      </c>
      <c r="AI324" s="60">
        <f>INDEX('Cat-4'!$1:$1048576,Working!AG324,Working!AH324)</f>
        <v>105.4</v>
      </c>
      <c r="AJ324" s="60">
        <f>MATCH($AJ$3,'Cat-4'!$1:$1,0)</f>
        <v>144</v>
      </c>
      <c r="AK324" s="60">
        <f>INDEX('Cat-4'!$1:$1048576,Working!AG324,Working!AJ324)</f>
        <v>114.8</v>
      </c>
      <c r="AL324" s="146">
        <f t="shared" si="326"/>
        <v>1.0891840607210626</v>
      </c>
      <c r="AM324" s="152">
        <f t="shared" si="327"/>
        <v>1.0891840607210626</v>
      </c>
      <c r="AN324" s="146">
        <f t="shared" si="257"/>
        <v>6.8138888888888891</v>
      </c>
      <c r="AO324" s="169">
        <f>INDEX('EL&amp;SV'!$C$4:$G$50,MATCH(AF324,'EL&amp;SV'!$G$4:$G$50,0),MATCH(IF(P324&gt;5000000,"A",IF(N324&gt;2000000,"B",IF(N324&gt;500000,"C","D"))),'EL&amp;SV'!$C$4:$G$4,0))</f>
        <v>5</v>
      </c>
      <c r="AP324" s="171">
        <f>INDEX('EL&amp;SV'!$G$4:$K$50,MATCH(AF324,'EL&amp;SV'!$G$4:$G$50,0),MATCH(IF(N324&gt;5000000,"A",IF(N324&gt;2000000,"B",IF(N324&gt;500000,"C","D"))),'EL&amp;SV'!$G$4:$K$4,0))</f>
        <v>1</v>
      </c>
      <c r="AQ324" s="153">
        <f t="shared" si="328"/>
        <v>395623.94516129035</v>
      </c>
      <c r="AR324" s="153">
        <f t="shared" si="329"/>
        <v>395623.94516129041</v>
      </c>
      <c r="AS324" s="153">
        <f t="shared" si="330"/>
        <v>0</v>
      </c>
      <c r="AT324" s="60">
        <v>0.75</v>
      </c>
      <c r="AU324" s="153">
        <f t="shared" si="331"/>
        <v>0</v>
      </c>
      <c r="AV324" s="153">
        <f t="shared" si="332"/>
        <v>0</v>
      </c>
    </row>
    <row r="325" spans="1:48" hidden="1" x14ac:dyDescent="0.25">
      <c r="A325" s="82">
        <v>321</v>
      </c>
      <c r="B325" s="82" t="s">
        <v>1409</v>
      </c>
      <c r="C325" s="83"/>
      <c r="D325" s="84" t="s">
        <v>28</v>
      </c>
      <c r="E325" s="85" t="s">
        <v>189</v>
      </c>
      <c r="F325" s="86">
        <v>40841</v>
      </c>
      <c r="G325" s="86" t="s">
        <v>1351</v>
      </c>
      <c r="H325" s="89"/>
      <c r="I325" s="89">
        <v>0</v>
      </c>
      <c r="J325" s="84"/>
      <c r="K325" s="84"/>
      <c r="L325" s="87">
        <v>362258</v>
      </c>
      <c r="M325" s="87"/>
      <c r="N325" s="87">
        <v>362258</v>
      </c>
      <c r="O325" s="84">
        <v>0</v>
      </c>
      <c r="P325" s="84">
        <v>0</v>
      </c>
      <c r="Q325" s="84">
        <f t="shared" ref="Q325:Q388" si="333">O325+P325</f>
        <v>0</v>
      </c>
      <c r="R325" s="84">
        <v>362258</v>
      </c>
      <c r="S325" s="87">
        <f t="shared" ref="S325:S388" si="334">L325-O325</f>
        <v>362258</v>
      </c>
      <c r="T325" s="85" t="s">
        <v>1290</v>
      </c>
      <c r="U325" s="69">
        <v>365</v>
      </c>
      <c r="V325" s="70"/>
      <c r="W325" s="71">
        <v>31.772602739726025</v>
      </c>
      <c r="X325" s="76">
        <f>DATE(YEAR(F325),MONTH(F325),1)</f>
        <v>40817</v>
      </c>
      <c r="AN325" s="146">
        <f t="shared" si="257"/>
        <v>12.305555555555555</v>
      </c>
      <c r="AP325" s="60"/>
      <c r="AQ325" s="60"/>
      <c r="AU325" s="60"/>
      <c r="AV325" s="60"/>
    </row>
    <row r="326" spans="1:48" x14ac:dyDescent="0.2">
      <c r="A326" s="82">
        <v>322</v>
      </c>
      <c r="B326" s="82" t="s">
        <v>1410</v>
      </c>
      <c r="C326" s="83"/>
      <c r="D326" s="84" t="s">
        <v>112</v>
      </c>
      <c r="E326" s="85" t="s">
        <v>1030</v>
      </c>
      <c r="F326" s="86">
        <v>42460</v>
      </c>
      <c r="G326" s="86" t="s">
        <v>25</v>
      </c>
      <c r="H326" s="89"/>
      <c r="I326" s="89">
        <v>6.3333333333333325E-2</v>
      </c>
      <c r="J326" s="84"/>
      <c r="K326" s="84"/>
      <c r="L326" s="87">
        <v>354144</v>
      </c>
      <c r="M326" s="87"/>
      <c r="N326" s="87">
        <v>354144</v>
      </c>
      <c r="O326" s="84">
        <v>134636.16964383557</v>
      </c>
      <c r="P326" s="84">
        <v>22429.119999999995</v>
      </c>
      <c r="Q326" s="84">
        <f t="shared" si="333"/>
        <v>157065.28964383557</v>
      </c>
      <c r="R326" s="84">
        <v>197078.71035616443</v>
      </c>
      <c r="S326" s="87">
        <f t="shared" si="334"/>
        <v>219507.83035616443</v>
      </c>
      <c r="T326" s="150">
        <v>15</v>
      </c>
      <c r="U326" s="69">
        <v>365</v>
      </c>
      <c r="V326" s="70"/>
      <c r="W326" s="71">
        <v>31.841095890410958</v>
      </c>
      <c r="X326" s="76">
        <f t="shared" ref="X326:X328" si="335">DATE(YEAR(F326),MONTH(F326),1)</f>
        <v>42430</v>
      </c>
      <c r="AF326" s="132" t="s">
        <v>2708</v>
      </c>
      <c r="AG326" s="60">
        <f>MATCH(AF326,'Cat-4'!$A:$A,0)</f>
        <v>640</v>
      </c>
      <c r="AH326" s="60">
        <f>MATCH(X326,'Cat-4'!$1:$1,0)</f>
        <v>51</v>
      </c>
      <c r="AI326" s="60">
        <f>INDEX('Cat-4'!$1:$1048576,Working!AG326,Working!AH326)</f>
        <v>104.7</v>
      </c>
      <c r="AJ326" s="60">
        <f>MATCH($AJ$3,'Cat-4'!$1:$1,0)</f>
        <v>144</v>
      </c>
      <c r="AK326" s="60">
        <f>INDEX('Cat-4'!$1:$1048576,Working!AG326,Working!AJ326)</f>
        <v>114.8</v>
      </c>
      <c r="AL326" s="146">
        <f t="shared" ref="AL326:AL328" si="336">AK326/AI326</f>
        <v>1.096466093600764</v>
      </c>
      <c r="AM326" s="152">
        <f t="shared" ref="AM326:AM328" si="337">AL326</f>
        <v>1.096466093600764</v>
      </c>
      <c r="AN326" s="146">
        <f t="shared" ref="AN326:AN389" si="338">YEARFRAC(F326,$AN$3)</f>
        <v>7.875</v>
      </c>
      <c r="AO326" s="169">
        <f>INDEX('EL&amp;SV'!$C$4:$G$50,MATCH(AF326,'EL&amp;SV'!$G$4:$G$50,0),MATCH(IF(P326&gt;5000000,"A",IF(N326&gt;2000000,"B",IF(N326&gt;500000,"C","D"))),'EL&amp;SV'!$C$4:$G$4,0))</f>
        <v>5</v>
      </c>
      <c r="AP326" s="171">
        <f>INDEX('EL&amp;SV'!$G$4:$K$50,MATCH(AF326,'EL&amp;SV'!$G$4:$G$50,0),MATCH(IF(N326&gt;5000000,"A",IF(N326&gt;2000000,"B",IF(N326&gt;500000,"C","D"))),'EL&amp;SV'!$G$4:$K$4,0))</f>
        <v>1</v>
      </c>
      <c r="AQ326" s="153">
        <f t="shared" ref="AQ326:AQ328" si="339">AM326*N326</f>
        <v>388306.88825214893</v>
      </c>
      <c r="AR326" s="153">
        <f t="shared" ref="AR326:AR328" si="340">AQ326*(AP326/AO326)*(IF(AN326&gt;AO326,AO326,AN326))</f>
        <v>388306.88825214893</v>
      </c>
      <c r="AS326" s="153">
        <f t="shared" ref="AS326:AS328" si="341">AQ326-AR326</f>
        <v>0</v>
      </c>
      <c r="AT326" s="60">
        <v>0.75</v>
      </c>
      <c r="AU326" s="153">
        <f t="shared" ref="AU326:AU328" si="342">AT326*AS326</f>
        <v>0</v>
      </c>
      <c r="AV326" s="153">
        <f t="shared" ref="AV326:AV328" si="343">IF((AQ326*(1-AP326))&gt;AU326,(AQ326*(1-AP326)),AU326)</f>
        <v>0</v>
      </c>
    </row>
    <row r="327" spans="1:48" x14ac:dyDescent="0.2">
      <c r="A327" s="82">
        <v>323</v>
      </c>
      <c r="B327" s="82" t="s">
        <v>1410</v>
      </c>
      <c r="C327" s="83"/>
      <c r="D327" s="84" t="s">
        <v>112</v>
      </c>
      <c r="E327" s="85" t="s">
        <v>1154</v>
      </c>
      <c r="F327" s="86">
        <v>43809</v>
      </c>
      <c r="G327" s="86" t="s">
        <v>36</v>
      </c>
      <c r="H327" s="89"/>
      <c r="I327" s="89">
        <v>6.3333333333333325E-2</v>
      </c>
      <c r="J327" s="84"/>
      <c r="K327" s="84"/>
      <c r="L327" s="87">
        <v>354000</v>
      </c>
      <c r="M327" s="87"/>
      <c r="N327" s="87">
        <v>354000</v>
      </c>
      <c r="O327" s="84">
        <v>51780.986301369849</v>
      </c>
      <c r="P327" s="84">
        <v>22419.999999999996</v>
      </c>
      <c r="Q327" s="84">
        <f t="shared" si="333"/>
        <v>74200.986301369849</v>
      </c>
      <c r="R327" s="84">
        <v>279799.01369863015</v>
      </c>
      <c r="S327" s="87">
        <f t="shared" si="334"/>
        <v>302219.01369863015</v>
      </c>
      <c r="T327" s="150">
        <v>15</v>
      </c>
      <c r="U327" s="69">
        <v>365</v>
      </c>
      <c r="V327" s="70"/>
      <c r="W327" s="71">
        <v>31.88219178082192</v>
      </c>
      <c r="X327" s="76">
        <f t="shared" si="335"/>
        <v>43800</v>
      </c>
      <c r="AF327" s="132" t="s">
        <v>2708</v>
      </c>
      <c r="AG327" s="60">
        <f>MATCH(AF327,'Cat-4'!$A:$A,0)</f>
        <v>640</v>
      </c>
      <c r="AH327" s="60">
        <f>MATCH(X327,'Cat-4'!$1:$1,0)</f>
        <v>96</v>
      </c>
      <c r="AI327" s="60">
        <f>INDEX('Cat-4'!$1:$1048576,Working!AG327,Working!AH327)</f>
        <v>97.8</v>
      </c>
      <c r="AJ327" s="60">
        <f>MATCH($AJ$3,'Cat-4'!$1:$1,0)</f>
        <v>144</v>
      </c>
      <c r="AK327" s="60">
        <f>INDEX('Cat-4'!$1:$1048576,Working!AG327,Working!AJ327)</f>
        <v>114.8</v>
      </c>
      <c r="AL327" s="146">
        <f t="shared" si="336"/>
        <v>1.1738241308793456</v>
      </c>
      <c r="AM327" s="152">
        <f t="shared" si="337"/>
        <v>1.1738241308793456</v>
      </c>
      <c r="AN327" s="146">
        <f t="shared" si="338"/>
        <v>4.1805555555555554</v>
      </c>
      <c r="AO327" s="169">
        <f>INDEX('EL&amp;SV'!$C$4:$G$50,MATCH(AF327,'EL&amp;SV'!$G$4:$G$50,0),MATCH(IF(P327&gt;5000000,"A",IF(N327&gt;2000000,"B",IF(N327&gt;500000,"C","D"))),'EL&amp;SV'!$C$4:$G$4,0))</f>
        <v>5</v>
      </c>
      <c r="AP327" s="171">
        <f>INDEX('EL&amp;SV'!$G$4:$K$50,MATCH(AF327,'EL&amp;SV'!$G$4:$G$50,0),MATCH(IF(N327&gt;5000000,"A",IF(N327&gt;2000000,"B",IF(N327&gt;500000,"C","D"))),'EL&amp;SV'!$G$4:$K$4,0))</f>
        <v>1</v>
      </c>
      <c r="AQ327" s="153">
        <f t="shared" si="339"/>
        <v>415533.74233128835</v>
      </c>
      <c r="AR327" s="153">
        <f t="shared" si="340"/>
        <v>347432.37900477165</v>
      </c>
      <c r="AS327" s="153">
        <f t="shared" si="341"/>
        <v>68101.363326516701</v>
      </c>
      <c r="AT327" s="60">
        <v>0.75</v>
      </c>
      <c r="AU327" s="153">
        <f t="shared" si="342"/>
        <v>51076.022494887526</v>
      </c>
      <c r="AV327" s="153">
        <f t="shared" si="343"/>
        <v>51076.022494887526</v>
      </c>
    </row>
    <row r="328" spans="1:48" x14ac:dyDescent="0.2">
      <c r="A328" s="82">
        <v>324</v>
      </c>
      <c r="B328" s="82" t="s">
        <v>1410</v>
      </c>
      <c r="C328" s="83"/>
      <c r="D328" s="84" t="s">
        <v>112</v>
      </c>
      <c r="E328" s="85"/>
      <c r="F328" s="86">
        <v>44560</v>
      </c>
      <c r="G328" s="86" t="s">
        <v>38</v>
      </c>
      <c r="H328" s="89"/>
      <c r="I328" s="89">
        <v>6.3333333333333325E-2</v>
      </c>
      <c r="J328" s="84"/>
      <c r="K328" s="84"/>
      <c r="L328" s="87">
        <v>354000</v>
      </c>
      <c r="M328" s="87"/>
      <c r="N328" s="87">
        <v>354000</v>
      </c>
      <c r="O328" s="84">
        <v>5651.0684931506839</v>
      </c>
      <c r="P328" s="84">
        <v>22419.999999999996</v>
      </c>
      <c r="Q328" s="84">
        <f t="shared" si="333"/>
        <v>28071.06849315068</v>
      </c>
      <c r="R328" s="84">
        <v>325928.9315068493</v>
      </c>
      <c r="S328" s="87">
        <f t="shared" si="334"/>
        <v>348348.9315068493</v>
      </c>
      <c r="T328" s="150">
        <v>15</v>
      </c>
      <c r="U328" s="69">
        <v>365</v>
      </c>
      <c r="V328" s="70"/>
      <c r="W328" s="71">
        <v>30.915068493150685</v>
      </c>
      <c r="X328" s="76">
        <f t="shared" si="335"/>
        <v>44531</v>
      </c>
      <c r="AF328" s="132" t="s">
        <v>3114</v>
      </c>
      <c r="AG328" s="60">
        <f>MATCH(AF328,'Cat-4'!$A:$A,0)</f>
        <v>844</v>
      </c>
      <c r="AH328" s="60">
        <f>MATCH(X328,'Cat-4'!$1:$1,0)</f>
        <v>120</v>
      </c>
      <c r="AI328" s="60">
        <f>INDEX('Cat-4'!$1:$1048576,Working!AG328,Working!AH328)</f>
        <v>154.30000000000001</v>
      </c>
      <c r="AJ328" s="60">
        <f>MATCH($AJ$3,'Cat-4'!$1:$1,0)</f>
        <v>144</v>
      </c>
      <c r="AK328" s="60">
        <f>INDEX('Cat-4'!$1:$1048576,Working!AG328,Working!AJ328)</f>
        <v>160.30000000000001</v>
      </c>
      <c r="AL328" s="146">
        <f t="shared" si="336"/>
        <v>1.0388852883992223</v>
      </c>
      <c r="AM328" s="152">
        <f t="shared" si="337"/>
        <v>1.0388852883992223</v>
      </c>
      <c r="AN328" s="146">
        <f t="shared" si="338"/>
        <v>2.125</v>
      </c>
      <c r="AO328" s="169">
        <f>INDEX('EL&amp;SV'!$C$4:$G$50,MATCH(AF328,'EL&amp;SV'!$G$4:$G$50,0),MATCH(IF(P328&gt;5000000,"A",IF(N328&gt;2000000,"B",IF(N328&gt;500000,"C","D"))),'EL&amp;SV'!$C$4:$G$4,0))</f>
        <v>6</v>
      </c>
      <c r="AP328" s="171">
        <f>INDEX('EL&amp;SV'!$G$4:$K$50,MATCH(AF328,'EL&amp;SV'!$G$4:$G$50,0),MATCH(IF(N328&gt;5000000,"A",IF(N328&gt;2000000,"B",IF(N328&gt;500000,"C","D"))),'EL&amp;SV'!$G$4:$K$4,0))</f>
        <v>0.95</v>
      </c>
      <c r="AQ328" s="153">
        <f t="shared" si="339"/>
        <v>367765.39209332468</v>
      </c>
      <c r="AR328" s="153">
        <f t="shared" si="340"/>
        <v>123737.73088139987</v>
      </c>
      <c r="AS328" s="153">
        <f t="shared" si="341"/>
        <v>244027.6612119248</v>
      </c>
      <c r="AT328" s="60">
        <v>0.75</v>
      </c>
      <c r="AU328" s="153">
        <f t="shared" si="342"/>
        <v>183020.74590894359</v>
      </c>
      <c r="AV328" s="153">
        <f t="shared" si="343"/>
        <v>183020.74590894359</v>
      </c>
    </row>
    <row r="329" spans="1:48" hidden="1" x14ac:dyDescent="0.25">
      <c r="A329" s="82">
        <v>325</v>
      </c>
      <c r="B329" s="82" t="s">
        <v>1409</v>
      </c>
      <c r="C329" s="83"/>
      <c r="D329" s="84" t="s">
        <v>28</v>
      </c>
      <c r="E329" s="85" t="s">
        <v>166</v>
      </c>
      <c r="F329" s="86">
        <v>40765</v>
      </c>
      <c r="G329" s="86" t="s">
        <v>1351</v>
      </c>
      <c r="H329" s="89"/>
      <c r="I329" s="89">
        <v>0</v>
      </c>
      <c r="J329" s="84"/>
      <c r="K329" s="84"/>
      <c r="L329" s="87">
        <v>353644</v>
      </c>
      <c r="M329" s="87"/>
      <c r="N329" s="87">
        <v>353644</v>
      </c>
      <c r="O329" s="84">
        <v>0</v>
      </c>
      <c r="P329" s="84">
        <v>0</v>
      </c>
      <c r="Q329" s="84">
        <f t="shared" si="333"/>
        <v>0</v>
      </c>
      <c r="R329" s="84">
        <v>353644</v>
      </c>
      <c r="S329" s="87">
        <f t="shared" si="334"/>
        <v>353644</v>
      </c>
      <c r="T329" s="85" t="s">
        <v>1290</v>
      </c>
      <c r="U329" s="69">
        <v>365</v>
      </c>
      <c r="V329" s="70"/>
      <c r="W329" s="71">
        <v>31.953424657534246</v>
      </c>
      <c r="X329" s="76">
        <f>DATE(YEAR(F329),MONTH(F329),1)</f>
        <v>40756</v>
      </c>
      <c r="AN329" s="146">
        <f t="shared" si="338"/>
        <v>12.513888888888889</v>
      </c>
      <c r="AP329" s="60"/>
      <c r="AQ329" s="60"/>
      <c r="AU329" s="60"/>
      <c r="AV329" s="60"/>
    </row>
    <row r="330" spans="1:48" x14ac:dyDescent="0.2">
      <c r="A330" s="82">
        <v>326</v>
      </c>
      <c r="B330" s="82" t="s">
        <v>1410</v>
      </c>
      <c r="C330" s="83"/>
      <c r="D330" s="84" t="s">
        <v>112</v>
      </c>
      <c r="E330" s="85" t="s">
        <v>589</v>
      </c>
      <c r="F330" s="86">
        <v>41414</v>
      </c>
      <c r="G330" s="86" t="s">
        <v>1349</v>
      </c>
      <c r="H330" s="89"/>
      <c r="I330" s="89">
        <v>0.37936636713735555</v>
      </c>
      <c r="J330" s="84"/>
      <c r="K330" s="84"/>
      <c r="L330" s="87">
        <v>349597.2</v>
      </c>
      <c r="M330" s="87"/>
      <c r="N330" s="87">
        <v>349597.2</v>
      </c>
      <c r="O330" s="84">
        <v>332117.34000000003</v>
      </c>
      <c r="P330" s="84">
        <v>0</v>
      </c>
      <c r="Q330" s="84">
        <f t="shared" si="333"/>
        <v>332117.34000000003</v>
      </c>
      <c r="R330" s="84">
        <v>17479.859999999986</v>
      </c>
      <c r="S330" s="87">
        <f t="shared" si="334"/>
        <v>17479.859999999986</v>
      </c>
      <c r="T330" s="150">
        <v>3</v>
      </c>
      <c r="U330" s="69">
        <v>365</v>
      </c>
      <c r="V330" s="70"/>
      <c r="W330" s="71">
        <v>31.953424657534246</v>
      </c>
      <c r="X330" s="76">
        <f t="shared" ref="X330:X334" si="344">DATE(YEAR(F330),MONTH(F330),1)</f>
        <v>41395</v>
      </c>
      <c r="AF330" s="132" t="s">
        <v>2718</v>
      </c>
      <c r="AG330" s="60">
        <f>MATCH(AF330,'Cat-4'!$A:$A,0)</f>
        <v>645</v>
      </c>
      <c r="AH330" s="60">
        <f>MATCH(X330,'Cat-4'!$1:$1,0)</f>
        <v>17</v>
      </c>
      <c r="AI330" s="60">
        <f>INDEX('Cat-4'!$1:$1048576,Working!AG330,Working!AH330)</f>
        <v>97.8</v>
      </c>
      <c r="AJ330" s="60">
        <f>MATCH($AJ$3,'Cat-4'!$1:$1,0)</f>
        <v>144</v>
      </c>
      <c r="AK330" s="60">
        <f>INDEX('Cat-4'!$1:$1048576,Working!AG330,Working!AJ330)</f>
        <v>115.6</v>
      </c>
      <c r="AL330" s="146">
        <f t="shared" ref="AL330:AL331" si="345">AK330/AI330</f>
        <v>1.1820040899795501</v>
      </c>
      <c r="AM330" s="152">
        <f t="shared" ref="AM330:AM331" si="346">AL330</f>
        <v>1.1820040899795501</v>
      </c>
      <c r="AN330" s="146">
        <f t="shared" si="338"/>
        <v>10.736111111111111</v>
      </c>
      <c r="AO330" s="169">
        <f>INDEX('EL&amp;SV'!$C$4:$G$50,MATCH(AF330,'EL&amp;SV'!$G$4:$G$50,0),MATCH(IF(P330&gt;5000000,"A",IF(N330&gt;2000000,"B",IF(N330&gt;500000,"C","D"))),'EL&amp;SV'!$C$4:$G$4,0))</f>
        <v>5</v>
      </c>
      <c r="AP330" s="171">
        <f>INDEX('EL&amp;SV'!$G$4:$K$50,MATCH(AF330,'EL&amp;SV'!$G$4:$G$50,0),MATCH(IF(N330&gt;5000000,"A",IF(N330&gt;2000000,"B",IF(N330&gt;500000,"C","D"))),'EL&amp;SV'!$G$4:$K$4,0))</f>
        <v>1</v>
      </c>
      <c r="AQ330" s="153">
        <f t="shared" ref="AQ330:AQ331" si="347">AM330*N330</f>
        <v>413225.32024539879</v>
      </c>
      <c r="AR330" s="153">
        <f t="shared" ref="AR330:AR331" si="348">AQ330*(AP330/AO330)*(IF(AN330&gt;AO330,AO330,AN330))</f>
        <v>413225.32024539885</v>
      </c>
      <c r="AS330" s="153">
        <f t="shared" ref="AS330:AS331" si="349">AQ330-AR330</f>
        <v>0</v>
      </c>
      <c r="AT330" s="60">
        <v>0.75</v>
      </c>
      <c r="AU330" s="153">
        <f t="shared" ref="AU330:AU331" si="350">AT330*AS330</f>
        <v>0</v>
      </c>
      <c r="AV330" s="153">
        <f t="shared" ref="AV330:AV331" si="351">IF((AQ330*(1-AP330))&gt;AU330,(AQ330*(1-AP330)),AU330)</f>
        <v>0</v>
      </c>
    </row>
    <row r="331" spans="1:48" x14ac:dyDescent="0.2">
      <c r="A331" s="82">
        <v>327</v>
      </c>
      <c r="B331" s="82" t="s">
        <v>1410</v>
      </c>
      <c r="C331" s="83"/>
      <c r="D331" s="84" t="s">
        <v>112</v>
      </c>
      <c r="E331" s="85" t="s">
        <v>892</v>
      </c>
      <c r="F331" s="86">
        <v>41526</v>
      </c>
      <c r="G331" s="86" t="s">
        <v>1349</v>
      </c>
      <c r="H331" s="89"/>
      <c r="I331" s="89">
        <v>6.3946120280781643E-2</v>
      </c>
      <c r="J331" s="84"/>
      <c r="K331" s="84"/>
      <c r="L331" s="87">
        <v>346500</v>
      </c>
      <c r="M331" s="87"/>
      <c r="N331" s="87">
        <v>346500</v>
      </c>
      <c r="O331" s="84">
        <v>186457.50843202538</v>
      </c>
      <c r="P331" s="84">
        <v>22157.33067729084</v>
      </c>
      <c r="Q331" s="84">
        <f t="shared" si="333"/>
        <v>208614.83910931624</v>
      </c>
      <c r="R331" s="84">
        <v>137885.16089068376</v>
      </c>
      <c r="S331" s="87">
        <f t="shared" si="334"/>
        <v>160042.49156797462</v>
      </c>
      <c r="T331" s="150">
        <v>15</v>
      </c>
      <c r="U331" s="69">
        <v>365</v>
      </c>
      <c r="V331" s="70"/>
      <c r="W331" s="71">
        <v>31.975342465753425</v>
      </c>
      <c r="X331" s="76">
        <f t="shared" si="344"/>
        <v>41518</v>
      </c>
      <c r="AF331" s="132" t="s">
        <v>2722</v>
      </c>
      <c r="AG331" s="60">
        <f>MATCH(AF331,'Cat-4'!$A:$A,0)</f>
        <v>647</v>
      </c>
      <c r="AH331" s="60">
        <f>MATCH(X331,'Cat-4'!$1:$1,0)</f>
        <v>21</v>
      </c>
      <c r="AI331" s="60">
        <f>INDEX('Cat-4'!$1:$1048576,Working!AG331,Working!AH331)</f>
        <v>98.5</v>
      </c>
      <c r="AJ331" s="60">
        <f>MATCH($AJ$3,'Cat-4'!$1:$1,0)</f>
        <v>144</v>
      </c>
      <c r="AK331" s="60">
        <f>INDEX('Cat-4'!$1:$1048576,Working!AG331,Working!AJ331)</f>
        <v>94.2</v>
      </c>
      <c r="AL331" s="146">
        <f t="shared" si="345"/>
        <v>0.95634517766497462</v>
      </c>
      <c r="AM331" s="152">
        <f t="shared" si="346"/>
        <v>0.95634517766497462</v>
      </c>
      <c r="AN331" s="146">
        <f t="shared" si="338"/>
        <v>10.433333333333334</v>
      </c>
      <c r="AO331" s="169">
        <f>INDEX('EL&amp;SV'!$C$4:$G$50,MATCH(AF331,'EL&amp;SV'!$G$4:$G$50,0),MATCH(IF(P331&gt;5000000,"A",IF(N331&gt;2000000,"B",IF(N331&gt;500000,"C","D"))),'EL&amp;SV'!$C$4:$G$4,0))</f>
        <v>5</v>
      </c>
      <c r="AP331" s="171">
        <f>INDEX('EL&amp;SV'!$G$4:$K$50,MATCH(AF331,'EL&amp;SV'!$G$4:$G$50,0),MATCH(IF(N331&gt;5000000,"A",IF(N331&gt;2000000,"B",IF(N331&gt;500000,"C","D"))),'EL&amp;SV'!$G$4:$K$4,0))</f>
        <v>1</v>
      </c>
      <c r="AQ331" s="153">
        <f t="shared" si="347"/>
        <v>331373.60406091373</v>
      </c>
      <c r="AR331" s="153">
        <f t="shared" si="348"/>
        <v>331373.60406091373</v>
      </c>
      <c r="AS331" s="153">
        <f t="shared" si="349"/>
        <v>0</v>
      </c>
      <c r="AT331" s="60">
        <v>0.75</v>
      </c>
      <c r="AU331" s="153">
        <f t="shared" si="350"/>
        <v>0</v>
      </c>
      <c r="AV331" s="153">
        <f t="shared" si="351"/>
        <v>0</v>
      </c>
    </row>
    <row r="332" spans="1:48" hidden="1" x14ac:dyDescent="0.25">
      <c r="A332" s="82">
        <v>328</v>
      </c>
      <c r="B332" s="82" t="s">
        <v>1409</v>
      </c>
      <c r="C332" s="83"/>
      <c r="D332" s="84" t="s">
        <v>28</v>
      </c>
      <c r="E332" s="85" t="s">
        <v>199</v>
      </c>
      <c r="F332" s="86">
        <v>40877</v>
      </c>
      <c r="G332" s="86" t="s">
        <v>1351</v>
      </c>
      <c r="H332" s="89"/>
      <c r="I332" s="89">
        <v>0</v>
      </c>
      <c r="J332" s="84"/>
      <c r="K332" s="84"/>
      <c r="L332" s="87">
        <v>346258</v>
      </c>
      <c r="M332" s="87"/>
      <c r="N332" s="87">
        <v>346258</v>
      </c>
      <c r="O332" s="84">
        <v>0</v>
      </c>
      <c r="P332" s="84">
        <v>0</v>
      </c>
      <c r="Q332" s="84">
        <f t="shared" si="333"/>
        <v>0</v>
      </c>
      <c r="R332" s="84">
        <v>346258</v>
      </c>
      <c r="S332" s="87">
        <f t="shared" si="334"/>
        <v>346258</v>
      </c>
      <c r="T332" s="85" t="s">
        <v>1290</v>
      </c>
      <c r="U332" s="69">
        <v>365</v>
      </c>
      <c r="V332" s="70"/>
      <c r="W332" s="71">
        <v>31.252054794520546</v>
      </c>
      <c r="X332" s="76">
        <f t="shared" si="344"/>
        <v>40848</v>
      </c>
      <c r="AN332" s="146">
        <f t="shared" si="338"/>
        <v>12.208333333333334</v>
      </c>
      <c r="AP332" s="60"/>
      <c r="AQ332" s="60"/>
      <c r="AU332" s="60"/>
      <c r="AV332" s="60"/>
    </row>
    <row r="333" spans="1:48" hidden="1" x14ac:dyDescent="0.25">
      <c r="A333" s="82">
        <v>329</v>
      </c>
      <c r="B333" s="82" t="s">
        <v>1409</v>
      </c>
      <c r="C333" s="83"/>
      <c r="D333" s="84" t="s">
        <v>28</v>
      </c>
      <c r="E333" s="85" t="s">
        <v>195</v>
      </c>
      <c r="F333" s="86">
        <v>40865</v>
      </c>
      <c r="G333" s="86" t="s">
        <v>1351</v>
      </c>
      <c r="H333" s="89"/>
      <c r="I333" s="89">
        <v>0</v>
      </c>
      <c r="J333" s="84"/>
      <c r="K333" s="84"/>
      <c r="L333" s="87">
        <v>345030</v>
      </c>
      <c r="M333" s="87"/>
      <c r="N333" s="87">
        <v>345030</v>
      </c>
      <c r="O333" s="84">
        <v>0</v>
      </c>
      <c r="P333" s="84">
        <v>0</v>
      </c>
      <c r="Q333" s="84">
        <f t="shared" si="333"/>
        <v>0</v>
      </c>
      <c r="R333" s="84">
        <v>345030</v>
      </c>
      <c r="S333" s="87">
        <f t="shared" si="334"/>
        <v>345030</v>
      </c>
      <c r="T333" s="85" t="s">
        <v>1290</v>
      </c>
      <c r="U333" s="69">
        <v>365</v>
      </c>
      <c r="V333" s="70"/>
      <c r="W333" s="71">
        <v>31.830136986301369</v>
      </c>
      <c r="X333" s="76">
        <f t="shared" si="344"/>
        <v>40848</v>
      </c>
      <c r="AN333" s="146">
        <f t="shared" si="338"/>
        <v>12.241666666666667</v>
      </c>
      <c r="AP333" s="60"/>
      <c r="AQ333" s="60"/>
      <c r="AU333" s="60"/>
      <c r="AV333" s="60"/>
    </row>
    <row r="334" spans="1:48" hidden="1" x14ac:dyDescent="0.25">
      <c r="A334" s="82">
        <v>330</v>
      </c>
      <c r="B334" s="82" t="s">
        <v>1409</v>
      </c>
      <c r="C334" s="83"/>
      <c r="D334" s="84" t="s">
        <v>28</v>
      </c>
      <c r="E334" s="85" t="s">
        <v>221</v>
      </c>
      <c r="F334" s="86">
        <v>40988</v>
      </c>
      <c r="G334" s="86" t="s">
        <v>1351</v>
      </c>
      <c r="H334" s="89"/>
      <c r="I334" s="89">
        <v>0</v>
      </c>
      <c r="J334" s="84"/>
      <c r="K334" s="84"/>
      <c r="L334" s="87">
        <v>345030</v>
      </c>
      <c r="M334" s="87"/>
      <c r="N334" s="87">
        <v>345030</v>
      </c>
      <c r="O334" s="84">
        <v>0</v>
      </c>
      <c r="P334" s="84">
        <v>0</v>
      </c>
      <c r="Q334" s="84">
        <f t="shared" si="333"/>
        <v>0</v>
      </c>
      <c r="R334" s="84">
        <v>345030</v>
      </c>
      <c r="S334" s="87">
        <f t="shared" si="334"/>
        <v>345030</v>
      </c>
      <c r="T334" s="85" t="s">
        <v>1290</v>
      </c>
      <c r="U334" s="69">
        <v>365</v>
      </c>
      <c r="V334" s="70"/>
      <c r="W334" s="71">
        <v>31.934246575342463</v>
      </c>
      <c r="X334" s="76">
        <f t="shared" si="344"/>
        <v>40969</v>
      </c>
      <c r="AN334" s="146">
        <f t="shared" si="338"/>
        <v>11.902777777777779</v>
      </c>
      <c r="AP334" s="60"/>
      <c r="AQ334" s="60"/>
      <c r="AU334" s="60"/>
      <c r="AV334" s="60"/>
    </row>
    <row r="335" spans="1:48" x14ac:dyDescent="0.2">
      <c r="A335" s="82">
        <v>331</v>
      </c>
      <c r="B335" s="82" t="s">
        <v>1410</v>
      </c>
      <c r="C335" s="83"/>
      <c r="D335" s="84" t="s">
        <v>112</v>
      </c>
      <c r="E335" s="85" t="s">
        <v>625</v>
      </c>
      <c r="F335" s="86">
        <v>41720</v>
      </c>
      <c r="G335" s="86" t="s">
        <v>1349</v>
      </c>
      <c r="H335" s="89"/>
      <c r="I335" s="89">
        <v>0.31809124423963131</v>
      </c>
      <c r="J335" s="84"/>
      <c r="K335" s="84"/>
      <c r="L335" s="87">
        <v>340200</v>
      </c>
      <c r="M335" s="87"/>
      <c r="N335" s="87">
        <v>340200</v>
      </c>
      <c r="O335" s="84">
        <v>323190</v>
      </c>
      <c r="P335" s="84">
        <v>0</v>
      </c>
      <c r="Q335" s="84">
        <f t="shared" si="333"/>
        <v>323190</v>
      </c>
      <c r="R335" s="84">
        <v>17010</v>
      </c>
      <c r="S335" s="87">
        <f t="shared" si="334"/>
        <v>17010</v>
      </c>
      <c r="T335" s="150">
        <v>3</v>
      </c>
      <c r="U335" s="69">
        <v>365</v>
      </c>
      <c r="V335" s="70"/>
      <c r="W335" s="71">
        <v>-4.2547945205479447</v>
      </c>
      <c r="X335" s="76">
        <f t="shared" ref="X335:X340" si="352">DATE(YEAR(F335),MONTH(F335),1)</f>
        <v>41699</v>
      </c>
      <c r="AF335" s="132" t="s">
        <v>2708</v>
      </c>
      <c r="AG335" s="60">
        <f>MATCH(AF335,'Cat-4'!$A:$A,0)</f>
        <v>640</v>
      </c>
      <c r="AH335" s="60">
        <f>MATCH(X335,'Cat-4'!$1:$1,0)</f>
        <v>27</v>
      </c>
      <c r="AI335" s="60">
        <f>INDEX('Cat-4'!$1:$1048576,Working!AG335,Working!AH335)</f>
        <v>110.7</v>
      </c>
      <c r="AJ335" s="60">
        <f>MATCH($AJ$3,'Cat-4'!$1:$1,0)</f>
        <v>144</v>
      </c>
      <c r="AK335" s="60">
        <f>INDEX('Cat-4'!$1:$1048576,Working!AG335,Working!AJ335)</f>
        <v>114.8</v>
      </c>
      <c r="AL335" s="146">
        <f t="shared" ref="AL335:AL340" si="353">AK335/AI335</f>
        <v>1.037037037037037</v>
      </c>
      <c r="AM335" s="152">
        <f t="shared" ref="AM335:AM340" si="354">AL335</f>
        <v>1.037037037037037</v>
      </c>
      <c r="AN335" s="146">
        <f t="shared" si="338"/>
        <v>9.8972222222222221</v>
      </c>
      <c r="AO335" s="169">
        <f>INDEX('EL&amp;SV'!$C$4:$G$50,MATCH(AF335,'EL&amp;SV'!$G$4:$G$50,0),MATCH(IF(P335&gt;5000000,"A",IF(N335&gt;2000000,"B",IF(N335&gt;500000,"C","D"))),'EL&amp;SV'!$C$4:$G$4,0))</f>
        <v>5</v>
      </c>
      <c r="AP335" s="171">
        <f>INDEX('EL&amp;SV'!$G$4:$K$50,MATCH(AF335,'EL&amp;SV'!$G$4:$G$50,0),MATCH(IF(N335&gt;5000000,"A",IF(N335&gt;2000000,"B",IF(N335&gt;500000,"C","D"))),'EL&amp;SV'!$G$4:$K$4,0))</f>
        <v>1</v>
      </c>
      <c r="AQ335" s="153">
        <f t="shared" ref="AQ335:AQ340" si="355">AM335*N335</f>
        <v>352800</v>
      </c>
      <c r="AR335" s="153">
        <f t="shared" ref="AR335:AR340" si="356">AQ335*(AP335/AO335)*(IF(AN335&gt;AO335,AO335,AN335))</f>
        <v>352800</v>
      </c>
      <c r="AS335" s="153">
        <f t="shared" ref="AS335:AS340" si="357">AQ335-AR335</f>
        <v>0</v>
      </c>
      <c r="AT335" s="60">
        <v>0.75</v>
      </c>
      <c r="AU335" s="153">
        <f t="shared" ref="AU335:AU340" si="358">AT335*AS335</f>
        <v>0</v>
      </c>
      <c r="AV335" s="153">
        <f t="shared" ref="AV335:AV340" si="359">IF((AQ335*(1-AP335))&gt;AU335,(AQ335*(1-AP335)),AU335)</f>
        <v>0</v>
      </c>
    </row>
    <row r="336" spans="1:48" x14ac:dyDescent="0.2">
      <c r="A336" s="82">
        <v>332</v>
      </c>
      <c r="B336" s="82" t="s">
        <v>1410</v>
      </c>
      <c r="C336" s="83"/>
      <c r="D336" s="84" t="s">
        <v>112</v>
      </c>
      <c r="E336" s="85" t="s">
        <v>589</v>
      </c>
      <c r="F336" s="86">
        <v>41000</v>
      </c>
      <c r="G336" s="86" t="s">
        <v>1350</v>
      </c>
      <c r="H336" s="89"/>
      <c r="I336" s="89">
        <v>0.60004164383561642</v>
      </c>
      <c r="J336" s="84"/>
      <c r="K336" s="84"/>
      <c r="L336" s="87">
        <v>336000.03</v>
      </c>
      <c r="M336" s="87"/>
      <c r="N336" s="87">
        <v>336000.03</v>
      </c>
      <c r="O336" s="84">
        <v>319200.02850000001</v>
      </c>
      <c r="P336" s="84">
        <v>0</v>
      </c>
      <c r="Q336" s="84">
        <f t="shared" si="333"/>
        <v>319200.02850000001</v>
      </c>
      <c r="R336" s="84">
        <v>16800.001500000013</v>
      </c>
      <c r="S336" s="87">
        <f t="shared" si="334"/>
        <v>16800.001500000013</v>
      </c>
      <c r="T336" s="150">
        <v>3</v>
      </c>
      <c r="U336" s="69">
        <v>365</v>
      </c>
      <c r="V336" s="70"/>
      <c r="W336" s="71">
        <v>-4.2547945205479447</v>
      </c>
      <c r="X336" s="76">
        <f t="shared" si="352"/>
        <v>41000</v>
      </c>
      <c r="AF336" s="132" t="s">
        <v>2718</v>
      </c>
      <c r="AG336" s="60">
        <f>MATCH(AF336,'Cat-4'!$A:$A,0)</f>
        <v>645</v>
      </c>
      <c r="AH336" s="60">
        <f>MATCH(X336,'Cat-4'!$1:$1,0)</f>
        <v>4</v>
      </c>
      <c r="AI336" s="60">
        <f>INDEX('Cat-4'!$1:$1048576,Working!AG336,Working!AH336)</f>
        <v>100.5</v>
      </c>
      <c r="AJ336" s="60">
        <f>MATCH($AJ$3,'Cat-4'!$1:$1,0)</f>
        <v>144</v>
      </c>
      <c r="AK336" s="60">
        <f>INDEX('Cat-4'!$1:$1048576,Working!AG336,Working!AJ336)</f>
        <v>115.6</v>
      </c>
      <c r="AL336" s="146">
        <f t="shared" si="353"/>
        <v>1.1502487562189054</v>
      </c>
      <c r="AM336" s="152">
        <f t="shared" si="354"/>
        <v>1.1502487562189054</v>
      </c>
      <c r="AN336" s="146">
        <f t="shared" si="338"/>
        <v>11.872222222222222</v>
      </c>
      <c r="AO336" s="169">
        <f>INDEX('EL&amp;SV'!$C$4:$G$50,MATCH(AF336,'EL&amp;SV'!$G$4:$G$50,0),MATCH(IF(P336&gt;5000000,"A",IF(N336&gt;2000000,"B",IF(N336&gt;500000,"C","D"))),'EL&amp;SV'!$C$4:$G$4,0))</f>
        <v>5</v>
      </c>
      <c r="AP336" s="171">
        <f>INDEX('EL&amp;SV'!$G$4:$K$50,MATCH(AF336,'EL&amp;SV'!$G$4:$G$50,0),MATCH(IF(N336&gt;5000000,"A",IF(N336&gt;2000000,"B",IF(N336&gt;500000,"C","D"))),'EL&amp;SV'!$G$4:$K$4,0))</f>
        <v>1</v>
      </c>
      <c r="AQ336" s="153">
        <f t="shared" si="355"/>
        <v>386483.61659701495</v>
      </c>
      <c r="AR336" s="153">
        <f t="shared" si="356"/>
        <v>386483.616597015</v>
      </c>
      <c r="AS336" s="153">
        <f t="shared" si="357"/>
        <v>0</v>
      </c>
      <c r="AT336" s="60">
        <v>0.75</v>
      </c>
      <c r="AU336" s="153">
        <f t="shared" si="358"/>
        <v>0</v>
      </c>
      <c r="AV336" s="153">
        <f t="shared" si="359"/>
        <v>0</v>
      </c>
    </row>
    <row r="337" spans="1:48" x14ac:dyDescent="0.2">
      <c r="A337" s="82">
        <v>333</v>
      </c>
      <c r="B337" s="82" t="s">
        <v>1410</v>
      </c>
      <c r="C337" s="83"/>
      <c r="D337" s="84" t="s">
        <v>1068</v>
      </c>
      <c r="E337" s="85" t="s">
        <v>626</v>
      </c>
      <c r="F337" s="86">
        <v>45016</v>
      </c>
      <c r="G337" s="86" t="s">
        <v>39</v>
      </c>
      <c r="H337" s="89"/>
      <c r="I337" s="89">
        <v>0.31666666666666665</v>
      </c>
      <c r="J337" s="84"/>
      <c r="K337" s="84"/>
      <c r="L337" s="87">
        <v>0</v>
      </c>
      <c r="M337" s="87">
        <v>333350</v>
      </c>
      <c r="N337" s="87">
        <v>333350</v>
      </c>
      <c r="O337" s="84"/>
      <c r="P337" s="84">
        <v>289.20776255707761</v>
      </c>
      <c r="Q337" s="84">
        <f t="shared" si="333"/>
        <v>289.20776255707761</v>
      </c>
      <c r="R337" s="84">
        <v>333060.79223744292</v>
      </c>
      <c r="S337" s="87">
        <f t="shared" si="334"/>
        <v>0</v>
      </c>
      <c r="T337" s="150">
        <v>3</v>
      </c>
      <c r="U337" s="69">
        <v>365</v>
      </c>
      <c r="V337" s="70"/>
      <c r="W337" s="71">
        <v>-4.2547945205479447</v>
      </c>
      <c r="X337" s="76">
        <f t="shared" si="352"/>
        <v>44986</v>
      </c>
      <c r="AF337" s="132" t="s">
        <v>2716</v>
      </c>
      <c r="AG337" s="60">
        <f>MATCH(AF337,'Cat-4'!$A:$A,0)</f>
        <v>644</v>
      </c>
      <c r="AH337" s="60">
        <f>MATCH(X337,'Cat-4'!$1:$1,0)</f>
        <v>135</v>
      </c>
      <c r="AI337" s="60">
        <f>INDEX('Cat-4'!$1:$1048576,Working!AG337,Working!AH337)</f>
        <v>135.1</v>
      </c>
      <c r="AJ337" s="60">
        <f>MATCH($AJ$3,'Cat-4'!$1:$1,0)</f>
        <v>144</v>
      </c>
      <c r="AK337" s="60">
        <f>INDEX('Cat-4'!$1:$1048576,Working!AG337,Working!AJ337)</f>
        <v>135.1</v>
      </c>
      <c r="AL337" s="146">
        <f t="shared" si="353"/>
        <v>1</v>
      </c>
      <c r="AM337" s="152">
        <f t="shared" si="354"/>
        <v>1</v>
      </c>
      <c r="AN337" s="146">
        <f t="shared" si="338"/>
        <v>0.875</v>
      </c>
      <c r="AO337" s="169">
        <f>INDEX('EL&amp;SV'!$C$4:$G$50,MATCH(AF337,'EL&amp;SV'!$G$4:$G$50,0),MATCH(IF(P337&gt;5000000,"A",IF(N337&gt;2000000,"B",IF(N337&gt;500000,"C","D"))),'EL&amp;SV'!$C$4:$G$4,0))</f>
        <v>5</v>
      </c>
      <c r="AP337" s="171">
        <f>INDEX('EL&amp;SV'!$G$4:$K$50,MATCH(AF337,'EL&amp;SV'!$G$4:$G$50,0),MATCH(IF(N337&gt;5000000,"A",IF(N337&gt;2000000,"B",IF(N337&gt;500000,"C","D"))),'EL&amp;SV'!$G$4:$K$4,0))</f>
        <v>1</v>
      </c>
      <c r="AQ337" s="153">
        <f t="shared" si="355"/>
        <v>333350</v>
      </c>
      <c r="AR337" s="153">
        <f t="shared" si="356"/>
        <v>58336.25</v>
      </c>
      <c r="AS337" s="153">
        <f t="shared" si="357"/>
        <v>275013.75</v>
      </c>
      <c r="AT337" s="60">
        <v>0.75</v>
      </c>
      <c r="AU337" s="153">
        <f t="shared" si="358"/>
        <v>206260.3125</v>
      </c>
      <c r="AV337" s="153">
        <f t="shared" si="359"/>
        <v>206260.3125</v>
      </c>
    </row>
    <row r="338" spans="1:48" x14ac:dyDescent="0.2">
      <c r="A338" s="82">
        <v>334</v>
      </c>
      <c r="B338" s="82" t="s">
        <v>1410</v>
      </c>
      <c r="C338" s="83"/>
      <c r="D338" s="84" t="s">
        <v>112</v>
      </c>
      <c r="E338" s="85" t="s">
        <v>609</v>
      </c>
      <c r="F338" s="86">
        <v>41000</v>
      </c>
      <c r="G338" s="86" t="s">
        <v>1350</v>
      </c>
      <c r="H338" s="89"/>
      <c r="I338" s="89">
        <v>0.77635315068493149</v>
      </c>
      <c r="J338" s="84"/>
      <c r="K338" s="84"/>
      <c r="L338" s="87">
        <v>333060</v>
      </c>
      <c r="M338" s="87"/>
      <c r="N338" s="87">
        <v>333060</v>
      </c>
      <c r="O338" s="84">
        <v>316407</v>
      </c>
      <c r="P338" s="84">
        <v>0</v>
      </c>
      <c r="Q338" s="84">
        <f t="shared" si="333"/>
        <v>316407</v>
      </c>
      <c r="R338" s="84">
        <v>16653</v>
      </c>
      <c r="S338" s="87">
        <f t="shared" si="334"/>
        <v>16653</v>
      </c>
      <c r="T338" s="150">
        <v>3</v>
      </c>
      <c r="U338" s="69">
        <v>365</v>
      </c>
      <c r="V338" s="70"/>
      <c r="W338" s="71">
        <v>-4.205479452054794</v>
      </c>
      <c r="X338" s="76">
        <f t="shared" si="352"/>
        <v>41000</v>
      </c>
      <c r="AF338" s="132" t="s">
        <v>2722</v>
      </c>
      <c r="AG338" s="60">
        <f>MATCH(AF338,'Cat-4'!$A:$A,0)</f>
        <v>647</v>
      </c>
      <c r="AH338" s="60">
        <f>MATCH(X338,'Cat-4'!$1:$1,0)</f>
        <v>4</v>
      </c>
      <c r="AI338" s="60">
        <f>INDEX('Cat-4'!$1:$1048576,Working!AG338,Working!AH338)</f>
        <v>100.5</v>
      </c>
      <c r="AJ338" s="60">
        <f>MATCH($AJ$3,'Cat-4'!$1:$1,0)</f>
        <v>144</v>
      </c>
      <c r="AK338" s="60">
        <f>INDEX('Cat-4'!$1:$1048576,Working!AG338,Working!AJ338)</f>
        <v>94.2</v>
      </c>
      <c r="AL338" s="146">
        <f t="shared" si="353"/>
        <v>0.93731343283582091</v>
      </c>
      <c r="AM338" s="152">
        <f t="shared" si="354"/>
        <v>0.93731343283582091</v>
      </c>
      <c r="AN338" s="146">
        <f t="shared" si="338"/>
        <v>11.872222222222222</v>
      </c>
      <c r="AO338" s="169">
        <f>INDEX('EL&amp;SV'!$C$4:$G$50,MATCH(AF338,'EL&amp;SV'!$G$4:$G$50,0),MATCH(IF(P338&gt;5000000,"A",IF(N338&gt;2000000,"B",IF(N338&gt;500000,"C","D"))),'EL&amp;SV'!$C$4:$G$4,0))</f>
        <v>5</v>
      </c>
      <c r="AP338" s="171">
        <f>INDEX('EL&amp;SV'!$G$4:$K$50,MATCH(AF338,'EL&amp;SV'!$G$4:$G$50,0),MATCH(IF(N338&gt;5000000,"A",IF(N338&gt;2000000,"B",IF(N338&gt;500000,"C","D"))),'EL&amp;SV'!$G$4:$K$4,0))</f>
        <v>1</v>
      </c>
      <c r="AQ338" s="153">
        <f t="shared" si="355"/>
        <v>312181.61194029852</v>
      </c>
      <c r="AR338" s="153">
        <f t="shared" si="356"/>
        <v>312181.61194029852</v>
      </c>
      <c r="AS338" s="153">
        <f t="shared" si="357"/>
        <v>0</v>
      </c>
      <c r="AT338" s="60">
        <v>0.75</v>
      </c>
      <c r="AU338" s="153">
        <f t="shared" si="358"/>
        <v>0</v>
      </c>
      <c r="AV338" s="153">
        <f t="shared" si="359"/>
        <v>0</v>
      </c>
    </row>
    <row r="339" spans="1:48" x14ac:dyDescent="0.2">
      <c r="A339" s="82">
        <v>335</v>
      </c>
      <c r="B339" s="82" t="s">
        <v>1410</v>
      </c>
      <c r="C339" s="83"/>
      <c r="D339" s="84" t="s">
        <v>112</v>
      </c>
      <c r="E339" s="85" t="s">
        <v>535</v>
      </c>
      <c r="F339" s="86">
        <v>41000</v>
      </c>
      <c r="G339" s="86" t="s">
        <v>1350</v>
      </c>
      <c r="H339" s="89"/>
      <c r="I339" s="89">
        <v>0.44238273972602726</v>
      </c>
      <c r="J339" s="84"/>
      <c r="K339" s="84"/>
      <c r="L339" s="87">
        <v>332508.79999999999</v>
      </c>
      <c r="M339" s="87"/>
      <c r="N339" s="87">
        <v>332508.79999999999</v>
      </c>
      <c r="O339" s="84">
        <v>315883.36</v>
      </c>
      <c r="P339" s="84">
        <v>0</v>
      </c>
      <c r="Q339" s="84">
        <f t="shared" si="333"/>
        <v>315883.36</v>
      </c>
      <c r="R339" s="84">
        <v>16625.440000000002</v>
      </c>
      <c r="S339" s="87">
        <f t="shared" si="334"/>
        <v>16625.440000000002</v>
      </c>
      <c r="T339" s="150">
        <v>3</v>
      </c>
      <c r="U339" s="69">
        <v>365</v>
      </c>
      <c r="V339" s="70"/>
      <c r="W339" s="71">
        <v>-4.205479452054794</v>
      </c>
      <c r="X339" s="76">
        <f t="shared" si="352"/>
        <v>41000</v>
      </c>
      <c r="AF339" s="132" t="s">
        <v>2718</v>
      </c>
      <c r="AG339" s="60">
        <f>MATCH(AF339,'Cat-4'!$A:$A,0)</f>
        <v>645</v>
      </c>
      <c r="AH339" s="60">
        <f>MATCH(X339,'Cat-4'!$1:$1,0)</f>
        <v>4</v>
      </c>
      <c r="AI339" s="60">
        <f>INDEX('Cat-4'!$1:$1048576,Working!AG339,Working!AH339)</f>
        <v>100.5</v>
      </c>
      <c r="AJ339" s="60">
        <f>MATCH($AJ$3,'Cat-4'!$1:$1,0)</f>
        <v>144</v>
      </c>
      <c r="AK339" s="60">
        <f>INDEX('Cat-4'!$1:$1048576,Working!AG339,Working!AJ339)</f>
        <v>115.6</v>
      </c>
      <c r="AL339" s="146">
        <f t="shared" si="353"/>
        <v>1.1502487562189054</v>
      </c>
      <c r="AM339" s="152">
        <f t="shared" si="354"/>
        <v>1.1502487562189054</v>
      </c>
      <c r="AN339" s="146">
        <f t="shared" si="338"/>
        <v>11.872222222222222</v>
      </c>
      <c r="AO339" s="169">
        <f>INDEX('EL&amp;SV'!$C$4:$G$50,MATCH(AF339,'EL&amp;SV'!$G$4:$G$50,0),MATCH(IF(P339&gt;5000000,"A",IF(N339&gt;2000000,"B",IF(N339&gt;500000,"C","D"))),'EL&amp;SV'!$C$4:$G$4,0))</f>
        <v>5</v>
      </c>
      <c r="AP339" s="171">
        <f>INDEX('EL&amp;SV'!$G$4:$K$50,MATCH(AF339,'EL&amp;SV'!$G$4:$G$50,0),MATCH(IF(N339&gt;5000000,"A",IF(N339&gt;2000000,"B",IF(N339&gt;500000,"C","D"))),'EL&amp;SV'!$G$4:$K$4,0))</f>
        <v>1</v>
      </c>
      <c r="AQ339" s="153">
        <f t="shared" si="355"/>
        <v>382467.83363184077</v>
      </c>
      <c r="AR339" s="153">
        <f t="shared" si="356"/>
        <v>382467.83363184077</v>
      </c>
      <c r="AS339" s="153">
        <f t="shared" si="357"/>
        <v>0</v>
      </c>
      <c r="AT339" s="60">
        <v>0.75</v>
      </c>
      <c r="AU339" s="153">
        <f t="shared" si="358"/>
        <v>0</v>
      </c>
      <c r="AV339" s="153">
        <f t="shared" si="359"/>
        <v>0</v>
      </c>
    </row>
    <row r="340" spans="1:48" x14ac:dyDescent="0.2">
      <c r="A340" s="82">
        <v>336</v>
      </c>
      <c r="B340" s="82" t="s">
        <v>1410</v>
      </c>
      <c r="C340" s="83"/>
      <c r="D340" s="84" t="s">
        <v>112</v>
      </c>
      <c r="E340" s="85" t="s">
        <v>983</v>
      </c>
      <c r="F340" s="86">
        <v>41538</v>
      </c>
      <c r="G340" s="86" t="s">
        <v>1349</v>
      </c>
      <c r="H340" s="89"/>
      <c r="I340" s="89">
        <v>6.3908763959871287E-2</v>
      </c>
      <c r="J340" s="84"/>
      <c r="K340" s="84"/>
      <c r="L340" s="87">
        <v>329150</v>
      </c>
      <c r="M340" s="87"/>
      <c r="N340" s="87">
        <v>329150</v>
      </c>
      <c r="O340" s="84">
        <v>176508.79835502349</v>
      </c>
      <c r="P340" s="84">
        <v>21035.569657391636</v>
      </c>
      <c r="Q340" s="84">
        <f t="shared" si="333"/>
        <v>197544.36801241513</v>
      </c>
      <c r="R340" s="84">
        <v>131605.63198758487</v>
      </c>
      <c r="S340" s="87">
        <f t="shared" si="334"/>
        <v>152641.20164497651</v>
      </c>
      <c r="T340" s="150">
        <v>15</v>
      </c>
      <c r="U340" s="69">
        <v>365</v>
      </c>
      <c r="V340" s="70"/>
      <c r="W340" s="71">
        <v>-4.205479452054794</v>
      </c>
      <c r="X340" s="76">
        <f t="shared" si="352"/>
        <v>41518</v>
      </c>
      <c r="AF340" s="132" t="s">
        <v>2732</v>
      </c>
      <c r="AG340" s="60">
        <f>MATCH(AF340,'Cat-4'!$A:$A,0)</f>
        <v>652</v>
      </c>
      <c r="AH340" s="60">
        <f>MATCH(X340,'Cat-4'!$1:$1,0)</f>
        <v>21</v>
      </c>
      <c r="AI340" s="60">
        <f>INDEX('Cat-4'!$1:$1048576,Working!AG340,Working!AH340)</f>
        <v>97.7</v>
      </c>
      <c r="AJ340" s="60">
        <f>MATCH($AJ$3,'Cat-4'!$1:$1,0)</f>
        <v>144</v>
      </c>
      <c r="AK340" s="60">
        <f>INDEX('Cat-4'!$1:$1048576,Working!AG340,Working!AJ340)</f>
        <v>95.4</v>
      </c>
      <c r="AL340" s="146">
        <f t="shared" si="353"/>
        <v>0.97645854657113618</v>
      </c>
      <c r="AM340" s="152">
        <f t="shared" si="354"/>
        <v>0.97645854657113618</v>
      </c>
      <c r="AN340" s="146">
        <f t="shared" si="338"/>
        <v>10.4</v>
      </c>
      <c r="AO340" s="169">
        <f>INDEX('EL&amp;SV'!$C$4:$G$50,MATCH(AF340,'EL&amp;SV'!$G$4:$G$50,0),MATCH(IF(P340&gt;5000000,"A",IF(N340&gt;2000000,"B",IF(N340&gt;500000,"C","D"))),'EL&amp;SV'!$C$4:$G$4,0))</f>
        <v>8</v>
      </c>
      <c r="AP340" s="171">
        <f>INDEX('EL&amp;SV'!$G$4:$K$50,MATCH(AF340,'EL&amp;SV'!$G$4:$G$50,0),MATCH(IF(N340&gt;5000000,"A",IF(N340&gt;2000000,"B",IF(N340&gt;500000,"C","D"))),'EL&amp;SV'!$G$4:$K$4,0))</f>
        <v>0.9</v>
      </c>
      <c r="AQ340" s="153">
        <f t="shared" si="355"/>
        <v>321401.33060388948</v>
      </c>
      <c r="AR340" s="153">
        <f t="shared" si="356"/>
        <v>289261.19754350052</v>
      </c>
      <c r="AS340" s="153">
        <f t="shared" si="357"/>
        <v>32140.133060388966</v>
      </c>
      <c r="AT340" s="60">
        <v>0.75</v>
      </c>
      <c r="AU340" s="153">
        <f t="shared" si="358"/>
        <v>24105.099795291724</v>
      </c>
      <c r="AV340" s="153">
        <f t="shared" si="359"/>
        <v>32140.13306038894</v>
      </c>
    </row>
    <row r="341" spans="1:48" hidden="1" x14ac:dyDescent="0.25">
      <c r="A341" s="82">
        <v>337</v>
      </c>
      <c r="B341" s="82" t="s">
        <v>1409</v>
      </c>
      <c r="C341" s="83"/>
      <c r="D341" s="84" t="s">
        <v>28</v>
      </c>
      <c r="E341" s="85" t="s">
        <v>163</v>
      </c>
      <c r="F341" s="86">
        <v>40540</v>
      </c>
      <c r="G341" s="86" t="s">
        <v>1352</v>
      </c>
      <c r="H341" s="89"/>
      <c r="I341" s="89">
        <v>0</v>
      </c>
      <c r="J341" s="84"/>
      <c r="K341" s="84"/>
      <c r="L341" s="87">
        <v>328036</v>
      </c>
      <c r="M341" s="87"/>
      <c r="N341" s="87">
        <v>328036</v>
      </c>
      <c r="O341" s="84">
        <v>0</v>
      </c>
      <c r="P341" s="84">
        <v>0</v>
      </c>
      <c r="Q341" s="84">
        <f t="shared" si="333"/>
        <v>0</v>
      </c>
      <c r="R341" s="84">
        <v>328036</v>
      </c>
      <c r="S341" s="87">
        <f t="shared" si="334"/>
        <v>328036</v>
      </c>
      <c r="T341" s="85" t="s">
        <v>1290</v>
      </c>
      <c r="U341" s="69">
        <v>365</v>
      </c>
      <c r="V341" s="70"/>
      <c r="W341" s="71">
        <v>-4.205479452054794</v>
      </c>
      <c r="X341" s="76">
        <f>DATE(YEAR(F341),MONTH(F341),1)</f>
        <v>40513</v>
      </c>
      <c r="AN341" s="146">
        <f t="shared" si="338"/>
        <v>13.130555555555556</v>
      </c>
      <c r="AP341" s="60"/>
      <c r="AQ341" s="60"/>
      <c r="AU341" s="60"/>
      <c r="AV341" s="60"/>
    </row>
    <row r="342" spans="1:48" x14ac:dyDescent="0.2">
      <c r="A342" s="82">
        <v>338</v>
      </c>
      <c r="B342" s="82" t="s">
        <v>1410</v>
      </c>
      <c r="C342" s="83"/>
      <c r="D342" s="84" t="s">
        <v>112</v>
      </c>
      <c r="E342" s="85" t="s">
        <v>1221</v>
      </c>
      <c r="F342" s="86">
        <v>44624</v>
      </c>
      <c r="G342" s="86" t="s">
        <v>38</v>
      </c>
      <c r="H342" s="89"/>
      <c r="I342" s="89">
        <v>0.31666666666666665</v>
      </c>
      <c r="J342" s="84"/>
      <c r="K342" s="84"/>
      <c r="L342" s="87">
        <v>326549.96000000002</v>
      </c>
      <c r="M342" s="87"/>
      <c r="N342" s="87">
        <v>326549.96000000002</v>
      </c>
      <c r="O342" s="84">
        <v>7932.6291652968048</v>
      </c>
      <c r="P342" s="84">
        <v>103407.48733333334</v>
      </c>
      <c r="Q342" s="84">
        <f t="shared" si="333"/>
        <v>111340.11649863014</v>
      </c>
      <c r="R342" s="84">
        <v>215209.84350136988</v>
      </c>
      <c r="S342" s="87">
        <f t="shared" si="334"/>
        <v>318617.33083470323</v>
      </c>
      <c r="T342" s="150">
        <v>3</v>
      </c>
      <c r="U342" s="69">
        <v>365</v>
      </c>
      <c r="V342" s="70"/>
      <c r="W342" s="71">
        <v>-4.205479452054794</v>
      </c>
      <c r="X342" s="76">
        <f t="shared" ref="X342:X346" si="360">DATE(YEAR(F342),MONTH(F342),1)</f>
        <v>44621</v>
      </c>
      <c r="AF342" s="132" t="s">
        <v>2736</v>
      </c>
      <c r="AG342" s="60">
        <f>MATCH(AF342,'Cat-4'!$A:$A,0)</f>
        <v>654</v>
      </c>
      <c r="AH342" s="60">
        <f>MATCH(X342,'Cat-4'!$1:$1,0)</f>
        <v>123</v>
      </c>
      <c r="AI342" s="60">
        <f>INDEX('Cat-4'!$1:$1048576,Working!AG342,Working!AH342)</f>
        <v>112.2</v>
      </c>
      <c r="AJ342" s="60">
        <f>MATCH($AJ$3,'Cat-4'!$1:$1,0)</f>
        <v>144</v>
      </c>
      <c r="AK342" s="60">
        <f>INDEX('Cat-4'!$1:$1048576,Working!AG342,Working!AJ342)</f>
        <v>113.8</v>
      </c>
      <c r="AL342" s="146">
        <f t="shared" ref="AL342:AL343" si="361">AK342/AI342</f>
        <v>1.0142602495543671</v>
      </c>
      <c r="AM342" s="152">
        <f t="shared" ref="AM342:AM343" si="362">AL342</f>
        <v>1.0142602495543671</v>
      </c>
      <c r="AN342" s="146">
        <f t="shared" si="338"/>
        <v>1.9472222222222222</v>
      </c>
      <c r="AO342" s="169">
        <f>INDEX('EL&amp;SV'!$C$4:$G$50,MATCH(AF342,'EL&amp;SV'!$G$4:$G$50,0),MATCH(IF(P342&gt;5000000,"A",IF(N342&gt;2000000,"B",IF(N342&gt;500000,"C","D"))),'EL&amp;SV'!$C$4:$G$4,0))</f>
        <v>6</v>
      </c>
      <c r="AP342" s="171">
        <f>INDEX('EL&amp;SV'!$G$4:$K$50,MATCH(AF342,'EL&amp;SV'!$G$4:$G$50,0),MATCH(IF(N342&gt;5000000,"A",IF(N342&gt;2000000,"B",IF(N342&gt;500000,"C","D"))),'EL&amp;SV'!$G$4:$K$4,0))</f>
        <v>1</v>
      </c>
      <c r="AQ342" s="153">
        <f t="shared" ref="AQ342:AQ357" si="363">AM342*N342</f>
        <v>331206.64392156864</v>
      </c>
      <c r="AR342" s="153">
        <f t="shared" ref="AR342:AR357" si="364">AQ342*(AP342/AO342)*(IF(AN342&gt;AO342,AO342,AN342))</f>
        <v>107488.82286528684</v>
      </c>
      <c r="AS342" s="153">
        <f t="shared" ref="AS342:AS357" si="365">AQ342-AR342</f>
        <v>223717.8210562818</v>
      </c>
      <c r="AT342" s="60">
        <v>0.75</v>
      </c>
      <c r="AU342" s="153">
        <f t="shared" ref="AU342:AU357" si="366">AT342*AS342</f>
        <v>167788.36579221135</v>
      </c>
      <c r="AV342" s="153">
        <f t="shared" ref="AV342:AV357" si="367">IF((AQ342*(1-AP342))&gt;AU342,(AQ342*(1-AP342)),AU342)</f>
        <v>167788.36579221135</v>
      </c>
    </row>
    <row r="343" spans="1:48" x14ac:dyDescent="0.2">
      <c r="A343" s="82">
        <v>339</v>
      </c>
      <c r="B343" s="82" t="s">
        <v>1410</v>
      </c>
      <c r="C343" s="83"/>
      <c r="D343" s="84" t="s">
        <v>112</v>
      </c>
      <c r="E343" s="85" t="s">
        <v>1116</v>
      </c>
      <c r="F343" s="86">
        <v>43934</v>
      </c>
      <c r="G343" s="86" t="s">
        <v>37</v>
      </c>
      <c r="H343" s="89"/>
      <c r="I343" s="89">
        <v>0.19</v>
      </c>
      <c r="J343" s="84"/>
      <c r="K343" s="84"/>
      <c r="L343" s="87">
        <v>323568.36</v>
      </c>
      <c r="M343" s="87"/>
      <c r="N343" s="87">
        <v>323568.36</v>
      </c>
      <c r="O343" s="84">
        <v>120934.7826608219</v>
      </c>
      <c r="P343" s="84">
        <v>61477.988399999995</v>
      </c>
      <c r="Q343" s="84">
        <f t="shared" si="333"/>
        <v>182412.77106082189</v>
      </c>
      <c r="R343" s="84">
        <v>141155.58893917809</v>
      </c>
      <c r="S343" s="87">
        <f t="shared" si="334"/>
        <v>202633.57733917807</v>
      </c>
      <c r="T343" s="150">
        <v>5</v>
      </c>
      <c r="U343" s="69">
        <v>365</v>
      </c>
      <c r="V343" s="70"/>
      <c r="W343" s="71">
        <v>-3.6219178082191785</v>
      </c>
      <c r="X343" s="76">
        <f t="shared" si="360"/>
        <v>43922</v>
      </c>
      <c r="AF343" s="132" t="s">
        <v>2736</v>
      </c>
      <c r="AG343" s="60">
        <f>MATCH(AF343,'Cat-4'!$A:$A,0)</f>
        <v>654</v>
      </c>
      <c r="AH343" s="60">
        <f>MATCH(X343,'Cat-4'!$1:$1,0)</f>
        <v>100</v>
      </c>
      <c r="AI343" s="60">
        <f>INDEX('Cat-4'!$1:$1048576,Working!AG343,Working!AH343)</f>
        <v>111</v>
      </c>
      <c r="AJ343" s="60">
        <f>MATCH($AJ$3,'Cat-4'!$1:$1,0)</f>
        <v>144</v>
      </c>
      <c r="AK343" s="60">
        <f>INDEX('Cat-4'!$1:$1048576,Working!AG343,Working!AJ343)</f>
        <v>113.8</v>
      </c>
      <c r="AL343" s="146">
        <f t="shared" si="361"/>
        <v>1.0252252252252252</v>
      </c>
      <c r="AM343" s="152">
        <f t="shared" si="362"/>
        <v>1.0252252252252252</v>
      </c>
      <c r="AN343" s="146">
        <f t="shared" si="338"/>
        <v>3.838888888888889</v>
      </c>
      <c r="AO343" s="169">
        <f>INDEX('EL&amp;SV'!$C$4:$G$50,MATCH(AF343,'EL&amp;SV'!$G$4:$G$50,0),MATCH(IF(P343&gt;5000000,"A",IF(N343&gt;2000000,"B",IF(N343&gt;500000,"C","D"))),'EL&amp;SV'!$C$4:$G$4,0))</f>
        <v>6</v>
      </c>
      <c r="AP343" s="171">
        <f>INDEX('EL&amp;SV'!$G$4:$K$50,MATCH(AF343,'EL&amp;SV'!$G$4:$G$50,0),MATCH(IF(N343&gt;5000000,"A",IF(N343&gt;2000000,"B",IF(N343&gt;500000,"C","D"))),'EL&amp;SV'!$G$4:$K$4,0))</f>
        <v>1</v>
      </c>
      <c r="AQ343" s="153">
        <f t="shared" si="363"/>
        <v>331730.44475675671</v>
      </c>
      <c r="AR343" s="153">
        <f t="shared" si="364"/>
        <v>212246.05308048046</v>
      </c>
      <c r="AS343" s="153">
        <f t="shared" si="365"/>
        <v>119484.39167627625</v>
      </c>
      <c r="AT343" s="60">
        <v>0.75</v>
      </c>
      <c r="AU343" s="153">
        <f t="shared" si="366"/>
        <v>89613.293757207197</v>
      </c>
      <c r="AV343" s="153">
        <f t="shared" si="367"/>
        <v>89613.293757207197</v>
      </c>
    </row>
    <row r="344" spans="1:48" x14ac:dyDescent="0.2">
      <c r="A344" s="82">
        <v>340</v>
      </c>
      <c r="B344" s="82" t="s">
        <v>1410</v>
      </c>
      <c r="C344" s="83"/>
      <c r="D344" s="84" t="s">
        <v>112</v>
      </c>
      <c r="E344" s="85" t="s">
        <v>714</v>
      </c>
      <c r="F344" s="86">
        <v>40028</v>
      </c>
      <c r="G344" s="86" t="s">
        <v>1353</v>
      </c>
      <c r="H344" s="89"/>
      <c r="I344" s="89">
        <v>7.1105221309302941E-2</v>
      </c>
      <c r="J344" s="84"/>
      <c r="K344" s="84"/>
      <c r="L344" s="87">
        <v>320000</v>
      </c>
      <c r="M344" s="87"/>
      <c r="N344" s="87">
        <v>320000</v>
      </c>
      <c r="O344" s="84">
        <v>250824.9829901717</v>
      </c>
      <c r="P344" s="84">
        <v>22753.670818976942</v>
      </c>
      <c r="Q344" s="84">
        <f t="shared" si="333"/>
        <v>273578.65380914864</v>
      </c>
      <c r="R344" s="84">
        <v>46421.346190851356</v>
      </c>
      <c r="S344" s="87">
        <f t="shared" si="334"/>
        <v>69175.017009828298</v>
      </c>
      <c r="T344" s="150">
        <v>15</v>
      </c>
      <c r="U344" s="69">
        <v>365</v>
      </c>
      <c r="V344" s="70"/>
      <c r="W344" s="71">
        <v>-4.205479452054794</v>
      </c>
      <c r="X344" s="76">
        <f t="shared" si="360"/>
        <v>40026</v>
      </c>
      <c r="Y344" s="138" t="s">
        <v>4164</v>
      </c>
      <c r="Z344" s="60">
        <f>MATCH(Y344,'Cat-3'!$A:$A,0)</f>
        <v>710</v>
      </c>
      <c r="AA344" s="60">
        <f>MATCH(X344,'Cat-3'!$1:$1,0)</f>
        <v>59</v>
      </c>
      <c r="AB344" s="60">
        <f>INDEX('Cat-3'!$1:$1048576,Working!Z344,Working!AA344)</f>
        <v>112.9</v>
      </c>
      <c r="AC344" s="60">
        <f>MATCH($AC$3,'Cat-3'!$1:$1,0)</f>
        <v>90</v>
      </c>
      <c r="AD344" s="60">
        <f>INDEX('Cat-3'!$1:$1048576,Working!Z344,Working!AC344)</f>
        <v>115.5</v>
      </c>
      <c r="AE344" s="146">
        <f t="shared" ref="AE344:AE345" si="368">AD344/AB344</f>
        <v>1.0230292294065544</v>
      </c>
      <c r="AF344" s="132" t="s">
        <v>2764</v>
      </c>
      <c r="AG344" s="60">
        <f>MATCH(AF344,'Cat-4'!$A:$A,0)</f>
        <v>668</v>
      </c>
      <c r="AH344" s="60">
        <f>MATCH($AH$3,'Cat-4'!$1:$1,0)</f>
        <v>4</v>
      </c>
      <c r="AI344" s="60">
        <f>INDEX('Cat-4'!$1:$1048576,Working!AG344,Working!AH344)</f>
        <v>104.4</v>
      </c>
      <c r="AJ344" s="60">
        <f>MATCH($AJ$3,'Cat-4'!$1:$1,0)</f>
        <v>144</v>
      </c>
      <c r="AK344" s="60">
        <f>INDEX('Cat-4'!$1:$1048576,Working!AG344,Working!AJ344)</f>
        <v>141.69999999999999</v>
      </c>
      <c r="AL344" s="146">
        <f t="shared" ref="AL344:AL356" si="369">AK344/AI344</f>
        <v>1.3572796934865898</v>
      </c>
      <c r="AM344" s="146">
        <f t="shared" ref="AM344:AM345" si="370">AL344*AE344</f>
        <v>1.3885367989167503</v>
      </c>
      <c r="AN344" s="146">
        <f t="shared" si="338"/>
        <v>14.533333333333333</v>
      </c>
      <c r="AO344" s="169">
        <f>INDEX('EL&amp;SV'!$C$4:$G$50,MATCH(AF344,'EL&amp;SV'!$G$4:$G$50,0),MATCH(IF(P344&gt;5000000,"A",IF(N344&gt;2000000,"B",IF(N344&gt;500000,"C","D"))),'EL&amp;SV'!$C$4:$G$4,0))</f>
        <v>8</v>
      </c>
      <c r="AP344" s="171">
        <f>INDEX('EL&amp;SV'!$G$4:$K$50,MATCH(AF344,'EL&amp;SV'!$G$4:$G$50,0),MATCH(IF(N344&gt;5000000,"A",IF(N344&gt;2000000,"B",IF(N344&gt;500000,"C","D"))),'EL&amp;SV'!$G$4:$K$4,0))</f>
        <v>0.9</v>
      </c>
      <c r="AQ344" s="153">
        <f t="shared" si="363"/>
        <v>444331.77565336012</v>
      </c>
      <c r="AR344" s="153">
        <f t="shared" si="364"/>
        <v>399898.59808802413</v>
      </c>
      <c r="AS344" s="153">
        <f t="shared" si="365"/>
        <v>44433.177565335995</v>
      </c>
      <c r="AT344" s="60">
        <v>0.75</v>
      </c>
      <c r="AU344" s="153">
        <f t="shared" si="366"/>
        <v>33324.883174001996</v>
      </c>
      <c r="AV344" s="153">
        <f t="shared" si="367"/>
        <v>44433.177565336002</v>
      </c>
    </row>
    <row r="345" spans="1:48" x14ac:dyDescent="0.2">
      <c r="A345" s="82">
        <v>341</v>
      </c>
      <c r="B345" s="82" t="s">
        <v>1410</v>
      </c>
      <c r="C345" s="83"/>
      <c r="D345" s="84" t="s">
        <v>112</v>
      </c>
      <c r="E345" s="85" t="s">
        <v>714</v>
      </c>
      <c r="F345" s="86">
        <v>40028</v>
      </c>
      <c r="G345" s="86" t="s">
        <v>1353</v>
      </c>
      <c r="H345" s="89"/>
      <c r="I345" s="89">
        <v>7.1105221309302941E-2</v>
      </c>
      <c r="J345" s="84"/>
      <c r="K345" s="84"/>
      <c r="L345" s="87">
        <v>320000</v>
      </c>
      <c r="M345" s="87"/>
      <c r="N345" s="87">
        <v>320000</v>
      </c>
      <c r="O345" s="84">
        <v>250824.9829901717</v>
      </c>
      <c r="P345" s="84">
        <v>22753.670818976942</v>
      </c>
      <c r="Q345" s="84">
        <f t="shared" si="333"/>
        <v>273578.65380914864</v>
      </c>
      <c r="R345" s="84">
        <v>46421.346190851356</v>
      </c>
      <c r="S345" s="87">
        <f t="shared" si="334"/>
        <v>69175.017009828298</v>
      </c>
      <c r="T345" s="150">
        <v>15</v>
      </c>
      <c r="U345" s="69">
        <v>365</v>
      </c>
      <c r="V345" s="70"/>
      <c r="W345" s="71">
        <v>-3.6219178082191785</v>
      </c>
      <c r="X345" s="76">
        <f t="shared" si="360"/>
        <v>40026</v>
      </c>
      <c r="Y345" s="138" t="s">
        <v>4164</v>
      </c>
      <c r="Z345" s="60">
        <f>MATCH(Y345,'Cat-3'!$A:$A,0)</f>
        <v>710</v>
      </c>
      <c r="AA345" s="60">
        <f>MATCH(X345,'Cat-3'!$1:$1,0)</f>
        <v>59</v>
      </c>
      <c r="AB345" s="60">
        <f>INDEX('Cat-3'!$1:$1048576,Working!Z345,Working!AA345)</f>
        <v>112.9</v>
      </c>
      <c r="AC345" s="60">
        <f>MATCH($AC$3,'Cat-3'!$1:$1,0)</f>
        <v>90</v>
      </c>
      <c r="AD345" s="60">
        <f>INDEX('Cat-3'!$1:$1048576,Working!Z345,Working!AC345)</f>
        <v>115.5</v>
      </c>
      <c r="AE345" s="146">
        <f t="shared" si="368"/>
        <v>1.0230292294065544</v>
      </c>
      <c r="AF345" s="132" t="s">
        <v>2764</v>
      </c>
      <c r="AG345" s="60">
        <f>MATCH(AF345,'Cat-4'!$A:$A,0)</f>
        <v>668</v>
      </c>
      <c r="AH345" s="60">
        <f>MATCH($AH$3,'Cat-4'!$1:$1,0)</f>
        <v>4</v>
      </c>
      <c r="AI345" s="60">
        <f>INDEX('Cat-4'!$1:$1048576,Working!AG345,Working!AH345)</f>
        <v>104.4</v>
      </c>
      <c r="AJ345" s="60">
        <f>MATCH($AJ$3,'Cat-4'!$1:$1,0)</f>
        <v>144</v>
      </c>
      <c r="AK345" s="60">
        <f>INDEX('Cat-4'!$1:$1048576,Working!AG345,Working!AJ345)</f>
        <v>141.69999999999999</v>
      </c>
      <c r="AL345" s="146">
        <f t="shared" si="369"/>
        <v>1.3572796934865898</v>
      </c>
      <c r="AM345" s="146">
        <f t="shared" si="370"/>
        <v>1.3885367989167503</v>
      </c>
      <c r="AN345" s="146">
        <f t="shared" si="338"/>
        <v>14.533333333333333</v>
      </c>
      <c r="AO345" s="169">
        <f>INDEX('EL&amp;SV'!$C$4:$G$50,MATCH(AF345,'EL&amp;SV'!$G$4:$G$50,0),MATCH(IF(P345&gt;5000000,"A",IF(N345&gt;2000000,"B",IF(N345&gt;500000,"C","D"))),'EL&amp;SV'!$C$4:$G$4,0))</f>
        <v>8</v>
      </c>
      <c r="AP345" s="171">
        <f>INDEX('EL&amp;SV'!$G$4:$K$50,MATCH(AF345,'EL&amp;SV'!$G$4:$G$50,0),MATCH(IF(N345&gt;5000000,"A",IF(N345&gt;2000000,"B",IF(N345&gt;500000,"C","D"))),'EL&amp;SV'!$G$4:$K$4,0))</f>
        <v>0.9</v>
      </c>
      <c r="AQ345" s="153">
        <f t="shared" si="363"/>
        <v>444331.77565336012</v>
      </c>
      <c r="AR345" s="153">
        <f t="shared" si="364"/>
        <v>399898.59808802413</v>
      </c>
      <c r="AS345" s="153">
        <f t="shared" si="365"/>
        <v>44433.177565335995</v>
      </c>
      <c r="AT345" s="60">
        <v>0.75</v>
      </c>
      <c r="AU345" s="153">
        <f t="shared" si="366"/>
        <v>33324.883174001996</v>
      </c>
      <c r="AV345" s="153">
        <f t="shared" si="367"/>
        <v>44433.177565336002</v>
      </c>
    </row>
    <row r="346" spans="1:48" x14ac:dyDescent="0.2">
      <c r="A346" s="82">
        <v>342</v>
      </c>
      <c r="B346" s="82" t="s">
        <v>1410</v>
      </c>
      <c r="C346" s="83"/>
      <c r="D346" s="84" t="s">
        <v>112</v>
      </c>
      <c r="E346" s="85" t="s">
        <v>814</v>
      </c>
      <c r="F346" s="86">
        <v>41705</v>
      </c>
      <c r="G346" s="86" t="s">
        <v>1349</v>
      </c>
      <c r="H346" s="89"/>
      <c r="I346" s="89">
        <v>6.3405963302752305E-2</v>
      </c>
      <c r="J346" s="84"/>
      <c r="K346" s="84"/>
      <c r="L346" s="87">
        <v>319090.90000000002</v>
      </c>
      <c r="M346" s="87"/>
      <c r="N346" s="87">
        <v>319090.90000000002</v>
      </c>
      <c r="O346" s="84">
        <v>162896.26536719245</v>
      </c>
      <c r="P346" s="84">
        <v>20232.265895642206</v>
      </c>
      <c r="Q346" s="84">
        <f t="shared" si="333"/>
        <v>183128.53126283464</v>
      </c>
      <c r="R346" s="84">
        <v>135962.36873716538</v>
      </c>
      <c r="S346" s="87">
        <f t="shared" si="334"/>
        <v>156194.63463280757</v>
      </c>
      <c r="T346" s="150">
        <v>15</v>
      </c>
      <c r="U346" s="69">
        <v>365</v>
      </c>
      <c r="V346" s="70"/>
      <c r="W346" s="71">
        <v>-4.1999999999999993</v>
      </c>
      <c r="X346" s="76">
        <f t="shared" si="360"/>
        <v>41699</v>
      </c>
      <c r="AF346" s="132" t="s">
        <v>2734</v>
      </c>
      <c r="AG346" s="60">
        <f>MATCH(AF346,'Cat-4'!$A:$A,0)</f>
        <v>653</v>
      </c>
      <c r="AH346" s="60">
        <f>MATCH(X346,'Cat-4'!$1:$1,0)</f>
        <v>27</v>
      </c>
      <c r="AI346" s="60">
        <f>INDEX('Cat-4'!$1:$1048576,Working!AG346,Working!AH346)</f>
        <v>107.3</v>
      </c>
      <c r="AJ346" s="60">
        <f>MATCH($AJ$3,'Cat-4'!$1:$1,0)</f>
        <v>144</v>
      </c>
      <c r="AK346" s="60">
        <f>INDEX('Cat-4'!$1:$1048576,Working!AG346,Working!AJ346)</f>
        <v>122.3</v>
      </c>
      <c r="AL346" s="146">
        <f t="shared" si="369"/>
        <v>1.1397949673811743</v>
      </c>
      <c r="AM346" s="152">
        <f t="shared" ref="AM346:AM356" si="371">AL346</f>
        <v>1.1397949673811743</v>
      </c>
      <c r="AN346" s="146">
        <f t="shared" si="338"/>
        <v>9.9388888888888882</v>
      </c>
      <c r="AO346" s="169">
        <f>INDEX('EL&amp;SV'!$C$4:$G$50,MATCH(AF346,'EL&amp;SV'!$G$4:$G$50,0),MATCH(IF(P346&gt;5000000,"A",IF(N346&gt;2000000,"B",IF(N346&gt;500000,"C","D"))),'EL&amp;SV'!$C$4:$G$4,0))</f>
        <v>8</v>
      </c>
      <c r="AP346" s="171">
        <f>INDEX('EL&amp;SV'!$G$4:$K$50,MATCH(AF346,'EL&amp;SV'!$G$4:$G$50,0),MATCH(IF(N346&gt;5000000,"A",IF(N346&gt;2000000,"B",IF(N346&gt;500000,"C","D"))),'EL&amp;SV'!$G$4:$K$4,0))</f>
        <v>0.9</v>
      </c>
      <c r="AQ346" s="153">
        <f t="shared" si="363"/>
        <v>363698.20195712958</v>
      </c>
      <c r="AR346" s="153">
        <f t="shared" si="364"/>
        <v>327328.38176141662</v>
      </c>
      <c r="AS346" s="153">
        <f t="shared" si="365"/>
        <v>36369.820195712964</v>
      </c>
      <c r="AT346" s="60">
        <v>0.75</v>
      </c>
      <c r="AU346" s="153">
        <f t="shared" si="366"/>
        <v>27277.365146784723</v>
      </c>
      <c r="AV346" s="153">
        <f t="shared" si="367"/>
        <v>36369.820195712949</v>
      </c>
    </row>
    <row r="347" spans="1:48" x14ac:dyDescent="0.2">
      <c r="A347" s="82">
        <v>343</v>
      </c>
      <c r="B347" s="82" t="s">
        <v>1410</v>
      </c>
      <c r="C347" s="83" t="s">
        <v>46</v>
      </c>
      <c r="D347" s="84" t="s">
        <v>21</v>
      </c>
      <c r="E347" s="88" t="s">
        <v>47</v>
      </c>
      <c r="F347" s="86">
        <v>42825</v>
      </c>
      <c r="G347" s="86" t="s">
        <v>27</v>
      </c>
      <c r="H347" s="91">
        <v>2.5018037518037519E-2</v>
      </c>
      <c r="I347" s="89">
        <v>4.2492965367965367E-2</v>
      </c>
      <c r="J347" s="84"/>
      <c r="K347" s="84"/>
      <c r="L347" s="87">
        <v>318000</v>
      </c>
      <c r="M347" s="87">
        <v>0</v>
      </c>
      <c r="N347" s="87">
        <v>318000</v>
      </c>
      <c r="O347" s="84">
        <v>45357.503246753251</v>
      </c>
      <c r="P347" s="84">
        <f>N347*I347/365*U347</f>
        <v>13512.762987012986</v>
      </c>
      <c r="Q347" s="84">
        <f t="shared" si="333"/>
        <v>58870.266233766233</v>
      </c>
      <c r="R347" s="84">
        <v>259129.73376623378</v>
      </c>
      <c r="S347" s="87">
        <f t="shared" si="334"/>
        <v>272642.49675324676</v>
      </c>
      <c r="T347" s="150"/>
      <c r="U347" s="69">
        <v>365</v>
      </c>
      <c r="V347" s="70"/>
      <c r="W347" s="71">
        <v>-4.1972602739726028</v>
      </c>
      <c r="X347" s="76">
        <f>DATE(YEAR(F347),MONTH(F347),1)</f>
        <v>42795</v>
      </c>
      <c r="AF347" s="132" t="s">
        <v>2916</v>
      </c>
      <c r="AG347" s="60">
        <f>MATCH(AF347,'Cat-4'!$A:$A,0)</f>
        <v>745</v>
      </c>
      <c r="AH347" s="60">
        <f>MATCH(X347,'Cat-4'!$1:$1,0)</f>
        <v>63</v>
      </c>
      <c r="AI347" s="60">
        <f>INDEX('Cat-4'!$1:$1048576,Working!AG347,Working!AH347)</f>
        <v>103.3</v>
      </c>
      <c r="AJ347" s="60">
        <f>MATCH($AJ$3,'Cat-4'!$1:$1,0)</f>
        <v>144</v>
      </c>
      <c r="AK347" s="60">
        <f>INDEX('Cat-4'!$1:$1048576,Working!AG347,Working!AJ347)</f>
        <v>120</v>
      </c>
      <c r="AL347" s="146">
        <f t="shared" si="369"/>
        <v>1.1616650532429817</v>
      </c>
      <c r="AM347" s="152">
        <f t="shared" si="371"/>
        <v>1.1616650532429817</v>
      </c>
      <c r="AN347" s="146">
        <f t="shared" si="338"/>
        <v>6.875</v>
      </c>
      <c r="AO347" s="169">
        <f>INDEX('EL&amp;SV'!$C$4:$G$50,MATCH(AF347,'EL&amp;SV'!$G$4:$G$50,0),MATCH(IF(P347&gt;5000000,"A",IF(N347&gt;2000000,"B",IF(N347&gt;500000,"C","D"))),'EL&amp;SV'!$C$4:$G$4,0))</f>
        <v>8</v>
      </c>
      <c r="AP347" s="171">
        <f>INDEX('EL&amp;SV'!$G$4:$K$50,MATCH(AF347,'EL&amp;SV'!$G$4:$G$50,0),MATCH(IF(N347&gt;5000000,"A",IF(N347&gt;2000000,"B",IF(N347&gt;500000,"C","D"))),'EL&amp;SV'!$G$4:$K$4,0))</f>
        <v>0.95</v>
      </c>
      <c r="AQ347" s="153">
        <f t="shared" si="363"/>
        <v>369409.48693126818</v>
      </c>
      <c r="AR347" s="153">
        <f t="shared" si="364"/>
        <v>301588.2139399806</v>
      </c>
      <c r="AS347" s="153">
        <f t="shared" si="365"/>
        <v>67821.27299128758</v>
      </c>
      <c r="AT347" s="60">
        <v>0.75</v>
      </c>
      <c r="AU347" s="153">
        <f t="shared" si="366"/>
        <v>50865.954743465685</v>
      </c>
      <c r="AV347" s="153">
        <f t="shared" si="367"/>
        <v>50865.954743465685</v>
      </c>
    </row>
    <row r="348" spans="1:48" x14ac:dyDescent="0.2">
      <c r="A348" s="82">
        <v>344</v>
      </c>
      <c r="B348" s="82" t="s">
        <v>1410</v>
      </c>
      <c r="C348" s="83"/>
      <c r="D348" s="84" t="s">
        <v>112</v>
      </c>
      <c r="E348" s="85" t="s">
        <v>1304</v>
      </c>
      <c r="F348" s="86">
        <v>45016</v>
      </c>
      <c r="G348" s="86" t="s">
        <v>39</v>
      </c>
      <c r="H348" s="89"/>
      <c r="I348" s="89">
        <v>9.5000000000000001E-2</v>
      </c>
      <c r="J348" s="84"/>
      <c r="K348" s="84"/>
      <c r="L348" s="87">
        <v>0</v>
      </c>
      <c r="M348" s="87">
        <v>316504</v>
      </c>
      <c r="N348" s="87">
        <v>316504</v>
      </c>
      <c r="O348" s="84"/>
      <c r="P348" s="84">
        <v>82.377753424657541</v>
      </c>
      <c r="Q348" s="84">
        <f t="shared" si="333"/>
        <v>82.377753424657541</v>
      </c>
      <c r="R348" s="84">
        <v>316421.62224657537</v>
      </c>
      <c r="S348" s="87">
        <f t="shared" si="334"/>
        <v>0</v>
      </c>
      <c r="T348" s="150">
        <v>10</v>
      </c>
      <c r="U348" s="69">
        <v>365</v>
      </c>
      <c r="V348" s="70"/>
      <c r="W348" s="71">
        <v>-4.1972602739726028</v>
      </c>
      <c r="X348" s="76">
        <f>DATE(YEAR(F348),MONTH(F348),1)</f>
        <v>44986</v>
      </c>
      <c r="AF348" s="132" t="s">
        <v>3114</v>
      </c>
      <c r="AG348" s="60">
        <f>MATCH(AF348,'Cat-4'!$A:$A,0)</f>
        <v>844</v>
      </c>
      <c r="AH348" s="60">
        <f>MATCH(X348,'Cat-4'!$1:$1,0)</f>
        <v>135</v>
      </c>
      <c r="AI348" s="60">
        <f>INDEX('Cat-4'!$1:$1048576,Working!AG348,Working!AH348)</f>
        <v>160.1</v>
      </c>
      <c r="AJ348" s="60">
        <f>MATCH($AJ$3,'Cat-4'!$1:$1,0)</f>
        <v>144</v>
      </c>
      <c r="AK348" s="60">
        <f>INDEX('Cat-4'!$1:$1048576,Working!AG348,Working!AJ348)</f>
        <v>160.30000000000001</v>
      </c>
      <c r="AL348" s="146">
        <f t="shared" si="369"/>
        <v>1.0012492192379763</v>
      </c>
      <c r="AM348" s="152">
        <f t="shared" si="371"/>
        <v>1.0012492192379763</v>
      </c>
      <c r="AN348" s="146">
        <f t="shared" si="338"/>
        <v>0.875</v>
      </c>
      <c r="AO348" s="169">
        <f>INDEX('EL&amp;SV'!$C$4:$G$50,MATCH(AF348,'EL&amp;SV'!$G$4:$G$50,0),MATCH(IF(P348&gt;5000000,"A",IF(N348&gt;2000000,"B",IF(N348&gt;500000,"C","D"))),'EL&amp;SV'!$C$4:$G$4,0))</f>
        <v>6</v>
      </c>
      <c r="AP348" s="171">
        <f>INDEX('EL&amp;SV'!$G$4:$K$50,MATCH(AF348,'EL&amp;SV'!$G$4:$G$50,0),MATCH(IF(N348&gt;5000000,"A",IF(N348&gt;2000000,"B",IF(N348&gt;500000,"C","D"))),'EL&amp;SV'!$G$4:$K$4,0))</f>
        <v>0.95</v>
      </c>
      <c r="AQ348" s="153">
        <f t="shared" si="363"/>
        <v>316899.38288569642</v>
      </c>
      <c r="AR348" s="153">
        <f t="shared" si="364"/>
        <v>43903.768670622521</v>
      </c>
      <c r="AS348" s="153">
        <f t="shared" si="365"/>
        <v>272995.61421507387</v>
      </c>
      <c r="AT348" s="60">
        <v>0.75</v>
      </c>
      <c r="AU348" s="153">
        <f t="shared" si="366"/>
        <v>204746.71066130541</v>
      </c>
      <c r="AV348" s="153">
        <f t="shared" si="367"/>
        <v>204746.71066130541</v>
      </c>
    </row>
    <row r="349" spans="1:48" x14ac:dyDescent="0.2">
      <c r="A349" s="82">
        <v>345</v>
      </c>
      <c r="B349" s="82" t="s">
        <v>1410</v>
      </c>
      <c r="C349" s="83"/>
      <c r="D349" s="84" t="s">
        <v>111</v>
      </c>
      <c r="E349" s="85" t="s">
        <v>281</v>
      </c>
      <c r="F349" s="86">
        <v>41650</v>
      </c>
      <c r="G349" s="86" t="s">
        <v>1349</v>
      </c>
      <c r="H349" s="89"/>
      <c r="I349" s="89">
        <v>2.358994490358127E-2</v>
      </c>
      <c r="J349" s="84"/>
      <c r="K349" s="84"/>
      <c r="L349" s="87">
        <v>316000</v>
      </c>
      <c r="M349" s="87"/>
      <c r="N349" s="87">
        <v>316000</v>
      </c>
      <c r="O349" s="84">
        <v>63292.323182006861</v>
      </c>
      <c r="P349" s="84">
        <v>7454.4225895316813</v>
      </c>
      <c r="Q349" s="84">
        <f t="shared" si="333"/>
        <v>70746.745771538539</v>
      </c>
      <c r="R349" s="84">
        <v>245253.25422846148</v>
      </c>
      <c r="S349" s="87">
        <f t="shared" si="334"/>
        <v>252707.67681799314</v>
      </c>
      <c r="T349" s="150">
        <v>40</v>
      </c>
      <c r="U349" s="69">
        <v>365</v>
      </c>
      <c r="V349" s="70"/>
      <c r="W349" s="71">
        <v>-4.1945205479452063</v>
      </c>
      <c r="X349" s="76">
        <f>DATE(YEAR(F349),MONTH(F349),1)</f>
        <v>41640</v>
      </c>
      <c r="AF349" s="132" t="s">
        <v>2736</v>
      </c>
      <c r="AG349" s="60">
        <f>MATCH(AF349,'Cat-4'!$A:$A,0)</f>
        <v>654</v>
      </c>
      <c r="AH349" s="60">
        <f>MATCH(X349,'Cat-4'!$1:$1,0)</f>
        <v>25</v>
      </c>
      <c r="AI349" s="60">
        <f>INDEX('Cat-4'!$1:$1048576,Working!AG349,Working!AH349)</f>
        <v>102.3</v>
      </c>
      <c r="AJ349" s="60">
        <f>MATCH($AJ$3,'Cat-4'!$1:$1,0)</f>
        <v>144</v>
      </c>
      <c r="AK349" s="60">
        <f>INDEX('Cat-4'!$1:$1048576,Working!AG349,Working!AJ349)</f>
        <v>113.8</v>
      </c>
      <c r="AL349" s="146">
        <f t="shared" si="369"/>
        <v>1.1124144672531768</v>
      </c>
      <c r="AM349" s="152">
        <f t="shared" si="371"/>
        <v>1.1124144672531768</v>
      </c>
      <c r="AN349" s="146">
        <f t="shared" si="338"/>
        <v>10.094444444444445</v>
      </c>
      <c r="AO349" s="169">
        <f>INDEX('EL&amp;SV'!$C$4:$G$50,MATCH(AF349,'EL&amp;SV'!$G$4:$G$50,0),MATCH(IF(P349&gt;5000000,"A",IF(N349&gt;2000000,"B",IF(N349&gt;500000,"C","D"))),'EL&amp;SV'!$C$4:$G$4,0))</f>
        <v>6</v>
      </c>
      <c r="AP349" s="171">
        <f>INDEX('EL&amp;SV'!$G$4:$K$50,MATCH(AF349,'EL&amp;SV'!$G$4:$G$50,0),MATCH(IF(N349&gt;5000000,"A",IF(N349&gt;2000000,"B",IF(N349&gt;500000,"C","D"))),'EL&amp;SV'!$G$4:$K$4,0))</f>
        <v>1</v>
      </c>
      <c r="AQ349" s="153">
        <f t="shared" si="363"/>
        <v>351522.97165200388</v>
      </c>
      <c r="AR349" s="153">
        <f t="shared" si="364"/>
        <v>351522.97165200388</v>
      </c>
      <c r="AS349" s="153">
        <f t="shared" si="365"/>
        <v>0</v>
      </c>
      <c r="AT349" s="60">
        <v>0.75</v>
      </c>
      <c r="AU349" s="153">
        <f t="shared" si="366"/>
        <v>0</v>
      </c>
      <c r="AV349" s="153">
        <f t="shared" si="367"/>
        <v>0</v>
      </c>
    </row>
    <row r="350" spans="1:48" x14ac:dyDescent="0.2">
      <c r="A350" s="82">
        <v>346</v>
      </c>
      <c r="B350" s="82" t="s">
        <v>1410</v>
      </c>
      <c r="C350" s="83"/>
      <c r="D350" s="84" t="s">
        <v>112</v>
      </c>
      <c r="E350" s="85" t="s">
        <v>1037</v>
      </c>
      <c r="F350" s="86">
        <v>42460</v>
      </c>
      <c r="G350" s="86" t="s">
        <v>25</v>
      </c>
      <c r="H350" s="89"/>
      <c r="I350" s="89">
        <v>0.31666666666666665</v>
      </c>
      <c r="J350" s="84"/>
      <c r="K350" s="84"/>
      <c r="L350" s="87">
        <v>315000</v>
      </c>
      <c r="M350" s="87"/>
      <c r="N350" s="87">
        <v>315000</v>
      </c>
      <c r="O350" s="84">
        <v>299523.28767123289</v>
      </c>
      <c r="P350" s="84">
        <v>0</v>
      </c>
      <c r="Q350" s="84">
        <f t="shared" si="333"/>
        <v>299523.28767123289</v>
      </c>
      <c r="R350" s="84">
        <v>15476.712328767113</v>
      </c>
      <c r="S350" s="87">
        <f t="shared" si="334"/>
        <v>15476.712328767113</v>
      </c>
      <c r="T350" s="150">
        <v>3</v>
      </c>
      <c r="U350" s="69">
        <v>365</v>
      </c>
      <c r="V350" s="70"/>
      <c r="W350" s="71">
        <v>-4.1260273972602732</v>
      </c>
      <c r="X350" s="76">
        <f>DATE(YEAR(F350),MONTH(F350),1)</f>
        <v>42430</v>
      </c>
      <c r="AF350" s="132" t="s">
        <v>2718</v>
      </c>
      <c r="AG350" s="60">
        <f>MATCH(AF350,'Cat-4'!$A:$A,0)</f>
        <v>645</v>
      </c>
      <c r="AH350" s="60">
        <f>MATCH(X350,'Cat-4'!$1:$1,0)</f>
        <v>51</v>
      </c>
      <c r="AI350" s="60">
        <f>INDEX('Cat-4'!$1:$1048576,Working!AG350,Working!AH350)</f>
        <v>115.6</v>
      </c>
      <c r="AJ350" s="60">
        <f>MATCH($AJ$3,'Cat-4'!$1:$1,0)</f>
        <v>144</v>
      </c>
      <c r="AK350" s="60">
        <f>INDEX('Cat-4'!$1:$1048576,Working!AG350,Working!AJ350)</f>
        <v>115.6</v>
      </c>
      <c r="AL350" s="146">
        <f t="shared" si="369"/>
        <v>1</v>
      </c>
      <c r="AM350" s="152">
        <f t="shared" si="371"/>
        <v>1</v>
      </c>
      <c r="AN350" s="146">
        <f t="shared" si="338"/>
        <v>7.875</v>
      </c>
      <c r="AO350" s="169">
        <f>INDEX('EL&amp;SV'!$C$4:$G$50,MATCH(AF350,'EL&amp;SV'!$G$4:$G$50,0),MATCH(IF(P350&gt;5000000,"A",IF(N350&gt;2000000,"B",IF(N350&gt;500000,"C","D"))),'EL&amp;SV'!$C$4:$G$4,0))</f>
        <v>5</v>
      </c>
      <c r="AP350" s="171">
        <f>INDEX('EL&amp;SV'!$G$4:$K$50,MATCH(AF350,'EL&amp;SV'!$G$4:$G$50,0),MATCH(IF(N350&gt;5000000,"A",IF(N350&gt;2000000,"B",IF(N350&gt;500000,"C","D"))),'EL&amp;SV'!$G$4:$K$4,0))</f>
        <v>1</v>
      </c>
      <c r="AQ350" s="153">
        <f t="shared" si="363"/>
        <v>315000</v>
      </c>
      <c r="AR350" s="153">
        <f t="shared" si="364"/>
        <v>315000</v>
      </c>
      <c r="AS350" s="153">
        <f t="shared" si="365"/>
        <v>0</v>
      </c>
      <c r="AT350" s="60">
        <v>0.75</v>
      </c>
      <c r="AU350" s="153">
        <f t="shared" si="366"/>
        <v>0</v>
      </c>
      <c r="AV350" s="153">
        <f t="shared" si="367"/>
        <v>0</v>
      </c>
    </row>
    <row r="351" spans="1:48" x14ac:dyDescent="0.2">
      <c r="A351" s="82">
        <v>347</v>
      </c>
      <c r="B351" s="82" t="s">
        <v>1410</v>
      </c>
      <c r="C351" s="83"/>
      <c r="D351" s="84" t="s">
        <v>111</v>
      </c>
      <c r="E351" s="85" t="s">
        <v>252</v>
      </c>
      <c r="F351" s="86">
        <v>41000</v>
      </c>
      <c r="G351" s="86" t="s">
        <v>1350</v>
      </c>
      <c r="H351" s="89"/>
      <c r="I351" s="89">
        <v>2.0606979091564528E-2</v>
      </c>
      <c r="J351" s="84"/>
      <c r="K351" s="84"/>
      <c r="L351" s="87">
        <v>313500</v>
      </c>
      <c r="M351" s="87"/>
      <c r="N351" s="87">
        <v>313500</v>
      </c>
      <c r="O351" s="84">
        <v>104016.3616438356</v>
      </c>
      <c r="P351" s="84">
        <v>6460.2879452054794</v>
      </c>
      <c r="Q351" s="84">
        <f t="shared" si="333"/>
        <v>110476.64958904107</v>
      </c>
      <c r="R351" s="84">
        <v>203023.35041095893</v>
      </c>
      <c r="S351" s="87">
        <f t="shared" si="334"/>
        <v>209483.63835616439</v>
      </c>
      <c r="T351" s="150">
        <v>40</v>
      </c>
      <c r="U351" s="69">
        <v>365</v>
      </c>
      <c r="V351" s="70"/>
      <c r="W351" s="71">
        <v>-4.1123287671232873</v>
      </c>
      <c r="X351" s="76">
        <f>DATE(YEAR(F351),MONTH(F351),1)</f>
        <v>41000</v>
      </c>
      <c r="AF351" s="132" t="s">
        <v>2764</v>
      </c>
      <c r="AG351" s="60">
        <f>MATCH(AF351,'Cat-4'!$A:$A,0)</f>
        <v>668</v>
      </c>
      <c r="AH351" s="60">
        <f>MATCH(X351,'Cat-4'!$1:$1,0)</f>
        <v>4</v>
      </c>
      <c r="AI351" s="60">
        <f>INDEX('Cat-4'!$1:$1048576,Working!AG351,Working!AH351)</f>
        <v>104.4</v>
      </c>
      <c r="AJ351" s="60">
        <f>MATCH($AJ$3,'Cat-4'!$1:$1,0)</f>
        <v>144</v>
      </c>
      <c r="AK351" s="60">
        <f>INDEX('Cat-4'!$1:$1048576,Working!AG351,Working!AJ351)</f>
        <v>141.69999999999999</v>
      </c>
      <c r="AL351" s="146">
        <f t="shared" si="369"/>
        <v>1.3572796934865898</v>
      </c>
      <c r="AM351" s="152">
        <f t="shared" si="371"/>
        <v>1.3572796934865898</v>
      </c>
      <c r="AN351" s="146">
        <f t="shared" si="338"/>
        <v>11.872222222222222</v>
      </c>
      <c r="AO351" s="169">
        <f>INDEX('EL&amp;SV'!$C$4:$G$50,MATCH(AF351,'EL&amp;SV'!$G$4:$G$50,0),MATCH(IF(P351&gt;5000000,"A",IF(N351&gt;2000000,"B",IF(N351&gt;500000,"C","D"))),'EL&amp;SV'!$C$4:$G$4,0))</f>
        <v>8</v>
      </c>
      <c r="AP351" s="171">
        <f>INDEX('EL&amp;SV'!$G$4:$K$50,MATCH(AF351,'EL&amp;SV'!$G$4:$G$50,0),MATCH(IF(N351&gt;5000000,"A",IF(N351&gt;2000000,"B",IF(N351&gt;500000,"C","D"))),'EL&amp;SV'!$G$4:$K$4,0))</f>
        <v>0.9</v>
      </c>
      <c r="AQ351" s="153">
        <f t="shared" si="363"/>
        <v>425507.18390804593</v>
      </c>
      <c r="AR351" s="153">
        <f t="shared" si="364"/>
        <v>382956.46551724133</v>
      </c>
      <c r="AS351" s="153">
        <f t="shared" si="365"/>
        <v>42550.718390804599</v>
      </c>
      <c r="AT351" s="60">
        <v>0.75</v>
      </c>
      <c r="AU351" s="153">
        <f t="shared" si="366"/>
        <v>31913.038793103449</v>
      </c>
      <c r="AV351" s="153">
        <f t="shared" si="367"/>
        <v>42550.718390804584</v>
      </c>
    </row>
    <row r="352" spans="1:48" x14ac:dyDescent="0.2">
      <c r="A352" s="82">
        <v>348</v>
      </c>
      <c r="B352" s="82" t="s">
        <v>1410</v>
      </c>
      <c r="C352" s="83"/>
      <c r="D352" s="84" t="s">
        <v>112</v>
      </c>
      <c r="E352" s="85" t="s">
        <v>586</v>
      </c>
      <c r="F352" s="86">
        <v>41000</v>
      </c>
      <c r="G352" s="86" t="s">
        <v>1350</v>
      </c>
      <c r="H352" s="89"/>
      <c r="I352" s="89">
        <v>0.56895397260273961</v>
      </c>
      <c r="J352" s="84"/>
      <c r="K352" s="84"/>
      <c r="L352" s="87">
        <v>312375</v>
      </c>
      <c r="M352" s="87"/>
      <c r="N352" s="87">
        <v>312375</v>
      </c>
      <c r="O352" s="84">
        <v>296756.25</v>
      </c>
      <c r="P352" s="84">
        <v>0</v>
      </c>
      <c r="Q352" s="84">
        <f t="shared" si="333"/>
        <v>296756.25</v>
      </c>
      <c r="R352" s="84">
        <v>15618.75</v>
      </c>
      <c r="S352" s="87">
        <f t="shared" si="334"/>
        <v>15618.75</v>
      </c>
      <c r="T352" s="150">
        <v>3</v>
      </c>
      <c r="U352" s="69">
        <v>365</v>
      </c>
      <c r="V352" s="70"/>
      <c r="W352" s="71">
        <v>-4.1753424657534239</v>
      </c>
      <c r="X352" s="76">
        <f t="shared" ref="X352:X359" si="372">DATE(YEAR(F352),MONTH(F352),1)</f>
        <v>41000</v>
      </c>
      <c r="AF352" s="132" t="s">
        <v>2718</v>
      </c>
      <c r="AG352" s="60">
        <f>MATCH(AF352,'Cat-4'!$A:$A,0)</f>
        <v>645</v>
      </c>
      <c r="AH352" s="60">
        <f>MATCH(X352,'Cat-4'!$1:$1,0)</f>
        <v>4</v>
      </c>
      <c r="AI352" s="60">
        <f>INDEX('Cat-4'!$1:$1048576,Working!AG352,Working!AH352)</f>
        <v>100.5</v>
      </c>
      <c r="AJ352" s="60">
        <f>MATCH($AJ$3,'Cat-4'!$1:$1,0)</f>
        <v>144</v>
      </c>
      <c r="AK352" s="60">
        <f>INDEX('Cat-4'!$1:$1048576,Working!AG352,Working!AJ352)</f>
        <v>115.6</v>
      </c>
      <c r="AL352" s="146">
        <f t="shared" si="369"/>
        <v>1.1502487562189054</v>
      </c>
      <c r="AM352" s="152">
        <f t="shared" si="371"/>
        <v>1.1502487562189054</v>
      </c>
      <c r="AN352" s="146">
        <f t="shared" si="338"/>
        <v>11.872222222222222</v>
      </c>
      <c r="AO352" s="169">
        <f>INDEX('EL&amp;SV'!$C$4:$G$50,MATCH(AF352,'EL&amp;SV'!$G$4:$G$50,0),MATCH(IF(P352&gt;5000000,"A",IF(N352&gt;2000000,"B",IF(N352&gt;500000,"C","D"))),'EL&amp;SV'!$C$4:$G$4,0))</f>
        <v>5</v>
      </c>
      <c r="AP352" s="171">
        <f>INDEX('EL&amp;SV'!$G$4:$K$50,MATCH(AF352,'EL&amp;SV'!$G$4:$G$50,0),MATCH(IF(N352&gt;5000000,"A",IF(N352&gt;2000000,"B",IF(N352&gt;500000,"C","D"))),'EL&amp;SV'!$G$4:$K$4,0))</f>
        <v>1</v>
      </c>
      <c r="AQ352" s="153">
        <f t="shared" si="363"/>
        <v>359308.95522388059</v>
      </c>
      <c r="AR352" s="153">
        <f t="shared" si="364"/>
        <v>359308.95522388059</v>
      </c>
      <c r="AS352" s="153">
        <f t="shared" si="365"/>
        <v>0</v>
      </c>
      <c r="AT352" s="60">
        <v>0.75</v>
      </c>
      <c r="AU352" s="153">
        <f t="shared" si="366"/>
        <v>0</v>
      </c>
      <c r="AV352" s="153">
        <f t="shared" si="367"/>
        <v>0</v>
      </c>
    </row>
    <row r="353" spans="1:48" x14ac:dyDescent="0.2">
      <c r="A353" s="82">
        <v>349</v>
      </c>
      <c r="B353" s="82" t="s">
        <v>1410</v>
      </c>
      <c r="C353" s="83"/>
      <c r="D353" s="84" t="s">
        <v>112</v>
      </c>
      <c r="E353" s="85" t="s">
        <v>1121</v>
      </c>
      <c r="F353" s="86">
        <v>43576</v>
      </c>
      <c r="G353" s="86" t="s">
        <v>36</v>
      </c>
      <c r="H353" s="89"/>
      <c r="I353" s="89">
        <v>9.5000000000000001E-2</v>
      </c>
      <c r="J353" s="84"/>
      <c r="K353" s="84"/>
      <c r="L353" s="87">
        <v>312000</v>
      </c>
      <c r="M353" s="87"/>
      <c r="N353" s="87">
        <v>312000</v>
      </c>
      <c r="O353" s="84">
        <v>87377.095890410958</v>
      </c>
      <c r="P353" s="84">
        <v>29640</v>
      </c>
      <c r="Q353" s="84">
        <f t="shared" si="333"/>
        <v>117017.09589041096</v>
      </c>
      <c r="R353" s="84">
        <v>194982.90410958906</v>
      </c>
      <c r="S353" s="87">
        <f t="shared" si="334"/>
        <v>224622.90410958906</v>
      </c>
      <c r="T353" s="150">
        <v>10</v>
      </c>
      <c r="U353" s="69">
        <v>365</v>
      </c>
      <c r="V353" s="70"/>
      <c r="W353" s="71">
        <v>-4.131506849315068</v>
      </c>
      <c r="X353" s="76">
        <f t="shared" si="372"/>
        <v>43556</v>
      </c>
      <c r="AF353" s="132" t="s">
        <v>2734</v>
      </c>
      <c r="AG353" s="60">
        <f>MATCH(AF353,'Cat-4'!$A:$A,0)</f>
        <v>653</v>
      </c>
      <c r="AH353" s="60">
        <f>MATCH(X353,'Cat-4'!$1:$1,0)</f>
        <v>88</v>
      </c>
      <c r="AI353" s="60">
        <f>INDEX('Cat-4'!$1:$1048576,Working!AG353,Working!AH353)</f>
        <v>118.3</v>
      </c>
      <c r="AJ353" s="60">
        <f>MATCH($AJ$3,'Cat-4'!$1:$1,0)</f>
        <v>144</v>
      </c>
      <c r="AK353" s="60">
        <f>INDEX('Cat-4'!$1:$1048576,Working!AG353,Working!AJ353)</f>
        <v>122.3</v>
      </c>
      <c r="AL353" s="146">
        <f t="shared" si="369"/>
        <v>1.0338123415046492</v>
      </c>
      <c r="AM353" s="152">
        <f t="shared" si="371"/>
        <v>1.0338123415046492</v>
      </c>
      <c r="AN353" s="146">
        <f t="shared" si="338"/>
        <v>4.8166666666666664</v>
      </c>
      <c r="AO353" s="169">
        <f>INDEX('EL&amp;SV'!$C$4:$G$50,MATCH(AF353,'EL&amp;SV'!$G$4:$G$50,0),MATCH(IF(P353&gt;5000000,"A",IF(N353&gt;2000000,"B",IF(N353&gt;500000,"C","D"))),'EL&amp;SV'!$C$4:$G$4,0))</f>
        <v>8</v>
      </c>
      <c r="AP353" s="171">
        <f>INDEX('EL&amp;SV'!$G$4:$K$50,MATCH(AF353,'EL&amp;SV'!$G$4:$G$50,0),MATCH(IF(N353&gt;5000000,"A",IF(N353&gt;2000000,"B",IF(N353&gt;500000,"C","D"))),'EL&amp;SV'!$G$4:$K$4,0))</f>
        <v>0.9</v>
      </c>
      <c r="AQ353" s="153">
        <f t="shared" si="363"/>
        <v>322549.45054945053</v>
      </c>
      <c r="AR353" s="153">
        <f t="shared" si="364"/>
        <v>174781.48351648348</v>
      </c>
      <c r="AS353" s="153">
        <f t="shared" si="365"/>
        <v>147767.96703296705</v>
      </c>
      <c r="AT353" s="60">
        <v>0.75</v>
      </c>
      <c r="AU353" s="153">
        <f t="shared" si="366"/>
        <v>110825.97527472529</v>
      </c>
      <c r="AV353" s="153">
        <f t="shared" si="367"/>
        <v>110825.97527472529</v>
      </c>
    </row>
    <row r="354" spans="1:48" x14ac:dyDescent="0.2">
      <c r="A354" s="82">
        <v>350</v>
      </c>
      <c r="B354" s="82" t="s">
        <v>1410</v>
      </c>
      <c r="C354" s="83"/>
      <c r="D354" s="84" t="s">
        <v>112</v>
      </c>
      <c r="E354" s="85" t="s">
        <v>1080</v>
      </c>
      <c r="F354" s="86">
        <v>43109</v>
      </c>
      <c r="G354" s="86" t="s">
        <v>29</v>
      </c>
      <c r="H354" s="89"/>
      <c r="I354" s="89">
        <v>0.31666666666666665</v>
      </c>
      <c r="J354" s="84"/>
      <c r="K354" s="84"/>
      <c r="L354" s="87">
        <v>311402</v>
      </c>
      <c r="M354" s="87"/>
      <c r="N354" s="87">
        <v>311402</v>
      </c>
      <c r="O354" s="84">
        <v>295831.90000000002</v>
      </c>
      <c r="P354" s="84">
        <v>0</v>
      </c>
      <c r="Q354" s="84">
        <f t="shared" si="333"/>
        <v>295831.90000000002</v>
      </c>
      <c r="R354" s="84">
        <v>15570.099999999977</v>
      </c>
      <c r="S354" s="87">
        <f t="shared" si="334"/>
        <v>15570.099999999977</v>
      </c>
      <c r="T354" s="150">
        <v>3</v>
      </c>
      <c r="U354" s="69">
        <v>365</v>
      </c>
      <c r="V354" s="70"/>
      <c r="W354" s="71">
        <v>-4.1369863013698627</v>
      </c>
      <c r="X354" s="76">
        <f t="shared" si="372"/>
        <v>43101</v>
      </c>
      <c r="AF354" s="132" t="s">
        <v>2736</v>
      </c>
      <c r="AG354" s="60">
        <f>MATCH(AF354,'Cat-4'!$A:$A,0)</f>
        <v>654</v>
      </c>
      <c r="AH354" s="60">
        <f>MATCH(X354,'Cat-4'!$1:$1,0)</f>
        <v>73</v>
      </c>
      <c r="AI354" s="60">
        <f>INDEX('Cat-4'!$1:$1048576,Working!AG354,Working!AH354)</f>
        <v>106.5</v>
      </c>
      <c r="AJ354" s="60">
        <f>MATCH($AJ$3,'Cat-4'!$1:$1,0)</f>
        <v>144</v>
      </c>
      <c r="AK354" s="60">
        <f>INDEX('Cat-4'!$1:$1048576,Working!AG354,Working!AJ354)</f>
        <v>113.8</v>
      </c>
      <c r="AL354" s="146">
        <f t="shared" si="369"/>
        <v>1.0685446009389672</v>
      </c>
      <c r="AM354" s="152">
        <f t="shared" si="371"/>
        <v>1.0685446009389672</v>
      </c>
      <c r="AN354" s="146">
        <f t="shared" si="338"/>
        <v>6.1</v>
      </c>
      <c r="AO354" s="169">
        <f>INDEX('EL&amp;SV'!$C$4:$G$50,MATCH(AF354,'EL&amp;SV'!$G$4:$G$50,0),MATCH(IF(P354&gt;5000000,"A",IF(N354&gt;2000000,"B",IF(N354&gt;500000,"C","D"))),'EL&amp;SV'!$C$4:$G$4,0))</f>
        <v>6</v>
      </c>
      <c r="AP354" s="171">
        <f>INDEX('EL&amp;SV'!$G$4:$K$50,MATCH(AF354,'EL&amp;SV'!$G$4:$G$50,0),MATCH(IF(N354&gt;5000000,"A",IF(N354&gt;2000000,"B",IF(N354&gt;500000,"C","D"))),'EL&amp;SV'!$G$4:$K$4,0))</f>
        <v>1</v>
      </c>
      <c r="AQ354" s="153">
        <f t="shared" si="363"/>
        <v>332746.92582159623</v>
      </c>
      <c r="AR354" s="153">
        <f t="shared" si="364"/>
        <v>332746.92582159623</v>
      </c>
      <c r="AS354" s="153">
        <f t="shared" si="365"/>
        <v>0</v>
      </c>
      <c r="AT354" s="60">
        <v>0.75</v>
      </c>
      <c r="AU354" s="153">
        <f t="shared" si="366"/>
        <v>0</v>
      </c>
      <c r="AV354" s="153">
        <f t="shared" si="367"/>
        <v>0</v>
      </c>
    </row>
    <row r="355" spans="1:48" x14ac:dyDescent="0.2">
      <c r="A355" s="82">
        <v>351</v>
      </c>
      <c r="B355" s="82" t="s">
        <v>1410</v>
      </c>
      <c r="C355" s="83"/>
      <c r="D355" s="84" t="s">
        <v>112</v>
      </c>
      <c r="E355" s="85" t="s">
        <v>1229</v>
      </c>
      <c r="F355" s="86">
        <v>44498</v>
      </c>
      <c r="G355" s="86" t="s">
        <v>38</v>
      </c>
      <c r="H355" s="89"/>
      <c r="I355" s="89">
        <v>0.31666666666666665</v>
      </c>
      <c r="J355" s="84"/>
      <c r="K355" s="84"/>
      <c r="L355" s="87">
        <v>310340</v>
      </c>
      <c r="M355" s="87"/>
      <c r="N355" s="87">
        <v>310340</v>
      </c>
      <c r="O355" s="84">
        <v>41463.69132420091</v>
      </c>
      <c r="P355" s="84">
        <v>98274.333333333328</v>
      </c>
      <c r="Q355" s="84">
        <f t="shared" si="333"/>
        <v>139738.02465753423</v>
      </c>
      <c r="R355" s="84">
        <v>170601.97534246577</v>
      </c>
      <c r="S355" s="87">
        <f t="shared" si="334"/>
        <v>268876.30867579911</v>
      </c>
      <c r="T355" s="150">
        <v>3</v>
      </c>
      <c r="U355" s="69">
        <v>365</v>
      </c>
      <c r="V355" s="70"/>
      <c r="W355" s="71">
        <v>-4.1424657534246574</v>
      </c>
      <c r="X355" s="76">
        <f t="shared" si="372"/>
        <v>44470</v>
      </c>
      <c r="AF355" s="132" t="s">
        <v>2716</v>
      </c>
      <c r="AG355" s="60">
        <f>MATCH(AF355,'Cat-4'!$A:$A,0)</f>
        <v>644</v>
      </c>
      <c r="AH355" s="60">
        <f>MATCH(X355,'Cat-4'!$1:$1,0)</f>
        <v>118</v>
      </c>
      <c r="AI355" s="60">
        <f>INDEX('Cat-4'!$1:$1048576,Working!AG355,Working!AH355)</f>
        <v>134.69999999999999</v>
      </c>
      <c r="AJ355" s="60">
        <f>MATCH($AJ$3,'Cat-4'!$1:$1,0)</f>
        <v>144</v>
      </c>
      <c r="AK355" s="60">
        <f>INDEX('Cat-4'!$1:$1048576,Working!AG355,Working!AJ355)</f>
        <v>135.1</v>
      </c>
      <c r="AL355" s="146">
        <f t="shared" si="369"/>
        <v>1.0029695619896066</v>
      </c>
      <c r="AM355" s="152">
        <f t="shared" si="371"/>
        <v>1.0029695619896066</v>
      </c>
      <c r="AN355" s="146">
        <f t="shared" si="338"/>
        <v>2.2944444444444443</v>
      </c>
      <c r="AO355" s="169">
        <f>INDEX('EL&amp;SV'!$C$4:$G$50,MATCH(AF355,'EL&amp;SV'!$G$4:$G$50,0),MATCH(IF(P355&gt;5000000,"A",IF(N355&gt;2000000,"B",IF(N355&gt;500000,"C","D"))),'EL&amp;SV'!$C$4:$G$4,0))</f>
        <v>5</v>
      </c>
      <c r="AP355" s="171">
        <f>INDEX('EL&amp;SV'!$G$4:$K$50,MATCH(AF355,'EL&amp;SV'!$G$4:$G$50,0),MATCH(IF(N355&gt;5000000,"A",IF(N355&gt;2000000,"B",IF(N355&gt;500000,"C","D"))),'EL&amp;SV'!$G$4:$K$4,0))</f>
        <v>1</v>
      </c>
      <c r="AQ355" s="153">
        <f t="shared" si="363"/>
        <v>311261.57386785455</v>
      </c>
      <c r="AR355" s="153">
        <f t="shared" si="364"/>
        <v>142834.47778602657</v>
      </c>
      <c r="AS355" s="153">
        <f t="shared" si="365"/>
        <v>168427.09608182797</v>
      </c>
      <c r="AT355" s="60">
        <v>0.75</v>
      </c>
      <c r="AU355" s="153">
        <f t="shared" si="366"/>
        <v>126320.32206137097</v>
      </c>
      <c r="AV355" s="153">
        <f t="shared" si="367"/>
        <v>126320.32206137097</v>
      </c>
    </row>
    <row r="356" spans="1:48" x14ac:dyDescent="0.2">
      <c r="A356" s="82">
        <v>352</v>
      </c>
      <c r="B356" s="82" t="s">
        <v>1410</v>
      </c>
      <c r="C356" s="83"/>
      <c r="D356" s="84" t="s">
        <v>112</v>
      </c>
      <c r="E356" s="85" t="s">
        <v>469</v>
      </c>
      <c r="F356" s="86">
        <v>41000</v>
      </c>
      <c r="G356" s="86" t="s">
        <v>1350</v>
      </c>
      <c r="H356" s="89"/>
      <c r="I356" s="89">
        <v>0.198947488584474</v>
      </c>
      <c r="J356" s="84"/>
      <c r="K356" s="84"/>
      <c r="L356" s="87">
        <v>310312</v>
      </c>
      <c r="M356" s="87"/>
      <c r="N356" s="87">
        <v>310312</v>
      </c>
      <c r="O356" s="84">
        <v>294796.40000000002</v>
      </c>
      <c r="P356" s="84">
        <v>0</v>
      </c>
      <c r="Q356" s="84">
        <f t="shared" si="333"/>
        <v>294796.40000000002</v>
      </c>
      <c r="R356" s="84">
        <v>15515.599999999977</v>
      </c>
      <c r="S356" s="87">
        <f t="shared" si="334"/>
        <v>15515.599999999977</v>
      </c>
      <c r="T356" s="150">
        <v>8</v>
      </c>
      <c r="U356" s="69">
        <v>365</v>
      </c>
      <c r="V356" s="70"/>
      <c r="W356" s="71">
        <v>-4.1424657534246574</v>
      </c>
      <c r="X356" s="76">
        <f t="shared" si="372"/>
        <v>41000</v>
      </c>
      <c r="AF356" s="132" t="s">
        <v>3028</v>
      </c>
      <c r="AG356" s="60">
        <f>MATCH(AF356,'Cat-4'!$A:$A,0)</f>
        <v>801</v>
      </c>
      <c r="AH356" s="60">
        <f>MATCH(X356,'Cat-4'!$1:$1,0)</f>
        <v>4</v>
      </c>
      <c r="AI356" s="60">
        <f>INDEX('Cat-4'!$1:$1048576,Working!AG356,Working!AH356)</f>
        <v>102</v>
      </c>
      <c r="AJ356" s="60">
        <f>MATCH($AJ$3,'Cat-4'!$1:$1,0)</f>
        <v>144</v>
      </c>
      <c r="AK356" s="60">
        <f>INDEX('Cat-4'!$1:$1048576,Working!AG356,Working!AJ356)</f>
        <v>115.4</v>
      </c>
      <c r="AL356" s="146">
        <f t="shared" si="369"/>
        <v>1.1313725490196078</v>
      </c>
      <c r="AM356" s="152">
        <f t="shared" si="371"/>
        <v>1.1313725490196078</v>
      </c>
      <c r="AN356" s="146">
        <f t="shared" si="338"/>
        <v>11.872222222222222</v>
      </c>
      <c r="AO356" s="169">
        <f>INDEX('EL&amp;SV'!$C$4:$G$50,MATCH(AF356,'EL&amp;SV'!$G$4:$G$50,0),MATCH(IF(P356&gt;5000000,"A",IF(N356&gt;2000000,"B",IF(N356&gt;500000,"C","D"))),'EL&amp;SV'!$C$4:$G$4,0))</f>
        <v>6</v>
      </c>
      <c r="AP356" s="171">
        <f>INDEX('EL&amp;SV'!$G$4:$K$50,MATCH(AF356,'EL&amp;SV'!$G$4:$G$50,0),MATCH(IF(N356&gt;5000000,"A",IF(N356&gt;2000000,"B",IF(N356&gt;500000,"C","D"))),'EL&amp;SV'!$G$4:$K$4,0))</f>
        <v>0.9</v>
      </c>
      <c r="AQ356" s="153">
        <f t="shared" si="363"/>
        <v>351078.47843137255</v>
      </c>
      <c r="AR356" s="153">
        <f t="shared" si="364"/>
        <v>315970.63058823528</v>
      </c>
      <c r="AS356" s="153">
        <f t="shared" si="365"/>
        <v>35107.847843137279</v>
      </c>
      <c r="AT356" s="60">
        <v>0.75</v>
      </c>
      <c r="AU356" s="153">
        <f t="shared" si="366"/>
        <v>26330.885882352959</v>
      </c>
      <c r="AV356" s="153">
        <f t="shared" si="367"/>
        <v>35107.84784313725</v>
      </c>
    </row>
    <row r="357" spans="1:48" x14ac:dyDescent="0.2">
      <c r="A357" s="82">
        <v>353</v>
      </c>
      <c r="B357" s="82" t="s">
        <v>1410</v>
      </c>
      <c r="C357" s="83"/>
      <c r="D357" s="84" t="s">
        <v>112</v>
      </c>
      <c r="E357" s="85" t="s">
        <v>636</v>
      </c>
      <c r="F357" s="86">
        <v>40633</v>
      </c>
      <c r="G357" s="86" t="s">
        <v>1352</v>
      </c>
      <c r="H357" s="89"/>
      <c r="I357" s="89">
        <v>0.17139835315645013</v>
      </c>
      <c r="J357" s="84"/>
      <c r="K357" s="84"/>
      <c r="L357" s="87">
        <v>307851</v>
      </c>
      <c r="M357" s="87"/>
      <c r="N357" s="87">
        <v>307851</v>
      </c>
      <c r="O357" s="84">
        <v>307851</v>
      </c>
      <c r="P357" s="84">
        <v>0</v>
      </c>
      <c r="Q357" s="84">
        <f t="shared" si="333"/>
        <v>307851</v>
      </c>
      <c r="R357" s="84">
        <v>0</v>
      </c>
      <c r="S357" s="87">
        <f t="shared" si="334"/>
        <v>0</v>
      </c>
      <c r="T357" s="150">
        <v>6</v>
      </c>
      <c r="U357" s="69">
        <v>365</v>
      </c>
      <c r="V357" s="70"/>
      <c r="W357" s="71">
        <v>-4.0986301369863014</v>
      </c>
      <c r="X357" s="76">
        <f t="shared" si="372"/>
        <v>40603</v>
      </c>
      <c r="Y357" s="138" t="s">
        <v>4253</v>
      </c>
      <c r="Z357" s="60">
        <f>MATCH(Y357,'Cat-3'!$A:$A,0)</f>
        <v>757</v>
      </c>
      <c r="AA357" s="60">
        <f>MATCH(X357,'Cat-3'!$1:$1,0)</f>
        <v>78</v>
      </c>
      <c r="AB357" s="60">
        <f>INDEX('Cat-3'!$1:$1048576,Working!Z357,Working!AA357)</f>
        <v>93.3</v>
      </c>
      <c r="AC357" s="60">
        <f>MATCH($AC$3,'Cat-3'!$1:$1,0)</f>
        <v>90</v>
      </c>
      <c r="AD357" s="60">
        <f>INDEX('Cat-3'!$1:$1048576,Working!Z357,Working!AC357)</f>
        <v>93.3</v>
      </c>
      <c r="AE357" s="146">
        <f>AD357/AB357</f>
        <v>1</v>
      </c>
      <c r="AF357" s="132" t="s">
        <v>2716</v>
      </c>
      <c r="AG357" s="60">
        <f>MATCH(AF357,'Cat-4'!$A:$A,0)</f>
        <v>644</v>
      </c>
      <c r="AH357" s="60">
        <f>MATCH($AH$3,'Cat-4'!$1:$1,0)</f>
        <v>4</v>
      </c>
      <c r="AI357" s="60">
        <f>INDEX('Cat-4'!$1:$1048576,Working!AG357,Working!AH357)</f>
        <v>95.5</v>
      </c>
      <c r="AJ357" s="60">
        <f>MATCH($AJ$3,'Cat-4'!$1:$1,0)</f>
        <v>144</v>
      </c>
      <c r="AK357" s="60">
        <f>INDEX('Cat-4'!$1:$1048576,Working!AG357,Working!AJ357)</f>
        <v>135.1</v>
      </c>
      <c r="AL357" s="146">
        <f>AK357/AI357</f>
        <v>1.4146596858638742</v>
      </c>
      <c r="AM357" s="146">
        <f>AL357*AE357</f>
        <v>1.4146596858638742</v>
      </c>
      <c r="AN357" s="146">
        <f t="shared" si="338"/>
        <v>12.875</v>
      </c>
      <c r="AO357" s="169">
        <f>INDEX('EL&amp;SV'!$C$4:$G$50,MATCH(AF357,'EL&amp;SV'!$G$4:$G$50,0),MATCH(IF(P357&gt;5000000,"A",IF(N357&gt;2000000,"B",IF(N357&gt;500000,"C","D"))),'EL&amp;SV'!$C$4:$G$4,0))</f>
        <v>5</v>
      </c>
      <c r="AP357" s="171">
        <f>INDEX('EL&amp;SV'!$G$4:$K$50,MATCH(AF357,'EL&amp;SV'!$G$4:$G$50,0),MATCH(IF(N357&gt;5000000,"A",IF(N357&gt;2000000,"B",IF(N357&gt;500000,"C","D"))),'EL&amp;SV'!$G$4:$K$4,0))</f>
        <v>1</v>
      </c>
      <c r="AQ357" s="153">
        <f t="shared" si="363"/>
        <v>435504.39895287954</v>
      </c>
      <c r="AR357" s="153">
        <f t="shared" si="364"/>
        <v>435504.39895287959</v>
      </c>
      <c r="AS357" s="153">
        <f t="shared" si="365"/>
        <v>0</v>
      </c>
      <c r="AT357" s="60">
        <v>0.75</v>
      </c>
      <c r="AU357" s="153">
        <f t="shared" si="366"/>
        <v>0</v>
      </c>
      <c r="AV357" s="153">
        <f t="shared" si="367"/>
        <v>0</v>
      </c>
    </row>
    <row r="358" spans="1:48" hidden="1" x14ac:dyDescent="0.25">
      <c r="A358" s="82">
        <v>354</v>
      </c>
      <c r="B358" s="82" t="s">
        <v>1409</v>
      </c>
      <c r="C358" s="83"/>
      <c r="D358" s="84" t="s">
        <v>28</v>
      </c>
      <c r="E358" s="85" t="s">
        <v>159</v>
      </c>
      <c r="F358" s="86">
        <v>40284</v>
      </c>
      <c r="G358" s="86" t="s">
        <v>1352</v>
      </c>
      <c r="H358" s="89"/>
      <c r="I358" s="89">
        <v>0</v>
      </c>
      <c r="J358" s="84"/>
      <c r="K358" s="84"/>
      <c r="L358" s="87">
        <v>306737</v>
      </c>
      <c r="M358" s="87"/>
      <c r="N358" s="87">
        <v>306737</v>
      </c>
      <c r="O358" s="84">
        <v>0</v>
      </c>
      <c r="P358" s="84">
        <v>0</v>
      </c>
      <c r="Q358" s="84">
        <f t="shared" si="333"/>
        <v>0</v>
      </c>
      <c r="R358" s="84">
        <v>306737</v>
      </c>
      <c r="S358" s="87">
        <f t="shared" si="334"/>
        <v>306737</v>
      </c>
      <c r="T358" s="85" t="s">
        <v>1290</v>
      </c>
      <c r="U358" s="69">
        <v>365</v>
      </c>
      <c r="V358" s="70"/>
      <c r="W358" s="71">
        <v>-4.0986301369863014</v>
      </c>
      <c r="X358" s="76">
        <f t="shared" si="372"/>
        <v>40269</v>
      </c>
      <c r="AN358" s="146">
        <f t="shared" si="338"/>
        <v>13.830555555555556</v>
      </c>
      <c r="AP358" s="60"/>
      <c r="AQ358" s="60"/>
      <c r="AU358" s="60"/>
      <c r="AV358" s="60"/>
    </row>
    <row r="359" spans="1:48" hidden="1" x14ac:dyDescent="0.25">
      <c r="A359" s="82">
        <v>355</v>
      </c>
      <c r="B359" s="82" t="s">
        <v>1409</v>
      </c>
      <c r="C359" s="83"/>
      <c r="D359" s="84" t="s">
        <v>28</v>
      </c>
      <c r="E359" s="85" t="s">
        <v>126</v>
      </c>
      <c r="F359" s="86">
        <v>39935</v>
      </c>
      <c r="G359" s="86" t="s">
        <v>1353</v>
      </c>
      <c r="H359" s="89"/>
      <c r="I359" s="89">
        <v>0</v>
      </c>
      <c r="J359" s="84"/>
      <c r="K359" s="84"/>
      <c r="L359" s="87">
        <v>304776</v>
      </c>
      <c r="M359" s="87"/>
      <c r="N359" s="87">
        <v>304776</v>
      </c>
      <c r="O359" s="84">
        <v>0</v>
      </c>
      <c r="P359" s="84">
        <v>0</v>
      </c>
      <c r="Q359" s="84">
        <f t="shared" si="333"/>
        <v>0</v>
      </c>
      <c r="R359" s="84">
        <v>304776</v>
      </c>
      <c r="S359" s="87">
        <f t="shared" si="334"/>
        <v>304776</v>
      </c>
      <c r="T359" s="85" t="s">
        <v>1290</v>
      </c>
      <c r="U359" s="69">
        <v>365</v>
      </c>
      <c r="V359" s="70"/>
      <c r="W359" s="71">
        <v>-4.0986301369863014</v>
      </c>
      <c r="X359" s="76">
        <f t="shared" si="372"/>
        <v>39934</v>
      </c>
      <c r="AN359" s="146">
        <f t="shared" si="338"/>
        <v>14.786111111111111</v>
      </c>
      <c r="AP359" s="60"/>
      <c r="AQ359" s="60"/>
      <c r="AU359" s="60"/>
      <c r="AV359" s="60"/>
    </row>
    <row r="360" spans="1:48" x14ac:dyDescent="0.2">
      <c r="A360" s="82">
        <v>356</v>
      </c>
      <c r="B360" s="82" t="s">
        <v>1410</v>
      </c>
      <c r="C360" s="83"/>
      <c r="D360" s="84" t="s">
        <v>112</v>
      </c>
      <c r="E360" s="85" t="s">
        <v>1068</v>
      </c>
      <c r="F360" s="86">
        <v>42572</v>
      </c>
      <c r="G360" s="86" t="s">
        <v>27</v>
      </c>
      <c r="H360" s="89"/>
      <c r="I360" s="89">
        <v>0.31666666666666665</v>
      </c>
      <c r="J360" s="84"/>
      <c r="K360" s="84"/>
      <c r="L360" s="87">
        <v>303500</v>
      </c>
      <c r="M360" s="87"/>
      <c r="N360" s="87">
        <v>303500</v>
      </c>
      <c r="O360" s="84">
        <v>288325</v>
      </c>
      <c r="P360" s="84">
        <v>0</v>
      </c>
      <c r="Q360" s="84">
        <f t="shared" si="333"/>
        <v>288325</v>
      </c>
      <c r="R360" s="84">
        <v>15175</v>
      </c>
      <c r="S360" s="87">
        <f t="shared" si="334"/>
        <v>15175</v>
      </c>
      <c r="T360" s="150">
        <v>3</v>
      </c>
      <c r="U360" s="69">
        <v>365</v>
      </c>
      <c r="V360" s="70"/>
      <c r="W360" s="71">
        <v>-4.1397260273972609</v>
      </c>
      <c r="X360" s="76">
        <f>DATE(YEAR(F360),MONTH(F360),1)</f>
        <v>42552</v>
      </c>
      <c r="AF360" s="132" t="s">
        <v>2718</v>
      </c>
      <c r="AG360" s="60">
        <f>MATCH(AF360,'Cat-4'!$A:$A,0)</f>
        <v>645</v>
      </c>
      <c r="AH360" s="60">
        <f>MATCH(X360,'Cat-4'!$1:$1,0)</f>
        <v>55</v>
      </c>
      <c r="AI360" s="60">
        <f>INDEX('Cat-4'!$1:$1048576,Working!AG360,Working!AH360)</f>
        <v>115.6</v>
      </c>
      <c r="AJ360" s="60">
        <f>MATCH($AJ$3,'Cat-4'!$1:$1,0)</f>
        <v>144</v>
      </c>
      <c r="AK360" s="60">
        <f>INDEX('Cat-4'!$1:$1048576,Working!AG360,Working!AJ360)</f>
        <v>115.6</v>
      </c>
      <c r="AL360" s="146">
        <f>AK360/AI360</f>
        <v>1</v>
      </c>
      <c r="AM360" s="152">
        <f>AL360</f>
        <v>1</v>
      </c>
      <c r="AN360" s="146">
        <f t="shared" si="338"/>
        <v>7.5666666666666664</v>
      </c>
      <c r="AO360" s="169">
        <f>INDEX('EL&amp;SV'!$C$4:$G$50,MATCH(AF360,'EL&amp;SV'!$G$4:$G$50,0),MATCH(IF(P360&gt;5000000,"A",IF(N360&gt;2000000,"B",IF(N360&gt;500000,"C","D"))),'EL&amp;SV'!$C$4:$G$4,0))</f>
        <v>5</v>
      </c>
      <c r="AP360" s="171">
        <f>INDEX('EL&amp;SV'!$G$4:$K$50,MATCH(AF360,'EL&amp;SV'!$G$4:$G$50,0),MATCH(IF(N360&gt;5000000,"A",IF(N360&gt;2000000,"B",IF(N360&gt;500000,"C","D"))),'EL&amp;SV'!$G$4:$K$4,0))</f>
        <v>1</v>
      </c>
      <c r="AQ360" s="153">
        <f>AM360*N360</f>
        <v>303500</v>
      </c>
      <c r="AR360" s="153">
        <f>AQ360*(AP360/AO360)*(IF(AN360&gt;AO360,AO360,AN360))</f>
        <v>303500</v>
      </c>
      <c r="AS360" s="153">
        <f>AQ360-AR360</f>
        <v>0</v>
      </c>
      <c r="AT360" s="60">
        <v>0.75</v>
      </c>
      <c r="AU360" s="153">
        <f>AT360*AS360</f>
        <v>0</v>
      </c>
      <c r="AV360" s="153">
        <f>IF((AQ360*(1-AP360))&gt;AU360,(AQ360*(1-AP360)),AU360)</f>
        <v>0</v>
      </c>
    </row>
    <row r="361" spans="1:48" hidden="1" x14ac:dyDescent="0.25">
      <c r="A361" s="82">
        <v>357</v>
      </c>
      <c r="B361" s="82" t="s">
        <v>1409</v>
      </c>
      <c r="C361" s="83"/>
      <c r="D361" s="84" t="s">
        <v>28</v>
      </c>
      <c r="E361" s="85" t="s">
        <v>179</v>
      </c>
      <c r="F361" s="86">
        <v>40792</v>
      </c>
      <c r="G361" s="86" t="s">
        <v>1351</v>
      </c>
      <c r="H361" s="89"/>
      <c r="I361" s="89">
        <v>0</v>
      </c>
      <c r="J361" s="84"/>
      <c r="K361" s="84"/>
      <c r="L361" s="87">
        <v>302010</v>
      </c>
      <c r="M361" s="87"/>
      <c r="N361" s="87">
        <v>302010</v>
      </c>
      <c r="O361" s="84">
        <v>0</v>
      </c>
      <c r="P361" s="84">
        <v>0</v>
      </c>
      <c r="Q361" s="84">
        <f t="shared" si="333"/>
        <v>0</v>
      </c>
      <c r="R361" s="84">
        <v>302010</v>
      </c>
      <c r="S361" s="87">
        <f t="shared" si="334"/>
        <v>302010</v>
      </c>
      <c r="T361" s="85" t="s">
        <v>1290</v>
      </c>
      <c r="U361" s="69">
        <v>365</v>
      </c>
      <c r="V361" s="70"/>
      <c r="W361" s="71">
        <v>-4.0794520547945208</v>
      </c>
      <c r="X361" s="76">
        <f t="shared" ref="X361:X363" si="373">DATE(YEAR(F361),MONTH(F361),1)</f>
        <v>40787</v>
      </c>
      <c r="AN361" s="146">
        <f t="shared" si="338"/>
        <v>12.441666666666666</v>
      </c>
      <c r="AP361" s="60"/>
      <c r="AQ361" s="60"/>
      <c r="AU361" s="60"/>
      <c r="AV361" s="60"/>
    </row>
    <row r="362" spans="1:48" hidden="1" x14ac:dyDescent="0.25">
      <c r="A362" s="82">
        <v>358</v>
      </c>
      <c r="B362" s="82" t="s">
        <v>1409</v>
      </c>
      <c r="C362" s="83"/>
      <c r="D362" s="84" t="s">
        <v>110</v>
      </c>
      <c r="E362" s="85" t="s">
        <v>251</v>
      </c>
      <c r="F362" s="86">
        <v>41000</v>
      </c>
      <c r="G362" s="86" t="s">
        <v>1350</v>
      </c>
      <c r="H362" s="89"/>
      <c r="I362" s="89">
        <v>0.87148712328767131</v>
      </c>
      <c r="J362" s="84"/>
      <c r="K362" s="84"/>
      <c r="L362" s="87">
        <v>299588.8</v>
      </c>
      <c r="M362" s="87"/>
      <c r="N362" s="87">
        <v>299588.8</v>
      </c>
      <c r="O362" s="84">
        <v>284609.36</v>
      </c>
      <c r="P362" s="84">
        <v>0</v>
      </c>
      <c r="Q362" s="84">
        <f t="shared" si="333"/>
        <v>284609.36</v>
      </c>
      <c r="R362" s="84">
        <v>14979.440000000002</v>
      </c>
      <c r="S362" s="87">
        <f t="shared" si="334"/>
        <v>14979.440000000002</v>
      </c>
      <c r="T362" s="85">
        <v>3</v>
      </c>
      <c r="U362" s="69">
        <v>365</v>
      </c>
      <c r="V362" s="70"/>
      <c r="W362" s="71">
        <v>-4.0794520547945208</v>
      </c>
      <c r="X362" s="76">
        <f t="shared" si="373"/>
        <v>41000</v>
      </c>
      <c r="AN362" s="146">
        <f t="shared" si="338"/>
        <v>11.872222222222222</v>
      </c>
      <c r="AP362" s="60"/>
      <c r="AQ362" s="60"/>
      <c r="AU362" s="60"/>
      <c r="AV362" s="60"/>
    </row>
    <row r="363" spans="1:48" hidden="1" x14ac:dyDescent="0.25">
      <c r="A363" s="82">
        <v>359</v>
      </c>
      <c r="B363" s="82" t="s">
        <v>1409</v>
      </c>
      <c r="C363" s="83"/>
      <c r="D363" s="84" t="s">
        <v>110</v>
      </c>
      <c r="E363" s="85" t="s">
        <v>251</v>
      </c>
      <c r="F363" s="86">
        <v>41000</v>
      </c>
      <c r="G363" s="86" t="s">
        <v>1350</v>
      </c>
      <c r="H363" s="89"/>
      <c r="I363" s="89">
        <v>0.87203616438356157</v>
      </c>
      <c r="J363" s="84"/>
      <c r="K363" s="84"/>
      <c r="L363" s="87">
        <v>299588.8</v>
      </c>
      <c r="M363" s="87"/>
      <c r="N363" s="87">
        <v>299588.8</v>
      </c>
      <c r="O363" s="84">
        <v>284609.36</v>
      </c>
      <c r="P363" s="84">
        <v>0</v>
      </c>
      <c r="Q363" s="84">
        <f t="shared" si="333"/>
        <v>284609.36</v>
      </c>
      <c r="R363" s="84">
        <v>14979.440000000002</v>
      </c>
      <c r="S363" s="87">
        <f t="shared" si="334"/>
        <v>14979.440000000002</v>
      </c>
      <c r="T363" s="85">
        <v>3</v>
      </c>
      <c r="U363" s="69">
        <v>365</v>
      </c>
      <c r="V363" s="70"/>
      <c r="W363" s="71">
        <v>-4.1013698630136979</v>
      </c>
      <c r="X363" s="76">
        <f t="shared" si="373"/>
        <v>41000</v>
      </c>
      <c r="AN363" s="146">
        <f t="shared" si="338"/>
        <v>11.872222222222222</v>
      </c>
      <c r="AP363" s="60"/>
      <c r="AQ363" s="60"/>
      <c r="AU363" s="60"/>
      <c r="AV363" s="60"/>
    </row>
    <row r="364" spans="1:48" x14ac:dyDescent="0.2">
      <c r="A364" s="82">
        <v>360</v>
      </c>
      <c r="B364" s="82" t="s">
        <v>1410</v>
      </c>
      <c r="C364" s="83"/>
      <c r="D364" s="84" t="s">
        <v>112</v>
      </c>
      <c r="E364" s="85" t="s">
        <v>635</v>
      </c>
      <c r="F364" s="86">
        <v>41000</v>
      </c>
      <c r="G364" s="86" t="s">
        <v>1350</v>
      </c>
      <c r="H364" s="89"/>
      <c r="I364" s="89">
        <v>0.47017726027397244</v>
      </c>
      <c r="J364" s="84"/>
      <c r="K364" s="84"/>
      <c r="L364" s="87">
        <v>298200</v>
      </c>
      <c r="M364" s="87"/>
      <c r="N364" s="87">
        <v>298200</v>
      </c>
      <c r="O364" s="84">
        <v>298200</v>
      </c>
      <c r="P364" s="84">
        <v>0</v>
      </c>
      <c r="Q364" s="84">
        <f t="shared" si="333"/>
        <v>298200</v>
      </c>
      <c r="R364" s="84">
        <v>0</v>
      </c>
      <c r="S364" s="87">
        <f t="shared" si="334"/>
        <v>0</v>
      </c>
      <c r="T364" s="150">
        <v>3</v>
      </c>
      <c r="U364" s="69">
        <v>365</v>
      </c>
      <c r="V364" s="70"/>
      <c r="W364" s="71">
        <v>-4.1013698630136979</v>
      </c>
      <c r="X364" s="76">
        <f t="shared" ref="X364:X365" si="374">DATE(YEAR(F364),MONTH(F364),1)</f>
        <v>41000</v>
      </c>
      <c r="AF364" s="132" t="s">
        <v>2708</v>
      </c>
      <c r="AG364" s="60">
        <f>MATCH(AF364,'Cat-4'!$A:$A,0)</f>
        <v>640</v>
      </c>
      <c r="AH364" s="60">
        <f>MATCH(X364,'Cat-4'!$1:$1,0)</f>
        <v>4</v>
      </c>
      <c r="AI364" s="60">
        <f>INDEX('Cat-4'!$1:$1048576,Working!AG364,Working!AH364)</f>
        <v>103.4</v>
      </c>
      <c r="AJ364" s="60">
        <f>MATCH($AJ$3,'Cat-4'!$1:$1,0)</f>
        <v>144</v>
      </c>
      <c r="AK364" s="60">
        <f>INDEX('Cat-4'!$1:$1048576,Working!AG364,Working!AJ364)</f>
        <v>114.8</v>
      </c>
      <c r="AL364" s="146">
        <f t="shared" ref="AL364:AL365" si="375">AK364/AI364</f>
        <v>1.1102514506769825</v>
      </c>
      <c r="AM364" s="152">
        <f t="shared" ref="AM364:AM365" si="376">AL364</f>
        <v>1.1102514506769825</v>
      </c>
      <c r="AN364" s="146">
        <f t="shared" si="338"/>
        <v>11.872222222222222</v>
      </c>
      <c r="AO364" s="169">
        <f>INDEX('EL&amp;SV'!$C$4:$G$50,MATCH(AF364,'EL&amp;SV'!$G$4:$G$50,0),MATCH(IF(P364&gt;5000000,"A",IF(N364&gt;2000000,"B",IF(N364&gt;500000,"C","D"))),'EL&amp;SV'!$C$4:$G$4,0))</f>
        <v>5</v>
      </c>
      <c r="AP364" s="171">
        <f>INDEX('EL&amp;SV'!$G$4:$K$50,MATCH(AF364,'EL&amp;SV'!$G$4:$G$50,0),MATCH(IF(N364&gt;5000000,"A",IF(N364&gt;2000000,"B",IF(N364&gt;500000,"C","D"))),'EL&amp;SV'!$G$4:$K$4,0))</f>
        <v>1</v>
      </c>
      <c r="AQ364" s="153">
        <f t="shared" ref="AQ364:AQ365" si="377">AM364*N364</f>
        <v>331076.98259187618</v>
      </c>
      <c r="AR364" s="153">
        <f t="shared" ref="AR364:AR365" si="378">AQ364*(AP364/AO364)*(IF(AN364&gt;AO364,AO364,AN364))</f>
        <v>331076.98259187624</v>
      </c>
      <c r="AS364" s="153">
        <f t="shared" ref="AS364:AS365" si="379">AQ364-AR364</f>
        <v>0</v>
      </c>
      <c r="AT364" s="60">
        <v>0.75</v>
      </c>
      <c r="AU364" s="153">
        <f t="shared" ref="AU364:AU365" si="380">AT364*AS364</f>
        <v>0</v>
      </c>
      <c r="AV364" s="153">
        <f t="shared" ref="AV364:AV365" si="381">IF((AQ364*(1-AP364))&gt;AU364,(AQ364*(1-AP364)),AU364)</f>
        <v>0</v>
      </c>
    </row>
    <row r="365" spans="1:48" x14ac:dyDescent="0.2">
      <c r="A365" s="82">
        <v>361</v>
      </c>
      <c r="B365" s="82" t="s">
        <v>1410</v>
      </c>
      <c r="C365" s="83"/>
      <c r="D365" s="84" t="s">
        <v>112</v>
      </c>
      <c r="E365" s="85" t="s">
        <v>931</v>
      </c>
      <c r="F365" s="86">
        <v>41708</v>
      </c>
      <c r="G365" s="86" t="s">
        <v>1349</v>
      </c>
      <c r="H365" s="89"/>
      <c r="I365" s="89">
        <v>6.3397212543553988E-2</v>
      </c>
      <c r="J365" s="84"/>
      <c r="K365" s="84"/>
      <c r="L365" s="87">
        <v>297499.96000000002</v>
      </c>
      <c r="M365" s="87"/>
      <c r="N365" s="87">
        <v>297499.96000000002</v>
      </c>
      <c r="O365" s="84">
        <v>151737.09202737239</v>
      </c>
      <c r="P365" s="84">
        <v>18860.668195818809</v>
      </c>
      <c r="Q365" s="84">
        <f t="shared" si="333"/>
        <v>170597.7602231912</v>
      </c>
      <c r="R365" s="84">
        <v>126902.19977680882</v>
      </c>
      <c r="S365" s="87">
        <f t="shared" si="334"/>
        <v>145762.86797262763</v>
      </c>
      <c r="T365" s="150">
        <v>15</v>
      </c>
      <c r="U365" s="69">
        <v>365</v>
      </c>
      <c r="V365" s="70"/>
      <c r="W365" s="71">
        <v>-4.1013698630136979</v>
      </c>
      <c r="X365" s="76">
        <f t="shared" si="374"/>
        <v>41699</v>
      </c>
      <c r="AF365" s="132" t="s">
        <v>2732</v>
      </c>
      <c r="AG365" s="60">
        <f>MATCH(AF365,'Cat-4'!$A:$A,0)</f>
        <v>652</v>
      </c>
      <c r="AH365" s="60">
        <f>MATCH(X365,'Cat-4'!$1:$1,0)</f>
        <v>27</v>
      </c>
      <c r="AI365" s="60">
        <f>INDEX('Cat-4'!$1:$1048576,Working!AG365,Working!AH365)</f>
        <v>95.4</v>
      </c>
      <c r="AJ365" s="60">
        <f>MATCH($AJ$3,'Cat-4'!$1:$1,0)</f>
        <v>144</v>
      </c>
      <c r="AK365" s="60">
        <f>INDEX('Cat-4'!$1:$1048576,Working!AG365,Working!AJ365)</f>
        <v>95.4</v>
      </c>
      <c r="AL365" s="146">
        <f t="shared" si="375"/>
        <v>1</v>
      </c>
      <c r="AM365" s="152">
        <f t="shared" si="376"/>
        <v>1</v>
      </c>
      <c r="AN365" s="146">
        <f t="shared" si="338"/>
        <v>9.9305555555555554</v>
      </c>
      <c r="AO365" s="169">
        <f>INDEX('EL&amp;SV'!$C$4:$G$50,MATCH(AF365,'EL&amp;SV'!$G$4:$G$50,0),MATCH(IF(P365&gt;5000000,"A",IF(N365&gt;2000000,"B",IF(N365&gt;500000,"C","D"))),'EL&amp;SV'!$C$4:$G$4,0))</f>
        <v>8</v>
      </c>
      <c r="AP365" s="171">
        <f>INDEX('EL&amp;SV'!$G$4:$K$50,MATCH(AF365,'EL&amp;SV'!$G$4:$G$50,0),MATCH(IF(N365&gt;5000000,"A",IF(N365&gt;2000000,"B",IF(N365&gt;500000,"C","D"))),'EL&amp;SV'!$G$4:$K$4,0))</f>
        <v>0.9</v>
      </c>
      <c r="AQ365" s="153">
        <f t="shared" si="377"/>
        <v>297499.96000000002</v>
      </c>
      <c r="AR365" s="153">
        <f t="shared" si="378"/>
        <v>267749.96400000004</v>
      </c>
      <c r="AS365" s="153">
        <f t="shared" si="379"/>
        <v>29749.995999999985</v>
      </c>
      <c r="AT365" s="60">
        <v>0.75</v>
      </c>
      <c r="AU365" s="153">
        <f t="shared" si="380"/>
        <v>22312.496999999988</v>
      </c>
      <c r="AV365" s="153">
        <f t="shared" si="381"/>
        <v>29749.995999999996</v>
      </c>
    </row>
    <row r="366" spans="1:48" hidden="1" x14ac:dyDescent="0.25">
      <c r="A366" s="82">
        <v>362</v>
      </c>
      <c r="B366" s="82" t="s">
        <v>1409</v>
      </c>
      <c r="C366" s="83"/>
      <c r="D366" s="84" t="s">
        <v>28</v>
      </c>
      <c r="E366" s="85" t="s">
        <v>215</v>
      </c>
      <c r="F366" s="86">
        <v>40966</v>
      </c>
      <c r="G366" s="86" t="s">
        <v>1351</v>
      </c>
      <c r="H366" s="89"/>
      <c r="I366" s="89">
        <v>0</v>
      </c>
      <c r="J366" s="84"/>
      <c r="K366" s="84"/>
      <c r="L366" s="87">
        <v>293446</v>
      </c>
      <c r="M366" s="87"/>
      <c r="N366" s="87">
        <v>293446</v>
      </c>
      <c r="O366" s="84">
        <v>0</v>
      </c>
      <c r="P366" s="84">
        <v>0</v>
      </c>
      <c r="Q366" s="84">
        <f t="shared" si="333"/>
        <v>0</v>
      </c>
      <c r="R366" s="84">
        <v>293446</v>
      </c>
      <c r="S366" s="87">
        <f t="shared" si="334"/>
        <v>293446</v>
      </c>
      <c r="T366" s="85" t="s">
        <v>1290</v>
      </c>
      <c r="U366" s="69">
        <v>365</v>
      </c>
      <c r="V366" s="70"/>
      <c r="W366" s="71">
        <v>-4.1013698630136979</v>
      </c>
      <c r="X366" s="76">
        <f>DATE(YEAR(F366),MONTH(F366),1)</f>
        <v>40940</v>
      </c>
      <c r="AN366" s="146">
        <f t="shared" si="338"/>
        <v>11.966666666666667</v>
      </c>
      <c r="AP366" s="60"/>
      <c r="AQ366" s="60"/>
      <c r="AU366" s="60"/>
      <c r="AV366" s="60"/>
    </row>
    <row r="367" spans="1:48" x14ac:dyDescent="0.2">
      <c r="A367" s="82">
        <v>363</v>
      </c>
      <c r="B367" s="82" t="s">
        <v>1410</v>
      </c>
      <c r="C367" s="83"/>
      <c r="D367" s="84" t="s">
        <v>112</v>
      </c>
      <c r="E367" s="85" t="s">
        <v>535</v>
      </c>
      <c r="F367" s="86">
        <v>41000</v>
      </c>
      <c r="G367" s="86" t="s">
        <v>1350</v>
      </c>
      <c r="H367" s="89"/>
      <c r="I367" s="89">
        <v>0.42772712328767115</v>
      </c>
      <c r="J367" s="84"/>
      <c r="K367" s="84"/>
      <c r="L367" s="87">
        <v>290945.2</v>
      </c>
      <c r="M367" s="87"/>
      <c r="N367" s="87">
        <v>290945.2</v>
      </c>
      <c r="O367" s="84">
        <v>276397.94</v>
      </c>
      <c r="P367" s="84">
        <v>0</v>
      </c>
      <c r="Q367" s="84">
        <f t="shared" si="333"/>
        <v>276397.94</v>
      </c>
      <c r="R367" s="84">
        <v>14547.260000000009</v>
      </c>
      <c r="S367" s="87">
        <f t="shared" si="334"/>
        <v>14547.260000000009</v>
      </c>
      <c r="T367" s="150">
        <v>3</v>
      </c>
      <c r="U367" s="69">
        <v>365</v>
      </c>
      <c r="V367" s="70"/>
      <c r="W367" s="71">
        <v>-4.3506849315068497</v>
      </c>
      <c r="X367" s="76">
        <f t="shared" ref="X367:X379" si="382">DATE(YEAR(F367),MONTH(F367),1)</f>
        <v>41000</v>
      </c>
      <c r="AF367" s="132" t="s">
        <v>2718</v>
      </c>
      <c r="AG367" s="60">
        <f>MATCH(AF367,'Cat-4'!$A:$A,0)</f>
        <v>645</v>
      </c>
      <c r="AH367" s="60">
        <f>MATCH(X367,'Cat-4'!$1:$1,0)</f>
        <v>4</v>
      </c>
      <c r="AI367" s="60">
        <f>INDEX('Cat-4'!$1:$1048576,Working!AG367,Working!AH367)</f>
        <v>100.5</v>
      </c>
      <c r="AJ367" s="60">
        <f>MATCH($AJ$3,'Cat-4'!$1:$1,0)</f>
        <v>144</v>
      </c>
      <c r="AK367" s="60">
        <f>INDEX('Cat-4'!$1:$1048576,Working!AG367,Working!AJ367)</f>
        <v>115.6</v>
      </c>
      <c r="AL367" s="146">
        <f>AK367/AI367</f>
        <v>1.1502487562189054</v>
      </c>
      <c r="AM367" s="152">
        <f>AL367</f>
        <v>1.1502487562189054</v>
      </c>
      <c r="AN367" s="146">
        <f t="shared" si="338"/>
        <v>11.872222222222222</v>
      </c>
      <c r="AO367" s="169">
        <f>INDEX('EL&amp;SV'!$C$4:$G$50,MATCH(AF367,'EL&amp;SV'!$G$4:$G$50,0),MATCH(IF(P367&gt;5000000,"A",IF(N367&gt;2000000,"B",IF(N367&gt;500000,"C","D"))),'EL&amp;SV'!$C$4:$G$4,0))</f>
        <v>5</v>
      </c>
      <c r="AP367" s="171">
        <f>INDEX('EL&amp;SV'!$G$4:$K$50,MATCH(AF367,'EL&amp;SV'!$G$4:$G$50,0),MATCH(IF(N367&gt;5000000,"A",IF(N367&gt;2000000,"B",IF(N367&gt;500000,"C","D"))),'EL&amp;SV'!$G$4:$K$4,0))</f>
        <v>1</v>
      </c>
      <c r="AQ367" s="153">
        <f t="shared" ref="AQ367:AQ374" si="383">AM367*N367</f>
        <v>334659.3544278607</v>
      </c>
      <c r="AR367" s="153">
        <f t="shared" ref="AR367:AR374" si="384">AQ367*(AP367/AO367)*(IF(AN367&gt;AO367,AO367,AN367))</f>
        <v>334659.35442786076</v>
      </c>
      <c r="AS367" s="153">
        <f t="shared" ref="AS367:AS374" si="385">AQ367-AR367</f>
        <v>0</v>
      </c>
      <c r="AT367" s="60">
        <v>0.75</v>
      </c>
      <c r="AU367" s="153">
        <f t="shared" ref="AU367:AU374" si="386">AT367*AS367</f>
        <v>0</v>
      </c>
      <c r="AV367" s="153">
        <f t="shared" ref="AV367:AV374" si="387">IF((AQ367*(1-AP367))&gt;AU367,(AQ367*(1-AP367)),AU367)</f>
        <v>0</v>
      </c>
    </row>
    <row r="368" spans="1:48" x14ac:dyDescent="0.2">
      <c r="A368" s="82">
        <v>364</v>
      </c>
      <c r="B368" s="82" t="s">
        <v>1410</v>
      </c>
      <c r="C368" s="83"/>
      <c r="D368" s="84" t="s">
        <v>112</v>
      </c>
      <c r="E368" s="85" t="s">
        <v>462</v>
      </c>
      <c r="F368" s="86">
        <v>40298</v>
      </c>
      <c r="G368" s="86" t="s">
        <v>1352</v>
      </c>
      <c r="H368" s="89"/>
      <c r="I368" s="89">
        <v>0.14824596774193546</v>
      </c>
      <c r="J368" s="84"/>
      <c r="K368" s="84"/>
      <c r="L368" s="87">
        <v>290497</v>
      </c>
      <c r="M368" s="87"/>
      <c r="N368" s="87">
        <v>290497</v>
      </c>
      <c r="O368" s="84">
        <v>275972.15000000002</v>
      </c>
      <c r="P368" s="84">
        <v>0</v>
      </c>
      <c r="Q368" s="84">
        <f t="shared" si="333"/>
        <v>275972.15000000002</v>
      </c>
      <c r="R368" s="84">
        <v>14524.849999999977</v>
      </c>
      <c r="S368" s="87">
        <f t="shared" si="334"/>
        <v>14524.849999999977</v>
      </c>
      <c r="T368" s="150">
        <v>8</v>
      </c>
      <c r="U368" s="69">
        <v>365</v>
      </c>
      <c r="V368" s="70"/>
      <c r="W368" s="71">
        <v>-4.3506849315068497</v>
      </c>
      <c r="X368" s="76">
        <f t="shared" si="382"/>
        <v>40269</v>
      </c>
      <c r="Y368" s="138" t="s">
        <v>4267</v>
      </c>
      <c r="Z368" s="60">
        <f>MATCH(Y368,'Cat-3'!$A:$A,0)</f>
        <v>766</v>
      </c>
      <c r="AA368" s="60">
        <f>MATCH(X368,'Cat-3'!$1:$1,0)</f>
        <v>67</v>
      </c>
      <c r="AB368" s="60">
        <f>INDEX('Cat-3'!$1:$1048576,Working!Z368,Working!AA368)</f>
        <v>132.30000000000001</v>
      </c>
      <c r="AC368" s="60">
        <f>MATCH($AC$3,'Cat-3'!$1:$1,0)</f>
        <v>90</v>
      </c>
      <c r="AD368" s="60">
        <f>INDEX('Cat-3'!$1:$1048576,Working!Z368,Working!AC368)</f>
        <v>124.5</v>
      </c>
      <c r="AE368" s="146">
        <f t="shared" ref="AE368:AE369" si="388">AD368/AB368</f>
        <v>0.94104308390022673</v>
      </c>
      <c r="AF368" s="132" t="s">
        <v>3028</v>
      </c>
      <c r="AG368" s="60">
        <f>MATCH(AF368,'Cat-4'!$A:$A,0)</f>
        <v>801</v>
      </c>
      <c r="AH368" s="60">
        <f>MATCH($AH$3,'Cat-4'!$1:$1,0)</f>
        <v>4</v>
      </c>
      <c r="AI368" s="60">
        <f>INDEX('Cat-4'!$1:$1048576,Working!AG368,Working!AH368)</f>
        <v>102</v>
      </c>
      <c r="AJ368" s="60">
        <f>MATCH($AJ$3,'Cat-4'!$1:$1,0)</f>
        <v>144</v>
      </c>
      <c r="AK368" s="60">
        <f>INDEX('Cat-4'!$1:$1048576,Working!AG368,Working!AJ368)</f>
        <v>115.4</v>
      </c>
      <c r="AL368" s="146">
        <f t="shared" ref="AL368:AL374" si="389">AK368/AI368</f>
        <v>1.1313725490196078</v>
      </c>
      <c r="AM368" s="146">
        <f t="shared" ref="AM368:AM369" si="390">AL368*AE368</f>
        <v>1.0646703125694721</v>
      </c>
      <c r="AN368" s="146">
        <f t="shared" si="338"/>
        <v>13.791666666666666</v>
      </c>
      <c r="AO368" s="169">
        <f>INDEX('EL&amp;SV'!$C$4:$G$50,MATCH(AF368,'EL&amp;SV'!$G$4:$G$50,0),MATCH(IF(P368&gt;5000000,"A",IF(N368&gt;2000000,"B",IF(N368&gt;500000,"C","D"))),'EL&amp;SV'!$C$4:$G$4,0))</f>
        <v>6</v>
      </c>
      <c r="AP368" s="171">
        <f>INDEX('EL&amp;SV'!$G$4:$K$50,MATCH(AF368,'EL&amp;SV'!$G$4:$G$50,0),MATCH(IF(N368&gt;5000000,"A",IF(N368&gt;2000000,"B",IF(N368&gt;500000,"C","D"))),'EL&amp;SV'!$G$4:$K$4,0))</f>
        <v>0.9</v>
      </c>
      <c r="AQ368" s="153">
        <f t="shared" si="383"/>
        <v>309283.53179049393</v>
      </c>
      <c r="AR368" s="153">
        <f t="shared" si="384"/>
        <v>278355.17861144454</v>
      </c>
      <c r="AS368" s="153">
        <f t="shared" si="385"/>
        <v>30928.353179049387</v>
      </c>
      <c r="AT368" s="60">
        <v>0.75</v>
      </c>
      <c r="AU368" s="153">
        <f t="shared" si="386"/>
        <v>23196.26488428704</v>
      </c>
      <c r="AV368" s="153">
        <f t="shared" si="387"/>
        <v>30928.353179049387</v>
      </c>
    </row>
    <row r="369" spans="1:48" x14ac:dyDescent="0.2">
      <c r="A369" s="82">
        <v>365</v>
      </c>
      <c r="B369" s="82" t="s">
        <v>1410</v>
      </c>
      <c r="C369" s="83"/>
      <c r="D369" s="84" t="s">
        <v>112</v>
      </c>
      <c r="E369" s="85" t="s">
        <v>631</v>
      </c>
      <c r="F369" s="86">
        <v>40389</v>
      </c>
      <c r="G369" s="86" t="s">
        <v>1352</v>
      </c>
      <c r="H369" s="89"/>
      <c r="I369" s="89">
        <v>0.17407067137809187</v>
      </c>
      <c r="J369" s="84"/>
      <c r="K369" s="84"/>
      <c r="L369" s="87">
        <v>283500</v>
      </c>
      <c r="M369" s="87"/>
      <c r="N369" s="87">
        <v>283500</v>
      </c>
      <c r="O369" s="84">
        <v>283500</v>
      </c>
      <c r="P369" s="84">
        <v>0</v>
      </c>
      <c r="Q369" s="84">
        <f t="shared" si="333"/>
        <v>283500</v>
      </c>
      <c r="R369" s="84">
        <v>0</v>
      </c>
      <c r="S369" s="87">
        <f t="shared" si="334"/>
        <v>0</v>
      </c>
      <c r="T369" s="150">
        <v>6</v>
      </c>
      <c r="U369" s="69">
        <v>365</v>
      </c>
      <c r="V369" s="70"/>
      <c r="W369" s="71">
        <v>-4.3506849315068497</v>
      </c>
      <c r="X369" s="76">
        <f t="shared" si="382"/>
        <v>40360</v>
      </c>
      <c r="Y369" s="138" t="s">
        <v>4253</v>
      </c>
      <c r="Z369" s="60">
        <f>MATCH(Y369,'Cat-3'!$A:$A,0)</f>
        <v>757</v>
      </c>
      <c r="AA369" s="60">
        <f>MATCH(X369,'Cat-3'!$1:$1,0)</f>
        <v>70</v>
      </c>
      <c r="AB369" s="60">
        <f>INDEX('Cat-3'!$1:$1048576,Working!Z369,Working!AA369)</f>
        <v>94.9</v>
      </c>
      <c r="AC369" s="60">
        <f>MATCH($AC$3,'Cat-3'!$1:$1,0)</f>
        <v>90</v>
      </c>
      <c r="AD369" s="60">
        <f>INDEX('Cat-3'!$1:$1048576,Working!Z369,Working!AC369)</f>
        <v>93.3</v>
      </c>
      <c r="AE369" s="146">
        <f t="shared" si="388"/>
        <v>0.98314014752370904</v>
      </c>
      <c r="AF369" s="132" t="s">
        <v>2716</v>
      </c>
      <c r="AG369" s="60">
        <f>MATCH(AF369,'Cat-4'!$A:$A,0)</f>
        <v>644</v>
      </c>
      <c r="AH369" s="60">
        <f>MATCH($AH$3,'Cat-4'!$1:$1,0)</f>
        <v>4</v>
      </c>
      <c r="AI369" s="60">
        <f>INDEX('Cat-4'!$1:$1048576,Working!AG369,Working!AH369)</f>
        <v>95.5</v>
      </c>
      <c r="AJ369" s="60">
        <f>MATCH($AJ$3,'Cat-4'!$1:$1,0)</f>
        <v>144</v>
      </c>
      <c r="AK369" s="60">
        <f>INDEX('Cat-4'!$1:$1048576,Working!AG369,Working!AJ369)</f>
        <v>135.1</v>
      </c>
      <c r="AL369" s="146">
        <f t="shared" si="389"/>
        <v>1.4146596858638742</v>
      </c>
      <c r="AM369" s="146">
        <f t="shared" si="390"/>
        <v>1.3908087322560532</v>
      </c>
      <c r="AN369" s="146">
        <f t="shared" si="338"/>
        <v>13.541666666666666</v>
      </c>
      <c r="AO369" s="169">
        <f>INDEX('EL&amp;SV'!$C$4:$G$50,MATCH(AF369,'EL&amp;SV'!$G$4:$G$50,0),MATCH(IF(P369&gt;5000000,"A",IF(N369&gt;2000000,"B",IF(N369&gt;500000,"C","D"))),'EL&amp;SV'!$C$4:$G$4,0))</f>
        <v>5</v>
      </c>
      <c r="AP369" s="171">
        <f>INDEX('EL&amp;SV'!$G$4:$K$50,MATCH(AF369,'EL&amp;SV'!$G$4:$G$50,0),MATCH(IF(N369&gt;5000000,"A",IF(N369&gt;2000000,"B",IF(N369&gt;500000,"C","D"))),'EL&amp;SV'!$G$4:$K$4,0))</f>
        <v>1</v>
      </c>
      <c r="AQ369" s="153">
        <f t="shared" si="383"/>
        <v>394294.27559459105</v>
      </c>
      <c r="AR369" s="153">
        <f t="shared" si="384"/>
        <v>394294.2755945911</v>
      </c>
      <c r="AS369" s="153">
        <f t="shared" si="385"/>
        <v>0</v>
      </c>
      <c r="AT369" s="60">
        <v>0.75</v>
      </c>
      <c r="AU369" s="153">
        <f t="shared" si="386"/>
        <v>0</v>
      </c>
      <c r="AV369" s="153">
        <f t="shared" si="387"/>
        <v>0</v>
      </c>
    </row>
    <row r="370" spans="1:48" x14ac:dyDescent="0.2">
      <c r="A370" s="82">
        <v>366</v>
      </c>
      <c r="B370" s="82" t="s">
        <v>1410</v>
      </c>
      <c r="C370" s="83"/>
      <c r="D370" s="84" t="s">
        <v>112</v>
      </c>
      <c r="E370" s="85" t="s">
        <v>893</v>
      </c>
      <c r="F370" s="86">
        <v>41544</v>
      </c>
      <c r="G370" s="86" t="s">
        <v>1349</v>
      </c>
      <c r="H370" s="89"/>
      <c r="I370" s="89">
        <v>6.3890149366609944E-2</v>
      </c>
      <c r="J370" s="84"/>
      <c r="K370" s="84"/>
      <c r="L370" s="87">
        <v>281419</v>
      </c>
      <c r="M370" s="87"/>
      <c r="N370" s="87">
        <v>281419</v>
      </c>
      <c r="O370" s="84">
        <v>150651.0973787338</v>
      </c>
      <c r="P370" s="84">
        <v>17979.901944602003</v>
      </c>
      <c r="Q370" s="84">
        <f t="shared" si="333"/>
        <v>168630.9993233358</v>
      </c>
      <c r="R370" s="84">
        <v>112788.0006766642</v>
      </c>
      <c r="S370" s="87">
        <f t="shared" si="334"/>
        <v>130767.9026212662</v>
      </c>
      <c r="T370" s="150">
        <v>15</v>
      </c>
      <c r="U370" s="69">
        <v>365</v>
      </c>
      <c r="V370" s="70"/>
      <c r="W370" s="71">
        <v>-4.3534246575342461</v>
      </c>
      <c r="X370" s="76">
        <f t="shared" si="382"/>
        <v>41518</v>
      </c>
      <c r="AF370" s="132" t="s">
        <v>2708</v>
      </c>
      <c r="AG370" s="60">
        <f>MATCH(AF370,'Cat-4'!$A:$A,0)</f>
        <v>640</v>
      </c>
      <c r="AH370" s="60">
        <f>MATCH(X370,'Cat-4'!$1:$1,0)</f>
        <v>21</v>
      </c>
      <c r="AI370" s="60">
        <f>INDEX('Cat-4'!$1:$1048576,Working!AG370,Working!AH370)</f>
        <v>108.6</v>
      </c>
      <c r="AJ370" s="60">
        <f>MATCH($AJ$3,'Cat-4'!$1:$1,0)</f>
        <v>144</v>
      </c>
      <c r="AK370" s="60">
        <f>INDEX('Cat-4'!$1:$1048576,Working!AG370,Working!AJ370)</f>
        <v>114.8</v>
      </c>
      <c r="AL370" s="146">
        <f t="shared" si="389"/>
        <v>1.0570902394106814</v>
      </c>
      <c r="AM370" s="152">
        <f t="shared" ref="AM370:AM374" si="391">AL370</f>
        <v>1.0570902394106814</v>
      </c>
      <c r="AN370" s="146">
        <f t="shared" si="338"/>
        <v>10.383333333333333</v>
      </c>
      <c r="AO370" s="169">
        <f>INDEX('EL&amp;SV'!$C$4:$G$50,MATCH(AF370,'EL&amp;SV'!$G$4:$G$50,0),MATCH(IF(P370&gt;5000000,"A",IF(N370&gt;2000000,"B",IF(N370&gt;500000,"C","D"))),'EL&amp;SV'!$C$4:$G$4,0))</f>
        <v>5</v>
      </c>
      <c r="AP370" s="171">
        <f>INDEX('EL&amp;SV'!$G$4:$K$50,MATCH(AF370,'EL&amp;SV'!$G$4:$G$50,0),MATCH(IF(N370&gt;5000000,"A",IF(N370&gt;2000000,"B",IF(N370&gt;500000,"C","D"))),'EL&amp;SV'!$G$4:$K$4,0))</f>
        <v>1</v>
      </c>
      <c r="AQ370" s="153">
        <f t="shared" si="383"/>
        <v>297485.27808471455</v>
      </c>
      <c r="AR370" s="153">
        <f t="shared" si="384"/>
        <v>297485.27808471455</v>
      </c>
      <c r="AS370" s="153">
        <f t="shared" si="385"/>
        <v>0</v>
      </c>
      <c r="AT370" s="60">
        <v>0.75</v>
      </c>
      <c r="AU370" s="153">
        <f t="shared" si="386"/>
        <v>0</v>
      </c>
      <c r="AV370" s="153">
        <f t="shared" si="387"/>
        <v>0</v>
      </c>
    </row>
    <row r="371" spans="1:48" x14ac:dyDescent="0.2">
      <c r="A371" s="82">
        <v>367</v>
      </c>
      <c r="B371" s="82" t="s">
        <v>1410</v>
      </c>
      <c r="C371" s="83"/>
      <c r="D371" s="84" t="s">
        <v>112</v>
      </c>
      <c r="E371" s="85" t="s">
        <v>507</v>
      </c>
      <c r="F371" s="86">
        <v>41000</v>
      </c>
      <c r="G371" s="86" t="s">
        <v>1350</v>
      </c>
      <c r="H371" s="89"/>
      <c r="I371" s="89">
        <v>0.2958265753424657</v>
      </c>
      <c r="J371" s="84"/>
      <c r="K371" s="84"/>
      <c r="L371" s="87">
        <v>278250</v>
      </c>
      <c r="M371" s="87"/>
      <c r="N371" s="87">
        <v>278250</v>
      </c>
      <c r="O371" s="84">
        <v>264337.5</v>
      </c>
      <c r="P371" s="84">
        <v>0</v>
      </c>
      <c r="Q371" s="84">
        <f t="shared" si="333"/>
        <v>264337.5</v>
      </c>
      <c r="R371" s="84">
        <v>13912.5</v>
      </c>
      <c r="S371" s="87">
        <f t="shared" si="334"/>
        <v>13912.5</v>
      </c>
      <c r="T371" s="150">
        <v>3</v>
      </c>
      <c r="U371" s="69">
        <v>365</v>
      </c>
      <c r="V371" s="70"/>
      <c r="W371" s="71">
        <v>-4.3534246575342461</v>
      </c>
      <c r="X371" s="76">
        <f t="shared" si="382"/>
        <v>41000</v>
      </c>
      <c r="AF371" s="132" t="s">
        <v>2716</v>
      </c>
      <c r="AG371" s="60">
        <f>MATCH(AF371,'Cat-4'!$A:$A,0)</f>
        <v>644</v>
      </c>
      <c r="AH371" s="60">
        <f>MATCH(X371,'Cat-4'!$1:$1,0)</f>
        <v>4</v>
      </c>
      <c r="AI371" s="60">
        <f>INDEX('Cat-4'!$1:$1048576,Working!AG371,Working!AH371)</f>
        <v>95.5</v>
      </c>
      <c r="AJ371" s="60">
        <f>MATCH($AJ$3,'Cat-4'!$1:$1,0)</f>
        <v>144</v>
      </c>
      <c r="AK371" s="60">
        <f>INDEX('Cat-4'!$1:$1048576,Working!AG371,Working!AJ371)</f>
        <v>135.1</v>
      </c>
      <c r="AL371" s="146">
        <f t="shared" si="389"/>
        <v>1.4146596858638742</v>
      </c>
      <c r="AM371" s="152">
        <f t="shared" si="391"/>
        <v>1.4146596858638742</v>
      </c>
      <c r="AN371" s="146">
        <f t="shared" si="338"/>
        <v>11.872222222222222</v>
      </c>
      <c r="AO371" s="169">
        <f>INDEX('EL&amp;SV'!$C$4:$G$50,MATCH(AF371,'EL&amp;SV'!$G$4:$G$50,0),MATCH(IF(P371&gt;5000000,"A",IF(N371&gt;2000000,"B",IF(N371&gt;500000,"C","D"))),'EL&amp;SV'!$C$4:$G$4,0))</f>
        <v>5</v>
      </c>
      <c r="AP371" s="171">
        <f>INDEX('EL&amp;SV'!$G$4:$K$50,MATCH(AF371,'EL&amp;SV'!$G$4:$G$50,0),MATCH(IF(N371&gt;5000000,"A",IF(N371&gt;2000000,"B",IF(N371&gt;500000,"C","D"))),'EL&amp;SV'!$G$4:$K$4,0))</f>
        <v>1</v>
      </c>
      <c r="AQ371" s="153">
        <f t="shared" si="383"/>
        <v>393629.05759162299</v>
      </c>
      <c r="AR371" s="153">
        <f t="shared" si="384"/>
        <v>393629.05759162299</v>
      </c>
      <c r="AS371" s="153">
        <f t="shared" si="385"/>
        <v>0</v>
      </c>
      <c r="AT371" s="60">
        <v>0.75</v>
      </c>
      <c r="AU371" s="153">
        <f t="shared" si="386"/>
        <v>0</v>
      </c>
      <c r="AV371" s="153">
        <f t="shared" si="387"/>
        <v>0</v>
      </c>
    </row>
    <row r="372" spans="1:48" x14ac:dyDescent="0.2">
      <c r="A372" s="82">
        <v>368</v>
      </c>
      <c r="B372" s="82" t="s">
        <v>1410</v>
      </c>
      <c r="C372" s="83"/>
      <c r="D372" s="84" t="s">
        <v>112</v>
      </c>
      <c r="E372" s="85" t="s">
        <v>1138</v>
      </c>
      <c r="F372" s="86">
        <v>43719</v>
      </c>
      <c r="G372" s="86" t="s">
        <v>36</v>
      </c>
      <c r="H372" s="89"/>
      <c r="I372" s="89">
        <v>6.3333333333333325E-2</v>
      </c>
      <c r="J372" s="84"/>
      <c r="K372" s="84"/>
      <c r="L372" s="87">
        <v>277650.46000000002</v>
      </c>
      <c r="M372" s="87"/>
      <c r="N372" s="87">
        <v>277650.46000000002</v>
      </c>
      <c r="O372" s="84">
        <v>44948.947072328767</v>
      </c>
      <c r="P372" s="84">
        <v>17584.529133333333</v>
      </c>
      <c r="Q372" s="84">
        <f t="shared" si="333"/>
        <v>62533.476205662097</v>
      </c>
      <c r="R372" s="84">
        <v>215116.98379433792</v>
      </c>
      <c r="S372" s="87">
        <f t="shared" si="334"/>
        <v>232701.51292767125</v>
      </c>
      <c r="T372" s="150">
        <v>15</v>
      </c>
      <c r="U372" s="69">
        <v>365</v>
      </c>
      <c r="V372" s="70"/>
      <c r="W372" s="71">
        <v>-4.3534246575342461</v>
      </c>
      <c r="X372" s="76">
        <f t="shared" si="382"/>
        <v>43709</v>
      </c>
      <c r="AF372" s="132" t="s">
        <v>2736</v>
      </c>
      <c r="AG372" s="60">
        <f>MATCH(AF372,'Cat-4'!$A:$A,0)</f>
        <v>654</v>
      </c>
      <c r="AH372" s="60">
        <f>MATCH(X372,'Cat-4'!$1:$1,0)</f>
        <v>93</v>
      </c>
      <c r="AI372" s="60">
        <f>INDEX('Cat-4'!$1:$1048576,Working!AG372,Working!AH372)</f>
        <v>112.9</v>
      </c>
      <c r="AJ372" s="60">
        <f>MATCH($AJ$3,'Cat-4'!$1:$1,0)</f>
        <v>144</v>
      </c>
      <c r="AK372" s="60">
        <f>INDEX('Cat-4'!$1:$1048576,Working!AG372,Working!AJ372)</f>
        <v>113.8</v>
      </c>
      <c r="AL372" s="146">
        <f t="shared" si="389"/>
        <v>1.0079716563330381</v>
      </c>
      <c r="AM372" s="152">
        <f t="shared" si="391"/>
        <v>1.0079716563330381</v>
      </c>
      <c r="AN372" s="146">
        <f t="shared" si="338"/>
        <v>4.427777777777778</v>
      </c>
      <c r="AO372" s="169">
        <f>INDEX('EL&amp;SV'!$C$4:$G$50,MATCH(AF372,'EL&amp;SV'!$G$4:$G$50,0),MATCH(IF(P372&gt;5000000,"A",IF(N372&gt;2000000,"B",IF(N372&gt;500000,"C","D"))),'EL&amp;SV'!$C$4:$G$4,0))</f>
        <v>6</v>
      </c>
      <c r="AP372" s="171">
        <f>INDEX('EL&amp;SV'!$G$4:$K$50,MATCH(AF372,'EL&amp;SV'!$G$4:$G$50,0),MATCH(IF(N372&gt;5000000,"A",IF(N372&gt;2000000,"B",IF(N372&gt;500000,"C","D"))),'EL&amp;SV'!$G$4:$K$4,0))</f>
        <v>1</v>
      </c>
      <c r="AQ372" s="153">
        <f t="shared" si="383"/>
        <v>279863.79404782999</v>
      </c>
      <c r="AR372" s="153">
        <f t="shared" si="384"/>
        <v>206529.11468159306</v>
      </c>
      <c r="AS372" s="153">
        <f t="shared" si="385"/>
        <v>73334.679366236931</v>
      </c>
      <c r="AT372" s="60">
        <v>0.75</v>
      </c>
      <c r="AU372" s="153">
        <f t="shared" si="386"/>
        <v>55001.009524677698</v>
      </c>
      <c r="AV372" s="153">
        <f t="shared" si="387"/>
        <v>55001.009524677698</v>
      </c>
    </row>
    <row r="373" spans="1:48" x14ac:dyDescent="0.2">
      <c r="A373" s="82">
        <v>369</v>
      </c>
      <c r="B373" s="82" t="s">
        <v>1410</v>
      </c>
      <c r="C373" s="83"/>
      <c r="D373" s="84" t="s">
        <v>112</v>
      </c>
      <c r="E373" s="85" t="s">
        <v>1181</v>
      </c>
      <c r="F373" s="86">
        <v>44217</v>
      </c>
      <c r="G373" s="86" t="s">
        <v>37</v>
      </c>
      <c r="H373" s="89"/>
      <c r="I373" s="89">
        <v>0.2</v>
      </c>
      <c r="J373" s="84"/>
      <c r="K373" s="84"/>
      <c r="L373" s="87">
        <v>276887</v>
      </c>
      <c r="M373" s="87"/>
      <c r="N373" s="87">
        <v>276887</v>
      </c>
      <c r="O373" s="84">
        <v>65997.723287671237</v>
      </c>
      <c r="P373" s="84">
        <v>55377.4</v>
      </c>
      <c r="Q373" s="84">
        <f t="shared" si="333"/>
        <v>121375.12328767125</v>
      </c>
      <c r="R373" s="84">
        <v>155511.87671232875</v>
      </c>
      <c r="S373" s="87">
        <f t="shared" si="334"/>
        <v>210889.27671232878</v>
      </c>
      <c r="T373" s="150">
        <v>5</v>
      </c>
      <c r="U373" s="69">
        <v>365</v>
      </c>
      <c r="V373" s="70"/>
      <c r="W373" s="71">
        <v>-4.3589041095890408</v>
      </c>
      <c r="X373" s="76">
        <f t="shared" si="382"/>
        <v>44197</v>
      </c>
      <c r="AF373" s="132" t="s">
        <v>2722</v>
      </c>
      <c r="AG373" s="60">
        <f>MATCH(AF373,'Cat-4'!$A:$A,0)</f>
        <v>647</v>
      </c>
      <c r="AH373" s="60">
        <f>MATCH(X373,'Cat-4'!$1:$1,0)</f>
        <v>109</v>
      </c>
      <c r="AI373" s="60">
        <f>INDEX('Cat-4'!$1:$1048576,Working!AG373,Working!AH373)</f>
        <v>87.2</v>
      </c>
      <c r="AJ373" s="60">
        <f>MATCH($AJ$3,'Cat-4'!$1:$1,0)</f>
        <v>144</v>
      </c>
      <c r="AK373" s="60">
        <f>INDEX('Cat-4'!$1:$1048576,Working!AG373,Working!AJ373)</f>
        <v>94.2</v>
      </c>
      <c r="AL373" s="146">
        <f t="shared" si="389"/>
        <v>1.0802752293577982</v>
      </c>
      <c r="AM373" s="152">
        <f t="shared" si="391"/>
        <v>1.0802752293577982</v>
      </c>
      <c r="AN373" s="146">
        <f t="shared" si="338"/>
        <v>3.0666666666666669</v>
      </c>
      <c r="AO373" s="169">
        <f>INDEX('EL&amp;SV'!$C$4:$G$50,MATCH(AF373,'EL&amp;SV'!$G$4:$G$50,0),MATCH(IF(P373&gt;5000000,"A",IF(N373&gt;2000000,"B",IF(N373&gt;500000,"C","D"))),'EL&amp;SV'!$C$4:$G$4,0))</f>
        <v>5</v>
      </c>
      <c r="AP373" s="171">
        <f>INDEX('EL&amp;SV'!$G$4:$K$50,MATCH(AF373,'EL&amp;SV'!$G$4:$G$50,0),MATCH(IF(N373&gt;5000000,"A",IF(N373&gt;2000000,"B",IF(N373&gt;500000,"C","D"))),'EL&amp;SV'!$G$4:$K$4,0))</f>
        <v>1</v>
      </c>
      <c r="AQ373" s="153">
        <f t="shared" si="383"/>
        <v>299114.16743119265</v>
      </c>
      <c r="AR373" s="153">
        <f t="shared" si="384"/>
        <v>183456.68935779817</v>
      </c>
      <c r="AS373" s="153">
        <f t="shared" si="385"/>
        <v>115657.47807339448</v>
      </c>
      <c r="AT373" s="60">
        <v>0.75</v>
      </c>
      <c r="AU373" s="153">
        <f t="shared" si="386"/>
        <v>86743.108555045852</v>
      </c>
      <c r="AV373" s="153">
        <f t="shared" si="387"/>
        <v>86743.108555045852</v>
      </c>
    </row>
    <row r="374" spans="1:48" x14ac:dyDescent="0.2">
      <c r="A374" s="82">
        <v>370</v>
      </c>
      <c r="B374" s="82" t="s">
        <v>1410</v>
      </c>
      <c r="C374" s="83"/>
      <c r="D374" s="84" t="s">
        <v>112</v>
      </c>
      <c r="E374" s="85" t="s">
        <v>506</v>
      </c>
      <c r="F374" s="86">
        <v>41000</v>
      </c>
      <c r="G374" s="86" t="s">
        <v>1350</v>
      </c>
      <c r="H374" s="89"/>
      <c r="I374" s="89">
        <v>0.30026767123287662</v>
      </c>
      <c r="J374" s="84"/>
      <c r="K374" s="84"/>
      <c r="L374" s="87">
        <v>275000</v>
      </c>
      <c r="M374" s="87"/>
      <c r="N374" s="87">
        <v>275000</v>
      </c>
      <c r="O374" s="84">
        <v>261250</v>
      </c>
      <c r="P374" s="84">
        <v>0</v>
      </c>
      <c r="Q374" s="84">
        <f t="shared" si="333"/>
        <v>261250</v>
      </c>
      <c r="R374" s="84">
        <v>13750</v>
      </c>
      <c r="S374" s="87">
        <f t="shared" si="334"/>
        <v>13750</v>
      </c>
      <c r="T374" s="150">
        <v>3</v>
      </c>
      <c r="U374" s="69">
        <v>365</v>
      </c>
      <c r="V374" s="70"/>
      <c r="W374" s="71">
        <v>-4.3589041095890408</v>
      </c>
      <c r="X374" s="76">
        <f t="shared" si="382"/>
        <v>41000</v>
      </c>
      <c r="AF374" s="132" t="s">
        <v>2722</v>
      </c>
      <c r="AG374" s="60">
        <f>MATCH(AF374,'Cat-4'!$A:$A,0)</f>
        <v>647</v>
      </c>
      <c r="AH374" s="60">
        <f>MATCH(X374,'Cat-4'!$1:$1,0)</f>
        <v>4</v>
      </c>
      <c r="AI374" s="60">
        <f>INDEX('Cat-4'!$1:$1048576,Working!AG374,Working!AH374)</f>
        <v>100.5</v>
      </c>
      <c r="AJ374" s="60">
        <f>MATCH($AJ$3,'Cat-4'!$1:$1,0)</f>
        <v>144</v>
      </c>
      <c r="AK374" s="60">
        <f>INDEX('Cat-4'!$1:$1048576,Working!AG374,Working!AJ374)</f>
        <v>94.2</v>
      </c>
      <c r="AL374" s="146">
        <f t="shared" si="389"/>
        <v>0.93731343283582091</v>
      </c>
      <c r="AM374" s="152">
        <f t="shared" si="391"/>
        <v>0.93731343283582091</v>
      </c>
      <c r="AN374" s="146">
        <f t="shared" si="338"/>
        <v>11.872222222222222</v>
      </c>
      <c r="AO374" s="169">
        <f>INDEX('EL&amp;SV'!$C$4:$G$50,MATCH(AF374,'EL&amp;SV'!$G$4:$G$50,0),MATCH(IF(P374&gt;5000000,"A",IF(N374&gt;2000000,"B",IF(N374&gt;500000,"C","D"))),'EL&amp;SV'!$C$4:$G$4,0))</f>
        <v>5</v>
      </c>
      <c r="AP374" s="171">
        <f>INDEX('EL&amp;SV'!$G$4:$K$50,MATCH(AF374,'EL&amp;SV'!$G$4:$G$50,0),MATCH(IF(N374&gt;5000000,"A",IF(N374&gt;2000000,"B",IF(N374&gt;500000,"C","D"))),'EL&amp;SV'!$G$4:$K$4,0))</f>
        <v>1</v>
      </c>
      <c r="AQ374" s="153">
        <f t="shared" si="383"/>
        <v>257761.19402985074</v>
      </c>
      <c r="AR374" s="153">
        <f t="shared" si="384"/>
        <v>257761.19402985074</v>
      </c>
      <c r="AS374" s="153">
        <f t="shared" si="385"/>
        <v>0</v>
      </c>
      <c r="AT374" s="60">
        <v>0.75</v>
      </c>
      <c r="AU374" s="153">
        <f t="shared" si="386"/>
        <v>0</v>
      </c>
      <c r="AV374" s="153">
        <f t="shared" si="387"/>
        <v>0</v>
      </c>
    </row>
    <row r="375" spans="1:48" hidden="1" x14ac:dyDescent="0.25">
      <c r="A375" s="82">
        <v>371</v>
      </c>
      <c r="B375" s="82" t="s">
        <v>1409</v>
      </c>
      <c r="C375" s="83"/>
      <c r="D375" s="84" t="s">
        <v>28</v>
      </c>
      <c r="E375" s="85" t="s">
        <v>223</v>
      </c>
      <c r="F375" s="86">
        <v>40996</v>
      </c>
      <c r="G375" s="86" t="s">
        <v>1351</v>
      </c>
      <c r="H375" s="89"/>
      <c r="I375" s="89">
        <v>0</v>
      </c>
      <c r="J375" s="84"/>
      <c r="K375" s="84"/>
      <c r="L375" s="87">
        <v>271508</v>
      </c>
      <c r="M375" s="87"/>
      <c r="N375" s="87">
        <v>271508</v>
      </c>
      <c r="O375" s="84">
        <v>0</v>
      </c>
      <c r="P375" s="84">
        <v>0</v>
      </c>
      <c r="Q375" s="84">
        <f t="shared" si="333"/>
        <v>0</v>
      </c>
      <c r="R375" s="84">
        <v>271508</v>
      </c>
      <c r="S375" s="87">
        <f t="shared" si="334"/>
        <v>271508</v>
      </c>
      <c r="T375" s="85" t="s">
        <v>1290</v>
      </c>
      <c r="U375" s="69">
        <v>365</v>
      </c>
      <c r="V375" s="70"/>
      <c r="W375" s="71">
        <v>-4.3589041095890408</v>
      </c>
      <c r="X375" s="76">
        <f t="shared" si="382"/>
        <v>40969</v>
      </c>
      <c r="AN375" s="146">
        <f t="shared" si="338"/>
        <v>11.880555555555556</v>
      </c>
      <c r="AP375" s="60"/>
      <c r="AQ375" s="60"/>
      <c r="AU375" s="60"/>
      <c r="AV375" s="60"/>
    </row>
    <row r="376" spans="1:48" hidden="1" x14ac:dyDescent="0.25">
      <c r="A376" s="82">
        <v>372</v>
      </c>
      <c r="B376" s="82" t="s">
        <v>1409</v>
      </c>
      <c r="C376" s="83"/>
      <c r="D376" s="84" t="s">
        <v>28</v>
      </c>
      <c r="E376" s="85" t="s">
        <v>184</v>
      </c>
      <c r="F376" s="86">
        <v>40816</v>
      </c>
      <c r="G376" s="86" t="s">
        <v>1351</v>
      </c>
      <c r="H376" s="89"/>
      <c r="I376" s="89">
        <v>0</v>
      </c>
      <c r="J376" s="84"/>
      <c r="K376" s="84"/>
      <c r="L376" s="87">
        <v>271450</v>
      </c>
      <c r="M376" s="87"/>
      <c r="N376" s="87">
        <v>271450</v>
      </c>
      <c r="O376" s="84">
        <v>0</v>
      </c>
      <c r="P376" s="84">
        <v>0</v>
      </c>
      <c r="Q376" s="84">
        <f t="shared" si="333"/>
        <v>0</v>
      </c>
      <c r="R376" s="84">
        <v>271450</v>
      </c>
      <c r="S376" s="87">
        <f t="shared" si="334"/>
        <v>271450</v>
      </c>
      <c r="T376" s="85" t="s">
        <v>1290</v>
      </c>
      <c r="U376" s="69">
        <v>365</v>
      </c>
      <c r="V376" s="70"/>
      <c r="W376" s="71">
        <v>-4.3589041095890408</v>
      </c>
      <c r="X376" s="76">
        <f t="shared" si="382"/>
        <v>40787</v>
      </c>
      <c r="AN376" s="146">
        <f t="shared" si="338"/>
        <v>12.375</v>
      </c>
      <c r="AP376" s="60"/>
      <c r="AQ376" s="60"/>
      <c r="AU376" s="60"/>
      <c r="AV376" s="60"/>
    </row>
    <row r="377" spans="1:48" hidden="1" x14ac:dyDescent="0.25">
      <c r="A377" s="82">
        <v>373</v>
      </c>
      <c r="B377" s="82" t="s">
        <v>1409</v>
      </c>
      <c r="C377" s="83"/>
      <c r="D377" s="84" t="s">
        <v>28</v>
      </c>
      <c r="E377" s="85" t="s">
        <v>185</v>
      </c>
      <c r="F377" s="86">
        <v>40816</v>
      </c>
      <c r="G377" s="86" t="s">
        <v>1351</v>
      </c>
      <c r="H377" s="89"/>
      <c r="I377" s="89">
        <v>0</v>
      </c>
      <c r="J377" s="84"/>
      <c r="K377" s="84"/>
      <c r="L377" s="87">
        <v>271450</v>
      </c>
      <c r="M377" s="87"/>
      <c r="N377" s="87">
        <v>271450</v>
      </c>
      <c r="O377" s="84">
        <v>0</v>
      </c>
      <c r="P377" s="84">
        <v>0</v>
      </c>
      <c r="Q377" s="84">
        <f t="shared" si="333"/>
        <v>0</v>
      </c>
      <c r="R377" s="84">
        <v>271450</v>
      </c>
      <c r="S377" s="87">
        <f t="shared" si="334"/>
        <v>271450</v>
      </c>
      <c r="T377" s="85" t="s">
        <v>1290</v>
      </c>
      <c r="U377" s="69">
        <v>365</v>
      </c>
      <c r="V377" s="70"/>
      <c r="W377" s="71">
        <v>-4.3561643835616444</v>
      </c>
      <c r="X377" s="76">
        <f t="shared" si="382"/>
        <v>40787</v>
      </c>
      <c r="AN377" s="146">
        <f t="shared" si="338"/>
        <v>12.375</v>
      </c>
      <c r="AP377" s="60"/>
      <c r="AQ377" s="60"/>
      <c r="AU377" s="60"/>
      <c r="AV377" s="60"/>
    </row>
    <row r="378" spans="1:48" hidden="1" x14ac:dyDescent="0.25">
      <c r="A378" s="82">
        <v>374</v>
      </c>
      <c r="B378" s="82" t="s">
        <v>1409</v>
      </c>
      <c r="C378" s="83"/>
      <c r="D378" s="84" t="s">
        <v>109</v>
      </c>
      <c r="E378" s="85" t="s">
        <v>116</v>
      </c>
      <c r="F378" s="86">
        <v>41083</v>
      </c>
      <c r="G378" s="86" t="s">
        <v>1350</v>
      </c>
      <c r="H378" s="89"/>
      <c r="I378" s="89">
        <v>1.1111111111111112E-2</v>
      </c>
      <c r="J378" s="84"/>
      <c r="K378" s="84"/>
      <c r="L378" s="87">
        <v>270611</v>
      </c>
      <c r="M378" s="87"/>
      <c r="N378" s="87">
        <v>270611</v>
      </c>
      <c r="O378" s="84">
        <v>29384.153333333332</v>
      </c>
      <c r="P378" s="84">
        <v>3006.7888888888888</v>
      </c>
      <c r="Q378" s="84">
        <f t="shared" si="333"/>
        <v>32390.94222222222</v>
      </c>
      <c r="R378" s="84">
        <v>238220.05777777778</v>
      </c>
      <c r="S378" s="87">
        <f t="shared" si="334"/>
        <v>241226.84666666668</v>
      </c>
      <c r="T378" s="85">
        <v>90</v>
      </c>
      <c r="U378" s="69">
        <v>365</v>
      </c>
      <c r="V378" s="70"/>
      <c r="W378" s="71">
        <v>-4.3589041095890408</v>
      </c>
      <c r="X378" s="76">
        <f t="shared" si="382"/>
        <v>41061</v>
      </c>
      <c r="AN378" s="146">
        <f t="shared" si="338"/>
        <v>11.644444444444444</v>
      </c>
      <c r="AP378" s="60"/>
      <c r="AQ378" s="60"/>
      <c r="AU378" s="60"/>
      <c r="AV378" s="60"/>
    </row>
    <row r="379" spans="1:48" hidden="1" x14ac:dyDescent="0.25">
      <c r="A379" s="82">
        <v>375</v>
      </c>
      <c r="B379" s="82" t="s">
        <v>1409</v>
      </c>
      <c r="C379" s="83"/>
      <c r="D379" s="84" t="s">
        <v>28</v>
      </c>
      <c r="E379" s="85" t="s">
        <v>156</v>
      </c>
      <c r="F379" s="86">
        <v>40284</v>
      </c>
      <c r="G379" s="86" t="s">
        <v>1352</v>
      </c>
      <c r="H379" s="89"/>
      <c r="I379" s="89">
        <v>0</v>
      </c>
      <c r="J379" s="84"/>
      <c r="K379" s="84"/>
      <c r="L379" s="87">
        <v>268311</v>
      </c>
      <c r="M379" s="87"/>
      <c r="N379" s="87">
        <v>268311</v>
      </c>
      <c r="O379" s="84">
        <v>0</v>
      </c>
      <c r="P379" s="84">
        <v>0</v>
      </c>
      <c r="Q379" s="84">
        <f t="shared" si="333"/>
        <v>0</v>
      </c>
      <c r="R379" s="84">
        <v>268311</v>
      </c>
      <c r="S379" s="87">
        <f t="shared" si="334"/>
        <v>268311</v>
      </c>
      <c r="T379" s="85" t="s">
        <v>1290</v>
      </c>
      <c r="U379" s="69">
        <v>365</v>
      </c>
      <c r="V379" s="70"/>
      <c r="W379" s="71">
        <v>-4.3589041095890408</v>
      </c>
      <c r="X379" s="76">
        <f t="shared" si="382"/>
        <v>40269</v>
      </c>
      <c r="AN379" s="146">
        <f t="shared" si="338"/>
        <v>13.830555555555556</v>
      </c>
      <c r="AP379" s="60"/>
      <c r="AQ379" s="60"/>
      <c r="AU379" s="60"/>
      <c r="AV379" s="60"/>
    </row>
    <row r="380" spans="1:48" x14ac:dyDescent="0.2">
      <c r="A380" s="82">
        <v>376</v>
      </c>
      <c r="B380" s="82" t="s">
        <v>1410</v>
      </c>
      <c r="C380" s="83"/>
      <c r="D380" s="84" t="s">
        <v>111</v>
      </c>
      <c r="E380" s="85" t="s">
        <v>274</v>
      </c>
      <c r="F380" s="86">
        <v>41638</v>
      </c>
      <c r="G380" s="86" t="s">
        <v>1349</v>
      </c>
      <c r="H380" s="89"/>
      <c r="I380" s="89">
        <v>2.9442389356090455E-2</v>
      </c>
      <c r="J380" s="84"/>
      <c r="K380" s="84"/>
      <c r="L380" s="87">
        <v>268076.26999999996</v>
      </c>
      <c r="M380" s="87"/>
      <c r="N380" s="87">
        <v>268076.26999999996</v>
      </c>
      <c r="O380" s="84">
        <v>66710.99955969266</v>
      </c>
      <c r="P380" s="84">
        <v>7892.8059184684298</v>
      </c>
      <c r="Q380" s="84">
        <f t="shared" si="333"/>
        <v>74603.805478161084</v>
      </c>
      <c r="R380" s="84">
        <v>193472.46452183888</v>
      </c>
      <c r="S380" s="87">
        <f t="shared" si="334"/>
        <v>201365.2704403073</v>
      </c>
      <c r="T380" s="150">
        <v>40</v>
      </c>
      <c r="U380" s="69">
        <v>365</v>
      </c>
      <c r="V380" s="70"/>
      <c r="W380" s="71">
        <v>-4.3589041095890408</v>
      </c>
      <c r="X380" s="76">
        <f t="shared" ref="X380:X394" si="392">DATE(YEAR(F380),MONTH(F380),1)</f>
        <v>41609</v>
      </c>
      <c r="AF380" s="132" t="s">
        <v>2828</v>
      </c>
      <c r="AG380" s="60">
        <f>MATCH(AF380,'Cat-4'!$A:$A,0)</f>
        <v>700</v>
      </c>
      <c r="AH380" s="60">
        <f>MATCH(X380,'Cat-4'!$1:$1,0)</f>
        <v>24</v>
      </c>
      <c r="AI380" s="60">
        <f>INDEX('Cat-4'!$1:$1048576,Working!AG380,Working!AH380)</f>
        <v>108.8</v>
      </c>
      <c r="AJ380" s="60">
        <f>MATCH($AJ$3,'Cat-4'!$1:$1,0)</f>
        <v>144</v>
      </c>
      <c r="AK380" s="60">
        <f>INDEX('Cat-4'!$1:$1048576,Working!AG380,Working!AJ380)</f>
        <v>136.9</v>
      </c>
      <c r="AL380" s="146">
        <f t="shared" ref="AL380:AL392" si="393">AK380/AI380</f>
        <v>1.2582720588235294</v>
      </c>
      <c r="AM380" s="152">
        <f t="shared" ref="AM380:AM392" si="394">AL380</f>
        <v>1.2582720588235294</v>
      </c>
      <c r="AN380" s="146">
        <f t="shared" si="338"/>
        <v>10.125</v>
      </c>
      <c r="AO380" s="169">
        <f>INDEX('EL&amp;SV'!$C$4:$G$50,MATCH(AF380,'EL&amp;SV'!$G$4:$G$50,0),MATCH(IF(P380&gt;5000000,"A",IF(N380&gt;2000000,"B",IF(N380&gt;500000,"C","D"))),'EL&amp;SV'!$C$4:$G$4,0))</f>
        <v>5</v>
      </c>
      <c r="AP380" s="171">
        <f>INDEX('EL&amp;SV'!$G$4:$K$50,MATCH(AF380,'EL&amp;SV'!$G$4:$G$50,0),MATCH(IF(N380&gt;5000000,"A",IF(N380&gt;2000000,"B",IF(N380&gt;500000,"C","D"))),'EL&amp;SV'!$G$4:$K$4,0))</f>
        <v>1</v>
      </c>
      <c r="AQ380" s="153">
        <f t="shared" ref="AQ380:AQ392" si="395">AM380*N380</f>
        <v>337312.8801746323</v>
      </c>
      <c r="AR380" s="153">
        <f t="shared" ref="AR380:AR392" si="396">AQ380*(AP380/AO380)*(IF(AN380&gt;AO380,AO380,AN380))</f>
        <v>337312.8801746323</v>
      </c>
      <c r="AS380" s="153">
        <f t="shared" ref="AS380:AS392" si="397">AQ380-AR380</f>
        <v>0</v>
      </c>
      <c r="AT380" s="60">
        <v>0.75</v>
      </c>
      <c r="AU380" s="153">
        <f t="shared" ref="AU380:AU392" si="398">AT380*AS380</f>
        <v>0</v>
      </c>
      <c r="AV380" s="153">
        <f t="shared" ref="AV380:AV392" si="399">IF((AQ380*(1-AP380))&gt;AU380,(AQ380*(1-AP380)),AU380)</f>
        <v>0</v>
      </c>
    </row>
    <row r="381" spans="1:48" x14ac:dyDescent="0.2">
      <c r="A381" s="82">
        <v>377</v>
      </c>
      <c r="B381" s="82" t="s">
        <v>1410</v>
      </c>
      <c r="C381" s="83"/>
      <c r="D381" s="84" t="s">
        <v>111</v>
      </c>
      <c r="E381" s="85" t="s">
        <v>274</v>
      </c>
      <c r="F381" s="86">
        <v>41675</v>
      </c>
      <c r="G381" s="86" t="s">
        <v>1349</v>
      </c>
      <c r="H381" s="89"/>
      <c r="I381" s="89">
        <v>2.364015125472671E-2</v>
      </c>
      <c r="J381" s="84"/>
      <c r="K381" s="84"/>
      <c r="L381" s="87">
        <v>267351.33</v>
      </c>
      <c r="M381" s="87"/>
      <c r="N381" s="87">
        <v>267351.33</v>
      </c>
      <c r="O381" s="84">
        <v>52688.898164462684</v>
      </c>
      <c r="P381" s="84">
        <v>6320.2258793523552</v>
      </c>
      <c r="Q381" s="84">
        <f t="shared" si="333"/>
        <v>59009.124043815042</v>
      </c>
      <c r="R381" s="84">
        <v>208342.20595618497</v>
      </c>
      <c r="S381" s="87">
        <f t="shared" si="334"/>
        <v>214662.43183553734</v>
      </c>
      <c r="T381" s="150">
        <v>40</v>
      </c>
      <c r="U381" s="69">
        <v>365</v>
      </c>
      <c r="V381" s="70"/>
      <c r="W381" s="71">
        <v>-4.3589041095890408</v>
      </c>
      <c r="X381" s="76">
        <f t="shared" si="392"/>
        <v>41671</v>
      </c>
      <c r="AF381" s="132" t="s">
        <v>2828</v>
      </c>
      <c r="AG381" s="60">
        <f>MATCH(AF381,'Cat-4'!$A:$A,0)</f>
        <v>700</v>
      </c>
      <c r="AH381" s="60">
        <f>MATCH(X381,'Cat-4'!$1:$1,0)</f>
        <v>26</v>
      </c>
      <c r="AI381" s="60">
        <f>INDEX('Cat-4'!$1:$1048576,Working!AG381,Working!AH381)</f>
        <v>109.8</v>
      </c>
      <c r="AJ381" s="60">
        <f>MATCH($AJ$3,'Cat-4'!$1:$1,0)</f>
        <v>144</v>
      </c>
      <c r="AK381" s="60">
        <f>INDEX('Cat-4'!$1:$1048576,Working!AG381,Working!AJ381)</f>
        <v>136.9</v>
      </c>
      <c r="AL381" s="146">
        <f t="shared" si="393"/>
        <v>1.2468123861566485</v>
      </c>
      <c r="AM381" s="152">
        <f t="shared" si="394"/>
        <v>1.2468123861566485</v>
      </c>
      <c r="AN381" s="146">
        <f t="shared" si="338"/>
        <v>10.027777777777779</v>
      </c>
      <c r="AO381" s="169">
        <f>INDEX('EL&amp;SV'!$C$4:$G$50,MATCH(AF381,'EL&amp;SV'!$G$4:$G$50,0),MATCH(IF(P381&gt;5000000,"A",IF(N381&gt;2000000,"B",IF(N381&gt;500000,"C","D"))),'EL&amp;SV'!$C$4:$G$4,0))</f>
        <v>5</v>
      </c>
      <c r="AP381" s="171">
        <f>INDEX('EL&amp;SV'!$G$4:$K$50,MATCH(AF381,'EL&amp;SV'!$G$4:$G$50,0),MATCH(IF(N381&gt;5000000,"A",IF(N381&gt;2000000,"B",IF(N381&gt;500000,"C","D"))),'EL&amp;SV'!$G$4:$K$4,0))</f>
        <v>1</v>
      </c>
      <c r="AQ381" s="153">
        <f t="shared" si="395"/>
        <v>333336.9496994536</v>
      </c>
      <c r="AR381" s="153">
        <f t="shared" si="396"/>
        <v>333336.9496994536</v>
      </c>
      <c r="AS381" s="153">
        <f t="shared" si="397"/>
        <v>0</v>
      </c>
      <c r="AT381" s="60">
        <v>0.75</v>
      </c>
      <c r="AU381" s="153">
        <f t="shared" si="398"/>
        <v>0</v>
      </c>
      <c r="AV381" s="153">
        <f t="shared" si="399"/>
        <v>0</v>
      </c>
    </row>
    <row r="382" spans="1:48" x14ac:dyDescent="0.2">
      <c r="A382" s="82">
        <v>378</v>
      </c>
      <c r="B382" s="82" t="s">
        <v>1410</v>
      </c>
      <c r="C382" s="83"/>
      <c r="D382" s="84" t="s">
        <v>112</v>
      </c>
      <c r="E382" s="85" t="s">
        <v>626</v>
      </c>
      <c r="F382" s="86">
        <v>43555</v>
      </c>
      <c r="G382" s="86" t="s">
        <v>35</v>
      </c>
      <c r="H382" s="89"/>
      <c r="I382" s="89">
        <v>0.31666666666666665</v>
      </c>
      <c r="J382" s="84"/>
      <c r="K382" s="84"/>
      <c r="L382" s="87">
        <v>266620</v>
      </c>
      <c r="M382" s="87"/>
      <c r="N382" s="87">
        <v>266620</v>
      </c>
      <c r="O382" s="84">
        <v>253289</v>
      </c>
      <c r="P382" s="84">
        <v>0</v>
      </c>
      <c r="Q382" s="84">
        <f t="shared" si="333"/>
        <v>253289</v>
      </c>
      <c r="R382" s="84">
        <v>13331</v>
      </c>
      <c r="S382" s="87">
        <f t="shared" si="334"/>
        <v>13331</v>
      </c>
      <c r="T382" s="150">
        <v>3</v>
      </c>
      <c r="U382" s="69">
        <v>365</v>
      </c>
      <c r="V382" s="70"/>
      <c r="W382" s="71">
        <v>-4.2630136986301377</v>
      </c>
      <c r="X382" s="76">
        <f t="shared" si="392"/>
        <v>43525</v>
      </c>
      <c r="AF382" s="132" t="s">
        <v>2720</v>
      </c>
      <c r="AG382" s="60">
        <f>MATCH(AF382,'Cat-4'!$A:$A,0)</f>
        <v>646</v>
      </c>
      <c r="AH382" s="60">
        <f>MATCH(X382,'Cat-4'!$1:$1,0)</f>
        <v>87</v>
      </c>
      <c r="AI382" s="60">
        <f>INDEX('Cat-4'!$1:$1048576,Working!AG382,Working!AH382)</f>
        <v>154.1</v>
      </c>
      <c r="AJ382" s="60">
        <f>MATCH($AJ$3,'Cat-4'!$1:$1,0)</f>
        <v>144</v>
      </c>
      <c r="AK382" s="60">
        <f>INDEX('Cat-4'!$1:$1048576,Working!AG382,Working!AJ382)</f>
        <v>154.1</v>
      </c>
      <c r="AL382" s="146">
        <f t="shared" si="393"/>
        <v>1</v>
      </c>
      <c r="AM382" s="152">
        <f t="shared" si="394"/>
        <v>1</v>
      </c>
      <c r="AN382" s="146">
        <f t="shared" si="338"/>
        <v>4.875</v>
      </c>
      <c r="AO382" s="169">
        <f>INDEX('EL&amp;SV'!$C$4:$G$50,MATCH(AF382,'EL&amp;SV'!$G$4:$G$50,0),MATCH(IF(P382&gt;5000000,"A",IF(N382&gt;2000000,"B",IF(N382&gt;500000,"C","D"))),'EL&amp;SV'!$C$4:$G$4,0))</f>
        <v>5</v>
      </c>
      <c r="AP382" s="171">
        <f>INDEX('EL&amp;SV'!$G$4:$K$50,MATCH(AF382,'EL&amp;SV'!$G$4:$G$50,0),MATCH(IF(N382&gt;5000000,"A",IF(N382&gt;2000000,"B",IF(N382&gt;500000,"C","D"))),'EL&amp;SV'!$G$4:$K$4,0))</f>
        <v>1</v>
      </c>
      <c r="AQ382" s="153">
        <f t="shared" si="395"/>
        <v>266620</v>
      </c>
      <c r="AR382" s="153">
        <f t="shared" si="396"/>
        <v>259954.5</v>
      </c>
      <c r="AS382" s="153">
        <f t="shared" si="397"/>
        <v>6665.5</v>
      </c>
      <c r="AT382" s="60">
        <v>0.75</v>
      </c>
      <c r="AU382" s="153">
        <f t="shared" si="398"/>
        <v>4999.125</v>
      </c>
      <c r="AV382" s="153">
        <f t="shared" si="399"/>
        <v>4999.125</v>
      </c>
    </row>
    <row r="383" spans="1:48" x14ac:dyDescent="0.2">
      <c r="A383" s="82">
        <v>379</v>
      </c>
      <c r="B383" s="82" t="s">
        <v>1410</v>
      </c>
      <c r="C383" s="83"/>
      <c r="D383" s="84" t="s">
        <v>112</v>
      </c>
      <c r="E383" s="85" t="s">
        <v>1119</v>
      </c>
      <c r="F383" s="86">
        <v>43553</v>
      </c>
      <c r="G383" s="86" t="s">
        <v>35</v>
      </c>
      <c r="H383" s="89"/>
      <c r="I383" s="89">
        <v>6.3333333333333325E-2</v>
      </c>
      <c r="J383" s="84"/>
      <c r="K383" s="84"/>
      <c r="L383" s="87">
        <v>265500</v>
      </c>
      <c r="M383" s="87"/>
      <c r="N383" s="87">
        <v>265500</v>
      </c>
      <c r="O383" s="84">
        <v>50583.205479452052</v>
      </c>
      <c r="P383" s="84">
        <v>16814.999999999996</v>
      </c>
      <c r="Q383" s="84">
        <f t="shared" si="333"/>
        <v>67398.205479452052</v>
      </c>
      <c r="R383" s="84">
        <v>198101.79452054796</v>
      </c>
      <c r="S383" s="87">
        <f t="shared" si="334"/>
        <v>214916.79452054796</v>
      </c>
      <c r="T383" s="150">
        <v>15</v>
      </c>
      <c r="U383" s="69">
        <v>365</v>
      </c>
      <c r="V383" s="70"/>
      <c r="W383" s="71">
        <v>-4.2739726027397253</v>
      </c>
      <c r="X383" s="76">
        <f t="shared" si="392"/>
        <v>43525</v>
      </c>
      <c r="AF383" s="132" t="s">
        <v>2716</v>
      </c>
      <c r="AG383" s="60">
        <f>MATCH(AF383,'Cat-4'!$A:$A,0)</f>
        <v>644</v>
      </c>
      <c r="AH383" s="60">
        <f>MATCH(X383,'Cat-4'!$1:$1,0)</f>
        <v>87</v>
      </c>
      <c r="AI383" s="60">
        <f>INDEX('Cat-4'!$1:$1048576,Working!AG383,Working!AH383)</f>
        <v>135</v>
      </c>
      <c r="AJ383" s="60">
        <f>MATCH($AJ$3,'Cat-4'!$1:$1,0)</f>
        <v>144</v>
      </c>
      <c r="AK383" s="60">
        <f>INDEX('Cat-4'!$1:$1048576,Working!AG383,Working!AJ383)</f>
        <v>135.1</v>
      </c>
      <c r="AL383" s="146">
        <f t="shared" si="393"/>
        <v>1.0007407407407407</v>
      </c>
      <c r="AM383" s="152">
        <f t="shared" si="394"/>
        <v>1.0007407407407407</v>
      </c>
      <c r="AN383" s="146">
        <f t="shared" si="338"/>
        <v>4.8777777777777782</v>
      </c>
      <c r="AO383" s="169">
        <f>INDEX('EL&amp;SV'!$C$4:$G$50,MATCH(AF383,'EL&amp;SV'!$G$4:$G$50,0),MATCH(IF(P383&gt;5000000,"A",IF(N383&gt;2000000,"B",IF(N383&gt;500000,"C","D"))),'EL&amp;SV'!$C$4:$G$4,0))</f>
        <v>5</v>
      </c>
      <c r="AP383" s="171">
        <f>INDEX('EL&amp;SV'!$G$4:$K$50,MATCH(AF383,'EL&amp;SV'!$G$4:$G$50,0),MATCH(IF(N383&gt;5000000,"A",IF(N383&gt;2000000,"B",IF(N383&gt;500000,"C","D"))),'EL&amp;SV'!$G$4:$K$4,0))</f>
        <v>1</v>
      </c>
      <c r="AQ383" s="153">
        <f t="shared" si="395"/>
        <v>265696.66666666669</v>
      </c>
      <c r="AR383" s="153">
        <f t="shared" si="396"/>
        <v>259201.85925925933</v>
      </c>
      <c r="AS383" s="153">
        <f t="shared" si="397"/>
        <v>6494.807407407352</v>
      </c>
      <c r="AT383" s="60">
        <v>0.75</v>
      </c>
      <c r="AU383" s="153">
        <f t="shared" si="398"/>
        <v>4871.105555555514</v>
      </c>
      <c r="AV383" s="153">
        <f t="shared" si="399"/>
        <v>4871.105555555514</v>
      </c>
    </row>
    <row r="384" spans="1:48" x14ac:dyDescent="0.2">
      <c r="A384" s="82">
        <v>380</v>
      </c>
      <c r="B384" s="82" t="s">
        <v>1410</v>
      </c>
      <c r="C384" s="83"/>
      <c r="D384" s="84" t="s">
        <v>112</v>
      </c>
      <c r="E384" s="85" t="s">
        <v>1189</v>
      </c>
      <c r="F384" s="86">
        <v>44126</v>
      </c>
      <c r="G384" s="86" t="s">
        <v>37</v>
      </c>
      <c r="H384" s="89"/>
      <c r="I384" s="89">
        <v>6.3333333333333325E-2</v>
      </c>
      <c r="J384" s="84"/>
      <c r="K384" s="84"/>
      <c r="L384" s="87">
        <v>265500</v>
      </c>
      <c r="M384" s="87"/>
      <c r="N384" s="87">
        <v>265500</v>
      </c>
      <c r="O384" s="84">
        <v>24232.02739726027</v>
      </c>
      <c r="P384" s="84">
        <v>16814.999999999996</v>
      </c>
      <c r="Q384" s="84">
        <f t="shared" si="333"/>
        <v>41047.027397260266</v>
      </c>
      <c r="R384" s="84">
        <v>224452.97260273973</v>
      </c>
      <c r="S384" s="87">
        <f t="shared" si="334"/>
        <v>241267.97260273973</v>
      </c>
      <c r="T384" s="150">
        <v>15</v>
      </c>
      <c r="U384" s="69">
        <v>365</v>
      </c>
      <c r="V384" s="70"/>
      <c r="W384" s="71">
        <v>-4.2739726027397253</v>
      </c>
      <c r="X384" s="76">
        <f t="shared" si="392"/>
        <v>44105</v>
      </c>
      <c r="AF384" s="132" t="s">
        <v>2716</v>
      </c>
      <c r="AG384" s="60">
        <f>MATCH(AF384,'Cat-4'!$A:$A,0)</f>
        <v>644</v>
      </c>
      <c r="AH384" s="60">
        <f>MATCH(X384,'Cat-4'!$1:$1,0)</f>
        <v>106</v>
      </c>
      <c r="AI384" s="60">
        <f>INDEX('Cat-4'!$1:$1048576,Working!AG384,Working!AH384)</f>
        <v>135.19999999999999</v>
      </c>
      <c r="AJ384" s="60">
        <f>MATCH($AJ$3,'Cat-4'!$1:$1,0)</f>
        <v>144</v>
      </c>
      <c r="AK384" s="60">
        <f>INDEX('Cat-4'!$1:$1048576,Working!AG384,Working!AJ384)</f>
        <v>135.1</v>
      </c>
      <c r="AL384" s="146">
        <f t="shared" si="393"/>
        <v>0.99926035502958588</v>
      </c>
      <c r="AM384" s="152">
        <f t="shared" si="394"/>
        <v>0.99926035502958588</v>
      </c>
      <c r="AN384" s="146">
        <f t="shared" si="338"/>
        <v>3.3138888888888891</v>
      </c>
      <c r="AO384" s="169">
        <f>INDEX('EL&amp;SV'!$C$4:$G$50,MATCH(AF384,'EL&amp;SV'!$G$4:$G$50,0),MATCH(IF(P384&gt;5000000,"A",IF(N384&gt;2000000,"B",IF(N384&gt;500000,"C","D"))),'EL&amp;SV'!$C$4:$G$4,0))</f>
        <v>5</v>
      </c>
      <c r="AP384" s="171">
        <f>INDEX('EL&amp;SV'!$G$4:$K$50,MATCH(AF384,'EL&amp;SV'!$G$4:$G$50,0),MATCH(IF(N384&gt;5000000,"A",IF(N384&gt;2000000,"B",IF(N384&gt;500000,"C","D"))),'EL&amp;SV'!$G$4:$K$4,0))</f>
        <v>1</v>
      </c>
      <c r="AQ384" s="153">
        <f t="shared" si="395"/>
        <v>265303.62426035508</v>
      </c>
      <c r="AR384" s="153">
        <f t="shared" si="396"/>
        <v>175837.3465236687</v>
      </c>
      <c r="AS384" s="153">
        <f t="shared" si="397"/>
        <v>89466.277736686374</v>
      </c>
      <c r="AT384" s="60">
        <v>0.75</v>
      </c>
      <c r="AU384" s="153">
        <f t="shared" si="398"/>
        <v>67099.708302514773</v>
      </c>
      <c r="AV384" s="153">
        <f t="shared" si="399"/>
        <v>67099.708302514773</v>
      </c>
    </row>
    <row r="385" spans="1:48" x14ac:dyDescent="0.2">
      <c r="A385" s="82">
        <v>381</v>
      </c>
      <c r="B385" s="82" t="s">
        <v>1410</v>
      </c>
      <c r="C385" s="83"/>
      <c r="D385" s="84" t="s">
        <v>114</v>
      </c>
      <c r="E385" s="85" t="s">
        <v>1306</v>
      </c>
      <c r="F385" s="86">
        <v>45016</v>
      </c>
      <c r="G385" s="86" t="s">
        <v>39</v>
      </c>
      <c r="H385" s="89"/>
      <c r="I385" s="89">
        <v>0.11874999999999999</v>
      </c>
      <c r="J385" s="84"/>
      <c r="K385" s="84"/>
      <c r="L385" s="87">
        <v>0</v>
      </c>
      <c r="M385" s="87">
        <v>264557.81</v>
      </c>
      <c r="N385" s="87">
        <v>264557.81</v>
      </c>
      <c r="O385" s="84"/>
      <c r="P385" s="84">
        <v>86.071890239726017</v>
      </c>
      <c r="Q385" s="84">
        <f t="shared" si="333"/>
        <v>86.071890239726017</v>
      </c>
      <c r="R385" s="84">
        <v>264471.73810976028</v>
      </c>
      <c r="S385" s="87">
        <f t="shared" si="334"/>
        <v>0</v>
      </c>
      <c r="T385" s="150">
        <v>8</v>
      </c>
      <c r="U385" s="69">
        <v>365</v>
      </c>
      <c r="V385" s="70"/>
      <c r="W385" s="71">
        <v>-4.2684931506849306</v>
      </c>
      <c r="X385" s="76">
        <f t="shared" si="392"/>
        <v>44986</v>
      </c>
      <c r="AF385" s="132" t="s">
        <v>3098</v>
      </c>
      <c r="AG385" s="60">
        <f>MATCH(AF385,'Cat-4'!$A:$A,0)</f>
        <v>836</v>
      </c>
      <c r="AH385" s="60">
        <f>MATCH(X385,'Cat-4'!$1:$1,0)</f>
        <v>135</v>
      </c>
      <c r="AI385" s="60">
        <f>INDEX('Cat-4'!$1:$1048576,Working!AG385,Working!AH385)</f>
        <v>144.69999999999999</v>
      </c>
      <c r="AJ385" s="60">
        <f>MATCH($AJ$3,'Cat-4'!$1:$1,0)</f>
        <v>144</v>
      </c>
      <c r="AK385" s="60">
        <f>INDEX('Cat-4'!$1:$1048576,Working!AG385,Working!AJ385)</f>
        <v>147.4</v>
      </c>
      <c r="AL385" s="146">
        <f t="shared" si="393"/>
        <v>1.0186592950932967</v>
      </c>
      <c r="AM385" s="152">
        <f t="shared" si="394"/>
        <v>1.0186592950932967</v>
      </c>
      <c r="AN385" s="146">
        <f t="shared" si="338"/>
        <v>0.875</v>
      </c>
      <c r="AO385" s="169">
        <f>INDEX('EL&amp;SV'!$C$4:$G$50,MATCH(AF385,'EL&amp;SV'!$G$4:$G$50,0),MATCH(IF(P385&gt;5000000,"A",IF(N385&gt;2000000,"B",IF(N385&gt;500000,"C","D"))),'EL&amp;SV'!$C$4:$G$4,0))</f>
        <v>8</v>
      </c>
      <c r="AP385" s="171">
        <f>INDEX('EL&amp;SV'!$G$4:$K$50,MATCH(AF385,'EL&amp;SV'!$G$4:$G$50,0),MATCH(IF(N385&gt;5000000,"A",IF(N385&gt;2000000,"B",IF(N385&gt;500000,"C","D"))),'EL&amp;SV'!$G$4:$K$4,0))</f>
        <v>0.95</v>
      </c>
      <c r="AQ385" s="153">
        <f t="shared" si="395"/>
        <v>269494.27224602632</v>
      </c>
      <c r="AR385" s="153">
        <f t="shared" si="396"/>
        <v>28002.139225563671</v>
      </c>
      <c r="AS385" s="153">
        <f t="shared" si="397"/>
        <v>241492.13302046264</v>
      </c>
      <c r="AT385" s="60">
        <v>0.75</v>
      </c>
      <c r="AU385" s="153">
        <f t="shared" si="398"/>
        <v>181119.09976534697</v>
      </c>
      <c r="AV385" s="153">
        <f t="shared" si="399"/>
        <v>181119.09976534697</v>
      </c>
    </row>
    <row r="386" spans="1:48" x14ac:dyDescent="0.2">
      <c r="A386" s="82">
        <v>382</v>
      </c>
      <c r="B386" s="82" t="s">
        <v>1410</v>
      </c>
      <c r="C386" s="83"/>
      <c r="D386" s="84" t="s">
        <v>112</v>
      </c>
      <c r="E386" s="85" t="s">
        <v>1223</v>
      </c>
      <c r="F386" s="86">
        <v>44590</v>
      </c>
      <c r="G386" s="86" t="s">
        <v>38</v>
      </c>
      <c r="H386" s="89"/>
      <c r="I386" s="89">
        <v>9.5000000000000001E-2</v>
      </c>
      <c r="J386" s="84"/>
      <c r="K386" s="84"/>
      <c r="L386" s="87">
        <v>264532.46999999997</v>
      </c>
      <c r="M386" s="87"/>
      <c r="N386" s="87">
        <v>264532.46999999997</v>
      </c>
      <c r="O386" s="84">
        <v>4268.7568446575333</v>
      </c>
      <c r="P386" s="84">
        <v>25130.584649999997</v>
      </c>
      <c r="Q386" s="84">
        <f t="shared" si="333"/>
        <v>29399.341494657529</v>
      </c>
      <c r="R386" s="84">
        <v>235133.12850534244</v>
      </c>
      <c r="S386" s="87">
        <f t="shared" si="334"/>
        <v>260263.71315534244</v>
      </c>
      <c r="T386" s="150">
        <v>10</v>
      </c>
      <c r="U386" s="69">
        <v>365</v>
      </c>
      <c r="V386" s="70"/>
      <c r="W386" s="71">
        <v>-4.2657534246575342</v>
      </c>
      <c r="X386" s="76">
        <f t="shared" si="392"/>
        <v>44562</v>
      </c>
      <c r="AF386" s="132" t="s">
        <v>2716</v>
      </c>
      <c r="AG386" s="60">
        <f>MATCH(AF386,'Cat-4'!$A:$A,0)</f>
        <v>644</v>
      </c>
      <c r="AH386" s="60">
        <f>MATCH(X386,'Cat-4'!$1:$1,0)</f>
        <v>121</v>
      </c>
      <c r="AI386" s="60">
        <f>INDEX('Cat-4'!$1:$1048576,Working!AG386,Working!AH386)</f>
        <v>134.80000000000001</v>
      </c>
      <c r="AJ386" s="60">
        <f>MATCH($AJ$3,'Cat-4'!$1:$1,0)</f>
        <v>144</v>
      </c>
      <c r="AK386" s="60">
        <f>INDEX('Cat-4'!$1:$1048576,Working!AG386,Working!AJ386)</f>
        <v>135.1</v>
      </c>
      <c r="AL386" s="146">
        <f t="shared" si="393"/>
        <v>1.0022255192878338</v>
      </c>
      <c r="AM386" s="152">
        <f t="shared" si="394"/>
        <v>1.0022255192878338</v>
      </c>
      <c r="AN386" s="146">
        <f t="shared" si="338"/>
        <v>2.0444444444444443</v>
      </c>
      <c r="AO386" s="169">
        <f>INDEX('EL&amp;SV'!$C$4:$G$50,MATCH(AF386,'EL&amp;SV'!$G$4:$G$50,0),MATCH(IF(P386&gt;5000000,"A",IF(N386&gt;2000000,"B",IF(N386&gt;500000,"C","D"))),'EL&amp;SV'!$C$4:$G$4,0))</f>
        <v>5</v>
      </c>
      <c r="AP386" s="171">
        <f>INDEX('EL&amp;SV'!$G$4:$K$50,MATCH(AF386,'EL&amp;SV'!$G$4:$G$50,0),MATCH(IF(N386&gt;5000000,"A",IF(N386&gt;2000000,"B",IF(N386&gt;500000,"C","D"))),'EL&amp;SV'!$G$4:$K$4,0))</f>
        <v>1</v>
      </c>
      <c r="AQ386" s="153">
        <f t="shared" si="395"/>
        <v>265121.19211424328</v>
      </c>
      <c r="AR386" s="153">
        <f t="shared" si="396"/>
        <v>108405.10966449059</v>
      </c>
      <c r="AS386" s="153">
        <f t="shared" si="397"/>
        <v>156716.08244975269</v>
      </c>
      <c r="AT386" s="60">
        <v>0.75</v>
      </c>
      <c r="AU386" s="153">
        <f t="shared" si="398"/>
        <v>117537.06183731451</v>
      </c>
      <c r="AV386" s="153">
        <f t="shared" si="399"/>
        <v>117537.06183731451</v>
      </c>
    </row>
    <row r="387" spans="1:48" x14ac:dyDescent="0.2">
      <c r="A387" s="82">
        <v>383</v>
      </c>
      <c r="B387" s="82" t="s">
        <v>1410</v>
      </c>
      <c r="C387" s="83"/>
      <c r="D387" s="84" t="s">
        <v>112</v>
      </c>
      <c r="E387" s="85" t="s">
        <v>607</v>
      </c>
      <c r="F387" s="86">
        <v>41000</v>
      </c>
      <c r="G387" s="86" t="s">
        <v>1350</v>
      </c>
      <c r="H387" s="89"/>
      <c r="I387" s="89">
        <v>0.19175671232876712</v>
      </c>
      <c r="J387" s="84"/>
      <c r="K387" s="84"/>
      <c r="L387" s="87">
        <v>263084</v>
      </c>
      <c r="M387" s="87"/>
      <c r="N387" s="87">
        <v>263084</v>
      </c>
      <c r="O387" s="84">
        <v>249929.80000000002</v>
      </c>
      <c r="P387" s="84">
        <v>0</v>
      </c>
      <c r="Q387" s="84">
        <f t="shared" si="333"/>
        <v>249929.80000000002</v>
      </c>
      <c r="R387" s="84">
        <v>13154.199999999983</v>
      </c>
      <c r="S387" s="87">
        <f t="shared" si="334"/>
        <v>13154.199999999983</v>
      </c>
      <c r="T387" s="150">
        <v>6</v>
      </c>
      <c r="U387" s="69">
        <v>365</v>
      </c>
      <c r="V387" s="70"/>
      <c r="W387" s="71">
        <v>-4.2657534246575342</v>
      </c>
      <c r="X387" s="76">
        <f t="shared" si="392"/>
        <v>41000</v>
      </c>
      <c r="AF387" s="132" t="s">
        <v>2716</v>
      </c>
      <c r="AG387" s="60">
        <f>MATCH(AF387,'Cat-4'!$A:$A,0)</f>
        <v>644</v>
      </c>
      <c r="AH387" s="60">
        <f>MATCH(X387,'Cat-4'!$1:$1,0)</f>
        <v>4</v>
      </c>
      <c r="AI387" s="60">
        <f>INDEX('Cat-4'!$1:$1048576,Working!AG387,Working!AH387)</f>
        <v>95.5</v>
      </c>
      <c r="AJ387" s="60">
        <f>MATCH($AJ$3,'Cat-4'!$1:$1,0)</f>
        <v>144</v>
      </c>
      <c r="AK387" s="60">
        <f>INDEX('Cat-4'!$1:$1048576,Working!AG387,Working!AJ387)</f>
        <v>135.1</v>
      </c>
      <c r="AL387" s="146">
        <f t="shared" si="393"/>
        <v>1.4146596858638742</v>
      </c>
      <c r="AM387" s="152">
        <f t="shared" si="394"/>
        <v>1.4146596858638742</v>
      </c>
      <c r="AN387" s="146">
        <f t="shared" si="338"/>
        <v>11.872222222222222</v>
      </c>
      <c r="AO387" s="169">
        <f>INDEX('EL&amp;SV'!$C$4:$G$50,MATCH(AF387,'EL&amp;SV'!$G$4:$G$50,0),MATCH(IF(P387&gt;5000000,"A",IF(N387&gt;2000000,"B",IF(N387&gt;500000,"C","D"))),'EL&amp;SV'!$C$4:$G$4,0))</f>
        <v>5</v>
      </c>
      <c r="AP387" s="171">
        <f>INDEX('EL&amp;SV'!$G$4:$K$50,MATCH(AF387,'EL&amp;SV'!$G$4:$G$50,0),MATCH(IF(N387&gt;5000000,"A",IF(N387&gt;2000000,"B",IF(N387&gt;500000,"C","D"))),'EL&amp;SV'!$G$4:$K$4,0))</f>
        <v>1</v>
      </c>
      <c r="AQ387" s="153">
        <f t="shared" si="395"/>
        <v>372174.32879581151</v>
      </c>
      <c r="AR387" s="153">
        <f t="shared" si="396"/>
        <v>372174.32879581151</v>
      </c>
      <c r="AS387" s="153">
        <f t="shared" si="397"/>
        <v>0</v>
      </c>
      <c r="AT387" s="60">
        <v>0.75</v>
      </c>
      <c r="AU387" s="153">
        <f t="shared" si="398"/>
        <v>0</v>
      </c>
      <c r="AV387" s="153">
        <f t="shared" si="399"/>
        <v>0</v>
      </c>
    </row>
    <row r="388" spans="1:48" x14ac:dyDescent="0.2">
      <c r="A388" s="82">
        <v>384</v>
      </c>
      <c r="B388" s="82" t="s">
        <v>1410</v>
      </c>
      <c r="C388" s="83"/>
      <c r="D388" s="84" t="s">
        <v>1068</v>
      </c>
      <c r="E388" s="85" t="s">
        <v>1217</v>
      </c>
      <c r="F388" s="86">
        <v>44712</v>
      </c>
      <c r="G388" s="86" t="s">
        <v>39</v>
      </c>
      <c r="H388" s="89"/>
      <c r="I388" s="89">
        <v>0.31666666666666665</v>
      </c>
      <c r="J388" s="84"/>
      <c r="K388" s="84"/>
      <c r="L388" s="87">
        <v>0</v>
      </c>
      <c r="M388" s="87">
        <v>259600</v>
      </c>
      <c r="N388" s="87">
        <v>259600</v>
      </c>
      <c r="O388" s="84"/>
      <c r="P388" s="84">
        <v>68693.242009132417</v>
      </c>
      <c r="Q388" s="84">
        <f t="shared" si="333"/>
        <v>68693.242009132417</v>
      </c>
      <c r="R388" s="84">
        <v>190906.7579908676</v>
      </c>
      <c r="S388" s="87">
        <f t="shared" si="334"/>
        <v>0</v>
      </c>
      <c r="T388" s="150">
        <v>3</v>
      </c>
      <c r="U388" s="69">
        <v>365</v>
      </c>
      <c r="V388" s="70"/>
      <c r="W388" s="71">
        <v>-3.8000000000000007</v>
      </c>
      <c r="X388" s="76">
        <f t="shared" si="392"/>
        <v>44682</v>
      </c>
      <c r="AF388" s="132" t="s">
        <v>2716</v>
      </c>
      <c r="AG388" s="60">
        <f>MATCH(AF388,'Cat-4'!$A:$A,0)</f>
        <v>644</v>
      </c>
      <c r="AH388" s="60">
        <f>MATCH(X388,'Cat-4'!$1:$1,0)</f>
        <v>125</v>
      </c>
      <c r="AI388" s="60">
        <f>INDEX('Cat-4'!$1:$1048576,Working!AG388,Working!AH388)</f>
        <v>135</v>
      </c>
      <c r="AJ388" s="60">
        <f>MATCH($AJ$3,'Cat-4'!$1:$1,0)</f>
        <v>144</v>
      </c>
      <c r="AK388" s="60">
        <f>INDEX('Cat-4'!$1:$1048576,Working!AG388,Working!AJ388)</f>
        <v>135.1</v>
      </c>
      <c r="AL388" s="146">
        <f t="shared" si="393"/>
        <v>1.0007407407407407</v>
      </c>
      <c r="AM388" s="152">
        <f t="shared" si="394"/>
        <v>1.0007407407407407</v>
      </c>
      <c r="AN388" s="146">
        <f t="shared" si="338"/>
        <v>1.7083333333333333</v>
      </c>
      <c r="AO388" s="169">
        <f>INDEX('EL&amp;SV'!$C$4:$G$50,MATCH(AF388,'EL&amp;SV'!$G$4:$G$50,0),MATCH(IF(P388&gt;5000000,"A",IF(N388&gt;2000000,"B",IF(N388&gt;500000,"C","D"))),'EL&amp;SV'!$C$4:$G$4,0))</f>
        <v>5</v>
      </c>
      <c r="AP388" s="171">
        <f>INDEX('EL&amp;SV'!$G$4:$K$50,MATCH(AF388,'EL&amp;SV'!$G$4:$G$50,0),MATCH(IF(N388&gt;5000000,"A",IF(N388&gt;2000000,"B",IF(N388&gt;500000,"C","D"))),'EL&amp;SV'!$G$4:$K$4,0))</f>
        <v>1</v>
      </c>
      <c r="AQ388" s="153">
        <f t="shared" si="395"/>
        <v>259792.29629629629</v>
      </c>
      <c r="AR388" s="153">
        <f t="shared" si="396"/>
        <v>88762.367901234567</v>
      </c>
      <c r="AS388" s="153">
        <f t="shared" si="397"/>
        <v>171029.92839506172</v>
      </c>
      <c r="AT388" s="60">
        <v>0.75</v>
      </c>
      <c r="AU388" s="153">
        <f t="shared" si="398"/>
        <v>128272.44629629629</v>
      </c>
      <c r="AV388" s="153">
        <f t="shared" si="399"/>
        <v>128272.44629629629</v>
      </c>
    </row>
    <row r="389" spans="1:48" x14ac:dyDescent="0.2">
      <c r="A389" s="82">
        <v>385</v>
      </c>
      <c r="B389" s="82" t="s">
        <v>1410</v>
      </c>
      <c r="C389" s="83"/>
      <c r="D389" s="84" t="s">
        <v>112</v>
      </c>
      <c r="E389" s="85"/>
      <c r="F389" s="86">
        <v>42026</v>
      </c>
      <c r="G389" s="86" t="s">
        <v>23</v>
      </c>
      <c r="H389" s="89"/>
      <c r="I389" s="89">
        <v>6.3333333333333325E-2</v>
      </c>
      <c r="J389" s="84"/>
      <c r="K389" s="84"/>
      <c r="L389" s="87">
        <v>258060</v>
      </c>
      <c r="M389" s="87"/>
      <c r="N389" s="87">
        <v>258060</v>
      </c>
      <c r="O389" s="84">
        <v>117496.2498630137</v>
      </c>
      <c r="P389" s="84">
        <v>16343.799999999997</v>
      </c>
      <c r="Q389" s="84">
        <f t="shared" ref="Q389:Q452" si="400">O389+P389</f>
        <v>133840.0498630137</v>
      </c>
      <c r="R389" s="84">
        <v>124219.9501369863</v>
      </c>
      <c r="S389" s="87">
        <f t="shared" ref="S389:S452" si="401">L389-O389</f>
        <v>140563.75013698632</v>
      </c>
      <c r="T389" s="150">
        <v>15</v>
      </c>
      <c r="U389" s="69">
        <v>365</v>
      </c>
      <c r="V389" s="70"/>
      <c r="W389" s="71">
        <v>-3.8000000000000007</v>
      </c>
      <c r="X389" s="76">
        <f t="shared" si="392"/>
        <v>42005</v>
      </c>
      <c r="AF389" s="132" t="s">
        <v>3114</v>
      </c>
      <c r="AG389" s="60">
        <f>MATCH(AF389,'Cat-4'!$A:$A,0)</f>
        <v>844</v>
      </c>
      <c r="AH389" s="60">
        <f>MATCH(X389,'Cat-4'!$1:$1,0)</f>
        <v>37</v>
      </c>
      <c r="AI389" s="60">
        <f>INDEX('Cat-4'!$1:$1048576,Working!AG389,Working!AH389)</f>
        <v>117.7</v>
      </c>
      <c r="AJ389" s="60">
        <f>MATCH($AJ$3,'Cat-4'!$1:$1,0)</f>
        <v>144</v>
      </c>
      <c r="AK389" s="60">
        <f>INDEX('Cat-4'!$1:$1048576,Working!AG389,Working!AJ389)</f>
        <v>160.30000000000001</v>
      </c>
      <c r="AL389" s="146">
        <f t="shared" si="393"/>
        <v>1.3619371282922685</v>
      </c>
      <c r="AM389" s="152">
        <f t="shared" si="394"/>
        <v>1.3619371282922685</v>
      </c>
      <c r="AN389" s="146">
        <f t="shared" si="338"/>
        <v>9.0638888888888882</v>
      </c>
      <c r="AO389" s="169">
        <f>INDEX('EL&amp;SV'!$C$4:$G$50,MATCH(AF389,'EL&amp;SV'!$G$4:$G$50,0),MATCH(IF(P389&gt;5000000,"A",IF(N389&gt;2000000,"B",IF(N389&gt;500000,"C","D"))),'EL&amp;SV'!$C$4:$G$4,0))</f>
        <v>6</v>
      </c>
      <c r="AP389" s="171">
        <f>INDEX('EL&amp;SV'!$G$4:$K$50,MATCH(AF389,'EL&amp;SV'!$G$4:$G$50,0),MATCH(IF(N389&gt;5000000,"A",IF(N389&gt;2000000,"B",IF(N389&gt;500000,"C","D"))),'EL&amp;SV'!$G$4:$K$4,0))</f>
        <v>0.95</v>
      </c>
      <c r="AQ389" s="153">
        <f t="shared" si="395"/>
        <v>351461.49532710284</v>
      </c>
      <c r="AR389" s="153">
        <f t="shared" si="396"/>
        <v>333888.42056074768</v>
      </c>
      <c r="AS389" s="153">
        <f t="shared" si="397"/>
        <v>17573.074766355159</v>
      </c>
      <c r="AT389" s="60">
        <v>0.75</v>
      </c>
      <c r="AU389" s="153">
        <f t="shared" si="398"/>
        <v>13179.806074766369</v>
      </c>
      <c r="AV389" s="153">
        <f t="shared" si="399"/>
        <v>17573.074766355156</v>
      </c>
    </row>
    <row r="390" spans="1:48" x14ac:dyDescent="0.2">
      <c r="A390" s="82">
        <v>386</v>
      </c>
      <c r="B390" s="82" t="s">
        <v>1410</v>
      </c>
      <c r="C390" s="83"/>
      <c r="D390" s="84" t="s">
        <v>112</v>
      </c>
      <c r="E390" s="85" t="s">
        <v>786</v>
      </c>
      <c r="F390" s="86">
        <v>41000</v>
      </c>
      <c r="G390" s="86" t="s">
        <v>1350</v>
      </c>
      <c r="H390" s="89"/>
      <c r="I390" s="89">
        <v>6.3196522655426773E-2</v>
      </c>
      <c r="J390" s="84"/>
      <c r="K390" s="84"/>
      <c r="L390" s="87">
        <v>257093</v>
      </c>
      <c r="M390" s="87"/>
      <c r="N390" s="87">
        <v>257093</v>
      </c>
      <c r="O390" s="84">
        <v>163001.43200474186</v>
      </c>
      <c r="P390" s="84">
        <v>16247.383599051636</v>
      </c>
      <c r="Q390" s="84">
        <f t="shared" si="400"/>
        <v>179248.81560379348</v>
      </c>
      <c r="R390" s="84">
        <v>77844.184396206518</v>
      </c>
      <c r="S390" s="87">
        <f t="shared" si="401"/>
        <v>94091.567995258141</v>
      </c>
      <c r="T390" s="150">
        <v>15</v>
      </c>
      <c r="U390" s="69">
        <v>365</v>
      </c>
      <c r="V390" s="70"/>
      <c r="W390" s="71">
        <v>-3.8000000000000007</v>
      </c>
      <c r="X390" s="76">
        <f t="shared" si="392"/>
        <v>41000</v>
      </c>
      <c r="AF390" s="132" t="s">
        <v>2708</v>
      </c>
      <c r="AG390" s="60">
        <f>MATCH(AF390,'Cat-4'!$A:$A,0)</f>
        <v>640</v>
      </c>
      <c r="AH390" s="60">
        <f>MATCH(X390,'Cat-4'!$1:$1,0)</f>
        <v>4</v>
      </c>
      <c r="AI390" s="60">
        <f>INDEX('Cat-4'!$1:$1048576,Working!AG390,Working!AH390)</f>
        <v>103.4</v>
      </c>
      <c r="AJ390" s="60">
        <f>MATCH($AJ$3,'Cat-4'!$1:$1,0)</f>
        <v>144</v>
      </c>
      <c r="AK390" s="60">
        <f>INDEX('Cat-4'!$1:$1048576,Working!AG390,Working!AJ390)</f>
        <v>114.8</v>
      </c>
      <c r="AL390" s="146">
        <f t="shared" si="393"/>
        <v>1.1102514506769825</v>
      </c>
      <c r="AM390" s="152">
        <f t="shared" si="394"/>
        <v>1.1102514506769825</v>
      </c>
      <c r="AN390" s="146">
        <f t="shared" ref="AN390:AN453" si="402">YEARFRAC(F390,$AN$3)</f>
        <v>11.872222222222222</v>
      </c>
      <c r="AO390" s="169">
        <f>INDEX('EL&amp;SV'!$C$4:$G$50,MATCH(AF390,'EL&amp;SV'!$G$4:$G$50,0),MATCH(IF(P390&gt;5000000,"A",IF(N390&gt;2000000,"B",IF(N390&gt;500000,"C","D"))),'EL&amp;SV'!$C$4:$G$4,0))</f>
        <v>5</v>
      </c>
      <c r="AP390" s="171">
        <f>INDEX('EL&amp;SV'!$G$4:$K$50,MATCH(AF390,'EL&amp;SV'!$G$4:$G$50,0),MATCH(IF(N390&gt;5000000,"A",IF(N390&gt;2000000,"B",IF(N390&gt;500000,"C","D"))),'EL&amp;SV'!$G$4:$K$4,0))</f>
        <v>1</v>
      </c>
      <c r="AQ390" s="153">
        <f t="shared" si="395"/>
        <v>285437.87620889745</v>
      </c>
      <c r="AR390" s="153">
        <f t="shared" si="396"/>
        <v>285437.87620889745</v>
      </c>
      <c r="AS390" s="153">
        <f t="shared" si="397"/>
        <v>0</v>
      </c>
      <c r="AT390" s="60">
        <v>0.75</v>
      </c>
      <c r="AU390" s="153">
        <f t="shared" si="398"/>
        <v>0</v>
      </c>
      <c r="AV390" s="153">
        <f t="shared" si="399"/>
        <v>0</v>
      </c>
    </row>
    <row r="391" spans="1:48" x14ac:dyDescent="0.2">
      <c r="A391" s="82">
        <v>387</v>
      </c>
      <c r="B391" s="82" t="s">
        <v>1410</v>
      </c>
      <c r="C391" s="83"/>
      <c r="D391" s="84" t="s">
        <v>112</v>
      </c>
      <c r="E391" s="85" t="s">
        <v>641</v>
      </c>
      <c r="F391" s="86">
        <v>41000</v>
      </c>
      <c r="G391" s="86" t="s">
        <v>1350</v>
      </c>
      <c r="H391" s="89"/>
      <c r="I391" s="89">
        <v>0.67180301369863005</v>
      </c>
      <c r="J391" s="84"/>
      <c r="K391" s="84"/>
      <c r="L391" s="87">
        <v>256250</v>
      </c>
      <c r="M391" s="87"/>
      <c r="N391" s="87">
        <v>256250</v>
      </c>
      <c r="O391" s="84">
        <v>256250</v>
      </c>
      <c r="P391" s="84">
        <v>0</v>
      </c>
      <c r="Q391" s="84">
        <f t="shared" si="400"/>
        <v>256250</v>
      </c>
      <c r="R391" s="84">
        <v>0</v>
      </c>
      <c r="S391" s="87">
        <f t="shared" si="401"/>
        <v>0</v>
      </c>
      <c r="T391" s="150">
        <v>3</v>
      </c>
      <c r="U391" s="69">
        <v>365</v>
      </c>
      <c r="V391" s="70"/>
      <c r="W391" s="71">
        <v>-3.4547945205479458</v>
      </c>
      <c r="X391" s="76">
        <f t="shared" si="392"/>
        <v>41000</v>
      </c>
      <c r="AF391" s="132" t="s">
        <v>2720</v>
      </c>
      <c r="AG391" s="60">
        <f>MATCH(AF391,'Cat-4'!$A:$A,0)</f>
        <v>646</v>
      </c>
      <c r="AH391" s="60">
        <f>MATCH(X391,'Cat-4'!$1:$1,0)</f>
        <v>4</v>
      </c>
      <c r="AI391" s="60">
        <f>INDEX('Cat-4'!$1:$1048576,Working!AG391,Working!AH391)</f>
        <v>91.7</v>
      </c>
      <c r="AJ391" s="60">
        <f>MATCH($AJ$3,'Cat-4'!$1:$1,0)</f>
        <v>144</v>
      </c>
      <c r="AK391" s="60">
        <f>INDEX('Cat-4'!$1:$1048576,Working!AG391,Working!AJ391)</f>
        <v>154.1</v>
      </c>
      <c r="AL391" s="146">
        <f t="shared" si="393"/>
        <v>1.6804798255179934</v>
      </c>
      <c r="AM391" s="152">
        <f t="shared" si="394"/>
        <v>1.6804798255179934</v>
      </c>
      <c r="AN391" s="146">
        <f t="shared" si="402"/>
        <v>11.872222222222222</v>
      </c>
      <c r="AO391" s="169">
        <f>INDEX('EL&amp;SV'!$C$4:$G$50,MATCH(AF391,'EL&amp;SV'!$G$4:$G$50,0),MATCH(IF(P391&gt;5000000,"A",IF(N391&gt;2000000,"B",IF(N391&gt;500000,"C","D"))),'EL&amp;SV'!$C$4:$G$4,0))</f>
        <v>5</v>
      </c>
      <c r="AP391" s="171">
        <f>INDEX('EL&amp;SV'!$G$4:$K$50,MATCH(AF391,'EL&amp;SV'!$G$4:$G$50,0),MATCH(IF(N391&gt;5000000,"A",IF(N391&gt;2000000,"B",IF(N391&gt;500000,"C","D"))),'EL&amp;SV'!$G$4:$K$4,0))</f>
        <v>1</v>
      </c>
      <c r="AQ391" s="153">
        <f t="shared" si="395"/>
        <v>430622.9552889858</v>
      </c>
      <c r="AR391" s="153">
        <f t="shared" si="396"/>
        <v>430622.95528898586</v>
      </c>
      <c r="AS391" s="153">
        <f t="shared" si="397"/>
        <v>0</v>
      </c>
      <c r="AT391" s="60">
        <v>0.75</v>
      </c>
      <c r="AU391" s="153">
        <f t="shared" si="398"/>
        <v>0</v>
      </c>
      <c r="AV391" s="153">
        <f t="shared" si="399"/>
        <v>0</v>
      </c>
    </row>
    <row r="392" spans="1:48" x14ac:dyDescent="0.2">
      <c r="A392" s="82">
        <v>388</v>
      </c>
      <c r="B392" s="82" t="s">
        <v>1410</v>
      </c>
      <c r="C392" s="83"/>
      <c r="D392" s="84" t="s">
        <v>112</v>
      </c>
      <c r="E392" s="85" t="s">
        <v>1153</v>
      </c>
      <c r="F392" s="86">
        <v>43802</v>
      </c>
      <c r="G392" s="86" t="s">
        <v>36</v>
      </c>
      <c r="H392" s="89"/>
      <c r="I392" s="89">
        <v>0.31666666666666665</v>
      </c>
      <c r="J392" s="84"/>
      <c r="K392" s="84"/>
      <c r="L392" s="87">
        <v>255552.6</v>
      </c>
      <c r="M392" s="87"/>
      <c r="N392" s="87">
        <v>255552.6</v>
      </c>
      <c r="O392" s="84">
        <v>188455.45616438356</v>
      </c>
      <c r="P392" s="84">
        <v>54319.513835616439</v>
      </c>
      <c r="Q392" s="84">
        <f t="shared" si="400"/>
        <v>242774.97</v>
      </c>
      <c r="R392" s="84">
        <v>12777.630000000005</v>
      </c>
      <c r="S392" s="87">
        <f t="shared" si="401"/>
        <v>67097.143835616444</v>
      </c>
      <c r="T392" s="150">
        <v>3</v>
      </c>
      <c r="U392" s="69">
        <v>365</v>
      </c>
      <c r="V392" s="70"/>
      <c r="W392" s="71">
        <v>-3.5342465753424666</v>
      </c>
      <c r="X392" s="76">
        <f t="shared" si="392"/>
        <v>43800</v>
      </c>
      <c r="AF392" s="132" t="s">
        <v>2716</v>
      </c>
      <c r="AG392" s="60">
        <f>MATCH(AF392,'Cat-4'!$A:$A,0)</f>
        <v>644</v>
      </c>
      <c r="AH392" s="60">
        <f>MATCH(X392,'Cat-4'!$1:$1,0)</f>
        <v>96</v>
      </c>
      <c r="AI392" s="60">
        <f>INDEX('Cat-4'!$1:$1048576,Working!AG392,Working!AH392)</f>
        <v>135</v>
      </c>
      <c r="AJ392" s="60">
        <f>MATCH($AJ$3,'Cat-4'!$1:$1,0)</f>
        <v>144</v>
      </c>
      <c r="AK392" s="60">
        <f>INDEX('Cat-4'!$1:$1048576,Working!AG392,Working!AJ392)</f>
        <v>135.1</v>
      </c>
      <c r="AL392" s="146">
        <f t="shared" si="393"/>
        <v>1.0007407407407407</v>
      </c>
      <c r="AM392" s="152">
        <f t="shared" si="394"/>
        <v>1.0007407407407407</v>
      </c>
      <c r="AN392" s="146">
        <f t="shared" si="402"/>
        <v>4.2</v>
      </c>
      <c r="AO392" s="169">
        <f>INDEX('EL&amp;SV'!$C$4:$G$50,MATCH(AF392,'EL&amp;SV'!$G$4:$G$50,0),MATCH(IF(P392&gt;5000000,"A",IF(N392&gt;2000000,"B",IF(N392&gt;500000,"C","D"))),'EL&amp;SV'!$C$4:$G$4,0))</f>
        <v>5</v>
      </c>
      <c r="AP392" s="171">
        <f>INDEX('EL&amp;SV'!$G$4:$K$50,MATCH(AF392,'EL&amp;SV'!$G$4:$G$50,0),MATCH(IF(N392&gt;5000000,"A",IF(N392&gt;2000000,"B",IF(N392&gt;500000,"C","D"))),'EL&amp;SV'!$G$4:$K$4,0))</f>
        <v>1</v>
      </c>
      <c r="AQ392" s="153">
        <f t="shared" si="395"/>
        <v>255741.89822222223</v>
      </c>
      <c r="AR392" s="153">
        <f t="shared" si="396"/>
        <v>214823.19450666668</v>
      </c>
      <c r="AS392" s="153">
        <f t="shared" si="397"/>
        <v>40918.703715555544</v>
      </c>
      <c r="AT392" s="60">
        <v>0.75</v>
      </c>
      <c r="AU392" s="153">
        <f t="shared" si="398"/>
        <v>30689.027786666658</v>
      </c>
      <c r="AV392" s="153">
        <f t="shared" si="399"/>
        <v>30689.027786666658</v>
      </c>
    </row>
    <row r="393" spans="1:48" hidden="1" x14ac:dyDescent="0.25">
      <c r="A393" s="82">
        <v>389</v>
      </c>
      <c r="B393" s="82" t="s">
        <v>1409</v>
      </c>
      <c r="C393" s="83"/>
      <c r="D393" s="84" t="s">
        <v>28</v>
      </c>
      <c r="E393" s="85" t="s">
        <v>229</v>
      </c>
      <c r="F393" s="86">
        <v>40871</v>
      </c>
      <c r="G393" s="86" t="s">
        <v>1351</v>
      </c>
      <c r="H393" s="89"/>
      <c r="I393" s="89">
        <v>0</v>
      </c>
      <c r="J393" s="84"/>
      <c r="K393" s="84"/>
      <c r="L393" s="87">
        <v>254502</v>
      </c>
      <c r="M393" s="87"/>
      <c r="N393" s="87">
        <v>254502</v>
      </c>
      <c r="O393" s="84">
        <v>0</v>
      </c>
      <c r="P393" s="84">
        <v>0</v>
      </c>
      <c r="Q393" s="84">
        <f t="shared" si="400"/>
        <v>0</v>
      </c>
      <c r="R393" s="84">
        <v>254502</v>
      </c>
      <c r="S393" s="87">
        <f t="shared" si="401"/>
        <v>254502</v>
      </c>
      <c r="T393" s="85" t="s">
        <v>1290</v>
      </c>
      <c r="U393" s="69">
        <v>365</v>
      </c>
      <c r="V393" s="70"/>
      <c r="W393" s="71">
        <v>-3.5342465753424666</v>
      </c>
      <c r="X393" s="76">
        <f t="shared" si="392"/>
        <v>40848</v>
      </c>
      <c r="AN393" s="146">
        <f t="shared" si="402"/>
        <v>12.225</v>
      </c>
      <c r="AP393" s="60"/>
      <c r="AQ393" s="60"/>
      <c r="AU393" s="60"/>
      <c r="AV393" s="60"/>
    </row>
    <row r="394" spans="1:48" hidden="1" x14ac:dyDescent="0.25">
      <c r="A394" s="82">
        <v>390</v>
      </c>
      <c r="B394" s="82" t="s">
        <v>1409</v>
      </c>
      <c r="C394" s="83"/>
      <c r="D394" s="84" t="s">
        <v>28</v>
      </c>
      <c r="E394" s="85" t="s">
        <v>128</v>
      </c>
      <c r="F394" s="86">
        <v>39935</v>
      </c>
      <c r="G394" s="86" t="s">
        <v>1353</v>
      </c>
      <c r="H394" s="89"/>
      <c r="I394" s="89">
        <v>0</v>
      </c>
      <c r="J394" s="84"/>
      <c r="K394" s="84"/>
      <c r="L394" s="87">
        <v>250959</v>
      </c>
      <c r="M394" s="87"/>
      <c r="N394" s="87">
        <v>250959</v>
      </c>
      <c r="O394" s="84">
        <v>0</v>
      </c>
      <c r="P394" s="84">
        <v>0</v>
      </c>
      <c r="Q394" s="84">
        <f t="shared" si="400"/>
        <v>0</v>
      </c>
      <c r="R394" s="84">
        <v>250959</v>
      </c>
      <c r="S394" s="87">
        <f t="shared" si="401"/>
        <v>250959</v>
      </c>
      <c r="T394" s="85" t="s">
        <v>1290</v>
      </c>
      <c r="U394" s="69">
        <v>365</v>
      </c>
      <c r="V394" s="70"/>
      <c r="W394" s="71">
        <v>-3.5342465753424666</v>
      </c>
      <c r="X394" s="76">
        <f t="shared" si="392"/>
        <v>39934</v>
      </c>
      <c r="AN394" s="146">
        <f t="shared" si="402"/>
        <v>14.786111111111111</v>
      </c>
      <c r="AP394" s="60"/>
      <c r="AQ394" s="60"/>
      <c r="AU394" s="60"/>
      <c r="AV394" s="60"/>
    </row>
    <row r="395" spans="1:48" x14ac:dyDescent="0.2">
      <c r="A395" s="82">
        <v>391</v>
      </c>
      <c r="B395" s="82" t="s">
        <v>1410</v>
      </c>
      <c r="C395" s="83"/>
      <c r="D395" s="84" t="s">
        <v>112</v>
      </c>
      <c r="E395" s="85" t="s">
        <v>1243</v>
      </c>
      <c r="F395" s="86">
        <v>44375</v>
      </c>
      <c r="G395" s="86" t="s">
        <v>38</v>
      </c>
      <c r="H395" s="89"/>
      <c r="I395" s="89">
        <v>0.31666666666666665</v>
      </c>
      <c r="J395" s="84"/>
      <c r="K395" s="84"/>
      <c r="L395" s="87">
        <v>250381.84</v>
      </c>
      <c r="M395" s="87"/>
      <c r="N395" s="87">
        <v>250381.84</v>
      </c>
      <c r="O395" s="84">
        <v>60171.672325114159</v>
      </c>
      <c r="P395" s="84">
        <v>79287.582666666669</v>
      </c>
      <c r="Q395" s="84">
        <f t="shared" si="400"/>
        <v>139459.25499178082</v>
      </c>
      <c r="R395" s="84">
        <v>110922.58500821918</v>
      </c>
      <c r="S395" s="87">
        <f t="shared" si="401"/>
        <v>190210.16767488583</v>
      </c>
      <c r="T395" s="150">
        <v>3</v>
      </c>
      <c r="U395" s="69">
        <v>365</v>
      </c>
      <c r="V395" s="70"/>
      <c r="W395" s="71">
        <v>2.4493150684931511</v>
      </c>
      <c r="X395" s="76">
        <f t="shared" ref="X395:X396" si="403">DATE(YEAR(F395),MONTH(F395),1)</f>
        <v>44348</v>
      </c>
      <c r="AF395" s="132" t="s">
        <v>2716</v>
      </c>
      <c r="AG395" s="60">
        <f>MATCH(AF395,'Cat-4'!$A:$A,0)</f>
        <v>644</v>
      </c>
      <c r="AH395" s="60">
        <f>MATCH(X395,'Cat-4'!$1:$1,0)</f>
        <v>114</v>
      </c>
      <c r="AI395" s="60">
        <f>INDEX('Cat-4'!$1:$1048576,Working!AG395,Working!AH395)</f>
        <v>134.80000000000001</v>
      </c>
      <c r="AJ395" s="60">
        <f>MATCH($AJ$3,'Cat-4'!$1:$1,0)</f>
        <v>144</v>
      </c>
      <c r="AK395" s="60">
        <f>INDEX('Cat-4'!$1:$1048576,Working!AG395,Working!AJ395)</f>
        <v>135.1</v>
      </c>
      <c r="AL395" s="146">
        <f t="shared" ref="AL395:AL400" si="404">AK395/AI395</f>
        <v>1.0022255192878338</v>
      </c>
      <c r="AM395" s="152">
        <f t="shared" ref="AM395:AM400" si="405">AL395</f>
        <v>1.0022255192878338</v>
      </c>
      <c r="AN395" s="146">
        <f t="shared" si="402"/>
        <v>2.6305555555555555</v>
      </c>
      <c r="AO395" s="169">
        <f>INDEX('EL&amp;SV'!$C$4:$G$50,MATCH(AF395,'EL&amp;SV'!$G$4:$G$50,0),MATCH(IF(P395&gt;5000000,"A",IF(N395&gt;2000000,"B",IF(N395&gt;500000,"C","D"))),'EL&amp;SV'!$C$4:$G$4,0))</f>
        <v>5</v>
      </c>
      <c r="AP395" s="171">
        <f>INDEX('EL&amp;SV'!$G$4:$K$50,MATCH(AF395,'EL&amp;SV'!$G$4:$G$50,0),MATCH(IF(N395&gt;5000000,"A",IF(N395&gt;2000000,"B",IF(N395&gt;500000,"C","D"))),'EL&amp;SV'!$G$4:$K$4,0))</f>
        <v>1</v>
      </c>
      <c r="AQ395" s="153">
        <f t="shared" ref="AQ395:AQ400" si="406">AM395*N395</f>
        <v>250939.06961424332</v>
      </c>
      <c r="AR395" s="153">
        <f t="shared" ref="AR395:AR400" si="407">AQ395*(AP395/AO395)*(IF(AN395&gt;AO395,AO395,AN395))</f>
        <v>132021.83273593802</v>
      </c>
      <c r="AS395" s="153">
        <f t="shared" ref="AS395:AS400" si="408">AQ395-AR395</f>
        <v>118917.2368783053</v>
      </c>
      <c r="AT395" s="60">
        <v>0.75</v>
      </c>
      <c r="AU395" s="153">
        <f t="shared" ref="AU395:AU400" si="409">AT395*AS395</f>
        <v>89187.927658728964</v>
      </c>
      <c r="AV395" s="153">
        <f t="shared" ref="AV395:AV400" si="410">IF((AQ395*(1-AP395))&gt;AU395,(AQ395*(1-AP395)),AU395)</f>
        <v>89187.927658728964</v>
      </c>
    </row>
    <row r="396" spans="1:48" x14ac:dyDescent="0.2">
      <c r="A396" s="82">
        <v>392</v>
      </c>
      <c r="B396" s="82" t="s">
        <v>1410</v>
      </c>
      <c r="C396" s="83"/>
      <c r="D396" s="84" t="s">
        <v>114</v>
      </c>
      <c r="E396" s="85" t="s">
        <v>1305</v>
      </c>
      <c r="F396" s="86">
        <v>45016</v>
      </c>
      <c r="G396" s="86" t="s">
        <v>39</v>
      </c>
      <c r="H396" s="89"/>
      <c r="I396" s="89">
        <v>0.11874999999999999</v>
      </c>
      <c r="J396" s="84"/>
      <c r="K396" s="84"/>
      <c r="L396" s="87">
        <v>0</v>
      </c>
      <c r="M396" s="87">
        <v>247672.2</v>
      </c>
      <c r="N396" s="87">
        <v>247672.2</v>
      </c>
      <c r="O396" s="84"/>
      <c r="P396" s="84">
        <v>80.578284246575336</v>
      </c>
      <c r="Q396" s="84">
        <f t="shared" si="400"/>
        <v>80.578284246575336</v>
      </c>
      <c r="R396" s="84">
        <v>247591.62171575343</v>
      </c>
      <c r="S396" s="87">
        <f t="shared" si="401"/>
        <v>0</v>
      </c>
      <c r="T396" s="150">
        <v>8</v>
      </c>
      <c r="U396" s="69">
        <v>365</v>
      </c>
      <c r="V396" s="70"/>
      <c r="W396" s="71">
        <v>-3.5534246575342472</v>
      </c>
      <c r="X396" s="76">
        <f t="shared" si="403"/>
        <v>44986</v>
      </c>
      <c r="AF396" s="132" t="s">
        <v>3098</v>
      </c>
      <c r="AG396" s="60">
        <f>MATCH(AF396,'Cat-4'!$A:$A,0)</f>
        <v>836</v>
      </c>
      <c r="AH396" s="60">
        <f>MATCH(X396,'Cat-4'!$1:$1,0)</f>
        <v>135</v>
      </c>
      <c r="AI396" s="60">
        <f>INDEX('Cat-4'!$1:$1048576,Working!AG396,Working!AH396)</f>
        <v>144.69999999999999</v>
      </c>
      <c r="AJ396" s="60">
        <f>MATCH($AJ$3,'Cat-4'!$1:$1,0)</f>
        <v>144</v>
      </c>
      <c r="AK396" s="60">
        <f>INDEX('Cat-4'!$1:$1048576,Working!AG396,Working!AJ396)</f>
        <v>147.4</v>
      </c>
      <c r="AL396" s="146">
        <f t="shared" si="404"/>
        <v>1.0186592950932967</v>
      </c>
      <c r="AM396" s="152">
        <f t="shared" si="405"/>
        <v>1.0186592950932967</v>
      </c>
      <c r="AN396" s="146">
        <f t="shared" si="402"/>
        <v>0.875</v>
      </c>
      <c r="AO396" s="169">
        <f>INDEX('EL&amp;SV'!$C$4:$G$50,MATCH(AF396,'EL&amp;SV'!$G$4:$G$50,0),MATCH(IF(P396&gt;5000000,"A",IF(N396&gt;2000000,"B",IF(N396&gt;500000,"C","D"))),'EL&amp;SV'!$C$4:$G$4,0))</f>
        <v>8</v>
      </c>
      <c r="AP396" s="171">
        <f>INDEX('EL&amp;SV'!$G$4:$K$50,MATCH(AF396,'EL&amp;SV'!$G$4:$G$50,0),MATCH(IF(N396&gt;5000000,"A",IF(N396&gt;2000000,"B",IF(N396&gt;500000,"C","D"))),'EL&amp;SV'!$G$4:$K$4,0))</f>
        <v>0.95</v>
      </c>
      <c r="AQ396" s="153">
        <f t="shared" si="406"/>
        <v>252293.58866620599</v>
      </c>
      <c r="AR396" s="153">
        <f t="shared" si="407"/>
        <v>26214.880697347966</v>
      </c>
      <c r="AS396" s="153">
        <f t="shared" si="408"/>
        <v>226078.70796885801</v>
      </c>
      <c r="AT396" s="60">
        <v>0.75</v>
      </c>
      <c r="AU396" s="153">
        <f t="shared" si="409"/>
        <v>169559.03097664349</v>
      </c>
      <c r="AV396" s="153">
        <f t="shared" si="410"/>
        <v>169559.03097664349</v>
      </c>
    </row>
    <row r="397" spans="1:48" x14ac:dyDescent="0.2">
      <c r="A397" s="82">
        <v>393</v>
      </c>
      <c r="B397" s="82" t="s">
        <v>1410</v>
      </c>
      <c r="C397" s="83"/>
      <c r="D397" s="84" t="s">
        <v>111</v>
      </c>
      <c r="E397" s="85" t="s">
        <v>273</v>
      </c>
      <c r="F397" s="86">
        <v>41482</v>
      </c>
      <c r="G397" s="86" t="s">
        <v>1349</v>
      </c>
      <c r="H397" s="89"/>
      <c r="I397" s="89">
        <v>2.3248021181716837E-2</v>
      </c>
      <c r="J397" s="84"/>
      <c r="K397" s="84"/>
      <c r="L397" s="87">
        <v>246999.9</v>
      </c>
      <c r="M397" s="87"/>
      <c r="N397" s="87">
        <v>246999.9</v>
      </c>
      <c r="O397" s="84">
        <v>54799.209586956888</v>
      </c>
      <c r="P397" s="84">
        <v>5742.2589070819404</v>
      </c>
      <c r="Q397" s="84">
        <f t="shared" si="400"/>
        <v>60541.468494038825</v>
      </c>
      <c r="R397" s="84">
        <v>186458.43150596117</v>
      </c>
      <c r="S397" s="87">
        <f t="shared" si="401"/>
        <v>192200.69041304311</v>
      </c>
      <c r="T397" s="150">
        <v>40</v>
      </c>
      <c r="U397" s="69">
        <v>365</v>
      </c>
      <c r="V397" s="70"/>
      <c r="W397" s="71">
        <v>-3.5534246575342472</v>
      </c>
      <c r="X397" s="76">
        <f>DATE(YEAR(F397),MONTH(F397),1)</f>
        <v>41456</v>
      </c>
      <c r="AF397" s="132" t="s">
        <v>2764</v>
      </c>
      <c r="AG397" s="60">
        <f>MATCH(AF397,'Cat-4'!$A:$A,0)</f>
        <v>668</v>
      </c>
      <c r="AH397" s="60">
        <f>MATCH(X397,'Cat-4'!$1:$1,0)</f>
        <v>19</v>
      </c>
      <c r="AI397" s="60">
        <f>INDEX('Cat-4'!$1:$1048576,Working!AG397,Working!AH397)</f>
        <v>91.6</v>
      </c>
      <c r="AJ397" s="60">
        <f>MATCH($AJ$3,'Cat-4'!$1:$1,0)</f>
        <v>144</v>
      </c>
      <c r="AK397" s="60">
        <f>INDEX('Cat-4'!$1:$1048576,Working!AG397,Working!AJ397)</f>
        <v>141.69999999999999</v>
      </c>
      <c r="AL397" s="146">
        <f t="shared" si="404"/>
        <v>1.5469432314410481</v>
      </c>
      <c r="AM397" s="152">
        <f t="shared" si="405"/>
        <v>1.5469432314410481</v>
      </c>
      <c r="AN397" s="146">
        <f t="shared" si="402"/>
        <v>10.55</v>
      </c>
      <c r="AO397" s="169">
        <f>INDEX('EL&amp;SV'!$C$4:$G$50,MATCH(AF397,'EL&amp;SV'!$G$4:$G$50,0),MATCH(IF(P397&gt;5000000,"A",IF(N397&gt;2000000,"B",IF(N397&gt;500000,"C","D"))),'EL&amp;SV'!$C$4:$G$4,0))</f>
        <v>8</v>
      </c>
      <c r="AP397" s="171">
        <f>INDEX('EL&amp;SV'!$G$4:$K$50,MATCH(AF397,'EL&amp;SV'!$G$4:$G$50,0),MATCH(IF(N397&gt;5000000,"A",IF(N397&gt;2000000,"B",IF(N397&gt;500000,"C","D"))),'EL&amp;SV'!$G$4:$K$4,0))</f>
        <v>0.9</v>
      </c>
      <c r="AQ397" s="153">
        <f t="shared" si="406"/>
        <v>382094.82347161573</v>
      </c>
      <c r="AR397" s="153">
        <f t="shared" si="407"/>
        <v>343885.34112445416</v>
      </c>
      <c r="AS397" s="153">
        <f t="shared" si="408"/>
        <v>38209.482347161567</v>
      </c>
      <c r="AT397" s="60">
        <v>0.75</v>
      </c>
      <c r="AU397" s="153">
        <f t="shared" si="409"/>
        <v>28657.111760371175</v>
      </c>
      <c r="AV397" s="153">
        <f t="shared" si="410"/>
        <v>38209.482347161567</v>
      </c>
    </row>
    <row r="398" spans="1:48" x14ac:dyDescent="0.2">
      <c r="A398" s="82">
        <v>394</v>
      </c>
      <c r="B398" s="82" t="s">
        <v>1410</v>
      </c>
      <c r="C398" s="83"/>
      <c r="D398" s="84" t="s">
        <v>112</v>
      </c>
      <c r="E398" s="85" t="s">
        <v>619</v>
      </c>
      <c r="F398" s="86">
        <v>41635</v>
      </c>
      <c r="G398" s="86" t="s">
        <v>1349</v>
      </c>
      <c r="H398" s="89"/>
      <c r="I398" s="89">
        <v>0.33135050000000005</v>
      </c>
      <c r="J398" s="84"/>
      <c r="K398" s="84"/>
      <c r="L398" s="87">
        <v>243400</v>
      </c>
      <c r="M398" s="87"/>
      <c r="N398" s="87">
        <v>243400</v>
      </c>
      <c r="O398" s="84">
        <v>231230</v>
      </c>
      <c r="P398" s="84">
        <v>0</v>
      </c>
      <c r="Q398" s="84">
        <f t="shared" si="400"/>
        <v>231230</v>
      </c>
      <c r="R398" s="84">
        <v>12170</v>
      </c>
      <c r="S398" s="87">
        <f t="shared" si="401"/>
        <v>12170</v>
      </c>
      <c r="T398" s="150">
        <v>3</v>
      </c>
      <c r="U398" s="69">
        <v>365</v>
      </c>
      <c r="V398" s="70"/>
      <c r="W398" s="71">
        <v>-3.5561643835616437</v>
      </c>
      <c r="X398" s="76">
        <f t="shared" ref="X398:X400" si="411">DATE(YEAR(F398),MONTH(F398),1)</f>
        <v>41609</v>
      </c>
      <c r="AF398" s="132" t="s">
        <v>2720</v>
      </c>
      <c r="AG398" s="60">
        <f>MATCH(AF398,'Cat-4'!$A:$A,0)</f>
        <v>646</v>
      </c>
      <c r="AH398" s="60">
        <f>MATCH(X398,'Cat-4'!$1:$1,0)</f>
        <v>24</v>
      </c>
      <c r="AI398" s="60">
        <f>INDEX('Cat-4'!$1:$1048576,Working!AG398,Working!AH398)</f>
        <v>97.2</v>
      </c>
      <c r="AJ398" s="60">
        <f>MATCH($AJ$3,'Cat-4'!$1:$1,0)</f>
        <v>144</v>
      </c>
      <c r="AK398" s="60">
        <f>INDEX('Cat-4'!$1:$1048576,Working!AG398,Working!AJ398)</f>
        <v>154.1</v>
      </c>
      <c r="AL398" s="146">
        <f t="shared" si="404"/>
        <v>1.5853909465020575</v>
      </c>
      <c r="AM398" s="152">
        <f t="shared" si="405"/>
        <v>1.5853909465020575</v>
      </c>
      <c r="AN398" s="146">
        <f t="shared" si="402"/>
        <v>10.133333333333333</v>
      </c>
      <c r="AO398" s="169">
        <f>INDEX('EL&amp;SV'!$C$4:$G$50,MATCH(AF398,'EL&amp;SV'!$G$4:$G$50,0),MATCH(IF(P398&gt;5000000,"A",IF(N398&gt;2000000,"B",IF(N398&gt;500000,"C","D"))),'EL&amp;SV'!$C$4:$G$4,0))</f>
        <v>5</v>
      </c>
      <c r="AP398" s="171">
        <f>INDEX('EL&amp;SV'!$G$4:$K$50,MATCH(AF398,'EL&amp;SV'!$G$4:$G$50,0),MATCH(IF(N398&gt;5000000,"A",IF(N398&gt;2000000,"B",IF(N398&gt;500000,"C","D"))),'EL&amp;SV'!$G$4:$K$4,0))</f>
        <v>1</v>
      </c>
      <c r="AQ398" s="153">
        <f t="shared" si="406"/>
        <v>385884.1563786008</v>
      </c>
      <c r="AR398" s="153">
        <f t="shared" si="407"/>
        <v>385884.1563786008</v>
      </c>
      <c r="AS398" s="153">
        <f t="shared" si="408"/>
        <v>0</v>
      </c>
      <c r="AT398" s="60">
        <v>0.75</v>
      </c>
      <c r="AU398" s="153">
        <f t="shared" si="409"/>
        <v>0</v>
      </c>
      <c r="AV398" s="153">
        <f t="shared" si="410"/>
        <v>0</v>
      </c>
    </row>
    <row r="399" spans="1:48" x14ac:dyDescent="0.2">
      <c r="A399" s="82">
        <v>395</v>
      </c>
      <c r="B399" s="82" t="s">
        <v>1410</v>
      </c>
      <c r="C399" s="83"/>
      <c r="D399" s="84" t="s">
        <v>1068</v>
      </c>
      <c r="E399" s="85" t="s">
        <v>1217</v>
      </c>
      <c r="F399" s="86">
        <v>44830</v>
      </c>
      <c r="G399" s="86" t="s">
        <v>39</v>
      </c>
      <c r="H399" s="89"/>
      <c r="I399" s="89">
        <v>0.31666666666666665</v>
      </c>
      <c r="J399" s="84"/>
      <c r="K399" s="84"/>
      <c r="L399" s="87">
        <v>0</v>
      </c>
      <c r="M399" s="87">
        <v>241900</v>
      </c>
      <c r="N399" s="87">
        <v>241900</v>
      </c>
      <c r="O399" s="84"/>
      <c r="P399" s="84">
        <v>39245.237442922371</v>
      </c>
      <c r="Q399" s="84">
        <f t="shared" si="400"/>
        <v>39245.237442922371</v>
      </c>
      <c r="R399" s="84">
        <v>202654.76255707763</v>
      </c>
      <c r="S399" s="87">
        <f t="shared" si="401"/>
        <v>0</v>
      </c>
      <c r="T399" s="150">
        <v>3</v>
      </c>
      <c r="U399" s="69">
        <v>365</v>
      </c>
      <c r="V399" s="70"/>
      <c r="W399" s="71">
        <v>-3.5561643835616437</v>
      </c>
      <c r="X399" s="76">
        <f t="shared" si="411"/>
        <v>44805</v>
      </c>
      <c r="AF399" s="132" t="s">
        <v>2716</v>
      </c>
      <c r="AG399" s="60">
        <f>MATCH(AF399,'Cat-4'!$A:$A,0)</f>
        <v>644</v>
      </c>
      <c r="AH399" s="60">
        <f>MATCH(X399,'Cat-4'!$1:$1,0)</f>
        <v>129</v>
      </c>
      <c r="AI399" s="60">
        <f>INDEX('Cat-4'!$1:$1048576,Working!AG399,Working!AH399)</f>
        <v>134.9</v>
      </c>
      <c r="AJ399" s="60">
        <f>MATCH($AJ$3,'Cat-4'!$1:$1,0)</f>
        <v>144</v>
      </c>
      <c r="AK399" s="60">
        <f>INDEX('Cat-4'!$1:$1048576,Working!AG399,Working!AJ399)</f>
        <v>135.1</v>
      </c>
      <c r="AL399" s="146">
        <f t="shared" si="404"/>
        <v>1.0014825796886582</v>
      </c>
      <c r="AM399" s="152">
        <f t="shared" si="405"/>
        <v>1.0014825796886582</v>
      </c>
      <c r="AN399" s="146">
        <f t="shared" si="402"/>
        <v>1.3861111111111111</v>
      </c>
      <c r="AO399" s="169">
        <f>INDEX('EL&amp;SV'!$C$4:$G$50,MATCH(AF399,'EL&amp;SV'!$G$4:$G$50,0),MATCH(IF(P399&gt;5000000,"A",IF(N399&gt;2000000,"B",IF(N399&gt;500000,"C","D"))),'EL&amp;SV'!$C$4:$G$4,0))</f>
        <v>5</v>
      </c>
      <c r="AP399" s="171">
        <f>INDEX('EL&amp;SV'!$G$4:$K$50,MATCH(AF399,'EL&amp;SV'!$G$4:$G$50,0),MATCH(IF(N399&gt;5000000,"A",IF(N399&gt;2000000,"B",IF(N399&gt;500000,"C","D"))),'EL&amp;SV'!$G$4:$K$4,0))</f>
        <v>1</v>
      </c>
      <c r="AQ399" s="153">
        <f t="shared" si="406"/>
        <v>242258.63602668641</v>
      </c>
      <c r="AR399" s="153">
        <f t="shared" si="407"/>
        <v>67159.477431842519</v>
      </c>
      <c r="AS399" s="153">
        <f t="shared" si="408"/>
        <v>175099.15859484387</v>
      </c>
      <c r="AT399" s="60">
        <v>0.75</v>
      </c>
      <c r="AU399" s="153">
        <f t="shared" si="409"/>
        <v>131324.36894613289</v>
      </c>
      <c r="AV399" s="153">
        <f t="shared" si="410"/>
        <v>131324.36894613289</v>
      </c>
    </row>
    <row r="400" spans="1:48" x14ac:dyDescent="0.2">
      <c r="A400" s="82">
        <v>396</v>
      </c>
      <c r="B400" s="82" t="s">
        <v>1410</v>
      </c>
      <c r="C400" s="83"/>
      <c r="D400" s="84" t="s">
        <v>112</v>
      </c>
      <c r="E400" s="85" t="s">
        <v>113</v>
      </c>
      <c r="F400" s="86">
        <v>42825</v>
      </c>
      <c r="G400" s="86" t="s">
        <v>27</v>
      </c>
      <c r="H400" s="89"/>
      <c r="I400" s="89">
        <v>6.3333333333333325E-2</v>
      </c>
      <c r="J400" s="84"/>
      <c r="K400" s="84"/>
      <c r="L400" s="87">
        <v>240450</v>
      </c>
      <c r="M400" s="87"/>
      <c r="N400" s="87">
        <v>240450</v>
      </c>
      <c r="O400" s="84">
        <v>76184.221917808216</v>
      </c>
      <c r="P400" s="84">
        <v>15228.499999999998</v>
      </c>
      <c r="Q400" s="84">
        <f t="shared" si="400"/>
        <v>91412.721917808216</v>
      </c>
      <c r="R400" s="84">
        <v>149037.27808219177</v>
      </c>
      <c r="S400" s="87">
        <f t="shared" si="401"/>
        <v>164265.77808219177</v>
      </c>
      <c r="T400" s="150">
        <v>15</v>
      </c>
      <c r="U400" s="69">
        <v>365</v>
      </c>
      <c r="V400" s="70"/>
      <c r="W400" s="71">
        <v>-3.5616438356164384</v>
      </c>
      <c r="X400" s="76">
        <f t="shared" si="411"/>
        <v>42795</v>
      </c>
      <c r="AF400" s="132" t="s">
        <v>2920</v>
      </c>
      <c r="AG400" s="60">
        <f>MATCH(AF400,'Cat-4'!$A:$A,0)</f>
        <v>747</v>
      </c>
      <c r="AH400" s="60">
        <f>MATCH(X400,'Cat-4'!$1:$1,0)</f>
        <v>63</v>
      </c>
      <c r="AI400" s="60">
        <f>INDEX('Cat-4'!$1:$1048576,Working!AG400,Working!AH400)</f>
        <v>130.19999999999999</v>
      </c>
      <c r="AJ400" s="60">
        <f>MATCH($AJ$3,'Cat-4'!$1:$1,0)</f>
        <v>144</v>
      </c>
      <c r="AK400" s="60">
        <f>INDEX('Cat-4'!$1:$1048576,Working!AG400,Working!AJ400)</f>
        <v>130.19999999999999</v>
      </c>
      <c r="AL400" s="146">
        <f t="shared" si="404"/>
        <v>1</v>
      </c>
      <c r="AM400" s="152">
        <f t="shared" si="405"/>
        <v>1</v>
      </c>
      <c r="AN400" s="146">
        <f t="shared" si="402"/>
        <v>6.875</v>
      </c>
      <c r="AO400" s="169">
        <f>INDEX('EL&amp;SV'!$C$4:$G$50,MATCH(AF400,'EL&amp;SV'!$G$4:$G$50,0),MATCH(IF(P400&gt;5000000,"A",IF(N400&gt;2000000,"B",IF(N400&gt;500000,"C","D"))),'EL&amp;SV'!$C$4:$G$4,0))</f>
        <v>8</v>
      </c>
      <c r="AP400" s="171">
        <f>INDEX('EL&amp;SV'!$G$4:$K$50,MATCH(AF400,'EL&amp;SV'!$G$4:$G$50,0),MATCH(IF(N400&gt;5000000,"A",IF(N400&gt;2000000,"B",IF(N400&gt;500000,"C","D"))),'EL&amp;SV'!$G$4:$K$4,0))</f>
        <v>1</v>
      </c>
      <c r="AQ400" s="153">
        <f t="shared" si="406"/>
        <v>240450</v>
      </c>
      <c r="AR400" s="153">
        <f t="shared" si="407"/>
        <v>206636.71875</v>
      </c>
      <c r="AS400" s="153">
        <f t="shared" si="408"/>
        <v>33813.28125</v>
      </c>
      <c r="AT400" s="60">
        <v>0.75</v>
      </c>
      <c r="AU400" s="153">
        <f t="shared" si="409"/>
        <v>25359.9609375</v>
      </c>
      <c r="AV400" s="153">
        <f t="shared" si="410"/>
        <v>25359.9609375</v>
      </c>
    </row>
    <row r="401" spans="1:48" hidden="1" x14ac:dyDescent="0.25">
      <c r="A401" s="82">
        <v>397</v>
      </c>
      <c r="B401" s="82" t="s">
        <v>1409</v>
      </c>
      <c r="C401" s="83"/>
      <c r="D401" s="84" t="s">
        <v>28</v>
      </c>
      <c r="E401" s="85" t="s">
        <v>129</v>
      </c>
      <c r="F401" s="86">
        <v>39935</v>
      </c>
      <c r="G401" s="86" t="s">
        <v>1353</v>
      </c>
      <c r="H401" s="89"/>
      <c r="I401" s="89">
        <v>0</v>
      </c>
      <c r="J401" s="84"/>
      <c r="K401" s="84"/>
      <c r="L401" s="87">
        <v>240214</v>
      </c>
      <c r="M401" s="87"/>
      <c r="N401" s="87">
        <v>240214</v>
      </c>
      <c r="O401" s="84">
        <v>0</v>
      </c>
      <c r="P401" s="84">
        <v>0</v>
      </c>
      <c r="Q401" s="84">
        <f t="shared" si="400"/>
        <v>0</v>
      </c>
      <c r="R401" s="84">
        <v>240214</v>
      </c>
      <c r="S401" s="87">
        <f t="shared" si="401"/>
        <v>240214</v>
      </c>
      <c r="T401" s="85" t="s">
        <v>1290</v>
      </c>
      <c r="U401" s="69">
        <v>365</v>
      </c>
      <c r="V401" s="70"/>
      <c r="W401" s="71">
        <v>-3.5616438356164384</v>
      </c>
      <c r="X401" s="76">
        <f>DATE(YEAR(F401),MONTH(F401),1)</f>
        <v>39934</v>
      </c>
      <c r="AN401" s="146">
        <f t="shared" si="402"/>
        <v>14.786111111111111</v>
      </c>
      <c r="AP401" s="60"/>
      <c r="AQ401" s="60"/>
      <c r="AU401" s="60"/>
      <c r="AV401" s="60"/>
    </row>
    <row r="402" spans="1:48" x14ac:dyDescent="0.2">
      <c r="A402" s="82">
        <v>398</v>
      </c>
      <c r="B402" s="82" t="s">
        <v>1410</v>
      </c>
      <c r="C402" s="83"/>
      <c r="D402" s="84" t="s">
        <v>112</v>
      </c>
      <c r="E402" s="85" t="s">
        <v>605</v>
      </c>
      <c r="F402" s="86">
        <v>41000</v>
      </c>
      <c r="G402" s="86" t="s">
        <v>1350</v>
      </c>
      <c r="H402" s="89"/>
      <c r="I402" s="89">
        <v>0.63867917808219177</v>
      </c>
      <c r="J402" s="84"/>
      <c r="K402" s="84"/>
      <c r="L402" s="87">
        <v>240000.08</v>
      </c>
      <c r="M402" s="87"/>
      <c r="N402" s="87">
        <v>240000.08</v>
      </c>
      <c r="O402" s="84">
        <v>228000.076</v>
      </c>
      <c r="P402" s="84">
        <v>0</v>
      </c>
      <c r="Q402" s="84">
        <f t="shared" si="400"/>
        <v>228000.076</v>
      </c>
      <c r="R402" s="84">
        <v>12000.003999999986</v>
      </c>
      <c r="S402" s="87">
        <f t="shared" si="401"/>
        <v>12000.003999999986</v>
      </c>
      <c r="T402" s="150">
        <v>3</v>
      </c>
      <c r="U402" s="69">
        <v>365</v>
      </c>
      <c r="V402" s="70"/>
      <c r="W402" s="71">
        <v>-3.580821917808219</v>
      </c>
      <c r="X402" s="76">
        <f t="shared" ref="X402:X405" si="412">DATE(YEAR(F402),MONTH(F402),1)</f>
        <v>41000</v>
      </c>
      <c r="AF402" s="132" t="s">
        <v>2718</v>
      </c>
      <c r="AG402" s="60">
        <f>MATCH(AF402,'Cat-4'!$A:$A,0)</f>
        <v>645</v>
      </c>
      <c r="AH402" s="60">
        <f>MATCH(X402,'Cat-4'!$1:$1,0)</f>
        <v>4</v>
      </c>
      <c r="AI402" s="60">
        <f>INDEX('Cat-4'!$1:$1048576,Working!AG402,Working!AH402)</f>
        <v>100.5</v>
      </c>
      <c r="AJ402" s="60">
        <f>MATCH($AJ$3,'Cat-4'!$1:$1,0)</f>
        <v>144</v>
      </c>
      <c r="AK402" s="60">
        <f>INDEX('Cat-4'!$1:$1048576,Working!AG402,Working!AJ402)</f>
        <v>115.6</v>
      </c>
      <c r="AL402" s="146">
        <f t="shared" ref="AL402:AL403" si="413">AK402/AI402</f>
        <v>1.1502487562189054</v>
      </c>
      <c r="AM402" s="152">
        <f t="shared" ref="AM402:AM403" si="414">AL402</f>
        <v>1.1502487562189054</v>
      </c>
      <c r="AN402" s="146">
        <f t="shared" si="402"/>
        <v>11.872222222222222</v>
      </c>
      <c r="AO402" s="169">
        <f>INDEX('EL&amp;SV'!$C$4:$G$50,MATCH(AF402,'EL&amp;SV'!$G$4:$G$50,0),MATCH(IF(P402&gt;5000000,"A",IF(N402&gt;2000000,"B",IF(N402&gt;500000,"C","D"))),'EL&amp;SV'!$C$4:$G$4,0))</f>
        <v>5</v>
      </c>
      <c r="AP402" s="171">
        <f>INDEX('EL&amp;SV'!$G$4:$K$50,MATCH(AF402,'EL&amp;SV'!$G$4:$G$50,0),MATCH(IF(N402&gt;5000000,"A",IF(N402&gt;2000000,"B",IF(N402&gt;500000,"C","D"))),'EL&amp;SV'!$G$4:$K$4,0))</f>
        <v>1</v>
      </c>
      <c r="AQ402" s="153">
        <f t="shared" ref="AQ402:AQ405" si="415">AM402*N402</f>
        <v>276059.79351243778</v>
      </c>
      <c r="AR402" s="153">
        <f t="shared" ref="AR402:AR405" si="416">AQ402*(AP402/AO402)*(IF(AN402&gt;AO402,AO402,AN402))</f>
        <v>276059.79351243778</v>
      </c>
      <c r="AS402" s="153">
        <f t="shared" ref="AS402:AS405" si="417">AQ402-AR402</f>
        <v>0</v>
      </c>
      <c r="AT402" s="60">
        <v>0.75</v>
      </c>
      <c r="AU402" s="153">
        <f t="shared" ref="AU402:AU405" si="418">AT402*AS402</f>
        <v>0</v>
      </c>
      <c r="AV402" s="153">
        <f t="shared" ref="AV402:AV405" si="419">IF((AQ402*(1-AP402))&gt;AU402,(AQ402*(1-AP402)),AU402)</f>
        <v>0</v>
      </c>
    </row>
    <row r="403" spans="1:48" x14ac:dyDescent="0.2">
      <c r="A403" s="82">
        <v>399</v>
      </c>
      <c r="B403" s="82" t="s">
        <v>1410</v>
      </c>
      <c r="C403" s="83"/>
      <c r="D403" s="84" t="s">
        <v>112</v>
      </c>
      <c r="E403" s="85" t="s">
        <v>587</v>
      </c>
      <c r="F403" s="86">
        <v>41000</v>
      </c>
      <c r="G403" s="86" t="s">
        <v>1350</v>
      </c>
      <c r="H403" s="89"/>
      <c r="I403" s="89">
        <v>0.60403863013698622</v>
      </c>
      <c r="J403" s="84"/>
      <c r="K403" s="84"/>
      <c r="L403" s="87">
        <v>240000.02</v>
      </c>
      <c r="M403" s="87"/>
      <c r="N403" s="87">
        <v>240000.02</v>
      </c>
      <c r="O403" s="84">
        <v>228000.019</v>
      </c>
      <c r="P403" s="84">
        <v>0</v>
      </c>
      <c r="Q403" s="84">
        <f t="shared" si="400"/>
        <v>228000.019</v>
      </c>
      <c r="R403" s="84">
        <v>12000.000999999989</v>
      </c>
      <c r="S403" s="87">
        <f t="shared" si="401"/>
        <v>12000.000999999989</v>
      </c>
      <c r="T403" s="150">
        <v>3</v>
      </c>
      <c r="U403" s="69">
        <v>365</v>
      </c>
      <c r="V403" s="70"/>
      <c r="W403" s="71">
        <v>-3.580821917808219</v>
      </c>
      <c r="X403" s="76">
        <f t="shared" si="412"/>
        <v>41000</v>
      </c>
      <c r="AF403" s="132" t="s">
        <v>2718</v>
      </c>
      <c r="AG403" s="60">
        <f>MATCH(AF403,'Cat-4'!$A:$A,0)</f>
        <v>645</v>
      </c>
      <c r="AH403" s="60">
        <f>MATCH(X403,'Cat-4'!$1:$1,0)</f>
        <v>4</v>
      </c>
      <c r="AI403" s="60">
        <f>INDEX('Cat-4'!$1:$1048576,Working!AG403,Working!AH403)</f>
        <v>100.5</v>
      </c>
      <c r="AJ403" s="60">
        <f>MATCH($AJ$3,'Cat-4'!$1:$1,0)</f>
        <v>144</v>
      </c>
      <c r="AK403" s="60">
        <f>INDEX('Cat-4'!$1:$1048576,Working!AG403,Working!AJ403)</f>
        <v>115.6</v>
      </c>
      <c r="AL403" s="146">
        <f t="shared" si="413"/>
        <v>1.1502487562189054</v>
      </c>
      <c r="AM403" s="152">
        <f t="shared" si="414"/>
        <v>1.1502487562189054</v>
      </c>
      <c r="AN403" s="146">
        <f t="shared" si="402"/>
        <v>11.872222222222222</v>
      </c>
      <c r="AO403" s="169">
        <f>INDEX('EL&amp;SV'!$C$4:$G$50,MATCH(AF403,'EL&amp;SV'!$G$4:$G$50,0),MATCH(IF(P403&gt;5000000,"A",IF(N403&gt;2000000,"B",IF(N403&gt;500000,"C","D"))),'EL&amp;SV'!$C$4:$G$4,0))</f>
        <v>5</v>
      </c>
      <c r="AP403" s="171">
        <f>INDEX('EL&amp;SV'!$G$4:$K$50,MATCH(AF403,'EL&amp;SV'!$G$4:$G$50,0),MATCH(IF(N403&gt;5000000,"A",IF(N403&gt;2000000,"B",IF(N403&gt;500000,"C","D"))),'EL&amp;SV'!$G$4:$K$4,0))</f>
        <v>1</v>
      </c>
      <c r="AQ403" s="153">
        <f t="shared" si="415"/>
        <v>276059.72449751239</v>
      </c>
      <c r="AR403" s="153">
        <f t="shared" si="416"/>
        <v>276059.72449751239</v>
      </c>
      <c r="AS403" s="153">
        <f t="shared" si="417"/>
        <v>0</v>
      </c>
      <c r="AT403" s="60">
        <v>0.75</v>
      </c>
      <c r="AU403" s="153">
        <f t="shared" si="418"/>
        <v>0</v>
      </c>
      <c r="AV403" s="153">
        <f t="shared" si="419"/>
        <v>0</v>
      </c>
    </row>
    <row r="404" spans="1:48" x14ac:dyDescent="0.2">
      <c r="A404" s="82">
        <v>400</v>
      </c>
      <c r="B404" s="82" t="s">
        <v>1410</v>
      </c>
      <c r="C404" s="83"/>
      <c r="D404" s="84" t="s">
        <v>112</v>
      </c>
      <c r="E404" s="85" t="s">
        <v>482</v>
      </c>
      <c r="F404" s="86">
        <v>39504</v>
      </c>
      <c r="G404" s="86" t="s">
        <v>1347</v>
      </c>
      <c r="H404" s="89"/>
      <c r="I404" s="89">
        <v>0</v>
      </c>
      <c r="J404" s="84"/>
      <c r="K404" s="84"/>
      <c r="L404" s="87">
        <v>240000</v>
      </c>
      <c r="M404" s="87"/>
      <c r="N404" s="87">
        <v>240000</v>
      </c>
      <c r="O404" s="84">
        <v>228085</v>
      </c>
      <c r="P404" s="84">
        <v>0</v>
      </c>
      <c r="Q404" s="84">
        <f t="shared" si="400"/>
        <v>228085</v>
      </c>
      <c r="R404" s="84">
        <v>11915</v>
      </c>
      <c r="S404" s="87">
        <f t="shared" si="401"/>
        <v>11915</v>
      </c>
      <c r="T404" s="150">
        <v>3</v>
      </c>
      <c r="U404" s="69">
        <v>365</v>
      </c>
      <c r="V404" s="70"/>
      <c r="W404" s="71">
        <v>-3.580821917808219</v>
      </c>
      <c r="X404" s="76">
        <f t="shared" si="412"/>
        <v>39479</v>
      </c>
      <c r="Y404" s="138" t="s">
        <v>4253</v>
      </c>
      <c r="Z404" s="60">
        <f>MATCH(Y404,'Cat-3'!$A:$A,0)</f>
        <v>757</v>
      </c>
      <c r="AA404" s="60">
        <f>MATCH(X404,'Cat-3'!$1:$1,0)</f>
        <v>41</v>
      </c>
      <c r="AB404" s="60">
        <f>INDEX('Cat-3'!$1:$1048576,Working!Z404,Working!AA404)</f>
        <v>98.8</v>
      </c>
      <c r="AC404" s="60">
        <f>MATCH($AC$3,'Cat-3'!$1:$1,0)</f>
        <v>90</v>
      </c>
      <c r="AD404" s="60">
        <f>INDEX('Cat-3'!$1:$1048576,Working!Z404,Working!AC404)</f>
        <v>93.3</v>
      </c>
      <c r="AE404" s="146">
        <f>AD404/AB404</f>
        <v>0.94433198380566796</v>
      </c>
      <c r="AF404" s="132" t="s">
        <v>2722</v>
      </c>
      <c r="AG404" s="60">
        <f>MATCH(AF404,'Cat-4'!$A:$A,0)</f>
        <v>647</v>
      </c>
      <c r="AH404" s="60">
        <f>MATCH($AH$3,'Cat-4'!$1:$1,0)</f>
        <v>4</v>
      </c>
      <c r="AI404" s="60">
        <f>INDEX('Cat-4'!$1:$1048576,Working!AG404,Working!AH404)</f>
        <v>100.5</v>
      </c>
      <c r="AJ404" s="60">
        <f>MATCH($AJ$3,'Cat-4'!$1:$1,0)</f>
        <v>144</v>
      </c>
      <c r="AK404" s="60">
        <f>INDEX('Cat-4'!$1:$1048576,Working!AG404,Working!AJ404)</f>
        <v>94.2</v>
      </c>
      <c r="AL404" s="146">
        <f>AK404/AI404</f>
        <v>0.93731343283582091</v>
      </c>
      <c r="AM404" s="146">
        <f>AL404*AE404</f>
        <v>0.8851350534775515</v>
      </c>
      <c r="AN404" s="146">
        <f t="shared" si="402"/>
        <v>15.969444444444445</v>
      </c>
      <c r="AO404" s="169">
        <f>INDEX('EL&amp;SV'!$C$4:$G$50,MATCH(AF404,'EL&amp;SV'!$G$4:$G$50,0),MATCH(IF(P404&gt;5000000,"A",IF(N404&gt;2000000,"B",IF(N404&gt;500000,"C","D"))),'EL&amp;SV'!$C$4:$G$4,0))</f>
        <v>5</v>
      </c>
      <c r="AP404" s="171">
        <f>INDEX('EL&amp;SV'!$G$4:$K$50,MATCH(AF404,'EL&amp;SV'!$G$4:$G$50,0),MATCH(IF(N404&gt;5000000,"A",IF(N404&gt;2000000,"B",IF(N404&gt;500000,"C","D"))),'EL&amp;SV'!$G$4:$K$4,0))</f>
        <v>1</v>
      </c>
      <c r="AQ404" s="153">
        <f t="shared" si="415"/>
        <v>212432.41283461236</v>
      </c>
      <c r="AR404" s="153">
        <f t="shared" si="416"/>
        <v>212432.41283461236</v>
      </c>
      <c r="AS404" s="153">
        <f t="shared" si="417"/>
        <v>0</v>
      </c>
      <c r="AT404" s="60">
        <v>0.75</v>
      </c>
      <c r="AU404" s="153">
        <f t="shared" si="418"/>
        <v>0</v>
      </c>
      <c r="AV404" s="153">
        <f t="shared" si="419"/>
        <v>0</v>
      </c>
    </row>
    <row r="405" spans="1:48" x14ac:dyDescent="0.2">
      <c r="A405" s="82">
        <v>401</v>
      </c>
      <c r="B405" s="82" t="s">
        <v>1410</v>
      </c>
      <c r="C405" s="83"/>
      <c r="D405" s="84" t="s">
        <v>113</v>
      </c>
      <c r="E405" s="85" t="s">
        <v>1325</v>
      </c>
      <c r="F405" s="86">
        <v>45016</v>
      </c>
      <c r="G405" s="86" t="s">
        <v>39</v>
      </c>
      <c r="H405" s="89"/>
      <c r="I405" s="89">
        <v>0.19</v>
      </c>
      <c r="J405" s="84"/>
      <c r="K405" s="84"/>
      <c r="L405" s="87">
        <v>0</v>
      </c>
      <c r="M405" s="87">
        <v>238154.6</v>
      </c>
      <c r="N405" s="87">
        <v>238154.6</v>
      </c>
      <c r="O405" s="84"/>
      <c r="P405" s="84">
        <v>123.97088767123289</v>
      </c>
      <c r="Q405" s="84">
        <f t="shared" si="400"/>
        <v>123.97088767123289</v>
      </c>
      <c r="R405" s="84">
        <v>238030.62911232878</v>
      </c>
      <c r="S405" s="87">
        <f t="shared" si="401"/>
        <v>0</v>
      </c>
      <c r="T405" s="150">
        <v>5</v>
      </c>
      <c r="U405" s="69">
        <v>365</v>
      </c>
      <c r="V405" s="70"/>
      <c r="W405" s="71">
        <v>-3.580821917808219</v>
      </c>
      <c r="X405" s="76">
        <f t="shared" si="412"/>
        <v>44986</v>
      </c>
      <c r="AF405" s="132" t="s">
        <v>2734</v>
      </c>
      <c r="AG405" s="60">
        <f>MATCH(AF405,'Cat-4'!$A:$A,0)</f>
        <v>653</v>
      </c>
      <c r="AH405" s="60">
        <f>MATCH(X405,'Cat-4'!$1:$1,0)</f>
        <v>135</v>
      </c>
      <c r="AI405" s="60">
        <f>INDEX('Cat-4'!$1:$1048576,Working!AG405,Working!AH405)</f>
        <v>121.9</v>
      </c>
      <c r="AJ405" s="60">
        <f>MATCH($AJ$3,'Cat-4'!$1:$1,0)</f>
        <v>144</v>
      </c>
      <c r="AK405" s="60">
        <f>INDEX('Cat-4'!$1:$1048576,Working!AG405,Working!AJ405)</f>
        <v>122.3</v>
      </c>
      <c r="AL405" s="146">
        <f>AK405/AI405</f>
        <v>1.003281378178835</v>
      </c>
      <c r="AM405" s="152">
        <f>AL405</f>
        <v>1.003281378178835</v>
      </c>
      <c r="AN405" s="146">
        <f t="shared" si="402"/>
        <v>0.875</v>
      </c>
      <c r="AO405" s="169">
        <f>INDEX('EL&amp;SV'!$C$4:$G$50,MATCH(AF405,'EL&amp;SV'!$G$4:$G$50,0),MATCH(IF(P405&gt;5000000,"A",IF(N405&gt;2000000,"B",IF(N405&gt;500000,"C","D"))),'EL&amp;SV'!$C$4:$G$4,0))</f>
        <v>8</v>
      </c>
      <c r="AP405" s="171">
        <f>INDEX('EL&amp;SV'!$G$4:$K$50,MATCH(AF405,'EL&amp;SV'!$G$4:$G$50,0),MATCH(IF(N405&gt;5000000,"A",IF(N405&gt;2000000,"B",IF(N405&gt;500000,"C","D"))),'EL&amp;SV'!$G$4:$K$4,0))</f>
        <v>0.9</v>
      </c>
      <c r="AQ405" s="153">
        <f t="shared" si="415"/>
        <v>238936.07530762919</v>
      </c>
      <c r="AR405" s="153">
        <f t="shared" si="416"/>
        <v>23520.269913094751</v>
      </c>
      <c r="AS405" s="153">
        <f t="shared" si="417"/>
        <v>215415.80539453443</v>
      </c>
      <c r="AT405" s="60">
        <v>0.75</v>
      </c>
      <c r="AU405" s="153">
        <f t="shared" si="418"/>
        <v>161561.85404590081</v>
      </c>
      <c r="AV405" s="153">
        <f t="shared" si="419"/>
        <v>161561.85404590081</v>
      </c>
    </row>
    <row r="406" spans="1:48" hidden="1" x14ac:dyDescent="0.25">
      <c r="A406" s="82">
        <v>402</v>
      </c>
      <c r="B406" s="82" t="s">
        <v>1409</v>
      </c>
      <c r="C406" s="83"/>
      <c r="D406" s="84" t="s">
        <v>28</v>
      </c>
      <c r="E406" s="85">
        <v>571</v>
      </c>
      <c r="F406" s="86">
        <v>40456</v>
      </c>
      <c r="G406" s="86" t="s">
        <v>1352</v>
      </c>
      <c r="H406" s="89"/>
      <c r="I406" s="89">
        <v>0</v>
      </c>
      <c r="J406" s="84"/>
      <c r="K406" s="84"/>
      <c r="L406" s="87">
        <v>237817</v>
      </c>
      <c r="M406" s="87"/>
      <c r="N406" s="87">
        <v>237817</v>
      </c>
      <c r="O406" s="84">
        <v>0</v>
      </c>
      <c r="P406" s="84">
        <v>0</v>
      </c>
      <c r="Q406" s="84">
        <f t="shared" si="400"/>
        <v>0</v>
      </c>
      <c r="R406" s="84">
        <v>237817</v>
      </c>
      <c r="S406" s="87">
        <f t="shared" si="401"/>
        <v>237817</v>
      </c>
      <c r="T406" s="85" t="s">
        <v>1290</v>
      </c>
      <c r="U406" s="69">
        <v>365</v>
      </c>
      <c r="V406" s="70"/>
      <c r="W406" s="71">
        <v>-3.580821917808219</v>
      </c>
      <c r="X406" s="76">
        <f>DATE(YEAR(F406),MONTH(F406),1)</f>
        <v>40452</v>
      </c>
      <c r="AN406" s="146">
        <f t="shared" si="402"/>
        <v>13.361111111111111</v>
      </c>
      <c r="AP406" s="60"/>
      <c r="AQ406" s="60"/>
      <c r="AU406" s="60"/>
      <c r="AV406" s="60"/>
    </row>
    <row r="407" spans="1:48" x14ac:dyDescent="0.2">
      <c r="A407" s="82">
        <v>403</v>
      </c>
      <c r="B407" s="82" t="s">
        <v>1410</v>
      </c>
      <c r="C407" s="83"/>
      <c r="D407" s="84" t="s">
        <v>112</v>
      </c>
      <c r="E407" s="85" t="s">
        <v>630</v>
      </c>
      <c r="F407" s="86">
        <v>40389</v>
      </c>
      <c r="G407" s="86" t="s">
        <v>1352</v>
      </c>
      <c r="H407" s="89"/>
      <c r="I407" s="89">
        <v>0.17407067137809185</v>
      </c>
      <c r="J407" s="84"/>
      <c r="K407" s="84"/>
      <c r="L407" s="87">
        <v>233400</v>
      </c>
      <c r="M407" s="87"/>
      <c r="N407" s="87">
        <v>233400</v>
      </c>
      <c r="O407" s="84">
        <v>233400</v>
      </c>
      <c r="P407" s="84">
        <v>0</v>
      </c>
      <c r="Q407" s="84">
        <f t="shared" si="400"/>
        <v>233400</v>
      </c>
      <c r="R407" s="84">
        <v>0</v>
      </c>
      <c r="S407" s="87">
        <f t="shared" si="401"/>
        <v>0</v>
      </c>
      <c r="T407" s="150">
        <v>6</v>
      </c>
      <c r="U407" s="69">
        <v>365</v>
      </c>
      <c r="V407" s="70"/>
      <c r="W407" s="71">
        <v>-3.6739726027397257</v>
      </c>
      <c r="X407" s="76">
        <f>DATE(YEAR(F407),MONTH(F407),1)</f>
        <v>40360</v>
      </c>
      <c r="Y407" s="138" t="s">
        <v>4253</v>
      </c>
      <c r="Z407" s="60">
        <f>MATCH(Y407,'Cat-3'!$A:$A,0)</f>
        <v>757</v>
      </c>
      <c r="AA407" s="60">
        <f>MATCH(X407,'Cat-3'!$1:$1,0)</f>
        <v>70</v>
      </c>
      <c r="AB407" s="60">
        <f>INDEX('Cat-3'!$1:$1048576,Working!Z407,Working!AA407)</f>
        <v>94.9</v>
      </c>
      <c r="AC407" s="60">
        <f>MATCH($AC$3,'Cat-3'!$1:$1,0)</f>
        <v>90</v>
      </c>
      <c r="AD407" s="60">
        <f>INDEX('Cat-3'!$1:$1048576,Working!Z407,Working!AC407)</f>
        <v>93.3</v>
      </c>
      <c r="AE407" s="146">
        <f>AD407/AB407</f>
        <v>0.98314014752370904</v>
      </c>
      <c r="AF407" s="132" t="s">
        <v>2722</v>
      </c>
      <c r="AG407" s="60">
        <f>MATCH(AF407,'Cat-4'!$A:$A,0)</f>
        <v>647</v>
      </c>
      <c r="AH407" s="60">
        <f>MATCH($AH$3,'Cat-4'!$1:$1,0)</f>
        <v>4</v>
      </c>
      <c r="AI407" s="60">
        <f>INDEX('Cat-4'!$1:$1048576,Working!AG407,Working!AH407)</f>
        <v>100.5</v>
      </c>
      <c r="AJ407" s="60">
        <f>MATCH($AJ$3,'Cat-4'!$1:$1,0)</f>
        <v>144</v>
      </c>
      <c r="AK407" s="60">
        <f>INDEX('Cat-4'!$1:$1048576,Working!AG407,Working!AJ407)</f>
        <v>94.2</v>
      </c>
      <c r="AL407" s="146">
        <f>AK407/AI407</f>
        <v>0.93731343283582091</v>
      </c>
      <c r="AM407" s="146">
        <f>AL407*AE407</f>
        <v>0.92151046663416314</v>
      </c>
      <c r="AN407" s="146">
        <f t="shared" si="402"/>
        <v>13.541666666666666</v>
      </c>
      <c r="AO407" s="169">
        <f>INDEX('EL&amp;SV'!$C$4:$G$50,MATCH(AF407,'EL&amp;SV'!$G$4:$G$50,0),MATCH(IF(P407&gt;5000000,"A",IF(N407&gt;2000000,"B",IF(N407&gt;500000,"C","D"))),'EL&amp;SV'!$C$4:$G$4,0))</f>
        <v>5</v>
      </c>
      <c r="AP407" s="171">
        <f>INDEX('EL&amp;SV'!$G$4:$K$50,MATCH(AF407,'EL&amp;SV'!$G$4:$G$50,0),MATCH(IF(N407&gt;5000000,"A",IF(N407&gt;2000000,"B",IF(N407&gt;500000,"C","D"))),'EL&amp;SV'!$G$4:$K$4,0))</f>
        <v>1</v>
      </c>
      <c r="AQ407" s="153">
        <f>AM407*N407</f>
        <v>215080.54291241369</v>
      </c>
      <c r="AR407" s="153">
        <f>AQ407*(AP407/AO407)*(IF(AN407&gt;AO407,AO407,AN407))</f>
        <v>215080.54291241369</v>
      </c>
      <c r="AS407" s="153">
        <f>AQ407-AR407</f>
        <v>0</v>
      </c>
      <c r="AT407" s="60">
        <v>0.75</v>
      </c>
      <c r="AU407" s="153">
        <f>AT407*AS407</f>
        <v>0</v>
      </c>
      <c r="AV407" s="153">
        <f>IF((AQ407*(1-AP407))&gt;AU407,(AQ407*(1-AP407)),AU407)</f>
        <v>0</v>
      </c>
    </row>
    <row r="408" spans="1:48" hidden="1" x14ac:dyDescent="0.25">
      <c r="A408" s="82">
        <v>404</v>
      </c>
      <c r="B408" s="82" t="s">
        <v>1409</v>
      </c>
      <c r="C408" s="83"/>
      <c r="D408" s="84" t="s">
        <v>28</v>
      </c>
      <c r="E408" s="85">
        <v>641</v>
      </c>
      <c r="F408" s="86">
        <v>40284</v>
      </c>
      <c r="G408" s="86" t="s">
        <v>1352</v>
      </c>
      <c r="H408" s="89"/>
      <c r="I408" s="89">
        <v>0</v>
      </c>
      <c r="J408" s="84"/>
      <c r="K408" s="84"/>
      <c r="L408" s="87">
        <v>231574</v>
      </c>
      <c r="M408" s="87"/>
      <c r="N408" s="87">
        <v>231574</v>
      </c>
      <c r="O408" s="84">
        <v>0</v>
      </c>
      <c r="P408" s="84">
        <v>0</v>
      </c>
      <c r="Q408" s="84">
        <f t="shared" si="400"/>
        <v>0</v>
      </c>
      <c r="R408" s="84">
        <v>231574</v>
      </c>
      <c r="S408" s="87">
        <f t="shared" si="401"/>
        <v>231574</v>
      </c>
      <c r="T408" s="85" t="s">
        <v>1290</v>
      </c>
      <c r="U408" s="69">
        <v>365</v>
      </c>
      <c r="V408" s="70"/>
      <c r="W408" s="71">
        <v>-3.2273972602739729</v>
      </c>
      <c r="X408" s="76">
        <f>DATE(YEAR(F408),MONTH(F408),1)</f>
        <v>40269</v>
      </c>
      <c r="AN408" s="146">
        <f t="shared" si="402"/>
        <v>13.830555555555556</v>
      </c>
      <c r="AP408" s="60"/>
      <c r="AQ408" s="60"/>
      <c r="AU408" s="60"/>
      <c r="AV408" s="60"/>
    </row>
    <row r="409" spans="1:48" x14ac:dyDescent="0.2">
      <c r="A409" s="82">
        <v>405</v>
      </c>
      <c r="B409" s="82" t="s">
        <v>1410</v>
      </c>
      <c r="C409" s="83"/>
      <c r="D409" s="84" t="s">
        <v>112</v>
      </c>
      <c r="E409" s="85" t="s">
        <v>586</v>
      </c>
      <c r="F409" s="86">
        <v>41000</v>
      </c>
      <c r="G409" s="86" t="s">
        <v>1350</v>
      </c>
      <c r="H409" s="89"/>
      <c r="I409" s="89">
        <v>0.55118958904109572</v>
      </c>
      <c r="J409" s="84"/>
      <c r="K409" s="84"/>
      <c r="L409" s="87">
        <v>229997.25</v>
      </c>
      <c r="M409" s="87"/>
      <c r="N409" s="87">
        <v>229997.25</v>
      </c>
      <c r="O409" s="84">
        <v>218497.38750000001</v>
      </c>
      <c r="P409" s="84">
        <v>0</v>
      </c>
      <c r="Q409" s="84">
        <f t="shared" si="400"/>
        <v>218497.38750000001</v>
      </c>
      <c r="R409" s="84">
        <v>11499.862499999988</v>
      </c>
      <c r="S409" s="87">
        <f t="shared" si="401"/>
        <v>11499.862499999988</v>
      </c>
      <c r="T409" s="150">
        <v>3</v>
      </c>
      <c r="U409" s="69">
        <v>365</v>
      </c>
      <c r="V409" s="70"/>
      <c r="W409" s="71">
        <v>-3.2438356164383571</v>
      </c>
      <c r="X409" s="76">
        <f t="shared" ref="X409:X411" si="420">DATE(YEAR(F409),MONTH(F409),1)</f>
        <v>41000</v>
      </c>
      <c r="AF409" s="132" t="s">
        <v>2718</v>
      </c>
      <c r="AG409" s="60">
        <f>MATCH(AF409,'Cat-4'!$A:$A,0)</f>
        <v>645</v>
      </c>
      <c r="AH409" s="60">
        <f>MATCH(X409,'Cat-4'!$1:$1,0)</f>
        <v>4</v>
      </c>
      <c r="AI409" s="60">
        <f>INDEX('Cat-4'!$1:$1048576,Working!AG409,Working!AH409)</f>
        <v>100.5</v>
      </c>
      <c r="AJ409" s="60">
        <f>MATCH($AJ$3,'Cat-4'!$1:$1,0)</f>
        <v>144</v>
      </c>
      <c r="AK409" s="60">
        <f>INDEX('Cat-4'!$1:$1048576,Working!AG409,Working!AJ409)</f>
        <v>115.6</v>
      </c>
      <c r="AL409" s="146">
        <f t="shared" ref="AL409:AL411" si="421">AK409/AI409</f>
        <v>1.1502487562189054</v>
      </c>
      <c r="AM409" s="152">
        <f t="shared" ref="AM409:AM411" si="422">AL409</f>
        <v>1.1502487562189054</v>
      </c>
      <c r="AN409" s="146">
        <f t="shared" si="402"/>
        <v>11.872222222222222</v>
      </c>
      <c r="AO409" s="169">
        <f>INDEX('EL&amp;SV'!$C$4:$G$50,MATCH(AF409,'EL&amp;SV'!$G$4:$G$50,0),MATCH(IF(P409&gt;5000000,"A",IF(N409&gt;2000000,"B",IF(N409&gt;500000,"C","D"))),'EL&amp;SV'!$C$4:$G$4,0))</f>
        <v>5</v>
      </c>
      <c r="AP409" s="171">
        <f>INDEX('EL&amp;SV'!$G$4:$K$50,MATCH(AF409,'EL&amp;SV'!$G$4:$G$50,0),MATCH(IF(N409&gt;5000000,"A",IF(N409&gt;2000000,"B",IF(N409&gt;500000,"C","D"))),'EL&amp;SV'!$G$4:$K$4,0))</f>
        <v>1</v>
      </c>
      <c r="AQ409" s="153">
        <f t="shared" ref="AQ409:AQ411" si="423">AM409*N409</f>
        <v>264554.05074626865</v>
      </c>
      <c r="AR409" s="153">
        <f t="shared" ref="AR409:AR411" si="424">AQ409*(AP409/AO409)*(IF(AN409&gt;AO409,AO409,AN409))</f>
        <v>264554.05074626865</v>
      </c>
      <c r="AS409" s="153">
        <f t="shared" ref="AS409:AS411" si="425">AQ409-AR409</f>
        <v>0</v>
      </c>
      <c r="AT409" s="60">
        <v>0.75</v>
      </c>
      <c r="AU409" s="153">
        <f t="shared" ref="AU409:AU411" si="426">AT409*AS409</f>
        <v>0</v>
      </c>
      <c r="AV409" s="153">
        <f t="shared" ref="AV409:AV411" si="427">IF((AQ409*(1-AP409))&gt;AU409,(AQ409*(1-AP409)),AU409)</f>
        <v>0</v>
      </c>
    </row>
    <row r="410" spans="1:48" x14ac:dyDescent="0.2">
      <c r="A410" s="82">
        <v>406</v>
      </c>
      <c r="B410" s="82" t="s">
        <v>1410</v>
      </c>
      <c r="C410" s="83"/>
      <c r="D410" s="84" t="s">
        <v>112</v>
      </c>
      <c r="E410" s="85" t="s">
        <v>1163</v>
      </c>
      <c r="F410" s="86">
        <v>43881</v>
      </c>
      <c r="G410" s="86" t="s">
        <v>36</v>
      </c>
      <c r="H410" s="89"/>
      <c r="I410" s="89">
        <v>0.31666666666666665</v>
      </c>
      <c r="J410" s="84"/>
      <c r="K410" s="84"/>
      <c r="L410" s="87">
        <v>226560</v>
      </c>
      <c r="M410" s="87"/>
      <c r="N410" s="87">
        <v>226560</v>
      </c>
      <c r="O410" s="84">
        <v>151546.91506849317</v>
      </c>
      <c r="P410" s="84">
        <v>71744</v>
      </c>
      <c r="Q410" s="84">
        <f t="shared" si="400"/>
        <v>223290.91506849317</v>
      </c>
      <c r="R410" s="84">
        <v>3269.0849315068335</v>
      </c>
      <c r="S410" s="87">
        <f t="shared" si="401"/>
        <v>75013.084931506834</v>
      </c>
      <c r="T410" s="150">
        <v>3</v>
      </c>
      <c r="U410" s="69">
        <v>365</v>
      </c>
      <c r="V410" s="70"/>
      <c r="W410" s="71">
        <v>-3.4849315068493159</v>
      </c>
      <c r="X410" s="76">
        <f t="shared" si="420"/>
        <v>43862</v>
      </c>
      <c r="AF410" s="132" t="s">
        <v>2720</v>
      </c>
      <c r="AG410" s="60">
        <f>MATCH(AF410,'Cat-4'!$A:$A,0)</f>
        <v>646</v>
      </c>
      <c r="AH410" s="60">
        <f>MATCH(X410,'Cat-4'!$1:$1,0)</f>
        <v>98</v>
      </c>
      <c r="AI410" s="60">
        <f>INDEX('Cat-4'!$1:$1048576,Working!AG410,Working!AH410)</f>
        <v>154.1</v>
      </c>
      <c r="AJ410" s="60">
        <f>MATCH($AJ$3,'Cat-4'!$1:$1,0)</f>
        <v>144</v>
      </c>
      <c r="AK410" s="60">
        <f>INDEX('Cat-4'!$1:$1048576,Working!AG410,Working!AJ410)</f>
        <v>154.1</v>
      </c>
      <c r="AL410" s="146">
        <f t="shared" si="421"/>
        <v>1</v>
      </c>
      <c r="AM410" s="152">
        <f t="shared" si="422"/>
        <v>1</v>
      </c>
      <c r="AN410" s="146">
        <f t="shared" si="402"/>
        <v>3.9861111111111112</v>
      </c>
      <c r="AO410" s="169">
        <f>INDEX('EL&amp;SV'!$C$4:$G$50,MATCH(AF410,'EL&amp;SV'!$G$4:$G$50,0),MATCH(IF(P410&gt;5000000,"A",IF(N410&gt;2000000,"B",IF(N410&gt;500000,"C","D"))),'EL&amp;SV'!$C$4:$G$4,0))</f>
        <v>5</v>
      </c>
      <c r="AP410" s="171">
        <f>INDEX('EL&amp;SV'!$G$4:$K$50,MATCH(AF410,'EL&amp;SV'!$G$4:$G$50,0),MATCH(IF(N410&gt;5000000,"A",IF(N410&gt;2000000,"B",IF(N410&gt;500000,"C","D"))),'EL&amp;SV'!$G$4:$K$4,0))</f>
        <v>1</v>
      </c>
      <c r="AQ410" s="153">
        <f t="shared" si="423"/>
        <v>226560</v>
      </c>
      <c r="AR410" s="153">
        <f t="shared" si="424"/>
        <v>180618.66666666666</v>
      </c>
      <c r="AS410" s="153">
        <f t="shared" si="425"/>
        <v>45941.333333333343</v>
      </c>
      <c r="AT410" s="60">
        <v>0.75</v>
      </c>
      <c r="AU410" s="153">
        <f t="shared" si="426"/>
        <v>34456.000000000007</v>
      </c>
      <c r="AV410" s="153">
        <f t="shared" si="427"/>
        <v>34456.000000000007</v>
      </c>
    </row>
    <row r="411" spans="1:48" x14ac:dyDescent="0.2">
      <c r="A411" s="82">
        <v>407</v>
      </c>
      <c r="B411" s="82" t="s">
        <v>1410</v>
      </c>
      <c r="C411" s="83"/>
      <c r="D411" s="84" t="s">
        <v>1068</v>
      </c>
      <c r="E411" s="85" t="s">
        <v>1217</v>
      </c>
      <c r="F411" s="86">
        <v>44985</v>
      </c>
      <c r="G411" s="86" t="s">
        <v>39</v>
      </c>
      <c r="H411" s="89"/>
      <c r="I411" s="89">
        <v>0.31666666666666665</v>
      </c>
      <c r="J411" s="84"/>
      <c r="K411" s="84"/>
      <c r="L411" s="87">
        <v>0</v>
      </c>
      <c r="M411" s="87">
        <v>225970</v>
      </c>
      <c r="N411" s="87">
        <v>225970</v>
      </c>
      <c r="O411" s="84"/>
      <c r="P411" s="84">
        <v>6273.5050228310492</v>
      </c>
      <c r="Q411" s="84">
        <f t="shared" si="400"/>
        <v>6273.5050228310492</v>
      </c>
      <c r="R411" s="84">
        <v>219696.49497716894</v>
      </c>
      <c r="S411" s="87">
        <f t="shared" si="401"/>
        <v>0</v>
      </c>
      <c r="T411" s="150">
        <v>3</v>
      </c>
      <c r="U411" s="69">
        <v>365</v>
      </c>
      <c r="V411" s="70"/>
      <c r="W411" s="71">
        <v>-3.4849315068493159</v>
      </c>
      <c r="X411" s="76">
        <f t="shared" si="420"/>
        <v>44958</v>
      </c>
      <c r="AF411" s="132" t="s">
        <v>2716</v>
      </c>
      <c r="AG411" s="60">
        <f>MATCH(AF411,'Cat-4'!$A:$A,0)</f>
        <v>644</v>
      </c>
      <c r="AH411" s="60">
        <f>MATCH(X411,'Cat-4'!$1:$1,0)</f>
        <v>134</v>
      </c>
      <c r="AI411" s="60">
        <f>INDEX('Cat-4'!$1:$1048576,Working!AG411,Working!AH411)</f>
        <v>135.1</v>
      </c>
      <c r="AJ411" s="60">
        <f>MATCH($AJ$3,'Cat-4'!$1:$1,0)</f>
        <v>144</v>
      </c>
      <c r="AK411" s="60">
        <f>INDEX('Cat-4'!$1:$1048576,Working!AG411,Working!AJ411)</f>
        <v>135.1</v>
      </c>
      <c r="AL411" s="146">
        <f t="shared" si="421"/>
        <v>1</v>
      </c>
      <c r="AM411" s="152">
        <f t="shared" si="422"/>
        <v>1</v>
      </c>
      <c r="AN411" s="146">
        <f t="shared" si="402"/>
        <v>0.95833333333333337</v>
      </c>
      <c r="AO411" s="169">
        <f>INDEX('EL&amp;SV'!$C$4:$G$50,MATCH(AF411,'EL&amp;SV'!$G$4:$G$50,0),MATCH(IF(P411&gt;5000000,"A",IF(N411&gt;2000000,"B",IF(N411&gt;500000,"C","D"))),'EL&amp;SV'!$C$4:$G$4,0))</f>
        <v>5</v>
      </c>
      <c r="AP411" s="171">
        <f>INDEX('EL&amp;SV'!$G$4:$K$50,MATCH(AF411,'EL&amp;SV'!$G$4:$G$50,0),MATCH(IF(N411&gt;5000000,"A",IF(N411&gt;2000000,"B",IF(N411&gt;500000,"C","D"))),'EL&amp;SV'!$G$4:$K$4,0))</f>
        <v>1</v>
      </c>
      <c r="AQ411" s="153">
        <f t="shared" si="423"/>
        <v>225970</v>
      </c>
      <c r="AR411" s="153">
        <f t="shared" si="424"/>
        <v>43310.916666666672</v>
      </c>
      <c r="AS411" s="153">
        <f t="shared" si="425"/>
        <v>182659.08333333331</v>
      </c>
      <c r="AT411" s="60">
        <v>0.75</v>
      </c>
      <c r="AU411" s="153">
        <f t="shared" si="426"/>
        <v>136994.3125</v>
      </c>
      <c r="AV411" s="153">
        <f t="shared" si="427"/>
        <v>136994.3125</v>
      </c>
    </row>
    <row r="412" spans="1:48" hidden="1" x14ac:dyDescent="0.25">
      <c r="A412" s="82">
        <v>408</v>
      </c>
      <c r="B412" s="82" t="s">
        <v>1409</v>
      </c>
      <c r="C412" s="83"/>
      <c r="D412" s="84" t="s">
        <v>28</v>
      </c>
      <c r="E412" s="85" t="s">
        <v>136</v>
      </c>
      <c r="F412" s="86">
        <v>39941</v>
      </c>
      <c r="G412" s="86" t="s">
        <v>1353</v>
      </c>
      <c r="H412" s="89"/>
      <c r="I412" s="89">
        <v>0</v>
      </c>
      <c r="J412" s="84"/>
      <c r="K412" s="84"/>
      <c r="L412" s="87">
        <v>225344</v>
      </c>
      <c r="M412" s="87"/>
      <c r="N412" s="87">
        <v>225344</v>
      </c>
      <c r="O412" s="84">
        <v>0</v>
      </c>
      <c r="P412" s="84">
        <v>0</v>
      </c>
      <c r="Q412" s="84">
        <f t="shared" si="400"/>
        <v>0</v>
      </c>
      <c r="R412" s="84">
        <v>225344</v>
      </c>
      <c r="S412" s="87">
        <f t="shared" si="401"/>
        <v>225344</v>
      </c>
      <c r="T412" s="85" t="s">
        <v>1290</v>
      </c>
      <c r="U412" s="69">
        <v>365</v>
      </c>
      <c r="V412" s="70"/>
      <c r="W412" s="71">
        <v>-8.2191780821911919E-3</v>
      </c>
      <c r="X412" s="76">
        <f>DATE(YEAR(F412),MONTH(F412),1)</f>
        <v>39934</v>
      </c>
      <c r="AN412" s="146">
        <f t="shared" si="402"/>
        <v>14.769444444444444</v>
      </c>
      <c r="AP412" s="60"/>
      <c r="AQ412" s="60"/>
      <c r="AU412" s="60"/>
      <c r="AV412" s="60"/>
    </row>
    <row r="413" spans="1:48" x14ac:dyDescent="0.2">
      <c r="A413" s="82">
        <v>409</v>
      </c>
      <c r="B413" s="82" t="s">
        <v>1410</v>
      </c>
      <c r="C413" s="83"/>
      <c r="D413" s="84" t="s">
        <v>112</v>
      </c>
      <c r="E413" s="85" t="s">
        <v>1285</v>
      </c>
      <c r="F413" s="86">
        <v>44622</v>
      </c>
      <c r="G413" s="86" t="s">
        <v>38</v>
      </c>
      <c r="H413" s="89"/>
      <c r="I413" s="89">
        <v>0.19</v>
      </c>
      <c r="J413" s="84"/>
      <c r="K413" s="84"/>
      <c r="L413" s="87">
        <v>224254.01</v>
      </c>
      <c r="M413" s="87"/>
      <c r="N413" s="87">
        <v>224254.01</v>
      </c>
      <c r="O413" s="84">
        <v>3502.0489232876716</v>
      </c>
      <c r="P413" s="84">
        <v>42608.261900000005</v>
      </c>
      <c r="Q413" s="84">
        <f t="shared" si="400"/>
        <v>46110.310823287677</v>
      </c>
      <c r="R413" s="84">
        <v>178143.69917671234</v>
      </c>
      <c r="S413" s="87">
        <f t="shared" si="401"/>
        <v>220751.96107671235</v>
      </c>
      <c r="T413" s="150">
        <v>5</v>
      </c>
      <c r="U413" s="69">
        <v>365</v>
      </c>
      <c r="V413" s="70"/>
      <c r="W413" s="71">
        <v>-2.9671232876712335</v>
      </c>
      <c r="X413" s="76">
        <f t="shared" ref="X413:X418" si="428">DATE(YEAR(F413),MONTH(F413),1)</f>
        <v>44621</v>
      </c>
      <c r="AF413" s="132" t="s">
        <v>2716</v>
      </c>
      <c r="AG413" s="60">
        <f>MATCH(AF413,'Cat-4'!$A:$A,0)</f>
        <v>644</v>
      </c>
      <c r="AH413" s="60">
        <f>MATCH(X413,'Cat-4'!$1:$1,0)</f>
        <v>123</v>
      </c>
      <c r="AI413" s="60">
        <f>INDEX('Cat-4'!$1:$1048576,Working!AG413,Working!AH413)</f>
        <v>134.80000000000001</v>
      </c>
      <c r="AJ413" s="60">
        <f>MATCH($AJ$3,'Cat-4'!$1:$1,0)</f>
        <v>144</v>
      </c>
      <c r="AK413" s="60">
        <f>INDEX('Cat-4'!$1:$1048576,Working!AG413,Working!AJ413)</f>
        <v>135.1</v>
      </c>
      <c r="AL413" s="146">
        <f t="shared" ref="AL413:AL416" si="429">AK413/AI413</f>
        <v>1.0022255192878338</v>
      </c>
      <c r="AM413" s="152">
        <f t="shared" ref="AM413:AM416" si="430">AL413</f>
        <v>1.0022255192878338</v>
      </c>
      <c r="AN413" s="146">
        <f t="shared" si="402"/>
        <v>1.9527777777777777</v>
      </c>
      <c r="AO413" s="169">
        <f>INDEX('EL&amp;SV'!$C$4:$G$50,MATCH(AF413,'EL&amp;SV'!$G$4:$G$50,0),MATCH(IF(P413&gt;5000000,"A",IF(N413&gt;2000000,"B",IF(N413&gt;500000,"C","D"))),'EL&amp;SV'!$C$4:$G$4,0))</f>
        <v>5</v>
      </c>
      <c r="AP413" s="171">
        <f>INDEX('EL&amp;SV'!$G$4:$K$50,MATCH(AF413,'EL&amp;SV'!$G$4:$G$50,0),MATCH(IF(N413&gt;5000000,"A",IF(N413&gt;2000000,"B",IF(N413&gt;500000,"C","D"))),'EL&amp;SV'!$G$4:$K$4,0))</f>
        <v>1</v>
      </c>
      <c r="AQ413" s="153">
        <f t="shared" ref="AQ413:AQ416" si="431">AM413*N413</f>
        <v>224753.09162462907</v>
      </c>
      <c r="AR413" s="153">
        <f t="shared" ref="AR413:AR416" si="432">AQ413*(AP413/AO413)*(IF(AN413&gt;AO413,AO413,AN413))</f>
        <v>87778.568562285698</v>
      </c>
      <c r="AS413" s="153">
        <f t="shared" ref="AS413:AS416" si="433">AQ413-AR413</f>
        <v>136974.52306234336</v>
      </c>
      <c r="AT413" s="60">
        <v>0.75</v>
      </c>
      <c r="AU413" s="153">
        <f t="shared" ref="AU413:AU416" si="434">AT413*AS413</f>
        <v>102730.89229675752</v>
      </c>
      <c r="AV413" s="153">
        <f t="shared" ref="AV413:AV416" si="435">IF((AQ413*(1-AP413))&gt;AU413,(AQ413*(1-AP413)),AU413)</f>
        <v>102730.89229675752</v>
      </c>
    </row>
    <row r="414" spans="1:48" x14ac:dyDescent="0.2">
      <c r="A414" s="82">
        <v>410</v>
      </c>
      <c r="B414" s="82" t="s">
        <v>1410</v>
      </c>
      <c r="C414" s="83"/>
      <c r="D414" s="84" t="s">
        <v>113</v>
      </c>
      <c r="E414" s="85" t="s">
        <v>1217</v>
      </c>
      <c r="F414" s="86">
        <v>45009</v>
      </c>
      <c r="G414" s="86" t="s">
        <v>39</v>
      </c>
      <c r="H414" s="89"/>
      <c r="I414" s="89">
        <v>0.19</v>
      </c>
      <c r="J414" s="84"/>
      <c r="K414" s="84"/>
      <c r="L414" s="87">
        <v>0</v>
      </c>
      <c r="M414" s="87">
        <v>224000</v>
      </c>
      <c r="N414" s="87">
        <v>224000</v>
      </c>
      <c r="O414" s="84"/>
      <c r="P414" s="84">
        <v>932.82191780821915</v>
      </c>
      <c r="Q414" s="84">
        <f t="shared" si="400"/>
        <v>932.82191780821915</v>
      </c>
      <c r="R414" s="84">
        <v>223067.17808219179</v>
      </c>
      <c r="S414" s="87">
        <f t="shared" si="401"/>
        <v>0</v>
      </c>
      <c r="T414" s="150">
        <v>5</v>
      </c>
      <c r="U414" s="69">
        <v>365</v>
      </c>
      <c r="V414" s="70"/>
      <c r="W414" s="71">
        <v>-2.882191780821918</v>
      </c>
      <c r="X414" s="76">
        <f t="shared" si="428"/>
        <v>44986</v>
      </c>
      <c r="AF414" s="132" t="s">
        <v>2920</v>
      </c>
      <c r="AG414" s="60">
        <f>MATCH(AF414,'Cat-4'!$A:$A,0)</f>
        <v>747</v>
      </c>
      <c r="AH414" s="60">
        <f>MATCH(X414,'Cat-4'!$1:$1,0)</f>
        <v>135</v>
      </c>
      <c r="AI414" s="60">
        <f>INDEX('Cat-4'!$1:$1048576,Working!AG414,Working!AH414)</f>
        <v>130.19999999999999</v>
      </c>
      <c r="AJ414" s="60">
        <f>MATCH($AJ$3,'Cat-4'!$1:$1,0)</f>
        <v>144</v>
      </c>
      <c r="AK414" s="60">
        <f>INDEX('Cat-4'!$1:$1048576,Working!AG414,Working!AJ414)</f>
        <v>130.19999999999999</v>
      </c>
      <c r="AL414" s="146">
        <f t="shared" si="429"/>
        <v>1</v>
      </c>
      <c r="AM414" s="152">
        <f t="shared" si="430"/>
        <v>1</v>
      </c>
      <c r="AN414" s="146">
        <f t="shared" si="402"/>
        <v>0.89166666666666672</v>
      </c>
      <c r="AO414" s="169">
        <f>INDEX('EL&amp;SV'!$C$4:$G$50,MATCH(AF414,'EL&amp;SV'!$G$4:$G$50,0),MATCH(IF(P414&gt;5000000,"A",IF(N414&gt;2000000,"B",IF(N414&gt;500000,"C","D"))),'EL&amp;SV'!$C$4:$G$4,0))</f>
        <v>8</v>
      </c>
      <c r="AP414" s="171">
        <f>INDEX('EL&amp;SV'!$G$4:$K$50,MATCH(AF414,'EL&amp;SV'!$G$4:$G$50,0),MATCH(IF(N414&gt;5000000,"A",IF(N414&gt;2000000,"B",IF(N414&gt;500000,"C","D"))),'EL&amp;SV'!$G$4:$K$4,0))</f>
        <v>1</v>
      </c>
      <c r="AQ414" s="153">
        <f t="shared" si="431"/>
        <v>224000</v>
      </c>
      <c r="AR414" s="153">
        <f t="shared" si="432"/>
        <v>24966.666666666668</v>
      </c>
      <c r="AS414" s="153">
        <f t="shared" si="433"/>
        <v>199033.33333333334</v>
      </c>
      <c r="AT414" s="60">
        <v>0.75</v>
      </c>
      <c r="AU414" s="153">
        <f t="shared" si="434"/>
        <v>149275</v>
      </c>
      <c r="AV414" s="153">
        <f t="shared" si="435"/>
        <v>149275</v>
      </c>
    </row>
    <row r="415" spans="1:48" x14ac:dyDescent="0.2">
      <c r="A415" s="82">
        <v>411</v>
      </c>
      <c r="B415" s="82" t="s">
        <v>1410</v>
      </c>
      <c r="C415" s="83"/>
      <c r="D415" s="84" t="s">
        <v>112</v>
      </c>
      <c r="E415" s="85" t="s">
        <v>111</v>
      </c>
      <c r="F415" s="86">
        <v>42825</v>
      </c>
      <c r="G415" s="86" t="s">
        <v>27</v>
      </c>
      <c r="H415" s="89"/>
      <c r="I415" s="89">
        <v>6.3333333333333325E-2</v>
      </c>
      <c r="J415" s="84"/>
      <c r="K415" s="84"/>
      <c r="L415" s="87">
        <v>220185.9</v>
      </c>
      <c r="M415" s="87"/>
      <c r="N415" s="87">
        <v>220185.9</v>
      </c>
      <c r="O415" s="84">
        <v>69763.74077260273</v>
      </c>
      <c r="P415" s="84">
        <v>13945.106999999998</v>
      </c>
      <c r="Q415" s="84">
        <f t="shared" si="400"/>
        <v>83708.847772602734</v>
      </c>
      <c r="R415" s="84">
        <v>136477.05222739727</v>
      </c>
      <c r="S415" s="87">
        <f t="shared" si="401"/>
        <v>150422.15922739726</v>
      </c>
      <c r="T415" s="150">
        <v>15</v>
      </c>
      <c r="U415" s="69">
        <v>365</v>
      </c>
      <c r="V415" s="70"/>
      <c r="W415" s="71">
        <v>-2.8000000000000007</v>
      </c>
      <c r="X415" s="76">
        <f t="shared" si="428"/>
        <v>42795</v>
      </c>
      <c r="AF415" s="132" t="s">
        <v>2716</v>
      </c>
      <c r="AG415" s="60">
        <f>MATCH(AF415,'Cat-4'!$A:$A,0)</f>
        <v>644</v>
      </c>
      <c r="AH415" s="60">
        <f>MATCH(X415,'Cat-4'!$1:$1,0)</f>
        <v>63</v>
      </c>
      <c r="AI415" s="60">
        <f>INDEX('Cat-4'!$1:$1048576,Working!AG415,Working!AH415)</f>
        <v>127.3</v>
      </c>
      <c r="AJ415" s="60">
        <f>MATCH($AJ$3,'Cat-4'!$1:$1,0)</f>
        <v>144</v>
      </c>
      <c r="AK415" s="60">
        <f>INDEX('Cat-4'!$1:$1048576,Working!AG415,Working!AJ415)</f>
        <v>135.1</v>
      </c>
      <c r="AL415" s="146">
        <f t="shared" si="429"/>
        <v>1.0612725844461901</v>
      </c>
      <c r="AM415" s="152">
        <f t="shared" si="430"/>
        <v>1.0612725844461901</v>
      </c>
      <c r="AN415" s="146">
        <f t="shared" si="402"/>
        <v>6.875</v>
      </c>
      <c r="AO415" s="169">
        <f>INDEX('EL&amp;SV'!$C$4:$G$50,MATCH(AF415,'EL&amp;SV'!$G$4:$G$50,0),MATCH(IF(P415&gt;5000000,"A",IF(N415&gt;2000000,"B",IF(N415&gt;500000,"C","D"))),'EL&amp;SV'!$C$4:$G$4,0))</f>
        <v>5</v>
      </c>
      <c r="AP415" s="171">
        <f>INDEX('EL&amp;SV'!$G$4:$K$50,MATCH(AF415,'EL&amp;SV'!$G$4:$G$50,0),MATCH(IF(N415&gt;5000000,"A",IF(N415&gt;2000000,"B",IF(N415&gt;500000,"C","D"))),'EL&amp;SV'!$G$4:$K$4,0))</f>
        <v>1</v>
      </c>
      <c r="AQ415" s="153">
        <f t="shared" si="431"/>
        <v>233677.25915161037</v>
      </c>
      <c r="AR415" s="153">
        <f t="shared" si="432"/>
        <v>233677.25915161037</v>
      </c>
      <c r="AS415" s="153">
        <f t="shared" si="433"/>
        <v>0</v>
      </c>
      <c r="AT415" s="60">
        <v>0.75</v>
      </c>
      <c r="AU415" s="153">
        <f t="shared" si="434"/>
        <v>0</v>
      </c>
      <c r="AV415" s="153">
        <f t="shared" si="435"/>
        <v>0</v>
      </c>
    </row>
    <row r="416" spans="1:48" x14ac:dyDescent="0.2">
      <c r="A416" s="82">
        <v>412</v>
      </c>
      <c r="B416" s="82" t="s">
        <v>1410</v>
      </c>
      <c r="C416" s="83"/>
      <c r="D416" s="84" t="s">
        <v>112</v>
      </c>
      <c r="E416" s="85" t="s">
        <v>1217</v>
      </c>
      <c r="F416" s="86">
        <v>44383</v>
      </c>
      <c r="G416" s="86" t="s">
        <v>38</v>
      </c>
      <c r="H416" s="89"/>
      <c r="I416" s="89">
        <v>0.31666666666666665</v>
      </c>
      <c r="J416" s="84"/>
      <c r="K416" s="84"/>
      <c r="L416" s="87">
        <v>216058</v>
      </c>
      <c r="M416" s="87"/>
      <c r="N416" s="87">
        <v>216058</v>
      </c>
      <c r="O416" s="84">
        <v>50423.398995433789</v>
      </c>
      <c r="P416" s="84">
        <v>68418.366666666669</v>
      </c>
      <c r="Q416" s="84">
        <f t="shared" si="400"/>
        <v>118841.76566210046</v>
      </c>
      <c r="R416" s="84">
        <v>97216.234337899543</v>
      </c>
      <c r="S416" s="87">
        <f t="shared" si="401"/>
        <v>165634.60100456621</v>
      </c>
      <c r="T416" s="150">
        <v>3</v>
      </c>
      <c r="U416" s="69">
        <v>365</v>
      </c>
      <c r="V416" s="70"/>
      <c r="W416" s="71">
        <v>-2.9753424657534246</v>
      </c>
      <c r="X416" s="76">
        <f t="shared" si="428"/>
        <v>44378</v>
      </c>
      <c r="AF416" s="132" t="s">
        <v>3114</v>
      </c>
      <c r="AG416" s="60">
        <f>MATCH(AF416,'Cat-4'!$A:$A,0)</f>
        <v>844</v>
      </c>
      <c r="AH416" s="60">
        <f>MATCH(X416,'Cat-4'!$1:$1,0)</f>
        <v>115</v>
      </c>
      <c r="AI416" s="60">
        <f>INDEX('Cat-4'!$1:$1048576,Working!AG416,Working!AH416)</f>
        <v>146.19999999999999</v>
      </c>
      <c r="AJ416" s="60">
        <f>MATCH($AJ$3,'Cat-4'!$1:$1,0)</f>
        <v>144</v>
      </c>
      <c r="AK416" s="60">
        <f>INDEX('Cat-4'!$1:$1048576,Working!AG416,Working!AJ416)</f>
        <v>160.30000000000001</v>
      </c>
      <c r="AL416" s="146">
        <f t="shared" si="429"/>
        <v>1.0964432284541725</v>
      </c>
      <c r="AM416" s="152">
        <f t="shared" si="430"/>
        <v>1.0964432284541725</v>
      </c>
      <c r="AN416" s="146">
        <f t="shared" si="402"/>
        <v>2.6083333333333334</v>
      </c>
      <c r="AO416" s="169">
        <f>INDEX('EL&amp;SV'!$C$4:$G$50,MATCH(AF416,'EL&amp;SV'!$G$4:$G$50,0),MATCH(IF(P416&gt;5000000,"A",IF(N416&gt;2000000,"B",IF(N416&gt;500000,"C","D"))),'EL&amp;SV'!$C$4:$G$4,0))</f>
        <v>6</v>
      </c>
      <c r="AP416" s="171">
        <f>INDEX('EL&amp;SV'!$G$4:$K$50,MATCH(AF416,'EL&amp;SV'!$G$4:$G$50,0),MATCH(IF(N416&gt;5000000,"A",IF(N416&gt;2000000,"B",IF(N416&gt;500000,"C","D"))),'EL&amp;SV'!$G$4:$K$4,0))</f>
        <v>0.95</v>
      </c>
      <c r="AQ416" s="153">
        <f t="shared" si="431"/>
        <v>236895.33105335161</v>
      </c>
      <c r="AR416" s="153">
        <f t="shared" si="432"/>
        <v>97834.481512102924</v>
      </c>
      <c r="AS416" s="153">
        <f t="shared" si="433"/>
        <v>139060.8495412487</v>
      </c>
      <c r="AT416" s="60">
        <v>0.75</v>
      </c>
      <c r="AU416" s="153">
        <f t="shared" si="434"/>
        <v>104295.63715593652</v>
      </c>
      <c r="AV416" s="153">
        <f t="shared" si="435"/>
        <v>104295.63715593652</v>
      </c>
    </row>
    <row r="417" spans="1:48" hidden="1" x14ac:dyDescent="0.25">
      <c r="A417" s="82">
        <v>413</v>
      </c>
      <c r="B417" s="82" t="s">
        <v>1409</v>
      </c>
      <c r="C417" s="83"/>
      <c r="D417" s="84" t="s">
        <v>28</v>
      </c>
      <c r="E417" s="85" t="s">
        <v>175</v>
      </c>
      <c r="F417" s="86">
        <v>40774</v>
      </c>
      <c r="G417" s="86" t="s">
        <v>1351</v>
      </c>
      <c r="H417" s="89"/>
      <c r="I417" s="89">
        <v>0</v>
      </c>
      <c r="J417" s="84"/>
      <c r="K417" s="84"/>
      <c r="L417" s="87">
        <v>215920</v>
      </c>
      <c r="M417" s="87"/>
      <c r="N417" s="87">
        <v>215920</v>
      </c>
      <c r="O417" s="84">
        <v>0</v>
      </c>
      <c r="P417" s="84">
        <v>0</v>
      </c>
      <c r="Q417" s="84">
        <f t="shared" si="400"/>
        <v>0</v>
      </c>
      <c r="R417" s="84">
        <v>215920</v>
      </c>
      <c r="S417" s="87">
        <f t="shared" si="401"/>
        <v>215920</v>
      </c>
      <c r="T417" s="85" t="s">
        <v>1290</v>
      </c>
      <c r="U417" s="69">
        <v>365</v>
      </c>
      <c r="V417" s="70"/>
      <c r="W417" s="71">
        <v>-2.9479452054794528</v>
      </c>
      <c r="X417" s="76">
        <f t="shared" si="428"/>
        <v>40756</v>
      </c>
      <c r="AN417" s="146">
        <f t="shared" si="402"/>
        <v>12.488888888888889</v>
      </c>
      <c r="AP417" s="60"/>
      <c r="AQ417" s="60"/>
      <c r="AU417" s="60"/>
      <c r="AV417" s="60"/>
    </row>
    <row r="418" spans="1:48" hidden="1" x14ac:dyDescent="0.25">
      <c r="A418" s="82">
        <v>414</v>
      </c>
      <c r="B418" s="82" t="s">
        <v>1409</v>
      </c>
      <c r="C418" s="83"/>
      <c r="D418" s="84" t="s">
        <v>28</v>
      </c>
      <c r="E418" s="85" t="s">
        <v>207</v>
      </c>
      <c r="F418" s="86">
        <v>40932</v>
      </c>
      <c r="G418" s="86" t="s">
        <v>1351</v>
      </c>
      <c r="H418" s="89"/>
      <c r="I418" s="89">
        <v>0</v>
      </c>
      <c r="J418" s="84"/>
      <c r="K418" s="84"/>
      <c r="L418" s="87">
        <v>215920</v>
      </c>
      <c r="M418" s="87"/>
      <c r="N418" s="87">
        <v>215920</v>
      </c>
      <c r="O418" s="84">
        <v>0</v>
      </c>
      <c r="P418" s="84">
        <v>0</v>
      </c>
      <c r="Q418" s="84">
        <f t="shared" si="400"/>
        <v>0</v>
      </c>
      <c r="R418" s="84">
        <v>215920</v>
      </c>
      <c r="S418" s="87">
        <f t="shared" si="401"/>
        <v>215920</v>
      </c>
      <c r="T418" s="85" t="s">
        <v>1290</v>
      </c>
      <c r="U418" s="69">
        <v>365</v>
      </c>
      <c r="V418" s="70"/>
      <c r="W418" s="71">
        <v>-2.7397260273972606</v>
      </c>
      <c r="X418" s="76">
        <f t="shared" si="428"/>
        <v>40909</v>
      </c>
      <c r="AN418" s="146">
        <f t="shared" si="402"/>
        <v>12.058333333333334</v>
      </c>
      <c r="AP418" s="60"/>
      <c r="AQ418" s="60"/>
      <c r="AU418" s="60"/>
      <c r="AV418" s="60"/>
    </row>
    <row r="419" spans="1:48" x14ac:dyDescent="0.2">
      <c r="A419" s="82">
        <v>415</v>
      </c>
      <c r="B419" s="82" t="s">
        <v>1410</v>
      </c>
      <c r="C419" s="83"/>
      <c r="D419" s="84" t="s">
        <v>1068</v>
      </c>
      <c r="E419" s="85" t="s">
        <v>1309</v>
      </c>
      <c r="F419" s="86">
        <v>45016</v>
      </c>
      <c r="G419" s="86" t="s">
        <v>39</v>
      </c>
      <c r="H419" s="89"/>
      <c r="I419" s="89">
        <v>0.31666666666666665</v>
      </c>
      <c r="J419" s="84"/>
      <c r="K419" s="84"/>
      <c r="L419" s="87">
        <v>0</v>
      </c>
      <c r="M419" s="87">
        <v>215822</v>
      </c>
      <c r="N419" s="87">
        <v>215822</v>
      </c>
      <c r="O419" s="84"/>
      <c r="P419" s="84">
        <v>187.24283105022832</v>
      </c>
      <c r="Q419" s="84">
        <f t="shared" si="400"/>
        <v>187.24283105022832</v>
      </c>
      <c r="R419" s="84">
        <v>215634.75716894979</v>
      </c>
      <c r="S419" s="87">
        <f t="shared" si="401"/>
        <v>0</v>
      </c>
      <c r="T419" s="150">
        <v>3</v>
      </c>
      <c r="U419" s="69">
        <v>365</v>
      </c>
      <c r="V419" s="70"/>
      <c r="W419" s="71">
        <v>-2.7369863013698623</v>
      </c>
      <c r="X419" s="76">
        <f t="shared" ref="X419:X420" si="436">DATE(YEAR(F419),MONTH(F419),1)</f>
        <v>44986</v>
      </c>
      <c r="AF419" s="132" t="s">
        <v>2724</v>
      </c>
      <c r="AG419" s="60">
        <f>MATCH(AF419,'Cat-4'!$A:$A,0)</f>
        <v>648</v>
      </c>
      <c r="AH419" s="60">
        <f>MATCH(X419,'Cat-4'!$1:$1,0)</f>
        <v>135</v>
      </c>
      <c r="AI419" s="60">
        <f>INDEX('Cat-4'!$1:$1048576,Working!AG419,Working!AH419)</f>
        <v>130.5</v>
      </c>
      <c r="AJ419" s="60">
        <f>MATCH($AJ$3,'Cat-4'!$1:$1,0)</f>
        <v>144</v>
      </c>
      <c r="AK419" s="60">
        <f>INDEX('Cat-4'!$1:$1048576,Working!AG419,Working!AJ419)</f>
        <v>139.4</v>
      </c>
      <c r="AL419" s="146">
        <f t="shared" ref="AL419:AL421" si="437">AK419/AI419</f>
        <v>1.0681992337164752</v>
      </c>
      <c r="AM419" s="152">
        <f t="shared" ref="AM419:AM421" si="438">AL419</f>
        <v>1.0681992337164752</v>
      </c>
      <c r="AN419" s="146">
        <f t="shared" si="402"/>
        <v>0.875</v>
      </c>
      <c r="AO419" s="169">
        <f>INDEX('EL&amp;SV'!$C$4:$G$50,MATCH(AF419,'EL&amp;SV'!$G$4:$G$50,0),MATCH(IF(P419&gt;5000000,"A",IF(N419&gt;2000000,"B",IF(N419&gt;500000,"C","D"))),'EL&amp;SV'!$C$4:$G$4,0))</f>
        <v>5</v>
      </c>
      <c r="AP419" s="171">
        <f>INDEX('EL&amp;SV'!$G$4:$K$50,MATCH(AF419,'EL&amp;SV'!$G$4:$G$50,0),MATCH(IF(N419&gt;5000000,"A",IF(N419&gt;2000000,"B",IF(N419&gt;500000,"C","D"))),'EL&amp;SV'!$G$4:$K$4,0))</f>
        <v>1</v>
      </c>
      <c r="AQ419" s="153">
        <f t="shared" ref="AQ419:AQ421" si="439">AM419*N419</f>
        <v>230540.89501915712</v>
      </c>
      <c r="AR419" s="153">
        <f t="shared" ref="AR419:AR421" si="440">AQ419*(AP419/AO419)*(IF(AN419&gt;AO419,AO419,AN419))</f>
        <v>40344.656628352503</v>
      </c>
      <c r="AS419" s="153">
        <f t="shared" ref="AS419:AS421" si="441">AQ419-AR419</f>
        <v>190196.23839080462</v>
      </c>
      <c r="AT419" s="60">
        <v>0.75</v>
      </c>
      <c r="AU419" s="153">
        <f t="shared" ref="AU419:AU421" si="442">AT419*AS419</f>
        <v>142647.17879310346</v>
      </c>
      <c r="AV419" s="153">
        <f t="shared" ref="AV419:AV421" si="443">IF((AQ419*(1-AP419))&gt;AU419,(AQ419*(1-AP419)),AU419)</f>
        <v>142647.17879310346</v>
      </c>
    </row>
    <row r="420" spans="1:48" x14ac:dyDescent="0.2">
      <c r="A420" s="82">
        <v>416</v>
      </c>
      <c r="B420" s="82" t="s">
        <v>1410</v>
      </c>
      <c r="C420" s="83"/>
      <c r="D420" s="84" t="s">
        <v>112</v>
      </c>
      <c r="E420" s="85" t="s">
        <v>584</v>
      </c>
      <c r="F420" s="86">
        <v>41000</v>
      </c>
      <c r="G420" s="86" t="s">
        <v>1350</v>
      </c>
      <c r="H420" s="89"/>
      <c r="I420" s="89">
        <v>0.58449780821917807</v>
      </c>
      <c r="J420" s="84"/>
      <c r="K420" s="84"/>
      <c r="L420" s="87">
        <v>215800</v>
      </c>
      <c r="M420" s="87"/>
      <c r="N420" s="87">
        <v>215800</v>
      </c>
      <c r="O420" s="84">
        <v>205010</v>
      </c>
      <c r="P420" s="84">
        <v>0</v>
      </c>
      <c r="Q420" s="84">
        <f t="shared" si="400"/>
        <v>205010</v>
      </c>
      <c r="R420" s="84">
        <v>10790</v>
      </c>
      <c r="S420" s="87">
        <f t="shared" si="401"/>
        <v>10790</v>
      </c>
      <c r="T420" s="150">
        <v>3</v>
      </c>
      <c r="U420" s="69">
        <v>365</v>
      </c>
      <c r="V420" s="70"/>
      <c r="W420" s="71">
        <v>-2.7342465753424658</v>
      </c>
      <c r="X420" s="76">
        <f t="shared" si="436"/>
        <v>41000</v>
      </c>
      <c r="AF420" s="132" t="s">
        <v>2720</v>
      </c>
      <c r="AG420" s="60">
        <f>MATCH(AF420,'Cat-4'!$A:$A,0)</f>
        <v>646</v>
      </c>
      <c r="AH420" s="60">
        <f>MATCH(X420,'Cat-4'!$1:$1,0)</f>
        <v>4</v>
      </c>
      <c r="AI420" s="60">
        <f>INDEX('Cat-4'!$1:$1048576,Working!AG420,Working!AH420)</f>
        <v>91.7</v>
      </c>
      <c r="AJ420" s="60">
        <f>MATCH($AJ$3,'Cat-4'!$1:$1,0)</f>
        <v>144</v>
      </c>
      <c r="AK420" s="60">
        <f>INDEX('Cat-4'!$1:$1048576,Working!AG420,Working!AJ420)</f>
        <v>154.1</v>
      </c>
      <c r="AL420" s="146">
        <f t="shared" si="437"/>
        <v>1.6804798255179934</v>
      </c>
      <c r="AM420" s="152">
        <f t="shared" si="438"/>
        <v>1.6804798255179934</v>
      </c>
      <c r="AN420" s="146">
        <f t="shared" si="402"/>
        <v>11.872222222222222</v>
      </c>
      <c r="AO420" s="169">
        <f>INDEX('EL&amp;SV'!$C$4:$G$50,MATCH(AF420,'EL&amp;SV'!$G$4:$G$50,0),MATCH(IF(P420&gt;5000000,"A",IF(N420&gt;2000000,"B",IF(N420&gt;500000,"C","D"))),'EL&amp;SV'!$C$4:$G$4,0))</f>
        <v>5</v>
      </c>
      <c r="AP420" s="171">
        <f>INDEX('EL&amp;SV'!$G$4:$K$50,MATCH(AF420,'EL&amp;SV'!$G$4:$G$50,0),MATCH(IF(N420&gt;5000000,"A",IF(N420&gt;2000000,"B",IF(N420&gt;500000,"C","D"))),'EL&amp;SV'!$G$4:$K$4,0))</f>
        <v>1</v>
      </c>
      <c r="AQ420" s="153">
        <f t="shared" si="439"/>
        <v>362647.54634678294</v>
      </c>
      <c r="AR420" s="153">
        <f t="shared" si="440"/>
        <v>362647.546346783</v>
      </c>
      <c r="AS420" s="153">
        <f t="shared" si="441"/>
        <v>0</v>
      </c>
      <c r="AT420" s="60">
        <v>0.75</v>
      </c>
      <c r="AU420" s="153">
        <f t="shared" si="442"/>
        <v>0</v>
      </c>
      <c r="AV420" s="153">
        <f t="shared" si="443"/>
        <v>0</v>
      </c>
    </row>
    <row r="421" spans="1:48" x14ac:dyDescent="0.2">
      <c r="A421" s="82">
        <v>417</v>
      </c>
      <c r="B421" s="82" t="s">
        <v>1410</v>
      </c>
      <c r="C421" s="83"/>
      <c r="D421" s="84" t="s">
        <v>111</v>
      </c>
      <c r="E421" s="85" t="s">
        <v>269</v>
      </c>
      <c r="F421" s="86">
        <v>41000</v>
      </c>
      <c r="G421" s="86" t="s">
        <v>1350</v>
      </c>
      <c r="H421" s="89"/>
      <c r="I421" s="89">
        <v>2.0835385724585435E-2</v>
      </c>
      <c r="J421" s="84"/>
      <c r="K421" s="84"/>
      <c r="L421" s="87">
        <v>215010.67</v>
      </c>
      <c r="M421" s="87"/>
      <c r="N421" s="87">
        <v>215010.67</v>
      </c>
      <c r="O421" s="84">
        <v>69865.229169453494</v>
      </c>
      <c r="P421" s="84">
        <v>4479.8302443515504</v>
      </c>
      <c r="Q421" s="84">
        <f t="shared" si="400"/>
        <v>74345.059413805051</v>
      </c>
      <c r="R421" s="84">
        <v>140665.61058619496</v>
      </c>
      <c r="S421" s="87">
        <f t="shared" si="401"/>
        <v>145145.44083054652</v>
      </c>
      <c r="T421" s="150">
        <v>40</v>
      </c>
      <c r="U421" s="69">
        <v>365</v>
      </c>
      <c r="V421" s="70"/>
      <c r="W421" s="71">
        <v>-2.7315068493150694</v>
      </c>
      <c r="X421" s="76">
        <f>DATE(YEAR(F421),MONTH(F421),1)</f>
        <v>41000</v>
      </c>
      <c r="AF421" s="132" t="s">
        <v>2770</v>
      </c>
      <c r="AG421" s="60">
        <f>MATCH(AF421,'Cat-4'!$A:$A,0)</f>
        <v>671</v>
      </c>
      <c r="AH421" s="60">
        <f>MATCH(X421,'Cat-4'!$1:$1,0)</f>
        <v>4</v>
      </c>
      <c r="AI421" s="60">
        <f>INDEX('Cat-4'!$1:$1048576,Working!AG421,Working!AH421)</f>
        <v>114.8</v>
      </c>
      <c r="AJ421" s="60">
        <f>MATCH($AJ$3,'Cat-4'!$1:$1,0)</f>
        <v>144</v>
      </c>
      <c r="AK421" s="60">
        <f>INDEX('Cat-4'!$1:$1048576,Working!AG421,Working!AJ421)</f>
        <v>122.1</v>
      </c>
      <c r="AL421" s="146">
        <f t="shared" si="437"/>
        <v>1.0635888501742159</v>
      </c>
      <c r="AM421" s="152">
        <f t="shared" si="438"/>
        <v>1.0635888501742159</v>
      </c>
      <c r="AN421" s="146">
        <f t="shared" si="402"/>
        <v>11.872222222222222</v>
      </c>
      <c r="AO421" s="169">
        <f>INDEX('EL&amp;SV'!$C$4:$G$50,MATCH(AF421,'EL&amp;SV'!$G$4:$G$50,0),MATCH(IF(P421&gt;5000000,"A",IF(N421&gt;2000000,"B",IF(N421&gt;500000,"C","D"))),'EL&amp;SV'!$C$4:$G$4,0))</f>
        <v>8</v>
      </c>
      <c r="AP421" s="171">
        <f>INDEX('EL&amp;SV'!$G$4:$K$50,MATCH(AF421,'EL&amp;SV'!$G$4:$G$50,0),MATCH(IF(N421&gt;5000000,"A",IF(N421&gt;2000000,"B",IF(N421&gt;500000,"C","D"))),'EL&amp;SV'!$G$4:$K$4,0))</f>
        <v>0.9</v>
      </c>
      <c r="AQ421" s="153">
        <f t="shared" si="439"/>
        <v>228682.95128048779</v>
      </c>
      <c r="AR421" s="153">
        <f t="shared" si="440"/>
        <v>205814.65615243901</v>
      </c>
      <c r="AS421" s="153">
        <f t="shared" si="441"/>
        <v>22868.295128048776</v>
      </c>
      <c r="AT421" s="60">
        <v>0.75</v>
      </c>
      <c r="AU421" s="153">
        <f t="shared" si="442"/>
        <v>17151.221346036582</v>
      </c>
      <c r="AV421" s="153">
        <f t="shared" si="443"/>
        <v>22868.295128048772</v>
      </c>
    </row>
    <row r="422" spans="1:48" hidden="1" x14ac:dyDescent="0.25">
      <c r="A422" s="82">
        <v>418</v>
      </c>
      <c r="B422" s="82" t="s">
        <v>1409</v>
      </c>
      <c r="C422" s="83"/>
      <c r="D422" s="84" t="s">
        <v>28</v>
      </c>
      <c r="E422" s="85" t="s">
        <v>140</v>
      </c>
      <c r="F422" s="86">
        <v>39963</v>
      </c>
      <c r="G422" s="86" t="s">
        <v>1353</v>
      </c>
      <c r="H422" s="89"/>
      <c r="I422" s="89">
        <v>0</v>
      </c>
      <c r="J422" s="84"/>
      <c r="K422" s="84"/>
      <c r="L422" s="87">
        <v>214740</v>
      </c>
      <c r="M422" s="87"/>
      <c r="N422" s="87">
        <v>214740</v>
      </c>
      <c r="O422" s="84">
        <v>0</v>
      </c>
      <c r="P422" s="84">
        <v>0</v>
      </c>
      <c r="Q422" s="84">
        <f t="shared" si="400"/>
        <v>0</v>
      </c>
      <c r="R422" s="84">
        <v>214740</v>
      </c>
      <c r="S422" s="87">
        <f t="shared" si="401"/>
        <v>214740</v>
      </c>
      <c r="T422" s="85" t="s">
        <v>1290</v>
      </c>
      <c r="U422" s="69">
        <v>365</v>
      </c>
      <c r="V422" s="70"/>
      <c r="W422" s="71">
        <v>-2.7287671232876711</v>
      </c>
      <c r="X422" s="76">
        <f t="shared" ref="X422:X423" si="444">DATE(YEAR(F422),MONTH(F422),1)</f>
        <v>39934</v>
      </c>
      <c r="AN422" s="146">
        <f t="shared" si="402"/>
        <v>14.708333333333334</v>
      </c>
      <c r="AP422" s="60"/>
      <c r="AQ422" s="60"/>
      <c r="AU422" s="60"/>
      <c r="AV422" s="60"/>
    </row>
    <row r="423" spans="1:48" hidden="1" x14ac:dyDescent="0.25">
      <c r="A423" s="82">
        <v>419</v>
      </c>
      <c r="B423" s="82" t="s">
        <v>1409</v>
      </c>
      <c r="C423" s="83"/>
      <c r="D423" s="84" t="s">
        <v>28</v>
      </c>
      <c r="E423" s="85"/>
      <c r="F423" s="86">
        <v>40253</v>
      </c>
      <c r="G423" s="86" t="s">
        <v>1353</v>
      </c>
      <c r="H423" s="89"/>
      <c r="I423" s="89">
        <v>0</v>
      </c>
      <c r="J423" s="84"/>
      <c r="K423" s="84"/>
      <c r="L423" s="87">
        <v>214662</v>
      </c>
      <c r="M423" s="87"/>
      <c r="N423" s="87">
        <v>214662</v>
      </c>
      <c r="O423" s="84">
        <v>0</v>
      </c>
      <c r="P423" s="84">
        <v>0</v>
      </c>
      <c r="Q423" s="84">
        <f t="shared" si="400"/>
        <v>0</v>
      </c>
      <c r="R423" s="84">
        <v>214662</v>
      </c>
      <c r="S423" s="87">
        <f t="shared" si="401"/>
        <v>214662</v>
      </c>
      <c r="T423" s="85" t="s">
        <v>1290</v>
      </c>
      <c r="U423" s="69">
        <v>365</v>
      </c>
      <c r="V423" s="70"/>
      <c r="W423" s="71">
        <v>-3.6219178082191785</v>
      </c>
      <c r="X423" s="76">
        <f t="shared" si="444"/>
        <v>40238</v>
      </c>
      <c r="AN423" s="146">
        <f t="shared" si="402"/>
        <v>13.91388888888889</v>
      </c>
      <c r="AP423" s="60"/>
      <c r="AQ423" s="60"/>
      <c r="AU423" s="60"/>
      <c r="AV423" s="60"/>
    </row>
    <row r="424" spans="1:48" x14ac:dyDescent="0.2">
      <c r="A424" s="82">
        <v>420</v>
      </c>
      <c r="B424" s="82" t="s">
        <v>1410</v>
      </c>
      <c r="C424" s="83"/>
      <c r="D424" s="84" t="s">
        <v>1068</v>
      </c>
      <c r="E424" s="85" t="s">
        <v>1313</v>
      </c>
      <c r="F424" s="86">
        <v>45016</v>
      </c>
      <c r="G424" s="86" t="s">
        <v>39</v>
      </c>
      <c r="H424" s="89"/>
      <c r="I424" s="89">
        <v>0.31666666666666665</v>
      </c>
      <c r="J424" s="84"/>
      <c r="K424" s="84"/>
      <c r="L424" s="87">
        <v>0</v>
      </c>
      <c r="M424" s="87">
        <v>214170</v>
      </c>
      <c r="N424" s="87">
        <v>214170</v>
      </c>
      <c r="O424" s="84"/>
      <c r="P424" s="84">
        <v>185.8095890410959</v>
      </c>
      <c r="Q424" s="84">
        <f t="shared" si="400"/>
        <v>185.8095890410959</v>
      </c>
      <c r="R424" s="84">
        <v>213984.19041095889</v>
      </c>
      <c r="S424" s="87">
        <f t="shared" si="401"/>
        <v>0</v>
      </c>
      <c r="T424" s="150">
        <v>3</v>
      </c>
      <c r="U424" s="69">
        <v>365</v>
      </c>
      <c r="V424" s="70"/>
      <c r="W424" s="71">
        <v>-8.2191780821911919E-3</v>
      </c>
      <c r="X424" s="76">
        <f t="shared" ref="X424:X425" si="445">DATE(YEAR(F424),MONTH(F424),1)</f>
        <v>44986</v>
      </c>
      <c r="AF424" s="132" t="s">
        <v>2716</v>
      </c>
      <c r="AG424" s="60">
        <f>MATCH(AF424,'Cat-4'!$A:$A,0)</f>
        <v>644</v>
      </c>
      <c r="AH424" s="60">
        <f>MATCH(X424,'Cat-4'!$1:$1,0)</f>
        <v>135</v>
      </c>
      <c r="AI424" s="60">
        <f>INDEX('Cat-4'!$1:$1048576,Working!AG424,Working!AH424)</f>
        <v>135.1</v>
      </c>
      <c r="AJ424" s="60">
        <f>MATCH($AJ$3,'Cat-4'!$1:$1,0)</f>
        <v>144</v>
      </c>
      <c r="AK424" s="60">
        <f>INDEX('Cat-4'!$1:$1048576,Working!AG424,Working!AJ424)</f>
        <v>135.1</v>
      </c>
      <c r="AL424" s="146">
        <f t="shared" ref="AL424:AL425" si="446">AK424/AI424</f>
        <v>1</v>
      </c>
      <c r="AM424" s="152">
        <f t="shared" ref="AM424:AM425" si="447">AL424</f>
        <v>1</v>
      </c>
      <c r="AN424" s="146">
        <f t="shared" si="402"/>
        <v>0.875</v>
      </c>
      <c r="AO424" s="169">
        <f>INDEX('EL&amp;SV'!$C$4:$G$50,MATCH(AF424,'EL&amp;SV'!$G$4:$G$50,0),MATCH(IF(P424&gt;5000000,"A",IF(N424&gt;2000000,"B",IF(N424&gt;500000,"C","D"))),'EL&amp;SV'!$C$4:$G$4,0))</f>
        <v>5</v>
      </c>
      <c r="AP424" s="171">
        <f>INDEX('EL&amp;SV'!$G$4:$K$50,MATCH(AF424,'EL&amp;SV'!$G$4:$G$50,0),MATCH(IF(N424&gt;5000000,"A",IF(N424&gt;2000000,"B",IF(N424&gt;500000,"C","D"))),'EL&amp;SV'!$G$4:$K$4,0))</f>
        <v>1</v>
      </c>
      <c r="AQ424" s="153">
        <f t="shared" ref="AQ424:AQ425" si="448">AM424*N424</f>
        <v>214170</v>
      </c>
      <c r="AR424" s="153">
        <f t="shared" ref="AR424:AR425" si="449">AQ424*(AP424/AO424)*(IF(AN424&gt;AO424,AO424,AN424))</f>
        <v>37479.75</v>
      </c>
      <c r="AS424" s="153">
        <f t="shared" ref="AS424:AS425" si="450">AQ424-AR424</f>
        <v>176690.25</v>
      </c>
      <c r="AT424" s="60">
        <v>0.75</v>
      </c>
      <c r="AU424" s="153">
        <f t="shared" ref="AU424:AU425" si="451">AT424*AS424</f>
        <v>132517.6875</v>
      </c>
      <c r="AV424" s="153">
        <f t="shared" ref="AV424:AV425" si="452">IF((AQ424*(1-AP424))&gt;AU424,(AQ424*(1-AP424)),AU424)</f>
        <v>132517.6875</v>
      </c>
    </row>
    <row r="425" spans="1:48" x14ac:dyDescent="0.2">
      <c r="A425" s="82">
        <v>421</v>
      </c>
      <c r="B425" s="82" t="s">
        <v>1410</v>
      </c>
      <c r="C425" s="83"/>
      <c r="D425" s="84" t="s">
        <v>112</v>
      </c>
      <c r="E425" s="85" t="s">
        <v>1217</v>
      </c>
      <c r="F425" s="86">
        <v>44807</v>
      </c>
      <c r="G425" s="86" t="s">
        <v>39</v>
      </c>
      <c r="H425" s="89"/>
      <c r="I425" s="89">
        <v>9.5000000000000001E-2</v>
      </c>
      <c r="J425" s="84"/>
      <c r="K425" s="84"/>
      <c r="L425" s="87">
        <v>0</v>
      </c>
      <c r="M425" s="87">
        <v>211998.8</v>
      </c>
      <c r="N425" s="87">
        <v>211998.8</v>
      </c>
      <c r="O425" s="84"/>
      <c r="P425" s="84">
        <v>11587.331671232876</v>
      </c>
      <c r="Q425" s="84">
        <f t="shared" si="400"/>
        <v>11587.331671232876</v>
      </c>
      <c r="R425" s="84">
        <v>200411.46832876711</v>
      </c>
      <c r="S425" s="87">
        <f t="shared" si="401"/>
        <v>0</v>
      </c>
      <c r="T425" s="150">
        <v>10</v>
      </c>
      <c r="U425" s="69">
        <v>365</v>
      </c>
      <c r="V425" s="70"/>
      <c r="W425" s="71">
        <v>-8.2191780821911919E-3</v>
      </c>
      <c r="X425" s="76">
        <f t="shared" si="445"/>
        <v>44805</v>
      </c>
      <c r="AF425" s="132" t="s">
        <v>3114</v>
      </c>
      <c r="AG425" s="60">
        <f>MATCH(AF425,'Cat-4'!$A:$A,0)</f>
        <v>844</v>
      </c>
      <c r="AH425" s="60">
        <f>MATCH(X425,'Cat-4'!$1:$1,0)</f>
        <v>129</v>
      </c>
      <c r="AI425" s="60">
        <f>INDEX('Cat-4'!$1:$1048576,Working!AG425,Working!AH425)</f>
        <v>157.19999999999999</v>
      </c>
      <c r="AJ425" s="60">
        <f>MATCH($AJ$3,'Cat-4'!$1:$1,0)</f>
        <v>144</v>
      </c>
      <c r="AK425" s="60">
        <f>INDEX('Cat-4'!$1:$1048576,Working!AG425,Working!AJ425)</f>
        <v>160.30000000000001</v>
      </c>
      <c r="AL425" s="146">
        <f t="shared" si="446"/>
        <v>1.0197201017811706</v>
      </c>
      <c r="AM425" s="152">
        <f t="shared" si="447"/>
        <v>1.0197201017811706</v>
      </c>
      <c r="AN425" s="146">
        <f t="shared" si="402"/>
        <v>1.45</v>
      </c>
      <c r="AO425" s="169">
        <f>INDEX('EL&amp;SV'!$C$4:$G$50,MATCH(AF425,'EL&amp;SV'!$G$4:$G$50,0),MATCH(IF(P425&gt;5000000,"A",IF(N425&gt;2000000,"B",IF(N425&gt;500000,"C","D"))),'EL&amp;SV'!$C$4:$G$4,0))</f>
        <v>6</v>
      </c>
      <c r="AP425" s="171">
        <f>INDEX('EL&amp;SV'!$G$4:$K$50,MATCH(AF425,'EL&amp;SV'!$G$4:$G$50,0),MATCH(IF(N425&gt;5000000,"A",IF(N425&gt;2000000,"B",IF(N425&gt;500000,"C","D"))),'EL&amp;SV'!$G$4:$K$4,0))</f>
        <v>0.95</v>
      </c>
      <c r="AQ425" s="153">
        <f t="shared" si="448"/>
        <v>216179.43791348601</v>
      </c>
      <c r="AR425" s="153">
        <f t="shared" si="449"/>
        <v>49631.195954304487</v>
      </c>
      <c r="AS425" s="153">
        <f t="shared" si="450"/>
        <v>166548.24195918153</v>
      </c>
      <c r="AT425" s="60">
        <v>0.75</v>
      </c>
      <c r="AU425" s="153">
        <f t="shared" si="451"/>
        <v>124911.18146938615</v>
      </c>
      <c r="AV425" s="153">
        <f t="shared" si="452"/>
        <v>124911.18146938615</v>
      </c>
    </row>
    <row r="426" spans="1:48" hidden="1" x14ac:dyDescent="0.25">
      <c r="A426" s="82">
        <v>422</v>
      </c>
      <c r="B426" s="82" t="s">
        <v>1409</v>
      </c>
      <c r="C426" s="83"/>
      <c r="D426" s="84" t="s">
        <v>109</v>
      </c>
      <c r="E426" s="85" t="s">
        <v>122</v>
      </c>
      <c r="F426" s="86">
        <v>41365</v>
      </c>
      <c r="G426" s="86" t="s">
        <v>1349</v>
      </c>
      <c r="H426" s="89"/>
      <c r="I426" s="89">
        <v>1.111111111111111E-2</v>
      </c>
      <c r="J426" s="84"/>
      <c r="K426" s="84"/>
      <c r="L426" s="87">
        <v>210135</v>
      </c>
      <c r="M426" s="87"/>
      <c r="N426" s="87">
        <v>210135</v>
      </c>
      <c r="O426" s="84">
        <v>21013.499999999993</v>
      </c>
      <c r="P426" s="84">
        <v>2334.833333333333</v>
      </c>
      <c r="Q426" s="84">
        <f t="shared" si="400"/>
        <v>23348.333333333325</v>
      </c>
      <c r="R426" s="84">
        <v>186786.66666666669</v>
      </c>
      <c r="S426" s="87">
        <f t="shared" si="401"/>
        <v>189121.5</v>
      </c>
      <c r="T426" s="85">
        <v>90</v>
      </c>
      <c r="U426" s="69">
        <v>365</v>
      </c>
      <c r="V426" s="70"/>
      <c r="W426" s="71">
        <v>-1.9945205479452053</v>
      </c>
      <c r="X426" s="76">
        <f>DATE(YEAR(F426),MONTH(F426),1)</f>
        <v>41365</v>
      </c>
      <c r="AN426" s="146">
        <f t="shared" si="402"/>
        <v>10.872222222222222</v>
      </c>
      <c r="AP426" s="60"/>
      <c r="AQ426" s="60"/>
      <c r="AU426" s="60"/>
      <c r="AV426" s="60"/>
    </row>
    <row r="427" spans="1:48" x14ac:dyDescent="0.2">
      <c r="A427" s="82">
        <v>423</v>
      </c>
      <c r="B427" s="82" t="s">
        <v>1410</v>
      </c>
      <c r="C427" s="83"/>
      <c r="D427" s="84" t="s">
        <v>112</v>
      </c>
      <c r="E427" s="85" t="s">
        <v>1038</v>
      </c>
      <c r="F427" s="86">
        <v>42460</v>
      </c>
      <c r="G427" s="86" t="s">
        <v>25</v>
      </c>
      <c r="H427" s="89"/>
      <c r="I427" s="89">
        <v>0.31666666666666665</v>
      </c>
      <c r="J427" s="84"/>
      <c r="K427" s="84"/>
      <c r="L427" s="87">
        <v>210000</v>
      </c>
      <c r="M427" s="87"/>
      <c r="N427" s="87">
        <v>210000</v>
      </c>
      <c r="O427" s="84">
        <v>199682.19178082192</v>
      </c>
      <c r="P427" s="84">
        <v>0</v>
      </c>
      <c r="Q427" s="84">
        <f t="shared" si="400"/>
        <v>199682.19178082192</v>
      </c>
      <c r="R427" s="84">
        <v>10317.808219178085</v>
      </c>
      <c r="S427" s="87">
        <f t="shared" si="401"/>
        <v>10317.808219178085</v>
      </c>
      <c r="T427" s="150">
        <v>3</v>
      </c>
      <c r="U427" s="69">
        <v>365</v>
      </c>
      <c r="V427" s="70"/>
      <c r="W427" s="71">
        <v>-1.9945205479452053</v>
      </c>
      <c r="X427" s="76">
        <f t="shared" ref="X427:X443" si="453">DATE(YEAR(F427),MONTH(F427),1)</f>
        <v>42430</v>
      </c>
      <c r="AF427" s="132" t="s">
        <v>2718</v>
      </c>
      <c r="AG427" s="60">
        <f>MATCH(AF427,'Cat-4'!$A:$A,0)</f>
        <v>645</v>
      </c>
      <c r="AH427" s="60">
        <f>MATCH(X427,'Cat-4'!$1:$1,0)</f>
        <v>51</v>
      </c>
      <c r="AI427" s="60">
        <f>INDEX('Cat-4'!$1:$1048576,Working!AG427,Working!AH427)</f>
        <v>115.6</v>
      </c>
      <c r="AJ427" s="60">
        <f>MATCH($AJ$3,'Cat-4'!$1:$1,0)</f>
        <v>144</v>
      </c>
      <c r="AK427" s="60">
        <f>INDEX('Cat-4'!$1:$1048576,Working!AG427,Working!AJ427)</f>
        <v>115.6</v>
      </c>
      <c r="AL427" s="146">
        <f t="shared" ref="AL427:AL434" si="454">AK427/AI427</f>
        <v>1</v>
      </c>
      <c r="AM427" s="152">
        <f t="shared" ref="AM427:AM434" si="455">AL427</f>
        <v>1</v>
      </c>
      <c r="AN427" s="146">
        <f t="shared" si="402"/>
        <v>7.875</v>
      </c>
      <c r="AO427" s="169">
        <f>INDEX('EL&amp;SV'!$C$4:$G$50,MATCH(AF427,'EL&amp;SV'!$G$4:$G$50,0),MATCH(IF(P427&gt;5000000,"A",IF(N427&gt;2000000,"B",IF(N427&gt;500000,"C","D"))),'EL&amp;SV'!$C$4:$G$4,0))</f>
        <v>5</v>
      </c>
      <c r="AP427" s="171">
        <f>INDEX('EL&amp;SV'!$G$4:$K$50,MATCH(AF427,'EL&amp;SV'!$G$4:$G$50,0),MATCH(IF(N427&gt;5000000,"A",IF(N427&gt;2000000,"B",IF(N427&gt;500000,"C","D"))),'EL&amp;SV'!$G$4:$K$4,0))</f>
        <v>1</v>
      </c>
      <c r="AQ427" s="153">
        <f t="shared" ref="AQ427:AQ446" si="456">AM427*N427</f>
        <v>210000</v>
      </c>
      <c r="AR427" s="153">
        <f t="shared" ref="AR427:AR446" si="457">AQ427*(AP427/AO427)*(IF(AN427&gt;AO427,AO427,AN427))</f>
        <v>210000</v>
      </c>
      <c r="AS427" s="153">
        <f t="shared" ref="AS427:AS446" si="458">AQ427-AR427</f>
        <v>0</v>
      </c>
      <c r="AT427" s="60">
        <v>0.75</v>
      </c>
      <c r="AU427" s="153">
        <f t="shared" ref="AU427:AU446" si="459">AT427*AS427</f>
        <v>0</v>
      </c>
      <c r="AV427" s="153">
        <f t="shared" ref="AV427:AV446" si="460">IF((AQ427*(1-AP427))&gt;AU427,(AQ427*(1-AP427)),AU427)</f>
        <v>0</v>
      </c>
    </row>
    <row r="428" spans="1:48" x14ac:dyDescent="0.2">
      <c r="A428" s="82">
        <v>424</v>
      </c>
      <c r="B428" s="82" t="s">
        <v>1410</v>
      </c>
      <c r="C428" s="83"/>
      <c r="D428" s="84" t="s">
        <v>112</v>
      </c>
      <c r="E428" s="85" t="s">
        <v>888</v>
      </c>
      <c r="F428" s="86">
        <v>41538</v>
      </c>
      <c r="G428" s="86" t="s">
        <v>1349</v>
      </c>
      <c r="H428" s="89"/>
      <c r="I428" s="89">
        <v>6.3908763959871287E-2</v>
      </c>
      <c r="J428" s="84"/>
      <c r="K428" s="84"/>
      <c r="L428" s="87">
        <v>209000</v>
      </c>
      <c r="M428" s="87"/>
      <c r="N428" s="87">
        <v>209000</v>
      </c>
      <c r="O428" s="84">
        <v>112077.59032720616</v>
      </c>
      <c r="P428" s="84">
        <v>13356.931667613098</v>
      </c>
      <c r="Q428" s="84">
        <f t="shared" si="400"/>
        <v>125434.52199481925</v>
      </c>
      <c r="R428" s="84">
        <v>83565.478005180747</v>
      </c>
      <c r="S428" s="87">
        <f t="shared" si="401"/>
        <v>96922.409672793845</v>
      </c>
      <c r="T428" s="150">
        <v>15</v>
      </c>
      <c r="U428" s="69">
        <v>365</v>
      </c>
      <c r="V428" s="70"/>
      <c r="W428" s="71">
        <v>-1.9890410958904106</v>
      </c>
      <c r="X428" s="76">
        <f t="shared" si="453"/>
        <v>41518</v>
      </c>
      <c r="AF428" s="132" t="s">
        <v>2732</v>
      </c>
      <c r="AG428" s="60">
        <f>MATCH(AF428,'Cat-4'!$A:$A,0)</f>
        <v>652</v>
      </c>
      <c r="AH428" s="60">
        <f>MATCH(X428,'Cat-4'!$1:$1,0)</f>
        <v>21</v>
      </c>
      <c r="AI428" s="60">
        <f>INDEX('Cat-4'!$1:$1048576,Working!AG428,Working!AH428)</f>
        <v>97.7</v>
      </c>
      <c r="AJ428" s="60">
        <f>MATCH($AJ$3,'Cat-4'!$1:$1,0)</f>
        <v>144</v>
      </c>
      <c r="AK428" s="60">
        <f>INDEX('Cat-4'!$1:$1048576,Working!AG428,Working!AJ428)</f>
        <v>95.4</v>
      </c>
      <c r="AL428" s="146">
        <f t="shared" si="454"/>
        <v>0.97645854657113618</v>
      </c>
      <c r="AM428" s="152">
        <f t="shared" si="455"/>
        <v>0.97645854657113618</v>
      </c>
      <c r="AN428" s="146">
        <f t="shared" si="402"/>
        <v>10.4</v>
      </c>
      <c r="AO428" s="169">
        <f>INDEX('EL&amp;SV'!$C$4:$G$50,MATCH(AF428,'EL&amp;SV'!$G$4:$G$50,0),MATCH(IF(P428&gt;5000000,"A",IF(N428&gt;2000000,"B",IF(N428&gt;500000,"C","D"))),'EL&amp;SV'!$C$4:$G$4,0))</f>
        <v>8</v>
      </c>
      <c r="AP428" s="171">
        <f>INDEX('EL&amp;SV'!$G$4:$K$50,MATCH(AF428,'EL&amp;SV'!$G$4:$G$50,0),MATCH(IF(N428&gt;5000000,"A",IF(N428&gt;2000000,"B",IF(N428&gt;500000,"C","D"))),'EL&amp;SV'!$G$4:$K$4,0))</f>
        <v>0.9</v>
      </c>
      <c r="AQ428" s="153">
        <f t="shared" si="456"/>
        <v>204079.83623336747</v>
      </c>
      <c r="AR428" s="153">
        <f t="shared" si="457"/>
        <v>183671.85261003074</v>
      </c>
      <c r="AS428" s="153">
        <f t="shared" si="458"/>
        <v>20407.983623336739</v>
      </c>
      <c r="AT428" s="60">
        <v>0.75</v>
      </c>
      <c r="AU428" s="153">
        <f t="shared" si="459"/>
        <v>15305.987717502554</v>
      </c>
      <c r="AV428" s="153">
        <f t="shared" si="460"/>
        <v>20407.983623336742</v>
      </c>
    </row>
    <row r="429" spans="1:48" x14ac:dyDescent="0.2">
      <c r="A429" s="82">
        <v>425</v>
      </c>
      <c r="B429" s="82" t="s">
        <v>1410</v>
      </c>
      <c r="C429" s="83"/>
      <c r="D429" s="84" t="s">
        <v>112</v>
      </c>
      <c r="E429" s="85" t="s">
        <v>999</v>
      </c>
      <c r="F429" s="86">
        <v>41529</v>
      </c>
      <c r="G429" s="86" t="s">
        <v>1349</v>
      </c>
      <c r="H429" s="89"/>
      <c r="I429" s="89">
        <v>6.3936765263557072E-2</v>
      </c>
      <c r="J429" s="84"/>
      <c r="K429" s="84"/>
      <c r="L429" s="87">
        <v>204300</v>
      </c>
      <c r="M429" s="87"/>
      <c r="N429" s="87">
        <v>204300</v>
      </c>
      <c r="O429" s="84">
        <v>109842.23339333301</v>
      </c>
      <c r="P429" s="84">
        <v>13062.28114334471</v>
      </c>
      <c r="Q429" s="84">
        <f t="shared" si="400"/>
        <v>122904.51453667771</v>
      </c>
      <c r="R429" s="84">
        <v>81395.485463322286</v>
      </c>
      <c r="S429" s="87">
        <f t="shared" si="401"/>
        <v>94457.766606666992</v>
      </c>
      <c r="T429" s="150">
        <v>15</v>
      </c>
      <c r="U429" s="69">
        <v>365</v>
      </c>
      <c r="V429" s="70"/>
      <c r="W429" s="71">
        <v>-1.9205479452054792</v>
      </c>
      <c r="X429" s="76">
        <f t="shared" si="453"/>
        <v>41518</v>
      </c>
      <c r="AF429" s="132" t="s">
        <v>2732</v>
      </c>
      <c r="AG429" s="60">
        <f>MATCH(AF429,'Cat-4'!$A:$A,0)</f>
        <v>652</v>
      </c>
      <c r="AH429" s="60">
        <f>MATCH(X429,'Cat-4'!$1:$1,0)</f>
        <v>21</v>
      </c>
      <c r="AI429" s="60">
        <f>INDEX('Cat-4'!$1:$1048576,Working!AG429,Working!AH429)</f>
        <v>97.7</v>
      </c>
      <c r="AJ429" s="60">
        <f>MATCH($AJ$3,'Cat-4'!$1:$1,0)</f>
        <v>144</v>
      </c>
      <c r="AK429" s="60">
        <f>INDEX('Cat-4'!$1:$1048576,Working!AG429,Working!AJ429)</f>
        <v>95.4</v>
      </c>
      <c r="AL429" s="146">
        <f t="shared" si="454"/>
        <v>0.97645854657113618</v>
      </c>
      <c r="AM429" s="152">
        <f t="shared" si="455"/>
        <v>0.97645854657113618</v>
      </c>
      <c r="AN429" s="146">
        <f t="shared" si="402"/>
        <v>10.425000000000001</v>
      </c>
      <c r="AO429" s="169">
        <f>INDEX('EL&amp;SV'!$C$4:$G$50,MATCH(AF429,'EL&amp;SV'!$G$4:$G$50,0),MATCH(IF(P429&gt;5000000,"A",IF(N429&gt;2000000,"B",IF(N429&gt;500000,"C","D"))),'EL&amp;SV'!$C$4:$G$4,0))</f>
        <v>8</v>
      </c>
      <c r="AP429" s="171">
        <f>INDEX('EL&amp;SV'!$G$4:$K$50,MATCH(AF429,'EL&amp;SV'!$G$4:$G$50,0),MATCH(IF(N429&gt;5000000,"A",IF(N429&gt;2000000,"B",IF(N429&gt;500000,"C","D"))),'EL&amp;SV'!$G$4:$K$4,0))</f>
        <v>0.9</v>
      </c>
      <c r="AQ429" s="153">
        <f t="shared" si="456"/>
        <v>199490.48106448312</v>
      </c>
      <c r="AR429" s="153">
        <f t="shared" si="457"/>
        <v>179541.4329580348</v>
      </c>
      <c r="AS429" s="153">
        <f t="shared" si="458"/>
        <v>19949.048106448317</v>
      </c>
      <c r="AT429" s="60">
        <v>0.75</v>
      </c>
      <c r="AU429" s="153">
        <f t="shared" si="459"/>
        <v>14961.786079836238</v>
      </c>
      <c r="AV429" s="153">
        <f t="shared" si="460"/>
        <v>19949.048106448306</v>
      </c>
    </row>
    <row r="430" spans="1:48" x14ac:dyDescent="0.2">
      <c r="A430" s="82">
        <v>426</v>
      </c>
      <c r="B430" s="82" t="s">
        <v>1410</v>
      </c>
      <c r="C430" s="83"/>
      <c r="D430" s="84" t="s">
        <v>112</v>
      </c>
      <c r="E430" s="85" t="s">
        <v>1227</v>
      </c>
      <c r="F430" s="86">
        <v>44583</v>
      </c>
      <c r="G430" s="86" t="s">
        <v>38</v>
      </c>
      <c r="H430" s="89"/>
      <c r="I430" s="89">
        <v>9.5000000000000001E-2</v>
      </c>
      <c r="J430" s="84"/>
      <c r="K430" s="84"/>
      <c r="L430" s="87">
        <v>203486.52</v>
      </c>
      <c r="M430" s="87"/>
      <c r="N430" s="87">
        <v>203486.52</v>
      </c>
      <c r="O430" s="84">
        <v>3654.3949002739723</v>
      </c>
      <c r="P430" s="84">
        <v>19331.219399999998</v>
      </c>
      <c r="Q430" s="84">
        <f t="shared" si="400"/>
        <v>22985.61430027397</v>
      </c>
      <c r="R430" s="84">
        <v>180500.90569972602</v>
      </c>
      <c r="S430" s="87">
        <f t="shared" si="401"/>
        <v>199832.12509972602</v>
      </c>
      <c r="T430" s="150">
        <v>10</v>
      </c>
      <c r="U430" s="69">
        <v>365</v>
      </c>
      <c r="V430" s="70"/>
      <c r="W430" s="71">
        <v>-1.9726027397260282</v>
      </c>
      <c r="X430" s="76">
        <f t="shared" si="453"/>
        <v>44562</v>
      </c>
      <c r="AF430" s="132" t="s">
        <v>2716</v>
      </c>
      <c r="AG430" s="60">
        <f>MATCH(AF430,'Cat-4'!$A:$A,0)</f>
        <v>644</v>
      </c>
      <c r="AH430" s="60">
        <f>MATCH(X430,'Cat-4'!$1:$1,0)</f>
        <v>121</v>
      </c>
      <c r="AI430" s="60">
        <f>INDEX('Cat-4'!$1:$1048576,Working!AG430,Working!AH430)</f>
        <v>134.80000000000001</v>
      </c>
      <c r="AJ430" s="60">
        <f>MATCH($AJ$3,'Cat-4'!$1:$1,0)</f>
        <v>144</v>
      </c>
      <c r="AK430" s="60">
        <f>INDEX('Cat-4'!$1:$1048576,Working!AG430,Working!AJ430)</f>
        <v>135.1</v>
      </c>
      <c r="AL430" s="146">
        <f t="shared" si="454"/>
        <v>1.0022255192878338</v>
      </c>
      <c r="AM430" s="152">
        <f t="shared" si="455"/>
        <v>1.0022255192878338</v>
      </c>
      <c r="AN430" s="146">
        <f t="shared" si="402"/>
        <v>2.0638888888888891</v>
      </c>
      <c r="AO430" s="169">
        <f>INDEX('EL&amp;SV'!$C$4:$G$50,MATCH(AF430,'EL&amp;SV'!$G$4:$G$50,0),MATCH(IF(P430&gt;5000000,"A",IF(N430&gt;2000000,"B",IF(N430&gt;500000,"C","D"))),'EL&amp;SV'!$C$4:$G$4,0))</f>
        <v>5</v>
      </c>
      <c r="AP430" s="171">
        <f>INDEX('EL&amp;SV'!$G$4:$K$50,MATCH(AF430,'EL&amp;SV'!$G$4:$G$50,0),MATCH(IF(N430&gt;5000000,"A",IF(N430&gt;2000000,"B",IF(N430&gt;500000,"C","D"))),'EL&amp;SV'!$G$4:$K$4,0))</f>
        <v>1</v>
      </c>
      <c r="AQ430" s="153">
        <f t="shared" si="456"/>
        <v>203939.38317507415</v>
      </c>
      <c r="AR430" s="153">
        <f t="shared" si="457"/>
        <v>84181.645388377845</v>
      </c>
      <c r="AS430" s="153">
        <f t="shared" si="458"/>
        <v>119757.73778669631</v>
      </c>
      <c r="AT430" s="60">
        <v>0.75</v>
      </c>
      <c r="AU430" s="153">
        <f t="shared" si="459"/>
        <v>89818.303340022234</v>
      </c>
      <c r="AV430" s="153">
        <f t="shared" si="460"/>
        <v>89818.303340022234</v>
      </c>
    </row>
    <row r="431" spans="1:48" x14ac:dyDescent="0.2">
      <c r="A431" s="82">
        <v>427</v>
      </c>
      <c r="B431" s="82" t="s">
        <v>1410</v>
      </c>
      <c r="C431" s="83"/>
      <c r="D431" s="84" t="s">
        <v>112</v>
      </c>
      <c r="E431" s="85" t="s">
        <v>1190</v>
      </c>
      <c r="F431" s="86">
        <v>44095</v>
      </c>
      <c r="G431" s="86" t="s">
        <v>37</v>
      </c>
      <c r="H431" s="89"/>
      <c r="I431" s="89">
        <v>0.2</v>
      </c>
      <c r="J431" s="84"/>
      <c r="K431" s="84"/>
      <c r="L431" s="87">
        <v>200600</v>
      </c>
      <c r="M431" s="87"/>
      <c r="N431" s="87">
        <v>200600</v>
      </c>
      <c r="O431" s="84">
        <v>61224.219178082189</v>
      </c>
      <c r="P431" s="84">
        <v>40120</v>
      </c>
      <c r="Q431" s="84">
        <f t="shared" si="400"/>
        <v>101344.21917808219</v>
      </c>
      <c r="R431" s="84">
        <v>99255.780821917811</v>
      </c>
      <c r="S431" s="87">
        <f t="shared" si="401"/>
        <v>139375.78082191781</v>
      </c>
      <c r="T431" s="150">
        <v>5</v>
      </c>
      <c r="U431" s="69">
        <v>365</v>
      </c>
      <c r="V431" s="70"/>
      <c r="W431" s="71">
        <v>-1.8931506849315074</v>
      </c>
      <c r="X431" s="76">
        <f t="shared" si="453"/>
        <v>44075</v>
      </c>
      <c r="AF431" s="132" t="s">
        <v>2722</v>
      </c>
      <c r="AG431" s="60">
        <f>MATCH(AF431,'Cat-4'!$A:$A,0)</f>
        <v>647</v>
      </c>
      <c r="AH431" s="60">
        <f>MATCH(X431,'Cat-4'!$1:$1,0)</f>
        <v>105</v>
      </c>
      <c r="AI431" s="60">
        <f>INDEX('Cat-4'!$1:$1048576,Working!AG431,Working!AH431)</f>
        <v>94.5</v>
      </c>
      <c r="AJ431" s="60">
        <f>MATCH($AJ$3,'Cat-4'!$1:$1,0)</f>
        <v>144</v>
      </c>
      <c r="AK431" s="60">
        <f>INDEX('Cat-4'!$1:$1048576,Working!AG431,Working!AJ431)</f>
        <v>94.2</v>
      </c>
      <c r="AL431" s="146">
        <f t="shared" si="454"/>
        <v>0.99682539682539684</v>
      </c>
      <c r="AM431" s="152">
        <f t="shared" si="455"/>
        <v>0.99682539682539684</v>
      </c>
      <c r="AN431" s="146">
        <f t="shared" si="402"/>
        <v>3.4</v>
      </c>
      <c r="AO431" s="169">
        <f>INDEX('EL&amp;SV'!$C$4:$G$50,MATCH(AF431,'EL&amp;SV'!$G$4:$G$50,0),MATCH(IF(P431&gt;5000000,"A",IF(N431&gt;2000000,"B",IF(N431&gt;500000,"C","D"))),'EL&amp;SV'!$C$4:$G$4,0))</f>
        <v>5</v>
      </c>
      <c r="AP431" s="171">
        <f>INDEX('EL&amp;SV'!$G$4:$K$50,MATCH(AF431,'EL&amp;SV'!$G$4:$G$50,0),MATCH(IF(N431&gt;5000000,"A",IF(N431&gt;2000000,"B",IF(N431&gt;500000,"C","D"))),'EL&amp;SV'!$G$4:$K$4,0))</f>
        <v>1</v>
      </c>
      <c r="AQ431" s="153">
        <f t="shared" si="456"/>
        <v>199963.17460317462</v>
      </c>
      <c r="AR431" s="153">
        <f t="shared" si="457"/>
        <v>135974.95873015875</v>
      </c>
      <c r="AS431" s="153">
        <f t="shared" si="458"/>
        <v>63988.21587301587</v>
      </c>
      <c r="AT431" s="60">
        <v>0.75</v>
      </c>
      <c r="AU431" s="153">
        <f t="shared" si="459"/>
        <v>47991.161904761902</v>
      </c>
      <c r="AV431" s="153">
        <f t="shared" si="460"/>
        <v>47991.161904761902</v>
      </c>
    </row>
    <row r="432" spans="1:48" x14ac:dyDescent="0.2">
      <c r="A432" s="82">
        <v>428</v>
      </c>
      <c r="B432" s="82" t="s">
        <v>1410</v>
      </c>
      <c r="C432" s="83"/>
      <c r="D432" s="84" t="s">
        <v>112</v>
      </c>
      <c r="E432" s="85" t="s">
        <v>639</v>
      </c>
      <c r="F432" s="86">
        <v>41000</v>
      </c>
      <c r="G432" s="86" t="s">
        <v>1350</v>
      </c>
      <c r="H432" s="89"/>
      <c r="I432" s="89">
        <v>0.62739205479452054</v>
      </c>
      <c r="J432" s="84"/>
      <c r="K432" s="84"/>
      <c r="L432" s="87">
        <v>198450</v>
      </c>
      <c r="M432" s="87"/>
      <c r="N432" s="87">
        <v>198450</v>
      </c>
      <c r="O432" s="84">
        <v>198450</v>
      </c>
      <c r="P432" s="84">
        <v>0</v>
      </c>
      <c r="Q432" s="84">
        <f t="shared" si="400"/>
        <v>198450</v>
      </c>
      <c r="R432" s="84">
        <v>0</v>
      </c>
      <c r="S432" s="87">
        <f t="shared" si="401"/>
        <v>0</v>
      </c>
      <c r="T432" s="150">
        <v>3</v>
      </c>
      <c r="U432" s="69">
        <v>365</v>
      </c>
      <c r="V432" s="70"/>
      <c r="W432" s="71">
        <v>-1.8931506849315074</v>
      </c>
      <c r="X432" s="76">
        <f t="shared" si="453"/>
        <v>41000</v>
      </c>
      <c r="AF432" s="132" t="s">
        <v>2716</v>
      </c>
      <c r="AG432" s="60">
        <f>MATCH(AF432,'Cat-4'!$A:$A,0)</f>
        <v>644</v>
      </c>
      <c r="AH432" s="60">
        <f>MATCH(X432,'Cat-4'!$1:$1,0)</f>
        <v>4</v>
      </c>
      <c r="AI432" s="60">
        <f>INDEX('Cat-4'!$1:$1048576,Working!AG432,Working!AH432)</f>
        <v>95.5</v>
      </c>
      <c r="AJ432" s="60">
        <f>MATCH($AJ$3,'Cat-4'!$1:$1,0)</f>
        <v>144</v>
      </c>
      <c r="AK432" s="60">
        <f>INDEX('Cat-4'!$1:$1048576,Working!AG432,Working!AJ432)</f>
        <v>135.1</v>
      </c>
      <c r="AL432" s="146">
        <f t="shared" si="454"/>
        <v>1.4146596858638742</v>
      </c>
      <c r="AM432" s="152">
        <f t="shared" si="455"/>
        <v>1.4146596858638742</v>
      </c>
      <c r="AN432" s="146">
        <f t="shared" si="402"/>
        <v>11.872222222222222</v>
      </c>
      <c r="AO432" s="169">
        <f>INDEX('EL&amp;SV'!$C$4:$G$50,MATCH(AF432,'EL&amp;SV'!$G$4:$G$50,0),MATCH(IF(P432&gt;5000000,"A",IF(N432&gt;2000000,"B",IF(N432&gt;500000,"C","D"))),'EL&amp;SV'!$C$4:$G$4,0))</f>
        <v>5</v>
      </c>
      <c r="AP432" s="171">
        <f>INDEX('EL&amp;SV'!$G$4:$K$50,MATCH(AF432,'EL&amp;SV'!$G$4:$G$50,0),MATCH(IF(N432&gt;5000000,"A",IF(N432&gt;2000000,"B",IF(N432&gt;500000,"C","D"))),'EL&amp;SV'!$G$4:$K$4,0))</f>
        <v>1</v>
      </c>
      <c r="AQ432" s="153">
        <f t="shared" si="456"/>
        <v>280739.21465968585</v>
      </c>
      <c r="AR432" s="153">
        <f t="shared" si="457"/>
        <v>280739.21465968585</v>
      </c>
      <c r="AS432" s="153">
        <f t="shared" si="458"/>
        <v>0</v>
      </c>
      <c r="AT432" s="60">
        <v>0.75</v>
      </c>
      <c r="AU432" s="153">
        <f t="shared" si="459"/>
        <v>0</v>
      </c>
      <c r="AV432" s="153">
        <f t="shared" si="460"/>
        <v>0</v>
      </c>
    </row>
    <row r="433" spans="1:48" x14ac:dyDescent="0.2">
      <c r="A433" s="82">
        <v>429</v>
      </c>
      <c r="B433" s="82" t="s">
        <v>1410</v>
      </c>
      <c r="C433" s="83"/>
      <c r="D433" s="84" t="s">
        <v>112</v>
      </c>
      <c r="E433" s="85" t="s">
        <v>588</v>
      </c>
      <c r="F433" s="86">
        <v>41447</v>
      </c>
      <c r="G433" s="86" t="s">
        <v>1349</v>
      </c>
      <c r="H433" s="89"/>
      <c r="I433" s="89">
        <v>0.37053657635467974</v>
      </c>
      <c r="J433" s="84"/>
      <c r="K433" s="84"/>
      <c r="L433" s="87">
        <v>197906.79</v>
      </c>
      <c r="M433" s="87"/>
      <c r="N433" s="87">
        <v>197906.79</v>
      </c>
      <c r="O433" s="84">
        <v>188011.45050000001</v>
      </c>
      <c r="P433" s="84">
        <v>0</v>
      </c>
      <c r="Q433" s="84">
        <f t="shared" si="400"/>
        <v>188011.45050000001</v>
      </c>
      <c r="R433" s="84">
        <v>9895.3395000000019</v>
      </c>
      <c r="S433" s="87">
        <f t="shared" si="401"/>
        <v>9895.3395000000019</v>
      </c>
      <c r="T433" s="150">
        <v>3</v>
      </c>
      <c r="U433" s="69">
        <v>365</v>
      </c>
      <c r="V433" s="70"/>
      <c r="W433" s="71">
        <v>-1.8931506849315074</v>
      </c>
      <c r="X433" s="76">
        <f t="shared" si="453"/>
        <v>41426</v>
      </c>
      <c r="AF433" s="132" t="s">
        <v>2722</v>
      </c>
      <c r="AG433" s="60">
        <f>MATCH(AF433,'Cat-4'!$A:$A,0)</f>
        <v>647</v>
      </c>
      <c r="AH433" s="60">
        <f>MATCH(X433,'Cat-4'!$1:$1,0)</f>
        <v>18</v>
      </c>
      <c r="AI433" s="60">
        <f>INDEX('Cat-4'!$1:$1048576,Working!AG433,Working!AH433)</f>
        <v>97.6</v>
      </c>
      <c r="AJ433" s="60">
        <f>MATCH($AJ$3,'Cat-4'!$1:$1,0)</f>
        <v>144</v>
      </c>
      <c r="AK433" s="60">
        <f>INDEX('Cat-4'!$1:$1048576,Working!AG433,Working!AJ433)</f>
        <v>94.2</v>
      </c>
      <c r="AL433" s="146">
        <f t="shared" si="454"/>
        <v>0.96516393442622961</v>
      </c>
      <c r="AM433" s="152">
        <f t="shared" si="455"/>
        <v>0.96516393442622961</v>
      </c>
      <c r="AN433" s="146">
        <f t="shared" si="402"/>
        <v>10.647222222222222</v>
      </c>
      <c r="AO433" s="169">
        <f>INDEX('EL&amp;SV'!$C$4:$G$50,MATCH(AF433,'EL&amp;SV'!$G$4:$G$50,0),MATCH(IF(P433&gt;5000000,"A",IF(N433&gt;2000000,"B",IF(N433&gt;500000,"C","D"))),'EL&amp;SV'!$C$4:$G$4,0))</f>
        <v>5</v>
      </c>
      <c r="AP433" s="171">
        <f>INDEX('EL&amp;SV'!$G$4:$K$50,MATCH(AF433,'EL&amp;SV'!$G$4:$G$50,0),MATCH(IF(N433&gt;5000000,"A",IF(N433&gt;2000000,"B",IF(N433&gt;500000,"C","D"))),'EL&amp;SV'!$G$4:$K$4,0))</f>
        <v>1</v>
      </c>
      <c r="AQ433" s="153">
        <f t="shared" si="456"/>
        <v>191012.4960860656</v>
      </c>
      <c r="AR433" s="153">
        <f t="shared" si="457"/>
        <v>191012.49608606563</v>
      </c>
      <c r="AS433" s="153">
        <f t="shared" si="458"/>
        <v>0</v>
      </c>
      <c r="AT433" s="60">
        <v>0.75</v>
      </c>
      <c r="AU433" s="153">
        <f t="shared" si="459"/>
        <v>0</v>
      </c>
      <c r="AV433" s="153">
        <f t="shared" si="460"/>
        <v>0</v>
      </c>
    </row>
    <row r="434" spans="1:48" x14ac:dyDescent="0.2">
      <c r="A434" s="82">
        <v>430</v>
      </c>
      <c r="B434" s="82" t="s">
        <v>1410</v>
      </c>
      <c r="C434" s="83"/>
      <c r="D434" s="84" t="s">
        <v>1068</v>
      </c>
      <c r="E434" s="85" t="s">
        <v>1319</v>
      </c>
      <c r="F434" s="86">
        <v>44884</v>
      </c>
      <c r="G434" s="86" t="s">
        <v>39</v>
      </c>
      <c r="H434" s="89"/>
      <c r="I434" s="89">
        <v>0.31666666666666665</v>
      </c>
      <c r="J434" s="84"/>
      <c r="K434" s="84"/>
      <c r="L434" s="87">
        <v>0</v>
      </c>
      <c r="M434" s="87">
        <v>194700</v>
      </c>
      <c r="N434" s="87">
        <v>194700</v>
      </c>
      <c r="O434" s="84"/>
      <c r="P434" s="84">
        <v>22466.068493150684</v>
      </c>
      <c r="Q434" s="84">
        <f t="shared" si="400"/>
        <v>22466.068493150684</v>
      </c>
      <c r="R434" s="84">
        <v>172233.9315068493</v>
      </c>
      <c r="S434" s="87">
        <f t="shared" si="401"/>
        <v>0</v>
      </c>
      <c r="T434" s="150">
        <v>3</v>
      </c>
      <c r="U434" s="69">
        <v>365</v>
      </c>
      <c r="V434" s="70"/>
      <c r="W434" s="71">
        <v>-1.8657534246575338</v>
      </c>
      <c r="X434" s="76">
        <f t="shared" si="453"/>
        <v>44866</v>
      </c>
      <c r="AF434" s="132" t="s">
        <v>2716</v>
      </c>
      <c r="AG434" s="60">
        <f>MATCH(AF434,'Cat-4'!$A:$A,0)</f>
        <v>644</v>
      </c>
      <c r="AH434" s="60">
        <f>MATCH(X434,'Cat-4'!$1:$1,0)</f>
        <v>131</v>
      </c>
      <c r="AI434" s="60">
        <f>INDEX('Cat-4'!$1:$1048576,Working!AG434,Working!AH434)</f>
        <v>134.9</v>
      </c>
      <c r="AJ434" s="60">
        <f>MATCH($AJ$3,'Cat-4'!$1:$1,0)</f>
        <v>144</v>
      </c>
      <c r="AK434" s="60">
        <f>INDEX('Cat-4'!$1:$1048576,Working!AG434,Working!AJ434)</f>
        <v>135.1</v>
      </c>
      <c r="AL434" s="146">
        <f t="shared" si="454"/>
        <v>1.0014825796886582</v>
      </c>
      <c r="AM434" s="152">
        <f t="shared" si="455"/>
        <v>1.0014825796886582</v>
      </c>
      <c r="AN434" s="146">
        <f t="shared" si="402"/>
        <v>1.2388888888888889</v>
      </c>
      <c r="AO434" s="169">
        <f>INDEX('EL&amp;SV'!$C$4:$G$50,MATCH(AF434,'EL&amp;SV'!$G$4:$G$50,0),MATCH(IF(P434&gt;5000000,"A",IF(N434&gt;2000000,"B",IF(N434&gt;500000,"C","D"))),'EL&amp;SV'!$C$4:$G$4,0))</f>
        <v>5</v>
      </c>
      <c r="AP434" s="171">
        <f>INDEX('EL&amp;SV'!$G$4:$K$50,MATCH(AF434,'EL&amp;SV'!$G$4:$G$50,0),MATCH(IF(N434&gt;5000000,"A",IF(N434&gt;2000000,"B",IF(N434&gt;500000,"C","D"))),'EL&amp;SV'!$G$4:$K$4,0))</f>
        <v>1</v>
      </c>
      <c r="AQ434" s="153">
        <f t="shared" si="456"/>
        <v>194988.65826538173</v>
      </c>
      <c r="AR434" s="153">
        <f t="shared" si="457"/>
        <v>48313.856436866809</v>
      </c>
      <c r="AS434" s="153">
        <f t="shared" si="458"/>
        <v>146674.80182851493</v>
      </c>
      <c r="AT434" s="60">
        <v>0.75</v>
      </c>
      <c r="AU434" s="153">
        <f t="shared" si="459"/>
        <v>110006.1013713862</v>
      </c>
      <c r="AV434" s="153">
        <f t="shared" si="460"/>
        <v>110006.1013713862</v>
      </c>
    </row>
    <row r="435" spans="1:48" x14ac:dyDescent="0.2">
      <c r="A435" s="82">
        <v>431</v>
      </c>
      <c r="B435" s="82" t="s">
        <v>1410</v>
      </c>
      <c r="C435" s="83"/>
      <c r="D435" s="84" t="s">
        <v>112</v>
      </c>
      <c r="E435" s="85" t="s">
        <v>483</v>
      </c>
      <c r="F435" s="86">
        <v>39510</v>
      </c>
      <c r="G435" s="86" t="s">
        <v>1347</v>
      </c>
      <c r="H435" s="89"/>
      <c r="I435" s="89">
        <v>0</v>
      </c>
      <c r="J435" s="84"/>
      <c r="K435" s="84"/>
      <c r="L435" s="87">
        <v>192400</v>
      </c>
      <c r="M435" s="87"/>
      <c r="N435" s="87">
        <v>192400</v>
      </c>
      <c r="O435" s="84">
        <v>182780</v>
      </c>
      <c r="P435" s="84">
        <v>0</v>
      </c>
      <c r="Q435" s="84">
        <f t="shared" si="400"/>
        <v>182780</v>
      </c>
      <c r="R435" s="84">
        <v>9620</v>
      </c>
      <c r="S435" s="87">
        <f t="shared" si="401"/>
        <v>9620</v>
      </c>
      <c r="T435" s="150">
        <v>6</v>
      </c>
      <c r="U435" s="69">
        <v>365</v>
      </c>
      <c r="V435" s="70"/>
      <c r="W435" s="71">
        <v>-1.8657534246575338</v>
      </c>
      <c r="X435" s="76">
        <f t="shared" si="453"/>
        <v>39508</v>
      </c>
      <c r="Y435" s="138" t="s">
        <v>4253</v>
      </c>
      <c r="Z435" s="60">
        <f>MATCH(Y435,'Cat-3'!$A:$A,0)</f>
        <v>757</v>
      </c>
      <c r="AA435" s="60">
        <f>MATCH(X435,'Cat-3'!$1:$1,0)</f>
        <v>42</v>
      </c>
      <c r="AB435" s="60">
        <f>INDEX('Cat-3'!$1:$1048576,Working!Z435,Working!AA435)</f>
        <v>98.7</v>
      </c>
      <c r="AC435" s="60">
        <f>MATCH($AC$3,'Cat-3'!$1:$1,0)</f>
        <v>90</v>
      </c>
      <c r="AD435" s="60">
        <f>INDEX('Cat-3'!$1:$1048576,Working!Z435,Working!AC435)</f>
        <v>93.3</v>
      </c>
      <c r="AE435" s="146">
        <f>AD435/AB435</f>
        <v>0.94528875379939203</v>
      </c>
      <c r="AF435" s="132" t="s">
        <v>2722</v>
      </c>
      <c r="AG435" s="60">
        <f>MATCH(AF435,'Cat-4'!$A:$A,0)</f>
        <v>647</v>
      </c>
      <c r="AH435" s="60">
        <f>MATCH($AH$3,'Cat-4'!$1:$1,0)</f>
        <v>4</v>
      </c>
      <c r="AI435" s="60">
        <f>INDEX('Cat-4'!$1:$1048576,Working!AG435,Working!AH435)</f>
        <v>100.5</v>
      </c>
      <c r="AJ435" s="60">
        <f>MATCH($AJ$3,'Cat-4'!$1:$1,0)</f>
        <v>144</v>
      </c>
      <c r="AK435" s="60">
        <f>INDEX('Cat-4'!$1:$1048576,Working!AG435,Working!AJ435)</f>
        <v>94.2</v>
      </c>
      <c r="AL435" s="146">
        <f>AK435/AI435</f>
        <v>0.93731343283582091</v>
      </c>
      <c r="AM435" s="146">
        <f>AL435*AE435</f>
        <v>0.88603184684480329</v>
      </c>
      <c r="AN435" s="146">
        <f t="shared" si="402"/>
        <v>15.95</v>
      </c>
      <c r="AO435" s="169">
        <f>INDEX('EL&amp;SV'!$C$4:$G$50,MATCH(AF435,'EL&amp;SV'!$G$4:$G$50,0),MATCH(IF(P435&gt;5000000,"A",IF(N435&gt;2000000,"B",IF(N435&gt;500000,"C","D"))),'EL&amp;SV'!$C$4:$G$4,0))</f>
        <v>5</v>
      </c>
      <c r="AP435" s="171">
        <f>INDEX('EL&amp;SV'!$G$4:$K$50,MATCH(AF435,'EL&amp;SV'!$G$4:$G$50,0),MATCH(IF(N435&gt;5000000,"A",IF(N435&gt;2000000,"B",IF(N435&gt;500000,"C","D"))),'EL&amp;SV'!$G$4:$K$4,0))</f>
        <v>1</v>
      </c>
      <c r="AQ435" s="153">
        <f t="shared" si="456"/>
        <v>170472.52733294017</v>
      </c>
      <c r="AR435" s="153">
        <f t="shared" si="457"/>
        <v>170472.5273329402</v>
      </c>
      <c r="AS435" s="153">
        <f t="shared" si="458"/>
        <v>0</v>
      </c>
      <c r="AT435" s="60">
        <v>0.75</v>
      </c>
      <c r="AU435" s="153">
        <f t="shared" si="459"/>
        <v>0</v>
      </c>
      <c r="AV435" s="153">
        <f t="shared" si="460"/>
        <v>0</v>
      </c>
    </row>
    <row r="436" spans="1:48" x14ac:dyDescent="0.2">
      <c r="A436" s="82">
        <v>432</v>
      </c>
      <c r="B436" s="82" t="s">
        <v>1410</v>
      </c>
      <c r="C436" s="83"/>
      <c r="D436" s="84" t="s">
        <v>112</v>
      </c>
      <c r="E436" s="85"/>
      <c r="F436" s="86">
        <v>42014</v>
      </c>
      <c r="G436" s="86" t="s">
        <v>23</v>
      </c>
      <c r="H436" s="89"/>
      <c r="I436" s="89">
        <v>9.5000000000000001E-2</v>
      </c>
      <c r="J436" s="84"/>
      <c r="K436" s="84"/>
      <c r="L436" s="87">
        <v>191801.56</v>
      </c>
      <c r="M436" s="87"/>
      <c r="N436" s="87">
        <v>191801.56</v>
      </c>
      <c r="O436" s="84">
        <v>131591.6346717808</v>
      </c>
      <c r="P436" s="84">
        <v>18221.1482</v>
      </c>
      <c r="Q436" s="84">
        <f t="shared" si="400"/>
        <v>149812.7828717808</v>
      </c>
      <c r="R436" s="84">
        <v>41988.777128219197</v>
      </c>
      <c r="S436" s="87">
        <f t="shared" si="401"/>
        <v>60209.925328219193</v>
      </c>
      <c r="T436" s="150">
        <v>10</v>
      </c>
      <c r="U436" s="69">
        <v>365</v>
      </c>
      <c r="V436" s="70"/>
      <c r="W436" s="71">
        <v>-1.8794520547945197</v>
      </c>
      <c r="X436" s="76">
        <f t="shared" si="453"/>
        <v>42005</v>
      </c>
      <c r="AF436" s="132" t="s">
        <v>3114</v>
      </c>
      <c r="AG436" s="60">
        <f>MATCH(AF436,'Cat-4'!$A:$A,0)</f>
        <v>844</v>
      </c>
      <c r="AH436" s="60">
        <f>MATCH(X436,'Cat-4'!$1:$1,0)</f>
        <v>37</v>
      </c>
      <c r="AI436" s="60">
        <f>INDEX('Cat-4'!$1:$1048576,Working!AG436,Working!AH436)</f>
        <v>117.7</v>
      </c>
      <c r="AJ436" s="60">
        <f>MATCH($AJ$3,'Cat-4'!$1:$1,0)</f>
        <v>144</v>
      </c>
      <c r="AK436" s="60">
        <f>INDEX('Cat-4'!$1:$1048576,Working!AG436,Working!AJ436)</f>
        <v>160.30000000000001</v>
      </c>
      <c r="AL436" s="146">
        <f t="shared" ref="AL436:AL446" si="461">AK436/AI436</f>
        <v>1.3619371282922685</v>
      </c>
      <c r="AM436" s="152">
        <f t="shared" ref="AM436:AM446" si="462">AL436</f>
        <v>1.3619371282922685</v>
      </c>
      <c r="AN436" s="146">
        <f t="shared" si="402"/>
        <v>9.0972222222222214</v>
      </c>
      <c r="AO436" s="169">
        <f>INDEX('EL&amp;SV'!$C$4:$G$50,MATCH(AF436,'EL&amp;SV'!$G$4:$G$50,0),MATCH(IF(P436&gt;5000000,"A",IF(N436&gt;2000000,"B",IF(N436&gt;500000,"C","D"))),'EL&amp;SV'!$C$4:$G$4,0))</f>
        <v>6</v>
      </c>
      <c r="AP436" s="171">
        <f>INDEX('EL&amp;SV'!$G$4:$K$50,MATCH(AF436,'EL&amp;SV'!$G$4:$G$50,0),MATCH(IF(N436&gt;5000000,"A",IF(N436&gt;2000000,"B",IF(N436&gt;500000,"C","D"))),'EL&amp;SV'!$G$4:$K$4,0))</f>
        <v>0.95</v>
      </c>
      <c r="AQ436" s="153">
        <f t="shared" si="456"/>
        <v>261221.66582837724</v>
      </c>
      <c r="AR436" s="153">
        <f t="shared" si="457"/>
        <v>248160.58253695833</v>
      </c>
      <c r="AS436" s="153">
        <f t="shared" si="458"/>
        <v>13061.083291418909</v>
      </c>
      <c r="AT436" s="60">
        <v>0.75</v>
      </c>
      <c r="AU436" s="153">
        <f t="shared" si="459"/>
        <v>9795.8124685641815</v>
      </c>
      <c r="AV436" s="153">
        <f t="shared" si="460"/>
        <v>13061.083291418874</v>
      </c>
    </row>
    <row r="437" spans="1:48" x14ac:dyDescent="0.2">
      <c r="A437" s="82">
        <v>433</v>
      </c>
      <c r="B437" s="82" t="s">
        <v>1410</v>
      </c>
      <c r="C437" s="83"/>
      <c r="D437" s="84" t="s">
        <v>112</v>
      </c>
      <c r="E437" s="85" t="s">
        <v>535</v>
      </c>
      <c r="F437" s="86">
        <v>41000</v>
      </c>
      <c r="G437" s="86" t="s">
        <v>1350</v>
      </c>
      <c r="H437" s="89"/>
      <c r="I437" s="89">
        <v>0.51699315068493146</v>
      </c>
      <c r="J437" s="84"/>
      <c r="K437" s="84"/>
      <c r="L437" s="87">
        <v>191601.28</v>
      </c>
      <c r="M437" s="87"/>
      <c r="N437" s="87">
        <v>191601.28</v>
      </c>
      <c r="O437" s="84">
        <v>182021.21600000001</v>
      </c>
      <c r="P437" s="84">
        <v>0</v>
      </c>
      <c r="Q437" s="84">
        <f t="shared" si="400"/>
        <v>182021.21600000001</v>
      </c>
      <c r="R437" s="84">
        <v>9580.0639999999839</v>
      </c>
      <c r="S437" s="87">
        <f t="shared" si="401"/>
        <v>9580.0639999999839</v>
      </c>
      <c r="T437" s="150">
        <v>3</v>
      </c>
      <c r="U437" s="69">
        <v>365</v>
      </c>
      <c r="V437" s="70"/>
      <c r="W437" s="71">
        <v>-1.8657534246575338</v>
      </c>
      <c r="X437" s="76">
        <f t="shared" si="453"/>
        <v>41000</v>
      </c>
      <c r="AF437" s="132" t="s">
        <v>2718</v>
      </c>
      <c r="AG437" s="60">
        <f>MATCH(AF437,'Cat-4'!$A:$A,0)</f>
        <v>645</v>
      </c>
      <c r="AH437" s="60">
        <f>MATCH(X437,'Cat-4'!$1:$1,0)</f>
        <v>4</v>
      </c>
      <c r="AI437" s="60">
        <f>INDEX('Cat-4'!$1:$1048576,Working!AG437,Working!AH437)</f>
        <v>100.5</v>
      </c>
      <c r="AJ437" s="60">
        <f>MATCH($AJ$3,'Cat-4'!$1:$1,0)</f>
        <v>144</v>
      </c>
      <c r="AK437" s="60">
        <f>INDEX('Cat-4'!$1:$1048576,Working!AG437,Working!AJ437)</f>
        <v>115.6</v>
      </c>
      <c r="AL437" s="146">
        <f t="shared" si="461"/>
        <v>1.1502487562189054</v>
      </c>
      <c r="AM437" s="152">
        <f t="shared" si="462"/>
        <v>1.1502487562189054</v>
      </c>
      <c r="AN437" s="146">
        <f t="shared" si="402"/>
        <v>11.872222222222222</v>
      </c>
      <c r="AO437" s="169">
        <f>INDEX('EL&amp;SV'!$C$4:$G$50,MATCH(AF437,'EL&amp;SV'!$G$4:$G$50,0),MATCH(IF(P437&gt;5000000,"A",IF(N437&gt;2000000,"B",IF(N437&gt;500000,"C","D"))),'EL&amp;SV'!$C$4:$G$4,0))</f>
        <v>5</v>
      </c>
      <c r="AP437" s="171">
        <f>INDEX('EL&amp;SV'!$G$4:$K$50,MATCH(AF437,'EL&amp;SV'!$G$4:$G$50,0),MATCH(IF(N437&gt;5000000,"A",IF(N437&gt;2000000,"B",IF(N437&gt;500000,"C","D"))),'EL&amp;SV'!$G$4:$K$4,0))</f>
        <v>1</v>
      </c>
      <c r="AQ437" s="153">
        <f t="shared" si="456"/>
        <v>220389.13400995024</v>
      </c>
      <c r="AR437" s="153">
        <f t="shared" si="457"/>
        <v>220389.13400995024</v>
      </c>
      <c r="AS437" s="153">
        <f t="shared" si="458"/>
        <v>0</v>
      </c>
      <c r="AT437" s="60">
        <v>0.75</v>
      </c>
      <c r="AU437" s="153">
        <f t="shared" si="459"/>
        <v>0</v>
      </c>
      <c r="AV437" s="153">
        <f t="shared" si="460"/>
        <v>0</v>
      </c>
    </row>
    <row r="438" spans="1:48" x14ac:dyDescent="0.2">
      <c r="A438" s="82">
        <v>434</v>
      </c>
      <c r="B438" s="82" t="s">
        <v>1410</v>
      </c>
      <c r="C438" s="83"/>
      <c r="D438" s="84" t="s">
        <v>112</v>
      </c>
      <c r="E438" s="85" t="s">
        <v>1248</v>
      </c>
      <c r="F438" s="86">
        <v>44303</v>
      </c>
      <c r="G438" s="86" t="s">
        <v>38</v>
      </c>
      <c r="H438" s="89"/>
      <c r="I438" s="89">
        <v>0.31666666666666665</v>
      </c>
      <c r="J438" s="84"/>
      <c r="K438" s="84"/>
      <c r="L438" s="87">
        <v>188800</v>
      </c>
      <c r="M438" s="87"/>
      <c r="N438" s="87">
        <v>188800</v>
      </c>
      <c r="O438" s="84">
        <v>57165.881278538815</v>
      </c>
      <c r="P438" s="84">
        <v>59786.666666666664</v>
      </c>
      <c r="Q438" s="84">
        <f t="shared" si="400"/>
        <v>116952.54794520547</v>
      </c>
      <c r="R438" s="84">
        <v>71847.452054794529</v>
      </c>
      <c r="S438" s="87">
        <f t="shared" si="401"/>
        <v>131634.11872146119</v>
      </c>
      <c r="T438" s="150">
        <v>3</v>
      </c>
      <c r="U438" s="69">
        <v>365</v>
      </c>
      <c r="V438" s="70"/>
      <c r="W438" s="71">
        <v>-1.838356164383562</v>
      </c>
      <c r="X438" s="76">
        <f t="shared" si="453"/>
        <v>44287</v>
      </c>
      <c r="AF438" s="132" t="s">
        <v>2716</v>
      </c>
      <c r="AG438" s="60">
        <f>MATCH(AF438,'Cat-4'!$A:$A,0)</f>
        <v>644</v>
      </c>
      <c r="AH438" s="60">
        <f>MATCH(X438,'Cat-4'!$1:$1,0)</f>
        <v>112</v>
      </c>
      <c r="AI438" s="60">
        <f>INDEX('Cat-4'!$1:$1048576,Working!AG438,Working!AH438)</f>
        <v>134.6</v>
      </c>
      <c r="AJ438" s="60">
        <f>MATCH($AJ$3,'Cat-4'!$1:$1,0)</f>
        <v>144</v>
      </c>
      <c r="AK438" s="60">
        <f>INDEX('Cat-4'!$1:$1048576,Working!AG438,Working!AJ438)</f>
        <v>135.1</v>
      </c>
      <c r="AL438" s="146">
        <f t="shared" si="461"/>
        <v>1.0037147102526003</v>
      </c>
      <c r="AM438" s="152">
        <f t="shared" si="462"/>
        <v>1.0037147102526003</v>
      </c>
      <c r="AN438" s="146">
        <f t="shared" si="402"/>
        <v>2.8277777777777779</v>
      </c>
      <c r="AO438" s="169">
        <f>INDEX('EL&amp;SV'!$C$4:$G$50,MATCH(AF438,'EL&amp;SV'!$G$4:$G$50,0),MATCH(IF(P438&gt;5000000,"A",IF(N438&gt;2000000,"B",IF(N438&gt;500000,"C","D"))),'EL&amp;SV'!$C$4:$G$4,0))</f>
        <v>5</v>
      </c>
      <c r="AP438" s="171">
        <f>INDEX('EL&amp;SV'!$G$4:$K$50,MATCH(AF438,'EL&amp;SV'!$G$4:$G$50,0),MATCH(IF(N438&gt;5000000,"A",IF(N438&gt;2000000,"B",IF(N438&gt;500000,"C","D"))),'EL&amp;SV'!$G$4:$K$4,0))</f>
        <v>1</v>
      </c>
      <c r="AQ438" s="153">
        <f t="shared" si="456"/>
        <v>189501.33729569093</v>
      </c>
      <c r="AR438" s="153">
        <f t="shared" si="457"/>
        <v>107173.53409278521</v>
      </c>
      <c r="AS438" s="153">
        <f t="shared" si="458"/>
        <v>82327.803202905721</v>
      </c>
      <c r="AT438" s="60">
        <v>0.75</v>
      </c>
      <c r="AU438" s="153">
        <f t="shared" si="459"/>
        <v>61745.852402179291</v>
      </c>
      <c r="AV438" s="153">
        <f t="shared" si="460"/>
        <v>61745.852402179291</v>
      </c>
    </row>
    <row r="439" spans="1:48" x14ac:dyDescent="0.2">
      <c r="A439" s="82">
        <v>435</v>
      </c>
      <c r="B439" s="82" t="s">
        <v>1410</v>
      </c>
      <c r="C439" s="83"/>
      <c r="D439" s="84" t="s">
        <v>112</v>
      </c>
      <c r="E439" s="85" t="s">
        <v>819</v>
      </c>
      <c r="F439" s="86">
        <v>41000</v>
      </c>
      <c r="G439" s="86" t="s">
        <v>1350</v>
      </c>
      <c r="H439" s="89"/>
      <c r="I439" s="89">
        <v>6.5358798735511064E-2</v>
      </c>
      <c r="J439" s="84"/>
      <c r="K439" s="84"/>
      <c r="L439" s="87">
        <v>187044</v>
      </c>
      <c r="M439" s="87"/>
      <c r="N439" s="87">
        <v>187044</v>
      </c>
      <c r="O439" s="84">
        <v>116566.94424657532</v>
      </c>
      <c r="P439" s="84">
        <v>12224.971150684931</v>
      </c>
      <c r="Q439" s="84">
        <f t="shared" si="400"/>
        <v>128791.91539726025</v>
      </c>
      <c r="R439" s="84">
        <v>58252.084602739749</v>
      </c>
      <c r="S439" s="87">
        <f t="shared" si="401"/>
        <v>70477.055753424676</v>
      </c>
      <c r="T439" s="150">
        <v>15</v>
      </c>
      <c r="U439" s="69">
        <v>365</v>
      </c>
      <c r="V439" s="70"/>
      <c r="W439" s="71">
        <v>-1.8000000000000007</v>
      </c>
      <c r="X439" s="76">
        <f t="shared" si="453"/>
        <v>41000</v>
      </c>
      <c r="AF439" s="132" t="s">
        <v>2708</v>
      </c>
      <c r="AG439" s="60">
        <f>MATCH(AF439,'Cat-4'!$A:$A,0)</f>
        <v>640</v>
      </c>
      <c r="AH439" s="60">
        <f>MATCH(X439,'Cat-4'!$1:$1,0)</f>
        <v>4</v>
      </c>
      <c r="AI439" s="60">
        <f>INDEX('Cat-4'!$1:$1048576,Working!AG439,Working!AH439)</f>
        <v>103.4</v>
      </c>
      <c r="AJ439" s="60">
        <f>MATCH($AJ$3,'Cat-4'!$1:$1,0)</f>
        <v>144</v>
      </c>
      <c r="AK439" s="60">
        <f>INDEX('Cat-4'!$1:$1048576,Working!AG439,Working!AJ439)</f>
        <v>114.8</v>
      </c>
      <c r="AL439" s="146">
        <f t="shared" si="461"/>
        <v>1.1102514506769825</v>
      </c>
      <c r="AM439" s="152">
        <f t="shared" si="462"/>
        <v>1.1102514506769825</v>
      </c>
      <c r="AN439" s="146">
        <f t="shared" si="402"/>
        <v>11.872222222222222</v>
      </c>
      <c r="AO439" s="169">
        <f>INDEX('EL&amp;SV'!$C$4:$G$50,MATCH(AF439,'EL&amp;SV'!$G$4:$G$50,0),MATCH(IF(P439&gt;5000000,"A",IF(N439&gt;2000000,"B",IF(N439&gt;500000,"C","D"))),'EL&amp;SV'!$C$4:$G$4,0))</f>
        <v>5</v>
      </c>
      <c r="AP439" s="171">
        <f>INDEX('EL&amp;SV'!$G$4:$K$50,MATCH(AF439,'EL&amp;SV'!$G$4:$G$50,0),MATCH(IF(N439&gt;5000000,"A",IF(N439&gt;2000000,"B",IF(N439&gt;500000,"C","D"))),'EL&amp;SV'!$G$4:$K$4,0))</f>
        <v>1</v>
      </c>
      <c r="AQ439" s="153">
        <f t="shared" si="456"/>
        <v>207665.87234042553</v>
      </c>
      <c r="AR439" s="153">
        <f t="shared" si="457"/>
        <v>207665.87234042556</v>
      </c>
      <c r="AS439" s="153">
        <f t="shared" si="458"/>
        <v>0</v>
      </c>
      <c r="AT439" s="60">
        <v>0.75</v>
      </c>
      <c r="AU439" s="153">
        <f t="shared" si="459"/>
        <v>0</v>
      </c>
      <c r="AV439" s="153">
        <f t="shared" si="460"/>
        <v>0</v>
      </c>
    </row>
    <row r="440" spans="1:48" x14ac:dyDescent="0.2">
      <c r="A440" s="82">
        <v>436</v>
      </c>
      <c r="B440" s="82" t="s">
        <v>1410</v>
      </c>
      <c r="C440" s="83"/>
      <c r="D440" s="84" t="s">
        <v>112</v>
      </c>
      <c r="E440" s="85" t="s">
        <v>626</v>
      </c>
      <c r="F440" s="86">
        <v>44286</v>
      </c>
      <c r="G440" s="86" t="s">
        <v>37</v>
      </c>
      <c r="H440" s="89"/>
      <c r="I440" s="89">
        <v>0.31666666666666665</v>
      </c>
      <c r="J440" s="84"/>
      <c r="K440" s="84"/>
      <c r="L440" s="87">
        <v>186204</v>
      </c>
      <c r="M440" s="87"/>
      <c r="N440" s="87">
        <v>186204</v>
      </c>
      <c r="O440" s="84">
        <v>59126.146849315068</v>
      </c>
      <c r="P440" s="84">
        <v>58964.6</v>
      </c>
      <c r="Q440" s="84">
        <f t="shared" si="400"/>
        <v>118090.74684931507</v>
      </c>
      <c r="R440" s="84">
        <v>68113.253150684934</v>
      </c>
      <c r="S440" s="87">
        <f t="shared" si="401"/>
        <v>127077.85315068494</v>
      </c>
      <c r="T440" s="150">
        <v>3</v>
      </c>
      <c r="U440" s="69">
        <v>365</v>
      </c>
      <c r="V440" s="70"/>
      <c r="W440" s="71">
        <v>-1.8000000000000007</v>
      </c>
      <c r="X440" s="76">
        <f t="shared" si="453"/>
        <v>44256</v>
      </c>
      <c r="AF440" s="132" t="s">
        <v>2720</v>
      </c>
      <c r="AG440" s="60">
        <f>MATCH(AF440,'Cat-4'!$A:$A,0)</f>
        <v>646</v>
      </c>
      <c r="AH440" s="60">
        <f>MATCH(X440,'Cat-4'!$1:$1,0)</f>
        <v>111</v>
      </c>
      <c r="AI440" s="60">
        <f>INDEX('Cat-4'!$1:$1048576,Working!AG440,Working!AH440)</f>
        <v>154.1</v>
      </c>
      <c r="AJ440" s="60">
        <f>MATCH($AJ$3,'Cat-4'!$1:$1,0)</f>
        <v>144</v>
      </c>
      <c r="AK440" s="60">
        <f>INDEX('Cat-4'!$1:$1048576,Working!AG440,Working!AJ440)</f>
        <v>154.1</v>
      </c>
      <c r="AL440" s="146">
        <f t="shared" si="461"/>
        <v>1</v>
      </c>
      <c r="AM440" s="152">
        <f t="shared" si="462"/>
        <v>1</v>
      </c>
      <c r="AN440" s="146">
        <f t="shared" si="402"/>
        <v>2.875</v>
      </c>
      <c r="AO440" s="169">
        <f>INDEX('EL&amp;SV'!$C$4:$G$50,MATCH(AF440,'EL&amp;SV'!$G$4:$G$50,0),MATCH(IF(P440&gt;5000000,"A",IF(N440&gt;2000000,"B",IF(N440&gt;500000,"C","D"))),'EL&amp;SV'!$C$4:$G$4,0))</f>
        <v>5</v>
      </c>
      <c r="AP440" s="171">
        <f>INDEX('EL&amp;SV'!$G$4:$K$50,MATCH(AF440,'EL&amp;SV'!$G$4:$G$50,0),MATCH(IF(N440&gt;5000000,"A",IF(N440&gt;2000000,"B",IF(N440&gt;500000,"C","D"))),'EL&amp;SV'!$G$4:$K$4,0))</f>
        <v>1</v>
      </c>
      <c r="AQ440" s="153">
        <f t="shared" si="456"/>
        <v>186204</v>
      </c>
      <c r="AR440" s="153">
        <f t="shared" si="457"/>
        <v>107067.3</v>
      </c>
      <c r="AS440" s="153">
        <f t="shared" si="458"/>
        <v>79136.7</v>
      </c>
      <c r="AT440" s="60">
        <v>0.75</v>
      </c>
      <c r="AU440" s="153">
        <f t="shared" si="459"/>
        <v>59352.524999999994</v>
      </c>
      <c r="AV440" s="153">
        <f t="shared" si="460"/>
        <v>59352.524999999994</v>
      </c>
    </row>
    <row r="441" spans="1:48" x14ac:dyDescent="0.2">
      <c r="A441" s="82">
        <v>437</v>
      </c>
      <c r="B441" s="82" t="s">
        <v>1410</v>
      </c>
      <c r="C441" s="83"/>
      <c r="D441" s="84" t="s">
        <v>112</v>
      </c>
      <c r="E441" s="85" t="s">
        <v>626</v>
      </c>
      <c r="F441" s="86">
        <v>44214</v>
      </c>
      <c r="G441" s="86" t="s">
        <v>37</v>
      </c>
      <c r="H441" s="89"/>
      <c r="I441" s="89">
        <v>0.31666666666666665</v>
      </c>
      <c r="J441" s="84"/>
      <c r="K441" s="84"/>
      <c r="L441" s="87">
        <v>186204</v>
      </c>
      <c r="M441" s="87"/>
      <c r="N441" s="87">
        <v>186204</v>
      </c>
      <c r="O441" s="84">
        <v>70757.52</v>
      </c>
      <c r="P441" s="84">
        <v>58964.6</v>
      </c>
      <c r="Q441" s="84">
        <f t="shared" si="400"/>
        <v>129722.12</v>
      </c>
      <c r="R441" s="84">
        <v>56481.880000000005</v>
      </c>
      <c r="S441" s="87">
        <f t="shared" si="401"/>
        <v>115446.48</v>
      </c>
      <c r="T441" s="150">
        <v>3</v>
      </c>
      <c r="U441" s="69">
        <v>365</v>
      </c>
      <c r="V441" s="70"/>
      <c r="W441" s="71">
        <v>-1.8000000000000007</v>
      </c>
      <c r="X441" s="76">
        <f t="shared" si="453"/>
        <v>44197</v>
      </c>
      <c r="AF441" s="132" t="s">
        <v>2720</v>
      </c>
      <c r="AG441" s="60">
        <f>MATCH(AF441,'Cat-4'!$A:$A,0)</f>
        <v>646</v>
      </c>
      <c r="AH441" s="60">
        <f>MATCH(X441,'Cat-4'!$1:$1,0)</f>
        <v>109</v>
      </c>
      <c r="AI441" s="60">
        <f>INDEX('Cat-4'!$1:$1048576,Working!AG441,Working!AH441)</f>
        <v>154.1</v>
      </c>
      <c r="AJ441" s="60">
        <f>MATCH($AJ$3,'Cat-4'!$1:$1,0)</f>
        <v>144</v>
      </c>
      <c r="AK441" s="60">
        <f>INDEX('Cat-4'!$1:$1048576,Working!AG441,Working!AJ441)</f>
        <v>154.1</v>
      </c>
      <c r="AL441" s="146">
        <f t="shared" si="461"/>
        <v>1</v>
      </c>
      <c r="AM441" s="152">
        <f t="shared" si="462"/>
        <v>1</v>
      </c>
      <c r="AN441" s="146">
        <f t="shared" si="402"/>
        <v>3.0750000000000002</v>
      </c>
      <c r="AO441" s="169">
        <f>INDEX('EL&amp;SV'!$C$4:$G$50,MATCH(AF441,'EL&amp;SV'!$G$4:$G$50,0),MATCH(IF(P441&gt;5000000,"A",IF(N441&gt;2000000,"B",IF(N441&gt;500000,"C","D"))),'EL&amp;SV'!$C$4:$G$4,0))</f>
        <v>5</v>
      </c>
      <c r="AP441" s="171">
        <f>INDEX('EL&amp;SV'!$G$4:$K$50,MATCH(AF441,'EL&amp;SV'!$G$4:$G$50,0),MATCH(IF(N441&gt;5000000,"A",IF(N441&gt;2000000,"B",IF(N441&gt;500000,"C","D"))),'EL&amp;SV'!$G$4:$K$4,0))</f>
        <v>1</v>
      </c>
      <c r="AQ441" s="153">
        <f t="shared" si="456"/>
        <v>186204</v>
      </c>
      <c r="AR441" s="153">
        <f t="shared" si="457"/>
        <v>114515.46000000002</v>
      </c>
      <c r="AS441" s="153">
        <f t="shared" si="458"/>
        <v>71688.539999999979</v>
      </c>
      <c r="AT441" s="60">
        <v>0.75</v>
      </c>
      <c r="AU441" s="153">
        <f t="shared" si="459"/>
        <v>53766.404999999984</v>
      </c>
      <c r="AV441" s="153">
        <f t="shared" si="460"/>
        <v>53766.404999999984</v>
      </c>
    </row>
    <row r="442" spans="1:48" x14ac:dyDescent="0.2">
      <c r="A442" s="82">
        <v>438</v>
      </c>
      <c r="B442" s="82" t="s">
        <v>1410</v>
      </c>
      <c r="C442" s="83"/>
      <c r="D442" s="84" t="s">
        <v>112</v>
      </c>
      <c r="E442" s="85" t="s">
        <v>1228</v>
      </c>
      <c r="F442" s="86">
        <v>44502</v>
      </c>
      <c r="G442" s="86" t="s">
        <v>38</v>
      </c>
      <c r="H442" s="89"/>
      <c r="I442" s="89">
        <v>0.31666666666666665</v>
      </c>
      <c r="J442" s="84"/>
      <c r="K442" s="84"/>
      <c r="L442" s="87">
        <v>186204</v>
      </c>
      <c r="M442" s="87"/>
      <c r="N442" s="87">
        <v>186204</v>
      </c>
      <c r="O442" s="84">
        <v>24232.027397260274</v>
      </c>
      <c r="P442" s="84">
        <v>58964.6</v>
      </c>
      <c r="Q442" s="84">
        <f t="shared" si="400"/>
        <v>83196.627397260279</v>
      </c>
      <c r="R442" s="84">
        <v>103007.37260273972</v>
      </c>
      <c r="S442" s="87">
        <f t="shared" si="401"/>
        <v>161971.97260273973</v>
      </c>
      <c r="T442" s="150">
        <v>3</v>
      </c>
      <c r="U442" s="69">
        <v>365</v>
      </c>
      <c r="V442" s="70"/>
      <c r="W442" s="71">
        <v>-1.8000000000000007</v>
      </c>
      <c r="X442" s="76">
        <f t="shared" si="453"/>
        <v>44501</v>
      </c>
      <c r="AF442" s="132" t="s">
        <v>2720</v>
      </c>
      <c r="AG442" s="60">
        <f>MATCH(AF442,'Cat-4'!$A:$A,0)</f>
        <v>646</v>
      </c>
      <c r="AH442" s="60">
        <f>MATCH(X442,'Cat-4'!$1:$1,0)</f>
        <v>119</v>
      </c>
      <c r="AI442" s="60">
        <f>INDEX('Cat-4'!$1:$1048576,Working!AG442,Working!AH442)</f>
        <v>154.1</v>
      </c>
      <c r="AJ442" s="60">
        <f>MATCH($AJ$3,'Cat-4'!$1:$1,0)</f>
        <v>144</v>
      </c>
      <c r="AK442" s="60">
        <f>INDEX('Cat-4'!$1:$1048576,Working!AG442,Working!AJ442)</f>
        <v>154.1</v>
      </c>
      <c r="AL442" s="146">
        <f t="shared" si="461"/>
        <v>1</v>
      </c>
      <c r="AM442" s="152">
        <f t="shared" si="462"/>
        <v>1</v>
      </c>
      <c r="AN442" s="146">
        <f t="shared" si="402"/>
        <v>2.286111111111111</v>
      </c>
      <c r="AO442" s="169">
        <f>INDEX('EL&amp;SV'!$C$4:$G$50,MATCH(AF442,'EL&amp;SV'!$G$4:$G$50,0),MATCH(IF(P442&gt;5000000,"A",IF(N442&gt;2000000,"B",IF(N442&gt;500000,"C","D"))),'EL&amp;SV'!$C$4:$G$4,0))</f>
        <v>5</v>
      </c>
      <c r="AP442" s="171">
        <f>INDEX('EL&amp;SV'!$G$4:$K$50,MATCH(AF442,'EL&amp;SV'!$G$4:$G$50,0),MATCH(IF(N442&gt;5000000,"A",IF(N442&gt;2000000,"B",IF(N442&gt;500000,"C","D"))),'EL&amp;SV'!$G$4:$K$4,0))</f>
        <v>1</v>
      </c>
      <c r="AQ442" s="153">
        <f t="shared" si="456"/>
        <v>186204</v>
      </c>
      <c r="AR442" s="153">
        <f t="shared" si="457"/>
        <v>85136.606666666674</v>
      </c>
      <c r="AS442" s="153">
        <f t="shared" si="458"/>
        <v>101067.39333333333</v>
      </c>
      <c r="AT442" s="60">
        <v>0.75</v>
      </c>
      <c r="AU442" s="153">
        <f t="shared" si="459"/>
        <v>75800.544999999998</v>
      </c>
      <c r="AV442" s="153">
        <f t="shared" si="460"/>
        <v>75800.544999999998</v>
      </c>
    </row>
    <row r="443" spans="1:48" x14ac:dyDescent="0.2">
      <c r="A443" s="82">
        <v>439</v>
      </c>
      <c r="B443" s="82" t="s">
        <v>1410</v>
      </c>
      <c r="C443" s="83"/>
      <c r="D443" s="84" t="s">
        <v>112</v>
      </c>
      <c r="E443" s="85" t="s">
        <v>922</v>
      </c>
      <c r="F443" s="86">
        <v>41654</v>
      </c>
      <c r="G443" s="86" t="s">
        <v>1349</v>
      </c>
      <c r="H443" s="89"/>
      <c r="I443" s="89">
        <v>6.3556214113724765E-2</v>
      </c>
      <c r="J443" s="84"/>
      <c r="K443" s="84"/>
      <c r="L443" s="87">
        <v>186150</v>
      </c>
      <c r="M443" s="87"/>
      <c r="N443" s="87">
        <v>186150</v>
      </c>
      <c r="O443" s="84">
        <v>96489.014058158908</v>
      </c>
      <c r="P443" s="84">
        <v>11830.989257269865</v>
      </c>
      <c r="Q443" s="84">
        <f t="shared" si="400"/>
        <v>108320.00331542877</v>
      </c>
      <c r="R443" s="84">
        <v>77829.996684571233</v>
      </c>
      <c r="S443" s="87">
        <f t="shared" si="401"/>
        <v>89660.985941841092</v>
      </c>
      <c r="T443" s="150">
        <v>15</v>
      </c>
      <c r="U443" s="69">
        <v>365</v>
      </c>
      <c r="V443" s="70"/>
      <c r="W443" s="71">
        <v>-1.8000000000000007</v>
      </c>
      <c r="X443" s="76">
        <f t="shared" si="453"/>
        <v>41640</v>
      </c>
      <c r="AF443" s="132" t="s">
        <v>2716</v>
      </c>
      <c r="AG443" s="60">
        <f>MATCH(AF443,'Cat-4'!$A:$A,0)</f>
        <v>644</v>
      </c>
      <c r="AH443" s="60">
        <f>MATCH(X443,'Cat-4'!$1:$1,0)</f>
        <v>25</v>
      </c>
      <c r="AI443" s="60">
        <f>INDEX('Cat-4'!$1:$1048576,Working!AG443,Working!AH443)</f>
        <v>98.4</v>
      </c>
      <c r="AJ443" s="60">
        <f>MATCH($AJ$3,'Cat-4'!$1:$1,0)</f>
        <v>144</v>
      </c>
      <c r="AK443" s="60">
        <f>INDEX('Cat-4'!$1:$1048576,Working!AG443,Working!AJ443)</f>
        <v>135.1</v>
      </c>
      <c r="AL443" s="146">
        <f t="shared" si="461"/>
        <v>1.3729674796747966</v>
      </c>
      <c r="AM443" s="152">
        <f t="shared" si="462"/>
        <v>1.3729674796747966</v>
      </c>
      <c r="AN443" s="146">
        <f t="shared" si="402"/>
        <v>10.083333333333334</v>
      </c>
      <c r="AO443" s="169">
        <f>INDEX('EL&amp;SV'!$C$4:$G$50,MATCH(AF443,'EL&amp;SV'!$G$4:$G$50,0),MATCH(IF(P443&gt;5000000,"A",IF(N443&gt;2000000,"B",IF(N443&gt;500000,"C","D"))),'EL&amp;SV'!$C$4:$G$4,0))</f>
        <v>5</v>
      </c>
      <c r="AP443" s="171">
        <f>INDEX('EL&amp;SV'!$G$4:$K$50,MATCH(AF443,'EL&amp;SV'!$G$4:$G$50,0),MATCH(IF(N443&gt;5000000,"A",IF(N443&gt;2000000,"B",IF(N443&gt;500000,"C","D"))),'EL&amp;SV'!$G$4:$K$4,0))</f>
        <v>1</v>
      </c>
      <c r="AQ443" s="153">
        <f t="shared" si="456"/>
        <v>255577.89634146338</v>
      </c>
      <c r="AR443" s="153">
        <f t="shared" si="457"/>
        <v>255577.89634146338</v>
      </c>
      <c r="AS443" s="153">
        <f t="shared" si="458"/>
        <v>0</v>
      </c>
      <c r="AT443" s="60">
        <v>0.75</v>
      </c>
      <c r="AU443" s="153">
        <f t="shared" si="459"/>
        <v>0</v>
      </c>
      <c r="AV443" s="153">
        <f t="shared" si="460"/>
        <v>0</v>
      </c>
    </row>
    <row r="444" spans="1:48" x14ac:dyDescent="0.2">
      <c r="A444" s="82">
        <v>440</v>
      </c>
      <c r="B444" s="82" t="s">
        <v>1410</v>
      </c>
      <c r="C444" s="83"/>
      <c r="D444" s="84" t="s">
        <v>111</v>
      </c>
      <c r="E444" s="85" t="s">
        <v>271</v>
      </c>
      <c r="F444" s="86">
        <v>41438</v>
      </c>
      <c r="G444" s="86" t="s">
        <v>1349</v>
      </c>
      <c r="H444" s="89"/>
      <c r="I444" s="89">
        <v>2.3157142857142855E-2</v>
      </c>
      <c r="J444" s="84"/>
      <c r="K444" s="84"/>
      <c r="L444" s="87">
        <v>185999.99</v>
      </c>
      <c r="M444" s="87"/>
      <c r="N444" s="87">
        <v>185999.99</v>
      </c>
      <c r="O444" s="84">
        <v>42314.46629645714</v>
      </c>
      <c r="P444" s="84">
        <v>4307.2283398571426</v>
      </c>
      <c r="Q444" s="84">
        <f t="shared" si="400"/>
        <v>46621.694636314285</v>
      </c>
      <c r="R444" s="84">
        <v>139378.2953636857</v>
      </c>
      <c r="S444" s="87">
        <f t="shared" si="401"/>
        <v>143685.52370354286</v>
      </c>
      <c r="T444" s="150">
        <v>40</v>
      </c>
      <c r="U444" s="69">
        <v>365</v>
      </c>
      <c r="V444" s="70"/>
      <c r="W444" s="71">
        <v>-1.8000000000000007</v>
      </c>
      <c r="X444" s="76">
        <f>DATE(YEAR(F444),MONTH(F444),1)</f>
        <v>41426</v>
      </c>
      <c r="AF444" s="132" t="s">
        <v>3028</v>
      </c>
      <c r="AG444" s="60">
        <f>MATCH(AF444,'Cat-4'!$A:$A,0)</f>
        <v>801</v>
      </c>
      <c r="AH444" s="60">
        <f>MATCH(X444,'Cat-4'!$1:$1,0)</f>
        <v>18</v>
      </c>
      <c r="AI444" s="60">
        <f>INDEX('Cat-4'!$1:$1048576,Working!AG444,Working!AH444)</f>
        <v>112.6</v>
      </c>
      <c r="AJ444" s="60">
        <f>MATCH($AJ$3,'Cat-4'!$1:$1,0)</f>
        <v>144</v>
      </c>
      <c r="AK444" s="60">
        <f>INDEX('Cat-4'!$1:$1048576,Working!AG444,Working!AJ444)</f>
        <v>115.4</v>
      </c>
      <c r="AL444" s="146">
        <f t="shared" si="461"/>
        <v>1.0248667850799291</v>
      </c>
      <c r="AM444" s="152">
        <f t="shared" si="462"/>
        <v>1.0248667850799291</v>
      </c>
      <c r="AN444" s="146">
        <f t="shared" si="402"/>
        <v>10.672222222222222</v>
      </c>
      <c r="AO444" s="169">
        <f>INDEX('EL&amp;SV'!$C$4:$G$50,MATCH(AF444,'EL&amp;SV'!$G$4:$G$50,0),MATCH(IF(P444&gt;5000000,"A",IF(N444&gt;2000000,"B",IF(N444&gt;500000,"C","D"))),'EL&amp;SV'!$C$4:$G$4,0))</f>
        <v>6</v>
      </c>
      <c r="AP444" s="171">
        <f>INDEX('EL&amp;SV'!$G$4:$K$50,MATCH(AF444,'EL&amp;SV'!$G$4:$G$50,0),MATCH(IF(N444&gt;5000000,"A",IF(N444&gt;2000000,"B",IF(N444&gt;500000,"C","D"))),'EL&amp;SV'!$G$4:$K$4,0))</f>
        <v>0.9</v>
      </c>
      <c r="AQ444" s="153">
        <f t="shared" si="456"/>
        <v>190625.21177619896</v>
      </c>
      <c r="AR444" s="153">
        <f t="shared" si="457"/>
        <v>171562.69059857907</v>
      </c>
      <c r="AS444" s="153">
        <f t="shared" si="458"/>
        <v>19062.521177619899</v>
      </c>
      <c r="AT444" s="60">
        <v>0.75</v>
      </c>
      <c r="AU444" s="153">
        <f t="shared" si="459"/>
        <v>14296.890883214925</v>
      </c>
      <c r="AV444" s="153">
        <f t="shared" si="460"/>
        <v>19062.521177619892</v>
      </c>
    </row>
    <row r="445" spans="1:48" x14ac:dyDescent="0.2">
      <c r="A445" s="82">
        <v>441</v>
      </c>
      <c r="B445" s="82" t="s">
        <v>1410</v>
      </c>
      <c r="C445" s="83"/>
      <c r="D445" s="84" t="s">
        <v>1068</v>
      </c>
      <c r="E445" s="85" t="s">
        <v>1312</v>
      </c>
      <c r="F445" s="86">
        <v>45016</v>
      </c>
      <c r="G445" s="86" t="s">
        <v>39</v>
      </c>
      <c r="H445" s="89"/>
      <c r="I445" s="89">
        <v>0.31666666666666665</v>
      </c>
      <c r="J445" s="84"/>
      <c r="K445" s="84"/>
      <c r="L445" s="87">
        <v>0</v>
      </c>
      <c r="M445" s="87">
        <v>184752.6</v>
      </c>
      <c r="N445" s="87">
        <v>184752.6</v>
      </c>
      <c r="O445" s="84"/>
      <c r="P445" s="84">
        <v>160.28764383561642</v>
      </c>
      <c r="Q445" s="84">
        <f t="shared" si="400"/>
        <v>160.28764383561642</v>
      </c>
      <c r="R445" s="84">
        <v>184592.31235616439</v>
      </c>
      <c r="S445" s="87">
        <f t="shared" si="401"/>
        <v>0</v>
      </c>
      <c r="T445" s="150">
        <v>3</v>
      </c>
      <c r="U445" s="69">
        <v>365</v>
      </c>
      <c r="V445" s="70"/>
      <c r="W445" s="71">
        <v>-1.8000000000000007</v>
      </c>
      <c r="X445" s="76">
        <f t="shared" ref="X445:X449" si="463">DATE(YEAR(F445),MONTH(F445),1)</f>
        <v>44986</v>
      </c>
      <c r="AF445" s="132" t="s">
        <v>2716</v>
      </c>
      <c r="AG445" s="60">
        <f>MATCH(AF445,'Cat-4'!$A:$A,0)</f>
        <v>644</v>
      </c>
      <c r="AH445" s="60">
        <f>MATCH(X445,'Cat-4'!$1:$1,0)</f>
        <v>135</v>
      </c>
      <c r="AI445" s="60">
        <f>INDEX('Cat-4'!$1:$1048576,Working!AG445,Working!AH445)</f>
        <v>135.1</v>
      </c>
      <c r="AJ445" s="60">
        <f>MATCH($AJ$3,'Cat-4'!$1:$1,0)</f>
        <v>144</v>
      </c>
      <c r="AK445" s="60">
        <f>INDEX('Cat-4'!$1:$1048576,Working!AG445,Working!AJ445)</f>
        <v>135.1</v>
      </c>
      <c r="AL445" s="146">
        <f t="shared" si="461"/>
        <v>1</v>
      </c>
      <c r="AM445" s="152">
        <f t="shared" si="462"/>
        <v>1</v>
      </c>
      <c r="AN445" s="146">
        <f t="shared" si="402"/>
        <v>0.875</v>
      </c>
      <c r="AO445" s="169">
        <f>INDEX('EL&amp;SV'!$C$4:$G$50,MATCH(AF445,'EL&amp;SV'!$G$4:$G$50,0),MATCH(IF(P445&gt;5000000,"A",IF(N445&gt;2000000,"B",IF(N445&gt;500000,"C","D"))),'EL&amp;SV'!$C$4:$G$4,0))</f>
        <v>5</v>
      </c>
      <c r="AP445" s="171">
        <f>INDEX('EL&amp;SV'!$G$4:$K$50,MATCH(AF445,'EL&amp;SV'!$G$4:$G$50,0),MATCH(IF(N445&gt;5000000,"A",IF(N445&gt;2000000,"B",IF(N445&gt;500000,"C","D"))),'EL&amp;SV'!$G$4:$K$4,0))</f>
        <v>1</v>
      </c>
      <c r="AQ445" s="153">
        <f t="shared" si="456"/>
        <v>184752.6</v>
      </c>
      <c r="AR445" s="153">
        <f t="shared" si="457"/>
        <v>32331.705000000002</v>
      </c>
      <c r="AS445" s="153">
        <f t="shared" si="458"/>
        <v>152420.89500000002</v>
      </c>
      <c r="AT445" s="60">
        <v>0.75</v>
      </c>
      <c r="AU445" s="153">
        <f t="shared" si="459"/>
        <v>114315.67125000001</v>
      </c>
      <c r="AV445" s="153">
        <f t="shared" si="460"/>
        <v>114315.67125000001</v>
      </c>
    </row>
    <row r="446" spans="1:48" x14ac:dyDescent="0.2">
      <c r="A446" s="82">
        <v>442</v>
      </c>
      <c r="B446" s="82" t="s">
        <v>1410</v>
      </c>
      <c r="C446" s="83"/>
      <c r="D446" s="84" t="s">
        <v>1068</v>
      </c>
      <c r="E446" s="85" t="s">
        <v>1320</v>
      </c>
      <c r="F446" s="86">
        <v>44852</v>
      </c>
      <c r="G446" s="86" t="s">
        <v>39</v>
      </c>
      <c r="H446" s="89"/>
      <c r="I446" s="89">
        <v>0.31666666666666665</v>
      </c>
      <c r="J446" s="84"/>
      <c r="K446" s="84"/>
      <c r="L446" s="87">
        <v>0</v>
      </c>
      <c r="M446" s="87">
        <v>184752.6</v>
      </c>
      <c r="N446" s="87">
        <v>184752.6</v>
      </c>
      <c r="O446" s="84"/>
      <c r="P446" s="84">
        <v>26447.461232876711</v>
      </c>
      <c r="Q446" s="84">
        <f t="shared" si="400"/>
        <v>26447.461232876711</v>
      </c>
      <c r="R446" s="84">
        <v>158305.13876712328</v>
      </c>
      <c r="S446" s="87">
        <f t="shared" si="401"/>
        <v>0</v>
      </c>
      <c r="T446" s="150">
        <v>3</v>
      </c>
      <c r="U446" s="69">
        <v>365</v>
      </c>
      <c r="V446" s="70"/>
      <c r="W446" s="71">
        <v>-1.8000000000000007</v>
      </c>
      <c r="X446" s="76">
        <f t="shared" si="463"/>
        <v>44835</v>
      </c>
      <c r="AF446" s="132" t="s">
        <v>2716</v>
      </c>
      <c r="AG446" s="60">
        <f>MATCH(AF446,'Cat-4'!$A:$A,0)</f>
        <v>644</v>
      </c>
      <c r="AH446" s="60">
        <f>MATCH(X446,'Cat-4'!$1:$1,0)</f>
        <v>130</v>
      </c>
      <c r="AI446" s="60">
        <f>INDEX('Cat-4'!$1:$1048576,Working!AG446,Working!AH446)</f>
        <v>134.9</v>
      </c>
      <c r="AJ446" s="60">
        <f>MATCH($AJ$3,'Cat-4'!$1:$1,0)</f>
        <v>144</v>
      </c>
      <c r="AK446" s="60">
        <f>INDEX('Cat-4'!$1:$1048576,Working!AG446,Working!AJ446)</f>
        <v>135.1</v>
      </c>
      <c r="AL446" s="146">
        <f t="shared" si="461"/>
        <v>1.0014825796886582</v>
      </c>
      <c r="AM446" s="152">
        <f t="shared" si="462"/>
        <v>1.0014825796886582</v>
      </c>
      <c r="AN446" s="146">
        <f t="shared" si="402"/>
        <v>1.325</v>
      </c>
      <c r="AO446" s="169">
        <f>INDEX('EL&amp;SV'!$C$4:$G$50,MATCH(AF446,'EL&amp;SV'!$G$4:$G$50,0),MATCH(IF(P446&gt;5000000,"A",IF(N446&gt;2000000,"B",IF(N446&gt;500000,"C","D"))),'EL&amp;SV'!$C$4:$G$4,0))</f>
        <v>5</v>
      </c>
      <c r="AP446" s="171">
        <f>INDEX('EL&amp;SV'!$G$4:$K$50,MATCH(AF446,'EL&amp;SV'!$G$4:$G$50,0),MATCH(IF(N446&gt;5000000,"A",IF(N446&gt;2000000,"B",IF(N446&gt;500000,"C","D"))),'EL&amp;SV'!$G$4:$K$4,0))</f>
        <v>1</v>
      </c>
      <c r="AQ446" s="153">
        <f t="shared" si="456"/>
        <v>185026.51045218681</v>
      </c>
      <c r="AR446" s="153">
        <f t="shared" si="457"/>
        <v>49032.025269829501</v>
      </c>
      <c r="AS446" s="153">
        <f t="shared" si="458"/>
        <v>135994.48518235731</v>
      </c>
      <c r="AT446" s="60">
        <v>0.75</v>
      </c>
      <c r="AU446" s="153">
        <f t="shared" si="459"/>
        <v>101995.86388676798</v>
      </c>
      <c r="AV446" s="153">
        <f t="shared" si="460"/>
        <v>101995.86388676798</v>
      </c>
    </row>
    <row r="447" spans="1:48" hidden="1" x14ac:dyDescent="0.25">
      <c r="A447" s="82">
        <v>443</v>
      </c>
      <c r="B447" s="82" t="s">
        <v>1409</v>
      </c>
      <c r="C447" s="83"/>
      <c r="D447" s="84" t="s">
        <v>28</v>
      </c>
      <c r="E447" s="85" t="s">
        <v>132</v>
      </c>
      <c r="F447" s="86">
        <v>39941</v>
      </c>
      <c r="G447" s="86" t="s">
        <v>1353</v>
      </c>
      <c r="H447" s="89"/>
      <c r="I447" s="89">
        <v>0</v>
      </c>
      <c r="J447" s="84"/>
      <c r="K447" s="84"/>
      <c r="L447" s="87">
        <v>184690</v>
      </c>
      <c r="M447" s="87"/>
      <c r="N447" s="87">
        <v>184690</v>
      </c>
      <c r="O447" s="84">
        <v>0</v>
      </c>
      <c r="P447" s="84">
        <v>0</v>
      </c>
      <c r="Q447" s="84">
        <f t="shared" si="400"/>
        <v>0</v>
      </c>
      <c r="R447" s="84">
        <v>184690</v>
      </c>
      <c r="S447" s="87">
        <f t="shared" si="401"/>
        <v>184690</v>
      </c>
      <c r="T447" s="85" t="s">
        <v>1290</v>
      </c>
      <c r="U447" s="69">
        <v>365</v>
      </c>
      <c r="V447" s="70"/>
      <c r="W447" s="71">
        <v>-1.8000000000000007</v>
      </c>
      <c r="X447" s="76">
        <f t="shared" si="463"/>
        <v>39934</v>
      </c>
      <c r="AN447" s="146">
        <f t="shared" si="402"/>
        <v>14.769444444444444</v>
      </c>
      <c r="AP447" s="60"/>
      <c r="AQ447" s="60"/>
      <c r="AU447" s="60"/>
      <c r="AV447" s="60"/>
    </row>
    <row r="448" spans="1:48" hidden="1" x14ac:dyDescent="0.25">
      <c r="A448" s="82">
        <v>444</v>
      </c>
      <c r="B448" s="82" t="s">
        <v>1409</v>
      </c>
      <c r="C448" s="83"/>
      <c r="D448" s="84" t="s">
        <v>28</v>
      </c>
      <c r="E448" s="85" t="s">
        <v>146</v>
      </c>
      <c r="F448" s="86">
        <v>39989</v>
      </c>
      <c r="G448" s="86" t="s">
        <v>1353</v>
      </c>
      <c r="H448" s="89"/>
      <c r="I448" s="89">
        <v>0</v>
      </c>
      <c r="J448" s="84"/>
      <c r="K448" s="84"/>
      <c r="L448" s="87">
        <v>184524</v>
      </c>
      <c r="M448" s="87"/>
      <c r="N448" s="87">
        <v>184524</v>
      </c>
      <c r="O448" s="84">
        <v>0</v>
      </c>
      <c r="P448" s="84">
        <v>0</v>
      </c>
      <c r="Q448" s="84">
        <f t="shared" si="400"/>
        <v>0</v>
      </c>
      <c r="R448" s="84">
        <v>184524</v>
      </c>
      <c r="S448" s="87">
        <f t="shared" si="401"/>
        <v>184524</v>
      </c>
      <c r="T448" s="85" t="s">
        <v>1290</v>
      </c>
      <c r="U448" s="69">
        <v>365</v>
      </c>
      <c r="V448" s="70"/>
      <c r="W448" s="71">
        <v>-1.8000000000000007</v>
      </c>
      <c r="X448" s="76">
        <f t="shared" si="463"/>
        <v>39965</v>
      </c>
      <c r="AN448" s="146">
        <f t="shared" si="402"/>
        <v>14.638888888888889</v>
      </c>
      <c r="AP448" s="60"/>
      <c r="AQ448" s="60"/>
      <c r="AU448" s="60"/>
      <c r="AV448" s="60"/>
    </row>
    <row r="449" spans="1:48" hidden="1" x14ac:dyDescent="0.25">
      <c r="A449" s="82">
        <v>445</v>
      </c>
      <c r="B449" s="82" t="s">
        <v>1409</v>
      </c>
      <c r="C449" s="83"/>
      <c r="D449" s="84" t="s">
        <v>28</v>
      </c>
      <c r="E449" s="85" t="s">
        <v>148</v>
      </c>
      <c r="F449" s="86">
        <v>40024</v>
      </c>
      <c r="G449" s="86" t="s">
        <v>1353</v>
      </c>
      <c r="H449" s="89"/>
      <c r="I449" s="89">
        <v>0</v>
      </c>
      <c r="J449" s="84"/>
      <c r="K449" s="84"/>
      <c r="L449" s="87">
        <v>184020</v>
      </c>
      <c r="M449" s="87"/>
      <c r="N449" s="87">
        <v>184020</v>
      </c>
      <c r="O449" s="84">
        <v>0</v>
      </c>
      <c r="P449" s="84">
        <v>0</v>
      </c>
      <c r="Q449" s="84">
        <f t="shared" si="400"/>
        <v>0</v>
      </c>
      <c r="R449" s="84">
        <v>184020</v>
      </c>
      <c r="S449" s="87">
        <f t="shared" si="401"/>
        <v>184020</v>
      </c>
      <c r="T449" s="85" t="s">
        <v>1290</v>
      </c>
      <c r="U449" s="69">
        <v>365</v>
      </c>
      <c r="V449" s="70"/>
      <c r="W449" s="71">
        <v>-1.8000000000000007</v>
      </c>
      <c r="X449" s="76">
        <f t="shared" si="463"/>
        <v>39995</v>
      </c>
      <c r="AN449" s="146">
        <f t="shared" si="402"/>
        <v>14.541666666666666</v>
      </c>
      <c r="AP449" s="60"/>
      <c r="AQ449" s="60"/>
      <c r="AU449" s="60"/>
      <c r="AV449" s="60"/>
    </row>
    <row r="450" spans="1:48" x14ac:dyDescent="0.2">
      <c r="A450" s="82">
        <v>446</v>
      </c>
      <c r="B450" s="82" t="s">
        <v>1410</v>
      </c>
      <c r="C450" s="83"/>
      <c r="D450" s="84" t="s">
        <v>112</v>
      </c>
      <c r="E450" s="85" t="s">
        <v>514</v>
      </c>
      <c r="F450" s="86">
        <v>40299</v>
      </c>
      <c r="G450" s="86" t="s">
        <v>1352</v>
      </c>
      <c r="H450" s="89"/>
      <c r="I450" s="89">
        <v>0.15144532279314887</v>
      </c>
      <c r="J450" s="84"/>
      <c r="K450" s="84"/>
      <c r="L450" s="87">
        <v>183750</v>
      </c>
      <c r="M450" s="87"/>
      <c r="N450" s="87">
        <v>183750</v>
      </c>
      <c r="O450" s="84">
        <v>174562.5</v>
      </c>
      <c r="P450" s="84">
        <v>0</v>
      </c>
      <c r="Q450" s="84">
        <f t="shared" si="400"/>
        <v>174562.5</v>
      </c>
      <c r="R450" s="84">
        <v>9187.5</v>
      </c>
      <c r="S450" s="87">
        <f t="shared" si="401"/>
        <v>9187.5</v>
      </c>
      <c r="T450" s="150">
        <v>6</v>
      </c>
      <c r="U450" s="69">
        <v>365</v>
      </c>
      <c r="V450" s="70"/>
      <c r="W450" s="71">
        <v>-1.8000000000000007</v>
      </c>
      <c r="X450" s="76">
        <f t="shared" ref="X450:X468" si="464">DATE(YEAR(F450),MONTH(F450),1)</f>
        <v>40299</v>
      </c>
      <c r="Y450" s="138" t="s">
        <v>4224</v>
      </c>
      <c r="Z450" s="60">
        <f>MATCH(Y450,'Cat-3'!$A:$A,0)</f>
        <v>741</v>
      </c>
      <c r="AA450" s="60">
        <f>MATCH(X450,'Cat-3'!$1:$1,0)</f>
        <v>68</v>
      </c>
      <c r="AB450" s="60">
        <f>INDEX('Cat-3'!$1:$1048576,Working!Z450,Working!AA450)</f>
        <v>84.1</v>
      </c>
      <c r="AC450" s="60">
        <f>MATCH($AC$3,'Cat-3'!$1:$1,0)</f>
        <v>90</v>
      </c>
      <c r="AD450" s="60">
        <f>INDEX('Cat-3'!$1:$1048576,Working!Z450,Working!AC450)</f>
        <v>85.7</v>
      </c>
      <c r="AE450" s="146">
        <f>AD450/AB450</f>
        <v>1.0190249702734842</v>
      </c>
      <c r="AF450" s="132" t="s">
        <v>2708</v>
      </c>
      <c r="AG450" s="60">
        <f>MATCH(AF450,'Cat-4'!$A:$A,0)</f>
        <v>640</v>
      </c>
      <c r="AH450" s="60">
        <f>MATCH($AH$3,'Cat-4'!$1:$1,0)</f>
        <v>4</v>
      </c>
      <c r="AI450" s="60">
        <f>INDEX('Cat-4'!$1:$1048576,Working!AG450,Working!AH450)</f>
        <v>103.4</v>
      </c>
      <c r="AJ450" s="60">
        <f>MATCH($AJ$3,'Cat-4'!$1:$1,0)</f>
        <v>144</v>
      </c>
      <c r="AK450" s="60">
        <f>INDEX('Cat-4'!$1:$1048576,Working!AG450,Working!AJ450)</f>
        <v>114.8</v>
      </c>
      <c r="AL450" s="146">
        <f>AK450/AI450</f>
        <v>1.1102514506769825</v>
      </c>
      <c r="AM450" s="146">
        <f>AL450*AE450</f>
        <v>1.1313739515222048</v>
      </c>
      <c r="AN450" s="146">
        <f t="shared" si="402"/>
        <v>13.78888888888889</v>
      </c>
      <c r="AO450" s="169">
        <f>INDEX('EL&amp;SV'!$C$4:$G$50,MATCH(AF450,'EL&amp;SV'!$G$4:$G$50,0),MATCH(IF(P450&gt;5000000,"A",IF(N450&gt;2000000,"B",IF(N450&gt;500000,"C","D"))),'EL&amp;SV'!$C$4:$G$4,0))</f>
        <v>5</v>
      </c>
      <c r="AP450" s="171">
        <f>INDEX('EL&amp;SV'!$G$4:$K$50,MATCH(AF450,'EL&amp;SV'!$G$4:$G$50,0),MATCH(IF(N450&gt;5000000,"A",IF(N450&gt;2000000,"B",IF(N450&gt;500000,"C","D"))),'EL&amp;SV'!$G$4:$K$4,0))</f>
        <v>1</v>
      </c>
      <c r="AQ450" s="153">
        <f t="shared" ref="AQ450:AQ468" si="465">AM450*N450</f>
        <v>207889.96359220514</v>
      </c>
      <c r="AR450" s="153">
        <f t="shared" ref="AR450:AR468" si="466">AQ450*(AP450/AO450)*(IF(AN450&gt;AO450,AO450,AN450))</f>
        <v>207889.96359220517</v>
      </c>
      <c r="AS450" s="153">
        <f t="shared" ref="AS450:AS468" si="467">AQ450-AR450</f>
        <v>0</v>
      </c>
      <c r="AT450" s="60">
        <v>0.75</v>
      </c>
      <c r="AU450" s="153">
        <f t="shared" ref="AU450:AU468" si="468">AT450*AS450</f>
        <v>0</v>
      </c>
      <c r="AV450" s="153">
        <f t="shared" ref="AV450:AV468" si="469">IF((AQ450*(1-AP450))&gt;AU450,(AQ450*(1-AP450)),AU450)</f>
        <v>0</v>
      </c>
    </row>
    <row r="451" spans="1:48" x14ac:dyDescent="0.2">
      <c r="A451" s="82">
        <v>447</v>
      </c>
      <c r="B451" s="82" t="s">
        <v>1410</v>
      </c>
      <c r="C451" s="83"/>
      <c r="D451" s="84" t="s">
        <v>112</v>
      </c>
      <c r="E451" s="85" t="s">
        <v>1078</v>
      </c>
      <c r="F451" s="86">
        <v>43026</v>
      </c>
      <c r="G451" s="86" t="s">
        <v>29</v>
      </c>
      <c r="H451" s="89"/>
      <c r="I451" s="89">
        <v>0.31666666666666665</v>
      </c>
      <c r="J451" s="84"/>
      <c r="K451" s="84"/>
      <c r="L451" s="87">
        <v>183040</v>
      </c>
      <c r="M451" s="87"/>
      <c r="N451" s="87">
        <v>183040</v>
      </c>
      <c r="O451" s="84">
        <v>173888</v>
      </c>
      <c r="P451" s="84">
        <v>0</v>
      </c>
      <c r="Q451" s="84">
        <f t="shared" si="400"/>
        <v>173888</v>
      </c>
      <c r="R451" s="84">
        <v>9152</v>
      </c>
      <c r="S451" s="87">
        <f t="shared" si="401"/>
        <v>9152</v>
      </c>
      <c r="T451" s="150">
        <v>3</v>
      </c>
      <c r="U451" s="69">
        <v>365</v>
      </c>
      <c r="V451" s="70"/>
      <c r="W451" s="71">
        <v>-1.5671232876712331</v>
      </c>
      <c r="X451" s="76">
        <f t="shared" si="464"/>
        <v>43009</v>
      </c>
      <c r="AF451" s="132" t="s">
        <v>2716</v>
      </c>
      <c r="AG451" s="60">
        <f>MATCH(AF451,'Cat-4'!$A:$A,0)</f>
        <v>644</v>
      </c>
      <c r="AH451" s="60">
        <f>MATCH(X451,'Cat-4'!$1:$1,0)</f>
        <v>70</v>
      </c>
      <c r="AI451" s="60">
        <f>INDEX('Cat-4'!$1:$1048576,Working!AG451,Working!AH451)</f>
        <v>127.4</v>
      </c>
      <c r="AJ451" s="60">
        <f>MATCH($AJ$3,'Cat-4'!$1:$1,0)</f>
        <v>144</v>
      </c>
      <c r="AK451" s="60">
        <f>INDEX('Cat-4'!$1:$1048576,Working!AG451,Working!AJ451)</f>
        <v>135.1</v>
      </c>
      <c r="AL451" s="146">
        <f t="shared" ref="AL451:AL468" si="470">AK451/AI451</f>
        <v>1.0604395604395604</v>
      </c>
      <c r="AM451" s="152">
        <f t="shared" ref="AM451:AM468" si="471">AL451</f>
        <v>1.0604395604395604</v>
      </c>
      <c r="AN451" s="146">
        <f t="shared" si="402"/>
        <v>6.3250000000000002</v>
      </c>
      <c r="AO451" s="169">
        <f>INDEX('EL&amp;SV'!$C$4:$G$50,MATCH(AF451,'EL&amp;SV'!$G$4:$G$50,0),MATCH(IF(P451&gt;5000000,"A",IF(N451&gt;2000000,"B",IF(N451&gt;500000,"C","D"))),'EL&amp;SV'!$C$4:$G$4,0))</f>
        <v>5</v>
      </c>
      <c r="AP451" s="171">
        <f>INDEX('EL&amp;SV'!$G$4:$K$50,MATCH(AF451,'EL&amp;SV'!$G$4:$G$50,0),MATCH(IF(N451&gt;5000000,"A",IF(N451&gt;2000000,"B",IF(N451&gt;500000,"C","D"))),'EL&amp;SV'!$G$4:$K$4,0))</f>
        <v>1</v>
      </c>
      <c r="AQ451" s="153">
        <f t="shared" si="465"/>
        <v>194102.85714285713</v>
      </c>
      <c r="AR451" s="153">
        <f t="shared" si="466"/>
        <v>194102.85714285713</v>
      </c>
      <c r="AS451" s="153">
        <f t="shared" si="467"/>
        <v>0</v>
      </c>
      <c r="AT451" s="60">
        <v>0.75</v>
      </c>
      <c r="AU451" s="153">
        <f t="shared" si="468"/>
        <v>0</v>
      </c>
      <c r="AV451" s="153">
        <f t="shared" si="469"/>
        <v>0</v>
      </c>
    </row>
    <row r="452" spans="1:48" x14ac:dyDescent="0.2">
      <c r="A452" s="82">
        <v>448</v>
      </c>
      <c r="B452" s="82" t="s">
        <v>1410</v>
      </c>
      <c r="C452" s="83"/>
      <c r="D452" s="84" t="s">
        <v>112</v>
      </c>
      <c r="E452" s="85" t="s">
        <v>584</v>
      </c>
      <c r="F452" s="86">
        <v>41729</v>
      </c>
      <c r="G452" s="86" t="s">
        <v>1349</v>
      </c>
      <c r="H452" s="89"/>
      <c r="I452" s="89">
        <v>0.3168079524680073</v>
      </c>
      <c r="J452" s="84"/>
      <c r="K452" s="84"/>
      <c r="L452" s="87">
        <v>182700</v>
      </c>
      <c r="M452" s="87"/>
      <c r="N452" s="87">
        <v>182700</v>
      </c>
      <c r="O452" s="84">
        <v>173565</v>
      </c>
      <c r="P452" s="84">
        <v>0</v>
      </c>
      <c r="Q452" s="84">
        <f t="shared" si="400"/>
        <v>173565</v>
      </c>
      <c r="R452" s="84">
        <v>9135</v>
      </c>
      <c r="S452" s="87">
        <f t="shared" si="401"/>
        <v>9135</v>
      </c>
      <c r="T452" s="150">
        <v>3</v>
      </c>
      <c r="U452" s="69">
        <v>365</v>
      </c>
      <c r="V452" s="70"/>
      <c r="W452" s="71">
        <v>-1.5698630136986296</v>
      </c>
      <c r="X452" s="76">
        <f t="shared" si="464"/>
        <v>41699</v>
      </c>
      <c r="AF452" s="132" t="s">
        <v>2720</v>
      </c>
      <c r="AG452" s="60">
        <f>MATCH(AF452,'Cat-4'!$A:$A,0)</f>
        <v>646</v>
      </c>
      <c r="AH452" s="60">
        <f>MATCH(X452,'Cat-4'!$1:$1,0)</f>
        <v>27</v>
      </c>
      <c r="AI452" s="60">
        <f>INDEX('Cat-4'!$1:$1048576,Working!AG452,Working!AH452)</f>
        <v>97.2</v>
      </c>
      <c r="AJ452" s="60">
        <f>MATCH($AJ$3,'Cat-4'!$1:$1,0)</f>
        <v>144</v>
      </c>
      <c r="AK452" s="60">
        <f>INDEX('Cat-4'!$1:$1048576,Working!AG452,Working!AJ452)</f>
        <v>154.1</v>
      </c>
      <c r="AL452" s="146">
        <f t="shared" si="470"/>
        <v>1.5853909465020575</v>
      </c>
      <c r="AM452" s="152">
        <f t="shared" si="471"/>
        <v>1.5853909465020575</v>
      </c>
      <c r="AN452" s="146">
        <f t="shared" si="402"/>
        <v>9.875</v>
      </c>
      <c r="AO452" s="169">
        <f>INDEX('EL&amp;SV'!$C$4:$G$50,MATCH(AF452,'EL&amp;SV'!$G$4:$G$50,0),MATCH(IF(P452&gt;5000000,"A",IF(N452&gt;2000000,"B",IF(N452&gt;500000,"C","D"))),'EL&amp;SV'!$C$4:$G$4,0))</f>
        <v>5</v>
      </c>
      <c r="AP452" s="171">
        <f>INDEX('EL&amp;SV'!$G$4:$K$50,MATCH(AF452,'EL&amp;SV'!$G$4:$G$50,0),MATCH(IF(N452&gt;5000000,"A",IF(N452&gt;2000000,"B",IF(N452&gt;500000,"C","D"))),'EL&amp;SV'!$G$4:$K$4,0))</f>
        <v>1</v>
      </c>
      <c r="AQ452" s="153">
        <f t="shared" si="465"/>
        <v>289650.9259259259</v>
      </c>
      <c r="AR452" s="153">
        <f t="shared" si="466"/>
        <v>289650.9259259259</v>
      </c>
      <c r="AS452" s="153">
        <f t="shared" si="467"/>
        <v>0</v>
      </c>
      <c r="AT452" s="60">
        <v>0.75</v>
      </c>
      <c r="AU452" s="153">
        <f t="shared" si="468"/>
        <v>0</v>
      </c>
      <c r="AV452" s="153">
        <f t="shared" si="469"/>
        <v>0</v>
      </c>
    </row>
    <row r="453" spans="1:48" x14ac:dyDescent="0.2">
      <c r="A453" s="82">
        <v>449</v>
      </c>
      <c r="B453" s="82" t="s">
        <v>1410</v>
      </c>
      <c r="C453" s="83"/>
      <c r="D453" s="84" t="s">
        <v>112</v>
      </c>
      <c r="E453" s="85"/>
      <c r="F453" s="86">
        <v>42014</v>
      </c>
      <c r="G453" s="86" t="s">
        <v>23</v>
      </c>
      <c r="H453" s="89"/>
      <c r="I453" s="89">
        <v>9.5000000000000001E-2</v>
      </c>
      <c r="J453" s="84"/>
      <c r="K453" s="84"/>
      <c r="L453" s="87">
        <v>182399.59</v>
      </c>
      <c r="M453" s="87"/>
      <c r="N453" s="87">
        <v>182399.59</v>
      </c>
      <c r="O453" s="84">
        <v>125141.11048712327</v>
      </c>
      <c r="P453" s="84">
        <v>17327.961049999998</v>
      </c>
      <c r="Q453" s="84">
        <f t="shared" ref="Q453:Q516" si="472">O453+P453</f>
        <v>142469.07153712327</v>
      </c>
      <c r="R453" s="84">
        <v>39930.518462876731</v>
      </c>
      <c r="S453" s="87">
        <f t="shared" ref="S453:S516" si="473">L453-O453</f>
        <v>57258.479512876729</v>
      </c>
      <c r="T453" s="150">
        <v>10</v>
      </c>
      <c r="U453" s="69">
        <v>365</v>
      </c>
      <c r="V453" s="70"/>
      <c r="W453" s="71">
        <v>-1.5589041095890419</v>
      </c>
      <c r="X453" s="76">
        <f t="shared" si="464"/>
        <v>42005</v>
      </c>
      <c r="AF453" s="132" t="s">
        <v>3114</v>
      </c>
      <c r="AG453" s="60">
        <f>MATCH(AF453,'Cat-4'!$A:$A,0)</f>
        <v>844</v>
      </c>
      <c r="AH453" s="60">
        <f>MATCH(X453,'Cat-4'!$1:$1,0)</f>
        <v>37</v>
      </c>
      <c r="AI453" s="60">
        <f>INDEX('Cat-4'!$1:$1048576,Working!AG453,Working!AH453)</f>
        <v>117.7</v>
      </c>
      <c r="AJ453" s="60">
        <f>MATCH($AJ$3,'Cat-4'!$1:$1,0)</f>
        <v>144</v>
      </c>
      <c r="AK453" s="60">
        <f>INDEX('Cat-4'!$1:$1048576,Working!AG453,Working!AJ453)</f>
        <v>160.30000000000001</v>
      </c>
      <c r="AL453" s="146">
        <f t="shared" si="470"/>
        <v>1.3619371282922685</v>
      </c>
      <c r="AM453" s="152">
        <f t="shared" si="471"/>
        <v>1.3619371282922685</v>
      </c>
      <c r="AN453" s="146">
        <f t="shared" si="402"/>
        <v>9.0972222222222214</v>
      </c>
      <c r="AO453" s="169">
        <f>INDEX('EL&amp;SV'!$C$4:$G$50,MATCH(AF453,'EL&amp;SV'!$G$4:$G$50,0),MATCH(IF(P453&gt;5000000,"A",IF(N453&gt;2000000,"B",IF(N453&gt;500000,"C","D"))),'EL&amp;SV'!$C$4:$G$4,0))</f>
        <v>6</v>
      </c>
      <c r="AP453" s="171">
        <f>INDEX('EL&amp;SV'!$G$4:$K$50,MATCH(AF453,'EL&amp;SV'!$G$4:$G$50,0),MATCH(IF(N453&gt;5000000,"A",IF(N453&gt;2000000,"B",IF(N453&gt;500000,"C","D"))),'EL&amp;SV'!$G$4:$K$4,0))</f>
        <v>0.95</v>
      </c>
      <c r="AQ453" s="153">
        <f t="shared" si="465"/>
        <v>248416.77380628718</v>
      </c>
      <c r="AR453" s="153">
        <f t="shared" si="466"/>
        <v>235995.93511597282</v>
      </c>
      <c r="AS453" s="153">
        <f t="shared" si="467"/>
        <v>12420.838690314355</v>
      </c>
      <c r="AT453" s="60">
        <v>0.75</v>
      </c>
      <c r="AU453" s="153">
        <f t="shared" si="468"/>
        <v>9315.629017735766</v>
      </c>
      <c r="AV453" s="153">
        <f t="shared" si="469"/>
        <v>12420.838690314369</v>
      </c>
    </row>
    <row r="454" spans="1:48" x14ac:dyDescent="0.2">
      <c r="A454" s="82">
        <v>450</v>
      </c>
      <c r="B454" s="82" t="s">
        <v>1410</v>
      </c>
      <c r="C454" s="83"/>
      <c r="D454" s="84" t="s">
        <v>112</v>
      </c>
      <c r="E454" s="85" t="s">
        <v>1021</v>
      </c>
      <c r="F454" s="86">
        <v>42460</v>
      </c>
      <c r="G454" s="86" t="s">
        <v>25</v>
      </c>
      <c r="H454" s="89"/>
      <c r="I454" s="89">
        <v>6.3333333333333325E-2</v>
      </c>
      <c r="J454" s="84"/>
      <c r="K454" s="84"/>
      <c r="L454" s="87">
        <v>181169.38</v>
      </c>
      <c r="M454" s="87"/>
      <c r="N454" s="87">
        <v>181169.38</v>
      </c>
      <c r="O454" s="84">
        <v>68875.800182831037</v>
      </c>
      <c r="P454" s="84">
        <v>11474.060733333332</v>
      </c>
      <c r="Q454" s="84">
        <f t="shared" si="472"/>
        <v>80349.860916164369</v>
      </c>
      <c r="R454" s="84">
        <v>100819.51908383564</v>
      </c>
      <c r="S454" s="87">
        <f t="shared" si="473"/>
        <v>112293.57981716897</v>
      </c>
      <c r="T454" s="150">
        <v>15</v>
      </c>
      <c r="U454" s="69">
        <v>365</v>
      </c>
      <c r="V454" s="70"/>
      <c r="W454" s="71">
        <v>-1.6082191780821926</v>
      </c>
      <c r="X454" s="76">
        <f t="shared" si="464"/>
        <v>42430</v>
      </c>
      <c r="AF454" s="132" t="s">
        <v>2716</v>
      </c>
      <c r="AG454" s="60">
        <f>MATCH(AF454,'Cat-4'!$A:$A,0)</f>
        <v>644</v>
      </c>
      <c r="AH454" s="60">
        <f>MATCH(X454,'Cat-4'!$1:$1,0)</f>
        <v>51</v>
      </c>
      <c r="AI454" s="60">
        <f>INDEX('Cat-4'!$1:$1048576,Working!AG454,Working!AH454)</f>
        <v>127.3</v>
      </c>
      <c r="AJ454" s="60">
        <f>MATCH($AJ$3,'Cat-4'!$1:$1,0)</f>
        <v>144</v>
      </c>
      <c r="AK454" s="60">
        <f>INDEX('Cat-4'!$1:$1048576,Working!AG454,Working!AJ454)</f>
        <v>135.1</v>
      </c>
      <c r="AL454" s="146">
        <f t="shared" si="470"/>
        <v>1.0612725844461901</v>
      </c>
      <c r="AM454" s="152">
        <f t="shared" si="471"/>
        <v>1.0612725844461901</v>
      </c>
      <c r="AN454" s="146">
        <f t="shared" ref="AN454:AN517" si="474">YEARFRAC(F454,$AN$3)</f>
        <v>7.875</v>
      </c>
      <c r="AO454" s="169">
        <f>INDEX('EL&amp;SV'!$C$4:$G$50,MATCH(AF454,'EL&amp;SV'!$G$4:$G$50,0),MATCH(IF(P454&gt;5000000,"A",IF(N454&gt;2000000,"B",IF(N454&gt;500000,"C","D"))),'EL&amp;SV'!$C$4:$G$4,0))</f>
        <v>5</v>
      </c>
      <c r="AP454" s="171">
        <f>INDEX('EL&amp;SV'!$G$4:$K$50,MATCH(AF454,'EL&amp;SV'!$G$4:$G$50,0),MATCH(IF(N454&gt;5000000,"A",IF(N454&gt;2000000,"B",IF(N454&gt;500000,"C","D"))),'EL&amp;SV'!$G$4:$K$4,0))</f>
        <v>1</v>
      </c>
      <c r="AQ454" s="153">
        <f t="shared" si="465"/>
        <v>192270.09613511391</v>
      </c>
      <c r="AR454" s="153">
        <f t="shared" si="466"/>
        <v>192270.09613511391</v>
      </c>
      <c r="AS454" s="153">
        <f t="shared" si="467"/>
        <v>0</v>
      </c>
      <c r="AT454" s="60">
        <v>0.75</v>
      </c>
      <c r="AU454" s="153">
        <f t="shared" si="468"/>
        <v>0</v>
      </c>
      <c r="AV454" s="153">
        <f t="shared" si="469"/>
        <v>0</v>
      </c>
    </row>
    <row r="455" spans="1:48" x14ac:dyDescent="0.2">
      <c r="A455" s="82">
        <v>451</v>
      </c>
      <c r="B455" s="82" t="s">
        <v>1410</v>
      </c>
      <c r="C455" s="83"/>
      <c r="D455" s="84" t="s">
        <v>112</v>
      </c>
      <c r="E455" s="85"/>
      <c r="F455" s="86">
        <v>42014</v>
      </c>
      <c r="G455" s="86" t="s">
        <v>23</v>
      </c>
      <c r="H455" s="89"/>
      <c r="I455" s="89">
        <v>9.5000000000000001E-2</v>
      </c>
      <c r="J455" s="84"/>
      <c r="K455" s="84"/>
      <c r="L455" s="87">
        <v>181068.75</v>
      </c>
      <c r="M455" s="87"/>
      <c r="N455" s="87">
        <v>181068.75</v>
      </c>
      <c r="O455" s="84">
        <v>124228.0448630137</v>
      </c>
      <c r="P455" s="84">
        <v>17201.53125</v>
      </c>
      <c r="Q455" s="84">
        <f t="shared" si="472"/>
        <v>141429.5761130137</v>
      </c>
      <c r="R455" s="84">
        <v>39639.173886986304</v>
      </c>
      <c r="S455" s="87">
        <f t="shared" si="473"/>
        <v>56840.705136986304</v>
      </c>
      <c r="T455" s="150">
        <v>10</v>
      </c>
      <c r="U455" s="69">
        <v>365</v>
      </c>
      <c r="V455" s="70"/>
      <c r="W455" s="71">
        <v>-8.2191780821911919E-3</v>
      </c>
      <c r="X455" s="76">
        <f t="shared" si="464"/>
        <v>42005</v>
      </c>
      <c r="AF455" s="132" t="s">
        <v>3114</v>
      </c>
      <c r="AG455" s="60">
        <f>MATCH(AF455,'Cat-4'!$A:$A,0)</f>
        <v>844</v>
      </c>
      <c r="AH455" s="60">
        <f>MATCH(X455,'Cat-4'!$1:$1,0)</f>
        <v>37</v>
      </c>
      <c r="AI455" s="60">
        <f>INDEX('Cat-4'!$1:$1048576,Working!AG455,Working!AH455)</f>
        <v>117.7</v>
      </c>
      <c r="AJ455" s="60">
        <f>MATCH($AJ$3,'Cat-4'!$1:$1,0)</f>
        <v>144</v>
      </c>
      <c r="AK455" s="60">
        <f>INDEX('Cat-4'!$1:$1048576,Working!AG455,Working!AJ455)</f>
        <v>160.30000000000001</v>
      </c>
      <c r="AL455" s="146">
        <f t="shared" si="470"/>
        <v>1.3619371282922685</v>
      </c>
      <c r="AM455" s="152">
        <f t="shared" si="471"/>
        <v>1.3619371282922685</v>
      </c>
      <c r="AN455" s="146">
        <f t="shared" si="474"/>
        <v>9.0972222222222214</v>
      </c>
      <c r="AO455" s="169">
        <f>INDEX('EL&amp;SV'!$C$4:$G$50,MATCH(AF455,'EL&amp;SV'!$G$4:$G$50,0),MATCH(IF(P455&gt;5000000,"A",IF(N455&gt;2000000,"B",IF(N455&gt;500000,"C","D"))),'EL&amp;SV'!$C$4:$G$4,0))</f>
        <v>6</v>
      </c>
      <c r="AP455" s="171">
        <f>INDEX('EL&amp;SV'!$G$4:$K$50,MATCH(AF455,'EL&amp;SV'!$G$4:$G$50,0),MATCH(IF(N455&gt;5000000,"A",IF(N455&gt;2000000,"B",IF(N455&gt;500000,"C","D"))),'EL&amp;SV'!$G$4:$K$4,0))</f>
        <v>0.95</v>
      </c>
      <c r="AQ455" s="153">
        <f t="shared" si="465"/>
        <v>246604.2533984707</v>
      </c>
      <c r="AR455" s="153">
        <f t="shared" si="466"/>
        <v>234274.04072854714</v>
      </c>
      <c r="AS455" s="153">
        <f t="shared" si="467"/>
        <v>12330.212669923552</v>
      </c>
      <c r="AT455" s="60">
        <v>0.75</v>
      </c>
      <c r="AU455" s="153">
        <f t="shared" si="468"/>
        <v>9247.6595024426642</v>
      </c>
      <c r="AV455" s="153">
        <f t="shared" si="469"/>
        <v>12330.212669923545</v>
      </c>
    </row>
    <row r="456" spans="1:48" x14ac:dyDescent="0.2">
      <c r="A456" s="82">
        <v>452</v>
      </c>
      <c r="B456" s="82" t="s">
        <v>1410</v>
      </c>
      <c r="C456" s="83"/>
      <c r="D456" s="84" t="s">
        <v>112</v>
      </c>
      <c r="E456" s="85" t="s">
        <v>991</v>
      </c>
      <c r="F456" s="86">
        <v>41614</v>
      </c>
      <c r="G456" s="86" t="s">
        <v>1349</v>
      </c>
      <c r="H456" s="89"/>
      <c r="I456" s="89">
        <v>6.3676058966225038E-2</v>
      </c>
      <c r="J456" s="84"/>
      <c r="K456" s="84"/>
      <c r="L456" s="87">
        <v>178925</v>
      </c>
      <c r="M456" s="87"/>
      <c r="N456" s="87">
        <v>178925</v>
      </c>
      <c r="O456" s="84">
        <v>93846.94299603533</v>
      </c>
      <c r="P456" s="84">
        <v>11393.238850531816</v>
      </c>
      <c r="Q456" s="84">
        <f t="shared" si="472"/>
        <v>105240.18184656714</v>
      </c>
      <c r="R456" s="84">
        <v>73684.818153432861</v>
      </c>
      <c r="S456" s="87">
        <f t="shared" si="473"/>
        <v>85078.05700396467</v>
      </c>
      <c r="T456" s="150">
        <v>15</v>
      </c>
      <c r="U456" s="69">
        <v>365</v>
      </c>
      <c r="V456" s="70"/>
      <c r="W456" s="71">
        <v>-8.2191780821911919E-3</v>
      </c>
      <c r="X456" s="76">
        <f t="shared" si="464"/>
        <v>41609</v>
      </c>
      <c r="AF456" s="132" t="s">
        <v>2716</v>
      </c>
      <c r="AG456" s="60">
        <f>MATCH(AF456,'Cat-4'!$A:$A,0)</f>
        <v>644</v>
      </c>
      <c r="AH456" s="60">
        <f>MATCH(X456,'Cat-4'!$1:$1,0)</f>
        <v>24</v>
      </c>
      <c r="AI456" s="60">
        <f>INDEX('Cat-4'!$1:$1048576,Working!AG456,Working!AH456)</f>
        <v>98.4</v>
      </c>
      <c r="AJ456" s="60">
        <f>MATCH($AJ$3,'Cat-4'!$1:$1,0)</f>
        <v>144</v>
      </c>
      <c r="AK456" s="60">
        <f>INDEX('Cat-4'!$1:$1048576,Working!AG456,Working!AJ456)</f>
        <v>135.1</v>
      </c>
      <c r="AL456" s="146">
        <f t="shared" si="470"/>
        <v>1.3729674796747966</v>
      </c>
      <c r="AM456" s="152">
        <f t="shared" si="471"/>
        <v>1.3729674796747966</v>
      </c>
      <c r="AN456" s="146">
        <f t="shared" si="474"/>
        <v>10.191666666666666</v>
      </c>
      <c r="AO456" s="169">
        <f>INDEX('EL&amp;SV'!$C$4:$G$50,MATCH(AF456,'EL&amp;SV'!$G$4:$G$50,0),MATCH(IF(P456&gt;5000000,"A",IF(N456&gt;2000000,"B",IF(N456&gt;500000,"C","D"))),'EL&amp;SV'!$C$4:$G$4,0))</f>
        <v>5</v>
      </c>
      <c r="AP456" s="171">
        <f>INDEX('EL&amp;SV'!$G$4:$K$50,MATCH(AF456,'EL&amp;SV'!$G$4:$G$50,0),MATCH(IF(N456&gt;5000000,"A",IF(N456&gt;2000000,"B",IF(N456&gt;500000,"C","D"))),'EL&amp;SV'!$G$4:$K$4,0))</f>
        <v>1</v>
      </c>
      <c r="AQ456" s="153">
        <f t="shared" si="465"/>
        <v>245658.20630081298</v>
      </c>
      <c r="AR456" s="153">
        <f t="shared" si="466"/>
        <v>245658.20630081301</v>
      </c>
      <c r="AS456" s="153">
        <f t="shared" si="467"/>
        <v>0</v>
      </c>
      <c r="AT456" s="60">
        <v>0.75</v>
      </c>
      <c r="AU456" s="153">
        <f t="shared" si="468"/>
        <v>0</v>
      </c>
      <c r="AV456" s="153">
        <f t="shared" si="469"/>
        <v>0</v>
      </c>
    </row>
    <row r="457" spans="1:48" x14ac:dyDescent="0.2">
      <c r="A457" s="82">
        <v>453</v>
      </c>
      <c r="B457" s="82" t="s">
        <v>1410</v>
      </c>
      <c r="C457" s="83"/>
      <c r="D457" s="84" t="s">
        <v>112</v>
      </c>
      <c r="E457" s="85" t="s">
        <v>1248</v>
      </c>
      <c r="F457" s="86">
        <v>44303</v>
      </c>
      <c r="G457" s="86" t="s">
        <v>38</v>
      </c>
      <c r="H457" s="89"/>
      <c r="I457" s="89">
        <v>0.31666666666666665</v>
      </c>
      <c r="J457" s="84"/>
      <c r="K457" s="84"/>
      <c r="L457" s="87">
        <v>178799.5</v>
      </c>
      <c r="M457" s="87"/>
      <c r="N457" s="87">
        <v>178799.5</v>
      </c>
      <c r="O457" s="84">
        <v>54137.876004566206</v>
      </c>
      <c r="P457" s="84">
        <v>56619.841666666667</v>
      </c>
      <c r="Q457" s="84">
        <f t="shared" si="472"/>
        <v>110757.71767123288</v>
      </c>
      <c r="R457" s="84">
        <v>68041.78232876712</v>
      </c>
      <c r="S457" s="87">
        <f t="shared" si="473"/>
        <v>124661.62399543379</v>
      </c>
      <c r="T457" s="150">
        <v>3</v>
      </c>
      <c r="U457" s="69">
        <v>365</v>
      </c>
      <c r="V457" s="70"/>
      <c r="W457" s="71">
        <v>-8.2191780821911919E-3</v>
      </c>
      <c r="X457" s="76">
        <f t="shared" si="464"/>
        <v>44287</v>
      </c>
      <c r="AF457" s="132" t="s">
        <v>2716</v>
      </c>
      <c r="AG457" s="60">
        <f>MATCH(AF457,'Cat-4'!$A:$A,0)</f>
        <v>644</v>
      </c>
      <c r="AH457" s="60">
        <f>MATCH(X457,'Cat-4'!$1:$1,0)</f>
        <v>112</v>
      </c>
      <c r="AI457" s="60">
        <f>INDEX('Cat-4'!$1:$1048576,Working!AG457,Working!AH457)</f>
        <v>134.6</v>
      </c>
      <c r="AJ457" s="60">
        <f>MATCH($AJ$3,'Cat-4'!$1:$1,0)</f>
        <v>144</v>
      </c>
      <c r="AK457" s="60">
        <f>INDEX('Cat-4'!$1:$1048576,Working!AG457,Working!AJ457)</f>
        <v>135.1</v>
      </c>
      <c r="AL457" s="146">
        <f t="shared" si="470"/>
        <v>1.0037147102526003</v>
      </c>
      <c r="AM457" s="152">
        <f t="shared" si="471"/>
        <v>1.0037147102526003</v>
      </c>
      <c r="AN457" s="146">
        <f t="shared" si="474"/>
        <v>2.8277777777777779</v>
      </c>
      <c r="AO457" s="169">
        <f>INDEX('EL&amp;SV'!$C$4:$G$50,MATCH(AF457,'EL&amp;SV'!$G$4:$G$50,0),MATCH(IF(P457&gt;5000000,"A",IF(N457&gt;2000000,"B",IF(N457&gt;500000,"C","D"))),'EL&amp;SV'!$C$4:$G$4,0))</f>
        <v>5</v>
      </c>
      <c r="AP457" s="171">
        <f>INDEX('EL&amp;SV'!$G$4:$K$50,MATCH(AF457,'EL&amp;SV'!$G$4:$G$50,0),MATCH(IF(N457&gt;5000000,"A",IF(N457&gt;2000000,"B",IF(N457&gt;500000,"C","D"))),'EL&amp;SV'!$G$4:$K$4,0))</f>
        <v>1</v>
      </c>
      <c r="AQ457" s="153">
        <f t="shared" si="465"/>
        <v>179463.6883358098</v>
      </c>
      <c r="AR457" s="153">
        <f t="shared" si="466"/>
        <v>101496.68595880801</v>
      </c>
      <c r="AS457" s="153">
        <f t="shared" si="467"/>
        <v>77967.002377001787</v>
      </c>
      <c r="AT457" s="60">
        <v>0.75</v>
      </c>
      <c r="AU457" s="153">
        <f t="shared" si="468"/>
        <v>58475.251782751337</v>
      </c>
      <c r="AV457" s="153">
        <f t="shared" si="469"/>
        <v>58475.251782751337</v>
      </c>
    </row>
    <row r="458" spans="1:48" x14ac:dyDescent="0.2">
      <c r="A458" s="82">
        <v>454</v>
      </c>
      <c r="B458" s="82" t="s">
        <v>1410</v>
      </c>
      <c r="C458" s="83"/>
      <c r="D458" s="84" t="s">
        <v>112</v>
      </c>
      <c r="E458" s="85" t="s">
        <v>505</v>
      </c>
      <c r="F458" s="86">
        <v>41000</v>
      </c>
      <c r="G458" s="86" t="s">
        <v>1350</v>
      </c>
      <c r="H458" s="89"/>
      <c r="I458" s="89">
        <v>7.3956643835616412E-2</v>
      </c>
      <c r="J458" s="84"/>
      <c r="K458" s="84"/>
      <c r="L458" s="87">
        <v>178625</v>
      </c>
      <c r="M458" s="87"/>
      <c r="N458" s="87">
        <v>178625</v>
      </c>
      <c r="O458" s="84">
        <v>169693.75</v>
      </c>
      <c r="P458" s="84">
        <v>0</v>
      </c>
      <c r="Q458" s="84">
        <f t="shared" si="472"/>
        <v>169693.75</v>
      </c>
      <c r="R458" s="84">
        <v>8931.25</v>
      </c>
      <c r="S458" s="87">
        <f t="shared" si="473"/>
        <v>8931.25</v>
      </c>
      <c r="T458" s="150">
        <v>6</v>
      </c>
      <c r="U458" s="69">
        <v>365</v>
      </c>
      <c r="V458" s="70"/>
      <c r="W458" s="71">
        <v>-8.2191780821911919E-3</v>
      </c>
      <c r="X458" s="76">
        <f t="shared" si="464"/>
        <v>41000</v>
      </c>
      <c r="AF458" s="132" t="s">
        <v>2716</v>
      </c>
      <c r="AG458" s="60">
        <f>MATCH(AF458,'Cat-4'!$A:$A,0)</f>
        <v>644</v>
      </c>
      <c r="AH458" s="60">
        <f>MATCH(X458,'Cat-4'!$1:$1,0)</f>
        <v>4</v>
      </c>
      <c r="AI458" s="60">
        <f>INDEX('Cat-4'!$1:$1048576,Working!AG458,Working!AH458)</f>
        <v>95.5</v>
      </c>
      <c r="AJ458" s="60">
        <f>MATCH($AJ$3,'Cat-4'!$1:$1,0)</f>
        <v>144</v>
      </c>
      <c r="AK458" s="60">
        <f>INDEX('Cat-4'!$1:$1048576,Working!AG458,Working!AJ458)</f>
        <v>135.1</v>
      </c>
      <c r="AL458" s="146">
        <f t="shared" si="470"/>
        <v>1.4146596858638742</v>
      </c>
      <c r="AM458" s="152">
        <f t="shared" si="471"/>
        <v>1.4146596858638742</v>
      </c>
      <c r="AN458" s="146">
        <f t="shared" si="474"/>
        <v>11.872222222222222</v>
      </c>
      <c r="AO458" s="169">
        <f>INDEX('EL&amp;SV'!$C$4:$G$50,MATCH(AF458,'EL&amp;SV'!$G$4:$G$50,0),MATCH(IF(P458&gt;5000000,"A",IF(N458&gt;2000000,"B",IF(N458&gt;500000,"C","D"))),'EL&amp;SV'!$C$4:$G$4,0))</f>
        <v>5</v>
      </c>
      <c r="AP458" s="171">
        <f>INDEX('EL&amp;SV'!$G$4:$K$50,MATCH(AF458,'EL&amp;SV'!$G$4:$G$50,0),MATCH(IF(N458&gt;5000000,"A",IF(N458&gt;2000000,"B",IF(N458&gt;500000,"C","D"))),'EL&amp;SV'!$G$4:$K$4,0))</f>
        <v>1</v>
      </c>
      <c r="AQ458" s="153">
        <f t="shared" si="465"/>
        <v>252693.58638743454</v>
      </c>
      <c r="AR458" s="153">
        <f t="shared" si="466"/>
        <v>252693.58638743457</v>
      </c>
      <c r="AS458" s="153">
        <f t="shared" si="467"/>
        <v>0</v>
      </c>
      <c r="AT458" s="60">
        <v>0.75</v>
      </c>
      <c r="AU458" s="153">
        <f t="shared" si="468"/>
        <v>0</v>
      </c>
      <c r="AV458" s="153">
        <f t="shared" si="469"/>
        <v>0</v>
      </c>
    </row>
    <row r="459" spans="1:48" x14ac:dyDescent="0.2">
      <c r="A459" s="82">
        <v>455</v>
      </c>
      <c r="B459" s="82" t="s">
        <v>1410</v>
      </c>
      <c r="C459" s="83"/>
      <c r="D459" s="84" t="s">
        <v>112</v>
      </c>
      <c r="E459" s="85"/>
      <c r="F459" s="86">
        <v>42886</v>
      </c>
      <c r="G459" s="86" t="s">
        <v>29</v>
      </c>
      <c r="H459" s="89"/>
      <c r="I459" s="89">
        <v>0.19</v>
      </c>
      <c r="J459" s="84"/>
      <c r="K459" s="84"/>
      <c r="L459" s="87">
        <v>178500.24</v>
      </c>
      <c r="M459" s="87"/>
      <c r="N459" s="87">
        <v>178500.24</v>
      </c>
      <c r="O459" s="84">
        <v>164000.15201095887</v>
      </c>
      <c r="P459" s="84">
        <v>5575.0759890411155</v>
      </c>
      <c r="Q459" s="84">
        <f t="shared" si="472"/>
        <v>169575.228</v>
      </c>
      <c r="R459" s="84">
        <v>8925.0119999999879</v>
      </c>
      <c r="S459" s="87">
        <f t="shared" si="473"/>
        <v>14500.087989041116</v>
      </c>
      <c r="T459" s="150">
        <v>5</v>
      </c>
      <c r="U459" s="69">
        <v>365</v>
      </c>
      <c r="V459" s="70"/>
      <c r="W459" s="71">
        <v>-8.2191780821911919E-3</v>
      </c>
      <c r="X459" s="76">
        <f t="shared" si="464"/>
        <v>42856</v>
      </c>
      <c r="AF459" s="132" t="s">
        <v>3114</v>
      </c>
      <c r="AG459" s="60">
        <f>MATCH(AF459,'Cat-4'!$A:$A,0)</f>
        <v>844</v>
      </c>
      <c r="AH459" s="60">
        <f>MATCH(X459,'Cat-4'!$1:$1,0)</f>
        <v>65</v>
      </c>
      <c r="AI459" s="60">
        <f>INDEX('Cat-4'!$1:$1048576,Working!AG459,Working!AH459)</f>
        <v>116.4</v>
      </c>
      <c r="AJ459" s="60">
        <f>MATCH($AJ$3,'Cat-4'!$1:$1,0)</f>
        <v>144</v>
      </c>
      <c r="AK459" s="60">
        <f>INDEX('Cat-4'!$1:$1048576,Working!AG459,Working!AJ459)</f>
        <v>160.30000000000001</v>
      </c>
      <c r="AL459" s="146">
        <f t="shared" si="470"/>
        <v>1.377147766323024</v>
      </c>
      <c r="AM459" s="152">
        <f t="shared" si="471"/>
        <v>1.377147766323024</v>
      </c>
      <c r="AN459" s="146">
        <f t="shared" si="474"/>
        <v>6.708333333333333</v>
      </c>
      <c r="AO459" s="169">
        <f>INDEX('EL&amp;SV'!$C$4:$G$50,MATCH(AF459,'EL&amp;SV'!$G$4:$G$50,0),MATCH(IF(P459&gt;5000000,"A",IF(N459&gt;2000000,"B",IF(N459&gt;500000,"C","D"))),'EL&amp;SV'!$C$4:$G$4,0))</f>
        <v>6</v>
      </c>
      <c r="AP459" s="171">
        <f>INDEX('EL&amp;SV'!$G$4:$K$50,MATCH(AF459,'EL&amp;SV'!$G$4:$G$50,0),MATCH(IF(N459&gt;5000000,"A",IF(N459&gt;2000000,"B",IF(N459&gt;500000,"C","D"))),'EL&amp;SV'!$G$4:$K$4,0))</f>
        <v>0.95</v>
      </c>
      <c r="AQ459" s="153">
        <f t="shared" si="465"/>
        <v>245821.20680412371</v>
      </c>
      <c r="AR459" s="153">
        <f t="shared" si="466"/>
        <v>233530.14646391751</v>
      </c>
      <c r="AS459" s="153">
        <f t="shared" si="467"/>
        <v>12291.060340206197</v>
      </c>
      <c r="AT459" s="60">
        <v>0.75</v>
      </c>
      <c r="AU459" s="153">
        <f t="shared" si="468"/>
        <v>9218.2952551546477</v>
      </c>
      <c r="AV459" s="153">
        <f t="shared" si="469"/>
        <v>12291.060340206197</v>
      </c>
    </row>
    <row r="460" spans="1:48" x14ac:dyDescent="0.2">
      <c r="A460" s="82">
        <v>456</v>
      </c>
      <c r="B460" s="82" t="s">
        <v>1410</v>
      </c>
      <c r="C460" s="83"/>
      <c r="D460" s="84" t="s">
        <v>112</v>
      </c>
      <c r="E460" s="85" t="s">
        <v>1221</v>
      </c>
      <c r="F460" s="86">
        <v>44624</v>
      </c>
      <c r="G460" s="86" t="s">
        <v>38</v>
      </c>
      <c r="H460" s="89"/>
      <c r="I460" s="89">
        <v>0.31666666666666665</v>
      </c>
      <c r="J460" s="84"/>
      <c r="K460" s="84"/>
      <c r="L460" s="87">
        <v>178229.97</v>
      </c>
      <c r="M460" s="87"/>
      <c r="N460" s="87">
        <v>178229.97</v>
      </c>
      <c r="O460" s="84">
        <v>4329.6047506849318</v>
      </c>
      <c r="P460" s="84">
        <v>56439.4905</v>
      </c>
      <c r="Q460" s="84">
        <f t="shared" si="472"/>
        <v>60769.095250684928</v>
      </c>
      <c r="R460" s="84">
        <v>117460.87474931507</v>
      </c>
      <c r="S460" s="87">
        <f t="shared" si="473"/>
        <v>173900.36524931507</v>
      </c>
      <c r="T460" s="150">
        <v>3</v>
      </c>
      <c r="U460" s="69">
        <v>365</v>
      </c>
      <c r="V460" s="70"/>
      <c r="W460" s="71">
        <v>-112.33698630136986</v>
      </c>
      <c r="X460" s="76">
        <f t="shared" si="464"/>
        <v>44621</v>
      </c>
      <c r="AF460" s="132" t="s">
        <v>2716</v>
      </c>
      <c r="AG460" s="60">
        <f>MATCH(AF460,'Cat-4'!$A:$A,0)</f>
        <v>644</v>
      </c>
      <c r="AH460" s="60">
        <f>MATCH(X460,'Cat-4'!$1:$1,0)</f>
        <v>123</v>
      </c>
      <c r="AI460" s="60">
        <f>INDEX('Cat-4'!$1:$1048576,Working!AG460,Working!AH460)</f>
        <v>134.80000000000001</v>
      </c>
      <c r="AJ460" s="60">
        <f>MATCH($AJ$3,'Cat-4'!$1:$1,0)</f>
        <v>144</v>
      </c>
      <c r="AK460" s="60">
        <f>INDEX('Cat-4'!$1:$1048576,Working!AG460,Working!AJ460)</f>
        <v>135.1</v>
      </c>
      <c r="AL460" s="146">
        <f t="shared" si="470"/>
        <v>1.0022255192878338</v>
      </c>
      <c r="AM460" s="152">
        <f t="shared" si="471"/>
        <v>1.0022255192878338</v>
      </c>
      <c r="AN460" s="146">
        <f t="shared" si="474"/>
        <v>1.9472222222222222</v>
      </c>
      <c r="AO460" s="169">
        <f>INDEX('EL&amp;SV'!$C$4:$G$50,MATCH(AF460,'EL&amp;SV'!$G$4:$G$50,0),MATCH(IF(P460&gt;5000000,"A",IF(N460&gt;2000000,"B",IF(N460&gt;500000,"C","D"))),'EL&amp;SV'!$C$4:$G$4,0))</f>
        <v>5</v>
      </c>
      <c r="AP460" s="171">
        <f>INDEX('EL&amp;SV'!$G$4:$K$50,MATCH(AF460,'EL&amp;SV'!$G$4:$G$50,0),MATCH(IF(N460&gt;5000000,"A",IF(N460&gt;2000000,"B",IF(N460&gt;500000,"C","D"))),'EL&amp;SV'!$G$4:$K$4,0))</f>
        <v>1</v>
      </c>
      <c r="AQ460" s="153">
        <f t="shared" si="465"/>
        <v>178626.62423590504</v>
      </c>
      <c r="AR460" s="153">
        <f t="shared" si="466"/>
        <v>69565.146438538577</v>
      </c>
      <c r="AS460" s="153">
        <f t="shared" si="467"/>
        <v>109061.47779736646</v>
      </c>
      <c r="AT460" s="60">
        <v>0.75</v>
      </c>
      <c r="AU460" s="153">
        <f t="shared" si="468"/>
        <v>81796.108348024849</v>
      </c>
      <c r="AV460" s="153">
        <f t="shared" si="469"/>
        <v>81796.108348024849</v>
      </c>
    </row>
    <row r="461" spans="1:48" x14ac:dyDescent="0.2">
      <c r="A461" s="82">
        <v>457</v>
      </c>
      <c r="B461" s="82" t="s">
        <v>1410</v>
      </c>
      <c r="C461" s="83"/>
      <c r="D461" s="84" t="s">
        <v>112</v>
      </c>
      <c r="E461" s="85" t="s">
        <v>1097</v>
      </c>
      <c r="F461" s="86">
        <v>43330</v>
      </c>
      <c r="G461" s="86" t="s">
        <v>35</v>
      </c>
      <c r="H461" s="89"/>
      <c r="I461" s="89">
        <v>0.31666666666666665</v>
      </c>
      <c r="J461" s="84"/>
      <c r="K461" s="84"/>
      <c r="L461" s="87">
        <v>177118</v>
      </c>
      <c r="M461" s="87"/>
      <c r="N461" s="87">
        <v>177118</v>
      </c>
      <c r="O461" s="84">
        <v>168262.16812785389</v>
      </c>
      <c r="P461" s="84">
        <v>0</v>
      </c>
      <c r="Q461" s="84">
        <f t="shared" si="472"/>
        <v>168262.16812785389</v>
      </c>
      <c r="R461" s="84">
        <v>8855.831872146111</v>
      </c>
      <c r="S461" s="87">
        <f t="shared" si="473"/>
        <v>8855.831872146111</v>
      </c>
      <c r="T461" s="150">
        <v>3</v>
      </c>
      <c r="U461" s="69">
        <v>365</v>
      </c>
      <c r="V461" s="70"/>
      <c r="W461" s="71">
        <v>-8.2191780821911919E-3</v>
      </c>
      <c r="X461" s="76">
        <f t="shared" si="464"/>
        <v>43313</v>
      </c>
      <c r="AF461" s="132" t="s">
        <v>2716</v>
      </c>
      <c r="AG461" s="60">
        <f>MATCH(AF461,'Cat-4'!$A:$A,0)</f>
        <v>644</v>
      </c>
      <c r="AH461" s="60">
        <f>MATCH(X461,'Cat-4'!$1:$1,0)</f>
        <v>80</v>
      </c>
      <c r="AI461" s="60">
        <f>INDEX('Cat-4'!$1:$1048576,Working!AG461,Working!AH461)</f>
        <v>135.1</v>
      </c>
      <c r="AJ461" s="60">
        <f>MATCH($AJ$3,'Cat-4'!$1:$1,0)</f>
        <v>144</v>
      </c>
      <c r="AK461" s="60">
        <f>INDEX('Cat-4'!$1:$1048576,Working!AG461,Working!AJ461)</f>
        <v>135.1</v>
      </c>
      <c r="AL461" s="146">
        <f t="shared" si="470"/>
        <v>1</v>
      </c>
      <c r="AM461" s="152">
        <f t="shared" si="471"/>
        <v>1</v>
      </c>
      <c r="AN461" s="146">
        <f t="shared" si="474"/>
        <v>5.4916666666666663</v>
      </c>
      <c r="AO461" s="169">
        <f>INDEX('EL&amp;SV'!$C$4:$G$50,MATCH(AF461,'EL&amp;SV'!$G$4:$G$50,0),MATCH(IF(P461&gt;5000000,"A",IF(N461&gt;2000000,"B",IF(N461&gt;500000,"C","D"))),'EL&amp;SV'!$C$4:$G$4,0))</f>
        <v>5</v>
      </c>
      <c r="AP461" s="171">
        <f>INDEX('EL&amp;SV'!$G$4:$K$50,MATCH(AF461,'EL&amp;SV'!$G$4:$G$50,0),MATCH(IF(N461&gt;5000000,"A",IF(N461&gt;2000000,"B",IF(N461&gt;500000,"C","D"))),'EL&amp;SV'!$G$4:$K$4,0))</f>
        <v>1</v>
      </c>
      <c r="AQ461" s="153">
        <f t="shared" si="465"/>
        <v>177118</v>
      </c>
      <c r="AR461" s="153">
        <f t="shared" si="466"/>
        <v>177118</v>
      </c>
      <c r="AS461" s="153">
        <f t="shared" si="467"/>
        <v>0</v>
      </c>
      <c r="AT461" s="60">
        <v>0.75</v>
      </c>
      <c r="AU461" s="153">
        <f t="shared" si="468"/>
        <v>0</v>
      </c>
      <c r="AV461" s="153">
        <f t="shared" si="469"/>
        <v>0</v>
      </c>
    </row>
    <row r="462" spans="1:48" x14ac:dyDescent="0.2">
      <c r="A462" s="82">
        <v>458</v>
      </c>
      <c r="B462" s="82" t="s">
        <v>1410</v>
      </c>
      <c r="C462" s="83"/>
      <c r="D462" s="84" t="s">
        <v>112</v>
      </c>
      <c r="E462" s="85" t="s">
        <v>856</v>
      </c>
      <c r="F462" s="86">
        <v>41000</v>
      </c>
      <c r="G462" s="86" t="s">
        <v>1350</v>
      </c>
      <c r="H462" s="89"/>
      <c r="I462" s="89">
        <v>7.1255005268703889E-2</v>
      </c>
      <c r="J462" s="84"/>
      <c r="K462" s="84"/>
      <c r="L462" s="87">
        <v>177060</v>
      </c>
      <c r="M462" s="87"/>
      <c r="N462" s="87">
        <v>177060</v>
      </c>
      <c r="O462" s="84">
        <v>105124.94383561642</v>
      </c>
      <c r="P462" s="84">
        <v>12616.411232876711</v>
      </c>
      <c r="Q462" s="84">
        <f t="shared" si="472"/>
        <v>117741.35506849313</v>
      </c>
      <c r="R462" s="84">
        <v>59318.644931506875</v>
      </c>
      <c r="S462" s="87">
        <f t="shared" si="473"/>
        <v>71935.056164383583</v>
      </c>
      <c r="T462" s="150">
        <v>15</v>
      </c>
      <c r="U462" s="69">
        <v>365</v>
      </c>
      <c r="V462" s="70"/>
      <c r="W462" s="71">
        <v>-8.2191780821911919E-3</v>
      </c>
      <c r="X462" s="76">
        <f t="shared" si="464"/>
        <v>41000</v>
      </c>
      <c r="AF462" s="132" t="s">
        <v>2716</v>
      </c>
      <c r="AG462" s="60">
        <f>MATCH(AF462,'Cat-4'!$A:$A,0)</f>
        <v>644</v>
      </c>
      <c r="AH462" s="60">
        <f>MATCH(X462,'Cat-4'!$1:$1,0)</f>
        <v>4</v>
      </c>
      <c r="AI462" s="60">
        <f>INDEX('Cat-4'!$1:$1048576,Working!AG462,Working!AH462)</f>
        <v>95.5</v>
      </c>
      <c r="AJ462" s="60">
        <f>MATCH($AJ$3,'Cat-4'!$1:$1,0)</f>
        <v>144</v>
      </c>
      <c r="AK462" s="60">
        <f>INDEX('Cat-4'!$1:$1048576,Working!AG462,Working!AJ462)</f>
        <v>135.1</v>
      </c>
      <c r="AL462" s="146">
        <f t="shared" si="470"/>
        <v>1.4146596858638742</v>
      </c>
      <c r="AM462" s="152">
        <f t="shared" si="471"/>
        <v>1.4146596858638742</v>
      </c>
      <c r="AN462" s="146">
        <f t="shared" si="474"/>
        <v>11.872222222222222</v>
      </c>
      <c r="AO462" s="169">
        <f>INDEX('EL&amp;SV'!$C$4:$G$50,MATCH(AF462,'EL&amp;SV'!$G$4:$G$50,0),MATCH(IF(P462&gt;5000000,"A",IF(N462&gt;2000000,"B",IF(N462&gt;500000,"C","D"))),'EL&amp;SV'!$C$4:$G$4,0))</f>
        <v>5</v>
      </c>
      <c r="AP462" s="171">
        <f>INDEX('EL&amp;SV'!$G$4:$K$50,MATCH(AF462,'EL&amp;SV'!$G$4:$G$50,0),MATCH(IF(N462&gt;5000000,"A",IF(N462&gt;2000000,"B",IF(N462&gt;500000,"C","D"))),'EL&amp;SV'!$G$4:$K$4,0))</f>
        <v>1</v>
      </c>
      <c r="AQ462" s="153">
        <f t="shared" si="465"/>
        <v>250479.64397905758</v>
      </c>
      <c r="AR462" s="153">
        <f t="shared" si="466"/>
        <v>250479.64397905758</v>
      </c>
      <c r="AS462" s="153">
        <f t="shared" si="467"/>
        <v>0</v>
      </c>
      <c r="AT462" s="60">
        <v>0.75</v>
      </c>
      <c r="AU462" s="153">
        <f t="shared" si="468"/>
        <v>0</v>
      </c>
      <c r="AV462" s="153">
        <f t="shared" si="469"/>
        <v>0</v>
      </c>
    </row>
    <row r="463" spans="1:48" x14ac:dyDescent="0.2">
      <c r="A463" s="82">
        <v>459</v>
      </c>
      <c r="B463" s="82" t="s">
        <v>1410</v>
      </c>
      <c r="C463" s="83"/>
      <c r="D463" s="84" t="s">
        <v>112</v>
      </c>
      <c r="E463" s="85" t="s">
        <v>1190</v>
      </c>
      <c r="F463" s="86">
        <v>44095</v>
      </c>
      <c r="G463" s="86" t="s">
        <v>37</v>
      </c>
      <c r="H463" s="89"/>
      <c r="I463" s="89">
        <v>0.2</v>
      </c>
      <c r="J463" s="84"/>
      <c r="K463" s="84"/>
      <c r="L463" s="87">
        <v>177000</v>
      </c>
      <c r="M463" s="87"/>
      <c r="N463" s="87">
        <v>177000</v>
      </c>
      <c r="O463" s="84">
        <v>54021.369863013701</v>
      </c>
      <c r="P463" s="84">
        <v>35400</v>
      </c>
      <c r="Q463" s="84">
        <f t="shared" si="472"/>
        <v>89421.369863013708</v>
      </c>
      <c r="R463" s="84">
        <v>87578.630136986292</v>
      </c>
      <c r="S463" s="87">
        <f t="shared" si="473"/>
        <v>122978.63013698629</v>
      </c>
      <c r="T463" s="150">
        <v>5</v>
      </c>
      <c r="U463" s="69">
        <v>365</v>
      </c>
      <c r="V463" s="70"/>
      <c r="W463" s="71">
        <v>-8.2191780821911919E-3</v>
      </c>
      <c r="X463" s="76">
        <f t="shared" si="464"/>
        <v>44075</v>
      </c>
      <c r="AF463" s="132" t="s">
        <v>2722</v>
      </c>
      <c r="AG463" s="60">
        <f>MATCH(AF463,'Cat-4'!$A:$A,0)</f>
        <v>647</v>
      </c>
      <c r="AH463" s="60">
        <f>MATCH(X463,'Cat-4'!$1:$1,0)</f>
        <v>105</v>
      </c>
      <c r="AI463" s="60">
        <f>INDEX('Cat-4'!$1:$1048576,Working!AG463,Working!AH463)</f>
        <v>94.5</v>
      </c>
      <c r="AJ463" s="60">
        <f>MATCH($AJ$3,'Cat-4'!$1:$1,0)</f>
        <v>144</v>
      </c>
      <c r="AK463" s="60">
        <f>INDEX('Cat-4'!$1:$1048576,Working!AG463,Working!AJ463)</f>
        <v>94.2</v>
      </c>
      <c r="AL463" s="146">
        <f t="shared" si="470"/>
        <v>0.99682539682539684</v>
      </c>
      <c r="AM463" s="152">
        <f t="shared" si="471"/>
        <v>0.99682539682539684</v>
      </c>
      <c r="AN463" s="146">
        <f t="shared" si="474"/>
        <v>3.4</v>
      </c>
      <c r="AO463" s="169">
        <f>INDEX('EL&amp;SV'!$C$4:$G$50,MATCH(AF463,'EL&amp;SV'!$G$4:$G$50,0),MATCH(IF(P463&gt;5000000,"A",IF(N463&gt;2000000,"B",IF(N463&gt;500000,"C","D"))),'EL&amp;SV'!$C$4:$G$4,0))</f>
        <v>5</v>
      </c>
      <c r="AP463" s="171">
        <f>INDEX('EL&amp;SV'!$G$4:$K$50,MATCH(AF463,'EL&amp;SV'!$G$4:$G$50,0),MATCH(IF(N463&gt;5000000,"A",IF(N463&gt;2000000,"B",IF(N463&gt;500000,"C","D"))),'EL&amp;SV'!$G$4:$K$4,0))</f>
        <v>1</v>
      </c>
      <c r="AQ463" s="153">
        <f t="shared" si="465"/>
        <v>176438.09523809524</v>
      </c>
      <c r="AR463" s="153">
        <f t="shared" si="466"/>
        <v>119977.90476190475</v>
      </c>
      <c r="AS463" s="153">
        <f t="shared" si="467"/>
        <v>56460.190476190488</v>
      </c>
      <c r="AT463" s="60">
        <v>0.75</v>
      </c>
      <c r="AU463" s="153">
        <f t="shared" si="468"/>
        <v>42345.14285714287</v>
      </c>
      <c r="AV463" s="153">
        <f t="shared" si="469"/>
        <v>42345.14285714287</v>
      </c>
    </row>
    <row r="464" spans="1:48" x14ac:dyDescent="0.2">
      <c r="A464" s="82">
        <v>460</v>
      </c>
      <c r="B464" s="82" t="s">
        <v>1410</v>
      </c>
      <c r="C464" s="83"/>
      <c r="D464" s="84" t="s">
        <v>112</v>
      </c>
      <c r="E464" s="85" t="s">
        <v>545</v>
      </c>
      <c r="F464" s="86">
        <v>41000</v>
      </c>
      <c r="G464" s="86" t="s">
        <v>1350</v>
      </c>
      <c r="H464" s="89"/>
      <c r="I464" s="89">
        <v>9.7605479452054791E-2</v>
      </c>
      <c r="J464" s="84"/>
      <c r="K464" s="84"/>
      <c r="L464" s="87">
        <v>176800</v>
      </c>
      <c r="M464" s="87"/>
      <c r="N464" s="87">
        <v>176800</v>
      </c>
      <c r="O464" s="84">
        <v>167960</v>
      </c>
      <c r="P464" s="84">
        <v>0</v>
      </c>
      <c r="Q464" s="84">
        <f t="shared" si="472"/>
        <v>167960</v>
      </c>
      <c r="R464" s="84">
        <v>8840</v>
      </c>
      <c r="S464" s="87">
        <f t="shared" si="473"/>
        <v>8840</v>
      </c>
      <c r="T464" s="150">
        <v>6</v>
      </c>
      <c r="U464" s="69">
        <v>365</v>
      </c>
      <c r="V464" s="70"/>
      <c r="W464" s="71">
        <v>-112.33698630136986</v>
      </c>
      <c r="X464" s="76">
        <f t="shared" si="464"/>
        <v>41000</v>
      </c>
      <c r="AF464" s="132" t="s">
        <v>2716</v>
      </c>
      <c r="AG464" s="60">
        <f>MATCH(AF464,'Cat-4'!$A:$A,0)</f>
        <v>644</v>
      </c>
      <c r="AH464" s="60">
        <f>MATCH(X464,'Cat-4'!$1:$1,0)</f>
        <v>4</v>
      </c>
      <c r="AI464" s="60">
        <f>INDEX('Cat-4'!$1:$1048576,Working!AG464,Working!AH464)</f>
        <v>95.5</v>
      </c>
      <c r="AJ464" s="60">
        <f>MATCH($AJ$3,'Cat-4'!$1:$1,0)</f>
        <v>144</v>
      </c>
      <c r="AK464" s="60">
        <f>INDEX('Cat-4'!$1:$1048576,Working!AG464,Working!AJ464)</f>
        <v>135.1</v>
      </c>
      <c r="AL464" s="146">
        <f t="shared" si="470"/>
        <v>1.4146596858638742</v>
      </c>
      <c r="AM464" s="152">
        <f t="shared" si="471"/>
        <v>1.4146596858638742</v>
      </c>
      <c r="AN464" s="146">
        <f t="shared" si="474"/>
        <v>11.872222222222222</v>
      </c>
      <c r="AO464" s="169">
        <f>INDEX('EL&amp;SV'!$C$4:$G$50,MATCH(AF464,'EL&amp;SV'!$G$4:$G$50,0),MATCH(IF(P464&gt;5000000,"A",IF(N464&gt;2000000,"B",IF(N464&gt;500000,"C","D"))),'EL&amp;SV'!$C$4:$G$4,0))</f>
        <v>5</v>
      </c>
      <c r="AP464" s="171">
        <f>INDEX('EL&amp;SV'!$G$4:$K$50,MATCH(AF464,'EL&amp;SV'!$G$4:$G$50,0),MATCH(IF(N464&gt;5000000,"A",IF(N464&gt;2000000,"B",IF(N464&gt;500000,"C","D"))),'EL&amp;SV'!$G$4:$K$4,0))</f>
        <v>1</v>
      </c>
      <c r="AQ464" s="153">
        <f t="shared" si="465"/>
        <v>250111.83246073296</v>
      </c>
      <c r="AR464" s="153">
        <f t="shared" si="466"/>
        <v>250111.83246073299</v>
      </c>
      <c r="AS464" s="153">
        <f t="shared" si="467"/>
        <v>0</v>
      </c>
      <c r="AT464" s="60">
        <v>0.75</v>
      </c>
      <c r="AU464" s="153">
        <f t="shared" si="468"/>
        <v>0</v>
      </c>
      <c r="AV464" s="153">
        <f t="shared" si="469"/>
        <v>0</v>
      </c>
    </row>
    <row r="465" spans="1:48" x14ac:dyDescent="0.2">
      <c r="A465" s="82">
        <v>461</v>
      </c>
      <c r="B465" s="82" t="s">
        <v>1410</v>
      </c>
      <c r="C465" s="83"/>
      <c r="D465" s="84" t="s">
        <v>114</v>
      </c>
      <c r="E465" s="85" t="s">
        <v>1306</v>
      </c>
      <c r="F465" s="86">
        <v>45016</v>
      </c>
      <c r="G465" s="86" t="s">
        <v>39</v>
      </c>
      <c r="H465" s="89"/>
      <c r="I465" s="89">
        <v>0.11874999999999999</v>
      </c>
      <c r="J465" s="84"/>
      <c r="K465" s="84"/>
      <c r="L465" s="87">
        <v>0</v>
      </c>
      <c r="M465" s="87">
        <v>176372</v>
      </c>
      <c r="N465" s="87">
        <v>176372</v>
      </c>
      <c r="O465" s="84"/>
      <c r="P465" s="84">
        <v>57.38130136986301</v>
      </c>
      <c r="Q465" s="84">
        <f t="shared" si="472"/>
        <v>57.38130136986301</v>
      </c>
      <c r="R465" s="84">
        <v>176314.61869863013</v>
      </c>
      <c r="S465" s="87">
        <f t="shared" si="473"/>
        <v>0</v>
      </c>
      <c r="T465" s="150">
        <v>8</v>
      </c>
      <c r="U465" s="69">
        <v>365</v>
      </c>
      <c r="V465" s="70"/>
      <c r="W465" s="71">
        <v>-8.2191780821911919E-3</v>
      </c>
      <c r="X465" s="76">
        <f t="shared" si="464"/>
        <v>44986</v>
      </c>
      <c r="AF465" s="132" t="s">
        <v>3098</v>
      </c>
      <c r="AG465" s="60">
        <f>MATCH(AF465,'Cat-4'!$A:$A,0)</f>
        <v>836</v>
      </c>
      <c r="AH465" s="60">
        <f>MATCH(X465,'Cat-4'!$1:$1,0)</f>
        <v>135</v>
      </c>
      <c r="AI465" s="60">
        <f>INDEX('Cat-4'!$1:$1048576,Working!AG465,Working!AH465)</f>
        <v>144.69999999999999</v>
      </c>
      <c r="AJ465" s="60">
        <f>MATCH($AJ$3,'Cat-4'!$1:$1,0)</f>
        <v>144</v>
      </c>
      <c r="AK465" s="60">
        <f>INDEX('Cat-4'!$1:$1048576,Working!AG465,Working!AJ465)</f>
        <v>147.4</v>
      </c>
      <c r="AL465" s="146">
        <f t="shared" si="470"/>
        <v>1.0186592950932967</v>
      </c>
      <c r="AM465" s="152">
        <f t="shared" si="471"/>
        <v>1.0186592950932967</v>
      </c>
      <c r="AN465" s="146">
        <f t="shared" si="474"/>
        <v>0.875</v>
      </c>
      <c r="AO465" s="169">
        <f>INDEX('EL&amp;SV'!$C$4:$G$50,MATCH(AF465,'EL&amp;SV'!$G$4:$G$50,0),MATCH(IF(P465&gt;5000000,"A",IF(N465&gt;2000000,"B",IF(N465&gt;500000,"C","D"))),'EL&amp;SV'!$C$4:$G$4,0))</f>
        <v>8</v>
      </c>
      <c r="AP465" s="171">
        <f>INDEX('EL&amp;SV'!$G$4:$K$50,MATCH(AF465,'EL&amp;SV'!$G$4:$G$50,0),MATCH(IF(N465&gt;5000000,"A",IF(N465&gt;2000000,"B",IF(N465&gt;500000,"C","D"))),'EL&amp;SV'!$G$4:$K$4,0))</f>
        <v>0.95</v>
      </c>
      <c r="AQ465" s="153">
        <f t="shared" si="465"/>
        <v>179662.97719419491</v>
      </c>
      <c r="AR465" s="153">
        <f t="shared" si="466"/>
        <v>18668.106224084313</v>
      </c>
      <c r="AS465" s="153">
        <f t="shared" si="467"/>
        <v>160994.87097011061</v>
      </c>
      <c r="AT465" s="60">
        <v>0.75</v>
      </c>
      <c r="AU465" s="153">
        <f t="shared" si="468"/>
        <v>120746.15322758295</v>
      </c>
      <c r="AV465" s="153">
        <f t="shared" si="469"/>
        <v>120746.15322758295</v>
      </c>
    </row>
    <row r="466" spans="1:48" x14ac:dyDescent="0.2">
      <c r="A466" s="82">
        <v>462</v>
      </c>
      <c r="B466" s="82" t="s">
        <v>1410</v>
      </c>
      <c r="C466" s="83"/>
      <c r="D466" s="84" t="s">
        <v>114</v>
      </c>
      <c r="E466" s="85" t="s">
        <v>1306</v>
      </c>
      <c r="F466" s="86">
        <v>45016</v>
      </c>
      <c r="G466" s="86" t="s">
        <v>39</v>
      </c>
      <c r="H466" s="89"/>
      <c r="I466" s="89">
        <v>0.11874999999999999</v>
      </c>
      <c r="J466" s="84"/>
      <c r="K466" s="84"/>
      <c r="L466" s="87">
        <v>0</v>
      </c>
      <c r="M466" s="87">
        <v>176371.87</v>
      </c>
      <c r="N466" s="87">
        <v>176371.87</v>
      </c>
      <c r="O466" s="84"/>
      <c r="P466" s="84">
        <v>57.381259075342456</v>
      </c>
      <c r="Q466" s="84">
        <f t="shared" si="472"/>
        <v>57.381259075342456</v>
      </c>
      <c r="R466" s="84">
        <v>176314.48874092466</v>
      </c>
      <c r="S466" s="87">
        <f t="shared" si="473"/>
        <v>0</v>
      </c>
      <c r="T466" s="150">
        <v>8</v>
      </c>
      <c r="U466" s="69">
        <v>365</v>
      </c>
      <c r="V466" s="70"/>
      <c r="W466" s="71">
        <v>-0.45753424657534225</v>
      </c>
      <c r="X466" s="76">
        <f t="shared" si="464"/>
        <v>44986</v>
      </c>
      <c r="AF466" s="132" t="s">
        <v>3098</v>
      </c>
      <c r="AG466" s="60">
        <f>MATCH(AF466,'Cat-4'!$A:$A,0)</f>
        <v>836</v>
      </c>
      <c r="AH466" s="60">
        <f>MATCH(X466,'Cat-4'!$1:$1,0)</f>
        <v>135</v>
      </c>
      <c r="AI466" s="60">
        <f>INDEX('Cat-4'!$1:$1048576,Working!AG466,Working!AH466)</f>
        <v>144.69999999999999</v>
      </c>
      <c r="AJ466" s="60">
        <f>MATCH($AJ$3,'Cat-4'!$1:$1,0)</f>
        <v>144</v>
      </c>
      <c r="AK466" s="60">
        <f>INDEX('Cat-4'!$1:$1048576,Working!AG466,Working!AJ466)</f>
        <v>147.4</v>
      </c>
      <c r="AL466" s="146">
        <f t="shared" si="470"/>
        <v>1.0186592950932967</v>
      </c>
      <c r="AM466" s="152">
        <f t="shared" si="471"/>
        <v>1.0186592950932967</v>
      </c>
      <c r="AN466" s="146">
        <f t="shared" si="474"/>
        <v>0.875</v>
      </c>
      <c r="AO466" s="169">
        <f>INDEX('EL&amp;SV'!$C$4:$G$50,MATCH(AF466,'EL&amp;SV'!$G$4:$G$50,0),MATCH(IF(P466&gt;5000000,"A",IF(N466&gt;2000000,"B",IF(N466&gt;500000,"C","D"))),'EL&amp;SV'!$C$4:$G$4,0))</f>
        <v>8</v>
      </c>
      <c r="AP466" s="171">
        <f>INDEX('EL&amp;SV'!$G$4:$K$50,MATCH(AF466,'EL&amp;SV'!$G$4:$G$50,0),MATCH(IF(N466&gt;5000000,"A",IF(N466&gt;2000000,"B",IF(N466&gt;500000,"C","D"))),'EL&amp;SV'!$G$4:$K$4,0))</f>
        <v>0.95</v>
      </c>
      <c r="AQ466" s="153">
        <f t="shared" si="465"/>
        <v>179662.84476848654</v>
      </c>
      <c r="AR466" s="153">
        <f t="shared" si="466"/>
        <v>18668.092464225552</v>
      </c>
      <c r="AS466" s="153">
        <f t="shared" si="467"/>
        <v>160994.752304261</v>
      </c>
      <c r="AT466" s="60">
        <v>0.75</v>
      </c>
      <c r="AU466" s="153">
        <f t="shared" si="468"/>
        <v>120746.06422819576</v>
      </c>
      <c r="AV466" s="153">
        <f t="shared" si="469"/>
        <v>120746.06422819576</v>
      </c>
    </row>
    <row r="467" spans="1:48" x14ac:dyDescent="0.2">
      <c r="A467" s="82">
        <v>463</v>
      </c>
      <c r="B467" s="82" t="s">
        <v>1410</v>
      </c>
      <c r="C467" s="83"/>
      <c r="D467" s="84" t="s">
        <v>113</v>
      </c>
      <c r="E467" s="85" t="s">
        <v>1338</v>
      </c>
      <c r="F467" s="86">
        <v>45016</v>
      </c>
      <c r="G467" s="86" t="s">
        <v>39</v>
      </c>
      <c r="H467" s="89"/>
      <c r="I467" s="89">
        <v>0.19</v>
      </c>
      <c r="J467" s="84"/>
      <c r="K467" s="84"/>
      <c r="L467" s="87">
        <v>0</v>
      </c>
      <c r="M467" s="87">
        <v>176056</v>
      </c>
      <c r="N467" s="87">
        <v>176056</v>
      </c>
      <c r="O467" s="84"/>
      <c r="P467" s="84">
        <v>91.645589041095889</v>
      </c>
      <c r="Q467" s="84">
        <f t="shared" si="472"/>
        <v>91.645589041095889</v>
      </c>
      <c r="R467" s="84">
        <v>175964.35441095891</v>
      </c>
      <c r="S467" s="87">
        <f t="shared" si="473"/>
        <v>0</v>
      </c>
      <c r="T467" s="150">
        <v>5</v>
      </c>
      <c r="U467" s="69">
        <v>365</v>
      </c>
      <c r="V467" s="70"/>
      <c r="W467" s="71">
        <v>-112.33698630136986</v>
      </c>
      <c r="X467" s="76">
        <f t="shared" si="464"/>
        <v>44986</v>
      </c>
      <c r="AF467" s="132" t="s">
        <v>2871</v>
      </c>
      <c r="AG467" s="60">
        <f>MATCH(AF467,'Cat-4'!$A:$A,0)</f>
        <v>722</v>
      </c>
      <c r="AH467" s="60">
        <f>MATCH(X467,'Cat-4'!$1:$1,0)</f>
        <v>135</v>
      </c>
      <c r="AI467" s="60">
        <f>INDEX('Cat-4'!$1:$1048576,Working!AG467,Working!AH467)</f>
        <v>128</v>
      </c>
      <c r="AJ467" s="60">
        <f>MATCH($AJ$3,'Cat-4'!$1:$1,0)</f>
        <v>144</v>
      </c>
      <c r="AK467" s="60">
        <f>INDEX('Cat-4'!$1:$1048576,Working!AG467,Working!AJ467)</f>
        <v>129.19999999999999</v>
      </c>
      <c r="AL467" s="146">
        <f t="shared" si="470"/>
        <v>1.0093749999999999</v>
      </c>
      <c r="AM467" s="152">
        <f t="shared" si="471"/>
        <v>1.0093749999999999</v>
      </c>
      <c r="AN467" s="146">
        <f t="shared" si="474"/>
        <v>0.875</v>
      </c>
      <c r="AO467" s="169">
        <f>INDEX('EL&amp;SV'!$C$4:$G$50,MATCH(AF467,'EL&amp;SV'!$G$4:$G$50,0),MATCH(IF(P467&gt;5000000,"A",IF(N467&gt;2000000,"B",IF(N467&gt;500000,"C","D"))),'EL&amp;SV'!$C$4:$G$4,0))</f>
        <v>8</v>
      </c>
      <c r="AP467" s="171">
        <f>INDEX('EL&amp;SV'!$G$4:$K$50,MATCH(AF467,'EL&amp;SV'!$G$4:$G$50,0),MATCH(IF(N467&gt;5000000,"A",IF(N467&gt;2000000,"B",IF(N467&gt;500000,"C","D"))),'EL&amp;SV'!$G$4:$K$4,0))</f>
        <v>0.95</v>
      </c>
      <c r="AQ467" s="153">
        <f t="shared" si="465"/>
        <v>177706.52499999999</v>
      </c>
      <c r="AR467" s="153">
        <f t="shared" si="466"/>
        <v>18464.818613281248</v>
      </c>
      <c r="AS467" s="153">
        <f t="shared" si="467"/>
        <v>159241.70638671875</v>
      </c>
      <c r="AT467" s="60">
        <v>0.75</v>
      </c>
      <c r="AU467" s="153">
        <f t="shared" si="468"/>
        <v>119431.27979003906</v>
      </c>
      <c r="AV467" s="153">
        <f t="shared" si="469"/>
        <v>119431.27979003906</v>
      </c>
    </row>
    <row r="468" spans="1:48" x14ac:dyDescent="0.2">
      <c r="A468" s="82">
        <v>464</v>
      </c>
      <c r="B468" s="82" t="s">
        <v>1410</v>
      </c>
      <c r="C468" s="83"/>
      <c r="D468" s="84" t="s">
        <v>112</v>
      </c>
      <c r="E468" s="85" t="s">
        <v>113</v>
      </c>
      <c r="F468" s="86">
        <v>42825</v>
      </c>
      <c r="G468" s="86" t="s">
        <v>27</v>
      </c>
      <c r="H468" s="89"/>
      <c r="I468" s="89">
        <v>6.3333333333333325E-2</v>
      </c>
      <c r="J468" s="84"/>
      <c r="K468" s="84"/>
      <c r="L468" s="87">
        <v>174000</v>
      </c>
      <c r="M468" s="87"/>
      <c r="N468" s="87">
        <v>174000</v>
      </c>
      <c r="O468" s="84">
        <v>55130.191780821915</v>
      </c>
      <c r="P468" s="84">
        <v>11019.999999999998</v>
      </c>
      <c r="Q468" s="84">
        <f t="shared" si="472"/>
        <v>66150.191780821915</v>
      </c>
      <c r="R468" s="84">
        <v>107849.80821917808</v>
      </c>
      <c r="S468" s="87">
        <f t="shared" si="473"/>
        <v>118869.80821917808</v>
      </c>
      <c r="T468" s="150">
        <v>15</v>
      </c>
      <c r="U468" s="69">
        <v>365</v>
      </c>
      <c r="V468" s="70"/>
      <c r="W468" s="71">
        <v>-8.2191780821911919E-3</v>
      </c>
      <c r="X468" s="76">
        <f t="shared" si="464"/>
        <v>42795</v>
      </c>
      <c r="AF468" s="132" t="s">
        <v>2920</v>
      </c>
      <c r="AG468" s="60">
        <f>MATCH(AF468,'Cat-4'!$A:$A,0)</f>
        <v>747</v>
      </c>
      <c r="AH468" s="60">
        <f>MATCH(X468,'Cat-4'!$1:$1,0)</f>
        <v>63</v>
      </c>
      <c r="AI468" s="60">
        <f>INDEX('Cat-4'!$1:$1048576,Working!AG468,Working!AH468)</f>
        <v>130.19999999999999</v>
      </c>
      <c r="AJ468" s="60">
        <f>MATCH($AJ$3,'Cat-4'!$1:$1,0)</f>
        <v>144</v>
      </c>
      <c r="AK468" s="60">
        <f>INDEX('Cat-4'!$1:$1048576,Working!AG468,Working!AJ468)</f>
        <v>130.19999999999999</v>
      </c>
      <c r="AL468" s="146">
        <f t="shared" si="470"/>
        <v>1</v>
      </c>
      <c r="AM468" s="152">
        <f t="shared" si="471"/>
        <v>1</v>
      </c>
      <c r="AN468" s="146">
        <f t="shared" si="474"/>
        <v>6.875</v>
      </c>
      <c r="AO468" s="169">
        <f>INDEX('EL&amp;SV'!$C$4:$G$50,MATCH(AF468,'EL&amp;SV'!$G$4:$G$50,0),MATCH(IF(P468&gt;5000000,"A",IF(N468&gt;2000000,"B",IF(N468&gt;500000,"C","D"))),'EL&amp;SV'!$C$4:$G$4,0))</f>
        <v>8</v>
      </c>
      <c r="AP468" s="171">
        <f>INDEX('EL&amp;SV'!$G$4:$K$50,MATCH(AF468,'EL&amp;SV'!$G$4:$G$50,0),MATCH(IF(N468&gt;5000000,"A",IF(N468&gt;2000000,"B",IF(N468&gt;500000,"C","D"))),'EL&amp;SV'!$G$4:$K$4,0))</f>
        <v>1</v>
      </c>
      <c r="AQ468" s="153">
        <f t="shared" si="465"/>
        <v>174000</v>
      </c>
      <c r="AR468" s="153">
        <f t="shared" si="466"/>
        <v>149531.25</v>
      </c>
      <c r="AS468" s="153">
        <f t="shared" si="467"/>
        <v>24468.75</v>
      </c>
      <c r="AT468" s="60">
        <v>0.75</v>
      </c>
      <c r="AU468" s="153">
        <f t="shared" si="468"/>
        <v>18351.5625</v>
      </c>
      <c r="AV468" s="153">
        <f t="shared" si="469"/>
        <v>18351.5625</v>
      </c>
    </row>
    <row r="469" spans="1:48" hidden="1" x14ac:dyDescent="0.25">
      <c r="A469" s="82">
        <v>465</v>
      </c>
      <c r="B469" s="82" t="s">
        <v>1409</v>
      </c>
      <c r="C469" s="83"/>
      <c r="D469" s="84" t="s">
        <v>28</v>
      </c>
      <c r="E469" s="85" t="s">
        <v>216</v>
      </c>
      <c r="F469" s="86">
        <v>40968</v>
      </c>
      <c r="G469" s="86" t="s">
        <v>1351</v>
      </c>
      <c r="H469" s="89"/>
      <c r="I469" s="89">
        <v>0</v>
      </c>
      <c r="J469" s="84"/>
      <c r="K469" s="84"/>
      <c r="L469" s="87">
        <v>172950</v>
      </c>
      <c r="M469" s="87"/>
      <c r="N469" s="87">
        <v>172950</v>
      </c>
      <c r="O469" s="84">
        <v>0</v>
      </c>
      <c r="P469" s="84">
        <v>0</v>
      </c>
      <c r="Q469" s="84">
        <f t="shared" si="472"/>
        <v>0</v>
      </c>
      <c r="R469" s="84">
        <v>172950</v>
      </c>
      <c r="S469" s="87">
        <f t="shared" si="473"/>
        <v>172950</v>
      </c>
      <c r="T469" s="85" t="s">
        <v>1290</v>
      </c>
      <c r="U469" s="69">
        <v>365</v>
      </c>
      <c r="V469" s="70"/>
      <c r="W469" s="71">
        <v>-8.2191780821911919E-3</v>
      </c>
      <c r="X469" s="76">
        <f>DATE(YEAR(F469),MONTH(F469),1)</f>
        <v>40940</v>
      </c>
      <c r="AN469" s="146">
        <f t="shared" si="474"/>
        <v>11.958333333333334</v>
      </c>
      <c r="AP469" s="60"/>
      <c r="AQ469" s="60"/>
      <c r="AU469" s="60"/>
      <c r="AV469" s="60"/>
    </row>
    <row r="470" spans="1:48" x14ac:dyDescent="0.2">
      <c r="A470" s="82">
        <v>466</v>
      </c>
      <c r="B470" s="82" t="s">
        <v>1410</v>
      </c>
      <c r="C470" s="83"/>
      <c r="D470" s="84" t="s">
        <v>112</v>
      </c>
      <c r="E470" s="85" t="s">
        <v>1286</v>
      </c>
      <c r="F470" s="86">
        <v>44601</v>
      </c>
      <c r="G470" s="86" t="s">
        <v>38</v>
      </c>
      <c r="H470" s="89"/>
      <c r="I470" s="89">
        <v>9.5000000000000001E-2</v>
      </c>
      <c r="J470" s="84"/>
      <c r="K470" s="84"/>
      <c r="L470" s="87">
        <v>172766.16</v>
      </c>
      <c r="M470" s="87"/>
      <c r="N470" s="87">
        <v>172766.16</v>
      </c>
      <c r="O470" s="84">
        <v>2293.2932745205485</v>
      </c>
      <c r="P470" s="84">
        <v>16412.785200000002</v>
      </c>
      <c r="Q470" s="84">
        <f t="shared" si="472"/>
        <v>18706.078474520549</v>
      </c>
      <c r="R470" s="84">
        <v>154060.08152547944</v>
      </c>
      <c r="S470" s="87">
        <f t="shared" si="473"/>
        <v>170472.86672547946</v>
      </c>
      <c r="T470" s="150">
        <v>10</v>
      </c>
      <c r="U470" s="69">
        <v>365</v>
      </c>
      <c r="V470" s="70"/>
      <c r="W470" s="71">
        <v>-8.2191780821911919E-3</v>
      </c>
      <c r="X470" s="76">
        <f t="shared" ref="X470:X477" si="475">DATE(YEAR(F470),MONTH(F470),1)</f>
        <v>44593</v>
      </c>
      <c r="AF470" s="132" t="s">
        <v>2716</v>
      </c>
      <c r="AG470" s="60">
        <f>MATCH(AF470,'Cat-4'!$A:$A,0)</f>
        <v>644</v>
      </c>
      <c r="AH470" s="60">
        <f>MATCH(X470,'Cat-4'!$1:$1,0)</f>
        <v>122</v>
      </c>
      <c r="AI470" s="60">
        <f>INDEX('Cat-4'!$1:$1048576,Working!AG470,Working!AH470)</f>
        <v>134.69999999999999</v>
      </c>
      <c r="AJ470" s="60">
        <f>MATCH($AJ$3,'Cat-4'!$1:$1,0)</f>
        <v>144</v>
      </c>
      <c r="AK470" s="60">
        <f>INDEX('Cat-4'!$1:$1048576,Working!AG470,Working!AJ470)</f>
        <v>135.1</v>
      </c>
      <c r="AL470" s="146">
        <f>AK470/AI470</f>
        <v>1.0029695619896066</v>
      </c>
      <c r="AM470" s="152">
        <f>AL470</f>
        <v>1.0029695619896066</v>
      </c>
      <c r="AN470" s="146">
        <f t="shared" si="474"/>
        <v>2.0166666666666666</v>
      </c>
      <c r="AO470" s="169">
        <f>INDEX('EL&amp;SV'!$C$4:$G$50,MATCH(AF470,'EL&amp;SV'!$G$4:$G$50,0),MATCH(IF(P470&gt;5000000,"A",IF(N470&gt;2000000,"B",IF(N470&gt;500000,"C","D"))),'EL&amp;SV'!$C$4:$G$4,0))</f>
        <v>5</v>
      </c>
      <c r="AP470" s="171">
        <f>INDEX('EL&amp;SV'!$G$4:$K$50,MATCH(AF470,'EL&amp;SV'!$G$4:$G$50,0),MATCH(IF(N470&gt;5000000,"A",IF(N470&gt;2000000,"B",IF(N470&gt;500000,"C","D"))),'EL&amp;SV'!$G$4:$K$4,0))</f>
        <v>1</v>
      </c>
      <c r="AQ470" s="153">
        <f t="shared" ref="AQ470:AQ477" si="476">AM470*N470</f>
        <v>173279.1998218263</v>
      </c>
      <c r="AR470" s="153">
        <f t="shared" ref="AR470:AR477" si="477">AQ470*(AP470/AO470)*(IF(AN470&gt;AO470,AO470,AN470))</f>
        <v>69889.277261469935</v>
      </c>
      <c r="AS470" s="153">
        <f t="shared" ref="AS470:AS477" si="478">AQ470-AR470</f>
        <v>103389.92256035637</v>
      </c>
      <c r="AT470" s="60">
        <v>0.75</v>
      </c>
      <c r="AU470" s="153">
        <f t="shared" ref="AU470:AU477" si="479">AT470*AS470</f>
        <v>77542.441920267273</v>
      </c>
      <c r="AV470" s="153">
        <f t="shared" ref="AV470:AV477" si="480">IF((AQ470*(1-AP470))&gt;AU470,(AQ470*(1-AP470)),AU470)</f>
        <v>77542.441920267273</v>
      </c>
    </row>
    <row r="471" spans="1:48" x14ac:dyDescent="0.2">
      <c r="A471" s="82">
        <v>467</v>
      </c>
      <c r="B471" s="82" t="s">
        <v>1410</v>
      </c>
      <c r="C471" s="83"/>
      <c r="D471" s="84" t="s">
        <v>112</v>
      </c>
      <c r="E471" s="85" t="s">
        <v>628</v>
      </c>
      <c r="F471" s="86">
        <v>40375</v>
      </c>
      <c r="G471" s="86" t="s">
        <v>1352</v>
      </c>
      <c r="H471" s="89"/>
      <c r="I471" s="89">
        <v>0</v>
      </c>
      <c r="J471" s="84"/>
      <c r="K471" s="84"/>
      <c r="L471" s="87">
        <v>171450</v>
      </c>
      <c r="M471" s="87"/>
      <c r="N471" s="87">
        <v>171450</v>
      </c>
      <c r="O471" s="84">
        <v>171450</v>
      </c>
      <c r="P471" s="84">
        <v>0</v>
      </c>
      <c r="Q471" s="84">
        <f t="shared" si="472"/>
        <v>171450</v>
      </c>
      <c r="R471" s="84">
        <v>0</v>
      </c>
      <c r="S471" s="87">
        <f t="shared" si="473"/>
        <v>0</v>
      </c>
      <c r="T471" s="150">
        <v>0</v>
      </c>
      <c r="U471" s="69">
        <v>365</v>
      </c>
      <c r="V471" s="70"/>
      <c r="W471" s="71">
        <v>-8.2191780821911919E-3</v>
      </c>
      <c r="X471" s="76">
        <f t="shared" si="475"/>
        <v>40360</v>
      </c>
      <c r="Y471" s="138" t="s">
        <v>4253</v>
      </c>
      <c r="Z471" s="60">
        <f>MATCH(Y471,'Cat-3'!$A:$A,0)</f>
        <v>757</v>
      </c>
      <c r="AA471" s="60">
        <f>MATCH(X471,'Cat-3'!$1:$1,0)</f>
        <v>70</v>
      </c>
      <c r="AB471" s="60">
        <f>INDEX('Cat-3'!$1:$1048576,Working!Z471,Working!AA471)</f>
        <v>94.9</v>
      </c>
      <c r="AC471" s="60">
        <f>MATCH($AC$3,'Cat-3'!$1:$1,0)</f>
        <v>90</v>
      </c>
      <c r="AD471" s="60">
        <f>INDEX('Cat-3'!$1:$1048576,Working!Z471,Working!AC471)</f>
        <v>93.3</v>
      </c>
      <c r="AE471" s="146">
        <f>AD471/AB471</f>
        <v>0.98314014752370904</v>
      </c>
      <c r="AF471" s="132" t="s">
        <v>2716</v>
      </c>
      <c r="AG471" s="60">
        <f>MATCH(AF471,'Cat-4'!$A:$A,0)</f>
        <v>644</v>
      </c>
      <c r="AH471" s="60">
        <f>MATCH($AH$3,'Cat-4'!$1:$1,0)</f>
        <v>4</v>
      </c>
      <c r="AI471" s="60">
        <f>INDEX('Cat-4'!$1:$1048576,Working!AG471,Working!AH471)</f>
        <v>95.5</v>
      </c>
      <c r="AJ471" s="60">
        <f>MATCH($AJ$3,'Cat-4'!$1:$1,0)</f>
        <v>144</v>
      </c>
      <c r="AK471" s="60">
        <f>INDEX('Cat-4'!$1:$1048576,Working!AG471,Working!AJ471)</f>
        <v>135.1</v>
      </c>
      <c r="AL471" s="146">
        <f>AK471/AI471</f>
        <v>1.4146596858638742</v>
      </c>
      <c r="AM471" s="146">
        <f>AL471*AE471</f>
        <v>1.3908087322560532</v>
      </c>
      <c r="AN471" s="146">
        <f t="shared" si="474"/>
        <v>13.580555555555556</v>
      </c>
      <c r="AO471" s="169">
        <f>INDEX('EL&amp;SV'!$C$4:$G$50,MATCH(AF471,'EL&amp;SV'!$G$4:$G$50,0),MATCH(IF(P471&gt;5000000,"A",IF(N471&gt;2000000,"B",IF(N471&gt;500000,"C","D"))),'EL&amp;SV'!$C$4:$G$4,0))</f>
        <v>5</v>
      </c>
      <c r="AP471" s="171">
        <f>INDEX('EL&amp;SV'!$G$4:$K$50,MATCH(AF471,'EL&amp;SV'!$G$4:$G$50,0),MATCH(IF(N471&gt;5000000,"A",IF(N471&gt;2000000,"B",IF(N471&gt;500000,"C","D"))),'EL&amp;SV'!$G$4:$K$4,0))</f>
        <v>1</v>
      </c>
      <c r="AQ471" s="153">
        <f t="shared" si="476"/>
        <v>238454.15714530033</v>
      </c>
      <c r="AR471" s="153">
        <f t="shared" si="477"/>
        <v>238454.15714530036</v>
      </c>
      <c r="AS471" s="153">
        <f t="shared" si="478"/>
        <v>0</v>
      </c>
      <c r="AT471" s="60">
        <v>0.75</v>
      </c>
      <c r="AU471" s="153">
        <f t="shared" si="479"/>
        <v>0</v>
      </c>
      <c r="AV471" s="153">
        <f t="shared" si="480"/>
        <v>0</v>
      </c>
    </row>
    <row r="472" spans="1:48" x14ac:dyDescent="0.2">
      <c r="A472" s="82">
        <v>468</v>
      </c>
      <c r="B472" s="82" t="s">
        <v>1410</v>
      </c>
      <c r="C472" s="83"/>
      <c r="D472" s="84" t="s">
        <v>112</v>
      </c>
      <c r="E472" s="85" t="s">
        <v>1033</v>
      </c>
      <c r="F472" s="86">
        <v>43937</v>
      </c>
      <c r="G472" s="86" t="s">
        <v>37</v>
      </c>
      <c r="H472" s="89"/>
      <c r="I472" s="89">
        <v>0.19</v>
      </c>
      <c r="J472" s="84"/>
      <c r="K472" s="84"/>
      <c r="L472" s="87">
        <v>170040</v>
      </c>
      <c r="M472" s="87"/>
      <c r="N472" s="87">
        <v>170040</v>
      </c>
      <c r="O472" s="84">
        <v>63287.490410958912</v>
      </c>
      <c r="P472" s="84">
        <v>32307.600000000002</v>
      </c>
      <c r="Q472" s="84">
        <f t="shared" si="472"/>
        <v>95595.090410958917</v>
      </c>
      <c r="R472" s="84">
        <v>74444.909589041083</v>
      </c>
      <c r="S472" s="87">
        <f t="shared" si="473"/>
        <v>106752.50958904109</v>
      </c>
      <c r="T472" s="150">
        <v>5</v>
      </c>
      <c r="U472" s="69">
        <v>365</v>
      </c>
      <c r="V472" s="70"/>
      <c r="W472" s="71">
        <v>-8.2191780821911919E-3</v>
      </c>
      <c r="X472" s="76">
        <f t="shared" si="475"/>
        <v>43922</v>
      </c>
      <c r="AF472" s="132" t="s">
        <v>2716</v>
      </c>
      <c r="AG472" s="60">
        <f>MATCH(AF472,'Cat-4'!$A:$A,0)</f>
        <v>644</v>
      </c>
      <c r="AH472" s="60">
        <f>MATCH(X472,'Cat-4'!$1:$1,0)</f>
        <v>100</v>
      </c>
      <c r="AI472" s="60">
        <f>INDEX('Cat-4'!$1:$1048576,Working!AG472,Working!AH472)</f>
        <v>135</v>
      </c>
      <c r="AJ472" s="60">
        <f>MATCH($AJ$3,'Cat-4'!$1:$1,0)</f>
        <v>144</v>
      </c>
      <c r="AK472" s="60">
        <f>INDEX('Cat-4'!$1:$1048576,Working!AG472,Working!AJ472)</f>
        <v>135.1</v>
      </c>
      <c r="AL472" s="146">
        <f t="shared" ref="AL472:AL477" si="481">AK472/AI472</f>
        <v>1.0007407407407407</v>
      </c>
      <c r="AM472" s="152">
        <f t="shared" ref="AM472:AM477" si="482">AL472</f>
        <v>1.0007407407407407</v>
      </c>
      <c r="AN472" s="146">
        <f t="shared" si="474"/>
        <v>3.8305555555555557</v>
      </c>
      <c r="AO472" s="169">
        <f>INDEX('EL&amp;SV'!$C$4:$G$50,MATCH(AF472,'EL&amp;SV'!$G$4:$G$50,0),MATCH(IF(P472&gt;5000000,"A",IF(N472&gt;2000000,"B",IF(N472&gt;500000,"C","D"))),'EL&amp;SV'!$C$4:$G$4,0))</f>
        <v>5</v>
      </c>
      <c r="AP472" s="171">
        <f>INDEX('EL&amp;SV'!$G$4:$K$50,MATCH(AF472,'EL&amp;SV'!$G$4:$G$50,0),MATCH(IF(N472&gt;5000000,"A",IF(N472&gt;2000000,"B",IF(N472&gt;500000,"C","D"))),'EL&amp;SV'!$G$4:$K$4,0))</f>
        <v>1</v>
      </c>
      <c r="AQ472" s="153">
        <f t="shared" si="476"/>
        <v>170165.95555555556</v>
      </c>
      <c r="AR472" s="153">
        <f t="shared" si="477"/>
        <v>130366.02928395063</v>
      </c>
      <c r="AS472" s="153">
        <f t="shared" si="478"/>
        <v>39799.926271604927</v>
      </c>
      <c r="AT472" s="60">
        <v>0.75</v>
      </c>
      <c r="AU472" s="153">
        <f t="shared" si="479"/>
        <v>29849.944703703695</v>
      </c>
      <c r="AV472" s="153">
        <f t="shared" si="480"/>
        <v>29849.944703703695</v>
      </c>
    </row>
    <row r="473" spans="1:48" x14ac:dyDescent="0.2">
      <c r="A473" s="82">
        <v>469</v>
      </c>
      <c r="B473" s="82" t="s">
        <v>1410</v>
      </c>
      <c r="C473" s="83"/>
      <c r="D473" s="84" t="s">
        <v>112</v>
      </c>
      <c r="E473" s="85" t="s">
        <v>535</v>
      </c>
      <c r="F473" s="86">
        <v>41000</v>
      </c>
      <c r="G473" s="86" t="s">
        <v>1350</v>
      </c>
      <c r="H473" s="89"/>
      <c r="I473" s="89">
        <v>0.35755780821917804</v>
      </c>
      <c r="J473" s="84"/>
      <c r="K473" s="84"/>
      <c r="L473" s="87">
        <v>170000.01</v>
      </c>
      <c r="M473" s="87"/>
      <c r="N473" s="87">
        <v>170000.01</v>
      </c>
      <c r="O473" s="84">
        <v>161500.00950000001</v>
      </c>
      <c r="P473" s="84">
        <v>0</v>
      </c>
      <c r="Q473" s="84">
        <f t="shared" si="472"/>
        <v>161500.00950000001</v>
      </c>
      <c r="R473" s="84">
        <v>8500.0004999999946</v>
      </c>
      <c r="S473" s="87">
        <f t="shared" si="473"/>
        <v>8500.0004999999946</v>
      </c>
      <c r="T473" s="150">
        <v>3</v>
      </c>
      <c r="U473" s="69">
        <v>365</v>
      </c>
      <c r="V473" s="70"/>
      <c r="W473" s="71">
        <v>-8.2191780821911919E-3</v>
      </c>
      <c r="X473" s="76">
        <f t="shared" si="475"/>
        <v>41000</v>
      </c>
      <c r="AF473" s="132" t="s">
        <v>2718</v>
      </c>
      <c r="AG473" s="60">
        <f>MATCH(AF473,'Cat-4'!$A:$A,0)</f>
        <v>645</v>
      </c>
      <c r="AH473" s="60">
        <f>MATCH(X473,'Cat-4'!$1:$1,0)</f>
        <v>4</v>
      </c>
      <c r="AI473" s="60">
        <f>INDEX('Cat-4'!$1:$1048576,Working!AG473,Working!AH473)</f>
        <v>100.5</v>
      </c>
      <c r="AJ473" s="60">
        <f>MATCH($AJ$3,'Cat-4'!$1:$1,0)</f>
        <v>144</v>
      </c>
      <c r="AK473" s="60">
        <f>INDEX('Cat-4'!$1:$1048576,Working!AG473,Working!AJ473)</f>
        <v>115.6</v>
      </c>
      <c r="AL473" s="146">
        <f t="shared" si="481"/>
        <v>1.1502487562189054</v>
      </c>
      <c r="AM473" s="152">
        <f t="shared" si="482"/>
        <v>1.1502487562189054</v>
      </c>
      <c r="AN473" s="146">
        <f t="shared" si="474"/>
        <v>11.872222222222222</v>
      </c>
      <c r="AO473" s="169">
        <f>INDEX('EL&amp;SV'!$C$4:$G$50,MATCH(AF473,'EL&amp;SV'!$G$4:$G$50,0),MATCH(IF(P473&gt;5000000,"A",IF(N473&gt;2000000,"B",IF(N473&gt;500000,"C","D"))),'EL&amp;SV'!$C$4:$G$4,0))</f>
        <v>5</v>
      </c>
      <c r="AP473" s="171">
        <f>INDEX('EL&amp;SV'!$G$4:$K$50,MATCH(AF473,'EL&amp;SV'!$G$4:$G$50,0),MATCH(IF(N473&gt;5000000,"A",IF(N473&gt;2000000,"B",IF(N473&gt;500000,"C","D"))),'EL&amp;SV'!$G$4:$K$4,0))</f>
        <v>1</v>
      </c>
      <c r="AQ473" s="153">
        <f t="shared" si="476"/>
        <v>195542.30005970149</v>
      </c>
      <c r="AR473" s="153">
        <f t="shared" si="477"/>
        <v>195542.30005970149</v>
      </c>
      <c r="AS473" s="153">
        <f t="shared" si="478"/>
        <v>0</v>
      </c>
      <c r="AT473" s="60">
        <v>0.75</v>
      </c>
      <c r="AU473" s="153">
        <f t="shared" si="479"/>
        <v>0</v>
      </c>
      <c r="AV473" s="153">
        <f t="shared" si="480"/>
        <v>0</v>
      </c>
    </row>
    <row r="474" spans="1:48" x14ac:dyDescent="0.2">
      <c r="A474" s="82">
        <v>470</v>
      </c>
      <c r="B474" s="82" t="s">
        <v>1410</v>
      </c>
      <c r="C474" s="83"/>
      <c r="D474" s="84" t="s">
        <v>112</v>
      </c>
      <c r="E474" s="85" t="s">
        <v>535</v>
      </c>
      <c r="F474" s="86">
        <v>41000</v>
      </c>
      <c r="G474" s="86" t="s">
        <v>1350</v>
      </c>
      <c r="H474" s="89"/>
      <c r="I474" s="89">
        <v>0.34156986301369863</v>
      </c>
      <c r="J474" s="84"/>
      <c r="K474" s="84"/>
      <c r="L474" s="87">
        <v>170000.01</v>
      </c>
      <c r="M474" s="87"/>
      <c r="N474" s="87">
        <v>170000.01</v>
      </c>
      <c r="O474" s="84">
        <v>161500.00950000001</v>
      </c>
      <c r="P474" s="84">
        <v>0</v>
      </c>
      <c r="Q474" s="84">
        <f t="shared" si="472"/>
        <v>161500.00950000001</v>
      </c>
      <c r="R474" s="84">
        <v>8500.0004999999946</v>
      </c>
      <c r="S474" s="87">
        <f t="shared" si="473"/>
        <v>8500.0004999999946</v>
      </c>
      <c r="T474" s="150">
        <v>3</v>
      </c>
      <c r="U474" s="69">
        <v>365</v>
      </c>
      <c r="V474" s="70"/>
      <c r="W474" s="71">
        <v>-112.33698630136986</v>
      </c>
      <c r="X474" s="76">
        <f t="shared" si="475"/>
        <v>41000</v>
      </c>
      <c r="AF474" s="132" t="s">
        <v>2718</v>
      </c>
      <c r="AG474" s="60">
        <f>MATCH(AF474,'Cat-4'!$A:$A,0)</f>
        <v>645</v>
      </c>
      <c r="AH474" s="60">
        <f>MATCH(X474,'Cat-4'!$1:$1,0)</f>
        <v>4</v>
      </c>
      <c r="AI474" s="60">
        <f>INDEX('Cat-4'!$1:$1048576,Working!AG474,Working!AH474)</f>
        <v>100.5</v>
      </c>
      <c r="AJ474" s="60">
        <f>MATCH($AJ$3,'Cat-4'!$1:$1,0)</f>
        <v>144</v>
      </c>
      <c r="AK474" s="60">
        <f>INDEX('Cat-4'!$1:$1048576,Working!AG474,Working!AJ474)</f>
        <v>115.6</v>
      </c>
      <c r="AL474" s="146">
        <f t="shared" si="481"/>
        <v>1.1502487562189054</v>
      </c>
      <c r="AM474" s="152">
        <f t="shared" si="482"/>
        <v>1.1502487562189054</v>
      </c>
      <c r="AN474" s="146">
        <f t="shared" si="474"/>
        <v>11.872222222222222</v>
      </c>
      <c r="AO474" s="169">
        <f>INDEX('EL&amp;SV'!$C$4:$G$50,MATCH(AF474,'EL&amp;SV'!$G$4:$G$50,0),MATCH(IF(P474&gt;5000000,"A",IF(N474&gt;2000000,"B",IF(N474&gt;500000,"C","D"))),'EL&amp;SV'!$C$4:$G$4,0))</f>
        <v>5</v>
      </c>
      <c r="AP474" s="171">
        <f>INDEX('EL&amp;SV'!$G$4:$K$50,MATCH(AF474,'EL&amp;SV'!$G$4:$G$50,0),MATCH(IF(N474&gt;5000000,"A",IF(N474&gt;2000000,"B",IF(N474&gt;500000,"C","D"))),'EL&amp;SV'!$G$4:$K$4,0))</f>
        <v>1</v>
      </c>
      <c r="AQ474" s="153">
        <f t="shared" si="476"/>
        <v>195542.30005970149</v>
      </c>
      <c r="AR474" s="153">
        <f t="shared" si="477"/>
        <v>195542.30005970149</v>
      </c>
      <c r="AS474" s="153">
        <f t="shared" si="478"/>
        <v>0</v>
      </c>
      <c r="AT474" s="60">
        <v>0.75</v>
      </c>
      <c r="AU474" s="153">
        <f t="shared" si="479"/>
        <v>0</v>
      </c>
      <c r="AV474" s="153">
        <f t="shared" si="480"/>
        <v>0</v>
      </c>
    </row>
    <row r="475" spans="1:48" x14ac:dyDescent="0.2">
      <c r="A475" s="82">
        <v>471</v>
      </c>
      <c r="B475" s="82" t="s">
        <v>1410</v>
      </c>
      <c r="C475" s="83"/>
      <c r="D475" s="84" t="s">
        <v>112</v>
      </c>
      <c r="E475" s="85" t="s">
        <v>1165</v>
      </c>
      <c r="F475" s="86">
        <v>43921</v>
      </c>
      <c r="G475" s="86" t="s">
        <v>36</v>
      </c>
      <c r="H475" s="89"/>
      <c r="I475" s="89">
        <v>0.31666666666666665</v>
      </c>
      <c r="J475" s="84"/>
      <c r="K475" s="84"/>
      <c r="L475" s="87">
        <v>169920</v>
      </c>
      <c r="M475" s="87"/>
      <c r="N475" s="87">
        <v>169920</v>
      </c>
      <c r="O475" s="84">
        <v>107763.4191780822</v>
      </c>
      <c r="P475" s="84">
        <v>53808</v>
      </c>
      <c r="Q475" s="84">
        <f t="shared" si="472"/>
        <v>161571.4191780822</v>
      </c>
      <c r="R475" s="84">
        <v>8348.5808219177998</v>
      </c>
      <c r="S475" s="87">
        <f t="shared" si="473"/>
        <v>62156.5808219178</v>
      </c>
      <c r="T475" s="150">
        <v>3</v>
      </c>
      <c r="U475" s="69">
        <v>365</v>
      </c>
      <c r="V475" s="70"/>
      <c r="W475" s="71">
        <v>-8.2191780821911919E-3</v>
      </c>
      <c r="X475" s="76">
        <f t="shared" si="475"/>
        <v>43891</v>
      </c>
      <c r="AF475" s="132" t="s">
        <v>2716</v>
      </c>
      <c r="AG475" s="60">
        <f>MATCH(AF475,'Cat-4'!$A:$A,0)</f>
        <v>644</v>
      </c>
      <c r="AH475" s="60">
        <f>MATCH(X475,'Cat-4'!$1:$1,0)</f>
        <v>99</v>
      </c>
      <c r="AI475" s="60">
        <f>INDEX('Cat-4'!$1:$1048576,Working!AG475,Working!AH475)</f>
        <v>135</v>
      </c>
      <c r="AJ475" s="60">
        <f>MATCH($AJ$3,'Cat-4'!$1:$1,0)</f>
        <v>144</v>
      </c>
      <c r="AK475" s="60">
        <f>INDEX('Cat-4'!$1:$1048576,Working!AG475,Working!AJ475)</f>
        <v>135.1</v>
      </c>
      <c r="AL475" s="146">
        <f t="shared" si="481"/>
        <v>1.0007407407407407</v>
      </c>
      <c r="AM475" s="152">
        <f t="shared" si="482"/>
        <v>1.0007407407407407</v>
      </c>
      <c r="AN475" s="146">
        <f t="shared" si="474"/>
        <v>3.875</v>
      </c>
      <c r="AO475" s="169">
        <f>INDEX('EL&amp;SV'!$C$4:$G$50,MATCH(AF475,'EL&amp;SV'!$G$4:$G$50,0),MATCH(IF(P475&gt;5000000,"A",IF(N475&gt;2000000,"B",IF(N475&gt;500000,"C","D"))),'EL&amp;SV'!$C$4:$G$4,0))</f>
        <v>5</v>
      </c>
      <c r="AP475" s="171">
        <f>INDEX('EL&amp;SV'!$G$4:$K$50,MATCH(AF475,'EL&amp;SV'!$G$4:$G$50,0),MATCH(IF(N475&gt;5000000,"A",IF(N475&gt;2000000,"B",IF(N475&gt;500000,"C","D"))),'EL&amp;SV'!$G$4:$K$4,0))</f>
        <v>1</v>
      </c>
      <c r="AQ475" s="153">
        <f t="shared" si="476"/>
        <v>170045.86666666667</v>
      </c>
      <c r="AR475" s="153">
        <f t="shared" si="477"/>
        <v>131785.54666666666</v>
      </c>
      <c r="AS475" s="153">
        <f t="shared" si="478"/>
        <v>38260.320000000007</v>
      </c>
      <c r="AT475" s="60">
        <v>0.75</v>
      </c>
      <c r="AU475" s="153">
        <f t="shared" si="479"/>
        <v>28695.240000000005</v>
      </c>
      <c r="AV475" s="153">
        <f t="shared" si="480"/>
        <v>28695.240000000005</v>
      </c>
    </row>
    <row r="476" spans="1:48" x14ac:dyDescent="0.2">
      <c r="A476" s="82">
        <v>472</v>
      </c>
      <c r="B476" s="82" t="s">
        <v>1410</v>
      </c>
      <c r="C476" s="83"/>
      <c r="D476" s="84" t="s">
        <v>112</v>
      </c>
      <c r="E476" s="85" t="s">
        <v>1165</v>
      </c>
      <c r="F476" s="86">
        <v>43921</v>
      </c>
      <c r="G476" s="86" t="s">
        <v>36</v>
      </c>
      <c r="H476" s="89"/>
      <c r="I476" s="89">
        <v>0.31666666666666665</v>
      </c>
      <c r="J476" s="84"/>
      <c r="K476" s="84"/>
      <c r="L476" s="87">
        <v>169920</v>
      </c>
      <c r="M476" s="87"/>
      <c r="N476" s="87">
        <v>169920</v>
      </c>
      <c r="O476" s="84">
        <v>107763.4191780822</v>
      </c>
      <c r="P476" s="84">
        <v>53808</v>
      </c>
      <c r="Q476" s="84">
        <f t="shared" si="472"/>
        <v>161571.4191780822</v>
      </c>
      <c r="R476" s="84">
        <v>8348.5808219177998</v>
      </c>
      <c r="S476" s="87">
        <f t="shared" si="473"/>
        <v>62156.5808219178</v>
      </c>
      <c r="T476" s="150">
        <v>3</v>
      </c>
      <c r="U476" s="69">
        <v>365</v>
      </c>
      <c r="V476" s="70"/>
      <c r="W476" s="71">
        <v>-8.2191780821911919E-3</v>
      </c>
      <c r="X476" s="76">
        <f t="shared" si="475"/>
        <v>43891</v>
      </c>
      <c r="AF476" s="132" t="s">
        <v>2716</v>
      </c>
      <c r="AG476" s="60">
        <f>MATCH(AF476,'Cat-4'!$A:$A,0)</f>
        <v>644</v>
      </c>
      <c r="AH476" s="60">
        <f>MATCH(X476,'Cat-4'!$1:$1,0)</f>
        <v>99</v>
      </c>
      <c r="AI476" s="60">
        <f>INDEX('Cat-4'!$1:$1048576,Working!AG476,Working!AH476)</f>
        <v>135</v>
      </c>
      <c r="AJ476" s="60">
        <f>MATCH($AJ$3,'Cat-4'!$1:$1,0)</f>
        <v>144</v>
      </c>
      <c r="AK476" s="60">
        <f>INDEX('Cat-4'!$1:$1048576,Working!AG476,Working!AJ476)</f>
        <v>135.1</v>
      </c>
      <c r="AL476" s="146">
        <f t="shared" si="481"/>
        <v>1.0007407407407407</v>
      </c>
      <c r="AM476" s="152">
        <f t="shared" si="482"/>
        <v>1.0007407407407407</v>
      </c>
      <c r="AN476" s="146">
        <f t="shared" si="474"/>
        <v>3.875</v>
      </c>
      <c r="AO476" s="169">
        <f>INDEX('EL&amp;SV'!$C$4:$G$50,MATCH(AF476,'EL&amp;SV'!$G$4:$G$50,0),MATCH(IF(P476&gt;5000000,"A",IF(N476&gt;2000000,"B",IF(N476&gt;500000,"C","D"))),'EL&amp;SV'!$C$4:$G$4,0))</f>
        <v>5</v>
      </c>
      <c r="AP476" s="171">
        <f>INDEX('EL&amp;SV'!$G$4:$K$50,MATCH(AF476,'EL&amp;SV'!$G$4:$G$50,0),MATCH(IF(N476&gt;5000000,"A",IF(N476&gt;2000000,"B",IF(N476&gt;500000,"C","D"))),'EL&amp;SV'!$G$4:$K$4,0))</f>
        <v>1</v>
      </c>
      <c r="AQ476" s="153">
        <f t="shared" si="476"/>
        <v>170045.86666666667</v>
      </c>
      <c r="AR476" s="153">
        <f t="shared" si="477"/>
        <v>131785.54666666666</v>
      </c>
      <c r="AS476" s="153">
        <f t="shared" si="478"/>
        <v>38260.320000000007</v>
      </c>
      <c r="AT476" s="60">
        <v>0.75</v>
      </c>
      <c r="AU476" s="153">
        <f t="shared" si="479"/>
        <v>28695.240000000005</v>
      </c>
      <c r="AV476" s="153">
        <f t="shared" si="480"/>
        <v>28695.240000000005</v>
      </c>
    </row>
    <row r="477" spans="1:48" x14ac:dyDescent="0.2">
      <c r="A477" s="82">
        <v>473</v>
      </c>
      <c r="B477" s="82" t="s">
        <v>1410</v>
      </c>
      <c r="C477" s="83"/>
      <c r="D477" s="84" t="s">
        <v>112</v>
      </c>
      <c r="E477" s="85" t="s">
        <v>1165</v>
      </c>
      <c r="F477" s="86">
        <v>43921</v>
      </c>
      <c r="G477" s="86" t="s">
        <v>36</v>
      </c>
      <c r="H477" s="89"/>
      <c r="I477" s="89">
        <v>0.31666666666666665</v>
      </c>
      <c r="J477" s="84"/>
      <c r="K477" s="84"/>
      <c r="L477" s="87">
        <v>169920</v>
      </c>
      <c r="M477" s="87"/>
      <c r="N477" s="87">
        <v>169920</v>
      </c>
      <c r="O477" s="84">
        <v>107763.4191780822</v>
      </c>
      <c r="P477" s="84">
        <v>53808</v>
      </c>
      <c r="Q477" s="84">
        <f t="shared" si="472"/>
        <v>161571.4191780822</v>
      </c>
      <c r="R477" s="84">
        <v>8348.5808219177998</v>
      </c>
      <c r="S477" s="87">
        <f t="shared" si="473"/>
        <v>62156.5808219178</v>
      </c>
      <c r="T477" s="150">
        <v>3</v>
      </c>
      <c r="U477" s="69">
        <v>365</v>
      </c>
      <c r="V477" s="70"/>
      <c r="W477" s="71">
        <v>-112.33698630136986</v>
      </c>
      <c r="X477" s="76">
        <f t="shared" si="475"/>
        <v>43891</v>
      </c>
      <c r="AF477" s="132" t="s">
        <v>2716</v>
      </c>
      <c r="AG477" s="60">
        <f>MATCH(AF477,'Cat-4'!$A:$A,0)</f>
        <v>644</v>
      </c>
      <c r="AH477" s="60">
        <f>MATCH(X477,'Cat-4'!$1:$1,0)</f>
        <v>99</v>
      </c>
      <c r="AI477" s="60">
        <f>INDEX('Cat-4'!$1:$1048576,Working!AG477,Working!AH477)</f>
        <v>135</v>
      </c>
      <c r="AJ477" s="60">
        <f>MATCH($AJ$3,'Cat-4'!$1:$1,0)</f>
        <v>144</v>
      </c>
      <c r="AK477" s="60">
        <f>INDEX('Cat-4'!$1:$1048576,Working!AG477,Working!AJ477)</f>
        <v>135.1</v>
      </c>
      <c r="AL477" s="146">
        <f t="shared" si="481"/>
        <v>1.0007407407407407</v>
      </c>
      <c r="AM477" s="152">
        <f t="shared" si="482"/>
        <v>1.0007407407407407</v>
      </c>
      <c r="AN477" s="146">
        <f t="shared" si="474"/>
        <v>3.875</v>
      </c>
      <c r="AO477" s="169">
        <f>INDEX('EL&amp;SV'!$C$4:$G$50,MATCH(AF477,'EL&amp;SV'!$G$4:$G$50,0),MATCH(IF(P477&gt;5000000,"A",IF(N477&gt;2000000,"B",IF(N477&gt;500000,"C","D"))),'EL&amp;SV'!$C$4:$G$4,0))</f>
        <v>5</v>
      </c>
      <c r="AP477" s="171">
        <f>INDEX('EL&amp;SV'!$G$4:$K$50,MATCH(AF477,'EL&amp;SV'!$G$4:$G$50,0),MATCH(IF(N477&gt;5000000,"A",IF(N477&gt;2000000,"B",IF(N477&gt;500000,"C","D"))),'EL&amp;SV'!$G$4:$K$4,0))</f>
        <v>1</v>
      </c>
      <c r="AQ477" s="153">
        <f t="shared" si="476"/>
        <v>170045.86666666667</v>
      </c>
      <c r="AR477" s="153">
        <f t="shared" si="477"/>
        <v>131785.54666666666</v>
      </c>
      <c r="AS477" s="153">
        <f t="shared" si="478"/>
        <v>38260.320000000007</v>
      </c>
      <c r="AT477" s="60">
        <v>0.75</v>
      </c>
      <c r="AU477" s="153">
        <f t="shared" si="479"/>
        <v>28695.240000000005</v>
      </c>
      <c r="AV477" s="153">
        <f t="shared" si="480"/>
        <v>28695.240000000005</v>
      </c>
    </row>
    <row r="478" spans="1:48" hidden="1" x14ac:dyDescent="0.25">
      <c r="A478" s="82">
        <v>474</v>
      </c>
      <c r="B478" s="82" t="s">
        <v>1409</v>
      </c>
      <c r="C478" s="83"/>
      <c r="D478" s="84" t="s">
        <v>28</v>
      </c>
      <c r="E478" s="85" t="s">
        <v>147</v>
      </c>
      <c r="F478" s="86">
        <v>40003</v>
      </c>
      <c r="G478" s="86" t="s">
        <v>1353</v>
      </c>
      <c r="H478" s="89"/>
      <c r="I478" s="89">
        <v>0</v>
      </c>
      <c r="J478" s="84"/>
      <c r="K478" s="84"/>
      <c r="L478" s="87">
        <v>169628</v>
      </c>
      <c r="M478" s="87"/>
      <c r="N478" s="87">
        <v>169628</v>
      </c>
      <c r="O478" s="84">
        <v>0</v>
      </c>
      <c r="P478" s="84">
        <v>0</v>
      </c>
      <c r="Q478" s="84">
        <f t="shared" si="472"/>
        <v>0</v>
      </c>
      <c r="R478" s="84">
        <v>169628</v>
      </c>
      <c r="S478" s="87">
        <f t="shared" si="473"/>
        <v>169628</v>
      </c>
      <c r="T478" s="85" t="s">
        <v>1290</v>
      </c>
      <c r="U478" s="69">
        <v>365</v>
      </c>
      <c r="V478" s="70"/>
      <c r="W478" s="71">
        <v>-8.2191780821911919E-3</v>
      </c>
      <c r="X478" s="76">
        <f>DATE(YEAR(F478),MONTH(F478),1)</f>
        <v>39995</v>
      </c>
      <c r="AN478" s="146">
        <f t="shared" si="474"/>
        <v>14.6</v>
      </c>
      <c r="AP478" s="60"/>
      <c r="AQ478" s="60"/>
      <c r="AU478" s="60"/>
      <c r="AV478" s="60"/>
    </row>
    <row r="479" spans="1:48" x14ac:dyDescent="0.2">
      <c r="A479" s="82">
        <v>475</v>
      </c>
      <c r="B479" s="82" t="s">
        <v>1410</v>
      </c>
      <c r="C479" s="83"/>
      <c r="D479" s="84" t="s">
        <v>112</v>
      </c>
      <c r="E479" s="85" t="s">
        <v>715</v>
      </c>
      <c r="F479" s="86">
        <v>41000</v>
      </c>
      <c r="G479" s="86" t="s">
        <v>1350</v>
      </c>
      <c r="H479" s="89"/>
      <c r="I479" s="89">
        <v>5.8181243414120128E-2</v>
      </c>
      <c r="J479" s="84"/>
      <c r="K479" s="84"/>
      <c r="L479" s="87">
        <v>169000</v>
      </c>
      <c r="M479" s="87"/>
      <c r="N479" s="87">
        <v>169000</v>
      </c>
      <c r="O479" s="84">
        <v>111386.84931506851</v>
      </c>
      <c r="P479" s="84">
        <v>9832.6301369863013</v>
      </c>
      <c r="Q479" s="84">
        <f t="shared" si="472"/>
        <v>121219.47945205482</v>
      </c>
      <c r="R479" s="84">
        <v>47780.520547945183</v>
      </c>
      <c r="S479" s="87">
        <f t="shared" si="473"/>
        <v>57613.15068493149</v>
      </c>
      <c r="T479" s="150">
        <v>15</v>
      </c>
      <c r="U479" s="69">
        <v>365</v>
      </c>
      <c r="V479" s="70"/>
      <c r="W479" s="71">
        <v>-112.33698630136986</v>
      </c>
      <c r="X479" s="76">
        <f t="shared" ref="X479:X482" si="483">DATE(YEAR(F479),MONTH(F479),1)</f>
        <v>41000</v>
      </c>
      <c r="AF479" s="132" t="s">
        <v>2716</v>
      </c>
      <c r="AG479" s="60">
        <f>MATCH(AF479,'Cat-4'!$A:$A,0)</f>
        <v>644</v>
      </c>
      <c r="AH479" s="60">
        <f>MATCH(X479,'Cat-4'!$1:$1,0)</f>
        <v>4</v>
      </c>
      <c r="AI479" s="60">
        <f>INDEX('Cat-4'!$1:$1048576,Working!AG479,Working!AH479)</f>
        <v>95.5</v>
      </c>
      <c r="AJ479" s="60">
        <f>MATCH($AJ$3,'Cat-4'!$1:$1,0)</f>
        <v>144</v>
      </c>
      <c r="AK479" s="60">
        <f>INDEX('Cat-4'!$1:$1048576,Working!AG479,Working!AJ479)</f>
        <v>135.1</v>
      </c>
      <c r="AL479" s="146">
        <f t="shared" ref="AL479:AL480" si="484">AK479/AI479</f>
        <v>1.4146596858638742</v>
      </c>
      <c r="AM479" s="152">
        <f t="shared" ref="AM479:AM480" si="485">AL479</f>
        <v>1.4146596858638742</v>
      </c>
      <c r="AN479" s="146">
        <f t="shared" si="474"/>
        <v>11.872222222222222</v>
      </c>
      <c r="AO479" s="169">
        <f>INDEX('EL&amp;SV'!$C$4:$G$50,MATCH(AF479,'EL&amp;SV'!$G$4:$G$50,0),MATCH(IF(P479&gt;5000000,"A",IF(N479&gt;2000000,"B",IF(N479&gt;500000,"C","D"))),'EL&amp;SV'!$C$4:$G$4,0))</f>
        <v>5</v>
      </c>
      <c r="AP479" s="171">
        <f>INDEX('EL&amp;SV'!$G$4:$K$50,MATCH(AF479,'EL&amp;SV'!$G$4:$G$50,0),MATCH(IF(N479&gt;5000000,"A",IF(N479&gt;2000000,"B",IF(N479&gt;500000,"C","D"))),'EL&amp;SV'!$G$4:$K$4,0))</f>
        <v>1</v>
      </c>
      <c r="AQ479" s="153">
        <f t="shared" ref="AQ479:AQ480" si="486">AM479*N479</f>
        <v>239077.48691099475</v>
      </c>
      <c r="AR479" s="153">
        <f t="shared" ref="AR479:AR480" si="487">AQ479*(AP479/AO479)*(IF(AN479&gt;AO479,AO479,AN479))</f>
        <v>239077.48691099478</v>
      </c>
      <c r="AS479" s="153">
        <f t="shared" ref="AS479:AS480" si="488">AQ479-AR479</f>
        <v>0</v>
      </c>
      <c r="AT479" s="60">
        <v>0.75</v>
      </c>
      <c r="AU479" s="153">
        <f t="shared" ref="AU479:AU480" si="489">AT479*AS479</f>
        <v>0</v>
      </c>
      <c r="AV479" s="153">
        <f t="shared" ref="AV479:AV480" si="490">IF((AQ479*(1-AP479))&gt;AU479,(AQ479*(1-AP479)),AU479)</f>
        <v>0</v>
      </c>
    </row>
    <row r="480" spans="1:48" x14ac:dyDescent="0.2">
      <c r="A480" s="82">
        <v>476</v>
      </c>
      <c r="B480" s="82" t="s">
        <v>1410</v>
      </c>
      <c r="C480" s="83"/>
      <c r="D480" s="84" t="s">
        <v>112</v>
      </c>
      <c r="E480" s="85" t="s">
        <v>775</v>
      </c>
      <c r="F480" s="86">
        <v>41000</v>
      </c>
      <c r="G480" s="86" t="s">
        <v>1350</v>
      </c>
      <c r="H480" s="89"/>
      <c r="I480" s="89">
        <v>5.9952972530422817E-2</v>
      </c>
      <c r="J480" s="84"/>
      <c r="K480" s="84"/>
      <c r="L480" s="87">
        <v>168799.5</v>
      </c>
      <c r="M480" s="87"/>
      <c r="N480" s="87">
        <v>168799.5</v>
      </c>
      <c r="O480" s="84">
        <v>160359.52499999999</v>
      </c>
      <c r="P480" s="84">
        <v>0</v>
      </c>
      <c r="Q480" s="84">
        <f t="shared" si="472"/>
        <v>160359.52499999999</v>
      </c>
      <c r="R480" s="84">
        <v>8439.9750000000058</v>
      </c>
      <c r="S480" s="87">
        <f t="shared" si="473"/>
        <v>8439.9750000000058</v>
      </c>
      <c r="T480" s="150">
        <v>15</v>
      </c>
      <c r="U480" s="69">
        <v>365</v>
      </c>
      <c r="V480" s="70"/>
      <c r="W480" s="71">
        <v>-8.2191780821911919E-3</v>
      </c>
      <c r="X480" s="76">
        <f t="shared" si="483"/>
        <v>41000</v>
      </c>
      <c r="AF480" s="132" t="s">
        <v>2716</v>
      </c>
      <c r="AG480" s="60">
        <f>MATCH(AF480,'Cat-4'!$A:$A,0)</f>
        <v>644</v>
      </c>
      <c r="AH480" s="60">
        <f>MATCH(X480,'Cat-4'!$1:$1,0)</f>
        <v>4</v>
      </c>
      <c r="AI480" s="60">
        <f>INDEX('Cat-4'!$1:$1048576,Working!AG480,Working!AH480)</f>
        <v>95.5</v>
      </c>
      <c r="AJ480" s="60">
        <f>MATCH($AJ$3,'Cat-4'!$1:$1,0)</f>
        <v>144</v>
      </c>
      <c r="AK480" s="60">
        <f>INDEX('Cat-4'!$1:$1048576,Working!AG480,Working!AJ480)</f>
        <v>135.1</v>
      </c>
      <c r="AL480" s="146">
        <f t="shared" si="484"/>
        <v>1.4146596858638742</v>
      </c>
      <c r="AM480" s="152">
        <f t="shared" si="485"/>
        <v>1.4146596858638742</v>
      </c>
      <c r="AN480" s="146">
        <f t="shared" si="474"/>
        <v>11.872222222222222</v>
      </c>
      <c r="AO480" s="169">
        <f>INDEX('EL&amp;SV'!$C$4:$G$50,MATCH(AF480,'EL&amp;SV'!$G$4:$G$50,0),MATCH(IF(P480&gt;5000000,"A",IF(N480&gt;2000000,"B",IF(N480&gt;500000,"C","D"))),'EL&amp;SV'!$C$4:$G$4,0))</f>
        <v>5</v>
      </c>
      <c r="AP480" s="171">
        <f>INDEX('EL&amp;SV'!$G$4:$K$50,MATCH(AF480,'EL&amp;SV'!$G$4:$G$50,0),MATCH(IF(N480&gt;5000000,"A",IF(N480&gt;2000000,"B",IF(N480&gt;500000,"C","D"))),'EL&amp;SV'!$G$4:$K$4,0))</f>
        <v>1</v>
      </c>
      <c r="AQ480" s="153">
        <f t="shared" si="486"/>
        <v>238793.84764397904</v>
      </c>
      <c r="AR480" s="153">
        <f t="shared" si="487"/>
        <v>238793.84764397907</v>
      </c>
      <c r="AS480" s="153">
        <f t="shared" si="488"/>
        <v>0</v>
      </c>
      <c r="AT480" s="60">
        <v>0.75</v>
      </c>
      <c r="AU480" s="153">
        <f t="shared" si="489"/>
        <v>0</v>
      </c>
      <c r="AV480" s="153">
        <f t="shared" si="490"/>
        <v>0</v>
      </c>
    </row>
    <row r="481" spans="1:48" hidden="1" x14ac:dyDescent="0.25">
      <c r="A481" s="82">
        <v>477</v>
      </c>
      <c r="B481" s="82" t="s">
        <v>1409</v>
      </c>
      <c r="C481" s="83"/>
      <c r="D481" s="84" t="s">
        <v>28</v>
      </c>
      <c r="E481" s="85" t="s">
        <v>139</v>
      </c>
      <c r="F481" s="86">
        <v>39944</v>
      </c>
      <c r="G481" s="86" t="s">
        <v>1353</v>
      </c>
      <c r="H481" s="89"/>
      <c r="I481" s="89">
        <v>0</v>
      </c>
      <c r="J481" s="84"/>
      <c r="K481" s="84"/>
      <c r="L481" s="87">
        <v>168666</v>
      </c>
      <c r="M481" s="87"/>
      <c r="N481" s="87">
        <v>168666</v>
      </c>
      <c r="O481" s="84">
        <v>0</v>
      </c>
      <c r="P481" s="84">
        <v>0</v>
      </c>
      <c r="Q481" s="84">
        <f t="shared" si="472"/>
        <v>0</v>
      </c>
      <c r="R481" s="84">
        <v>168666</v>
      </c>
      <c r="S481" s="87">
        <f t="shared" si="473"/>
        <v>168666</v>
      </c>
      <c r="T481" s="85" t="s">
        <v>1290</v>
      </c>
      <c r="U481" s="69">
        <v>365</v>
      </c>
      <c r="V481" s="70"/>
      <c r="W481" s="71">
        <v>-8.2191780821911919E-3</v>
      </c>
      <c r="X481" s="76">
        <f t="shared" si="483"/>
        <v>39934</v>
      </c>
      <c r="AN481" s="146">
        <f t="shared" si="474"/>
        <v>14.761111111111111</v>
      </c>
      <c r="AP481" s="60"/>
      <c r="AQ481" s="60"/>
      <c r="AU481" s="60"/>
      <c r="AV481" s="60"/>
    </row>
    <row r="482" spans="1:48" hidden="1" x14ac:dyDescent="0.25">
      <c r="A482" s="82">
        <v>478</v>
      </c>
      <c r="B482" s="82" t="s">
        <v>1409</v>
      </c>
      <c r="C482" s="83"/>
      <c r="D482" s="84" t="s">
        <v>28</v>
      </c>
      <c r="E482" s="85"/>
      <c r="F482" s="86">
        <v>40252</v>
      </c>
      <c r="G482" s="86" t="s">
        <v>1353</v>
      </c>
      <c r="H482" s="89"/>
      <c r="I482" s="89">
        <v>0</v>
      </c>
      <c r="J482" s="84"/>
      <c r="K482" s="84"/>
      <c r="L482" s="87">
        <v>168666</v>
      </c>
      <c r="M482" s="87"/>
      <c r="N482" s="87">
        <v>168666</v>
      </c>
      <c r="O482" s="84">
        <v>0</v>
      </c>
      <c r="P482" s="84">
        <v>0</v>
      </c>
      <c r="Q482" s="84">
        <f t="shared" si="472"/>
        <v>0</v>
      </c>
      <c r="R482" s="84">
        <v>168666</v>
      </c>
      <c r="S482" s="87">
        <f t="shared" si="473"/>
        <v>168666</v>
      </c>
      <c r="T482" s="85" t="s">
        <v>1290</v>
      </c>
      <c r="U482" s="69">
        <v>365</v>
      </c>
      <c r="V482" s="70"/>
      <c r="W482" s="71">
        <v>-8.2191780821911919E-3</v>
      </c>
      <c r="X482" s="76">
        <f t="shared" si="483"/>
        <v>40238</v>
      </c>
      <c r="AN482" s="146">
        <f t="shared" si="474"/>
        <v>13.916666666666666</v>
      </c>
      <c r="AP482" s="60"/>
      <c r="AQ482" s="60"/>
      <c r="AU482" s="60"/>
      <c r="AV482" s="60"/>
    </row>
    <row r="483" spans="1:48" x14ac:dyDescent="0.2">
      <c r="A483" s="82">
        <v>479</v>
      </c>
      <c r="B483" s="82" t="s">
        <v>1410</v>
      </c>
      <c r="C483" s="83"/>
      <c r="D483" s="84" t="s">
        <v>112</v>
      </c>
      <c r="E483" s="85" t="s">
        <v>1217</v>
      </c>
      <c r="F483" s="86">
        <v>44373</v>
      </c>
      <c r="G483" s="86" t="s">
        <v>38</v>
      </c>
      <c r="H483" s="89"/>
      <c r="I483" s="89">
        <v>0.31666666666666665</v>
      </c>
      <c r="J483" s="84"/>
      <c r="K483" s="84"/>
      <c r="L483" s="87">
        <v>168404.88</v>
      </c>
      <c r="M483" s="87"/>
      <c r="N483" s="87">
        <v>168404.88</v>
      </c>
      <c r="O483" s="84">
        <v>40763.208624657535</v>
      </c>
      <c r="P483" s="84">
        <v>53328.212</v>
      </c>
      <c r="Q483" s="84">
        <f t="shared" si="472"/>
        <v>94091.420624657534</v>
      </c>
      <c r="R483" s="84">
        <v>74313.459375342471</v>
      </c>
      <c r="S483" s="87">
        <f t="shared" si="473"/>
        <v>127641.67137534247</v>
      </c>
      <c r="T483" s="150">
        <v>3</v>
      </c>
      <c r="U483" s="69">
        <v>365</v>
      </c>
      <c r="V483" s="70"/>
      <c r="W483" s="71">
        <v>-8.2191780821911919E-3</v>
      </c>
      <c r="X483" s="76">
        <f t="shared" ref="X483:X487" si="491">DATE(YEAR(F483),MONTH(F483),1)</f>
        <v>44348</v>
      </c>
      <c r="AF483" s="132" t="s">
        <v>3114</v>
      </c>
      <c r="AG483" s="60">
        <f>MATCH(AF483,'Cat-4'!$A:$A,0)</f>
        <v>844</v>
      </c>
      <c r="AH483" s="60">
        <f>MATCH(X483,'Cat-4'!$1:$1,0)</f>
        <v>114</v>
      </c>
      <c r="AI483" s="60">
        <f>INDEX('Cat-4'!$1:$1048576,Working!AG483,Working!AH483)</f>
        <v>144.80000000000001</v>
      </c>
      <c r="AJ483" s="60">
        <f>MATCH($AJ$3,'Cat-4'!$1:$1,0)</f>
        <v>144</v>
      </c>
      <c r="AK483" s="60">
        <f>INDEX('Cat-4'!$1:$1048576,Working!AG483,Working!AJ483)</f>
        <v>160.30000000000001</v>
      </c>
      <c r="AL483" s="146">
        <f t="shared" ref="AL483:AL487" si="492">AK483/AI483</f>
        <v>1.1070441988950277</v>
      </c>
      <c r="AM483" s="152">
        <f t="shared" ref="AM483:AM487" si="493">AL483</f>
        <v>1.1070441988950277</v>
      </c>
      <c r="AN483" s="146">
        <f t="shared" si="474"/>
        <v>2.6361111111111111</v>
      </c>
      <c r="AO483" s="169">
        <f>INDEX('EL&amp;SV'!$C$4:$G$50,MATCH(AF483,'EL&amp;SV'!$G$4:$G$50,0),MATCH(IF(P483&gt;5000000,"A",IF(N483&gt;2000000,"B",IF(N483&gt;500000,"C","D"))),'EL&amp;SV'!$C$4:$G$4,0))</f>
        <v>6</v>
      </c>
      <c r="AP483" s="171">
        <f>INDEX('EL&amp;SV'!$G$4:$K$50,MATCH(AF483,'EL&amp;SV'!$G$4:$G$50,0),MATCH(IF(N483&gt;5000000,"A",IF(N483&gt;2000000,"B",IF(N483&gt;500000,"C","D"))),'EL&amp;SV'!$G$4:$K$4,0))</f>
        <v>0.95</v>
      </c>
      <c r="AQ483" s="153">
        <f t="shared" ref="AQ483:AQ487" si="494">AM483*N483</f>
        <v>186431.64546961329</v>
      </c>
      <c r="AR483" s="153">
        <f t="shared" ref="AR483:AR487" si="495">AQ483*(AP483/AO483)*(IF(AN483&gt;AO483,AO483,AN483))</f>
        <v>77813.634246819376</v>
      </c>
      <c r="AS483" s="153">
        <f t="shared" ref="AS483:AS487" si="496">AQ483-AR483</f>
        <v>108618.01122279391</v>
      </c>
      <c r="AT483" s="60">
        <v>0.75</v>
      </c>
      <c r="AU483" s="153">
        <f t="shared" ref="AU483:AU487" si="497">AT483*AS483</f>
        <v>81463.508417095436</v>
      </c>
      <c r="AV483" s="153">
        <f t="shared" ref="AV483:AV487" si="498">IF((AQ483*(1-AP483))&gt;AU483,(AQ483*(1-AP483)),AU483)</f>
        <v>81463.508417095436</v>
      </c>
    </row>
    <row r="484" spans="1:48" x14ac:dyDescent="0.2">
      <c r="A484" s="82">
        <v>480</v>
      </c>
      <c r="B484" s="82" t="s">
        <v>1410</v>
      </c>
      <c r="C484" s="83"/>
      <c r="D484" s="84" t="s">
        <v>112</v>
      </c>
      <c r="E484" s="85" t="s">
        <v>774</v>
      </c>
      <c r="F484" s="86">
        <v>41000</v>
      </c>
      <c r="G484" s="86" t="s">
        <v>1350</v>
      </c>
      <c r="H484" s="89"/>
      <c r="I484" s="89">
        <v>6.078388269112274E-2</v>
      </c>
      <c r="J484" s="84"/>
      <c r="K484" s="84"/>
      <c r="L484" s="87">
        <v>167999.94</v>
      </c>
      <c r="M484" s="87"/>
      <c r="N484" s="87">
        <v>167999.94</v>
      </c>
      <c r="O484" s="84">
        <v>108541.4997746217</v>
      </c>
      <c r="P484" s="84">
        <v>10211.688645075659</v>
      </c>
      <c r="Q484" s="84">
        <f t="shared" si="472"/>
        <v>118753.18841969736</v>
      </c>
      <c r="R484" s="84">
        <v>49246.751580302647</v>
      </c>
      <c r="S484" s="87">
        <f t="shared" si="473"/>
        <v>59458.440225378305</v>
      </c>
      <c r="T484" s="150">
        <v>15</v>
      </c>
      <c r="U484" s="69">
        <v>365</v>
      </c>
      <c r="V484" s="70"/>
      <c r="W484" s="71">
        <v>-8.2191780821911919E-3</v>
      </c>
      <c r="X484" s="76">
        <f t="shared" si="491"/>
        <v>41000</v>
      </c>
      <c r="AF484" s="132" t="s">
        <v>2732</v>
      </c>
      <c r="AG484" s="60">
        <f>MATCH(AF484,'Cat-4'!$A:$A,0)</f>
        <v>652</v>
      </c>
      <c r="AH484" s="60">
        <f>MATCH(X484,'Cat-4'!$1:$1,0)</f>
        <v>4</v>
      </c>
      <c r="AI484" s="60">
        <f>INDEX('Cat-4'!$1:$1048576,Working!AG484,Working!AH484)</f>
        <v>97.5</v>
      </c>
      <c r="AJ484" s="60">
        <f>MATCH($AJ$3,'Cat-4'!$1:$1,0)</f>
        <v>144</v>
      </c>
      <c r="AK484" s="60">
        <f>INDEX('Cat-4'!$1:$1048576,Working!AG484,Working!AJ484)</f>
        <v>95.4</v>
      </c>
      <c r="AL484" s="146">
        <f t="shared" si="492"/>
        <v>0.97846153846153849</v>
      </c>
      <c r="AM484" s="152">
        <f t="shared" si="493"/>
        <v>0.97846153846153849</v>
      </c>
      <c r="AN484" s="146">
        <f t="shared" si="474"/>
        <v>11.872222222222222</v>
      </c>
      <c r="AO484" s="169">
        <f>INDEX('EL&amp;SV'!$C$4:$G$50,MATCH(AF484,'EL&amp;SV'!$G$4:$G$50,0),MATCH(IF(P484&gt;5000000,"A",IF(N484&gt;2000000,"B",IF(N484&gt;500000,"C","D"))),'EL&amp;SV'!$C$4:$G$4,0))</f>
        <v>8</v>
      </c>
      <c r="AP484" s="171">
        <f>INDEX('EL&amp;SV'!$G$4:$K$50,MATCH(AF484,'EL&amp;SV'!$G$4:$G$50,0),MATCH(IF(N484&gt;5000000,"A",IF(N484&gt;2000000,"B",IF(N484&gt;500000,"C","D"))),'EL&amp;SV'!$G$4:$K$4,0))</f>
        <v>0.9</v>
      </c>
      <c r="AQ484" s="153">
        <f t="shared" si="494"/>
        <v>164381.47975384616</v>
      </c>
      <c r="AR484" s="153">
        <f t="shared" si="495"/>
        <v>147943.33177846155</v>
      </c>
      <c r="AS484" s="153">
        <f t="shared" si="496"/>
        <v>16438.147975384607</v>
      </c>
      <c r="AT484" s="60">
        <v>0.75</v>
      </c>
      <c r="AU484" s="153">
        <f t="shared" si="497"/>
        <v>12328.610981538455</v>
      </c>
      <c r="AV484" s="153">
        <f t="shared" si="498"/>
        <v>16438.147975384611</v>
      </c>
    </row>
    <row r="485" spans="1:48" x14ac:dyDescent="0.2">
      <c r="A485" s="82">
        <v>481</v>
      </c>
      <c r="B485" s="82" t="s">
        <v>1410</v>
      </c>
      <c r="C485" s="83"/>
      <c r="D485" s="84" t="s">
        <v>112</v>
      </c>
      <c r="E485" s="85" t="s">
        <v>606</v>
      </c>
      <c r="F485" s="86">
        <v>41000</v>
      </c>
      <c r="G485" s="86" t="s">
        <v>1350</v>
      </c>
      <c r="H485" s="89"/>
      <c r="I485" s="89">
        <v>0.74748602739726033</v>
      </c>
      <c r="J485" s="84"/>
      <c r="K485" s="84"/>
      <c r="L485" s="87">
        <v>167580</v>
      </c>
      <c r="M485" s="87"/>
      <c r="N485" s="87">
        <v>167580</v>
      </c>
      <c r="O485" s="84">
        <v>159201</v>
      </c>
      <c r="P485" s="84">
        <v>0</v>
      </c>
      <c r="Q485" s="84">
        <f t="shared" si="472"/>
        <v>159201</v>
      </c>
      <c r="R485" s="84">
        <v>8379</v>
      </c>
      <c r="S485" s="87">
        <f t="shared" si="473"/>
        <v>8379</v>
      </c>
      <c r="T485" s="150">
        <v>3</v>
      </c>
      <c r="U485" s="69">
        <v>365</v>
      </c>
      <c r="V485" s="70"/>
      <c r="W485" s="71">
        <v>-8.2191780821911919E-3</v>
      </c>
      <c r="X485" s="76">
        <f t="shared" si="491"/>
        <v>41000</v>
      </c>
      <c r="AF485" s="132" t="s">
        <v>2720</v>
      </c>
      <c r="AG485" s="60">
        <f>MATCH(AF485,'Cat-4'!$A:$A,0)</f>
        <v>646</v>
      </c>
      <c r="AH485" s="60">
        <f>MATCH(X485,'Cat-4'!$1:$1,0)</f>
        <v>4</v>
      </c>
      <c r="AI485" s="60">
        <f>INDEX('Cat-4'!$1:$1048576,Working!AG485,Working!AH485)</f>
        <v>91.7</v>
      </c>
      <c r="AJ485" s="60">
        <f>MATCH($AJ$3,'Cat-4'!$1:$1,0)</f>
        <v>144</v>
      </c>
      <c r="AK485" s="60">
        <f>INDEX('Cat-4'!$1:$1048576,Working!AG485,Working!AJ485)</f>
        <v>154.1</v>
      </c>
      <c r="AL485" s="146">
        <f t="shared" si="492"/>
        <v>1.6804798255179934</v>
      </c>
      <c r="AM485" s="152">
        <f t="shared" si="493"/>
        <v>1.6804798255179934</v>
      </c>
      <c r="AN485" s="146">
        <f t="shared" si="474"/>
        <v>11.872222222222222</v>
      </c>
      <c r="AO485" s="169">
        <f>INDEX('EL&amp;SV'!$C$4:$G$50,MATCH(AF485,'EL&amp;SV'!$G$4:$G$50,0),MATCH(IF(P485&gt;5000000,"A",IF(N485&gt;2000000,"B",IF(N485&gt;500000,"C","D"))),'EL&amp;SV'!$C$4:$G$4,0))</f>
        <v>5</v>
      </c>
      <c r="AP485" s="171">
        <f>INDEX('EL&amp;SV'!$G$4:$K$50,MATCH(AF485,'EL&amp;SV'!$G$4:$G$50,0),MATCH(IF(N485&gt;5000000,"A",IF(N485&gt;2000000,"B",IF(N485&gt;500000,"C","D"))),'EL&amp;SV'!$G$4:$K$4,0))</f>
        <v>1</v>
      </c>
      <c r="AQ485" s="153">
        <f t="shared" si="494"/>
        <v>281614.8091603053</v>
      </c>
      <c r="AR485" s="153">
        <f t="shared" si="495"/>
        <v>281614.8091603053</v>
      </c>
      <c r="AS485" s="153">
        <f t="shared" si="496"/>
        <v>0</v>
      </c>
      <c r="AT485" s="60">
        <v>0.75</v>
      </c>
      <c r="AU485" s="153">
        <f t="shared" si="497"/>
        <v>0</v>
      </c>
      <c r="AV485" s="153">
        <f t="shared" si="498"/>
        <v>0</v>
      </c>
    </row>
    <row r="486" spans="1:48" x14ac:dyDescent="0.2">
      <c r="A486" s="82">
        <v>482</v>
      </c>
      <c r="B486" s="82" t="s">
        <v>1410</v>
      </c>
      <c r="C486" s="83"/>
      <c r="D486" s="84" t="s">
        <v>112</v>
      </c>
      <c r="E486" s="85" t="s">
        <v>1115</v>
      </c>
      <c r="F486" s="86">
        <v>43555</v>
      </c>
      <c r="G486" s="86" t="s">
        <v>35</v>
      </c>
      <c r="H486" s="89"/>
      <c r="I486" s="89">
        <v>9.5000000000000001E-2</v>
      </c>
      <c r="J486" s="84"/>
      <c r="K486" s="84"/>
      <c r="L486" s="87">
        <v>166816.91</v>
      </c>
      <c r="M486" s="87"/>
      <c r="N486" s="87">
        <v>166816.91</v>
      </c>
      <c r="O486" s="84">
        <v>47586.237449863016</v>
      </c>
      <c r="P486" s="84">
        <v>15847.606450000001</v>
      </c>
      <c r="Q486" s="84">
        <f t="shared" si="472"/>
        <v>63433.843899863015</v>
      </c>
      <c r="R486" s="84">
        <v>103383.06610013699</v>
      </c>
      <c r="S486" s="87">
        <f t="shared" si="473"/>
        <v>119230.67255013698</v>
      </c>
      <c r="T486" s="150">
        <v>10</v>
      </c>
      <c r="U486" s="69">
        <v>365</v>
      </c>
      <c r="V486" s="70"/>
      <c r="W486" s="71">
        <v>-8.2191780821911919E-3</v>
      </c>
      <c r="X486" s="76">
        <f t="shared" si="491"/>
        <v>43525</v>
      </c>
      <c r="AF486" s="132" t="s">
        <v>3114</v>
      </c>
      <c r="AG486" s="60">
        <f>MATCH(AF486,'Cat-4'!$A:$A,0)</f>
        <v>844</v>
      </c>
      <c r="AH486" s="60">
        <f>MATCH(X486,'Cat-4'!$1:$1,0)</f>
        <v>87</v>
      </c>
      <c r="AI486" s="60">
        <f>INDEX('Cat-4'!$1:$1048576,Working!AG486,Working!AH486)</f>
        <v>129.5</v>
      </c>
      <c r="AJ486" s="60">
        <f>MATCH($AJ$3,'Cat-4'!$1:$1,0)</f>
        <v>144</v>
      </c>
      <c r="AK486" s="60">
        <f>INDEX('Cat-4'!$1:$1048576,Working!AG486,Working!AJ486)</f>
        <v>160.30000000000001</v>
      </c>
      <c r="AL486" s="146">
        <f t="shared" si="492"/>
        <v>1.2378378378378379</v>
      </c>
      <c r="AM486" s="152">
        <f t="shared" si="493"/>
        <v>1.2378378378378379</v>
      </c>
      <c r="AN486" s="146">
        <f t="shared" si="474"/>
        <v>4.875</v>
      </c>
      <c r="AO486" s="169">
        <f>INDEX('EL&amp;SV'!$C$4:$G$50,MATCH(AF486,'EL&amp;SV'!$G$4:$G$50,0),MATCH(IF(P486&gt;5000000,"A",IF(N486&gt;2000000,"B",IF(N486&gt;500000,"C","D"))),'EL&amp;SV'!$C$4:$G$4,0))</f>
        <v>6</v>
      </c>
      <c r="AP486" s="171">
        <f>INDEX('EL&amp;SV'!$G$4:$K$50,MATCH(AF486,'EL&amp;SV'!$G$4:$G$50,0),MATCH(IF(N486&gt;5000000,"A",IF(N486&gt;2000000,"B",IF(N486&gt;500000,"C","D"))),'EL&amp;SV'!$G$4:$K$4,0))</f>
        <v>0.95</v>
      </c>
      <c r="AQ486" s="153">
        <f t="shared" si="494"/>
        <v>206492.28318918918</v>
      </c>
      <c r="AR486" s="153">
        <f t="shared" si="495"/>
        <v>159386.2310866554</v>
      </c>
      <c r="AS486" s="153">
        <f t="shared" si="496"/>
        <v>47106.05210253378</v>
      </c>
      <c r="AT486" s="60">
        <v>0.75</v>
      </c>
      <c r="AU486" s="153">
        <f t="shared" si="497"/>
        <v>35329.539076900335</v>
      </c>
      <c r="AV486" s="153">
        <f t="shared" si="498"/>
        <v>35329.539076900335</v>
      </c>
    </row>
    <row r="487" spans="1:48" x14ac:dyDescent="0.2">
      <c r="A487" s="82">
        <v>483</v>
      </c>
      <c r="B487" s="82" t="s">
        <v>1410</v>
      </c>
      <c r="C487" s="83"/>
      <c r="D487" s="84" t="s">
        <v>112</v>
      </c>
      <c r="E487" s="85" t="s">
        <v>584</v>
      </c>
      <c r="F487" s="86">
        <v>41729</v>
      </c>
      <c r="G487" s="86" t="s">
        <v>1349</v>
      </c>
      <c r="H487" s="89"/>
      <c r="I487" s="89">
        <v>0.3168079524680073</v>
      </c>
      <c r="J487" s="84"/>
      <c r="K487" s="84"/>
      <c r="L487" s="87">
        <v>166162.5</v>
      </c>
      <c r="M487" s="87"/>
      <c r="N487" s="87">
        <v>166162.5</v>
      </c>
      <c r="O487" s="84">
        <v>157854.375</v>
      </c>
      <c r="P487" s="84">
        <v>0</v>
      </c>
      <c r="Q487" s="84">
        <f t="shared" si="472"/>
        <v>157854.375</v>
      </c>
      <c r="R487" s="84">
        <v>8308.125</v>
      </c>
      <c r="S487" s="87">
        <f t="shared" si="473"/>
        <v>8308.125</v>
      </c>
      <c r="T487" s="150">
        <v>3</v>
      </c>
      <c r="U487" s="69">
        <v>365</v>
      </c>
      <c r="V487" s="70"/>
      <c r="W487" s="71">
        <v>-112.33698630136986</v>
      </c>
      <c r="X487" s="76">
        <f t="shared" si="491"/>
        <v>41699</v>
      </c>
      <c r="AF487" s="132" t="s">
        <v>2720</v>
      </c>
      <c r="AG487" s="60">
        <f>MATCH(AF487,'Cat-4'!$A:$A,0)</f>
        <v>646</v>
      </c>
      <c r="AH487" s="60">
        <f>MATCH(X487,'Cat-4'!$1:$1,0)</f>
        <v>27</v>
      </c>
      <c r="AI487" s="60">
        <f>INDEX('Cat-4'!$1:$1048576,Working!AG487,Working!AH487)</f>
        <v>97.2</v>
      </c>
      <c r="AJ487" s="60">
        <f>MATCH($AJ$3,'Cat-4'!$1:$1,0)</f>
        <v>144</v>
      </c>
      <c r="AK487" s="60">
        <f>INDEX('Cat-4'!$1:$1048576,Working!AG487,Working!AJ487)</f>
        <v>154.1</v>
      </c>
      <c r="AL487" s="146">
        <f t="shared" si="492"/>
        <v>1.5853909465020575</v>
      </c>
      <c r="AM487" s="152">
        <f t="shared" si="493"/>
        <v>1.5853909465020575</v>
      </c>
      <c r="AN487" s="146">
        <f t="shared" si="474"/>
        <v>9.875</v>
      </c>
      <c r="AO487" s="169">
        <f>INDEX('EL&amp;SV'!$C$4:$G$50,MATCH(AF487,'EL&amp;SV'!$G$4:$G$50,0),MATCH(IF(P487&gt;5000000,"A",IF(N487&gt;2000000,"B",IF(N487&gt;500000,"C","D"))),'EL&amp;SV'!$C$4:$G$4,0))</f>
        <v>5</v>
      </c>
      <c r="AP487" s="171">
        <f>INDEX('EL&amp;SV'!$G$4:$K$50,MATCH(AF487,'EL&amp;SV'!$G$4:$G$50,0),MATCH(IF(N487&gt;5000000,"A",IF(N487&gt;2000000,"B",IF(N487&gt;500000,"C","D"))),'EL&amp;SV'!$G$4:$K$4,0))</f>
        <v>1</v>
      </c>
      <c r="AQ487" s="153">
        <f t="shared" si="494"/>
        <v>263432.52314814815</v>
      </c>
      <c r="AR487" s="153">
        <f t="shared" si="495"/>
        <v>263432.5231481482</v>
      </c>
      <c r="AS487" s="153">
        <f t="shared" si="496"/>
        <v>0</v>
      </c>
      <c r="AT487" s="60">
        <v>0.75</v>
      </c>
      <c r="AU487" s="153">
        <f t="shared" si="497"/>
        <v>0</v>
      </c>
      <c r="AV487" s="153">
        <f t="shared" si="498"/>
        <v>0</v>
      </c>
    </row>
    <row r="488" spans="1:48" hidden="1" x14ac:dyDescent="0.25">
      <c r="A488" s="82">
        <v>484</v>
      </c>
      <c r="B488" s="82" t="s">
        <v>1409</v>
      </c>
      <c r="C488" s="83"/>
      <c r="D488" s="84" t="s">
        <v>28</v>
      </c>
      <c r="E488" s="85" t="s">
        <v>239</v>
      </c>
      <c r="F488" s="86">
        <v>40871</v>
      </c>
      <c r="G488" s="86" t="s">
        <v>1351</v>
      </c>
      <c r="H488" s="89"/>
      <c r="I488" s="89">
        <v>0</v>
      </c>
      <c r="J488" s="84"/>
      <c r="K488" s="84"/>
      <c r="L488" s="87">
        <v>165996</v>
      </c>
      <c r="M488" s="87"/>
      <c r="N488" s="87">
        <v>165996</v>
      </c>
      <c r="O488" s="84">
        <v>0</v>
      </c>
      <c r="P488" s="84">
        <v>0</v>
      </c>
      <c r="Q488" s="84">
        <f t="shared" si="472"/>
        <v>0</v>
      </c>
      <c r="R488" s="84">
        <v>165996</v>
      </c>
      <c r="S488" s="87">
        <f t="shared" si="473"/>
        <v>165996</v>
      </c>
      <c r="T488" s="85" t="s">
        <v>1290</v>
      </c>
      <c r="U488" s="69">
        <v>365</v>
      </c>
      <c r="V488" s="70"/>
      <c r="W488" s="71">
        <v>-8.2191780821911919E-3</v>
      </c>
      <c r="X488" s="76">
        <f>DATE(YEAR(F488),MONTH(F488),1)</f>
        <v>40848</v>
      </c>
      <c r="AN488" s="146">
        <f t="shared" si="474"/>
        <v>12.225</v>
      </c>
      <c r="AP488" s="60"/>
      <c r="AQ488" s="60"/>
      <c r="AU488" s="60"/>
      <c r="AV488" s="60"/>
    </row>
    <row r="489" spans="1:48" x14ac:dyDescent="0.2">
      <c r="A489" s="82">
        <v>485</v>
      </c>
      <c r="B489" s="82" t="s">
        <v>1410</v>
      </c>
      <c r="C489" s="83"/>
      <c r="D489" s="84" t="s">
        <v>112</v>
      </c>
      <c r="E489" s="85" t="s">
        <v>1303</v>
      </c>
      <c r="F489" s="86">
        <v>45016</v>
      </c>
      <c r="G489" s="86" t="s">
        <v>39</v>
      </c>
      <c r="H489" s="89"/>
      <c r="I489" s="89">
        <v>9.5000000000000001E-2</v>
      </c>
      <c r="J489" s="84"/>
      <c r="K489" s="84"/>
      <c r="L489" s="87">
        <v>0</v>
      </c>
      <c r="M489" s="87">
        <v>164950</v>
      </c>
      <c r="N489" s="87">
        <v>164950</v>
      </c>
      <c r="O489" s="84"/>
      <c r="P489" s="84">
        <v>42.932191780821917</v>
      </c>
      <c r="Q489" s="84">
        <f t="shared" si="472"/>
        <v>42.932191780821917</v>
      </c>
      <c r="R489" s="84">
        <v>164907.06780821917</v>
      </c>
      <c r="S489" s="87">
        <f t="shared" si="473"/>
        <v>0</v>
      </c>
      <c r="T489" s="150">
        <v>10</v>
      </c>
      <c r="U489" s="69">
        <v>365</v>
      </c>
      <c r="V489" s="70"/>
      <c r="W489" s="71">
        <v>-112.33698630136986</v>
      </c>
      <c r="X489" s="76">
        <f t="shared" ref="X489:X497" si="499">DATE(YEAR(F489),MONTH(F489),1)</f>
        <v>44986</v>
      </c>
      <c r="AF489" s="132" t="s">
        <v>3114</v>
      </c>
      <c r="AG489" s="60">
        <f>MATCH(AF489,'Cat-4'!$A:$A,0)</f>
        <v>844</v>
      </c>
      <c r="AH489" s="60">
        <f>MATCH(X489,'Cat-4'!$1:$1,0)</f>
        <v>135</v>
      </c>
      <c r="AI489" s="60">
        <f>INDEX('Cat-4'!$1:$1048576,Working!AG489,Working!AH489)</f>
        <v>160.1</v>
      </c>
      <c r="AJ489" s="60">
        <f>MATCH($AJ$3,'Cat-4'!$1:$1,0)</f>
        <v>144</v>
      </c>
      <c r="AK489" s="60">
        <f>INDEX('Cat-4'!$1:$1048576,Working!AG489,Working!AJ489)</f>
        <v>160.30000000000001</v>
      </c>
      <c r="AL489" s="146">
        <f t="shared" ref="AL489:AL497" si="500">AK489/AI489</f>
        <v>1.0012492192379763</v>
      </c>
      <c r="AM489" s="152">
        <f t="shared" ref="AM489:AM497" si="501">AL489</f>
        <v>1.0012492192379763</v>
      </c>
      <c r="AN489" s="146">
        <f t="shared" si="474"/>
        <v>0.875</v>
      </c>
      <c r="AO489" s="169">
        <f>INDEX('EL&amp;SV'!$C$4:$G$50,MATCH(AF489,'EL&amp;SV'!$G$4:$G$50,0),MATCH(IF(P489&gt;5000000,"A",IF(N489&gt;2000000,"B",IF(N489&gt;500000,"C","D"))),'EL&amp;SV'!$C$4:$G$4,0))</f>
        <v>6</v>
      </c>
      <c r="AP489" s="171">
        <f>INDEX('EL&amp;SV'!$G$4:$K$50,MATCH(AF489,'EL&amp;SV'!$G$4:$G$50,0),MATCH(IF(N489&gt;5000000,"A",IF(N489&gt;2000000,"B",IF(N489&gt;500000,"C","D"))),'EL&amp;SV'!$G$4:$K$4,0))</f>
        <v>0.95</v>
      </c>
      <c r="AQ489" s="153">
        <f t="shared" ref="AQ489:AQ497" si="502">AM489*N489</f>
        <v>165156.0587133042</v>
      </c>
      <c r="AR489" s="153">
        <f t="shared" ref="AR489:AR497" si="503">AQ489*(AP489/AO489)*(IF(AN489&gt;AO489,AO489,AN489))</f>
        <v>22880.995634239018</v>
      </c>
      <c r="AS489" s="153">
        <f t="shared" ref="AS489:AS497" si="504">AQ489-AR489</f>
        <v>142275.06307906518</v>
      </c>
      <c r="AT489" s="60">
        <v>0.75</v>
      </c>
      <c r="AU489" s="153">
        <f t="shared" ref="AU489:AU497" si="505">AT489*AS489</f>
        <v>106706.29730929888</v>
      </c>
      <c r="AV489" s="153">
        <f t="shared" ref="AV489:AV497" si="506">IF((AQ489*(1-AP489))&gt;AU489,(AQ489*(1-AP489)),AU489)</f>
        <v>106706.29730929888</v>
      </c>
    </row>
    <row r="490" spans="1:48" x14ac:dyDescent="0.2">
      <c r="A490" s="82">
        <v>486</v>
      </c>
      <c r="B490" s="82" t="s">
        <v>1410</v>
      </c>
      <c r="C490" s="83"/>
      <c r="D490" s="84" t="s">
        <v>112</v>
      </c>
      <c r="E490" s="85" t="s">
        <v>1061</v>
      </c>
      <c r="F490" s="86">
        <v>42213</v>
      </c>
      <c r="G490" s="86" t="s">
        <v>25</v>
      </c>
      <c r="H490" s="89"/>
      <c r="I490" s="89">
        <v>9.5000000000000001E-2</v>
      </c>
      <c r="J490" s="84"/>
      <c r="K490" s="84"/>
      <c r="L490" s="87">
        <v>164180</v>
      </c>
      <c r="M490" s="87"/>
      <c r="N490" s="87">
        <v>164180</v>
      </c>
      <c r="O490" s="84">
        <v>104180.08164383563</v>
      </c>
      <c r="P490" s="84">
        <v>15597.1</v>
      </c>
      <c r="Q490" s="84">
        <f t="shared" si="472"/>
        <v>119777.18164383563</v>
      </c>
      <c r="R490" s="84">
        <v>44402.818356164367</v>
      </c>
      <c r="S490" s="87">
        <f t="shared" si="473"/>
        <v>59999.918356164373</v>
      </c>
      <c r="T490" s="150">
        <v>10</v>
      </c>
      <c r="U490" s="69">
        <v>365</v>
      </c>
      <c r="V490" s="70"/>
      <c r="W490" s="71">
        <v>-8.2191780821911919E-3</v>
      </c>
      <c r="X490" s="76">
        <f t="shared" si="499"/>
        <v>42186</v>
      </c>
      <c r="AF490" s="132" t="s">
        <v>3114</v>
      </c>
      <c r="AG490" s="60">
        <f>MATCH(AF490,'Cat-4'!$A:$A,0)</f>
        <v>844</v>
      </c>
      <c r="AH490" s="60">
        <f>MATCH(X490,'Cat-4'!$1:$1,0)</f>
        <v>43</v>
      </c>
      <c r="AI490" s="60">
        <f>INDEX('Cat-4'!$1:$1048576,Working!AG490,Working!AH490)</f>
        <v>112</v>
      </c>
      <c r="AJ490" s="60">
        <f>MATCH($AJ$3,'Cat-4'!$1:$1,0)</f>
        <v>144</v>
      </c>
      <c r="AK490" s="60">
        <f>INDEX('Cat-4'!$1:$1048576,Working!AG490,Working!AJ490)</f>
        <v>160.30000000000001</v>
      </c>
      <c r="AL490" s="146">
        <f t="shared" si="500"/>
        <v>1.4312500000000001</v>
      </c>
      <c r="AM490" s="152">
        <f t="shared" si="501"/>
        <v>1.4312500000000001</v>
      </c>
      <c r="AN490" s="146">
        <f t="shared" si="474"/>
        <v>8.5472222222222225</v>
      </c>
      <c r="AO490" s="169">
        <f>INDEX('EL&amp;SV'!$C$4:$G$50,MATCH(AF490,'EL&amp;SV'!$G$4:$G$50,0),MATCH(IF(P490&gt;5000000,"A",IF(N490&gt;2000000,"B",IF(N490&gt;500000,"C","D"))),'EL&amp;SV'!$C$4:$G$4,0))</f>
        <v>6</v>
      </c>
      <c r="AP490" s="171">
        <f>INDEX('EL&amp;SV'!$G$4:$K$50,MATCH(AF490,'EL&amp;SV'!$G$4:$G$50,0),MATCH(IF(N490&gt;5000000,"A",IF(N490&gt;2000000,"B",IF(N490&gt;500000,"C","D"))),'EL&amp;SV'!$G$4:$K$4,0))</f>
        <v>0.95</v>
      </c>
      <c r="AQ490" s="153">
        <f t="shared" si="502"/>
        <v>234982.62500000003</v>
      </c>
      <c r="AR490" s="153">
        <f t="shared" si="503"/>
        <v>223233.49375000002</v>
      </c>
      <c r="AS490" s="153">
        <f t="shared" si="504"/>
        <v>11749.131250000006</v>
      </c>
      <c r="AT490" s="60">
        <v>0.75</v>
      </c>
      <c r="AU490" s="153">
        <f t="shared" si="505"/>
        <v>8811.8484375000044</v>
      </c>
      <c r="AV490" s="153">
        <f t="shared" si="506"/>
        <v>11749.131250000011</v>
      </c>
    </row>
    <row r="491" spans="1:48" x14ac:dyDescent="0.2">
      <c r="A491" s="82">
        <v>487</v>
      </c>
      <c r="B491" s="82" t="s">
        <v>1410</v>
      </c>
      <c r="C491" s="83"/>
      <c r="D491" s="84" t="s">
        <v>112</v>
      </c>
      <c r="E491" s="85"/>
      <c r="F491" s="86">
        <v>41894</v>
      </c>
      <c r="G491" s="86" t="s">
        <v>23</v>
      </c>
      <c r="H491" s="89"/>
      <c r="I491" s="89">
        <v>9.5000000000000001E-2</v>
      </c>
      <c r="J491" s="84"/>
      <c r="K491" s="84"/>
      <c r="L491" s="87">
        <v>163980.26</v>
      </c>
      <c r="M491" s="87"/>
      <c r="N491" s="87">
        <v>163980.26</v>
      </c>
      <c r="O491" s="84">
        <v>117625.51143342466</v>
      </c>
      <c r="P491" s="84">
        <v>15578.1247</v>
      </c>
      <c r="Q491" s="84">
        <f t="shared" si="472"/>
        <v>133203.63613342465</v>
      </c>
      <c r="R491" s="84">
        <v>30776.623866575363</v>
      </c>
      <c r="S491" s="87">
        <f t="shared" si="473"/>
        <v>46354.748566575348</v>
      </c>
      <c r="T491" s="150">
        <v>10</v>
      </c>
      <c r="U491" s="69">
        <v>365</v>
      </c>
      <c r="V491" s="70"/>
      <c r="W491" s="71">
        <v>-8.2191780821911919E-3</v>
      </c>
      <c r="X491" s="76">
        <f t="shared" si="499"/>
        <v>41883</v>
      </c>
      <c r="AF491" s="132" t="s">
        <v>3114</v>
      </c>
      <c r="AG491" s="60">
        <f>MATCH(AF491,'Cat-4'!$A:$A,0)</f>
        <v>844</v>
      </c>
      <c r="AH491" s="60">
        <f>MATCH(X491,'Cat-4'!$1:$1,0)</f>
        <v>33</v>
      </c>
      <c r="AI491" s="60">
        <f>INDEX('Cat-4'!$1:$1048576,Working!AG491,Working!AH491)</f>
        <v>116.6</v>
      </c>
      <c r="AJ491" s="60">
        <f>MATCH($AJ$3,'Cat-4'!$1:$1,0)</f>
        <v>144</v>
      </c>
      <c r="AK491" s="60">
        <f>INDEX('Cat-4'!$1:$1048576,Working!AG491,Working!AJ491)</f>
        <v>160.30000000000001</v>
      </c>
      <c r="AL491" s="146">
        <f t="shared" si="500"/>
        <v>1.374785591766724</v>
      </c>
      <c r="AM491" s="152">
        <f t="shared" si="501"/>
        <v>1.374785591766724</v>
      </c>
      <c r="AN491" s="146">
        <f t="shared" si="474"/>
        <v>9.4250000000000007</v>
      </c>
      <c r="AO491" s="169">
        <f>INDEX('EL&amp;SV'!$C$4:$G$50,MATCH(AF491,'EL&amp;SV'!$G$4:$G$50,0),MATCH(IF(P491&gt;5000000,"A",IF(N491&gt;2000000,"B",IF(N491&gt;500000,"C","D"))),'EL&amp;SV'!$C$4:$G$4,0))</f>
        <v>6</v>
      </c>
      <c r="AP491" s="171">
        <f>INDEX('EL&amp;SV'!$G$4:$K$50,MATCH(AF491,'EL&amp;SV'!$G$4:$G$50,0),MATCH(IF(N491&gt;5000000,"A",IF(N491&gt;2000000,"B",IF(N491&gt;500000,"C","D"))),'EL&amp;SV'!$G$4:$K$4,0))</f>
        <v>0.95</v>
      </c>
      <c r="AQ491" s="153">
        <f t="shared" si="502"/>
        <v>225437.69878216129</v>
      </c>
      <c r="AR491" s="153">
        <f t="shared" si="503"/>
        <v>214165.81384305324</v>
      </c>
      <c r="AS491" s="153">
        <f t="shared" si="504"/>
        <v>11271.884939108044</v>
      </c>
      <c r="AT491" s="60">
        <v>0.75</v>
      </c>
      <c r="AU491" s="153">
        <f t="shared" si="505"/>
        <v>8453.9137043310329</v>
      </c>
      <c r="AV491" s="153">
        <f t="shared" si="506"/>
        <v>11271.884939108075</v>
      </c>
    </row>
    <row r="492" spans="1:48" x14ac:dyDescent="0.2">
      <c r="A492" s="82">
        <v>488</v>
      </c>
      <c r="B492" s="82" t="s">
        <v>1410</v>
      </c>
      <c r="C492" s="83"/>
      <c r="D492" s="84" t="s">
        <v>112</v>
      </c>
      <c r="E492" s="85" t="s">
        <v>1198</v>
      </c>
      <c r="F492" s="86">
        <v>44023</v>
      </c>
      <c r="G492" s="86" t="s">
        <v>37</v>
      </c>
      <c r="H492" s="89"/>
      <c r="I492" s="89">
        <v>0.19</v>
      </c>
      <c r="J492" s="84"/>
      <c r="K492" s="84"/>
      <c r="L492" s="87">
        <v>162840</v>
      </c>
      <c r="M492" s="87"/>
      <c r="N492" s="87">
        <v>162840</v>
      </c>
      <c r="O492" s="84">
        <v>53317.831232876706</v>
      </c>
      <c r="P492" s="84">
        <v>30939.599999999999</v>
      </c>
      <c r="Q492" s="84">
        <f t="shared" si="472"/>
        <v>84257.431232876697</v>
      </c>
      <c r="R492" s="84">
        <v>78582.568767123303</v>
      </c>
      <c r="S492" s="87">
        <f t="shared" si="473"/>
        <v>109522.16876712329</v>
      </c>
      <c r="T492" s="150">
        <v>5</v>
      </c>
      <c r="U492" s="69">
        <v>365</v>
      </c>
      <c r="V492" s="70"/>
      <c r="W492" s="71">
        <v>-112.33698630136986</v>
      </c>
      <c r="X492" s="76">
        <f t="shared" si="499"/>
        <v>44013</v>
      </c>
      <c r="AF492" s="132" t="s">
        <v>2716</v>
      </c>
      <c r="AG492" s="60">
        <f>MATCH(AF492,'Cat-4'!$A:$A,0)</f>
        <v>644</v>
      </c>
      <c r="AH492" s="60">
        <f>MATCH(X492,'Cat-4'!$1:$1,0)</f>
        <v>103</v>
      </c>
      <c r="AI492" s="60">
        <f>INDEX('Cat-4'!$1:$1048576,Working!AG492,Working!AH492)</f>
        <v>135.1</v>
      </c>
      <c r="AJ492" s="60">
        <f>MATCH($AJ$3,'Cat-4'!$1:$1,0)</f>
        <v>144</v>
      </c>
      <c r="AK492" s="60">
        <f>INDEX('Cat-4'!$1:$1048576,Working!AG492,Working!AJ492)</f>
        <v>135.1</v>
      </c>
      <c r="AL492" s="146">
        <f t="shared" si="500"/>
        <v>1</v>
      </c>
      <c r="AM492" s="152">
        <f t="shared" si="501"/>
        <v>1</v>
      </c>
      <c r="AN492" s="146">
        <f t="shared" si="474"/>
        <v>3.5944444444444446</v>
      </c>
      <c r="AO492" s="169">
        <f>INDEX('EL&amp;SV'!$C$4:$G$50,MATCH(AF492,'EL&amp;SV'!$G$4:$G$50,0),MATCH(IF(P492&gt;5000000,"A",IF(N492&gt;2000000,"B",IF(N492&gt;500000,"C","D"))),'EL&amp;SV'!$C$4:$G$4,0))</f>
        <v>5</v>
      </c>
      <c r="AP492" s="171">
        <f>INDEX('EL&amp;SV'!$G$4:$K$50,MATCH(AF492,'EL&amp;SV'!$G$4:$G$50,0),MATCH(IF(N492&gt;5000000,"A",IF(N492&gt;2000000,"B",IF(N492&gt;500000,"C","D"))),'EL&amp;SV'!$G$4:$K$4,0))</f>
        <v>1</v>
      </c>
      <c r="AQ492" s="153">
        <f t="shared" si="502"/>
        <v>162840</v>
      </c>
      <c r="AR492" s="153">
        <f t="shared" si="503"/>
        <v>117063.86666666667</v>
      </c>
      <c r="AS492" s="153">
        <f t="shared" si="504"/>
        <v>45776.133333333331</v>
      </c>
      <c r="AT492" s="60">
        <v>0.75</v>
      </c>
      <c r="AU492" s="153">
        <f t="shared" si="505"/>
        <v>34332.1</v>
      </c>
      <c r="AV492" s="153">
        <f t="shared" si="506"/>
        <v>34332.1</v>
      </c>
    </row>
    <row r="493" spans="1:48" x14ac:dyDescent="0.2">
      <c r="A493" s="82">
        <v>489</v>
      </c>
      <c r="B493" s="82" t="s">
        <v>1410</v>
      </c>
      <c r="C493" s="83"/>
      <c r="D493" s="84" t="s">
        <v>112</v>
      </c>
      <c r="E493" s="85" t="s">
        <v>1189</v>
      </c>
      <c r="F493" s="86">
        <v>44126</v>
      </c>
      <c r="G493" s="86" t="s">
        <v>37</v>
      </c>
      <c r="H493" s="89"/>
      <c r="I493" s="89">
        <v>6.3333333333333325E-2</v>
      </c>
      <c r="J493" s="84"/>
      <c r="K493" s="84"/>
      <c r="L493" s="87">
        <v>162250</v>
      </c>
      <c r="M493" s="87"/>
      <c r="N493" s="87">
        <v>162250</v>
      </c>
      <c r="O493" s="84">
        <v>14808.461187214611</v>
      </c>
      <c r="P493" s="84">
        <v>10275.833333333332</v>
      </c>
      <c r="Q493" s="84">
        <f t="shared" si="472"/>
        <v>25084.294520547941</v>
      </c>
      <c r="R493" s="84">
        <v>137165.70547945207</v>
      </c>
      <c r="S493" s="87">
        <f t="shared" si="473"/>
        <v>147441.53881278538</v>
      </c>
      <c r="T493" s="150">
        <v>15</v>
      </c>
      <c r="U493" s="69">
        <v>365</v>
      </c>
      <c r="V493" s="70"/>
      <c r="W493" s="71">
        <v>-112.33698630136986</v>
      </c>
      <c r="X493" s="76">
        <f t="shared" si="499"/>
        <v>44105</v>
      </c>
      <c r="AF493" s="132" t="s">
        <v>2716</v>
      </c>
      <c r="AG493" s="60">
        <f>MATCH(AF493,'Cat-4'!$A:$A,0)</f>
        <v>644</v>
      </c>
      <c r="AH493" s="60">
        <f>MATCH(X493,'Cat-4'!$1:$1,0)</f>
        <v>106</v>
      </c>
      <c r="AI493" s="60">
        <f>INDEX('Cat-4'!$1:$1048576,Working!AG493,Working!AH493)</f>
        <v>135.19999999999999</v>
      </c>
      <c r="AJ493" s="60">
        <f>MATCH($AJ$3,'Cat-4'!$1:$1,0)</f>
        <v>144</v>
      </c>
      <c r="AK493" s="60">
        <f>INDEX('Cat-4'!$1:$1048576,Working!AG493,Working!AJ493)</f>
        <v>135.1</v>
      </c>
      <c r="AL493" s="146">
        <f t="shared" si="500"/>
        <v>0.99926035502958588</v>
      </c>
      <c r="AM493" s="152">
        <f t="shared" si="501"/>
        <v>0.99926035502958588</v>
      </c>
      <c r="AN493" s="146">
        <f t="shared" si="474"/>
        <v>3.3138888888888891</v>
      </c>
      <c r="AO493" s="169">
        <f>INDEX('EL&amp;SV'!$C$4:$G$50,MATCH(AF493,'EL&amp;SV'!$G$4:$G$50,0),MATCH(IF(P493&gt;5000000,"A",IF(N493&gt;2000000,"B",IF(N493&gt;500000,"C","D"))),'EL&amp;SV'!$C$4:$G$4,0))</f>
        <v>5</v>
      </c>
      <c r="AP493" s="171">
        <f>INDEX('EL&amp;SV'!$G$4:$K$50,MATCH(AF493,'EL&amp;SV'!$G$4:$G$50,0),MATCH(IF(N493&gt;5000000,"A",IF(N493&gt;2000000,"B",IF(N493&gt;500000,"C","D"))),'EL&amp;SV'!$G$4:$K$4,0))</f>
        <v>1</v>
      </c>
      <c r="AQ493" s="153">
        <f t="shared" si="502"/>
        <v>162129.99260355032</v>
      </c>
      <c r="AR493" s="153">
        <f t="shared" si="503"/>
        <v>107456.15620890864</v>
      </c>
      <c r="AS493" s="153">
        <f t="shared" si="504"/>
        <v>54673.836394641679</v>
      </c>
      <c r="AT493" s="60">
        <v>0.75</v>
      </c>
      <c r="AU493" s="153">
        <f t="shared" si="505"/>
        <v>41005.377295981263</v>
      </c>
      <c r="AV493" s="153">
        <f t="shared" si="506"/>
        <v>41005.377295981263</v>
      </c>
    </row>
    <row r="494" spans="1:48" x14ac:dyDescent="0.2">
      <c r="A494" s="82">
        <v>490</v>
      </c>
      <c r="B494" s="82" t="s">
        <v>1410</v>
      </c>
      <c r="C494" s="83"/>
      <c r="D494" s="84" t="s">
        <v>112</v>
      </c>
      <c r="E494" s="85" t="s">
        <v>574</v>
      </c>
      <c r="F494" s="86">
        <v>41000</v>
      </c>
      <c r="G494" s="86" t="s">
        <v>1350</v>
      </c>
      <c r="H494" s="89"/>
      <c r="I494" s="89">
        <v>0.58627424657534233</v>
      </c>
      <c r="J494" s="84"/>
      <c r="K494" s="84"/>
      <c r="L494" s="87">
        <v>161940</v>
      </c>
      <c r="M494" s="87"/>
      <c r="N494" s="87">
        <v>161940</v>
      </c>
      <c r="O494" s="84">
        <v>153843</v>
      </c>
      <c r="P494" s="84">
        <v>0</v>
      </c>
      <c r="Q494" s="84">
        <f t="shared" si="472"/>
        <v>153843</v>
      </c>
      <c r="R494" s="84">
        <v>8097</v>
      </c>
      <c r="S494" s="87">
        <f t="shared" si="473"/>
        <v>8097</v>
      </c>
      <c r="T494" s="150">
        <v>3</v>
      </c>
      <c r="U494" s="69">
        <v>365</v>
      </c>
      <c r="V494" s="70"/>
      <c r="W494" s="71">
        <v>-8.2191780821911919E-3</v>
      </c>
      <c r="X494" s="76">
        <f t="shared" si="499"/>
        <v>41000</v>
      </c>
      <c r="AF494" s="132" t="s">
        <v>2720</v>
      </c>
      <c r="AG494" s="60">
        <f>MATCH(AF494,'Cat-4'!$A:$A,0)</f>
        <v>646</v>
      </c>
      <c r="AH494" s="60">
        <f>MATCH(X494,'Cat-4'!$1:$1,0)</f>
        <v>4</v>
      </c>
      <c r="AI494" s="60">
        <f>INDEX('Cat-4'!$1:$1048576,Working!AG494,Working!AH494)</f>
        <v>91.7</v>
      </c>
      <c r="AJ494" s="60">
        <f>MATCH($AJ$3,'Cat-4'!$1:$1,0)</f>
        <v>144</v>
      </c>
      <c r="AK494" s="60">
        <f>INDEX('Cat-4'!$1:$1048576,Working!AG494,Working!AJ494)</f>
        <v>154.1</v>
      </c>
      <c r="AL494" s="146">
        <f t="shared" si="500"/>
        <v>1.6804798255179934</v>
      </c>
      <c r="AM494" s="152">
        <f t="shared" si="501"/>
        <v>1.6804798255179934</v>
      </c>
      <c r="AN494" s="146">
        <f t="shared" si="474"/>
        <v>11.872222222222222</v>
      </c>
      <c r="AO494" s="169">
        <f>INDEX('EL&amp;SV'!$C$4:$G$50,MATCH(AF494,'EL&amp;SV'!$G$4:$G$50,0),MATCH(IF(P494&gt;5000000,"A",IF(N494&gt;2000000,"B",IF(N494&gt;500000,"C","D"))),'EL&amp;SV'!$C$4:$G$4,0))</f>
        <v>5</v>
      </c>
      <c r="AP494" s="171">
        <f>INDEX('EL&amp;SV'!$G$4:$K$50,MATCH(AF494,'EL&amp;SV'!$G$4:$G$50,0),MATCH(IF(N494&gt;5000000,"A",IF(N494&gt;2000000,"B",IF(N494&gt;500000,"C","D"))),'EL&amp;SV'!$G$4:$K$4,0))</f>
        <v>1</v>
      </c>
      <c r="AQ494" s="153">
        <f t="shared" si="502"/>
        <v>272136.90294438385</v>
      </c>
      <c r="AR494" s="153">
        <f t="shared" si="503"/>
        <v>272136.90294438385</v>
      </c>
      <c r="AS494" s="153">
        <f t="shared" si="504"/>
        <v>0</v>
      </c>
      <c r="AT494" s="60">
        <v>0.75</v>
      </c>
      <c r="AU494" s="153">
        <f t="shared" si="505"/>
        <v>0</v>
      </c>
      <c r="AV494" s="153">
        <f t="shared" si="506"/>
        <v>0</v>
      </c>
    </row>
    <row r="495" spans="1:48" x14ac:dyDescent="0.2">
      <c r="A495" s="82">
        <v>491</v>
      </c>
      <c r="B495" s="82" t="s">
        <v>1410</v>
      </c>
      <c r="C495" s="83"/>
      <c r="D495" s="84" t="s">
        <v>112</v>
      </c>
      <c r="E495" s="85" t="s">
        <v>1217</v>
      </c>
      <c r="F495" s="86">
        <v>44541</v>
      </c>
      <c r="G495" s="86" t="s">
        <v>38</v>
      </c>
      <c r="H495" s="89"/>
      <c r="I495" s="89">
        <v>0.19</v>
      </c>
      <c r="J495" s="84"/>
      <c r="K495" s="84"/>
      <c r="L495" s="87">
        <v>161424</v>
      </c>
      <c r="M495" s="87"/>
      <c r="N495" s="87">
        <v>161424</v>
      </c>
      <c r="O495" s="84">
        <v>9327.2113972602747</v>
      </c>
      <c r="P495" s="84">
        <v>30670.560000000001</v>
      </c>
      <c r="Q495" s="84">
        <f t="shared" si="472"/>
        <v>39997.77139726028</v>
      </c>
      <c r="R495" s="84">
        <v>121426.22860273972</v>
      </c>
      <c r="S495" s="87">
        <f t="shared" si="473"/>
        <v>152096.78860273972</v>
      </c>
      <c r="T495" s="150">
        <v>5</v>
      </c>
      <c r="U495" s="69">
        <v>365</v>
      </c>
      <c r="V495" s="70"/>
      <c r="W495" s="71">
        <v>-8.2191780821911919E-3</v>
      </c>
      <c r="X495" s="76">
        <f t="shared" si="499"/>
        <v>44531</v>
      </c>
      <c r="AF495" s="132" t="s">
        <v>3114</v>
      </c>
      <c r="AG495" s="60">
        <f>MATCH(AF495,'Cat-4'!$A:$A,0)</f>
        <v>844</v>
      </c>
      <c r="AH495" s="60">
        <f>MATCH(X495,'Cat-4'!$1:$1,0)</f>
        <v>120</v>
      </c>
      <c r="AI495" s="60">
        <f>INDEX('Cat-4'!$1:$1048576,Working!AG495,Working!AH495)</f>
        <v>154.30000000000001</v>
      </c>
      <c r="AJ495" s="60">
        <f>MATCH($AJ$3,'Cat-4'!$1:$1,0)</f>
        <v>144</v>
      </c>
      <c r="AK495" s="60">
        <f>INDEX('Cat-4'!$1:$1048576,Working!AG495,Working!AJ495)</f>
        <v>160.30000000000001</v>
      </c>
      <c r="AL495" s="146">
        <f t="shared" si="500"/>
        <v>1.0388852883992223</v>
      </c>
      <c r="AM495" s="152">
        <f t="shared" si="501"/>
        <v>1.0388852883992223</v>
      </c>
      <c r="AN495" s="146">
        <f t="shared" si="474"/>
        <v>2.1777777777777776</v>
      </c>
      <c r="AO495" s="169">
        <f>INDEX('EL&amp;SV'!$C$4:$G$50,MATCH(AF495,'EL&amp;SV'!$G$4:$G$50,0),MATCH(IF(P495&gt;5000000,"A",IF(N495&gt;2000000,"B",IF(N495&gt;500000,"C","D"))),'EL&amp;SV'!$C$4:$G$4,0))</f>
        <v>6</v>
      </c>
      <c r="AP495" s="171">
        <f>INDEX('EL&amp;SV'!$G$4:$K$50,MATCH(AF495,'EL&amp;SV'!$G$4:$G$50,0),MATCH(IF(N495&gt;5000000,"A",IF(N495&gt;2000000,"B",IF(N495&gt;500000,"C","D"))),'EL&amp;SV'!$G$4:$K$4,0))</f>
        <v>0.95</v>
      </c>
      <c r="AQ495" s="153">
        <f t="shared" si="502"/>
        <v>167701.01879455606</v>
      </c>
      <c r="AR495" s="153">
        <f t="shared" si="503"/>
        <v>57825.795739900619</v>
      </c>
      <c r="AS495" s="153">
        <f t="shared" si="504"/>
        <v>109875.22305465545</v>
      </c>
      <c r="AT495" s="60">
        <v>0.75</v>
      </c>
      <c r="AU495" s="153">
        <f t="shared" si="505"/>
        <v>82406.41729099158</v>
      </c>
      <c r="AV495" s="153">
        <f t="shared" si="506"/>
        <v>82406.41729099158</v>
      </c>
    </row>
    <row r="496" spans="1:48" x14ac:dyDescent="0.2">
      <c r="A496" s="82">
        <v>492</v>
      </c>
      <c r="B496" s="82" t="s">
        <v>1410</v>
      </c>
      <c r="C496" s="83"/>
      <c r="D496" s="84" t="s">
        <v>112</v>
      </c>
      <c r="E496" s="85" t="s">
        <v>566</v>
      </c>
      <c r="F496" s="86">
        <v>41000</v>
      </c>
      <c r="G496" s="86" t="s">
        <v>1350</v>
      </c>
      <c r="H496" s="89"/>
      <c r="I496" s="89">
        <v>8.6502739726027358E-2</v>
      </c>
      <c r="J496" s="84"/>
      <c r="K496" s="84"/>
      <c r="L496" s="87">
        <v>160650</v>
      </c>
      <c r="M496" s="87"/>
      <c r="N496" s="87">
        <v>160650</v>
      </c>
      <c r="O496" s="84">
        <v>152617.5</v>
      </c>
      <c r="P496" s="84">
        <v>0</v>
      </c>
      <c r="Q496" s="84">
        <f t="shared" si="472"/>
        <v>152617.5</v>
      </c>
      <c r="R496" s="84">
        <v>8032.5</v>
      </c>
      <c r="S496" s="87">
        <f t="shared" si="473"/>
        <v>8032.5</v>
      </c>
      <c r="T496" s="150">
        <v>6</v>
      </c>
      <c r="U496" s="69">
        <v>365</v>
      </c>
      <c r="V496" s="70"/>
      <c r="W496" s="71">
        <v>-112.33698630136986</v>
      </c>
      <c r="X496" s="76">
        <f t="shared" si="499"/>
        <v>41000</v>
      </c>
      <c r="AF496" s="132" t="s">
        <v>2716</v>
      </c>
      <c r="AG496" s="60">
        <f>MATCH(AF496,'Cat-4'!$A:$A,0)</f>
        <v>644</v>
      </c>
      <c r="AH496" s="60">
        <f>MATCH(X496,'Cat-4'!$1:$1,0)</f>
        <v>4</v>
      </c>
      <c r="AI496" s="60">
        <f>INDEX('Cat-4'!$1:$1048576,Working!AG496,Working!AH496)</f>
        <v>95.5</v>
      </c>
      <c r="AJ496" s="60">
        <f>MATCH($AJ$3,'Cat-4'!$1:$1,0)</f>
        <v>144</v>
      </c>
      <c r="AK496" s="60">
        <f>INDEX('Cat-4'!$1:$1048576,Working!AG496,Working!AJ496)</f>
        <v>135.1</v>
      </c>
      <c r="AL496" s="146">
        <f t="shared" si="500"/>
        <v>1.4146596858638742</v>
      </c>
      <c r="AM496" s="152">
        <f t="shared" si="501"/>
        <v>1.4146596858638742</v>
      </c>
      <c r="AN496" s="146">
        <f t="shared" si="474"/>
        <v>11.872222222222222</v>
      </c>
      <c r="AO496" s="169">
        <f>INDEX('EL&amp;SV'!$C$4:$G$50,MATCH(AF496,'EL&amp;SV'!$G$4:$G$50,0),MATCH(IF(P496&gt;5000000,"A",IF(N496&gt;2000000,"B",IF(N496&gt;500000,"C","D"))),'EL&amp;SV'!$C$4:$G$4,0))</f>
        <v>5</v>
      </c>
      <c r="AP496" s="171">
        <f>INDEX('EL&amp;SV'!$G$4:$K$50,MATCH(AF496,'EL&amp;SV'!$G$4:$G$50,0),MATCH(IF(N496&gt;5000000,"A",IF(N496&gt;2000000,"B",IF(N496&gt;500000,"C","D"))),'EL&amp;SV'!$G$4:$K$4,0))</f>
        <v>1</v>
      </c>
      <c r="AQ496" s="153">
        <f t="shared" si="502"/>
        <v>227265.0785340314</v>
      </c>
      <c r="AR496" s="153">
        <f t="shared" si="503"/>
        <v>227265.0785340314</v>
      </c>
      <c r="AS496" s="153">
        <f t="shared" si="504"/>
        <v>0</v>
      </c>
      <c r="AT496" s="60">
        <v>0.75</v>
      </c>
      <c r="AU496" s="153">
        <f t="shared" si="505"/>
        <v>0</v>
      </c>
      <c r="AV496" s="153">
        <f t="shared" si="506"/>
        <v>0</v>
      </c>
    </row>
    <row r="497" spans="1:48" x14ac:dyDescent="0.2">
      <c r="A497" s="82">
        <v>493</v>
      </c>
      <c r="B497" s="82" t="s">
        <v>1410</v>
      </c>
      <c r="C497" s="83"/>
      <c r="D497" s="84" t="s">
        <v>1068</v>
      </c>
      <c r="E497" s="85" t="s">
        <v>1217</v>
      </c>
      <c r="F497" s="86">
        <v>45016</v>
      </c>
      <c r="G497" s="86" t="s">
        <v>39</v>
      </c>
      <c r="H497" s="89"/>
      <c r="I497" s="89">
        <v>0.31666666666666665</v>
      </c>
      <c r="J497" s="84"/>
      <c r="K497" s="84"/>
      <c r="L497" s="87">
        <v>0</v>
      </c>
      <c r="M497" s="87">
        <v>159536</v>
      </c>
      <c r="N497" s="87">
        <v>159536</v>
      </c>
      <c r="O497" s="84"/>
      <c r="P497" s="84">
        <v>138.41022831050228</v>
      </c>
      <c r="Q497" s="84">
        <f t="shared" si="472"/>
        <v>138.41022831050228</v>
      </c>
      <c r="R497" s="84">
        <v>159397.5897716895</v>
      </c>
      <c r="S497" s="87">
        <f t="shared" si="473"/>
        <v>0</v>
      </c>
      <c r="T497" s="150">
        <v>3</v>
      </c>
      <c r="U497" s="69">
        <v>365</v>
      </c>
      <c r="V497" s="70"/>
      <c r="W497" s="71">
        <v>-8.2191780821911919E-3</v>
      </c>
      <c r="X497" s="76">
        <f t="shared" si="499"/>
        <v>44986</v>
      </c>
      <c r="AF497" s="132" t="s">
        <v>2716</v>
      </c>
      <c r="AG497" s="60">
        <f>MATCH(AF497,'Cat-4'!$A:$A,0)</f>
        <v>644</v>
      </c>
      <c r="AH497" s="60">
        <f>MATCH(X497,'Cat-4'!$1:$1,0)</f>
        <v>135</v>
      </c>
      <c r="AI497" s="60">
        <f>INDEX('Cat-4'!$1:$1048576,Working!AG497,Working!AH497)</f>
        <v>135.1</v>
      </c>
      <c r="AJ497" s="60">
        <f>MATCH($AJ$3,'Cat-4'!$1:$1,0)</f>
        <v>144</v>
      </c>
      <c r="AK497" s="60">
        <f>INDEX('Cat-4'!$1:$1048576,Working!AG497,Working!AJ497)</f>
        <v>135.1</v>
      </c>
      <c r="AL497" s="146">
        <f t="shared" si="500"/>
        <v>1</v>
      </c>
      <c r="AM497" s="152">
        <f t="shared" si="501"/>
        <v>1</v>
      </c>
      <c r="AN497" s="146">
        <f t="shared" si="474"/>
        <v>0.875</v>
      </c>
      <c r="AO497" s="169">
        <f>INDEX('EL&amp;SV'!$C$4:$G$50,MATCH(AF497,'EL&amp;SV'!$G$4:$G$50,0),MATCH(IF(P497&gt;5000000,"A",IF(N497&gt;2000000,"B",IF(N497&gt;500000,"C","D"))),'EL&amp;SV'!$C$4:$G$4,0))</f>
        <v>5</v>
      </c>
      <c r="AP497" s="171">
        <f>INDEX('EL&amp;SV'!$G$4:$K$50,MATCH(AF497,'EL&amp;SV'!$G$4:$G$50,0),MATCH(IF(N497&gt;5000000,"A",IF(N497&gt;2000000,"B",IF(N497&gt;500000,"C","D"))),'EL&amp;SV'!$G$4:$K$4,0))</f>
        <v>1</v>
      </c>
      <c r="AQ497" s="153">
        <f t="shared" si="502"/>
        <v>159536</v>
      </c>
      <c r="AR497" s="153">
        <f t="shared" si="503"/>
        <v>27918.799999999999</v>
      </c>
      <c r="AS497" s="153">
        <f t="shared" si="504"/>
        <v>131617.20000000001</v>
      </c>
      <c r="AT497" s="60">
        <v>0.75</v>
      </c>
      <c r="AU497" s="153">
        <f t="shared" si="505"/>
        <v>98712.900000000009</v>
      </c>
      <c r="AV497" s="153">
        <f t="shared" si="506"/>
        <v>98712.900000000009</v>
      </c>
    </row>
    <row r="498" spans="1:48" hidden="1" x14ac:dyDescent="0.25">
      <c r="A498" s="82">
        <v>494</v>
      </c>
      <c r="B498" s="82" t="s">
        <v>1409</v>
      </c>
      <c r="C498" s="83"/>
      <c r="D498" s="84" t="s">
        <v>28</v>
      </c>
      <c r="E498" s="85" t="s">
        <v>230</v>
      </c>
      <c r="F498" s="86">
        <v>40871</v>
      </c>
      <c r="G498" s="86" t="s">
        <v>1351</v>
      </c>
      <c r="H498" s="89"/>
      <c r="I498" s="89">
        <v>0</v>
      </c>
      <c r="J498" s="84"/>
      <c r="K498" s="84"/>
      <c r="L498" s="87">
        <v>159422</v>
      </c>
      <c r="M498" s="87"/>
      <c r="N498" s="87">
        <v>159422</v>
      </c>
      <c r="O498" s="84">
        <v>0</v>
      </c>
      <c r="P498" s="84">
        <v>0</v>
      </c>
      <c r="Q498" s="84">
        <f t="shared" si="472"/>
        <v>0</v>
      </c>
      <c r="R498" s="84">
        <v>159422</v>
      </c>
      <c r="S498" s="87">
        <f t="shared" si="473"/>
        <v>159422</v>
      </c>
      <c r="T498" s="85" t="s">
        <v>1290</v>
      </c>
      <c r="U498" s="69">
        <v>365</v>
      </c>
      <c r="V498" s="70"/>
      <c r="W498" s="71">
        <v>-8.2191780821911919E-3</v>
      </c>
      <c r="X498" s="76">
        <f>DATE(YEAR(F498),MONTH(F498),1)</f>
        <v>40848</v>
      </c>
      <c r="AN498" s="146">
        <f t="shared" si="474"/>
        <v>12.225</v>
      </c>
      <c r="AP498" s="60"/>
      <c r="AQ498" s="60"/>
      <c r="AU498" s="60"/>
      <c r="AV498" s="60"/>
    </row>
    <row r="499" spans="1:48" x14ac:dyDescent="0.2">
      <c r="A499" s="82">
        <v>495</v>
      </c>
      <c r="B499" s="82" t="s">
        <v>1410</v>
      </c>
      <c r="C499" s="83"/>
      <c r="D499" s="84" t="s">
        <v>112</v>
      </c>
      <c r="E499" s="85" t="s">
        <v>1019</v>
      </c>
      <c r="F499" s="86">
        <v>44286</v>
      </c>
      <c r="G499" s="86" t="s">
        <v>37</v>
      </c>
      <c r="H499" s="89"/>
      <c r="I499" s="89">
        <v>9.5000000000000001E-2</v>
      </c>
      <c r="J499" s="84"/>
      <c r="K499" s="84"/>
      <c r="L499" s="87">
        <v>159308.39000000001</v>
      </c>
      <c r="M499" s="87"/>
      <c r="N499" s="87">
        <v>159308.39000000001</v>
      </c>
      <c r="O499" s="84">
        <v>15175.760877534247</v>
      </c>
      <c r="P499" s="84">
        <v>15134.297050000001</v>
      </c>
      <c r="Q499" s="84">
        <f t="shared" si="472"/>
        <v>30310.057927534246</v>
      </c>
      <c r="R499" s="84">
        <v>128998.33207246577</v>
      </c>
      <c r="S499" s="87">
        <f t="shared" si="473"/>
        <v>144132.62912246576</v>
      </c>
      <c r="T499" s="150">
        <v>10</v>
      </c>
      <c r="U499" s="69">
        <v>365</v>
      </c>
      <c r="V499" s="70"/>
      <c r="W499" s="71">
        <v>-8.2191780821911919E-3</v>
      </c>
      <c r="X499" s="76">
        <f t="shared" ref="X499:X505" si="507">DATE(YEAR(F499),MONTH(F499),1)</f>
        <v>44256</v>
      </c>
      <c r="AF499" s="132" t="s">
        <v>3114</v>
      </c>
      <c r="AG499" s="60">
        <f>MATCH(AF499,'Cat-4'!$A:$A,0)</f>
        <v>844</v>
      </c>
      <c r="AH499" s="60">
        <f>MATCH(X499,'Cat-4'!$1:$1,0)</f>
        <v>111</v>
      </c>
      <c r="AI499" s="60">
        <f>INDEX('Cat-4'!$1:$1048576,Working!AG499,Working!AH499)</f>
        <v>143.19999999999999</v>
      </c>
      <c r="AJ499" s="60">
        <f>MATCH($AJ$3,'Cat-4'!$1:$1,0)</f>
        <v>144</v>
      </c>
      <c r="AK499" s="60">
        <f>INDEX('Cat-4'!$1:$1048576,Working!AG499,Working!AJ499)</f>
        <v>160.30000000000001</v>
      </c>
      <c r="AL499" s="146">
        <f t="shared" ref="AL499:AL505" si="508">AK499/AI499</f>
        <v>1.1194134078212292</v>
      </c>
      <c r="AM499" s="152">
        <f t="shared" ref="AM499:AM505" si="509">AL499</f>
        <v>1.1194134078212292</v>
      </c>
      <c r="AN499" s="146">
        <f t="shared" si="474"/>
        <v>2.875</v>
      </c>
      <c r="AO499" s="169">
        <f>INDEX('EL&amp;SV'!$C$4:$G$50,MATCH(AF499,'EL&amp;SV'!$G$4:$G$50,0),MATCH(IF(P499&gt;5000000,"A",IF(N499&gt;2000000,"B",IF(N499&gt;500000,"C","D"))),'EL&amp;SV'!$C$4:$G$4,0))</f>
        <v>6</v>
      </c>
      <c r="AP499" s="171">
        <f>INDEX('EL&amp;SV'!$G$4:$K$50,MATCH(AF499,'EL&amp;SV'!$G$4:$G$50,0),MATCH(IF(N499&gt;5000000,"A",IF(N499&gt;2000000,"B",IF(N499&gt;500000,"C","D"))),'EL&amp;SV'!$G$4:$K$4,0))</f>
        <v>0.95</v>
      </c>
      <c r="AQ499" s="153">
        <f t="shared" ref="AQ499:AQ505" si="510">AM499*N499</f>
        <v>178331.94774441345</v>
      </c>
      <c r="AR499" s="153">
        <f t="shared" ref="AR499:AR505" si="511">AQ499*(AP499/AO499)*(IF(AN499&gt;AO499,AO499,AN499))</f>
        <v>81178.188712821531</v>
      </c>
      <c r="AS499" s="153">
        <f t="shared" ref="AS499:AS505" si="512">AQ499-AR499</f>
        <v>97153.759031591922</v>
      </c>
      <c r="AT499" s="60">
        <v>0.75</v>
      </c>
      <c r="AU499" s="153">
        <f t="shared" ref="AU499:AU505" si="513">AT499*AS499</f>
        <v>72865.319273693938</v>
      </c>
      <c r="AV499" s="153">
        <f t="shared" ref="AV499:AV505" si="514">IF((AQ499*(1-AP499))&gt;AU499,(AQ499*(1-AP499)),AU499)</f>
        <v>72865.319273693938</v>
      </c>
    </row>
    <row r="500" spans="1:48" x14ac:dyDescent="0.2">
      <c r="A500" s="82">
        <v>496</v>
      </c>
      <c r="B500" s="82" t="s">
        <v>1410</v>
      </c>
      <c r="C500" s="83"/>
      <c r="D500" s="84" t="s">
        <v>112</v>
      </c>
      <c r="E500" s="85" t="s">
        <v>1102</v>
      </c>
      <c r="F500" s="86">
        <v>43432</v>
      </c>
      <c r="G500" s="86" t="s">
        <v>35</v>
      </c>
      <c r="H500" s="89"/>
      <c r="I500" s="89">
        <v>0.31666666666666665</v>
      </c>
      <c r="J500" s="84"/>
      <c r="K500" s="84"/>
      <c r="L500" s="87">
        <v>159300</v>
      </c>
      <c r="M500" s="87"/>
      <c r="N500" s="87">
        <v>159300</v>
      </c>
      <c r="O500" s="84">
        <v>151335.4794520548</v>
      </c>
      <c r="P500" s="84">
        <v>0</v>
      </c>
      <c r="Q500" s="84">
        <f t="shared" si="472"/>
        <v>151335.4794520548</v>
      </c>
      <c r="R500" s="84">
        <v>7964.5205479451979</v>
      </c>
      <c r="S500" s="87">
        <f t="shared" si="473"/>
        <v>7964.5205479451979</v>
      </c>
      <c r="T500" s="150">
        <v>3</v>
      </c>
      <c r="U500" s="69">
        <v>365</v>
      </c>
      <c r="V500" s="70"/>
      <c r="W500" s="71">
        <v>-8.2191780821911919E-3</v>
      </c>
      <c r="X500" s="76">
        <f t="shared" si="507"/>
        <v>43405</v>
      </c>
      <c r="AF500" s="132" t="s">
        <v>2722</v>
      </c>
      <c r="AG500" s="60">
        <f>MATCH(AF500,'Cat-4'!$A:$A,0)</f>
        <v>647</v>
      </c>
      <c r="AH500" s="60">
        <f>MATCH(X500,'Cat-4'!$1:$1,0)</f>
        <v>83</v>
      </c>
      <c r="AI500" s="60">
        <f>INDEX('Cat-4'!$1:$1048576,Working!AG500,Working!AH500)</f>
        <v>93.8</v>
      </c>
      <c r="AJ500" s="60">
        <f>MATCH($AJ$3,'Cat-4'!$1:$1,0)</f>
        <v>144</v>
      </c>
      <c r="AK500" s="60">
        <f>INDEX('Cat-4'!$1:$1048576,Working!AG500,Working!AJ500)</f>
        <v>94.2</v>
      </c>
      <c r="AL500" s="146">
        <f t="shared" si="508"/>
        <v>1.0042643923240939</v>
      </c>
      <c r="AM500" s="152">
        <f t="shared" si="509"/>
        <v>1.0042643923240939</v>
      </c>
      <c r="AN500" s="146">
        <f t="shared" si="474"/>
        <v>5.2138888888888886</v>
      </c>
      <c r="AO500" s="169">
        <f>INDEX('EL&amp;SV'!$C$4:$G$50,MATCH(AF500,'EL&amp;SV'!$G$4:$G$50,0),MATCH(IF(P500&gt;5000000,"A",IF(N500&gt;2000000,"B",IF(N500&gt;500000,"C","D"))),'EL&amp;SV'!$C$4:$G$4,0))</f>
        <v>5</v>
      </c>
      <c r="AP500" s="171">
        <f>INDEX('EL&amp;SV'!$G$4:$K$50,MATCH(AF500,'EL&amp;SV'!$G$4:$G$50,0),MATCH(IF(N500&gt;5000000,"A",IF(N500&gt;2000000,"B",IF(N500&gt;500000,"C","D"))),'EL&amp;SV'!$G$4:$K$4,0))</f>
        <v>1</v>
      </c>
      <c r="AQ500" s="153">
        <f t="shared" si="510"/>
        <v>159979.31769722817</v>
      </c>
      <c r="AR500" s="153">
        <f t="shared" si="511"/>
        <v>159979.31769722817</v>
      </c>
      <c r="AS500" s="153">
        <f t="shared" si="512"/>
        <v>0</v>
      </c>
      <c r="AT500" s="60">
        <v>0.75</v>
      </c>
      <c r="AU500" s="153">
        <f t="shared" si="513"/>
        <v>0</v>
      </c>
      <c r="AV500" s="153">
        <f t="shared" si="514"/>
        <v>0</v>
      </c>
    </row>
    <row r="501" spans="1:48" x14ac:dyDescent="0.2">
      <c r="A501" s="82">
        <v>497</v>
      </c>
      <c r="B501" s="82" t="s">
        <v>1410</v>
      </c>
      <c r="C501" s="83"/>
      <c r="D501" s="84" t="s">
        <v>112</v>
      </c>
      <c r="E501" s="85" t="s">
        <v>1240</v>
      </c>
      <c r="F501" s="86">
        <v>44408</v>
      </c>
      <c r="G501" s="86" t="s">
        <v>38</v>
      </c>
      <c r="H501" s="89"/>
      <c r="I501" s="89">
        <v>0.31666666666666665</v>
      </c>
      <c r="J501" s="84"/>
      <c r="K501" s="84"/>
      <c r="L501" s="87">
        <v>155760</v>
      </c>
      <c r="M501" s="87"/>
      <c r="N501" s="87">
        <v>155760</v>
      </c>
      <c r="O501" s="84">
        <v>32972.756164383565</v>
      </c>
      <c r="P501" s="84">
        <v>49324</v>
      </c>
      <c r="Q501" s="84">
        <f t="shared" si="472"/>
        <v>82296.756164383565</v>
      </c>
      <c r="R501" s="84">
        <v>73463.243835616435</v>
      </c>
      <c r="S501" s="87">
        <f t="shared" si="473"/>
        <v>122787.24383561643</v>
      </c>
      <c r="T501" s="150">
        <v>3</v>
      </c>
      <c r="U501" s="69">
        <v>365</v>
      </c>
      <c r="V501" s="70"/>
      <c r="W501" s="71">
        <v>-112.33698630136986</v>
      </c>
      <c r="X501" s="76">
        <f t="shared" si="507"/>
        <v>44378</v>
      </c>
      <c r="AF501" s="132" t="s">
        <v>2716</v>
      </c>
      <c r="AG501" s="60">
        <f>MATCH(AF501,'Cat-4'!$A:$A,0)</f>
        <v>644</v>
      </c>
      <c r="AH501" s="60">
        <f>MATCH(X501,'Cat-4'!$1:$1,0)</f>
        <v>115</v>
      </c>
      <c r="AI501" s="60">
        <f>INDEX('Cat-4'!$1:$1048576,Working!AG501,Working!AH501)</f>
        <v>134.6</v>
      </c>
      <c r="AJ501" s="60">
        <f>MATCH($AJ$3,'Cat-4'!$1:$1,0)</f>
        <v>144</v>
      </c>
      <c r="AK501" s="60">
        <f>INDEX('Cat-4'!$1:$1048576,Working!AG501,Working!AJ501)</f>
        <v>135.1</v>
      </c>
      <c r="AL501" s="146">
        <f t="shared" si="508"/>
        <v>1.0037147102526003</v>
      </c>
      <c r="AM501" s="152">
        <f t="shared" si="509"/>
        <v>1.0037147102526003</v>
      </c>
      <c r="AN501" s="146">
        <f t="shared" si="474"/>
        <v>2.5416666666666665</v>
      </c>
      <c r="AO501" s="169">
        <f>INDEX('EL&amp;SV'!$C$4:$G$50,MATCH(AF501,'EL&amp;SV'!$G$4:$G$50,0),MATCH(IF(P501&gt;5000000,"A",IF(N501&gt;2000000,"B",IF(N501&gt;500000,"C","D"))),'EL&amp;SV'!$C$4:$G$4,0))</f>
        <v>5</v>
      </c>
      <c r="AP501" s="171">
        <f>INDEX('EL&amp;SV'!$G$4:$K$50,MATCH(AF501,'EL&amp;SV'!$G$4:$G$50,0),MATCH(IF(N501&gt;5000000,"A",IF(N501&gt;2000000,"B",IF(N501&gt;500000,"C","D"))),'EL&amp;SV'!$G$4:$K$4,0))</f>
        <v>1</v>
      </c>
      <c r="AQ501" s="153">
        <f t="shared" si="510"/>
        <v>156338.60326894501</v>
      </c>
      <c r="AR501" s="153">
        <f t="shared" si="511"/>
        <v>79472.123328380374</v>
      </c>
      <c r="AS501" s="153">
        <f t="shared" si="512"/>
        <v>76866.479940564634</v>
      </c>
      <c r="AT501" s="60">
        <v>0.75</v>
      </c>
      <c r="AU501" s="153">
        <f t="shared" si="513"/>
        <v>57649.859955423475</v>
      </c>
      <c r="AV501" s="153">
        <f t="shared" si="514"/>
        <v>57649.859955423475</v>
      </c>
    </row>
    <row r="502" spans="1:48" x14ac:dyDescent="0.2">
      <c r="A502" s="82">
        <v>498</v>
      </c>
      <c r="B502" s="82" t="s">
        <v>1410</v>
      </c>
      <c r="C502" s="83"/>
      <c r="D502" s="84" t="s">
        <v>113</v>
      </c>
      <c r="E502" s="85" t="s">
        <v>1337</v>
      </c>
      <c r="F502" s="86">
        <v>45016</v>
      </c>
      <c r="G502" s="86" t="s">
        <v>39</v>
      </c>
      <c r="H502" s="89"/>
      <c r="I502" s="89">
        <v>0.19</v>
      </c>
      <c r="J502" s="84"/>
      <c r="K502" s="84"/>
      <c r="L502" s="87">
        <v>0</v>
      </c>
      <c r="M502" s="87">
        <v>154250</v>
      </c>
      <c r="N502" s="87">
        <v>154250</v>
      </c>
      <c r="O502" s="84"/>
      <c r="P502" s="84">
        <v>80.294520547945211</v>
      </c>
      <c r="Q502" s="84">
        <f t="shared" si="472"/>
        <v>80.294520547945211</v>
      </c>
      <c r="R502" s="84">
        <v>154169.70547945207</v>
      </c>
      <c r="S502" s="87">
        <f t="shared" si="473"/>
        <v>0</v>
      </c>
      <c r="T502" s="150">
        <v>5</v>
      </c>
      <c r="U502" s="69">
        <v>365</v>
      </c>
      <c r="V502" s="70"/>
      <c r="W502" s="71">
        <v>-8.2191780821911919E-3</v>
      </c>
      <c r="X502" s="76">
        <f t="shared" si="507"/>
        <v>44986</v>
      </c>
      <c r="AF502" s="132" t="s">
        <v>2734</v>
      </c>
      <c r="AG502" s="60">
        <f>MATCH(AF502,'Cat-4'!$A:$A,0)</f>
        <v>653</v>
      </c>
      <c r="AH502" s="60">
        <f>MATCH(X502,'Cat-4'!$1:$1,0)</f>
        <v>135</v>
      </c>
      <c r="AI502" s="60">
        <f>INDEX('Cat-4'!$1:$1048576,Working!AG502,Working!AH502)</f>
        <v>121.9</v>
      </c>
      <c r="AJ502" s="60">
        <f>MATCH($AJ$3,'Cat-4'!$1:$1,0)</f>
        <v>144</v>
      </c>
      <c r="AK502" s="60">
        <f>INDEX('Cat-4'!$1:$1048576,Working!AG502,Working!AJ502)</f>
        <v>122.3</v>
      </c>
      <c r="AL502" s="146">
        <f t="shared" si="508"/>
        <v>1.003281378178835</v>
      </c>
      <c r="AM502" s="152">
        <f t="shared" si="509"/>
        <v>1.003281378178835</v>
      </c>
      <c r="AN502" s="146">
        <f t="shared" si="474"/>
        <v>0.875</v>
      </c>
      <c r="AO502" s="169">
        <f>INDEX('EL&amp;SV'!$C$4:$G$50,MATCH(AF502,'EL&amp;SV'!$G$4:$G$50,0),MATCH(IF(P502&gt;5000000,"A",IF(N502&gt;2000000,"B",IF(N502&gt;500000,"C","D"))),'EL&amp;SV'!$C$4:$G$4,0))</f>
        <v>8</v>
      </c>
      <c r="AP502" s="171">
        <f>INDEX('EL&amp;SV'!$G$4:$K$50,MATCH(AF502,'EL&amp;SV'!$G$4:$G$50,0),MATCH(IF(N502&gt;5000000,"A",IF(N502&gt;2000000,"B",IF(N502&gt;500000,"C","D"))),'EL&amp;SV'!$G$4:$K$4,0))</f>
        <v>0.9</v>
      </c>
      <c r="AQ502" s="153">
        <f t="shared" si="510"/>
        <v>154756.1525840853</v>
      </c>
      <c r="AR502" s="153">
        <f t="shared" si="511"/>
        <v>15233.808769995896</v>
      </c>
      <c r="AS502" s="153">
        <f t="shared" si="512"/>
        <v>139522.3438140894</v>
      </c>
      <c r="AT502" s="60">
        <v>0.75</v>
      </c>
      <c r="AU502" s="153">
        <f t="shared" si="513"/>
        <v>104641.75786056704</v>
      </c>
      <c r="AV502" s="153">
        <f t="shared" si="514"/>
        <v>104641.75786056704</v>
      </c>
    </row>
    <row r="503" spans="1:48" x14ac:dyDescent="0.2">
      <c r="A503" s="82">
        <v>499</v>
      </c>
      <c r="B503" s="82" t="s">
        <v>1410</v>
      </c>
      <c r="C503" s="83"/>
      <c r="D503" s="84" t="s">
        <v>112</v>
      </c>
      <c r="E503" s="85" t="s">
        <v>411</v>
      </c>
      <c r="F503" s="86">
        <v>41000</v>
      </c>
      <c r="G503" s="86" t="s">
        <v>1350</v>
      </c>
      <c r="H503" s="89"/>
      <c r="I503" s="89">
        <v>8.3194832205426811E-2</v>
      </c>
      <c r="J503" s="84"/>
      <c r="K503" s="84"/>
      <c r="L503" s="87">
        <v>153599.65999999997</v>
      </c>
      <c r="M503" s="87"/>
      <c r="N503" s="87">
        <v>153599.65999999997</v>
      </c>
      <c r="O503" s="84">
        <v>121700.61999999998</v>
      </c>
      <c r="P503" s="84">
        <v>12778.697940510607</v>
      </c>
      <c r="Q503" s="84">
        <f t="shared" si="472"/>
        <v>134479.31794051058</v>
      </c>
      <c r="R503" s="84">
        <v>19120.342059489398</v>
      </c>
      <c r="S503" s="87">
        <f t="shared" si="473"/>
        <v>31899.039999999994</v>
      </c>
      <c r="T503" s="150">
        <v>10</v>
      </c>
      <c r="U503" s="69">
        <v>365</v>
      </c>
      <c r="V503" s="70"/>
      <c r="W503" s="71">
        <v>-8.2191780821911919E-3</v>
      </c>
      <c r="X503" s="76">
        <f t="shared" si="507"/>
        <v>41000</v>
      </c>
      <c r="AF503" s="132" t="s">
        <v>3114</v>
      </c>
      <c r="AG503" s="60">
        <f>MATCH(AF503,'Cat-4'!$A:$A,0)</f>
        <v>844</v>
      </c>
      <c r="AH503" s="60">
        <f>MATCH(X503,'Cat-4'!$1:$1,0)</f>
        <v>4</v>
      </c>
      <c r="AI503" s="60">
        <f>INDEX('Cat-4'!$1:$1048576,Working!AG503,Working!AH503)</f>
        <v>103.9</v>
      </c>
      <c r="AJ503" s="60">
        <f>MATCH($AJ$3,'Cat-4'!$1:$1,0)</f>
        <v>144</v>
      </c>
      <c r="AK503" s="60">
        <f>INDEX('Cat-4'!$1:$1048576,Working!AG503,Working!AJ503)</f>
        <v>160.30000000000001</v>
      </c>
      <c r="AL503" s="146">
        <f t="shared" si="508"/>
        <v>1.5428296438883542</v>
      </c>
      <c r="AM503" s="152">
        <f t="shared" si="509"/>
        <v>1.5428296438883542</v>
      </c>
      <c r="AN503" s="146">
        <f t="shared" si="474"/>
        <v>11.872222222222222</v>
      </c>
      <c r="AO503" s="169">
        <f>INDEX('EL&amp;SV'!$C$4:$G$50,MATCH(AF503,'EL&amp;SV'!$G$4:$G$50,0),MATCH(IF(P503&gt;5000000,"A",IF(N503&gt;2000000,"B",IF(N503&gt;500000,"C","D"))),'EL&amp;SV'!$C$4:$G$4,0))</f>
        <v>6</v>
      </c>
      <c r="AP503" s="171">
        <f>INDEX('EL&amp;SV'!$G$4:$K$50,MATCH(AF503,'EL&amp;SV'!$G$4:$G$50,0),MATCH(IF(N503&gt;5000000,"A",IF(N503&gt;2000000,"B",IF(N503&gt;500000,"C","D"))),'EL&amp;SV'!$G$4:$K$4,0))</f>
        <v>0.95</v>
      </c>
      <c r="AQ503" s="153">
        <f t="shared" si="510"/>
        <v>236978.10873917225</v>
      </c>
      <c r="AR503" s="153">
        <f t="shared" si="511"/>
        <v>225129.20330221363</v>
      </c>
      <c r="AS503" s="153">
        <f t="shared" si="512"/>
        <v>11848.905436958623</v>
      </c>
      <c r="AT503" s="60">
        <v>0.75</v>
      </c>
      <c r="AU503" s="153">
        <f t="shared" si="513"/>
        <v>8886.6790777189672</v>
      </c>
      <c r="AV503" s="153">
        <f t="shared" si="514"/>
        <v>11848.905436958623</v>
      </c>
    </row>
    <row r="504" spans="1:48" x14ac:dyDescent="0.2">
      <c r="A504" s="82">
        <v>500</v>
      </c>
      <c r="B504" s="82" t="s">
        <v>1410</v>
      </c>
      <c r="C504" s="83"/>
      <c r="D504" s="84" t="s">
        <v>112</v>
      </c>
      <c r="E504" s="85" t="s">
        <v>1302</v>
      </c>
      <c r="F504" s="86">
        <v>45016</v>
      </c>
      <c r="G504" s="86" t="s">
        <v>39</v>
      </c>
      <c r="H504" s="89"/>
      <c r="I504" s="89">
        <v>9.5000000000000001E-2</v>
      </c>
      <c r="J504" s="84"/>
      <c r="K504" s="84"/>
      <c r="L504" s="87">
        <v>0</v>
      </c>
      <c r="M504" s="87">
        <v>152362</v>
      </c>
      <c r="N504" s="87">
        <v>152362</v>
      </c>
      <c r="O504" s="84"/>
      <c r="P504" s="84">
        <v>39.655863013698628</v>
      </c>
      <c r="Q504" s="84">
        <f t="shared" si="472"/>
        <v>39.655863013698628</v>
      </c>
      <c r="R504" s="84">
        <v>152322.3441369863</v>
      </c>
      <c r="S504" s="87">
        <f t="shared" si="473"/>
        <v>0</v>
      </c>
      <c r="T504" s="150">
        <v>10</v>
      </c>
      <c r="U504" s="69">
        <v>365</v>
      </c>
      <c r="V504" s="70"/>
      <c r="W504" s="71">
        <v>-8.2191780821911919E-3</v>
      </c>
      <c r="X504" s="76">
        <f t="shared" si="507"/>
        <v>44986</v>
      </c>
      <c r="AF504" s="132" t="s">
        <v>3114</v>
      </c>
      <c r="AG504" s="60">
        <f>MATCH(AF504,'Cat-4'!$A:$A,0)</f>
        <v>844</v>
      </c>
      <c r="AH504" s="60">
        <f>MATCH(X504,'Cat-4'!$1:$1,0)</f>
        <v>135</v>
      </c>
      <c r="AI504" s="60">
        <f>INDEX('Cat-4'!$1:$1048576,Working!AG504,Working!AH504)</f>
        <v>160.1</v>
      </c>
      <c r="AJ504" s="60">
        <f>MATCH($AJ$3,'Cat-4'!$1:$1,0)</f>
        <v>144</v>
      </c>
      <c r="AK504" s="60">
        <f>INDEX('Cat-4'!$1:$1048576,Working!AG504,Working!AJ504)</f>
        <v>160.30000000000001</v>
      </c>
      <c r="AL504" s="146">
        <f t="shared" si="508"/>
        <v>1.0012492192379763</v>
      </c>
      <c r="AM504" s="152">
        <f t="shared" si="509"/>
        <v>1.0012492192379763</v>
      </c>
      <c r="AN504" s="146">
        <f t="shared" si="474"/>
        <v>0.875</v>
      </c>
      <c r="AO504" s="169">
        <f>INDEX('EL&amp;SV'!$C$4:$G$50,MATCH(AF504,'EL&amp;SV'!$G$4:$G$50,0),MATCH(IF(P504&gt;5000000,"A",IF(N504&gt;2000000,"B",IF(N504&gt;500000,"C","D"))),'EL&amp;SV'!$C$4:$G$4,0))</f>
        <v>6</v>
      </c>
      <c r="AP504" s="171">
        <f>INDEX('EL&amp;SV'!$G$4:$K$50,MATCH(AF504,'EL&amp;SV'!$G$4:$G$50,0),MATCH(IF(N504&gt;5000000,"A",IF(N504&gt;2000000,"B",IF(N504&gt;500000,"C","D"))),'EL&amp;SV'!$G$4:$K$4,0))</f>
        <v>0.95</v>
      </c>
      <c r="AQ504" s="153">
        <f t="shared" si="510"/>
        <v>152552.33354153653</v>
      </c>
      <c r="AR504" s="153">
        <f t="shared" si="511"/>
        <v>21134.854542733705</v>
      </c>
      <c r="AS504" s="153">
        <f t="shared" si="512"/>
        <v>131417.47899880284</v>
      </c>
      <c r="AT504" s="60">
        <v>0.75</v>
      </c>
      <c r="AU504" s="153">
        <f t="shared" si="513"/>
        <v>98563.109249102126</v>
      </c>
      <c r="AV504" s="153">
        <f t="shared" si="514"/>
        <v>98563.109249102126</v>
      </c>
    </row>
    <row r="505" spans="1:48" x14ac:dyDescent="0.2">
      <c r="A505" s="82">
        <v>501</v>
      </c>
      <c r="B505" s="82" t="s">
        <v>1410</v>
      </c>
      <c r="C505" s="83"/>
      <c r="D505" s="84" t="s">
        <v>112</v>
      </c>
      <c r="E505" s="85" t="s">
        <v>1151</v>
      </c>
      <c r="F505" s="86">
        <v>43794</v>
      </c>
      <c r="G505" s="86" t="s">
        <v>36</v>
      </c>
      <c r="H505" s="89"/>
      <c r="I505" s="89">
        <v>0.31666666666666665</v>
      </c>
      <c r="J505" s="84"/>
      <c r="K505" s="84"/>
      <c r="L505" s="87">
        <v>152220</v>
      </c>
      <c r="M505" s="87"/>
      <c r="N505" s="87">
        <v>152220</v>
      </c>
      <c r="O505" s="84">
        <v>113310.06575342466</v>
      </c>
      <c r="P505" s="84">
        <v>31298.934246575343</v>
      </c>
      <c r="Q505" s="84">
        <f t="shared" si="472"/>
        <v>144609</v>
      </c>
      <c r="R505" s="84">
        <v>7611</v>
      </c>
      <c r="S505" s="87">
        <f t="shared" si="473"/>
        <v>38909.934246575343</v>
      </c>
      <c r="T505" s="150">
        <v>3</v>
      </c>
      <c r="U505" s="69">
        <v>365</v>
      </c>
      <c r="V505" s="70"/>
      <c r="W505" s="71">
        <v>-8.2191780821911919E-3</v>
      </c>
      <c r="X505" s="76">
        <f t="shared" si="507"/>
        <v>43770</v>
      </c>
      <c r="AF505" s="132" t="s">
        <v>2716</v>
      </c>
      <c r="AG505" s="60">
        <f>MATCH(AF505,'Cat-4'!$A:$A,0)</f>
        <v>644</v>
      </c>
      <c r="AH505" s="60">
        <f>MATCH(X505,'Cat-4'!$1:$1,0)</f>
        <v>95</v>
      </c>
      <c r="AI505" s="60">
        <f>INDEX('Cat-4'!$1:$1048576,Working!AG505,Working!AH505)</f>
        <v>135</v>
      </c>
      <c r="AJ505" s="60">
        <f>MATCH($AJ$3,'Cat-4'!$1:$1,0)</f>
        <v>144</v>
      </c>
      <c r="AK505" s="60">
        <f>INDEX('Cat-4'!$1:$1048576,Working!AG505,Working!AJ505)</f>
        <v>135.1</v>
      </c>
      <c r="AL505" s="146">
        <f t="shared" si="508"/>
        <v>1.0007407407407407</v>
      </c>
      <c r="AM505" s="152">
        <f t="shared" si="509"/>
        <v>1.0007407407407407</v>
      </c>
      <c r="AN505" s="146">
        <f t="shared" si="474"/>
        <v>4.2222222222222223</v>
      </c>
      <c r="AO505" s="169">
        <f>INDEX('EL&amp;SV'!$C$4:$G$50,MATCH(AF505,'EL&amp;SV'!$G$4:$G$50,0),MATCH(IF(P505&gt;5000000,"A",IF(N505&gt;2000000,"B",IF(N505&gt;500000,"C","D"))),'EL&amp;SV'!$C$4:$G$4,0))</f>
        <v>5</v>
      </c>
      <c r="AP505" s="171">
        <f>INDEX('EL&amp;SV'!$G$4:$K$50,MATCH(AF505,'EL&amp;SV'!$G$4:$G$50,0),MATCH(IF(N505&gt;5000000,"A",IF(N505&gt;2000000,"B",IF(N505&gt;500000,"C","D"))),'EL&amp;SV'!$G$4:$K$4,0))</f>
        <v>1</v>
      </c>
      <c r="AQ505" s="153">
        <f t="shared" si="510"/>
        <v>152332.75555555554</v>
      </c>
      <c r="AR505" s="153">
        <f t="shared" si="511"/>
        <v>128636.54913580247</v>
      </c>
      <c r="AS505" s="153">
        <f t="shared" si="512"/>
        <v>23696.206419753071</v>
      </c>
      <c r="AT505" s="60">
        <v>0.75</v>
      </c>
      <c r="AU505" s="153">
        <f t="shared" si="513"/>
        <v>17772.154814814803</v>
      </c>
      <c r="AV505" s="153">
        <f t="shared" si="514"/>
        <v>17772.154814814803</v>
      </c>
    </row>
    <row r="506" spans="1:48" hidden="1" x14ac:dyDescent="0.25">
      <c r="A506" s="82">
        <v>502</v>
      </c>
      <c r="B506" s="82" t="s">
        <v>1409</v>
      </c>
      <c r="C506" s="83"/>
      <c r="D506" s="84" t="s">
        <v>110</v>
      </c>
      <c r="E506" s="85" t="s">
        <v>250</v>
      </c>
      <c r="F506" s="86">
        <v>41000</v>
      </c>
      <c r="G506" s="86" t="s">
        <v>1350</v>
      </c>
      <c r="H506" s="89"/>
      <c r="I506" s="89">
        <v>0.88054630136986312</v>
      </c>
      <c r="J506" s="84"/>
      <c r="K506" s="84"/>
      <c r="L506" s="87">
        <v>149326</v>
      </c>
      <c r="M506" s="87"/>
      <c r="N506" s="87">
        <v>149326</v>
      </c>
      <c r="O506" s="84">
        <v>141859.70000000001</v>
      </c>
      <c r="P506" s="84">
        <v>0</v>
      </c>
      <c r="Q506" s="84">
        <f t="shared" si="472"/>
        <v>141859.70000000001</v>
      </c>
      <c r="R506" s="84">
        <v>7466.2999999999884</v>
      </c>
      <c r="S506" s="87">
        <f t="shared" si="473"/>
        <v>7466.2999999999884</v>
      </c>
      <c r="T506" s="85">
        <v>3</v>
      </c>
      <c r="U506" s="69">
        <v>365</v>
      </c>
      <c r="V506" s="70"/>
      <c r="W506" s="71">
        <v>-8.2191780821911919E-3</v>
      </c>
      <c r="X506" s="76">
        <f>DATE(YEAR(F506),MONTH(F506),1)</f>
        <v>41000</v>
      </c>
      <c r="AN506" s="146">
        <f t="shared" si="474"/>
        <v>11.872222222222222</v>
      </c>
      <c r="AP506" s="60"/>
      <c r="AQ506" s="60"/>
      <c r="AU506" s="60"/>
      <c r="AV506" s="60"/>
    </row>
    <row r="507" spans="1:48" x14ac:dyDescent="0.2">
      <c r="A507" s="82">
        <v>503</v>
      </c>
      <c r="B507" s="82" t="s">
        <v>1410</v>
      </c>
      <c r="C507" s="83"/>
      <c r="D507" s="84" t="s">
        <v>112</v>
      </c>
      <c r="E507" s="85" t="s">
        <v>1217</v>
      </c>
      <c r="F507" s="86">
        <v>44552</v>
      </c>
      <c r="G507" s="86" t="s">
        <v>38</v>
      </c>
      <c r="H507" s="89"/>
      <c r="I507" s="89">
        <v>9.5000000000000001E-2</v>
      </c>
      <c r="J507" s="84"/>
      <c r="K507" s="84"/>
      <c r="L507" s="87">
        <v>148680</v>
      </c>
      <c r="M507" s="87"/>
      <c r="N507" s="87">
        <v>148680</v>
      </c>
      <c r="O507" s="84">
        <v>3869.7534246575342</v>
      </c>
      <c r="P507" s="84">
        <v>14124.6</v>
      </c>
      <c r="Q507" s="84">
        <f t="shared" si="472"/>
        <v>17994.353424657536</v>
      </c>
      <c r="R507" s="84">
        <v>130685.64657534246</v>
      </c>
      <c r="S507" s="87">
        <f t="shared" si="473"/>
        <v>144810.24657534246</v>
      </c>
      <c r="T507" s="150">
        <v>10</v>
      </c>
      <c r="U507" s="69">
        <v>365</v>
      </c>
      <c r="V507" s="70"/>
      <c r="W507" s="71">
        <v>-112.33698630136986</v>
      </c>
      <c r="X507" s="76">
        <f t="shared" ref="X507:X509" si="515">DATE(YEAR(F507),MONTH(F507),1)</f>
        <v>44531</v>
      </c>
      <c r="AF507" s="132" t="s">
        <v>3114</v>
      </c>
      <c r="AG507" s="60">
        <f>MATCH(AF507,'Cat-4'!$A:$A,0)</f>
        <v>844</v>
      </c>
      <c r="AH507" s="60">
        <f>MATCH(X507,'Cat-4'!$1:$1,0)</f>
        <v>120</v>
      </c>
      <c r="AI507" s="60">
        <f>INDEX('Cat-4'!$1:$1048576,Working!AG507,Working!AH507)</f>
        <v>154.30000000000001</v>
      </c>
      <c r="AJ507" s="60">
        <f>MATCH($AJ$3,'Cat-4'!$1:$1,0)</f>
        <v>144</v>
      </c>
      <c r="AK507" s="60">
        <f>INDEX('Cat-4'!$1:$1048576,Working!AG507,Working!AJ507)</f>
        <v>160.30000000000001</v>
      </c>
      <c r="AL507" s="146">
        <f t="shared" ref="AL507:AL509" si="516">AK507/AI507</f>
        <v>1.0388852883992223</v>
      </c>
      <c r="AM507" s="152">
        <f t="shared" ref="AM507:AM509" si="517">AL507</f>
        <v>1.0388852883992223</v>
      </c>
      <c r="AN507" s="146">
        <f t="shared" si="474"/>
        <v>2.1472222222222221</v>
      </c>
      <c r="AO507" s="169">
        <f>INDEX('EL&amp;SV'!$C$4:$G$50,MATCH(AF507,'EL&amp;SV'!$G$4:$G$50,0),MATCH(IF(P507&gt;5000000,"A",IF(N507&gt;2000000,"B",IF(N507&gt;500000,"C","D"))),'EL&amp;SV'!$C$4:$G$4,0))</f>
        <v>6</v>
      </c>
      <c r="AP507" s="171">
        <f>INDEX('EL&amp;SV'!$G$4:$K$50,MATCH(AF507,'EL&amp;SV'!$G$4:$G$50,0),MATCH(IF(N507&gt;5000000,"A",IF(N507&gt;2000000,"B",IF(N507&gt;500000,"C","D"))),'EL&amp;SV'!$G$4:$K$4,0))</f>
        <v>0.95</v>
      </c>
      <c r="AQ507" s="153">
        <f t="shared" ref="AQ507:AQ509" si="518">AM507*N507</f>
        <v>154461.46467919639</v>
      </c>
      <c r="AR507" s="153">
        <f t="shared" ref="AR507:AR509" si="519">AQ507*(AP507/AO507)*(IF(AN507&gt;AO507,AO507,AN507))</f>
        <v>52513.322494059197</v>
      </c>
      <c r="AS507" s="153">
        <f t="shared" ref="AS507:AS509" si="520">AQ507-AR507</f>
        <v>101948.1421851372</v>
      </c>
      <c r="AT507" s="60">
        <v>0.75</v>
      </c>
      <c r="AU507" s="153">
        <f t="shared" ref="AU507:AU509" si="521">AT507*AS507</f>
        <v>76461.1066388529</v>
      </c>
      <c r="AV507" s="153">
        <f t="shared" ref="AV507:AV509" si="522">IF((AQ507*(1-AP507))&gt;AU507,(AQ507*(1-AP507)),AU507)</f>
        <v>76461.1066388529</v>
      </c>
    </row>
    <row r="508" spans="1:48" x14ac:dyDescent="0.2">
      <c r="A508" s="82">
        <v>504</v>
      </c>
      <c r="B508" s="82" t="s">
        <v>1410</v>
      </c>
      <c r="C508" s="84" t="s">
        <v>1292</v>
      </c>
      <c r="D508" s="84" t="s">
        <v>112</v>
      </c>
      <c r="E508" s="85" t="s">
        <v>1294</v>
      </c>
      <c r="F508" s="86">
        <v>45016</v>
      </c>
      <c r="G508" s="86" t="s">
        <v>39</v>
      </c>
      <c r="H508" s="89"/>
      <c r="I508" s="89">
        <v>6.3333333333333325E-2</v>
      </c>
      <c r="J508" s="84"/>
      <c r="K508" s="84"/>
      <c r="L508" s="87">
        <v>0</v>
      </c>
      <c r="M508" s="87">
        <v>148359.04000000001</v>
      </c>
      <c r="N508" s="87">
        <v>148359.04000000001</v>
      </c>
      <c r="O508" s="84"/>
      <c r="P508" s="84">
        <v>25.742664474885842</v>
      </c>
      <c r="Q508" s="84">
        <f t="shared" si="472"/>
        <v>25.742664474885842</v>
      </c>
      <c r="R508" s="84">
        <v>148333.29733552513</v>
      </c>
      <c r="S508" s="87">
        <f t="shared" si="473"/>
        <v>0</v>
      </c>
      <c r="T508" s="150">
        <v>15</v>
      </c>
      <c r="U508" s="69">
        <v>365</v>
      </c>
      <c r="V508" s="70"/>
      <c r="W508" s="71">
        <v>-8.2191780821911919E-3</v>
      </c>
      <c r="X508" s="76">
        <f t="shared" si="515"/>
        <v>44986</v>
      </c>
      <c r="AF508" s="132" t="s">
        <v>2718</v>
      </c>
      <c r="AG508" s="60">
        <f>MATCH(AF508,'Cat-4'!$A:$A,0)</f>
        <v>645</v>
      </c>
      <c r="AH508" s="60">
        <f>MATCH(X508,'Cat-4'!$1:$1,0)</f>
        <v>135</v>
      </c>
      <c r="AI508" s="60">
        <f>INDEX('Cat-4'!$1:$1048576,Working!AG508,Working!AH508)</f>
        <v>115.6</v>
      </c>
      <c r="AJ508" s="60">
        <f>MATCH($AJ$3,'Cat-4'!$1:$1,0)</f>
        <v>144</v>
      </c>
      <c r="AK508" s="60">
        <f>INDEX('Cat-4'!$1:$1048576,Working!AG508,Working!AJ508)</f>
        <v>115.6</v>
      </c>
      <c r="AL508" s="146">
        <f t="shared" si="516"/>
        <v>1</v>
      </c>
      <c r="AM508" s="152">
        <f t="shared" si="517"/>
        <v>1</v>
      </c>
      <c r="AN508" s="146">
        <f t="shared" si="474"/>
        <v>0.875</v>
      </c>
      <c r="AO508" s="169">
        <f>INDEX('EL&amp;SV'!$C$4:$G$50,MATCH(AF508,'EL&amp;SV'!$G$4:$G$50,0),MATCH(IF(P508&gt;5000000,"A",IF(N508&gt;2000000,"B",IF(N508&gt;500000,"C","D"))),'EL&amp;SV'!$C$4:$G$4,0))</f>
        <v>5</v>
      </c>
      <c r="AP508" s="171">
        <f>INDEX('EL&amp;SV'!$G$4:$K$50,MATCH(AF508,'EL&amp;SV'!$G$4:$G$50,0),MATCH(IF(N508&gt;5000000,"A",IF(N508&gt;2000000,"B",IF(N508&gt;500000,"C","D"))),'EL&amp;SV'!$G$4:$K$4,0))</f>
        <v>1</v>
      </c>
      <c r="AQ508" s="153">
        <f t="shared" si="518"/>
        <v>148359.04000000001</v>
      </c>
      <c r="AR508" s="153">
        <f t="shared" si="519"/>
        <v>25962.832000000002</v>
      </c>
      <c r="AS508" s="153">
        <f t="shared" si="520"/>
        <v>122396.20800000001</v>
      </c>
      <c r="AT508" s="60">
        <v>0.75</v>
      </c>
      <c r="AU508" s="153">
        <f t="shared" si="521"/>
        <v>91797.156000000017</v>
      </c>
      <c r="AV508" s="153">
        <f t="shared" si="522"/>
        <v>91797.156000000017</v>
      </c>
    </row>
    <row r="509" spans="1:48" x14ac:dyDescent="0.2">
      <c r="A509" s="82">
        <v>505</v>
      </c>
      <c r="B509" s="82" t="s">
        <v>1410</v>
      </c>
      <c r="C509" s="83"/>
      <c r="D509" s="84" t="s">
        <v>112</v>
      </c>
      <c r="E509" s="85" t="s">
        <v>617</v>
      </c>
      <c r="F509" s="86">
        <v>41617</v>
      </c>
      <c r="G509" s="86" t="s">
        <v>1349</v>
      </c>
      <c r="H509" s="89"/>
      <c r="I509" s="89">
        <v>0.33445285132382896</v>
      </c>
      <c r="J509" s="84"/>
      <c r="K509" s="84"/>
      <c r="L509" s="87">
        <v>148176</v>
      </c>
      <c r="M509" s="87"/>
      <c r="N509" s="87">
        <v>148176</v>
      </c>
      <c r="O509" s="84">
        <v>140767.20000000001</v>
      </c>
      <c r="P509" s="84">
        <v>0</v>
      </c>
      <c r="Q509" s="84">
        <f t="shared" si="472"/>
        <v>140767.20000000001</v>
      </c>
      <c r="R509" s="84">
        <v>7408.7999999999884</v>
      </c>
      <c r="S509" s="87">
        <f t="shared" si="473"/>
        <v>7408.7999999999884</v>
      </c>
      <c r="T509" s="150">
        <v>3</v>
      </c>
      <c r="U509" s="69">
        <v>365</v>
      </c>
      <c r="V509" s="70"/>
      <c r="W509" s="71">
        <v>-8.2191780821911919E-3</v>
      </c>
      <c r="X509" s="76">
        <f t="shared" si="515"/>
        <v>41609</v>
      </c>
      <c r="AF509" s="132" t="s">
        <v>2716</v>
      </c>
      <c r="AG509" s="60">
        <f>MATCH(AF509,'Cat-4'!$A:$A,0)</f>
        <v>644</v>
      </c>
      <c r="AH509" s="60">
        <f>MATCH(X509,'Cat-4'!$1:$1,0)</f>
        <v>24</v>
      </c>
      <c r="AI509" s="60">
        <f>INDEX('Cat-4'!$1:$1048576,Working!AG509,Working!AH509)</f>
        <v>98.4</v>
      </c>
      <c r="AJ509" s="60">
        <f>MATCH($AJ$3,'Cat-4'!$1:$1,0)</f>
        <v>144</v>
      </c>
      <c r="AK509" s="60">
        <f>INDEX('Cat-4'!$1:$1048576,Working!AG509,Working!AJ509)</f>
        <v>135.1</v>
      </c>
      <c r="AL509" s="146">
        <f t="shared" si="516"/>
        <v>1.3729674796747966</v>
      </c>
      <c r="AM509" s="152">
        <f t="shared" si="517"/>
        <v>1.3729674796747966</v>
      </c>
      <c r="AN509" s="146">
        <f t="shared" si="474"/>
        <v>10.183333333333334</v>
      </c>
      <c r="AO509" s="169">
        <f>INDEX('EL&amp;SV'!$C$4:$G$50,MATCH(AF509,'EL&amp;SV'!$G$4:$G$50,0),MATCH(IF(P509&gt;5000000,"A",IF(N509&gt;2000000,"B",IF(N509&gt;500000,"C","D"))),'EL&amp;SV'!$C$4:$G$4,0))</f>
        <v>5</v>
      </c>
      <c r="AP509" s="171">
        <f>INDEX('EL&amp;SV'!$G$4:$K$50,MATCH(AF509,'EL&amp;SV'!$G$4:$G$50,0),MATCH(IF(N509&gt;5000000,"A",IF(N509&gt;2000000,"B",IF(N509&gt;500000,"C","D"))),'EL&amp;SV'!$G$4:$K$4,0))</f>
        <v>1</v>
      </c>
      <c r="AQ509" s="153">
        <f t="shared" si="518"/>
        <v>203440.82926829267</v>
      </c>
      <c r="AR509" s="153">
        <f t="shared" si="519"/>
        <v>203440.8292682927</v>
      </c>
      <c r="AS509" s="153">
        <f t="shared" si="520"/>
        <v>0</v>
      </c>
      <c r="AT509" s="60">
        <v>0.75</v>
      </c>
      <c r="AU509" s="153">
        <f t="shared" si="521"/>
        <v>0</v>
      </c>
      <c r="AV509" s="153">
        <f t="shared" si="522"/>
        <v>0</v>
      </c>
    </row>
    <row r="510" spans="1:48" hidden="1" x14ac:dyDescent="0.25">
      <c r="A510" s="82">
        <v>506</v>
      </c>
      <c r="B510" s="82" t="s">
        <v>1409</v>
      </c>
      <c r="C510" s="83"/>
      <c r="D510" s="84" t="s">
        <v>110</v>
      </c>
      <c r="E510" s="85" t="s">
        <v>250</v>
      </c>
      <c r="F510" s="86">
        <v>41000</v>
      </c>
      <c r="G510" s="86" t="s">
        <v>1350</v>
      </c>
      <c r="H510" s="89"/>
      <c r="I510" s="89">
        <v>0.88319999999999999</v>
      </c>
      <c r="J510" s="84"/>
      <c r="K510" s="84"/>
      <c r="L510" s="87">
        <v>147826</v>
      </c>
      <c r="M510" s="87"/>
      <c r="N510" s="87">
        <v>147826</v>
      </c>
      <c r="O510" s="84">
        <v>140434.70000000001</v>
      </c>
      <c r="P510" s="84">
        <v>0</v>
      </c>
      <c r="Q510" s="84">
        <f t="shared" si="472"/>
        <v>140434.70000000001</v>
      </c>
      <c r="R510" s="84">
        <v>7391.2999999999884</v>
      </c>
      <c r="S510" s="87">
        <f t="shared" si="473"/>
        <v>7391.2999999999884</v>
      </c>
      <c r="T510" s="85">
        <v>3</v>
      </c>
      <c r="U510" s="69">
        <v>365</v>
      </c>
      <c r="V510" s="70"/>
      <c r="W510" s="71">
        <v>-112.33698630136986</v>
      </c>
      <c r="X510" s="76">
        <f>DATE(YEAR(F510),MONTH(F510),1)</f>
        <v>41000</v>
      </c>
      <c r="AN510" s="146">
        <f t="shared" si="474"/>
        <v>11.872222222222222</v>
      </c>
      <c r="AP510" s="60"/>
      <c r="AQ510" s="60"/>
      <c r="AU510" s="60"/>
      <c r="AV510" s="60"/>
    </row>
    <row r="511" spans="1:48" x14ac:dyDescent="0.2">
      <c r="A511" s="82">
        <v>507</v>
      </c>
      <c r="B511" s="82" t="s">
        <v>1410</v>
      </c>
      <c r="C511" s="83"/>
      <c r="D511" s="84" t="s">
        <v>112</v>
      </c>
      <c r="E511" s="85" t="s">
        <v>1157</v>
      </c>
      <c r="F511" s="86">
        <v>43817</v>
      </c>
      <c r="G511" s="86" t="s">
        <v>36</v>
      </c>
      <c r="H511" s="89"/>
      <c r="I511" s="89">
        <v>0.19</v>
      </c>
      <c r="J511" s="84"/>
      <c r="K511" s="84"/>
      <c r="L511" s="87">
        <v>147028</v>
      </c>
      <c r="M511" s="87"/>
      <c r="N511" s="87">
        <v>147028</v>
      </c>
      <c r="O511" s="84">
        <v>63906.827945205478</v>
      </c>
      <c r="P511" s="84">
        <v>27935.32</v>
      </c>
      <c r="Q511" s="84">
        <f t="shared" si="472"/>
        <v>91842.147945205477</v>
      </c>
      <c r="R511" s="84">
        <v>55185.852054794523</v>
      </c>
      <c r="S511" s="87">
        <f t="shared" si="473"/>
        <v>83121.17205479453</v>
      </c>
      <c r="T511" s="150">
        <v>5</v>
      </c>
      <c r="U511" s="69">
        <v>365</v>
      </c>
      <c r="V511" s="70"/>
      <c r="W511" s="71">
        <v>-8.2191780821911919E-3</v>
      </c>
      <c r="X511" s="76">
        <f>DATE(YEAR(F511),MONTH(F511),1)</f>
        <v>43800</v>
      </c>
      <c r="AF511" s="132" t="s">
        <v>2708</v>
      </c>
      <c r="AG511" s="60">
        <f>MATCH(AF511,'Cat-4'!$A:$A,0)</f>
        <v>640</v>
      </c>
      <c r="AH511" s="60">
        <f>MATCH(X511,'Cat-4'!$1:$1,0)</f>
        <v>96</v>
      </c>
      <c r="AI511" s="60">
        <f>INDEX('Cat-4'!$1:$1048576,Working!AG511,Working!AH511)</f>
        <v>97.8</v>
      </c>
      <c r="AJ511" s="60">
        <f>MATCH($AJ$3,'Cat-4'!$1:$1,0)</f>
        <v>144</v>
      </c>
      <c r="AK511" s="60">
        <f>INDEX('Cat-4'!$1:$1048576,Working!AG511,Working!AJ511)</f>
        <v>114.8</v>
      </c>
      <c r="AL511" s="146">
        <f>AK511/AI511</f>
        <v>1.1738241308793456</v>
      </c>
      <c r="AM511" s="152">
        <f>AL511</f>
        <v>1.1738241308793456</v>
      </c>
      <c r="AN511" s="146">
        <f t="shared" si="474"/>
        <v>4.1583333333333332</v>
      </c>
      <c r="AO511" s="169">
        <f>INDEX('EL&amp;SV'!$C$4:$G$50,MATCH(AF511,'EL&amp;SV'!$G$4:$G$50,0),MATCH(IF(P511&gt;5000000,"A",IF(N511&gt;2000000,"B",IF(N511&gt;500000,"C","D"))),'EL&amp;SV'!$C$4:$G$4,0))</f>
        <v>5</v>
      </c>
      <c r="AP511" s="171">
        <f>INDEX('EL&amp;SV'!$G$4:$K$50,MATCH(AF511,'EL&amp;SV'!$G$4:$G$50,0),MATCH(IF(N511&gt;5000000,"A",IF(N511&gt;2000000,"B",IF(N511&gt;500000,"C","D"))),'EL&amp;SV'!$G$4:$K$4,0))</f>
        <v>1</v>
      </c>
      <c r="AQ511" s="153">
        <f>AM511*N511</f>
        <v>172585.01431492841</v>
      </c>
      <c r="AR511" s="153">
        <f>AQ511*(AP511/AO511)*(IF(AN511&gt;AO511,AO511,AN511))</f>
        <v>143533.20357191545</v>
      </c>
      <c r="AS511" s="153">
        <f>AQ511-AR511</f>
        <v>29051.81074301296</v>
      </c>
      <c r="AT511" s="60">
        <v>0.75</v>
      </c>
      <c r="AU511" s="153">
        <f>AT511*AS511</f>
        <v>21788.85805725972</v>
      </c>
      <c r="AV511" s="153">
        <f>IF((AQ511*(1-AP511))&gt;AU511,(AQ511*(1-AP511)),AU511)</f>
        <v>21788.85805725972</v>
      </c>
    </row>
    <row r="512" spans="1:48" hidden="1" x14ac:dyDescent="0.25">
      <c r="A512" s="82">
        <v>508</v>
      </c>
      <c r="B512" s="82" t="s">
        <v>1409</v>
      </c>
      <c r="C512" s="83"/>
      <c r="D512" s="84" t="s">
        <v>28</v>
      </c>
      <c r="E512" s="85">
        <v>547</v>
      </c>
      <c r="F512" s="86">
        <v>40334</v>
      </c>
      <c r="G512" s="86" t="s">
        <v>1352</v>
      </c>
      <c r="H512" s="89"/>
      <c r="I512" s="89">
        <v>0</v>
      </c>
      <c r="J512" s="84"/>
      <c r="K512" s="84"/>
      <c r="L512" s="87">
        <v>146895</v>
      </c>
      <c r="M512" s="87"/>
      <c r="N512" s="87">
        <v>146895</v>
      </c>
      <c r="O512" s="84">
        <v>0</v>
      </c>
      <c r="P512" s="84">
        <v>0</v>
      </c>
      <c r="Q512" s="84">
        <f t="shared" si="472"/>
        <v>0</v>
      </c>
      <c r="R512" s="84">
        <v>146895</v>
      </c>
      <c r="S512" s="87">
        <f t="shared" si="473"/>
        <v>146895</v>
      </c>
      <c r="T512" s="85" t="s">
        <v>1290</v>
      </c>
      <c r="U512" s="69">
        <v>365</v>
      </c>
      <c r="V512" s="70"/>
      <c r="W512" s="71">
        <v>-8.2191780821911919E-3</v>
      </c>
      <c r="X512" s="76">
        <f>DATE(YEAR(F512),MONTH(F512),1)</f>
        <v>40330</v>
      </c>
      <c r="AN512" s="146">
        <f t="shared" si="474"/>
        <v>13.694444444444445</v>
      </c>
      <c r="AP512" s="60"/>
      <c r="AQ512" s="60"/>
      <c r="AU512" s="60"/>
      <c r="AV512" s="60"/>
    </row>
    <row r="513" spans="1:48" x14ac:dyDescent="0.2">
      <c r="A513" s="82">
        <v>509</v>
      </c>
      <c r="B513" s="82" t="s">
        <v>1410</v>
      </c>
      <c r="C513" s="83"/>
      <c r="D513" s="84" t="s">
        <v>112</v>
      </c>
      <c r="E513" s="85" t="s">
        <v>1071</v>
      </c>
      <c r="F513" s="86">
        <v>43132</v>
      </c>
      <c r="G513" s="86" t="s">
        <v>29</v>
      </c>
      <c r="H513" s="89"/>
      <c r="I513" s="89">
        <v>0.31666666666666665</v>
      </c>
      <c r="J513" s="84"/>
      <c r="K513" s="84"/>
      <c r="L513" s="87">
        <v>146547</v>
      </c>
      <c r="M513" s="87"/>
      <c r="N513" s="87">
        <v>146547</v>
      </c>
      <c r="O513" s="84">
        <v>139219.65</v>
      </c>
      <c r="P513" s="84">
        <v>0</v>
      </c>
      <c r="Q513" s="84">
        <f t="shared" si="472"/>
        <v>139219.65</v>
      </c>
      <c r="R513" s="84">
        <v>7327.3500000000058</v>
      </c>
      <c r="S513" s="87">
        <f t="shared" si="473"/>
        <v>7327.3500000000058</v>
      </c>
      <c r="T513" s="150">
        <v>3</v>
      </c>
      <c r="U513" s="69">
        <v>365</v>
      </c>
      <c r="V513" s="70"/>
      <c r="W513" s="71">
        <v>-8.2191780821911919E-3</v>
      </c>
      <c r="X513" s="76">
        <f t="shared" ref="X513:X517" si="523">DATE(YEAR(F513),MONTH(F513),1)</f>
        <v>43132</v>
      </c>
      <c r="AF513" s="132" t="s">
        <v>2720</v>
      </c>
      <c r="AG513" s="60">
        <f>MATCH(AF513,'Cat-4'!$A:$A,0)</f>
        <v>646</v>
      </c>
      <c r="AH513" s="60">
        <f>MATCH(X513,'Cat-4'!$1:$1,0)</f>
        <v>74</v>
      </c>
      <c r="AI513" s="60">
        <f>INDEX('Cat-4'!$1:$1048576,Working!AG513,Working!AH513)</f>
        <v>140.4</v>
      </c>
      <c r="AJ513" s="60">
        <f>MATCH($AJ$3,'Cat-4'!$1:$1,0)</f>
        <v>144</v>
      </c>
      <c r="AK513" s="60">
        <f>INDEX('Cat-4'!$1:$1048576,Working!AG513,Working!AJ513)</f>
        <v>154.1</v>
      </c>
      <c r="AL513" s="146">
        <f t="shared" ref="AL513:AL516" si="524">AK513/AI513</f>
        <v>1.0975783475783476</v>
      </c>
      <c r="AM513" s="152">
        <f t="shared" ref="AM513:AM516" si="525">AL513</f>
        <v>1.0975783475783476</v>
      </c>
      <c r="AN513" s="146">
        <f t="shared" si="474"/>
        <v>6.0388888888888888</v>
      </c>
      <c r="AO513" s="169">
        <f>INDEX('EL&amp;SV'!$C$4:$G$50,MATCH(AF513,'EL&amp;SV'!$G$4:$G$50,0),MATCH(IF(P513&gt;5000000,"A",IF(N513&gt;2000000,"B",IF(N513&gt;500000,"C","D"))),'EL&amp;SV'!$C$4:$G$4,0))</f>
        <v>5</v>
      </c>
      <c r="AP513" s="171">
        <f>INDEX('EL&amp;SV'!$G$4:$K$50,MATCH(AF513,'EL&amp;SV'!$G$4:$G$50,0),MATCH(IF(N513&gt;5000000,"A",IF(N513&gt;2000000,"B",IF(N513&gt;500000,"C","D"))),'EL&amp;SV'!$G$4:$K$4,0))</f>
        <v>1</v>
      </c>
      <c r="AQ513" s="153">
        <f t="shared" ref="AQ513:AQ517" si="526">AM513*N513</f>
        <v>160846.81410256409</v>
      </c>
      <c r="AR513" s="153">
        <f t="shared" ref="AR513:AR517" si="527">AQ513*(AP513/AO513)*(IF(AN513&gt;AO513,AO513,AN513))</f>
        <v>160846.81410256409</v>
      </c>
      <c r="AS513" s="153">
        <f t="shared" ref="AS513:AS517" si="528">AQ513-AR513</f>
        <v>0</v>
      </c>
      <c r="AT513" s="60">
        <v>0.75</v>
      </c>
      <c r="AU513" s="153">
        <f t="shared" ref="AU513:AU517" si="529">AT513*AS513</f>
        <v>0</v>
      </c>
      <c r="AV513" s="153">
        <f t="shared" ref="AV513:AV517" si="530">IF((AQ513*(1-AP513))&gt;AU513,(AQ513*(1-AP513)),AU513)</f>
        <v>0</v>
      </c>
    </row>
    <row r="514" spans="1:48" x14ac:dyDescent="0.2">
      <c r="A514" s="82">
        <v>510</v>
      </c>
      <c r="B514" s="82" t="s">
        <v>1410</v>
      </c>
      <c r="C514" s="83"/>
      <c r="D514" s="84" t="s">
        <v>112</v>
      </c>
      <c r="E514" s="85" t="s">
        <v>401</v>
      </c>
      <c r="F514" s="86">
        <v>41000</v>
      </c>
      <c r="G514" s="86" t="s">
        <v>1350</v>
      </c>
      <c r="H514" s="89"/>
      <c r="I514" s="89">
        <v>0.1035170205479452</v>
      </c>
      <c r="J514" s="84"/>
      <c r="K514" s="84"/>
      <c r="L514" s="87">
        <v>146250</v>
      </c>
      <c r="M514" s="87"/>
      <c r="N514" s="87">
        <v>146250</v>
      </c>
      <c r="O514" s="84">
        <v>146250</v>
      </c>
      <c r="P514" s="84">
        <v>0</v>
      </c>
      <c r="Q514" s="84">
        <f t="shared" si="472"/>
        <v>146250</v>
      </c>
      <c r="R514" s="84">
        <v>0</v>
      </c>
      <c r="S514" s="87">
        <f t="shared" si="473"/>
        <v>0</v>
      </c>
      <c r="T514" s="150">
        <v>10</v>
      </c>
      <c r="U514" s="69">
        <v>365</v>
      </c>
      <c r="V514" s="70"/>
      <c r="W514" s="71">
        <v>-112.33698630136986</v>
      </c>
      <c r="X514" s="76">
        <f t="shared" si="523"/>
        <v>41000</v>
      </c>
      <c r="AF514" s="132" t="s">
        <v>3114</v>
      </c>
      <c r="AG514" s="60">
        <f>MATCH(AF514,'Cat-4'!$A:$A,0)</f>
        <v>844</v>
      </c>
      <c r="AH514" s="60">
        <f>MATCH(X514,'Cat-4'!$1:$1,0)</f>
        <v>4</v>
      </c>
      <c r="AI514" s="60">
        <f>INDEX('Cat-4'!$1:$1048576,Working!AG514,Working!AH514)</f>
        <v>103.9</v>
      </c>
      <c r="AJ514" s="60">
        <f>MATCH($AJ$3,'Cat-4'!$1:$1,0)</f>
        <v>144</v>
      </c>
      <c r="AK514" s="60">
        <f>INDEX('Cat-4'!$1:$1048576,Working!AG514,Working!AJ514)</f>
        <v>160.30000000000001</v>
      </c>
      <c r="AL514" s="146">
        <f t="shared" si="524"/>
        <v>1.5428296438883542</v>
      </c>
      <c r="AM514" s="152">
        <f t="shared" si="525"/>
        <v>1.5428296438883542</v>
      </c>
      <c r="AN514" s="146">
        <f t="shared" si="474"/>
        <v>11.872222222222222</v>
      </c>
      <c r="AO514" s="169">
        <f>INDEX('EL&amp;SV'!$C$4:$G$50,MATCH(AF514,'EL&amp;SV'!$G$4:$G$50,0),MATCH(IF(P514&gt;5000000,"A",IF(N514&gt;2000000,"B",IF(N514&gt;500000,"C","D"))),'EL&amp;SV'!$C$4:$G$4,0))</f>
        <v>6</v>
      </c>
      <c r="AP514" s="171">
        <f>INDEX('EL&amp;SV'!$G$4:$K$50,MATCH(AF514,'EL&amp;SV'!$G$4:$G$50,0),MATCH(IF(N514&gt;5000000,"A",IF(N514&gt;2000000,"B",IF(N514&gt;500000,"C","D"))),'EL&amp;SV'!$G$4:$K$4,0))</f>
        <v>0.95</v>
      </c>
      <c r="AQ514" s="153">
        <f t="shared" si="526"/>
        <v>225638.83541867181</v>
      </c>
      <c r="AR514" s="153">
        <f t="shared" si="527"/>
        <v>214356.89364773821</v>
      </c>
      <c r="AS514" s="153">
        <f t="shared" si="528"/>
        <v>11281.941770933598</v>
      </c>
      <c r="AT514" s="60">
        <v>0.75</v>
      </c>
      <c r="AU514" s="153">
        <f t="shared" si="529"/>
        <v>8461.4563282001982</v>
      </c>
      <c r="AV514" s="153">
        <f t="shared" si="530"/>
        <v>11281.941770933601</v>
      </c>
    </row>
    <row r="515" spans="1:48" x14ac:dyDescent="0.2">
      <c r="A515" s="82">
        <v>511</v>
      </c>
      <c r="B515" s="82" t="s">
        <v>1410</v>
      </c>
      <c r="C515" s="83"/>
      <c r="D515" s="84" t="s">
        <v>112</v>
      </c>
      <c r="E515" s="85" t="s">
        <v>1281</v>
      </c>
      <c r="F515" s="86">
        <v>44588</v>
      </c>
      <c r="G515" s="86" t="s">
        <v>38</v>
      </c>
      <c r="H515" s="89"/>
      <c r="I515" s="89">
        <v>9.5000000000000001E-2</v>
      </c>
      <c r="J515" s="84"/>
      <c r="K515" s="84"/>
      <c r="L515" s="87">
        <v>146166.82999999999</v>
      </c>
      <c r="M515" s="87"/>
      <c r="N515" s="87">
        <v>146166.82999999999</v>
      </c>
      <c r="O515" s="84">
        <v>2434.778976438356</v>
      </c>
      <c r="P515" s="84">
        <v>13885.848849999998</v>
      </c>
      <c r="Q515" s="84">
        <f t="shared" si="472"/>
        <v>16320.627826438355</v>
      </c>
      <c r="R515" s="84">
        <v>129846.20217356163</v>
      </c>
      <c r="S515" s="87">
        <f t="shared" si="473"/>
        <v>143732.05102356162</v>
      </c>
      <c r="T515" s="150">
        <v>10</v>
      </c>
      <c r="U515" s="69">
        <v>365</v>
      </c>
      <c r="V515" s="70"/>
      <c r="W515" s="71">
        <v>-8.2191780821911919E-3</v>
      </c>
      <c r="X515" s="76">
        <f t="shared" si="523"/>
        <v>44562</v>
      </c>
      <c r="AF515" s="132" t="s">
        <v>2920</v>
      </c>
      <c r="AG515" s="60">
        <f>MATCH(AF515,'Cat-4'!$A:$A,0)</f>
        <v>747</v>
      </c>
      <c r="AH515" s="60">
        <f>MATCH(X515,'Cat-4'!$1:$1,0)</f>
        <v>121</v>
      </c>
      <c r="AI515" s="60">
        <f>INDEX('Cat-4'!$1:$1048576,Working!AG515,Working!AH515)</f>
        <v>130.19999999999999</v>
      </c>
      <c r="AJ515" s="60">
        <f>MATCH($AJ$3,'Cat-4'!$1:$1,0)</f>
        <v>144</v>
      </c>
      <c r="AK515" s="60">
        <f>INDEX('Cat-4'!$1:$1048576,Working!AG515,Working!AJ515)</f>
        <v>130.19999999999999</v>
      </c>
      <c r="AL515" s="146">
        <f t="shared" si="524"/>
        <v>1</v>
      </c>
      <c r="AM515" s="152">
        <f t="shared" si="525"/>
        <v>1</v>
      </c>
      <c r="AN515" s="146">
        <f t="shared" si="474"/>
        <v>2.0499999999999998</v>
      </c>
      <c r="AO515" s="169">
        <f>INDEX('EL&amp;SV'!$C$4:$G$50,MATCH(AF515,'EL&amp;SV'!$G$4:$G$50,0),MATCH(IF(P515&gt;5000000,"A",IF(N515&gt;2000000,"B",IF(N515&gt;500000,"C","D"))),'EL&amp;SV'!$C$4:$G$4,0))</f>
        <v>8</v>
      </c>
      <c r="AP515" s="171">
        <f>INDEX('EL&amp;SV'!$G$4:$K$50,MATCH(AF515,'EL&amp;SV'!$G$4:$G$50,0),MATCH(IF(N515&gt;5000000,"A",IF(N515&gt;2000000,"B",IF(N515&gt;500000,"C","D"))),'EL&amp;SV'!$G$4:$K$4,0))</f>
        <v>1</v>
      </c>
      <c r="AQ515" s="153">
        <f t="shared" si="526"/>
        <v>146166.82999999999</v>
      </c>
      <c r="AR515" s="153">
        <f t="shared" si="527"/>
        <v>37455.250187499994</v>
      </c>
      <c r="AS515" s="153">
        <f t="shared" si="528"/>
        <v>108711.57981249999</v>
      </c>
      <c r="AT515" s="60">
        <v>0.75</v>
      </c>
      <c r="AU515" s="153">
        <f t="shared" si="529"/>
        <v>81533.684859374989</v>
      </c>
      <c r="AV515" s="153">
        <f t="shared" si="530"/>
        <v>81533.684859374989</v>
      </c>
    </row>
    <row r="516" spans="1:48" x14ac:dyDescent="0.2">
      <c r="A516" s="82">
        <v>512</v>
      </c>
      <c r="B516" s="82" t="s">
        <v>1410</v>
      </c>
      <c r="C516" s="83"/>
      <c r="D516" s="84" t="s">
        <v>112</v>
      </c>
      <c r="E516" s="85" t="s">
        <v>346</v>
      </c>
      <c r="F516" s="151">
        <v>42248</v>
      </c>
      <c r="G516" s="86"/>
      <c r="H516" s="89"/>
      <c r="I516" s="89">
        <v>0.57808219178082187</v>
      </c>
      <c r="J516" s="84"/>
      <c r="K516" s="84"/>
      <c r="L516" s="87">
        <v>144999.66</v>
      </c>
      <c r="M516" s="87"/>
      <c r="N516" s="87">
        <v>144999.66</v>
      </c>
      <c r="O516" s="84">
        <v>144999.66</v>
      </c>
      <c r="P516" s="84">
        <v>0</v>
      </c>
      <c r="Q516" s="84">
        <f t="shared" si="472"/>
        <v>144999.66</v>
      </c>
      <c r="R516" s="84">
        <v>0</v>
      </c>
      <c r="S516" s="87">
        <f t="shared" si="473"/>
        <v>0</v>
      </c>
      <c r="T516" s="150">
        <v>10</v>
      </c>
      <c r="U516" s="69">
        <v>365</v>
      </c>
      <c r="V516" s="70"/>
      <c r="W516" s="71">
        <v>-8.2191780821911919E-3</v>
      </c>
      <c r="X516" s="76">
        <f t="shared" si="523"/>
        <v>42248</v>
      </c>
      <c r="AF516" s="132" t="s">
        <v>2716</v>
      </c>
      <c r="AG516" s="60">
        <f>MATCH(AF516,'Cat-4'!$A:$A,0)</f>
        <v>644</v>
      </c>
      <c r="AH516" s="60">
        <f>MATCH(X516,'Cat-4'!$1:$1,0)</f>
        <v>45</v>
      </c>
      <c r="AI516" s="60">
        <f>INDEX('Cat-4'!$1:$1048576,Working!AG516,Working!AH516)</f>
        <v>127.4</v>
      </c>
      <c r="AJ516" s="60">
        <f>MATCH($AJ$3,'Cat-4'!$1:$1,0)</f>
        <v>144</v>
      </c>
      <c r="AK516" s="60">
        <f>INDEX('Cat-4'!$1:$1048576,Working!AG516,Working!AJ516)</f>
        <v>135.1</v>
      </c>
      <c r="AL516" s="146">
        <f t="shared" si="524"/>
        <v>1.0604395604395604</v>
      </c>
      <c r="AM516" s="152">
        <f t="shared" si="525"/>
        <v>1.0604395604395604</v>
      </c>
      <c r="AN516" s="146">
        <f t="shared" si="474"/>
        <v>8.4555555555555557</v>
      </c>
      <c r="AO516" s="169">
        <f>INDEX('EL&amp;SV'!$C$4:$G$50,MATCH(AF516,'EL&amp;SV'!$G$4:$G$50,0),MATCH(IF(P516&gt;5000000,"A",IF(N516&gt;2000000,"B",IF(N516&gt;500000,"C","D"))),'EL&amp;SV'!$C$4:$G$4,0))</f>
        <v>5</v>
      </c>
      <c r="AP516" s="171">
        <f>INDEX('EL&amp;SV'!$G$4:$K$50,MATCH(AF516,'EL&amp;SV'!$G$4:$G$50,0),MATCH(IF(N516&gt;5000000,"A",IF(N516&gt;2000000,"B",IF(N516&gt;500000,"C","D"))),'EL&amp;SV'!$G$4:$K$4,0))</f>
        <v>1</v>
      </c>
      <c r="AQ516" s="153">
        <f t="shared" si="526"/>
        <v>153763.37571428571</v>
      </c>
      <c r="AR516" s="153">
        <f t="shared" si="527"/>
        <v>153763.37571428571</v>
      </c>
      <c r="AS516" s="153">
        <f t="shared" si="528"/>
        <v>0</v>
      </c>
      <c r="AT516" s="60">
        <v>0.75</v>
      </c>
      <c r="AU516" s="153">
        <f t="shared" si="529"/>
        <v>0</v>
      </c>
      <c r="AV516" s="153">
        <f t="shared" si="530"/>
        <v>0</v>
      </c>
    </row>
    <row r="517" spans="1:48" x14ac:dyDescent="0.2">
      <c r="A517" s="82">
        <v>513</v>
      </c>
      <c r="B517" s="82" t="s">
        <v>1410</v>
      </c>
      <c r="C517" s="83"/>
      <c r="D517" s="84" t="s">
        <v>112</v>
      </c>
      <c r="E517" s="85" t="s">
        <v>761</v>
      </c>
      <c r="F517" s="86">
        <v>40273</v>
      </c>
      <c r="G517" s="86" t="s">
        <v>1352</v>
      </c>
      <c r="H517" s="89"/>
      <c r="I517" s="89">
        <v>6.9086442259830766E-2</v>
      </c>
      <c r="J517" s="84"/>
      <c r="K517" s="84"/>
      <c r="L517" s="87">
        <v>144000</v>
      </c>
      <c r="M517" s="87"/>
      <c r="N517" s="87">
        <v>144000</v>
      </c>
      <c r="O517" s="84">
        <v>106872.88888058529</v>
      </c>
      <c r="P517" s="84">
        <v>9948.447685415631</v>
      </c>
      <c r="Q517" s="84">
        <f t="shared" ref="Q517:Q580" si="531">O517+P517</f>
        <v>116821.33656600091</v>
      </c>
      <c r="R517" s="84">
        <v>27178.663433999085</v>
      </c>
      <c r="S517" s="87">
        <f t="shared" ref="S517:S580" si="532">L517-O517</f>
        <v>37127.111119414709</v>
      </c>
      <c r="T517" s="150">
        <v>15</v>
      </c>
      <c r="U517" s="69">
        <v>365</v>
      </c>
      <c r="V517" s="70"/>
      <c r="W517" s="71">
        <v>-112.33698630136986</v>
      </c>
      <c r="X517" s="76">
        <f t="shared" si="523"/>
        <v>40269</v>
      </c>
      <c r="Y517" s="138" t="s">
        <v>4120</v>
      </c>
      <c r="Z517" s="60">
        <f>MATCH(Y517,'Cat-3'!$A:$A,0)</f>
        <v>686</v>
      </c>
      <c r="AA517" s="60">
        <f>MATCH(X517,'Cat-3'!$1:$1,0)</f>
        <v>67</v>
      </c>
      <c r="AB517" s="60">
        <f>INDEX('Cat-3'!$1:$1048576,Working!Z517,Working!AA517)</f>
        <v>104.6</v>
      </c>
      <c r="AC517" s="60">
        <f>MATCH($AC$3,'Cat-3'!$1:$1,0)</f>
        <v>90</v>
      </c>
      <c r="AD517" s="60">
        <f>INDEX('Cat-3'!$1:$1048576,Working!Z517,Working!AC517)</f>
        <v>103.4</v>
      </c>
      <c r="AE517" s="146">
        <f>AD517/AB517</f>
        <v>0.98852772466539207</v>
      </c>
      <c r="AF517" s="132" t="s">
        <v>2734</v>
      </c>
      <c r="AG517" s="60">
        <f>MATCH(AF517,'Cat-4'!$A:$A,0)</f>
        <v>653</v>
      </c>
      <c r="AH517" s="60">
        <f>MATCH($AH$3,'Cat-4'!$1:$1,0)</f>
        <v>4</v>
      </c>
      <c r="AI517" s="60">
        <f>INDEX('Cat-4'!$1:$1048576,Working!AG517,Working!AH517)</f>
        <v>100.8</v>
      </c>
      <c r="AJ517" s="60">
        <f>MATCH($AJ$3,'Cat-4'!$1:$1,0)</f>
        <v>144</v>
      </c>
      <c r="AK517" s="60">
        <f>INDEX('Cat-4'!$1:$1048576,Working!AG517,Working!AJ517)</f>
        <v>122.3</v>
      </c>
      <c r="AL517" s="146">
        <f>AK517/AI517</f>
        <v>1.2132936507936507</v>
      </c>
      <c r="AM517" s="146">
        <f>AL517*AE517</f>
        <v>1.1993744119700143</v>
      </c>
      <c r="AN517" s="146">
        <f t="shared" si="474"/>
        <v>13.861111111111111</v>
      </c>
      <c r="AO517" s="169">
        <f>INDEX('EL&amp;SV'!$C$4:$G$50,MATCH(AF517,'EL&amp;SV'!$G$4:$G$50,0),MATCH(IF(P517&gt;5000000,"A",IF(N517&gt;2000000,"B",IF(N517&gt;500000,"C","D"))),'EL&amp;SV'!$C$4:$G$4,0))</f>
        <v>8</v>
      </c>
      <c r="AP517" s="171">
        <f>INDEX('EL&amp;SV'!$G$4:$K$50,MATCH(AF517,'EL&amp;SV'!$G$4:$G$50,0),MATCH(IF(N517&gt;5000000,"A",IF(N517&gt;2000000,"B",IF(N517&gt;500000,"C","D"))),'EL&amp;SV'!$G$4:$K$4,0))</f>
        <v>0.9</v>
      </c>
      <c r="AQ517" s="153">
        <f t="shared" si="526"/>
        <v>172709.91532368204</v>
      </c>
      <c r="AR517" s="153">
        <f t="shared" si="527"/>
        <v>155438.92379131383</v>
      </c>
      <c r="AS517" s="153">
        <f t="shared" si="528"/>
        <v>17270.991532368207</v>
      </c>
      <c r="AT517" s="60">
        <v>0.75</v>
      </c>
      <c r="AU517" s="153">
        <f t="shared" si="529"/>
        <v>12953.243649276155</v>
      </c>
      <c r="AV517" s="153">
        <f t="shared" si="530"/>
        <v>17270.9915323682</v>
      </c>
    </row>
    <row r="518" spans="1:48" hidden="1" x14ac:dyDescent="0.25">
      <c r="A518" s="82">
        <v>514</v>
      </c>
      <c r="B518" s="82" t="s">
        <v>1409</v>
      </c>
      <c r="C518" s="83"/>
      <c r="D518" s="84" t="s">
        <v>28</v>
      </c>
      <c r="E518" s="85" t="s">
        <v>232</v>
      </c>
      <c r="F518" s="86">
        <v>40871</v>
      </c>
      <c r="G518" s="86" t="s">
        <v>1351</v>
      </c>
      <c r="H518" s="89"/>
      <c r="I518" s="89">
        <v>0</v>
      </c>
      <c r="J518" s="84"/>
      <c r="K518" s="84"/>
      <c r="L518" s="87">
        <v>143100</v>
      </c>
      <c r="M518" s="87"/>
      <c r="N518" s="87">
        <v>143100</v>
      </c>
      <c r="O518" s="84">
        <v>0</v>
      </c>
      <c r="P518" s="84">
        <v>0</v>
      </c>
      <c r="Q518" s="84">
        <f t="shared" si="531"/>
        <v>0</v>
      </c>
      <c r="R518" s="84">
        <v>143100</v>
      </c>
      <c r="S518" s="87">
        <f t="shared" si="532"/>
        <v>143100</v>
      </c>
      <c r="T518" s="85" t="s">
        <v>1290</v>
      </c>
      <c r="U518" s="69">
        <v>365</v>
      </c>
      <c r="V518" s="70"/>
      <c r="W518" s="71">
        <v>-112.33698630136986</v>
      </c>
      <c r="X518" s="76">
        <f>DATE(YEAR(F518),MONTH(F518),1)</f>
        <v>40848</v>
      </c>
      <c r="AN518" s="146">
        <f t="shared" ref="AN518:AN581" si="533">YEARFRAC(F518,$AN$3)</f>
        <v>12.225</v>
      </c>
      <c r="AP518" s="60"/>
      <c r="AQ518" s="60"/>
      <c r="AU518" s="60"/>
      <c r="AV518" s="60"/>
    </row>
    <row r="519" spans="1:48" x14ac:dyDescent="0.2">
      <c r="A519" s="82">
        <v>515</v>
      </c>
      <c r="B519" s="82" t="s">
        <v>1410</v>
      </c>
      <c r="C519" s="83"/>
      <c r="D519" s="84" t="s">
        <v>113</v>
      </c>
      <c r="E519" s="85" t="s">
        <v>1333</v>
      </c>
      <c r="F519" s="86">
        <v>45016</v>
      </c>
      <c r="G519" s="86" t="s">
        <v>39</v>
      </c>
      <c r="H519" s="89"/>
      <c r="I519" s="89">
        <v>0.19</v>
      </c>
      <c r="J519" s="84"/>
      <c r="K519" s="84"/>
      <c r="L519" s="87">
        <v>0</v>
      </c>
      <c r="M519" s="87">
        <v>142938</v>
      </c>
      <c r="N519" s="87">
        <v>142938</v>
      </c>
      <c r="O519" s="84"/>
      <c r="P519" s="84">
        <v>74.406082191780825</v>
      </c>
      <c r="Q519" s="84">
        <f t="shared" si="531"/>
        <v>74.406082191780825</v>
      </c>
      <c r="R519" s="84">
        <v>142863.59391780823</v>
      </c>
      <c r="S519" s="87">
        <f t="shared" si="532"/>
        <v>0</v>
      </c>
      <c r="T519" s="150">
        <v>5</v>
      </c>
      <c r="U519" s="69">
        <v>365</v>
      </c>
      <c r="V519" s="70"/>
      <c r="W519" s="71">
        <v>-112.33698630136986</v>
      </c>
      <c r="X519" s="76">
        <f t="shared" ref="X519:X531" si="534">DATE(YEAR(F519),MONTH(F519),1)</f>
        <v>44986</v>
      </c>
      <c r="AF519" s="132" t="s">
        <v>2887</v>
      </c>
      <c r="AG519" s="60">
        <f>MATCH(AF519,'Cat-4'!$A:$A,0)</f>
        <v>730</v>
      </c>
      <c r="AH519" s="60">
        <f>MATCH(X519,'Cat-4'!$1:$1,0)</f>
        <v>135</v>
      </c>
      <c r="AI519" s="60">
        <f>INDEX('Cat-4'!$1:$1048576,Working!AG519,Working!AH519)</f>
        <v>139.9</v>
      </c>
      <c r="AJ519" s="60">
        <f>MATCH($AJ$3,'Cat-4'!$1:$1,0)</f>
        <v>144</v>
      </c>
      <c r="AK519" s="60">
        <f>INDEX('Cat-4'!$1:$1048576,Working!AG519,Working!AJ519)</f>
        <v>136.19999999999999</v>
      </c>
      <c r="AL519" s="146">
        <f t="shared" ref="AL519:AL522" si="535">AK519/AI519</f>
        <v>0.97355253752680471</v>
      </c>
      <c r="AM519" s="152">
        <f t="shared" ref="AM519:AM522" si="536">AL519</f>
        <v>0.97355253752680471</v>
      </c>
      <c r="AN519" s="146">
        <f t="shared" si="533"/>
        <v>0.875</v>
      </c>
      <c r="AO519" s="169">
        <f>INDEX('EL&amp;SV'!$C$4:$G$50,MATCH(AF519,'EL&amp;SV'!$G$4:$G$50,0),MATCH(IF(P519&gt;5000000,"A",IF(N519&gt;2000000,"B",IF(N519&gt;500000,"C","D"))),'EL&amp;SV'!$C$4:$G$4,0))</f>
        <v>8</v>
      </c>
      <c r="AP519" s="171">
        <f>INDEX('EL&amp;SV'!$G$4:$K$50,MATCH(AF519,'EL&amp;SV'!$G$4:$G$50,0),MATCH(IF(N519&gt;5000000,"A",IF(N519&gt;2000000,"B",IF(N519&gt;500000,"C","D"))),'EL&amp;SV'!$G$4:$K$4,0))</f>
        <v>0.95</v>
      </c>
      <c r="AQ519" s="153">
        <f t="shared" ref="AQ519:AQ525" si="537">AM519*N519</f>
        <v>139157.65260900641</v>
      </c>
      <c r="AR519" s="153">
        <f t="shared" ref="AR519:AR525" si="538">AQ519*(AP519/AO519)*(IF(AN519&gt;AO519,AO519,AN519))</f>
        <v>14459.349841404572</v>
      </c>
      <c r="AS519" s="153">
        <f t="shared" ref="AS519:AS525" si="539">AQ519-AR519</f>
        <v>124698.30276760184</v>
      </c>
      <c r="AT519" s="60">
        <v>0.75</v>
      </c>
      <c r="AU519" s="153">
        <f t="shared" ref="AU519:AU525" si="540">AT519*AS519</f>
        <v>93523.727075701376</v>
      </c>
      <c r="AV519" s="153">
        <f t="shared" ref="AV519:AV525" si="541">IF((AQ519*(1-AP519))&gt;AU519,(AQ519*(1-AP519)),AU519)</f>
        <v>93523.727075701376</v>
      </c>
    </row>
    <row r="520" spans="1:48" x14ac:dyDescent="0.2">
      <c r="A520" s="82">
        <v>516</v>
      </c>
      <c r="B520" s="82" t="s">
        <v>1410</v>
      </c>
      <c r="C520" s="83"/>
      <c r="D520" s="84" t="s">
        <v>112</v>
      </c>
      <c r="E520" s="85" t="s">
        <v>504</v>
      </c>
      <c r="F520" s="86">
        <v>41000</v>
      </c>
      <c r="G520" s="86" t="s">
        <v>1350</v>
      </c>
      <c r="H520" s="89"/>
      <c r="I520" s="89">
        <v>0.29271780821917803</v>
      </c>
      <c r="J520" s="84"/>
      <c r="K520" s="84"/>
      <c r="L520" s="87">
        <v>142500</v>
      </c>
      <c r="M520" s="87"/>
      <c r="N520" s="87">
        <v>142500</v>
      </c>
      <c r="O520" s="84">
        <v>135375</v>
      </c>
      <c r="P520" s="84">
        <v>0</v>
      </c>
      <c r="Q520" s="84">
        <f t="shared" si="531"/>
        <v>135375</v>
      </c>
      <c r="R520" s="84">
        <v>7125</v>
      </c>
      <c r="S520" s="87">
        <f t="shared" si="532"/>
        <v>7125</v>
      </c>
      <c r="T520" s="150">
        <v>3</v>
      </c>
      <c r="U520" s="69">
        <v>365</v>
      </c>
      <c r="V520" s="70"/>
      <c r="W520" s="71">
        <v>-8.2191780821911919E-3</v>
      </c>
      <c r="X520" s="76">
        <f t="shared" si="534"/>
        <v>41000</v>
      </c>
      <c r="AF520" s="132" t="s">
        <v>2716</v>
      </c>
      <c r="AG520" s="60">
        <f>MATCH(AF520,'Cat-4'!$A:$A,0)</f>
        <v>644</v>
      </c>
      <c r="AH520" s="60">
        <f>MATCH(X520,'Cat-4'!$1:$1,0)</f>
        <v>4</v>
      </c>
      <c r="AI520" s="60">
        <f>INDEX('Cat-4'!$1:$1048576,Working!AG520,Working!AH520)</f>
        <v>95.5</v>
      </c>
      <c r="AJ520" s="60">
        <f>MATCH($AJ$3,'Cat-4'!$1:$1,0)</f>
        <v>144</v>
      </c>
      <c r="AK520" s="60">
        <f>INDEX('Cat-4'!$1:$1048576,Working!AG520,Working!AJ520)</f>
        <v>135.1</v>
      </c>
      <c r="AL520" s="146">
        <f t="shared" si="535"/>
        <v>1.4146596858638742</v>
      </c>
      <c r="AM520" s="152">
        <f t="shared" si="536"/>
        <v>1.4146596858638742</v>
      </c>
      <c r="AN520" s="146">
        <f t="shared" si="533"/>
        <v>11.872222222222222</v>
      </c>
      <c r="AO520" s="169">
        <f>INDEX('EL&amp;SV'!$C$4:$G$50,MATCH(AF520,'EL&amp;SV'!$G$4:$G$50,0),MATCH(IF(P520&gt;5000000,"A",IF(N520&gt;2000000,"B",IF(N520&gt;500000,"C","D"))),'EL&amp;SV'!$C$4:$G$4,0))</f>
        <v>5</v>
      </c>
      <c r="AP520" s="171">
        <f>INDEX('EL&amp;SV'!$G$4:$K$50,MATCH(AF520,'EL&amp;SV'!$G$4:$G$50,0),MATCH(IF(N520&gt;5000000,"A",IF(N520&gt;2000000,"B",IF(N520&gt;500000,"C","D"))),'EL&amp;SV'!$G$4:$K$4,0))</f>
        <v>1</v>
      </c>
      <c r="AQ520" s="153">
        <f t="shared" si="537"/>
        <v>201589.00523560209</v>
      </c>
      <c r="AR520" s="153">
        <f t="shared" si="538"/>
        <v>201589.00523560209</v>
      </c>
      <c r="AS520" s="153">
        <f t="shared" si="539"/>
        <v>0</v>
      </c>
      <c r="AT520" s="60">
        <v>0.75</v>
      </c>
      <c r="AU520" s="153">
        <f t="shared" si="540"/>
        <v>0</v>
      </c>
      <c r="AV520" s="153">
        <f t="shared" si="541"/>
        <v>0</v>
      </c>
    </row>
    <row r="521" spans="1:48" x14ac:dyDescent="0.2">
      <c r="A521" s="82">
        <v>517</v>
      </c>
      <c r="B521" s="82" t="s">
        <v>1410</v>
      </c>
      <c r="C521" s="83"/>
      <c r="D521" s="84" t="s">
        <v>112</v>
      </c>
      <c r="E521" s="85" t="s">
        <v>535</v>
      </c>
      <c r="F521" s="86">
        <v>41000</v>
      </c>
      <c r="G521" s="86" t="s">
        <v>1350</v>
      </c>
      <c r="H521" s="89"/>
      <c r="I521" s="89">
        <v>0.55341013698630126</v>
      </c>
      <c r="J521" s="84"/>
      <c r="K521" s="84"/>
      <c r="L521" s="87">
        <v>141960</v>
      </c>
      <c r="M521" s="87"/>
      <c r="N521" s="87">
        <v>141960</v>
      </c>
      <c r="O521" s="84">
        <v>134862</v>
      </c>
      <c r="P521" s="84">
        <v>0</v>
      </c>
      <c r="Q521" s="84">
        <f t="shared" si="531"/>
        <v>134862</v>
      </c>
      <c r="R521" s="84">
        <v>7098</v>
      </c>
      <c r="S521" s="87">
        <f t="shared" si="532"/>
        <v>7098</v>
      </c>
      <c r="T521" s="150">
        <v>3</v>
      </c>
      <c r="U521" s="69">
        <v>365</v>
      </c>
      <c r="V521" s="70"/>
      <c r="W521" s="71">
        <v>-8.2191780821911919E-3</v>
      </c>
      <c r="X521" s="76">
        <f t="shared" si="534"/>
        <v>41000</v>
      </c>
      <c r="AF521" s="132" t="s">
        <v>2718</v>
      </c>
      <c r="AG521" s="60">
        <f>MATCH(AF521,'Cat-4'!$A:$A,0)</f>
        <v>645</v>
      </c>
      <c r="AH521" s="60">
        <f>MATCH(X521,'Cat-4'!$1:$1,0)</f>
        <v>4</v>
      </c>
      <c r="AI521" s="60">
        <f>INDEX('Cat-4'!$1:$1048576,Working!AG521,Working!AH521)</f>
        <v>100.5</v>
      </c>
      <c r="AJ521" s="60">
        <f>MATCH($AJ$3,'Cat-4'!$1:$1,0)</f>
        <v>144</v>
      </c>
      <c r="AK521" s="60">
        <f>INDEX('Cat-4'!$1:$1048576,Working!AG521,Working!AJ521)</f>
        <v>115.6</v>
      </c>
      <c r="AL521" s="146">
        <f t="shared" si="535"/>
        <v>1.1502487562189054</v>
      </c>
      <c r="AM521" s="152">
        <f t="shared" si="536"/>
        <v>1.1502487562189054</v>
      </c>
      <c r="AN521" s="146">
        <f t="shared" si="533"/>
        <v>11.872222222222222</v>
      </c>
      <c r="AO521" s="169">
        <f>INDEX('EL&amp;SV'!$C$4:$G$50,MATCH(AF521,'EL&amp;SV'!$G$4:$G$50,0),MATCH(IF(P521&gt;5000000,"A",IF(N521&gt;2000000,"B",IF(N521&gt;500000,"C","D"))),'EL&amp;SV'!$C$4:$G$4,0))</f>
        <v>5</v>
      </c>
      <c r="AP521" s="171">
        <f>INDEX('EL&amp;SV'!$G$4:$K$50,MATCH(AF521,'EL&amp;SV'!$G$4:$G$50,0),MATCH(IF(N521&gt;5000000,"A",IF(N521&gt;2000000,"B",IF(N521&gt;500000,"C","D"))),'EL&amp;SV'!$G$4:$K$4,0))</f>
        <v>1</v>
      </c>
      <c r="AQ521" s="153">
        <f t="shared" si="537"/>
        <v>163289.31343283583</v>
      </c>
      <c r="AR521" s="153">
        <f t="shared" si="538"/>
        <v>163289.31343283586</v>
      </c>
      <c r="AS521" s="153">
        <f t="shared" si="539"/>
        <v>0</v>
      </c>
      <c r="AT521" s="60">
        <v>0.75</v>
      </c>
      <c r="AU521" s="153">
        <f t="shared" si="540"/>
        <v>0</v>
      </c>
      <c r="AV521" s="153">
        <f t="shared" si="541"/>
        <v>0</v>
      </c>
    </row>
    <row r="522" spans="1:48" x14ac:dyDescent="0.2">
      <c r="A522" s="82">
        <v>518</v>
      </c>
      <c r="B522" s="82" t="s">
        <v>1410</v>
      </c>
      <c r="C522" s="83"/>
      <c r="D522" s="84" t="s">
        <v>112</v>
      </c>
      <c r="E522" s="85" t="s">
        <v>1082</v>
      </c>
      <c r="F522" s="86">
        <v>43190</v>
      </c>
      <c r="G522" s="86" t="s">
        <v>29</v>
      </c>
      <c r="H522" s="89"/>
      <c r="I522" s="89">
        <v>0.19</v>
      </c>
      <c r="J522" s="84"/>
      <c r="K522" s="84"/>
      <c r="L522" s="87">
        <v>141147.67000000001</v>
      </c>
      <c r="M522" s="87"/>
      <c r="N522" s="87">
        <v>141147.67000000001</v>
      </c>
      <c r="O522" s="84">
        <v>107308.96626479454</v>
      </c>
      <c r="P522" s="84">
        <v>26818.057300000004</v>
      </c>
      <c r="Q522" s="84">
        <f t="shared" si="531"/>
        <v>134127.02356479454</v>
      </c>
      <c r="R522" s="84">
        <v>7020.6464352054754</v>
      </c>
      <c r="S522" s="87">
        <f t="shared" si="532"/>
        <v>33838.703735205476</v>
      </c>
      <c r="T522" s="150">
        <v>10</v>
      </c>
      <c r="U522" s="69">
        <v>365</v>
      </c>
      <c r="V522" s="70"/>
      <c r="W522" s="71">
        <v>-112.33698630136986</v>
      </c>
      <c r="X522" s="76">
        <f t="shared" si="534"/>
        <v>43160</v>
      </c>
      <c r="AF522" s="132" t="s">
        <v>3114</v>
      </c>
      <c r="AG522" s="60">
        <f>MATCH(AF522,'Cat-4'!$A:$A,0)</f>
        <v>844</v>
      </c>
      <c r="AH522" s="60">
        <f>MATCH(X522,'Cat-4'!$1:$1,0)</f>
        <v>75</v>
      </c>
      <c r="AI522" s="60">
        <f>INDEX('Cat-4'!$1:$1048576,Working!AG522,Working!AH522)</f>
        <v>124.6</v>
      </c>
      <c r="AJ522" s="60">
        <f>MATCH($AJ$3,'Cat-4'!$1:$1,0)</f>
        <v>144</v>
      </c>
      <c r="AK522" s="60">
        <f>INDEX('Cat-4'!$1:$1048576,Working!AG522,Working!AJ522)</f>
        <v>160.30000000000001</v>
      </c>
      <c r="AL522" s="146">
        <f t="shared" si="535"/>
        <v>1.2865168539325844</v>
      </c>
      <c r="AM522" s="152">
        <f t="shared" si="536"/>
        <v>1.2865168539325844</v>
      </c>
      <c r="AN522" s="146">
        <f t="shared" si="533"/>
        <v>5.875</v>
      </c>
      <c r="AO522" s="169">
        <f>INDEX('EL&amp;SV'!$C$4:$G$50,MATCH(AF522,'EL&amp;SV'!$G$4:$G$50,0),MATCH(IF(P522&gt;5000000,"A",IF(N522&gt;2000000,"B",IF(N522&gt;500000,"C","D"))),'EL&amp;SV'!$C$4:$G$4,0))</f>
        <v>6</v>
      </c>
      <c r="AP522" s="171">
        <f>INDEX('EL&amp;SV'!$G$4:$K$50,MATCH(AF522,'EL&amp;SV'!$G$4:$G$50,0),MATCH(IF(N522&gt;5000000,"A",IF(N522&gt;2000000,"B",IF(N522&gt;500000,"C","D"))),'EL&amp;SV'!$G$4:$K$4,0))</f>
        <v>0.95</v>
      </c>
      <c r="AQ522" s="153">
        <f t="shared" si="537"/>
        <v>181588.85634831464</v>
      </c>
      <c r="AR522" s="153">
        <f t="shared" si="538"/>
        <v>168915.46741567185</v>
      </c>
      <c r="AS522" s="153">
        <f t="shared" si="539"/>
        <v>12673.388932642789</v>
      </c>
      <c r="AT522" s="60">
        <v>0.75</v>
      </c>
      <c r="AU522" s="153">
        <f t="shared" si="540"/>
        <v>9505.0416994820916</v>
      </c>
      <c r="AV522" s="153">
        <f t="shared" si="541"/>
        <v>9505.0416994820916</v>
      </c>
    </row>
    <row r="523" spans="1:48" x14ac:dyDescent="0.2">
      <c r="A523" s="82">
        <v>519</v>
      </c>
      <c r="B523" s="82" t="s">
        <v>1410</v>
      </c>
      <c r="C523" s="83"/>
      <c r="D523" s="84" t="s">
        <v>112</v>
      </c>
      <c r="E523" s="85" t="s">
        <v>493</v>
      </c>
      <c r="F523" s="86">
        <v>39589</v>
      </c>
      <c r="G523" s="86" t="s">
        <v>1348</v>
      </c>
      <c r="H523" s="89"/>
      <c r="I523" s="89">
        <v>0</v>
      </c>
      <c r="J523" s="84"/>
      <c r="K523" s="84"/>
      <c r="L523" s="87">
        <v>141000</v>
      </c>
      <c r="M523" s="87"/>
      <c r="N523" s="87">
        <v>141000</v>
      </c>
      <c r="O523" s="84">
        <v>133950</v>
      </c>
      <c r="P523" s="84">
        <v>0</v>
      </c>
      <c r="Q523" s="84">
        <f t="shared" si="531"/>
        <v>133950</v>
      </c>
      <c r="R523" s="84">
        <v>7050</v>
      </c>
      <c r="S523" s="87">
        <f t="shared" si="532"/>
        <v>7050</v>
      </c>
      <c r="T523" s="150">
        <v>3</v>
      </c>
      <c r="U523" s="69">
        <v>365</v>
      </c>
      <c r="V523" s="70"/>
      <c r="W523" s="71">
        <v>-112.33698630136986</v>
      </c>
      <c r="X523" s="76">
        <f t="shared" si="534"/>
        <v>39569</v>
      </c>
      <c r="Y523" s="138" t="s">
        <v>4253</v>
      </c>
      <c r="Z523" s="60">
        <f>MATCH(Y523,'Cat-3'!$A:$A,0)</f>
        <v>757</v>
      </c>
      <c r="AA523" s="60">
        <f>MATCH(X523,'Cat-3'!$1:$1,0)</f>
        <v>44</v>
      </c>
      <c r="AB523" s="60">
        <f>INDEX('Cat-3'!$1:$1048576,Working!Z523,Working!AA523)</f>
        <v>94.8</v>
      </c>
      <c r="AC523" s="60">
        <f>MATCH($AC$3,'Cat-3'!$1:$1,0)</f>
        <v>90</v>
      </c>
      <c r="AD523" s="60">
        <f>INDEX('Cat-3'!$1:$1048576,Working!Z523,Working!AC523)</f>
        <v>93.3</v>
      </c>
      <c r="AE523" s="146">
        <f t="shared" ref="AE523:AE524" si="542">AD523/AB523</f>
        <v>0.98417721518987344</v>
      </c>
      <c r="AF523" s="132" t="s">
        <v>2716</v>
      </c>
      <c r="AG523" s="60">
        <f>MATCH(AF523,'Cat-4'!$A:$A,0)</f>
        <v>644</v>
      </c>
      <c r="AH523" s="60">
        <f>MATCH($AH$3,'Cat-4'!$1:$1,0)</f>
        <v>4</v>
      </c>
      <c r="AI523" s="60">
        <f>INDEX('Cat-4'!$1:$1048576,Working!AG523,Working!AH523)</f>
        <v>95.5</v>
      </c>
      <c r="AJ523" s="60">
        <f>MATCH($AJ$3,'Cat-4'!$1:$1,0)</f>
        <v>144</v>
      </c>
      <c r="AK523" s="60">
        <f>INDEX('Cat-4'!$1:$1048576,Working!AG523,Working!AJ523)</f>
        <v>135.1</v>
      </c>
      <c r="AL523" s="146">
        <f t="shared" ref="AL523:AL524" si="543">AK523/AI523</f>
        <v>1.4146596858638742</v>
      </c>
      <c r="AM523" s="146">
        <f t="shared" ref="AM523:AM524" si="544">AL523*AE523</f>
        <v>1.392275830074889</v>
      </c>
      <c r="AN523" s="146">
        <f t="shared" si="533"/>
        <v>15.733333333333333</v>
      </c>
      <c r="AO523" s="169">
        <f>INDEX('EL&amp;SV'!$C$4:$G$50,MATCH(AF523,'EL&amp;SV'!$G$4:$G$50,0),MATCH(IF(P523&gt;5000000,"A",IF(N523&gt;2000000,"B",IF(N523&gt;500000,"C","D"))),'EL&amp;SV'!$C$4:$G$4,0))</f>
        <v>5</v>
      </c>
      <c r="AP523" s="171">
        <f>INDEX('EL&amp;SV'!$G$4:$K$50,MATCH(AF523,'EL&amp;SV'!$G$4:$G$50,0),MATCH(IF(N523&gt;5000000,"A",IF(N523&gt;2000000,"B",IF(N523&gt;500000,"C","D"))),'EL&amp;SV'!$G$4:$K$4,0))</f>
        <v>1</v>
      </c>
      <c r="AQ523" s="153">
        <f t="shared" si="537"/>
        <v>196310.89204055935</v>
      </c>
      <c r="AR523" s="153">
        <f t="shared" si="538"/>
        <v>196310.89204055938</v>
      </c>
      <c r="AS523" s="153">
        <f t="shared" si="539"/>
        <v>0</v>
      </c>
      <c r="AT523" s="60">
        <v>0.75</v>
      </c>
      <c r="AU523" s="153">
        <f t="shared" si="540"/>
        <v>0</v>
      </c>
      <c r="AV523" s="153">
        <f t="shared" si="541"/>
        <v>0</v>
      </c>
    </row>
    <row r="524" spans="1:48" x14ac:dyDescent="0.2">
      <c r="A524" s="82">
        <v>520</v>
      </c>
      <c r="B524" s="82" t="s">
        <v>1410</v>
      </c>
      <c r="C524" s="83"/>
      <c r="D524" s="84" t="s">
        <v>112</v>
      </c>
      <c r="E524" s="85" t="s">
        <v>520</v>
      </c>
      <c r="F524" s="86">
        <v>40344</v>
      </c>
      <c r="G524" s="86" t="s">
        <v>1352</v>
      </c>
      <c r="H524" s="89"/>
      <c r="I524" s="89">
        <v>0.33490821917808217</v>
      </c>
      <c r="J524" s="84"/>
      <c r="K524" s="84"/>
      <c r="L524" s="87">
        <v>140000</v>
      </c>
      <c r="M524" s="87"/>
      <c r="N524" s="87">
        <v>140000</v>
      </c>
      <c r="O524" s="84">
        <v>133000</v>
      </c>
      <c r="P524" s="84">
        <v>0</v>
      </c>
      <c r="Q524" s="84">
        <f t="shared" si="531"/>
        <v>133000</v>
      </c>
      <c r="R524" s="84">
        <v>7000</v>
      </c>
      <c r="S524" s="87">
        <f t="shared" si="532"/>
        <v>7000</v>
      </c>
      <c r="T524" s="150">
        <v>3</v>
      </c>
      <c r="U524" s="69">
        <v>365</v>
      </c>
      <c r="V524" s="70"/>
      <c r="W524" s="71">
        <v>-112.33698630136986</v>
      </c>
      <c r="X524" s="76">
        <f t="shared" si="534"/>
        <v>40330</v>
      </c>
      <c r="Y524" s="138" t="s">
        <v>1374</v>
      </c>
      <c r="Z524" s="60">
        <f>MATCH(Y524,'Cat-3'!$A:$A,0)</f>
        <v>756</v>
      </c>
      <c r="AA524" s="60">
        <f>MATCH(X524,'Cat-3'!$1:$1,0)</f>
        <v>69</v>
      </c>
      <c r="AB524" s="60">
        <f>INDEX('Cat-3'!$1:$1048576,Working!Z524,Working!AA524)</f>
        <v>83.1</v>
      </c>
      <c r="AC524" s="60">
        <f>MATCH($AC$3,'Cat-3'!$1:$1,0)</f>
        <v>90</v>
      </c>
      <c r="AD524" s="60">
        <f>INDEX('Cat-3'!$1:$1048576,Working!Z524,Working!AC524)</f>
        <v>87</v>
      </c>
      <c r="AE524" s="146">
        <f t="shared" si="542"/>
        <v>1.0469314079422383</v>
      </c>
      <c r="AF524" s="132" t="s">
        <v>2718</v>
      </c>
      <c r="AG524" s="60">
        <f>MATCH(AF524,'Cat-4'!$A:$A,0)</f>
        <v>645</v>
      </c>
      <c r="AH524" s="60">
        <f>MATCH($AH$3,'Cat-4'!$1:$1,0)</f>
        <v>4</v>
      </c>
      <c r="AI524" s="60">
        <f>INDEX('Cat-4'!$1:$1048576,Working!AG524,Working!AH524)</f>
        <v>100.5</v>
      </c>
      <c r="AJ524" s="60">
        <f>MATCH($AJ$3,'Cat-4'!$1:$1,0)</f>
        <v>144</v>
      </c>
      <c r="AK524" s="60">
        <f>INDEX('Cat-4'!$1:$1048576,Working!AG524,Working!AJ524)</f>
        <v>115.6</v>
      </c>
      <c r="AL524" s="146">
        <f t="shared" si="543"/>
        <v>1.1502487562189054</v>
      </c>
      <c r="AM524" s="146">
        <f t="shared" si="544"/>
        <v>1.204231549832067</v>
      </c>
      <c r="AN524" s="146">
        <f t="shared" si="533"/>
        <v>13.666666666666666</v>
      </c>
      <c r="AO524" s="169">
        <f>INDEX('EL&amp;SV'!$C$4:$G$50,MATCH(AF524,'EL&amp;SV'!$G$4:$G$50,0),MATCH(IF(P524&gt;5000000,"A",IF(N524&gt;2000000,"B",IF(N524&gt;500000,"C","D"))),'EL&amp;SV'!$C$4:$G$4,0))</f>
        <v>5</v>
      </c>
      <c r="AP524" s="171">
        <f>INDEX('EL&amp;SV'!$G$4:$K$50,MATCH(AF524,'EL&amp;SV'!$G$4:$G$50,0),MATCH(IF(N524&gt;5000000,"A",IF(N524&gt;2000000,"B",IF(N524&gt;500000,"C","D"))),'EL&amp;SV'!$G$4:$K$4,0))</f>
        <v>1</v>
      </c>
      <c r="AQ524" s="153">
        <f t="shared" si="537"/>
        <v>168592.41697648939</v>
      </c>
      <c r="AR524" s="153">
        <f t="shared" si="538"/>
        <v>168592.41697648942</v>
      </c>
      <c r="AS524" s="153">
        <f t="shared" si="539"/>
        <v>0</v>
      </c>
      <c r="AT524" s="60">
        <v>0.75</v>
      </c>
      <c r="AU524" s="153">
        <f t="shared" si="540"/>
        <v>0</v>
      </c>
      <c r="AV524" s="153">
        <f t="shared" si="541"/>
        <v>0</v>
      </c>
    </row>
    <row r="525" spans="1:48" x14ac:dyDescent="0.2">
      <c r="A525" s="82">
        <v>521</v>
      </c>
      <c r="B525" s="82" t="s">
        <v>1410</v>
      </c>
      <c r="C525" s="83"/>
      <c r="D525" s="84" t="s">
        <v>112</v>
      </c>
      <c r="E525" s="85" t="s">
        <v>611</v>
      </c>
      <c r="F525" s="86">
        <v>41000</v>
      </c>
      <c r="G525" s="86" t="s">
        <v>1350</v>
      </c>
      <c r="H525" s="89"/>
      <c r="I525" s="89">
        <v>0.78701178082191781</v>
      </c>
      <c r="J525" s="84"/>
      <c r="K525" s="84"/>
      <c r="L525" s="87">
        <v>138500</v>
      </c>
      <c r="M525" s="87"/>
      <c r="N525" s="87">
        <v>138500</v>
      </c>
      <c r="O525" s="84">
        <v>131575</v>
      </c>
      <c r="P525" s="84">
        <v>0</v>
      </c>
      <c r="Q525" s="84">
        <f t="shared" si="531"/>
        <v>131575</v>
      </c>
      <c r="R525" s="84">
        <v>6925</v>
      </c>
      <c r="S525" s="87">
        <f t="shared" si="532"/>
        <v>6925</v>
      </c>
      <c r="T525" s="150">
        <v>3</v>
      </c>
      <c r="U525" s="69">
        <v>365</v>
      </c>
      <c r="V525" s="70"/>
      <c r="W525" s="71">
        <v>-112.33698630136986</v>
      </c>
      <c r="X525" s="76">
        <f t="shared" si="534"/>
        <v>41000</v>
      </c>
      <c r="AF525" s="132" t="s">
        <v>2722</v>
      </c>
      <c r="AG525" s="60">
        <f>MATCH(AF525,'Cat-4'!$A:$A,0)</f>
        <v>647</v>
      </c>
      <c r="AH525" s="60">
        <f>MATCH(X525,'Cat-4'!$1:$1,0)</f>
        <v>4</v>
      </c>
      <c r="AI525" s="60">
        <f>INDEX('Cat-4'!$1:$1048576,Working!AG525,Working!AH525)</f>
        <v>100.5</v>
      </c>
      <c r="AJ525" s="60">
        <f>MATCH($AJ$3,'Cat-4'!$1:$1,0)</f>
        <v>144</v>
      </c>
      <c r="AK525" s="60">
        <f>INDEX('Cat-4'!$1:$1048576,Working!AG525,Working!AJ525)</f>
        <v>94.2</v>
      </c>
      <c r="AL525" s="146">
        <f>AK525/AI525</f>
        <v>0.93731343283582091</v>
      </c>
      <c r="AM525" s="152">
        <f>AL525</f>
        <v>0.93731343283582091</v>
      </c>
      <c r="AN525" s="146">
        <f t="shared" si="533"/>
        <v>11.872222222222222</v>
      </c>
      <c r="AO525" s="169">
        <f>INDEX('EL&amp;SV'!$C$4:$G$50,MATCH(AF525,'EL&amp;SV'!$G$4:$G$50,0),MATCH(IF(P525&gt;5000000,"A",IF(N525&gt;2000000,"B",IF(N525&gt;500000,"C","D"))),'EL&amp;SV'!$C$4:$G$4,0))</f>
        <v>5</v>
      </c>
      <c r="AP525" s="171">
        <f>INDEX('EL&amp;SV'!$G$4:$K$50,MATCH(AF525,'EL&amp;SV'!$G$4:$G$50,0),MATCH(IF(N525&gt;5000000,"A",IF(N525&gt;2000000,"B",IF(N525&gt;500000,"C","D"))),'EL&amp;SV'!$G$4:$K$4,0))</f>
        <v>1</v>
      </c>
      <c r="AQ525" s="153">
        <f t="shared" si="537"/>
        <v>129817.9104477612</v>
      </c>
      <c r="AR525" s="153">
        <f t="shared" si="538"/>
        <v>129817.91044776121</v>
      </c>
      <c r="AS525" s="153">
        <f t="shared" si="539"/>
        <v>0</v>
      </c>
      <c r="AT525" s="60">
        <v>0.75</v>
      </c>
      <c r="AU525" s="153">
        <f t="shared" si="540"/>
        <v>0</v>
      </c>
      <c r="AV525" s="153">
        <f t="shared" si="541"/>
        <v>0</v>
      </c>
    </row>
    <row r="526" spans="1:48" hidden="1" x14ac:dyDescent="0.25">
      <c r="A526" s="82">
        <v>522</v>
      </c>
      <c r="B526" s="82" t="s">
        <v>1409</v>
      </c>
      <c r="C526" s="83"/>
      <c r="D526" s="84" t="s">
        <v>28</v>
      </c>
      <c r="E526" s="85" t="s">
        <v>178</v>
      </c>
      <c r="F526" s="86">
        <v>40792</v>
      </c>
      <c r="G526" s="86" t="s">
        <v>1351</v>
      </c>
      <c r="H526" s="89"/>
      <c r="I526" s="89">
        <v>0</v>
      </c>
      <c r="J526" s="84"/>
      <c r="K526" s="84"/>
      <c r="L526" s="87">
        <v>138474</v>
      </c>
      <c r="M526" s="87"/>
      <c r="N526" s="87">
        <v>138474</v>
      </c>
      <c r="O526" s="84">
        <v>0</v>
      </c>
      <c r="P526" s="84">
        <v>0</v>
      </c>
      <c r="Q526" s="84">
        <f t="shared" si="531"/>
        <v>0</v>
      </c>
      <c r="R526" s="84">
        <v>138474</v>
      </c>
      <c r="S526" s="87">
        <f t="shared" si="532"/>
        <v>138474</v>
      </c>
      <c r="T526" s="85" t="s">
        <v>1290</v>
      </c>
      <c r="U526" s="69">
        <v>365</v>
      </c>
      <c r="V526" s="70"/>
      <c r="W526" s="71">
        <v>-112.33698630136986</v>
      </c>
      <c r="X526" s="76">
        <f t="shared" si="534"/>
        <v>40787</v>
      </c>
      <c r="AN526" s="146">
        <f t="shared" si="533"/>
        <v>12.441666666666666</v>
      </c>
      <c r="AP526" s="60"/>
      <c r="AQ526" s="60"/>
      <c r="AU526" s="60"/>
      <c r="AV526" s="60"/>
    </row>
    <row r="527" spans="1:48" hidden="1" x14ac:dyDescent="0.25">
      <c r="A527" s="82">
        <v>523</v>
      </c>
      <c r="B527" s="82" t="s">
        <v>1409</v>
      </c>
      <c r="C527" s="83"/>
      <c r="D527" s="84" t="s">
        <v>28</v>
      </c>
      <c r="E527" s="85" t="s">
        <v>160</v>
      </c>
      <c r="F527" s="86">
        <v>40284</v>
      </c>
      <c r="G527" s="86" t="s">
        <v>1352</v>
      </c>
      <c r="H527" s="89"/>
      <c r="I527" s="89">
        <v>0</v>
      </c>
      <c r="J527" s="84"/>
      <c r="K527" s="84"/>
      <c r="L527" s="87">
        <v>138405</v>
      </c>
      <c r="M527" s="87"/>
      <c r="N527" s="87">
        <v>138405</v>
      </c>
      <c r="O527" s="84">
        <v>0</v>
      </c>
      <c r="P527" s="84">
        <v>0</v>
      </c>
      <c r="Q527" s="84">
        <f t="shared" si="531"/>
        <v>0</v>
      </c>
      <c r="R527" s="84">
        <v>138405</v>
      </c>
      <c r="S527" s="87">
        <f t="shared" si="532"/>
        <v>138405</v>
      </c>
      <c r="T527" s="85" t="s">
        <v>1290</v>
      </c>
      <c r="U527" s="69">
        <v>365</v>
      </c>
      <c r="V527" s="70"/>
      <c r="W527" s="71">
        <v>-112.33698630136986</v>
      </c>
      <c r="X527" s="76">
        <f t="shared" si="534"/>
        <v>40269</v>
      </c>
      <c r="AN527" s="146">
        <f t="shared" si="533"/>
        <v>13.830555555555556</v>
      </c>
      <c r="AP527" s="60"/>
      <c r="AQ527" s="60"/>
      <c r="AU527" s="60"/>
      <c r="AV527" s="60"/>
    </row>
    <row r="528" spans="1:48" hidden="1" x14ac:dyDescent="0.25">
      <c r="A528" s="82">
        <v>524</v>
      </c>
      <c r="B528" s="82" t="s">
        <v>1409</v>
      </c>
      <c r="C528" s="83"/>
      <c r="D528" s="84" t="s">
        <v>28</v>
      </c>
      <c r="E528" s="85" t="s">
        <v>152</v>
      </c>
      <c r="F528" s="86">
        <v>40456</v>
      </c>
      <c r="G528" s="86" t="s">
        <v>1352</v>
      </c>
      <c r="H528" s="89"/>
      <c r="I528" s="89">
        <v>0</v>
      </c>
      <c r="J528" s="84"/>
      <c r="K528" s="84"/>
      <c r="L528" s="87">
        <v>138172</v>
      </c>
      <c r="M528" s="87"/>
      <c r="N528" s="87">
        <v>138172</v>
      </c>
      <c r="O528" s="84">
        <v>0</v>
      </c>
      <c r="P528" s="84">
        <v>0</v>
      </c>
      <c r="Q528" s="84">
        <f t="shared" si="531"/>
        <v>0</v>
      </c>
      <c r="R528" s="84">
        <v>138172</v>
      </c>
      <c r="S528" s="87">
        <f t="shared" si="532"/>
        <v>138172</v>
      </c>
      <c r="T528" s="85" t="s">
        <v>1290</v>
      </c>
      <c r="U528" s="69">
        <v>365</v>
      </c>
      <c r="V528" s="70"/>
      <c r="W528" s="71">
        <v>-8.2191780821911919E-3</v>
      </c>
      <c r="X528" s="76">
        <f t="shared" si="534"/>
        <v>40452</v>
      </c>
      <c r="AN528" s="146">
        <f t="shared" si="533"/>
        <v>13.361111111111111</v>
      </c>
      <c r="AP528" s="60"/>
      <c r="AQ528" s="60"/>
      <c r="AU528" s="60"/>
      <c r="AV528" s="60"/>
    </row>
    <row r="529" spans="1:48" hidden="1" x14ac:dyDescent="0.25">
      <c r="A529" s="82">
        <v>525</v>
      </c>
      <c r="B529" s="82" t="s">
        <v>1409</v>
      </c>
      <c r="C529" s="83"/>
      <c r="D529" s="84" t="s">
        <v>28</v>
      </c>
      <c r="E529" s="85"/>
      <c r="F529" s="86">
        <v>40253</v>
      </c>
      <c r="G529" s="86" t="s">
        <v>1353</v>
      </c>
      <c r="H529" s="89"/>
      <c r="I529" s="89">
        <v>0</v>
      </c>
      <c r="J529" s="84"/>
      <c r="K529" s="84"/>
      <c r="L529" s="87">
        <v>138016</v>
      </c>
      <c r="M529" s="87"/>
      <c r="N529" s="87">
        <v>138016</v>
      </c>
      <c r="O529" s="84">
        <v>0</v>
      </c>
      <c r="P529" s="84">
        <v>0</v>
      </c>
      <c r="Q529" s="84">
        <f t="shared" si="531"/>
        <v>0</v>
      </c>
      <c r="R529" s="84">
        <v>138016</v>
      </c>
      <c r="S529" s="87">
        <f t="shared" si="532"/>
        <v>138016</v>
      </c>
      <c r="T529" s="85" t="s">
        <v>1290</v>
      </c>
      <c r="U529" s="69">
        <v>365</v>
      </c>
      <c r="V529" s="70"/>
      <c r="W529" s="71">
        <v>-8.2191780821911919E-3</v>
      </c>
      <c r="X529" s="76">
        <f t="shared" si="534"/>
        <v>40238</v>
      </c>
      <c r="AN529" s="146">
        <f t="shared" si="533"/>
        <v>13.91388888888889</v>
      </c>
      <c r="AP529" s="60"/>
      <c r="AQ529" s="60"/>
      <c r="AU529" s="60"/>
      <c r="AV529" s="60"/>
    </row>
    <row r="530" spans="1:48" hidden="1" x14ac:dyDescent="0.25">
      <c r="A530" s="82">
        <v>526</v>
      </c>
      <c r="B530" s="82" t="s">
        <v>1409</v>
      </c>
      <c r="C530" s="83"/>
      <c r="D530" s="84" t="s">
        <v>28</v>
      </c>
      <c r="E530" s="85"/>
      <c r="F530" s="86">
        <v>40252</v>
      </c>
      <c r="G530" s="86" t="s">
        <v>1353</v>
      </c>
      <c r="H530" s="89"/>
      <c r="I530" s="89">
        <v>0</v>
      </c>
      <c r="J530" s="84"/>
      <c r="K530" s="84"/>
      <c r="L530" s="87">
        <v>138010</v>
      </c>
      <c r="M530" s="87"/>
      <c r="N530" s="87">
        <v>138010</v>
      </c>
      <c r="O530" s="84">
        <v>0</v>
      </c>
      <c r="P530" s="84">
        <v>0</v>
      </c>
      <c r="Q530" s="84">
        <f t="shared" si="531"/>
        <v>0</v>
      </c>
      <c r="R530" s="84">
        <v>138010</v>
      </c>
      <c r="S530" s="87">
        <f t="shared" si="532"/>
        <v>138010</v>
      </c>
      <c r="T530" s="85" t="s">
        <v>1290</v>
      </c>
      <c r="U530" s="69">
        <v>365</v>
      </c>
      <c r="V530" s="70"/>
      <c r="W530" s="71">
        <v>-8.2191780821911919E-3</v>
      </c>
      <c r="X530" s="76">
        <f t="shared" si="534"/>
        <v>40238</v>
      </c>
      <c r="AN530" s="146">
        <f t="shared" si="533"/>
        <v>13.916666666666666</v>
      </c>
      <c r="AP530" s="60"/>
      <c r="AQ530" s="60"/>
      <c r="AU530" s="60"/>
      <c r="AV530" s="60"/>
    </row>
    <row r="531" spans="1:48" hidden="1" x14ac:dyDescent="0.25">
      <c r="A531" s="82">
        <v>527</v>
      </c>
      <c r="B531" s="82" t="s">
        <v>1409</v>
      </c>
      <c r="C531" s="83"/>
      <c r="D531" s="84" t="s">
        <v>28</v>
      </c>
      <c r="E531" s="85" t="s">
        <v>162</v>
      </c>
      <c r="F531" s="86">
        <v>40540</v>
      </c>
      <c r="G531" s="86" t="s">
        <v>1352</v>
      </c>
      <c r="H531" s="89"/>
      <c r="I531" s="89">
        <v>0</v>
      </c>
      <c r="J531" s="84"/>
      <c r="K531" s="84"/>
      <c r="L531" s="87">
        <v>137859</v>
      </c>
      <c r="M531" s="87"/>
      <c r="N531" s="87">
        <v>137859</v>
      </c>
      <c r="O531" s="84">
        <v>0</v>
      </c>
      <c r="P531" s="84">
        <v>0</v>
      </c>
      <c r="Q531" s="84">
        <f t="shared" si="531"/>
        <v>0</v>
      </c>
      <c r="R531" s="84">
        <v>137859</v>
      </c>
      <c r="S531" s="87">
        <f t="shared" si="532"/>
        <v>137859</v>
      </c>
      <c r="T531" s="85" t="s">
        <v>1290</v>
      </c>
      <c r="U531" s="69">
        <v>365</v>
      </c>
      <c r="V531" s="70"/>
      <c r="W531" s="71">
        <v>-8.2191780821911919E-3</v>
      </c>
      <c r="X531" s="76">
        <f t="shared" si="534"/>
        <v>40513</v>
      </c>
      <c r="AN531" s="146">
        <f t="shared" si="533"/>
        <v>13.130555555555556</v>
      </c>
      <c r="AP531" s="60"/>
      <c r="AQ531" s="60"/>
      <c r="AU531" s="60"/>
      <c r="AV531" s="60"/>
    </row>
    <row r="532" spans="1:48" x14ac:dyDescent="0.2">
      <c r="A532" s="82">
        <v>528</v>
      </c>
      <c r="B532" s="82" t="s">
        <v>1410</v>
      </c>
      <c r="C532" s="83"/>
      <c r="D532" s="84" t="s">
        <v>112</v>
      </c>
      <c r="E532" s="85" t="s">
        <v>444</v>
      </c>
      <c r="F532" s="86">
        <v>41000</v>
      </c>
      <c r="G532" s="86" t="s">
        <v>1350</v>
      </c>
      <c r="H532" s="89"/>
      <c r="I532" s="89">
        <v>0.11695743150684931</v>
      </c>
      <c r="J532" s="84"/>
      <c r="K532" s="84"/>
      <c r="L532" s="87">
        <v>137698.20000000001</v>
      </c>
      <c r="M532" s="87"/>
      <c r="N532" s="87">
        <v>137698.20000000001</v>
      </c>
      <c r="O532" s="84">
        <v>137698.20000000001</v>
      </c>
      <c r="P532" s="84">
        <v>0</v>
      </c>
      <c r="Q532" s="84">
        <f t="shared" si="531"/>
        <v>137698.20000000001</v>
      </c>
      <c r="R532" s="84">
        <v>0</v>
      </c>
      <c r="S532" s="87">
        <f t="shared" si="532"/>
        <v>0</v>
      </c>
      <c r="T532" s="150">
        <v>10</v>
      </c>
      <c r="U532" s="69">
        <v>365</v>
      </c>
      <c r="V532" s="70"/>
      <c r="W532" s="71">
        <v>-112.33698630136986</v>
      </c>
      <c r="X532" s="76">
        <f t="shared" ref="X532:X544" si="545">DATE(YEAR(F532),MONTH(F532),1)</f>
        <v>41000</v>
      </c>
      <c r="AF532" s="132" t="s">
        <v>3114</v>
      </c>
      <c r="AG532" s="60">
        <f>MATCH(AF532,'Cat-4'!$A:$A,0)</f>
        <v>844</v>
      </c>
      <c r="AH532" s="60">
        <f>MATCH(X532,'Cat-4'!$1:$1,0)</f>
        <v>4</v>
      </c>
      <c r="AI532" s="60">
        <f>INDEX('Cat-4'!$1:$1048576,Working!AG532,Working!AH532)</f>
        <v>103.9</v>
      </c>
      <c r="AJ532" s="60">
        <f>MATCH($AJ$3,'Cat-4'!$1:$1,0)</f>
        <v>144</v>
      </c>
      <c r="AK532" s="60">
        <f>INDEX('Cat-4'!$1:$1048576,Working!AG532,Working!AJ532)</f>
        <v>160.30000000000001</v>
      </c>
      <c r="AL532" s="146">
        <f t="shared" ref="AL532:AL546" si="546">AK532/AI532</f>
        <v>1.5428296438883542</v>
      </c>
      <c r="AM532" s="152">
        <f t="shared" ref="AM532:AM546" si="547">AL532</f>
        <v>1.5428296438883542</v>
      </c>
      <c r="AN532" s="146">
        <f t="shared" si="533"/>
        <v>11.872222222222222</v>
      </c>
      <c r="AO532" s="169">
        <f>INDEX('EL&amp;SV'!$C$4:$G$50,MATCH(AF532,'EL&amp;SV'!$G$4:$G$50,0),MATCH(IF(P532&gt;5000000,"A",IF(N532&gt;2000000,"B",IF(N532&gt;500000,"C","D"))),'EL&amp;SV'!$C$4:$G$4,0))</f>
        <v>6</v>
      </c>
      <c r="AP532" s="171">
        <f>INDEX('EL&amp;SV'!$G$4:$K$50,MATCH(AF532,'EL&amp;SV'!$G$4:$G$50,0),MATCH(IF(N532&gt;5000000,"A",IF(N532&gt;2000000,"B",IF(N532&gt;500000,"C","D"))),'EL&amp;SV'!$G$4:$K$4,0))</f>
        <v>0.95</v>
      </c>
      <c r="AQ532" s="153">
        <f t="shared" ref="AQ532:AQ546" si="548">AM532*N532</f>
        <v>212444.86487006739</v>
      </c>
      <c r="AR532" s="153">
        <f t="shared" ref="AR532:AR546" si="549">AQ532*(AP532/AO532)*(IF(AN532&gt;AO532,AO532,AN532))</f>
        <v>201822.62162656401</v>
      </c>
      <c r="AS532" s="153">
        <f t="shared" ref="AS532:AS546" si="550">AQ532-AR532</f>
        <v>10622.243243503384</v>
      </c>
      <c r="AT532" s="60">
        <v>0.75</v>
      </c>
      <c r="AU532" s="153">
        <f t="shared" ref="AU532:AU546" si="551">AT532*AS532</f>
        <v>7966.6824326275382</v>
      </c>
      <c r="AV532" s="153">
        <f t="shared" ref="AV532:AV546" si="552">IF((AQ532*(1-AP532))&gt;AU532,(AQ532*(1-AP532)),AU532)</f>
        <v>10622.243243503379</v>
      </c>
    </row>
    <row r="533" spans="1:48" x14ac:dyDescent="0.2">
      <c r="A533" s="82">
        <v>529</v>
      </c>
      <c r="B533" s="82" t="s">
        <v>1410</v>
      </c>
      <c r="C533" s="83"/>
      <c r="D533" s="84" t="s">
        <v>112</v>
      </c>
      <c r="E533" s="85" t="s">
        <v>1063</v>
      </c>
      <c r="F533" s="86">
        <v>42357</v>
      </c>
      <c r="G533" s="86" t="s">
        <v>25</v>
      </c>
      <c r="H533" s="89"/>
      <c r="I533" s="89">
        <v>0.31666666666666665</v>
      </c>
      <c r="J533" s="84"/>
      <c r="K533" s="84"/>
      <c r="L533" s="87">
        <v>136500</v>
      </c>
      <c r="M533" s="87"/>
      <c r="N533" s="87">
        <v>136500</v>
      </c>
      <c r="O533" s="84">
        <v>129675</v>
      </c>
      <c r="P533" s="84">
        <v>0</v>
      </c>
      <c r="Q533" s="84">
        <f t="shared" si="531"/>
        <v>129675</v>
      </c>
      <c r="R533" s="84">
        <v>6825</v>
      </c>
      <c r="S533" s="87">
        <f t="shared" si="532"/>
        <v>6825</v>
      </c>
      <c r="T533" s="150">
        <v>3</v>
      </c>
      <c r="U533" s="69">
        <v>365</v>
      </c>
      <c r="V533" s="70"/>
      <c r="W533" s="71">
        <v>-8.2191780821911919E-3</v>
      </c>
      <c r="X533" s="76">
        <f t="shared" si="545"/>
        <v>42339</v>
      </c>
      <c r="AF533" s="132" t="s">
        <v>2722</v>
      </c>
      <c r="AG533" s="60">
        <f>MATCH(AF533,'Cat-4'!$A:$A,0)</f>
        <v>647</v>
      </c>
      <c r="AH533" s="60">
        <f>MATCH(X533,'Cat-4'!$1:$1,0)</f>
        <v>48</v>
      </c>
      <c r="AI533" s="60">
        <f>INDEX('Cat-4'!$1:$1048576,Working!AG533,Working!AH533)</f>
        <v>96.8</v>
      </c>
      <c r="AJ533" s="60">
        <f>MATCH($AJ$3,'Cat-4'!$1:$1,0)</f>
        <v>144</v>
      </c>
      <c r="AK533" s="60">
        <f>INDEX('Cat-4'!$1:$1048576,Working!AG533,Working!AJ533)</f>
        <v>94.2</v>
      </c>
      <c r="AL533" s="146">
        <f t="shared" si="546"/>
        <v>0.97314049586776863</v>
      </c>
      <c r="AM533" s="152">
        <f t="shared" si="547"/>
        <v>0.97314049586776863</v>
      </c>
      <c r="AN533" s="146">
        <f t="shared" si="533"/>
        <v>8.155555555555555</v>
      </c>
      <c r="AO533" s="169">
        <f>INDEX('EL&amp;SV'!$C$4:$G$50,MATCH(AF533,'EL&amp;SV'!$G$4:$G$50,0),MATCH(IF(P533&gt;5000000,"A",IF(N533&gt;2000000,"B",IF(N533&gt;500000,"C","D"))),'EL&amp;SV'!$C$4:$G$4,0))</f>
        <v>5</v>
      </c>
      <c r="AP533" s="171">
        <f>INDEX('EL&amp;SV'!$G$4:$K$50,MATCH(AF533,'EL&amp;SV'!$G$4:$G$50,0),MATCH(IF(N533&gt;5000000,"A",IF(N533&gt;2000000,"B",IF(N533&gt;500000,"C","D"))),'EL&amp;SV'!$G$4:$K$4,0))</f>
        <v>1</v>
      </c>
      <c r="AQ533" s="153">
        <f t="shared" si="548"/>
        <v>132833.67768595042</v>
      </c>
      <c r="AR533" s="153">
        <f t="shared" si="549"/>
        <v>132833.67768595042</v>
      </c>
      <c r="AS533" s="153">
        <f t="shared" si="550"/>
        <v>0</v>
      </c>
      <c r="AT533" s="60">
        <v>0.75</v>
      </c>
      <c r="AU533" s="153">
        <f t="shared" si="551"/>
        <v>0</v>
      </c>
      <c r="AV533" s="153">
        <f t="shared" si="552"/>
        <v>0</v>
      </c>
    </row>
    <row r="534" spans="1:48" x14ac:dyDescent="0.2">
      <c r="A534" s="82">
        <v>530</v>
      </c>
      <c r="B534" s="82" t="s">
        <v>1410</v>
      </c>
      <c r="C534" s="83"/>
      <c r="D534" s="84" t="s">
        <v>112</v>
      </c>
      <c r="E534" s="85" t="s">
        <v>1063</v>
      </c>
      <c r="F534" s="86">
        <v>42422</v>
      </c>
      <c r="G534" s="86" t="s">
        <v>25</v>
      </c>
      <c r="H534" s="89"/>
      <c r="I534" s="89">
        <v>0.31666666666666665</v>
      </c>
      <c r="J534" s="84"/>
      <c r="K534" s="84"/>
      <c r="L534" s="87">
        <v>136500</v>
      </c>
      <c r="M534" s="87"/>
      <c r="N534" s="87">
        <v>136500</v>
      </c>
      <c r="O534" s="84">
        <v>134293.56164383562</v>
      </c>
      <c r="P534" s="84">
        <v>0</v>
      </c>
      <c r="Q534" s="84">
        <f t="shared" si="531"/>
        <v>134293.56164383562</v>
      </c>
      <c r="R534" s="84">
        <v>2206.4383561643772</v>
      </c>
      <c r="S534" s="87">
        <f t="shared" si="532"/>
        <v>2206.4383561643772</v>
      </c>
      <c r="T534" s="150">
        <v>3</v>
      </c>
      <c r="U534" s="69">
        <v>365</v>
      </c>
      <c r="V534" s="70"/>
      <c r="W534" s="71">
        <v>-8.2191780821911919E-3</v>
      </c>
      <c r="X534" s="76">
        <f t="shared" si="545"/>
        <v>42401</v>
      </c>
      <c r="AF534" s="132" t="s">
        <v>2722</v>
      </c>
      <c r="AG534" s="60">
        <f>MATCH(AF534,'Cat-4'!$A:$A,0)</f>
        <v>647</v>
      </c>
      <c r="AH534" s="60">
        <f>MATCH(X534,'Cat-4'!$1:$1,0)</f>
        <v>50</v>
      </c>
      <c r="AI534" s="60">
        <f>INDEX('Cat-4'!$1:$1048576,Working!AG534,Working!AH534)</f>
        <v>96.1</v>
      </c>
      <c r="AJ534" s="60">
        <f>MATCH($AJ$3,'Cat-4'!$1:$1,0)</f>
        <v>144</v>
      </c>
      <c r="AK534" s="60">
        <f>INDEX('Cat-4'!$1:$1048576,Working!AG534,Working!AJ534)</f>
        <v>94.2</v>
      </c>
      <c r="AL534" s="146">
        <f t="shared" si="546"/>
        <v>0.98022892819979202</v>
      </c>
      <c r="AM534" s="152">
        <f t="shared" si="547"/>
        <v>0.98022892819979202</v>
      </c>
      <c r="AN534" s="146">
        <f t="shared" si="533"/>
        <v>7.9805555555555552</v>
      </c>
      <c r="AO534" s="169">
        <f>INDEX('EL&amp;SV'!$C$4:$G$50,MATCH(AF534,'EL&amp;SV'!$G$4:$G$50,0),MATCH(IF(P534&gt;5000000,"A",IF(N534&gt;2000000,"B",IF(N534&gt;500000,"C","D"))),'EL&amp;SV'!$C$4:$G$4,0))</f>
        <v>5</v>
      </c>
      <c r="AP534" s="171">
        <f>INDEX('EL&amp;SV'!$G$4:$K$50,MATCH(AF534,'EL&amp;SV'!$G$4:$G$50,0),MATCH(IF(N534&gt;5000000,"A",IF(N534&gt;2000000,"B",IF(N534&gt;500000,"C","D"))),'EL&amp;SV'!$G$4:$K$4,0))</f>
        <v>1</v>
      </c>
      <c r="AQ534" s="153">
        <f t="shared" si="548"/>
        <v>133801.24869927161</v>
      </c>
      <c r="AR534" s="153">
        <f t="shared" si="549"/>
        <v>133801.24869927161</v>
      </c>
      <c r="AS534" s="153">
        <f t="shared" si="550"/>
        <v>0</v>
      </c>
      <c r="AT534" s="60">
        <v>0.75</v>
      </c>
      <c r="AU534" s="153">
        <f t="shared" si="551"/>
        <v>0</v>
      </c>
      <c r="AV534" s="153">
        <f t="shared" si="552"/>
        <v>0</v>
      </c>
    </row>
    <row r="535" spans="1:48" x14ac:dyDescent="0.2">
      <c r="A535" s="82">
        <v>531</v>
      </c>
      <c r="B535" s="82" t="s">
        <v>1410</v>
      </c>
      <c r="C535" s="83"/>
      <c r="D535" s="84" t="s">
        <v>112</v>
      </c>
      <c r="E535" s="85" t="s">
        <v>397</v>
      </c>
      <c r="F535" s="151">
        <v>42248</v>
      </c>
      <c r="G535" s="86"/>
      <c r="H535" s="89"/>
      <c r="I535" s="89">
        <v>9.5890410958904077E-2</v>
      </c>
      <c r="J535" s="84"/>
      <c r="K535" s="84"/>
      <c r="L535" s="87">
        <v>136200</v>
      </c>
      <c r="M535" s="87"/>
      <c r="N535" s="87">
        <v>136200</v>
      </c>
      <c r="O535" s="84">
        <v>136200</v>
      </c>
      <c r="P535" s="84">
        <v>0</v>
      </c>
      <c r="Q535" s="84">
        <f t="shared" si="531"/>
        <v>136200</v>
      </c>
      <c r="R535" s="84">
        <v>0</v>
      </c>
      <c r="S535" s="87">
        <f t="shared" si="532"/>
        <v>0</v>
      </c>
      <c r="T535" s="150">
        <v>10</v>
      </c>
      <c r="U535" s="69">
        <v>365</v>
      </c>
      <c r="V535" s="70"/>
      <c r="W535" s="71">
        <v>-112.33698630136986</v>
      </c>
      <c r="X535" s="76">
        <f t="shared" si="545"/>
        <v>42248</v>
      </c>
      <c r="AF535" s="132" t="s">
        <v>3114</v>
      </c>
      <c r="AG535" s="60">
        <f>MATCH(AF535,'Cat-4'!$A:$A,0)</f>
        <v>844</v>
      </c>
      <c r="AH535" s="60">
        <f>MATCH(X535,'Cat-4'!$1:$1,0)</f>
        <v>45</v>
      </c>
      <c r="AI535" s="60">
        <f>INDEX('Cat-4'!$1:$1048576,Working!AG535,Working!AH535)</f>
        <v>110.9</v>
      </c>
      <c r="AJ535" s="60">
        <f>MATCH($AJ$3,'Cat-4'!$1:$1,0)</f>
        <v>144</v>
      </c>
      <c r="AK535" s="60">
        <f>INDEX('Cat-4'!$1:$1048576,Working!AG535,Working!AJ535)</f>
        <v>160.30000000000001</v>
      </c>
      <c r="AL535" s="146">
        <f t="shared" si="546"/>
        <v>1.4454463480613164</v>
      </c>
      <c r="AM535" s="152">
        <f t="shared" si="547"/>
        <v>1.4454463480613164</v>
      </c>
      <c r="AN535" s="146">
        <f t="shared" si="533"/>
        <v>8.4555555555555557</v>
      </c>
      <c r="AO535" s="169">
        <f>INDEX('EL&amp;SV'!$C$4:$G$50,MATCH(AF535,'EL&amp;SV'!$G$4:$G$50,0),MATCH(IF(P535&gt;5000000,"A",IF(N535&gt;2000000,"B",IF(N535&gt;500000,"C","D"))),'EL&amp;SV'!$C$4:$G$4,0))</f>
        <v>6</v>
      </c>
      <c r="AP535" s="171">
        <f>INDEX('EL&amp;SV'!$G$4:$K$50,MATCH(AF535,'EL&amp;SV'!$G$4:$G$50,0),MATCH(IF(N535&gt;5000000,"A",IF(N535&gt;2000000,"B",IF(N535&gt;500000,"C","D"))),'EL&amp;SV'!$G$4:$K$4,0))</f>
        <v>0.95</v>
      </c>
      <c r="AQ535" s="153">
        <f t="shared" si="548"/>
        <v>196869.79260595131</v>
      </c>
      <c r="AR535" s="153">
        <f t="shared" si="549"/>
        <v>187026.30297565373</v>
      </c>
      <c r="AS535" s="153">
        <f t="shared" si="550"/>
        <v>9843.4896302975831</v>
      </c>
      <c r="AT535" s="60">
        <v>0.75</v>
      </c>
      <c r="AU535" s="153">
        <f t="shared" si="551"/>
        <v>7382.6172227231873</v>
      </c>
      <c r="AV535" s="153">
        <f t="shared" si="552"/>
        <v>9843.489630297574</v>
      </c>
    </row>
    <row r="536" spans="1:48" x14ac:dyDescent="0.2">
      <c r="A536" s="82">
        <v>532</v>
      </c>
      <c r="B536" s="82" t="s">
        <v>1410</v>
      </c>
      <c r="C536" s="83"/>
      <c r="D536" s="84" t="s">
        <v>112</v>
      </c>
      <c r="E536" s="85"/>
      <c r="F536" s="86">
        <v>42014</v>
      </c>
      <c r="G536" s="86" t="s">
        <v>23</v>
      </c>
      <c r="H536" s="89"/>
      <c r="I536" s="89">
        <v>9.5000000000000001E-2</v>
      </c>
      <c r="J536" s="84"/>
      <c r="K536" s="84"/>
      <c r="L536" s="87">
        <v>135801.56</v>
      </c>
      <c r="M536" s="87"/>
      <c r="N536" s="87">
        <v>135801.56</v>
      </c>
      <c r="O536" s="84">
        <v>93171.031932054771</v>
      </c>
      <c r="P536" s="84">
        <v>12901.1482</v>
      </c>
      <c r="Q536" s="84">
        <f t="shared" si="531"/>
        <v>106072.18013205477</v>
      </c>
      <c r="R536" s="84">
        <v>29729.37986794523</v>
      </c>
      <c r="S536" s="87">
        <f t="shared" si="532"/>
        <v>42630.528067945226</v>
      </c>
      <c r="T536" s="150">
        <v>10</v>
      </c>
      <c r="U536" s="69">
        <v>365</v>
      </c>
      <c r="V536" s="70"/>
      <c r="W536" s="71">
        <v>-8.2191780821911919E-3</v>
      </c>
      <c r="X536" s="76">
        <f t="shared" si="545"/>
        <v>42005</v>
      </c>
      <c r="AF536" s="132" t="s">
        <v>3114</v>
      </c>
      <c r="AG536" s="60">
        <f>MATCH(AF536,'Cat-4'!$A:$A,0)</f>
        <v>844</v>
      </c>
      <c r="AH536" s="60">
        <f>MATCH(X536,'Cat-4'!$1:$1,0)</f>
        <v>37</v>
      </c>
      <c r="AI536" s="60">
        <f>INDEX('Cat-4'!$1:$1048576,Working!AG536,Working!AH536)</f>
        <v>117.7</v>
      </c>
      <c r="AJ536" s="60">
        <f>MATCH($AJ$3,'Cat-4'!$1:$1,0)</f>
        <v>144</v>
      </c>
      <c r="AK536" s="60">
        <f>INDEX('Cat-4'!$1:$1048576,Working!AG536,Working!AJ536)</f>
        <v>160.30000000000001</v>
      </c>
      <c r="AL536" s="146">
        <f t="shared" si="546"/>
        <v>1.3619371282922685</v>
      </c>
      <c r="AM536" s="152">
        <f t="shared" si="547"/>
        <v>1.3619371282922685</v>
      </c>
      <c r="AN536" s="146">
        <f t="shared" si="533"/>
        <v>9.0972222222222214</v>
      </c>
      <c r="AO536" s="169">
        <f>INDEX('EL&amp;SV'!$C$4:$G$50,MATCH(AF536,'EL&amp;SV'!$G$4:$G$50,0),MATCH(IF(P536&gt;5000000,"A",IF(N536&gt;2000000,"B",IF(N536&gt;500000,"C","D"))),'EL&amp;SV'!$C$4:$G$4,0))</f>
        <v>6</v>
      </c>
      <c r="AP536" s="171">
        <f>INDEX('EL&amp;SV'!$G$4:$K$50,MATCH(AF536,'EL&amp;SV'!$G$4:$G$50,0),MATCH(IF(N536&gt;5000000,"A",IF(N536&gt;2000000,"B",IF(N536&gt;500000,"C","D"))),'EL&amp;SV'!$G$4:$K$4,0))</f>
        <v>0.95</v>
      </c>
      <c r="AQ536" s="153">
        <f t="shared" si="548"/>
        <v>184953.18664401019</v>
      </c>
      <c r="AR536" s="153">
        <f t="shared" si="549"/>
        <v>175705.52731180968</v>
      </c>
      <c r="AS536" s="153">
        <f t="shared" si="550"/>
        <v>9247.6593322005065</v>
      </c>
      <c r="AT536" s="60">
        <v>0.75</v>
      </c>
      <c r="AU536" s="153">
        <f t="shared" si="551"/>
        <v>6935.7444991503799</v>
      </c>
      <c r="AV536" s="153">
        <f t="shared" si="552"/>
        <v>9247.6593322005174</v>
      </c>
    </row>
    <row r="537" spans="1:48" x14ac:dyDescent="0.2">
      <c r="A537" s="82">
        <v>533</v>
      </c>
      <c r="B537" s="82" t="s">
        <v>1410</v>
      </c>
      <c r="C537" s="83"/>
      <c r="D537" s="84" t="s">
        <v>112</v>
      </c>
      <c r="E537" s="85"/>
      <c r="F537" s="86">
        <v>42014</v>
      </c>
      <c r="G537" s="86" t="s">
        <v>23</v>
      </c>
      <c r="H537" s="89"/>
      <c r="I537" s="89">
        <v>9.5000000000000001E-2</v>
      </c>
      <c r="J537" s="84"/>
      <c r="K537" s="84"/>
      <c r="L537" s="87">
        <v>135801.56</v>
      </c>
      <c r="M537" s="87"/>
      <c r="N537" s="87">
        <v>135801.56</v>
      </c>
      <c r="O537" s="84">
        <v>93171.031932054771</v>
      </c>
      <c r="P537" s="84">
        <v>12901.1482</v>
      </c>
      <c r="Q537" s="84">
        <f t="shared" si="531"/>
        <v>106072.18013205477</v>
      </c>
      <c r="R537" s="84">
        <v>29729.37986794523</v>
      </c>
      <c r="S537" s="87">
        <f t="shared" si="532"/>
        <v>42630.528067945226</v>
      </c>
      <c r="T537" s="150">
        <v>10</v>
      </c>
      <c r="U537" s="69">
        <v>365</v>
      </c>
      <c r="V537" s="70"/>
      <c r="W537" s="71">
        <v>-8.2191780821911919E-3</v>
      </c>
      <c r="X537" s="76">
        <f t="shared" si="545"/>
        <v>42005</v>
      </c>
      <c r="AF537" s="132" t="s">
        <v>3114</v>
      </c>
      <c r="AG537" s="60">
        <f>MATCH(AF537,'Cat-4'!$A:$A,0)</f>
        <v>844</v>
      </c>
      <c r="AH537" s="60">
        <f>MATCH(X537,'Cat-4'!$1:$1,0)</f>
        <v>37</v>
      </c>
      <c r="AI537" s="60">
        <f>INDEX('Cat-4'!$1:$1048576,Working!AG537,Working!AH537)</f>
        <v>117.7</v>
      </c>
      <c r="AJ537" s="60">
        <f>MATCH($AJ$3,'Cat-4'!$1:$1,0)</f>
        <v>144</v>
      </c>
      <c r="AK537" s="60">
        <f>INDEX('Cat-4'!$1:$1048576,Working!AG537,Working!AJ537)</f>
        <v>160.30000000000001</v>
      </c>
      <c r="AL537" s="146">
        <f t="shared" si="546"/>
        <v>1.3619371282922685</v>
      </c>
      <c r="AM537" s="152">
        <f t="shared" si="547"/>
        <v>1.3619371282922685</v>
      </c>
      <c r="AN537" s="146">
        <f t="shared" si="533"/>
        <v>9.0972222222222214</v>
      </c>
      <c r="AO537" s="169">
        <f>INDEX('EL&amp;SV'!$C$4:$G$50,MATCH(AF537,'EL&amp;SV'!$G$4:$G$50,0),MATCH(IF(P537&gt;5000000,"A",IF(N537&gt;2000000,"B",IF(N537&gt;500000,"C","D"))),'EL&amp;SV'!$C$4:$G$4,0))</f>
        <v>6</v>
      </c>
      <c r="AP537" s="171">
        <f>INDEX('EL&amp;SV'!$G$4:$K$50,MATCH(AF537,'EL&amp;SV'!$G$4:$G$50,0),MATCH(IF(N537&gt;5000000,"A",IF(N537&gt;2000000,"B",IF(N537&gt;500000,"C","D"))),'EL&amp;SV'!$G$4:$K$4,0))</f>
        <v>0.95</v>
      </c>
      <c r="AQ537" s="153">
        <f t="shared" si="548"/>
        <v>184953.18664401019</v>
      </c>
      <c r="AR537" s="153">
        <f t="shared" si="549"/>
        <v>175705.52731180968</v>
      </c>
      <c r="AS537" s="153">
        <f t="shared" si="550"/>
        <v>9247.6593322005065</v>
      </c>
      <c r="AT537" s="60">
        <v>0.75</v>
      </c>
      <c r="AU537" s="153">
        <f t="shared" si="551"/>
        <v>6935.7444991503799</v>
      </c>
      <c r="AV537" s="153">
        <f t="shared" si="552"/>
        <v>9247.6593322005174</v>
      </c>
    </row>
    <row r="538" spans="1:48" x14ac:dyDescent="0.2">
      <c r="A538" s="82">
        <v>534</v>
      </c>
      <c r="B538" s="82" t="s">
        <v>1410</v>
      </c>
      <c r="C538" s="83"/>
      <c r="D538" s="84" t="s">
        <v>112</v>
      </c>
      <c r="E538" s="85"/>
      <c r="F538" s="86">
        <v>42014</v>
      </c>
      <c r="G538" s="86" t="s">
        <v>23</v>
      </c>
      <c r="H538" s="89"/>
      <c r="I538" s="89">
        <v>9.5000000000000001E-2</v>
      </c>
      <c r="J538" s="84"/>
      <c r="K538" s="84"/>
      <c r="L538" s="87">
        <v>135801.56</v>
      </c>
      <c r="M538" s="87"/>
      <c r="N538" s="87">
        <v>135801.56</v>
      </c>
      <c r="O538" s="84">
        <v>93171.031932054771</v>
      </c>
      <c r="P538" s="84">
        <v>12901.1482</v>
      </c>
      <c r="Q538" s="84">
        <f t="shared" si="531"/>
        <v>106072.18013205477</v>
      </c>
      <c r="R538" s="84">
        <v>29729.37986794523</v>
      </c>
      <c r="S538" s="87">
        <f t="shared" si="532"/>
        <v>42630.528067945226</v>
      </c>
      <c r="T538" s="150">
        <v>10</v>
      </c>
      <c r="U538" s="69">
        <v>365</v>
      </c>
      <c r="V538" s="70"/>
      <c r="W538" s="71">
        <v>-112.33698630136986</v>
      </c>
      <c r="X538" s="76">
        <f t="shared" si="545"/>
        <v>42005</v>
      </c>
      <c r="AF538" s="132" t="s">
        <v>3114</v>
      </c>
      <c r="AG538" s="60">
        <f>MATCH(AF538,'Cat-4'!$A:$A,0)</f>
        <v>844</v>
      </c>
      <c r="AH538" s="60">
        <f>MATCH(X538,'Cat-4'!$1:$1,0)</f>
        <v>37</v>
      </c>
      <c r="AI538" s="60">
        <f>INDEX('Cat-4'!$1:$1048576,Working!AG538,Working!AH538)</f>
        <v>117.7</v>
      </c>
      <c r="AJ538" s="60">
        <f>MATCH($AJ$3,'Cat-4'!$1:$1,0)</f>
        <v>144</v>
      </c>
      <c r="AK538" s="60">
        <f>INDEX('Cat-4'!$1:$1048576,Working!AG538,Working!AJ538)</f>
        <v>160.30000000000001</v>
      </c>
      <c r="AL538" s="146">
        <f t="shared" si="546"/>
        <v>1.3619371282922685</v>
      </c>
      <c r="AM538" s="152">
        <f t="shared" si="547"/>
        <v>1.3619371282922685</v>
      </c>
      <c r="AN538" s="146">
        <f t="shared" si="533"/>
        <v>9.0972222222222214</v>
      </c>
      <c r="AO538" s="169">
        <f>INDEX('EL&amp;SV'!$C$4:$G$50,MATCH(AF538,'EL&amp;SV'!$G$4:$G$50,0),MATCH(IF(P538&gt;5000000,"A",IF(N538&gt;2000000,"B",IF(N538&gt;500000,"C","D"))),'EL&amp;SV'!$C$4:$G$4,0))</f>
        <v>6</v>
      </c>
      <c r="AP538" s="171">
        <f>INDEX('EL&amp;SV'!$G$4:$K$50,MATCH(AF538,'EL&amp;SV'!$G$4:$G$50,0),MATCH(IF(N538&gt;5000000,"A",IF(N538&gt;2000000,"B",IF(N538&gt;500000,"C","D"))),'EL&amp;SV'!$G$4:$K$4,0))</f>
        <v>0.95</v>
      </c>
      <c r="AQ538" s="153">
        <f t="shared" si="548"/>
        <v>184953.18664401019</v>
      </c>
      <c r="AR538" s="153">
        <f t="shared" si="549"/>
        <v>175705.52731180968</v>
      </c>
      <c r="AS538" s="153">
        <f t="shared" si="550"/>
        <v>9247.6593322005065</v>
      </c>
      <c r="AT538" s="60">
        <v>0.75</v>
      </c>
      <c r="AU538" s="153">
        <f t="shared" si="551"/>
        <v>6935.7444991503799</v>
      </c>
      <c r="AV538" s="153">
        <f t="shared" si="552"/>
        <v>9247.6593322005174</v>
      </c>
    </row>
    <row r="539" spans="1:48" x14ac:dyDescent="0.2">
      <c r="A539" s="82">
        <v>535</v>
      </c>
      <c r="B539" s="82" t="s">
        <v>1410</v>
      </c>
      <c r="C539" s="83"/>
      <c r="D539" s="84" t="s">
        <v>112</v>
      </c>
      <c r="E539" s="85" t="s">
        <v>1133</v>
      </c>
      <c r="F539" s="86">
        <v>43669</v>
      </c>
      <c r="G539" s="86" t="s">
        <v>36</v>
      </c>
      <c r="H539" s="89"/>
      <c r="I539" s="89">
        <v>6.3333333333333325E-2</v>
      </c>
      <c r="J539" s="84"/>
      <c r="K539" s="84"/>
      <c r="L539" s="87">
        <v>135700</v>
      </c>
      <c r="M539" s="87"/>
      <c r="N539" s="87">
        <v>135700</v>
      </c>
      <c r="O539" s="84">
        <v>23145.834703196342</v>
      </c>
      <c r="P539" s="84">
        <v>8594.3333333333321</v>
      </c>
      <c r="Q539" s="84">
        <f t="shared" si="531"/>
        <v>31740.168036529674</v>
      </c>
      <c r="R539" s="84">
        <v>103959.83196347032</v>
      </c>
      <c r="S539" s="87">
        <f t="shared" si="532"/>
        <v>112554.16529680367</v>
      </c>
      <c r="T539" s="150">
        <v>15</v>
      </c>
      <c r="U539" s="69">
        <v>365</v>
      </c>
      <c r="V539" s="70"/>
      <c r="W539" s="71">
        <v>-112.33698630136986</v>
      </c>
      <c r="X539" s="76">
        <f t="shared" si="545"/>
        <v>43647</v>
      </c>
      <c r="AF539" s="132" t="s">
        <v>2913</v>
      </c>
      <c r="AG539" s="60">
        <f>MATCH(AF539,'Cat-4'!$A:$A,0)</f>
        <v>743</v>
      </c>
      <c r="AH539" s="60">
        <f>MATCH(X539,'Cat-4'!$1:$1,0)</f>
        <v>91</v>
      </c>
      <c r="AI539" s="60">
        <f>INDEX('Cat-4'!$1:$1048576,Working!AG539,Working!AH539)</f>
        <v>111.3</v>
      </c>
      <c r="AJ539" s="60">
        <f>MATCH($AJ$3,'Cat-4'!$1:$1,0)</f>
        <v>144</v>
      </c>
      <c r="AK539" s="60">
        <f>INDEX('Cat-4'!$1:$1048576,Working!AG539,Working!AJ539)</f>
        <v>129.4</v>
      </c>
      <c r="AL539" s="146">
        <f t="shared" si="546"/>
        <v>1.1626235399820306</v>
      </c>
      <c r="AM539" s="152">
        <f t="shared" si="547"/>
        <v>1.1626235399820306</v>
      </c>
      <c r="AN539" s="146">
        <f t="shared" si="533"/>
        <v>4.5611111111111109</v>
      </c>
      <c r="AO539" s="169">
        <f>INDEX('EL&amp;SV'!$C$4:$G$50,MATCH(AF539,'EL&amp;SV'!$G$4:$G$50,0),MATCH(IF(P539&gt;5000000,"A",IF(N539&gt;2000000,"B",IF(N539&gt;500000,"C","D"))),'EL&amp;SV'!$C$4:$G$4,0))</f>
        <v>8</v>
      </c>
      <c r="AP539" s="171">
        <f>INDEX('EL&amp;SV'!$G$4:$K$50,MATCH(AF539,'EL&amp;SV'!$G$4:$G$50,0),MATCH(IF(N539&gt;5000000,"A",IF(N539&gt;2000000,"B",IF(N539&gt;500000,"C","D"))),'EL&amp;SV'!$G$4:$K$4,0))</f>
        <v>0.95</v>
      </c>
      <c r="AQ539" s="153">
        <f t="shared" si="548"/>
        <v>157768.01437556156</v>
      </c>
      <c r="AR539" s="153">
        <f t="shared" si="549"/>
        <v>85452.196397374457</v>
      </c>
      <c r="AS539" s="153">
        <f t="shared" si="550"/>
        <v>72315.8179781871</v>
      </c>
      <c r="AT539" s="60">
        <v>0.75</v>
      </c>
      <c r="AU539" s="153">
        <f t="shared" si="551"/>
        <v>54236.863483640322</v>
      </c>
      <c r="AV539" s="153">
        <f t="shared" si="552"/>
        <v>54236.863483640322</v>
      </c>
    </row>
    <row r="540" spans="1:48" x14ac:dyDescent="0.2">
      <c r="A540" s="82">
        <v>536</v>
      </c>
      <c r="B540" s="82" t="s">
        <v>1410</v>
      </c>
      <c r="C540" s="83"/>
      <c r="D540" s="84" t="s">
        <v>112</v>
      </c>
      <c r="E540" s="85" t="s">
        <v>1161</v>
      </c>
      <c r="F540" s="86">
        <v>43966</v>
      </c>
      <c r="G540" s="86" t="s">
        <v>37</v>
      </c>
      <c r="H540" s="89"/>
      <c r="I540" s="89">
        <v>0.19</v>
      </c>
      <c r="J540" s="84"/>
      <c r="K540" s="84"/>
      <c r="L540" s="87">
        <v>132160</v>
      </c>
      <c r="M540" s="87"/>
      <c r="N540" s="87">
        <v>132160</v>
      </c>
      <c r="O540" s="84">
        <v>47193.79287671233</v>
      </c>
      <c r="P540" s="84">
        <v>25110.400000000001</v>
      </c>
      <c r="Q540" s="84">
        <f t="shared" si="531"/>
        <v>72304.192876712332</v>
      </c>
      <c r="R540" s="84">
        <v>59855.807123287668</v>
      </c>
      <c r="S540" s="87">
        <f t="shared" si="532"/>
        <v>84966.207123287662</v>
      </c>
      <c r="T540" s="150">
        <v>5</v>
      </c>
      <c r="U540" s="69">
        <v>365</v>
      </c>
      <c r="V540" s="70"/>
      <c r="W540" s="71">
        <v>-112.33698630136986</v>
      </c>
      <c r="X540" s="76">
        <f t="shared" si="545"/>
        <v>43952</v>
      </c>
      <c r="AF540" s="132" t="s">
        <v>2716</v>
      </c>
      <c r="AG540" s="60">
        <f>MATCH(AF540,'Cat-4'!$A:$A,0)</f>
        <v>644</v>
      </c>
      <c r="AH540" s="60">
        <f>MATCH(X540,'Cat-4'!$1:$1,0)</f>
        <v>101</v>
      </c>
      <c r="AI540" s="60">
        <f>INDEX('Cat-4'!$1:$1048576,Working!AG540,Working!AH540)</f>
        <v>135</v>
      </c>
      <c r="AJ540" s="60">
        <f>MATCH($AJ$3,'Cat-4'!$1:$1,0)</f>
        <v>144</v>
      </c>
      <c r="AK540" s="60">
        <f>INDEX('Cat-4'!$1:$1048576,Working!AG540,Working!AJ540)</f>
        <v>135.1</v>
      </c>
      <c r="AL540" s="146">
        <f t="shared" si="546"/>
        <v>1.0007407407407407</v>
      </c>
      <c r="AM540" s="152">
        <f t="shared" si="547"/>
        <v>1.0007407407407407</v>
      </c>
      <c r="AN540" s="146">
        <f t="shared" si="533"/>
        <v>3.75</v>
      </c>
      <c r="AO540" s="169">
        <f>INDEX('EL&amp;SV'!$C$4:$G$50,MATCH(AF540,'EL&amp;SV'!$G$4:$G$50,0),MATCH(IF(P540&gt;5000000,"A",IF(N540&gt;2000000,"B",IF(N540&gt;500000,"C","D"))),'EL&amp;SV'!$C$4:$G$4,0))</f>
        <v>5</v>
      </c>
      <c r="AP540" s="171">
        <f>INDEX('EL&amp;SV'!$G$4:$K$50,MATCH(AF540,'EL&amp;SV'!$G$4:$G$50,0),MATCH(IF(N540&gt;5000000,"A",IF(N540&gt;2000000,"B",IF(N540&gt;500000,"C","D"))),'EL&amp;SV'!$G$4:$K$4,0))</f>
        <v>1</v>
      </c>
      <c r="AQ540" s="153">
        <f t="shared" si="548"/>
        <v>132257.8962962963</v>
      </c>
      <c r="AR540" s="153">
        <f t="shared" si="549"/>
        <v>99193.422222222231</v>
      </c>
      <c r="AS540" s="153">
        <f t="shared" si="550"/>
        <v>33064.474074074067</v>
      </c>
      <c r="AT540" s="60">
        <v>0.75</v>
      </c>
      <c r="AU540" s="153">
        <f t="shared" si="551"/>
        <v>24798.35555555555</v>
      </c>
      <c r="AV540" s="153">
        <f t="shared" si="552"/>
        <v>24798.35555555555</v>
      </c>
    </row>
    <row r="541" spans="1:48" x14ac:dyDescent="0.2">
      <c r="A541" s="82">
        <v>537</v>
      </c>
      <c r="B541" s="82" t="s">
        <v>1410</v>
      </c>
      <c r="C541" s="83"/>
      <c r="D541" s="84" t="s">
        <v>1068</v>
      </c>
      <c r="E541" s="85" t="s">
        <v>1322</v>
      </c>
      <c r="F541" s="86">
        <v>44847</v>
      </c>
      <c r="G541" s="86" t="s">
        <v>39</v>
      </c>
      <c r="H541" s="89"/>
      <c r="I541" s="89">
        <v>0.31666666666666665</v>
      </c>
      <c r="J541" s="84"/>
      <c r="K541" s="84"/>
      <c r="L541" s="87">
        <v>0</v>
      </c>
      <c r="M541" s="87">
        <v>132160</v>
      </c>
      <c r="N541" s="87">
        <v>132160</v>
      </c>
      <c r="O541" s="84"/>
      <c r="P541" s="84">
        <v>19492.091324200912</v>
      </c>
      <c r="Q541" s="84">
        <f t="shared" si="531"/>
        <v>19492.091324200912</v>
      </c>
      <c r="R541" s="84">
        <v>112667.90867579909</v>
      </c>
      <c r="S541" s="87">
        <f t="shared" si="532"/>
        <v>0</v>
      </c>
      <c r="T541" s="150">
        <v>3</v>
      </c>
      <c r="U541" s="69">
        <v>365</v>
      </c>
      <c r="V541" s="70"/>
      <c r="W541" s="71">
        <v>-8.2191780821911919E-3</v>
      </c>
      <c r="X541" s="76">
        <f t="shared" si="545"/>
        <v>44835</v>
      </c>
      <c r="AF541" s="132" t="s">
        <v>2716</v>
      </c>
      <c r="AG541" s="60">
        <f>MATCH(AF541,'Cat-4'!$A:$A,0)</f>
        <v>644</v>
      </c>
      <c r="AH541" s="60">
        <f>MATCH(X541,'Cat-4'!$1:$1,0)</f>
        <v>130</v>
      </c>
      <c r="AI541" s="60">
        <f>INDEX('Cat-4'!$1:$1048576,Working!AG541,Working!AH541)</f>
        <v>134.9</v>
      </c>
      <c r="AJ541" s="60">
        <f>MATCH($AJ$3,'Cat-4'!$1:$1,0)</f>
        <v>144</v>
      </c>
      <c r="AK541" s="60">
        <f>INDEX('Cat-4'!$1:$1048576,Working!AG541,Working!AJ541)</f>
        <v>135.1</v>
      </c>
      <c r="AL541" s="146">
        <f t="shared" si="546"/>
        <v>1.0014825796886582</v>
      </c>
      <c r="AM541" s="152">
        <f t="shared" si="547"/>
        <v>1.0014825796886582</v>
      </c>
      <c r="AN541" s="146">
        <f t="shared" si="533"/>
        <v>1.3388888888888888</v>
      </c>
      <c r="AO541" s="169">
        <f>INDEX('EL&amp;SV'!$C$4:$G$50,MATCH(AF541,'EL&amp;SV'!$G$4:$G$50,0),MATCH(IF(P541&gt;5000000,"A",IF(N541&gt;2000000,"B",IF(N541&gt;500000,"C","D"))),'EL&amp;SV'!$C$4:$G$4,0))</f>
        <v>5</v>
      </c>
      <c r="AP541" s="171">
        <f>INDEX('EL&amp;SV'!$G$4:$K$50,MATCH(AF541,'EL&amp;SV'!$G$4:$G$50,0),MATCH(IF(N541&gt;5000000,"A",IF(N541&gt;2000000,"B",IF(N541&gt;500000,"C","D"))),'EL&amp;SV'!$G$4:$K$4,0))</f>
        <v>1</v>
      </c>
      <c r="AQ541" s="153">
        <f t="shared" si="548"/>
        <v>132355.93773165307</v>
      </c>
      <c r="AR541" s="153">
        <f t="shared" si="549"/>
        <v>35441.978881475989</v>
      </c>
      <c r="AS541" s="153">
        <f t="shared" si="550"/>
        <v>96913.958850177092</v>
      </c>
      <c r="AT541" s="60">
        <v>0.75</v>
      </c>
      <c r="AU541" s="153">
        <f t="shared" si="551"/>
        <v>72685.469137632812</v>
      </c>
      <c r="AV541" s="153">
        <f t="shared" si="552"/>
        <v>72685.469137632812</v>
      </c>
    </row>
    <row r="542" spans="1:48" x14ac:dyDescent="0.2">
      <c r="A542" s="82">
        <v>538</v>
      </c>
      <c r="B542" s="82" t="s">
        <v>1410</v>
      </c>
      <c r="C542" s="83"/>
      <c r="D542" s="84" t="s">
        <v>112</v>
      </c>
      <c r="E542" s="85" t="s">
        <v>784</v>
      </c>
      <c r="F542" s="86">
        <v>41000</v>
      </c>
      <c r="G542" s="86" t="s">
        <v>1350</v>
      </c>
      <c r="H542" s="89"/>
      <c r="I542" s="89">
        <v>6.2005509497264223E-2</v>
      </c>
      <c r="J542" s="84"/>
      <c r="K542" s="84"/>
      <c r="L542" s="87">
        <v>131443.14000000001</v>
      </c>
      <c r="M542" s="87"/>
      <c r="N542" s="87">
        <v>131443.14000000001</v>
      </c>
      <c r="O542" s="84">
        <v>84119.988671898827</v>
      </c>
      <c r="P542" s="84">
        <v>8150.198865620232</v>
      </c>
      <c r="Q542" s="84">
        <f t="shared" si="531"/>
        <v>92270.187537519058</v>
      </c>
      <c r="R542" s="84">
        <v>39172.952462480956</v>
      </c>
      <c r="S542" s="87">
        <f t="shared" si="532"/>
        <v>47323.151328101187</v>
      </c>
      <c r="T542" s="150">
        <v>15</v>
      </c>
      <c r="U542" s="69">
        <v>365</v>
      </c>
      <c r="V542" s="70"/>
      <c r="W542" s="71">
        <v>-8.2191780821911919E-3</v>
      </c>
      <c r="X542" s="76">
        <f t="shared" si="545"/>
        <v>41000</v>
      </c>
      <c r="AF542" s="132" t="s">
        <v>2734</v>
      </c>
      <c r="AG542" s="60">
        <f>MATCH(AF542,'Cat-4'!$A:$A,0)</f>
        <v>653</v>
      </c>
      <c r="AH542" s="60">
        <f>MATCH(X542,'Cat-4'!$1:$1,0)</f>
        <v>4</v>
      </c>
      <c r="AI542" s="60">
        <f>INDEX('Cat-4'!$1:$1048576,Working!AG542,Working!AH542)</f>
        <v>100.8</v>
      </c>
      <c r="AJ542" s="60">
        <f>MATCH($AJ$3,'Cat-4'!$1:$1,0)</f>
        <v>144</v>
      </c>
      <c r="AK542" s="60">
        <f>INDEX('Cat-4'!$1:$1048576,Working!AG542,Working!AJ542)</f>
        <v>122.3</v>
      </c>
      <c r="AL542" s="146">
        <f t="shared" si="546"/>
        <v>1.2132936507936507</v>
      </c>
      <c r="AM542" s="152">
        <f t="shared" si="547"/>
        <v>1.2132936507936507</v>
      </c>
      <c r="AN542" s="146">
        <f t="shared" si="533"/>
        <v>11.872222222222222</v>
      </c>
      <c r="AO542" s="169">
        <f>INDEX('EL&amp;SV'!$C$4:$G$50,MATCH(AF542,'EL&amp;SV'!$G$4:$G$50,0),MATCH(IF(P542&gt;5000000,"A",IF(N542&gt;2000000,"B",IF(N542&gt;500000,"C","D"))),'EL&amp;SV'!$C$4:$G$4,0))</f>
        <v>8</v>
      </c>
      <c r="AP542" s="171">
        <f>INDEX('EL&amp;SV'!$G$4:$K$50,MATCH(AF542,'EL&amp;SV'!$G$4:$G$50,0),MATCH(IF(N542&gt;5000000,"A",IF(N542&gt;2000000,"B",IF(N542&gt;500000,"C","D"))),'EL&amp;SV'!$G$4:$K$4,0))</f>
        <v>0.9</v>
      </c>
      <c r="AQ542" s="153">
        <f t="shared" si="548"/>
        <v>159479.12720238094</v>
      </c>
      <c r="AR542" s="153">
        <f t="shared" si="549"/>
        <v>143531.21448214285</v>
      </c>
      <c r="AS542" s="153">
        <f t="shared" si="550"/>
        <v>15947.912720238091</v>
      </c>
      <c r="AT542" s="60">
        <v>0.75</v>
      </c>
      <c r="AU542" s="153">
        <f t="shared" si="551"/>
        <v>11960.934540178569</v>
      </c>
      <c r="AV542" s="153">
        <f t="shared" si="552"/>
        <v>15947.912720238091</v>
      </c>
    </row>
    <row r="543" spans="1:48" x14ac:dyDescent="0.2">
      <c r="A543" s="82">
        <v>539</v>
      </c>
      <c r="B543" s="82" t="s">
        <v>1410</v>
      </c>
      <c r="C543" s="83"/>
      <c r="D543" s="84" t="s">
        <v>112</v>
      </c>
      <c r="E543" s="85" t="s">
        <v>620</v>
      </c>
      <c r="F543" s="86">
        <v>41668</v>
      </c>
      <c r="G543" s="86" t="s">
        <v>1349</v>
      </c>
      <c r="H543" s="89"/>
      <c r="I543" s="89">
        <v>0.32594365924491775</v>
      </c>
      <c r="J543" s="84"/>
      <c r="K543" s="84"/>
      <c r="L543" s="87">
        <v>131250</v>
      </c>
      <c r="M543" s="87"/>
      <c r="N543" s="87">
        <v>131250</v>
      </c>
      <c r="O543" s="84">
        <v>124687.5</v>
      </c>
      <c r="P543" s="84">
        <v>0</v>
      </c>
      <c r="Q543" s="84">
        <f t="shared" si="531"/>
        <v>124687.5</v>
      </c>
      <c r="R543" s="84">
        <v>6562.5</v>
      </c>
      <c r="S543" s="87">
        <f t="shared" si="532"/>
        <v>6562.5</v>
      </c>
      <c r="T543" s="150">
        <v>3</v>
      </c>
      <c r="U543" s="69">
        <v>365</v>
      </c>
      <c r="V543" s="70"/>
      <c r="W543" s="71">
        <v>-112.33698630136986</v>
      </c>
      <c r="X543" s="76">
        <f t="shared" si="545"/>
        <v>41640</v>
      </c>
      <c r="AF543" s="132" t="s">
        <v>2716</v>
      </c>
      <c r="AG543" s="60">
        <f>MATCH(AF543,'Cat-4'!$A:$A,0)</f>
        <v>644</v>
      </c>
      <c r="AH543" s="60">
        <f>MATCH(X543,'Cat-4'!$1:$1,0)</f>
        <v>25</v>
      </c>
      <c r="AI543" s="60">
        <f>INDEX('Cat-4'!$1:$1048576,Working!AG543,Working!AH543)</f>
        <v>98.4</v>
      </c>
      <c r="AJ543" s="60">
        <f>MATCH($AJ$3,'Cat-4'!$1:$1,0)</f>
        <v>144</v>
      </c>
      <c r="AK543" s="60">
        <f>INDEX('Cat-4'!$1:$1048576,Working!AG543,Working!AJ543)</f>
        <v>135.1</v>
      </c>
      <c r="AL543" s="146">
        <f t="shared" si="546"/>
        <v>1.3729674796747966</v>
      </c>
      <c r="AM543" s="152">
        <f t="shared" si="547"/>
        <v>1.3729674796747966</v>
      </c>
      <c r="AN543" s="146">
        <f t="shared" si="533"/>
        <v>10.044444444444444</v>
      </c>
      <c r="AO543" s="169">
        <f>INDEX('EL&amp;SV'!$C$4:$G$50,MATCH(AF543,'EL&amp;SV'!$G$4:$G$50,0),MATCH(IF(P543&gt;5000000,"A",IF(N543&gt;2000000,"B",IF(N543&gt;500000,"C","D"))),'EL&amp;SV'!$C$4:$G$4,0))</f>
        <v>5</v>
      </c>
      <c r="AP543" s="171">
        <f>INDEX('EL&amp;SV'!$G$4:$K$50,MATCH(AF543,'EL&amp;SV'!$G$4:$G$50,0),MATCH(IF(N543&gt;5000000,"A",IF(N543&gt;2000000,"B",IF(N543&gt;500000,"C","D"))),'EL&amp;SV'!$G$4:$K$4,0))</f>
        <v>1</v>
      </c>
      <c r="AQ543" s="153">
        <f t="shared" si="548"/>
        <v>180201.98170731706</v>
      </c>
      <c r="AR543" s="153">
        <f t="shared" si="549"/>
        <v>180201.98170731706</v>
      </c>
      <c r="AS543" s="153">
        <f t="shared" si="550"/>
        <v>0</v>
      </c>
      <c r="AT543" s="60">
        <v>0.75</v>
      </c>
      <c r="AU543" s="153">
        <f t="shared" si="551"/>
        <v>0</v>
      </c>
      <c r="AV543" s="153">
        <f t="shared" si="552"/>
        <v>0</v>
      </c>
    </row>
    <row r="544" spans="1:48" x14ac:dyDescent="0.2">
      <c r="A544" s="82">
        <v>540</v>
      </c>
      <c r="B544" s="82" t="s">
        <v>1410</v>
      </c>
      <c r="C544" s="83"/>
      <c r="D544" s="84" t="s">
        <v>1068</v>
      </c>
      <c r="E544" s="85" t="s">
        <v>1217</v>
      </c>
      <c r="F544" s="86">
        <v>44985</v>
      </c>
      <c r="G544" s="86" t="s">
        <v>39</v>
      </c>
      <c r="H544" s="89"/>
      <c r="I544" s="89">
        <v>0.31666666666666665</v>
      </c>
      <c r="J544" s="84"/>
      <c r="K544" s="84"/>
      <c r="L544" s="87">
        <v>0</v>
      </c>
      <c r="M544" s="87">
        <v>130980</v>
      </c>
      <c r="N544" s="87">
        <v>130980</v>
      </c>
      <c r="O544" s="84"/>
      <c r="P544" s="84">
        <v>3636.3397260273973</v>
      </c>
      <c r="Q544" s="84">
        <f t="shared" si="531"/>
        <v>3636.3397260273973</v>
      </c>
      <c r="R544" s="84">
        <v>127343.66027397261</v>
      </c>
      <c r="S544" s="87">
        <f t="shared" si="532"/>
        <v>0</v>
      </c>
      <c r="T544" s="150">
        <v>3</v>
      </c>
      <c r="U544" s="69">
        <v>365</v>
      </c>
      <c r="V544" s="70"/>
      <c r="W544" s="71">
        <v>-112.33698630136986</v>
      </c>
      <c r="X544" s="76">
        <f t="shared" si="545"/>
        <v>44958</v>
      </c>
      <c r="AF544" s="132" t="s">
        <v>2716</v>
      </c>
      <c r="AG544" s="60">
        <f>MATCH(AF544,'Cat-4'!$A:$A,0)</f>
        <v>644</v>
      </c>
      <c r="AH544" s="60">
        <f>MATCH(X544,'Cat-4'!$1:$1,0)</f>
        <v>134</v>
      </c>
      <c r="AI544" s="60">
        <f>INDEX('Cat-4'!$1:$1048576,Working!AG544,Working!AH544)</f>
        <v>135.1</v>
      </c>
      <c r="AJ544" s="60">
        <f>MATCH($AJ$3,'Cat-4'!$1:$1,0)</f>
        <v>144</v>
      </c>
      <c r="AK544" s="60">
        <f>INDEX('Cat-4'!$1:$1048576,Working!AG544,Working!AJ544)</f>
        <v>135.1</v>
      </c>
      <c r="AL544" s="146">
        <f t="shared" si="546"/>
        <v>1</v>
      </c>
      <c r="AM544" s="152">
        <f t="shared" si="547"/>
        <v>1</v>
      </c>
      <c r="AN544" s="146">
        <f t="shared" si="533"/>
        <v>0.95833333333333337</v>
      </c>
      <c r="AO544" s="169">
        <f>INDEX('EL&amp;SV'!$C$4:$G$50,MATCH(AF544,'EL&amp;SV'!$G$4:$G$50,0),MATCH(IF(P544&gt;5000000,"A",IF(N544&gt;2000000,"B",IF(N544&gt;500000,"C","D"))),'EL&amp;SV'!$C$4:$G$4,0))</f>
        <v>5</v>
      </c>
      <c r="AP544" s="171">
        <f>INDEX('EL&amp;SV'!$G$4:$K$50,MATCH(AF544,'EL&amp;SV'!$G$4:$G$50,0),MATCH(IF(N544&gt;5000000,"A",IF(N544&gt;2000000,"B",IF(N544&gt;500000,"C","D"))),'EL&amp;SV'!$G$4:$K$4,0))</f>
        <v>1</v>
      </c>
      <c r="AQ544" s="153">
        <f t="shared" si="548"/>
        <v>130980</v>
      </c>
      <c r="AR544" s="153">
        <f t="shared" si="549"/>
        <v>25104.5</v>
      </c>
      <c r="AS544" s="153">
        <f t="shared" si="550"/>
        <v>105875.5</v>
      </c>
      <c r="AT544" s="60">
        <v>0.75</v>
      </c>
      <c r="AU544" s="153">
        <f t="shared" si="551"/>
        <v>79406.625</v>
      </c>
      <c r="AV544" s="153">
        <f t="shared" si="552"/>
        <v>79406.625</v>
      </c>
    </row>
    <row r="545" spans="1:48" x14ac:dyDescent="0.2">
      <c r="A545" s="82">
        <v>541</v>
      </c>
      <c r="B545" s="82" t="s">
        <v>1410</v>
      </c>
      <c r="C545" s="83"/>
      <c r="D545" s="84" t="s">
        <v>111</v>
      </c>
      <c r="E545" s="85" t="s">
        <v>287</v>
      </c>
      <c r="F545" s="86">
        <v>41671</v>
      </c>
      <c r="G545" s="86" t="s">
        <v>1349</v>
      </c>
      <c r="H545" s="89"/>
      <c r="I545" s="89">
        <v>2.3632129839763427E-2</v>
      </c>
      <c r="J545" s="84"/>
      <c r="K545" s="84"/>
      <c r="L545" s="87">
        <v>130525</v>
      </c>
      <c r="M545" s="87"/>
      <c r="N545" s="87">
        <v>130525</v>
      </c>
      <c r="O545" s="84">
        <v>25790.674033475487</v>
      </c>
      <c r="P545" s="84">
        <v>3084.5837473351212</v>
      </c>
      <c r="Q545" s="84">
        <f t="shared" si="531"/>
        <v>28875.257780810607</v>
      </c>
      <c r="R545" s="84">
        <v>101649.74221918939</v>
      </c>
      <c r="S545" s="87">
        <f t="shared" si="532"/>
        <v>104734.32596652451</v>
      </c>
      <c r="T545" s="150">
        <v>40</v>
      </c>
      <c r="U545" s="69">
        <v>365</v>
      </c>
      <c r="V545" s="70"/>
      <c r="W545" s="71">
        <v>-8.2191780821911919E-3</v>
      </c>
      <c r="X545" s="76">
        <f>DATE(YEAR(F545),MONTH(F545),1)</f>
        <v>41671</v>
      </c>
      <c r="AF545" s="132" t="s">
        <v>2736</v>
      </c>
      <c r="AG545" s="60">
        <f>MATCH(AF545,'Cat-4'!$A:$A,0)</f>
        <v>654</v>
      </c>
      <c r="AH545" s="60">
        <f>MATCH(X545,'Cat-4'!$1:$1,0)</f>
        <v>26</v>
      </c>
      <c r="AI545" s="60">
        <f>INDEX('Cat-4'!$1:$1048576,Working!AG545,Working!AH545)</f>
        <v>100.9</v>
      </c>
      <c r="AJ545" s="60">
        <f>MATCH($AJ$3,'Cat-4'!$1:$1,0)</f>
        <v>144</v>
      </c>
      <c r="AK545" s="60">
        <f>INDEX('Cat-4'!$1:$1048576,Working!AG545,Working!AJ545)</f>
        <v>113.8</v>
      </c>
      <c r="AL545" s="146">
        <f t="shared" si="546"/>
        <v>1.1278493557978195</v>
      </c>
      <c r="AM545" s="152">
        <f t="shared" si="547"/>
        <v>1.1278493557978195</v>
      </c>
      <c r="AN545" s="146">
        <f t="shared" si="533"/>
        <v>10.03888888888889</v>
      </c>
      <c r="AO545" s="169">
        <f>INDEX('EL&amp;SV'!$C$4:$G$50,MATCH(AF545,'EL&amp;SV'!$G$4:$G$50,0),MATCH(IF(P545&gt;5000000,"A",IF(N545&gt;2000000,"B",IF(N545&gt;500000,"C","D"))),'EL&amp;SV'!$C$4:$G$4,0))</f>
        <v>6</v>
      </c>
      <c r="AP545" s="171">
        <f>INDEX('EL&amp;SV'!$G$4:$K$50,MATCH(AF545,'EL&amp;SV'!$G$4:$G$50,0),MATCH(IF(N545&gt;5000000,"A",IF(N545&gt;2000000,"B",IF(N545&gt;500000,"C","D"))),'EL&amp;SV'!$G$4:$K$4,0))</f>
        <v>1</v>
      </c>
      <c r="AQ545" s="153">
        <f t="shared" si="548"/>
        <v>147212.53716551038</v>
      </c>
      <c r="AR545" s="153">
        <f t="shared" si="549"/>
        <v>147212.53716551038</v>
      </c>
      <c r="AS545" s="153">
        <f t="shared" si="550"/>
        <v>0</v>
      </c>
      <c r="AT545" s="60">
        <v>0.75</v>
      </c>
      <c r="AU545" s="153">
        <f t="shared" si="551"/>
        <v>0</v>
      </c>
      <c r="AV545" s="153">
        <f t="shared" si="552"/>
        <v>0</v>
      </c>
    </row>
    <row r="546" spans="1:48" x14ac:dyDescent="0.2">
      <c r="A546" s="82">
        <v>542</v>
      </c>
      <c r="B546" s="82" t="s">
        <v>1410</v>
      </c>
      <c r="C546" s="83"/>
      <c r="D546" s="84" t="s">
        <v>112</v>
      </c>
      <c r="E546" s="85"/>
      <c r="F546" s="86">
        <v>44541</v>
      </c>
      <c r="G546" s="86" t="s">
        <v>38</v>
      </c>
      <c r="H546" s="89"/>
      <c r="I546" s="89">
        <v>6.3333333333333325E-2</v>
      </c>
      <c r="J546" s="84"/>
      <c r="K546" s="84"/>
      <c r="L546" s="87">
        <v>130504.46</v>
      </c>
      <c r="M546" s="87"/>
      <c r="N546" s="87">
        <v>130504.46</v>
      </c>
      <c r="O546" s="84">
        <v>2513.5516542465753</v>
      </c>
      <c r="P546" s="84">
        <v>8265.2824666666656</v>
      </c>
      <c r="Q546" s="84">
        <f t="shared" si="531"/>
        <v>10778.834120913241</v>
      </c>
      <c r="R546" s="84">
        <v>119725.62587908676</v>
      </c>
      <c r="S546" s="87">
        <f t="shared" si="532"/>
        <v>127990.90834575343</v>
      </c>
      <c r="T546" s="150">
        <v>15</v>
      </c>
      <c r="U546" s="69">
        <v>365</v>
      </c>
      <c r="V546" s="70"/>
      <c r="W546" s="71">
        <v>-8.2191780821911919E-3</v>
      </c>
      <c r="X546" s="76">
        <f>DATE(YEAR(F546),MONTH(F546),1)</f>
        <v>44531</v>
      </c>
      <c r="AF546" s="132" t="s">
        <v>3114</v>
      </c>
      <c r="AG546" s="60">
        <f>MATCH(AF546,'Cat-4'!$A:$A,0)</f>
        <v>844</v>
      </c>
      <c r="AH546" s="60">
        <f>MATCH(X546,'Cat-4'!$1:$1,0)</f>
        <v>120</v>
      </c>
      <c r="AI546" s="60">
        <f>INDEX('Cat-4'!$1:$1048576,Working!AG546,Working!AH546)</f>
        <v>154.30000000000001</v>
      </c>
      <c r="AJ546" s="60">
        <f>MATCH($AJ$3,'Cat-4'!$1:$1,0)</f>
        <v>144</v>
      </c>
      <c r="AK546" s="60">
        <f>INDEX('Cat-4'!$1:$1048576,Working!AG546,Working!AJ546)</f>
        <v>160.30000000000001</v>
      </c>
      <c r="AL546" s="146">
        <f t="shared" si="546"/>
        <v>1.0388852883992223</v>
      </c>
      <c r="AM546" s="152">
        <f t="shared" si="547"/>
        <v>1.0388852883992223</v>
      </c>
      <c r="AN546" s="146">
        <f t="shared" si="533"/>
        <v>2.1777777777777776</v>
      </c>
      <c r="AO546" s="169">
        <f>INDEX('EL&amp;SV'!$C$4:$G$50,MATCH(AF546,'EL&amp;SV'!$G$4:$G$50,0),MATCH(IF(P546&gt;5000000,"A",IF(N546&gt;2000000,"B",IF(N546&gt;500000,"C","D"))),'EL&amp;SV'!$C$4:$G$4,0))</f>
        <v>6</v>
      </c>
      <c r="AP546" s="171">
        <f>INDEX('EL&amp;SV'!$G$4:$K$50,MATCH(AF546,'EL&amp;SV'!$G$4:$G$50,0),MATCH(IF(N546&gt;5000000,"A",IF(N546&gt;2000000,"B",IF(N546&gt;500000,"C","D"))),'EL&amp;SV'!$G$4:$K$4,0))</f>
        <v>0.95</v>
      </c>
      <c r="AQ546" s="153">
        <f t="shared" si="548"/>
        <v>135579.16356448477</v>
      </c>
      <c r="AR546" s="153">
        <f t="shared" si="549"/>
        <v>46749.704177235297</v>
      </c>
      <c r="AS546" s="153">
        <f t="shared" si="550"/>
        <v>88829.459387249473</v>
      </c>
      <c r="AT546" s="60">
        <v>0.75</v>
      </c>
      <c r="AU546" s="153">
        <f t="shared" si="551"/>
        <v>66622.094540437101</v>
      </c>
      <c r="AV546" s="153">
        <f t="shared" si="552"/>
        <v>66622.094540437101</v>
      </c>
    </row>
    <row r="547" spans="1:48" hidden="1" x14ac:dyDescent="0.25">
      <c r="A547" s="82">
        <v>543</v>
      </c>
      <c r="B547" s="82" t="s">
        <v>1409</v>
      </c>
      <c r="C547" s="83"/>
      <c r="D547" s="84" t="s">
        <v>28</v>
      </c>
      <c r="E547" s="85" t="s">
        <v>214</v>
      </c>
      <c r="F547" s="86">
        <v>40963</v>
      </c>
      <c r="G547" s="86" t="s">
        <v>1351</v>
      </c>
      <c r="H547" s="89"/>
      <c r="I547" s="89">
        <v>0</v>
      </c>
      <c r="J547" s="84"/>
      <c r="K547" s="84"/>
      <c r="L547" s="87">
        <v>129880</v>
      </c>
      <c r="M547" s="87"/>
      <c r="N547" s="87">
        <v>129880</v>
      </c>
      <c r="O547" s="84">
        <v>0</v>
      </c>
      <c r="P547" s="84">
        <v>0</v>
      </c>
      <c r="Q547" s="84">
        <f t="shared" si="531"/>
        <v>0</v>
      </c>
      <c r="R547" s="84">
        <v>129880</v>
      </c>
      <c r="S547" s="87">
        <f t="shared" si="532"/>
        <v>129880</v>
      </c>
      <c r="T547" s="85" t="s">
        <v>1290</v>
      </c>
      <c r="U547" s="69">
        <v>365</v>
      </c>
      <c r="V547" s="70"/>
      <c r="W547" s="71">
        <v>-8.2191780821911919E-3</v>
      </c>
      <c r="X547" s="76">
        <f>DATE(YEAR(F547),MONTH(F547),1)</f>
        <v>40940</v>
      </c>
      <c r="AN547" s="146">
        <f t="shared" si="533"/>
        <v>11.975</v>
      </c>
      <c r="AP547" s="60"/>
      <c r="AQ547" s="60"/>
      <c r="AU547" s="60"/>
      <c r="AV547" s="60"/>
    </row>
    <row r="548" spans="1:48" x14ac:dyDescent="0.2">
      <c r="A548" s="82">
        <v>544</v>
      </c>
      <c r="B548" s="82" t="s">
        <v>1410</v>
      </c>
      <c r="C548" s="83"/>
      <c r="D548" s="84" t="s">
        <v>112</v>
      </c>
      <c r="E548" s="85" t="s">
        <v>1190</v>
      </c>
      <c r="F548" s="86">
        <v>44095</v>
      </c>
      <c r="G548" s="86" t="s">
        <v>37</v>
      </c>
      <c r="H548" s="89"/>
      <c r="I548" s="89">
        <v>0.2</v>
      </c>
      <c r="J548" s="84"/>
      <c r="K548" s="84"/>
      <c r="L548" s="87">
        <v>129800</v>
      </c>
      <c r="M548" s="87"/>
      <c r="N548" s="87">
        <v>129800</v>
      </c>
      <c r="O548" s="84">
        <v>39615.67123287671</v>
      </c>
      <c r="P548" s="84">
        <v>25960</v>
      </c>
      <c r="Q548" s="84">
        <f t="shared" si="531"/>
        <v>65575.671232876717</v>
      </c>
      <c r="R548" s="84">
        <v>64224.328767123283</v>
      </c>
      <c r="S548" s="87">
        <f t="shared" si="532"/>
        <v>90184.328767123283</v>
      </c>
      <c r="T548" s="150">
        <v>5</v>
      </c>
      <c r="U548" s="69">
        <v>365</v>
      </c>
      <c r="V548" s="70"/>
      <c r="W548" s="71">
        <v>-8.2191780821911919E-3</v>
      </c>
      <c r="X548" s="76">
        <f t="shared" ref="X548:X551" si="553">DATE(YEAR(F548),MONTH(F548),1)</f>
        <v>44075</v>
      </c>
      <c r="AF548" s="132" t="s">
        <v>2722</v>
      </c>
      <c r="AG548" s="60">
        <f>MATCH(AF548,'Cat-4'!$A:$A,0)</f>
        <v>647</v>
      </c>
      <c r="AH548" s="60">
        <f>MATCH(X548,'Cat-4'!$1:$1,0)</f>
        <v>105</v>
      </c>
      <c r="AI548" s="60">
        <f>INDEX('Cat-4'!$1:$1048576,Working!AG548,Working!AH548)</f>
        <v>94.5</v>
      </c>
      <c r="AJ548" s="60">
        <f>MATCH($AJ$3,'Cat-4'!$1:$1,0)</f>
        <v>144</v>
      </c>
      <c r="AK548" s="60">
        <f>INDEX('Cat-4'!$1:$1048576,Working!AG548,Working!AJ548)</f>
        <v>94.2</v>
      </c>
      <c r="AL548" s="146">
        <f t="shared" ref="AL548:AL549" si="554">AK548/AI548</f>
        <v>0.99682539682539684</v>
      </c>
      <c r="AM548" s="152">
        <f t="shared" ref="AM548:AM549" si="555">AL548</f>
        <v>0.99682539682539684</v>
      </c>
      <c r="AN548" s="146">
        <f t="shared" si="533"/>
        <v>3.4</v>
      </c>
      <c r="AO548" s="169">
        <f>INDEX('EL&amp;SV'!$C$4:$G$50,MATCH(AF548,'EL&amp;SV'!$G$4:$G$50,0),MATCH(IF(P548&gt;5000000,"A",IF(N548&gt;2000000,"B",IF(N548&gt;500000,"C","D"))),'EL&amp;SV'!$C$4:$G$4,0))</f>
        <v>5</v>
      </c>
      <c r="AP548" s="171">
        <f>INDEX('EL&amp;SV'!$G$4:$K$50,MATCH(AF548,'EL&amp;SV'!$G$4:$G$50,0),MATCH(IF(N548&gt;5000000,"A",IF(N548&gt;2000000,"B",IF(N548&gt;500000,"C","D"))),'EL&amp;SV'!$G$4:$K$4,0))</f>
        <v>1</v>
      </c>
      <c r="AQ548" s="153">
        <f t="shared" ref="AQ548:AQ549" si="556">AM548*N548</f>
        <v>129387.93650793651</v>
      </c>
      <c r="AR548" s="153">
        <f t="shared" ref="AR548:AR549" si="557">AQ548*(AP548/AO548)*(IF(AN548&gt;AO548,AO548,AN548))</f>
        <v>87983.796825396828</v>
      </c>
      <c r="AS548" s="153">
        <f t="shared" ref="AS548:AS549" si="558">AQ548-AR548</f>
        <v>41404.139682539681</v>
      </c>
      <c r="AT548" s="60">
        <v>0.75</v>
      </c>
      <c r="AU548" s="153">
        <f t="shared" ref="AU548:AU549" si="559">AT548*AS548</f>
        <v>31053.10476190476</v>
      </c>
      <c r="AV548" s="153">
        <f t="shared" ref="AV548:AV549" si="560">IF((AQ548*(1-AP548))&gt;AU548,(AQ548*(1-AP548)),AU548)</f>
        <v>31053.10476190476</v>
      </c>
    </row>
    <row r="549" spans="1:48" x14ac:dyDescent="0.2">
      <c r="A549" s="82">
        <v>545</v>
      </c>
      <c r="B549" s="82" t="s">
        <v>1410</v>
      </c>
      <c r="C549" s="83"/>
      <c r="D549" s="84" t="s">
        <v>112</v>
      </c>
      <c r="E549" s="85" t="s">
        <v>383</v>
      </c>
      <c r="F549" s="86">
        <v>41000</v>
      </c>
      <c r="G549" s="86" t="s">
        <v>1350</v>
      </c>
      <c r="H549" s="89"/>
      <c r="I549" s="89">
        <v>9.9051335616438363E-2</v>
      </c>
      <c r="J549" s="84"/>
      <c r="K549" s="84"/>
      <c r="L549" s="87">
        <v>129600.13</v>
      </c>
      <c r="M549" s="87"/>
      <c r="N549" s="87">
        <v>129600.13</v>
      </c>
      <c r="O549" s="84">
        <v>129600.13000000002</v>
      </c>
      <c r="P549" s="84">
        <v>0</v>
      </c>
      <c r="Q549" s="84">
        <f t="shared" si="531"/>
        <v>129600.13000000002</v>
      </c>
      <c r="R549" s="84">
        <v>0</v>
      </c>
      <c r="S549" s="87">
        <f t="shared" si="532"/>
        <v>0</v>
      </c>
      <c r="T549" s="150">
        <v>10</v>
      </c>
      <c r="U549" s="69">
        <v>365</v>
      </c>
      <c r="V549" s="70"/>
      <c r="W549" s="71">
        <v>-112.33698630136986</v>
      </c>
      <c r="X549" s="76">
        <f t="shared" si="553"/>
        <v>41000</v>
      </c>
      <c r="AF549" s="132" t="s">
        <v>2716</v>
      </c>
      <c r="AG549" s="60">
        <f>MATCH(AF549,'Cat-4'!$A:$A,0)</f>
        <v>644</v>
      </c>
      <c r="AH549" s="60">
        <f>MATCH(X549,'Cat-4'!$1:$1,0)</f>
        <v>4</v>
      </c>
      <c r="AI549" s="60">
        <f>INDEX('Cat-4'!$1:$1048576,Working!AG549,Working!AH549)</f>
        <v>95.5</v>
      </c>
      <c r="AJ549" s="60">
        <f>MATCH($AJ$3,'Cat-4'!$1:$1,0)</f>
        <v>144</v>
      </c>
      <c r="AK549" s="60">
        <f>INDEX('Cat-4'!$1:$1048576,Working!AG549,Working!AJ549)</f>
        <v>135.1</v>
      </c>
      <c r="AL549" s="146">
        <f t="shared" si="554"/>
        <v>1.4146596858638742</v>
      </c>
      <c r="AM549" s="152">
        <f t="shared" si="555"/>
        <v>1.4146596858638742</v>
      </c>
      <c r="AN549" s="146">
        <f t="shared" si="533"/>
        <v>11.872222222222222</v>
      </c>
      <c r="AO549" s="169">
        <f>INDEX('EL&amp;SV'!$C$4:$G$50,MATCH(AF549,'EL&amp;SV'!$G$4:$G$50,0),MATCH(IF(P549&gt;5000000,"A",IF(N549&gt;2000000,"B",IF(N549&gt;500000,"C","D"))),'EL&amp;SV'!$C$4:$G$4,0))</f>
        <v>5</v>
      </c>
      <c r="AP549" s="171">
        <f>INDEX('EL&amp;SV'!$G$4:$K$50,MATCH(AF549,'EL&amp;SV'!$G$4:$G$50,0),MATCH(IF(N549&gt;5000000,"A",IF(N549&gt;2000000,"B",IF(N549&gt;500000,"C","D"))),'EL&amp;SV'!$G$4:$K$4,0))</f>
        <v>1</v>
      </c>
      <c r="AQ549" s="153">
        <f t="shared" si="556"/>
        <v>183340.07919371728</v>
      </c>
      <c r="AR549" s="153">
        <f t="shared" si="557"/>
        <v>183340.07919371728</v>
      </c>
      <c r="AS549" s="153">
        <f t="shared" si="558"/>
        <v>0</v>
      </c>
      <c r="AT549" s="60">
        <v>0.75</v>
      </c>
      <c r="AU549" s="153">
        <f t="shared" si="559"/>
        <v>0</v>
      </c>
      <c r="AV549" s="153">
        <f t="shared" si="560"/>
        <v>0</v>
      </c>
    </row>
    <row r="550" spans="1:48" hidden="1" x14ac:dyDescent="0.25">
      <c r="A550" s="82">
        <v>546</v>
      </c>
      <c r="B550" s="82" t="s">
        <v>1409</v>
      </c>
      <c r="C550" s="83"/>
      <c r="D550" s="84" t="s">
        <v>28</v>
      </c>
      <c r="E550" s="85" t="s">
        <v>233</v>
      </c>
      <c r="F550" s="86">
        <v>40871</v>
      </c>
      <c r="G550" s="86" t="s">
        <v>1351</v>
      </c>
      <c r="H550" s="89"/>
      <c r="I550" s="89">
        <v>0</v>
      </c>
      <c r="J550" s="84"/>
      <c r="K550" s="84"/>
      <c r="L550" s="87">
        <v>129020</v>
      </c>
      <c r="M550" s="87"/>
      <c r="N550" s="87">
        <v>129020</v>
      </c>
      <c r="O550" s="84">
        <v>0</v>
      </c>
      <c r="P550" s="84">
        <v>0</v>
      </c>
      <c r="Q550" s="84">
        <f t="shared" si="531"/>
        <v>0</v>
      </c>
      <c r="R550" s="84">
        <v>129020</v>
      </c>
      <c r="S550" s="87">
        <f t="shared" si="532"/>
        <v>129020</v>
      </c>
      <c r="T550" s="85" t="s">
        <v>1290</v>
      </c>
      <c r="U550" s="69">
        <v>365</v>
      </c>
      <c r="V550" s="70"/>
      <c r="W550" s="71">
        <v>-8.2191780821911919E-3</v>
      </c>
      <c r="X550" s="76">
        <f t="shared" si="553"/>
        <v>40848</v>
      </c>
      <c r="AN550" s="146">
        <f t="shared" si="533"/>
        <v>12.225</v>
      </c>
      <c r="AP550" s="60"/>
      <c r="AQ550" s="60"/>
      <c r="AU550" s="60"/>
      <c r="AV550" s="60"/>
    </row>
    <row r="551" spans="1:48" hidden="1" x14ac:dyDescent="0.25">
      <c r="A551" s="82">
        <v>547</v>
      </c>
      <c r="B551" s="82" t="s">
        <v>1409</v>
      </c>
      <c r="C551" s="83"/>
      <c r="D551" s="84" t="s">
        <v>109</v>
      </c>
      <c r="E551" s="85" t="s">
        <v>121</v>
      </c>
      <c r="F551" s="86">
        <v>41642</v>
      </c>
      <c r="G551" s="86" t="s">
        <v>1349</v>
      </c>
      <c r="H551" s="89"/>
      <c r="I551" s="89">
        <v>1.1111111111111112E-2</v>
      </c>
      <c r="J551" s="84"/>
      <c r="K551" s="84"/>
      <c r="L551" s="87">
        <v>128696</v>
      </c>
      <c r="M551" s="87"/>
      <c r="N551" s="87">
        <v>128696</v>
      </c>
      <c r="O551" s="84">
        <v>11784.400852359209</v>
      </c>
      <c r="P551" s="84">
        <v>1429.9555555555555</v>
      </c>
      <c r="Q551" s="84">
        <f t="shared" si="531"/>
        <v>13214.356407914765</v>
      </c>
      <c r="R551" s="84">
        <v>115481.64359208524</v>
      </c>
      <c r="S551" s="87">
        <f t="shared" si="532"/>
        <v>116911.59914764079</v>
      </c>
      <c r="T551" s="85">
        <v>90</v>
      </c>
      <c r="U551" s="69">
        <v>365</v>
      </c>
      <c r="V551" s="70"/>
      <c r="W551" s="71">
        <v>-8.2191780821911919E-3</v>
      </c>
      <c r="X551" s="76">
        <f t="shared" si="553"/>
        <v>41640</v>
      </c>
      <c r="AN551" s="146">
        <f t="shared" si="533"/>
        <v>10.116666666666667</v>
      </c>
      <c r="AP551" s="60"/>
      <c r="AQ551" s="60"/>
      <c r="AU551" s="60"/>
      <c r="AV551" s="60"/>
    </row>
    <row r="552" spans="1:48" x14ac:dyDescent="0.2">
      <c r="A552" s="82">
        <v>548</v>
      </c>
      <c r="B552" s="82" t="s">
        <v>1410</v>
      </c>
      <c r="C552" s="83"/>
      <c r="D552" s="84" t="s">
        <v>112</v>
      </c>
      <c r="E552" s="85" t="s">
        <v>367</v>
      </c>
      <c r="F552" s="86">
        <v>44286</v>
      </c>
      <c r="G552" s="86" t="s">
        <v>37</v>
      </c>
      <c r="H552" s="89"/>
      <c r="I552" s="89">
        <v>9.5000000000000001E-2</v>
      </c>
      <c r="J552" s="84"/>
      <c r="K552" s="84"/>
      <c r="L552" s="87">
        <v>128081.05</v>
      </c>
      <c r="M552" s="87"/>
      <c r="N552" s="87">
        <v>128081.05</v>
      </c>
      <c r="O552" s="84">
        <v>12201.03591369863</v>
      </c>
      <c r="P552" s="84">
        <v>12167.69975</v>
      </c>
      <c r="Q552" s="84">
        <f t="shared" si="531"/>
        <v>24368.73566369863</v>
      </c>
      <c r="R552" s="84">
        <v>103712.31433630138</v>
      </c>
      <c r="S552" s="87">
        <f t="shared" si="532"/>
        <v>115880.01408630138</v>
      </c>
      <c r="T552" s="150">
        <v>10</v>
      </c>
      <c r="U552" s="69">
        <v>365</v>
      </c>
      <c r="V552" s="70"/>
      <c r="W552" s="71">
        <v>-112.33698630136986</v>
      </c>
      <c r="X552" s="76">
        <f t="shared" ref="X552:X579" si="561">DATE(YEAR(F552),MONTH(F552),1)</f>
        <v>44256</v>
      </c>
      <c r="AF552" s="132" t="s">
        <v>3114</v>
      </c>
      <c r="AG552" s="60">
        <f>MATCH(AF552,'Cat-4'!$A:$A,0)</f>
        <v>844</v>
      </c>
      <c r="AH552" s="60">
        <f>MATCH(X552,'Cat-4'!$1:$1,0)</f>
        <v>111</v>
      </c>
      <c r="AI552" s="60">
        <f>INDEX('Cat-4'!$1:$1048576,Working!AG552,Working!AH552)</f>
        <v>143.19999999999999</v>
      </c>
      <c r="AJ552" s="60">
        <f>MATCH($AJ$3,'Cat-4'!$1:$1,0)</f>
        <v>144</v>
      </c>
      <c r="AK552" s="60">
        <f>INDEX('Cat-4'!$1:$1048576,Working!AG552,Working!AJ552)</f>
        <v>160.30000000000001</v>
      </c>
      <c r="AL552" s="146">
        <f t="shared" ref="AL552:AL557" si="562">AK552/AI552</f>
        <v>1.1194134078212292</v>
      </c>
      <c r="AM552" s="152">
        <f t="shared" ref="AM552:AM557" si="563">AL552</f>
        <v>1.1194134078212292</v>
      </c>
      <c r="AN552" s="146">
        <f t="shared" si="533"/>
        <v>2.875</v>
      </c>
      <c r="AO552" s="169">
        <f>INDEX('EL&amp;SV'!$C$4:$G$50,MATCH(AF552,'EL&amp;SV'!$G$4:$G$50,0),MATCH(IF(P552&gt;5000000,"A",IF(N552&gt;2000000,"B",IF(N552&gt;500000,"C","D"))),'EL&amp;SV'!$C$4:$G$4,0))</f>
        <v>6</v>
      </c>
      <c r="AP552" s="171">
        <f>INDEX('EL&amp;SV'!$G$4:$K$50,MATCH(AF552,'EL&amp;SV'!$G$4:$G$50,0),MATCH(IF(N552&gt;5000000,"A",IF(N552&gt;2000000,"B",IF(N552&gt;500000,"C","D"))),'EL&amp;SV'!$G$4:$K$4,0))</f>
        <v>0.95</v>
      </c>
      <c r="AQ552" s="153">
        <f t="shared" ref="AQ552:AQ579" si="564">AM552*N552</f>
        <v>143375.64465782125</v>
      </c>
      <c r="AR552" s="153">
        <f t="shared" ref="AR552:AR579" si="565">AQ552*(AP552/AO552)*(IF(AN552&gt;AO552,AO552,AN552))</f>
        <v>65265.788245279051</v>
      </c>
      <c r="AS552" s="153">
        <f t="shared" ref="AS552:AS579" si="566">AQ552-AR552</f>
        <v>78109.856412542198</v>
      </c>
      <c r="AT552" s="60">
        <v>0.75</v>
      </c>
      <c r="AU552" s="153">
        <f t="shared" ref="AU552:AU579" si="567">AT552*AS552</f>
        <v>58582.392309406649</v>
      </c>
      <c r="AV552" s="153">
        <f t="shared" ref="AV552:AV579" si="568">IF((AQ552*(1-AP552))&gt;AU552,(AQ552*(1-AP552)),AU552)</f>
        <v>58582.392309406649</v>
      </c>
    </row>
    <row r="553" spans="1:48" x14ac:dyDescent="0.2">
      <c r="A553" s="82">
        <v>549</v>
      </c>
      <c r="B553" s="82" t="s">
        <v>1410</v>
      </c>
      <c r="C553" s="83"/>
      <c r="D553" s="84" t="s">
        <v>112</v>
      </c>
      <c r="E553" s="85" t="s">
        <v>1073</v>
      </c>
      <c r="F553" s="86">
        <v>43039</v>
      </c>
      <c r="G553" s="86" t="s">
        <v>29</v>
      </c>
      <c r="H553" s="89"/>
      <c r="I553" s="89">
        <v>0.31666666666666665</v>
      </c>
      <c r="J553" s="84"/>
      <c r="K553" s="84"/>
      <c r="L553" s="87">
        <v>127938</v>
      </c>
      <c r="M553" s="87"/>
      <c r="N553" s="87">
        <v>127938</v>
      </c>
      <c r="O553" s="84">
        <v>121541.1</v>
      </c>
      <c r="P553" s="84">
        <v>0</v>
      </c>
      <c r="Q553" s="84">
        <f t="shared" si="531"/>
        <v>121541.1</v>
      </c>
      <c r="R553" s="84">
        <v>6396.8999999999942</v>
      </c>
      <c r="S553" s="87">
        <f t="shared" si="532"/>
        <v>6396.8999999999942</v>
      </c>
      <c r="T553" s="150">
        <v>3</v>
      </c>
      <c r="U553" s="69">
        <v>365</v>
      </c>
      <c r="V553" s="70"/>
      <c r="W553" s="71">
        <v>-112.33698630136986</v>
      </c>
      <c r="X553" s="76">
        <f t="shared" si="561"/>
        <v>43009</v>
      </c>
      <c r="AF553" s="132" t="s">
        <v>2720</v>
      </c>
      <c r="AG553" s="60">
        <f>MATCH(AF553,'Cat-4'!$A:$A,0)</f>
        <v>646</v>
      </c>
      <c r="AH553" s="60">
        <f>MATCH(X553,'Cat-4'!$1:$1,0)</f>
        <v>70</v>
      </c>
      <c r="AI553" s="60">
        <f>INDEX('Cat-4'!$1:$1048576,Working!AG553,Working!AH553)</f>
        <v>140.4</v>
      </c>
      <c r="AJ553" s="60">
        <f>MATCH($AJ$3,'Cat-4'!$1:$1,0)</f>
        <v>144</v>
      </c>
      <c r="AK553" s="60">
        <f>INDEX('Cat-4'!$1:$1048576,Working!AG553,Working!AJ553)</f>
        <v>154.1</v>
      </c>
      <c r="AL553" s="146">
        <f t="shared" si="562"/>
        <v>1.0975783475783476</v>
      </c>
      <c r="AM553" s="152">
        <f t="shared" si="563"/>
        <v>1.0975783475783476</v>
      </c>
      <c r="AN553" s="146">
        <f t="shared" si="533"/>
        <v>6.291666666666667</v>
      </c>
      <c r="AO553" s="169">
        <f>INDEX('EL&amp;SV'!$C$4:$G$50,MATCH(AF553,'EL&amp;SV'!$G$4:$G$50,0),MATCH(IF(P553&gt;5000000,"A",IF(N553&gt;2000000,"B",IF(N553&gt;500000,"C","D"))),'EL&amp;SV'!$C$4:$G$4,0))</f>
        <v>5</v>
      </c>
      <c r="AP553" s="171">
        <f>INDEX('EL&amp;SV'!$G$4:$K$50,MATCH(AF553,'EL&amp;SV'!$G$4:$G$50,0),MATCH(IF(N553&gt;5000000,"A",IF(N553&gt;2000000,"B",IF(N553&gt;500000,"C","D"))),'EL&amp;SV'!$G$4:$K$4,0))</f>
        <v>1</v>
      </c>
      <c r="AQ553" s="153">
        <f t="shared" si="564"/>
        <v>140421.97863247863</v>
      </c>
      <c r="AR553" s="153">
        <f t="shared" si="565"/>
        <v>140421.97863247863</v>
      </c>
      <c r="AS553" s="153">
        <f t="shared" si="566"/>
        <v>0</v>
      </c>
      <c r="AT553" s="60">
        <v>0.75</v>
      </c>
      <c r="AU553" s="153">
        <f t="shared" si="567"/>
        <v>0</v>
      </c>
      <c r="AV553" s="153">
        <f t="shared" si="568"/>
        <v>0</v>
      </c>
    </row>
    <row r="554" spans="1:48" x14ac:dyDescent="0.2">
      <c r="A554" s="82">
        <v>550</v>
      </c>
      <c r="B554" s="82" t="s">
        <v>1410</v>
      </c>
      <c r="C554" s="83"/>
      <c r="D554" s="84" t="s">
        <v>112</v>
      </c>
      <c r="E554" s="85"/>
      <c r="F554" s="86">
        <v>42014</v>
      </c>
      <c r="G554" s="86" t="s">
        <v>23</v>
      </c>
      <c r="H554" s="89"/>
      <c r="I554" s="89">
        <v>9.5000000000000001E-2</v>
      </c>
      <c r="J554" s="84"/>
      <c r="K554" s="84"/>
      <c r="L554" s="87">
        <v>127803.13</v>
      </c>
      <c r="M554" s="87"/>
      <c r="N554" s="87">
        <v>127803.13</v>
      </c>
      <c r="O554" s="84">
        <v>87683.451546849334</v>
      </c>
      <c r="P554" s="84">
        <v>12141.297350000001</v>
      </c>
      <c r="Q554" s="84">
        <f t="shared" si="531"/>
        <v>99824.748896849342</v>
      </c>
      <c r="R554" s="84">
        <v>27978.381103150663</v>
      </c>
      <c r="S554" s="87">
        <f t="shared" si="532"/>
        <v>40119.678453150671</v>
      </c>
      <c r="T554" s="150">
        <v>10</v>
      </c>
      <c r="U554" s="69">
        <v>365</v>
      </c>
      <c r="V554" s="70"/>
      <c r="W554" s="71">
        <v>-112.33698630136986</v>
      </c>
      <c r="X554" s="76">
        <f t="shared" si="561"/>
        <v>42005</v>
      </c>
      <c r="AF554" s="132" t="s">
        <v>3114</v>
      </c>
      <c r="AG554" s="60">
        <f>MATCH(AF554,'Cat-4'!$A:$A,0)</f>
        <v>844</v>
      </c>
      <c r="AH554" s="60">
        <f>MATCH(X554,'Cat-4'!$1:$1,0)</f>
        <v>37</v>
      </c>
      <c r="AI554" s="60">
        <f>INDEX('Cat-4'!$1:$1048576,Working!AG554,Working!AH554)</f>
        <v>117.7</v>
      </c>
      <c r="AJ554" s="60">
        <f>MATCH($AJ$3,'Cat-4'!$1:$1,0)</f>
        <v>144</v>
      </c>
      <c r="AK554" s="60">
        <f>INDEX('Cat-4'!$1:$1048576,Working!AG554,Working!AJ554)</f>
        <v>160.30000000000001</v>
      </c>
      <c r="AL554" s="146">
        <f t="shared" si="562"/>
        <v>1.3619371282922685</v>
      </c>
      <c r="AM554" s="152">
        <f t="shared" si="563"/>
        <v>1.3619371282922685</v>
      </c>
      <c r="AN554" s="146">
        <f t="shared" si="533"/>
        <v>9.0972222222222214</v>
      </c>
      <c r="AO554" s="169">
        <f>INDEX('EL&amp;SV'!$C$4:$G$50,MATCH(AF554,'EL&amp;SV'!$G$4:$G$50,0),MATCH(IF(P554&gt;5000000,"A",IF(N554&gt;2000000,"B",IF(N554&gt;500000,"C","D"))),'EL&amp;SV'!$C$4:$G$4,0))</f>
        <v>6</v>
      </c>
      <c r="AP554" s="171">
        <f>INDEX('EL&amp;SV'!$G$4:$K$50,MATCH(AF554,'EL&amp;SV'!$G$4:$G$50,0),MATCH(IF(N554&gt;5000000,"A",IF(N554&gt;2000000,"B",IF(N554&gt;500000,"C","D"))),'EL&amp;SV'!$G$4:$K$4,0))</f>
        <v>0.95</v>
      </c>
      <c r="AQ554" s="153">
        <f t="shared" si="564"/>
        <v>174059.82785896349</v>
      </c>
      <c r="AR554" s="153">
        <f t="shared" si="565"/>
        <v>165356.83646601529</v>
      </c>
      <c r="AS554" s="153">
        <f t="shared" si="566"/>
        <v>8702.9913929481991</v>
      </c>
      <c r="AT554" s="60">
        <v>0.75</v>
      </c>
      <c r="AU554" s="153">
        <f t="shared" si="567"/>
        <v>6527.2435447111493</v>
      </c>
      <c r="AV554" s="153">
        <f t="shared" si="568"/>
        <v>8702.9913929481827</v>
      </c>
    </row>
    <row r="555" spans="1:48" x14ac:dyDescent="0.2">
      <c r="A555" s="82">
        <v>551</v>
      </c>
      <c r="B555" s="82" t="s">
        <v>1410</v>
      </c>
      <c r="C555" s="83"/>
      <c r="D555" s="84" t="s">
        <v>112</v>
      </c>
      <c r="E555" s="85"/>
      <c r="F555" s="86">
        <v>42014</v>
      </c>
      <c r="G555" s="86" t="s">
        <v>23</v>
      </c>
      <c r="H555" s="89"/>
      <c r="I555" s="89">
        <v>9.5000000000000001E-2</v>
      </c>
      <c r="J555" s="84"/>
      <c r="K555" s="84"/>
      <c r="L555" s="87">
        <v>127803.13</v>
      </c>
      <c r="M555" s="87"/>
      <c r="N555" s="87">
        <v>127803.13</v>
      </c>
      <c r="O555" s="84">
        <v>87683.451546849334</v>
      </c>
      <c r="P555" s="84">
        <v>12141.297350000001</v>
      </c>
      <c r="Q555" s="84">
        <f t="shared" si="531"/>
        <v>99824.748896849342</v>
      </c>
      <c r="R555" s="84">
        <v>27978.381103150663</v>
      </c>
      <c r="S555" s="87">
        <f t="shared" si="532"/>
        <v>40119.678453150671</v>
      </c>
      <c r="T555" s="150">
        <v>10</v>
      </c>
      <c r="U555" s="69">
        <v>365</v>
      </c>
      <c r="V555" s="70"/>
      <c r="W555" s="71">
        <v>-8.2191780821911919E-3</v>
      </c>
      <c r="X555" s="76">
        <f t="shared" si="561"/>
        <v>42005</v>
      </c>
      <c r="AF555" s="132" t="s">
        <v>3114</v>
      </c>
      <c r="AG555" s="60">
        <f>MATCH(AF555,'Cat-4'!$A:$A,0)</f>
        <v>844</v>
      </c>
      <c r="AH555" s="60">
        <f>MATCH(X555,'Cat-4'!$1:$1,0)</f>
        <v>37</v>
      </c>
      <c r="AI555" s="60">
        <f>INDEX('Cat-4'!$1:$1048576,Working!AG555,Working!AH555)</f>
        <v>117.7</v>
      </c>
      <c r="AJ555" s="60">
        <f>MATCH($AJ$3,'Cat-4'!$1:$1,0)</f>
        <v>144</v>
      </c>
      <c r="AK555" s="60">
        <f>INDEX('Cat-4'!$1:$1048576,Working!AG555,Working!AJ555)</f>
        <v>160.30000000000001</v>
      </c>
      <c r="AL555" s="146">
        <f t="shared" si="562"/>
        <v>1.3619371282922685</v>
      </c>
      <c r="AM555" s="152">
        <f t="shared" si="563"/>
        <v>1.3619371282922685</v>
      </c>
      <c r="AN555" s="146">
        <f t="shared" si="533"/>
        <v>9.0972222222222214</v>
      </c>
      <c r="AO555" s="169">
        <f>INDEX('EL&amp;SV'!$C$4:$G$50,MATCH(AF555,'EL&amp;SV'!$G$4:$G$50,0),MATCH(IF(P555&gt;5000000,"A",IF(N555&gt;2000000,"B",IF(N555&gt;500000,"C","D"))),'EL&amp;SV'!$C$4:$G$4,0))</f>
        <v>6</v>
      </c>
      <c r="AP555" s="171">
        <f>INDEX('EL&amp;SV'!$G$4:$K$50,MATCH(AF555,'EL&amp;SV'!$G$4:$G$50,0),MATCH(IF(N555&gt;5000000,"A",IF(N555&gt;2000000,"B",IF(N555&gt;500000,"C","D"))),'EL&amp;SV'!$G$4:$K$4,0))</f>
        <v>0.95</v>
      </c>
      <c r="AQ555" s="153">
        <f t="shared" si="564"/>
        <v>174059.82785896349</v>
      </c>
      <c r="AR555" s="153">
        <f t="shared" si="565"/>
        <v>165356.83646601529</v>
      </c>
      <c r="AS555" s="153">
        <f t="shared" si="566"/>
        <v>8702.9913929481991</v>
      </c>
      <c r="AT555" s="60">
        <v>0.75</v>
      </c>
      <c r="AU555" s="153">
        <f t="shared" si="567"/>
        <v>6527.2435447111493</v>
      </c>
      <c r="AV555" s="153">
        <f t="shared" si="568"/>
        <v>8702.9913929481827</v>
      </c>
    </row>
    <row r="556" spans="1:48" x14ac:dyDescent="0.2">
      <c r="A556" s="82">
        <v>552</v>
      </c>
      <c r="B556" s="82" t="s">
        <v>1410</v>
      </c>
      <c r="C556" s="83"/>
      <c r="D556" s="84" t="s">
        <v>112</v>
      </c>
      <c r="E556" s="85"/>
      <c r="F556" s="86">
        <v>42014</v>
      </c>
      <c r="G556" s="86" t="s">
        <v>23</v>
      </c>
      <c r="H556" s="89"/>
      <c r="I556" s="89">
        <v>9.5000000000000001E-2</v>
      </c>
      <c r="J556" s="84"/>
      <c r="K556" s="84"/>
      <c r="L556" s="87">
        <v>127803.13</v>
      </c>
      <c r="M556" s="87"/>
      <c r="N556" s="87">
        <v>127803.13</v>
      </c>
      <c r="O556" s="84">
        <v>87683.451546849334</v>
      </c>
      <c r="P556" s="84">
        <v>12141.297350000001</v>
      </c>
      <c r="Q556" s="84">
        <f t="shared" si="531"/>
        <v>99824.748896849342</v>
      </c>
      <c r="R556" s="84">
        <v>27978.381103150663</v>
      </c>
      <c r="S556" s="87">
        <f t="shared" si="532"/>
        <v>40119.678453150671</v>
      </c>
      <c r="T556" s="150">
        <v>10</v>
      </c>
      <c r="U556" s="69">
        <v>365</v>
      </c>
      <c r="V556" s="70"/>
      <c r="W556" s="71">
        <v>-8.2191780821911919E-3</v>
      </c>
      <c r="X556" s="76">
        <f t="shared" si="561"/>
        <v>42005</v>
      </c>
      <c r="AF556" s="132" t="s">
        <v>3114</v>
      </c>
      <c r="AG556" s="60">
        <f>MATCH(AF556,'Cat-4'!$A:$A,0)</f>
        <v>844</v>
      </c>
      <c r="AH556" s="60">
        <f>MATCH(X556,'Cat-4'!$1:$1,0)</f>
        <v>37</v>
      </c>
      <c r="AI556" s="60">
        <f>INDEX('Cat-4'!$1:$1048576,Working!AG556,Working!AH556)</f>
        <v>117.7</v>
      </c>
      <c r="AJ556" s="60">
        <f>MATCH($AJ$3,'Cat-4'!$1:$1,0)</f>
        <v>144</v>
      </c>
      <c r="AK556" s="60">
        <f>INDEX('Cat-4'!$1:$1048576,Working!AG556,Working!AJ556)</f>
        <v>160.30000000000001</v>
      </c>
      <c r="AL556" s="146">
        <f t="shared" si="562"/>
        <v>1.3619371282922685</v>
      </c>
      <c r="AM556" s="152">
        <f t="shared" si="563"/>
        <v>1.3619371282922685</v>
      </c>
      <c r="AN556" s="146">
        <f t="shared" si="533"/>
        <v>9.0972222222222214</v>
      </c>
      <c r="AO556" s="169">
        <f>INDEX('EL&amp;SV'!$C$4:$G$50,MATCH(AF556,'EL&amp;SV'!$G$4:$G$50,0),MATCH(IF(P556&gt;5000000,"A",IF(N556&gt;2000000,"B",IF(N556&gt;500000,"C","D"))),'EL&amp;SV'!$C$4:$G$4,0))</f>
        <v>6</v>
      </c>
      <c r="AP556" s="171">
        <f>INDEX('EL&amp;SV'!$G$4:$K$50,MATCH(AF556,'EL&amp;SV'!$G$4:$G$50,0),MATCH(IF(N556&gt;5000000,"A",IF(N556&gt;2000000,"B",IF(N556&gt;500000,"C","D"))),'EL&amp;SV'!$G$4:$K$4,0))</f>
        <v>0.95</v>
      </c>
      <c r="AQ556" s="153">
        <f t="shared" si="564"/>
        <v>174059.82785896349</v>
      </c>
      <c r="AR556" s="153">
        <f t="shared" si="565"/>
        <v>165356.83646601529</v>
      </c>
      <c r="AS556" s="153">
        <f t="shared" si="566"/>
        <v>8702.9913929481991</v>
      </c>
      <c r="AT556" s="60">
        <v>0.75</v>
      </c>
      <c r="AU556" s="153">
        <f t="shared" si="567"/>
        <v>6527.2435447111493</v>
      </c>
      <c r="AV556" s="153">
        <f t="shared" si="568"/>
        <v>8702.9913929481827</v>
      </c>
    </row>
    <row r="557" spans="1:48" x14ac:dyDescent="0.2">
      <c r="A557" s="82">
        <v>553</v>
      </c>
      <c r="B557" s="82" t="s">
        <v>1410</v>
      </c>
      <c r="C557" s="83"/>
      <c r="D557" s="84" t="s">
        <v>112</v>
      </c>
      <c r="E557" s="85"/>
      <c r="F557" s="86">
        <v>42014</v>
      </c>
      <c r="G557" s="86" t="s">
        <v>23</v>
      </c>
      <c r="H557" s="89"/>
      <c r="I557" s="89">
        <v>9.5000000000000001E-2</v>
      </c>
      <c r="J557" s="84"/>
      <c r="K557" s="84"/>
      <c r="L557" s="87">
        <v>127803.13</v>
      </c>
      <c r="M557" s="87"/>
      <c r="N557" s="87">
        <v>127803.13</v>
      </c>
      <c r="O557" s="84">
        <v>87683.451546849334</v>
      </c>
      <c r="P557" s="84">
        <v>12141.297350000001</v>
      </c>
      <c r="Q557" s="84">
        <f t="shared" si="531"/>
        <v>99824.748896849342</v>
      </c>
      <c r="R557" s="84">
        <v>27978.381103150663</v>
      </c>
      <c r="S557" s="87">
        <f t="shared" si="532"/>
        <v>40119.678453150671</v>
      </c>
      <c r="T557" s="150">
        <v>10</v>
      </c>
      <c r="U557" s="69">
        <v>365</v>
      </c>
      <c r="V557" s="70"/>
      <c r="W557" s="71">
        <v>-8.2191780821911919E-3</v>
      </c>
      <c r="X557" s="76">
        <f t="shared" si="561"/>
        <v>42005</v>
      </c>
      <c r="AF557" s="132" t="s">
        <v>3114</v>
      </c>
      <c r="AG557" s="60">
        <f>MATCH(AF557,'Cat-4'!$A:$A,0)</f>
        <v>844</v>
      </c>
      <c r="AH557" s="60">
        <f>MATCH(X557,'Cat-4'!$1:$1,0)</f>
        <v>37</v>
      </c>
      <c r="AI557" s="60">
        <f>INDEX('Cat-4'!$1:$1048576,Working!AG557,Working!AH557)</f>
        <v>117.7</v>
      </c>
      <c r="AJ557" s="60">
        <f>MATCH($AJ$3,'Cat-4'!$1:$1,0)</f>
        <v>144</v>
      </c>
      <c r="AK557" s="60">
        <f>INDEX('Cat-4'!$1:$1048576,Working!AG557,Working!AJ557)</f>
        <v>160.30000000000001</v>
      </c>
      <c r="AL557" s="146">
        <f t="shared" si="562"/>
        <v>1.3619371282922685</v>
      </c>
      <c r="AM557" s="152">
        <f t="shared" si="563"/>
        <v>1.3619371282922685</v>
      </c>
      <c r="AN557" s="146">
        <f t="shared" si="533"/>
        <v>9.0972222222222214</v>
      </c>
      <c r="AO557" s="169">
        <f>INDEX('EL&amp;SV'!$C$4:$G$50,MATCH(AF557,'EL&amp;SV'!$G$4:$G$50,0),MATCH(IF(P557&gt;5000000,"A",IF(N557&gt;2000000,"B",IF(N557&gt;500000,"C","D"))),'EL&amp;SV'!$C$4:$G$4,0))</f>
        <v>6</v>
      </c>
      <c r="AP557" s="171">
        <f>INDEX('EL&amp;SV'!$G$4:$K$50,MATCH(AF557,'EL&amp;SV'!$G$4:$G$50,0),MATCH(IF(N557&gt;5000000,"A",IF(N557&gt;2000000,"B",IF(N557&gt;500000,"C","D"))),'EL&amp;SV'!$G$4:$K$4,0))</f>
        <v>0.95</v>
      </c>
      <c r="AQ557" s="153">
        <f t="shared" si="564"/>
        <v>174059.82785896349</v>
      </c>
      <c r="AR557" s="153">
        <f t="shared" si="565"/>
        <v>165356.83646601529</v>
      </c>
      <c r="AS557" s="153">
        <f t="shared" si="566"/>
        <v>8702.9913929481991</v>
      </c>
      <c r="AT557" s="60">
        <v>0.75</v>
      </c>
      <c r="AU557" s="153">
        <f t="shared" si="567"/>
        <v>6527.2435447111493</v>
      </c>
      <c r="AV557" s="153">
        <f t="shared" si="568"/>
        <v>8702.9913929481827</v>
      </c>
    </row>
    <row r="558" spans="1:48" x14ac:dyDescent="0.2">
      <c r="A558" s="82">
        <v>554</v>
      </c>
      <c r="B558" s="82" t="s">
        <v>1410</v>
      </c>
      <c r="C558" s="83"/>
      <c r="D558" s="84" t="s">
        <v>112</v>
      </c>
      <c r="E558" s="85" t="s">
        <v>769</v>
      </c>
      <c r="F558" s="86">
        <v>40360</v>
      </c>
      <c r="G558" s="86" t="s">
        <v>1352</v>
      </c>
      <c r="H558" s="89"/>
      <c r="I558" s="89">
        <v>6.8628803622770615E-2</v>
      </c>
      <c r="J558" s="84"/>
      <c r="K558" s="84"/>
      <c r="L558" s="87">
        <v>127600</v>
      </c>
      <c r="M558" s="87"/>
      <c r="N558" s="87">
        <v>127600</v>
      </c>
      <c r="O558" s="84">
        <v>92789.624984699592</v>
      </c>
      <c r="P558" s="84">
        <v>8757.0353422655298</v>
      </c>
      <c r="Q558" s="84">
        <f t="shared" si="531"/>
        <v>101546.66032696512</v>
      </c>
      <c r="R558" s="84">
        <v>26053.339673034876</v>
      </c>
      <c r="S558" s="87">
        <f t="shared" si="532"/>
        <v>34810.375015300408</v>
      </c>
      <c r="T558" s="150">
        <v>15</v>
      </c>
      <c r="U558" s="69">
        <v>365</v>
      </c>
      <c r="V558" s="70"/>
      <c r="W558" s="71">
        <v>-8.2191780821911919E-3</v>
      </c>
      <c r="X558" s="76">
        <f t="shared" si="561"/>
        <v>40360</v>
      </c>
      <c r="Y558" s="138" t="s">
        <v>4253</v>
      </c>
      <c r="Z558" s="60">
        <f>MATCH(Y558,'Cat-3'!$A:$A,0)</f>
        <v>757</v>
      </c>
      <c r="AA558" s="60">
        <f>MATCH(X558,'Cat-3'!$1:$1,0)</f>
        <v>70</v>
      </c>
      <c r="AB558" s="60">
        <f>INDEX('Cat-3'!$1:$1048576,Working!Z558,Working!AA558)</f>
        <v>94.9</v>
      </c>
      <c r="AC558" s="60">
        <f>MATCH($AC$3,'Cat-3'!$1:$1,0)</f>
        <v>90</v>
      </c>
      <c r="AD558" s="60">
        <f>INDEX('Cat-3'!$1:$1048576,Working!Z558,Working!AC558)</f>
        <v>93.3</v>
      </c>
      <c r="AE558" s="146">
        <f>AD558/AB558</f>
        <v>0.98314014752370904</v>
      </c>
      <c r="AF558" s="132" t="s">
        <v>2716</v>
      </c>
      <c r="AG558" s="60">
        <f>MATCH(AF558,'Cat-4'!$A:$A,0)</f>
        <v>644</v>
      </c>
      <c r="AH558" s="60">
        <f>MATCH($AH$3,'Cat-4'!$1:$1,0)</f>
        <v>4</v>
      </c>
      <c r="AI558" s="60">
        <f>INDEX('Cat-4'!$1:$1048576,Working!AG558,Working!AH558)</f>
        <v>95.5</v>
      </c>
      <c r="AJ558" s="60">
        <f>MATCH($AJ$3,'Cat-4'!$1:$1,0)</f>
        <v>144</v>
      </c>
      <c r="AK558" s="60">
        <f>INDEX('Cat-4'!$1:$1048576,Working!AG558,Working!AJ558)</f>
        <v>135.1</v>
      </c>
      <c r="AL558" s="146">
        <f>AK558/AI558</f>
        <v>1.4146596858638742</v>
      </c>
      <c r="AM558" s="146">
        <f>AL558*AE558</f>
        <v>1.3908087322560532</v>
      </c>
      <c r="AN558" s="146">
        <f t="shared" si="533"/>
        <v>13.622222222222222</v>
      </c>
      <c r="AO558" s="169">
        <f>INDEX('EL&amp;SV'!$C$4:$G$50,MATCH(AF558,'EL&amp;SV'!$G$4:$G$50,0),MATCH(IF(P558&gt;5000000,"A",IF(N558&gt;2000000,"B",IF(N558&gt;500000,"C","D"))),'EL&amp;SV'!$C$4:$G$4,0))</f>
        <v>5</v>
      </c>
      <c r="AP558" s="171">
        <f>INDEX('EL&amp;SV'!$G$4:$K$50,MATCH(AF558,'EL&amp;SV'!$G$4:$G$50,0),MATCH(IF(N558&gt;5000000,"A",IF(N558&gt;2000000,"B",IF(N558&gt;500000,"C","D"))),'EL&amp;SV'!$G$4:$K$4,0))</f>
        <v>1</v>
      </c>
      <c r="AQ558" s="153">
        <f t="shared" si="564"/>
        <v>177467.19423587239</v>
      </c>
      <c r="AR558" s="153">
        <f t="shared" si="565"/>
        <v>177467.19423587242</v>
      </c>
      <c r="AS558" s="153">
        <f t="shared" si="566"/>
        <v>0</v>
      </c>
      <c r="AT558" s="60">
        <v>0.75</v>
      </c>
      <c r="AU558" s="153">
        <f t="shared" si="567"/>
        <v>0</v>
      </c>
      <c r="AV558" s="153">
        <f t="shared" si="568"/>
        <v>0</v>
      </c>
    </row>
    <row r="559" spans="1:48" x14ac:dyDescent="0.2">
      <c r="A559" s="82">
        <v>555</v>
      </c>
      <c r="B559" s="82" t="s">
        <v>1410</v>
      </c>
      <c r="C559" s="83"/>
      <c r="D559" s="84" t="s">
        <v>112</v>
      </c>
      <c r="E559" s="85" t="s">
        <v>1164</v>
      </c>
      <c r="F559" s="86">
        <v>44068</v>
      </c>
      <c r="G559" s="86" t="s">
        <v>37</v>
      </c>
      <c r="H559" s="89"/>
      <c r="I559" s="89">
        <v>0.31666666666666665</v>
      </c>
      <c r="J559" s="84"/>
      <c r="K559" s="84"/>
      <c r="L559" s="87">
        <v>126968</v>
      </c>
      <c r="M559" s="87"/>
      <c r="N559" s="87">
        <v>126968</v>
      </c>
      <c r="O559" s="84">
        <v>64330.453333333338</v>
      </c>
      <c r="P559" s="84">
        <v>40206.533333333333</v>
      </c>
      <c r="Q559" s="84">
        <f t="shared" si="531"/>
        <v>104536.98666666666</v>
      </c>
      <c r="R559" s="84">
        <v>22431.013333333336</v>
      </c>
      <c r="S559" s="87">
        <f t="shared" si="532"/>
        <v>62637.546666666662</v>
      </c>
      <c r="T559" s="150">
        <v>3</v>
      </c>
      <c r="U559" s="69">
        <v>365</v>
      </c>
      <c r="V559" s="70"/>
      <c r="W559" s="71">
        <v>-8.2191780821911919E-3</v>
      </c>
      <c r="X559" s="76">
        <f t="shared" si="561"/>
        <v>44044</v>
      </c>
      <c r="AF559" s="132" t="s">
        <v>2716</v>
      </c>
      <c r="AG559" s="60">
        <f>MATCH(AF559,'Cat-4'!$A:$A,0)</f>
        <v>644</v>
      </c>
      <c r="AH559" s="60">
        <f>MATCH(X559,'Cat-4'!$1:$1,0)</f>
        <v>104</v>
      </c>
      <c r="AI559" s="60">
        <f>INDEX('Cat-4'!$1:$1048576,Working!AG559,Working!AH559)</f>
        <v>135.1</v>
      </c>
      <c r="AJ559" s="60">
        <f>MATCH($AJ$3,'Cat-4'!$1:$1,0)</f>
        <v>144</v>
      </c>
      <c r="AK559" s="60">
        <f>INDEX('Cat-4'!$1:$1048576,Working!AG559,Working!AJ559)</f>
        <v>135.1</v>
      </c>
      <c r="AL559" s="146">
        <f t="shared" ref="AL559:AL564" si="569">AK559/AI559</f>
        <v>1</v>
      </c>
      <c r="AM559" s="152">
        <f t="shared" ref="AM559:AM564" si="570">AL559</f>
        <v>1</v>
      </c>
      <c r="AN559" s="146">
        <f t="shared" si="533"/>
        <v>3.4722222222222223</v>
      </c>
      <c r="AO559" s="169">
        <f>INDEX('EL&amp;SV'!$C$4:$G$50,MATCH(AF559,'EL&amp;SV'!$G$4:$G$50,0),MATCH(IF(P559&gt;5000000,"A",IF(N559&gt;2000000,"B",IF(N559&gt;500000,"C","D"))),'EL&amp;SV'!$C$4:$G$4,0))</f>
        <v>5</v>
      </c>
      <c r="AP559" s="171">
        <f>INDEX('EL&amp;SV'!$G$4:$K$50,MATCH(AF559,'EL&amp;SV'!$G$4:$G$50,0),MATCH(IF(N559&gt;5000000,"A",IF(N559&gt;2000000,"B",IF(N559&gt;500000,"C","D"))),'EL&amp;SV'!$G$4:$K$4,0))</f>
        <v>1</v>
      </c>
      <c r="AQ559" s="153">
        <f t="shared" si="564"/>
        <v>126968</v>
      </c>
      <c r="AR559" s="153">
        <f t="shared" si="565"/>
        <v>88172.222222222234</v>
      </c>
      <c r="AS559" s="153">
        <f t="shared" si="566"/>
        <v>38795.777777777766</v>
      </c>
      <c r="AT559" s="60">
        <v>0.75</v>
      </c>
      <c r="AU559" s="153">
        <f t="shared" si="567"/>
        <v>29096.833333333325</v>
      </c>
      <c r="AV559" s="153">
        <f t="shared" si="568"/>
        <v>29096.833333333325</v>
      </c>
    </row>
    <row r="560" spans="1:48" x14ac:dyDescent="0.2">
      <c r="A560" s="82">
        <v>556</v>
      </c>
      <c r="B560" s="82" t="s">
        <v>1410</v>
      </c>
      <c r="C560" s="83"/>
      <c r="D560" s="84" t="s">
        <v>112</v>
      </c>
      <c r="E560" s="85" t="s">
        <v>1164</v>
      </c>
      <c r="F560" s="86">
        <v>44196</v>
      </c>
      <c r="G560" s="86" t="s">
        <v>37</v>
      </c>
      <c r="H560" s="89"/>
      <c r="I560" s="89">
        <v>0.31666666666666665</v>
      </c>
      <c r="J560" s="84"/>
      <c r="K560" s="84"/>
      <c r="L560" s="87">
        <v>126496</v>
      </c>
      <c r="M560" s="87"/>
      <c r="N560" s="87">
        <v>126496</v>
      </c>
      <c r="O560" s="84">
        <v>50043.89698630137</v>
      </c>
      <c r="P560" s="84">
        <v>40057.066666666666</v>
      </c>
      <c r="Q560" s="84">
        <f t="shared" si="531"/>
        <v>90100.963652968028</v>
      </c>
      <c r="R560" s="84">
        <v>36395.036347031972</v>
      </c>
      <c r="S560" s="87">
        <f t="shared" si="532"/>
        <v>76452.103013698623</v>
      </c>
      <c r="T560" s="150">
        <v>3</v>
      </c>
      <c r="U560" s="69">
        <v>365</v>
      </c>
      <c r="V560" s="70"/>
      <c r="W560" s="71">
        <v>-8.2191780821911919E-3</v>
      </c>
      <c r="X560" s="76">
        <f t="shared" si="561"/>
        <v>44166</v>
      </c>
      <c r="AF560" s="132" t="s">
        <v>2716</v>
      </c>
      <c r="AG560" s="60">
        <f>MATCH(AF560,'Cat-4'!$A:$A,0)</f>
        <v>644</v>
      </c>
      <c r="AH560" s="60">
        <f>MATCH(X560,'Cat-4'!$1:$1,0)</f>
        <v>108</v>
      </c>
      <c r="AI560" s="60">
        <f>INDEX('Cat-4'!$1:$1048576,Working!AG560,Working!AH560)</f>
        <v>134.4</v>
      </c>
      <c r="AJ560" s="60">
        <f>MATCH($AJ$3,'Cat-4'!$1:$1,0)</f>
        <v>144</v>
      </c>
      <c r="AK560" s="60">
        <f>INDEX('Cat-4'!$1:$1048576,Working!AG560,Working!AJ560)</f>
        <v>135.1</v>
      </c>
      <c r="AL560" s="146">
        <f t="shared" si="569"/>
        <v>1.0052083333333333</v>
      </c>
      <c r="AM560" s="152">
        <f t="shared" si="570"/>
        <v>1.0052083333333333</v>
      </c>
      <c r="AN560" s="146">
        <f t="shared" si="533"/>
        <v>3.125</v>
      </c>
      <c r="AO560" s="169">
        <f>INDEX('EL&amp;SV'!$C$4:$G$50,MATCH(AF560,'EL&amp;SV'!$G$4:$G$50,0),MATCH(IF(P560&gt;5000000,"A",IF(N560&gt;2000000,"B",IF(N560&gt;500000,"C","D"))),'EL&amp;SV'!$C$4:$G$4,0))</f>
        <v>5</v>
      </c>
      <c r="AP560" s="171">
        <f>INDEX('EL&amp;SV'!$G$4:$K$50,MATCH(AF560,'EL&amp;SV'!$G$4:$G$50,0),MATCH(IF(N560&gt;5000000,"A",IF(N560&gt;2000000,"B",IF(N560&gt;500000,"C","D"))),'EL&amp;SV'!$G$4:$K$4,0))</f>
        <v>1</v>
      </c>
      <c r="AQ560" s="153">
        <f t="shared" si="564"/>
        <v>127154.83333333333</v>
      </c>
      <c r="AR560" s="153">
        <f t="shared" si="565"/>
        <v>79471.770833333328</v>
      </c>
      <c r="AS560" s="153">
        <f t="shared" si="566"/>
        <v>47683.0625</v>
      </c>
      <c r="AT560" s="60">
        <v>0.75</v>
      </c>
      <c r="AU560" s="153">
        <f t="shared" si="567"/>
        <v>35762.296875</v>
      </c>
      <c r="AV560" s="153">
        <f t="shared" si="568"/>
        <v>35762.296875</v>
      </c>
    </row>
    <row r="561" spans="1:48" x14ac:dyDescent="0.2">
      <c r="A561" s="82">
        <v>557</v>
      </c>
      <c r="B561" s="82" t="s">
        <v>1410</v>
      </c>
      <c r="C561" s="83"/>
      <c r="D561" s="84" t="s">
        <v>112</v>
      </c>
      <c r="E561" s="85" t="s">
        <v>1104</v>
      </c>
      <c r="F561" s="86">
        <v>43434</v>
      </c>
      <c r="G561" s="86" t="s">
        <v>35</v>
      </c>
      <c r="H561" s="89"/>
      <c r="I561" s="89">
        <v>0.19</v>
      </c>
      <c r="J561" s="84"/>
      <c r="K561" s="84"/>
      <c r="L561" s="87">
        <v>126484.2</v>
      </c>
      <c r="M561" s="87"/>
      <c r="N561" s="87">
        <v>126484.2</v>
      </c>
      <c r="O561" s="84">
        <v>80128.607030136976</v>
      </c>
      <c r="P561" s="84">
        <v>24031.998</v>
      </c>
      <c r="Q561" s="84">
        <f t="shared" si="531"/>
        <v>104160.60503013697</v>
      </c>
      <c r="R561" s="84">
        <v>22323.594969863028</v>
      </c>
      <c r="S561" s="87">
        <f t="shared" si="532"/>
        <v>46355.592969863021</v>
      </c>
      <c r="T561" s="150">
        <v>5</v>
      </c>
      <c r="U561" s="69">
        <v>365</v>
      </c>
      <c r="V561" s="70"/>
      <c r="W561" s="71">
        <v>-8.2191780821911919E-3</v>
      </c>
      <c r="X561" s="76">
        <f t="shared" si="561"/>
        <v>43405</v>
      </c>
      <c r="AF561" s="132" t="s">
        <v>2708</v>
      </c>
      <c r="AG561" s="60">
        <f>MATCH(AF561,'Cat-4'!$A:$A,0)</f>
        <v>640</v>
      </c>
      <c r="AH561" s="60">
        <f>MATCH(X561,'Cat-4'!$1:$1,0)</f>
        <v>83</v>
      </c>
      <c r="AI561" s="60">
        <f>INDEX('Cat-4'!$1:$1048576,Working!AG561,Working!AH561)</f>
        <v>102.6</v>
      </c>
      <c r="AJ561" s="60">
        <f>MATCH($AJ$3,'Cat-4'!$1:$1,0)</f>
        <v>144</v>
      </c>
      <c r="AK561" s="60">
        <f>INDEX('Cat-4'!$1:$1048576,Working!AG561,Working!AJ561)</f>
        <v>114.8</v>
      </c>
      <c r="AL561" s="146">
        <f t="shared" si="569"/>
        <v>1.1189083820662769</v>
      </c>
      <c r="AM561" s="152">
        <f t="shared" si="570"/>
        <v>1.1189083820662769</v>
      </c>
      <c r="AN561" s="146">
        <f t="shared" si="533"/>
        <v>5.208333333333333</v>
      </c>
      <c r="AO561" s="169">
        <f>INDEX('EL&amp;SV'!$C$4:$G$50,MATCH(AF561,'EL&amp;SV'!$G$4:$G$50,0),MATCH(IF(P561&gt;5000000,"A",IF(N561&gt;2000000,"B",IF(N561&gt;500000,"C","D"))),'EL&amp;SV'!$C$4:$G$4,0))</f>
        <v>5</v>
      </c>
      <c r="AP561" s="171">
        <f>INDEX('EL&amp;SV'!$G$4:$K$50,MATCH(AF561,'EL&amp;SV'!$G$4:$G$50,0),MATCH(IF(N561&gt;5000000,"A",IF(N561&gt;2000000,"B",IF(N561&gt;500000,"C","D"))),'EL&amp;SV'!$G$4:$K$4,0))</f>
        <v>1</v>
      </c>
      <c r="AQ561" s="153">
        <f t="shared" si="564"/>
        <v>141524.23157894737</v>
      </c>
      <c r="AR561" s="153">
        <f t="shared" si="565"/>
        <v>141524.23157894737</v>
      </c>
      <c r="AS561" s="153">
        <f t="shared" si="566"/>
        <v>0</v>
      </c>
      <c r="AT561" s="60">
        <v>0.75</v>
      </c>
      <c r="AU561" s="153">
        <f t="shared" si="567"/>
        <v>0</v>
      </c>
      <c r="AV561" s="153">
        <f t="shared" si="568"/>
        <v>0</v>
      </c>
    </row>
    <row r="562" spans="1:48" x14ac:dyDescent="0.2">
      <c r="A562" s="82">
        <v>558</v>
      </c>
      <c r="B562" s="82" t="s">
        <v>1410</v>
      </c>
      <c r="C562" s="83"/>
      <c r="D562" s="84" t="s">
        <v>112</v>
      </c>
      <c r="E562" s="85" t="s">
        <v>1173</v>
      </c>
      <c r="F562" s="86">
        <v>44286</v>
      </c>
      <c r="G562" s="86" t="s">
        <v>37</v>
      </c>
      <c r="H562" s="89"/>
      <c r="I562" s="89">
        <v>0.31666666666666665</v>
      </c>
      <c r="J562" s="84"/>
      <c r="K562" s="84"/>
      <c r="L562" s="87">
        <v>126358.01</v>
      </c>
      <c r="M562" s="87"/>
      <c r="N562" s="87">
        <v>126358.01</v>
      </c>
      <c r="O562" s="84">
        <v>40122.995504109589</v>
      </c>
      <c r="P562" s="84">
        <v>40013.36983333333</v>
      </c>
      <c r="Q562" s="84">
        <f t="shared" si="531"/>
        <v>80136.365337442927</v>
      </c>
      <c r="R562" s="84">
        <v>46221.644662557068</v>
      </c>
      <c r="S562" s="87">
        <f t="shared" si="532"/>
        <v>86235.014495890413</v>
      </c>
      <c r="T562" s="150">
        <v>3</v>
      </c>
      <c r="U562" s="69">
        <v>365</v>
      </c>
      <c r="V562" s="70"/>
      <c r="W562" s="71">
        <v>-8.2191780821911919E-3</v>
      </c>
      <c r="X562" s="76">
        <f t="shared" si="561"/>
        <v>44256</v>
      </c>
      <c r="AF562" s="132" t="s">
        <v>2720</v>
      </c>
      <c r="AG562" s="60">
        <f>MATCH(AF562,'Cat-4'!$A:$A,0)</f>
        <v>646</v>
      </c>
      <c r="AH562" s="60">
        <f>MATCH(X562,'Cat-4'!$1:$1,0)</f>
        <v>111</v>
      </c>
      <c r="AI562" s="60">
        <f>INDEX('Cat-4'!$1:$1048576,Working!AG562,Working!AH562)</f>
        <v>154.1</v>
      </c>
      <c r="AJ562" s="60">
        <f>MATCH($AJ$3,'Cat-4'!$1:$1,0)</f>
        <v>144</v>
      </c>
      <c r="AK562" s="60">
        <f>INDEX('Cat-4'!$1:$1048576,Working!AG562,Working!AJ562)</f>
        <v>154.1</v>
      </c>
      <c r="AL562" s="146">
        <f t="shared" si="569"/>
        <v>1</v>
      </c>
      <c r="AM562" s="152">
        <f t="shared" si="570"/>
        <v>1</v>
      </c>
      <c r="AN562" s="146">
        <f t="shared" si="533"/>
        <v>2.875</v>
      </c>
      <c r="AO562" s="169">
        <f>INDEX('EL&amp;SV'!$C$4:$G$50,MATCH(AF562,'EL&amp;SV'!$G$4:$G$50,0),MATCH(IF(P562&gt;5000000,"A",IF(N562&gt;2000000,"B",IF(N562&gt;500000,"C","D"))),'EL&amp;SV'!$C$4:$G$4,0))</f>
        <v>5</v>
      </c>
      <c r="AP562" s="171">
        <f>INDEX('EL&amp;SV'!$G$4:$K$50,MATCH(AF562,'EL&amp;SV'!$G$4:$G$50,0),MATCH(IF(N562&gt;5000000,"A",IF(N562&gt;2000000,"B",IF(N562&gt;500000,"C","D"))),'EL&amp;SV'!$G$4:$K$4,0))</f>
        <v>1</v>
      </c>
      <c r="AQ562" s="153">
        <f t="shared" si="564"/>
        <v>126358.01</v>
      </c>
      <c r="AR562" s="153">
        <f t="shared" si="565"/>
        <v>72655.855750000002</v>
      </c>
      <c r="AS562" s="153">
        <f t="shared" si="566"/>
        <v>53702.154249999992</v>
      </c>
      <c r="AT562" s="60">
        <v>0.75</v>
      </c>
      <c r="AU562" s="153">
        <f t="shared" si="567"/>
        <v>40276.615687499994</v>
      </c>
      <c r="AV562" s="153">
        <f t="shared" si="568"/>
        <v>40276.615687499994</v>
      </c>
    </row>
    <row r="563" spans="1:48" x14ac:dyDescent="0.2">
      <c r="A563" s="82">
        <v>559</v>
      </c>
      <c r="B563" s="82" t="s">
        <v>1410</v>
      </c>
      <c r="C563" s="83"/>
      <c r="D563" s="84" t="s">
        <v>1068</v>
      </c>
      <c r="E563" s="85" t="s">
        <v>1318</v>
      </c>
      <c r="F563" s="86">
        <v>44949</v>
      </c>
      <c r="G563" s="86" t="s">
        <v>39</v>
      </c>
      <c r="H563" s="89"/>
      <c r="I563" s="89">
        <v>0.31666666666666665</v>
      </c>
      <c r="J563" s="84"/>
      <c r="K563" s="84"/>
      <c r="L563" s="87">
        <v>0</v>
      </c>
      <c r="M563" s="87">
        <v>125999.99</v>
      </c>
      <c r="N563" s="87">
        <v>125999.99</v>
      </c>
      <c r="O563" s="84"/>
      <c r="P563" s="84">
        <v>7433.4240675799083</v>
      </c>
      <c r="Q563" s="84">
        <f t="shared" si="531"/>
        <v>7433.4240675799083</v>
      </c>
      <c r="R563" s="84">
        <v>118566.5659324201</v>
      </c>
      <c r="S563" s="87">
        <f t="shared" si="532"/>
        <v>0</v>
      </c>
      <c r="T563" s="150">
        <v>3</v>
      </c>
      <c r="U563" s="69">
        <v>365</v>
      </c>
      <c r="V563" s="70"/>
      <c r="W563" s="71">
        <v>-8.2191780821911919E-3</v>
      </c>
      <c r="X563" s="76">
        <f t="shared" si="561"/>
        <v>44927</v>
      </c>
      <c r="AF563" s="132" t="s">
        <v>2716</v>
      </c>
      <c r="AG563" s="60">
        <f>MATCH(AF563,'Cat-4'!$A:$A,0)</f>
        <v>644</v>
      </c>
      <c r="AH563" s="60">
        <f>MATCH(X563,'Cat-4'!$1:$1,0)</f>
        <v>133</v>
      </c>
      <c r="AI563" s="60">
        <f>INDEX('Cat-4'!$1:$1048576,Working!AG563,Working!AH563)</f>
        <v>135</v>
      </c>
      <c r="AJ563" s="60">
        <f>MATCH($AJ$3,'Cat-4'!$1:$1,0)</f>
        <v>144</v>
      </c>
      <c r="AK563" s="60">
        <f>INDEX('Cat-4'!$1:$1048576,Working!AG563,Working!AJ563)</f>
        <v>135.1</v>
      </c>
      <c r="AL563" s="146">
        <f t="shared" si="569"/>
        <v>1.0007407407407407</v>
      </c>
      <c r="AM563" s="152">
        <f t="shared" si="570"/>
        <v>1.0007407407407407</v>
      </c>
      <c r="AN563" s="146">
        <f t="shared" si="533"/>
        <v>1.0611111111111111</v>
      </c>
      <c r="AO563" s="169">
        <f>INDEX('EL&amp;SV'!$C$4:$G$50,MATCH(AF563,'EL&amp;SV'!$G$4:$G$50,0),MATCH(IF(P563&gt;5000000,"A",IF(N563&gt;2000000,"B",IF(N563&gt;500000,"C","D"))),'EL&amp;SV'!$C$4:$G$4,0))</f>
        <v>5</v>
      </c>
      <c r="AP563" s="171">
        <f>INDEX('EL&amp;SV'!$G$4:$K$50,MATCH(AF563,'EL&amp;SV'!$G$4:$G$50,0),MATCH(IF(N563&gt;5000000,"A",IF(N563&gt;2000000,"B",IF(N563&gt;500000,"C","D"))),'EL&amp;SV'!$G$4:$K$4,0))</f>
        <v>1</v>
      </c>
      <c r="AQ563" s="153">
        <f t="shared" si="564"/>
        <v>126093.32332592593</v>
      </c>
      <c r="AR563" s="153">
        <f t="shared" si="565"/>
        <v>26759.805283613172</v>
      </c>
      <c r="AS563" s="153">
        <f t="shared" si="566"/>
        <v>99333.51804231276</v>
      </c>
      <c r="AT563" s="60">
        <v>0.75</v>
      </c>
      <c r="AU563" s="153">
        <f t="shared" si="567"/>
        <v>74500.13853173457</v>
      </c>
      <c r="AV563" s="153">
        <f t="shared" si="568"/>
        <v>74500.13853173457</v>
      </c>
    </row>
    <row r="564" spans="1:48" x14ac:dyDescent="0.2">
      <c r="A564" s="82">
        <v>560</v>
      </c>
      <c r="B564" s="82" t="s">
        <v>1410</v>
      </c>
      <c r="C564" s="83"/>
      <c r="D564" s="84" t="s">
        <v>112</v>
      </c>
      <c r="E564" s="85" t="s">
        <v>622</v>
      </c>
      <c r="F564" s="86">
        <v>41708</v>
      </c>
      <c r="G564" s="86" t="s">
        <v>1349</v>
      </c>
      <c r="H564" s="89"/>
      <c r="I564" s="89">
        <v>0.31983578751164954</v>
      </c>
      <c r="J564" s="84"/>
      <c r="K564" s="84"/>
      <c r="L564" s="87">
        <v>125784.75</v>
      </c>
      <c r="M564" s="87"/>
      <c r="N564" s="87">
        <v>125784.75</v>
      </c>
      <c r="O564" s="84">
        <v>119495.5125</v>
      </c>
      <c r="P564" s="84">
        <v>0</v>
      </c>
      <c r="Q564" s="84">
        <f t="shared" si="531"/>
        <v>119495.5125</v>
      </c>
      <c r="R564" s="84">
        <v>6289.2375000000029</v>
      </c>
      <c r="S564" s="87">
        <f t="shared" si="532"/>
        <v>6289.2375000000029</v>
      </c>
      <c r="T564" s="150">
        <v>3</v>
      </c>
      <c r="U564" s="69">
        <v>365</v>
      </c>
      <c r="V564" s="70"/>
      <c r="W564" s="71">
        <v>-8.2191780821911919E-3</v>
      </c>
      <c r="X564" s="76">
        <f t="shared" si="561"/>
        <v>41699</v>
      </c>
      <c r="AF564" s="132" t="s">
        <v>2716</v>
      </c>
      <c r="AG564" s="60">
        <f>MATCH(AF564,'Cat-4'!$A:$A,0)</f>
        <v>644</v>
      </c>
      <c r="AH564" s="60">
        <f>MATCH(X564,'Cat-4'!$1:$1,0)</f>
        <v>27</v>
      </c>
      <c r="AI564" s="60">
        <f>INDEX('Cat-4'!$1:$1048576,Working!AG564,Working!AH564)</f>
        <v>98.2</v>
      </c>
      <c r="AJ564" s="60">
        <f>MATCH($AJ$3,'Cat-4'!$1:$1,0)</f>
        <v>144</v>
      </c>
      <c r="AK564" s="60">
        <f>INDEX('Cat-4'!$1:$1048576,Working!AG564,Working!AJ564)</f>
        <v>135.1</v>
      </c>
      <c r="AL564" s="146">
        <f t="shared" si="569"/>
        <v>1.3757637474541751</v>
      </c>
      <c r="AM564" s="152">
        <f t="shared" si="570"/>
        <v>1.3757637474541751</v>
      </c>
      <c r="AN564" s="146">
        <f t="shared" si="533"/>
        <v>9.9305555555555554</v>
      </c>
      <c r="AO564" s="169">
        <f>INDEX('EL&amp;SV'!$C$4:$G$50,MATCH(AF564,'EL&amp;SV'!$G$4:$G$50,0),MATCH(IF(P564&gt;5000000,"A",IF(N564&gt;2000000,"B",IF(N564&gt;500000,"C","D"))),'EL&amp;SV'!$C$4:$G$4,0))</f>
        <v>5</v>
      </c>
      <c r="AP564" s="171">
        <f>INDEX('EL&amp;SV'!$G$4:$K$50,MATCH(AF564,'EL&amp;SV'!$G$4:$G$50,0),MATCH(IF(N564&gt;5000000,"A",IF(N564&gt;2000000,"B",IF(N564&gt;500000,"C","D"))),'EL&amp;SV'!$G$4:$K$4,0))</f>
        <v>1</v>
      </c>
      <c r="AQ564" s="153">
        <f t="shared" si="564"/>
        <v>173050.09903258656</v>
      </c>
      <c r="AR564" s="153">
        <f t="shared" si="565"/>
        <v>173050.09903258656</v>
      </c>
      <c r="AS564" s="153">
        <f t="shared" si="566"/>
        <v>0</v>
      </c>
      <c r="AT564" s="60">
        <v>0.75</v>
      </c>
      <c r="AU564" s="153">
        <f t="shared" si="567"/>
        <v>0</v>
      </c>
      <c r="AV564" s="153">
        <f t="shared" si="568"/>
        <v>0</v>
      </c>
    </row>
    <row r="565" spans="1:48" x14ac:dyDescent="0.2">
      <c r="A565" s="82">
        <v>561</v>
      </c>
      <c r="B565" s="82" t="s">
        <v>1410</v>
      </c>
      <c r="C565" s="83"/>
      <c r="D565" s="84" t="s">
        <v>112</v>
      </c>
      <c r="E565" s="85" t="s">
        <v>528</v>
      </c>
      <c r="F565" s="86">
        <v>40625</v>
      </c>
      <c r="G565" s="86" t="s">
        <v>1352</v>
      </c>
      <c r="H565" s="89"/>
      <c r="I565" s="89">
        <v>0.45970301369863004</v>
      </c>
      <c r="J565" s="84"/>
      <c r="K565" s="84"/>
      <c r="L565" s="87">
        <v>125400</v>
      </c>
      <c r="M565" s="87"/>
      <c r="N565" s="87">
        <v>125400</v>
      </c>
      <c r="O565" s="84">
        <v>119130</v>
      </c>
      <c r="P565" s="84">
        <v>0</v>
      </c>
      <c r="Q565" s="84">
        <f t="shared" si="531"/>
        <v>119130</v>
      </c>
      <c r="R565" s="84">
        <v>6270</v>
      </c>
      <c r="S565" s="87">
        <f t="shared" si="532"/>
        <v>6270</v>
      </c>
      <c r="T565" s="150">
        <v>3</v>
      </c>
      <c r="U565" s="69">
        <v>365</v>
      </c>
      <c r="V565" s="70"/>
      <c r="W565" s="71">
        <v>-8.2191780821911919E-3</v>
      </c>
      <c r="X565" s="76">
        <f t="shared" si="561"/>
        <v>40603</v>
      </c>
      <c r="Y565" s="138" t="s">
        <v>1374</v>
      </c>
      <c r="Z565" s="60">
        <f>MATCH(Y565,'Cat-3'!$A:$A,0)</f>
        <v>756</v>
      </c>
      <c r="AA565" s="60">
        <f>MATCH(X565,'Cat-3'!$1:$1,0)</f>
        <v>78</v>
      </c>
      <c r="AB565" s="60">
        <f>INDEX('Cat-3'!$1:$1048576,Working!Z565,Working!AA565)</f>
        <v>83.1</v>
      </c>
      <c r="AC565" s="60">
        <f>MATCH($AC$3,'Cat-3'!$1:$1,0)</f>
        <v>90</v>
      </c>
      <c r="AD565" s="60">
        <f>INDEX('Cat-3'!$1:$1048576,Working!Z565,Working!AC565)</f>
        <v>87</v>
      </c>
      <c r="AE565" s="146">
        <f>AD565/AB565</f>
        <v>1.0469314079422383</v>
      </c>
      <c r="AF565" s="132" t="s">
        <v>2718</v>
      </c>
      <c r="AG565" s="60">
        <f>MATCH(AF565,'Cat-4'!$A:$A,0)</f>
        <v>645</v>
      </c>
      <c r="AH565" s="60">
        <f>MATCH($AH$3,'Cat-4'!$1:$1,0)</f>
        <v>4</v>
      </c>
      <c r="AI565" s="60">
        <f>INDEX('Cat-4'!$1:$1048576,Working!AG565,Working!AH565)</f>
        <v>100.5</v>
      </c>
      <c r="AJ565" s="60">
        <f>MATCH($AJ$3,'Cat-4'!$1:$1,0)</f>
        <v>144</v>
      </c>
      <c r="AK565" s="60">
        <f>INDEX('Cat-4'!$1:$1048576,Working!AG565,Working!AJ565)</f>
        <v>115.6</v>
      </c>
      <c r="AL565" s="146">
        <f>AK565/AI565</f>
        <v>1.1502487562189054</v>
      </c>
      <c r="AM565" s="146">
        <f>AL565*AE565</f>
        <v>1.204231549832067</v>
      </c>
      <c r="AN565" s="146">
        <f t="shared" si="533"/>
        <v>12.894444444444444</v>
      </c>
      <c r="AO565" s="169">
        <f>INDEX('EL&amp;SV'!$C$4:$G$50,MATCH(AF565,'EL&amp;SV'!$G$4:$G$50,0),MATCH(IF(P565&gt;5000000,"A",IF(N565&gt;2000000,"B",IF(N565&gt;500000,"C","D"))),'EL&amp;SV'!$C$4:$G$4,0))</f>
        <v>5</v>
      </c>
      <c r="AP565" s="171">
        <f>INDEX('EL&amp;SV'!$G$4:$K$50,MATCH(AF565,'EL&amp;SV'!$G$4:$G$50,0),MATCH(IF(N565&gt;5000000,"A",IF(N565&gt;2000000,"B",IF(N565&gt;500000,"C","D"))),'EL&amp;SV'!$G$4:$K$4,0))</f>
        <v>1</v>
      </c>
      <c r="AQ565" s="153">
        <f t="shared" si="564"/>
        <v>151010.63634894122</v>
      </c>
      <c r="AR565" s="153">
        <f t="shared" si="565"/>
        <v>151010.63634894122</v>
      </c>
      <c r="AS565" s="153">
        <f t="shared" si="566"/>
        <v>0</v>
      </c>
      <c r="AT565" s="60">
        <v>0.75</v>
      </c>
      <c r="AU565" s="153">
        <f t="shared" si="567"/>
        <v>0</v>
      </c>
      <c r="AV565" s="153">
        <f t="shared" si="568"/>
        <v>0</v>
      </c>
    </row>
    <row r="566" spans="1:48" x14ac:dyDescent="0.2">
      <c r="A566" s="82">
        <v>562</v>
      </c>
      <c r="B566" s="82" t="s">
        <v>1410</v>
      </c>
      <c r="C566" s="83"/>
      <c r="D566" s="84" t="s">
        <v>112</v>
      </c>
      <c r="E566" s="85" t="s">
        <v>1245</v>
      </c>
      <c r="F566" s="86">
        <v>44371</v>
      </c>
      <c r="G566" s="86" t="s">
        <v>38</v>
      </c>
      <c r="H566" s="89"/>
      <c r="I566" s="89">
        <v>0.31666666666666665</v>
      </c>
      <c r="J566" s="84"/>
      <c r="K566" s="84"/>
      <c r="L566" s="87">
        <v>125190.92</v>
      </c>
      <c r="M566" s="87"/>
      <c r="N566" s="87">
        <v>125190.92</v>
      </c>
      <c r="O566" s="84">
        <v>30520.288670319638</v>
      </c>
      <c r="P566" s="84">
        <v>39643.791333333334</v>
      </c>
      <c r="Q566" s="84">
        <f t="shared" si="531"/>
        <v>70164.080003652969</v>
      </c>
      <c r="R566" s="84">
        <v>55026.839996347029</v>
      </c>
      <c r="S566" s="87">
        <f t="shared" si="532"/>
        <v>94670.631329680356</v>
      </c>
      <c r="T566" s="150">
        <v>3</v>
      </c>
      <c r="U566" s="69">
        <v>365</v>
      </c>
      <c r="V566" s="70"/>
      <c r="W566" s="71">
        <v>-8.2191780821911919E-3</v>
      </c>
      <c r="X566" s="76">
        <f t="shared" si="561"/>
        <v>44348</v>
      </c>
      <c r="AF566" s="132" t="s">
        <v>2716</v>
      </c>
      <c r="AG566" s="60">
        <f>MATCH(AF566,'Cat-4'!$A:$A,0)</f>
        <v>644</v>
      </c>
      <c r="AH566" s="60">
        <f>MATCH(X566,'Cat-4'!$1:$1,0)</f>
        <v>114</v>
      </c>
      <c r="AI566" s="60">
        <f>INDEX('Cat-4'!$1:$1048576,Working!AG566,Working!AH566)</f>
        <v>134.80000000000001</v>
      </c>
      <c r="AJ566" s="60">
        <f>MATCH($AJ$3,'Cat-4'!$1:$1,0)</f>
        <v>144</v>
      </c>
      <c r="AK566" s="60">
        <f>INDEX('Cat-4'!$1:$1048576,Working!AG566,Working!AJ566)</f>
        <v>135.1</v>
      </c>
      <c r="AL566" s="146">
        <f t="shared" ref="AL566:AL579" si="571">AK566/AI566</f>
        <v>1.0022255192878338</v>
      </c>
      <c r="AM566" s="152">
        <f t="shared" ref="AM566:AM579" si="572">AL566</f>
        <v>1.0022255192878338</v>
      </c>
      <c r="AN566" s="146">
        <f t="shared" si="533"/>
        <v>2.6416666666666666</v>
      </c>
      <c r="AO566" s="169">
        <f>INDEX('EL&amp;SV'!$C$4:$G$50,MATCH(AF566,'EL&amp;SV'!$G$4:$G$50,0),MATCH(IF(P566&gt;5000000,"A",IF(N566&gt;2000000,"B",IF(N566&gt;500000,"C","D"))),'EL&amp;SV'!$C$4:$G$4,0))</f>
        <v>5</v>
      </c>
      <c r="AP566" s="171">
        <f>INDEX('EL&amp;SV'!$G$4:$K$50,MATCH(AF566,'EL&amp;SV'!$G$4:$G$50,0),MATCH(IF(N566&gt;5000000,"A",IF(N566&gt;2000000,"B",IF(N566&gt;500000,"C","D"))),'EL&amp;SV'!$G$4:$K$4,0))</f>
        <v>1</v>
      </c>
      <c r="AQ566" s="153">
        <f t="shared" si="564"/>
        <v>125469.53480712166</v>
      </c>
      <c r="AR566" s="153">
        <f t="shared" si="565"/>
        <v>66289.737556429289</v>
      </c>
      <c r="AS566" s="153">
        <f t="shared" si="566"/>
        <v>59179.797250692369</v>
      </c>
      <c r="AT566" s="60">
        <v>0.75</v>
      </c>
      <c r="AU566" s="153">
        <f t="shared" si="567"/>
        <v>44384.847938019273</v>
      </c>
      <c r="AV566" s="153">
        <f t="shared" si="568"/>
        <v>44384.847938019273</v>
      </c>
    </row>
    <row r="567" spans="1:48" x14ac:dyDescent="0.2">
      <c r="A567" s="82">
        <v>563</v>
      </c>
      <c r="B567" s="82" t="s">
        <v>1410</v>
      </c>
      <c r="C567" s="83"/>
      <c r="D567" s="84" t="s">
        <v>112</v>
      </c>
      <c r="E567" s="85" t="s">
        <v>1197</v>
      </c>
      <c r="F567" s="86">
        <v>44027</v>
      </c>
      <c r="G567" s="86" t="s">
        <v>37</v>
      </c>
      <c r="H567" s="89"/>
      <c r="I567" s="89">
        <v>0.31666666666666665</v>
      </c>
      <c r="J567" s="84"/>
      <c r="K567" s="84"/>
      <c r="L567" s="87">
        <v>125021</v>
      </c>
      <c r="M567" s="87"/>
      <c r="N567" s="87">
        <v>125021</v>
      </c>
      <c r="O567" s="84">
        <v>67791.067351598176</v>
      </c>
      <c r="P567" s="84">
        <v>39589.98333333333</v>
      </c>
      <c r="Q567" s="84">
        <f t="shared" si="531"/>
        <v>107381.05068493151</v>
      </c>
      <c r="R567" s="84">
        <v>17639.949315068487</v>
      </c>
      <c r="S567" s="87">
        <f t="shared" si="532"/>
        <v>57229.932648401824</v>
      </c>
      <c r="T567" s="150">
        <v>3</v>
      </c>
      <c r="U567" s="69">
        <v>365</v>
      </c>
      <c r="V567" s="70"/>
      <c r="W567" s="71">
        <v>-8.2191780821911919E-3</v>
      </c>
      <c r="X567" s="76">
        <f t="shared" si="561"/>
        <v>44013</v>
      </c>
      <c r="AF567" s="132" t="s">
        <v>2716</v>
      </c>
      <c r="AG567" s="60">
        <f>MATCH(AF567,'Cat-4'!$A:$A,0)</f>
        <v>644</v>
      </c>
      <c r="AH567" s="60">
        <f>MATCH(X567,'Cat-4'!$1:$1,0)</f>
        <v>103</v>
      </c>
      <c r="AI567" s="60">
        <f>INDEX('Cat-4'!$1:$1048576,Working!AG567,Working!AH567)</f>
        <v>135.1</v>
      </c>
      <c r="AJ567" s="60">
        <f>MATCH($AJ$3,'Cat-4'!$1:$1,0)</f>
        <v>144</v>
      </c>
      <c r="AK567" s="60">
        <f>INDEX('Cat-4'!$1:$1048576,Working!AG567,Working!AJ567)</f>
        <v>135.1</v>
      </c>
      <c r="AL567" s="146">
        <f t="shared" si="571"/>
        <v>1</v>
      </c>
      <c r="AM567" s="152">
        <f t="shared" si="572"/>
        <v>1</v>
      </c>
      <c r="AN567" s="146">
        <f t="shared" si="533"/>
        <v>3.5833333333333335</v>
      </c>
      <c r="AO567" s="169">
        <f>INDEX('EL&amp;SV'!$C$4:$G$50,MATCH(AF567,'EL&amp;SV'!$G$4:$G$50,0),MATCH(IF(P567&gt;5000000,"A",IF(N567&gt;2000000,"B",IF(N567&gt;500000,"C","D"))),'EL&amp;SV'!$C$4:$G$4,0))</f>
        <v>5</v>
      </c>
      <c r="AP567" s="171">
        <f>INDEX('EL&amp;SV'!$G$4:$K$50,MATCH(AF567,'EL&amp;SV'!$G$4:$G$50,0),MATCH(IF(N567&gt;5000000,"A",IF(N567&gt;2000000,"B",IF(N567&gt;500000,"C","D"))),'EL&amp;SV'!$G$4:$K$4,0))</f>
        <v>1</v>
      </c>
      <c r="AQ567" s="153">
        <f t="shared" si="564"/>
        <v>125021</v>
      </c>
      <c r="AR567" s="153">
        <f t="shared" si="565"/>
        <v>89598.383333333346</v>
      </c>
      <c r="AS567" s="153">
        <f t="shared" si="566"/>
        <v>35422.616666666654</v>
      </c>
      <c r="AT567" s="60">
        <v>0.75</v>
      </c>
      <c r="AU567" s="153">
        <f t="shared" si="567"/>
        <v>26566.962499999991</v>
      </c>
      <c r="AV567" s="153">
        <f t="shared" si="568"/>
        <v>26566.962499999991</v>
      </c>
    </row>
    <row r="568" spans="1:48" x14ac:dyDescent="0.2">
      <c r="A568" s="82">
        <v>564</v>
      </c>
      <c r="B568" s="82" t="s">
        <v>1410</v>
      </c>
      <c r="C568" s="83"/>
      <c r="D568" s="84" t="s">
        <v>1068</v>
      </c>
      <c r="E568" s="85" t="s">
        <v>1217</v>
      </c>
      <c r="F568" s="86">
        <v>44985</v>
      </c>
      <c r="G568" s="86" t="s">
        <v>39</v>
      </c>
      <c r="H568" s="89"/>
      <c r="I568" s="89">
        <v>0.31666666666666665</v>
      </c>
      <c r="J568" s="84"/>
      <c r="K568" s="84"/>
      <c r="L568" s="87">
        <v>0</v>
      </c>
      <c r="M568" s="87">
        <v>124490</v>
      </c>
      <c r="N568" s="87">
        <v>124490</v>
      </c>
      <c r="O568" s="84"/>
      <c r="P568" s="84">
        <v>3456.1607305936068</v>
      </c>
      <c r="Q568" s="84">
        <f t="shared" si="531"/>
        <v>3456.1607305936068</v>
      </c>
      <c r="R568" s="84">
        <v>121033.8392694064</v>
      </c>
      <c r="S568" s="87">
        <f t="shared" si="532"/>
        <v>0</v>
      </c>
      <c r="T568" s="150">
        <v>3</v>
      </c>
      <c r="U568" s="69">
        <v>365</v>
      </c>
      <c r="V568" s="70"/>
      <c r="W568" s="71">
        <v>-112.33698630136986</v>
      </c>
      <c r="X568" s="76">
        <f t="shared" si="561"/>
        <v>44958</v>
      </c>
      <c r="AF568" s="132" t="s">
        <v>2716</v>
      </c>
      <c r="AG568" s="60">
        <f>MATCH(AF568,'Cat-4'!$A:$A,0)</f>
        <v>644</v>
      </c>
      <c r="AH568" s="60">
        <f>MATCH(X568,'Cat-4'!$1:$1,0)</f>
        <v>134</v>
      </c>
      <c r="AI568" s="60">
        <f>INDEX('Cat-4'!$1:$1048576,Working!AG568,Working!AH568)</f>
        <v>135.1</v>
      </c>
      <c r="AJ568" s="60">
        <f>MATCH($AJ$3,'Cat-4'!$1:$1,0)</f>
        <v>144</v>
      </c>
      <c r="AK568" s="60">
        <f>INDEX('Cat-4'!$1:$1048576,Working!AG568,Working!AJ568)</f>
        <v>135.1</v>
      </c>
      <c r="AL568" s="146">
        <f t="shared" si="571"/>
        <v>1</v>
      </c>
      <c r="AM568" s="152">
        <f t="shared" si="572"/>
        <v>1</v>
      </c>
      <c r="AN568" s="146">
        <f t="shared" si="533"/>
        <v>0.95833333333333337</v>
      </c>
      <c r="AO568" s="169">
        <f>INDEX('EL&amp;SV'!$C$4:$G$50,MATCH(AF568,'EL&amp;SV'!$G$4:$G$50,0),MATCH(IF(P568&gt;5000000,"A",IF(N568&gt;2000000,"B",IF(N568&gt;500000,"C","D"))),'EL&amp;SV'!$C$4:$G$4,0))</f>
        <v>5</v>
      </c>
      <c r="AP568" s="171">
        <f>INDEX('EL&amp;SV'!$G$4:$K$50,MATCH(AF568,'EL&amp;SV'!$G$4:$G$50,0),MATCH(IF(N568&gt;5000000,"A",IF(N568&gt;2000000,"B",IF(N568&gt;500000,"C","D"))),'EL&amp;SV'!$G$4:$K$4,0))</f>
        <v>1</v>
      </c>
      <c r="AQ568" s="153">
        <f t="shared" si="564"/>
        <v>124490</v>
      </c>
      <c r="AR568" s="153">
        <f t="shared" si="565"/>
        <v>23860.583333333336</v>
      </c>
      <c r="AS568" s="153">
        <f t="shared" si="566"/>
        <v>100629.41666666666</v>
      </c>
      <c r="AT568" s="60">
        <v>0.75</v>
      </c>
      <c r="AU568" s="153">
        <f t="shared" si="567"/>
        <v>75472.0625</v>
      </c>
      <c r="AV568" s="153">
        <f t="shared" si="568"/>
        <v>75472.0625</v>
      </c>
    </row>
    <row r="569" spans="1:48" x14ac:dyDescent="0.2">
      <c r="A569" s="82">
        <v>565</v>
      </c>
      <c r="B569" s="82" t="s">
        <v>1410</v>
      </c>
      <c r="C569" s="83"/>
      <c r="D569" s="84" t="s">
        <v>112</v>
      </c>
      <c r="E569" s="85" t="s">
        <v>1231</v>
      </c>
      <c r="F569" s="86">
        <v>44498</v>
      </c>
      <c r="G569" s="86" t="s">
        <v>38</v>
      </c>
      <c r="H569" s="89"/>
      <c r="I569" s="89">
        <v>0.31666666666666665</v>
      </c>
      <c r="J569" s="84"/>
      <c r="K569" s="84"/>
      <c r="L569" s="87">
        <v>124136</v>
      </c>
      <c r="M569" s="87"/>
      <c r="N569" s="87">
        <v>124136</v>
      </c>
      <c r="O569" s="84">
        <v>16585.476529680363</v>
      </c>
      <c r="P569" s="84">
        <v>39309.73333333333</v>
      </c>
      <c r="Q569" s="84">
        <f t="shared" si="531"/>
        <v>55895.20986301369</v>
      </c>
      <c r="R569" s="84">
        <v>68240.79013698631</v>
      </c>
      <c r="S569" s="87">
        <f t="shared" si="532"/>
        <v>107550.52347031963</v>
      </c>
      <c r="T569" s="150">
        <v>3</v>
      </c>
      <c r="U569" s="69">
        <v>365</v>
      </c>
      <c r="V569" s="70"/>
      <c r="W569" s="71">
        <v>-112.33698630136986</v>
      </c>
      <c r="X569" s="76">
        <f t="shared" si="561"/>
        <v>44470</v>
      </c>
      <c r="AF569" s="132" t="s">
        <v>2920</v>
      </c>
      <c r="AG569" s="60">
        <f>MATCH(AF569,'Cat-4'!$A:$A,0)</f>
        <v>747</v>
      </c>
      <c r="AH569" s="60">
        <f>MATCH(X569,'Cat-4'!$1:$1,0)</f>
        <v>118</v>
      </c>
      <c r="AI569" s="60">
        <f>INDEX('Cat-4'!$1:$1048576,Working!AG569,Working!AH569)</f>
        <v>130.19999999999999</v>
      </c>
      <c r="AJ569" s="60">
        <f>MATCH($AJ$3,'Cat-4'!$1:$1,0)</f>
        <v>144</v>
      </c>
      <c r="AK569" s="60">
        <f>INDEX('Cat-4'!$1:$1048576,Working!AG569,Working!AJ569)</f>
        <v>130.19999999999999</v>
      </c>
      <c r="AL569" s="146">
        <f t="shared" si="571"/>
        <v>1</v>
      </c>
      <c r="AM569" s="152">
        <f t="shared" si="572"/>
        <v>1</v>
      </c>
      <c r="AN569" s="146">
        <f t="shared" si="533"/>
        <v>2.2944444444444443</v>
      </c>
      <c r="AO569" s="169">
        <f>INDEX('EL&amp;SV'!$C$4:$G$50,MATCH(AF569,'EL&amp;SV'!$G$4:$G$50,0),MATCH(IF(P569&gt;5000000,"A",IF(N569&gt;2000000,"B",IF(N569&gt;500000,"C","D"))),'EL&amp;SV'!$C$4:$G$4,0))</f>
        <v>8</v>
      </c>
      <c r="AP569" s="171">
        <f>INDEX('EL&amp;SV'!$G$4:$K$50,MATCH(AF569,'EL&amp;SV'!$G$4:$G$50,0),MATCH(IF(N569&gt;5000000,"A",IF(N569&gt;2000000,"B",IF(N569&gt;500000,"C","D"))),'EL&amp;SV'!$G$4:$K$4,0))</f>
        <v>1</v>
      </c>
      <c r="AQ569" s="153">
        <f t="shared" si="564"/>
        <v>124136</v>
      </c>
      <c r="AR569" s="153">
        <f t="shared" si="565"/>
        <v>35602.894444444442</v>
      </c>
      <c r="AS569" s="153">
        <f t="shared" si="566"/>
        <v>88533.10555555555</v>
      </c>
      <c r="AT569" s="60">
        <v>0.75</v>
      </c>
      <c r="AU569" s="153">
        <f t="shared" si="567"/>
        <v>66399.829166666663</v>
      </c>
      <c r="AV569" s="153">
        <f t="shared" si="568"/>
        <v>66399.829166666663</v>
      </c>
    </row>
    <row r="570" spans="1:48" x14ac:dyDescent="0.2">
      <c r="A570" s="82">
        <v>566</v>
      </c>
      <c r="B570" s="82" t="s">
        <v>1410</v>
      </c>
      <c r="C570" s="83"/>
      <c r="D570" s="84" t="s">
        <v>112</v>
      </c>
      <c r="E570" s="85" t="s">
        <v>1232</v>
      </c>
      <c r="F570" s="86">
        <v>44498</v>
      </c>
      <c r="G570" s="86" t="s">
        <v>38</v>
      </c>
      <c r="H570" s="89"/>
      <c r="I570" s="89">
        <v>0.31666666666666665</v>
      </c>
      <c r="J570" s="84"/>
      <c r="K570" s="84"/>
      <c r="L570" s="87">
        <v>124136</v>
      </c>
      <c r="M570" s="87"/>
      <c r="N570" s="87">
        <v>124136</v>
      </c>
      <c r="O570" s="84">
        <v>16585.476529680363</v>
      </c>
      <c r="P570" s="84">
        <v>39309.73333333333</v>
      </c>
      <c r="Q570" s="84">
        <f t="shared" si="531"/>
        <v>55895.20986301369</v>
      </c>
      <c r="R570" s="84">
        <v>68240.79013698631</v>
      </c>
      <c r="S570" s="87">
        <f t="shared" si="532"/>
        <v>107550.52347031963</v>
      </c>
      <c r="T570" s="150">
        <v>3</v>
      </c>
      <c r="U570" s="69">
        <v>365</v>
      </c>
      <c r="V570" s="70"/>
      <c r="W570" s="71">
        <v>-112.33698630136986</v>
      </c>
      <c r="X570" s="76">
        <f t="shared" si="561"/>
        <v>44470</v>
      </c>
      <c r="AF570" s="132" t="s">
        <v>2920</v>
      </c>
      <c r="AG570" s="60">
        <f>MATCH(AF570,'Cat-4'!$A:$A,0)</f>
        <v>747</v>
      </c>
      <c r="AH570" s="60">
        <f>MATCH(X570,'Cat-4'!$1:$1,0)</f>
        <v>118</v>
      </c>
      <c r="AI570" s="60">
        <f>INDEX('Cat-4'!$1:$1048576,Working!AG570,Working!AH570)</f>
        <v>130.19999999999999</v>
      </c>
      <c r="AJ570" s="60">
        <f>MATCH($AJ$3,'Cat-4'!$1:$1,0)</f>
        <v>144</v>
      </c>
      <c r="AK570" s="60">
        <f>INDEX('Cat-4'!$1:$1048576,Working!AG570,Working!AJ570)</f>
        <v>130.19999999999999</v>
      </c>
      <c r="AL570" s="146">
        <f t="shared" si="571"/>
        <v>1</v>
      </c>
      <c r="AM570" s="152">
        <f t="shared" si="572"/>
        <v>1</v>
      </c>
      <c r="AN570" s="146">
        <f t="shared" si="533"/>
        <v>2.2944444444444443</v>
      </c>
      <c r="AO570" s="169">
        <f>INDEX('EL&amp;SV'!$C$4:$G$50,MATCH(AF570,'EL&amp;SV'!$G$4:$G$50,0),MATCH(IF(P570&gt;5000000,"A",IF(N570&gt;2000000,"B",IF(N570&gt;500000,"C","D"))),'EL&amp;SV'!$C$4:$G$4,0))</f>
        <v>8</v>
      </c>
      <c r="AP570" s="171">
        <f>INDEX('EL&amp;SV'!$G$4:$K$50,MATCH(AF570,'EL&amp;SV'!$G$4:$G$50,0),MATCH(IF(N570&gt;5000000,"A",IF(N570&gt;2000000,"B",IF(N570&gt;500000,"C","D"))),'EL&amp;SV'!$G$4:$K$4,0))</f>
        <v>1</v>
      </c>
      <c r="AQ570" s="153">
        <f t="shared" si="564"/>
        <v>124136</v>
      </c>
      <c r="AR570" s="153">
        <f t="shared" si="565"/>
        <v>35602.894444444442</v>
      </c>
      <c r="AS570" s="153">
        <f t="shared" si="566"/>
        <v>88533.10555555555</v>
      </c>
      <c r="AT570" s="60">
        <v>0.75</v>
      </c>
      <c r="AU570" s="153">
        <f t="shared" si="567"/>
        <v>66399.829166666663</v>
      </c>
      <c r="AV570" s="153">
        <f t="shared" si="568"/>
        <v>66399.829166666663</v>
      </c>
    </row>
    <row r="571" spans="1:48" x14ac:dyDescent="0.2">
      <c r="A571" s="82">
        <v>567</v>
      </c>
      <c r="B571" s="82" t="s">
        <v>1410</v>
      </c>
      <c r="C571" s="83"/>
      <c r="D571" s="84" t="s">
        <v>112</v>
      </c>
      <c r="E571" s="85" t="s">
        <v>1233</v>
      </c>
      <c r="F571" s="86">
        <v>44498</v>
      </c>
      <c r="G571" s="86" t="s">
        <v>38</v>
      </c>
      <c r="H571" s="89"/>
      <c r="I571" s="89">
        <v>0.31666666666666665</v>
      </c>
      <c r="J571" s="84"/>
      <c r="K571" s="84"/>
      <c r="L571" s="87">
        <v>124136</v>
      </c>
      <c r="M571" s="87"/>
      <c r="N571" s="87">
        <v>124136</v>
      </c>
      <c r="O571" s="84">
        <v>16585.476529680363</v>
      </c>
      <c r="P571" s="84">
        <v>39309.73333333333</v>
      </c>
      <c r="Q571" s="84">
        <f t="shared" si="531"/>
        <v>55895.20986301369</v>
      </c>
      <c r="R571" s="84">
        <v>68240.79013698631</v>
      </c>
      <c r="S571" s="87">
        <f t="shared" si="532"/>
        <v>107550.52347031963</v>
      </c>
      <c r="T571" s="150">
        <v>3</v>
      </c>
      <c r="U571" s="69">
        <v>365</v>
      </c>
      <c r="V571" s="70"/>
      <c r="W571" s="71">
        <v>-112.33698630136986</v>
      </c>
      <c r="X571" s="76">
        <f t="shared" si="561"/>
        <v>44470</v>
      </c>
      <c r="AF571" s="132" t="s">
        <v>2920</v>
      </c>
      <c r="AG571" s="60">
        <f>MATCH(AF571,'Cat-4'!$A:$A,0)</f>
        <v>747</v>
      </c>
      <c r="AH571" s="60">
        <f>MATCH(X571,'Cat-4'!$1:$1,0)</f>
        <v>118</v>
      </c>
      <c r="AI571" s="60">
        <f>INDEX('Cat-4'!$1:$1048576,Working!AG571,Working!AH571)</f>
        <v>130.19999999999999</v>
      </c>
      <c r="AJ571" s="60">
        <f>MATCH($AJ$3,'Cat-4'!$1:$1,0)</f>
        <v>144</v>
      </c>
      <c r="AK571" s="60">
        <f>INDEX('Cat-4'!$1:$1048576,Working!AG571,Working!AJ571)</f>
        <v>130.19999999999999</v>
      </c>
      <c r="AL571" s="146">
        <f t="shared" si="571"/>
        <v>1</v>
      </c>
      <c r="AM571" s="152">
        <f t="shared" si="572"/>
        <v>1</v>
      </c>
      <c r="AN571" s="146">
        <f t="shared" si="533"/>
        <v>2.2944444444444443</v>
      </c>
      <c r="AO571" s="169">
        <f>INDEX('EL&amp;SV'!$C$4:$G$50,MATCH(AF571,'EL&amp;SV'!$G$4:$G$50,0),MATCH(IF(P571&gt;5000000,"A",IF(N571&gt;2000000,"B",IF(N571&gt;500000,"C","D"))),'EL&amp;SV'!$C$4:$G$4,0))</f>
        <v>8</v>
      </c>
      <c r="AP571" s="171">
        <f>INDEX('EL&amp;SV'!$G$4:$K$50,MATCH(AF571,'EL&amp;SV'!$G$4:$G$50,0),MATCH(IF(N571&gt;5000000,"A",IF(N571&gt;2000000,"B",IF(N571&gt;500000,"C","D"))),'EL&amp;SV'!$G$4:$K$4,0))</f>
        <v>1</v>
      </c>
      <c r="AQ571" s="153">
        <f t="shared" si="564"/>
        <v>124136</v>
      </c>
      <c r="AR571" s="153">
        <f t="shared" si="565"/>
        <v>35602.894444444442</v>
      </c>
      <c r="AS571" s="153">
        <f t="shared" si="566"/>
        <v>88533.10555555555</v>
      </c>
      <c r="AT571" s="60">
        <v>0.75</v>
      </c>
      <c r="AU571" s="153">
        <f t="shared" si="567"/>
        <v>66399.829166666663</v>
      </c>
      <c r="AV571" s="153">
        <f t="shared" si="568"/>
        <v>66399.829166666663</v>
      </c>
    </row>
    <row r="572" spans="1:48" x14ac:dyDescent="0.2">
      <c r="A572" s="82">
        <v>568</v>
      </c>
      <c r="B572" s="82" t="s">
        <v>1410</v>
      </c>
      <c r="C572" s="83"/>
      <c r="D572" s="84" t="s">
        <v>112</v>
      </c>
      <c r="E572" s="85" t="s">
        <v>1180</v>
      </c>
      <c r="F572" s="86">
        <v>44233</v>
      </c>
      <c r="G572" s="86" t="s">
        <v>37</v>
      </c>
      <c r="H572" s="89"/>
      <c r="I572" s="89">
        <v>0.31666666666666665</v>
      </c>
      <c r="J572" s="84"/>
      <c r="K572" s="84"/>
      <c r="L572" s="87">
        <v>123999.99</v>
      </c>
      <c r="M572" s="87"/>
      <c r="N572" s="87">
        <v>123999.99</v>
      </c>
      <c r="O572" s="84">
        <v>45075.9781</v>
      </c>
      <c r="P572" s="84">
        <v>39266.663500000002</v>
      </c>
      <c r="Q572" s="84">
        <f t="shared" si="531"/>
        <v>84342.641600000003</v>
      </c>
      <c r="R572" s="84">
        <v>39657.348400000003</v>
      </c>
      <c r="S572" s="87">
        <f t="shared" si="532"/>
        <v>78924.011900000012</v>
      </c>
      <c r="T572" s="150">
        <v>3</v>
      </c>
      <c r="U572" s="69">
        <v>365</v>
      </c>
      <c r="V572" s="70"/>
      <c r="W572" s="71">
        <v>-112.33698630136986</v>
      </c>
      <c r="X572" s="76">
        <f t="shared" si="561"/>
        <v>44228</v>
      </c>
      <c r="AF572" s="132" t="s">
        <v>2720</v>
      </c>
      <c r="AG572" s="60">
        <f>MATCH(AF572,'Cat-4'!$A:$A,0)</f>
        <v>646</v>
      </c>
      <c r="AH572" s="60">
        <f>MATCH(X572,'Cat-4'!$1:$1,0)</f>
        <v>110</v>
      </c>
      <c r="AI572" s="60">
        <f>INDEX('Cat-4'!$1:$1048576,Working!AG572,Working!AH572)</f>
        <v>154.1</v>
      </c>
      <c r="AJ572" s="60">
        <f>MATCH($AJ$3,'Cat-4'!$1:$1,0)</f>
        <v>144</v>
      </c>
      <c r="AK572" s="60">
        <f>INDEX('Cat-4'!$1:$1048576,Working!AG572,Working!AJ572)</f>
        <v>154.1</v>
      </c>
      <c r="AL572" s="146">
        <f t="shared" si="571"/>
        <v>1</v>
      </c>
      <c r="AM572" s="152">
        <f t="shared" si="572"/>
        <v>1</v>
      </c>
      <c r="AN572" s="146">
        <f t="shared" si="533"/>
        <v>3.0249999999999999</v>
      </c>
      <c r="AO572" s="169">
        <f>INDEX('EL&amp;SV'!$C$4:$G$50,MATCH(AF572,'EL&amp;SV'!$G$4:$G$50,0),MATCH(IF(P572&gt;5000000,"A",IF(N572&gt;2000000,"B",IF(N572&gt;500000,"C","D"))),'EL&amp;SV'!$C$4:$G$4,0))</f>
        <v>5</v>
      </c>
      <c r="AP572" s="171">
        <f>INDEX('EL&amp;SV'!$G$4:$K$50,MATCH(AF572,'EL&amp;SV'!$G$4:$G$50,0),MATCH(IF(N572&gt;5000000,"A",IF(N572&gt;2000000,"B",IF(N572&gt;500000,"C","D"))),'EL&amp;SV'!$G$4:$K$4,0))</f>
        <v>1</v>
      </c>
      <c r="AQ572" s="153">
        <f t="shared" si="564"/>
        <v>123999.99</v>
      </c>
      <c r="AR572" s="153">
        <f t="shared" si="565"/>
        <v>75019.993950000004</v>
      </c>
      <c r="AS572" s="153">
        <f t="shared" si="566"/>
        <v>48979.996050000002</v>
      </c>
      <c r="AT572" s="60">
        <v>0.75</v>
      </c>
      <c r="AU572" s="153">
        <f t="shared" si="567"/>
        <v>36734.997037499998</v>
      </c>
      <c r="AV572" s="153">
        <f t="shared" si="568"/>
        <v>36734.997037499998</v>
      </c>
    </row>
    <row r="573" spans="1:48" x14ac:dyDescent="0.2">
      <c r="A573" s="82">
        <v>569</v>
      </c>
      <c r="B573" s="82" t="s">
        <v>1410</v>
      </c>
      <c r="C573" s="83"/>
      <c r="D573" s="84" t="s">
        <v>112</v>
      </c>
      <c r="E573" s="85" t="s">
        <v>1217</v>
      </c>
      <c r="F573" s="86">
        <v>44650</v>
      </c>
      <c r="G573" s="86" t="s">
        <v>38</v>
      </c>
      <c r="H573" s="89"/>
      <c r="I573" s="89">
        <v>0.31666666666666665</v>
      </c>
      <c r="J573" s="84"/>
      <c r="K573" s="84"/>
      <c r="L573" s="87">
        <v>123999.99</v>
      </c>
      <c r="M573" s="87"/>
      <c r="N573" s="87">
        <v>123999.99</v>
      </c>
      <c r="O573" s="84">
        <v>215.15980000000002</v>
      </c>
      <c r="P573" s="84">
        <v>39266.663500000002</v>
      </c>
      <c r="Q573" s="84">
        <f t="shared" si="531"/>
        <v>39481.823300000004</v>
      </c>
      <c r="R573" s="84">
        <v>84518.166700000002</v>
      </c>
      <c r="S573" s="87">
        <f t="shared" si="532"/>
        <v>123784.83020000001</v>
      </c>
      <c r="T573" s="150">
        <v>3</v>
      </c>
      <c r="U573" s="69">
        <v>365</v>
      </c>
      <c r="V573" s="70"/>
      <c r="W573" s="71">
        <v>-112.33698630136986</v>
      </c>
      <c r="X573" s="76">
        <f t="shared" si="561"/>
        <v>44621</v>
      </c>
      <c r="AF573" s="132" t="s">
        <v>3114</v>
      </c>
      <c r="AG573" s="60">
        <f>MATCH(AF573,'Cat-4'!$A:$A,0)</f>
        <v>844</v>
      </c>
      <c r="AH573" s="60">
        <f>MATCH(X573,'Cat-4'!$1:$1,0)</f>
        <v>123</v>
      </c>
      <c r="AI573" s="60">
        <f>INDEX('Cat-4'!$1:$1048576,Working!AG573,Working!AH573)</f>
        <v>157.19999999999999</v>
      </c>
      <c r="AJ573" s="60">
        <f>MATCH($AJ$3,'Cat-4'!$1:$1,0)</f>
        <v>144</v>
      </c>
      <c r="AK573" s="60">
        <f>INDEX('Cat-4'!$1:$1048576,Working!AG573,Working!AJ573)</f>
        <v>160.30000000000001</v>
      </c>
      <c r="AL573" s="146">
        <f t="shared" si="571"/>
        <v>1.0197201017811706</v>
      </c>
      <c r="AM573" s="152">
        <f t="shared" si="572"/>
        <v>1.0197201017811706</v>
      </c>
      <c r="AN573" s="146">
        <f t="shared" si="533"/>
        <v>1.875</v>
      </c>
      <c r="AO573" s="169">
        <f>INDEX('EL&amp;SV'!$C$4:$G$50,MATCH(AF573,'EL&amp;SV'!$G$4:$G$50,0),MATCH(IF(P573&gt;5000000,"A",IF(N573&gt;2000000,"B",IF(N573&gt;500000,"C","D"))),'EL&amp;SV'!$C$4:$G$4,0))</f>
        <v>6</v>
      </c>
      <c r="AP573" s="171">
        <f>INDEX('EL&amp;SV'!$G$4:$K$50,MATCH(AF573,'EL&amp;SV'!$G$4:$G$50,0),MATCH(IF(N573&gt;5000000,"A",IF(N573&gt;2000000,"B",IF(N573&gt;500000,"C","D"))),'EL&amp;SV'!$G$4:$K$4,0))</f>
        <v>0.95</v>
      </c>
      <c r="AQ573" s="153">
        <f t="shared" si="564"/>
        <v>126445.28242366413</v>
      </c>
      <c r="AR573" s="153">
        <f t="shared" si="565"/>
        <v>37538.443219525288</v>
      </c>
      <c r="AS573" s="153">
        <f t="shared" si="566"/>
        <v>88906.839204138843</v>
      </c>
      <c r="AT573" s="60">
        <v>0.75</v>
      </c>
      <c r="AU573" s="153">
        <f t="shared" si="567"/>
        <v>66680.129403104133</v>
      </c>
      <c r="AV573" s="153">
        <f t="shared" si="568"/>
        <v>66680.129403104133</v>
      </c>
    </row>
    <row r="574" spans="1:48" x14ac:dyDescent="0.2">
      <c r="A574" s="82">
        <v>570</v>
      </c>
      <c r="B574" s="82" t="s">
        <v>1410</v>
      </c>
      <c r="C574" s="83"/>
      <c r="D574" s="84" t="s">
        <v>1068</v>
      </c>
      <c r="E574" s="85" t="s">
        <v>1217</v>
      </c>
      <c r="F574" s="86">
        <v>44699</v>
      </c>
      <c r="G574" s="86" t="s">
        <v>39</v>
      </c>
      <c r="H574" s="89"/>
      <c r="I574" s="89">
        <v>0.31666666666666665</v>
      </c>
      <c r="J574" s="84"/>
      <c r="K574" s="84"/>
      <c r="L574" s="87">
        <v>0</v>
      </c>
      <c r="M574" s="87">
        <v>123999.99</v>
      </c>
      <c r="N574" s="87">
        <v>123999.99</v>
      </c>
      <c r="O574" s="84"/>
      <c r="P574" s="84">
        <v>34210.408200000005</v>
      </c>
      <c r="Q574" s="84">
        <f t="shared" si="531"/>
        <v>34210.408200000005</v>
      </c>
      <c r="R574" s="84">
        <v>89789.5818</v>
      </c>
      <c r="S574" s="87">
        <f t="shared" si="532"/>
        <v>0</v>
      </c>
      <c r="T574" s="150">
        <v>3</v>
      </c>
      <c r="U574" s="69">
        <v>365</v>
      </c>
      <c r="V574" s="70"/>
      <c r="W574" s="71">
        <v>-8.2191780821911919E-3</v>
      </c>
      <c r="X574" s="76">
        <f t="shared" si="561"/>
        <v>44682</v>
      </c>
      <c r="AF574" s="132" t="s">
        <v>2716</v>
      </c>
      <c r="AG574" s="60">
        <f>MATCH(AF574,'Cat-4'!$A:$A,0)</f>
        <v>644</v>
      </c>
      <c r="AH574" s="60">
        <f>MATCH(X574,'Cat-4'!$1:$1,0)</f>
        <v>125</v>
      </c>
      <c r="AI574" s="60">
        <f>INDEX('Cat-4'!$1:$1048576,Working!AG574,Working!AH574)</f>
        <v>135</v>
      </c>
      <c r="AJ574" s="60">
        <f>MATCH($AJ$3,'Cat-4'!$1:$1,0)</f>
        <v>144</v>
      </c>
      <c r="AK574" s="60">
        <f>INDEX('Cat-4'!$1:$1048576,Working!AG574,Working!AJ574)</f>
        <v>135.1</v>
      </c>
      <c r="AL574" s="146">
        <f t="shared" si="571"/>
        <v>1.0007407407407407</v>
      </c>
      <c r="AM574" s="152">
        <f t="shared" si="572"/>
        <v>1.0007407407407407</v>
      </c>
      <c r="AN574" s="146">
        <f t="shared" si="533"/>
        <v>1.7416666666666667</v>
      </c>
      <c r="AO574" s="169">
        <f>INDEX('EL&amp;SV'!$C$4:$G$50,MATCH(AF574,'EL&amp;SV'!$G$4:$G$50,0),MATCH(IF(P574&gt;5000000,"A",IF(N574&gt;2000000,"B",IF(N574&gt;500000,"C","D"))),'EL&amp;SV'!$C$4:$G$4,0))</f>
        <v>5</v>
      </c>
      <c r="AP574" s="171">
        <f>INDEX('EL&amp;SV'!$G$4:$K$50,MATCH(AF574,'EL&amp;SV'!$G$4:$G$50,0),MATCH(IF(N574&gt;5000000,"A",IF(N574&gt;2000000,"B",IF(N574&gt;500000,"C","D"))),'EL&amp;SV'!$G$4:$K$4,0))</f>
        <v>1</v>
      </c>
      <c r="AQ574" s="153">
        <f t="shared" si="564"/>
        <v>124091.84184444444</v>
      </c>
      <c r="AR574" s="153">
        <f t="shared" si="565"/>
        <v>43225.324909148148</v>
      </c>
      <c r="AS574" s="153">
        <f t="shared" si="566"/>
        <v>80866.516935296298</v>
      </c>
      <c r="AT574" s="60">
        <v>0.75</v>
      </c>
      <c r="AU574" s="153">
        <f t="shared" si="567"/>
        <v>60649.887701472224</v>
      </c>
      <c r="AV574" s="153">
        <f t="shared" si="568"/>
        <v>60649.887701472224</v>
      </c>
    </row>
    <row r="575" spans="1:48" x14ac:dyDescent="0.2">
      <c r="A575" s="82">
        <v>571</v>
      </c>
      <c r="B575" s="82" t="s">
        <v>1410</v>
      </c>
      <c r="C575" s="83"/>
      <c r="D575" s="84" t="s">
        <v>1068</v>
      </c>
      <c r="E575" s="85" t="s">
        <v>1217</v>
      </c>
      <c r="F575" s="86">
        <v>44685</v>
      </c>
      <c r="G575" s="86" t="s">
        <v>39</v>
      </c>
      <c r="H575" s="89"/>
      <c r="I575" s="89">
        <v>0.31666666666666665</v>
      </c>
      <c r="J575" s="84"/>
      <c r="K575" s="84"/>
      <c r="L575" s="87">
        <v>0</v>
      </c>
      <c r="M575" s="87">
        <v>123999.99</v>
      </c>
      <c r="N575" s="87">
        <v>123999.99</v>
      </c>
      <c r="O575" s="84"/>
      <c r="P575" s="84">
        <v>35716.5268</v>
      </c>
      <c r="Q575" s="84">
        <f t="shared" si="531"/>
        <v>35716.5268</v>
      </c>
      <c r="R575" s="84">
        <v>88283.463199999998</v>
      </c>
      <c r="S575" s="87">
        <f t="shared" si="532"/>
        <v>0</v>
      </c>
      <c r="T575" s="150">
        <v>3</v>
      </c>
      <c r="U575" s="69">
        <v>365</v>
      </c>
      <c r="V575" s="70"/>
      <c r="W575" s="71">
        <v>-112.33698630136986</v>
      </c>
      <c r="X575" s="76">
        <f t="shared" si="561"/>
        <v>44682</v>
      </c>
      <c r="AF575" s="132" t="s">
        <v>2716</v>
      </c>
      <c r="AG575" s="60">
        <f>MATCH(AF575,'Cat-4'!$A:$A,0)</f>
        <v>644</v>
      </c>
      <c r="AH575" s="60">
        <f>MATCH(X575,'Cat-4'!$1:$1,0)</f>
        <v>125</v>
      </c>
      <c r="AI575" s="60">
        <f>INDEX('Cat-4'!$1:$1048576,Working!AG575,Working!AH575)</f>
        <v>135</v>
      </c>
      <c r="AJ575" s="60">
        <f>MATCH($AJ$3,'Cat-4'!$1:$1,0)</f>
        <v>144</v>
      </c>
      <c r="AK575" s="60">
        <f>INDEX('Cat-4'!$1:$1048576,Working!AG575,Working!AJ575)</f>
        <v>135.1</v>
      </c>
      <c r="AL575" s="146">
        <f t="shared" si="571"/>
        <v>1.0007407407407407</v>
      </c>
      <c r="AM575" s="152">
        <f t="shared" si="572"/>
        <v>1.0007407407407407</v>
      </c>
      <c r="AN575" s="146">
        <f t="shared" si="533"/>
        <v>1.7805555555555554</v>
      </c>
      <c r="AO575" s="169">
        <f>INDEX('EL&amp;SV'!$C$4:$G$50,MATCH(AF575,'EL&amp;SV'!$G$4:$G$50,0),MATCH(IF(P575&gt;5000000,"A",IF(N575&gt;2000000,"B",IF(N575&gt;500000,"C","D"))),'EL&amp;SV'!$C$4:$G$4,0))</f>
        <v>5</v>
      </c>
      <c r="AP575" s="171">
        <f>INDEX('EL&amp;SV'!$G$4:$K$50,MATCH(AF575,'EL&amp;SV'!$G$4:$G$50,0),MATCH(IF(N575&gt;5000000,"A",IF(N575&gt;2000000,"B",IF(N575&gt;500000,"C","D"))),'EL&amp;SV'!$G$4:$K$4,0))</f>
        <v>1</v>
      </c>
      <c r="AQ575" s="153">
        <f t="shared" si="564"/>
        <v>124091.84184444444</v>
      </c>
      <c r="AR575" s="153">
        <f t="shared" si="565"/>
        <v>44190.483679049379</v>
      </c>
      <c r="AS575" s="153">
        <f t="shared" si="566"/>
        <v>79901.358165395068</v>
      </c>
      <c r="AT575" s="60">
        <v>0.75</v>
      </c>
      <c r="AU575" s="153">
        <f t="shared" si="567"/>
        <v>59926.018624046301</v>
      </c>
      <c r="AV575" s="153">
        <f t="shared" si="568"/>
        <v>59926.018624046301</v>
      </c>
    </row>
    <row r="576" spans="1:48" x14ac:dyDescent="0.2">
      <c r="A576" s="82">
        <v>572</v>
      </c>
      <c r="B576" s="82" t="s">
        <v>1410</v>
      </c>
      <c r="C576" s="83"/>
      <c r="D576" s="84" t="s">
        <v>114</v>
      </c>
      <c r="E576" s="85" t="s">
        <v>1305</v>
      </c>
      <c r="F576" s="86">
        <v>45016</v>
      </c>
      <c r="G576" s="86" t="s">
        <v>39</v>
      </c>
      <c r="H576" s="89"/>
      <c r="I576" s="89">
        <v>0.11874999999999999</v>
      </c>
      <c r="J576" s="84"/>
      <c r="K576" s="84"/>
      <c r="L576" s="87">
        <v>0</v>
      </c>
      <c r="M576" s="87">
        <v>123836.1</v>
      </c>
      <c r="N576" s="87">
        <v>123836.1</v>
      </c>
      <c r="O576" s="84"/>
      <c r="P576" s="84">
        <v>40.289142123287668</v>
      </c>
      <c r="Q576" s="84">
        <f t="shared" si="531"/>
        <v>40.289142123287668</v>
      </c>
      <c r="R576" s="84">
        <v>123795.81085787671</v>
      </c>
      <c r="S576" s="87">
        <f t="shared" si="532"/>
        <v>0</v>
      </c>
      <c r="T576" s="150">
        <v>8</v>
      </c>
      <c r="U576" s="69">
        <v>365</v>
      </c>
      <c r="V576" s="70"/>
      <c r="W576" s="71">
        <v>-112.33698630136986</v>
      </c>
      <c r="X576" s="76">
        <f t="shared" si="561"/>
        <v>44986</v>
      </c>
      <c r="AF576" s="132" t="s">
        <v>3098</v>
      </c>
      <c r="AG576" s="60">
        <f>MATCH(AF576,'Cat-4'!$A:$A,0)</f>
        <v>836</v>
      </c>
      <c r="AH576" s="60">
        <f>MATCH(X576,'Cat-4'!$1:$1,0)</f>
        <v>135</v>
      </c>
      <c r="AI576" s="60">
        <f>INDEX('Cat-4'!$1:$1048576,Working!AG576,Working!AH576)</f>
        <v>144.69999999999999</v>
      </c>
      <c r="AJ576" s="60">
        <f>MATCH($AJ$3,'Cat-4'!$1:$1,0)</f>
        <v>144</v>
      </c>
      <c r="AK576" s="60">
        <f>INDEX('Cat-4'!$1:$1048576,Working!AG576,Working!AJ576)</f>
        <v>147.4</v>
      </c>
      <c r="AL576" s="146">
        <f t="shared" si="571"/>
        <v>1.0186592950932967</v>
      </c>
      <c r="AM576" s="152">
        <f t="shared" si="572"/>
        <v>1.0186592950932967</v>
      </c>
      <c r="AN576" s="146">
        <f t="shared" si="533"/>
        <v>0.875</v>
      </c>
      <c r="AO576" s="169">
        <f>INDEX('EL&amp;SV'!$C$4:$G$50,MATCH(AF576,'EL&amp;SV'!$G$4:$G$50,0),MATCH(IF(P576&gt;5000000,"A",IF(N576&gt;2000000,"B",IF(N576&gt;500000,"C","D"))),'EL&amp;SV'!$C$4:$G$4,0))</f>
        <v>8</v>
      </c>
      <c r="AP576" s="171">
        <f>INDEX('EL&amp;SV'!$G$4:$K$50,MATCH(AF576,'EL&amp;SV'!$G$4:$G$50,0),MATCH(IF(N576&gt;5000000,"A",IF(N576&gt;2000000,"B",IF(N576&gt;500000,"C","D"))),'EL&amp;SV'!$G$4:$K$4,0))</f>
        <v>0.95</v>
      </c>
      <c r="AQ576" s="153">
        <f t="shared" si="564"/>
        <v>126146.794333103</v>
      </c>
      <c r="AR576" s="153">
        <f t="shared" si="565"/>
        <v>13107.440348673983</v>
      </c>
      <c r="AS576" s="153">
        <f t="shared" si="566"/>
        <v>113039.35398442901</v>
      </c>
      <c r="AT576" s="60">
        <v>0.75</v>
      </c>
      <c r="AU576" s="153">
        <f t="shared" si="567"/>
        <v>84779.515488321747</v>
      </c>
      <c r="AV576" s="153">
        <f t="shared" si="568"/>
        <v>84779.515488321747</v>
      </c>
    </row>
    <row r="577" spans="1:48" x14ac:dyDescent="0.2">
      <c r="A577" s="82">
        <v>573</v>
      </c>
      <c r="B577" s="82" t="s">
        <v>1410</v>
      </c>
      <c r="C577" s="83"/>
      <c r="D577" s="84" t="s">
        <v>112</v>
      </c>
      <c r="E577" s="85" t="s">
        <v>814</v>
      </c>
      <c r="F577" s="86">
        <v>41000</v>
      </c>
      <c r="G577" s="86" t="s">
        <v>1350</v>
      </c>
      <c r="H577" s="89"/>
      <c r="I577" s="89">
        <v>6.4908324552160168E-2</v>
      </c>
      <c r="J577" s="84"/>
      <c r="K577" s="84"/>
      <c r="L577" s="87">
        <v>123500.03</v>
      </c>
      <c r="M577" s="87"/>
      <c r="N577" s="87">
        <v>123500.03</v>
      </c>
      <c r="O577" s="84">
        <v>77244.12835279241</v>
      </c>
      <c r="P577" s="84">
        <v>8016.180029441517</v>
      </c>
      <c r="Q577" s="84">
        <f t="shared" si="531"/>
        <v>85260.308382233925</v>
      </c>
      <c r="R577" s="84">
        <v>38239.721617766074</v>
      </c>
      <c r="S577" s="87">
        <f t="shared" si="532"/>
        <v>46255.901647207589</v>
      </c>
      <c r="T577" s="150">
        <v>15</v>
      </c>
      <c r="U577" s="69">
        <v>365</v>
      </c>
      <c r="V577" s="70"/>
      <c r="W577" s="71">
        <v>-8.2191780821911919E-3</v>
      </c>
      <c r="X577" s="76">
        <f t="shared" si="561"/>
        <v>41000</v>
      </c>
      <c r="AF577" s="132" t="s">
        <v>2734</v>
      </c>
      <c r="AG577" s="60">
        <f>MATCH(AF577,'Cat-4'!$A:$A,0)</f>
        <v>653</v>
      </c>
      <c r="AH577" s="60">
        <f>MATCH(X577,'Cat-4'!$1:$1,0)</f>
        <v>4</v>
      </c>
      <c r="AI577" s="60">
        <f>INDEX('Cat-4'!$1:$1048576,Working!AG577,Working!AH577)</f>
        <v>100.8</v>
      </c>
      <c r="AJ577" s="60">
        <f>MATCH($AJ$3,'Cat-4'!$1:$1,0)</f>
        <v>144</v>
      </c>
      <c r="AK577" s="60">
        <f>INDEX('Cat-4'!$1:$1048576,Working!AG577,Working!AJ577)</f>
        <v>122.3</v>
      </c>
      <c r="AL577" s="146">
        <f t="shared" si="571"/>
        <v>1.2132936507936507</v>
      </c>
      <c r="AM577" s="152">
        <f t="shared" si="572"/>
        <v>1.2132936507936507</v>
      </c>
      <c r="AN577" s="146">
        <f t="shared" si="533"/>
        <v>11.872222222222222</v>
      </c>
      <c r="AO577" s="169">
        <f>INDEX('EL&amp;SV'!$C$4:$G$50,MATCH(AF577,'EL&amp;SV'!$G$4:$G$50,0),MATCH(IF(P577&gt;5000000,"A",IF(N577&gt;2000000,"B",IF(N577&gt;500000,"C","D"))),'EL&amp;SV'!$C$4:$G$4,0))</f>
        <v>8</v>
      </c>
      <c r="AP577" s="171">
        <f>INDEX('EL&amp;SV'!$G$4:$K$50,MATCH(AF577,'EL&amp;SV'!$G$4:$G$50,0),MATCH(IF(N577&gt;5000000,"A",IF(N577&gt;2000000,"B",IF(N577&gt;500000,"C","D"))),'EL&amp;SV'!$G$4:$K$4,0))</f>
        <v>0.9</v>
      </c>
      <c r="AQ577" s="153">
        <f t="shared" si="564"/>
        <v>149841.80227182538</v>
      </c>
      <c r="AR577" s="153">
        <f t="shared" si="565"/>
        <v>134857.62204464283</v>
      </c>
      <c r="AS577" s="153">
        <f t="shared" si="566"/>
        <v>14984.180227182544</v>
      </c>
      <c r="AT577" s="60">
        <v>0.75</v>
      </c>
      <c r="AU577" s="153">
        <f t="shared" si="567"/>
        <v>11238.135170386908</v>
      </c>
      <c r="AV577" s="153">
        <f t="shared" si="568"/>
        <v>14984.180227182535</v>
      </c>
    </row>
    <row r="578" spans="1:48" x14ac:dyDescent="0.2">
      <c r="A578" s="82">
        <v>574</v>
      </c>
      <c r="B578" s="82" t="s">
        <v>1410</v>
      </c>
      <c r="C578" s="83"/>
      <c r="D578" s="84" t="s">
        <v>112</v>
      </c>
      <c r="E578" s="85" t="s">
        <v>546</v>
      </c>
      <c r="F578" s="86">
        <v>41000</v>
      </c>
      <c r="G578" s="86" t="s">
        <v>1350</v>
      </c>
      <c r="H578" s="89"/>
      <c r="I578" s="89">
        <v>9.7605479452054777E-2</v>
      </c>
      <c r="J578" s="84"/>
      <c r="K578" s="84"/>
      <c r="L578" s="87">
        <v>123086.08</v>
      </c>
      <c r="M578" s="87"/>
      <c r="N578" s="87">
        <v>123086.08</v>
      </c>
      <c r="O578" s="84">
        <v>116931.776</v>
      </c>
      <c r="P578" s="84">
        <v>0</v>
      </c>
      <c r="Q578" s="84">
        <f t="shared" si="531"/>
        <v>116931.776</v>
      </c>
      <c r="R578" s="84">
        <v>6154.3040000000037</v>
      </c>
      <c r="S578" s="87">
        <f t="shared" si="532"/>
        <v>6154.3040000000037</v>
      </c>
      <c r="T578" s="150">
        <v>6</v>
      </c>
      <c r="U578" s="69">
        <v>365</v>
      </c>
      <c r="V578" s="70"/>
      <c r="W578" s="71">
        <v>-112.33698630136986</v>
      </c>
      <c r="X578" s="76">
        <f t="shared" si="561"/>
        <v>41000</v>
      </c>
      <c r="AF578" s="132" t="s">
        <v>2920</v>
      </c>
      <c r="AG578" s="60">
        <f>MATCH(AF578,'Cat-4'!$A:$A,0)</f>
        <v>747</v>
      </c>
      <c r="AH578" s="60">
        <f>MATCH(X578,'Cat-4'!$1:$1,0)</f>
        <v>4</v>
      </c>
      <c r="AI578" s="60">
        <f>INDEX('Cat-4'!$1:$1048576,Working!AG578,Working!AH578)</f>
        <v>103.1</v>
      </c>
      <c r="AJ578" s="60">
        <f>MATCH($AJ$3,'Cat-4'!$1:$1,0)</f>
        <v>144</v>
      </c>
      <c r="AK578" s="60">
        <f>INDEX('Cat-4'!$1:$1048576,Working!AG578,Working!AJ578)</f>
        <v>130.19999999999999</v>
      </c>
      <c r="AL578" s="146">
        <f t="shared" si="571"/>
        <v>1.2628516003879728</v>
      </c>
      <c r="AM578" s="152">
        <f t="shared" si="572"/>
        <v>1.2628516003879728</v>
      </c>
      <c r="AN578" s="146">
        <f t="shared" si="533"/>
        <v>11.872222222222222</v>
      </c>
      <c r="AO578" s="169">
        <f>INDEX('EL&amp;SV'!$C$4:$G$50,MATCH(AF578,'EL&amp;SV'!$G$4:$G$50,0),MATCH(IF(P578&gt;5000000,"A",IF(N578&gt;2000000,"B",IF(N578&gt;500000,"C","D"))),'EL&amp;SV'!$C$4:$G$4,0))</f>
        <v>8</v>
      </c>
      <c r="AP578" s="171">
        <f>INDEX('EL&amp;SV'!$G$4:$K$50,MATCH(AF578,'EL&amp;SV'!$G$4:$G$50,0),MATCH(IF(N578&gt;5000000,"A",IF(N578&gt;2000000,"B",IF(N578&gt;500000,"C","D"))),'EL&amp;SV'!$G$4:$K$4,0))</f>
        <v>1</v>
      </c>
      <c r="AQ578" s="153">
        <f t="shared" si="564"/>
        <v>155439.45311348207</v>
      </c>
      <c r="AR578" s="153">
        <f t="shared" si="565"/>
        <v>155439.45311348207</v>
      </c>
      <c r="AS578" s="153">
        <f t="shared" si="566"/>
        <v>0</v>
      </c>
      <c r="AT578" s="60">
        <v>0.75</v>
      </c>
      <c r="AU578" s="153">
        <f t="shared" si="567"/>
        <v>0</v>
      </c>
      <c r="AV578" s="153">
        <f t="shared" si="568"/>
        <v>0</v>
      </c>
    </row>
    <row r="579" spans="1:48" x14ac:dyDescent="0.2">
      <c r="A579" s="82">
        <v>575</v>
      </c>
      <c r="B579" s="82" t="s">
        <v>1410</v>
      </c>
      <c r="C579" s="83"/>
      <c r="D579" s="84" t="s">
        <v>112</v>
      </c>
      <c r="E579" s="85" t="s">
        <v>458</v>
      </c>
      <c r="F579" s="151">
        <v>42248</v>
      </c>
      <c r="G579" s="86"/>
      <c r="H579" s="89"/>
      <c r="I579" s="89">
        <v>0.9397260273972603</v>
      </c>
      <c r="J579" s="84"/>
      <c r="K579" s="84"/>
      <c r="L579" s="87">
        <v>122862.91</v>
      </c>
      <c r="M579" s="87"/>
      <c r="N579" s="87">
        <v>122862.91</v>
      </c>
      <c r="O579" s="84">
        <v>122862.91</v>
      </c>
      <c r="P579" s="84">
        <v>0</v>
      </c>
      <c r="Q579" s="84">
        <f t="shared" si="531"/>
        <v>122862.91</v>
      </c>
      <c r="R579" s="84">
        <v>0</v>
      </c>
      <c r="S579" s="87">
        <f t="shared" si="532"/>
        <v>0</v>
      </c>
      <c r="T579" s="150">
        <v>10</v>
      </c>
      <c r="U579" s="69">
        <v>365</v>
      </c>
      <c r="V579" s="70"/>
      <c r="W579" s="71">
        <v>-112.33698630136986</v>
      </c>
      <c r="X579" s="76">
        <f t="shared" si="561"/>
        <v>42248</v>
      </c>
      <c r="AF579" s="132" t="s">
        <v>2920</v>
      </c>
      <c r="AG579" s="60">
        <f>MATCH(AF579,'Cat-4'!$A:$A,0)</f>
        <v>747</v>
      </c>
      <c r="AH579" s="60">
        <f>MATCH(X579,'Cat-4'!$1:$1,0)</f>
        <v>45</v>
      </c>
      <c r="AI579" s="60">
        <f>INDEX('Cat-4'!$1:$1048576,Working!AG579,Working!AH579)</f>
        <v>131.5</v>
      </c>
      <c r="AJ579" s="60">
        <f>MATCH($AJ$3,'Cat-4'!$1:$1,0)</f>
        <v>144</v>
      </c>
      <c r="AK579" s="60">
        <f>INDEX('Cat-4'!$1:$1048576,Working!AG579,Working!AJ579)</f>
        <v>130.19999999999999</v>
      </c>
      <c r="AL579" s="146">
        <f t="shared" si="571"/>
        <v>0.99011406844106453</v>
      </c>
      <c r="AM579" s="152">
        <f t="shared" si="572"/>
        <v>0.99011406844106453</v>
      </c>
      <c r="AN579" s="146">
        <f t="shared" si="533"/>
        <v>8.4555555555555557</v>
      </c>
      <c r="AO579" s="169">
        <f>INDEX('EL&amp;SV'!$C$4:$G$50,MATCH(AF579,'EL&amp;SV'!$G$4:$G$50,0),MATCH(IF(P579&gt;5000000,"A",IF(N579&gt;2000000,"B",IF(N579&gt;500000,"C","D"))),'EL&amp;SV'!$C$4:$G$4,0))</f>
        <v>8</v>
      </c>
      <c r="AP579" s="171">
        <f>INDEX('EL&amp;SV'!$G$4:$K$50,MATCH(AF579,'EL&amp;SV'!$G$4:$G$50,0),MATCH(IF(N579&gt;5000000,"A",IF(N579&gt;2000000,"B",IF(N579&gt;500000,"C","D"))),'EL&amp;SV'!$G$4:$K$4,0))</f>
        <v>1</v>
      </c>
      <c r="AQ579" s="153">
        <f t="shared" si="564"/>
        <v>121648.29568060835</v>
      </c>
      <c r="AR579" s="153">
        <f t="shared" si="565"/>
        <v>121648.29568060835</v>
      </c>
      <c r="AS579" s="153">
        <f t="shared" si="566"/>
        <v>0</v>
      </c>
      <c r="AT579" s="60">
        <v>0.75</v>
      </c>
      <c r="AU579" s="153">
        <f t="shared" si="567"/>
        <v>0</v>
      </c>
      <c r="AV579" s="153">
        <f t="shared" si="568"/>
        <v>0</v>
      </c>
    </row>
    <row r="580" spans="1:48" hidden="1" x14ac:dyDescent="0.25">
      <c r="A580" s="82">
        <v>576</v>
      </c>
      <c r="B580" s="82" t="s">
        <v>1409</v>
      </c>
      <c r="C580" s="83"/>
      <c r="D580" s="84" t="s">
        <v>28</v>
      </c>
      <c r="E580" s="85" t="s">
        <v>154</v>
      </c>
      <c r="F580" s="86">
        <v>40456</v>
      </c>
      <c r="G580" s="86" t="s">
        <v>1352</v>
      </c>
      <c r="H580" s="89"/>
      <c r="I580" s="89">
        <v>0</v>
      </c>
      <c r="J580" s="84"/>
      <c r="K580" s="84"/>
      <c r="L580" s="87">
        <v>122842</v>
      </c>
      <c r="M580" s="87"/>
      <c r="N580" s="87">
        <v>122842</v>
      </c>
      <c r="O580" s="84">
        <v>0</v>
      </c>
      <c r="P580" s="84">
        <v>0</v>
      </c>
      <c r="Q580" s="84">
        <f t="shared" si="531"/>
        <v>0</v>
      </c>
      <c r="R580" s="84">
        <v>122842</v>
      </c>
      <c r="S580" s="87">
        <f t="shared" si="532"/>
        <v>122842</v>
      </c>
      <c r="T580" s="85" t="s">
        <v>1290</v>
      </c>
      <c r="U580" s="69">
        <v>365</v>
      </c>
      <c r="V580" s="70"/>
      <c r="W580" s="71">
        <v>-112.33698630136986</v>
      </c>
      <c r="X580" s="76">
        <f>DATE(YEAR(F580),MONTH(F580),1)</f>
        <v>40452</v>
      </c>
      <c r="AN580" s="146">
        <f t="shared" si="533"/>
        <v>13.361111111111111</v>
      </c>
      <c r="AP580" s="60"/>
      <c r="AQ580" s="60"/>
      <c r="AU580" s="60"/>
      <c r="AV580" s="60"/>
    </row>
    <row r="581" spans="1:48" x14ac:dyDescent="0.2">
      <c r="A581" s="82">
        <v>577</v>
      </c>
      <c r="B581" s="82" t="s">
        <v>1410</v>
      </c>
      <c r="C581" s="83"/>
      <c r="D581" s="84" t="s">
        <v>112</v>
      </c>
      <c r="E581" s="85" t="s">
        <v>584</v>
      </c>
      <c r="F581" s="86">
        <v>41729</v>
      </c>
      <c r="G581" s="86" t="s">
        <v>1349</v>
      </c>
      <c r="H581" s="89"/>
      <c r="I581" s="89">
        <v>0.3168079524680073</v>
      </c>
      <c r="J581" s="84"/>
      <c r="K581" s="84"/>
      <c r="L581" s="87">
        <v>121800</v>
      </c>
      <c r="M581" s="87"/>
      <c r="N581" s="87">
        <v>121800</v>
      </c>
      <c r="O581" s="84">
        <v>115710</v>
      </c>
      <c r="P581" s="84">
        <v>0</v>
      </c>
      <c r="Q581" s="84">
        <f t="shared" ref="Q581:Q644" si="573">O581+P581</f>
        <v>115710</v>
      </c>
      <c r="R581" s="84">
        <v>6090</v>
      </c>
      <c r="S581" s="87">
        <f t="shared" ref="S581:S644" si="574">L581-O581</f>
        <v>6090</v>
      </c>
      <c r="T581" s="150">
        <v>3</v>
      </c>
      <c r="U581" s="69">
        <v>365</v>
      </c>
      <c r="V581" s="70"/>
      <c r="W581" s="71">
        <v>-112.33698630136986</v>
      </c>
      <c r="X581" s="76">
        <f t="shared" ref="X581:X595" si="575">DATE(YEAR(F581),MONTH(F581),1)</f>
        <v>41699</v>
      </c>
      <c r="AF581" s="132" t="s">
        <v>2720</v>
      </c>
      <c r="AG581" s="60">
        <f>MATCH(AF581,'Cat-4'!$A:$A,0)</f>
        <v>646</v>
      </c>
      <c r="AH581" s="60">
        <f>MATCH(X581,'Cat-4'!$1:$1,0)</f>
        <v>27</v>
      </c>
      <c r="AI581" s="60">
        <f>INDEX('Cat-4'!$1:$1048576,Working!AG581,Working!AH581)</f>
        <v>97.2</v>
      </c>
      <c r="AJ581" s="60">
        <f>MATCH($AJ$3,'Cat-4'!$1:$1,0)</f>
        <v>144</v>
      </c>
      <c r="AK581" s="60">
        <f>INDEX('Cat-4'!$1:$1048576,Working!AG581,Working!AJ581)</f>
        <v>154.1</v>
      </c>
      <c r="AL581" s="146">
        <f>AK581/AI581</f>
        <v>1.5853909465020575</v>
      </c>
      <c r="AM581" s="152">
        <f>AL581</f>
        <v>1.5853909465020575</v>
      </c>
      <c r="AN581" s="146">
        <f t="shared" si="533"/>
        <v>9.875</v>
      </c>
      <c r="AO581" s="169">
        <f>INDEX('EL&amp;SV'!$C$4:$G$50,MATCH(AF581,'EL&amp;SV'!$G$4:$G$50,0),MATCH(IF(P581&gt;5000000,"A",IF(N581&gt;2000000,"B",IF(N581&gt;500000,"C","D"))),'EL&amp;SV'!$C$4:$G$4,0))</f>
        <v>5</v>
      </c>
      <c r="AP581" s="171">
        <f>INDEX('EL&amp;SV'!$G$4:$K$50,MATCH(AF581,'EL&amp;SV'!$G$4:$G$50,0),MATCH(IF(N581&gt;5000000,"A",IF(N581&gt;2000000,"B",IF(N581&gt;500000,"C","D"))),'EL&amp;SV'!$G$4:$K$4,0))</f>
        <v>1</v>
      </c>
      <c r="AQ581" s="153">
        <f t="shared" ref="AQ581:AQ595" si="576">AM581*N581</f>
        <v>193100.61728395059</v>
      </c>
      <c r="AR581" s="153">
        <f t="shared" ref="AR581:AR595" si="577">AQ581*(AP581/AO581)*(IF(AN581&gt;AO581,AO581,AN581))</f>
        <v>193100.61728395059</v>
      </c>
      <c r="AS581" s="153">
        <f t="shared" ref="AS581:AS595" si="578">AQ581-AR581</f>
        <v>0</v>
      </c>
      <c r="AT581" s="60">
        <v>0.75</v>
      </c>
      <c r="AU581" s="153">
        <f t="shared" ref="AU581:AU595" si="579">AT581*AS581</f>
        <v>0</v>
      </c>
      <c r="AV581" s="153">
        <f t="shared" ref="AV581:AV595" si="580">IF((AQ581*(1-AP581))&gt;AU581,(AQ581*(1-AP581)),AU581)</f>
        <v>0</v>
      </c>
    </row>
    <row r="582" spans="1:48" x14ac:dyDescent="0.2">
      <c r="A582" s="82">
        <v>578</v>
      </c>
      <c r="B582" s="82" t="s">
        <v>1410</v>
      </c>
      <c r="C582" s="83"/>
      <c r="D582" s="84" t="s">
        <v>112</v>
      </c>
      <c r="E582" s="85" t="s">
        <v>532</v>
      </c>
      <c r="F582" s="86">
        <v>40634</v>
      </c>
      <c r="G582" s="86" t="s">
        <v>1351</v>
      </c>
      <c r="H582" s="89"/>
      <c r="I582" s="89">
        <v>0.13025959780621571</v>
      </c>
      <c r="J582" s="84"/>
      <c r="K582" s="84"/>
      <c r="L582" s="87">
        <v>120900</v>
      </c>
      <c r="M582" s="87"/>
      <c r="N582" s="87">
        <v>120900</v>
      </c>
      <c r="O582" s="84">
        <v>114855</v>
      </c>
      <c r="P582" s="84">
        <v>0</v>
      </c>
      <c r="Q582" s="84">
        <f t="shared" si="573"/>
        <v>114855</v>
      </c>
      <c r="R582" s="84">
        <v>6045</v>
      </c>
      <c r="S582" s="87">
        <f t="shared" si="574"/>
        <v>6045</v>
      </c>
      <c r="T582" s="150">
        <v>6</v>
      </c>
      <c r="U582" s="69">
        <v>365</v>
      </c>
      <c r="V582" s="70"/>
      <c r="W582" s="71">
        <v>-112.33698630136986</v>
      </c>
      <c r="X582" s="76">
        <f t="shared" si="575"/>
        <v>40634</v>
      </c>
      <c r="Y582" s="138" t="s">
        <v>4016</v>
      </c>
      <c r="Z582" s="60">
        <f>MATCH(Y582,'Cat-3'!$A:$A,0)</f>
        <v>628</v>
      </c>
      <c r="AA582" s="60">
        <f>MATCH(X582,'Cat-3'!$1:$1,0)</f>
        <v>79</v>
      </c>
      <c r="AB582" s="60">
        <f>INDEX('Cat-3'!$1:$1048576,Working!Z582,Working!AA582)</f>
        <v>132.4</v>
      </c>
      <c r="AC582" s="60">
        <f>MATCH($AC$3,'Cat-3'!$1:$1,0)</f>
        <v>90</v>
      </c>
      <c r="AD582" s="60">
        <f>INDEX('Cat-3'!$1:$1048576,Working!Z582,Working!AC582)</f>
        <v>138.4</v>
      </c>
      <c r="AE582" s="146">
        <f t="shared" ref="AE582:AE583" si="581">AD582/AB582</f>
        <v>1.0453172205438066</v>
      </c>
      <c r="AF582" s="132" t="s">
        <v>2920</v>
      </c>
      <c r="AG582" s="60">
        <f>MATCH(AF582,'Cat-4'!$A:$A,0)</f>
        <v>747</v>
      </c>
      <c r="AH582" s="60">
        <f>MATCH($AH$3,'Cat-4'!$1:$1,0)</f>
        <v>4</v>
      </c>
      <c r="AI582" s="60">
        <f>INDEX('Cat-4'!$1:$1048576,Working!AG582,Working!AH582)</f>
        <v>103.1</v>
      </c>
      <c r="AJ582" s="60">
        <f>MATCH($AJ$3,'Cat-4'!$1:$1,0)</f>
        <v>144</v>
      </c>
      <c r="AK582" s="60">
        <f>INDEX('Cat-4'!$1:$1048576,Working!AG582,Working!AJ582)</f>
        <v>130.19999999999999</v>
      </c>
      <c r="AL582" s="146">
        <f t="shared" ref="AL582:AL595" si="582">AK582/AI582</f>
        <v>1.2628516003879728</v>
      </c>
      <c r="AM582" s="146">
        <f t="shared" ref="AM582:AM583" si="583">AL582*AE582</f>
        <v>1.3200805248768537</v>
      </c>
      <c r="AN582" s="146">
        <f t="shared" ref="AN582:AN645" si="584">YEARFRAC(F582,$AN$3)</f>
        <v>12.872222222222222</v>
      </c>
      <c r="AO582" s="169">
        <f>INDEX('EL&amp;SV'!$C$4:$G$50,MATCH(AF582,'EL&amp;SV'!$G$4:$G$50,0),MATCH(IF(P582&gt;5000000,"A",IF(N582&gt;2000000,"B",IF(N582&gt;500000,"C","D"))),'EL&amp;SV'!$C$4:$G$4,0))</f>
        <v>8</v>
      </c>
      <c r="AP582" s="171">
        <f>INDEX('EL&amp;SV'!$G$4:$K$50,MATCH(AF582,'EL&amp;SV'!$G$4:$G$50,0),MATCH(IF(N582&gt;5000000,"A",IF(N582&gt;2000000,"B",IF(N582&gt;500000,"C","D"))),'EL&amp;SV'!$G$4:$K$4,0))</f>
        <v>1</v>
      </c>
      <c r="AQ582" s="153">
        <f t="shared" si="576"/>
        <v>159597.73545761162</v>
      </c>
      <c r="AR582" s="153">
        <f t="shared" si="577"/>
        <v>159597.73545761162</v>
      </c>
      <c r="AS582" s="153">
        <f t="shared" si="578"/>
        <v>0</v>
      </c>
      <c r="AT582" s="60">
        <v>0.75</v>
      </c>
      <c r="AU582" s="153">
        <f t="shared" si="579"/>
        <v>0</v>
      </c>
      <c r="AV582" s="153">
        <f t="shared" si="580"/>
        <v>0</v>
      </c>
    </row>
    <row r="583" spans="1:48" x14ac:dyDescent="0.2">
      <c r="A583" s="82">
        <v>579</v>
      </c>
      <c r="B583" s="82" t="s">
        <v>1410</v>
      </c>
      <c r="C583" s="83"/>
      <c r="D583" s="84" t="s">
        <v>112</v>
      </c>
      <c r="E583" s="85" t="s">
        <v>756</v>
      </c>
      <c r="F583" s="86">
        <v>40314</v>
      </c>
      <c r="G583" s="86" t="s">
        <v>1352</v>
      </c>
      <c r="H583" s="89"/>
      <c r="I583" s="89">
        <v>0</v>
      </c>
      <c r="J583" s="84"/>
      <c r="K583" s="84"/>
      <c r="L583" s="87">
        <v>120500</v>
      </c>
      <c r="M583" s="87"/>
      <c r="N583" s="87">
        <v>120500</v>
      </c>
      <c r="O583" s="84">
        <v>114475</v>
      </c>
      <c r="P583" s="84">
        <v>0</v>
      </c>
      <c r="Q583" s="84">
        <f t="shared" si="573"/>
        <v>114475</v>
      </c>
      <c r="R583" s="84">
        <v>6025</v>
      </c>
      <c r="S583" s="87">
        <f t="shared" si="574"/>
        <v>6025</v>
      </c>
      <c r="T583" s="150">
        <v>5</v>
      </c>
      <c r="U583" s="69">
        <v>365</v>
      </c>
      <c r="V583" s="70"/>
      <c r="W583" s="71">
        <v>-112.33698630136986</v>
      </c>
      <c r="X583" s="76">
        <f t="shared" si="575"/>
        <v>40299</v>
      </c>
      <c r="Y583" s="138" t="s">
        <v>4016</v>
      </c>
      <c r="Z583" s="60">
        <f>MATCH(Y583,'Cat-3'!$A:$A,0)</f>
        <v>628</v>
      </c>
      <c r="AA583" s="60">
        <f>MATCH(X583,'Cat-3'!$1:$1,0)</f>
        <v>68</v>
      </c>
      <c r="AB583" s="60">
        <f>INDEX('Cat-3'!$1:$1048576,Working!Z583,Working!AA583)</f>
        <v>130.1</v>
      </c>
      <c r="AC583" s="60">
        <f>MATCH($AC$3,'Cat-3'!$1:$1,0)</f>
        <v>90</v>
      </c>
      <c r="AD583" s="60">
        <f>INDEX('Cat-3'!$1:$1048576,Working!Z583,Working!AC583)</f>
        <v>138.4</v>
      </c>
      <c r="AE583" s="146">
        <f t="shared" si="581"/>
        <v>1.0637970791698694</v>
      </c>
      <c r="AF583" s="132" t="s">
        <v>2920</v>
      </c>
      <c r="AG583" s="60">
        <f>MATCH(AF583,'Cat-4'!$A:$A,0)</f>
        <v>747</v>
      </c>
      <c r="AH583" s="60">
        <f>MATCH($AH$3,'Cat-4'!$1:$1,0)</f>
        <v>4</v>
      </c>
      <c r="AI583" s="60">
        <f>INDEX('Cat-4'!$1:$1048576,Working!AG583,Working!AH583)</f>
        <v>103.1</v>
      </c>
      <c r="AJ583" s="60">
        <f>MATCH($AJ$3,'Cat-4'!$1:$1,0)</f>
        <v>144</v>
      </c>
      <c r="AK583" s="60">
        <f>INDEX('Cat-4'!$1:$1048576,Working!AG583,Working!AJ583)</f>
        <v>130.19999999999999</v>
      </c>
      <c r="AL583" s="146">
        <f t="shared" si="582"/>
        <v>1.2628516003879728</v>
      </c>
      <c r="AM583" s="146">
        <f t="shared" si="583"/>
        <v>1.3434178439177207</v>
      </c>
      <c r="AN583" s="146">
        <f t="shared" si="584"/>
        <v>13.747222222222222</v>
      </c>
      <c r="AO583" s="169">
        <f>INDEX('EL&amp;SV'!$C$4:$G$50,MATCH(AF583,'EL&amp;SV'!$G$4:$G$50,0),MATCH(IF(P583&gt;5000000,"A",IF(N583&gt;2000000,"B",IF(N583&gt;500000,"C","D"))),'EL&amp;SV'!$C$4:$G$4,0))</f>
        <v>8</v>
      </c>
      <c r="AP583" s="171">
        <f>INDEX('EL&amp;SV'!$G$4:$K$50,MATCH(AF583,'EL&amp;SV'!$G$4:$G$50,0),MATCH(IF(N583&gt;5000000,"A",IF(N583&gt;2000000,"B",IF(N583&gt;500000,"C","D"))),'EL&amp;SV'!$G$4:$K$4,0))</f>
        <v>1</v>
      </c>
      <c r="AQ583" s="153">
        <f t="shared" si="576"/>
        <v>161881.85019208535</v>
      </c>
      <c r="AR583" s="153">
        <f t="shared" si="577"/>
        <v>161881.85019208535</v>
      </c>
      <c r="AS583" s="153">
        <f t="shared" si="578"/>
        <v>0</v>
      </c>
      <c r="AT583" s="60">
        <v>0.75</v>
      </c>
      <c r="AU583" s="153">
        <f t="shared" si="579"/>
        <v>0</v>
      </c>
      <c r="AV583" s="153">
        <f t="shared" si="580"/>
        <v>0</v>
      </c>
    </row>
    <row r="584" spans="1:48" x14ac:dyDescent="0.2">
      <c r="A584" s="82">
        <v>580</v>
      </c>
      <c r="B584" s="82" t="s">
        <v>1410</v>
      </c>
      <c r="C584" s="83"/>
      <c r="D584" s="84" t="s">
        <v>112</v>
      </c>
      <c r="E584" s="85" t="s">
        <v>626</v>
      </c>
      <c r="F584" s="86">
        <v>41597</v>
      </c>
      <c r="G584" s="86" t="s">
        <v>1349</v>
      </c>
      <c r="H584" s="89"/>
      <c r="I584" s="89">
        <v>0.33803607068607067</v>
      </c>
      <c r="J584" s="84"/>
      <c r="K584" s="84"/>
      <c r="L584" s="87">
        <v>119700</v>
      </c>
      <c r="M584" s="87"/>
      <c r="N584" s="87">
        <v>119700</v>
      </c>
      <c r="O584" s="84">
        <v>113715</v>
      </c>
      <c r="P584" s="84">
        <v>0</v>
      </c>
      <c r="Q584" s="84">
        <f t="shared" si="573"/>
        <v>113715</v>
      </c>
      <c r="R584" s="84">
        <v>5985</v>
      </c>
      <c r="S584" s="87">
        <f t="shared" si="574"/>
        <v>5985</v>
      </c>
      <c r="T584" s="150">
        <v>3</v>
      </c>
      <c r="U584" s="69">
        <v>365</v>
      </c>
      <c r="V584" s="70"/>
      <c r="W584" s="71">
        <v>-112.33698630136986</v>
      </c>
      <c r="X584" s="76">
        <f t="shared" si="575"/>
        <v>41579</v>
      </c>
      <c r="AF584" s="132" t="s">
        <v>2720</v>
      </c>
      <c r="AG584" s="60">
        <f>MATCH(AF584,'Cat-4'!$A:$A,0)</f>
        <v>646</v>
      </c>
      <c r="AH584" s="60">
        <f>MATCH(X584,'Cat-4'!$1:$1,0)</f>
        <v>23</v>
      </c>
      <c r="AI584" s="60">
        <f>INDEX('Cat-4'!$1:$1048576,Working!AG584,Working!AH584)</f>
        <v>97.2</v>
      </c>
      <c r="AJ584" s="60">
        <f>MATCH($AJ$3,'Cat-4'!$1:$1,0)</f>
        <v>144</v>
      </c>
      <c r="AK584" s="60">
        <f>INDEX('Cat-4'!$1:$1048576,Working!AG584,Working!AJ584)</f>
        <v>154.1</v>
      </c>
      <c r="AL584" s="146">
        <f t="shared" si="582"/>
        <v>1.5853909465020575</v>
      </c>
      <c r="AM584" s="152">
        <f t="shared" ref="AM584:AM595" si="585">AL584</f>
        <v>1.5853909465020575</v>
      </c>
      <c r="AN584" s="146">
        <f t="shared" si="584"/>
        <v>10.238888888888889</v>
      </c>
      <c r="AO584" s="169">
        <f>INDEX('EL&amp;SV'!$C$4:$G$50,MATCH(AF584,'EL&amp;SV'!$G$4:$G$50,0),MATCH(IF(P584&gt;5000000,"A",IF(N584&gt;2000000,"B",IF(N584&gt;500000,"C","D"))),'EL&amp;SV'!$C$4:$G$4,0))</f>
        <v>5</v>
      </c>
      <c r="AP584" s="171">
        <f>INDEX('EL&amp;SV'!$G$4:$K$50,MATCH(AF584,'EL&amp;SV'!$G$4:$G$50,0),MATCH(IF(N584&gt;5000000,"A",IF(N584&gt;2000000,"B",IF(N584&gt;500000,"C","D"))),'EL&amp;SV'!$G$4:$K$4,0))</f>
        <v>1</v>
      </c>
      <c r="AQ584" s="153">
        <f t="shared" si="576"/>
        <v>189771.29629629629</v>
      </c>
      <c r="AR584" s="153">
        <f t="shared" si="577"/>
        <v>189771.29629629632</v>
      </c>
      <c r="AS584" s="153">
        <f t="shared" si="578"/>
        <v>0</v>
      </c>
      <c r="AT584" s="60">
        <v>0.75</v>
      </c>
      <c r="AU584" s="153">
        <f t="shared" si="579"/>
        <v>0</v>
      </c>
      <c r="AV584" s="153">
        <f t="shared" si="580"/>
        <v>0</v>
      </c>
    </row>
    <row r="585" spans="1:48" x14ac:dyDescent="0.2">
      <c r="A585" s="82">
        <v>581</v>
      </c>
      <c r="B585" s="82" t="s">
        <v>1410</v>
      </c>
      <c r="C585" s="83"/>
      <c r="D585" s="84" t="s">
        <v>112</v>
      </c>
      <c r="E585" s="85" t="s">
        <v>549</v>
      </c>
      <c r="F585" s="86">
        <v>41000</v>
      </c>
      <c r="G585" s="86" t="s">
        <v>1350</v>
      </c>
      <c r="H585" s="89"/>
      <c r="I585" s="89">
        <v>0.37798684931506832</v>
      </c>
      <c r="J585" s="84"/>
      <c r="K585" s="84"/>
      <c r="L585" s="87">
        <v>118872</v>
      </c>
      <c r="M585" s="87"/>
      <c r="N585" s="87">
        <v>118872</v>
      </c>
      <c r="O585" s="84">
        <v>112928.4</v>
      </c>
      <c r="P585" s="84">
        <v>0</v>
      </c>
      <c r="Q585" s="84">
        <f t="shared" si="573"/>
        <v>112928.4</v>
      </c>
      <c r="R585" s="84">
        <v>5943.6000000000058</v>
      </c>
      <c r="S585" s="87">
        <f t="shared" si="574"/>
        <v>5943.6000000000058</v>
      </c>
      <c r="T585" s="150">
        <v>3</v>
      </c>
      <c r="U585" s="69">
        <v>365</v>
      </c>
      <c r="V585" s="70"/>
      <c r="W585" s="71">
        <v>-8.2191780821911919E-3</v>
      </c>
      <c r="X585" s="76">
        <f t="shared" si="575"/>
        <v>41000</v>
      </c>
      <c r="AF585" s="132" t="s">
        <v>2720</v>
      </c>
      <c r="AG585" s="60">
        <f>MATCH(AF585,'Cat-4'!$A:$A,0)</f>
        <v>646</v>
      </c>
      <c r="AH585" s="60">
        <f>MATCH(X585,'Cat-4'!$1:$1,0)</f>
        <v>4</v>
      </c>
      <c r="AI585" s="60">
        <f>INDEX('Cat-4'!$1:$1048576,Working!AG585,Working!AH585)</f>
        <v>91.7</v>
      </c>
      <c r="AJ585" s="60">
        <f>MATCH($AJ$3,'Cat-4'!$1:$1,0)</f>
        <v>144</v>
      </c>
      <c r="AK585" s="60">
        <f>INDEX('Cat-4'!$1:$1048576,Working!AG585,Working!AJ585)</f>
        <v>154.1</v>
      </c>
      <c r="AL585" s="146">
        <f t="shared" si="582"/>
        <v>1.6804798255179934</v>
      </c>
      <c r="AM585" s="152">
        <f t="shared" si="585"/>
        <v>1.6804798255179934</v>
      </c>
      <c r="AN585" s="146">
        <f t="shared" si="584"/>
        <v>11.872222222222222</v>
      </c>
      <c r="AO585" s="169">
        <f>INDEX('EL&amp;SV'!$C$4:$G$50,MATCH(AF585,'EL&amp;SV'!$G$4:$G$50,0),MATCH(IF(P585&gt;5000000,"A",IF(N585&gt;2000000,"B",IF(N585&gt;500000,"C","D"))),'EL&amp;SV'!$C$4:$G$4,0))</f>
        <v>5</v>
      </c>
      <c r="AP585" s="171">
        <f>INDEX('EL&amp;SV'!$G$4:$K$50,MATCH(AF585,'EL&amp;SV'!$G$4:$G$50,0),MATCH(IF(N585&gt;5000000,"A",IF(N585&gt;2000000,"B",IF(N585&gt;500000,"C","D"))),'EL&amp;SV'!$G$4:$K$4,0))</f>
        <v>1</v>
      </c>
      <c r="AQ585" s="153">
        <f t="shared" si="576"/>
        <v>199761.99781897489</v>
      </c>
      <c r="AR585" s="153">
        <f t="shared" si="577"/>
        <v>199761.99781897492</v>
      </c>
      <c r="AS585" s="153">
        <f t="shared" si="578"/>
        <v>0</v>
      </c>
      <c r="AT585" s="60">
        <v>0.75</v>
      </c>
      <c r="AU585" s="153">
        <f t="shared" si="579"/>
        <v>0</v>
      </c>
      <c r="AV585" s="153">
        <f t="shared" si="580"/>
        <v>0</v>
      </c>
    </row>
    <row r="586" spans="1:48" x14ac:dyDescent="0.2">
      <c r="A586" s="82">
        <v>582</v>
      </c>
      <c r="B586" s="82" t="s">
        <v>1410</v>
      </c>
      <c r="C586" s="83"/>
      <c r="D586" s="84" t="s">
        <v>112</v>
      </c>
      <c r="E586" s="85" t="s">
        <v>1220</v>
      </c>
      <c r="F586" s="86">
        <v>44624</v>
      </c>
      <c r="G586" s="86" t="s">
        <v>38</v>
      </c>
      <c r="H586" s="89"/>
      <c r="I586" s="89">
        <v>0.31666666666666665</v>
      </c>
      <c r="J586" s="84"/>
      <c r="K586" s="84"/>
      <c r="L586" s="87">
        <v>118689</v>
      </c>
      <c r="M586" s="87"/>
      <c r="N586" s="87">
        <v>118689</v>
      </c>
      <c r="O586" s="84">
        <v>2883.2213698630135</v>
      </c>
      <c r="P586" s="84">
        <v>37584.85</v>
      </c>
      <c r="Q586" s="84">
        <f t="shared" si="573"/>
        <v>40468.071369863013</v>
      </c>
      <c r="R586" s="84">
        <v>78220.928630136987</v>
      </c>
      <c r="S586" s="87">
        <f t="shared" si="574"/>
        <v>115805.77863013699</v>
      </c>
      <c r="T586" s="150">
        <v>3</v>
      </c>
      <c r="U586" s="69">
        <v>365</v>
      </c>
      <c r="V586" s="70"/>
      <c r="W586" s="71">
        <v>-8.2191780821911919E-3</v>
      </c>
      <c r="X586" s="76">
        <f t="shared" si="575"/>
        <v>44621</v>
      </c>
      <c r="AF586" s="132" t="s">
        <v>2920</v>
      </c>
      <c r="AG586" s="60">
        <f>MATCH(AF586,'Cat-4'!$A:$A,0)</f>
        <v>747</v>
      </c>
      <c r="AH586" s="60">
        <f>MATCH(X586,'Cat-4'!$1:$1,0)</f>
        <v>123</v>
      </c>
      <c r="AI586" s="60">
        <f>INDEX('Cat-4'!$1:$1048576,Working!AG586,Working!AH586)</f>
        <v>130.19999999999999</v>
      </c>
      <c r="AJ586" s="60">
        <f>MATCH($AJ$3,'Cat-4'!$1:$1,0)</f>
        <v>144</v>
      </c>
      <c r="AK586" s="60">
        <f>INDEX('Cat-4'!$1:$1048576,Working!AG586,Working!AJ586)</f>
        <v>130.19999999999999</v>
      </c>
      <c r="AL586" s="146">
        <f t="shared" si="582"/>
        <v>1</v>
      </c>
      <c r="AM586" s="152">
        <f t="shared" si="585"/>
        <v>1</v>
      </c>
      <c r="AN586" s="146">
        <f t="shared" si="584"/>
        <v>1.9472222222222222</v>
      </c>
      <c r="AO586" s="169">
        <f>INDEX('EL&amp;SV'!$C$4:$G$50,MATCH(AF586,'EL&amp;SV'!$G$4:$G$50,0),MATCH(IF(P586&gt;5000000,"A",IF(N586&gt;2000000,"B",IF(N586&gt;500000,"C","D"))),'EL&amp;SV'!$C$4:$G$4,0))</f>
        <v>8</v>
      </c>
      <c r="AP586" s="171">
        <f>INDEX('EL&amp;SV'!$G$4:$K$50,MATCH(AF586,'EL&amp;SV'!$G$4:$G$50,0),MATCH(IF(N586&gt;5000000,"A",IF(N586&gt;2000000,"B",IF(N586&gt;500000,"C","D"))),'EL&amp;SV'!$G$4:$K$4,0))</f>
        <v>1</v>
      </c>
      <c r="AQ586" s="153">
        <f t="shared" si="576"/>
        <v>118689</v>
      </c>
      <c r="AR586" s="153">
        <f t="shared" si="577"/>
        <v>28889.232291666667</v>
      </c>
      <c r="AS586" s="153">
        <f t="shared" si="578"/>
        <v>89799.767708333326</v>
      </c>
      <c r="AT586" s="60">
        <v>0.75</v>
      </c>
      <c r="AU586" s="153">
        <f t="shared" si="579"/>
        <v>67349.825781249994</v>
      </c>
      <c r="AV586" s="153">
        <f t="shared" si="580"/>
        <v>67349.825781249994</v>
      </c>
    </row>
    <row r="587" spans="1:48" x14ac:dyDescent="0.2">
      <c r="A587" s="82">
        <v>583</v>
      </c>
      <c r="B587" s="82" t="s">
        <v>1410</v>
      </c>
      <c r="C587" s="83"/>
      <c r="D587" s="84" t="s">
        <v>112</v>
      </c>
      <c r="E587" s="85" t="s">
        <v>1091</v>
      </c>
      <c r="F587" s="86">
        <v>42944</v>
      </c>
      <c r="G587" s="86" t="s">
        <v>29</v>
      </c>
      <c r="H587" s="89"/>
      <c r="I587" s="89">
        <v>0.31666666666666665</v>
      </c>
      <c r="J587" s="84"/>
      <c r="K587" s="84"/>
      <c r="L587" s="87">
        <v>116750</v>
      </c>
      <c r="M587" s="87"/>
      <c r="N587" s="87">
        <v>116750</v>
      </c>
      <c r="O587" s="84">
        <v>110912.5</v>
      </c>
      <c r="P587" s="84">
        <v>0</v>
      </c>
      <c r="Q587" s="84">
        <f t="shared" si="573"/>
        <v>110912.5</v>
      </c>
      <c r="R587" s="84">
        <v>5837.5</v>
      </c>
      <c r="S587" s="87">
        <f t="shared" si="574"/>
        <v>5837.5</v>
      </c>
      <c r="T587" s="150">
        <v>3</v>
      </c>
      <c r="U587" s="69">
        <v>365</v>
      </c>
      <c r="V587" s="70"/>
      <c r="W587" s="71">
        <v>-112.33698630136986</v>
      </c>
      <c r="X587" s="76">
        <f t="shared" si="575"/>
        <v>42917</v>
      </c>
      <c r="AF587" s="132" t="s">
        <v>2718</v>
      </c>
      <c r="AG587" s="60">
        <f>MATCH(AF587,'Cat-4'!$A:$A,0)</f>
        <v>645</v>
      </c>
      <c r="AH587" s="60">
        <f>MATCH(X587,'Cat-4'!$1:$1,0)</f>
        <v>67</v>
      </c>
      <c r="AI587" s="60">
        <f>INDEX('Cat-4'!$1:$1048576,Working!AG587,Working!AH587)</f>
        <v>115.6</v>
      </c>
      <c r="AJ587" s="60">
        <f>MATCH($AJ$3,'Cat-4'!$1:$1,0)</f>
        <v>144</v>
      </c>
      <c r="AK587" s="60">
        <f>INDEX('Cat-4'!$1:$1048576,Working!AG587,Working!AJ587)</f>
        <v>115.6</v>
      </c>
      <c r="AL587" s="146">
        <f t="shared" si="582"/>
        <v>1</v>
      </c>
      <c r="AM587" s="152">
        <f t="shared" si="585"/>
        <v>1</v>
      </c>
      <c r="AN587" s="146">
        <f t="shared" si="584"/>
        <v>6.5472222222222225</v>
      </c>
      <c r="AO587" s="169">
        <f>INDEX('EL&amp;SV'!$C$4:$G$50,MATCH(AF587,'EL&amp;SV'!$G$4:$G$50,0),MATCH(IF(P587&gt;5000000,"A",IF(N587&gt;2000000,"B",IF(N587&gt;500000,"C","D"))),'EL&amp;SV'!$C$4:$G$4,0))</f>
        <v>5</v>
      </c>
      <c r="AP587" s="171">
        <f>INDEX('EL&amp;SV'!$G$4:$K$50,MATCH(AF587,'EL&amp;SV'!$G$4:$G$50,0),MATCH(IF(N587&gt;5000000,"A",IF(N587&gt;2000000,"B",IF(N587&gt;500000,"C","D"))),'EL&amp;SV'!$G$4:$K$4,0))</f>
        <v>1</v>
      </c>
      <c r="AQ587" s="153">
        <f t="shared" si="576"/>
        <v>116750</v>
      </c>
      <c r="AR587" s="153">
        <f t="shared" si="577"/>
        <v>116750</v>
      </c>
      <c r="AS587" s="153">
        <f t="shared" si="578"/>
        <v>0</v>
      </c>
      <c r="AT587" s="60">
        <v>0.75</v>
      </c>
      <c r="AU587" s="153">
        <f t="shared" si="579"/>
        <v>0</v>
      </c>
      <c r="AV587" s="153">
        <f t="shared" si="580"/>
        <v>0</v>
      </c>
    </row>
    <row r="588" spans="1:48" x14ac:dyDescent="0.2">
      <c r="A588" s="82">
        <v>584</v>
      </c>
      <c r="B588" s="82" t="s">
        <v>1410</v>
      </c>
      <c r="C588" s="83"/>
      <c r="D588" s="84" t="s">
        <v>112</v>
      </c>
      <c r="E588" s="85" t="s">
        <v>1051</v>
      </c>
      <c r="F588" s="86">
        <v>42460</v>
      </c>
      <c r="G588" s="86" t="s">
        <v>25</v>
      </c>
      <c r="H588" s="89"/>
      <c r="I588" s="89">
        <v>0.2</v>
      </c>
      <c r="J588" s="84"/>
      <c r="K588" s="84"/>
      <c r="L588" s="87">
        <v>116391</v>
      </c>
      <c r="M588" s="87"/>
      <c r="N588" s="87">
        <v>116391</v>
      </c>
      <c r="O588" s="84">
        <v>116391</v>
      </c>
      <c r="P588" s="84">
        <v>0</v>
      </c>
      <c r="Q588" s="84">
        <f t="shared" si="573"/>
        <v>116391</v>
      </c>
      <c r="R588" s="84">
        <v>0</v>
      </c>
      <c r="S588" s="87">
        <f t="shared" si="574"/>
        <v>0</v>
      </c>
      <c r="T588" s="150">
        <v>5</v>
      </c>
      <c r="U588" s="69">
        <v>365</v>
      </c>
      <c r="V588" s="70"/>
      <c r="W588" s="71">
        <v>-8.2191780821911919E-3</v>
      </c>
      <c r="X588" s="76">
        <f t="shared" si="575"/>
        <v>42430</v>
      </c>
      <c r="AF588" s="132" t="s">
        <v>2920</v>
      </c>
      <c r="AG588" s="60">
        <f>MATCH(AF588,'Cat-4'!$A:$A,0)</f>
        <v>747</v>
      </c>
      <c r="AH588" s="60">
        <f>MATCH(X588,'Cat-4'!$1:$1,0)</f>
        <v>51</v>
      </c>
      <c r="AI588" s="60">
        <f>INDEX('Cat-4'!$1:$1048576,Working!AG588,Working!AH588)</f>
        <v>130.19999999999999</v>
      </c>
      <c r="AJ588" s="60">
        <f>MATCH($AJ$3,'Cat-4'!$1:$1,0)</f>
        <v>144</v>
      </c>
      <c r="AK588" s="60">
        <f>INDEX('Cat-4'!$1:$1048576,Working!AG588,Working!AJ588)</f>
        <v>130.19999999999999</v>
      </c>
      <c r="AL588" s="146">
        <f t="shared" si="582"/>
        <v>1</v>
      </c>
      <c r="AM588" s="152">
        <f t="shared" si="585"/>
        <v>1</v>
      </c>
      <c r="AN588" s="146">
        <f t="shared" si="584"/>
        <v>7.875</v>
      </c>
      <c r="AO588" s="169">
        <f>INDEX('EL&amp;SV'!$C$4:$G$50,MATCH(AF588,'EL&amp;SV'!$G$4:$G$50,0),MATCH(IF(P588&gt;5000000,"A",IF(N588&gt;2000000,"B",IF(N588&gt;500000,"C","D"))),'EL&amp;SV'!$C$4:$G$4,0))</f>
        <v>8</v>
      </c>
      <c r="AP588" s="171">
        <f>INDEX('EL&amp;SV'!$G$4:$K$50,MATCH(AF588,'EL&amp;SV'!$G$4:$G$50,0),MATCH(IF(N588&gt;5000000,"A",IF(N588&gt;2000000,"B",IF(N588&gt;500000,"C","D"))),'EL&amp;SV'!$G$4:$K$4,0))</f>
        <v>1</v>
      </c>
      <c r="AQ588" s="153">
        <f t="shared" si="576"/>
        <v>116391</v>
      </c>
      <c r="AR588" s="153">
        <f t="shared" si="577"/>
        <v>114572.390625</v>
      </c>
      <c r="AS588" s="153">
        <f t="shared" si="578"/>
        <v>1818.609375</v>
      </c>
      <c r="AT588" s="60">
        <v>0.75</v>
      </c>
      <c r="AU588" s="153">
        <f t="shared" si="579"/>
        <v>1363.95703125</v>
      </c>
      <c r="AV588" s="153">
        <f t="shared" si="580"/>
        <v>1363.95703125</v>
      </c>
    </row>
    <row r="589" spans="1:48" x14ac:dyDescent="0.2">
      <c r="A589" s="82">
        <v>585</v>
      </c>
      <c r="B589" s="82" t="s">
        <v>1410</v>
      </c>
      <c r="C589" s="83"/>
      <c r="D589" s="84" t="s">
        <v>1068</v>
      </c>
      <c r="E589" s="85" t="s">
        <v>1316</v>
      </c>
      <c r="F589" s="86">
        <v>44957</v>
      </c>
      <c r="G589" s="86" t="s">
        <v>39</v>
      </c>
      <c r="H589" s="89"/>
      <c r="I589" s="89">
        <v>0.31666666666666665</v>
      </c>
      <c r="J589" s="84"/>
      <c r="K589" s="84"/>
      <c r="L589" s="87">
        <v>0</v>
      </c>
      <c r="M589" s="87">
        <v>115650.62</v>
      </c>
      <c r="N589" s="87">
        <v>115650.62</v>
      </c>
      <c r="O589" s="84"/>
      <c r="P589" s="84">
        <v>6020.1692602739722</v>
      </c>
      <c r="Q589" s="84">
        <f t="shared" si="573"/>
        <v>6020.1692602739722</v>
      </c>
      <c r="R589" s="84">
        <v>109630.45073972602</v>
      </c>
      <c r="S589" s="87">
        <f t="shared" si="574"/>
        <v>0</v>
      </c>
      <c r="T589" s="150">
        <v>3</v>
      </c>
      <c r="U589" s="69">
        <v>365</v>
      </c>
      <c r="V589" s="70"/>
      <c r="W589" s="71">
        <v>-8.2191780821911919E-3</v>
      </c>
      <c r="X589" s="76">
        <f t="shared" si="575"/>
        <v>44927</v>
      </c>
      <c r="AF589" s="132" t="s">
        <v>2716</v>
      </c>
      <c r="AG589" s="60">
        <f>MATCH(AF589,'Cat-4'!$A:$A,0)</f>
        <v>644</v>
      </c>
      <c r="AH589" s="60">
        <f>MATCH(X589,'Cat-4'!$1:$1,0)</f>
        <v>133</v>
      </c>
      <c r="AI589" s="60">
        <f>INDEX('Cat-4'!$1:$1048576,Working!AG589,Working!AH589)</f>
        <v>135</v>
      </c>
      <c r="AJ589" s="60">
        <f>MATCH($AJ$3,'Cat-4'!$1:$1,0)</f>
        <v>144</v>
      </c>
      <c r="AK589" s="60">
        <f>INDEX('Cat-4'!$1:$1048576,Working!AG589,Working!AJ589)</f>
        <v>135.1</v>
      </c>
      <c r="AL589" s="146">
        <f t="shared" si="582"/>
        <v>1.0007407407407407</v>
      </c>
      <c r="AM589" s="152">
        <f t="shared" si="585"/>
        <v>1.0007407407407407</v>
      </c>
      <c r="AN589" s="146">
        <f t="shared" si="584"/>
        <v>1.0416666666666667</v>
      </c>
      <c r="AO589" s="169">
        <f>INDEX('EL&amp;SV'!$C$4:$G$50,MATCH(AF589,'EL&amp;SV'!$G$4:$G$50,0),MATCH(IF(P589&gt;5000000,"A",IF(N589&gt;2000000,"B",IF(N589&gt;500000,"C","D"))),'EL&amp;SV'!$C$4:$G$4,0))</f>
        <v>5</v>
      </c>
      <c r="AP589" s="171">
        <f>INDEX('EL&amp;SV'!$G$4:$K$50,MATCH(AF589,'EL&amp;SV'!$G$4:$G$50,0),MATCH(IF(N589&gt;5000000,"A",IF(N589&gt;2000000,"B",IF(N589&gt;500000,"C","D"))),'EL&amp;SV'!$G$4:$K$4,0))</f>
        <v>1</v>
      </c>
      <c r="AQ589" s="153">
        <f t="shared" si="576"/>
        <v>115736.28712592591</v>
      </c>
      <c r="AR589" s="153">
        <f t="shared" si="577"/>
        <v>24111.726484567902</v>
      </c>
      <c r="AS589" s="153">
        <f t="shared" si="578"/>
        <v>91624.56064135801</v>
      </c>
      <c r="AT589" s="60">
        <v>0.75</v>
      </c>
      <c r="AU589" s="153">
        <f t="shared" si="579"/>
        <v>68718.420481018504</v>
      </c>
      <c r="AV589" s="153">
        <f t="shared" si="580"/>
        <v>68718.420481018504</v>
      </c>
    </row>
    <row r="590" spans="1:48" x14ac:dyDescent="0.2">
      <c r="A590" s="82">
        <v>586</v>
      </c>
      <c r="B590" s="82" t="s">
        <v>1410</v>
      </c>
      <c r="C590" s="83"/>
      <c r="D590" s="84" t="s">
        <v>112</v>
      </c>
      <c r="E590" s="85" t="s">
        <v>1109</v>
      </c>
      <c r="F590" s="86">
        <v>43462</v>
      </c>
      <c r="G590" s="86" t="s">
        <v>35</v>
      </c>
      <c r="H590" s="89"/>
      <c r="I590" s="89">
        <v>0.31666666666666665</v>
      </c>
      <c r="J590" s="84"/>
      <c r="K590" s="84"/>
      <c r="L590" s="87">
        <v>115640</v>
      </c>
      <c r="M590" s="87"/>
      <c r="N590" s="87">
        <v>115640</v>
      </c>
      <c r="O590" s="84">
        <v>109857.7324200913</v>
      </c>
      <c r="P590" s="84">
        <v>0</v>
      </c>
      <c r="Q590" s="84">
        <f t="shared" si="573"/>
        <v>109857.7324200913</v>
      </c>
      <c r="R590" s="84">
        <v>5782.267579908701</v>
      </c>
      <c r="S590" s="87">
        <f t="shared" si="574"/>
        <v>5782.267579908701</v>
      </c>
      <c r="T590" s="150">
        <v>3</v>
      </c>
      <c r="U590" s="69">
        <v>365</v>
      </c>
      <c r="V590" s="70"/>
      <c r="W590" s="71">
        <v>-8.2191780821911919E-3</v>
      </c>
      <c r="X590" s="76">
        <f t="shared" si="575"/>
        <v>43435</v>
      </c>
      <c r="AF590" s="132" t="s">
        <v>2720</v>
      </c>
      <c r="AG590" s="60">
        <f>MATCH(AF590,'Cat-4'!$A:$A,0)</f>
        <v>646</v>
      </c>
      <c r="AH590" s="60">
        <f>MATCH(X590,'Cat-4'!$1:$1,0)</f>
        <v>84</v>
      </c>
      <c r="AI590" s="60">
        <f>INDEX('Cat-4'!$1:$1048576,Working!AG590,Working!AH590)</f>
        <v>154.1</v>
      </c>
      <c r="AJ590" s="60">
        <f>MATCH($AJ$3,'Cat-4'!$1:$1,0)</f>
        <v>144</v>
      </c>
      <c r="AK590" s="60">
        <f>INDEX('Cat-4'!$1:$1048576,Working!AG590,Working!AJ590)</f>
        <v>154.1</v>
      </c>
      <c r="AL590" s="146">
        <f t="shared" si="582"/>
        <v>1</v>
      </c>
      <c r="AM590" s="152">
        <f t="shared" si="585"/>
        <v>1</v>
      </c>
      <c r="AN590" s="146">
        <f t="shared" si="584"/>
        <v>5.1305555555555555</v>
      </c>
      <c r="AO590" s="169">
        <f>INDEX('EL&amp;SV'!$C$4:$G$50,MATCH(AF590,'EL&amp;SV'!$G$4:$G$50,0),MATCH(IF(P590&gt;5000000,"A",IF(N590&gt;2000000,"B",IF(N590&gt;500000,"C","D"))),'EL&amp;SV'!$C$4:$G$4,0))</f>
        <v>5</v>
      </c>
      <c r="AP590" s="171">
        <f>INDEX('EL&amp;SV'!$G$4:$K$50,MATCH(AF590,'EL&amp;SV'!$G$4:$G$50,0),MATCH(IF(N590&gt;5000000,"A",IF(N590&gt;2000000,"B",IF(N590&gt;500000,"C","D"))),'EL&amp;SV'!$G$4:$K$4,0))</f>
        <v>1</v>
      </c>
      <c r="AQ590" s="153">
        <f t="shared" si="576"/>
        <v>115640</v>
      </c>
      <c r="AR590" s="153">
        <f t="shared" si="577"/>
        <v>115640</v>
      </c>
      <c r="AS590" s="153">
        <f t="shared" si="578"/>
        <v>0</v>
      </c>
      <c r="AT590" s="60">
        <v>0.75</v>
      </c>
      <c r="AU590" s="153">
        <f t="shared" si="579"/>
        <v>0</v>
      </c>
      <c r="AV590" s="153">
        <f t="shared" si="580"/>
        <v>0</v>
      </c>
    </row>
    <row r="591" spans="1:48" x14ac:dyDescent="0.2">
      <c r="A591" s="82">
        <v>587</v>
      </c>
      <c r="B591" s="82" t="s">
        <v>1410</v>
      </c>
      <c r="C591" s="83"/>
      <c r="D591" s="84" t="s">
        <v>112</v>
      </c>
      <c r="E591" s="85" t="s">
        <v>1127</v>
      </c>
      <c r="F591" s="86">
        <v>43608</v>
      </c>
      <c r="G591" s="86" t="s">
        <v>36</v>
      </c>
      <c r="H591" s="89"/>
      <c r="I591" s="89">
        <v>0.19</v>
      </c>
      <c r="J591" s="84"/>
      <c r="K591" s="84"/>
      <c r="L591" s="87">
        <v>115315.2</v>
      </c>
      <c r="M591" s="87"/>
      <c r="N591" s="87">
        <v>115315.2</v>
      </c>
      <c r="O591" s="84">
        <v>62668.282389041087</v>
      </c>
      <c r="P591" s="84">
        <v>21909.887999999999</v>
      </c>
      <c r="Q591" s="84">
        <f t="shared" si="573"/>
        <v>84578.170389041086</v>
      </c>
      <c r="R591" s="84">
        <v>30737.029610958911</v>
      </c>
      <c r="S591" s="87">
        <f t="shared" si="574"/>
        <v>52646.91761095891</v>
      </c>
      <c r="T591" s="150">
        <v>5</v>
      </c>
      <c r="U591" s="69">
        <v>365</v>
      </c>
      <c r="V591" s="70"/>
      <c r="W591" s="71">
        <v>-8.2191780821911919E-3</v>
      </c>
      <c r="X591" s="76">
        <f t="shared" si="575"/>
        <v>43586</v>
      </c>
      <c r="AF591" s="132" t="s">
        <v>2920</v>
      </c>
      <c r="AG591" s="60">
        <f>MATCH(AF591,'Cat-4'!$A:$A,0)</f>
        <v>747</v>
      </c>
      <c r="AH591" s="60">
        <f>MATCH(X591,'Cat-4'!$1:$1,0)</f>
        <v>89</v>
      </c>
      <c r="AI591" s="60">
        <f>INDEX('Cat-4'!$1:$1048576,Working!AG591,Working!AH591)</f>
        <v>130.19999999999999</v>
      </c>
      <c r="AJ591" s="60">
        <f>MATCH($AJ$3,'Cat-4'!$1:$1,0)</f>
        <v>144</v>
      </c>
      <c r="AK591" s="60">
        <f>INDEX('Cat-4'!$1:$1048576,Working!AG591,Working!AJ591)</f>
        <v>130.19999999999999</v>
      </c>
      <c r="AL591" s="146">
        <f t="shared" si="582"/>
        <v>1</v>
      </c>
      <c r="AM591" s="152">
        <f t="shared" si="585"/>
        <v>1</v>
      </c>
      <c r="AN591" s="146">
        <f t="shared" si="584"/>
        <v>4.7277777777777779</v>
      </c>
      <c r="AO591" s="169">
        <f>INDEX('EL&amp;SV'!$C$4:$G$50,MATCH(AF591,'EL&amp;SV'!$G$4:$G$50,0),MATCH(IF(P591&gt;5000000,"A",IF(N591&gt;2000000,"B",IF(N591&gt;500000,"C","D"))),'EL&amp;SV'!$C$4:$G$4,0))</f>
        <v>8</v>
      </c>
      <c r="AP591" s="171">
        <f>INDEX('EL&amp;SV'!$G$4:$K$50,MATCH(AF591,'EL&amp;SV'!$G$4:$G$50,0),MATCH(IF(N591&gt;5000000,"A",IF(N591&gt;2000000,"B",IF(N591&gt;500000,"C","D"))),'EL&amp;SV'!$G$4:$K$4,0))</f>
        <v>1</v>
      </c>
      <c r="AQ591" s="153">
        <f t="shared" si="576"/>
        <v>115315.2</v>
      </c>
      <c r="AR591" s="153">
        <f t="shared" si="577"/>
        <v>68148.08</v>
      </c>
      <c r="AS591" s="153">
        <f t="shared" si="578"/>
        <v>47167.119999999995</v>
      </c>
      <c r="AT591" s="60">
        <v>0.75</v>
      </c>
      <c r="AU591" s="153">
        <f t="shared" si="579"/>
        <v>35375.339999999997</v>
      </c>
      <c r="AV591" s="153">
        <f t="shared" si="580"/>
        <v>35375.339999999997</v>
      </c>
    </row>
    <row r="592" spans="1:48" x14ac:dyDescent="0.2">
      <c r="A592" s="82">
        <v>588</v>
      </c>
      <c r="B592" s="82" t="s">
        <v>1410</v>
      </c>
      <c r="C592" s="83"/>
      <c r="D592" s="84" t="s">
        <v>112</v>
      </c>
      <c r="E592" s="85" t="s">
        <v>1182</v>
      </c>
      <c r="F592" s="86">
        <v>44196</v>
      </c>
      <c r="G592" s="86" t="s">
        <v>37</v>
      </c>
      <c r="H592" s="89"/>
      <c r="I592" s="89">
        <v>6.3333333333333325E-2</v>
      </c>
      <c r="J592" s="84"/>
      <c r="K592" s="84"/>
      <c r="L592" s="87">
        <v>115247.18</v>
      </c>
      <c r="M592" s="87"/>
      <c r="N592" s="87">
        <v>115247.18</v>
      </c>
      <c r="O592" s="84">
        <v>9118.7357764383542</v>
      </c>
      <c r="P592" s="84">
        <v>7298.988066666665</v>
      </c>
      <c r="Q592" s="84">
        <f t="shared" si="573"/>
        <v>16417.723843105021</v>
      </c>
      <c r="R592" s="84">
        <v>98829.456156894972</v>
      </c>
      <c r="S592" s="87">
        <f t="shared" si="574"/>
        <v>106128.44422356164</v>
      </c>
      <c r="T592" s="150">
        <v>15</v>
      </c>
      <c r="U592" s="69">
        <v>365</v>
      </c>
      <c r="V592" s="70"/>
      <c r="W592" s="71">
        <v>-112.33698630136986</v>
      </c>
      <c r="X592" s="76">
        <f t="shared" si="575"/>
        <v>44166</v>
      </c>
      <c r="AF592" s="132" t="s">
        <v>3114</v>
      </c>
      <c r="AG592" s="60">
        <f>MATCH(AF592,'Cat-4'!$A:$A,0)</f>
        <v>844</v>
      </c>
      <c r="AH592" s="60">
        <f>MATCH(X592,'Cat-4'!$1:$1,0)</f>
        <v>108</v>
      </c>
      <c r="AI592" s="60">
        <f>INDEX('Cat-4'!$1:$1048576,Working!AG592,Working!AH592)</f>
        <v>135.1</v>
      </c>
      <c r="AJ592" s="60">
        <f>MATCH($AJ$3,'Cat-4'!$1:$1,0)</f>
        <v>144</v>
      </c>
      <c r="AK592" s="60">
        <f>INDEX('Cat-4'!$1:$1048576,Working!AG592,Working!AJ592)</f>
        <v>160.30000000000001</v>
      </c>
      <c r="AL592" s="146">
        <f t="shared" si="582"/>
        <v>1.1865284974093266</v>
      </c>
      <c r="AM592" s="152">
        <f t="shared" si="585"/>
        <v>1.1865284974093266</v>
      </c>
      <c r="AN592" s="146">
        <f t="shared" si="584"/>
        <v>3.125</v>
      </c>
      <c r="AO592" s="169">
        <f>INDEX('EL&amp;SV'!$C$4:$G$50,MATCH(AF592,'EL&amp;SV'!$G$4:$G$50,0),MATCH(IF(P592&gt;5000000,"A",IF(N592&gt;2000000,"B",IF(N592&gt;500000,"C","D"))),'EL&amp;SV'!$C$4:$G$4,0))</f>
        <v>6</v>
      </c>
      <c r="AP592" s="171">
        <f>INDEX('EL&amp;SV'!$G$4:$K$50,MATCH(AF592,'EL&amp;SV'!$G$4:$G$50,0),MATCH(IF(N592&gt;5000000,"A",IF(N592&gt;2000000,"B",IF(N592&gt;500000,"C","D"))),'EL&amp;SV'!$G$4:$K$4,0))</f>
        <v>0.95</v>
      </c>
      <c r="AQ592" s="153">
        <f t="shared" si="576"/>
        <v>136744.06331606218</v>
      </c>
      <c r="AR592" s="153">
        <f t="shared" si="577"/>
        <v>67659.822994926595</v>
      </c>
      <c r="AS592" s="153">
        <f t="shared" si="578"/>
        <v>69084.240321135585</v>
      </c>
      <c r="AT592" s="60">
        <v>0.75</v>
      </c>
      <c r="AU592" s="153">
        <f t="shared" si="579"/>
        <v>51813.180240851689</v>
      </c>
      <c r="AV592" s="153">
        <f t="shared" si="580"/>
        <v>51813.180240851689</v>
      </c>
    </row>
    <row r="593" spans="1:48" x14ac:dyDescent="0.2">
      <c r="A593" s="82">
        <v>589</v>
      </c>
      <c r="B593" s="82" t="s">
        <v>1410</v>
      </c>
      <c r="C593" s="83"/>
      <c r="D593" s="84" t="s">
        <v>112</v>
      </c>
      <c r="E593" s="85" t="s">
        <v>1164</v>
      </c>
      <c r="F593" s="86">
        <v>43903</v>
      </c>
      <c r="G593" s="86" t="s">
        <v>36</v>
      </c>
      <c r="H593" s="89"/>
      <c r="I593" s="89">
        <v>0.31666666666666665</v>
      </c>
      <c r="J593" s="84"/>
      <c r="K593" s="84"/>
      <c r="L593" s="87">
        <v>115050</v>
      </c>
      <c r="M593" s="87"/>
      <c r="N593" s="87">
        <v>115050</v>
      </c>
      <c r="O593" s="84">
        <v>74761.486301369863</v>
      </c>
      <c r="P593" s="84">
        <v>36432.5</v>
      </c>
      <c r="Q593" s="84">
        <f t="shared" si="573"/>
        <v>111193.98630136986</v>
      </c>
      <c r="R593" s="84">
        <v>3856.0136986301368</v>
      </c>
      <c r="S593" s="87">
        <f t="shared" si="574"/>
        <v>40288.513698630137</v>
      </c>
      <c r="T593" s="150">
        <v>3</v>
      </c>
      <c r="U593" s="69">
        <v>365</v>
      </c>
      <c r="V593" s="70"/>
      <c r="W593" s="71">
        <v>-8.2191780821911919E-3</v>
      </c>
      <c r="X593" s="76">
        <f t="shared" si="575"/>
        <v>43891</v>
      </c>
      <c r="AF593" s="132" t="s">
        <v>2716</v>
      </c>
      <c r="AG593" s="60">
        <f>MATCH(AF593,'Cat-4'!$A:$A,0)</f>
        <v>644</v>
      </c>
      <c r="AH593" s="60">
        <f>MATCH(X593,'Cat-4'!$1:$1,0)</f>
        <v>99</v>
      </c>
      <c r="AI593" s="60">
        <f>INDEX('Cat-4'!$1:$1048576,Working!AG593,Working!AH593)</f>
        <v>135</v>
      </c>
      <c r="AJ593" s="60">
        <f>MATCH($AJ$3,'Cat-4'!$1:$1,0)</f>
        <v>144</v>
      </c>
      <c r="AK593" s="60">
        <f>INDEX('Cat-4'!$1:$1048576,Working!AG593,Working!AJ593)</f>
        <v>135.1</v>
      </c>
      <c r="AL593" s="146">
        <f t="shared" si="582"/>
        <v>1.0007407407407407</v>
      </c>
      <c r="AM593" s="152">
        <f t="shared" si="585"/>
        <v>1.0007407407407407</v>
      </c>
      <c r="AN593" s="146">
        <f t="shared" si="584"/>
        <v>3.9222222222222221</v>
      </c>
      <c r="AO593" s="169">
        <f>INDEX('EL&amp;SV'!$C$4:$G$50,MATCH(AF593,'EL&amp;SV'!$G$4:$G$50,0),MATCH(IF(P593&gt;5000000,"A",IF(N593&gt;2000000,"B",IF(N593&gt;500000,"C","D"))),'EL&amp;SV'!$C$4:$G$4,0))</f>
        <v>5</v>
      </c>
      <c r="AP593" s="171">
        <f>INDEX('EL&amp;SV'!$G$4:$K$50,MATCH(AF593,'EL&amp;SV'!$G$4:$G$50,0),MATCH(IF(N593&gt;5000000,"A",IF(N593&gt;2000000,"B",IF(N593&gt;500000,"C","D"))),'EL&amp;SV'!$G$4:$K$4,0))</f>
        <v>1</v>
      </c>
      <c r="AQ593" s="153">
        <f t="shared" si="576"/>
        <v>115135.22222222222</v>
      </c>
      <c r="AR593" s="153">
        <f t="shared" si="577"/>
        <v>90317.185432098762</v>
      </c>
      <c r="AS593" s="153">
        <f t="shared" si="578"/>
        <v>24818.036790123457</v>
      </c>
      <c r="AT593" s="60">
        <v>0.75</v>
      </c>
      <c r="AU593" s="153">
        <f t="shared" si="579"/>
        <v>18613.527592592593</v>
      </c>
      <c r="AV593" s="153">
        <f t="shared" si="580"/>
        <v>18613.527592592593</v>
      </c>
    </row>
    <row r="594" spans="1:48" x14ac:dyDescent="0.2">
      <c r="A594" s="82">
        <v>590</v>
      </c>
      <c r="B594" s="82" t="s">
        <v>1410</v>
      </c>
      <c r="C594" s="83"/>
      <c r="D594" s="84" t="s">
        <v>112</v>
      </c>
      <c r="E594" s="85" t="s">
        <v>935</v>
      </c>
      <c r="F594" s="86">
        <v>41396</v>
      </c>
      <c r="G594" s="86" t="s">
        <v>1349</v>
      </c>
      <c r="H594" s="89"/>
      <c r="I594" s="89">
        <v>6.4361991830383186E-2</v>
      </c>
      <c r="J594" s="84"/>
      <c r="K594" s="84"/>
      <c r="L594" s="87">
        <v>114999.96</v>
      </c>
      <c r="M594" s="87"/>
      <c r="N594" s="87">
        <v>114999.96</v>
      </c>
      <c r="O594" s="84">
        <v>64211.571793320625</v>
      </c>
      <c r="P594" s="84">
        <v>7401.6264860143938</v>
      </c>
      <c r="Q594" s="84">
        <f t="shared" si="573"/>
        <v>71613.198279335018</v>
      </c>
      <c r="R594" s="84">
        <v>43386.761720664988</v>
      </c>
      <c r="S594" s="87">
        <f t="shared" si="574"/>
        <v>50788.388206679381</v>
      </c>
      <c r="T594" s="150">
        <v>15</v>
      </c>
      <c r="U594" s="69">
        <v>365</v>
      </c>
      <c r="V594" s="70"/>
      <c r="W594" s="71">
        <v>-112.33698630136986</v>
      </c>
      <c r="X594" s="76">
        <f t="shared" si="575"/>
        <v>41395</v>
      </c>
      <c r="AF594" s="132" t="s">
        <v>2734</v>
      </c>
      <c r="AG594" s="60">
        <f>MATCH(AF594,'Cat-4'!$A:$A,0)</f>
        <v>653</v>
      </c>
      <c r="AH594" s="60">
        <f>MATCH(X594,'Cat-4'!$1:$1,0)</f>
        <v>17</v>
      </c>
      <c r="AI594" s="60">
        <f>INDEX('Cat-4'!$1:$1048576,Working!AG594,Working!AH594)</f>
        <v>104.5</v>
      </c>
      <c r="AJ594" s="60">
        <f>MATCH($AJ$3,'Cat-4'!$1:$1,0)</f>
        <v>144</v>
      </c>
      <c r="AK594" s="60">
        <f>INDEX('Cat-4'!$1:$1048576,Working!AG594,Working!AJ594)</f>
        <v>122.3</v>
      </c>
      <c r="AL594" s="146">
        <f t="shared" si="582"/>
        <v>1.1703349282296651</v>
      </c>
      <c r="AM594" s="152">
        <f t="shared" si="585"/>
        <v>1.1703349282296651</v>
      </c>
      <c r="AN594" s="146">
        <f t="shared" si="584"/>
        <v>10.786111111111111</v>
      </c>
      <c r="AO594" s="169">
        <f>INDEX('EL&amp;SV'!$C$4:$G$50,MATCH(AF594,'EL&amp;SV'!$G$4:$G$50,0),MATCH(IF(P594&gt;5000000,"A",IF(N594&gt;2000000,"B",IF(N594&gt;500000,"C","D"))),'EL&amp;SV'!$C$4:$G$4,0))</f>
        <v>8</v>
      </c>
      <c r="AP594" s="171">
        <f>INDEX('EL&amp;SV'!$G$4:$K$50,MATCH(AF594,'EL&amp;SV'!$G$4:$G$50,0),MATCH(IF(N594&gt;5000000,"A",IF(N594&gt;2000000,"B",IF(N594&gt;500000,"C","D"))),'EL&amp;SV'!$G$4:$K$4,0))</f>
        <v>0.9</v>
      </c>
      <c r="AQ594" s="153">
        <f t="shared" si="576"/>
        <v>134588.46993301436</v>
      </c>
      <c r="AR594" s="153">
        <f t="shared" si="577"/>
        <v>121129.62293971294</v>
      </c>
      <c r="AS594" s="153">
        <f t="shared" si="578"/>
        <v>13458.846993301428</v>
      </c>
      <c r="AT594" s="60">
        <v>0.75</v>
      </c>
      <c r="AU594" s="153">
        <f t="shared" si="579"/>
        <v>10094.135244976071</v>
      </c>
      <c r="AV594" s="153">
        <f t="shared" si="580"/>
        <v>13458.846993301433</v>
      </c>
    </row>
    <row r="595" spans="1:48" x14ac:dyDescent="0.2">
      <c r="A595" s="82">
        <v>591</v>
      </c>
      <c r="B595" s="82" t="s">
        <v>1410</v>
      </c>
      <c r="C595" s="83"/>
      <c r="D595" s="84" t="s">
        <v>112</v>
      </c>
      <c r="E595" s="85" t="s">
        <v>935</v>
      </c>
      <c r="F595" s="86">
        <v>41464</v>
      </c>
      <c r="G595" s="86" t="s">
        <v>1349</v>
      </c>
      <c r="H595" s="89"/>
      <c r="I595" s="89">
        <v>6.4141869840660393E-2</v>
      </c>
      <c r="J595" s="84"/>
      <c r="K595" s="84"/>
      <c r="L595" s="87">
        <v>114999.96</v>
      </c>
      <c r="M595" s="87"/>
      <c r="N595" s="87">
        <v>114999.96</v>
      </c>
      <c r="O595" s="84">
        <v>62991.388754310588</v>
      </c>
      <c r="P595" s="84">
        <v>7376.3124660011517</v>
      </c>
      <c r="Q595" s="84">
        <f t="shared" si="573"/>
        <v>70367.701220311734</v>
      </c>
      <c r="R595" s="84">
        <v>44632.258779688273</v>
      </c>
      <c r="S595" s="87">
        <f t="shared" si="574"/>
        <v>52008.571245689418</v>
      </c>
      <c r="T595" s="150">
        <v>15</v>
      </c>
      <c r="U595" s="69">
        <v>365</v>
      </c>
      <c r="V595" s="70"/>
      <c r="W595" s="71">
        <v>-112.33698630136986</v>
      </c>
      <c r="X595" s="76">
        <f t="shared" si="575"/>
        <v>41456</v>
      </c>
      <c r="AF595" s="132" t="s">
        <v>2734</v>
      </c>
      <c r="AG595" s="60">
        <f>MATCH(AF595,'Cat-4'!$A:$A,0)</f>
        <v>653</v>
      </c>
      <c r="AH595" s="60">
        <f>MATCH(X595,'Cat-4'!$1:$1,0)</f>
        <v>19</v>
      </c>
      <c r="AI595" s="60">
        <f>INDEX('Cat-4'!$1:$1048576,Working!AG595,Working!AH595)</f>
        <v>104.4</v>
      </c>
      <c r="AJ595" s="60">
        <f>MATCH($AJ$3,'Cat-4'!$1:$1,0)</f>
        <v>144</v>
      </c>
      <c r="AK595" s="60">
        <f>INDEX('Cat-4'!$1:$1048576,Working!AG595,Working!AJ595)</f>
        <v>122.3</v>
      </c>
      <c r="AL595" s="146">
        <f t="shared" si="582"/>
        <v>1.171455938697318</v>
      </c>
      <c r="AM595" s="152">
        <f t="shared" si="585"/>
        <v>1.171455938697318</v>
      </c>
      <c r="AN595" s="146">
        <f t="shared" si="584"/>
        <v>10.6</v>
      </c>
      <c r="AO595" s="169">
        <f>INDEX('EL&amp;SV'!$C$4:$G$50,MATCH(AF595,'EL&amp;SV'!$G$4:$G$50,0),MATCH(IF(P595&gt;5000000,"A",IF(N595&gt;2000000,"B",IF(N595&gt;500000,"C","D"))),'EL&amp;SV'!$C$4:$G$4,0))</f>
        <v>8</v>
      </c>
      <c r="AP595" s="171">
        <f>INDEX('EL&amp;SV'!$G$4:$K$50,MATCH(AF595,'EL&amp;SV'!$G$4:$G$50,0),MATCH(IF(N595&gt;5000000,"A",IF(N595&gt;2000000,"B",IF(N595&gt;500000,"C","D"))),'EL&amp;SV'!$G$4:$K$4,0))</f>
        <v>0.9</v>
      </c>
      <c r="AQ595" s="153">
        <f t="shared" si="576"/>
        <v>134717.38609195402</v>
      </c>
      <c r="AR595" s="153">
        <f t="shared" si="577"/>
        <v>121245.64748275862</v>
      </c>
      <c r="AS595" s="153">
        <f t="shared" si="578"/>
        <v>13471.738609195396</v>
      </c>
      <c r="AT595" s="60">
        <v>0.75</v>
      </c>
      <c r="AU595" s="153">
        <f t="shared" si="579"/>
        <v>10103.803956896547</v>
      </c>
      <c r="AV595" s="153">
        <f t="shared" si="580"/>
        <v>13471.738609195399</v>
      </c>
    </row>
    <row r="596" spans="1:48" hidden="1" x14ac:dyDescent="0.25">
      <c r="A596" s="82">
        <v>592</v>
      </c>
      <c r="B596" s="82" t="s">
        <v>1409</v>
      </c>
      <c r="C596" s="83"/>
      <c r="D596" s="84" t="s">
        <v>28</v>
      </c>
      <c r="E596" s="85" t="s">
        <v>161</v>
      </c>
      <c r="F596" s="86">
        <v>40540</v>
      </c>
      <c r="G596" s="86" t="s">
        <v>1352</v>
      </c>
      <c r="H596" s="89"/>
      <c r="I596" s="89">
        <v>0</v>
      </c>
      <c r="J596" s="84"/>
      <c r="K596" s="84"/>
      <c r="L596" s="87">
        <v>114115</v>
      </c>
      <c r="M596" s="87"/>
      <c r="N596" s="87">
        <v>114115</v>
      </c>
      <c r="O596" s="84">
        <v>0</v>
      </c>
      <c r="P596" s="84">
        <v>0</v>
      </c>
      <c r="Q596" s="84">
        <f t="shared" si="573"/>
        <v>0</v>
      </c>
      <c r="R596" s="84">
        <v>114115</v>
      </c>
      <c r="S596" s="87">
        <f t="shared" si="574"/>
        <v>114115</v>
      </c>
      <c r="T596" s="85" t="s">
        <v>1290</v>
      </c>
      <c r="U596" s="69">
        <v>365</v>
      </c>
      <c r="V596" s="70"/>
      <c r="W596" s="71">
        <v>-8.2191780821911919E-3</v>
      </c>
      <c r="X596" s="76">
        <f>DATE(YEAR(F596),MONTH(F596),1)</f>
        <v>40513</v>
      </c>
      <c r="AN596" s="146">
        <f t="shared" si="584"/>
        <v>13.130555555555556</v>
      </c>
      <c r="AP596" s="60"/>
      <c r="AQ596" s="60"/>
      <c r="AU596" s="60"/>
      <c r="AV596" s="60"/>
    </row>
    <row r="597" spans="1:48" x14ac:dyDescent="0.2">
      <c r="A597" s="82">
        <v>593</v>
      </c>
      <c r="B597" s="82" t="s">
        <v>1410</v>
      </c>
      <c r="C597" s="83"/>
      <c r="D597" s="84" t="s">
        <v>112</v>
      </c>
      <c r="E597" s="85" t="s">
        <v>515</v>
      </c>
      <c r="F597" s="86">
        <v>40304</v>
      </c>
      <c r="G597" s="86" t="s">
        <v>1352</v>
      </c>
      <c r="H597" s="89"/>
      <c r="I597" s="89">
        <v>0.15151505235602095</v>
      </c>
      <c r="J597" s="84"/>
      <c r="K597" s="84"/>
      <c r="L597" s="87">
        <v>114078</v>
      </c>
      <c r="M597" s="87"/>
      <c r="N597" s="87">
        <v>114078</v>
      </c>
      <c r="O597" s="84">
        <v>108374.1</v>
      </c>
      <c r="P597" s="84">
        <v>0</v>
      </c>
      <c r="Q597" s="84">
        <f t="shared" si="573"/>
        <v>108374.1</v>
      </c>
      <c r="R597" s="84">
        <v>5703.8999999999942</v>
      </c>
      <c r="S597" s="87">
        <f t="shared" si="574"/>
        <v>5703.8999999999942</v>
      </c>
      <c r="T597" s="150">
        <v>6</v>
      </c>
      <c r="U597" s="69">
        <v>365</v>
      </c>
      <c r="V597" s="70"/>
      <c r="W597" s="71">
        <v>-112.33698630136986</v>
      </c>
      <c r="X597" s="76">
        <f>DATE(YEAR(F597),MONTH(F597),1)</f>
        <v>40299</v>
      </c>
      <c r="Y597" s="138" t="s">
        <v>4016</v>
      </c>
      <c r="Z597" s="60">
        <f>MATCH(Y597,'Cat-3'!$A:$A,0)</f>
        <v>628</v>
      </c>
      <c r="AA597" s="60">
        <f>MATCH(X597,'Cat-3'!$1:$1,0)</f>
        <v>68</v>
      </c>
      <c r="AB597" s="60">
        <f>INDEX('Cat-3'!$1:$1048576,Working!Z597,Working!AA597)</f>
        <v>130.1</v>
      </c>
      <c r="AC597" s="60">
        <f>MATCH($AC$3,'Cat-3'!$1:$1,0)</f>
        <v>90</v>
      </c>
      <c r="AD597" s="60">
        <f>INDEX('Cat-3'!$1:$1048576,Working!Z597,Working!AC597)</f>
        <v>138.4</v>
      </c>
      <c r="AE597" s="146">
        <f>AD597/AB597</f>
        <v>1.0637970791698694</v>
      </c>
      <c r="AF597" s="132" t="s">
        <v>2920</v>
      </c>
      <c r="AG597" s="60">
        <f>MATCH(AF597,'Cat-4'!$A:$A,0)</f>
        <v>747</v>
      </c>
      <c r="AH597" s="60">
        <f>MATCH($AH$3,'Cat-4'!$1:$1,0)</f>
        <v>4</v>
      </c>
      <c r="AI597" s="60">
        <f>INDEX('Cat-4'!$1:$1048576,Working!AG597,Working!AH597)</f>
        <v>103.1</v>
      </c>
      <c r="AJ597" s="60">
        <f>MATCH($AJ$3,'Cat-4'!$1:$1,0)</f>
        <v>144</v>
      </c>
      <c r="AK597" s="60">
        <f>INDEX('Cat-4'!$1:$1048576,Working!AG597,Working!AJ597)</f>
        <v>130.19999999999999</v>
      </c>
      <c r="AL597" s="146">
        <f>AK597/AI597</f>
        <v>1.2628516003879728</v>
      </c>
      <c r="AM597" s="146">
        <f>AL597*AE597</f>
        <v>1.3434178439177207</v>
      </c>
      <c r="AN597" s="146">
        <f t="shared" si="584"/>
        <v>13.775</v>
      </c>
      <c r="AO597" s="169">
        <f>INDEX('EL&amp;SV'!$C$4:$G$50,MATCH(AF597,'EL&amp;SV'!$G$4:$G$50,0),MATCH(IF(P597&gt;5000000,"A",IF(N597&gt;2000000,"B",IF(N597&gt;500000,"C","D"))),'EL&amp;SV'!$C$4:$G$4,0))</f>
        <v>8</v>
      </c>
      <c r="AP597" s="171">
        <f>INDEX('EL&amp;SV'!$G$4:$K$50,MATCH(AF597,'EL&amp;SV'!$G$4:$G$50,0),MATCH(IF(N597&gt;5000000,"A",IF(N597&gt;2000000,"B",IF(N597&gt;500000,"C","D"))),'EL&amp;SV'!$G$4:$K$4,0))</f>
        <v>1</v>
      </c>
      <c r="AQ597" s="153">
        <f t="shared" ref="AQ597:AQ602" si="586">AM597*N597</f>
        <v>153254.42079844573</v>
      </c>
      <c r="AR597" s="153">
        <f t="shared" ref="AR597:AR602" si="587">AQ597*(AP597/AO597)*(IF(AN597&gt;AO597,AO597,AN597))</f>
        <v>153254.42079844573</v>
      </c>
      <c r="AS597" s="153">
        <f t="shared" ref="AS597:AS602" si="588">AQ597-AR597</f>
        <v>0</v>
      </c>
      <c r="AT597" s="60">
        <v>0.75</v>
      </c>
      <c r="AU597" s="153">
        <f t="shared" ref="AU597:AU602" si="589">AT597*AS597</f>
        <v>0</v>
      </c>
      <c r="AV597" s="153">
        <f t="shared" ref="AV597:AV602" si="590">IF((AQ597*(1-AP597))&gt;AU597,(AQ597*(1-AP597)),AU597)</f>
        <v>0</v>
      </c>
    </row>
    <row r="598" spans="1:48" x14ac:dyDescent="0.2">
      <c r="A598" s="82">
        <v>594</v>
      </c>
      <c r="B598" s="82" t="s">
        <v>1410</v>
      </c>
      <c r="C598" s="83" t="s">
        <v>89</v>
      </c>
      <c r="D598" s="84" t="s">
        <v>21</v>
      </c>
      <c r="E598" s="88" t="s">
        <v>89</v>
      </c>
      <c r="F598" s="86">
        <v>42460</v>
      </c>
      <c r="G598" s="86" t="s">
        <v>25</v>
      </c>
      <c r="H598" s="91">
        <v>2.4376098418277682E-2</v>
      </c>
      <c r="I598" s="89">
        <v>4.140263620386643E-2</v>
      </c>
      <c r="J598" s="84">
        <v>56180</v>
      </c>
      <c r="K598" s="84">
        <v>56180</v>
      </c>
      <c r="L598" s="87">
        <v>112360</v>
      </c>
      <c r="M598" s="87">
        <v>0</v>
      </c>
      <c r="N598" s="87">
        <v>112360</v>
      </c>
      <c r="O598" s="84">
        <v>18353.996126537786</v>
      </c>
      <c r="P598" s="84">
        <f>N598*I598/365*U598</f>
        <v>4652.0002038664325</v>
      </c>
      <c r="Q598" s="84">
        <f t="shared" si="573"/>
        <v>23005.996330404218</v>
      </c>
      <c r="R598" s="84">
        <v>89354.003669595782</v>
      </c>
      <c r="S598" s="87">
        <f t="shared" si="574"/>
        <v>94006.003873462207</v>
      </c>
      <c r="T598" s="150"/>
      <c r="U598" s="69">
        <v>365</v>
      </c>
      <c r="V598" s="70"/>
      <c r="W598" s="71">
        <v>-8.2191780821911919E-3</v>
      </c>
      <c r="X598" s="76">
        <f>DATE(YEAR(F598),MONTH(F598),1)</f>
        <v>42430</v>
      </c>
      <c r="AF598" s="132" t="s">
        <v>89</v>
      </c>
      <c r="AG598" s="60">
        <f>MATCH(AF598,'Cat-4'!$A:$A,0)</f>
        <v>744</v>
      </c>
      <c r="AH598" s="60">
        <f>MATCH(X598,'Cat-4'!$1:$1,0)</f>
        <v>51</v>
      </c>
      <c r="AI598" s="60">
        <f>INDEX('Cat-4'!$1:$1048576,Working!AG598,Working!AH598)</f>
        <v>93.4</v>
      </c>
      <c r="AJ598" s="60">
        <f>MATCH($AJ$3,'Cat-4'!$1:$1,0)</f>
        <v>144</v>
      </c>
      <c r="AK598" s="60">
        <f>INDEX('Cat-4'!$1:$1048576,Working!AG598,Working!AJ598)</f>
        <v>141.1</v>
      </c>
      <c r="AL598" s="146">
        <f t="shared" ref="AL598:AL602" si="591">AK598/AI598</f>
        <v>1.5107066381156316</v>
      </c>
      <c r="AM598" s="152">
        <f t="shared" ref="AM598:AM602" si="592">AL598</f>
        <v>1.5107066381156316</v>
      </c>
      <c r="AN598" s="146">
        <f t="shared" si="584"/>
        <v>7.875</v>
      </c>
      <c r="AO598" s="169">
        <f>INDEX('EL&amp;SV'!$C$4:$G$50,MATCH(AF598,'EL&amp;SV'!$G$4:$G$50,0),MATCH(IF(P598&gt;5000000,"A",IF(N598&gt;2000000,"B",IF(N598&gt;500000,"C","D"))),'EL&amp;SV'!$C$4:$G$4,0))</f>
        <v>8</v>
      </c>
      <c r="AP598" s="171">
        <f>INDEX('EL&amp;SV'!$G$4:$K$50,MATCH(AF598,'EL&amp;SV'!$G$4:$G$50,0),MATCH(IF(N598&gt;5000000,"A",IF(N598&gt;2000000,"B",IF(N598&gt;500000,"C","D"))),'EL&amp;SV'!$G$4:$K$4,0))</f>
        <v>0.9</v>
      </c>
      <c r="AQ598" s="153">
        <f t="shared" si="586"/>
        <v>169742.99785867237</v>
      </c>
      <c r="AR598" s="153">
        <f t="shared" si="587"/>
        <v>150381.68716541753</v>
      </c>
      <c r="AS598" s="153">
        <f t="shared" si="588"/>
        <v>19361.31069325484</v>
      </c>
      <c r="AT598" s="60">
        <v>0.75</v>
      </c>
      <c r="AU598" s="153">
        <f t="shared" si="589"/>
        <v>14520.98301994113</v>
      </c>
      <c r="AV598" s="153">
        <f t="shared" si="590"/>
        <v>16974.299785867235</v>
      </c>
    </row>
    <row r="599" spans="1:48" x14ac:dyDescent="0.2">
      <c r="A599" s="82">
        <v>595</v>
      </c>
      <c r="B599" s="82" t="s">
        <v>1410</v>
      </c>
      <c r="C599" s="83"/>
      <c r="D599" s="84" t="s">
        <v>112</v>
      </c>
      <c r="E599" s="85" t="s">
        <v>584</v>
      </c>
      <c r="F599" s="86">
        <v>41000</v>
      </c>
      <c r="G599" s="86" t="s">
        <v>1350</v>
      </c>
      <c r="H599" s="89"/>
      <c r="I599" s="89">
        <v>0.77280027397260265</v>
      </c>
      <c r="J599" s="84"/>
      <c r="K599" s="84"/>
      <c r="L599" s="87">
        <v>111720</v>
      </c>
      <c r="M599" s="87"/>
      <c r="N599" s="87">
        <v>111720</v>
      </c>
      <c r="O599" s="84">
        <v>106134</v>
      </c>
      <c r="P599" s="84">
        <v>0</v>
      </c>
      <c r="Q599" s="84">
        <f t="shared" si="573"/>
        <v>106134</v>
      </c>
      <c r="R599" s="84">
        <v>5586</v>
      </c>
      <c r="S599" s="87">
        <f t="shared" si="574"/>
        <v>5586</v>
      </c>
      <c r="T599" s="150">
        <v>3</v>
      </c>
      <c r="U599" s="69">
        <v>365</v>
      </c>
      <c r="V599" s="70"/>
      <c r="W599" s="71">
        <v>-112.33698630136986</v>
      </c>
      <c r="X599" s="76">
        <f t="shared" ref="X599:X602" si="593">DATE(YEAR(F599),MONTH(F599),1)</f>
        <v>41000</v>
      </c>
      <c r="AF599" s="132" t="s">
        <v>2720</v>
      </c>
      <c r="AG599" s="60">
        <f>MATCH(AF599,'Cat-4'!$A:$A,0)</f>
        <v>646</v>
      </c>
      <c r="AH599" s="60">
        <f>MATCH(X599,'Cat-4'!$1:$1,0)</f>
        <v>4</v>
      </c>
      <c r="AI599" s="60">
        <f>INDEX('Cat-4'!$1:$1048576,Working!AG599,Working!AH599)</f>
        <v>91.7</v>
      </c>
      <c r="AJ599" s="60">
        <f>MATCH($AJ$3,'Cat-4'!$1:$1,0)</f>
        <v>144</v>
      </c>
      <c r="AK599" s="60">
        <f>INDEX('Cat-4'!$1:$1048576,Working!AG599,Working!AJ599)</f>
        <v>154.1</v>
      </c>
      <c r="AL599" s="146">
        <f t="shared" si="591"/>
        <v>1.6804798255179934</v>
      </c>
      <c r="AM599" s="152">
        <f t="shared" si="592"/>
        <v>1.6804798255179934</v>
      </c>
      <c r="AN599" s="146">
        <f t="shared" si="584"/>
        <v>11.872222222222222</v>
      </c>
      <c r="AO599" s="169">
        <f>INDEX('EL&amp;SV'!$C$4:$G$50,MATCH(AF599,'EL&amp;SV'!$G$4:$G$50,0),MATCH(IF(P599&gt;5000000,"A",IF(N599&gt;2000000,"B",IF(N599&gt;500000,"C","D"))),'EL&amp;SV'!$C$4:$G$4,0))</f>
        <v>5</v>
      </c>
      <c r="AP599" s="171">
        <f>INDEX('EL&amp;SV'!$G$4:$K$50,MATCH(AF599,'EL&amp;SV'!$G$4:$G$50,0),MATCH(IF(N599&gt;5000000,"A",IF(N599&gt;2000000,"B",IF(N599&gt;500000,"C","D"))),'EL&amp;SV'!$G$4:$K$4,0))</f>
        <v>1</v>
      </c>
      <c r="AQ599" s="153">
        <f t="shared" si="586"/>
        <v>187743.20610687023</v>
      </c>
      <c r="AR599" s="153">
        <f t="shared" si="587"/>
        <v>187743.20610687023</v>
      </c>
      <c r="AS599" s="153">
        <f t="shared" si="588"/>
        <v>0</v>
      </c>
      <c r="AT599" s="60">
        <v>0.75</v>
      </c>
      <c r="AU599" s="153">
        <f t="shared" si="589"/>
        <v>0</v>
      </c>
      <c r="AV599" s="153">
        <f t="shared" si="590"/>
        <v>0</v>
      </c>
    </row>
    <row r="600" spans="1:48" x14ac:dyDescent="0.2">
      <c r="A600" s="82">
        <v>596</v>
      </c>
      <c r="B600" s="82" t="s">
        <v>1410</v>
      </c>
      <c r="C600" s="83"/>
      <c r="D600" s="84" t="s">
        <v>112</v>
      </c>
      <c r="E600" s="85" t="s">
        <v>778</v>
      </c>
      <c r="F600" s="86">
        <v>44227</v>
      </c>
      <c r="G600" s="86" t="s">
        <v>37</v>
      </c>
      <c r="H600" s="89"/>
      <c r="I600" s="89">
        <v>0.19</v>
      </c>
      <c r="J600" s="84"/>
      <c r="K600" s="84"/>
      <c r="L600" s="87">
        <v>111400.14</v>
      </c>
      <c r="M600" s="87"/>
      <c r="N600" s="87">
        <v>111400.14</v>
      </c>
      <c r="O600" s="84">
        <v>24645.373438356168</v>
      </c>
      <c r="P600" s="84">
        <v>21166.026600000001</v>
      </c>
      <c r="Q600" s="84">
        <f t="shared" si="573"/>
        <v>45811.400038356165</v>
      </c>
      <c r="R600" s="84">
        <v>65588.739961643834</v>
      </c>
      <c r="S600" s="87">
        <f t="shared" si="574"/>
        <v>86754.766561643832</v>
      </c>
      <c r="T600" s="150">
        <v>5</v>
      </c>
      <c r="U600" s="69">
        <v>365</v>
      </c>
      <c r="V600" s="70"/>
      <c r="W600" s="71">
        <v>-112.33698630136986</v>
      </c>
      <c r="X600" s="76">
        <f t="shared" si="593"/>
        <v>44197</v>
      </c>
      <c r="AF600" s="132" t="s">
        <v>2734</v>
      </c>
      <c r="AG600" s="60">
        <f>MATCH(AF600,'Cat-4'!$A:$A,0)</f>
        <v>653</v>
      </c>
      <c r="AH600" s="60">
        <f>MATCH(X600,'Cat-4'!$1:$1,0)</f>
        <v>109</v>
      </c>
      <c r="AI600" s="60">
        <f>INDEX('Cat-4'!$1:$1048576,Working!AG600,Working!AH600)</f>
        <v>116</v>
      </c>
      <c r="AJ600" s="60">
        <f>MATCH($AJ$3,'Cat-4'!$1:$1,0)</f>
        <v>144</v>
      </c>
      <c r="AK600" s="60">
        <f>INDEX('Cat-4'!$1:$1048576,Working!AG600,Working!AJ600)</f>
        <v>122.3</v>
      </c>
      <c r="AL600" s="146">
        <f t="shared" si="591"/>
        <v>1.0543103448275861</v>
      </c>
      <c r="AM600" s="152">
        <f t="shared" si="592"/>
        <v>1.0543103448275861</v>
      </c>
      <c r="AN600" s="146">
        <f t="shared" si="584"/>
        <v>3.0416666666666665</v>
      </c>
      <c r="AO600" s="169">
        <f>INDEX('EL&amp;SV'!$C$4:$G$50,MATCH(AF600,'EL&amp;SV'!$G$4:$G$50,0),MATCH(IF(P600&gt;5000000,"A",IF(N600&gt;2000000,"B",IF(N600&gt;500000,"C","D"))),'EL&amp;SV'!$C$4:$G$4,0))</f>
        <v>8</v>
      </c>
      <c r="AP600" s="171">
        <f>INDEX('EL&amp;SV'!$G$4:$K$50,MATCH(AF600,'EL&amp;SV'!$G$4:$G$50,0),MATCH(IF(N600&gt;5000000,"A",IF(N600&gt;2000000,"B",IF(N600&gt;500000,"C","D"))),'EL&amp;SV'!$G$4:$K$4,0))</f>
        <v>0.9</v>
      </c>
      <c r="AQ600" s="153">
        <f t="shared" si="586"/>
        <v>117450.32001724136</v>
      </c>
      <c r="AR600" s="153">
        <f t="shared" si="587"/>
        <v>40190.031380899782</v>
      </c>
      <c r="AS600" s="153">
        <f t="shared" si="588"/>
        <v>77260.288636341575</v>
      </c>
      <c r="AT600" s="60">
        <v>0.75</v>
      </c>
      <c r="AU600" s="153">
        <f t="shared" si="589"/>
        <v>57945.216477256181</v>
      </c>
      <c r="AV600" s="153">
        <f t="shared" si="590"/>
        <v>57945.216477256181</v>
      </c>
    </row>
    <row r="601" spans="1:48" x14ac:dyDescent="0.2">
      <c r="A601" s="82">
        <v>597</v>
      </c>
      <c r="B601" s="82" t="s">
        <v>1410</v>
      </c>
      <c r="C601" s="83"/>
      <c r="D601" s="84" t="s">
        <v>112</v>
      </c>
      <c r="E601" s="85" t="s">
        <v>973</v>
      </c>
      <c r="F601" s="86">
        <v>41572</v>
      </c>
      <c r="G601" s="86" t="s">
        <v>1349</v>
      </c>
      <c r="H601" s="89"/>
      <c r="I601" s="89">
        <v>6.3803836750047027E-2</v>
      </c>
      <c r="J601" s="84"/>
      <c r="K601" s="84"/>
      <c r="L601" s="87">
        <v>110999.97</v>
      </c>
      <c r="M601" s="87"/>
      <c r="N601" s="87">
        <v>110999.97</v>
      </c>
      <c r="O601" s="84">
        <v>58940.133570025049</v>
      </c>
      <c r="P601" s="84">
        <v>7082.2239651401178</v>
      </c>
      <c r="Q601" s="84">
        <f t="shared" si="573"/>
        <v>66022.357535165167</v>
      </c>
      <c r="R601" s="84">
        <v>44977.612464834834</v>
      </c>
      <c r="S601" s="87">
        <f t="shared" si="574"/>
        <v>52059.836429974952</v>
      </c>
      <c r="T601" s="150">
        <v>15</v>
      </c>
      <c r="U601" s="69">
        <v>365</v>
      </c>
      <c r="V601" s="70"/>
      <c r="W601" s="71">
        <v>-112.33698630136986</v>
      </c>
      <c r="X601" s="76">
        <f t="shared" si="593"/>
        <v>41548</v>
      </c>
      <c r="AF601" s="132" t="s">
        <v>2734</v>
      </c>
      <c r="AG601" s="60">
        <f>MATCH(AF601,'Cat-4'!$A:$A,0)</f>
        <v>653</v>
      </c>
      <c r="AH601" s="60">
        <f>MATCH(X601,'Cat-4'!$1:$1,0)</f>
        <v>22</v>
      </c>
      <c r="AI601" s="60">
        <f>INDEX('Cat-4'!$1:$1048576,Working!AG601,Working!AH601)</f>
        <v>105.6</v>
      </c>
      <c r="AJ601" s="60">
        <f>MATCH($AJ$3,'Cat-4'!$1:$1,0)</f>
        <v>144</v>
      </c>
      <c r="AK601" s="60">
        <f>INDEX('Cat-4'!$1:$1048576,Working!AG601,Working!AJ601)</f>
        <v>122.3</v>
      </c>
      <c r="AL601" s="146">
        <f t="shared" si="591"/>
        <v>1.1581439393939394</v>
      </c>
      <c r="AM601" s="152">
        <f t="shared" si="592"/>
        <v>1.1581439393939394</v>
      </c>
      <c r="AN601" s="146">
        <f t="shared" si="584"/>
        <v>10.305555555555555</v>
      </c>
      <c r="AO601" s="169">
        <f>INDEX('EL&amp;SV'!$C$4:$G$50,MATCH(AF601,'EL&amp;SV'!$G$4:$G$50,0),MATCH(IF(P601&gt;5000000,"A",IF(N601&gt;2000000,"B",IF(N601&gt;500000,"C","D"))),'EL&amp;SV'!$C$4:$G$4,0))</f>
        <v>8</v>
      </c>
      <c r="AP601" s="171">
        <f>INDEX('EL&amp;SV'!$G$4:$K$50,MATCH(AF601,'EL&amp;SV'!$G$4:$G$50,0),MATCH(IF(N601&gt;5000000,"A",IF(N601&gt;2000000,"B",IF(N601&gt;500000,"C","D"))),'EL&amp;SV'!$G$4:$K$4,0))</f>
        <v>0.9</v>
      </c>
      <c r="AQ601" s="153">
        <f t="shared" si="586"/>
        <v>128553.9425284091</v>
      </c>
      <c r="AR601" s="153">
        <f t="shared" si="587"/>
        <v>115698.54827556819</v>
      </c>
      <c r="AS601" s="153">
        <f t="shared" si="588"/>
        <v>12855.39425284091</v>
      </c>
      <c r="AT601" s="60">
        <v>0.75</v>
      </c>
      <c r="AU601" s="153">
        <f t="shared" si="589"/>
        <v>9641.5456896306823</v>
      </c>
      <c r="AV601" s="153">
        <f t="shared" si="590"/>
        <v>12855.394252840906</v>
      </c>
    </row>
    <row r="602" spans="1:48" x14ac:dyDescent="0.2">
      <c r="A602" s="82">
        <v>598</v>
      </c>
      <c r="B602" s="82" t="s">
        <v>1410</v>
      </c>
      <c r="C602" s="83"/>
      <c r="D602" s="84" t="s">
        <v>112</v>
      </c>
      <c r="E602" s="85" t="s">
        <v>1020</v>
      </c>
      <c r="F602" s="86">
        <v>42460</v>
      </c>
      <c r="G602" s="86" t="s">
        <v>25</v>
      </c>
      <c r="H602" s="89"/>
      <c r="I602" s="89">
        <v>6.3333333333333325E-2</v>
      </c>
      <c r="J602" s="84"/>
      <c r="K602" s="84"/>
      <c r="L602" s="87">
        <v>110714.62</v>
      </c>
      <c r="M602" s="87"/>
      <c r="N602" s="87">
        <v>110714.62</v>
      </c>
      <c r="O602" s="84">
        <v>42090.76635598173</v>
      </c>
      <c r="P602" s="84">
        <v>7011.9259333333321</v>
      </c>
      <c r="Q602" s="84">
        <f t="shared" si="573"/>
        <v>49102.692289315062</v>
      </c>
      <c r="R602" s="84">
        <v>61611.927710684933</v>
      </c>
      <c r="S602" s="87">
        <f t="shared" si="574"/>
        <v>68623.853644018265</v>
      </c>
      <c r="T602" s="150">
        <v>15</v>
      </c>
      <c r="U602" s="69">
        <v>365</v>
      </c>
      <c r="V602" s="70"/>
      <c r="W602" s="71">
        <v>-8.2191780821911919E-3</v>
      </c>
      <c r="X602" s="76">
        <f t="shared" si="593"/>
        <v>42430</v>
      </c>
      <c r="AF602" s="132" t="s">
        <v>2920</v>
      </c>
      <c r="AG602" s="60">
        <f>MATCH(AF602,'Cat-4'!$A:$A,0)</f>
        <v>747</v>
      </c>
      <c r="AH602" s="60">
        <f>MATCH(X602,'Cat-4'!$1:$1,0)</f>
        <v>51</v>
      </c>
      <c r="AI602" s="60">
        <f>INDEX('Cat-4'!$1:$1048576,Working!AG602,Working!AH602)</f>
        <v>130.19999999999999</v>
      </c>
      <c r="AJ602" s="60">
        <f>MATCH($AJ$3,'Cat-4'!$1:$1,0)</f>
        <v>144</v>
      </c>
      <c r="AK602" s="60">
        <f>INDEX('Cat-4'!$1:$1048576,Working!AG602,Working!AJ602)</f>
        <v>130.19999999999999</v>
      </c>
      <c r="AL602" s="146">
        <f t="shared" si="591"/>
        <v>1</v>
      </c>
      <c r="AM602" s="152">
        <f t="shared" si="592"/>
        <v>1</v>
      </c>
      <c r="AN602" s="146">
        <f t="shared" si="584"/>
        <v>7.875</v>
      </c>
      <c r="AO602" s="169">
        <f>INDEX('EL&amp;SV'!$C$4:$G$50,MATCH(AF602,'EL&amp;SV'!$G$4:$G$50,0),MATCH(IF(P602&gt;5000000,"A",IF(N602&gt;2000000,"B",IF(N602&gt;500000,"C","D"))),'EL&amp;SV'!$C$4:$G$4,0))</f>
        <v>8</v>
      </c>
      <c r="AP602" s="171">
        <f>INDEX('EL&amp;SV'!$G$4:$K$50,MATCH(AF602,'EL&amp;SV'!$G$4:$G$50,0),MATCH(IF(N602&gt;5000000,"A",IF(N602&gt;2000000,"B",IF(N602&gt;500000,"C","D"))),'EL&amp;SV'!$G$4:$K$4,0))</f>
        <v>1</v>
      </c>
      <c r="AQ602" s="153">
        <f t="shared" si="586"/>
        <v>110714.62</v>
      </c>
      <c r="AR602" s="153">
        <f t="shared" si="587"/>
        <v>108984.70406249999</v>
      </c>
      <c r="AS602" s="153">
        <f t="shared" si="588"/>
        <v>1729.9159375000017</v>
      </c>
      <c r="AT602" s="60">
        <v>0.75</v>
      </c>
      <c r="AU602" s="153">
        <f t="shared" si="589"/>
        <v>1297.4369531250013</v>
      </c>
      <c r="AV602" s="153">
        <f t="shared" si="590"/>
        <v>1297.4369531250013</v>
      </c>
    </row>
    <row r="603" spans="1:48" hidden="1" x14ac:dyDescent="0.25">
      <c r="A603" s="82">
        <v>599</v>
      </c>
      <c r="B603" s="82" t="s">
        <v>1409</v>
      </c>
      <c r="C603" s="83"/>
      <c r="D603" s="84" t="s">
        <v>110</v>
      </c>
      <c r="E603" s="85" t="s">
        <v>249</v>
      </c>
      <c r="F603" s="86">
        <v>41000</v>
      </c>
      <c r="G603" s="86" t="s">
        <v>1350</v>
      </c>
      <c r="H603" s="89"/>
      <c r="I603" s="89">
        <v>0.85555867584048517</v>
      </c>
      <c r="J603" s="84"/>
      <c r="K603" s="84"/>
      <c r="L603" s="87">
        <v>110300</v>
      </c>
      <c r="M603" s="87"/>
      <c r="N603" s="87">
        <v>110300</v>
      </c>
      <c r="O603" s="84">
        <v>104785.1</v>
      </c>
      <c r="P603" s="84">
        <v>0</v>
      </c>
      <c r="Q603" s="84">
        <f t="shared" si="573"/>
        <v>104785.1</v>
      </c>
      <c r="R603" s="84">
        <v>5514.8999999999942</v>
      </c>
      <c r="S603" s="87">
        <f t="shared" si="574"/>
        <v>5514.8999999999942</v>
      </c>
      <c r="T603" s="85">
        <v>3</v>
      </c>
      <c r="U603" s="69">
        <v>365</v>
      </c>
      <c r="V603" s="70"/>
      <c r="W603" s="71">
        <v>-112.33698630136986</v>
      </c>
      <c r="X603" s="76">
        <f>DATE(YEAR(F603),MONTH(F603),1)</f>
        <v>41000</v>
      </c>
      <c r="AN603" s="146">
        <f t="shared" si="584"/>
        <v>11.872222222222222</v>
      </c>
      <c r="AP603" s="60"/>
      <c r="AQ603" s="60"/>
      <c r="AU603" s="60"/>
      <c r="AV603" s="60"/>
    </row>
    <row r="604" spans="1:48" x14ac:dyDescent="0.2">
      <c r="A604" s="82">
        <v>600</v>
      </c>
      <c r="B604" s="82" t="s">
        <v>1410</v>
      </c>
      <c r="C604" s="83"/>
      <c r="D604" s="84" t="s">
        <v>112</v>
      </c>
      <c r="E604" s="85" t="s">
        <v>811</v>
      </c>
      <c r="F604" s="86">
        <v>41000</v>
      </c>
      <c r="G604" s="86" t="s">
        <v>1350</v>
      </c>
      <c r="H604" s="89"/>
      <c r="I604" s="89">
        <v>6.286617492096945E-2</v>
      </c>
      <c r="J604" s="84"/>
      <c r="K604" s="84"/>
      <c r="L604" s="87">
        <v>110000</v>
      </c>
      <c r="M604" s="87"/>
      <c r="N604" s="87">
        <v>110000</v>
      </c>
      <c r="O604" s="84">
        <v>69923.603793466827</v>
      </c>
      <c r="P604" s="84">
        <v>6915.27924130664</v>
      </c>
      <c r="Q604" s="84">
        <f t="shared" si="573"/>
        <v>76838.883034773462</v>
      </c>
      <c r="R604" s="84">
        <v>33161.116965226538</v>
      </c>
      <c r="S604" s="87">
        <f t="shared" si="574"/>
        <v>40076.396206533173</v>
      </c>
      <c r="T604" s="150">
        <v>15</v>
      </c>
      <c r="U604" s="69">
        <v>365</v>
      </c>
      <c r="V604" s="70"/>
      <c r="W604" s="71">
        <v>-112.33698630136986</v>
      </c>
      <c r="X604" s="76">
        <f t="shared" ref="X604:X610" si="594">DATE(YEAR(F604),MONTH(F604),1)</f>
        <v>41000</v>
      </c>
      <c r="AF604" s="132" t="s">
        <v>2920</v>
      </c>
      <c r="AG604" s="60">
        <f>MATCH(AF604,'Cat-4'!$A:$A,0)</f>
        <v>747</v>
      </c>
      <c r="AH604" s="60">
        <f>MATCH(X604,'Cat-4'!$1:$1,0)</f>
        <v>4</v>
      </c>
      <c r="AI604" s="60">
        <f>INDEX('Cat-4'!$1:$1048576,Working!AG604,Working!AH604)</f>
        <v>103.1</v>
      </c>
      <c r="AJ604" s="60">
        <f>MATCH($AJ$3,'Cat-4'!$1:$1,0)</f>
        <v>144</v>
      </c>
      <c r="AK604" s="60">
        <f>INDEX('Cat-4'!$1:$1048576,Working!AG604,Working!AJ604)</f>
        <v>130.19999999999999</v>
      </c>
      <c r="AL604" s="146">
        <f t="shared" ref="AL604:AL610" si="595">AK604/AI604</f>
        <v>1.2628516003879728</v>
      </c>
      <c r="AM604" s="152">
        <f t="shared" ref="AM604:AM610" si="596">AL604</f>
        <v>1.2628516003879728</v>
      </c>
      <c r="AN604" s="146">
        <f t="shared" si="584"/>
        <v>11.872222222222222</v>
      </c>
      <c r="AO604" s="169">
        <f>INDEX('EL&amp;SV'!$C$4:$G$50,MATCH(AF604,'EL&amp;SV'!$G$4:$G$50,0),MATCH(IF(P604&gt;5000000,"A",IF(N604&gt;2000000,"B",IF(N604&gt;500000,"C","D"))),'EL&amp;SV'!$C$4:$G$4,0))</f>
        <v>8</v>
      </c>
      <c r="AP604" s="171">
        <f>INDEX('EL&amp;SV'!$G$4:$K$50,MATCH(AF604,'EL&amp;SV'!$G$4:$G$50,0),MATCH(IF(N604&gt;5000000,"A",IF(N604&gt;2000000,"B",IF(N604&gt;500000,"C","D"))),'EL&amp;SV'!$G$4:$K$4,0))</f>
        <v>1</v>
      </c>
      <c r="AQ604" s="153">
        <f t="shared" ref="AQ604:AQ610" si="597">AM604*N604</f>
        <v>138913.67604267702</v>
      </c>
      <c r="AR604" s="153">
        <f t="shared" ref="AR604:AR610" si="598">AQ604*(AP604/AO604)*(IF(AN604&gt;AO604,AO604,AN604))</f>
        <v>138913.67604267702</v>
      </c>
      <c r="AS604" s="153">
        <f t="shared" ref="AS604:AS610" si="599">AQ604-AR604</f>
        <v>0</v>
      </c>
      <c r="AT604" s="60">
        <v>0.75</v>
      </c>
      <c r="AU604" s="153">
        <f t="shared" ref="AU604:AU610" si="600">AT604*AS604</f>
        <v>0</v>
      </c>
      <c r="AV604" s="153">
        <f t="shared" ref="AV604:AV610" si="601">IF((AQ604*(1-AP604))&gt;AU604,(AQ604*(1-AP604)),AU604)</f>
        <v>0</v>
      </c>
    </row>
    <row r="605" spans="1:48" x14ac:dyDescent="0.2">
      <c r="A605" s="82">
        <v>601</v>
      </c>
      <c r="B605" s="82" t="s">
        <v>1410</v>
      </c>
      <c r="C605" s="83"/>
      <c r="D605" s="84" t="s">
        <v>112</v>
      </c>
      <c r="E605" s="85" t="s">
        <v>424</v>
      </c>
      <c r="F605" s="86">
        <v>41000</v>
      </c>
      <c r="G605" s="86" t="s">
        <v>1350</v>
      </c>
      <c r="H605" s="89"/>
      <c r="I605" s="89">
        <v>0.10653027397260274</v>
      </c>
      <c r="J605" s="84"/>
      <c r="K605" s="84"/>
      <c r="L605" s="87">
        <v>109975</v>
      </c>
      <c r="M605" s="87"/>
      <c r="N605" s="87">
        <v>109975</v>
      </c>
      <c r="O605" s="84">
        <v>109974.99999999999</v>
      </c>
      <c r="P605" s="84">
        <v>0</v>
      </c>
      <c r="Q605" s="84">
        <f t="shared" si="573"/>
        <v>109974.99999999999</v>
      </c>
      <c r="R605" s="84">
        <v>0</v>
      </c>
      <c r="S605" s="87">
        <f t="shared" si="574"/>
        <v>0</v>
      </c>
      <c r="T605" s="150">
        <v>10</v>
      </c>
      <c r="U605" s="69">
        <v>365</v>
      </c>
      <c r="V605" s="70"/>
      <c r="W605" s="71">
        <v>-8.2191780821911919E-3</v>
      </c>
      <c r="X605" s="76">
        <f t="shared" si="594"/>
        <v>41000</v>
      </c>
      <c r="AF605" s="132" t="s">
        <v>3114</v>
      </c>
      <c r="AG605" s="60">
        <f>MATCH(AF605,'Cat-4'!$A:$A,0)</f>
        <v>844</v>
      </c>
      <c r="AH605" s="60">
        <f>MATCH(X605,'Cat-4'!$1:$1,0)</f>
        <v>4</v>
      </c>
      <c r="AI605" s="60">
        <f>INDEX('Cat-4'!$1:$1048576,Working!AG605,Working!AH605)</f>
        <v>103.9</v>
      </c>
      <c r="AJ605" s="60">
        <f>MATCH($AJ$3,'Cat-4'!$1:$1,0)</f>
        <v>144</v>
      </c>
      <c r="AK605" s="60">
        <f>INDEX('Cat-4'!$1:$1048576,Working!AG605,Working!AJ605)</f>
        <v>160.30000000000001</v>
      </c>
      <c r="AL605" s="146">
        <f t="shared" si="595"/>
        <v>1.5428296438883542</v>
      </c>
      <c r="AM605" s="152">
        <f t="shared" si="596"/>
        <v>1.5428296438883542</v>
      </c>
      <c r="AN605" s="146">
        <f t="shared" si="584"/>
        <v>11.872222222222222</v>
      </c>
      <c r="AO605" s="169">
        <f>INDEX('EL&amp;SV'!$C$4:$G$50,MATCH(AF605,'EL&amp;SV'!$G$4:$G$50,0),MATCH(IF(P605&gt;5000000,"A",IF(N605&gt;2000000,"B",IF(N605&gt;500000,"C","D"))),'EL&amp;SV'!$C$4:$G$4,0))</f>
        <v>6</v>
      </c>
      <c r="AP605" s="171">
        <f>INDEX('EL&amp;SV'!$G$4:$K$50,MATCH(AF605,'EL&amp;SV'!$G$4:$G$50,0),MATCH(IF(N605&gt;5000000,"A",IF(N605&gt;2000000,"B",IF(N605&gt;500000,"C","D"))),'EL&amp;SV'!$G$4:$K$4,0))</f>
        <v>0.95</v>
      </c>
      <c r="AQ605" s="153">
        <f t="shared" si="597"/>
        <v>169672.69008662176</v>
      </c>
      <c r="AR605" s="153">
        <f t="shared" si="598"/>
        <v>161189.05558229069</v>
      </c>
      <c r="AS605" s="153">
        <f t="shared" si="599"/>
        <v>8483.6345043310721</v>
      </c>
      <c r="AT605" s="60">
        <v>0.75</v>
      </c>
      <c r="AU605" s="153">
        <f t="shared" si="600"/>
        <v>6362.7258782483041</v>
      </c>
      <c r="AV605" s="153">
        <f t="shared" si="601"/>
        <v>8483.6345043310957</v>
      </c>
    </row>
    <row r="606" spans="1:48" x14ac:dyDescent="0.2">
      <c r="A606" s="82">
        <v>602</v>
      </c>
      <c r="B606" s="82" t="s">
        <v>1410</v>
      </c>
      <c r="C606" s="83"/>
      <c r="D606" s="84" t="s">
        <v>112</v>
      </c>
      <c r="E606" s="85" t="s">
        <v>585</v>
      </c>
      <c r="F606" s="86">
        <v>41000</v>
      </c>
      <c r="G606" s="86" t="s">
        <v>1350</v>
      </c>
      <c r="H606" s="89"/>
      <c r="I606" s="89">
        <v>0.56140410958904097</v>
      </c>
      <c r="J606" s="84"/>
      <c r="K606" s="84"/>
      <c r="L606" s="87">
        <v>109600</v>
      </c>
      <c r="M606" s="87"/>
      <c r="N606" s="87">
        <v>109600</v>
      </c>
      <c r="O606" s="84">
        <v>104120</v>
      </c>
      <c r="P606" s="84">
        <v>0</v>
      </c>
      <c r="Q606" s="84">
        <f t="shared" si="573"/>
        <v>104120</v>
      </c>
      <c r="R606" s="84">
        <v>5480</v>
      </c>
      <c r="S606" s="87">
        <f t="shared" si="574"/>
        <v>5480</v>
      </c>
      <c r="T606" s="150">
        <v>3</v>
      </c>
      <c r="U606" s="69">
        <v>365</v>
      </c>
      <c r="V606" s="70"/>
      <c r="W606" s="71">
        <v>-8.2191780821911919E-3</v>
      </c>
      <c r="X606" s="76">
        <f t="shared" si="594"/>
        <v>41000</v>
      </c>
      <c r="AF606" s="132" t="s">
        <v>2720</v>
      </c>
      <c r="AG606" s="60">
        <f>MATCH(AF606,'Cat-4'!$A:$A,0)</f>
        <v>646</v>
      </c>
      <c r="AH606" s="60">
        <f>MATCH(X606,'Cat-4'!$1:$1,0)</f>
        <v>4</v>
      </c>
      <c r="AI606" s="60">
        <f>INDEX('Cat-4'!$1:$1048576,Working!AG606,Working!AH606)</f>
        <v>91.7</v>
      </c>
      <c r="AJ606" s="60">
        <f>MATCH($AJ$3,'Cat-4'!$1:$1,0)</f>
        <v>144</v>
      </c>
      <c r="AK606" s="60">
        <f>INDEX('Cat-4'!$1:$1048576,Working!AG606,Working!AJ606)</f>
        <v>154.1</v>
      </c>
      <c r="AL606" s="146">
        <f t="shared" si="595"/>
        <v>1.6804798255179934</v>
      </c>
      <c r="AM606" s="152">
        <f t="shared" si="596"/>
        <v>1.6804798255179934</v>
      </c>
      <c r="AN606" s="146">
        <f t="shared" si="584"/>
        <v>11.872222222222222</v>
      </c>
      <c r="AO606" s="169">
        <f>INDEX('EL&amp;SV'!$C$4:$G$50,MATCH(AF606,'EL&amp;SV'!$G$4:$G$50,0),MATCH(IF(P606&gt;5000000,"A",IF(N606&gt;2000000,"B",IF(N606&gt;500000,"C","D"))),'EL&amp;SV'!$C$4:$G$4,0))</f>
        <v>5</v>
      </c>
      <c r="AP606" s="171">
        <f>INDEX('EL&amp;SV'!$G$4:$K$50,MATCH(AF606,'EL&amp;SV'!$G$4:$G$50,0),MATCH(IF(N606&gt;5000000,"A",IF(N606&gt;2000000,"B",IF(N606&gt;500000,"C","D"))),'EL&amp;SV'!$G$4:$K$4,0))</f>
        <v>1</v>
      </c>
      <c r="AQ606" s="153">
        <f t="shared" si="597"/>
        <v>184180.58887677206</v>
      </c>
      <c r="AR606" s="153">
        <f t="shared" si="598"/>
        <v>184180.58887677206</v>
      </c>
      <c r="AS606" s="153">
        <f t="shared" si="599"/>
        <v>0</v>
      </c>
      <c r="AT606" s="60">
        <v>0.75</v>
      </c>
      <c r="AU606" s="153">
        <f t="shared" si="600"/>
        <v>0</v>
      </c>
      <c r="AV606" s="153">
        <f t="shared" si="601"/>
        <v>0</v>
      </c>
    </row>
    <row r="607" spans="1:48" x14ac:dyDescent="0.2">
      <c r="A607" s="82">
        <v>603</v>
      </c>
      <c r="B607" s="82" t="s">
        <v>1410</v>
      </c>
      <c r="C607" s="83"/>
      <c r="D607" s="84" t="s">
        <v>112</v>
      </c>
      <c r="E607" s="85" t="s">
        <v>626</v>
      </c>
      <c r="F607" s="86">
        <v>41515</v>
      </c>
      <c r="G607" s="86" t="s">
        <v>1349</v>
      </c>
      <c r="H607" s="89"/>
      <c r="I607" s="89">
        <v>0.35443011363636362</v>
      </c>
      <c r="J607" s="84"/>
      <c r="K607" s="84"/>
      <c r="L607" s="87">
        <v>109200</v>
      </c>
      <c r="M607" s="87"/>
      <c r="N607" s="87">
        <v>109200</v>
      </c>
      <c r="O607" s="84">
        <v>103740</v>
      </c>
      <c r="P607" s="84">
        <v>0</v>
      </c>
      <c r="Q607" s="84">
        <f t="shared" si="573"/>
        <v>103740</v>
      </c>
      <c r="R607" s="84">
        <v>5460</v>
      </c>
      <c r="S607" s="87">
        <f t="shared" si="574"/>
        <v>5460</v>
      </c>
      <c r="T607" s="150">
        <v>3</v>
      </c>
      <c r="U607" s="69">
        <v>365</v>
      </c>
      <c r="V607" s="70"/>
      <c r="W607" s="71">
        <v>-8.2191780821911919E-3</v>
      </c>
      <c r="X607" s="76">
        <f t="shared" si="594"/>
        <v>41487</v>
      </c>
      <c r="AF607" s="132" t="s">
        <v>2720</v>
      </c>
      <c r="AG607" s="60">
        <f>MATCH(AF607,'Cat-4'!$A:$A,0)</f>
        <v>646</v>
      </c>
      <c r="AH607" s="60">
        <f>MATCH(X607,'Cat-4'!$1:$1,0)</f>
        <v>20</v>
      </c>
      <c r="AI607" s="60">
        <f>INDEX('Cat-4'!$1:$1048576,Working!AG607,Working!AH607)</f>
        <v>97.2</v>
      </c>
      <c r="AJ607" s="60">
        <f>MATCH($AJ$3,'Cat-4'!$1:$1,0)</f>
        <v>144</v>
      </c>
      <c r="AK607" s="60">
        <f>INDEX('Cat-4'!$1:$1048576,Working!AG607,Working!AJ607)</f>
        <v>154.1</v>
      </c>
      <c r="AL607" s="146">
        <f t="shared" si="595"/>
        <v>1.5853909465020575</v>
      </c>
      <c r="AM607" s="152">
        <f t="shared" si="596"/>
        <v>1.5853909465020575</v>
      </c>
      <c r="AN607" s="146">
        <f t="shared" si="584"/>
        <v>10.46111111111111</v>
      </c>
      <c r="AO607" s="169">
        <f>INDEX('EL&amp;SV'!$C$4:$G$50,MATCH(AF607,'EL&amp;SV'!$G$4:$G$50,0),MATCH(IF(P607&gt;5000000,"A",IF(N607&gt;2000000,"B",IF(N607&gt;500000,"C","D"))),'EL&amp;SV'!$C$4:$G$4,0))</f>
        <v>5</v>
      </c>
      <c r="AP607" s="171">
        <f>INDEX('EL&amp;SV'!$G$4:$K$50,MATCH(AF607,'EL&amp;SV'!$G$4:$G$50,0),MATCH(IF(N607&gt;5000000,"A",IF(N607&gt;2000000,"B",IF(N607&gt;500000,"C","D"))),'EL&amp;SV'!$G$4:$K$4,0))</f>
        <v>1</v>
      </c>
      <c r="AQ607" s="153">
        <f t="shared" si="597"/>
        <v>173124.69135802466</v>
      </c>
      <c r="AR607" s="153">
        <f t="shared" si="598"/>
        <v>173124.69135802469</v>
      </c>
      <c r="AS607" s="153">
        <f t="shared" si="599"/>
        <v>0</v>
      </c>
      <c r="AT607" s="60">
        <v>0.75</v>
      </c>
      <c r="AU607" s="153">
        <f t="shared" si="600"/>
        <v>0</v>
      </c>
      <c r="AV607" s="153">
        <f t="shared" si="601"/>
        <v>0</v>
      </c>
    </row>
    <row r="608" spans="1:48" x14ac:dyDescent="0.2">
      <c r="A608" s="82">
        <v>604</v>
      </c>
      <c r="B608" s="82" t="s">
        <v>1410</v>
      </c>
      <c r="C608" s="83"/>
      <c r="D608" s="84" t="s">
        <v>112</v>
      </c>
      <c r="E608" s="85" t="s">
        <v>1025</v>
      </c>
      <c r="F608" s="86">
        <v>43974</v>
      </c>
      <c r="G608" s="86" t="s">
        <v>37</v>
      </c>
      <c r="H608" s="89"/>
      <c r="I608" s="89">
        <v>0.19</v>
      </c>
      <c r="J608" s="84"/>
      <c r="K608" s="84"/>
      <c r="L608" s="87">
        <v>108753.93</v>
      </c>
      <c r="M608" s="87"/>
      <c r="N608" s="87">
        <v>108753.93</v>
      </c>
      <c r="O608" s="84">
        <v>38382.688390684933</v>
      </c>
      <c r="P608" s="84">
        <v>20663.2467</v>
      </c>
      <c r="Q608" s="84">
        <f t="shared" si="573"/>
        <v>59045.935090684929</v>
      </c>
      <c r="R608" s="84">
        <v>49707.994909315064</v>
      </c>
      <c r="S608" s="87">
        <f t="shared" si="574"/>
        <v>70371.241609315068</v>
      </c>
      <c r="T608" s="150">
        <v>5</v>
      </c>
      <c r="U608" s="69">
        <v>365</v>
      </c>
      <c r="V608" s="70"/>
      <c r="W608" s="71">
        <v>-112.33698630136986</v>
      </c>
      <c r="X608" s="76">
        <f t="shared" si="594"/>
        <v>43952</v>
      </c>
      <c r="AF608" s="132" t="s">
        <v>2920</v>
      </c>
      <c r="AG608" s="60">
        <f>MATCH(AF608,'Cat-4'!$A:$A,0)</f>
        <v>747</v>
      </c>
      <c r="AH608" s="60">
        <f>MATCH(X608,'Cat-4'!$1:$1,0)</f>
        <v>101</v>
      </c>
      <c r="AI608" s="60">
        <f>INDEX('Cat-4'!$1:$1048576,Working!AG608,Working!AH608)</f>
        <v>130.19999999999999</v>
      </c>
      <c r="AJ608" s="60">
        <f>MATCH($AJ$3,'Cat-4'!$1:$1,0)</f>
        <v>144</v>
      </c>
      <c r="AK608" s="60">
        <f>INDEX('Cat-4'!$1:$1048576,Working!AG608,Working!AJ608)</f>
        <v>130.19999999999999</v>
      </c>
      <c r="AL608" s="146">
        <f t="shared" si="595"/>
        <v>1</v>
      </c>
      <c r="AM608" s="152">
        <f t="shared" si="596"/>
        <v>1</v>
      </c>
      <c r="AN608" s="146">
        <f t="shared" si="584"/>
        <v>3.7277777777777779</v>
      </c>
      <c r="AO608" s="169">
        <f>INDEX('EL&amp;SV'!$C$4:$G$50,MATCH(AF608,'EL&amp;SV'!$G$4:$G$50,0),MATCH(IF(P608&gt;5000000,"A",IF(N608&gt;2000000,"B",IF(N608&gt;500000,"C","D"))),'EL&amp;SV'!$C$4:$G$4,0))</f>
        <v>8</v>
      </c>
      <c r="AP608" s="171">
        <f>INDEX('EL&amp;SV'!$G$4:$K$50,MATCH(AF608,'EL&amp;SV'!$G$4:$G$50,0),MATCH(IF(N608&gt;5000000,"A",IF(N608&gt;2000000,"B",IF(N608&gt;500000,"C","D"))),'EL&amp;SV'!$G$4:$K$4,0))</f>
        <v>1</v>
      </c>
      <c r="AQ608" s="153">
        <f t="shared" si="597"/>
        <v>108753.93</v>
      </c>
      <c r="AR608" s="153">
        <f t="shared" si="598"/>
        <v>50676.310437499997</v>
      </c>
      <c r="AS608" s="153">
        <f t="shared" si="599"/>
        <v>58077.619562499996</v>
      </c>
      <c r="AT608" s="60">
        <v>0.75</v>
      </c>
      <c r="AU608" s="153">
        <f t="shared" si="600"/>
        <v>43558.214671875001</v>
      </c>
      <c r="AV608" s="153">
        <f t="shared" si="601"/>
        <v>43558.214671875001</v>
      </c>
    </row>
    <row r="609" spans="1:48" x14ac:dyDescent="0.2">
      <c r="A609" s="82">
        <v>605</v>
      </c>
      <c r="B609" s="82" t="s">
        <v>1410</v>
      </c>
      <c r="C609" s="83"/>
      <c r="D609" s="84" t="s">
        <v>112</v>
      </c>
      <c r="E609" s="85" t="s">
        <v>1129</v>
      </c>
      <c r="F609" s="86">
        <v>43608</v>
      </c>
      <c r="G609" s="86" t="s">
        <v>36</v>
      </c>
      <c r="H609" s="89"/>
      <c r="I609" s="89">
        <v>0.19</v>
      </c>
      <c r="J609" s="84"/>
      <c r="K609" s="84"/>
      <c r="L609" s="87">
        <v>108416</v>
      </c>
      <c r="M609" s="87"/>
      <c r="N609" s="87">
        <v>108416</v>
      </c>
      <c r="O609" s="84">
        <v>58918.897972602739</v>
      </c>
      <c r="P609" s="84">
        <v>20599.04</v>
      </c>
      <c r="Q609" s="84">
        <f t="shared" si="573"/>
        <v>79517.93797260274</v>
      </c>
      <c r="R609" s="84">
        <v>28898.06202739726</v>
      </c>
      <c r="S609" s="87">
        <f t="shared" si="574"/>
        <v>49497.102027397261</v>
      </c>
      <c r="T609" s="150">
        <v>5</v>
      </c>
      <c r="U609" s="69">
        <v>365</v>
      </c>
      <c r="V609" s="70"/>
      <c r="W609" s="71">
        <v>-112.33698630136986</v>
      </c>
      <c r="X609" s="76">
        <f t="shared" si="594"/>
        <v>43586</v>
      </c>
      <c r="AF609" s="132" t="s">
        <v>2920</v>
      </c>
      <c r="AG609" s="60">
        <f>MATCH(AF609,'Cat-4'!$A:$A,0)</f>
        <v>747</v>
      </c>
      <c r="AH609" s="60">
        <f>MATCH(X609,'Cat-4'!$1:$1,0)</f>
        <v>89</v>
      </c>
      <c r="AI609" s="60">
        <f>INDEX('Cat-4'!$1:$1048576,Working!AG609,Working!AH609)</f>
        <v>130.19999999999999</v>
      </c>
      <c r="AJ609" s="60">
        <f>MATCH($AJ$3,'Cat-4'!$1:$1,0)</f>
        <v>144</v>
      </c>
      <c r="AK609" s="60">
        <f>INDEX('Cat-4'!$1:$1048576,Working!AG609,Working!AJ609)</f>
        <v>130.19999999999999</v>
      </c>
      <c r="AL609" s="146">
        <f t="shared" si="595"/>
        <v>1</v>
      </c>
      <c r="AM609" s="152">
        <f t="shared" si="596"/>
        <v>1</v>
      </c>
      <c r="AN609" s="146">
        <f t="shared" si="584"/>
        <v>4.7277777777777779</v>
      </c>
      <c r="AO609" s="169">
        <f>INDEX('EL&amp;SV'!$C$4:$G$50,MATCH(AF609,'EL&amp;SV'!$G$4:$G$50,0),MATCH(IF(P609&gt;5000000,"A",IF(N609&gt;2000000,"B",IF(N609&gt;500000,"C","D"))),'EL&amp;SV'!$C$4:$G$4,0))</f>
        <v>8</v>
      </c>
      <c r="AP609" s="171">
        <f>INDEX('EL&amp;SV'!$G$4:$K$50,MATCH(AF609,'EL&amp;SV'!$G$4:$G$50,0),MATCH(IF(N609&gt;5000000,"A",IF(N609&gt;2000000,"B",IF(N609&gt;500000,"C","D"))),'EL&amp;SV'!$G$4:$K$4,0))</f>
        <v>1</v>
      </c>
      <c r="AQ609" s="153">
        <f t="shared" si="597"/>
        <v>108416</v>
      </c>
      <c r="AR609" s="153">
        <f t="shared" si="598"/>
        <v>64070.844444444447</v>
      </c>
      <c r="AS609" s="153">
        <f t="shared" si="599"/>
        <v>44345.155555555553</v>
      </c>
      <c r="AT609" s="60">
        <v>0.75</v>
      </c>
      <c r="AU609" s="153">
        <f t="shared" si="600"/>
        <v>33258.866666666669</v>
      </c>
      <c r="AV609" s="153">
        <f t="shared" si="601"/>
        <v>33258.866666666669</v>
      </c>
    </row>
    <row r="610" spans="1:48" x14ac:dyDescent="0.2">
      <c r="A610" s="82">
        <v>606</v>
      </c>
      <c r="B610" s="82" t="s">
        <v>1410</v>
      </c>
      <c r="C610" s="83"/>
      <c r="D610" s="84" t="s">
        <v>112</v>
      </c>
      <c r="E610" s="85" t="s">
        <v>1019</v>
      </c>
      <c r="F610" s="86">
        <v>42460</v>
      </c>
      <c r="G610" s="86" t="s">
        <v>25</v>
      </c>
      <c r="H610" s="89"/>
      <c r="I610" s="89">
        <v>9.5000000000000001E-2</v>
      </c>
      <c r="J610" s="84"/>
      <c r="K610" s="84"/>
      <c r="L610" s="87">
        <v>107625</v>
      </c>
      <c r="M610" s="87"/>
      <c r="N610" s="87">
        <v>107625</v>
      </c>
      <c r="O610" s="84">
        <v>61374.261986301368</v>
      </c>
      <c r="P610" s="84">
        <v>10224.375</v>
      </c>
      <c r="Q610" s="84">
        <f t="shared" si="573"/>
        <v>71598.636986301368</v>
      </c>
      <c r="R610" s="84">
        <v>36026.363013698632</v>
      </c>
      <c r="S610" s="87">
        <f t="shared" si="574"/>
        <v>46250.738013698632</v>
      </c>
      <c r="T610" s="150">
        <v>10</v>
      </c>
      <c r="U610" s="69">
        <v>365</v>
      </c>
      <c r="V610" s="70"/>
      <c r="W610" s="71">
        <v>-112.33698630136986</v>
      </c>
      <c r="X610" s="76">
        <f t="shared" si="594"/>
        <v>42430</v>
      </c>
      <c r="AF610" s="132" t="s">
        <v>3114</v>
      </c>
      <c r="AG610" s="60">
        <f>MATCH(AF610,'Cat-4'!$A:$A,0)</f>
        <v>844</v>
      </c>
      <c r="AH610" s="60">
        <f>MATCH(X610,'Cat-4'!$1:$1,0)</f>
        <v>51</v>
      </c>
      <c r="AI610" s="60">
        <f>INDEX('Cat-4'!$1:$1048576,Working!AG610,Working!AH610)</f>
        <v>114.6</v>
      </c>
      <c r="AJ610" s="60">
        <f>MATCH($AJ$3,'Cat-4'!$1:$1,0)</f>
        <v>144</v>
      </c>
      <c r="AK610" s="60">
        <f>INDEX('Cat-4'!$1:$1048576,Working!AG610,Working!AJ610)</f>
        <v>160.30000000000001</v>
      </c>
      <c r="AL610" s="146">
        <f t="shared" si="595"/>
        <v>1.3987783595113439</v>
      </c>
      <c r="AM610" s="152">
        <f t="shared" si="596"/>
        <v>1.3987783595113439</v>
      </c>
      <c r="AN610" s="146">
        <f t="shared" si="584"/>
        <v>7.875</v>
      </c>
      <c r="AO610" s="169">
        <f>INDEX('EL&amp;SV'!$C$4:$G$50,MATCH(AF610,'EL&amp;SV'!$G$4:$G$50,0),MATCH(IF(P610&gt;5000000,"A",IF(N610&gt;2000000,"B",IF(N610&gt;500000,"C","D"))),'EL&amp;SV'!$C$4:$G$4,0))</f>
        <v>6</v>
      </c>
      <c r="AP610" s="171">
        <f>INDEX('EL&amp;SV'!$G$4:$K$50,MATCH(AF610,'EL&amp;SV'!$G$4:$G$50,0),MATCH(IF(N610&gt;5000000,"A",IF(N610&gt;2000000,"B",IF(N610&gt;500000,"C","D"))),'EL&amp;SV'!$G$4:$K$4,0))</f>
        <v>0.95</v>
      </c>
      <c r="AQ610" s="153">
        <f t="shared" si="597"/>
        <v>150543.52094240839</v>
      </c>
      <c r="AR610" s="153">
        <f t="shared" si="598"/>
        <v>143016.34489528794</v>
      </c>
      <c r="AS610" s="153">
        <f t="shared" si="599"/>
        <v>7527.176047120447</v>
      </c>
      <c r="AT610" s="60">
        <v>0.75</v>
      </c>
      <c r="AU610" s="153">
        <f t="shared" si="600"/>
        <v>5645.3820353403353</v>
      </c>
      <c r="AV610" s="153">
        <f t="shared" si="601"/>
        <v>7527.1760471204261</v>
      </c>
    </row>
    <row r="611" spans="1:48" hidden="1" x14ac:dyDescent="0.25">
      <c r="A611" s="82">
        <v>607</v>
      </c>
      <c r="B611" s="82" t="s">
        <v>1409</v>
      </c>
      <c r="C611" s="83"/>
      <c r="D611" s="84" t="s">
        <v>28</v>
      </c>
      <c r="E611" s="85" t="s">
        <v>234</v>
      </c>
      <c r="F611" s="86">
        <v>40871</v>
      </c>
      <c r="G611" s="86" t="s">
        <v>1351</v>
      </c>
      <c r="H611" s="89"/>
      <c r="I611" s="89">
        <v>0</v>
      </c>
      <c r="J611" s="84"/>
      <c r="K611" s="84"/>
      <c r="L611" s="87">
        <v>107514</v>
      </c>
      <c r="M611" s="87"/>
      <c r="N611" s="87">
        <v>107514</v>
      </c>
      <c r="O611" s="84">
        <v>0</v>
      </c>
      <c r="P611" s="84">
        <v>0</v>
      </c>
      <c r="Q611" s="84">
        <f t="shared" si="573"/>
        <v>0</v>
      </c>
      <c r="R611" s="84">
        <v>107514</v>
      </c>
      <c r="S611" s="87">
        <f t="shared" si="574"/>
        <v>107514</v>
      </c>
      <c r="T611" s="85" t="s">
        <v>1290</v>
      </c>
      <c r="U611" s="69">
        <v>365</v>
      </c>
      <c r="V611" s="70"/>
      <c r="W611" s="71">
        <v>-112.33698630136986</v>
      </c>
      <c r="X611" s="76">
        <f>DATE(YEAR(F611),MONTH(F611),1)</f>
        <v>40848</v>
      </c>
      <c r="AN611" s="146">
        <f t="shared" si="584"/>
        <v>12.225</v>
      </c>
      <c r="AP611" s="60"/>
      <c r="AQ611" s="60"/>
      <c r="AU611" s="60"/>
      <c r="AV611" s="60"/>
    </row>
    <row r="612" spans="1:48" x14ac:dyDescent="0.2">
      <c r="A612" s="82">
        <v>608</v>
      </c>
      <c r="B612" s="82" t="s">
        <v>1410</v>
      </c>
      <c r="C612" s="83"/>
      <c r="D612" s="84" t="s">
        <v>112</v>
      </c>
      <c r="E612" s="85"/>
      <c r="F612" s="86">
        <v>44650</v>
      </c>
      <c r="G612" s="86" t="s">
        <v>38</v>
      </c>
      <c r="H612" s="89"/>
      <c r="I612" s="89">
        <v>0.31666666666666665</v>
      </c>
      <c r="J612" s="84"/>
      <c r="K612" s="84"/>
      <c r="L612" s="87">
        <v>107380</v>
      </c>
      <c r="M612" s="87"/>
      <c r="N612" s="87">
        <v>107380</v>
      </c>
      <c r="O612" s="84">
        <v>186.3214611872146</v>
      </c>
      <c r="P612" s="84">
        <v>34003.666666666664</v>
      </c>
      <c r="Q612" s="84">
        <f t="shared" si="573"/>
        <v>34189.988127853881</v>
      </c>
      <c r="R612" s="84">
        <v>73190.011872146119</v>
      </c>
      <c r="S612" s="87">
        <f t="shared" si="574"/>
        <v>107193.67853881279</v>
      </c>
      <c r="T612" s="150">
        <v>3</v>
      </c>
      <c r="U612" s="69">
        <v>365</v>
      </c>
      <c r="V612" s="70"/>
      <c r="W612" s="71">
        <v>-112.33698630136986</v>
      </c>
      <c r="X612" s="76">
        <f>DATE(YEAR(F612),MONTH(F612),1)</f>
        <v>44621</v>
      </c>
      <c r="AF612" s="132" t="s">
        <v>3114</v>
      </c>
      <c r="AG612" s="60">
        <f>MATCH(AF612,'Cat-4'!$A:$A,0)</f>
        <v>844</v>
      </c>
      <c r="AH612" s="60">
        <f>MATCH(X612,'Cat-4'!$1:$1,0)</f>
        <v>123</v>
      </c>
      <c r="AI612" s="60">
        <f>INDEX('Cat-4'!$1:$1048576,Working!AG612,Working!AH612)</f>
        <v>157.19999999999999</v>
      </c>
      <c r="AJ612" s="60">
        <f>MATCH($AJ$3,'Cat-4'!$1:$1,0)</f>
        <v>144</v>
      </c>
      <c r="AK612" s="60">
        <f>INDEX('Cat-4'!$1:$1048576,Working!AG612,Working!AJ612)</f>
        <v>160.30000000000001</v>
      </c>
      <c r="AL612" s="146">
        <f>AK612/AI612</f>
        <v>1.0197201017811706</v>
      </c>
      <c r="AM612" s="152">
        <f>AL612</f>
        <v>1.0197201017811706</v>
      </c>
      <c r="AN612" s="146">
        <f t="shared" si="584"/>
        <v>1.875</v>
      </c>
      <c r="AO612" s="169">
        <f>INDEX('EL&amp;SV'!$C$4:$G$50,MATCH(AF612,'EL&amp;SV'!$G$4:$G$50,0),MATCH(IF(P612&gt;5000000,"A",IF(N612&gt;2000000,"B",IF(N612&gt;500000,"C","D"))),'EL&amp;SV'!$C$4:$G$4,0))</f>
        <v>6</v>
      </c>
      <c r="AP612" s="171">
        <f>INDEX('EL&amp;SV'!$G$4:$K$50,MATCH(AF612,'EL&amp;SV'!$G$4:$G$50,0),MATCH(IF(N612&gt;5000000,"A",IF(N612&gt;2000000,"B",IF(N612&gt;500000,"C","D"))),'EL&amp;SV'!$G$4:$K$4,0))</f>
        <v>0.95</v>
      </c>
      <c r="AQ612" s="153">
        <f>AM612*N612</f>
        <v>109497.5445292621</v>
      </c>
      <c r="AR612" s="153">
        <f>AQ612*(AP612/AO612)*(IF(AN612&gt;AO612,AO612,AN612))</f>
        <v>32507.083532124685</v>
      </c>
      <c r="AS612" s="153">
        <f>AQ612-AR612</f>
        <v>76990.460997137416</v>
      </c>
      <c r="AT612" s="60">
        <v>0.75</v>
      </c>
      <c r="AU612" s="153">
        <f>AT612*AS612</f>
        <v>57742.845747853062</v>
      </c>
      <c r="AV612" s="153">
        <f>IF((AQ612*(1-AP612))&gt;AU612,(AQ612*(1-AP612)),AU612)</f>
        <v>57742.845747853062</v>
      </c>
    </row>
    <row r="613" spans="1:48" hidden="1" x14ac:dyDescent="0.25">
      <c r="A613" s="82">
        <v>609</v>
      </c>
      <c r="B613" s="82" t="s">
        <v>1409</v>
      </c>
      <c r="C613" s="83"/>
      <c r="D613" s="84" t="s">
        <v>28</v>
      </c>
      <c r="E613" s="85"/>
      <c r="F613" s="86">
        <v>40253</v>
      </c>
      <c r="G613" s="86" t="s">
        <v>1353</v>
      </c>
      <c r="H613" s="89"/>
      <c r="I613" s="89">
        <v>0</v>
      </c>
      <c r="J613" s="84"/>
      <c r="K613" s="84"/>
      <c r="L613" s="87">
        <v>107352</v>
      </c>
      <c r="M613" s="87"/>
      <c r="N613" s="87">
        <v>107352</v>
      </c>
      <c r="O613" s="84">
        <v>0</v>
      </c>
      <c r="P613" s="84">
        <v>0</v>
      </c>
      <c r="Q613" s="84">
        <f t="shared" si="573"/>
        <v>0</v>
      </c>
      <c r="R613" s="84">
        <v>107352</v>
      </c>
      <c r="S613" s="87">
        <f t="shared" si="574"/>
        <v>107352</v>
      </c>
      <c r="T613" s="85" t="s">
        <v>1290</v>
      </c>
      <c r="U613" s="69">
        <v>365</v>
      </c>
      <c r="V613" s="70"/>
      <c r="W613" s="71">
        <v>-112.33698630136986</v>
      </c>
      <c r="X613" s="76">
        <f>DATE(YEAR(F613),MONTH(F613),1)</f>
        <v>40238</v>
      </c>
      <c r="AN613" s="146">
        <f t="shared" si="584"/>
        <v>13.91388888888889</v>
      </c>
      <c r="AP613" s="60"/>
      <c r="AQ613" s="60"/>
      <c r="AU613" s="60"/>
      <c r="AV613" s="60"/>
    </row>
    <row r="614" spans="1:48" x14ac:dyDescent="0.2">
      <c r="A614" s="82">
        <v>610</v>
      </c>
      <c r="B614" s="82" t="s">
        <v>1410</v>
      </c>
      <c r="C614" s="83"/>
      <c r="D614" s="84" t="s">
        <v>112</v>
      </c>
      <c r="E614" s="85" t="s">
        <v>530</v>
      </c>
      <c r="F614" s="86">
        <v>40634</v>
      </c>
      <c r="G614" s="86" t="s">
        <v>1351</v>
      </c>
      <c r="H614" s="89"/>
      <c r="I614" s="89">
        <v>0.13025959780621571</v>
      </c>
      <c r="J614" s="84"/>
      <c r="K614" s="84"/>
      <c r="L614" s="87">
        <v>107172</v>
      </c>
      <c r="M614" s="87"/>
      <c r="N614" s="87">
        <v>107172</v>
      </c>
      <c r="O614" s="84">
        <v>101813.4</v>
      </c>
      <c r="P614" s="84">
        <v>0</v>
      </c>
      <c r="Q614" s="84">
        <f t="shared" si="573"/>
        <v>101813.4</v>
      </c>
      <c r="R614" s="84">
        <v>5358.6000000000058</v>
      </c>
      <c r="S614" s="87">
        <f t="shared" si="574"/>
        <v>5358.6000000000058</v>
      </c>
      <c r="T614" s="150">
        <v>6</v>
      </c>
      <c r="U614" s="69">
        <v>365</v>
      </c>
      <c r="V614" s="70"/>
      <c r="W614" s="71">
        <v>-8.2191780821911919E-3</v>
      </c>
      <c r="X614" s="76">
        <f t="shared" ref="X614:X626" si="602">DATE(YEAR(F614),MONTH(F614),1)</f>
        <v>40634</v>
      </c>
      <c r="Y614" s="138" t="s">
        <v>4016</v>
      </c>
      <c r="Z614" s="60">
        <f>MATCH(Y614,'Cat-3'!$A:$A,0)</f>
        <v>628</v>
      </c>
      <c r="AA614" s="60">
        <f>MATCH(X614,'Cat-3'!$1:$1,0)</f>
        <v>79</v>
      </c>
      <c r="AB614" s="60">
        <f>INDEX('Cat-3'!$1:$1048576,Working!Z614,Working!AA614)</f>
        <v>132.4</v>
      </c>
      <c r="AC614" s="60">
        <f>MATCH($AC$3,'Cat-3'!$1:$1,0)</f>
        <v>90</v>
      </c>
      <c r="AD614" s="60">
        <f>INDEX('Cat-3'!$1:$1048576,Working!Z614,Working!AC614)</f>
        <v>138.4</v>
      </c>
      <c r="AE614" s="146">
        <f t="shared" ref="AE614:AE615" si="603">AD614/AB614</f>
        <v>1.0453172205438066</v>
      </c>
      <c r="AF614" s="132" t="s">
        <v>2920</v>
      </c>
      <c r="AG614" s="60">
        <f>MATCH(AF614,'Cat-4'!$A:$A,0)</f>
        <v>747</v>
      </c>
      <c r="AH614" s="60">
        <f>MATCH($AH$3,'Cat-4'!$1:$1,0)</f>
        <v>4</v>
      </c>
      <c r="AI614" s="60">
        <f>INDEX('Cat-4'!$1:$1048576,Working!AG614,Working!AH614)</f>
        <v>103.1</v>
      </c>
      <c r="AJ614" s="60">
        <f>MATCH($AJ$3,'Cat-4'!$1:$1,0)</f>
        <v>144</v>
      </c>
      <c r="AK614" s="60">
        <f>INDEX('Cat-4'!$1:$1048576,Working!AG614,Working!AJ614)</f>
        <v>130.19999999999999</v>
      </c>
      <c r="AL614" s="146">
        <f t="shared" ref="AL614:AL619" si="604">AK614/AI614</f>
        <v>1.2628516003879728</v>
      </c>
      <c r="AM614" s="146">
        <f t="shared" ref="AM614:AM615" si="605">AL614*AE614</f>
        <v>1.3200805248768537</v>
      </c>
      <c r="AN614" s="146">
        <f t="shared" si="584"/>
        <v>12.872222222222222</v>
      </c>
      <c r="AO614" s="169">
        <f>INDEX('EL&amp;SV'!$C$4:$G$50,MATCH(AF614,'EL&amp;SV'!$G$4:$G$50,0),MATCH(IF(P614&gt;5000000,"A",IF(N614&gt;2000000,"B",IF(N614&gt;500000,"C","D"))),'EL&amp;SV'!$C$4:$G$4,0))</f>
        <v>8</v>
      </c>
      <c r="AP614" s="171">
        <f>INDEX('EL&amp;SV'!$G$4:$K$50,MATCH(AF614,'EL&amp;SV'!$G$4:$G$50,0),MATCH(IF(N614&gt;5000000,"A",IF(N614&gt;2000000,"B",IF(N614&gt;500000,"C","D"))),'EL&amp;SV'!$G$4:$K$4,0))</f>
        <v>1</v>
      </c>
      <c r="AQ614" s="153">
        <f t="shared" ref="AQ614:AQ626" si="606">AM614*N614</f>
        <v>141475.67001210217</v>
      </c>
      <c r="AR614" s="153">
        <f t="shared" ref="AR614:AR626" si="607">AQ614*(AP614/AO614)*(IF(AN614&gt;AO614,AO614,AN614))</f>
        <v>141475.67001210217</v>
      </c>
      <c r="AS614" s="153">
        <f t="shared" ref="AS614:AS626" si="608">AQ614-AR614</f>
        <v>0</v>
      </c>
      <c r="AT614" s="60">
        <v>0.75</v>
      </c>
      <c r="AU614" s="153">
        <f t="shared" ref="AU614:AU626" si="609">AT614*AS614</f>
        <v>0</v>
      </c>
      <c r="AV614" s="153">
        <f t="shared" ref="AV614:AV626" si="610">IF((AQ614*(1-AP614))&gt;AU614,(AQ614*(1-AP614)),AU614)</f>
        <v>0</v>
      </c>
    </row>
    <row r="615" spans="1:48" x14ac:dyDescent="0.2">
      <c r="A615" s="82">
        <v>611</v>
      </c>
      <c r="B615" s="82" t="s">
        <v>1410</v>
      </c>
      <c r="C615" s="83"/>
      <c r="D615" s="84" t="s">
        <v>112</v>
      </c>
      <c r="E615" s="85" t="s">
        <v>512</v>
      </c>
      <c r="F615" s="86">
        <v>40260</v>
      </c>
      <c r="G615" s="86" t="s">
        <v>1353</v>
      </c>
      <c r="H615" s="89"/>
      <c r="I615" s="89">
        <v>0.33801698630136989</v>
      </c>
      <c r="J615" s="84"/>
      <c r="K615" s="84"/>
      <c r="L615" s="87">
        <v>107085</v>
      </c>
      <c r="M615" s="87"/>
      <c r="N615" s="87">
        <v>107085</v>
      </c>
      <c r="O615" s="84">
        <v>101730.75</v>
      </c>
      <c r="P615" s="84">
        <v>0</v>
      </c>
      <c r="Q615" s="84">
        <f t="shared" si="573"/>
        <v>101730.75</v>
      </c>
      <c r="R615" s="84">
        <v>5354.25</v>
      </c>
      <c r="S615" s="87">
        <f t="shared" si="574"/>
        <v>5354.25</v>
      </c>
      <c r="T615" s="150">
        <v>3</v>
      </c>
      <c r="U615" s="69">
        <v>365</v>
      </c>
      <c r="V615" s="70"/>
      <c r="W615" s="71">
        <v>-8.2191780821911919E-3</v>
      </c>
      <c r="X615" s="76">
        <f t="shared" si="602"/>
        <v>40238</v>
      </c>
      <c r="Y615" s="138" t="s">
        <v>4016</v>
      </c>
      <c r="Z615" s="60">
        <f>MATCH(Y615,'Cat-3'!$A:$A,0)</f>
        <v>628</v>
      </c>
      <c r="AA615" s="60">
        <f>MATCH(X615,'Cat-3'!$1:$1,0)</f>
        <v>66</v>
      </c>
      <c r="AB615" s="60">
        <f>INDEX('Cat-3'!$1:$1048576,Working!Z615,Working!AA615)</f>
        <v>126.4</v>
      </c>
      <c r="AC615" s="60">
        <f>MATCH($AC$3,'Cat-3'!$1:$1,0)</f>
        <v>90</v>
      </c>
      <c r="AD615" s="60">
        <f>INDEX('Cat-3'!$1:$1048576,Working!Z615,Working!AC615)</f>
        <v>138.4</v>
      </c>
      <c r="AE615" s="146">
        <f t="shared" si="603"/>
        <v>1.0949367088607596</v>
      </c>
      <c r="AF615" s="132" t="s">
        <v>2920</v>
      </c>
      <c r="AG615" s="60">
        <f>MATCH(AF615,'Cat-4'!$A:$A,0)</f>
        <v>747</v>
      </c>
      <c r="AH615" s="60">
        <f>MATCH($AH$3,'Cat-4'!$1:$1,0)</f>
        <v>4</v>
      </c>
      <c r="AI615" s="60">
        <f>INDEX('Cat-4'!$1:$1048576,Working!AG615,Working!AH615)</f>
        <v>103.1</v>
      </c>
      <c r="AJ615" s="60">
        <f>MATCH($AJ$3,'Cat-4'!$1:$1,0)</f>
        <v>144</v>
      </c>
      <c r="AK615" s="60">
        <f>INDEX('Cat-4'!$1:$1048576,Working!AG615,Working!AJ615)</f>
        <v>130.19999999999999</v>
      </c>
      <c r="AL615" s="146">
        <f t="shared" si="604"/>
        <v>1.2628516003879728</v>
      </c>
      <c r="AM615" s="146">
        <f t="shared" si="605"/>
        <v>1.3827425751083502</v>
      </c>
      <c r="AN615" s="146">
        <f t="shared" si="584"/>
        <v>13.894444444444444</v>
      </c>
      <c r="AO615" s="169">
        <f>INDEX('EL&amp;SV'!$C$4:$G$50,MATCH(AF615,'EL&amp;SV'!$G$4:$G$50,0),MATCH(IF(P615&gt;5000000,"A",IF(N615&gt;2000000,"B",IF(N615&gt;500000,"C","D"))),'EL&amp;SV'!$C$4:$G$4,0))</f>
        <v>8</v>
      </c>
      <c r="AP615" s="171">
        <f>INDEX('EL&amp;SV'!$G$4:$K$50,MATCH(AF615,'EL&amp;SV'!$G$4:$G$50,0),MATCH(IF(N615&gt;5000000,"A",IF(N615&gt;2000000,"B",IF(N615&gt;500000,"C","D"))),'EL&amp;SV'!$G$4:$K$4,0))</f>
        <v>1</v>
      </c>
      <c r="AQ615" s="153">
        <f t="shared" si="606"/>
        <v>148070.98865547767</v>
      </c>
      <c r="AR615" s="153">
        <f t="shared" si="607"/>
        <v>148070.98865547767</v>
      </c>
      <c r="AS615" s="153">
        <f t="shared" si="608"/>
        <v>0</v>
      </c>
      <c r="AT615" s="60">
        <v>0.75</v>
      </c>
      <c r="AU615" s="153">
        <f t="shared" si="609"/>
        <v>0</v>
      </c>
      <c r="AV615" s="153">
        <f t="shared" si="610"/>
        <v>0</v>
      </c>
    </row>
    <row r="616" spans="1:48" x14ac:dyDescent="0.2">
      <c r="A616" s="82">
        <v>612</v>
      </c>
      <c r="B616" s="82" t="s">
        <v>1410</v>
      </c>
      <c r="C616" s="83"/>
      <c r="D616" s="84" t="s">
        <v>112</v>
      </c>
      <c r="E616" s="85" t="s">
        <v>1253</v>
      </c>
      <c r="F616" s="86">
        <v>44567</v>
      </c>
      <c r="G616" s="86" t="s">
        <v>38</v>
      </c>
      <c r="H616" s="89"/>
      <c r="I616" s="89">
        <v>9.5000000000000001E-2</v>
      </c>
      <c r="J616" s="84"/>
      <c r="K616" s="84"/>
      <c r="L616" s="87">
        <v>106854.17</v>
      </c>
      <c r="M616" s="87"/>
      <c r="N616" s="87">
        <v>106854.17</v>
      </c>
      <c r="O616" s="84">
        <v>2363.9655417808222</v>
      </c>
      <c r="P616" s="84">
        <v>10151.14615</v>
      </c>
      <c r="Q616" s="84">
        <f t="shared" si="573"/>
        <v>12515.111691780823</v>
      </c>
      <c r="R616" s="84">
        <v>94339.058308219173</v>
      </c>
      <c r="S616" s="87">
        <f t="shared" si="574"/>
        <v>104490.20445821917</v>
      </c>
      <c r="T616" s="150">
        <v>10</v>
      </c>
      <c r="U616" s="69">
        <v>365</v>
      </c>
      <c r="V616" s="70"/>
      <c r="W616" s="71">
        <v>1.0219178082191789</v>
      </c>
      <c r="X616" s="76">
        <f t="shared" si="602"/>
        <v>44562</v>
      </c>
      <c r="AF616" s="132" t="s">
        <v>2920</v>
      </c>
      <c r="AG616" s="60">
        <f>MATCH(AF616,'Cat-4'!$A:$A,0)</f>
        <v>747</v>
      </c>
      <c r="AH616" s="60">
        <f>MATCH(X616,'Cat-4'!$1:$1,0)</f>
        <v>121</v>
      </c>
      <c r="AI616" s="60">
        <f>INDEX('Cat-4'!$1:$1048576,Working!AG616,Working!AH616)</f>
        <v>130.19999999999999</v>
      </c>
      <c r="AJ616" s="60">
        <f>MATCH($AJ$3,'Cat-4'!$1:$1,0)</f>
        <v>144</v>
      </c>
      <c r="AK616" s="60">
        <f>INDEX('Cat-4'!$1:$1048576,Working!AG616,Working!AJ616)</f>
        <v>130.19999999999999</v>
      </c>
      <c r="AL616" s="146">
        <f t="shared" si="604"/>
        <v>1</v>
      </c>
      <c r="AM616" s="152">
        <f t="shared" ref="AM616:AM619" si="611">AL616</f>
        <v>1</v>
      </c>
      <c r="AN616" s="146">
        <f t="shared" si="584"/>
        <v>2.1083333333333334</v>
      </c>
      <c r="AO616" s="169">
        <f>INDEX('EL&amp;SV'!$C$4:$G$50,MATCH(AF616,'EL&amp;SV'!$G$4:$G$50,0),MATCH(IF(P616&gt;5000000,"A",IF(N616&gt;2000000,"B",IF(N616&gt;500000,"C","D"))),'EL&amp;SV'!$C$4:$G$4,0))</f>
        <v>8</v>
      </c>
      <c r="AP616" s="171">
        <f>INDEX('EL&amp;SV'!$G$4:$K$50,MATCH(AF616,'EL&amp;SV'!$G$4:$G$50,0),MATCH(IF(N616&gt;5000000,"A",IF(N616&gt;2000000,"B",IF(N616&gt;500000,"C","D"))),'EL&amp;SV'!$G$4:$K$4,0))</f>
        <v>1</v>
      </c>
      <c r="AQ616" s="153">
        <f t="shared" si="606"/>
        <v>106854.17</v>
      </c>
      <c r="AR616" s="153">
        <f t="shared" si="607"/>
        <v>28160.526052083333</v>
      </c>
      <c r="AS616" s="153">
        <f t="shared" si="608"/>
        <v>78693.643947916658</v>
      </c>
      <c r="AT616" s="60">
        <v>0.75</v>
      </c>
      <c r="AU616" s="153">
        <f t="shared" si="609"/>
        <v>59020.232960937494</v>
      </c>
      <c r="AV616" s="153">
        <f t="shared" si="610"/>
        <v>59020.232960937494</v>
      </c>
    </row>
    <row r="617" spans="1:48" x14ac:dyDescent="0.2">
      <c r="A617" s="82">
        <v>613</v>
      </c>
      <c r="B617" s="82" t="s">
        <v>1410</v>
      </c>
      <c r="C617" s="83"/>
      <c r="D617" s="84" t="s">
        <v>112</v>
      </c>
      <c r="E617" s="85" t="s">
        <v>576</v>
      </c>
      <c r="F617" s="86">
        <v>41000</v>
      </c>
      <c r="G617" s="86" t="s">
        <v>1350</v>
      </c>
      <c r="H617" s="89"/>
      <c r="I617" s="89">
        <v>0.59071534246575341</v>
      </c>
      <c r="J617" s="84"/>
      <c r="K617" s="84"/>
      <c r="L617" s="87">
        <v>106000</v>
      </c>
      <c r="M617" s="87"/>
      <c r="N617" s="87">
        <v>106000</v>
      </c>
      <c r="O617" s="84">
        <v>100700</v>
      </c>
      <c r="P617" s="84">
        <v>0</v>
      </c>
      <c r="Q617" s="84">
        <f t="shared" si="573"/>
        <v>100700</v>
      </c>
      <c r="R617" s="84">
        <v>5300</v>
      </c>
      <c r="S617" s="87">
        <f t="shared" si="574"/>
        <v>5300</v>
      </c>
      <c r="T617" s="150">
        <v>3</v>
      </c>
      <c r="U617" s="69">
        <v>365</v>
      </c>
      <c r="V617" s="70"/>
      <c r="W617" s="71">
        <v>1.1589041095890416</v>
      </c>
      <c r="X617" s="76">
        <f t="shared" si="602"/>
        <v>41000</v>
      </c>
      <c r="AF617" s="132" t="s">
        <v>2720</v>
      </c>
      <c r="AG617" s="60">
        <f>MATCH(AF617,'Cat-4'!$A:$A,0)</f>
        <v>646</v>
      </c>
      <c r="AH617" s="60">
        <f>MATCH(X617,'Cat-4'!$1:$1,0)</f>
        <v>4</v>
      </c>
      <c r="AI617" s="60">
        <f>INDEX('Cat-4'!$1:$1048576,Working!AG617,Working!AH617)</f>
        <v>91.7</v>
      </c>
      <c r="AJ617" s="60">
        <f>MATCH($AJ$3,'Cat-4'!$1:$1,0)</f>
        <v>144</v>
      </c>
      <c r="AK617" s="60">
        <f>INDEX('Cat-4'!$1:$1048576,Working!AG617,Working!AJ617)</f>
        <v>154.1</v>
      </c>
      <c r="AL617" s="146">
        <f t="shared" si="604"/>
        <v>1.6804798255179934</v>
      </c>
      <c r="AM617" s="152">
        <f t="shared" si="611"/>
        <v>1.6804798255179934</v>
      </c>
      <c r="AN617" s="146">
        <f t="shared" si="584"/>
        <v>11.872222222222222</v>
      </c>
      <c r="AO617" s="169">
        <f>INDEX('EL&amp;SV'!$C$4:$G$50,MATCH(AF617,'EL&amp;SV'!$G$4:$G$50,0),MATCH(IF(P617&gt;5000000,"A",IF(N617&gt;2000000,"B",IF(N617&gt;500000,"C","D"))),'EL&amp;SV'!$C$4:$G$4,0))</f>
        <v>5</v>
      </c>
      <c r="AP617" s="171">
        <f>INDEX('EL&amp;SV'!$G$4:$K$50,MATCH(AF617,'EL&amp;SV'!$G$4:$G$50,0),MATCH(IF(N617&gt;5000000,"A",IF(N617&gt;2000000,"B",IF(N617&gt;500000,"C","D"))),'EL&amp;SV'!$G$4:$K$4,0))</f>
        <v>1</v>
      </c>
      <c r="AQ617" s="153">
        <f t="shared" si="606"/>
        <v>178130.86150490728</v>
      </c>
      <c r="AR617" s="153">
        <f t="shared" si="607"/>
        <v>178130.86150490731</v>
      </c>
      <c r="AS617" s="153">
        <f t="shared" si="608"/>
        <v>0</v>
      </c>
      <c r="AT617" s="60">
        <v>0.75</v>
      </c>
      <c r="AU617" s="153">
        <f t="shared" si="609"/>
        <v>0</v>
      </c>
      <c r="AV617" s="153">
        <f t="shared" si="610"/>
        <v>0</v>
      </c>
    </row>
    <row r="618" spans="1:48" x14ac:dyDescent="0.2">
      <c r="A618" s="82">
        <v>614</v>
      </c>
      <c r="B618" s="82" t="s">
        <v>1410</v>
      </c>
      <c r="C618" s="83"/>
      <c r="D618" s="84" t="s">
        <v>112</v>
      </c>
      <c r="E618" s="85"/>
      <c r="F618" s="86">
        <v>44541</v>
      </c>
      <c r="G618" s="86" t="s">
        <v>38</v>
      </c>
      <c r="H618" s="89"/>
      <c r="I618" s="89">
        <v>6.3333333333333325E-2</v>
      </c>
      <c r="J618" s="84"/>
      <c r="K618" s="84"/>
      <c r="L618" s="87">
        <v>105495.54</v>
      </c>
      <c r="M618" s="87"/>
      <c r="N618" s="87">
        <v>105495.54</v>
      </c>
      <c r="O618" s="84">
        <v>2031.8730032876711</v>
      </c>
      <c r="P618" s="84">
        <v>6681.3841999999986</v>
      </c>
      <c r="Q618" s="84">
        <f t="shared" si="573"/>
        <v>8713.2572032876706</v>
      </c>
      <c r="R618" s="84">
        <v>96782.28279671233</v>
      </c>
      <c r="S618" s="87">
        <f t="shared" si="574"/>
        <v>103463.66699671232</v>
      </c>
      <c r="T618" s="150">
        <v>15</v>
      </c>
      <c r="U618" s="69">
        <v>365</v>
      </c>
      <c r="V618" s="70"/>
      <c r="W618" s="71">
        <v>1.2164383561643834</v>
      </c>
      <c r="X618" s="76">
        <f t="shared" si="602"/>
        <v>44531</v>
      </c>
      <c r="AF618" s="132" t="s">
        <v>3114</v>
      </c>
      <c r="AG618" s="60">
        <f>MATCH(AF618,'Cat-4'!$A:$A,0)</f>
        <v>844</v>
      </c>
      <c r="AH618" s="60">
        <f>MATCH(X618,'Cat-4'!$1:$1,0)</f>
        <v>120</v>
      </c>
      <c r="AI618" s="60">
        <f>INDEX('Cat-4'!$1:$1048576,Working!AG618,Working!AH618)</f>
        <v>154.30000000000001</v>
      </c>
      <c r="AJ618" s="60">
        <f>MATCH($AJ$3,'Cat-4'!$1:$1,0)</f>
        <v>144</v>
      </c>
      <c r="AK618" s="60">
        <f>INDEX('Cat-4'!$1:$1048576,Working!AG618,Working!AJ618)</f>
        <v>160.30000000000001</v>
      </c>
      <c r="AL618" s="146">
        <f t="shared" si="604"/>
        <v>1.0388852883992223</v>
      </c>
      <c r="AM618" s="152">
        <f t="shared" si="611"/>
        <v>1.0388852883992223</v>
      </c>
      <c r="AN618" s="146">
        <f t="shared" si="584"/>
        <v>2.1777777777777776</v>
      </c>
      <c r="AO618" s="169">
        <f>INDEX('EL&amp;SV'!$C$4:$G$50,MATCH(AF618,'EL&amp;SV'!$G$4:$G$50,0),MATCH(IF(P618&gt;5000000,"A",IF(N618&gt;2000000,"B",IF(N618&gt;500000,"C","D"))),'EL&amp;SV'!$C$4:$G$4,0))</f>
        <v>6</v>
      </c>
      <c r="AP618" s="171">
        <f>INDEX('EL&amp;SV'!$G$4:$K$50,MATCH(AF618,'EL&amp;SV'!$G$4:$G$50,0),MATCH(IF(N618&gt;5000000,"A",IF(N618&gt;2000000,"B",IF(N618&gt;500000,"C","D"))),'EL&amp;SV'!$G$4:$K$4,0))</f>
        <v>0.95</v>
      </c>
      <c r="AQ618" s="153">
        <f t="shared" si="606"/>
        <v>109597.7644977317</v>
      </c>
      <c r="AR618" s="153">
        <f t="shared" si="607"/>
        <v>37790.932869403034</v>
      </c>
      <c r="AS618" s="153">
        <f t="shared" si="608"/>
        <v>71806.831628328655</v>
      </c>
      <c r="AT618" s="60">
        <v>0.75</v>
      </c>
      <c r="AU618" s="153">
        <f t="shared" si="609"/>
        <v>53855.123721246491</v>
      </c>
      <c r="AV618" s="153">
        <f t="shared" si="610"/>
        <v>53855.123721246491</v>
      </c>
    </row>
    <row r="619" spans="1:48" x14ac:dyDescent="0.2">
      <c r="A619" s="82">
        <v>615</v>
      </c>
      <c r="B619" s="82" t="s">
        <v>1410</v>
      </c>
      <c r="C619" s="83"/>
      <c r="D619" s="84" t="s">
        <v>112</v>
      </c>
      <c r="E619" s="85" t="s">
        <v>850</v>
      </c>
      <c r="F619" s="86">
        <v>41000</v>
      </c>
      <c r="G619" s="86" t="s">
        <v>1350</v>
      </c>
      <c r="H619" s="89"/>
      <c r="I619" s="89">
        <v>7.1255005268703889E-2</v>
      </c>
      <c r="J619" s="84"/>
      <c r="K619" s="84"/>
      <c r="L619" s="87">
        <v>105200</v>
      </c>
      <c r="M619" s="87"/>
      <c r="N619" s="87">
        <v>105200</v>
      </c>
      <c r="O619" s="84">
        <v>62459.867228661744</v>
      </c>
      <c r="P619" s="84">
        <v>7496.0265542676489</v>
      </c>
      <c r="Q619" s="84">
        <f t="shared" si="573"/>
        <v>69955.893782929386</v>
      </c>
      <c r="R619" s="84">
        <v>35244.106217070614</v>
      </c>
      <c r="S619" s="87">
        <f t="shared" si="574"/>
        <v>42740.132771338256</v>
      </c>
      <c r="T619" s="150">
        <v>15</v>
      </c>
      <c r="U619" s="69">
        <v>365</v>
      </c>
      <c r="V619" s="70"/>
      <c r="W619" s="71">
        <v>1.2630136986301377</v>
      </c>
      <c r="X619" s="76">
        <f t="shared" si="602"/>
        <v>41000</v>
      </c>
      <c r="AF619" s="132" t="s">
        <v>2734</v>
      </c>
      <c r="AG619" s="60">
        <f>MATCH(AF619,'Cat-4'!$A:$A,0)</f>
        <v>653</v>
      </c>
      <c r="AH619" s="60">
        <f>MATCH(X619,'Cat-4'!$1:$1,0)</f>
        <v>4</v>
      </c>
      <c r="AI619" s="60">
        <f>INDEX('Cat-4'!$1:$1048576,Working!AG619,Working!AH619)</f>
        <v>100.8</v>
      </c>
      <c r="AJ619" s="60">
        <f>MATCH($AJ$3,'Cat-4'!$1:$1,0)</f>
        <v>144</v>
      </c>
      <c r="AK619" s="60">
        <f>INDEX('Cat-4'!$1:$1048576,Working!AG619,Working!AJ619)</f>
        <v>122.3</v>
      </c>
      <c r="AL619" s="146">
        <f t="shared" si="604"/>
        <v>1.2132936507936507</v>
      </c>
      <c r="AM619" s="152">
        <f t="shared" si="611"/>
        <v>1.2132936507936507</v>
      </c>
      <c r="AN619" s="146">
        <f t="shared" si="584"/>
        <v>11.872222222222222</v>
      </c>
      <c r="AO619" s="169">
        <f>INDEX('EL&amp;SV'!$C$4:$G$50,MATCH(AF619,'EL&amp;SV'!$G$4:$G$50,0),MATCH(IF(P619&gt;5000000,"A",IF(N619&gt;2000000,"B",IF(N619&gt;500000,"C","D"))),'EL&amp;SV'!$C$4:$G$4,0))</f>
        <v>8</v>
      </c>
      <c r="AP619" s="171">
        <f>INDEX('EL&amp;SV'!$G$4:$K$50,MATCH(AF619,'EL&amp;SV'!$G$4:$G$50,0),MATCH(IF(N619&gt;5000000,"A",IF(N619&gt;2000000,"B",IF(N619&gt;500000,"C","D"))),'EL&amp;SV'!$G$4:$K$4,0))</f>
        <v>0.9</v>
      </c>
      <c r="AQ619" s="153">
        <f t="shared" si="606"/>
        <v>127638.49206349206</v>
      </c>
      <c r="AR619" s="153">
        <f t="shared" si="607"/>
        <v>114874.64285714286</v>
      </c>
      <c r="AS619" s="153">
        <f t="shared" si="608"/>
        <v>12763.849206349201</v>
      </c>
      <c r="AT619" s="60">
        <v>0.75</v>
      </c>
      <c r="AU619" s="153">
        <f t="shared" si="609"/>
        <v>9572.886904761901</v>
      </c>
      <c r="AV619" s="153">
        <f t="shared" si="610"/>
        <v>12763.849206349203</v>
      </c>
    </row>
    <row r="620" spans="1:48" x14ac:dyDescent="0.2">
      <c r="A620" s="82">
        <v>616</v>
      </c>
      <c r="B620" s="82" t="s">
        <v>1410</v>
      </c>
      <c r="C620" s="83"/>
      <c r="D620" s="84" t="s">
        <v>112</v>
      </c>
      <c r="E620" s="85" t="s">
        <v>510</v>
      </c>
      <c r="F620" s="86">
        <v>40282</v>
      </c>
      <c r="G620" s="86" t="s">
        <v>1352</v>
      </c>
      <c r="H620" s="89"/>
      <c r="I620" s="89">
        <v>0.31314684931506842</v>
      </c>
      <c r="J620" s="84"/>
      <c r="K620" s="84"/>
      <c r="L620" s="87">
        <v>105000</v>
      </c>
      <c r="M620" s="87"/>
      <c r="N620" s="87">
        <v>105000</v>
      </c>
      <c r="O620" s="84">
        <v>99750</v>
      </c>
      <c r="P620" s="84">
        <v>0</v>
      </c>
      <c r="Q620" s="84">
        <f t="shared" si="573"/>
        <v>99750</v>
      </c>
      <c r="R620" s="84">
        <v>5250</v>
      </c>
      <c r="S620" s="87">
        <f t="shared" si="574"/>
        <v>5250</v>
      </c>
      <c r="T620" s="150">
        <v>3</v>
      </c>
      <c r="U620" s="69">
        <v>365</v>
      </c>
      <c r="V620" s="70"/>
      <c r="W620" s="71">
        <v>-112.33698630136986</v>
      </c>
      <c r="X620" s="76">
        <f t="shared" si="602"/>
        <v>40269</v>
      </c>
      <c r="Y620" s="138" t="s">
        <v>1374</v>
      </c>
      <c r="Z620" s="60">
        <f>MATCH(Y620,'Cat-3'!$A:$A,0)</f>
        <v>756</v>
      </c>
      <c r="AA620" s="60">
        <f>MATCH(X620,'Cat-3'!$1:$1,0)</f>
        <v>67</v>
      </c>
      <c r="AB620" s="60">
        <f>INDEX('Cat-3'!$1:$1048576,Working!Z620,Working!AA620)</f>
        <v>83</v>
      </c>
      <c r="AC620" s="60">
        <f>MATCH($AC$3,'Cat-3'!$1:$1,0)</f>
        <v>90</v>
      </c>
      <c r="AD620" s="60">
        <f>INDEX('Cat-3'!$1:$1048576,Working!Z620,Working!AC620)</f>
        <v>87</v>
      </c>
      <c r="AE620" s="146">
        <f t="shared" ref="AE620:AE621" si="612">AD620/AB620</f>
        <v>1.0481927710843373</v>
      </c>
      <c r="AF620" s="132" t="s">
        <v>2718</v>
      </c>
      <c r="AG620" s="60">
        <f>MATCH(AF620,'Cat-4'!$A:$A,0)</f>
        <v>645</v>
      </c>
      <c r="AH620" s="60">
        <f>MATCH($AH$3,'Cat-4'!$1:$1,0)</f>
        <v>4</v>
      </c>
      <c r="AI620" s="60">
        <f>INDEX('Cat-4'!$1:$1048576,Working!AG620,Working!AH620)</f>
        <v>100.5</v>
      </c>
      <c r="AJ620" s="60">
        <f>MATCH($AJ$3,'Cat-4'!$1:$1,0)</f>
        <v>144</v>
      </c>
      <c r="AK620" s="60">
        <f>INDEX('Cat-4'!$1:$1048576,Working!AG620,Working!AJ620)</f>
        <v>115.6</v>
      </c>
      <c r="AL620" s="146">
        <f t="shared" ref="AL620:AL626" si="613">AK620/AI620</f>
        <v>1.1502487562189054</v>
      </c>
      <c r="AM620" s="146">
        <f t="shared" ref="AM620:AM621" si="614">AL620*AE620</f>
        <v>1.2056824312174068</v>
      </c>
      <c r="AN620" s="146">
        <f t="shared" si="584"/>
        <v>13.83611111111111</v>
      </c>
      <c r="AO620" s="169">
        <f>INDEX('EL&amp;SV'!$C$4:$G$50,MATCH(AF620,'EL&amp;SV'!$G$4:$G$50,0),MATCH(IF(P620&gt;5000000,"A",IF(N620&gt;2000000,"B",IF(N620&gt;500000,"C","D"))),'EL&amp;SV'!$C$4:$G$4,0))</f>
        <v>5</v>
      </c>
      <c r="AP620" s="171">
        <f>INDEX('EL&amp;SV'!$G$4:$K$50,MATCH(AF620,'EL&amp;SV'!$G$4:$G$50,0),MATCH(IF(N620&gt;5000000,"A",IF(N620&gt;2000000,"B",IF(N620&gt;500000,"C","D"))),'EL&amp;SV'!$G$4:$K$4,0))</f>
        <v>1</v>
      </c>
      <c r="AQ620" s="153">
        <f t="shared" si="606"/>
        <v>126596.65527782771</v>
      </c>
      <c r="AR620" s="153">
        <f t="shared" si="607"/>
        <v>126596.65527782773</v>
      </c>
      <c r="AS620" s="153">
        <f t="shared" si="608"/>
        <v>0</v>
      </c>
      <c r="AT620" s="60">
        <v>0.75</v>
      </c>
      <c r="AU620" s="153">
        <f t="shared" si="609"/>
        <v>0</v>
      </c>
      <c r="AV620" s="153">
        <f t="shared" si="610"/>
        <v>0</v>
      </c>
    </row>
    <row r="621" spans="1:48" x14ac:dyDescent="0.2">
      <c r="A621" s="82">
        <v>617</v>
      </c>
      <c r="B621" s="82" t="s">
        <v>1410</v>
      </c>
      <c r="C621" s="83"/>
      <c r="D621" s="84" t="s">
        <v>112</v>
      </c>
      <c r="E621" s="85" t="s">
        <v>602</v>
      </c>
      <c r="F621" s="86">
        <v>40634</v>
      </c>
      <c r="G621" s="86" t="s">
        <v>1351</v>
      </c>
      <c r="H621" s="89"/>
      <c r="I621" s="89">
        <v>0.69818986301369856</v>
      </c>
      <c r="J621" s="84"/>
      <c r="K621" s="84"/>
      <c r="L621" s="87">
        <v>105000</v>
      </c>
      <c r="M621" s="87"/>
      <c r="N621" s="87">
        <v>105000</v>
      </c>
      <c r="O621" s="84">
        <v>99750</v>
      </c>
      <c r="P621" s="84">
        <v>0</v>
      </c>
      <c r="Q621" s="84">
        <f t="shared" si="573"/>
        <v>99750</v>
      </c>
      <c r="R621" s="84">
        <v>5250</v>
      </c>
      <c r="S621" s="87">
        <f t="shared" si="574"/>
        <v>5250</v>
      </c>
      <c r="T621" s="150">
        <v>3</v>
      </c>
      <c r="U621" s="69">
        <v>365</v>
      </c>
      <c r="V621" s="70"/>
      <c r="W621" s="71">
        <v>1.632876712328768</v>
      </c>
      <c r="X621" s="76">
        <f t="shared" si="602"/>
        <v>40634</v>
      </c>
      <c r="Y621" s="138" t="s">
        <v>4016</v>
      </c>
      <c r="Z621" s="60">
        <f>MATCH(Y621,'Cat-3'!$A:$A,0)</f>
        <v>628</v>
      </c>
      <c r="AA621" s="60">
        <f>MATCH(X621,'Cat-3'!$1:$1,0)</f>
        <v>79</v>
      </c>
      <c r="AB621" s="60">
        <f>INDEX('Cat-3'!$1:$1048576,Working!Z621,Working!AA621)</f>
        <v>132.4</v>
      </c>
      <c r="AC621" s="60">
        <f>MATCH($AC$3,'Cat-3'!$1:$1,0)</f>
        <v>90</v>
      </c>
      <c r="AD621" s="60">
        <f>INDEX('Cat-3'!$1:$1048576,Working!Z621,Working!AC621)</f>
        <v>138.4</v>
      </c>
      <c r="AE621" s="146">
        <f t="shared" si="612"/>
        <v>1.0453172205438066</v>
      </c>
      <c r="AF621" s="132" t="s">
        <v>2920</v>
      </c>
      <c r="AG621" s="60">
        <f>MATCH(AF621,'Cat-4'!$A:$A,0)</f>
        <v>747</v>
      </c>
      <c r="AH621" s="60">
        <f>MATCH($AH$3,'Cat-4'!$1:$1,0)</f>
        <v>4</v>
      </c>
      <c r="AI621" s="60">
        <f>INDEX('Cat-4'!$1:$1048576,Working!AG621,Working!AH621)</f>
        <v>103.1</v>
      </c>
      <c r="AJ621" s="60">
        <f>MATCH($AJ$3,'Cat-4'!$1:$1,0)</f>
        <v>144</v>
      </c>
      <c r="AK621" s="60">
        <f>INDEX('Cat-4'!$1:$1048576,Working!AG621,Working!AJ621)</f>
        <v>130.19999999999999</v>
      </c>
      <c r="AL621" s="146">
        <f t="shared" si="613"/>
        <v>1.2628516003879728</v>
      </c>
      <c r="AM621" s="146">
        <f t="shared" si="614"/>
        <v>1.3200805248768537</v>
      </c>
      <c r="AN621" s="146">
        <f t="shared" si="584"/>
        <v>12.872222222222222</v>
      </c>
      <c r="AO621" s="169">
        <f>INDEX('EL&amp;SV'!$C$4:$G$50,MATCH(AF621,'EL&amp;SV'!$G$4:$G$50,0),MATCH(IF(P621&gt;5000000,"A",IF(N621&gt;2000000,"B",IF(N621&gt;500000,"C","D"))),'EL&amp;SV'!$C$4:$G$4,0))</f>
        <v>8</v>
      </c>
      <c r="AP621" s="171">
        <f>INDEX('EL&amp;SV'!$G$4:$K$50,MATCH(AF621,'EL&amp;SV'!$G$4:$G$50,0),MATCH(IF(N621&gt;5000000,"A",IF(N621&gt;2000000,"B",IF(N621&gt;500000,"C","D"))),'EL&amp;SV'!$G$4:$K$4,0))</f>
        <v>1</v>
      </c>
      <c r="AQ621" s="153">
        <f t="shared" si="606"/>
        <v>138608.45511206964</v>
      </c>
      <c r="AR621" s="153">
        <f t="shared" si="607"/>
        <v>138608.45511206964</v>
      </c>
      <c r="AS621" s="153">
        <f t="shared" si="608"/>
        <v>0</v>
      </c>
      <c r="AT621" s="60">
        <v>0.75</v>
      </c>
      <c r="AU621" s="153">
        <f t="shared" si="609"/>
        <v>0</v>
      </c>
      <c r="AV621" s="153">
        <f t="shared" si="610"/>
        <v>0</v>
      </c>
    </row>
    <row r="622" spans="1:48" x14ac:dyDescent="0.2">
      <c r="A622" s="82">
        <v>618</v>
      </c>
      <c r="B622" s="82" t="s">
        <v>1410</v>
      </c>
      <c r="C622" s="83"/>
      <c r="D622" s="84" t="s">
        <v>113</v>
      </c>
      <c r="E622" s="85" t="s">
        <v>1336</v>
      </c>
      <c r="F622" s="86">
        <v>45016</v>
      </c>
      <c r="G622" s="86" t="s">
        <v>39</v>
      </c>
      <c r="H622" s="89"/>
      <c r="I622" s="89">
        <v>0.19</v>
      </c>
      <c r="J622" s="84"/>
      <c r="K622" s="84"/>
      <c r="L622" s="87">
        <v>0</v>
      </c>
      <c r="M622" s="87">
        <v>105000</v>
      </c>
      <c r="N622" s="87">
        <v>105000</v>
      </c>
      <c r="O622" s="84"/>
      <c r="P622" s="84">
        <v>54.657534246575345</v>
      </c>
      <c r="Q622" s="84">
        <f t="shared" si="573"/>
        <v>54.657534246575345</v>
      </c>
      <c r="R622" s="84">
        <v>104945.34246575342</v>
      </c>
      <c r="S622" s="87">
        <f t="shared" si="574"/>
        <v>0</v>
      </c>
      <c r="T622" s="150">
        <v>5</v>
      </c>
      <c r="U622" s="69">
        <v>365</v>
      </c>
      <c r="V622" s="70"/>
      <c r="W622" s="71">
        <v>-112.33698630136986</v>
      </c>
      <c r="X622" s="76">
        <f t="shared" si="602"/>
        <v>44986</v>
      </c>
      <c r="AF622" s="132" t="s">
        <v>2734</v>
      </c>
      <c r="AG622" s="60">
        <f>MATCH(AF622,'Cat-4'!$A:$A,0)</f>
        <v>653</v>
      </c>
      <c r="AH622" s="60">
        <f>MATCH(X622,'Cat-4'!$1:$1,0)</f>
        <v>135</v>
      </c>
      <c r="AI622" s="60">
        <f>INDEX('Cat-4'!$1:$1048576,Working!AG622,Working!AH622)</f>
        <v>121.9</v>
      </c>
      <c r="AJ622" s="60">
        <f>MATCH($AJ$3,'Cat-4'!$1:$1,0)</f>
        <v>144</v>
      </c>
      <c r="AK622" s="60">
        <f>INDEX('Cat-4'!$1:$1048576,Working!AG622,Working!AJ622)</f>
        <v>122.3</v>
      </c>
      <c r="AL622" s="146">
        <f t="shared" si="613"/>
        <v>1.003281378178835</v>
      </c>
      <c r="AM622" s="152">
        <f t="shared" ref="AM622:AM626" si="615">AL622</f>
        <v>1.003281378178835</v>
      </c>
      <c r="AN622" s="146">
        <f t="shared" si="584"/>
        <v>0.875</v>
      </c>
      <c r="AO622" s="169">
        <f>INDEX('EL&amp;SV'!$C$4:$G$50,MATCH(AF622,'EL&amp;SV'!$G$4:$G$50,0),MATCH(IF(P622&gt;5000000,"A",IF(N622&gt;2000000,"B",IF(N622&gt;500000,"C","D"))),'EL&amp;SV'!$C$4:$G$4,0))</f>
        <v>8</v>
      </c>
      <c r="AP622" s="171">
        <f>INDEX('EL&amp;SV'!$G$4:$K$50,MATCH(AF622,'EL&amp;SV'!$G$4:$G$50,0),MATCH(IF(N622&gt;5000000,"A",IF(N622&gt;2000000,"B",IF(N622&gt;500000,"C","D"))),'EL&amp;SV'!$G$4:$K$4,0))</f>
        <v>0.9</v>
      </c>
      <c r="AQ622" s="153">
        <f t="shared" si="606"/>
        <v>105344.54470877767</v>
      </c>
      <c r="AR622" s="153">
        <f t="shared" si="607"/>
        <v>10369.853619770302</v>
      </c>
      <c r="AS622" s="153">
        <f t="shared" si="608"/>
        <v>94974.691089007363</v>
      </c>
      <c r="AT622" s="60">
        <v>0.75</v>
      </c>
      <c r="AU622" s="153">
        <f t="shared" si="609"/>
        <v>71231.018316755522</v>
      </c>
      <c r="AV622" s="153">
        <f t="shared" si="610"/>
        <v>71231.018316755522</v>
      </c>
    </row>
    <row r="623" spans="1:48" x14ac:dyDescent="0.2">
      <c r="A623" s="82">
        <v>619</v>
      </c>
      <c r="B623" s="82" t="s">
        <v>1410</v>
      </c>
      <c r="C623" s="83"/>
      <c r="D623" s="84" t="s">
        <v>112</v>
      </c>
      <c r="E623" s="85" t="s">
        <v>465</v>
      </c>
      <c r="F623" s="86">
        <v>41000</v>
      </c>
      <c r="G623" s="86" t="s">
        <v>1350</v>
      </c>
      <c r="H623" s="89"/>
      <c r="I623" s="89">
        <v>0.10645205479452054</v>
      </c>
      <c r="J623" s="84"/>
      <c r="K623" s="84"/>
      <c r="L623" s="87">
        <v>103991</v>
      </c>
      <c r="M623" s="87"/>
      <c r="N623" s="87">
        <v>103991</v>
      </c>
      <c r="O623" s="84">
        <v>98791.45</v>
      </c>
      <c r="P623" s="84">
        <v>0</v>
      </c>
      <c r="Q623" s="84">
        <f t="shared" si="573"/>
        <v>98791.45</v>
      </c>
      <c r="R623" s="84">
        <v>5199.5500000000029</v>
      </c>
      <c r="S623" s="87">
        <f t="shared" si="574"/>
        <v>5199.5500000000029</v>
      </c>
      <c r="T623" s="150">
        <v>8</v>
      </c>
      <c r="U623" s="69">
        <v>365</v>
      </c>
      <c r="V623" s="70"/>
      <c r="W623" s="71">
        <v>1.4410958904109581</v>
      </c>
      <c r="X623" s="76">
        <f t="shared" si="602"/>
        <v>41000</v>
      </c>
      <c r="AF623" s="132" t="s">
        <v>2920</v>
      </c>
      <c r="AG623" s="60">
        <f>MATCH(AF623,'Cat-4'!$A:$A,0)</f>
        <v>747</v>
      </c>
      <c r="AH623" s="60">
        <f>MATCH(X623,'Cat-4'!$1:$1,0)</f>
        <v>4</v>
      </c>
      <c r="AI623" s="60">
        <f>INDEX('Cat-4'!$1:$1048576,Working!AG623,Working!AH623)</f>
        <v>103.1</v>
      </c>
      <c r="AJ623" s="60">
        <f>MATCH($AJ$3,'Cat-4'!$1:$1,0)</f>
        <v>144</v>
      </c>
      <c r="AK623" s="60">
        <f>INDEX('Cat-4'!$1:$1048576,Working!AG623,Working!AJ623)</f>
        <v>130.19999999999999</v>
      </c>
      <c r="AL623" s="146">
        <f t="shared" si="613"/>
        <v>1.2628516003879728</v>
      </c>
      <c r="AM623" s="152">
        <f t="shared" si="615"/>
        <v>1.2628516003879728</v>
      </c>
      <c r="AN623" s="146">
        <f t="shared" si="584"/>
        <v>11.872222222222222</v>
      </c>
      <c r="AO623" s="169">
        <f>INDEX('EL&amp;SV'!$C$4:$G$50,MATCH(AF623,'EL&amp;SV'!$G$4:$G$50,0),MATCH(IF(P623&gt;5000000,"A",IF(N623&gt;2000000,"B",IF(N623&gt;500000,"C","D"))),'EL&amp;SV'!$C$4:$G$4,0))</f>
        <v>8</v>
      </c>
      <c r="AP623" s="171">
        <f>INDEX('EL&amp;SV'!$G$4:$K$50,MATCH(AF623,'EL&amp;SV'!$G$4:$G$50,0),MATCH(IF(N623&gt;5000000,"A",IF(N623&gt;2000000,"B",IF(N623&gt;500000,"C","D"))),'EL&amp;SV'!$G$4:$K$4,0))</f>
        <v>1</v>
      </c>
      <c r="AQ623" s="153">
        <f t="shared" si="606"/>
        <v>131325.20077594568</v>
      </c>
      <c r="AR623" s="153">
        <f t="shared" si="607"/>
        <v>131325.20077594568</v>
      </c>
      <c r="AS623" s="153">
        <f t="shared" si="608"/>
        <v>0</v>
      </c>
      <c r="AT623" s="60">
        <v>0.75</v>
      </c>
      <c r="AU623" s="153">
        <f t="shared" si="609"/>
        <v>0</v>
      </c>
      <c r="AV623" s="153">
        <f t="shared" si="610"/>
        <v>0</v>
      </c>
    </row>
    <row r="624" spans="1:48" x14ac:dyDescent="0.2">
      <c r="A624" s="82">
        <v>620</v>
      </c>
      <c r="B624" s="82" t="s">
        <v>1410</v>
      </c>
      <c r="C624" s="83"/>
      <c r="D624" s="84" t="s">
        <v>112</v>
      </c>
      <c r="E624" s="85" t="s">
        <v>1246</v>
      </c>
      <c r="F624" s="86">
        <v>44366</v>
      </c>
      <c r="G624" s="86" t="s">
        <v>38</v>
      </c>
      <c r="H624" s="89"/>
      <c r="I624" s="89">
        <v>0.31666666666666665</v>
      </c>
      <c r="J624" s="84"/>
      <c r="K624" s="84"/>
      <c r="L624" s="87">
        <v>103840</v>
      </c>
      <c r="M624" s="87"/>
      <c r="N624" s="87">
        <v>103840</v>
      </c>
      <c r="O624" s="84">
        <v>25765.596347031962</v>
      </c>
      <c r="P624" s="84">
        <v>32882.666666666664</v>
      </c>
      <c r="Q624" s="84">
        <f t="shared" si="573"/>
        <v>58648.263013698626</v>
      </c>
      <c r="R624" s="84">
        <v>45191.736986301374</v>
      </c>
      <c r="S624" s="87">
        <f t="shared" si="574"/>
        <v>78074.403652968031</v>
      </c>
      <c r="T624" s="150">
        <v>3</v>
      </c>
      <c r="U624" s="69">
        <v>365</v>
      </c>
      <c r="V624" s="70"/>
      <c r="W624" s="71">
        <v>1.5780821917808225</v>
      </c>
      <c r="X624" s="76">
        <f t="shared" si="602"/>
        <v>44348</v>
      </c>
      <c r="AF624" s="132" t="s">
        <v>2920</v>
      </c>
      <c r="AG624" s="60">
        <f>MATCH(AF624,'Cat-4'!$A:$A,0)</f>
        <v>747</v>
      </c>
      <c r="AH624" s="60">
        <f>MATCH(X624,'Cat-4'!$1:$1,0)</f>
        <v>114</v>
      </c>
      <c r="AI624" s="60">
        <f>INDEX('Cat-4'!$1:$1048576,Working!AG624,Working!AH624)</f>
        <v>130.19999999999999</v>
      </c>
      <c r="AJ624" s="60">
        <f>MATCH($AJ$3,'Cat-4'!$1:$1,0)</f>
        <v>144</v>
      </c>
      <c r="AK624" s="60">
        <f>INDEX('Cat-4'!$1:$1048576,Working!AG624,Working!AJ624)</f>
        <v>130.19999999999999</v>
      </c>
      <c r="AL624" s="146">
        <f t="shared" si="613"/>
        <v>1</v>
      </c>
      <c r="AM624" s="152">
        <f t="shared" si="615"/>
        <v>1</v>
      </c>
      <c r="AN624" s="146">
        <f t="shared" si="584"/>
        <v>2.6555555555555554</v>
      </c>
      <c r="AO624" s="169">
        <f>INDEX('EL&amp;SV'!$C$4:$G$50,MATCH(AF624,'EL&amp;SV'!$G$4:$G$50,0),MATCH(IF(P624&gt;5000000,"A",IF(N624&gt;2000000,"B",IF(N624&gt;500000,"C","D"))),'EL&amp;SV'!$C$4:$G$4,0))</f>
        <v>8</v>
      </c>
      <c r="AP624" s="171">
        <f>INDEX('EL&amp;SV'!$G$4:$K$50,MATCH(AF624,'EL&amp;SV'!$G$4:$G$50,0),MATCH(IF(N624&gt;5000000,"A",IF(N624&gt;2000000,"B",IF(N624&gt;500000,"C","D"))),'EL&amp;SV'!$G$4:$K$4,0))</f>
        <v>1</v>
      </c>
      <c r="AQ624" s="153">
        <f t="shared" si="606"/>
        <v>103840</v>
      </c>
      <c r="AR624" s="153">
        <f t="shared" si="607"/>
        <v>34469.111111111109</v>
      </c>
      <c r="AS624" s="153">
        <f t="shared" si="608"/>
        <v>69370.888888888891</v>
      </c>
      <c r="AT624" s="60">
        <v>0.75</v>
      </c>
      <c r="AU624" s="153">
        <f t="shared" si="609"/>
        <v>52028.166666666672</v>
      </c>
      <c r="AV624" s="153">
        <f t="shared" si="610"/>
        <v>52028.166666666672</v>
      </c>
    </row>
    <row r="625" spans="1:48" x14ac:dyDescent="0.2">
      <c r="A625" s="82">
        <v>621</v>
      </c>
      <c r="B625" s="82" t="s">
        <v>1410</v>
      </c>
      <c r="C625" s="83"/>
      <c r="D625" s="84" t="s">
        <v>112</v>
      </c>
      <c r="E625" s="85" t="s">
        <v>1252</v>
      </c>
      <c r="F625" s="86">
        <v>44306</v>
      </c>
      <c r="G625" s="86" t="s">
        <v>38</v>
      </c>
      <c r="H625" s="89"/>
      <c r="I625" s="89">
        <v>0.31666666666666665</v>
      </c>
      <c r="J625" s="84"/>
      <c r="K625" s="84"/>
      <c r="L625" s="87">
        <v>103840</v>
      </c>
      <c r="M625" s="87"/>
      <c r="N625" s="87">
        <v>103840</v>
      </c>
      <c r="O625" s="84">
        <v>31170.966210045659</v>
      </c>
      <c r="P625" s="84">
        <v>32882.666666666664</v>
      </c>
      <c r="Q625" s="84">
        <f t="shared" si="573"/>
        <v>64053.63287671232</v>
      </c>
      <c r="R625" s="84">
        <v>39786.36712328768</v>
      </c>
      <c r="S625" s="87">
        <f t="shared" si="574"/>
        <v>72669.033789954337</v>
      </c>
      <c r="T625" s="150">
        <v>3</v>
      </c>
      <c r="U625" s="69">
        <v>365</v>
      </c>
      <c r="V625" s="70"/>
      <c r="W625" s="71">
        <v>1.6465753424657539</v>
      </c>
      <c r="X625" s="76">
        <f t="shared" si="602"/>
        <v>44287</v>
      </c>
      <c r="AF625" s="132" t="s">
        <v>2920</v>
      </c>
      <c r="AG625" s="60">
        <f>MATCH(AF625,'Cat-4'!$A:$A,0)</f>
        <v>747</v>
      </c>
      <c r="AH625" s="60">
        <f>MATCH(X625,'Cat-4'!$1:$1,0)</f>
        <v>112</v>
      </c>
      <c r="AI625" s="60">
        <f>INDEX('Cat-4'!$1:$1048576,Working!AG625,Working!AH625)</f>
        <v>130.19999999999999</v>
      </c>
      <c r="AJ625" s="60">
        <f>MATCH($AJ$3,'Cat-4'!$1:$1,0)</f>
        <v>144</v>
      </c>
      <c r="AK625" s="60">
        <f>INDEX('Cat-4'!$1:$1048576,Working!AG625,Working!AJ625)</f>
        <v>130.19999999999999</v>
      </c>
      <c r="AL625" s="146">
        <f t="shared" si="613"/>
        <v>1</v>
      </c>
      <c r="AM625" s="152">
        <f t="shared" si="615"/>
        <v>1</v>
      </c>
      <c r="AN625" s="146">
        <f t="shared" si="584"/>
        <v>2.8194444444444446</v>
      </c>
      <c r="AO625" s="169">
        <f>INDEX('EL&amp;SV'!$C$4:$G$50,MATCH(AF625,'EL&amp;SV'!$G$4:$G$50,0),MATCH(IF(P625&gt;5000000,"A",IF(N625&gt;2000000,"B",IF(N625&gt;500000,"C","D"))),'EL&amp;SV'!$C$4:$G$4,0))</f>
        <v>8</v>
      </c>
      <c r="AP625" s="171">
        <f>INDEX('EL&amp;SV'!$G$4:$K$50,MATCH(AF625,'EL&amp;SV'!$G$4:$G$50,0),MATCH(IF(N625&gt;5000000,"A",IF(N625&gt;2000000,"B",IF(N625&gt;500000,"C","D"))),'EL&amp;SV'!$G$4:$K$4,0))</f>
        <v>1</v>
      </c>
      <c r="AQ625" s="153">
        <f t="shared" si="606"/>
        <v>103840</v>
      </c>
      <c r="AR625" s="153">
        <f t="shared" si="607"/>
        <v>36596.388888888891</v>
      </c>
      <c r="AS625" s="153">
        <f t="shared" si="608"/>
        <v>67243.611111111109</v>
      </c>
      <c r="AT625" s="60">
        <v>0.75</v>
      </c>
      <c r="AU625" s="153">
        <f t="shared" si="609"/>
        <v>50432.708333333328</v>
      </c>
      <c r="AV625" s="153">
        <f t="shared" si="610"/>
        <v>50432.708333333328</v>
      </c>
    </row>
    <row r="626" spans="1:48" x14ac:dyDescent="0.2">
      <c r="A626" s="82">
        <v>622</v>
      </c>
      <c r="B626" s="82" t="s">
        <v>1410</v>
      </c>
      <c r="C626" s="83"/>
      <c r="D626" s="84" t="s">
        <v>112</v>
      </c>
      <c r="E626" s="85" t="s">
        <v>973</v>
      </c>
      <c r="F626" s="86">
        <v>43555</v>
      </c>
      <c r="G626" s="86" t="s">
        <v>35</v>
      </c>
      <c r="H626" s="89"/>
      <c r="I626" s="89">
        <v>9.5000000000000001E-2</v>
      </c>
      <c r="J626" s="84"/>
      <c r="K626" s="84"/>
      <c r="L626" s="87">
        <v>102981.12</v>
      </c>
      <c r="M626" s="87"/>
      <c r="N626" s="87">
        <v>102981.12</v>
      </c>
      <c r="O626" s="84">
        <v>29376.422505205479</v>
      </c>
      <c r="P626" s="84">
        <v>9783.2063999999991</v>
      </c>
      <c r="Q626" s="84">
        <f t="shared" si="573"/>
        <v>39159.628905205478</v>
      </c>
      <c r="R626" s="84">
        <v>63821.491094794517</v>
      </c>
      <c r="S626" s="87">
        <f t="shared" si="574"/>
        <v>73604.697494794513</v>
      </c>
      <c r="T626" s="150">
        <v>10</v>
      </c>
      <c r="U626" s="69">
        <v>365</v>
      </c>
      <c r="V626" s="70"/>
      <c r="W626" s="71">
        <v>1.580821917808219</v>
      </c>
      <c r="X626" s="76">
        <f t="shared" si="602"/>
        <v>43525</v>
      </c>
      <c r="AF626" s="132" t="s">
        <v>2734</v>
      </c>
      <c r="AG626" s="60">
        <f>MATCH(AF626,'Cat-4'!$A:$A,0)</f>
        <v>653</v>
      </c>
      <c r="AH626" s="60">
        <f>MATCH(X626,'Cat-4'!$1:$1,0)</f>
        <v>87</v>
      </c>
      <c r="AI626" s="60">
        <f>INDEX('Cat-4'!$1:$1048576,Working!AG626,Working!AH626)</f>
        <v>117.5</v>
      </c>
      <c r="AJ626" s="60">
        <f>MATCH($AJ$3,'Cat-4'!$1:$1,0)</f>
        <v>144</v>
      </c>
      <c r="AK626" s="60">
        <f>INDEX('Cat-4'!$1:$1048576,Working!AG626,Working!AJ626)</f>
        <v>122.3</v>
      </c>
      <c r="AL626" s="146">
        <f t="shared" si="613"/>
        <v>1.0408510638297872</v>
      </c>
      <c r="AM626" s="152">
        <f t="shared" si="615"/>
        <v>1.0408510638297872</v>
      </c>
      <c r="AN626" s="146">
        <f t="shared" si="584"/>
        <v>4.875</v>
      </c>
      <c r="AO626" s="169">
        <f>INDEX('EL&amp;SV'!$C$4:$G$50,MATCH(AF626,'EL&amp;SV'!$G$4:$G$50,0),MATCH(IF(P626&gt;5000000,"A",IF(N626&gt;2000000,"B",IF(N626&gt;500000,"C","D"))),'EL&amp;SV'!$C$4:$G$4,0))</f>
        <v>8</v>
      </c>
      <c r="AP626" s="171">
        <f>INDEX('EL&amp;SV'!$G$4:$K$50,MATCH(AF626,'EL&amp;SV'!$G$4:$G$50,0),MATCH(IF(N626&gt;5000000,"A",IF(N626&gt;2000000,"B",IF(N626&gt;500000,"C","D"))),'EL&amp;SV'!$G$4:$K$4,0))</f>
        <v>0.9</v>
      </c>
      <c r="AQ626" s="153">
        <f t="shared" si="606"/>
        <v>107188.00830638297</v>
      </c>
      <c r="AR626" s="153">
        <f t="shared" si="607"/>
        <v>58785.923305531905</v>
      </c>
      <c r="AS626" s="153">
        <f t="shared" si="608"/>
        <v>48402.085000851061</v>
      </c>
      <c r="AT626" s="60">
        <v>0.75</v>
      </c>
      <c r="AU626" s="153">
        <f t="shared" si="609"/>
        <v>36301.563750638292</v>
      </c>
      <c r="AV626" s="153">
        <f t="shared" si="610"/>
        <v>36301.563750638292</v>
      </c>
    </row>
    <row r="627" spans="1:48" hidden="1" x14ac:dyDescent="0.25">
      <c r="A627" s="82">
        <v>623</v>
      </c>
      <c r="B627" s="82" t="s">
        <v>1409</v>
      </c>
      <c r="C627" s="83"/>
      <c r="D627" s="84" t="s">
        <v>28</v>
      </c>
      <c r="E627" s="85" t="s">
        <v>235</v>
      </c>
      <c r="F627" s="86">
        <v>40871</v>
      </c>
      <c r="G627" s="86" t="s">
        <v>1351</v>
      </c>
      <c r="H627" s="89"/>
      <c r="I627" s="89">
        <v>0</v>
      </c>
      <c r="J627" s="84"/>
      <c r="K627" s="84"/>
      <c r="L627" s="87">
        <v>102195</v>
      </c>
      <c r="M627" s="87"/>
      <c r="N627" s="87">
        <v>102195</v>
      </c>
      <c r="O627" s="84">
        <v>0</v>
      </c>
      <c r="P627" s="84">
        <v>0</v>
      </c>
      <c r="Q627" s="84">
        <f t="shared" si="573"/>
        <v>0</v>
      </c>
      <c r="R627" s="84">
        <v>102195</v>
      </c>
      <c r="S627" s="87">
        <f t="shared" si="574"/>
        <v>102195</v>
      </c>
      <c r="T627" s="85" t="s">
        <v>1290</v>
      </c>
      <c r="U627" s="69">
        <v>365</v>
      </c>
      <c r="V627" s="70"/>
      <c r="W627" s="71">
        <v>1.706849315068494</v>
      </c>
      <c r="X627" s="76">
        <f>DATE(YEAR(F627),MONTH(F627),1)</f>
        <v>40848</v>
      </c>
      <c r="AN627" s="146">
        <f t="shared" si="584"/>
        <v>12.225</v>
      </c>
      <c r="AP627" s="60"/>
      <c r="AQ627" s="60"/>
      <c r="AU627" s="60"/>
      <c r="AV627" s="60"/>
    </row>
    <row r="628" spans="1:48" x14ac:dyDescent="0.2">
      <c r="A628" s="82">
        <v>624</v>
      </c>
      <c r="B628" s="82" t="s">
        <v>1410</v>
      </c>
      <c r="C628" s="83"/>
      <c r="D628" s="84" t="s">
        <v>112</v>
      </c>
      <c r="E628" s="85" t="s">
        <v>853</v>
      </c>
      <c r="F628" s="86">
        <v>41000</v>
      </c>
      <c r="G628" s="86" t="s">
        <v>1350</v>
      </c>
      <c r="H628" s="89"/>
      <c r="I628" s="89">
        <v>7.1255005268703903E-2</v>
      </c>
      <c r="J628" s="84"/>
      <c r="K628" s="84"/>
      <c r="L628" s="87">
        <v>101850</v>
      </c>
      <c r="M628" s="87"/>
      <c r="N628" s="87">
        <v>101850</v>
      </c>
      <c r="O628" s="84">
        <v>60470.888566912537</v>
      </c>
      <c r="P628" s="84">
        <v>7257.3222866174929</v>
      </c>
      <c r="Q628" s="84">
        <f t="shared" si="573"/>
        <v>67728.210853530036</v>
      </c>
      <c r="R628" s="84">
        <v>34121.789146469964</v>
      </c>
      <c r="S628" s="87">
        <f t="shared" si="574"/>
        <v>41379.111433087463</v>
      </c>
      <c r="T628" s="150">
        <v>15</v>
      </c>
      <c r="U628" s="69">
        <v>365</v>
      </c>
      <c r="V628" s="70"/>
      <c r="W628" s="71">
        <v>1.706849315068494</v>
      </c>
      <c r="X628" s="76">
        <f>DATE(YEAR(F628),MONTH(F628),1)</f>
        <v>41000</v>
      </c>
      <c r="AF628" s="132" t="s">
        <v>2920</v>
      </c>
      <c r="AG628" s="60">
        <f>MATCH(AF628,'Cat-4'!$A:$A,0)</f>
        <v>747</v>
      </c>
      <c r="AH628" s="60">
        <f>MATCH(X628,'Cat-4'!$1:$1,0)</f>
        <v>4</v>
      </c>
      <c r="AI628" s="60">
        <f>INDEX('Cat-4'!$1:$1048576,Working!AG628,Working!AH628)</f>
        <v>103.1</v>
      </c>
      <c r="AJ628" s="60">
        <f>MATCH($AJ$3,'Cat-4'!$1:$1,0)</f>
        <v>144</v>
      </c>
      <c r="AK628" s="60">
        <f>INDEX('Cat-4'!$1:$1048576,Working!AG628,Working!AJ628)</f>
        <v>130.19999999999999</v>
      </c>
      <c r="AL628" s="146">
        <f t="shared" ref="AL628:AL633" si="616">AK628/AI628</f>
        <v>1.2628516003879728</v>
      </c>
      <c r="AM628" s="152">
        <f t="shared" ref="AM628:AM633" si="617">AL628</f>
        <v>1.2628516003879728</v>
      </c>
      <c r="AN628" s="146">
        <f t="shared" si="584"/>
        <v>11.872222222222222</v>
      </c>
      <c r="AO628" s="169">
        <f>INDEX('EL&amp;SV'!$C$4:$G$50,MATCH(AF628,'EL&amp;SV'!$G$4:$G$50,0),MATCH(IF(P628&gt;5000000,"A",IF(N628&gt;2000000,"B",IF(N628&gt;500000,"C","D"))),'EL&amp;SV'!$C$4:$G$4,0))</f>
        <v>8</v>
      </c>
      <c r="AP628" s="171">
        <f>INDEX('EL&amp;SV'!$G$4:$K$50,MATCH(AF628,'EL&amp;SV'!$G$4:$G$50,0),MATCH(IF(N628&gt;5000000,"A",IF(N628&gt;2000000,"B",IF(N628&gt;500000,"C","D"))),'EL&amp;SV'!$G$4:$K$4,0))</f>
        <v>1</v>
      </c>
      <c r="AQ628" s="153">
        <f t="shared" ref="AQ628:AQ633" si="618">AM628*N628</f>
        <v>128621.43549951504</v>
      </c>
      <c r="AR628" s="153">
        <f t="shared" ref="AR628:AR633" si="619">AQ628*(AP628/AO628)*(IF(AN628&gt;AO628,AO628,AN628))</f>
        <v>128621.43549951504</v>
      </c>
      <c r="AS628" s="153">
        <f t="shared" ref="AS628:AS633" si="620">AQ628-AR628</f>
        <v>0</v>
      </c>
      <c r="AT628" s="60">
        <v>0.75</v>
      </c>
      <c r="AU628" s="153">
        <f t="shared" ref="AU628:AU633" si="621">AT628*AS628</f>
        <v>0</v>
      </c>
      <c r="AV628" s="153">
        <f t="shared" ref="AV628:AV633" si="622">IF((AQ628*(1-AP628))&gt;AU628,(AQ628*(1-AP628)),AU628)</f>
        <v>0</v>
      </c>
    </row>
    <row r="629" spans="1:48" x14ac:dyDescent="0.2">
      <c r="A629" s="82">
        <v>625</v>
      </c>
      <c r="B629" s="82" t="s">
        <v>1410</v>
      </c>
      <c r="C629" s="83"/>
      <c r="D629" s="84" t="s">
        <v>111</v>
      </c>
      <c r="E629" s="85" t="s">
        <v>275</v>
      </c>
      <c r="F629" s="86">
        <v>41542</v>
      </c>
      <c r="G629" s="86" t="s">
        <v>1349</v>
      </c>
      <c r="H629" s="89"/>
      <c r="I629" s="89">
        <v>2.3371051901193454E-2</v>
      </c>
      <c r="J629" s="84"/>
      <c r="K629" s="84"/>
      <c r="L629" s="87">
        <v>101120</v>
      </c>
      <c r="M629" s="87"/>
      <c r="N629" s="87">
        <v>101120</v>
      </c>
      <c r="O629" s="84">
        <v>21656.266880236031</v>
      </c>
      <c r="P629" s="84">
        <v>2363.2807682486819</v>
      </c>
      <c r="Q629" s="84">
        <f t="shared" si="573"/>
        <v>24019.547648484713</v>
      </c>
      <c r="R629" s="84">
        <v>77100.452351515283</v>
      </c>
      <c r="S629" s="87">
        <f t="shared" si="574"/>
        <v>79463.733119763972</v>
      </c>
      <c r="T629" s="150">
        <v>40</v>
      </c>
      <c r="U629" s="69">
        <v>365</v>
      </c>
      <c r="V629" s="70"/>
      <c r="W629" s="71">
        <v>1.706849315068494</v>
      </c>
      <c r="X629" s="76">
        <f>DATE(YEAR(F629),MONTH(F629),1)</f>
        <v>41518</v>
      </c>
      <c r="AF629" s="132" t="s">
        <v>2879</v>
      </c>
      <c r="AG629" s="60">
        <f>MATCH(AF629,'Cat-4'!$A:$A,0)</f>
        <v>726</v>
      </c>
      <c r="AH629" s="60">
        <f>MATCH(X629,'Cat-4'!$1:$1,0)</f>
        <v>21</v>
      </c>
      <c r="AI629" s="60">
        <f>INDEX('Cat-4'!$1:$1048576,Working!AG629,Working!AH629)</f>
        <v>106.6</v>
      </c>
      <c r="AJ629" s="60">
        <f>MATCH($AJ$3,'Cat-4'!$1:$1,0)</f>
        <v>144</v>
      </c>
      <c r="AK629" s="60">
        <f>INDEX('Cat-4'!$1:$1048576,Working!AG629,Working!AJ629)</f>
        <v>132.30000000000001</v>
      </c>
      <c r="AL629" s="146">
        <f t="shared" si="616"/>
        <v>1.2410881801125706</v>
      </c>
      <c r="AM629" s="152">
        <f t="shared" si="617"/>
        <v>1.2410881801125706</v>
      </c>
      <c r="AN629" s="146">
        <f t="shared" si="584"/>
        <v>10.388888888888889</v>
      </c>
      <c r="AO629" s="169">
        <f>INDEX('EL&amp;SV'!$C$4:$G$50,MATCH(AF629,'EL&amp;SV'!$G$4:$G$50,0),MATCH(IF(P629&gt;5000000,"A",IF(N629&gt;2000000,"B",IF(N629&gt;500000,"C","D"))),'EL&amp;SV'!$C$4:$G$4,0))</f>
        <v>8</v>
      </c>
      <c r="AP629" s="171">
        <f>INDEX('EL&amp;SV'!$G$4:$K$50,MATCH(AF629,'EL&amp;SV'!$G$4:$G$50,0),MATCH(IF(N629&gt;5000000,"A",IF(N629&gt;2000000,"B",IF(N629&gt;500000,"C","D"))),'EL&amp;SV'!$G$4:$K$4,0))</f>
        <v>0.95</v>
      </c>
      <c r="AQ629" s="153">
        <f t="shared" si="618"/>
        <v>125498.83677298314</v>
      </c>
      <c r="AR629" s="153">
        <f t="shared" si="619"/>
        <v>119223.89493433398</v>
      </c>
      <c r="AS629" s="153">
        <f t="shared" si="620"/>
        <v>6274.9418386491598</v>
      </c>
      <c r="AT629" s="60">
        <v>0.75</v>
      </c>
      <c r="AU629" s="153">
        <f t="shared" si="621"/>
        <v>4706.2063789868698</v>
      </c>
      <c r="AV629" s="153">
        <f t="shared" si="622"/>
        <v>6274.9418386491625</v>
      </c>
    </row>
    <row r="630" spans="1:48" x14ac:dyDescent="0.2">
      <c r="A630" s="82">
        <v>626</v>
      </c>
      <c r="B630" s="82" t="s">
        <v>1410</v>
      </c>
      <c r="C630" s="83"/>
      <c r="D630" s="84" t="s">
        <v>112</v>
      </c>
      <c r="E630" s="85" t="s">
        <v>617</v>
      </c>
      <c r="F630" s="86">
        <v>41492</v>
      </c>
      <c r="G630" s="86" t="s">
        <v>1349</v>
      </c>
      <c r="H630" s="89"/>
      <c r="I630" s="89">
        <v>0.15787407786885246</v>
      </c>
      <c r="J630" s="84"/>
      <c r="K630" s="84"/>
      <c r="L630" s="87">
        <v>100800</v>
      </c>
      <c r="M630" s="87"/>
      <c r="N630" s="87">
        <v>100800</v>
      </c>
      <c r="O630" s="84">
        <v>95760</v>
      </c>
      <c r="P630" s="84">
        <v>0</v>
      </c>
      <c r="Q630" s="84">
        <f t="shared" si="573"/>
        <v>95760</v>
      </c>
      <c r="R630" s="84">
        <v>5040</v>
      </c>
      <c r="S630" s="87">
        <f t="shared" si="574"/>
        <v>5040</v>
      </c>
      <c r="T630" s="150">
        <v>6</v>
      </c>
      <c r="U630" s="69">
        <v>365</v>
      </c>
      <c r="V630" s="70"/>
      <c r="W630" s="71">
        <v>0.85753424657534261</v>
      </c>
      <c r="X630" s="76">
        <f t="shared" ref="X630:X633" si="623">DATE(YEAR(F630),MONTH(F630),1)</f>
        <v>41487</v>
      </c>
      <c r="AF630" s="132" t="s">
        <v>2920</v>
      </c>
      <c r="AG630" s="60">
        <f>MATCH(AF630,'Cat-4'!$A:$A,0)</f>
        <v>747</v>
      </c>
      <c r="AH630" s="60">
        <f>MATCH(X630,'Cat-4'!$1:$1,0)</f>
        <v>20</v>
      </c>
      <c r="AI630" s="60">
        <f>INDEX('Cat-4'!$1:$1048576,Working!AG630,Working!AH630)</f>
        <v>103.1</v>
      </c>
      <c r="AJ630" s="60">
        <f>MATCH($AJ$3,'Cat-4'!$1:$1,0)</f>
        <v>144</v>
      </c>
      <c r="AK630" s="60">
        <f>INDEX('Cat-4'!$1:$1048576,Working!AG630,Working!AJ630)</f>
        <v>130.19999999999999</v>
      </c>
      <c r="AL630" s="146">
        <f t="shared" si="616"/>
        <v>1.2628516003879728</v>
      </c>
      <c r="AM630" s="152">
        <f t="shared" si="617"/>
        <v>1.2628516003879728</v>
      </c>
      <c r="AN630" s="146">
        <f t="shared" si="584"/>
        <v>10.525</v>
      </c>
      <c r="AO630" s="169">
        <f>INDEX('EL&amp;SV'!$C$4:$G$50,MATCH(AF630,'EL&amp;SV'!$G$4:$G$50,0),MATCH(IF(P630&gt;5000000,"A",IF(N630&gt;2000000,"B",IF(N630&gt;500000,"C","D"))),'EL&amp;SV'!$C$4:$G$4,0))</f>
        <v>8</v>
      </c>
      <c r="AP630" s="171">
        <f>INDEX('EL&amp;SV'!$G$4:$K$50,MATCH(AF630,'EL&amp;SV'!$G$4:$G$50,0),MATCH(IF(N630&gt;5000000,"A",IF(N630&gt;2000000,"B",IF(N630&gt;500000,"C","D"))),'EL&amp;SV'!$G$4:$K$4,0))</f>
        <v>1</v>
      </c>
      <c r="AQ630" s="153">
        <f t="shared" si="618"/>
        <v>127295.44131910766</v>
      </c>
      <c r="AR630" s="153">
        <f t="shared" si="619"/>
        <v>127295.44131910766</v>
      </c>
      <c r="AS630" s="153">
        <f t="shared" si="620"/>
        <v>0</v>
      </c>
      <c r="AT630" s="60">
        <v>0.75</v>
      </c>
      <c r="AU630" s="153">
        <f t="shared" si="621"/>
        <v>0</v>
      </c>
      <c r="AV630" s="153">
        <f t="shared" si="622"/>
        <v>0</v>
      </c>
    </row>
    <row r="631" spans="1:48" x14ac:dyDescent="0.2">
      <c r="A631" s="82">
        <v>627</v>
      </c>
      <c r="B631" s="82" t="s">
        <v>1410</v>
      </c>
      <c r="C631" s="83"/>
      <c r="D631" s="84" t="s">
        <v>113</v>
      </c>
      <c r="E631" s="85" t="s">
        <v>1335</v>
      </c>
      <c r="F631" s="86">
        <v>45016</v>
      </c>
      <c r="G631" s="86" t="s">
        <v>39</v>
      </c>
      <c r="H631" s="89"/>
      <c r="I631" s="89">
        <v>0.19</v>
      </c>
      <c r="J631" s="84"/>
      <c r="K631" s="84"/>
      <c r="L631" s="87">
        <v>0</v>
      </c>
      <c r="M631" s="87">
        <v>100500</v>
      </c>
      <c r="N631" s="87">
        <v>100500</v>
      </c>
      <c r="O631" s="84"/>
      <c r="P631" s="84">
        <v>52.315068493150683</v>
      </c>
      <c r="Q631" s="84">
        <f t="shared" si="573"/>
        <v>52.315068493150683</v>
      </c>
      <c r="R631" s="84">
        <v>100447.68493150685</v>
      </c>
      <c r="S631" s="87">
        <f t="shared" si="574"/>
        <v>0</v>
      </c>
      <c r="T631" s="150">
        <v>5</v>
      </c>
      <c r="U631" s="69">
        <v>365</v>
      </c>
      <c r="V631" s="70"/>
      <c r="W631" s="71">
        <v>-112.33698630136986</v>
      </c>
      <c r="X631" s="76">
        <f t="shared" si="623"/>
        <v>44986</v>
      </c>
      <c r="AF631" s="132" t="s">
        <v>2734</v>
      </c>
      <c r="AG631" s="60">
        <f>MATCH(AF631,'Cat-4'!$A:$A,0)</f>
        <v>653</v>
      </c>
      <c r="AH631" s="60">
        <f>MATCH(X631,'Cat-4'!$1:$1,0)</f>
        <v>135</v>
      </c>
      <c r="AI631" s="60">
        <f>INDEX('Cat-4'!$1:$1048576,Working!AG631,Working!AH631)</f>
        <v>121.9</v>
      </c>
      <c r="AJ631" s="60">
        <f>MATCH($AJ$3,'Cat-4'!$1:$1,0)</f>
        <v>144</v>
      </c>
      <c r="AK631" s="60">
        <f>INDEX('Cat-4'!$1:$1048576,Working!AG631,Working!AJ631)</f>
        <v>122.3</v>
      </c>
      <c r="AL631" s="146">
        <f t="shared" si="616"/>
        <v>1.003281378178835</v>
      </c>
      <c r="AM631" s="152">
        <f t="shared" si="617"/>
        <v>1.003281378178835</v>
      </c>
      <c r="AN631" s="146">
        <f t="shared" si="584"/>
        <v>0.875</v>
      </c>
      <c r="AO631" s="169">
        <f>INDEX('EL&amp;SV'!$C$4:$G$50,MATCH(AF631,'EL&amp;SV'!$G$4:$G$50,0),MATCH(IF(P631&gt;5000000,"A",IF(N631&gt;2000000,"B",IF(N631&gt;500000,"C","D"))),'EL&amp;SV'!$C$4:$G$4,0))</f>
        <v>8</v>
      </c>
      <c r="AP631" s="171">
        <f>INDEX('EL&amp;SV'!$G$4:$K$50,MATCH(AF631,'EL&amp;SV'!$G$4:$G$50,0),MATCH(IF(N631&gt;5000000,"A",IF(N631&gt;2000000,"B",IF(N631&gt;500000,"C","D"))),'EL&amp;SV'!$G$4:$K$4,0))</f>
        <v>0.9</v>
      </c>
      <c r="AQ631" s="153">
        <f t="shared" si="618"/>
        <v>100829.77850697291</v>
      </c>
      <c r="AR631" s="153">
        <f t="shared" si="619"/>
        <v>9925.4313217801464</v>
      </c>
      <c r="AS631" s="153">
        <f t="shared" si="620"/>
        <v>90904.347185192775</v>
      </c>
      <c r="AT631" s="60">
        <v>0.75</v>
      </c>
      <c r="AU631" s="153">
        <f t="shared" si="621"/>
        <v>68178.260388894589</v>
      </c>
      <c r="AV631" s="153">
        <f t="shared" si="622"/>
        <v>68178.260388894589</v>
      </c>
    </row>
    <row r="632" spans="1:48" x14ac:dyDescent="0.2">
      <c r="A632" s="82">
        <v>628</v>
      </c>
      <c r="B632" s="82" t="s">
        <v>1410</v>
      </c>
      <c r="C632" s="83"/>
      <c r="D632" s="84" t="s">
        <v>112</v>
      </c>
      <c r="E632" s="85" t="s">
        <v>604</v>
      </c>
      <c r="F632" s="86">
        <v>41000</v>
      </c>
      <c r="G632" s="86" t="s">
        <v>1350</v>
      </c>
      <c r="H632" s="89"/>
      <c r="I632" s="89">
        <v>0.68975178082191779</v>
      </c>
      <c r="J632" s="84"/>
      <c r="K632" s="84"/>
      <c r="L632" s="87">
        <v>100060.6</v>
      </c>
      <c r="M632" s="87"/>
      <c r="N632" s="87">
        <v>100060.6</v>
      </c>
      <c r="O632" s="84">
        <v>95193.020000000019</v>
      </c>
      <c r="P632" s="84">
        <v>0</v>
      </c>
      <c r="Q632" s="84">
        <f t="shared" si="573"/>
        <v>95193.020000000019</v>
      </c>
      <c r="R632" s="84">
        <v>4867.5799999999872</v>
      </c>
      <c r="S632" s="87">
        <f t="shared" si="574"/>
        <v>4867.5799999999872</v>
      </c>
      <c r="T632" s="150">
        <v>3</v>
      </c>
      <c r="U632" s="69">
        <v>365</v>
      </c>
      <c r="V632" s="70"/>
      <c r="W632" s="71">
        <v>-112.33698630136986</v>
      </c>
      <c r="X632" s="76">
        <f t="shared" si="623"/>
        <v>41000</v>
      </c>
      <c r="AF632" s="132" t="s">
        <v>2720</v>
      </c>
      <c r="AG632" s="60">
        <f>MATCH(AF632,'Cat-4'!$A:$A,0)</f>
        <v>646</v>
      </c>
      <c r="AH632" s="60">
        <f>MATCH(X632,'Cat-4'!$1:$1,0)</f>
        <v>4</v>
      </c>
      <c r="AI632" s="60">
        <f>INDEX('Cat-4'!$1:$1048576,Working!AG632,Working!AH632)</f>
        <v>91.7</v>
      </c>
      <c r="AJ632" s="60">
        <f>MATCH($AJ$3,'Cat-4'!$1:$1,0)</f>
        <v>144</v>
      </c>
      <c r="AK632" s="60">
        <f>INDEX('Cat-4'!$1:$1048576,Working!AG632,Working!AJ632)</f>
        <v>154.1</v>
      </c>
      <c r="AL632" s="146">
        <f t="shared" si="616"/>
        <v>1.6804798255179934</v>
      </c>
      <c r="AM632" s="152">
        <f t="shared" si="617"/>
        <v>1.6804798255179934</v>
      </c>
      <c r="AN632" s="146">
        <f t="shared" si="584"/>
        <v>11.872222222222222</v>
      </c>
      <c r="AO632" s="169">
        <f>INDEX('EL&amp;SV'!$C$4:$G$50,MATCH(AF632,'EL&amp;SV'!$G$4:$G$50,0),MATCH(IF(P632&gt;5000000,"A",IF(N632&gt;2000000,"B",IF(N632&gt;500000,"C","D"))),'EL&amp;SV'!$C$4:$G$4,0))</f>
        <v>5</v>
      </c>
      <c r="AP632" s="171">
        <f>INDEX('EL&amp;SV'!$G$4:$K$50,MATCH(AF632,'EL&amp;SV'!$G$4:$G$50,0),MATCH(IF(N632&gt;5000000,"A",IF(N632&gt;2000000,"B",IF(N632&gt;500000,"C","D"))),'EL&amp;SV'!$G$4:$K$4,0))</f>
        <v>1</v>
      </c>
      <c r="AQ632" s="153">
        <f t="shared" si="618"/>
        <v>168149.81962922573</v>
      </c>
      <c r="AR632" s="153">
        <f t="shared" si="619"/>
        <v>168149.81962922576</v>
      </c>
      <c r="AS632" s="153">
        <f t="shared" si="620"/>
        <v>0</v>
      </c>
      <c r="AT632" s="60">
        <v>0.75</v>
      </c>
      <c r="AU632" s="153">
        <f t="shared" si="621"/>
        <v>0</v>
      </c>
      <c r="AV632" s="153">
        <f t="shared" si="622"/>
        <v>0</v>
      </c>
    </row>
    <row r="633" spans="1:48" x14ac:dyDescent="0.2">
      <c r="A633" s="82">
        <v>629</v>
      </c>
      <c r="B633" s="82" t="s">
        <v>1410</v>
      </c>
      <c r="C633" s="83"/>
      <c r="D633" s="84" t="s">
        <v>113</v>
      </c>
      <c r="E633" s="85" t="s">
        <v>1342</v>
      </c>
      <c r="F633" s="86">
        <v>45014</v>
      </c>
      <c r="G633" s="86" t="s">
        <v>39</v>
      </c>
      <c r="H633" s="89"/>
      <c r="I633" s="89">
        <v>0.19</v>
      </c>
      <c r="J633" s="84"/>
      <c r="K633" s="84"/>
      <c r="L633" s="87">
        <v>0</v>
      </c>
      <c r="M633" s="87">
        <v>100031.67999999999</v>
      </c>
      <c r="N633" s="87">
        <v>100031.67999999999</v>
      </c>
      <c r="O633" s="84"/>
      <c r="P633" s="84">
        <v>156.21385643835615</v>
      </c>
      <c r="Q633" s="84">
        <f t="shared" si="573"/>
        <v>156.21385643835615</v>
      </c>
      <c r="R633" s="84">
        <v>99875.466143561644</v>
      </c>
      <c r="S633" s="87">
        <f t="shared" si="574"/>
        <v>0</v>
      </c>
      <c r="T633" s="150">
        <v>5</v>
      </c>
      <c r="U633" s="69">
        <v>365</v>
      </c>
      <c r="V633" s="70"/>
      <c r="W633" s="71">
        <v>1.9369863013698634</v>
      </c>
      <c r="X633" s="76">
        <f t="shared" si="623"/>
        <v>44986</v>
      </c>
      <c r="AF633" s="132" t="s">
        <v>2734</v>
      </c>
      <c r="AG633" s="60">
        <f>MATCH(AF633,'Cat-4'!$A:$A,0)</f>
        <v>653</v>
      </c>
      <c r="AH633" s="60">
        <f>MATCH(X633,'Cat-4'!$1:$1,0)</f>
        <v>135</v>
      </c>
      <c r="AI633" s="60">
        <f>INDEX('Cat-4'!$1:$1048576,Working!AG633,Working!AH633)</f>
        <v>121.9</v>
      </c>
      <c r="AJ633" s="60">
        <f>MATCH($AJ$3,'Cat-4'!$1:$1,0)</f>
        <v>144</v>
      </c>
      <c r="AK633" s="60">
        <f>INDEX('Cat-4'!$1:$1048576,Working!AG633,Working!AJ633)</f>
        <v>122.3</v>
      </c>
      <c r="AL633" s="146">
        <f t="shared" si="616"/>
        <v>1.003281378178835</v>
      </c>
      <c r="AM633" s="152">
        <f t="shared" si="617"/>
        <v>1.003281378178835</v>
      </c>
      <c r="AN633" s="146">
        <f t="shared" si="584"/>
        <v>0.87777777777777777</v>
      </c>
      <c r="AO633" s="169">
        <f>INDEX('EL&amp;SV'!$C$4:$G$50,MATCH(AF633,'EL&amp;SV'!$G$4:$G$50,0),MATCH(IF(P633&gt;5000000,"A",IF(N633&gt;2000000,"B",IF(N633&gt;500000,"C","D"))),'EL&amp;SV'!$C$4:$G$4,0))</f>
        <v>8</v>
      </c>
      <c r="AP633" s="171">
        <f>INDEX('EL&amp;SV'!$G$4:$K$50,MATCH(AF633,'EL&amp;SV'!$G$4:$G$50,0),MATCH(IF(N633&gt;5000000,"A",IF(N633&gt;2000000,"B",IF(N633&gt;500000,"C","D"))),'EL&amp;SV'!$G$4:$K$4,0))</f>
        <v>0.9</v>
      </c>
      <c r="AQ633" s="153">
        <f t="shared" si="618"/>
        <v>100359.92177194419</v>
      </c>
      <c r="AR633" s="153">
        <f t="shared" si="619"/>
        <v>9910.5422749794889</v>
      </c>
      <c r="AS633" s="153">
        <f t="shared" si="620"/>
        <v>90449.379496964713</v>
      </c>
      <c r="AT633" s="60">
        <v>0.75</v>
      </c>
      <c r="AU633" s="153">
        <f t="shared" si="621"/>
        <v>67837.034622723528</v>
      </c>
      <c r="AV633" s="153">
        <f t="shared" si="622"/>
        <v>67837.034622723528</v>
      </c>
    </row>
    <row r="634" spans="1:48" hidden="1" x14ac:dyDescent="0.25">
      <c r="A634" s="82">
        <v>630</v>
      </c>
      <c r="B634" s="82" t="s">
        <v>1409</v>
      </c>
      <c r="C634" s="83"/>
      <c r="D634" s="84" t="s">
        <v>109</v>
      </c>
      <c r="E634" s="85" t="s">
        <v>122</v>
      </c>
      <c r="F634" s="86">
        <v>41365</v>
      </c>
      <c r="G634" s="86" t="s">
        <v>1349</v>
      </c>
      <c r="H634" s="89"/>
      <c r="I634" s="89">
        <v>1.1111111111111112E-2</v>
      </c>
      <c r="J634" s="84"/>
      <c r="K634" s="84"/>
      <c r="L634" s="87">
        <v>100000</v>
      </c>
      <c r="M634" s="87"/>
      <c r="N634" s="87">
        <v>100000</v>
      </c>
      <c r="O634" s="84">
        <v>10000</v>
      </c>
      <c r="P634" s="84">
        <v>1111.1111111111111</v>
      </c>
      <c r="Q634" s="84">
        <f t="shared" si="573"/>
        <v>11111.111111111111</v>
      </c>
      <c r="R634" s="84">
        <v>88888.888888888891</v>
      </c>
      <c r="S634" s="87">
        <f t="shared" si="574"/>
        <v>90000</v>
      </c>
      <c r="T634" s="85">
        <v>90</v>
      </c>
      <c r="U634" s="69">
        <v>365</v>
      </c>
      <c r="V634" s="70"/>
      <c r="W634" s="71">
        <v>1.9369863013698634</v>
      </c>
      <c r="X634" s="76">
        <f>DATE(YEAR(F634),MONTH(F634),1)</f>
        <v>41365</v>
      </c>
      <c r="AN634" s="146">
        <f t="shared" si="584"/>
        <v>10.872222222222222</v>
      </c>
      <c r="AP634" s="60"/>
      <c r="AQ634" s="60"/>
      <c r="AU634" s="60"/>
      <c r="AV634" s="60"/>
    </row>
    <row r="635" spans="1:48" x14ac:dyDescent="0.2">
      <c r="A635" s="82">
        <v>631</v>
      </c>
      <c r="B635" s="82" t="s">
        <v>1410</v>
      </c>
      <c r="C635" s="83"/>
      <c r="D635" s="84" t="s">
        <v>112</v>
      </c>
      <c r="E635" s="85" t="s">
        <v>518</v>
      </c>
      <c r="F635" s="86">
        <v>40334</v>
      </c>
      <c r="G635" s="86" t="s">
        <v>1352</v>
      </c>
      <c r="H635" s="89"/>
      <c r="I635" s="89">
        <v>0.33490821917808217</v>
      </c>
      <c r="J635" s="84"/>
      <c r="K635" s="84"/>
      <c r="L635" s="87">
        <v>100000</v>
      </c>
      <c r="M635" s="87"/>
      <c r="N635" s="87">
        <v>100000</v>
      </c>
      <c r="O635" s="84">
        <v>95000</v>
      </c>
      <c r="P635" s="84">
        <v>0</v>
      </c>
      <c r="Q635" s="84">
        <f t="shared" si="573"/>
        <v>95000</v>
      </c>
      <c r="R635" s="84">
        <v>5000</v>
      </c>
      <c r="S635" s="87">
        <f t="shared" si="574"/>
        <v>5000</v>
      </c>
      <c r="T635" s="150">
        <v>3</v>
      </c>
      <c r="U635" s="69">
        <v>365</v>
      </c>
      <c r="V635" s="70"/>
      <c r="W635" s="71">
        <v>-112.33698630136986</v>
      </c>
      <c r="X635" s="76">
        <f>DATE(YEAR(F635),MONTH(F635),1)</f>
        <v>40330</v>
      </c>
      <c r="Y635" s="138" t="s">
        <v>1374</v>
      </c>
      <c r="Z635" s="60">
        <f>MATCH(Y635,'Cat-3'!$A:$A,0)</f>
        <v>756</v>
      </c>
      <c r="AA635" s="60">
        <f>MATCH(X635,'Cat-3'!$1:$1,0)</f>
        <v>69</v>
      </c>
      <c r="AB635" s="60">
        <f>INDEX('Cat-3'!$1:$1048576,Working!Z635,Working!AA635)</f>
        <v>83.1</v>
      </c>
      <c r="AC635" s="60">
        <f>MATCH($AC$3,'Cat-3'!$1:$1,0)</f>
        <v>90</v>
      </c>
      <c r="AD635" s="60">
        <f>INDEX('Cat-3'!$1:$1048576,Working!Z635,Working!AC635)</f>
        <v>87</v>
      </c>
      <c r="AE635" s="146">
        <f>AD635/AB635</f>
        <v>1.0469314079422383</v>
      </c>
      <c r="AF635" s="132" t="s">
        <v>2720</v>
      </c>
      <c r="AG635" s="60">
        <f>MATCH(AF635,'Cat-4'!$A:$A,0)</f>
        <v>646</v>
      </c>
      <c r="AH635" s="60">
        <f>MATCH($AH$3,'Cat-4'!$1:$1,0)</f>
        <v>4</v>
      </c>
      <c r="AI635" s="60">
        <f>INDEX('Cat-4'!$1:$1048576,Working!AG635,Working!AH635)</f>
        <v>91.7</v>
      </c>
      <c r="AJ635" s="60">
        <f>MATCH($AJ$3,'Cat-4'!$1:$1,0)</f>
        <v>144</v>
      </c>
      <c r="AK635" s="60">
        <f>INDEX('Cat-4'!$1:$1048576,Working!AG635,Working!AJ635)</f>
        <v>154.1</v>
      </c>
      <c r="AL635" s="146">
        <f>AK635/AI635</f>
        <v>1.6804798255179934</v>
      </c>
      <c r="AM635" s="146">
        <f>AL635*AE635</f>
        <v>1.7593471097480797</v>
      </c>
      <c r="AN635" s="146">
        <f t="shared" si="584"/>
        <v>13.694444444444445</v>
      </c>
      <c r="AO635" s="169">
        <f>INDEX('EL&amp;SV'!$C$4:$G$50,MATCH(AF635,'EL&amp;SV'!$G$4:$G$50,0),MATCH(IF(P635&gt;5000000,"A",IF(N635&gt;2000000,"B",IF(N635&gt;500000,"C","D"))),'EL&amp;SV'!$C$4:$G$4,0))</f>
        <v>5</v>
      </c>
      <c r="AP635" s="171">
        <f>INDEX('EL&amp;SV'!$G$4:$K$50,MATCH(AF635,'EL&amp;SV'!$G$4:$G$50,0),MATCH(IF(N635&gt;5000000,"A",IF(N635&gt;2000000,"B",IF(N635&gt;500000,"C","D"))),'EL&amp;SV'!$G$4:$K$4,0))</f>
        <v>1</v>
      </c>
      <c r="AQ635" s="153">
        <f t="shared" ref="AQ635:AQ637" si="624">AM635*N635</f>
        <v>175934.71097480797</v>
      </c>
      <c r="AR635" s="153">
        <f t="shared" ref="AR635:AR637" si="625">AQ635*(AP635/AO635)*(IF(AN635&gt;AO635,AO635,AN635))</f>
        <v>175934.71097480797</v>
      </c>
      <c r="AS635" s="153">
        <f t="shared" ref="AS635:AS637" si="626">AQ635-AR635</f>
        <v>0</v>
      </c>
      <c r="AT635" s="60">
        <v>0.75</v>
      </c>
      <c r="AU635" s="153">
        <f t="shared" ref="AU635:AU637" si="627">AT635*AS635</f>
        <v>0</v>
      </c>
      <c r="AV635" s="153">
        <f t="shared" ref="AV635:AV637" si="628">IF((AQ635*(1-AP635))&gt;AU635,(AQ635*(1-AP635)),AU635)</f>
        <v>0</v>
      </c>
    </row>
    <row r="636" spans="1:48" x14ac:dyDescent="0.2">
      <c r="A636" s="82">
        <v>632</v>
      </c>
      <c r="B636" s="82" t="s">
        <v>1410</v>
      </c>
      <c r="C636" s="83"/>
      <c r="D636" s="84" t="s">
        <v>111</v>
      </c>
      <c r="E636" s="85" t="s">
        <v>270</v>
      </c>
      <c r="F636" s="86">
        <v>41417</v>
      </c>
      <c r="G636" s="86" t="s">
        <v>1349</v>
      </c>
      <c r="H636" s="89"/>
      <c r="I636" s="89">
        <v>2.311357177853993E-2</v>
      </c>
      <c r="J636" s="84"/>
      <c r="K636" s="84"/>
      <c r="L636" s="87">
        <v>99750</v>
      </c>
      <c r="M636" s="87"/>
      <c r="N636" s="87">
        <v>99750</v>
      </c>
      <c r="O636" s="84">
        <v>51089.641649137899</v>
      </c>
      <c r="P636" s="84">
        <v>2305.5787849093581</v>
      </c>
      <c r="Q636" s="84">
        <f t="shared" si="573"/>
        <v>53395.22043404726</v>
      </c>
      <c r="R636" s="84">
        <v>46354.77956595274</v>
      </c>
      <c r="S636" s="87">
        <f t="shared" si="574"/>
        <v>48660.358350862101</v>
      </c>
      <c r="T636" s="150">
        <v>40</v>
      </c>
      <c r="U636" s="69">
        <v>365</v>
      </c>
      <c r="V636" s="70"/>
      <c r="W636" s="71">
        <v>-112.33698630136986</v>
      </c>
      <c r="X636" s="76">
        <f t="shared" ref="X636:X637" si="629">DATE(YEAR(F636),MONTH(F636),1)</f>
        <v>41395</v>
      </c>
      <c r="AF636" s="132" t="s">
        <v>2879</v>
      </c>
      <c r="AG636" s="60">
        <f>MATCH(AF636,'Cat-4'!$A:$A,0)</f>
        <v>726</v>
      </c>
      <c r="AH636" s="60">
        <f>MATCH(X636,'Cat-4'!$1:$1,0)</f>
        <v>17</v>
      </c>
      <c r="AI636" s="60">
        <f>INDEX('Cat-4'!$1:$1048576,Working!AG636,Working!AH636)</f>
        <v>105.8</v>
      </c>
      <c r="AJ636" s="60">
        <f>MATCH($AJ$3,'Cat-4'!$1:$1,0)</f>
        <v>144</v>
      </c>
      <c r="AK636" s="60">
        <f>INDEX('Cat-4'!$1:$1048576,Working!AG636,Working!AJ636)</f>
        <v>132.30000000000001</v>
      </c>
      <c r="AL636" s="146">
        <f t="shared" ref="AL636:AL637" si="630">AK636/AI636</f>
        <v>1.2504725897920606</v>
      </c>
      <c r="AM636" s="152">
        <f t="shared" ref="AM636:AM637" si="631">AL636</f>
        <v>1.2504725897920606</v>
      </c>
      <c r="AN636" s="146">
        <f t="shared" si="584"/>
        <v>10.727777777777778</v>
      </c>
      <c r="AO636" s="169">
        <f>INDEX('EL&amp;SV'!$C$4:$G$50,MATCH(AF636,'EL&amp;SV'!$G$4:$G$50,0),MATCH(IF(P636&gt;5000000,"A",IF(N636&gt;2000000,"B",IF(N636&gt;500000,"C","D"))),'EL&amp;SV'!$C$4:$G$4,0))</f>
        <v>8</v>
      </c>
      <c r="AP636" s="171">
        <f>INDEX('EL&amp;SV'!$G$4:$K$50,MATCH(AF636,'EL&amp;SV'!$G$4:$G$50,0),MATCH(IF(N636&gt;5000000,"A",IF(N636&gt;2000000,"B",IF(N636&gt;500000,"C","D"))),'EL&amp;SV'!$G$4:$K$4,0))</f>
        <v>0.95</v>
      </c>
      <c r="AQ636" s="153">
        <f t="shared" si="624"/>
        <v>124734.64083175804</v>
      </c>
      <c r="AR636" s="153">
        <f t="shared" si="625"/>
        <v>118497.90879017013</v>
      </c>
      <c r="AS636" s="153">
        <f t="shared" si="626"/>
        <v>6236.7320415879076</v>
      </c>
      <c r="AT636" s="60">
        <v>0.75</v>
      </c>
      <c r="AU636" s="153">
        <f t="shared" si="627"/>
        <v>4677.5490311909307</v>
      </c>
      <c r="AV636" s="153">
        <f t="shared" si="628"/>
        <v>6236.7320415879076</v>
      </c>
    </row>
    <row r="637" spans="1:48" x14ac:dyDescent="0.2">
      <c r="A637" s="82">
        <v>633</v>
      </c>
      <c r="B637" s="82" t="s">
        <v>1410</v>
      </c>
      <c r="C637" s="83"/>
      <c r="D637" s="84" t="s">
        <v>111</v>
      </c>
      <c r="E637" s="85" t="s">
        <v>270</v>
      </c>
      <c r="F637" s="86">
        <v>41542</v>
      </c>
      <c r="G637" s="86" t="s">
        <v>1349</v>
      </c>
      <c r="H637" s="89"/>
      <c r="I637" s="89">
        <v>2.337105190119345E-2</v>
      </c>
      <c r="J637" s="84"/>
      <c r="K637" s="84"/>
      <c r="L637" s="87">
        <v>99750</v>
      </c>
      <c r="M637" s="87"/>
      <c r="N637" s="87">
        <v>99750</v>
      </c>
      <c r="O637" s="84">
        <v>21362.862156878404</v>
      </c>
      <c r="P637" s="84">
        <v>2331.2624271440468</v>
      </c>
      <c r="Q637" s="84">
        <f t="shared" si="573"/>
        <v>23694.124584022451</v>
      </c>
      <c r="R637" s="84">
        <v>76055.875415977556</v>
      </c>
      <c r="S637" s="87">
        <f t="shared" si="574"/>
        <v>78387.1378431216</v>
      </c>
      <c r="T637" s="150">
        <v>40</v>
      </c>
      <c r="U637" s="69">
        <v>365</v>
      </c>
      <c r="V637" s="70"/>
      <c r="W637" s="71">
        <v>1.9753424657534246</v>
      </c>
      <c r="X637" s="76">
        <f t="shared" si="629"/>
        <v>41518</v>
      </c>
      <c r="AF637" s="132" t="s">
        <v>2879</v>
      </c>
      <c r="AG637" s="60">
        <f>MATCH(AF637,'Cat-4'!$A:$A,0)</f>
        <v>726</v>
      </c>
      <c r="AH637" s="60">
        <f>MATCH(X637,'Cat-4'!$1:$1,0)</f>
        <v>21</v>
      </c>
      <c r="AI637" s="60">
        <f>INDEX('Cat-4'!$1:$1048576,Working!AG637,Working!AH637)</f>
        <v>106.6</v>
      </c>
      <c r="AJ637" s="60">
        <f>MATCH($AJ$3,'Cat-4'!$1:$1,0)</f>
        <v>144</v>
      </c>
      <c r="AK637" s="60">
        <f>INDEX('Cat-4'!$1:$1048576,Working!AG637,Working!AJ637)</f>
        <v>132.30000000000001</v>
      </c>
      <c r="AL637" s="146">
        <f t="shared" si="630"/>
        <v>1.2410881801125706</v>
      </c>
      <c r="AM637" s="152">
        <f t="shared" si="631"/>
        <v>1.2410881801125706</v>
      </c>
      <c r="AN637" s="146">
        <f t="shared" si="584"/>
        <v>10.388888888888889</v>
      </c>
      <c r="AO637" s="169">
        <f>INDEX('EL&amp;SV'!$C$4:$G$50,MATCH(AF637,'EL&amp;SV'!$G$4:$G$50,0),MATCH(IF(P637&gt;5000000,"A",IF(N637&gt;2000000,"B",IF(N637&gt;500000,"C","D"))),'EL&amp;SV'!$C$4:$G$4,0))</f>
        <v>8</v>
      </c>
      <c r="AP637" s="171">
        <f>INDEX('EL&amp;SV'!$G$4:$K$50,MATCH(AF637,'EL&amp;SV'!$G$4:$G$50,0),MATCH(IF(N637&gt;5000000,"A",IF(N637&gt;2000000,"B",IF(N637&gt;500000,"C","D"))),'EL&amp;SV'!$G$4:$K$4,0))</f>
        <v>0.95</v>
      </c>
      <c r="AQ637" s="153">
        <f t="shared" si="624"/>
        <v>123798.54596622892</v>
      </c>
      <c r="AR637" s="153">
        <f t="shared" si="625"/>
        <v>117608.61866791747</v>
      </c>
      <c r="AS637" s="153">
        <f t="shared" si="626"/>
        <v>6189.9272983114497</v>
      </c>
      <c r="AT637" s="60">
        <v>0.75</v>
      </c>
      <c r="AU637" s="153">
        <f t="shared" si="627"/>
        <v>4642.4454737335873</v>
      </c>
      <c r="AV637" s="153">
        <f t="shared" si="628"/>
        <v>6189.9272983114515</v>
      </c>
    </row>
    <row r="638" spans="1:48" hidden="1" x14ac:dyDescent="0.25">
      <c r="A638" s="82">
        <v>634</v>
      </c>
      <c r="B638" s="82" t="s">
        <v>1409</v>
      </c>
      <c r="C638" s="83"/>
      <c r="D638" s="84" t="s">
        <v>28</v>
      </c>
      <c r="E638" s="85" t="s">
        <v>137</v>
      </c>
      <c r="F638" s="86">
        <v>39952</v>
      </c>
      <c r="G638" s="86" t="s">
        <v>1353</v>
      </c>
      <c r="H638" s="89"/>
      <c r="I638" s="89">
        <v>0</v>
      </c>
      <c r="J638" s="84"/>
      <c r="K638" s="84"/>
      <c r="L638" s="87">
        <v>99715</v>
      </c>
      <c r="M638" s="87"/>
      <c r="N638" s="87">
        <v>99715</v>
      </c>
      <c r="O638" s="84">
        <v>0</v>
      </c>
      <c r="P638" s="84">
        <v>0</v>
      </c>
      <c r="Q638" s="84">
        <f t="shared" si="573"/>
        <v>0</v>
      </c>
      <c r="R638" s="84">
        <v>99715</v>
      </c>
      <c r="S638" s="87">
        <f t="shared" si="574"/>
        <v>99715</v>
      </c>
      <c r="T638" s="85" t="s">
        <v>1290</v>
      </c>
      <c r="U638" s="69">
        <v>365</v>
      </c>
      <c r="V638" s="70"/>
      <c r="W638" s="71">
        <v>1.9753424657534246</v>
      </c>
      <c r="X638" s="76">
        <f>DATE(YEAR(F638),MONTH(F638),1)</f>
        <v>39934</v>
      </c>
      <c r="AN638" s="146">
        <f t="shared" si="584"/>
        <v>14.738888888888889</v>
      </c>
      <c r="AP638" s="60"/>
      <c r="AQ638" s="60"/>
      <c r="AU638" s="60"/>
      <c r="AV638" s="60"/>
    </row>
    <row r="639" spans="1:48" x14ac:dyDescent="0.2">
      <c r="A639" s="82">
        <v>635</v>
      </c>
      <c r="B639" s="82" t="s">
        <v>1410</v>
      </c>
      <c r="C639" s="83"/>
      <c r="D639" s="84" t="s">
        <v>112</v>
      </c>
      <c r="E639" s="85" t="s">
        <v>311</v>
      </c>
      <c r="F639" s="86">
        <v>41000</v>
      </c>
      <c r="G639" s="86" t="s">
        <v>1350</v>
      </c>
      <c r="H639" s="89"/>
      <c r="I639" s="89">
        <v>9.5647876712328772E-2</v>
      </c>
      <c r="J639" s="84"/>
      <c r="K639" s="84"/>
      <c r="L639" s="87">
        <v>99000</v>
      </c>
      <c r="M639" s="87"/>
      <c r="N639" s="87">
        <v>99000</v>
      </c>
      <c r="O639" s="84">
        <v>99000.000000000015</v>
      </c>
      <c r="P639" s="84">
        <v>0</v>
      </c>
      <c r="Q639" s="84">
        <f t="shared" si="573"/>
        <v>99000.000000000015</v>
      </c>
      <c r="R639" s="84">
        <v>0</v>
      </c>
      <c r="S639" s="87">
        <f t="shared" si="574"/>
        <v>0</v>
      </c>
      <c r="T639" s="150">
        <v>10</v>
      </c>
      <c r="U639" s="69">
        <v>365</v>
      </c>
      <c r="V639" s="70"/>
      <c r="W639" s="71">
        <v>1.9780821917808211</v>
      </c>
      <c r="X639" s="76">
        <f t="shared" ref="X639:X650" si="632">DATE(YEAR(F639),MONTH(F639),1)</f>
        <v>41000</v>
      </c>
      <c r="AF639" s="132" t="s">
        <v>2920</v>
      </c>
      <c r="AG639" s="60">
        <f>MATCH(AF639,'Cat-4'!$A:$A,0)</f>
        <v>747</v>
      </c>
      <c r="AH639" s="60">
        <f>MATCH(X639,'Cat-4'!$1:$1,0)</f>
        <v>4</v>
      </c>
      <c r="AI639" s="60">
        <f>INDEX('Cat-4'!$1:$1048576,Working!AG639,Working!AH639)</f>
        <v>103.1</v>
      </c>
      <c r="AJ639" s="60">
        <f>MATCH($AJ$3,'Cat-4'!$1:$1,0)</f>
        <v>144</v>
      </c>
      <c r="AK639" s="60">
        <f>INDEX('Cat-4'!$1:$1048576,Working!AG639,Working!AJ639)</f>
        <v>130.19999999999999</v>
      </c>
      <c r="AL639" s="146">
        <f t="shared" ref="AL639:AL650" si="633">AK639/AI639</f>
        <v>1.2628516003879728</v>
      </c>
      <c r="AM639" s="152">
        <f t="shared" ref="AM639:AM650" si="634">AL639</f>
        <v>1.2628516003879728</v>
      </c>
      <c r="AN639" s="146">
        <f t="shared" si="584"/>
        <v>11.872222222222222</v>
      </c>
      <c r="AO639" s="169">
        <f>INDEX('EL&amp;SV'!$C$4:$G$50,MATCH(AF639,'EL&amp;SV'!$G$4:$G$50,0),MATCH(IF(P639&gt;5000000,"A",IF(N639&gt;2000000,"B",IF(N639&gt;500000,"C","D"))),'EL&amp;SV'!$C$4:$G$4,0))</f>
        <v>8</v>
      </c>
      <c r="AP639" s="171">
        <f>INDEX('EL&amp;SV'!$G$4:$K$50,MATCH(AF639,'EL&amp;SV'!$G$4:$G$50,0),MATCH(IF(N639&gt;5000000,"A",IF(N639&gt;2000000,"B",IF(N639&gt;500000,"C","D"))),'EL&amp;SV'!$G$4:$K$4,0))</f>
        <v>1</v>
      </c>
      <c r="AQ639" s="153">
        <f t="shared" ref="AQ639:AQ650" si="635">AM639*N639</f>
        <v>125022.30843840931</v>
      </c>
      <c r="AR639" s="153">
        <f t="shared" ref="AR639:AR650" si="636">AQ639*(AP639/AO639)*(IF(AN639&gt;AO639,AO639,AN639))</f>
        <v>125022.30843840931</v>
      </c>
      <c r="AS639" s="153">
        <f t="shared" ref="AS639:AS650" si="637">AQ639-AR639</f>
        <v>0</v>
      </c>
      <c r="AT639" s="60">
        <v>0.75</v>
      </c>
      <c r="AU639" s="153">
        <f t="shared" ref="AU639:AU650" si="638">AT639*AS639</f>
        <v>0</v>
      </c>
      <c r="AV639" s="153">
        <f t="shared" ref="AV639:AV650" si="639">IF((AQ639*(1-AP639))&gt;AU639,(AQ639*(1-AP639)),AU639)</f>
        <v>0</v>
      </c>
    </row>
    <row r="640" spans="1:48" x14ac:dyDescent="0.2">
      <c r="A640" s="82">
        <v>636</v>
      </c>
      <c r="B640" s="82" t="s">
        <v>1410</v>
      </c>
      <c r="C640" s="83"/>
      <c r="D640" s="84" t="s">
        <v>112</v>
      </c>
      <c r="E640" s="85" t="s">
        <v>429</v>
      </c>
      <c r="F640" s="151">
        <v>42248</v>
      </c>
      <c r="G640" s="86"/>
      <c r="H640" s="89"/>
      <c r="I640" s="89">
        <v>4.9999999999999947E-2</v>
      </c>
      <c r="J640" s="84"/>
      <c r="K640" s="84"/>
      <c r="L640" s="87">
        <v>98793.46</v>
      </c>
      <c r="M640" s="87"/>
      <c r="N640" s="87">
        <v>98793.46</v>
      </c>
      <c r="O640" s="84">
        <v>98793.46</v>
      </c>
      <c r="P640" s="84">
        <v>0</v>
      </c>
      <c r="Q640" s="84">
        <f t="shared" si="573"/>
        <v>98793.46</v>
      </c>
      <c r="R640" s="84">
        <v>0</v>
      </c>
      <c r="S640" s="87">
        <f t="shared" si="574"/>
        <v>0</v>
      </c>
      <c r="T640" s="150">
        <v>10</v>
      </c>
      <c r="U640" s="69">
        <v>365</v>
      </c>
      <c r="V640" s="70"/>
      <c r="W640" s="71">
        <v>1.9780821917808211</v>
      </c>
      <c r="X640" s="76">
        <f t="shared" si="632"/>
        <v>42248</v>
      </c>
      <c r="AF640" s="132" t="s">
        <v>3114</v>
      </c>
      <c r="AG640" s="60">
        <f>MATCH(AF640,'Cat-4'!$A:$A,0)</f>
        <v>844</v>
      </c>
      <c r="AH640" s="60">
        <f>MATCH(X640,'Cat-4'!$1:$1,0)</f>
        <v>45</v>
      </c>
      <c r="AI640" s="60">
        <f>INDEX('Cat-4'!$1:$1048576,Working!AG640,Working!AH640)</f>
        <v>110.9</v>
      </c>
      <c r="AJ640" s="60">
        <f>MATCH($AJ$3,'Cat-4'!$1:$1,0)</f>
        <v>144</v>
      </c>
      <c r="AK640" s="60">
        <f>INDEX('Cat-4'!$1:$1048576,Working!AG640,Working!AJ640)</f>
        <v>160.30000000000001</v>
      </c>
      <c r="AL640" s="146">
        <f t="shared" si="633"/>
        <v>1.4454463480613164</v>
      </c>
      <c r="AM640" s="152">
        <f t="shared" si="634"/>
        <v>1.4454463480613164</v>
      </c>
      <c r="AN640" s="146">
        <f t="shared" si="584"/>
        <v>8.4555555555555557</v>
      </c>
      <c r="AO640" s="169">
        <f>INDEX('EL&amp;SV'!$C$4:$G$50,MATCH(AF640,'EL&amp;SV'!$G$4:$G$50,0),MATCH(IF(P640&gt;5000000,"A",IF(N640&gt;2000000,"B",IF(N640&gt;500000,"C","D"))),'EL&amp;SV'!$C$4:$G$4,0))</f>
        <v>6</v>
      </c>
      <c r="AP640" s="171">
        <f>INDEX('EL&amp;SV'!$G$4:$K$50,MATCH(AF640,'EL&amp;SV'!$G$4:$G$50,0),MATCH(IF(N640&gt;5000000,"A",IF(N640&gt;2000000,"B",IF(N640&gt;500000,"C","D"))),'EL&amp;SV'!$G$4:$K$4,0))</f>
        <v>0.95</v>
      </c>
      <c r="AQ640" s="153">
        <f t="shared" si="635"/>
        <v>142800.64596934174</v>
      </c>
      <c r="AR640" s="153">
        <f t="shared" si="636"/>
        <v>135660.61367087465</v>
      </c>
      <c r="AS640" s="153">
        <f t="shared" si="637"/>
        <v>7140.0322984670929</v>
      </c>
      <c r="AT640" s="60">
        <v>0.75</v>
      </c>
      <c r="AU640" s="153">
        <f t="shared" si="638"/>
        <v>5355.0242238503197</v>
      </c>
      <c r="AV640" s="153">
        <f t="shared" si="639"/>
        <v>7140.0322984670938</v>
      </c>
    </row>
    <row r="641" spans="1:48" x14ac:dyDescent="0.2">
      <c r="A641" s="82">
        <v>637</v>
      </c>
      <c r="B641" s="82" t="s">
        <v>1410</v>
      </c>
      <c r="C641" s="83"/>
      <c r="D641" s="84" t="s">
        <v>112</v>
      </c>
      <c r="E641" s="85" t="s">
        <v>1117</v>
      </c>
      <c r="F641" s="86">
        <v>43555</v>
      </c>
      <c r="G641" s="86" t="s">
        <v>35</v>
      </c>
      <c r="H641" s="89"/>
      <c r="I641" s="89">
        <v>9.5000000000000001E-2</v>
      </c>
      <c r="J641" s="84"/>
      <c r="K641" s="84"/>
      <c r="L641" s="87">
        <v>98668.800000000003</v>
      </c>
      <c r="M641" s="87"/>
      <c r="N641" s="87">
        <v>98668.800000000003</v>
      </c>
      <c r="O641" s="84">
        <v>28146.288920547944</v>
      </c>
      <c r="P641" s="84">
        <v>9373.5360000000001</v>
      </c>
      <c r="Q641" s="84">
        <f t="shared" si="573"/>
        <v>37519.824920547944</v>
      </c>
      <c r="R641" s="84">
        <v>61148.975079452059</v>
      </c>
      <c r="S641" s="87">
        <f t="shared" si="574"/>
        <v>70522.511079452059</v>
      </c>
      <c r="T641" s="150">
        <v>10</v>
      </c>
      <c r="U641" s="69">
        <v>365</v>
      </c>
      <c r="V641" s="70"/>
      <c r="W641" s="71">
        <v>-112.33698630136986</v>
      </c>
      <c r="X641" s="76">
        <f t="shared" si="632"/>
        <v>43525</v>
      </c>
      <c r="AF641" s="132" t="s">
        <v>2734</v>
      </c>
      <c r="AG641" s="60">
        <f>MATCH(AF641,'Cat-4'!$A:$A,0)</f>
        <v>653</v>
      </c>
      <c r="AH641" s="60">
        <f>MATCH(X641,'Cat-4'!$1:$1,0)</f>
        <v>87</v>
      </c>
      <c r="AI641" s="60">
        <f>INDEX('Cat-4'!$1:$1048576,Working!AG641,Working!AH641)</f>
        <v>117.5</v>
      </c>
      <c r="AJ641" s="60">
        <f>MATCH($AJ$3,'Cat-4'!$1:$1,0)</f>
        <v>144</v>
      </c>
      <c r="AK641" s="60">
        <f>INDEX('Cat-4'!$1:$1048576,Working!AG641,Working!AJ641)</f>
        <v>122.3</v>
      </c>
      <c r="AL641" s="146">
        <f t="shared" si="633"/>
        <v>1.0408510638297872</v>
      </c>
      <c r="AM641" s="152">
        <f t="shared" si="634"/>
        <v>1.0408510638297872</v>
      </c>
      <c r="AN641" s="146">
        <f t="shared" si="584"/>
        <v>4.875</v>
      </c>
      <c r="AO641" s="169">
        <f>INDEX('EL&amp;SV'!$C$4:$G$50,MATCH(AF641,'EL&amp;SV'!$G$4:$G$50,0),MATCH(IF(P641&gt;5000000,"A",IF(N641&gt;2000000,"B",IF(N641&gt;500000,"C","D"))),'EL&amp;SV'!$C$4:$G$4,0))</f>
        <v>8</v>
      </c>
      <c r="AP641" s="171">
        <f>INDEX('EL&amp;SV'!$G$4:$K$50,MATCH(AF641,'EL&amp;SV'!$G$4:$G$50,0),MATCH(IF(N641&gt;5000000,"A",IF(N641&gt;2000000,"B",IF(N641&gt;500000,"C","D"))),'EL&amp;SV'!$G$4:$K$4,0))</f>
        <v>0.9</v>
      </c>
      <c r="AQ641" s="153">
        <f t="shared" si="635"/>
        <v>102699.5254468085</v>
      </c>
      <c r="AR641" s="153">
        <f t="shared" si="636"/>
        <v>56324.270987234035</v>
      </c>
      <c r="AS641" s="153">
        <f t="shared" si="637"/>
        <v>46375.254459574469</v>
      </c>
      <c r="AT641" s="60">
        <v>0.75</v>
      </c>
      <c r="AU641" s="153">
        <f t="shared" si="638"/>
        <v>34781.440844680852</v>
      </c>
      <c r="AV641" s="153">
        <f t="shared" si="639"/>
        <v>34781.440844680852</v>
      </c>
    </row>
    <row r="642" spans="1:48" x14ac:dyDescent="0.2">
      <c r="A642" s="82">
        <v>638</v>
      </c>
      <c r="B642" s="82" t="s">
        <v>1410</v>
      </c>
      <c r="C642" s="83"/>
      <c r="D642" s="84" t="s">
        <v>112</v>
      </c>
      <c r="E642" s="85" t="s">
        <v>266</v>
      </c>
      <c r="F642" s="86">
        <v>41000</v>
      </c>
      <c r="G642" s="86" t="s">
        <v>1350</v>
      </c>
      <c r="H642" s="89"/>
      <c r="I642" s="89">
        <v>6.2094983327284171E-2</v>
      </c>
      <c r="J642" s="84"/>
      <c r="K642" s="84"/>
      <c r="L642" s="87">
        <v>98000.1</v>
      </c>
      <c r="M642" s="87"/>
      <c r="N642" s="87">
        <v>98000.1</v>
      </c>
      <c r="O642" s="84">
        <v>62673.522122139082</v>
      </c>
      <c r="P642" s="84">
        <v>6085.3145755721816</v>
      </c>
      <c r="Q642" s="84">
        <f t="shared" si="573"/>
        <v>68758.83669771126</v>
      </c>
      <c r="R642" s="84">
        <v>29241.263302288746</v>
      </c>
      <c r="S642" s="87">
        <f t="shared" si="574"/>
        <v>35326.577877860924</v>
      </c>
      <c r="T642" s="150">
        <v>15</v>
      </c>
      <c r="U642" s="69">
        <v>365</v>
      </c>
      <c r="V642" s="70"/>
      <c r="W642" s="71">
        <v>-112.33698630136986</v>
      </c>
      <c r="X642" s="76">
        <f t="shared" si="632"/>
        <v>41000</v>
      </c>
      <c r="AF642" s="132" t="s">
        <v>2920</v>
      </c>
      <c r="AG642" s="60">
        <f>MATCH(AF642,'Cat-4'!$A:$A,0)</f>
        <v>747</v>
      </c>
      <c r="AH642" s="60">
        <f>MATCH(X642,'Cat-4'!$1:$1,0)</f>
        <v>4</v>
      </c>
      <c r="AI642" s="60">
        <f>INDEX('Cat-4'!$1:$1048576,Working!AG642,Working!AH642)</f>
        <v>103.1</v>
      </c>
      <c r="AJ642" s="60">
        <f>MATCH($AJ$3,'Cat-4'!$1:$1,0)</f>
        <v>144</v>
      </c>
      <c r="AK642" s="60">
        <f>INDEX('Cat-4'!$1:$1048576,Working!AG642,Working!AJ642)</f>
        <v>130.19999999999999</v>
      </c>
      <c r="AL642" s="146">
        <f t="shared" si="633"/>
        <v>1.2628516003879728</v>
      </c>
      <c r="AM642" s="152">
        <f t="shared" si="634"/>
        <v>1.2628516003879728</v>
      </c>
      <c r="AN642" s="146">
        <f t="shared" si="584"/>
        <v>11.872222222222222</v>
      </c>
      <c r="AO642" s="169">
        <f>INDEX('EL&amp;SV'!$C$4:$G$50,MATCH(AF642,'EL&amp;SV'!$G$4:$G$50,0),MATCH(IF(P642&gt;5000000,"A",IF(N642&gt;2000000,"B",IF(N642&gt;500000,"C","D"))),'EL&amp;SV'!$C$4:$G$4,0))</f>
        <v>8</v>
      </c>
      <c r="AP642" s="171">
        <f>INDEX('EL&amp;SV'!$G$4:$K$50,MATCH(AF642,'EL&amp;SV'!$G$4:$G$50,0),MATCH(IF(N642&gt;5000000,"A",IF(N642&gt;2000000,"B",IF(N642&gt;500000,"C","D"))),'EL&amp;SV'!$G$4:$K$4,0))</f>
        <v>1</v>
      </c>
      <c r="AQ642" s="153">
        <f t="shared" si="635"/>
        <v>123759.58312318138</v>
      </c>
      <c r="AR642" s="153">
        <f t="shared" si="636"/>
        <v>123759.58312318138</v>
      </c>
      <c r="AS642" s="153">
        <f t="shared" si="637"/>
        <v>0</v>
      </c>
      <c r="AT642" s="60">
        <v>0.75</v>
      </c>
      <c r="AU642" s="153">
        <f t="shared" si="638"/>
        <v>0</v>
      </c>
      <c r="AV642" s="153">
        <f t="shared" si="639"/>
        <v>0</v>
      </c>
    </row>
    <row r="643" spans="1:48" x14ac:dyDescent="0.2">
      <c r="A643" s="82">
        <v>639</v>
      </c>
      <c r="B643" s="82" t="s">
        <v>1410</v>
      </c>
      <c r="C643" s="83"/>
      <c r="D643" s="84" t="s">
        <v>112</v>
      </c>
      <c r="E643" s="85" t="s">
        <v>776</v>
      </c>
      <c r="F643" s="86">
        <v>41000</v>
      </c>
      <c r="G643" s="86" t="s">
        <v>1350</v>
      </c>
      <c r="H643" s="89"/>
      <c r="I643" s="89">
        <v>6.0183552611771787E-2</v>
      </c>
      <c r="J643" s="84"/>
      <c r="K643" s="84"/>
      <c r="L643" s="87">
        <v>98000</v>
      </c>
      <c r="M643" s="87"/>
      <c r="N643" s="87">
        <v>98000</v>
      </c>
      <c r="O643" s="84">
        <v>63610.059220231837</v>
      </c>
      <c r="P643" s="84">
        <v>5897.9881559536352</v>
      </c>
      <c r="Q643" s="84">
        <f t="shared" si="573"/>
        <v>69508.047376185466</v>
      </c>
      <c r="R643" s="84">
        <v>28491.952623814534</v>
      </c>
      <c r="S643" s="87">
        <f t="shared" si="574"/>
        <v>34389.940779768163</v>
      </c>
      <c r="T643" s="150">
        <v>15</v>
      </c>
      <c r="U643" s="69">
        <v>365</v>
      </c>
      <c r="V643" s="70"/>
      <c r="W643" s="71">
        <v>-112.33698630136986</v>
      </c>
      <c r="X643" s="76">
        <f t="shared" si="632"/>
        <v>41000</v>
      </c>
      <c r="AF643" s="132" t="s">
        <v>2920</v>
      </c>
      <c r="AG643" s="60">
        <f>MATCH(AF643,'Cat-4'!$A:$A,0)</f>
        <v>747</v>
      </c>
      <c r="AH643" s="60">
        <f>MATCH(X643,'Cat-4'!$1:$1,0)</f>
        <v>4</v>
      </c>
      <c r="AI643" s="60">
        <f>INDEX('Cat-4'!$1:$1048576,Working!AG643,Working!AH643)</f>
        <v>103.1</v>
      </c>
      <c r="AJ643" s="60">
        <f>MATCH($AJ$3,'Cat-4'!$1:$1,0)</f>
        <v>144</v>
      </c>
      <c r="AK643" s="60">
        <f>INDEX('Cat-4'!$1:$1048576,Working!AG643,Working!AJ643)</f>
        <v>130.19999999999999</v>
      </c>
      <c r="AL643" s="146">
        <f t="shared" si="633"/>
        <v>1.2628516003879728</v>
      </c>
      <c r="AM643" s="152">
        <f t="shared" si="634"/>
        <v>1.2628516003879728</v>
      </c>
      <c r="AN643" s="146">
        <f t="shared" si="584"/>
        <v>11.872222222222222</v>
      </c>
      <c r="AO643" s="169">
        <f>INDEX('EL&amp;SV'!$C$4:$G$50,MATCH(AF643,'EL&amp;SV'!$G$4:$G$50,0),MATCH(IF(P643&gt;5000000,"A",IF(N643&gt;2000000,"B",IF(N643&gt;500000,"C","D"))),'EL&amp;SV'!$C$4:$G$4,0))</f>
        <v>8</v>
      </c>
      <c r="AP643" s="171">
        <f>INDEX('EL&amp;SV'!$G$4:$K$50,MATCH(AF643,'EL&amp;SV'!$G$4:$G$50,0),MATCH(IF(N643&gt;5000000,"A",IF(N643&gt;2000000,"B",IF(N643&gt;500000,"C","D"))),'EL&amp;SV'!$G$4:$K$4,0))</f>
        <v>1</v>
      </c>
      <c r="AQ643" s="153">
        <f t="shared" si="635"/>
        <v>123759.45683802133</v>
      </c>
      <c r="AR643" s="153">
        <f t="shared" si="636"/>
        <v>123759.45683802133</v>
      </c>
      <c r="AS643" s="153">
        <f t="shared" si="637"/>
        <v>0</v>
      </c>
      <c r="AT643" s="60">
        <v>0.75</v>
      </c>
      <c r="AU643" s="153">
        <f t="shared" si="638"/>
        <v>0</v>
      </c>
      <c r="AV643" s="153">
        <f t="shared" si="639"/>
        <v>0</v>
      </c>
    </row>
    <row r="644" spans="1:48" x14ac:dyDescent="0.2">
      <c r="A644" s="82">
        <v>640</v>
      </c>
      <c r="B644" s="82" t="s">
        <v>1410</v>
      </c>
      <c r="C644" s="83"/>
      <c r="D644" s="84" t="s">
        <v>112</v>
      </c>
      <c r="E644" s="85" t="s">
        <v>1113</v>
      </c>
      <c r="F644" s="86">
        <v>43517</v>
      </c>
      <c r="G644" s="86" t="s">
        <v>35</v>
      </c>
      <c r="H644" s="89"/>
      <c r="I644" s="89">
        <v>0.19</v>
      </c>
      <c r="J644" s="84"/>
      <c r="K644" s="84"/>
      <c r="L644" s="87">
        <v>96052</v>
      </c>
      <c r="M644" s="87"/>
      <c r="N644" s="87">
        <v>96052</v>
      </c>
      <c r="O644" s="84">
        <v>56699.627178082199</v>
      </c>
      <c r="P644" s="84">
        <v>18249.88</v>
      </c>
      <c r="Q644" s="84">
        <f t="shared" si="573"/>
        <v>74949.507178082204</v>
      </c>
      <c r="R644" s="84">
        <v>21102.492821917796</v>
      </c>
      <c r="S644" s="87">
        <f t="shared" si="574"/>
        <v>39352.372821917801</v>
      </c>
      <c r="T644" s="150">
        <v>5</v>
      </c>
      <c r="U644" s="69">
        <v>365</v>
      </c>
      <c r="V644" s="70"/>
      <c r="W644" s="71">
        <v>-112.33698630136986</v>
      </c>
      <c r="X644" s="76">
        <f t="shared" si="632"/>
        <v>43497</v>
      </c>
      <c r="AF644" s="132" t="s">
        <v>2920</v>
      </c>
      <c r="AG644" s="60">
        <f>MATCH(AF644,'Cat-4'!$A:$A,0)</f>
        <v>747</v>
      </c>
      <c r="AH644" s="60">
        <f>MATCH(X644,'Cat-4'!$1:$1,0)</f>
        <v>86</v>
      </c>
      <c r="AI644" s="60">
        <f>INDEX('Cat-4'!$1:$1048576,Working!AG644,Working!AH644)</f>
        <v>130.19999999999999</v>
      </c>
      <c r="AJ644" s="60">
        <f>MATCH($AJ$3,'Cat-4'!$1:$1,0)</f>
        <v>144</v>
      </c>
      <c r="AK644" s="60">
        <f>INDEX('Cat-4'!$1:$1048576,Working!AG644,Working!AJ644)</f>
        <v>130.19999999999999</v>
      </c>
      <c r="AL644" s="146">
        <f t="shared" si="633"/>
        <v>1</v>
      </c>
      <c r="AM644" s="152">
        <f t="shared" si="634"/>
        <v>1</v>
      </c>
      <c r="AN644" s="146">
        <f t="shared" si="584"/>
        <v>4.9833333333333334</v>
      </c>
      <c r="AO644" s="169">
        <f>INDEX('EL&amp;SV'!$C$4:$G$50,MATCH(AF644,'EL&amp;SV'!$G$4:$G$50,0),MATCH(IF(P644&gt;5000000,"A",IF(N644&gt;2000000,"B",IF(N644&gt;500000,"C","D"))),'EL&amp;SV'!$C$4:$G$4,0))</f>
        <v>8</v>
      </c>
      <c r="AP644" s="171">
        <f>INDEX('EL&amp;SV'!$G$4:$K$50,MATCH(AF644,'EL&amp;SV'!$G$4:$G$50,0),MATCH(IF(N644&gt;5000000,"A",IF(N644&gt;2000000,"B",IF(N644&gt;500000,"C","D"))),'EL&amp;SV'!$G$4:$K$4,0))</f>
        <v>1</v>
      </c>
      <c r="AQ644" s="153">
        <f t="shared" si="635"/>
        <v>96052</v>
      </c>
      <c r="AR644" s="153">
        <f t="shared" si="636"/>
        <v>59832.39166666667</v>
      </c>
      <c r="AS644" s="153">
        <f t="shared" si="637"/>
        <v>36219.60833333333</v>
      </c>
      <c r="AT644" s="60">
        <v>0.75</v>
      </c>
      <c r="AU644" s="153">
        <f t="shared" si="638"/>
        <v>27164.706249999996</v>
      </c>
      <c r="AV644" s="153">
        <f t="shared" si="639"/>
        <v>27164.706249999996</v>
      </c>
    </row>
    <row r="645" spans="1:48" x14ac:dyDescent="0.2">
      <c r="A645" s="82">
        <v>641</v>
      </c>
      <c r="B645" s="82" t="s">
        <v>1410</v>
      </c>
      <c r="C645" s="83"/>
      <c r="D645" s="84" t="s">
        <v>112</v>
      </c>
      <c r="E645" s="85" t="s">
        <v>578</v>
      </c>
      <c r="F645" s="86">
        <v>41000</v>
      </c>
      <c r="G645" s="86" t="s">
        <v>1350</v>
      </c>
      <c r="H645" s="89"/>
      <c r="I645" s="89">
        <v>0.60092986301369855</v>
      </c>
      <c r="J645" s="84"/>
      <c r="K645" s="84"/>
      <c r="L645" s="87">
        <v>96000</v>
      </c>
      <c r="M645" s="87"/>
      <c r="N645" s="87">
        <v>96000</v>
      </c>
      <c r="O645" s="84">
        <v>91200</v>
      </c>
      <c r="P645" s="84">
        <v>0</v>
      </c>
      <c r="Q645" s="84">
        <f t="shared" ref="Q645:Q708" si="640">O645+P645</f>
        <v>91200</v>
      </c>
      <c r="R645" s="84">
        <v>4800</v>
      </c>
      <c r="S645" s="87">
        <f t="shared" ref="S645:S708" si="641">L645-O645</f>
        <v>4800</v>
      </c>
      <c r="T645" s="150">
        <v>3</v>
      </c>
      <c r="U645" s="69">
        <v>365</v>
      </c>
      <c r="V645" s="70"/>
      <c r="W645" s="71">
        <v>1.9780821917808211</v>
      </c>
      <c r="X645" s="76">
        <f t="shared" si="632"/>
        <v>41000</v>
      </c>
      <c r="AF645" s="132" t="s">
        <v>2718</v>
      </c>
      <c r="AG645" s="60">
        <f>MATCH(AF645,'Cat-4'!$A:$A,0)</f>
        <v>645</v>
      </c>
      <c r="AH645" s="60">
        <f>MATCH(X645,'Cat-4'!$1:$1,0)</f>
        <v>4</v>
      </c>
      <c r="AI645" s="60">
        <f>INDEX('Cat-4'!$1:$1048576,Working!AG645,Working!AH645)</f>
        <v>100.5</v>
      </c>
      <c r="AJ645" s="60">
        <f>MATCH($AJ$3,'Cat-4'!$1:$1,0)</f>
        <v>144</v>
      </c>
      <c r="AK645" s="60">
        <f>INDEX('Cat-4'!$1:$1048576,Working!AG645,Working!AJ645)</f>
        <v>115.6</v>
      </c>
      <c r="AL645" s="146">
        <f t="shared" si="633"/>
        <v>1.1502487562189054</v>
      </c>
      <c r="AM645" s="152">
        <f t="shared" si="634"/>
        <v>1.1502487562189054</v>
      </c>
      <c r="AN645" s="146">
        <f t="shared" si="584"/>
        <v>11.872222222222222</v>
      </c>
      <c r="AO645" s="169">
        <f>INDEX('EL&amp;SV'!$C$4:$G$50,MATCH(AF645,'EL&amp;SV'!$G$4:$G$50,0),MATCH(IF(P645&gt;5000000,"A",IF(N645&gt;2000000,"B",IF(N645&gt;500000,"C","D"))),'EL&amp;SV'!$C$4:$G$4,0))</f>
        <v>5</v>
      </c>
      <c r="AP645" s="171">
        <f>INDEX('EL&amp;SV'!$G$4:$K$50,MATCH(AF645,'EL&amp;SV'!$G$4:$G$50,0),MATCH(IF(N645&gt;5000000,"A",IF(N645&gt;2000000,"B",IF(N645&gt;500000,"C","D"))),'EL&amp;SV'!$G$4:$K$4,0))</f>
        <v>1</v>
      </c>
      <c r="AQ645" s="153">
        <f t="shared" si="635"/>
        <v>110423.88059701493</v>
      </c>
      <c r="AR645" s="153">
        <f t="shared" si="636"/>
        <v>110423.88059701494</v>
      </c>
      <c r="AS645" s="153">
        <f t="shared" si="637"/>
        <v>0</v>
      </c>
      <c r="AT645" s="60">
        <v>0.75</v>
      </c>
      <c r="AU645" s="153">
        <f t="shared" si="638"/>
        <v>0</v>
      </c>
      <c r="AV645" s="153">
        <f t="shared" si="639"/>
        <v>0</v>
      </c>
    </row>
    <row r="646" spans="1:48" x14ac:dyDescent="0.2">
      <c r="A646" s="82">
        <v>642</v>
      </c>
      <c r="B646" s="82" t="s">
        <v>1410</v>
      </c>
      <c r="C646" s="83"/>
      <c r="D646" s="84" t="s">
        <v>112</v>
      </c>
      <c r="E646" s="85" t="s">
        <v>397</v>
      </c>
      <c r="F646" s="86">
        <v>41000</v>
      </c>
      <c r="G646" s="86" t="s">
        <v>1350</v>
      </c>
      <c r="H646" s="89"/>
      <c r="I646" s="89">
        <v>9.5322705479452055E-2</v>
      </c>
      <c r="J646" s="84"/>
      <c r="K646" s="84"/>
      <c r="L646" s="87">
        <v>95906.25</v>
      </c>
      <c r="M646" s="87"/>
      <c r="N646" s="87">
        <v>95906.25</v>
      </c>
      <c r="O646" s="84">
        <v>95906.250000000015</v>
      </c>
      <c r="P646" s="84">
        <v>0</v>
      </c>
      <c r="Q646" s="84">
        <f t="shared" si="640"/>
        <v>95906.250000000015</v>
      </c>
      <c r="R646" s="84">
        <v>0</v>
      </c>
      <c r="S646" s="87">
        <f t="shared" si="641"/>
        <v>0</v>
      </c>
      <c r="T646" s="150">
        <v>10</v>
      </c>
      <c r="U646" s="69">
        <v>365</v>
      </c>
      <c r="V646" s="70"/>
      <c r="W646" s="71">
        <v>-112.33698630136986</v>
      </c>
      <c r="X646" s="76">
        <f t="shared" si="632"/>
        <v>41000</v>
      </c>
      <c r="AF646" s="132" t="s">
        <v>3114</v>
      </c>
      <c r="AG646" s="60">
        <f>MATCH(AF646,'Cat-4'!$A:$A,0)</f>
        <v>844</v>
      </c>
      <c r="AH646" s="60">
        <f>MATCH(X646,'Cat-4'!$1:$1,0)</f>
        <v>4</v>
      </c>
      <c r="AI646" s="60">
        <f>INDEX('Cat-4'!$1:$1048576,Working!AG646,Working!AH646)</f>
        <v>103.9</v>
      </c>
      <c r="AJ646" s="60">
        <f>MATCH($AJ$3,'Cat-4'!$1:$1,0)</f>
        <v>144</v>
      </c>
      <c r="AK646" s="60">
        <f>INDEX('Cat-4'!$1:$1048576,Working!AG646,Working!AJ646)</f>
        <v>160.30000000000001</v>
      </c>
      <c r="AL646" s="146">
        <f t="shared" si="633"/>
        <v>1.5428296438883542</v>
      </c>
      <c r="AM646" s="152">
        <f t="shared" si="634"/>
        <v>1.5428296438883542</v>
      </c>
      <c r="AN646" s="146">
        <f t="shared" ref="AN646:AN709" si="642">YEARFRAC(F646,$AN$3)</f>
        <v>11.872222222222222</v>
      </c>
      <c r="AO646" s="169">
        <f>INDEX('EL&amp;SV'!$C$4:$G$50,MATCH(AF646,'EL&amp;SV'!$G$4:$G$50,0),MATCH(IF(P646&gt;5000000,"A",IF(N646&gt;2000000,"B",IF(N646&gt;500000,"C","D"))),'EL&amp;SV'!$C$4:$G$4,0))</f>
        <v>6</v>
      </c>
      <c r="AP646" s="171">
        <f>INDEX('EL&amp;SV'!$G$4:$K$50,MATCH(AF646,'EL&amp;SV'!$G$4:$G$50,0),MATCH(IF(N646&gt;5000000,"A",IF(N646&gt;2000000,"B",IF(N646&gt;500000,"C","D"))),'EL&amp;SV'!$G$4:$K$4,0))</f>
        <v>0.95</v>
      </c>
      <c r="AQ646" s="153">
        <f t="shared" si="635"/>
        <v>147967.00553416746</v>
      </c>
      <c r="AR646" s="153">
        <f t="shared" si="636"/>
        <v>140568.65525745909</v>
      </c>
      <c r="AS646" s="153">
        <f t="shared" si="637"/>
        <v>7398.3502767083701</v>
      </c>
      <c r="AT646" s="60">
        <v>0.75</v>
      </c>
      <c r="AU646" s="153">
        <f t="shared" si="638"/>
        <v>5548.7627075312776</v>
      </c>
      <c r="AV646" s="153">
        <f t="shared" si="639"/>
        <v>7398.3502767083792</v>
      </c>
    </row>
    <row r="647" spans="1:48" x14ac:dyDescent="0.2">
      <c r="A647" s="82">
        <v>643</v>
      </c>
      <c r="B647" s="82" t="s">
        <v>1410</v>
      </c>
      <c r="C647" s="83"/>
      <c r="D647" s="84" t="s">
        <v>112</v>
      </c>
      <c r="E647" s="85" t="s">
        <v>1106</v>
      </c>
      <c r="F647" s="86">
        <v>43455</v>
      </c>
      <c r="G647" s="86" t="s">
        <v>35</v>
      </c>
      <c r="H647" s="89"/>
      <c r="I647" s="89">
        <v>9.5000000000000001E-2</v>
      </c>
      <c r="J647" s="84"/>
      <c r="K647" s="84"/>
      <c r="L647" s="87">
        <v>95580</v>
      </c>
      <c r="M647" s="87"/>
      <c r="N647" s="87">
        <v>95580</v>
      </c>
      <c r="O647" s="84">
        <v>29752.875616438359</v>
      </c>
      <c r="P647" s="84">
        <v>9080.1</v>
      </c>
      <c r="Q647" s="84">
        <f t="shared" si="640"/>
        <v>38832.975616438358</v>
      </c>
      <c r="R647" s="84">
        <v>56747.024383561642</v>
      </c>
      <c r="S647" s="87">
        <f t="shared" si="641"/>
        <v>65827.124383561633</v>
      </c>
      <c r="T647" s="150">
        <v>10</v>
      </c>
      <c r="U647" s="69">
        <v>365</v>
      </c>
      <c r="V647" s="70"/>
      <c r="W647" s="71">
        <v>-112.33698630136986</v>
      </c>
      <c r="X647" s="76">
        <f t="shared" si="632"/>
        <v>43435</v>
      </c>
      <c r="AF647" s="132" t="s">
        <v>3114</v>
      </c>
      <c r="AG647" s="60">
        <f>MATCH(AF647,'Cat-4'!$A:$A,0)</f>
        <v>844</v>
      </c>
      <c r="AH647" s="60">
        <f>MATCH(X647,'Cat-4'!$1:$1,0)</f>
        <v>84</v>
      </c>
      <c r="AI647" s="60">
        <f>INDEX('Cat-4'!$1:$1048576,Working!AG647,Working!AH647)</f>
        <v>129.69999999999999</v>
      </c>
      <c r="AJ647" s="60">
        <f>MATCH($AJ$3,'Cat-4'!$1:$1,0)</f>
        <v>144</v>
      </c>
      <c r="AK647" s="60">
        <f>INDEX('Cat-4'!$1:$1048576,Working!AG647,Working!AJ647)</f>
        <v>160.30000000000001</v>
      </c>
      <c r="AL647" s="146">
        <f t="shared" si="633"/>
        <v>1.2359290670778722</v>
      </c>
      <c r="AM647" s="152">
        <f t="shared" si="634"/>
        <v>1.2359290670778722</v>
      </c>
      <c r="AN647" s="146">
        <f t="shared" si="642"/>
        <v>5.15</v>
      </c>
      <c r="AO647" s="169">
        <f>INDEX('EL&amp;SV'!$C$4:$G$50,MATCH(AF647,'EL&amp;SV'!$G$4:$G$50,0),MATCH(IF(P647&gt;5000000,"A",IF(N647&gt;2000000,"B",IF(N647&gt;500000,"C","D"))),'EL&amp;SV'!$C$4:$G$4,0))</f>
        <v>6</v>
      </c>
      <c r="AP647" s="171">
        <f>INDEX('EL&amp;SV'!$G$4:$K$50,MATCH(AF647,'EL&amp;SV'!$G$4:$G$50,0),MATCH(IF(N647&gt;5000000,"A",IF(N647&gt;2000000,"B",IF(N647&gt;500000,"C","D"))),'EL&amp;SV'!$G$4:$K$4,0))</f>
        <v>0.95</v>
      </c>
      <c r="AQ647" s="153">
        <f t="shared" si="635"/>
        <v>118130.10023130302</v>
      </c>
      <c r="AR647" s="153">
        <f t="shared" si="636"/>
        <v>96325.252563608345</v>
      </c>
      <c r="AS647" s="153">
        <f t="shared" si="637"/>
        <v>21804.847667694674</v>
      </c>
      <c r="AT647" s="60">
        <v>0.75</v>
      </c>
      <c r="AU647" s="153">
        <f t="shared" si="638"/>
        <v>16353.635750771005</v>
      </c>
      <c r="AV647" s="153">
        <f t="shared" si="639"/>
        <v>16353.635750771005</v>
      </c>
    </row>
    <row r="648" spans="1:48" x14ac:dyDescent="0.2">
      <c r="A648" s="82">
        <v>644</v>
      </c>
      <c r="B648" s="82" t="s">
        <v>1410</v>
      </c>
      <c r="C648" s="83"/>
      <c r="D648" s="84" t="s">
        <v>112</v>
      </c>
      <c r="E648" s="85" t="s">
        <v>1217</v>
      </c>
      <c r="F648" s="86">
        <v>44586</v>
      </c>
      <c r="G648" s="86" t="s">
        <v>38</v>
      </c>
      <c r="H648" s="89"/>
      <c r="I648" s="89">
        <v>9.5000000000000001E-2</v>
      </c>
      <c r="J648" s="84"/>
      <c r="K648" s="84"/>
      <c r="L648" s="87">
        <v>95088.97</v>
      </c>
      <c r="M648" s="87"/>
      <c r="N648" s="87">
        <v>95088.97</v>
      </c>
      <c r="O648" s="84">
        <v>1633.4461421917811</v>
      </c>
      <c r="P648" s="84">
        <v>9033.452150000001</v>
      </c>
      <c r="Q648" s="84">
        <f t="shared" si="640"/>
        <v>10666.898292191781</v>
      </c>
      <c r="R648" s="84">
        <v>84422.071707808223</v>
      </c>
      <c r="S648" s="87">
        <f t="shared" si="641"/>
        <v>93455.523857808221</v>
      </c>
      <c r="T648" s="150">
        <v>10</v>
      </c>
      <c r="U648" s="69">
        <v>365</v>
      </c>
      <c r="V648" s="70"/>
      <c r="W648" s="71">
        <v>-112.33698630136986</v>
      </c>
      <c r="X648" s="76">
        <f t="shared" si="632"/>
        <v>44562</v>
      </c>
      <c r="AF648" s="132" t="s">
        <v>3114</v>
      </c>
      <c r="AG648" s="60">
        <f>MATCH(AF648,'Cat-4'!$A:$A,0)</f>
        <v>844</v>
      </c>
      <c r="AH648" s="60">
        <f>MATCH(X648,'Cat-4'!$1:$1,0)</f>
        <v>121</v>
      </c>
      <c r="AI648" s="60">
        <f>INDEX('Cat-4'!$1:$1048576,Working!AG648,Working!AH648)</f>
        <v>153.30000000000001</v>
      </c>
      <c r="AJ648" s="60">
        <f>MATCH($AJ$3,'Cat-4'!$1:$1,0)</f>
        <v>144</v>
      </c>
      <c r="AK648" s="60">
        <f>INDEX('Cat-4'!$1:$1048576,Working!AG648,Working!AJ648)</f>
        <v>160.30000000000001</v>
      </c>
      <c r="AL648" s="146">
        <f t="shared" si="633"/>
        <v>1.0456621004566209</v>
      </c>
      <c r="AM648" s="152">
        <f t="shared" si="634"/>
        <v>1.0456621004566209</v>
      </c>
      <c r="AN648" s="146">
        <f t="shared" si="642"/>
        <v>2.0555555555555554</v>
      </c>
      <c r="AO648" s="169">
        <f>INDEX('EL&amp;SV'!$C$4:$G$50,MATCH(AF648,'EL&amp;SV'!$G$4:$G$50,0),MATCH(IF(P648&gt;5000000,"A",IF(N648&gt;2000000,"B",IF(N648&gt;500000,"C","D"))),'EL&amp;SV'!$C$4:$G$4,0))</f>
        <v>6</v>
      </c>
      <c r="AP648" s="171">
        <f>INDEX('EL&amp;SV'!$G$4:$K$50,MATCH(AF648,'EL&amp;SV'!$G$4:$G$50,0),MATCH(IF(N648&gt;5000000,"A",IF(N648&gt;2000000,"B",IF(N648&gt;500000,"C","D"))),'EL&amp;SV'!$G$4:$K$4,0))</f>
        <v>0.95</v>
      </c>
      <c r="AQ648" s="153">
        <f t="shared" si="635"/>
        <v>99430.932100456615</v>
      </c>
      <c r="AR648" s="153">
        <f t="shared" si="636"/>
        <v>32361.085771583792</v>
      </c>
      <c r="AS648" s="153">
        <f t="shared" si="637"/>
        <v>67069.846328872824</v>
      </c>
      <c r="AT648" s="60">
        <v>0.75</v>
      </c>
      <c r="AU648" s="153">
        <f t="shared" si="638"/>
        <v>50302.384746654614</v>
      </c>
      <c r="AV648" s="153">
        <f t="shared" si="639"/>
        <v>50302.384746654614</v>
      </c>
    </row>
    <row r="649" spans="1:48" x14ac:dyDescent="0.2">
      <c r="A649" s="82">
        <v>645</v>
      </c>
      <c r="B649" s="82" t="s">
        <v>1410</v>
      </c>
      <c r="C649" s="83"/>
      <c r="D649" s="84" t="s">
        <v>112</v>
      </c>
      <c r="E649" s="85" t="s">
        <v>442</v>
      </c>
      <c r="F649" s="86">
        <v>41000</v>
      </c>
      <c r="G649" s="86" t="s">
        <v>1350</v>
      </c>
      <c r="H649" s="89"/>
      <c r="I649" s="89">
        <v>0.11665393835616439</v>
      </c>
      <c r="J649" s="84"/>
      <c r="K649" s="84"/>
      <c r="L649" s="87">
        <v>94500</v>
      </c>
      <c r="M649" s="87"/>
      <c r="N649" s="87">
        <v>94500</v>
      </c>
      <c r="O649" s="84">
        <v>94500</v>
      </c>
      <c r="P649" s="84">
        <v>0</v>
      </c>
      <c r="Q649" s="84">
        <f t="shared" si="640"/>
        <v>94500</v>
      </c>
      <c r="R649" s="84">
        <v>0</v>
      </c>
      <c r="S649" s="87">
        <f t="shared" si="641"/>
        <v>0</v>
      </c>
      <c r="T649" s="150">
        <v>10</v>
      </c>
      <c r="U649" s="69">
        <v>365</v>
      </c>
      <c r="V649" s="70"/>
      <c r="W649" s="71">
        <v>-112.33698630136986</v>
      </c>
      <c r="X649" s="76">
        <f t="shared" si="632"/>
        <v>41000</v>
      </c>
      <c r="AF649" s="132" t="s">
        <v>3114</v>
      </c>
      <c r="AG649" s="60">
        <f>MATCH(AF649,'Cat-4'!$A:$A,0)</f>
        <v>844</v>
      </c>
      <c r="AH649" s="60">
        <f>MATCH(X649,'Cat-4'!$1:$1,0)</f>
        <v>4</v>
      </c>
      <c r="AI649" s="60">
        <f>INDEX('Cat-4'!$1:$1048576,Working!AG649,Working!AH649)</f>
        <v>103.9</v>
      </c>
      <c r="AJ649" s="60">
        <f>MATCH($AJ$3,'Cat-4'!$1:$1,0)</f>
        <v>144</v>
      </c>
      <c r="AK649" s="60">
        <f>INDEX('Cat-4'!$1:$1048576,Working!AG649,Working!AJ649)</f>
        <v>160.30000000000001</v>
      </c>
      <c r="AL649" s="146">
        <f t="shared" si="633"/>
        <v>1.5428296438883542</v>
      </c>
      <c r="AM649" s="152">
        <f t="shared" si="634"/>
        <v>1.5428296438883542</v>
      </c>
      <c r="AN649" s="146">
        <f t="shared" si="642"/>
        <v>11.872222222222222</v>
      </c>
      <c r="AO649" s="169">
        <f>INDEX('EL&amp;SV'!$C$4:$G$50,MATCH(AF649,'EL&amp;SV'!$G$4:$G$50,0),MATCH(IF(P649&gt;5000000,"A",IF(N649&gt;2000000,"B",IF(N649&gt;500000,"C","D"))),'EL&amp;SV'!$C$4:$G$4,0))</f>
        <v>6</v>
      </c>
      <c r="AP649" s="171">
        <f>INDEX('EL&amp;SV'!$G$4:$K$50,MATCH(AF649,'EL&amp;SV'!$G$4:$G$50,0),MATCH(IF(N649&gt;5000000,"A",IF(N649&gt;2000000,"B",IF(N649&gt;500000,"C","D"))),'EL&amp;SV'!$G$4:$K$4,0))</f>
        <v>0.95</v>
      </c>
      <c r="AQ649" s="153">
        <f t="shared" si="635"/>
        <v>145797.40134744949</v>
      </c>
      <c r="AR649" s="153">
        <f t="shared" si="636"/>
        <v>138507.531280077</v>
      </c>
      <c r="AS649" s="153">
        <f t="shared" si="637"/>
        <v>7289.8700673724816</v>
      </c>
      <c r="AT649" s="60">
        <v>0.75</v>
      </c>
      <c r="AU649" s="153">
        <f t="shared" si="638"/>
        <v>5467.4025505293612</v>
      </c>
      <c r="AV649" s="153">
        <f t="shared" si="639"/>
        <v>7289.8700673724807</v>
      </c>
    </row>
    <row r="650" spans="1:48" x14ac:dyDescent="0.2">
      <c r="A650" s="82">
        <v>646</v>
      </c>
      <c r="B650" s="82" t="s">
        <v>1410</v>
      </c>
      <c r="C650" s="83"/>
      <c r="D650" s="84" t="s">
        <v>112</v>
      </c>
      <c r="E650" s="85" t="s">
        <v>1028</v>
      </c>
      <c r="F650" s="86">
        <v>42283</v>
      </c>
      <c r="G650" s="86" t="s">
        <v>25</v>
      </c>
      <c r="H650" s="89"/>
      <c r="I650" s="89">
        <v>9.5000000000000001E-2</v>
      </c>
      <c r="J650" s="84"/>
      <c r="K650" s="84"/>
      <c r="L650" s="87">
        <v>93484</v>
      </c>
      <c r="M650" s="87"/>
      <c r="N650" s="87">
        <v>93484</v>
      </c>
      <c r="O650" s="84">
        <v>57616.878465753412</v>
      </c>
      <c r="P650" s="84">
        <v>8880.98</v>
      </c>
      <c r="Q650" s="84">
        <f t="shared" si="640"/>
        <v>66497.858465753408</v>
      </c>
      <c r="R650" s="84">
        <v>26986.141534246592</v>
      </c>
      <c r="S650" s="87">
        <f t="shared" si="641"/>
        <v>35867.121534246588</v>
      </c>
      <c r="T650" s="150">
        <v>10</v>
      </c>
      <c r="U650" s="69">
        <v>365</v>
      </c>
      <c r="V650" s="70"/>
      <c r="W650" s="71">
        <v>-112.33698630136986</v>
      </c>
      <c r="X650" s="76">
        <f t="shared" si="632"/>
        <v>42278</v>
      </c>
      <c r="AF650" s="132" t="s">
        <v>3114</v>
      </c>
      <c r="AG650" s="60">
        <f>MATCH(AF650,'Cat-4'!$A:$A,0)</f>
        <v>844</v>
      </c>
      <c r="AH650" s="60">
        <f>MATCH(X650,'Cat-4'!$1:$1,0)</f>
        <v>46</v>
      </c>
      <c r="AI650" s="60">
        <f>INDEX('Cat-4'!$1:$1048576,Working!AG650,Working!AH650)</f>
        <v>112.4</v>
      </c>
      <c r="AJ650" s="60">
        <f>MATCH($AJ$3,'Cat-4'!$1:$1,0)</f>
        <v>144</v>
      </c>
      <c r="AK650" s="60">
        <f>INDEX('Cat-4'!$1:$1048576,Working!AG650,Working!AJ650)</f>
        <v>160.30000000000001</v>
      </c>
      <c r="AL650" s="146">
        <f t="shared" si="633"/>
        <v>1.4261565836298933</v>
      </c>
      <c r="AM650" s="152">
        <f t="shared" si="634"/>
        <v>1.4261565836298933</v>
      </c>
      <c r="AN650" s="146">
        <f t="shared" si="642"/>
        <v>8.3583333333333325</v>
      </c>
      <c r="AO650" s="169">
        <f>INDEX('EL&amp;SV'!$C$4:$G$50,MATCH(AF650,'EL&amp;SV'!$G$4:$G$50,0),MATCH(IF(P650&gt;5000000,"A",IF(N650&gt;2000000,"B",IF(N650&gt;500000,"C","D"))),'EL&amp;SV'!$C$4:$G$4,0))</f>
        <v>6</v>
      </c>
      <c r="AP650" s="171">
        <f>INDEX('EL&amp;SV'!$G$4:$K$50,MATCH(AF650,'EL&amp;SV'!$G$4:$G$50,0),MATCH(IF(N650&gt;5000000,"A",IF(N650&gt;2000000,"B",IF(N650&gt;500000,"C","D"))),'EL&amp;SV'!$G$4:$K$4,0))</f>
        <v>0.95</v>
      </c>
      <c r="AQ650" s="153">
        <f t="shared" si="635"/>
        <v>133322.82206405693</v>
      </c>
      <c r="AR650" s="153">
        <f t="shared" si="636"/>
        <v>126656.68096085408</v>
      </c>
      <c r="AS650" s="153">
        <f t="shared" si="637"/>
        <v>6666.1411032028554</v>
      </c>
      <c r="AT650" s="60">
        <v>0.75</v>
      </c>
      <c r="AU650" s="153">
        <f t="shared" si="638"/>
        <v>4999.6058274021416</v>
      </c>
      <c r="AV650" s="153">
        <f t="shared" si="639"/>
        <v>6666.1411032028527</v>
      </c>
    </row>
    <row r="651" spans="1:48" hidden="1" x14ac:dyDescent="0.25">
      <c r="A651" s="82">
        <v>647</v>
      </c>
      <c r="B651" s="82" t="s">
        <v>1409</v>
      </c>
      <c r="C651" s="83"/>
      <c r="D651" s="84" t="s">
        <v>28</v>
      </c>
      <c r="E651" s="85" t="s">
        <v>130</v>
      </c>
      <c r="F651" s="86">
        <v>39935</v>
      </c>
      <c r="G651" s="86" t="s">
        <v>1353</v>
      </c>
      <c r="H651" s="89"/>
      <c r="I651" s="89">
        <v>0</v>
      </c>
      <c r="J651" s="84"/>
      <c r="K651" s="84"/>
      <c r="L651" s="87">
        <v>93277</v>
      </c>
      <c r="M651" s="87"/>
      <c r="N651" s="87">
        <v>93277</v>
      </c>
      <c r="O651" s="84">
        <v>0</v>
      </c>
      <c r="P651" s="84">
        <v>0</v>
      </c>
      <c r="Q651" s="84">
        <f t="shared" si="640"/>
        <v>0</v>
      </c>
      <c r="R651" s="84">
        <v>93277</v>
      </c>
      <c r="S651" s="87">
        <f t="shared" si="641"/>
        <v>93277</v>
      </c>
      <c r="T651" s="85" t="s">
        <v>1290</v>
      </c>
      <c r="U651" s="69">
        <v>365</v>
      </c>
      <c r="V651" s="70"/>
      <c r="W651" s="71">
        <v>-112.33698630136986</v>
      </c>
      <c r="X651" s="76">
        <f>DATE(YEAR(F651),MONTH(F651),1)</f>
        <v>39934</v>
      </c>
      <c r="AN651" s="146">
        <f t="shared" si="642"/>
        <v>14.786111111111111</v>
      </c>
      <c r="AP651" s="60"/>
      <c r="AQ651" s="60"/>
      <c r="AU651" s="60"/>
      <c r="AV651" s="60"/>
    </row>
    <row r="652" spans="1:48" x14ac:dyDescent="0.2">
      <c r="A652" s="82">
        <v>648</v>
      </c>
      <c r="B652" s="82" t="s">
        <v>1410</v>
      </c>
      <c r="C652" s="83"/>
      <c r="D652" s="84" t="s">
        <v>112</v>
      </c>
      <c r="E652" s="85" t="s">
        <v>1212</v>
      </c>
      <c r="F652" s="86">
        <v>43987</v>
      </c>
      <c r="G652" s="86" t="s">
        <v>37</v>
      </c>
      <c r="H652" s="89"/>
      <c r="I652" s="89">
        <v>0.19</v>
      </c>
      <c r="J652" s="84"/>
      <c r="K652" s="84"/>
      <c r="L652" s="87">
        <v>92512</v>
      </c>
      <c r="M652" s="87"/>
      <c r="N652" s="87">
        <v>92512</v>
      </c>
      <c r="O652" s="84">
        <v>32024.359452054792</v>
      </c>
      <c r="P652" s="84">
        <v>17577.28</v>
      </c>
      <c r="Q652" s="84">
        <f t="shared" si="640"/>
        <v>49601.639452054791</v>
      </c>
      <c r="R652" s="84">
        <v>42910.360547945209</v>
      </c>
      <c r="S652" s="87">
        <f t="shared" si="641"/>
        <v>60487.640547945208</v>
      </c>
      <c r="T652" s="150">
        <v>5</v>
      </c>
      <c r="U652" s="69">
        <v>365</v>
      </c>
      <c r="V652" s="70"/>
      <c r="W652" s="71">
        <v>-112.33698630136986</v>
      </c>
      <c r="X652" s="76">
        <f>DATE(YEAR(F652),MONTH(F652),1)</f>
        <v>43983</v>
      </c>
      <c r="AF652" s="132" t="s">
        <v>2920</v>
      </c>
      <c r="AG652" s="60">
        <f>MATCH(AF652,'Cat-4'!$A:$A,0)</f>
        <v>747</v>
      </c>
      <c r="AH652" s="60">
        <f>MATCH(X652,'Cat-4'!$1:$1,0)</f>
        <v>102</v>
      </c>
      <c r="AI652" s="60">
        <f>INDEX('Cat-4'!$1:$1048576,Working!AG652,Working!AH652)</f>
        <v>130.19999999999999</v>
      </c>
      <c r="AJ652" s="60">
        <f>MATCH($AJ$3,'Cat-4'!$1:$1,0)</f>
        <v>144</v>
      </c>
      <c r="AK652" s="60">
        <f>INDEX('Cat-4'!$1:$1048576,Working!AG652,Working!AJ652)</f>
        <v>130.19999999999999</v>
      </c>
      <c r="AL652" s="146">
        <f>AK652/AI652</f>
        <v>1</v>
      </c>
      <c r="AM652" s="152">
        <f>AL652</f>
        <v>1</v>
      </c>
      <c r="AN652" s="146">
        <f t="shared" si="642"/>
        <v>3.6944444444444446</v>
      </c>
      <c r="AO652" s="169">
        <f>INDEX('EL&amp;SV'!$C$4:$G$50,MATCH(AF652,'EL&amp;SV'!$G$4:$G$50,0),MATCH(IF(P652&gt;5000000,"A",IF(N652&gt;2000000,"B",IF(N652&gt;500000,"C","D"))),'EL&amp;SV'!$C$4:$G$4,0))</f>
        <v>8</v>
      </c>
      <c r="AP652" s="171">
        <f>INDEX('EL&amp;SV'!$G$4:$K$50,MATCH(AF652,'EL&amp;SV'!$G$4:$G$50,0),MATCH(IF(N652&gt;5000000,"A",IF(N652&gt;2000000,"B",IF(N652&gt;500000,"C","D"))),'EL&amp;SV'!$G$4:$K$4,0))</f>
        <v>1</v>
      </c>
      <c r="AQ652" s="153">
        <f>AM652*N652</f>
        <v>92512</v>
      </c>
      <c r="AR652" s="153">
        <f>AQ652*(AP652/AO652)*(IF(AN652&gt;AO652,AO652,AN652))</f>
        <v>42722.555555555555</v>
      </c>
      <c r="AS652" s="153">
        <f>AQ652-AR652</f>
        <v>49789.444444444445</v>
      </c>
      <c r="AT652" s="60">
        <v>0.75</v>
      </c>
      <c r="AU652" s="153">
        <f>AT652*AS652</f>
        <v>37342.083333333336</v>
      </c>
      <c r="AV652" s="153">
        <f>IF((AQ652*(1-AP652))&gt;AU652,(AQ652*(1-AP652)),AU652)</f>
        <v>37342.083333333336</v>
      </c>
    </row>
    <row r="653" spans="1:48" hidden="1" x14ac:dyDescent="0.25">
      <c r="A653" s="82">
        <v>649</v>
      </c>
      <c r="B653" s="82" t="s">
        <v>1409</v>
      </c>
      <c r="C653" s="83"/>
      <c r="D653" s="84" t="s">
        <v>28</v>
      </c>
      <c r="E653" s="85" t="s">
        <v>153</v>
      </c>
      <c r="F653" s="86">
        <v>40456</v>
      </c>
      <c r="G653" s="86" t="s">
        <v>1352</v>
      </c>
      <c r="H653" s="89"/>
      <c r="I653" s="89">
        <v>0</v>
      </c>
      <c r="J653" s="84"/>
      <c r="K653" s="84"/>
      <c r="L653" s="87">
        <v>92182</v>
      </c>
      <c r="M653" s="87"/>
      <c r="N653" s="87">
        <v>92182</v>
      </c>
      <c r="O653" s="84">
        <v>0</v>
      </c>
      <c r="P653" s="84">
        <v>0</v>
      </c>
      <c r="Q653" s="84">
        <f t="shared" si="640"/>
        <v>0</v>
      </c>
      <c r="R653" s="84">
        <v>92182</v>
      </c>
      <c r="S653" s="87">
        <f t="shared" si="641"/>
        <v>92182</v>
      </c>
      <c r="T653" s="85" t="s">
        <v>1290</v>
      </c>
      <c r="U653" s="69">
        <v>365</v>
      </c>
      <c r="V653" s="70"/>
      <c r="W653" s="71">
        <v>-112.33698630136986</v>
      </c>
      <c r="X653" s="76">
        <f>DATE(YEAR(F653),MONTH(F653),1)</f>
        <v>40452</v>
      </c>
      <c r="AN653" s="146">
        <f t="shared" si="642"/>
        <v>13.361111111111111</v>
      </c>
      <c r="AP653" s="60"/>
      <c r="AQ653" s="60"/>
      <c r="AU653" s="60"/>
      <c r="AV653" s="60"/>
    </row>
    <row r="654" spans="1:48" x14ac:dyDescent="0.2">
      <c r="A654" s="82">
        <v>650</v>
      </c>
      <c r="B654" s="82" t="s">
        <v>1410</v>
      </c>
      <c r="C654" s="83"/>
      <c r="D654" s="84" t="s">
        <v>112</v>
      </c>
      <c r="E654" s="85" t="s">
        <v>1206</v>
      </c>
      <c r="F654" s="86">
        <v>44258</v>
      </c>
      <c r="G654" s="86" t="s">
        <v>37</v>
      </c>
      <c r="H654" s="89"/>
      <c r="I654" s="89">
        <v>0.19</v>
      </c>
      <c r="J654" s="84"/>
      <c r="K654" s="84"/>
      <c r="L654" s="87">
        <v>91499.520000000004</v>
      </c>
      <c r="M654" s="87"/>
      <c r="N654" s="87">
        <v>91499.520000000004</v>
      </c>
      <c r="O654" s="84">
        <v>18766.175526575345</v>
      </c>
      <c r="P654" s="84">
        <v>17384.908800000001</v>
      </c>
      <c r="Q654" s="84">
        <f t="shared" si="640"/>
        <v>36151.08432657535</v>
      </c>
      <c r="R654" s="84">
        <v>55348.435673424654</v>
      </c>
      <c r="S654" s="87">
        <f t="shared" si="641"/>
        <v>72733.344473424659</v>
      </c>
      <c r="T654" s="150">
        <v>5</v>
      </c>
      <c r="U654" s="69">
        <v>365</v>
      </c>
      <c r="V654" s="70"/>
      <c r="W654" s="71">
        <v>-112.33698630136986</v>
      </c>
      <c r="X654" s="76">
        <f t="shared" ref="X654:X659" si="643">DATE(YEAR(F654),MONTH(F654),1)</f>
        <v>44256</v>
      </c>
      <c r="AF654" s="132" t="s">
        <v>2734</v>
      </c>
      <c r="AG654" s="60">
        <f>MATCH(AF654,'Cat-4'!$A:$A,0)</f>
        <v>653</v>
      </c>
      <c r="AH654" s="60">
        <f>MATCH(X654,'Cat-4'!$1:$1,0)</f>
        <v>111</v>
      </c>
      <c r="AI654" s="60">
        <f>INDEX('Cat-4'!$1:$1048576,Working!AG654,Working!AH654)</f>
        <v>119</v>
      </c>
      <c r="AJ654" s="60">
        <f>MATCH($AJ$3,'Cat-4'!$1:$1,0)</f>
        <v>144</v>
      </c>
      <c r="AK654" s="60">
        <f>INDEX('Cat-4'!$1:$1048576,Working!AG654,Working!AJ654)</f>
        <v>122.3</v>
      </c>
      <c r="AL654" s="146">
        <f t="shared" ref="AL654:AL659" si="644">AK654/AI654</f>
        <v>1.0277310924369747</v>
      </c>
      <c r="AM654" s="152">
        <f t="shared" ref="AM654:AM659" si="645">AL654</f>
        <v>1.0277310924369747</v>
      </c>
      <c r="AN654" s="146">
        <f t="shared" si="642"/>
        <v>2.95</v>
      </c>
      <c r="AO654" s="169">
        <f>INDEX('EL&amp;SV'!$C$4:$G$50,MATCH(AF654,'EL&amp;SV'!$G$4:$G$50,0),MATCH(IF(P654&gt;5000000,"A",IF(N654&gt;2000000,"B",IF(N654&gt;500000,"C","D"))),'EL&amp;SV'!$C$4:$G$4,0))</f>
        <v>8</v>
      </c>
      <c r="AP654" s="171">
        <f>INDEX('EL&amp;SV'!$G$4:$K$50,MATCH(AF654,'EL&amp;SV'!$G$4:$G$50,0),MATCH(IF(N654&gt;5000000,"A",IF(N654&gt;2000000,"B",IF(N654&gt;500000,"C","D"))),'EL&amp;SV'!$G$4:$K$4,0))</f>
        <v>0.9</v>
      </c>
      <c r="AQ654" s="153">
        <f t="shared" ref="AQ654:AQ659" si="646">AM654*N654</f>
        <v>94036.901647058825</v>
      </c>
      <c r="AR654" s="153">
        <f t="shared" ref="AR654:AR659" si="647">AQ654*(AP654/AO654)*(IF(AN654&gt;AO654,AO654,AN654))</f>
        <v>31208.496734117649</v>
      </c>
      <c r="AS654" s="153">
        <f t="shared" ref="AS654:AS659" si="648">AQ654-AR654</f>
        <v>62828.404912941172</v>
      </c>
      <c r="AT654" s="60">
        <v>0.75</v>
      </c>
      <c r="AU654" s="153">
        <f t="shared" ref="AU654:AU659" si="649">AT654*AS654</f>
        <v>47121.303684705883</v>
      </c>
      <c r="AV654" s="153">
        <f t="shared" ref="AV654:AV659" si="650">IF((AQ654*(1-AP654))&gt;AU654,(AQ654*(1-AP654)),AU654)</f>
        <v>47121.303684705883</v>
      </c>
    </row>
    <row r="655" spans="1:48" x14ac:dyDescent="0.2">
      <c r="A655" s="82">
        <v>651</v>
      </c>
      <c r="B655" s="82" t="s">
        <v>1410</v>
      </c>
      <c r="C655" s="83"/>
      <c r="D655" s="84" t="s">
        <v>112</v>
      </c>
      <c r="E655" s="85" t="s">
        <v>1269</v>
      </c>
      <c r="F655" s="86">
        <v>44432</v>
      </c>
      <c r="G655" s="86" t="s">
        <v>38</v>
      </c>
      <c r="H655" s="89"/>
      <c r="I655" s="89">
        <v>0.19</v>
      </c>
      <c r="J655" s="84"/>
      <c r="K655" s="84"/>
      <c r="L655" s="87">
        <v>91499.520000000004</v>
      </c>
      <c r="M655" s="87"/>
      <c r="N655" s="87">
        <v>91499.520000000004</v>
      </c>
      <c r="O655" s="84">
        <v>10478.575167123288</v>
      </c>
      <c r="P655" s="84">
        <v>17384.908800000001</v>
      </c>
      <c r="Q655" s="84">
        <f t="shared" si="640"/>
        <v>27863.483967123291</v>
      </c>
      <c r="R655" s="84">
        <v>63636.036032876713</v>
      </c>
      <c r="S655" s="87">
        <f t="shared" si="641"/>
        <v>81020.944832876718</v>
      </c>
      <c r="T655" s="150">
        <v>5</v>
      </c>
      <c r="U655" s="69">
        <v>365</v>
      </c>
      <c r="V655" s="70"/>
      <c r="W655" s="71">
        <v>-112.33698630136986</v>
      </c>
      <c r="X655" s="76">
        <f t="shared" si="643"/>
        <v>44409</v>
      </c>
      <c r="AF655" s="132" t="s">
        <v>2920</v>
      </c>
      <c r="AG655" s="60">
        <f>MATCH(AF655,'Cat-4'!$A:$A,0)</f>
        <v>747</v>
      </c>
      <c r="AH655" s="60">
        <f>MATCH(X655,'Cat-4'!$1:$1,0)</f>
        <v>116</v>
      </c>
      <c r="AI655" s="60">
        <f>INDEX('Cat-4'!$1:$1048576,Working!AG655,Working!AH655)</f>
        <v>130.19999999999999</v>
      </c>
      <c r="AJ655" s="60">
        <f>MATCH($AJ$3,'Cat-4'!$1:$1,0)</f>
        <v>144</v>
      </c>
      <c r="AK655" s="60">
        <f>INDEX('Cat-4'!$1:$1048576,Working!AG655,Working!AJ655)</f>
        <v>130.19999999999999</v>
      </c>
      <c r="AL655" s="146">
        <f t="shared" si="644"/>
        <v>1</v>
      </c>
      <c r="AM655" s="152">
        <f t="shared" si="645"/>
        <v>1</v>
      </c>
      <c r="AN655" s="146">
        <f t="shared" si="642"/>
        <v>2.4750000000000001</v>
      </c>
      <c r="AO655" s="169">
        <f>INDEX('EL&amp;SV'!$C$4:$G$50,MATCH(AF655,'EL&amp;SV'!$G$4:$G$50,0),MATCH(IF(P655&gt;5000000,"A",IF(N655&gt;2000000,"B",IF(N655&gt;500000,"C","D"))),'EL&amp;SV'!$C$4:$G$4,0))</f>
        <v>8</v>
      </c>
      <c r="AP655" s="171">
        <f>INDEX('EL&amp;SV'!$G$4:$K$50,MATCH(AF655,'EL&amp;SV'!$G$4:$G$50,0),MATCH(IF(N655&gt;5000000,"A",IF(N655&gt;2000000,"B",IF(N655&gt;500000,"C","D"))),'EL&amp;SV'!$G$4:$K$4,0))</f>
        <v>1</v>
      </c>
      <c r="AQ655" s="153">
        <f t="shared" si="646"/>
        <v>91499.520000000004</v>
      </c>
      <c r="AR655" s="153">
        <f t="shared" si="647"/>
        <v>28307.664000000001</v>
      </c>
      <c r="AS655" s="153">
        <f t="shared" si="648"/>
        <v>63191.856</v>
      </c>
      <c r="AT655" s="60">
        <v>0.75</v>
      </c>
      <c r="AU655" s="153">
        <f t="shared" si="649"/>
        <v>47393.892</v>
      </c>
      <c r="AV655" s="153">
        <f t="shared" si="650"/>
        <v>47393.892</v>
      </c>
    </row>
    <row r="656" spans="1:48" x14ac:dyDescent="0.2">
      <c r="A656" s="82">
        <v>652</v>
      </c>
      <c r="B656" s="82" t="s">
        <v>1410</v>
      </c>
      <c r="C656" s="83"/>
      <c r="D656" s="84" t="s">
        <v>113</v>
      </c>
      <c r="E656" s="85" t="s">
        <v>1217</v>
      </c>
      <c r="F656" s="86">
        <v>45016</v>
      </c>
      <c r="G656" s="86" t="s">
        <v>39</v>
      </c>
      <c r="H656" s="89"/>
      <c r="I656" s="89">
        <v>0.19</v>
      </c>
      <c r="J656" s="84"/>
      <c r="K656" s="84"/>
      <c r="L656" s="87">
        <v>0</v>
      </c>
      <c r="M656" s="87">
        <v>91392</v>
      </c>
      <c r="N656" s="87">
        <v>91392</v>
      </c>
      <c r="O656" s="84"/>
      <c r="P656" s="84">
        <v>47.573917808219178</v>
      </c>
      <c r="Q656" s="84">
        <f t="shared" si="640"/>
        <v>47.573917808219178</v>
      </c>
      <c r="R656" s="84">
        <v>91344.426082191785</v>
      </c>
      <c r="S656" s="87">
        <f t="shared" si="641"/>
        <v>0</v>
      </c>
      <c r="T656" s="150">
        <v>5</v>
      </c>
      <c r="U656" s="69">
        <v>365</v>
      </c>
      <c r="V656" s="70"/>
      <c r="W656" s="71">
        <v>-112.33698630136986</v>
      </c>
      <c r="X656" s="76">
        <f t="shared" si="643"/>
        <v>44986</v>
      </c>
      <c r="AF656" s="132" t="s">
        <v>2920</v>
      </c>
      <c r="AG656" s="60">
        <f>MATCH(AF656,'Cat-4'!$A:$A,0)</f>
        <v>747</v>
      </c>
      <c r="AH656" s="60">
        <f>MATCH(X656,'Cat-4'!$1:$1,0)</f>
        <v>135</v>
      </c>
      <c r="AI656" s="60">
        <f>INDEX('Cat-4'!$1:$1048576,Working!AG656,Working!AH656)</f>
        <v>130.19999999999999</v>
      </c>
      <c r="AJ656" s="60">
        <f>MATCH($AJ$3,'Cat-4'!$1:$1,0)</f>
        <v>144</v>
      </c>
      <c r="AK656" s="60">
        <f>INDEX('Cat-4'!$1:$1048576,Working!AG656,Working!AJ656)</f>
        <v>130.19999999999999</v>
      </c>
      <c r="AL656" s="146">
        <f t="shared" si="644"/>
        <v>1</v>
      </c>
      <c r="AM656" s="152">
        <f t="shared" si="645"/>
        <v>1</v>
      </c>
      <c r="AN656" s="146">
        <f t="shared" si="642"/>
        <v>0.875</v>
      </c>
      <c r="AO656" s="169">
        <f>INDEX('EL&amp;SV'!$C$4:$G$50,MATCH(AF656,'EL&amp;SV'!$G$4:$G$50,0),MATCH(IF(P656&gt;5000000,"A",IF(N656&gt;2000000,"B",IF(N656&gt;500000,"C","D"))),'EL&amp;SV'!$C$4:$G$4,0))</f>
        <v>8</v>
      </c>
      <c r="AP656" s="171">
        <f>INDEX('EL&amp;SV'!$G$4:$K$50,MATCH(AF656,'EL&amp;SV'!$G$4:$G$50,0),MATCH(IF(N656&gt;5000000,"A",IF(N656&gt;2000000,"B",IF(N656&gt;500000,"C","D"))),'EL&amp;SV'!$G$4:$K$4,0))</f>
        <v>1</v>
      </c>
      <c r="AQ656" s="153">
        <f t="shared" si="646"/>
        <v>91392</v>
      </c>
      <c r="AR656" s="153">
        <f t="shared" si="647"/>
        <v>9996</v>
      </c>
      <c r="AS656" s="153">
        <f t="shared" si="648"/>
        <v>81396</v>
      </c>
      <c r="AT656" s="60">
        <v>0.75</v>
      </c>
      <c r="AU656" s="153">
        <f t="shared" si="649"/>
        <v>61047</v>
      </c>
      <c r="AV656" s="153">
        <f t="shared" si="650"/>
        <v>61047</v>
      </c>
    </row>
    <row r="657" spans="1:48" x14ac:dyDescent="0.2">
      <c r="A657" s="82">
        <v>653</v>
      </c>
      <c r="B657" s="82" t="s">
        <v>1410</v>
      </c>
      <c r="C657" s="83"/>
      <c r="D657" s="84" t="s">
        <v>112</v>
      </c>
      <c r="E657" s="85"/>
      <c r="F657" s="86">
        <v>41772</v>
      </c>
      <c r="G657" s="86" t="s">
        <v>23</v>
      </c>
      <c r="H657" s="89"/>
      <c r="I657" s="89">
        <v>0.31666666666666665</v>
      </c>
      <c r="J657" s="84"/>
      <c r="K657" s="84"/>
      <c r="L657" s="87">
        <v>90825</v>
      </c>
      <c r="M657" s="87"/>
      <c r="N657" s="87">
        <v>90825</v>
      </c>
      <c r="O657" s="84">
        <v>86283.75</v>
      </c>
      <c r="P657" s="84">
        <v>0</v>
      </c>
      <c r="Q657" s="84">
        <f t="shared" si="640"/>
        <v>86283.75</v>
      </c>
      <c r="R657" s="84">
        <v>4541.25</v>
      </c>
      <c r="S657" s="87">
        <f t="shared" si="641"/>
        <v>4541.25</v>
      </c>
      <c r="T657" s="150">
        <v>3</v>
      </c>
      <c r="U657" s="69">
        <v>365</v>
      </c>
      <c r="V657" s="70"/>
      <c r="W657" s="71">
        <v>-112.33698630136986</v>
      </c>
      <c r="X657" s="76">
        <f t="shared" si="643"/>
        <v>41760</v>
      </c>
      <c r="AF657" s="132" t="s">
        <v>3114</v>
      </c>
      <c r="AG657" s="60">
        <f>MATCH(AF657,'Cat-4'!$A:$A,0)</f>
        <v>844</v>
      </c>
      <c r="AH657" s="60">
        <f>MATCH(X657,'Cat-4'!$1:$1,0)</f>
        <v>29</v>
      </c>
      <c r="AI657" s="60">
        <f>INDEX('Cat-4'!$1:$1048576,Working!AG657,Working!AH657)</f>
        <v>117.1</v>
      </c>
      <c r="AJ657" s="60">
        <f>MATCH($AJ$3,'Cat-4'!$1:$1,0)</f>
        <v>144</v>
      </c>
      <c r="AK657" s="60">
        <f>INDEX('Cat-4'!$1:$1048576,Working!AG657,Working!AJ657)</f>
        <v>160.30000000000001</v>
      </c>
      <c r="AL657" s="146">
        <f t="shared" si="644"/>
        <v>1.3689154568744664</v>
      </c>
      <c r="AM657" s="152">
        <f t="shared" si="645"/>
        <v>1.3689154568744664</v>
      </c>
      <c r="AN657" s="146">
        <f t="shared" si="642"/>
        <v>9.7555555555555564</v>
      </c>
      <c r="AO657" s="169">
        <f>INDEX('EL&amp;SV'!$C$4:$G$50,MATCH(AF657,'EL&amp;SV'!$G$4:$G$50,0),MATCH(IF(P657&gt;5000000,"A",IF(N657&gt;2000000,"B",IF(N657&gt;500000,"C","D"))),'EL&amp;SV'!$C$4:$G$4,0))</f>
        <v>6</v>
      </c>
      <c r="AP657" s="171">
        <f>INDEX('EL&amp;SV'!$G$4:$K$50,MATCH(AF657,'EL&amp;SV'!$G$4:$G$50,0),MATCH(IF(N657&gt;5000000,"A",IF(N657&gt;2000000,"B",IF(N657&gt;500000,"C","D"))),'EL&amp;SV'!$G$4:$K$4,0))</f>
        <v>0.95</v>
      </c>
      <c r="AQ657" s="153">
        <f t="shared" si="646"/>
        <v>124331.74637062341</v>
      </c>
      <c r="AR657" s="153">
        <f t="shared" si="647"/>
        <v>118115.15905209223</v>
      </c>
      <c r="AS657" s="153">
        <f t="shared" si="648"/>
        <v>6216.5873185311793</v>
      </c>
      <c r="AT657" s="60">
        <v>0.75</v>
      </c>
      <c r="AU657" s="153">
        <f t="shared" si="649"/>
        <v>4662.4404888983845</v>
      </c>
      <c r="AV657" s="153">
        <f t="shared" si="650"/>
        <v>6216.5873185311757</v>
      </c>
    </row>
    <row r="658" spans="1:48" x14ac:dyDescent="0.2">
      <c r="A658" s="82">
        <v>654</v>
      </c>
      <c r="B658" s="82" t="s">
        <v>1410</v>
      </c>
      <c r="C658" s="83"/>
      <c r="D658" s="84" t="s">
        <v>112</v>
      </c>
      <c r="E658" s="85" t="s">
        <v>1204</v>
      </c>
      <c r="F658" s="86">
        <v>44190</v>
      </c>
      <c r="G658" s="86" t="s">
        <v>37</v>
      </c>
      <c r="H658" s="89"/>
      <c r="I658" s="89">
        <v>0.19</v>
      </c>
      <c r="J658" s="84"/>
      <c r="K658" s="84"/>
      <c r="L658" s="87">
        <v>90506</v>
      </c>
      <c r="M658" s="87"/>
      <c r="N658" s="87">
        <v>90506</v>
      </c>
      <c r="O658" s="84">
        <v>21766.07309589041</v>
      </c>
      <c r="P658" s="84">
        <v>17196.14</v>
      </c>
      <c r="Q658" s="84">
        <f t="shared" si="640"/>
        <v>38962.213095890409</v>
      </c>
      <c r="R658" s="84">
        <v>51543.786904109591</v>
      </c>
      <c r="S658" s="87">
        <f t="shared" si="641"/>
        <v>68739.926904109598</v>
      </c>
      <c r="T658" s="150">
        <v>5</v>
      </c>
      <c r="U658" s="69">
        <v>365</v>
      </c>
      <c r="V658" s="70"/>
      <c r="W658" s="71">
        <v>-112.33698630136986</v>
      </c>
      <c r="X658" s="76">
        <f t="shared" si="643"/>
        <v>44166</v>
      </c>
      <c r="AF658" s="132" t="s">
        <v>2920</v>
      </c>
      <c r="AG658" s="60">
        <f>MATCH(AF658,'Cat-4'!$A:$A,0)</f>
        <v>747</v>
      </c>
      <c r="AH658" s="60">
        <f>MATCH(X658,'Cat-4'!$1:$1,0)</f>
        <v>108</v>
      </c>
      <c r="AI658" s="60">
        <f>INDEX('Cat-4'!$1:$1048576,Working!AG658,Working!AH658)</f>
        <v>130.19999999999999</v>
      </c>
      <c r="AJ658" s="60">
        <f>MATCH($AJ$3,'Cat-4'!$1:$1,0)</f>
        <v>144</v>
      </c>
      <c r="AK658" s="60">
        <f>INDEX('Cat-4'!$1:$1048576,Working!AG658,Working!AJ658)</f>
        <v>130.19999999999999</v>
      </c>
      <c r="AL658" s="146">
        <f t="shared" si="644"/>
        <v>1</v>
      </c>
      <c r="AM658" s="152">
        <f t="shared" si="645"/>
        <v>1</v>
      </c>
      <c r="AN658" s="146">
        <f t="shared" si="642"/>
        <v>3.1388888888888888</v>
      </c>
      <c r="AO658" s="169">
        <f>INDEX('EL&amp;SV'!$C$4:$G$50,MATCH(AF658,'EL&amp;SV'!$G$4:$G$50,0),MATCH(IF(P658&gt;5000000,"A",IF(N658&gt;2000000,"B",IF(N658&gt;500000,"C","D"))),'EL&amp;SV'!$C$4:$G$4,0))</f>
        <v>8</v>
      </c>
      <c r="AP658" s="171">
        <f>INDEX('EL&amp;SV'!$G$4:$K$50,MATCH(AF658,'EL&amp;SV'!$G$4:$G$50,0),MATCH(IF(N658&gt;5000000,"A",IF(N658&gt;2000000,"B",IF(N658&gt;500000,"C","D"))),'EL&amp;SV'!$G$4:$K$4,0))</f>
        <v>1</v>
      </c>
      <c r="AQ658" s="153">
        <f t="shared" si="646"/>
        <v>90506</v>
      </c>
      <c r="AR658" s="153">
        <f t="shared" si="647"/>
        <v>35511.034722222219</v>
      </c>
      <c r="AS658" s="153">
        <f t="shared" si="648"/>
        <v>54994.965277777781</v>
      </c>
      <c r="AT658" s="60">
        <v>0.75</v>
      </c>
      <c r="AU658" s="153">
        <f t="shared" si="649"/>
        <v>41246.223958333336</v>
      </c>
      <c r="AV658" s="153">
        <f t="shared" si="650"/>
        <v>41246.223958333336</v>
      </c>
    </row>
    <row r="659" spans="1:48" x14ac:dyDescent="0.2">
      <c r="A659" s="82">
        <v>655</v>
      </c>
      <c r="B659" s="82" t="s">
        <v>1410</v>
      </c>
      <c r="C659" s="83"/>
      <c r="D659" s="84" t="s">
        <v>112</v>
      </c>
      <c r="E659" s="85" t="s">
        <v>644</v>
      </c>
      <c r="F659" s="86">
        <v>41000</v>
      </c>
      <c r="G659" s="86" t="s">
        <v>1350</v>
      </c>
      <c r="H659" s="89"/>
      <c r="I659" s="89">
        <v>0.79570958904109579</v>
      </c>
      <c r="J659" s="84"/>
      <c r="K659" s="84"/>
      <c r="L659" s="87">
        <v>90367</v>
      </c>
      <c r="M659" s="87"/>
      <c r="N659" s="87">
        <v>90367</v>
      </c>
      <c r="O659" s="84">
        <v>90367</v>
      </c>
      <c r="P659" s="84">
        <v>0</v>
      </c>
      <c r="Q659" s="84">
        <f t="shared" si="640"/>
        <v>90367</v>
      </c>
      <c r="R659" s="84">
        <v>0</v>
      </c>
      <c r="S659" s="87">
        <f t="shared" si="641"/>
        <v>0</v>
      </c>
      <c r="T659" s="150">
        <v>3</v>
      </c>
      <c r="U659" s="69">
        <v>365</v>
      </c>
      <c r="V659" s="70"/>
      <c r="W659" s="71">
        <v>-112.33698630136986</v>
      </c>
      <c r="X659" s="76">
        <f t="shared" si="643"/>
        <v>41000</v>
      </c>
      <c r="AF659" s="132" t="s">
        <v>2920</v>
      </c>
      <c r="AG659" s="60">
        <f>MATCH(AF659,'Cat-4'!$A:$A,0)</f>
        <v>747</v>
      </c>
      <c r="AH659" s="60">
        <f>MATCH(X659,'Cat-4'!$1:$1,0)</f>
        <v>4</v>
      </c>
      <c r="AI659" s="60">
        <f>INDEX('Cat-4'!$1:$1048576,Working!AG659,Working!AH659)</f>
        <v>103.1</v>
      </c>
      <c r="AJ659" s="60">
        <f>MATCH($AJ$3,'Cat-4'!$1:$1,0)</f>
        <v>144</v>
      </c>
      <c r="AK659" s="60">
        <f>INDEX('Cat-4'!$1:$1048576,Working!AG659,Working!AJ659)</f>
        <v>130.19999999999999</v>
      </c>
      <c r="AL659" s="146">
        <f t="shared" si="644"/>
        <v>1.2628516003879728</v>
      </c>
      <c r="AM659" s="152">
        <f t="shared" si="645"/>
        <v>1.2628516003879728</v>
      </c>
      <c r="AN659" s="146">
        <f t="shared" si="642"/>
        <v>11.872222222222222</v>
      </c>
      <c r="AO659" s="169">
        <f>INDEX('EL&amp;SV'!$C$4:$G$50,MATCH(AF659,'EL&amp;SV'!$G$4:$G$50,0),MATCH(IF(P659&gt;5000000,"A",IF(N659&gt;2000000,"B",IF(N659&gt;500000,"C","D"))),'EL&amp;SV'!$C$4:$G$4,0))</f>
        <v>8</v>
      </c>
      <c r="AP659" s="171">
        <f>INDEX('EL&amp;SV'!$G$4:$K$50,MATCH(AF659,'EL&amp;SV'!$G$4:$G$50,0),MATCH(IF(N659&gt;5000000,"A",IF(N659&gt;2000000,"B",IF(N659&gt;500000,"C","D"))),'EL&amp;SV'!$G$4:$K$4,0))</f>
        <v>1</v>
      </c>
      <c r="AQ659" s="153">
        <f t="shared" si="646"/>
        <v>114120.11057225995</v>
      </c>
      <c r="AR659" s="153">
        <f t="shared" si="647"/>
        <v>114120.11057225995</v>
      </c>
      <c r="AS659" s="153">
        <f t="shared" si="648"/>
        <v>0</v>
      </c>
      <c r="AT659" s="60">
        <v>0.75</v>
      </c>
      <c r="AU659" s="153">
        <f t="shared" si="649"/>
        <v>0</v>
      </c>
      <c r="AV659" s="153">
        <f t="shared" si="650"/>
        <v>0</v>
      </c>
    </row>
    <row r="660" spans="1:48" hidden="1" x14ac:dyDescent="0.25">
      <c r="A660" s="82">
        <v>656</v>
      </c>
      <c r="B660" s="82" t="s">
        <v>1409</v>
      </c>
      <c r="C660" s="83"/>
      <c r="D660" s="84" t="s">
        <v>109</v>
      </c>
      <c r="E660" s="85" t="s">
        <v>122</v>
      </c>
      <c r="F660" s="86">
        <v>41365</v>
      </c>
      <c r="G660" s="86" t="s">
        <v>1349</v>
      </c>
      <c r="H660" s="89"/>
      <c r="I660" s="89">
        <v>1.1111111111111112E-2</v>
      </c>
      <c r="J660" s="84"/>
      <c r="K660" s="84"/>
      <c r="L660" s="87">
        <v>90035</v>
      </c>
      <c r="M660" s="87"/>
      <c r="N660" s="87">
        <v>90035</v>
      </c>
      <c r="O660" s="84">
        <v>9003.5</v>
      </c>
      <c r="P660" s="84">
        <v>1000.3888888888889</v>
      </c>
      <c r="Q660" s="84">
        <f t="shared" si="640"/>
        <v>10003.888888888889</v>
      </c>
      <c r="R660" s="84">
        <v>80031.111111111109</v>
      </c>
      <c r="S660" s="87">
        <f t="shared" si="641"/>
        <v>81031.5</v>
      </c>
      <c r="T660" s="85">
        <v>90</v>
      </c>
      <c r="U660" s="69">
        <v>365</v>
      </c>
      <c r="V660" s="70"/>
      <c r="W660" s="71">
        <v>-112.33698630136986</v>
      </c>
      <c r="X660" s="76">
        <f>DATE(YEAR(F660),MONTH(F660),1)</f>
        <v>41365</v>
      </c>
      <c r="AN660" s="146">
        <f t="shared" si="642"/>
        <v>10.872222222222222</v>
      </c>
      <c r="AP660" s="60"/>
      <c r="AQ660" s="60"/>
      <c r="AU660" s="60"/>
      <c r="AV660" s="60"/>
    </row>
    <row r="661" spans="1:48" x14ac:dyDescent="0.2">
      <c r="A661" s="82">
        <v>657</v>
      </c>
      <c r="B661" s="82" t="s">
        <v>1410</v>
      </c>
      <c r="C661" s="83"/>
      <c r="D661" s="84" t="s">
        <v>112</v>
      </c>
      <c r="E661" s="85" t="s">
        <v>779</v>
      </c>
      <c r="F661" s="86">
        <v>41403</v>
      </c>
      <c r="G661" s="86" t="s">
        <v>1349</v>
      </c>
      <c r="H661" s="89"/>
      <c r="I661" s="89">
        <v>6.4339063714063713E-2</v>
      </c>
      <c r="J661" s="84"/>
      <c r="K661" s="84"/>
      <c r="L661" s="87">
        <v>90000.01</v>
      </c>
      <c r="M661" s="87"/>
      <c r="N661" s="87">
        <v>90000.01</v>
      </c>
      <c r="O661" s="84">
        <v>50154.06295364823</v>
      </c>
      <c r="P661" s="84">
        <v>5790.5163776563713</v>
      </c>
      <c r="Q661" s="84">
        <f t="shared" si="640"/>
        <v>55944.579331304602</v>
      </c>
      <c r="R661" s="84">
        <v>34055.430668695393</v>
      </c>
      <c r="S661" s="87">
        <f t="shared" si="641"/>
        <v>39845.947046351765</v>
      </c>
      <c r="T661" s="150">
        <v>15</v>
      </c>
      <c r="U661" s="69">
        <v>365</v>
      </c>
      <c r="V661" s="70"/>
      <c r="W661" s="71">
        <v>-112.33698630136986</v>
      </c>
      <c r="X661" s="76">
        <f t="shared" ref="X661:X707" si="651">DATE(YEAR(F661),MONTH(F661),1)</f>
        <v>41395</v>
      </c>
      <c r="AF661" s="132" t="s">
        <v>2920</v>
      </c>
      <c r="AG661" s="60">
        <f>MATCH(AF661,'Cat-4'!$A:$A,0)</f>
        <v>747</v>
      </c>
      <c r="AH661" s="60">
        <f>MATCH(X661,'Cat-4'!$1:$1,0)</f>
        <v>17</v>
      </c>
      <c r="AI661" s="60">
        <f>INDEX('Cat-4'!$1:$1048576,Working!AG661,Working!AH661)</f>
        <v>103.1</v>
      </c>
      <c r="AJ661" s="60">
        <f>MATCH($AJ$3,'Cat-4'!$1:$1,0)</f>
        <v>144</v>
      </c>
      <c r="AK661" s="60">
        <f>INDEX('Cat-4'!$1:$1048576,Working!AG661,Working!AJ661)</f>
        <v>130.19999999999999</v>
      </c>
      <c r="AL661" s="146">
        <f t="shared" ref="AL661:AL683" si="652">AK661/AI661</f>
        <v>1.2628516003879728</v>
      </c>
      <c r="AM661" s="152">
        <f t="shared" ref="AM661:AM683" si="653">AL661</f>
        <v>1.2628516003879728</v>
      </c>
      <c r="AN661" s="146">
        <f t="shared" si="642"/>
        <v>10.766666666666667</v>
      </c>
      <c r="AO661" s="169">
        <f>INDEX('EL&amp;SV'!$C$4:$G$50,MATCH(AF661,'EL&amp;SV'!$G$4:$G$50,0),MATCH(IF(P661&gt;5000000,"A",IF(N661&gt;2000000,"B",IF(N661&gt;500000,"C","D"))),'EL&amp;SV'!$C$4:$G$4,0))</f>
        <v>8</v>
      </c>
      <c r="AP661" s="171">
        <f>INDEX('EL&amp;SV'!$G$4:$K$50,MATCH(AF661,'EL&amp;SV'!$G$4:$G$50,0),MATCH(IF(N661&gt;5000000,"A",IF(N661&gt;2000000,"B",IF(N661&gt;500000,"C","D"))),'EL&amp;SV'!$G$4:$K$4,0))</f>
        <v>1</v>
      </c>
      <c r="AQ661" s="153">
        <f t="shared" ref="AQ661:AQ707" si="654">AM661*N661</f>
        <v>113656.65666343355</v>
      </c>
      <c r="AR661" s="153">
        <f t="shared" ref="AR661:AR707" si="655">AQ661*(AP661/AO661)*(IF(AN661&gt;AO661,AO661,AN661))</f>
        <v>113656.65666343355</v>
      </c>
      <c r="AS661" s="153">
        <f t="shared" ref="AS661:AS707" si="656">AQ661-AR661</f>
        <v>0</v>
      </c>
      <c r="AT661" s="60">
        <v>0.75</v>
      </c>
      <c r="AU661" s="153">
        <f t="shared" ref="AU661:AU707" si="657">AT661*AS661</f>
        <v>0</v>
      </c>
      <c r="AV661" s="153">
        <f t="shared" ref="AV661:AV707" si="658">IF((AQ661*(1-AP661))&gt;AU661,(AQ661*(1-AP661)),AU661)</f>
        <v>0</v>
      </c>
    </row>
    <row r="662" spans="1:48" x14ac:dyDescent="0.2">
      <c r="A662" s="82">
        <v>658</v>
      </c>
      <c r="B662" s="82" t="s">
        <v>1410</v>
      </c>
      <c r="C662" s="83"/>
      <c r="D662" s="84" t="s">
        <v>112</v>
      </c>
      <c r="E662" s="85" t="s">
        <v>1190</v>
      </c>
      <c r="F662" s="86">
        <v>44095</v>
      </c>
      <c r="G662" s="86" t="s">
        <v>37</v>
      </c>
      <c r="H662" s="89"/>
      <c r="I662" s="89">
        <v>0.2</v>
      </c>
      <c r="J662" s="84"/>
      <c r="K662" s="84"/>
      <c r="L662" s="87">
        <v>89680</v>
      </c>
      <c r="M662" s="87"/>
      <c r="N662" s="87">
        <v>89680</v>
      </c>
      <c r="O662" s="84">
        <v>27370.827397260273</v>
      </c>
      <c r="P662" s="84">
        <v>17936</v>
      </c>
      <c r="Q662" s="84">
        <f t="shared" si="640"/>
        <v>45306.827397260276</v>
      </c>
      <c r="R662" s="84">
        <v>44373.172602739724</v>
      </c>
      <c r="S662" s="87">
        <f t="shared" si="641"/>
        <v>62309.172602739724</v>
      </c>
      <c r="T662" s="150">
        <v>5</v>
      </c>
      <c r="U662" s="69">
        <v>365</v>
      </c>
      <c r="V662" s="70"/>
      <c r="W662" s="71">
        <v>-112.33698630136986</v>
      </c>
      <c r="X662" s="76">
        <f t="shared" si="651"/>
        <v>44075</v>
      </c>
      <c r="AF662" s="132" t="s">
        <v>2722</v>
      </c>
      <c r="AG662" s="60">
        <f>MATCH(AF662,'Cat-4'!$A:$A,0)</f>
        <v>647</v>
      </c>
      <c r="AH662" s="60">
        <f>MATCH(X662,'Cat-4'!$1:$1,0)</f>
        <v>105</v>
      </c>
      <c r="AI662" s="60">
        <f>INDEX('Cat-4'!$1:$1048576,Working!AG662,Working!AH662)</f>
        <v>94.5</v>
      </c>
      <c r="AJ662" s="60">
        <f>MATCH($AJ$3,'Cat-4'!$1:$1,0)</f>
        <v>144</v>
      </c>
      <c r="AK662" s="60">
        <f>INDEX('Cat-4'!$1:$1048576,Working!AG662,Working!AJ662)</f>
        <v>94.2</v>
      </c>
      <c r="AL662" s="146">
        <f t="shared" si="652"/>
        <v>0.99682539682539684</v>
      </c>
      <c r="AM662" s="152">
        <f t="shared" si="653"/>
        <v>0.99682539682539684</v>
      </c>
      <c r="AN662" s="146">
        <f t="shared" si="642"/>
        <v>3.4</v>
      </c>
      <c r="AO662" s="169">
        <f>INDEX('EL&amp;SV'!$C$4:$G$50,MATCH(AF662,'EL&amp;SV'!$G$4:$G$50,0),MATCH(IF(P662&gt;5000000,"A",IF(N662&gt;2000000,"B",IF(N662&gt;500000,"C","D"))),'EL&amp;SV'!$C$4:$G$4,0))</f>
        <v>5</v>
      </c>
      <c r="AP662" s="171">
        <f>INDEX('EL&amp;SV'!$G$4:$K$50,MATCH(AF662,'EL&amp;SV'!$G$4:$G$50,0),MATCH(IF(N662&gt;5000000,"A",IF(N662&gt;2000000,"B",IF(N662&gt;500000,"C","D"))),'EL&amp;SV'!$G$4:$K$4,0))</f>
        <v>1</v>
      </c>
      <c r="AQ662" s="153">
        <f t="shared" si="654"/>
        <v>89395.301587301583</v>
      </c>
      <c r="AR662" s="153">
        <f t="shared" si="655"/>
        <v>60788.805079365076</v>
      </c>
      <c r="AS662" s="153">
        <f t="shared" si="656"/>
        <v>28606.496507936507</v>
      </c>
      <c r="AT662" s="60">
        <v>0.75</v>
      </c>
      <c r="AU662" s="153">
        <f t="shared" si="657"/>
        <v>21454.87238095238</v>
      </c>
      <c r="AV662" s="153">
        <f t="shared" si="658"/>
        <v>21454.87238095238</v>
      </c>
    </row>
    <row r="663" spans="1:48" x14ac:dyDescent="0.2">
      <c r="A663" s="82">
        <v>659</v>
      </c>
      <c r="B663" s="82" t="s">
        <v>1410</v>
      </c>
      <c r="C663" s="83"/>
      <c r="D663" s="84" t="s">
        <v>112</v>
      </c>
      <c r="E663" s="85" t="s">
        <v>573</v>
      </c>
      <c r="F663" s="86">
        <v>41000</v>
      </c>
      <c r="G663" s="86" t="s">
        <v>1350</v>
      </c>
      <c r="H663" s="89"/>
      <c r="I663" s="89">
        <v>0.57073041095890409</v>
      </c>
      <c r="J663" s="84"/>
      <c r="K663" s="84"/>
      <c r="L663" s="87">
        <v>89250</v>
      </c>
      <c r="M663" s="87"/>
      <c r="N663" s="87">
        <v>89250</v>
      </c>
      <c r="O663" s="84">
        <v>84787.5</v>
      </c>
      <c r="P663" s="84">
        <v>0</v>
      </c>
      <c r="Q663" s="84">
        <f t="shared" si="640"/>
        <v>84787.5</v>
      </c>
      <c r="R663" s="84">
        <v>4462.5</v>
      </c>
      <c r="S663" s="87">
        <f t="shared" si="641"/>
        <v>4462.5</v>
      </c>
      <c r="T663" s="150">
        <v>3</v>
      </c>
      <c r="U663" s="69">
        <v>365</v>
      </c>
      <c r="V663" s="70"/>
      <c r="W663" s="71">
        <v>-112.33698630136986</v>
      </c>
      <c r="X663" s="76">
        <f t="shared" si="651"/>
        <v>41000</v>
      </c>
      <c r="AF663" s="132" t="s">
        <v>2718</v>
      </c>
      <c r="AG663" s="60">
        <f>MATCH(AF663,'Cat-4'!$A:$A,0)</f>
        <v>645</v>
      </c>
      <c r="AH663" s="60">
        <f>MATCH(X663,'Cat-4'!$1:$1,0)</f>
        <v>4</v>
      </c>
      <c r="AI663" s="60">
        <f>INDEX('Cat-4'!$1:$1048576,Working!AG663,Working!AH663)</f>
        <v>100.5</v>
      </c>
      <c r="AJ663" s="60">
        <f>MATCH($AJ$3,'Cat-4'!$1:$1,0)</f>
        <v>144</v>
      </c>
      <c r="AK663" s="60">
        <f>INDEX('Cat-4'!$1:$1048576,Working!AG663,Working!AJ663)</f>
        <v>115.6</v>
      </c>
      <c r="AL663" s="146">
        <f t="shared" si="652"/>
        <v>1.1502487562189054</v>
      </c>
      <c r="AM663" s="152">
        <f t="shared" si="653"/>
        <v>1.1502487562189054</v>
      </c>
      <c r="AN663" s="146">
        <f t="shared" si="642"/>
        <v>11.872222222222222</v>
      </c>
      <c r="AO663" s="169">
        <f>INDEX('EL&amp;SV'!$C$4:$G$50,MATCH(AF663,'EL&amp;SV'!$G$4:$G$50,0),MATCH(IF(P663&gt;5000000,"A",IF(N663&gt;2000000,"B",IF(N663&gt;500000,"C","D"))),'EL&amp;SV'!$C$4:$G$4,0))</f>
        <v>5</v>
      </c>
      <c r="AP663" s="171">
        <f>INDEX('EL&amp;SV'!$G$4:$K$50,MATCH(AF663,'EL&amp;SV'!$G$4:$G$50,0),MATCH(IF(N663&gt;5000000,"A",IF(N663&gt;2000000,"B",IF(N663&gt;500000,"C","D"))),'EL&amp;SV'!$G$4:$K$4,0))</f>
        <v>1</v>
      </c>
      <c r="AQ663" s="153">
        <f t="shared" si="654"/>
        <v>102659.70149253731</v>
      </c>
      <c r="AR663" s="153">
        <f t="shared" si="655"/>
        <v>102659.70149253731</v>
      </c>
      <c r="AS663" s="153">
        <f t="shared" si="656"/>
        <v>0</v>
      </c>
      <c r="AT663" s="60">
        <v>0.75</v>
      </c>
      <c r="AU663" s="153">
        <f t="shared" si="657"/>
        <v>0</v>
      </c>
      <c r="AV663" s="153">
        <f t="shared" si="658"/>
        <v>0</v>
      </c>
    </row>
    <row r="664" spans="1:48" x14ac:dyDescent="0.2">
      <c r="A664" s="82">
        <v>660</v>
      </c>
      <c r="B664" s="82" t="s">
        <v>1410</v>
      </c>
      <c r="C664" s="83"/>
      <c r="D664" s="84" t="s">
        <v>112</v>
      </c>
      <c r="E664" s="85" t="s">
        <v>626</v>
      </c>
      <c r="F664" s="86">
        <v>42460</v>
      </c>
      <c r="G664" s="86" t="s">
        <v>25</v>
      </c>
      <c r="H664" s="89"/>
      <c r="I664" s="89">
        <v>0.31666666666666665</v>
      </c>
      <c r="J664" s="84"/>
      <c r="K664" s="84"/>
      <c r="L664" s="87">
        <v>89165</v>
      </c>
      <c r="M664" s="87"/>
      <c r="N664" s="87">
        <v>89165</v>
      </c>
      <c r="O664" s="84">
        <v>84784.107762557076</v>
      </c>
      <c r="P664" s="84">
        <v>0</v>
      </c>
      <c r="Q664" s="84">
        <f t="shared" si="640"/>
        <v>84784.107762557076</v>
      </c>
      <c r="R664" s="84">
        <v>4380.8922374429239</v>
      </c>
      <c r="S664" s="87">
        <f t="shared" si="641"/>
        <v>4380.8922374429239</v>
      </c>
      <c r="T664" s="150">
        <v>3</v>
      </c>
      <c r="U664" s="69">
        <v>365</v>
      </c>
      <c r="V664" s="70"/>
      <c r="W664" s="71">
        <v>-112.33698630136986</v>
      </c>
      <c r="X664" s="76">
        <f t="shared" si="651"/>
        <v>42430</v>
      </c>
      <c r="AF664" s="132" t="s">
        <v>2720</v>
      </c>
      <c r="AG664" s="60">
        <f>MATCH(AF664,'Cat-4'!$A:$A,0)</f>
        <v>646</v>
      </c>
      <c r="AH664" s="60">
        <f>MATCH(X664,'Cat-4'!$1:$1,0)</f>
        <v>51</v>
      </c>
      <c r="AI664" s="60">
        <f>INDEX('Cat-4'!$1:$1048576,Working!AG664,Working!AH664)</f>
        <v>140.4</v>
      </c>
      <c r="AJ664" s="60">
        <f>MATCH($AJ$3,'Cat-4'!$1:$1,0)</f>
        <v>144</v>
      </c>
      <c r="AK664" s="60">
        <f>INDEX('Cat-4'!$1:$1048576,Working!AG664,Working!AJ664)</f>
        <v>154.1</v>
      </c>
      <c r="AL664" s="146">
        <f t="shared" si="652"/>
        <v>1.0975783475783476</v>
      </c>
      <c r="AM664" s="152">
        <f t="shared" si="653"/>
        <v>1.0975783475783476</v>
      </c>
      <c r="AN664" s="146">
        <f t="shared" si="642"/>
        <v>7.875</v>
      </c>
      <c r="AO664" s="169">
        <f>INDEX('EL&amp;SV'!$C$4:$G$50,MATCH(AF664,'EL&amp;SV'!$G$4:$G$50,0),MATCH(IF(P664&gt;5000000,"A",IF(N664&gt;2000000,"B",IF(N664&gt;500000,"C","D"))),'EL&amp;SV'!$C$4:$G$4,0))</f>
        <v>5</v>
      </c>
      <c r="AP664" s="171">
        <f>INDEX('EL&amp;SV'!$G$4:$K$50,MATCH(AF664,'EL&amp;SV'!$G$4:$G$50,0),MATCH(IF(N664&gt;5000000,"A",IF(N664&gt;2000000,"B",IF(N664&gt;500000,"C","D"))),'EL&amp;SV'!$G$4:$K$4,0))</f>
        <v>1</v>
      </c>
      <c r="AQ664" s="153">
        <f t="shared" si="654"/>
        <v>97865.573361823364</v>
      </c>
      <c r="AR664" s="153">
        <f t="shared" si="655"/>
        <v>97865.573361823364</v>
      </c>
      <c r="AS664" s="153">
        <f t="shared" si="656"/>
        <v>0</v>
      </c>
      <c r="AT664" s="60">
        <v>0.75</v>
      </c>
      <c r="AU664" s="153">
        <f t="shared" si="657"/>
        <v>0</v>
      </c>
      <c r="AV664" s="153">
        <f t="shared" si="658"/>
        <v>0</v>
      </c>
    </row>
    <row r="665" spans="1:48" x14ac:dyDescent="0.2">
      <c r="A665" s="82">
        <v>661</v>
      </c>
      <c r="B665" s="82" t="s">
        <v>1410</v>
      </c>
      <c r="C665" s="83"/>
      <c r="D665" s="84" t="s">
        <v>112</v>
      </c>
      <c r="E665" s="85" t="s">
        <v>1060</v>
      </c>
      <c r="F665" s="86">
        <v>42140</v>
      </c>
      <c r="G665" s="86" t="s">
        <v>25</v>
      </c>
      <c r="H665" s="89"/>
      <c r="I665" s="89">
        <v>6.3333333333333325E-2</v>
      </c>
      <c r="J665" s="84"/>
      <c r="K665" s="84"/>
      <c r="L665" s="87">
        <v>89046</v>
      </c>
      <c r="M665" s="87"/>
      <c r="N665" s="87">
        <v>89046</v>
      </c>
      <c r="O665" s="84">
        <v>38797.220219178074</v>
      </c>
      <c r="P665" s="84">
        <v>5639.579999999999</v>
      </c>
      <c r="Q665" s="84">
        <f t="shared" si="640"/>
        <v>44436.800219178076</v>
      </c>
      <c r="R665" s="84">
        <v>44609.199780821924</v>
      </c>
      <c r="S665" s="87">
        <f t="shared" si="641"/>
        <v>50248.779780821926</v>
      </c>
      <c r="T665" s="150">
        <v>15</v>
      </c>
      <c r="U665" s="69">
        <v>365</v>
      </c>
      <c r="V665" s="70"/>
      <c r="W665" s="71">
        <v>-112.33698630136986</v>
      </c>
      <c r="X665" s="76">
        <f t="shared" si="651"/>
        <v>42125</v>
      </c>
      <c r="AF665" s="132" t="s">
        <v>2920</v>
      </c>
      <c r="AG665" s="60">
        <f>MATCH(AF665,'Cat-4'!$A:$A,0)</f>
        <v>747</v>
      </c>
      <c r="AH665" s="60">
        <f>MATCH(X665,'Cat-4'!$1:$1,0)</f>
        <v>41</v>
      </c>
      <c r="AI665" s="60">
        <f>INDEX('Cat-4'!$1:$1048576,Working!AG665,Working!AH665)</f>
        <v>131.5</v>
      </c>
      <c r="AJ665" s="60">
        <f>MATCH($AJ$3,'Cat-4'!$1:$1,0)</f>
        <v>144</v>
      </c>
      <c r="AK665" s="60">
        <f>INDEX('Cat-4'!$1:$1048576,Working!AG665,Working!AJ665)</f>
        <v>130.19999999999999</v>
      </c>
      <c r="AL665" s="146">
        <f t="shared" si="652"/>
        <v>0.99011406844106453</v>
      </c>
      <c r="AM665" s="152">
        <f t="shared" si="653"/>
        <v>0.99011406844106453</v>
      </c>
      <c r="AN665" s="146">
        <f t="shared" si="642"/>
        <v>8.7472222222222218</v>
      </c>
      <c r="AO665" s="169">
        <f>INDEX('EL&amp;SV'!$C$4:$G$50,MATCH(AF665,'EL&amp;SV'!$G$4:$G$50,0),MATCH(IF(P665&gt;5000000,"A",IF(N665&gt;2000000,"B",IF(N665&gt;500000,"C","D"))),'EL&amp;SV'!$C$4:$G$4,0))</f>
        <v>8</v>
      </c>
      <c r="AP665" s="171">
        <f>INDEX('EL&amp;SV'!$G$4:$K$50,MATCH(AF665,'EL&amp;SV'!$G$4:$G$50,0),MATCH(IF(N665&gt;5000000,"A",IF(N665&gt;2000000,"B",IF(N665&gt;500000,"C","D"))),'EL&amp;SV'!$G$4:$K$4,0))</f>
        <v>1</v>
      </c>
      <c r="AQ665" s="153">
        <f t="shared" si="654"/>
        <v>88165.697338403028</v>
      </c>
      <c r="AR665" s="153">
        <f t="shared" si="655"/>
        <v>88165.697338403028</v>
      </c>
      <c r="AS665" s="153">
        <f t="shared" si="656"/>
        <v>0</v>
      </c>
      <c r="AT665" s="60">
        <v>0.75</v>
      </c>
      <c r="AU665" s="153">
        <f t="shared" si="657"/>
        <v>0</v>
      </c>
      <c r="AV665" s="153">
        <f t="shared" si="658"/>
        <v>0</v>
      </c>
    </row>
    <row r="666" spans="1:48" x14ac:dyDescent="0.2">
      <c r="A666" s="82">
        <v>662</v>
      </c>
      <c r="B666" s="82" t="s">
        <v>1410</v>
      </c>
      <c r="C666" s="83"/>
      <c r="D666" s="84" t="s">
        <v>112</v>
      </c>
      <c r="E666" s="85" t="s">
        <v>1203</v>
      </c>
      <c r="F666" s="86">
        <v>44264</v>
      </c>
      <c r="G666" s="86" t="s">
        <v>37</v>
      </c>
      <c r="H666" s="89"/>
      <c r="I666" s="89">
        <v>0.19</v>
      </c>
      <c r="J666" s="84"/>
      <c r="K666" s="84"/>
      <c r="L666" s="87">
        <v>88795.6</v>
      </c>
      <c r="M666" s="87"/>
      <c r="N666" s="87">
        <v>88795.6</v>
      </c>
      <c r="O666" s="84">
        <v>17934.278443835618</v>
      </c>
      <c r="P666" s="84">
        <v>16871.164000000001</v>
      </c>
      <c r="Q666" s="84">
        <f t="shared" si="640"/>
        <v>34805.442443835622</v>
      </c>
      <c r="R666" s="84">
        <v>53990.157556164384</v>
      </c>
      <c r="S666" s="87">
        <f t="shared" si="641"/>
        <v>70861.321556164388</v>
      </c>
      <c r="T666" s="150">
        <v>5</v>
      </c>
      <c r="U666" s="69">
        <v>365</v>
      </c>
      <c r="V666" s="70"/>
      <c r="W666" s="71">
        <v>-112.33698630136986</v>
      </c>
      <c r="X666" s="76">
        <f t="shared" si="651"/>
        <v>44256</v>
      </c>
      <c r="AF666" s="132" t="s">
        <v>2920</v>
      </c>
      <c r="AG666" s="60">
        <f>MATCH(AF666,'Cat-4'!$A:$A,0)</f>
        <v>747</v>
      </c>
      <c r="AH666" s="60">
        <f>MATCH(X666,'Cat-4'!$1:$1,0)</f>
        <v>111</v>
      </c>
      <c r="AI666" s="60">
        <f>INDEX('Cat-4'!$1:$1048576,Working!AG666,Working!AH666)</f>
        <v>130.19999999999999</v>
      </c>
      <c r="AJ666" s="60">
        <f>MATCH($AJ$3,'Cat-4'!$1:$1,0)</f>
        <v>144</v>
      </c>
      <c r="AK666" s="60">
        <f>INDEX('Cat-4'!$1:$1048576,Working!AG666,Working!AJ666)</f>
        <v>130.19999999999999</v>
      </c>
      <c r="AL666" s="146">
        <f t="shared" si="652"/>
        <v>1</v>
      </c>
      <c r="AM666" s="152">
        <f t="shared" si="653"/>
        <v>1</v>
      </c>
      <c r="AN666" s="146">
        <f t="shared" si="642"/>
        <v>2.9333333333333331</v>
      </c>
      <c r="AO666" s="169">
        <f>INDEX('EL&amp;SV'!$C$4:$G$50,MATCH(AF666,'EL&amp;SV'!$G$4:$G$50,0),MATCH(IF(P666&gt;5000000,"A",IF(N666&gt;2000000,"B",IF(N666&gt;500000,"C","D"))),'EL&amp;SV'!$C$4:$G$4,0))</f>
        <v>8</v>
      </c>
      <c r="AP666" s="171">
        <f>INDEX('EL&amp;SV'!$G$4:$K$50,MATCH(AF666,'EL&amp;SV'!$G$4:$G$50,0),MATCH(IF(N666&gt;5000000,"A",IF(N666&gt;2000000,"B",IF(N666&gt;500000,"C","D"))),'EL&amp;SV'!$G$4:$K$4,0))</f>
        <v>1</v>
      </c>
      <c r="AQ666" s="153">
        <f t="shared" si="654"/>
        <v>88795.6</v>
      </c>
      <c r="AR666" s="153">
        <f t="shared" si="655"/>
        <v>32558.386666666665</v>
      </c>
      <c r="AS666" s="153">
        <f t="shared" si="656"/>
        <v>56237.21333333334</v>
      </c>
      <c r="AT666" s="60">
        <v>0.75</v>
      </c>
      <c r="AU666" s="153">
        <f t="shared" si="657"/>
        <v>42177.91</v>
      </c>
      <c r="AV666" s="153">
        <f t="shared" si="658"/>
        <v>42177.91</v>
      </c>
    </row>
    <row r="667" spans="1:48" x14ac:dyDescent="0.2">
      <c r="A667" s="82">
        <v>663</v>
      </c>
      <c r="B667" s="82" t="s">
        <v>1410</v>
      </c>
      <c r="C667" s="83"/>
      <c r="D667" s="84" t="s">
        <v>112</v>
      </c>
      <c r="E667" s="85" t="s">
        <v>378</v>
      </c>
      <c r="F667" s="86">
        <v>41000</v>
      </c>
      <c r="G667" s="86" t="s">
        <v>1350</v>
      </c>
      <c r="H667" s="89"/>
      <c r="I667" s="89">
        <v>0.10256318493150685</v>
      </c>
      <c r="J667" s="84"/>
      <c r="K667" s="84"/>
      <c r="L667" s="87">
        <v>88530</v>
      </c>
      <c r="M667" s="87"/>
      <c r="N667" s="87">
        <v>88530</v>
      </c>
      <c r="O667" s="84">
        <v>88530</v>
      </c>
      <c r="P667" s="84">
        <v>0</v>
      </c>
      <c r="Q667" s="84">
        <f t="shared" si="640"/>
        <v>88530</v>
      </c>
      <c r="R667" s="84">
        <v>0</v>
      </c>
      <c r="S667" s="87">
        <f t="shared" si="641"/>
        <v>0</v>
      </c>
      <c r="T667" s="150">
        <v>10</v>
      </c>
      <c r="U667" s="69">
        <v>365</v>
      </c>
      <c r="V667" s="70"/>
      <c r="W667" s="71">
        <v>-112.33698630136986</v>
      </c>
      <c r="X667" s="76">
        <f t="shared" si="651"/>
        <v>41000</v>
      </c>
      <c r="AF667" s="132" t="s">
        <v>2920</v>
      </c>
      <c r="AG667" s="60">
        <f>MATCH(AF667,'Cat-4'!$A:$A,0)</f>
        <v>747</v>
      </c>
      <c r="AH667" s="60">
        <f>MATCH(X667,'Cat-4'!$1:$1,0)</f>
        <v>4</v>
      </c>
      <c r="AI667" s="60">
        <f>INDEX('Cat-4'!$1:$1048576,Working!AG667,Working!AH667)</f>
        <v>103.1</v>
      </c>
      <c r="AJ667" s="60">
        <f>MATCH($AJ$3,'Cat-4'!$1:$1,0)</f>
        <v>144</v>
      </c>
      <c r="AK667" s="60">
        <f>INDEX('Cat-4'!$1:$1048576,Working!AG667,Working!AJ667)</f>
        <v>130.19999999999999</v>
      </c>
      <c r="AL667" s="146">
        <f t="shared" si="652"/>
        <v>1.2628516003879728</v>
      </c>
      <c r="AM667" s="152">
        <f t="shared" si="653"/>
        <v>1.2628516003879728</v>
      </c>
      <c r="AN667" s="146">
        <f t="shared" si="642"/>
        <v>11.872222222222222</v>
      </c>
      <c r="AO667" s="169">
        <f>INDEX('EL&amp;SV'!$C$4:$G$50,MATCH(AF667,'EL&amp;SV'!$G$4:$G$50,0),MATCH(IF(P667&gt;5000000,"A",IF(N667&gt;2000000,"B",IF(N667&gt;500000,"C","D"))),'EL&amp;SV'!$C$4:$G$4,0))</f>
        <v>8</v>
      </c>
      <c r="AP667" s="171">
        <f>INDEX('EL&amp;SV'!$G$4:$K$50,MATCH(AF667,'EL&amp;SV'!$G$4:$G$50,0),MATCH(IF(N667&gt;5000000,"A",IF(N667&gt;2000000,"B",IF(N667&gt;500000,"C","D"))),'EL&amp;SV'!$G$4:$K$4,0))</f>
        <v>1</v>
      </c>
      <c r="AQ667" s="153">
        <f t="shared" si="654"/>
        <v>111800.25218234723</v>
      </c>
      <c r="AR667" s="153">
        <f t="shared" si="655"/>
        <v>111800.25218234723</v>
      </c>
      <c r="AS667" s="153">
        <f t="shared" si="656"/>
        <v>0</v>
      </c>
      <c r="AT667" s="60">
        <v>0.75</v>
      </c>
      <c r="AU667" s="153">
        <f t="shared" si="657"/>
        <v>0</v>
      </c>
      <c r="AV667" s="153">
        <f t="shared" si="658"/>
        <v>0</v>
      </c>
    </row>
    <row r="668" spans="1:48" x14ac:dyDescent="0.2">
      <c r="A668" s="82">
        <v>664</v>
      </c>
      <c r="B668" s="82" t="s">
        <v>1410</v>
      </c>
      <c r="C668" s="83"/>
      <c r="D668" s="84" t="s">
        <v>113</v>
      </c>
      <c r="E668" s="85" t="s">
        <v>1217</v>
      </c>
      <c r="F668" s="86">
        <v>44826</v>
      </c>
      <c r="G668" s="86" t="s">
        <v>39</v>
      </c>
      <c r="H668" s="89"/>
      <c r="I668" s="89">
        <v>0.19</v>
      </c>
      <c r="J668" s="84"/>
      <c r="K668" s="84"/>
      <c r="L668" s="87">
        <v>0</v>
      </c>
      <c r="M668" s="87">
        <v>88488.2</v>
      </c>
      <c r="N668" s="87">
        <v>88488.2</v>
      </c>
      <c r="O668" s="84"/>
      <c r="P668" s="84">
        <v>8797.9089808219178</v>
      </c>
      <c r="Q668" s="84">
        <f t="shared" si="640"/>
        <v>8797.9089808219178</v>
      </c>
      <c r="R668" s="84">
        <v>79690.291019178083</v>
      </c>
      <c r="S668" s="87">
        <f t="shared" si="641"/>
        <v>0</v>
      </c>
      <c r="T668" s="150">
        <v>5</v>
      </c>
      <c r="U668" s="69">
        <v>365</v>
      </c>
      <c r="V668" s="70"/>
      <c r="W668" s="71">
        <v>-6.1643835616438363</v>
      </c>
      <c r="X668" s="76">
        <f t="shared" si="651"/>
        <v>44805</v>
      </c>
      <c r="AF668" s="132" t="s">
        <v>2920</v>
      </c>
      <c r="AG668" s="60">
        <f>MATCH(AF668,'Cat-4'!$A:$A,0)</f>
        <v>747</v>
      </c>
      <c r="AH668" s="60">
        <f>MATCH(X668,'Cat-4'!$1:$1,0)</f>
        <v>129</v>
      </c>
      <c r="AI668" s="60">
        <f>INDEX('Cat-4'!$1:$1048576,Working!AG668,Working!AH668)</f>
        <v>130.19999999999999</v>
      </c>
      <c r="AJ668" s="60">
        <f>MATCH($AJ$3,'Cat-4'!$1:$1,0)</f>
        <v>144</v>
      </c>
      <c r="AK668" s="60">
        <f>INDEX('Cat-4'!$1:$1048576,Working!AG668,Working!AJ668)</f>
        <v>130.19999999999999</v>
      </c>
      <c r="AL668" s="146">
        <f t="shared" si="652"/>
        <v>1</v>
      </c>
      <c r="AM668" s="152">
        <f t="shared" si="653"/>
        <v>1</v>
      </c>
      <c r="AN668" s="146">
        <f t="shared" si="642"/>
        <v>1.3972222222222221</v>
      </c>
      <c r="AO668" s="169">
        <f>INDEX('EL&amp;SV'!$C$4:$G$50,MATCH(AF668,'EL&amp;SV'!$G$4:$G$50,0),MATCH(IF(P668&gt;5000000,"A",IF(N668&gt;2000000,"B",IF(N668&gt;500000,"C","D"))),'EL&amp;SV'!$C$4:$G$4,0))</f>
        <v>8</v>
      </c>
      <c r="AP668" s="171">
        <f>INDEX('EL&amp;SV'!$G$4:$K$50,MATCH(AF668,'EL&amp;SV'!$G$4:$G$50,0),MATCH(IF(N668&gt;5000000,"A",IF(N668&gt;2000000,"B",IF(N668&gt;500000,"C","D"))),'EL&amp;SV'!$G$4:$K$4,0))</f>
        <v>1</v>
      </c>
      <c r="AQ668" s="153">
        <f t="shared" si="654"/>
        <v>88488.2</v>
      </c>
      <c r="AR668" s="153">
        <f t="shared" si="655"/>
        <v>15454.709930555555</v>
      </c>
      <c r="AS668" s="153">
        <f t="shared" si="656"/>
        <v>73033.490069444437</v>
      </c>
      <c r="AT668" s="60">
        <v>0.75</v>
      </c>
      <c r="AU668" s="153">
        <f t="shared" si="657"/>
        <v>54775.117552083328</v>
      </c>
      <c r="AV668" s="153">
        <f t="shared" si="658"/>
        <v>54775.117552083328</v>
      </c>
    </row>
    <row r="669" spans="1:48" x14ac:dyDescent="0.2">
      <c r="A669" s="82">
        <v>665</v>
      </c>
      <c r="B669" s="82" t="s">
        <v>1410</v>
      </c>
      <c r="C669" s="83"/>
      <c r="D669" s="84" t="s">
        <v>114</v>
      </c>
      <c r="E669" s="85" t="s">
        <v>1306</v>
      </c>
      <c r="F669" s="86">
        <v>45016</v>
      </c>
      <c r="G669" s="86" t="s">
        <v>39</v>
      </c>
      <c r="H669" s="89"/>
      <c r="I669" s="89">
        <v>0.11874999999999999</v>
      </c>
      <c r="J669" s="84"/>
      <c r="K669" s="84"/>
      <c r="L669" s="87">
        <v>0</v>
      </c>
      <c r="M669" s="87">
        <v>88185.94</v>
      </c>
      <c r="N669" s="87">
        <v>88185.94</v>
      </c>
      <c r="O669" s="84"/>
      <c r="P669" s="84">
        <v>28.690631164383561</v>
      </c>
      <c r="Q669" s="84">
        <f t="shared" si="640"/>
        <v>28.690631164383561</v>
      </c>
      <c r="R669" s="84">
        <v>88157.249368835619</v>
      </c>
      <c r="S669" s="87">
        <f t="shared" si="641"/>
        <v>0</v>
      </c>
      <c r="T669" s="150">
        <v>8</v>
      </c>
      <c r="U669" s="69">
        <v>365</v>
      </c>
      <c r="V669" s="70"/>
      <c r="W669" s="71">
        <v>-4.0821917808219172</v>
      </c>
      <c r="X669" s="76">
        <f t="shared" si="651"/>
        <v>44986</v>
      </c>
      <c r="AF669" s="132" t="s">
        <v>3098</v>
      </c>
      <c r="AG669" s="60">
        <f>MATCH(AF669,'Cat-4'!$A:$A,0)</f>
        <v>836</v>
      </c>
      <c r="AH669" s="60">
        <f>MATCH(X669,'Cat-4'!$1:$1,0)</f>
        <v>135</v>
      </c>
      <c r="AI669" s="60">
        <f>INDEX('Cat-4'!$1:$1048576,Working!AG669,Working!AH669)</f>
        <v>144.69999999999999</v>
      </c>
      <c r="AJ669" s="60">
        <f>MATCH($AJ$3,'Cat-4'!$1:$1,0)</f>
        <v>144</v>
      </c>
      <c r="AK669" s="60">
        <f>INDEX('Cat-4'!$1:$1048576,Working!AG669,Working!AJ669)</f>
        <v>147.4</v>
      </c>
      <c r="AL669" s="146">
        <f t="shared" si="652"/>
        <v>1.0186592950932967</v>
      </c>
      <c r="AM669" s="152">
        <f t="shared" si="653"/>
        <v>1.0186592950932967</v>
      </c>
      <c r="AN669" s="146">
        <f t="shared" si="642"/>
        <v>0.875</v>
      </c>
      <c r="AO669" s="169">
        <f>INDEX('EL&amp;SV'!$C$4:$G$50,MATCH(AF669,'EL&amp;SV'!$G$4:$G$50,0),MATCH(IF(P669&gt;5000000,"A",IF(N669&gt;2000000,"B",IF(N669&gt;500000,"C","D"))),'EL&amp;SV'!$C$4:$G$4,0))</f>
        <v>8</v>
      </c>
      <c r="AP669" s="171">
        <f>INDEX('EL&amp;SV'!$G$4:$K$50,MATCH(AF669,'EL&amp;SV'!$G$4:$G$50,0),MATCH(IF(N669&gt;5000000,"A",IF(N669&gt;2000000,"B",IF(N669&gt;500000,"C","D"))),'EL&amp;SV'!$G$4:$K$4,0))</f>
        <v>0.95</v>
      </c>
      <c r="AQ669" s="153">
        <f t="shared" si="654"/>
        <v>89831.42747753975</v>
      </c>
      <c r="AR669" s="153">
        <f t="shared" si="655"/>
        <v>9334.0467613381152</v>
      </c>
      <c r="AS669" s="153">
        <f t="shared" si="656"/>
        <v>80497.380716201631</v>
      </c>
      <c r="AT669" s="60">
        <v>0.75</v>
      </c>
      <c r="AU669" s="153">
        <f t="shared" si="657"/>
        <v>60373.035537151227</v>
      </c>
      <c r="AV669" s="153">
        <f t="shared" si="658"/>
        <v>60373.035537151227</v>
      </c>
    </row>
    <row r="670" spans="1:48" x14ac:dyDescent="0.2">
      <c r="A670" s="82">
        <v>666</v>
      </c>
      <c r="B670" s="82" t="s">
        <v>1410</v>
      </c>
      <c r="C670" s="83"/>
      <c r="D670" s="84" t="s">
        <v>114</v>
      </c>
      <c r="E670" s="85" t="s">
        <v>1306</v>
      </c>
      <c r="F670" s="86">
        <v>45016</v>
      </c>
      <c r="G670" s="86" t="s">
        <v>39</v>
      </c>
      <c r="H670" s="89"/>
      <c r="I670" s="89">
        <v>0.11874999999999999</v>
      </c>
      <c r="J670" s="84"/>
      <c r="K670" s="84"/>
      <c r="L670" s="87">
        <v>0</v>
      </c>
      <c r="M670" s="87">
        <v>88185.94</v>
      </c>
      <c r="N670" s="87">
        <v>88185.94</v>
      </c>
      <c r="O670" s="84"/>
      <c r="P670" s="84">
        <v>28.690631164383561</v>
      </c>
      <c r="Q670" s="84">
        <f t="shared" si="640"/>
        <v>28.690631164383561</v>
      </c>
      <c r="R670" s="84">
        <v>88157.249368835619</v>
      </c>
      <c r="S670" s="87">
        <f t="shared" si="641"/>
        <v>0</v>
      </c>
      <c r="T670" s="150">
        <v>8</v>
      </c>
      <c r="U670" s="69">
        <v>365</v>
      </c>
      <c r="V670" s="70"/>
      <c r="W670" s="71">
        <v>-8.2191780821911919E-3</v>
      </c>
      <c r="X670" s="76">
        <f t="shared" si="651"/>
        <v>44986</v>
      </c>
      <c r="AF670" s="132" t="s">
        <v>3098</v>
      </c>
      <c r="AG670" s="60">
        <f>MATCH(AF670,'Cat-4'!$A:$A,0)</f>
        <v>836</v>
      </c>
      <c r="AH670" s="60">
        <f>MATCH(X670,'Cat-4'!$1:$1,0)</f>
        <v>135</v>
      </c>
      <c r="AI670" s="60">
        <f>INDEX('Cat-4'!$1:$1048576,Working!AG670,Working!AH670)</f>
        <v>144.69999999999999</v>
      </c>
      <c r="AJ670" s="60">
        <f>MATCH($AJ$3,'Cat-4'!$1:$1,0)</f>
        <v>144</v>
      </c>
      <c r="AK670" s="60">
        <f>INDEX('Cat-4'!$1:$1048576,Working!AG670,Working!AJ670)</f>
        <v>147.4</v>
      </c>
      <c r="AL670" s="146">
        <f t="shared" si="652"/>
        <v>1.0186592950932967</v>
      </c>
      <c r="AM670" s="152">
        <f t="shared" si="653"/>
        <v>1.0186592950932967</v>
      </c>
      <c r="AN670" s="146">
        <f t="shared" si="642"/>
        <v>0.875</v>
      </c>
      <c r="AO670" s="169">
        <f>INDEX('EL&amp;SV'!$C$4:$G$50,MATCH(AF670,'EL&amp;SV'!$G$4:$G$50,0),MATCH(IF(P670&gt;5000000,"A",IF(N670&gt;2000000,"B",IF(N670&gt;500000,"C","D"))),'EL&amp;SV'!$C$4:$G$4,0))</f>
        <v>8</v>
      </c>
      <c r="AP670" s="171">
        <f>INDEX('EL&amp;SV'!$G$4:$K$50,MATCH(AF670,'EL&amp;SV'!$G$4:$G$50,0),MATCH(IF(N670&gt;5000000,"A",IF(N670&gt;2000000,"B",IF(N670&gt;500000,"C","D"))),'EL&amp;SV'!$G$4:$K$4,0))</f>
        <v>0.95</v>
      </c>
      <c r="AQ670" s="153">
        <f t="shared" si="654"/>
        <v>89831.42747753975</v>
      </c>
      <c r="AR670" s="153">
        <f t="shared" si="655"/>
        <v>9334.0467613381152</v>
      </c>
      <c r="AS670" s="153">
        <f t="shared" si="656"/>
        <v>80497.380716201631</v>
      </c>
      <c r="AT670" s="60">
        <v>0.75</v>
      </c>
      <c r="AU670" s="153">
        <f t="shared" si="657"/>
        <v>60373.035537151227</v>
      </c>
      <c r="AV670" s="153">
        <f t="shared" si="658"/>
        <v>60373.035537151227</v>
      </c>
    </row>
    <row r="671" spans="1:48" x14ac:dyDescent="0.2">
      <c r="A671" s="82">
        <v>667</v>
      </c>
      <c r="B671" s="82" t="s">
        <v>1410</v>
      </c>
      <c r="C671" s="83"/>
      <c r="D671" s="84" t="s">
        <v>112</v>
      </c>
      <c r="E671" s="85"/>
      <c r="F671" s="86">
        <v>42009</v>
      </c>
      <c r="G671" s="86" t="s">
        <v>23</v>
      </c>
      <c r="H671" s="89"/>
      <c r="I671" s="89">
        <v>0.19</v>
      </c>
      <c r="J671" s="84"/>
      <c r="K671" s="84"/>
      <c r="L671" s="87">
        <v>88020</v>
      </c>
      <c r="M671" s="87"/>
      <c r="N671" s="87">
        <v>88020</v>
      </c>
      <c r="O671" s="84">
        <v>88020</v>
      </c>
      <c r="P671" s="84">
        <v>0</v>
      </c>
      <c r="Q671" s="84">
        <f t="shared" si="640"/>
        <v>88020</v>
      </c>
      <c r="R671" s="84">
        <v>0</v>
      </c>
      <c r="S671" s="87">
        <f t="shared" si="641"/>
        <v>0</v>
      </c>
      <c r="T671" s="150">
        <v>5</v>
      </c>
      <c r="U671" s="69">
        <v>365</v>
      </c>
      <c r="V671" s="70"/>
      <c r="W671" s="71">
        <v>-3.9315068493150687</v>
      </c>
      <c r="X671" s="76">
        <f t="shared" si="651"/>
        <v>42005</v>
      </c>
      <c r="AF671" s="132" t="s">
        <v>3114</v>
      </c>
      <c r="AG671" s="60">
        <f>MATCH(AF671,'Cat-4'!$A:$A,0)</f>
        <v>844</v>
      </c>
      <c r="AH671" s="60">
        <f>MATCH(X671,'Cat-4'!$1:$1,0)</f>
        <v>37</v>
      </c>
      <c r="AI671" s="60">
        <f>INDEX('Cat-4'!$1:$1048576,Working!AG671,Working!AH671)</f>
        <v>117.7</v>
      </c>
      <c r="AJ671" s="60">
        <f>MATCH($AJ$3,'Cat-4'!$1:$1,0)</f>
        <v>144</v>
      </c>
      <c r="AK671" s="60">
        <f>INDEX('Cat-4'!$1:$1048576,Working!AG671,Working!AJ671)</f>
        <v>160.30000000000001</v>
      </c>
      <c r="AL671" s="146">
        <f t="shared" si="652"/>
        <v>1.3619371282922685</v>
      </c>
      <c r="AM671" s="152">
        <f t="shared" si="653"/>
        <v>1.3619371282922685</v>
      </c>
      <c r="AN671" s="146">
        <f t="shared" si="642"/>
        <v>9.1111111111111107</v>
      </c>
      <c r="AO671" s="169">
        <f>INDEX('EL&amp;SV'!$C$4:$G$50,MATCH(AF671,'EL&amp;SV'!$G$4:$G$50,0),MATCH(IF(P671&gt;5000000,"A",IF(N671&gt;2000000,"B",IF(N671&gt;500000,"C","D"))),'EL&amp;SV'!$C$4:$G$4,0))</f>
        <v>6</v>
      </c>
      <c r="AP671" s="171">
        <f>INDEX('EL&amp;SV'!$G$4:$K$50,MATCH(AF671,'EL&amp;SV'!$G$4:$G$50,0),MATCH(IF(N671&gt;5000000,"A",IF(N671&gt;2000000,"B",IF(N671&gt;500000,"C","D"))),'EL&amp;SV'!$G$4:$K$4,0))</f>
        <v>0.95</v>
      </c>
      <c r="AQ671" s="153">
        <f t="shared" si="654"/>
        <v>119877.70603228548</v>
      </c>
      <c r="AR671" s="153">
        <f t="shared" si="655"/>
        <v>113883.8207306712</v>
      </c>
      <c r="AS671" s="153">
        <f t="shared" si="656"/>
        <v>5993.8853016142821</v>
      </c>
      <c r="AT671" s="60">
        <v>0.75</v>
      </c>
      <c r="AU671" s="153">
        <f t="shared" si="657"/>
        <v>4495.4139762107116</v>
      </c>
      <c r="AV671" s="153">
        <f t="shared" si="658"/>
        <v>5993.8853016142793</v>
      </c>
    </row>
    <row r="672" spans="1:48" x14ac:dyDescent="0.2">
      <c r="A672" s="82">
        <v>668</v>
      </c>
      <c r="B672" s="82" t="s">
        <v>1410</v>
      </c>
      <c r="C672" s="83"/>
      <c r="D672" s="84" t="s">
        <v>112</v>
      </c>
      <c r="E672" s="85" t="s">
        <v>392</v>
      </c>
      <c r="F672" s="86">
        <v>41710</v>
      </c>
      <c r="G672" s="86" t="s">
        <v>1349</v>
      </c>
      <c r="H672" s="89"/>
      <c r="I672" s="89">
        <v>0.10020220385674931</v>
      </c>
      <c r="J672" s="84"/>
      <c r="K672" s="84"/>
      <c r="L672" s="87">
        <v>86543.75</v>
      </c>
      <c r="M672" s="87"/>
      <c r="N672" s="87">
        <v>86543.75</v>
      </c>
      <c r="O672" s="84">
        <v>69675.172244329966</v>
      </c>
      <c r="P672" s="84">
        <v>8671.874480027549</v>
      </c>
      <c r="Q672" s="84">
        <f t="shared" si="640"/>
        <v>78347.046724357511</v>
      </c>
      <c r="R672" s="84">
        <v>8196.7032756424887</v>
      </c>
      <c r="S672" s="87">
        <f t="shared" si="641"/>
        <v>16868.577755670034</v>
      </c>
      <c r="T672" s="150">
        <v>10</v>
      </c>
      <c r="U672" s="69">
        <v>365</v>
      </c>
      <c r="V672" s="70"/>
      <c r="W672" s="71">
        <v>-3.0109589041095894</v>
      </c>
      <c r="X672" s="76">
        <f t="shared" si="651"/>
        <v>41699</v>
      </c>
      <c r="AF672" s="132" t="s">
        <v>3114</v>
      </c>
      <c r="AG672" s="60">
        <f>MATCH(AF672,'Cat-4'!$A:$A,0)</f>
        <v>844</v>
      </c>
      <c r="AH672" s="60">
        <f>MATCH(X672,'Cat-4'!$1:$1,0)</f>
        <v>27</v>
      </c>
      <c r="AI672" s="60">
        <f>INDEX('Cat-4'!$1:$1048576,Working!AG672,Working!AH672)</f>
        <v>115.3</v>
      </c>
      <c r="AJ672" s="60">
        <f>MATCH($AJ$3,'Cat-4'!$1:$1,0)</f>
        <v>144</v>
      </c>
      <c r="AK672" s="60">
        <f>INDEX('Cat-4'!$1:$1048576,Working!AG672,Working!AJ672)</f>
        <v>160.30000000000001</v>
      </c>
      <c r="AL672" s="146">
        <f t="shared" si="652"/>
        <v>1.3902862098872508</v>
      </c>
      <c r="AM672" s="152">
        <f t="shared" si="653"/>
        <v>1.3902862098872508</v>
      </c>
      <c r="AN672" s="146">
        <f t="shared" si="642"/>
        <v>9.9250000000000007</v>
      </c>
      <c r="AO672" s="169">
        <f>INDEX('EL&amp;SV'!$C$4:$G$50,MATCH(AF672,'EL&amp;SV'!$G$4:$G$50,0),MATCH(IF(P672&gt;5000000,"A",IF(N672&gt;2000000,"B",IF(N672&gt;500000,"C","D"))),'EL&amp;SV'!$C$4:$G$4,0))</f>
        <v>6</v>
      </c>
      <c r="AP672" s="171">
        <f>INDEX('EL&amp;SV'!$G$4:$K$50,MATCH(AF672,'EL&amp;SV'!$G$4:$G$50,0),MATCH(IF(N672&gt;5000000,"A",IF(N672&gt;2000000,"B",IF(N672&gt;500000,"C","D"))),'EL&amp;SV'!$G$4:$K$4,0))</f>
        <v>0.95</v>
      </c>
      <c r="AQ672" s="153">
        <f t="shared" si="654"/>
        <v>120320.58217692976</v>
      </c>
      <c r="AR672" s="153">
        <f t="shared" si="655"/>
        <v>114304.55306808327</v>
      </c>
      <c r="AS672" s="153">
        <f t="shared" si="656"/>
        <v>6016.0291088464874</v>
      </c>
      <c r="AT672" s="60">
        <v>0.75</v>
      </c>
      <c r="AU672" s="153">
        <f t="shared" si="657"/>
        <v>4512.0218316348655</v>
      </c>
      <c r="AV672" s="153">
        <f t="shared" si="658"/>
        <v>6016.0291088464937</v>
      </c>
    </row>
    <row r="673" spans="1:48" x14ac:dyDescent="0.2">
      <c r="A673" s="82">
        <v>669</v>
      </c>
      <c r="B673" s="82" t="s">
        <v>1410</v>
      </c>
      <c r="C673" s="83"/>
      <c r="D673" s="84" t="s">
        <v>112</v>
      </c>
      <c r="E673" s="85" t="s">
        <v>603</v>
      </c>
      <c r="F673" s="86">
        <v>41000</v>
      </c>
      <c r="G673" s="86" t="s">
        <v>1350</v>
      </c>
      <c r="H673" s="89"/>
      <c r="I673" s="89">
        <v>0.74748602739726022</v>
      </c>
      <c r="J673" s="84"/>
      <c r="K673" s="84"/>
      <c r="L673" s="87">
        <v>86500.05</v>
      </c>
      <c r="M673" s="87"/>
      <c r="N673" s="87">
        <v>86500.05</v>
      </c>
      <c r="O673" s="84">
        <v>82175.047500000001</v>
      </c>
      <c r="P673" s="84">
        <v>0</v>
      </c>
      <c r="Q673" s="84">
        <f t="shared" si="640"/>
        <v>82175.047500000001</v>
      </c>
      <c r="R673" s="84">
        <v>4325.0025000000023</v>
      </c>
      <c r="S673" s="87">
        <f t="shared" si="641"/>
        <v>4325.0025000000023</v>
      </c>
      <c r="T673" s="150">
        <v>3</v>
      </c>
      <c r="U673" s="69">
        <v>365</v>
      </c>
      <c r="V673" s="70"/>
      <c r="W673" s="71">
        <v>-8.2191780821911919E-3</v>
      </c>
      <c r="X673" s="76">
        <f t="shared" si="651"/>
        <v>41000</v>
      </c>
      <c r="AF673" s="132" t="s">
        <v>2720</v>
      </c>
      <c r="AG673" s="60">
        <f>MATCH(AF673,'Cat-4'!$A:$A,0)</f>
        <v>646</v>
      </c>
      <c r="AH673" s="60">
        <f>MATCH(X673,'Cat-4'!$1:$1,0)</f>
        <v>4</v>
      </c>
      <c r="AI673" s="60">
        <f>INDEX('Cat-4'!$1:$1048576,Working!AG673,Working!AH673)</f>
        <v>91.7</v>
      </c>
      <c r="AJ673" s="60">
        <f>MATCH($AJ$3,'Cat-4'!$1:$1,0)</f>
        <v>144</v>
      </c>
      <c r="AK673" s="60">
        <f>INDEX('Cat-4'!$1:$1048576,Working!AG673,Working!AJ673)</f>
        <v>154.1</v>
      </c>
      <c r="AL673" s="146">
        <f t="shared" si="652"/>
        <v>1.6804798255179934</v>
      </c>
      <c r="AM673" s="152">
        <f t="shared" si="653"/>
        <v>1.6804798255179934</v>
      </c>
      <c r="AN673" s="146">
        <f t="shared" si="642"/>
        <v>11.872222222222222</v>
      </c>
      <c r="AO673" s="169">
        <f>INDEX('EL&amp;SV'!$C$4:$G$50,MATCH(AF673,'EL&amp;SV'!$G$4:$G$50,0),MATCH(IF(P673&gt;5000000,"A",IF(N673&gt;2000000,"B",IF(N673&gt;500000,"C","D"))),'EL&amp;SV'!$C$4:$G$4,0))</f>
        <v>5</v>
      </c>
      <c r="AP673" s="171">
        <f>INDEX('EL&amp;SV'!$G$4:$K$50,MATCH(AF673,'EL&amp;SV'!$G$4:$G$50,0),MATCH(IF(N673&gt;5000000,"A",IF(N673&gt;2000000,"B",IF(N673&gt;500000,"C","D"))),'EL&amp;SV'!$G$4:$K$4,0))</f>
        <v>1</v>
      </c>
      <c r="AQ673" s="153">
        <f t="shared" si="654"/>
        <v>145361.58893129771</v>
      </c>
      <c r="AR673" s="153">
        <f t="shared" si="655"/>
        <v>145361.58893129771</v>
      </c>
      <c r="AS673" s="153">
        <f t="shared" si="656"/>
        <v>0</v>
      </c>
      <c r="AT673" s="60">
        <v>0.75</v>
      </c>
      <c r="AU673" s="153">
        <f t="shared" si="657"/>
        <v>0</v>
      </c>
      <c r="AV673" s="153">
        <f t="shared" si="658"/>
        <v>0</v>
      </c>
    </row>
    <row r="674" spans="1:48" x14ac:dyDescent="0.2">
      <c r="A674" s="82">
        <v>670</v>
      </c>
      <c r="B674" s="82" t="s">
        <v>1410</v>
      </c>
      <c r="C674" s="83"/>
      <c r="D674" s="84" t="s">
        <v>112</v>
      </c>
      <c r="E674" s="85" t="s">
        <v>738</v>
      </c>
      <c r="F674" s="86">
        <v>41000</v>
      </c>
      <c r="G674" s="86" t="s">
        <v>1350</v>
      </c>
      <c r="H674" s="89"/>
      <c r="I674" s="89">
        <v>6.2115384615384614E-2</v>
      </c>
      <c r="J674" s="84"/>
      <c r="K674" s="84"/>
      <c r="L674" s="87">
        <v>86310</v>
      </c>
      <c r="M674" s="87"/>
      <c r="N674" s="87">
        <v>86310</v>
      </c>
      <c r="O674" s="84">
        <v>55188.605769230766</v>
      </c>
      <c r="P674" s="84">
        <v>5361.1788461538463</v>
      </c>
      <c r="Q674" s="84">
        <f t="shared" si="640"/>
        <v>60549.784615384611</v>
      </c>
      <c r="R674" s="84">
        <v>25760.215384615389</v>
      </c>
      <c r="S674" s="87">
        <f t="shared" si="641"/>
        <v>31121.394230769234</v>
      </c>
      <c r="T674" s="150">
        <v>15</v>
      </c>
      <c r="U674" s="69">
        <v>365</v>
      </c>
      <c r="V674" s="70"/>
      <c r="W674" s="71">
        <v>-8.2191780821911919E-3</v>
      </c>
      <c r="X674" s="76">
        <f t="shared" si="651"/>
        <v>41000</v>
      </c>
      <c r="AF674" s="132" t="s">
        <v>2920</v>
      </c>
      <c r="AG674" s="60">
        <f>MATCH(AF674,'Cat-4'!$A:$A,0)</f>
        <v>747</v>
      </c>
      <c r="AH674" s="60">
        <f>MATCH(X674,'Cat-4'!$1:$1,0)</f>
        <v>4</v>
      </c>
      <c r="AI674" s="60">
        <f>INDEX('Cat-4'!$1:$1048576,Working!AG674,Working!AH674)</f>
        <v>103.1</v>
      </c>
      <c r="AJ674" s="60">
        <f>MATCH($AJ$3,'Cat-4'!$1:$1,0)</f>
        <v>144</v>
      </c>
      <c r="AK674" s="60">
        <f>INDEX('Cat-4'!$1:$1048576,Working!AG674,Working!AJ674)</f>
        <v>130.19999999999999</v>
      </c>
      <c r="AL674" s="146">
        <f t="shared" si="652"/>
        <v>1.2628516003879728</v>
      </c>
      <c r="AM674" s="152">
        <f t="shared" si="653"/>
        <v>1.2628516003879728</v>
      </c>
      <c r="AN674" s="146">
        <f t="shared" si="642"/>
        <v>11.872222222222222</v>
      </c>
      <c r="AO674" s="169">
        <f>INDEX('EL&amp;SV'!$C$4:$G$50,MATCH(AF674,'EL&amp;SV'!$G$4:$G$50,0),MATCH(IF(P674&gt;5000000,"A",IF(N674&gt;2000000,"B",IF(N674&gt;500000,"C","D"))),'EL&amp;SV'!$C$4:$G$4,0))</f>
        <v>8</v>
      </c>
      <c r="AP674" s="171">
        <f>INDEX('EL&amp;SV'!$G$4:$K$50,MATCH(AF674,'EL&amp;SV'!$G$4:$G$50,0),MATCH(IF(N674&gt;5000000,"A",IF(N674&gt;2000000,"B",IF(N674&gt;500000,"C","D"))),'EL&amp;SV'!$G$4:$K$4,0))</f>
        <v>1</v>
      </c>
      <c r="AQ674" s="153">
        <f t="shared" si="654"/>
        <v>108996.72162948594</v>
      </c>
      <c r="AR674" s="153">
        <f t="shared" si="655"/>
        <v>108996.72162948594</v>
      </c>
      <c r="AS674" s="153">
        <f t="shared" si="656"/>
        <v>0</v>
      </c>
      <c r="AT674" s="60">
        <v>0.75</v>
      </c>
      <c r="AU674" s="153">
        <f t="shared" si="657"/>
        <v>0</v>
      </c>
      <c r="AV674" s="153">
        <f t="shared" si="658"/>
        <v>0</v>
      </c>
    </row>
    <row r="675" spans="1:48" x14ac:dyDescent="0.2">
      <c r="A675" s="82">
        <v>671</v>
      </c>
      <c r="B675" s="82" t="s">
        <v>1410</v>
      </c>
      <c r="C675" s="83"/>
      <c r="D675" s="84" t="s">
        <v>112</v>
      </c>
      <c r="E675" s="85" t="s">
        <v>1036</v>
      </c>
      <c r="F675" s="86">
        <v>42460</v>
      </c>
      <c r="G675" s="86" t="s">
        <v>25</v>
      </c>
      <c r="H675" s="89"/>
      <c r="I675" s="89">
        <v>6.3333333333333325E-2</v>
      </c>
      <c r="J675" s="84"/>
      <c r="K675" s="84"/>
      <c r="L675" s="87">
        <v>85599.43</v>
      </c>
      <c r="M675" s="87"/>
      <c r="N675" s="87">
        <v>85599.43</v>
      </c>
      <c r="O675" s="84">
        <v>32542.636269132407</v>
      </c>
      <c r="P675" s="84">
        <v>5421.2972333333319</v>
      </c>
      <c r="Q675" s="84">
        <f t="shared" si="640"/>
        <v>37963.933502465741</v>
      </c>
      <c r="R675" s="84">
        <v>47635.496497534252</v>
      </c>
      <c r="S675" s="87">
        <f t="shared" si="641"/>
        <v>53056.79373086759</v>
      </c>
      <c r="T675" s="150">
        <v>15</v>
      </c>
      <c r="U675" s="69">
        <v>365</v>
      </c>
      <c r="V675" s="70"/>
      <c r="W675" s="71">
        <v>-8.2191780821911919E-3</v>
      </c>
      <c r="X675" s="76">
        <f t="shared" si="651"/>
        <v>42430</v>
      </c>
      <c r="AF675" s="132" t="s">
        <v>2732</v>
      </c>
      <c r="AG675" s="60">
        <f>MATCH(AF675,'Cat-4'!$A:$A,0)</f>
        <v>652</v>
      </c>
      <c r="AH675" s="60">
        <f>MATCH(X675,'Cat-4'!$1:$1,0)</f>
        <v>51</v>
      </c>
      <c r="AI675" s="60">
        <f>INDEX('Cat-4'!$1:$1048576,Working!AG675,Working!AH675)</f>
        <v>96.3</v>
      </c>
      <c r="AJ675" s="60">
        <f>MATCH($AJ$3,'Cat-4'!$1:$1,0)</f>
        <v>144</v>
      </c>
      <c r="AK675" s="60">
        <f>INDEX('Cat-4'!$1:$1048576,Working!AG675,Working!AJ675)</f>
        <v>95.4</v>
      </c>
      <c r="AL675" s="146">
        <f t="shared" si="652"/>
        <v>0.99065420560747675</v>
      </c>
      <c r="AM675" s="152">
        <f t="shared" si="653"/>
        <v>0.99065420560747675</v>
      </c>
      <c r="AN675" s="146">
        <f t="shared" si="642"/>
        <v>7.875</v>
      </c>
      <c r="AO675" s="169">
        <f>INDEX('EL&amp;SV'!$C$4:$G$50,MATCH(AF675,'EL&amp;SV'!$G$4:$G$50,0),MATCH(IF(P675&gt;5000000,"A",IF(N675&gt;2000000,"B",IF(N675&gt;500000,"C","D"))),'EL&amp;SV'!$C$4:$G$4,0))</f>
        <v>8</v>
      </c>
      <c r="AP675" s="171">
        <f>INDEX('EL&amp;SV'!$G$4:$K$50,MATCH(AF675,'EL&amp;SV'!$G$4:$G$50,0),MATCH(IF(N675&gt;5000000,"A",IF(N675&gt;2000000,"B",IF(N675&gt;500000,"C","D"))),'EL&amp;SV'!$G$4:$K$4,0))</f>
        <v>0.9</v>
      </c>
      <c r="AQ675" s="153">
        <f t="shared" si="654"/>
        <v>84799.435327102809</v>
      </c>
      <c r="AR675" s="153">
        <f t="shared" si="655"/>
        <v>75126.999735105142</v>
      </c>
      <c r="AS675" s="153">
        <f t="shared" si="656"/>
        <v>9672.4355919976661</v>
      </c>
      <c r="AT675" s="60">
        <v>0.75</v>
      </c>
      <c r="AU675" s="153">
        <f t="shared" si="657"/>
        <v>7254.3266939982495</v>
      </c>
      <c r="AV675" s="153">
        <f t="shared" si="658"/>
        <v>8479.9435327102783</v>
      </c>
    </row>
    <row r="676" spans="1:48" x14ac:dyDescent="0.2">
      <c r="A676" s="82">
        <v>672</v>
      </c>
      <c r="B676" s="82" t="s">
        <v>1410</v>
      </c>
      <c r="C676" s="83"/>
      <c r="D676" s="84" t="s">
        <v>112</v>
      </c>
      <c r="E676" s="85" t="s">
        <v>798</v>
      </c>
      <c r="F676" s="86">
        <v>41000</v>
      </c>
      <c r="G676" s="86" t="s">
        <v>1350</v>
      </c>
      <c r="H676" s="89"/>
      <c r="I676" s="89">
        <v>6.4237618545837719E-2</v>
      </c>
      <c r="J676" s="84"/>
      <c r="K676" s="84"/>
      <c r="L676" s="87">
        <v>85597.16</v>
      </c>
      <c r="M676" s="87"/>
      <c r="N676" s="87">
        <v>85597.16</v>
      </c>
      <c r="O676" s="84">
        <v>53824.513436564812</v>
      </c>
      <c r="P676" s="84">
        <v>5498.5577126870385</v>
      </c>
      <c r="Q676" s="84">
        <f t="shared" si="640"/>
        <v>59323.071149251853</v>
      </c>
      <c r="R676" s="84">
        <v>26274.08885074815</v>
      </c>
      <c r="S676" s="87">
        <f t="shared" si="641"/>
        <v>31772.646563435192</v>
      </c>
      <c r="T676" s="150">
        <v>15</v>
      </c>
      <c r="U676" s="69">
        <v>365</v>
      </c>
      <c r="V676" s="70"/>
      <c r="W676" s="71">
        <v>-2.0082191780821912</v>
      </c>
      <c r="X676" s="76">
        <f t="shared" si="651"/>
        <v>41000</v>
      </c>
      <c r="AF676" s="132" t="s">
        <v>2732</v>
      </c>
      <c r="AG676" s="60">
        <f>MATCH(AF676,'Cat-4'!$A:$A,0)</f>
        <v>652</v>
      </c>
      <c r="AH676" s="60">
        <f>MATCH(X676,'Cat-4'!$1:$1,0)</f>
        <v>4</v>
      </c>
      <c r="AI676" s="60">
        <f>INDEX('Cat-4'!$1:$1048576,Working!AG676,Working!AH676)</f>
        <v>97.5</v>
      </c>
      <c r="AJ676" s="60">
        <f>MATCH($AJ$3,'Cat-4'!$1:$1,0)</f>
        <v>144</v>
      </c>
      <c r="AK676" s="60">
        <f>INDEX('Cat-4'!$1:$1048576,Working!AG676,Working!AJ676)</f>
        <v>95.4</v>
      </c>
      <c r="AL676" s="146">
        <f t="shared" si="652"/>
        <v>0.97846153846153849</v>
      </c>
      <c r="AM676" s="152">
        <f t="shared" si="653"/>
        <v>0.97846153846153849</v>
      </c>
      <c r="AN676" s="146">
        <f t="shared" si="642"/>
        <v>11.872222222222222</v>
      </c>
      <c r="AO676" s="169">
        <f>INDEX('EL&amp;SV'!$C$4:$G$50,MATCH(AF676,'EL&amp;SV'!$G$4:$G$50,0),MATCH(IF(P676&gt;5000000,"A",IF(N676&gt;2000000,"B",IF(N676&gt;500000,"C","D"))),'EL&amp;SV'!$C$4:$G$4,0))</f>
        <v>8</v>
      </c>
      <c r="AP676" s="171">
        <f>INDEX('EL&amp;SV'!$G$4:$K$50,MATCH(AF676,'EL&amp;SV'!$G$4:$G$50,0),MATCH(IF(N676&gt;5000000,"A",IF(N676&gt;2000000,"B",IF(N676&gt;500000,"C","D"))),'EL&amp;SV'!$G$4:$K$4,0))</f>
        <v>0.9</v>
      </c>
      <c r="AQ676" s="153">
        <f t="shared" si="654"/>
        <v>83753.528861538463</v>
      </c>
      <c r="AR676" s="153">
        <f t="shared" si="655"/>
        <v>75378.175975384613</v>
      </c>
      <c r="AS676" s="153">
        <f t="shared" si="656"/>
        <v>8375.3528861538507</v>
      </c>
      <c r="AT676" s="60">
        <v>0.75</v>
      </c>
      <c r="AU676" s="153">
        <f t="shared" si="657"/>
        <v>6281.514664615388</v>
      </c>
      <c r="AV676" s="153">
        <f t="shared" si="658"/>
        <v>8375.3528861538452</v>
      </c>
    </row>
    <row r="677" spans="1:48" x14ac:dyDescent="0.2">
      <c r="A677" s="82">
        <v>673</v>
      </c>
      <c r="B677" s="82" t="s">
        <v>1410</v>
      </c>
      <c r="C677" s="83"/>
      <c r="D677" s="84" t="s">
        <v>112</v>
      </c>
      <c r="E677" s="85" t="s">
        <v>774</v>
      </c>
      <c r="F677" s="86">
        <v>41000</v>
      </c>
      <c r="G677" s="86" t="s">
        <v>1350</v>
      </c>
      <c r="H677" s="89"/>
      <c r="I677" s="89">
        <v>5.9953441166495453E-2</v>
      </c>
      <c r="J677" s="84"/>
      <c r="K677" s="84"/>
      <c r="L677" s="87">
        <v>85199.99</v>
      </c>
      <c r="M677" s="87"/>
      <c r="N677" s="87">
        <v>85199.99</v>
      </c>
      <c r="O677" s="84">
        <v>55399.827560745005</v>
      </c>
      <c r="P677" s="84">
        <v>5108.0325878510012</v>
      </c>
      <c r="Q677" s="84">
        <f t="shared" si="640"/>
        <v>60507.86014859601</v>
      </c>
      <c r="R677" s="84">
        <v>24692.129851403995</v>
      </c>
      <c r="S677" s="87">
        <f t="shared" si="641"/>
        <v>29800.162439255</v>
      </c>
      <c r="T677" s="150">
        <v>15</v>
      </c>
      <c r="U677" s="69">
        <v>365</v>
      </c>
      <c r="V677" s="70"/>
      <c r="W677" s="71">
        <v>-2.0082191780821912</v>
      </c>
      <c r="X677" s="76">
        <f t="shared" si="651"/>
        <v>41000</v>
      </c>
      <c r="AF677" s="132" t="s">
        <v>2732</v>
      </c>
      <c r="AG677" s="60">
        <f>MATCH(AF677,'Cat-4'!$A:$A,0)</f>
        <v>652</v>
      </c>
      <c r="AH677" s="60">
        <f>MATCH(X677,'Cat-4'!$1:$1,0)</f>
        <v>4</v>
      </c>
      <c r="AI677" s="60">
        <f>INDEX('Cat-4'!$1:$1048576,Working!AG677,Working!AH677)</f>
        <v>97.5</v>
      </c>
      <c r="AJ677" s="60">
        <f>MATCH($AJ$3,'Cat-4'!$1:$1,0)</f>
        <v>144</v>
      </c>
      <c r="AK677" s="60">
        <f>INDEX('Cat-4'!$1:$1048576,Working!AG677,Working!AJ677)</f>
        <v>95.4</v>
      </c>
      <c r="AL677" s="146">
        <f t="shared" si="652"/>
        <v>0.97846153846153849</v>
      </c>
      <c r="AM677" s="152">
        <f t="shared" si="653"/>
        <v>0.97846153846153849</v>
      </c>
      <c r="AN677" s="146">
        <f t="shared" si="642"/>
        <v>11.872222222222222</v>
      </c>
      <c r="AO677" s="169">
        <f>INDEX('EL&amp;SV'!$C$4:$G$50,MATCH(AF677,'EL&amp;SV'!$G$4:$G$50,0),MATCH(IF(P677&gt;5000000,"A",IF(N677&gt;2000000,"B",IF(N677&gt;500000,"C","D"))),'EL&amp;SV'!$C$4:$G$4,0))</f>
        <v>8</v>
      </c>
      <c r="AP677" s="171">
        <f>INDEX('EL&amp;SV'!$G$4:$K$50,MATCH(AF677,'EL&amp;SV'!$G$4:$G$50,0),MATCH(IF(N677&gt;5000000,"A",IF(N677&gt;2000000,"B",IF(N677&gt;500000,"C","D"))),'EL&amp;SV'!$G$4:$K$4,0))</f>
        <v>0.9</v>
      </c>
      <c r="AQ677" s="153">
        <f t="shared" si="654"/>
        <v>83364.913292307698</v>
      </c>
      <c r="AR677" s="153">
        <f t="shared" si="655"/>
        <v>75028.421963076937</v>
      </c>
      <c r="AS677" s="153">
        <f t="shared" si="656"/>
        <v>8336.491329230761</v>
      </c>
      <c r="AT677" s="60">
        <v>0.75</v>
      </c>
      <c r="AU677" s="153">
        <f t="shared" si="657"/>
        <v>6252.3684969230708</v>
      </c>
      <c r="AV677" s="153">
        <f t="shared" si="658"/>
        <v>8336.4913292307683</v>
      </c>
    </row>
    <row r="678" spans="1:48" x14ac:dyDescent="0.2">
      <c r="A678" s="82">
        <v>674</v>
      </c>
      <c r="B678" s="82" t="s">
        <v>1410</v>
      </c>
      <c r="C678" s="83"/>
      <c r="D678" s="84" t="s">
        <v>112</v>
      </c>
      <c r="E678" s="85" t="s">
        <v>774</v>
      </c>
      <c r="F678" s="86">
        <v>41000</v>
      </c>
      <c r="G678" s="86" t="s">
        <v>1350</v>
      </c>
      <c r="H678" s="89"/>
      <c r="I678" s="89">
        <v>5.9712723642662495E-2</v>
      </c>
      <c r="J678" s="84"/>
      <c r="K678" s="84"/>
      <c r="L678" s="87">
        <v>85199.99</v>
      </c>
      <c r="M678" s="87"/>
      <c r="N678" s="87">
        <v>85199.99</v>
      </c>
      <c r="O678" s="84">
        <v>55502.373213861967</v>
      </c>
      <c r="P678" s="84">
        <v>5087.5234572276086</v>
      </c>
      <c r="Q678" s="84">
        <f t="shared" si="640"/>
        <v>60589.896671089577</v>
      </c>
      <c r="R678" s="84">
        <v>24610.093328910429</v>
      </c>
      <c r="S678" s="87">
        <f t="shared" si="641"/>
        <v>29697.616786138038</v>
      </c>
      <c r="T678" s="150">
        <v>15</v>
      </c>
      <c r="U678" s="69">
        <v>365</v>
      </c>
      <c r="V678" s="70"/>
      <c r="W678" s="71">
        <v>-8.2191780821911919E-3</v>
      </c>
      <c r="X678" s="76">
        <f t="shared" si="651"/>
        <v>41000</v>
      </c>
      <c r="AF678" s="132" t="s">
        <v>2732</v>
      </c>
      <c r="AG678" s="60">
        <f>MATCH(AF678,'Cat-4'!$A:$A,0)</f>
        <v>652</v>
      </c>
      <c r="AH678" s="60">
        <f>MATCH(X678,'Cat-4'!$1:$1,0)</f>
        <v>4</v>
      </c>
      <c r="AI678" s="60">
        <f>INDEX('Cat-4'!$1:$1048576,Working!AG678,Working!AH678)</f>
        <v>97.5</v>
      </c>
      <c r="AJ678" s="60">
        <f>MATCH($AJ$3,'Cat-4'!$1:$1,0)</f>
        <v>144</v>
      </c>
      <c r="AK678" s="60">
        <f>INDEX('Cat-4'!$1:$1048576,Working!AG678,Working!AJ678)</f>
        <v>95.4</v>
      </c>
      <c r="AL678" s="146">
        <f t="shared" si="652"/>
        <v>0.97846153846153849</v>
      </c>
      <c r="AM678" s="152">
        <f t="shared" si="653"/>
        <v>0.97846153846153849</v>
      </c>
      <c r="AN678" s="146">
        <f t="shared" si="642"/>
        <v>11.872222222222222</v>
      </c>
      <c r="AO678" s="169">
        <f>INDEX('EL&amp;SV'!$C$4:$G$50,MATCH(AF678,'EL&amp;SV'!$G$4:$G$50,0),MATCH(IF(P678&gt;5000000,"A",IF(N678&gt;2000000,"B",IF(N678&gt;500000,"C","D"))),'EL&amp;SV'!$C$4:$G$4,0))</f>
        <v>8</v>
      </c>
      <c r="AP678" s="171">
        <f>INDEX('EL&amp;SV'!$G$4:$K$50,MATCH(AF678,'EL&amp;SV'!$G$4:$G$50,0),MATCH(IF(N678&gt;5000000,"A",IF(N678&gt;2000000,"B",IF(N678&gt;500000,"C","D"))),'EL&amp;SV'!$G$4:$K$4,0))</f>
        <v>0.9</v>
      </c>
      <c r="AQ678" s="153">
        <f t="shared" si="654"/>
        <v>83364.913292307698</v>
      </c>
      <c r="AR678" s="153">
        <f t="shared" si="655"/>
        <v>75028.421963076937</v>
      </c>
      <c r="AS678" s="153">
        <f t="shared" si="656"/>
        <v>8336.491329230761</v>
      </c>
      <c r="AT678" s="60">
        <v>0.75</v>
      </c>
      <c r="AU678" s="153">
        <f t="shared" si="657"/>
        <v>6252.3684969230708</v>
      </c>
      <c r="AV678" s="153">
        <f t="shared" si="658"/>
        <v>8336.4913292307683</v>
      </c>
    </row>
    <row r="679" spans="1:48" x14ac:dyDescent="0.2">
      <c r="A679" s="82">
        <v>675</v>
      </c>
      <c r="B679" s="82" t="s">
        <v>1410</v>
      </c>
      <c r="C679" s="83"/>
      <c r="D679" s="84" t="s">
        <v>112</v>
      </c>
      <c r="E679" s="85" t="s">
        <v>833</v>
      </c>
      <c r="F679" s="86">
        <v>41000</v>
      </c>
      <c r="G679" s="86" t="s">
        <v>1350</v>
      </c>
      <c r="H679" s="89"/>
      <c r="I679" s="89">
        <v>6.5488935721812427E-2</v>
      </c>
      <c r="J679" s="84"/>
      <c r="K679" s="84"/>
      <c r="L679" s="87">
        <v>84499.62</v>
      </c>
      <c r="M679" s="87"/>
      <c r="N679" s="87">
        <v>84499.62</v>
      </c>
      <c r="O679" s="84">
        <v>52605.688086512106</v>
      </c>
      <c r="P679" s="84">
        <v>5533.7901826975758</v>
      </c>
      <c r="Q679" s="84">
        <f t="shared" si="640"/>
        <v>58139.478269209678</v>
      </c>
      <c r="R679" s="84">
        <v>26360.141730790318</v>
      </c>
      <c r="S679" s="87">
        <f t="shared" si="641"/>
        <v>31893.93191348789</v>
      </c>
      <c r="T679" s="150">
        <v>15</v>
      </c>
      <c r="U679" s="69">
        <v>365</v>
      </c>
      <c r="V679" s="70"/>
      <c r="W679" s="71">
        <v>-8.2191780821911919E-3</v>
      </c>
      <c r="X679" s="76">
        <f t="shared" si="651"/>
        <v>41000</v>
      </c>
      <c r="AF679" s="132" t="s">
        <v>2920</v>
      </c>
      <c r="AG679" s="60">
        <f>MATCH(AF679,'Cat-4'!$A:$A,0)</f>
        <v>747</v>
      </c>
      <c r="AH679" s="60">
        <f>MATCH(X679,'Cat-4'!$1:$1,0)</f>
        <v>4</v>
      </c>
      <c r="AI679" s="60">
        <f>INDEX('Cat-4'!$1:$1048576,Working!AG679,Working!AH679)</f>
        <v>103.1</v>
      </c>
      <c r="AJ679" s="60">
        <f>MATCH($AJ$3,'Cat-4'!$1:$1,0)</f>
        <v>144</v>
      </c>
      <c r="AK679" s="60">
        <f>INDEX('Cat-4'!$1:$1048576,Working!AG679,Working!AJ679)</f>
        <v>130.19999999999999</v>
      </c>
      <c r="AL679" s="146">
        <f t="shared" si="652"/>
        <v>1.2628516003879728</v>
      </c>
      <c r="AM679" s="152">
        <f t="shared" si="653"/>
        <v>1.2628516003879728</v>
      </c>
      <c r="AN679" s="146">
        <f t="shared" si="642"/>
        <v>11.872222222222222</v>
      </c>
      <c r="AO679" s="169">
        <f>INDEX('EL&amp;SV'!$C$4:$G$50,MATCH(AF679,'EL&amp;SV'!$G$4:$G$50,0),MATCH(IF(P679&gt;5000000,"A",IF(N679&gt;2000000,"B",IF(N679&gt;500000,"C","D"))),'EL&amp;SV'!$C$4:$G$4,0))</f>
        <v>8</v>
      </c>
      <c r="AP679" s="171">
        <f>INDEX('EL&amp;SV'!$G$4:$K$50,MATCH(AF679,'EL&amp;SV'!$G$4:$G$50,0),MATCH(IF(N679&gt;5000000,"A",IF(N679&gt;2000000,"B",IF(N679&gt;500000,"C","D"))),'EL&amp;SV'!$G$4:$K$4,0))</f>
        <v>1</v>
      </c>
      <c r="AQ679" s="153">
        <f t="shared" si="654"/>
        <v>106710.48034917554</v>
      </c>
      <c r="AR679" s="153">
        <f t="shared" si="655"/>
        <v>106710.48034917554</v>
      </c>
      <c r="AS679" s="153">
        <f t="shared" si="656"/>
        <v>0</v>
      </c>
      <c r="AT679" s="60">
        <v>0.75</v>
      </c>
      <c r="AU679" s="153">
        <f t="shared" si="657"/>
        <v>0</v>
      </c>
      <c r="AV679" s="153">
        <f t="shared" si="658"/>
        <v>0</v>
      </c>
    </row>
    <row r="680" spans="1:48" x14ac:dyDescent="0.2">
      <c r="A680" s="82">
        <v>676</v>
      </c>
      <c r="B680" s="82" t="s">
        <v>1410</v>
      </c>
      <c r="C680" s="83"/>
      <c r="D680" s="84" t="s">
        <v>112</v>
      </c>
      <c r="E680" s="85" t="s">
        <v>1301</v>
      </c>
      <c r="F680" s="86">
        <v>45016</v>
      </c>
      <c r="G680" s="86" t="s">
        <v>39</v>
      </c>
      <c r="H680" s="89"/>
      <c r="I680" s="89">
        <v>9.5000000000000001E-2</v>
      </c>
      <c r="J680" s="84"/>
      <c r="K680" s="84"/>
      <c r="L680" s="87">
        <v>0</v>
      </c>
      <c r="M680" s="87">
        <v>84026</v>
      </c>
      <c r="N680" s="87">
        <v>84026</v>
      </c>
      <c r="O680" s="84"/>
      <c r="P680" s="84">
        <v>21.869780821917807</v>
      </c>
      <c r="Q680" s="84">
        <f t="shared" si="640"/>
        <v>21.869780821917807</v>
      </c>
      <c r="R680" s="84">
        <v>84004.130219178085</v>
      </c>
      <c r="S680" s="87">
        <f t="shared" si="641"/>
        <v>0</v>
      </c>
      <c r="T680" s="150">
        <v>10</v>
      </c>
      <c r="U680" s="69">
        <v>365</v>
      </c>
      <c r="V680" s="70"/>
      <c r="W680" s="71">
        <v>-2.0082191780821912</v>
      </c>
      <c r="X680" s="76">
        <f t="shared" si="651"/>
        <v>44986</v>
      </c>
      <c r="AF680" s="132" t="s">
        <v>2920</v>
      </c>
      <c r="AG680" s="60">
        <f>MATCH(AF680,'Cat-4'!$A:$A,0)</f>
        <v>747</v>
      </c>
      <c r="AH680" s="60">
        <f>MATCH(X680,'Cat-4'!$1:$1,0)</f>
        <v>135</v>
      </c>
      <c r="AI680" s="60">
        <f>INDEX('Cat-4'!$1:$1048576,Working!AG680,Working!AH680)</f>
        <v>130.19999999999999</v>
      </c>
      <c r="AJ680" s="60">
        <f>MATCH($AJ$3,'Cat-4'!$1:$1,0)</f>
        <v>144</v>
      </c>
      <c r="AK680" s="60">
        <f>INDEX('Cat-4'!$1:$1048576,Working!AG680,Working!AJ680)</f>
        <v>130.19999999999999</v>
      </c>
      <c r="AL680" s="146">
        <f t="shared" si="652"/>
        <v>1</v>
      </c>
      <c r="AM680" s="152">
        <f t="shared" si="653"/>
        <v>1</v>
      </c>
      <c r="AN680" s="146">
        <f t="shared" si="642"/>
        <v>0.875</v>
      </c>
      <c r="AO680" s="169">
        <f>INDEX('EL&amp;SV'!$C$4:$G$50,MATCH(AF680,'EL&amp;SV'!$G$4:$G$50,0),MATCH(IF(P680&gt;5000000,"A",IF(N680&gt;2000000,"B",IF(N680&gt;500000,"C","D"))),'EL&amp;SV'!$C$4:$G$4,0))</f>
        <v>8</v>
      </c>
      <c r="AP680" s="171">
        <f>INDEX('EL&amp;SV'!$G$4:$K$50,MATCH(AF680,'EL&amp;SV'!$G$4:$G$50,0),MATCH(IF(N680&gt;5000000,"A",IF(N680&gt;2000000,"B",IF(N680&gt;500000,"C","D"))),'EL&amp;SV'!$G$4:$K$4,0))</f>
        <v>1</v>
      </c>
      <c r="AQ680" s="153">
        <f t="shared" si="654"/>
        <v>84026</v>
      </c>
      <c r="AR680" s="153">
        <f t="shared" si="655"/>
        <v>9190.34375</v>
      </c>
      <c r="AS680" s="153">
        <f t="shared" si="656"/>
        <v>74835.65625</v>
      </c>
      <c r="AT680" s="60">
        <v>0.75</v>
      </c>
      <c r="AU680" s="153">
        <f t="shared" si="657"/>
        <v>56126.7421875</v>
      </c>
      <c r="AV680" s="153">
        <f t="shared" si="658"/>
        <v>56126.7421875</v>
      </c>
    </row>
    <row r="681" spans="1:48" x14ac:dyDescent="0.2">
      <c r="A681" s="82">
        <v>677</v>
      </c>
      <c r="B681" s="82" t="s">
        <v>1410</v>
      </c>
      <c r="C681" s="83"/>
      <c r="D681" s="84" t="s">
        <v>112</v>
      </c>
      <c r="E681" s="85" t="s">
        <v>1256</v>
      </c>
      <c r="F681" s="86">
        <v>44534</v>
      </c>
      <c r="G681" s="86" t="s">
        <v>38</v>
      </c>
      <c r="H681" s="89"/>
      <c r="I681" s="89">
        <v>0.19</v>
      </c>
      <c r="J681" s="84"/>
      <c r="K681" s="84"/>
      <c r="L681" s="87">
        <v>84000</v>
      </c>
      <c r="M681" s="87"/>
      <c r="N681" s="87">
        <v>84000</v>
      </c>
      <c r="O681" s="84">
        <v>5159.6712328767126</v>
      </c>
      <c r="P681" s="84">
        <v>15960</v>
      </c>
      <c r="Q681" s="84">
        <f t="shared" si="640"/>
        <v>21119.671232876713</v>
      </c>
      <c r="R681" s="84">
        <v>62880.328767123283</v>
      </c>
      <c r="S681" s="87">
        <f t="shared" si="641"/>
        <v>78840.328767123283</v>
      </c>
      <c r="T681" s="150">
        <v>5</v>
      </c>
      <c r="U681" s="69">
        <v>365</v>
      </c>
      <c r="V681" s="70"/>
      <c r="W681" s="71">
        <v>-2.0082191780821912</v>
      </c>
      <c r="X681" s="76">
        <f t="shared" si="651"/>
        <v>44531</v>
      </c>
      <c r="AF681" s="132" t="s">
        <v>2920</v>
      </c>
      <c r="AG681" s="60">
        <f>MATCH(AF681,'Cat-4'!$A:$A,0)</f>
        <v>747</v>
      </c>
      <c r="AH681" s="60">
        <f>MATCH(X681,'Cat-4'!$1:$1,0)</f>
        <v>120</v>
      </c>
      <c r="AI681" s="60">
        <f>INDEX('Cat-4'!$1:$1048576,Working!AG681,Working!AH681)</f>
        <v>130.19999999999999</v>
      </c>
      <c r="AJ681" s="60">
        <f>MATCH($AJ$3,'Cat-4'!$1:$1,0)</f>
        <v>144</v>
      </c>
      <c r="AK681" s="60">
        <f>INDEX('Cat-4'!$1:$1048576,Working!AG681,Working!AJ681)</f>
        <v>130.19999999999999</v>
      </c>
      <c r="AL681" s="146">
        <f t="shared" si="652"/>
        <v>1</v>
      </c>
      <c r="AM681" s="152">
        <f t="shared" si="653"/>
        <v>1</v>
      </c>
      <c r="AN681" s="146">
        <f t="shared" si="642"/>
        <v>2.1972222222222224</v>
      </c>
      <c r="AO681" s="169">
        <f>INDEX('EL&amp;SV'!$C$4:$G$50,MATCH(AF681,'EL&amp;SV'!$G$4:$G$50,0),MATCH(IF(P681&gt;5000000,"A",IF(N681&gt;2000000,"B",IF(N681&gt;500000,"C","D"))),'EL&amp;SV'!$C$4:$G$4,0))</f>
        <v>8</v>
      </c>
      <c r="AP681" s="171">
        <f>INDEX('EL&amp;SV'!$G$4:$K$50,MATCH(AF681,'EL&amp;SV'!$G$4:$G$50,0),MATCH(IF(N681&gt;5000000,"A",IF(N681&gt;2000000,"B",IF(N681&gt;500000,"C","D"))),'EL&amp;SV'!$G$4:$K$4,0))</f>
        <v>1</v>
      </c>
      <c r="AQ681" s="153">
        <f t="shared" si="654"/>
        <v>84000</v>
      </c>
      <c r="AR681" s="153">
        <f t="shared" si="655"/>
        <v>23070.833333333336</v>
      </c>
      <c r="AS681" s="153">
        <f t="shared" si="656"/>
        <v>60929.166666666664</v>
      </c>
      <c r="AT681" s="60">
        <v>0.75</v>
      </c>
      <c r="AU681" s="153">
        <f t="shared" si="657"/>
        <v>45696.875</v>
      </c>
      <c r="AV681" s="153">
        <f t="shared" si="658"/>
        <v>45696.875</v>
      </c>
    </row>
    <row r="682" spans="1:48" x14ac:dyDescent="0.2">
      <c r="A682" s="82">
        <v>678</v>
      </c>
      <c r="B682" s="82" t="s">
        <v>1410</v>
      </c>
      <c r="C682" s="83"/>
      <c r="D682" s="84" t="s">
        <v>112</v>
      </c>
      <c r="E682" s="85" t="s">
        <v>1218</v>
      </c>
      <c r="F682" s="86">
        <v>44651</v>
      </c>
      <c r="G682" s="86" t="s">
        <v>38</v>
      </c>
      <c r="H682" s="89"/>
      <c r="I682" s="89">
        <v>0.11874999999999999</v>
      </c>
      <c r="J682" s="84"/>
      <c r="K682" s="84"/>
      <c r="L682" s="87">
        <v>83999.32</v>
      </c>
      <c r="M682" s="87"/>
      <c r="N682" s="87">
        <v>83999.32</v>
      </c>
      <c r="O682" s="84">
        <v>27.328545890410961</v>
      </c>
      <c r="P682" s="84">
        <v>9974.9192500000008</v>
      </c>
      <c r="Q682" s="84">
        <f t="shared" si="640"/>
        <v>10002.247795890411</v>
      </c>
      <c r="R682" s="84">
        <v>73997.072204109601</v>
      </c>
      <c r="S682" s="87">
        <f t="shared" si="641"/>
        <v>83971.991454109593</v>
      </c>
      <c r="T682" s="150">
        <v>8</v>
      </c>
      <c r="U682" s="69">
        <v>365</v>
      </c>
      <c r="V682" s="70"/>
      <c r="W682" s="71">
        <v>-8.2191780821911919E-3</v>
      </c>
      <c r="X682" s="76">
        <f t="shared" si="651"/>
        <v>44621</v>
      </c>
      <c r="AF682" s="132" t="s">
        <v>2920</v>
      </c>
      <c r="AG682" s="60">
        <f>MATCH(AF682,'Cat-4'!$A:$A,0)</f>
        <v>747</v>
      </c>
      <c r="AH682" s="60">
        <f>MATCH(X682,'Cat-4'!$1:$1,0)</f>
        <v>123</v>
      </c>
      <c r="AI682" s="60">
        <f>INDEX('Cat-4'!$1:$1048576,Working!AG682,Working!AH682)</f>
        <v>130.19999999999999</v>
      </c>
      <c r="AJ682" s="60">
        <f>MATCH($AJ$3,'Cat-4'!$1:$1,0)</f>
        <v>144</v>
      </c>
      <c r="AK682" s="60">
        <f>INDEX('Cat-4'!$1:$1048576,Working!AG682,Working!AJ682)</f>
        <v>130.19999999999999</v>
      </c>
      <c r="AL682" s="146">
        <f t="shared" si="652"/>
        <v>1</v>
      </c>
      <c r="AM682" s="152">
        <f t="shared" si="653"/>
        <v>1</v>
      </c>
      <c r="AN682" s="146">
        <f t="shared" si="642"/>
        <v>1.875</v>
      </c>
      <c r="AO682" s="169">
        <f>INDEX('EL&amp;SV'!$C$4:$G$50,MATCH(AF682,'EL&amp;SV'!$G$4:$G$50,0),MATCH(IF(P682&gt;5000000,"A",IF(N682&gt;2000000,"B",IF(N682&gt;500000,"C","D"))),'EL&amp;SV'!$C$4:$G$4,0))</f>
        <v>8</v>
      </c>
      <c r="AP682" s="171">
        <f>INDEX('EL&amp;SV'!$G$4:$K$50,MATCH(AF682,'EL&amp;SV'!$G$4:$G$50,0),MATCH(IF(N682&gt;5000000,"A",IF(N682&gt;2000000,"B",IF(N682&gt;500000,"C","D"))),'EL&amp;SV'!$G$4:$K$4,0))</f>
        <v>1</v>
      </c>
      <c r="AQ682" s="153">
        <f t="shared" si="654"/>
        <v>83999.32</v>
      </c>
      <c r="AR682" s="153">
        <f t="shared" si="655"/>
        <v>19687.340625000001</v>
      </c>
      <c r="AS682" s="153">
        <f t="shared" si="656"/>
        <v>64311.97937500001</v>
      </c>
      <c r="AT682" s="60">
        <v>0.75</v>
      </c>
      <c r="AU682" s="153">
        <f t="shared" si="657"/>
        <v>48233.984531250011</v>
      </c>
      <c r="AV682" s="153">
        <f t="shared" si="658"/>
        <v>48233.984531250011</v>
      </c>
    </row>
    <row r="683" spans="1:48" x14ac:dyDescent="0.2">
      <c r="A683" s="82">
        <v>679</v>
      </c>
      <c r="B683" s="82" t="s">
        <v>1410</v>
      </c>
      <c r="C683" s="83"/>
      <c r="D683" s="84" t="s">
        <v>112</v>
      </c>
      <c r="E683" s="85" t="s">
        <v>1219</v>
      </c>
      <c r="F683" s="86">
        <v>44651</v>
      </c>
      <c r="G683" s="86" t="s">
        <v>38</v>
      </c>
      <c r="H683" s="89"/>
      <c r="I683" s="89">
        <v>0.11874999999999999</v>
      </c>
      <c r="J683" s="84"/>
      <c r="K683" s="84"/>
      <c r="L683" s="87">
        <v>83999.32</v>
      </c>
      <c r="M683" s="87"/>
      <c r="N683" s="87">
        <v>83999.32</v>
      </c>
      <c r="O683" s="84">
        <v>27.328545890410961</v>
      </c>
      <c r="P683" s="84">
        <v>9974.9192500000008</v>
      </c>
      <c r="Q683" s="84">
        <f t="shared" si="640"/>
        <v>10002.247795890411</v>
      </c>
      <c r="R683" s="84">
        <v>73997.072204109601</v>
      </c>
      <c r="S683" s="87">
        <f t="shared" si="641"/>
        <v>83971.991454109593</v>
      </c>
      <c r="T683" s="150">
        <v>8</v>
      </c>
      <c r="U683" s="69">
        <v>365</v>
      </c>
      <c r="V683" s="70"/>
      <c r="W683" s="71">
        <v>-8.2191780821911919E-3</v>
      </c>
      <c r="X683" s="76">
        <f t="shared" si="651"/>
        <v>44621</v>
      </c>
      <c r="AF683" s="132" t="s">
        <v>2920</v>
      </c>
      <c r="AG683" s="60">
        <f>MATCH(AF683,'Cat-4'!$A:$A,0)</f>
        <v>747</v>
      </c>
      <c r="AH683" s="60">
        <f>MATCH(X683,'Cat-4'!$1:$1,0)</f>
        <v>123</v>
      </c>
      <c r="AI683" s="60">
        <f>INDEX('Cat-4'!$1:$1048576,Working!AG683,Working!AH683)</f>
        <v>130.19999999999999</v>
      </c>
      <c r="AJ683" s="60">
        <f>MATCH($AJ$3,'Cat-4'!$1:$1,0)</f>
        <v>144</v>
      </c>
      <c r="AK683" s="60">
        <f>INDEX('Cat-4'!$1:$1048576,Working!AG683,Working!AJ683)</f>
        <v>130.19999999999999</v>
      </c>
      <c r="AL683" s="146">
        <f t="shared" si="652"/>
        <v>1</v>
      </c>
      <c r="AM683" s="152">
        <f t="shared" si="653"/>
        <v>1</v>
      </c>
      <c r="AN683" s="146">
        <f t="shared" si="642"/>
        <v>1.875</v>
      </c>
      <c r="AO683" s="169">
        <f>INDEX('EL&amp;SV'!$C$4:$G$50,MATCH(AF683,'EL&amp;SV'!$G$4:$G$50,0),MATCH(IF(P683&gt;5000000,"A",IF(N683&gt;2000000,"B",IF(N683&gt;500000,"C","D"))),'EL&amp;SV'!$C$4:$G$4,0))</f>
        <v>8</v>
      </c>
      <c r="AP683" s="171">
        <f>INDEX('EL&amp;SV'!$G$4:$K$50,MATCH(AF683,'EL&amp;SV'!$G$4:$G$50,0),MATCH(IF(N683&gt;5000000,"A",IF(N683&gt;2000000,"B",IF(N683&gt;500000,"C","D"))),'EL&amp;SV'!$G$4:$K$4,0))</f>
        <v>1</v>
      </c>
      <c r="AQ683" s="153">
        <f t="shared" si="654"/>
        <v>83999.32</v>
      </c>
      <c r="AR683" s="153">
        <f t="shared" si="655"/>
        <v>19687.340625000001</v>
      </c>
      <c r="AS683" s="153">
        <f t="shared" si="656"/>
        <v>64311.97937500001</v>
      </c>
      <c r="AT683" s="60">
        <v>0.75</v>
      </c>
      <c r="AU683" s="153">
        <f t="shared" si="657"/>
        <v>48233.984531250011</v>
      </c>
      <c r="AV683" s="153">
        <f t="shared" si="658"/>
        <v>48233.984531250011</v>
      </c>
    </row>
    <row r="684" spans="1:48" x14ac:dyDescent="0.2">
      <c r="A684" s="82">
        <v>680</v>
      </c>
      <c r="B684" s="82" t="s">
        <v>1410</v>
      </c>
      <c r="C684" s="83"/>
      <c r="D684" s="84" t="s">
        <v>112</v>
      </c>
      <c r="E684" s="85" t="s">
        <v>526</v>
      </c>
      <c r="F684" s="86">
        <v>40535</v>
      </c>
      <c r="G684" s="86" t="s">
        <v>1352</v>
      </c>
      <c r="H684" s="89"/>
      <c r="I684" s="89">
        <v>0.41973315068493144</v>
      </c>
      <c r="J684" s="84"/>
      <c r="K684" s="84"/>
      <c r="L684" s="87">
        <v>83927</v>
      </c>
      <c r="M684" s="87"/>
      <c r="N684" s="87">
        <v>83927</v>
      </c>
      <c r="O684" s="84">
        <v>79730.649999999994</v>
      </c>
      <c r="P684" s="84">
        <v>0</v>
      </c>
      <c r="Q684" s="84">
        <f t="shared" si="640"/>
        <v>79730.649999999994</v>
      </c>
      <c r="R684" s="84">
        <v>4196.3500000000058</v>
      </c>
      <c r="S684" s="87">
        <f t="shared" si="641"/>
        <v>4196.3500000000058</v>
      </c>
      <c r="T684" s="150">
        <v>3</v>
      </c>
      <c r="U684" s="69">
        <v>365</v>
      </c>
      <c r="V684" s="70"/>
      <c r="W684" s="71">
        <v>-8.2191780821911919E-3</v>
      </c>
      <c r="X684" s="76">
        <f t="shared" si="651"/>
        <v>40513</v>
      </c>
      <c r="Y684" s="138" t="s">
        <v>1374</v>
      </c>
      <c r="Z684" s="60">
        <f>MATCH(Y684,'Cat-3'!$A:$A,0)</f>
        <v>756</v>
      </c>
      <c r="AA684" s="60">
        <f>MATCH(X684,'Cat-3'!$1:$1,0)</f>
        <v>75</v>
      </c>
      <c r="AB684" s="60">
        <f>INDEX('Cat-3'!$1:$1048576,Working!Z684,Working!AA684)</f>
        <v>83.1</v>
      </c>
      <c r="AC684" s="60">
        <f>MATCH($AC$3,'Cat-3'!$1:$1,0)</f>
        <v>90</v>
      </c>
      <c r="AD684" s="60">
        <f>INDEX('Cat-3'!$1:$1048576,Working!Z684,Working!AC684)</f>
        <v>87</v>
      </c>
      <c r="AE684" s="146">
        <f t="shared" ref="AE684:AE687" si="659">AD684/AB684</f>
        <v>1.0469314079422383</v>
      </c>
      <c r="AF684" s="132" t="s">
        <v>2718</v>
      </c>
      <c r="AG684" s="60">
        <f>MATCH(AF684,'Cat-4'!$A:$A,0)</f>
        <v>645</v>
      </c>
      <c r="AH684" s="60">
        <f>MATCH($AH$3,'Cat-4'!$1:$1,0)</f>
        <v>4</v>
      </c>
      <c r="AI684" s="60">
        <f>INDEX('Cat-4'!$1:$1048576,Working!AG684,Working!AH684)</f>
        <v>100.5</v>
      </c>
      <c r="AJ684" s="60">
        <f>MATCH($AJ$3,'Cat-4'!$1:$1,0)</f>
        <v>144</v>
      </c>
      <c r="AK684" s="60">
        <f>INDEX('Cat-4'!$1:$1048576,Working!AG684,Working!AJ684)</f>
        <v>115.6</v>
      </c>
      <c r="AL684" s="146">
        <f t="shared" ref="AL684:AL697" si="660">AK684/AI684</f>
        <v>1.1502487562189054</v>
      </c>
      <c r="AM684" s="146">
        <f t="shared" ref="AM684:AM687" si="661">AL684*AE684</f>
        <v>1.204231549832067</v>
      </c>
      <c r="AN684" s="146">
        <f t="shared" si="642"/>
        <v>13.144444444444444</v>
      </c>
      <c r="AO684" s="169">
        <f>INDEX('EL&amp;SV'!$C$4:$G$50,MATCH(AF684,'EL&amp;SV'!$G$4:$G$50,0),MATCH(IF(P684&gt;5000000,"A",IF(N684&gt;2000000,"B",IF(N684&gt;500000,"C","D"))),'EL&amp;SV'!$C$4:$G$4,0))</f>
        <v>5</v>
      </c>
      <c r="AP684" s="171">
        <f>INDEX('EL&amp;SV'!$G$4:$K$50,MATCH(AF684,'EL&amp;SV'!$G$4:$G$50,0),MATCH(IF(N684&gt;5000000,"A",IF(N684&gt;2000000,"B",IF(N684&gt;500000,"C","D"))),'EL&amp;SV'!$G$4:$K$4,0))</f>
        <v>1</v>
      </c>
      <c r="AQ684" s="153">
        <f t="shared" si="654"/>
        <v>101067.54128275589</v>
      </c>
      <c r="AR684" s="153">
        <f t="shared" si="655"/>
        <v>101067.5412827559</v>
      </c>
      <c r="AS684" s="153">
        <f t="shared" si="656"/>
        <v>0</v>
      </c>
      <c r="AT684" s="60">
        <v>0.75</v>
      </c>
      <c r="AU684" s="153">
        <f t="shared" si="657"/>
        <v>0</v>
      </c>
      <c r="AV684" s="153">
        <f t="shared" si="658"/>
        <v>0</v>
      </c>
    </row>
    <row r="685" spans="1:48" x14ac:dyDescent="0.2">
      <c r="A685" s="82">
        <v>681</v>
      </c>
      <c r="B685" s="82" t="s">
        <v>1410</v>
      </c>
      <c r="C685" s="83"/>
      <c r="D685" s="84" t="s">
        <v>112</v>
      </c>
      <c r="E685" s="85" t="s">
        <v>527</v>
      </c>
      <c r="F685" s="86">
        <v>40671</v>
      </c>
      <c r="G685" s="86" t="s">
        <v>1351</v>
      </c>
      <c r="H685" s="89"/>
      <c r="I685" s="89">
        <v>0.43927397260273959</v>
      </c>
      <c r="J685" s="84"/>
      <c r="K685" s="84"/>
      <c r="L685" s="87">
        <v>83926</v>
      </c>
      <c r="M685" s="87"/>
      <c r="N685" s="87">
        <v>83926</v>
      </c>
      <c r="O685" s="84">
        <v>79729.7</v>
      </c>
      <c r="P685" s="84">
        <v>0</v>
      </c>
      <c r="Q685" s="84">
        <f t="shared" si="640"/>
        <v>79729.7</v>
      </c>
      <c r="R685" s="84">
        <v>4196.3000000000029</v>
      </c>
      <c r="S685" s="87">
        <f t="shared" si="641"/>
        <v>4196.3000000000029</v>
      </c>
      <c r="T685" s="150">
        <v>3</v>
      </c>
      <c r="U685" s="69">
        <v>365</v>
      </c>
      <c r="V685" s="70"/>
      <c r="W685" s="71">
        <v>-8.2191780821911919E-3</v>
      </c>
      <c r="X685" s="76">
        <f t="shared" si="651"/>
        <v>40664</v>
      </c>
      <c r="Y685" s="138" t="s">
        <v>1374</v>
      </c>
      <c r="Z685" s="60">
        <f>MATCH(Y685,'Cat-3'!$A:$A,0)</f>
        <v>756</v>
      </c>
      <c r="AA685" s="60">
        <f>MATCH(X685,'Cat-3'!$1:$1,0)</f>
        <v>80</v>
      </c>
      <c r="AB685" s="60">
        <f>INDEX('Cat-3'!$1:$1048576,Working!Z685,Working!AA685)</f>
        <v>84.1</v>
      </c>
      <c r="AC685" s="60">
        <f>MATCH($AC$3,'Cat-3'!$1:$1,0)</f>
        <v>90</v>
      </c>
      <c r="AD685" s="60">
        <f>INDEX('Cat-3'!$1:$1048576,Working!Z685,Working!AC685)</f>
        <v>87</v>
      </c>
      <c r="AE685" s="146">
        <f t="shared" si="659"/>
        <v>1.0344827586206897</v>
      </c>
      <c r="AF685" s="132" t="s">
        <v>2718</v>
      </c>
      <c r="AG685" s="60">
        <f>MATCH(AF685,'Cat-4'!$A:$A,0)</f>
        <v>645</v>
      </c>
      <c r="AH685" s="60">
        <f>MATCH($AH$3,'Cat-4'!$1:$1,0)</f>
        <v>4</v>
      </c>
      <c r="AI685" s="60">
        <f>INDEX('Cat-4'!$1:$1048576,Working!AG685,Working!AH685)</f>
        <v>100.5</v>
      </c>
      <c r="AJ685" s="60">
        <f>MATCH($AJ$3,'Cat-4'!$1:$1,0)</f>
        <v>144</v>
      </c>
      <c r="AK685" s="60">
        <f>INDEX('Cat-4'!$1:$1048576,Working!AG685,Working!AJ685)</f>
        <v>115.6</v>
      </c>
      <c r="AL685" s="146">
        <f t="shared" si="660"/>
        <v>1.1502487562189054</v>
      </c>
      <c r="AM685" s="146">
        <f t="shared" si="661"/>
        <v>1.1899125064333504</v>
      </c>
      <c r="AN685" s="146">
        <f t="shared" si="642"/>
        <v>12.769444444444444</v>
      </c>
      <c r="AO685" s="169">
        <f>INDEX('EL&amp;SV'!$C$4:$G$50,MATCH(AF685,'EL&amp;SV'!$G$4:$G$50,0),MATCH(IF(P685&gt;5000000,"A",IF(N685&gt;2000000,"B",IF(N685&gt;500000,"C","D"))),'EL&amp;SV'!$C$4:$G$4,0))</f>
        <v>5</v>
      </c>
      <c r="AP685" s="171">
        <f>INDEX('EL&amp;SV'!$G$4:$K$50,MATCH(AF685,'EL&amp;SV'!$G$4:$G$50,0),MATCH(IF(N685&gt;5000000,"A",IF(N685&gt;2000000,"B",IF(N685&gt;500000,"C","D"))),'EL&amp;SV'!$G$4:$K$4,0))</f>
        <v>1</v>
      </c>
      <c r="AQ685" s="153">
        <f t="shared" si="654"/>
        <v>99864.59701492537</v>
      </c>
      <c r="AR685" s="153">
        <f t="shared" si="655"/>
        <v>99864.597014925384</v>
      </c>
      <c r="AS685" s="153">
        <f t="shared" si="656"/>
        <v>0</v>
      </c>
      <c r="AT685" s="60">
        <v>0.75</v>
      </c>
      <c r="AU685" s="153">
        <f t="shared" si="657"/>
        <v>0</v>
      </c>
      <c r="AV685" s="153">
        <f t="shared" si="658"/>
        <v>0</v>
      </c>
    </row>
    <row r="686" spans="1:48" x14ac:dyDescent="0.2">
      <c r="A686" s="82">
        <v>682</v>
      </c>
      <c r="B686" s="82" t="s">
        <v>1410</v>
      </c>
      <c r="C686" s="83"/>
      <c r="D686" s="84" t="s">
        <v>112</v>
      </c>
      <c r="E686" s="85" t="s">
        <v>517</v>
      </c>
      <c r="F686" s="86">
        <v>40317</v>
      </c>
      <c r="G686" s="86" t="s">
        <v>1352</v>
      </c>
      <c r="H686" s="89"/>
      <c r="I686" s="89">
        <v>0.3229172602739725</v>
      </c>
      <c r="J686" s="84"/>
      <c r="K686" s="84"/>
      <c r="L686" s="87">
        <v>82650</v>
      </c>
      <c r="M686" s="87"/>
      <c r="N686" s="87">
        <v>82650</v>
      </c>
      <c r="O686" s="84">
        <v>78517.5</v>
      </c>
      <c r="P686" s="84">
        <v>0</v>
      </c>
      <c r="Q686" s="84">
        <f t="shared" si="640"/>
        <v>78517.5</v>
      </c>
      <c r="R686" s="84">
        <v>4132.5</v>
      </c>
      <c r="S686" s="87">
        <f t="shared" si="641"/>
        <v>4132.5</v>
      </c>
      <c r="T686" s="150">
        <v>3</v>
      </c>
      <c r="U686" s="69">
        <v>365</v>
      </c>
      <c r="V686" s="70"/>
      <c r="W686" s="71">
        <v>-0.3479452054794514</v>
      </c>
      <c r="X686" s="76">
        <f t="shared" si="651"/>
        <v>40299</v>
      </c>
      <c r="Y686" s="138" t="s">
        <v>1374</v>
      </c>
      <c r="Z686" s="60">
        <f>MATCH(Y686,'Cat-3'!$A:$A,0)</f>
        <v>756</v>
      </c>
      <c r="AA686" s="60">
        <f>MATCH(X686,'Cat-3'!$1:$1,0)</f>
        <v>68</v>
      </c>
      <c r="AB686" s="60">
        <f>INDEX('Cat-3'!$1:$1048576,Working!Z686,Working!AA686)</f>
        <v>83.1</v>
      </c>
      <c r="AC686" s="60">
        <f>MATCH($AC$3,'Cat-3'!$1:$1,0)</f>
        <v>90</v>
      </c>
      <c r="AD686" s="60">
        <f>INDEX('Cat-3'!$1:$1048576,Working!Z686,Working!AC686)</f>
        <v>87</v>
      </c>
      <c r="AE686" s="146">
        <f t="shared" si="659"/>
        <v>1.0469314079422383</v>
      </c>
      <c r="AF686" s="132" t="s">
        <v>2718</v>
      </c>
      <c r="AG686" s="60">
        <f>MATCH(AF686,'Cat-4'!$A:$A,0)</f>
        <v>645</v>
      </c>
      <c r="AH686" s="60">
        <f>MATCH($AH$3,'Cat-4'!$1:$1,0)</f>
        <v>4</v>
      </c>
      <c r="AI686" s="60">
        <f>INDEX('Cat-4'!$1:$1048576,Working!AG686,Working!AH686)</f>
        <v>100.5</v>
      </c>
      <c r="AJ686" s="60">
        <f>MATCH($AJ$3,'Cat-4'!$1:$1,0)</f>
        <v>144</v>
      </c>
      <c r="AK686" s="60">
        <f>INDEX('Cat-4'!$1:$1048576,Working!AG686,Working!AJ686)</f>
        <v>115.6</v>
      </c>
      <c r="AL686" s="146">
        <f t="shared" si="660"/>
        <v>1.1502487562189054</v>
      </c>
      <c r="AM686" s="146">
        <f t="shared" si="661"/>
        <v>1.204231549832067</v>
      </c>
      <c r="AN686" s="146">
        <f t="shared" si="642"/>
        <v>13.738888888888889</v>
      </c>
      <c r="AO686" s="169">
        <f>INDEX('EL&amp;SV'!$C$4:$G$50,MATCH(AF686,'EL&amp;SV'!$G$4:$G$50,0),MATCH(IF(P686&gt;5000000,"A",IF(N686&gt;2000000,"B",IF(N686&gt;500000,"C","D"))),'EL&amp;SV'!$C$4:$G$4,0))</f>
        <v>5</v>
      </c>
      <c r="AP686" s="171">
        <f>INDEX('EL&amp;SV'!$G$4:$K$50,MATCH(AF686,'EL&amp;SV'!$G$4:$G$50,0),MATCH(IF(N686&gt;5000000,"A",IF(N686&gt;2000000,"B",IF(N686&gt;500000,"C","D"))),'EL&amp;SV'!$G$4:$K$4,0))</f>
        <v>1</v>
      </c>
      <c r="AQ686" s="153">
        <f t="shared" si="654"/>
        <v>99529.737593620346</v>
      </c>
      <c r="AR686" s="153">
        <f t="shared" si="655"/>
        <v>99529.737593620361</v>
      </c>
      <c r="AS686" s="153">
        <f t="shared" si="656"/>
        <v>0</v>
      </c>
      <c r="AT686" s="60">
        <v>0.75</v>
      </c>
      <c r="AU686" s="153">
        <f t="shared" si="657"/>
        <v>0</v>
      </c>
      <c r="AV686" s="153">
        <f t="shared" si="658"/>
        <v>0</v>
      </c>
    </row>
    <row r="687" spans="1:48" x14ac:dyDescent="0.2">
      <c r="A687" s="82">
        <v>683</v>
      </c>
      <c r="B687" s="82" t="s">
        <v>1410</v>
      </c>
      <c r="C687" s="83"/>
      <c r="D687" s="84" t="s">
        <v>112</v>
      </c>
      <c r="E687" s="85" t="s">
        <v>684</v>
      </c>
      <c r="F687" s="86">
        <v>39797</v>
      </c>
      <c r="G687" s="86" t="s">
        <v>1348</v>
      </c>
      <c r="H687" s="89"/>
      <c r="I687" s="89">
        <v>7.1991498196505327E-2</v>
      </c>
      <c r="J687" s="84"/>
      <c r="K687" s="84"/>
      <c r="L687" s="87">
        <v>81920</v>
      </c>
      <c r="M687" s="87"/>
      <c r="N687" s="87">
        <v>81920</v>
      </c>
      <c r="O687" s="84">
        <v>67773.939514892336</v>
      </c>
      <c r="P687" s="84">
        <v>5897.5435322577159</v>
      </c>
      <c r="Q687" s="84">
        <f t="shared" si="640"/>
        <v>73671.483047150046</v>
      </c>
      <c r="R687" s="84">
        <v>8248.5169528499537</v>
      </c>
      <c r="S687" s="87">
        <f t="shared" si="641"/>
        <v>14146.060485107664</v>
      </c>
      <c r="T687" s="150">
        <v>15</v>
      </c>
      <c r="U687" s="69">
        <v>365</v>
      </c>
      <c r="V687" s="70"/>
      <c r="W687" s="71">
        <v>-2.0082191780821912</v>
      </c>
      <c r="X687" s="76">
        <f t="shared" si="651"/>
        <v>39783</v>
      </c>
      <c r="Y687" s="138" t="s">
        <v>4253</v>
      </c>
      <c r="Z687" s="60">
        <f>MATCH(Y687,'Cat-3'!$A:$A,0)</f>
        <v>757</v>
      </c>
      <c r="AA687" s="60">
        <f>MATCH(X687,'Cat-3'!$1:$1,0)</f>
        <v>51</v>
      </c>
      <c r="AB687" s="60">
        <f>INDEX('Cat-3'!$1:$1048576,Working!Z687,Working!AA687)</f>
        <v>94.8</v>
      </c>
      <c r="AC687" s="60">
        <f>MATCH($AC$3,'Cat-3'!$1:$1,0)</f>
        <v>90</v>
      </c>
      <c r="AD687" s="60">
        <f>INDEX('Cat-3'!$1:$1048576,Working!Z687,Working!AC687)</f>
        <v>93.3</v>
      </c>
      <c r="AE687" s="146">
        <f t="shared" si="659"/>
        <v>0.98417721518987344</v>
      </c>
      <c r="AF687" s="132" t="s">
        <v>2722</v>
      </c>
      <c r="AG687" s="60">
        <f>MATCH(AF687,'Cat-4'!$A:$A,0)</f>
        <v>647</v>
      </c>
      <c r="AH687" s="60">
        <f>MATCH($AH$3,'Cat-4'!$1:$1,0)</f>
        <v>4</v>
      </c>
      <c r="AI687" s="60">
        <f>INDEX('Cat-4'!$1:$1048576,Working!AG687,Working!AH687)</f>
        <v>100.5</v>
      </c>
      <c r="AJ687" s="60">
        <f>MATCH($AJ$3,'Cat-4'!$1:$1,0)</f>
        <v>144</v>
      </c>
      <c r="AK687" s="60">
        <f>INDEX('Cat-4'!$1:$1048576,Working!AG687,Working!AJ687)</f>
        <v>94.2</v>
      </c>
      <c r="AL687" s="146">
        <f t="shared" si="660"/>
        <v>0.93731343283582091</v>
      </c>
      <c r="AM687" s="146">
        <f t="shared" si="661"/>
        <v>0.92248252408841869</v>
      </c>
      <c r="AN687" s="146">
        <f t="shared" si="642"/>
        <v>15.166666666666666</v>
      </c>
      <c r="AO687" s="169">
        <f>INDEX('EL&amp;SV'!$C$4:$G$50,MATCH(AF687,'EL&amp;SV'!$G$4:$G$50,0),MATCH(IF(P687&gt;5000000,"A",IF(N687&gt;2000000,"B",IF(N687&gt;500000,"C","D"))),'EL&amp;SV'!$C$4:$G$4,0))</f>
        <v>5</v>
      </c>
      <c r="AP687" s="171">
        <f>INDEX('EL&amp;SV'!$G$4:$K$50,MATCH(AF687,'EL&amp;SV'!$G$4:$G$50,0),MATCH(IF(N687&gt;5000000,"A",IF(N687&gt;2000000,"B",IF(N687&gt;500000,"C","D"))),'EL&amp;SV'!$G$4:$K$4,0))</f>
        <v>1</v>
      </c>
      <c r="AQ687" s="153">
        <f t="shared" si="654"/>
        <v>75569.768373323255</v>
      </c>
      <c r="AR687" s="153">
        <f t="shared" si="655"/>
        <v>75569.768373323255</v>
      </c>
      <c r="AS687" s="153">
        <f t="shared" si="656"/>
        <v>0</v>
      </c>
      <c r="AT687" s="60">
        <v>0.75</v>
      </c>
      <c r="AU687" s="153">
        <f t="shared" si="657"/>
        <v>0</v>
      </c>
      <c r="AV687" s="153">
        <f t="shared" si="658"/>
        <v>0</v>
      </c>
    </row>
    <row r="688" spans="1:48" x14ac:dyDescent="0.2">
      <c r="A688" s="82">
        <v>684</v>
      </c>
      <c r="B688" s="82" t="s">
        <v>1410</v>
      </c>
      <c r="C688" s="83"/>
      <c r="D688" s="84" t="s">
        <v>112</v>
      </c>
      <c r="E688" s="85"/>
      <c r="F688" s="86">
        <v>44651</v>
      </c>
      <c r="G688" s="86" t="s">
        <v>38</v>
      </c>
      <c r="H688" s="89"/>
      <c r="I688" s="89">
        <v>0.31666666666666665</v>
      </c>
      <c r="J688" s="84"/>
      <c r="K688" s="84"/>
      <c r="L688" s="87">
        <v>81920</v>
      </c>
      <c r="M688" s="87"/>
      <c r="N688" s="87">
        <v>81920</v>
      </c>
      <c r="O688" s="84">
        <v>71.072146118721463</v>
      </c>
      <c r="P688" s="84">
        <v>25941.333333333332</v>
      </c>
      <c r="Q688" s="84">
        <f t="shared" si="640"/>
        <v>26012.405479452053</v>
      </c>
      <c r="R688" s="84">
        <v>55907.594520547951</v>
      </c>
      <c r="S688" s="87">
        <f t="shared" si="641"/>
        <v>81848.92785388128</v>
      </c>
      <c r="T688" s="150">
        <v>3</v>
      </c>
      <c r="U688" s="69">
        <v>365</v>
      </c>
      <c r="V688" s="70"/>
      <c r="W688" s="71">
        <v>-8.2191780821911919E-3</v>
      </c>
      <c r="X688" s="76">
        <f t="shared" si="651"/>
        <v>44621</v>
      </c>
      <c r="AF688" s="132" t="s">
        <v>3114</v>
      </c>
      <c r="AG688" s="60">
        <f>MATCH(AF688,'Cat-4'!$A:$A,0)</f>
        <v>844</v>
      </c>
      <c r="AH688" s="60">
        <f>MATCH(X688,'Cat-4'!$1:$1,0)</f>
        <v>123</v>
      </c>
      <c r="AI688" s="60">
        <f>INDEX('Cat-4'!$1:$1048576,Working!AG688,Working!AH688)</f>
        <v>157.19999999999999</v>
      </c>
      <c r="AJ688" s="60">
        <f>MATCH($AJ$3,'Cat-4'!$1:$1,0)</f>
        <v>144</v>
      </c>
      <c r="AK688" s="60">
        <f>INDEX('Cat-4'!$1:$1048576,Working!AG688,Working!AJ688)</f>
        <v>160.30000000000001</v>
      </c>
      <c r="AL688" s="146">
        <f t="shared" si="660"/>
        <v>1.0197201017811706</v>
      </c>
      <c r="AM688" s="152">
        <f t="shared" ref="AM688:AM697" si="662">AL688</f>
        <v>1.0197201017811706</v>
      </c>
      <c r="AN688" s="146">
        <f t="shared" si="642"/>
        <v>1.875</v>
      </c>
      <c r="AO688" s="169">
        <f>INDEX('EL&amp;SV'!$C$4:$G$50,MATCH(AF688,'EL&amp;SV'!$G$4:$G$50,0),MATCH(IF(P688&gt;5000000,"A",IF(N688&gt;2000000,"B",IF(N688&gt;500000,"C","D"))),'EL&amp;SV'!$C$4:$G$4,0))</f>
        <v>6</v>
      </c>
      <c r="AP688" s="171">
        <f>INDEX('EL&amp;SV'!$G$4:$K$50,MATCH(AF688,'EL&amp;SV'!$G$4:$G$50,0),MATCH(IF(N688&gt;5000000,"A",IF(N688&gt;2000000,"B",IF(N688&gt;500000,"C","D"))),'EL&amp;SV'!$G$4:$K$4,0))</f>
        <v>0.95</v>
      </c>
      <c r="AQ688" s="153">
        <f t="shared" si="654"/>
        <v>83535.470737913492</v>
      </c>
      <c r="AR688" s="153">
        <f t="shared" si="655"/>
        <v>24799.592875318067</v>
      </c>
      <c r="AS688" s="153">
        <f t="shared" si="656"/>
        <v>58735.877862595429</v>
      </c>
      <c r="AT688" s="60">
        <v>0.75</v>
      </c>
      <c r="AU688" s="153">
        <f t="shared" si="657"/>
        <v>44051.908396946572</v>
      </c>
      <c r="AV688" s="153">
        <f t="shared" si="658"/>
        <v>44051.908396946572</v>
      </c>
    </row>
    <row r="689" spans="1:48" x14ac:dyDescent="0.2">
      <c r="A689" s="82">
        <v>685</v>
      </c>
      <c r="B689" s="82" t="s">
        <v>1410</v>
      </c>
      <c r="C689" s="83"/>
      <c r="D689" s="84" t="s">
        <v>112</v>
      </c>
      <c r="E689" s="85" t="s">
        <v>471</v>
      </c>
      <c r="F689" s="86">
        <v>41000</v>
      </c>
      <c r="G689" s="86" t="s">
        <v>1350</v>
      </c>
      <c r="H689" s="89"/>
      <c r="I689" s="89">
        <v>9.8448630136986293E-2</v>
      </c>
      <c r="J689" s="84"/>
      <c r="K689" s="84"/>
      <c r="L689" s="87">
        <v>81620.12</v>
      </c>
      <c r="M689" s="87"/>
      <c r="N689" s="87">
        <v>81620.12</v>
      </c>
      <c r="O689" s="84">
        <v>77539.113999999987</v>
      </c>
      <c r="P689" s="84">
        <v>0</v>
      </c>
      <c r="Q689" s="84">
        <f t="shared" si="640"/>
        <v>77539.113999999987</v>
      </c>
      <c r="R689" s="84">
        <v>4081.0060000000085</v>
      </c>
      <c r="S689" s="87">
        <f t="shared" si="641"/>
        <v>4081.0060000000085</v>
      </c>
      <c r="T689" s="150">
        <v>10</v>
      </c>
      <c r="U689" s="69">
        <v>365</v>
      </c>
      <c r="V689" s="70"/>
      <c r="W689" s="71">
        <v>-8.2191780821911919E-3</v>
      </c>
      <c r="X689" s="76">
        <f t="shared" si="651"/>
        <v>41000</v>
      </c>
      <c r="AF689" s="132" t="s">
        <v>3098</v>
      </c>
      <c r="AG689" s="60">
        <f>MATCH(AF689,'Cat-4'!$A:$A,0)</f>
        <v>836</v>
      </c>
      <c r="AH689" s="60">
        <f>MATCH(X689,'Cat-4'!$1:$1,0)</f>
        <v>4</v>
      </c>
      <c r="AI689" s="60">
        <f>INDEX('Cat-4'!$1:$1048576,Working!AG689,Working!AH689)</f>
        <v>98</v>
      </c>
      <c r="AJ689" s="60">
        <f>MATCH($AJ$3,'Cat-4'!$1:$1,0)</f>
        <v>144</v>
      </c>
      <c r="AK689" s="60">
        <f>INDEX('Cat-4'!$1:$1048576,Working!AG689,Working!AJ689)</f>
        <v>147.4</v>
      </c>
      <c r="AL689" s="146">
        <f t="shared" si="660"/>
        <v>1.5040816326530613</v>
      </c>
      <c r="AM689" s="152">
        <f t="shared" si="662"/>
        <v>1.5040816326530613</v>
      </c>
      <c r="AN689" s="146">
        <f t="shared" si="642"/>
        <v>11.872222222222222</v>
      </c>
      <c r="AO689" s="169">
        <f>INDEX('EL&amp;SV'!$C$4:$G$50,MATCH(AF689,'EL&amp;SV'!$G$4:$G$50,0),MATCH(IF(P689&gt;5000000,"A",IF(N689&gt;2000000,"B",IF(N689&gt;500000,"C","D"))),'EL&amp;SV'!$C$4:$G$4,0))</f>
        <v>8</v>
      </c>
      <c r="AP689" s="171">
        <f>INDEX('EL&amp;SV'!$G$4:$K$50,MATCH(AF689,'EL&amp;SV'!$G$4:$G$50,0),MATCH(IF(N689&gt;5000000,"A",IF(N689&gt;2000000,"B",IF(N689&gt;500000,"C","D"))),'EL&amp;SV'!$G$4:$K$4,0))</f>
        <v>0.95</v>
      </c>
      <c r="AQ689" s="153">
        <f t="shared" si="654"/>
        <v>122763.32334693878</v>
      </c>
      <c r="AR689" s="153">
        <f t="shared" si="655"/>
        <v>116625.15717959183</v>
      </c>
      <c r="AS689" s="153">
        <f t="shared" si="656"/>
        <v>6138.1661673469498</v>
      </c>
      <c r="AT689" s="60">
        <v>0.75</v>
      </c>
      <c r="AU689" s="153">
        <f t="shared" si="657"/>
        <v>4603.6246255102124</v>
      </c>
      <c r="AV689" s="153">
        <f t="shared" si="658"/>
        <v>6138.1661673469443</v>
      </c>
    </row>
    <row r="690" spans="1:48" x14ac:dyDescent="0.2">
      <c r="A690" s="82">
        <v>686</v>
      </c>
      <c r="B690" s="82" t="s">
        <v>1410</v>
      </c>
      <c r="C690" s="83"/>
      <c r="D690" s="84" t="s">
        <v>112</v>
      </c>
      <c r="E690" s="85" t="s">
        <v>471</v>
      </c>
      <c r="F690" s="86">
        <v>41000</v>
      </c>
      <c r="G690" s="86" t="s">
        <v>1350</v>
      </c>
      <c r="H690" s="89"/>
      <c r="I690" s="89">
        <v>0.10147431506849316</v>
      </c>
      <c r="J690" s="84"/>
      <c r="K690" s="84"/>
      <c r="L690" s="87">
        <v>81620.12</v>
      </c>
      <c r="M690" s="87"/>
      <c r="N690" s="87">
        <v>81620.12</v>
      </c>
      <c r="O690" s="84">
        <v>77539.114000000001</v>
      </c>
      <c r="P690" s="84">
        <v>0</v>
      </c>
      <c r="Q690" s="84">
        <f t="shared" si="640"/>
        <v>77539.114000000001</v>
      </c>
      <c r="R690" s="84">
        <v>4081.0059999999939</v>
      </c>
      <c r="S690" s="87">
        <f t="shared" si="641"/>
        <v>4081.0059999999939</v>
      </c>
      <c r="T690" s="150">
        <v>10</v>
      </c>
      <c r="U690" s="69">
        <v>365</v>
      </c>
      <c r="V690" s="70"/>
      <c r="W690" s="71">
        <v>-8.2191780821911919E-3</v>
      </c>
      <c r="X690" s="76">
        <f t="shared" si="651"/>
        <v>41000</v>
      </c>
      <c r="AF690" s="132" t="s">
        <v>3098</v>
      </c>
      <c r="AG690" s="60">
        <f>MATCH(AF690,'Cat-4'!$A:$A,0)</f>
        <v>836</v>
      </c>
      <c r="AH690" s="60">
        <f>MATCH(X690,'Cat-4'!$1:$1,0)</f>
        <v>4</v>
      </c>
      <c r="AI690" s="60">
        <f>INDEX('Cat-4'!$1:$1048576,Working!AG690,Working!AH690)</f>
        <v>98</v>
      </c>
      <c r="AJ690" s="60">
        <f>MATCH($AJ$3,'Cat-4'!$1:$1,0)</f>
        <v>144</v>
      </c>
      <c r="AK690" s="60">
        <f>INDEX('Cat-4'!$1:$1048576,Working!AG690,Working!AJ690)</f>
        <v>147.4</v>
      </c>
      <c r="AL690" s="146">
        <f t="shared" si="660"/>
        <v>1.5040816326530613</v>
      </c>
      <c r="AM690" s="152">
        <f t="shared" si="662"/>
        <v>1.5040816326530613</v>
      </c>
      <c r="AN690" s="146">
        <f t="shared" si="642"/>
        <v>11.872222222222222</v>
      </c>
      <c r="AO690" s="169">
        <f>INDEX('EL&amp;SV'!$C$4:$G$50,MATCH(AF690,'EL&amp;SV'!$G$4:$G$50,0),MATCH(IF(P690&gt;5000000,"A",IF(N690&gt;2000000,"B",IF(N690&gt;500000,"C","D"))),'EL&amp;SV'!$C$4:$G$4,0))</f>
        <v>8</v>
      </c>
      <c r="AP690" s="171">
        <f>INDEX('EL&amp;SV'!$G$4:$K$50,MATCH(AF690,'EL&amp;SV'!$G$4:$G$50,0),MATCH(IF(N690&gt;5000000,"A",IF(N690&gt;2000000,"B",IF(N690&gt;500000,"C","D"))),'EL&amp;SV'!$G$4:$K$4,0))</f>
        <v>0.95</v>
      </c>
      <c r="AQ690" s="153">
        <f t="shared" si="654"/>
        <v>122763.32334693878</v>
      </c>
      <c r="AR690" s="153">
        <f t="shared" si="655"/>
        <v>116625.15717959183</v>
      </c>
      <c r="AS690" s="153">
        <f t="shared" si="656"/>
        <v>6138.1661673469498</v>
      </c>
      <c r="AT690" s="60">
        <v>0.75</v>
      </c>
      <c r="AU690" s="153">
        <f t="shared" si="657"/>
        <v>4603.6246255102124</v>
      </c>
      <c r="AV690" s="153">
        <f t="shared" si="658"/>
        <v>6138.1661673469443</v>
      </c>
    </row>
    <row r="691" spans="1:48" x14ac:dyDescent="0.2">
      <c r="A691" s="82">
        <v>687</v>
      </c>
      <c r="B691" s="82" t="s">
        <v>1410</v>
      </c>
      <c r="C691" s="83"/>
      <c r="D691" s="84" t="s">
        <v>112</v>
      </c>
      <c r="E691" s="85" t="s">
        <v>385</v>
      </c>
      <c r="F691" s="86">
        <v>41000</v>
      </c>
      <c r="G691" s="86" t="s">
        <v>1350</v>
      </c>
      <c r="H691" s="89"/>
      <c r="I691" s="89">
        <v>9.5301027397260277E-2</v>
      </c>
      <c r="J691" s="84"/>
      <c r="K691" s="84"/>
      <c r="L691" s="87">
        <v>81550</v>
      </c>
      <c r="M691" s="87"/>
      <c r="N691" s="87">
        <v>81550</v>
      </c>
      <c r="O691" s="84">
        <v>81550</v>
      </c>
      <c r="P691" s="84">
        <v>0</v>
      </c>
      <c r="Q691" s="84">
        <f t="shared" si="640"/>
        <v>81550</v>
      </c>
      <c r="R691" s="84">
        <v>0</v>
      </c>
      <c r="S691" s="87">
        <f t="shared" si="641"/>
        <v>0</v>
      </c>
      <c r="T691" s="150">
        <v>10</v>
      </c>
      <c r="U691" s="69">
        <v>365</v>
      </c>
      <c r="V691" s="70"/>
      <c r="W691" s="71">
        <v>-8.2191780821911919E-3</v>
      </c>
      <c r="X691" s="76">
        <f t="shared" si="651"/>
        <v>41000</v>
      </c>
      <c r="AF691" s="132" t="s">
        <v>2920</v>
      </c>
      <c r="AG691" s="60">
        <f>MATCH(AF691,'Cat-4'!$A:$A,0)</f>
        <v>747</v>
      </c>
      <c r="AH691" s="60">
        <f>MATCH(X691,'Cat-4'!$1:$1,0)</f>
        <v>4</v>
      </c>
      <c r="AI691" s="60">
        <f>INDEX('Cat-4'!$1:$1048576,Working!AG691,Working!AH691)</f>
        <v>103.1</v>
      </c>
      <c r="AJ691" s="60">
        <f>MATCH($AJ$3,'Cat-4'!$1:$1,0)</f>
        <v>144</v>
      </c>
      <c r="AK691" s="60">
        <f>INDEX('Cat-4'!$1:$1048576,Working!AG691,Working!AJ691)</f>
        <v>130.19999999999999</v>
      </c>
      <c r="AL691" s="146">
        <f t="shared" si="660"/>
        <v>1.2628516003879728</v>
      </c>
      <c r="AM691" s="152">
        <f t="shared" si="662"/>
        <v>1.2628516003879728</v>
      </c>
      <c r="AN691" s="146">
        <f t="shared" si="642"/>
        <v>11.872222222222222</v>
      </c>
      <c r="AO691" s="169">
        <f>INDEX('EL&amp;SV'!$C$4:$G$50,MATCH(AF691,'EL&amp;SV'!$G$4:$G$50,0),MATCH(IF(P691&gt;5000000,"A",IF(N691&gt;2000000,"B",IF(N691&gt;500000,"C","D"))),'EL&amp;SV'!$C$4:$G$4,0))</f>
        <v>8</v>
      </c>
      <c r="AP691" s="171">
        <f>INDEX('EL&amp;SV'!$G$4:$K$50,MATCH(AF691,'EL&amp;SV'!$G$4:$G$50,0),MATCH(IF(N691&gt;5000000,"A",IF(N691&gt;2000000,"B",IF(N691&gt;500000,"C","D"))),'EL&amp;SV'!$G$4:$K$4,0))</f>
        <v>1</v>
      </c>
      <c r="AQ691" s="153">
        <f t="shared" si="654"/>
        <v>102985.54801163918</v>
      </c>
      <c r="AR691" s="153">
        <f t="shared" si="655"/>
        <v>102985.54801163918</v>
      </c>
      <c r="AS691" s="153">
        <f t="shared" si="656"/>
        <v>0</v>
      </c>
      <c r="AT691" s="60">
        <v>0.75</v>
      </c>
      <c r="AU691" s="153">
        <f t="shared" si="657"/>
        <v>0</v>
      </c>
      <c r="AV691" s="153">
        <f t="shared" si="658"/>
        <v>0</v>
      </c>
    </row>
    <row r="692" spans="1:48" x14ac:dyDescent="0.2">
      <c r="A692" s="82">
        <v>688</v>
      </c>
      <c r="B692" s="82" t="s">
        <v>1410</v>
      </c>
      <c r="C692" s="83"/>
      <c r="D692" s="84" t="s">
        <v>112</v>
      </c>
      <c r="E692" s="85" t="s">
        <v>1273</v>
      </c>
      <c r="F692" s="86">
        <v>44355</v>
      </c>
      <c r="G692" s="86" t="s">
        <v>38</v>
      </c>
      <c r="H692" s="89"/>
      <c r="I692" s="89">
        <v>9.5000000000000001E-2</v>
      </c>
      <c r="J692" s="84"/>
      <c r="K692" s="84"/>
      <c r="L692" s="87">
        <v>81420</v>
      </c>
      <c r="M692" s="87"/>
      <c r="N692" s="87">
        <v>81420</v>
      </c>
      <c r="O692" s="84">
        <v>6293.8775342465751</v>
      </c>
      <c r="P692" s="84">
        <v>7734.9</v>
      </c>
      <c r="Q692" s="84">
        <f t="shared" si="640"/>
        <v>14028.777534246576</v>
      </c>
      <c r="R692" s="84">
        <v>67391.222465753424</v>
      </c>
      <c r="S692" s="87">
        <f t="shared" si="641"/>
        <v>75126.122465753419</v>
      </c>
      <c r="T692" s="150">
        <v>10</v>
      </c>
      <c r="U692" s="69">
        <v>365</v>
      </c>
      <c r="V692" s="70"/>
      <c r="W692" s="71">
        <v>-2.0082191780821912</v>
      </c>
      <c r="X692" s="76">
        <f t="shared" si="651"/>
        <v>44348</v>
      </c>
      <c r="AF692" s="132" t="s">
        <v>2920</v>
      </c>
      <c r="AG692" s="60">
        <f>MATCH(AF692,'Cat-4'!$A:$A,0)</f>
        <v>747</v>
      </c>
      <c r="AH692" s="60">
        <f>MATCH(X692,'Cat-4'!$1:$1,0)</f>
        <v>114</v>
      </c>
      <c r="AI692" s="60">
        <f>INDEX('Cat-4'!$1:$1048576,Working!AG692,Working!AH692)</f>
        <v>130.19999999999999</v>
      </c>
      <c r="AJ692" s="60">
        <f>MATCH($AJ$3,'Cat-4'!$1:$1,0)</f>
        <v>144</v>
      </c>
      <c r="AK692" s="60">
        <f>INDEX('Cat-4'!$1:$1048576,Working!AG692,Working!AJ692)</f>
        <v>130.19999999999999</v>
      </c>
      <c r="AL692" s="146">
        <f t="shared" si="660"/>
        <v>1</v>
      </c>
      <c r="AM692" s="152">
        <f t="shared" si="662"/>
        <v>1</v>
      </c>
      <c r="AN692" s="146">
        <f t="shared" si="642"/>
        <v>2.6861111111111109</v>
      </c>
      <c r="AO692" s="169">
        <f>INDEX('EL&amp;SV'!$C$4:$G$50,MATCH(AF692,'EL&amp;SV'!$G$4:$G$50,0),MATCH(IF(P692&gt;5000000,"A",IF(N692&gt;2000000,"B",IF(N692&gt;500000,"C","D"))),'EL&amp;SV'!$C$4:$G$4,0))</f>
        <v>8</v>
      </c>
      <c r="AP692" s="171">
        <f>INDEX('EL&amp;SV'!$G$4:$K$50,MATCH(AF692,'EL&amp;SV'!$G$4:$G$50,0),MATCH(IF(N692&gt;5000000,"A",IF(N692&gt;2000000,"B",IF(N692&gt;500000,"C","D"))),'EL&amp;SV'!$G$4:$K$4,0))</f>
        <v>1</v>
      </c>
      <c r="AQ692" s="153">
        <f t="shared" si="654"/>
        <v>81420</v>
      </c>
      <c r="AR692" s="153">
        <f t="shared" si="655"/>
        <v>27337.895833333332</v>
      </c>
      <c r="AS692" s="153">
        <f t="shared" si="656"/>
        <v>54082.104166666672</v>
      </c>
      <c r="AT692" s="60">
        <v>0.75</v>
      </c>
      <c r="AU692" s="153">
        <f t="shared" si="657"/>
        <v>40561.578125</v>
      </c>
      <c r="AV692" s="153">
        <f t="shared" si="658"/>
        <v>40561.578125</v>
      </c>
    </row>
    <row r="693" spans="1:48" x14ac:dyDescent="0.2">
      <c r="A693" s="82">
        <v>689</v>
      </c>
      <c r="B693" s="82" t="s">
        <v>1410</v>
      </c>
      <c r="C693" s="83"/>
      <c r="D693" s="84" t="s">
        <v>112</v>
      </c>
      <c r="E693" s="85" t="s">
        <v>802</v>
      </c>
      <c r="F693" s="86">
        <v>41000</v>
      </c>
      <c r="G693" s="86" t="s">
        <v>1350</v>
      </c>
      <c r="H693" s="89"/>
      <c r="I693" s="89">
        <v>6.4547945205479462E-2</v>
      </c>
      <c r="J693" s="84"/>
      <c r="K693" s="84"/>
      <c r="L693" s="87">
        <v>81322.75</v>
      </c>
      <c r="M693" s="87"/>
      <c r="N693" s="87">
        <v>81322.75</v>
      </c>
      <c r="O693" s="84">
        <v>51010.530445205499</v>
      </c>
      <c r="P693" s="84">
        <v>5249.2164109589048</v>
      </c>
      <c r="Q693" s="84">
        <f t="shared" si="640"/>
        <v>56259.746856164405</v>
      </c>
      <c r="R693" s="84">
        <v>25063.003143835595</v>
      </c>
      <c r="S693" s="87">
        <f t="shared" si="641"/>
        <v>30312.219554794501</v>
      </c>
      <c r="T693" s="150">
        <v>15</v>
      </c>
      <c r="U693" s="69">
        <v>365</v>
      </c>
      <c r="V693" s="70"/>
      <c r="W693" s="71">
        <v>-2.0082191780821912</v>
      </c>
      <c r="X693" s="76">
        <f t="shared" si="651"/>
        <v>41000</v>
      </c>
      <c r="AF693" s="132" t="s">
        <v>2920</v>
      </c>
      <c r="AG693" s="60">
        <f>MATCH(AF693,'Cat-4'!$A:$A,0)</f>
        <v>747</v>
      </c>
      <c r="AH693" s="60">
        <f>MATCH(X693,'Cat-4'!$1:$1,0)</f>
        <v>4</v>
      </c>
      <c r="AI693" s="60">
        <f>INDEX('Cat-4'!$1:$1048576,Working!AG693,Working!AH693)</f>
        <v>103.1</v>
      </c>
      <c r="AJ693" s="60">
        <f>MATCH($AJ$3,'Cat-4'!$1:$1,0)</f>
        <v>144</v>
      </c>
      <c r="AK693" s="60">
        <f>INDEX('Cat-4'!$1:$1048576,Working!AG693,Working!AJ693)</f>
        <v>130.19999999999999</v>
      </c>
      <c r="AL693" s="146">
        <f t="shared" si="660"/>
        <v>1.2628516003879728</v>
      </c>
      <c r="AM693" s="152">
        <f t="shared" si="662"/>
        <v>1.2628516003879728</v>
      </c>
      <c r="AN693" s="146">
        <f t="shared" si="642"/>
        <v>11.872222222222222</v>
      </c>
      <c r="AO693" s="169">
        <f>INDEX('EL&amp;SV'!$C$4:$G$50,MATCH(AF693,'EL&amp;SV'!$G$4:$G$50,0),MATCH(IF(P693&gt;5000000,"A",IF(N693&gt;2000000,"B",IF(N693&gt;500000,"C","D"))),'EL&amp;SV'!$C$4:$G$4,0))</f>
        <v>8</v>
      </c>
      <c r="AP693" s="171">
        <f>INDEX('EL&amp;SV'!$G$4:$K$50,MATCH(AF693,'EL&amp;SV'!$G$4:$G$50,0),MATCH(IF(N693&gt;5000000,"A",IF(N693&gt;2000000,"B",IF(N693&gt;500000,"C","D"))),'EL&amp;SV'!$G$4:$K$4,0))</f>
        <v>1</v>
      </c>
      <c r="AQ693" s="153">
        <f t="shared" si="654"/>
        <v>102698.56498545101</v>
      </c>
      <c r="AR693" s="153">
        <f t="shared" si="655"/>
        <v>102698.56498545101</v>
      </c>
      <c r="AS693" s="153">
        <f t="shared" si="656"/>
        <v>0</v>
      </c>
      <c r="AT693" s="60">
        <v>0.75</v>
      </c>
      <c r="AU693" s="153">
        <f t="shared" si="657"/>
        <v>0</v>
      </c>
      <c r="AV693" s="153">
        <f t="shared" si="658"/>
        <v>0</v>
      </c>
    </row>
    <row r="694" spans="1:48" x14ac:dyDescent="0.2">
      <c r="A694" s="82">
        <v>690</v>
      </c>
      <c r="B694" s="82" t="s">
        <v>1410</v>
      </c>
      <c r="C694" s="83"/>
      <c r="D694" s="84" t="s">
        <v>112</v>
      </c>
      <c r="E694" s="85" t="s">
        <v>801</v>
      </c>
      <c r="F694" s="86">
        <v>41000</v>
      </c>
      <c r="G694" s="86" t="s">
        <v>1350</v>
      </c>
      <c r="H694" s="89"/>
      <c r="I694" s="89">
        <v>6.4547945205479448E-2</v>
      </c>
      <c r="J694" s="84"/>
      <c r="K694" s="84"/>
      <c r="L694" s="87">
        <v>81010.63</v>
      </c>
      <c r="M694" s="87"/>
      <c r="N694" s="87">
        <v>81010.63</v>
      </c>
      <c r="O694" s="84">
        <v>50814.749968493154</v>
      </c>
      <c r="P694" s="84">
        <v>5229.0697063013695</v>
      </c>
      <c r="Q694" s="84">
        <f t="shared" si="640"/>
        <v>56043.819674794526</v>
      </c>
      <c r="R694" s="84">
        <v>24966.810325205479</v>
      </c>
      <c r="S694" s="87">
        <f t="shared" si="641"/>
        <v>30195.880031506851</v>
      </c>
      <c r="T694" s="150">
        <v>15</v>
      </c>
      <c r="U694" s="69">
        <v>365</v>
      </c>
      <c r="V694" s="70"/>
      <c r="W694" s="71">
        <v>-8.2191780821911919E-3</v>
      </c>
      <c r="X694" s="76">
        <f t="shared" si="651"/>
        <v>41000</v>
      </c>
      <c r="AF694" s="132" t="s">
        <v>2920</v>
      </c>
      <c r="AG694" s="60">
        <f>MATCH(AF694,'Cat-4'!$A:$A,0)</f>
        <v>747</v>
      </c>
      <c r="AH694" s="60">
        <f>MATCH(X694,'Cat-4'!$1:$1,0)</f>
        <v>4</v>
      </c>
      <c r="AI694" s="60">
        <f>INDEX('Cat-4'!$1:$1048576,Working!AG694,Working!AH694)</f>
        <v>103.1</v>
      </c>
      <c r="AJ694" s="60">
        <f>MATCH($AJ$3,'Cat-4'!$1:$1,0)</f>
        <v>144</v>
      </c>
      <c r="AK694" s="60">
        <f>INDEX('Cat-4'!$1:$1048576,Working!AG694,Working!AJ694)</f>
        <v>130.19999999999999</v>
      </c>
      <c r="AL694" s="146">
        <f t="shared" si="660"/>
        <v>1.2628516003879728</v>
      </c>
      <c r="AM694" s="152">
        <f t="shared" si="662"/>
        <v>1.2628516003879728</v>
      </c>
      <c r="AN694" s="146">
        <f t="shared" si="642"/>
        <v>11.872222222222222</v>
      </c>
      <c r="AO694" s="169">
        <f>INDEX('EL&amp;SV'!$C$4:$G$50,MATCH(AF694,'EL&amp;SV'!$G$4:$G$50,0),MATCH(IF(P694&gt;5000000,"A",IF(N694&gt;2000000,"B",IF(N694&gt;500000,"C","D"))),'EL&amp;SV'!$C$4:$G$4,0))</f>
        <v>8</v>
      </c>
      <c r="AP694" s="171">
        <f>INDEX('EL&amp;SV'!$G$4:$K$50,MATCH(AF694,'EL&amp;SV'!$G$4:$G$50,0),MATCH(IF(N694&gt;5000000,"A",IF(N694&gt;2000000,"B",IF(N694&gt;500000,"C","D"))),'EL&amp;SV'!$G$4:$K$4,0))</f>
        <v>1</v>
      </c>
      <c r="AQ694" s="153">
        <f t="shared" si="654"/>
        <v>102304.40374393793</v>
      </c>
      <c r="AR694" s="153">
        <f t="shared" si="655"/>
        <v>102304.40374393793</v>
      </c>
      <c r="AS694" s="153">
        <f t="shared" si="656"/>
        <v>0</v>
      </c>
      <c r="AT694" s="60">
        <v>0.75</v>
      </c>
      <c r="AU694" s="153">
        <f t="shared" si="657"/>
        <v>0</v>
      </c>
      <c r="AV694" s="153">
        <f t="shared" si="658"/>
        <v>0</v>
      </c>
    </row>
    <row r="695" spans="1:48" x14ac:dyDescent="0.2">
      <c r="A695" s="82">
        <v>691</v>
      </c>
      <c r="B695" s="82" t="s">
        <v>1410</v>
      </c>
      <c r="C695" s="83"/>
      <c r="D695" s="84" t="s">
        <v>112</v>
      </c>
      <c r="E695" s="85" t="s">
        <v>1069</v>
      </c>
      <c r="F695" s="86">
        <v>42825</v>
      </c>
      <c r="G695" s="86" t="s">
        <v>27</v>
      </c>
      <c r="H695" s="89"/>
      <c r="I695" s="89">
        <v>9.5000000000000001E-2</v>
      </c>
      <c r="J695" s="84"/>
      <c r="K695" s="84"/>
      <c r="L695" s="87">
        <v>81000</v>
      </c>
      <c r="M695" s="87"/>
      <c r="N695" s="87">
        <v>81000</v>
      </c>
      <c r="O695" s="84">
        <v>38496.082191780821</v>
      </c>
      <c r="P695" s="84">
        <v>7695</v>
      </c>
      <c r="Q695" s="84">
        <f t="shared" si="640"/>
        <v>46191.082191780821</v>
      </c>
      <c r="R695" s="84">
        <v>34808.917808219179</v>
      </c>
      <c r="S695" s="87">
        <f t="shared" si="641"/>
        <v>42503.917808219179</v>
      </c>
      <c r="T695" s="150">
        <v>10</v>
      </c>
      <c r="U695" s="69">
        <v>365</v>
      </c>
      <c r="V695" s="70"/>
      <c r="W695" s="71">
        <v>-2.0082191780821912</v>
      </c>
      <c r="X695" s="76">
        <f t="shared" si="651"/>
        <v>42795</v>
      </c>
      <c r="AF695" s="132" t="s">
        <v>3114</v>
      </c>
      <c r="AG695" s="60">
        <f>MATCH(AF695,'Cat-4'!$A:$A,0)</f>
        <v>844</v>
      </c>
      <c r="AH695" s="60">
        <f>MATCH(X695,'Cat-4'!$1:$1,0)</f>
        <v>63</v>
      </c>
      <c r="AI695" s="60">
        <f>INDEX('Cat-4'!$1:$1048576,Working!AG695,Working!AH695)</f>
        <v>116.5</v>
      </c>
      <c r="AJ695" s="60">
        <f>MATCH($AJ$3,'Cat-4'!$1:$1,0)</f>
        <v>144</v>
      </c>
      <c r="AK695" s="60">
        <f>INDEX('Cat-4'!$1:$1048576,Working!AG695,Working!AJ695)</f>
        <v>160.30000000000001</v>
      </c>
      <c r="AL695" s="146">
        <f t="shared" si="660"/>
        <v>1.3759656652360517</v>
      </c>
      <c r="AM695" s="152">
        <f t="shared" si="662"/>
        <v>1.3759656652360517</v>
      </c>
      <c r="AN695" s="146">
        <f t="shared" si="642"/>
        <v>6.875</v>
      </c>
      <c r="AO695" s="169">
        <f>INDEX('EL&amp;SV'!$C$4:$G$50,MATCH(AF695,'EL&amp;SV'!$G$4:$G$50,0),MATCH(IF(P695&gt;5000000,"A",IF(N695&gt;2000000,"B",IF(N695&gt;500000,"C","D"))),'EL&amp;SV'!$C$4:$G$4,0))</f>
        <v>6</v>
      </c>
      <c r="AP695" s="171">
        <f>INDEX('EL&amp;SV'!$G$4:$K$50,MATCH(AF695,'EL&amp;SV'!$G$4:$G$50,0),MATCH(IF(N695&gt;5000000,"A",IF(N695&gt;2000000,"B",IF(N695&gt;500000,"C","D"))),'EL&amp;SV'!$G$4:$K$4,0))</f>
        <v>0.95</v>
      </c>
      <c r="AQ695" s="153">
        <f t="shared" si="654"/>
        <v>111453.21888412019</v>
      </c>
      <c r="AR695" s="153">
        <f t="shared" si="655"/>
        <v>105880.55793991417</v>
      </c>
      <c r="AS695" s="153">
        <f t="shared" si="656"/>
        <v>5572.6609442060144</v>
      </c>
      <c r="AT695" s="60">
        <v>0.75</v>
      </c>
      <c r="AU695" s="153">
        <f t="shared" si="657"/>
        <v>4179.4957081545108</v>
      </c>
      <c r="AV695" s="153">
        <f t="shared" si="658"/>
        <v>5572.6609442060144</v>
      </c>
    </row>
    <row r="696" spans="1:48" x14ac:dyDescent="0.2">
      <c r="A696" s="82">
        <v>692</v>
      </c>
      <c r="B696" s="82" t="s">
        <v>1410</v>
      </c>
      <c r="C696" s="83"/>
      <c r="D696" s="84" t="s">
        <v>112</v>
      </c>
      <c r="E696" s="85" t="s">
        <v>1253</v>
      </c>
      <c r="F696" s="86">
        <v>44582</v>
      </c>
      <c r="G696" s="86" t="s">
        <v>38</v>
      </c>
      <c r="H696" s="89"/>
      <c r="I696" s="89">
        <v>0.19</v>
      </c>
      <c r="J696" s="84"/>
      <c r="K696" s="84"/>
      <c r="L696" s="87">
        <v>80946.899999999994</v>
      </c>
      <c r="M696" s="87"/>
      <c r="N696" s="87">
        <v>80946.899999999994</v>
      </c>
      <c r="O696" s="84">
        <v>2949.5719726027396</v>
      </c>
      <c r="P696" s="84">
        <v>15379.910999999998</v>
      </c>
      <c r="Q696" s="84">
        <f t="shared" si="640"/>
        <v>18329.482972602738</v>
      </c>
      <c r="R696" s="84">
        <v>62617.417027397256</v>
      </c>
      <c r="S696" s="87">
        <f t="shared" si="641"/>
        <v>77997.328027397249</v>
      </c>
      <c r="T696" s="150">
        <v>5</v>
      </c>
      <c r="U696" s="69">
        <v>365</v>
      </c>
      <c r="V696" s="70"/>
      <c r="W696" s="71">
        <v>1.2082191780821923</v>
      </c>
      <c r="X696" s="76">
        <f t="shared" si="651"/>
        <v>44562</v>
      </c>
      <c r="AF696" s="132" t="s">
        <v>2920</v>
      </c>
      <c r="AG696" s="60">
        <f>MATCH(AF696,'Cat-4'!$A:$A,0)</f>
        <v>747</v>
      </c>
      <c r="AH696" s="60">
        <f>MATCH(X696,'Cat-4'!$1:$1,0)</f>
        <v>121</v>
      </c>
      <c r="AI696" s="60">
        <f>INDEX('Cat-4'!$1:$1048576,Working!AG696,Working!AH696)</f>
        <v>130.19999999999999</v>
      </c>
      <c r="AJ696" s="60">
        <f>MATCH($AJ$3,'Cat-4'!$1:$1,0)</f>
        <v>144</v>
      </c>
      <c r="AK696" s="60">
        <f>INDEX('Cat-4'!$1:$1048576,Working!AG696,Working!AJ696)</f>
        <v>130.19999999999999</v>
      </c>
      <c r="AL696" s="146">
        <f t="shared" si="660"/>
        <v>1</v>
      </c>
      <c r="AM696" s="152">
        <f t="shared" si="662"/>
        <v>1</v>
      </c>
      <c r="AN696" s="146">
        <f t="shared" si="642"/>
        <v>2.0666666666666669</v>
      </c>
      <c r="AO696" s="169">
        <f>INDEX('EL&amp;SV'!$C$4:$G$50,MATCH(AF696,'EL&amp;SV'!$G$4:$G$50,0),MATCH(IF(P696&gt;5000000,"A",IF(N696&gt;2000000,"B",IF(N696&gt;500000,"C","D"))),'EL&amp;SV'!$C$4:$G$4,0))</f>
        <v>8</v>
      </c>
      <c r="AP696" s="171">
        <f>INDEX('EL&amp;SV'!$G$4:$K$50,MATCH(AF696,'EL&amp;SV'!$G$4:$G$50,0),MATCH(IF(N696&gt;5000000,"A",IF(N696&gt;2000000,"B",IF(N696&gt;500000,"C","D"))),'EL&amp;SV'!$G$4:$K$4,0))</f>
        <v>1</v>
      </c>
      <c r="AQ696" s="153">
        <f t="shared" si="654"/>
        <v>80946.899999999994</v>
      </c>
      <c r="AR696" s="153">
        <f t="shared" si="655"/>
        <v>20911.282500000001</v>
      </c>
      <c r="AS696" s="153">
        <f t="shared" si="656"/>
        <v>60035.617499999993</v>
      </c>
      <c r="AT696" s="60">
        <v>0.75</v>
      </c>
      <c r="AU696" s="153">
        <f t="shared" si="657"/>
        <v>45026.713124999995</v>
      </c>
      <c r="AV696" s="153">
        <f t="shared" si="658"/>
        <v>45026.713124999995</v>
      </c>
    </row>
    <row r="697" spans="1:48" x14ac:dyDescent="0.2">
      <c r="A697" s="82">
        <v>693</v>
      </c>
      <c r="B697" s="82" t="s">
        <v>1410</v>
      </c>
      <c r="C697" s="83"/>
      <c r="D697" s="84" t="s">
        <v>113</v>
      </c>
      <c r="E697" s="85" t="s">
        <v>1217</v>
      </c>
      <c r="F697" s="86">
        <v>44826</v>
      </c>
      <c r="G697" s="86" t="s">
        <v>39</v>
      </c>
      <c r="H697" s="89"/>
      <c r="I697" s="89">
        <v>0.19</v>
      </c>
      <c r="J697" s="84"/>
      <c r="K697" s="84"/>
      <c r="L697" s="87">
        <v>0</v>
      </c>
      <c r="M697" s="87">
        <v>80640</v>
      </c>
      <c r="N697" s="87">
        <v>80640</v>
      </c>
      <c r="O697" s="84"/>
      <c r="P697" s="84">
        <v>8017.6043835616438</v>
      </c>
      <c r="Q697" s="84">
        <f t="shared" si="640"/>
        <v>8017.6043835616438</v>
      </c>
      <c r="R697" s="84">
        <v>72622.395616438356</v>
      </c>
      <c r="S697" s="87">
        <f t="shared" si="641"/>
        <v>0</v>
      </c>
      <c r="T697" s="150">
        <v>5</v>
      </c>
      <c r="U697" s="69">
        <v>365</v>
      </c>
      <c r="V697" s="70"/>
      <c r="W697" s="71">
        <v>1.2301369863013694</v>
      </c>
      <c r="X697" s="76">
        <f t="shared" si="651"/>
        <v>44805</v>
      </c>
      <c r="AF697" s="132" t="s">
        <v>2920</v>
      </c>
      <c r="AG697" s="60">
        <f>MATCH(AF697,'Cat-4'!$A:$A,0)</f>
        <v>747</v>
      </c>
      <c r="AH697" s="60">
        <f>MATCH(X697,'Cat-4'!$1:$1,0)</f>
        <v>129</v>
      </c>
      <c r="AI697" s="60">
        <f>INDEX('Cat-4'!$1:$1048576,Working!AG697,Working!AH697)</f>
        <v>130.19999999999999</v>
      </c>
      <c r="AJ697" s="60">
        <f>MATCH($AJ$3,'Cat-4'!$1:$1,0)</f>
        <v>144</v>
      </c>
      <c r="AK697" s="60">
        <f>INDEX('Cat-4'!$1:$1048576,Working!AG697,Working!AJ697)</f>
        <v>130.19999999999999</v>
      </c>
      <c r="AL697" s="146">
        <f t="shared" si="660"/>
        <v>1</v>
      </c>
      <c r="AM697" s="152">
        <f t="shared" si="662"/>
        <v>1</v>
      </c>
      <c r="AN697" s="146">
        <f t="shared" si="642"/>
        <v>1.3972222222222221</v>
      </c>
      <c r="AO697" s="169">
        <f>INDEX('EL&amp;SV'!$C$4:$G$50,MATCH(AF697,'EL&amp;SV'!$G$4:$G$50,0),MATCH(IF(P697&gt;5000000,"A",IF(N697&gt;2000000,"B",IF(N697&gt;500000,"C","D"))),'EL&amp;SV'!$C$4:$G$4,0))</f>
        <v>8</v>
      </c>
      <c r="AP697" s="171">
        <f>INDEX('EL&amp;SV'!$G$4:$K$50,MATCH(AF697,'EL&amp;SV'!$G$4:$G$50,0),MATCH(IF(N697&gt;5000000,"A",IF(N697&gt;2000000,"B",IF(N697&gt;500000,"C","D"))),'EL&amp;SV'!$G$4:$K$4,0))</f>
        <v>1</v>
      </c>
      <c r="AQ697" s="153">
        <f t="shared" si="654"/>
        <v>80640</v>
      </c>
      <c r="AR697" s="153">
        <f t="shared" si="655"/>
        <v>14084</v>
      </c>
      <c r="AS697" s="153">
        <f t="shared" si="656"/>
        <v>66556</v>
      </c>
      <c r="AT697" s="60">
        <v>0.75</v>
      </c>
      <c r="AU697" s="153">
        <f t="shared" si="657"/>
        <v>49917</v>
      </c>
      <c r="AV697" s="153">
        <f t="shared" si="658"/>
        <v>49917</v>
      </c>
    </row>
    <row r="698" spans="1:48" x14ac:dyDescent="0.2">
      <c r="A698" s="82">
        <v>694</v>
      </c>
      <c r="B698" s="82" t="s">
        <v>1410</v>
      </c>
      <c r="C698" s="83"/>
      <c r="D698" s="84" t="s">
        <v>112</v>
      </c>
      <c r="E698" s="85" t="s">
        <v>762</v>
      </c>
      <c r="F698" s="86">
        <v>40274</v>
      </c>
      <c r="G698" s="86" t="s">
        <v>1352</v>
      </c>
      <c r="H698" s="89"/>
      <c r="I698" s="89">
        <v>0</v>
      </c>
      <c r="J698" s="84"/>
      <c r="K698" s="84"/>
      <c r="L698" s="87">
        <v>80580</v>
      </c>
      <c r="M698" s="87"/>
      <c r="N698" s="87">
        <v>80580</v>
      </c>
      <c r="O698" s="84">
        <v>76551</v>
      </c>
      <c r="P698" s="84">
        <v>0</v>
      </c>
      <c r="Q698" s="84">
        <f t="shared" si="640"/>
        <v>76551</v>
      </c>
      <c r="R698" s="84">
        <v>4029</v>
      </c>
      <c r="S698" s="87">
        <f t="shared" si="641"/>
        <v>4029</v>
      </c>
      <c r="T698" s="150">
        <v>5</v>
      </c>
      <c r="U698" s="69">
        <v>365</v>
      </c>
      <c r="V698" s="70"/>
      <c r="W698" s="71">
        <v>-0.6739726027397257</v>
      </c>
      <c r="X698" s="76">
        <f t="shared" si="651"/>
        <v>40269</v>
      </c>
      <c r="Y698" s="138" t="s">
        <v>4016</v>
      </c>
      <c r="Z698" s="60">
        <f>MATCH(Y698,'Cat-3'!$A:$A,0)</f>
        <v>628</v>
      </c>
      <c r="AA698" s="60">
        <f>MATCH(X698,'Cat-3'!$1:$1,0)</f>
        <v>67</v>
      </c>
      <c r="AB698" s="60">
        <f>INDEX('Cat-3'!$1:$1048576,Working!Z698,Working!AA698)</f>
        <v>128.80000000000001</v>
      </c>
      <c r="AC698" s="60">
        <f>MATCH($AC$3,'Cat-3'!$1:$1,0)</f>
        <v>90</v>
      </c>
      <c r="AD698" s="60">
        <f>INDEX('Cat-3'!$1:$1048576,Working!Z698,Working!AC698)</f>
        <v>138.4</v>
      </c>
      <c r="AE698" s="146">
        <f>AD698/AB698</f>
        <v>1.0745341614906831</v>
      </c>
      <c r="AF698" s="132" t="s">
        <v>2920</v>
      </c>
      <c r="AG698" s="60">
        <f>MATCH(AF698,'Cat-4'!$A:$A,0)</f>
        <v>747</v>
      </c>
      <c r="AH698" s="60">
        <f>MATCH($AH$3,'Cat-4'!$1:$1,0)</f>
        <v>4</v>
      </c>
      <c r="AI698" s="60">
        <f>INDEX('Cat-4'!$1:$1048576,Working!AG698,Working!AH698)</f>
        <v>103.1</v>
      </c>
      <c r="AJ698" s="60">
        <f>MATCH($AJ$3,'Cat-4'!$1:$1,0)</f>
        <v>144</v>
      </c>
      <c r="AK698" s="60">
        <f>INDEX('Cat-4'!$1:$1048576,Working!AG698,Working!AJ698)</f>
        <v>130.19999999999999</v>
      </c>
      <c r="AL698" s="146">
        <f>AK698/AI698</f>
        <v>1.2628516003879728</v>
      </c>
      <c r="AM698" s="146">
        <f>AL698*AE698</f>
        <v>1.3569771855100576</v>
      </c>
      <c r="AN698" s="146">
        <f t="shared" si="642"/>
        <v>13.858333333333333</v>
      </c>
      <c r="AO698" s="169">
        <f>INDEX('EL&amp;SV'!$C$4:$G$50,MATCH(AF698,'EL&amp;SV'!$G$4:$G$50,0),MATCH(IF(P698&gt;5000000,"A",IF(N698&gt;2000000,"B",IF(N698&gt;500000,"C","D"))),'EL&amp;SV'!$C$4:$G$4,0))</f>
        <v>8</v>
      </c>
      <c r="AP698" s="171">
        <f>INDEX('EL&amp;SV'!$G$4:$K$50,MATCH(AF698,'EL&amp;SV'!$G$4:$G$50,0),MATCH(IF(N698&gt;5000000,"A",IF(N698&gt;2000000,"B",IF(N698&gt;500000,"C","D"))),'EL&amp;SV'!$G$4:$K$4,0))</f>
        <v>1</v>
      </c>
      <c r="AQ698" s="153">
        <f t="shared" si="654"/>
        <v>109345.22160840045</v>
      </c>
      <c r="AR698" s="153">
        <f t="shared" si="655"/>
        <v>109345.22160840045</v>
      </c>
      <c r="AS698" s="153">
        <f t="shared" si="656"/>
        <v>0</v>
      </c>
      <c r="AT698" s="60">
        <v>0.75</v>
      </c>
      <c r="AU698" s="153">
        <f t="shared" si="657"/>
        <v>0</v>
      </c>
      <c r="AV698" s="153">
        <f t="shared" si="658"/>
        <v>0</v>
      </c>
    </row>
    <row r="699" spans="1:48" x14ac:dyDescent="0.2">
      <c r="A699" s="82">
        <v>695</v>
      </c>
      <c r="B699" s="82" t="s">
        <v>1410</v>
      </c>
      <c r="C699" s="83"/>
      <c r="D699" s="84" t="s">
        <v>112</v>
      </c>
      <c r="E699" s="85" t="s">
        <v>1211</v>
      </c>
      <c r="F699" s="86">
        <v>43963</v>
      </c>
      <c r="G699" s="86" t="s">
        <v>37</v>
      </c>
      <c r="H699" s="89"/>
      <c r="I699" s="89">
        <v>0.19</v>
      </c>
      <c r="J699" s="84"/>
      <c r="K699" s="84"/>
      <c r="L699" s="87">
        <v>80240</v>
      </c>
      <c r="M699" s="87"/>
      <c r="N699" s="87">
        <v>80240</v>
      </c>
      <c r="O699" s="84">
        <v>28778.680547945209</v>
      </c>
      <c r="P699" s="84">
        <v>15245.6</v>
      </c>
      <c r="Q699" s="84">
        <f t="shared" si="640"/>
        <v>44024.280547945207</v>
      </c>
      <c r="R699" s="84">
        <v>36215.719452054793</v>
      </c>
      <c r="S699" s="87">
        <f t="shared" si="641"/>
        <v>51461.319452054791</v>
      </c>
      <c r="T699" s="150">
        <v>5</v>
      </c>
      <c r="U699" s="69">
        <v>365</v>
      </c>
      <c r="V699" s="70"/>
      <c r="W699" s="71">
        <v>-0.12328767123287676</v>
      </c>
      <c r="X699" s="76">
        <f t="shared" si="651"/>
        <v>43952</v>
      </c>
      <c r="AF699" s="132" t="s">
        <v>2920</v>
      </c>
      <c r="AG699" s="60">
        <f>MATCH(AF699,'Cat-4'!$A:$A,0)</f>
        <v>747</v>
      </c>
      <c r="AH699" s="60">
        <f>MATCH(X699,'Cat-4'!$1:$1,0)</f>
        <v>101</v>
      </c>
      <c r="AI699" s="60">
        <f>INDEX('Cat-4'!$1:$1048576,Working!AG699,Working!AH699)</f>
        <v>130.19999999999999</v>
      </c>
      <c r="AJ699" s="60">
        <f>MATCH($AJ$3,'Cat-4'!$1:$1,0)</f>
        <v>144</v>
      </c>
      <c r="AK699" s="60">
        <f>INDEX('Cat-4'!$1:$1048576,Working!AG699,Working!AJ699)</f>
        <v>130.19999999999999</v>
      </c>
      <c r="AL699" s="146">
        <f t="shared" ref="AL699:AL707" si="663">AK699/AI699</f>
        <v>1</v>
      </c>
      <c r="AM699" s="152">
        <f t="shared" ref="AM699:AM707" si="664">AL699</f>
        <v>1</v>
      </c>
      <c r="AN699" s="146">
        <f t="shared" si="642"/>
        <v>3.7583333333333333</v>
      </c>
      <c r="AO699" s="169">
        <f>INDEX('EL&amp;SV'!$C$4:$G$50,MATCH(AF699,'EL&amp;SV'!$G$4:$G$50,0),MATCH(IF(P699&gt;5000000,"A",IF(N699&gt;2000000,"B",IF(N699&gt;500000,"C","D"))),'EL&amp;SV'!$C$4:$G$4,0))</f>
        <v>8</v>
      </c>
      <c r="AP699" s="171">
        <f>INDEX('EL&amp;SV'!$G$4:$K$50,MATCH(AF699,'EL&amp;SV'!$G$4:$G$50,0),MATCH(IF(N699&gt;5000000,"A",IF(N699&gt;2000000,"B",IF(N699&gt;500000,"C","D"))),'EL&amp;SV'!$G$4:$K$4,0))</f>
        <v>1</v>
      </c>
      <c r="AQ699" s="153">
        <f t="shared" si="654"/>
        <v>80240</v>
      </c>
      <c r="AR699" s="153">
        <f t="shared" si="655"/>
        <v>37696.083333333336</v>
      </c>
      <c r="AS699" s="153">
        <f t="shared" si="656"/>
        <v>42543.916666666664</v>
      </c>
      <c r="AT699" s="60">
        <v>0.75</v>
      </c>
      <c r="AU699" s="153">
        <f t="shared" si="657"/>
        <v>31907.9375</v>
      </c>
      <c r="AV699" s="153">
        <f t="shared" si="658"/>
        <v>31907.9375</v>
      </c>
    </row>
    <row r="700" spans="1:48" x14ac:dyDescent="0.2">
      <c r="A700" s="82">
        <v>696</v>
      </c>
      <c r="B700" s="82" t="s">
        <v>1410</v>
      </c>
      <c r="C700" s="83"/>
      <c r="D700" s="84" t="s">
        <v>112</v>
      </c>
      <c r="E700" s="85" t="s">
        <v>951</v>
      </c>
      <c r="F700" s="86">
        <v>41485</v>
      </c>
      <c r="G700" s="86" t="s">
        <v>1349</v>
      </c>
      <c r="H700" s="89"/>
      <c r="I700" s="89">
        <v>6.4075047801147228E-2</v>
      </c>
      <c r="J700" s="84"/>
      <c r="K700" s="84"/>
      <c r="L700" s="87">
        <v>80000</v>
      </c>
      <c r="M700" s="87"/>
      <c r="N700" s="87">
        <v>80000</v>
      </c>
      <c r="O700" s="84">
        <v>43558.715524241081</v>
      </c>
      <c r="P700" s="84">
        <v>5126.0038240917784</v>
      </c>
      <c r="Q700" s="84">
        <f t="shared" si="640"/>
        <v>48684.719348332859</v>
      </c>
      <c r="R700" s="84">
        <v>31315.280651667141</v>
      </c>
      <c r="S700" s="87">
        <f t="shared" si="641"/>
        <v>36441.284475758919</v>
      </c>
      <c r="T700" s="150">
        <v>15</v>
      </c>
      <c r="U700" s="69">
        <v>365</v>
      </c>
      <c r="V700" s="70"/>
      <c r="W700" s="71">
        <v>-0.54794520547945247</v>
      </c>
      <c r="X700" s="76">
        <f t="shared" si="651"/>
        <v>41456</v>
      </c>
      <c r="AF700" s="132" t="s">
        <v>2920</v>
      </c>
      <c r="AG700" s="60">
        <f>MATCH(AF700,'Cat-4'!$A:$A,0)</f>
        <v>747</v>
      </c>
      <c r="AH700" s="60">
        <f>MATCH(X700,'Cat-4'!$1:$1,0)</f>
        <v>19</v>
      </c>
      <c r="AI700" s="60">
        <f>INDEX('Cat-4'!$1:$1048576,Working!AG700,Working!AH700)</f>
        <v>103.1</v>
      </c>
      <c r="AJ700" s="60">
        <f>MATCH($AJ$3,'Cat-4'!$1:$1,0)</f>
        <v>144</v>
      </c>
      <c r="AK700" s="60">
        <f>INDEX('Cat-4'!$1:$1048576,Working!AG700,Working!AJ700)</f>
        <v>130.19999999999999</v>
      </c>
      <c r="AL700" s="146">
        <f t="shared" si="663"/>
        <v>1.2628516003879728</v>
      </c>
      <c r="AM700" s="152">
        <f t="shared" si="664"/>
        <v>1.2628516003879728</v>
      </c>
      <c r="AN700" s="146">
        <f t="shared" si="642"/>
        <v>10.541666666666666</v>
      </c>
      <c r="AO700" s="169">
        <f>INDEX('EL&amp;SV'!$C$4:$G$50,MATCH(AF700,'EL&amp;SV'!$G$4:$G$50,0),MATCH(IF(P700&gt;5000000,"A",IF(N700&gt;2000000,"B",IF(N700&gt;500000,"C","D"))),'EL&amp;SV'!$C$4:$G$4,0))</f>
        <v>8</v>
      </c>
      <c r="AP700" s="171">
        <f>INDEX('EL&amp;SV'!$G$4:$K$50,MATCH(AF700,'EL&amp;SV'!$G$4:$G$50,0),MATCH(IF(N700&gt;5000000,"A",IF(N700&gt;2000000,"B",IF(N700&gt;500000,"C","D"))),'EL&amp;SV'!$G$4:$K$4,0))</f>
        <v>1</v>
      </c>
      <c r="AQ700" s="153">
        <f t="shared" si="654"/>
        <v>101028.12803103782</v>
      </c>
      <c r="AR700" s="153">
        <f t="shared" si="655"/>
        <v>101028.12803103782</v>
      </c>
      <c r="AS700" s="153">
        <f t="shared" si="656"/>
        <v>0</v>
      </c>
      <c r="AT700" s="60">
        <v>0.75</v>
      </c>
      <c r="AU700" s="153">
        <f t="shared" si="657"/>
        <v>0</v>
      </c>
      <c r="AV700" s="153">
        <f t="shared" si="658"/>
        <v>0</v>
      </c>
    </row>
    <row r="701" spans="1:48" x14ac:dyDescent="0.2">
      <c r="A701" s="82">
        <v>697</v>
      </c>
      <c r="B701" s="82" t="s">
        <v>1410</v>
      </c>
      <c r="C701" s="83"/>
      <c r="D701" s="84" t="s">
        <v>112</v>
      </c>
      <c r="E701" s="85" t="s">
        <v>1128</v>
      </c>
      <c r="F701" s="86">
        <v>43608</v>
      </c>
      <c r="G701" s="86" t="s">
        <v>36</v>
      </c>
      <c r="H701" s="89"/>
      <c r="I701" s="89">
        <v>0.19</v>
      </c>
      <c r="J701" s="84"/>
      <c r="K701" s="84"/>
      <c r="L701" s="87">
        <v>78848</v>
      </c>
      <c r="M701" s="87"/>
      <c r="N701" s="87">
        <v>78848</v>
      </c>
      <c r="O701" s="84">
        <v>42850.107616438356</v>
      </c>
      <c r="P701" s="84">
        <v>14981.12</v>
      </c>
      <c r="Q701" s="84">
        <f t="shared" si="640"/>
        <v>57831.227616438358</v>
      </c>
      <c r="R701" s="84">
        <v>21016.772383561642</v>
      </c>
      <c r="S701" s="87">
        <f t="shared" si="641"/>
        <v>35997.892383561644</v>
      </c>
      <c r="T701" s="150">
        <v>5</v>
      </c>
      <c r="U701" s="69">
        <v>365</v>
      </c>
      <c r="V701" s="70"/>
      <c r="W701" s="71">
        <v>1.9890410958904106</v>
      </c>
      <c r="X701" s="76">
        <f t="shared" si="651"/>
        <v>43586</v>
      </c>
      <c r="AF701" s="132" t="s">
        <v>3114</v>
      </c>
      <c r="AG701" s="60">
        <f>MATCH(AF701,'Cat-4'!$A:$A,0)</f>
        <v>844</v>
      </c>
      <c r="AH701" s="60">
        <f>MATCH(X701,'Cat-4'!$1:$1,0)</f>
        <v>89</v>
      </c>
      <c r="AI701" s="60">
        <f>INDEX('Cat-4'!$1:$1048576,Working!AG701,Working!AH701)</f>
        <v>128.69999999999999</v>
      </c>
      <c r="AJ701" s="60">
        <f>MATCH($AJ$3,'Cat-4'!$1:$1,0)</f>
        <v>144</v>
      </c>
      <c r="AK701" s="60">
        <f>INDEX('Cat-4'!$1:$1048576,Working!AG701,Working!AJ701)</f>
        <v>160.30000000000001</v>
      </c>
      <c r="AL701" s="146">
        <f t="shared" si="663"/>
        <v>1.2455322455322457</v>
      </c>
      <c r="AM701" s="152">
        <f t="shared" si="664"/>
        <v>1.2455322455322457</v>
      </c>
      <c r="AN701" s="146">
        <f t="shared" si="642"/>
        <v>4.7277777777777779</v>
      </c>
      <c r="AO701" s="169">
        <f>INDEX('EL&amp;SV'!$C$4:$G$50,MATCH(AF701,'EL&amp;SV'!$G$4:$G$50,0),MATCH(IF(P701&gt;5000000,"A",IF(N701&gt;2000000,"B",IF(N701&gt;500000,"C","D"))),'EL&amp;SV'!$C$4:$G$4,0))</f>
        <v>6</v>
      </c>
      <c r="AP701" s="171">
        <f>INDEX('EL&amp;SV'!$G$4:$K$50,MATCH(AF701,'EL&amp;SV'!$G$4:$G$50,0),MATCH(IF(N701&gt;5000000,"A",IF(N701&gt;2000000,"B",IF(N701&gt;500000,"C","D"))),'EL&amp;SV'!$G$4:$K$4,0))</f>
        <v>0.95</v>
      </c>
      <c r="AQ701" s="153">
        <f t="shared" si="654"/>
        <v>98207.726495726514</v>
      </c>
      <c r="AR701" s="153">
        <f t="shared" si="655"/>
        <v>73514.848597657503</v>
      </c>
      <c r="AS701" s="153">
        <f t="shared" si="656"/>
        <v>24692.877898069011</v>
      </c>
      <c r="AT701" s="60">
        <v>0.75</v>
      </c>
      <c r="AU701" s="153">
        <f t="shared" si="657"/>
        <v>18519.658423551758</v>
      </c>
      <c r="AV701" s="153">
        <f t="shared" si="658"/>
        <v>18519.658423551758</v>
      </c>
    </row>
    <row r="702" spans="1:48" x14ac:dyDescent="0.2">
      <c r="A702" s="82">
        <v>698</v>
      </c>
      <c r="B702" s="82" t="s">
        <v>1410</v>
      </c>
      <c r="C702" s="83"/>
      <c r="D702" s="84" t="s">
        <v>112</v>
      </c>
      <c r="E702" s="85" t="s">
        <v>640</v>
      </c>
      <c r="F702" s="86">
        <v>41000</v>
      </c>
      <c r="G702" s="86" t="s">
        <v>1350</v>
      </c>
      <c r="H702" s="89"/>
      <c r="I702" s="89">
        <v>0.16295452054794521</v>
      </c>
      <c r="J702" s="84"/>
      <c r="K702" s="84"/>
      <c r="L702" s="87">
        <v>78750</v>
      </c>
      <c r="M702" s="87"/>
      <c r="N702" s="87">
        <v>78750</v>
      </c>
      <c r="O702" s="84">
        <v>78750</v>
      </c>
      <c r="P702" s="84">
        <v>0</v>
      </c>
      <c r="Q702" s="84">
        <f t="shared" si="640"/>
        <v>78750</v>
      </c>
      <c r="R702" s="84">
        <v>0</v>
      </c>
      <c r="S702" s="87">
        <f t="shared" si="641"/>
        <v>0</v>
      </c>
      <c r="T702" s="150">
        <v>6</v>
      </c>
      <c r="U702" s="69">
        <v>365</v>
      </c>
      <c r="V702" s="70"/>
      <c r="W702" s="71">
        <v>-11.167123287671233</v>
      </c>
      <c r="X702" s="76">
        <f t="shared" si="651"/>
        <v>41000</v>
      </c>
      <c r="AF702" s="132" t="s">
        <v>3114</v>
      </c>
      <c r="AG702" s="60">
        <f>MATCH(AF702,'Cat-4'!$A:$A,0)</f>
        <v>844</v>
      </c>
      <c r="AH702" s="60">
        <f>MATCH(X702,'Cat-4'!$1:$1,0)</f>
        <v>4</v>
      </c>
      <c r="AI702" s="60">
        <f>INDEX('Cat-4'!$1:$1048576,Working!AG702,Working!AH702)</f>
        <v>103.9</v>
      </c>
      <c r="AJ702" s="60">
        <f>MATCH($AJ$3,'Cat-4'!$1:$1,0)</f>
        <v>144</v>
      </c>
      <c r="AK702" s="60">
        <f>INDEX('Cat-4'!$1:$1048576,Working!AG702,Working!AJ702)</f>
        <v>160.30000000000001</v>
      </c>
      <c r="AL702" s="146">
        <f t="shared" si="663"/>
        <v>1.5428296438883542</v>
      </c>
      <c r="AM702" s="152">
        <f t="shared" si="664"/>
        <v>1.5428296438883542</v>
      </c>
      <c r="AN702" s="146">
        <f t="shared" si="642"/>
        <v>11.872222222222222</v>
      </c>
      <c r="AO702" s="169">
        <f>INDEX('EL&amp;SV'!$C$4:$G$50,MATCH(AF702,'EL&amp;SV'!$G$4:$G$50,0),MATCH(IF(P702&gt;5000000,"A",IF(N702&gt;2000000,"B",IF(N702&gt;500000,"C","D"))),'EL&amp;SV'!$C$4:$G$4,0))</f>
        <v>6</v>
      </c>
      <c r="AP702" s="171">
        <f>INDEX('EL&amp;SV'!$G$4:$K$50,MATCH(AF702,'EL&amp;SV'!$G$4:$G$50,0),MATCH(IF(N702&gt;5000000,"A",IF(N702&gt;2000000,"B",IF(N702&gt;500000,"C","D"))),'EL&amp;SV'!$G$4:$K$4,0))</f>
        <v>0.95</v>
      </c>
      <c r="AQ702" s="153">
        <f t="shared" si="654"/>
        <v>121497.8344562079</v>
      </c>
      <c r="AR702" s="153">
        <f t="shared" si="655"/>
        <v>115422.94273339749</v>
      </c>
      <c r="AS702" s="153">
        <f t="shared" si="656"/>
        <v>6074.891722810411</v>
      </c>
      <c r="AT702" s="60">
        <v>0.75</v>
      </c>
      <c r="AU702" s="153">
        <f t="shared" si="657"/>
        <v>4556.1687921078083</v>
      </c>
      <c r="AV702" s="153">
        <f t="shared" si="658"/>
        <v>6074.8917228104001</v>
      </c>
    </row>
    <row r="703" spans="1:48" x14ac:dyDescent="0.2">
      <c r="A703" s="82">
        <v>699</v>
      </c>
      <c r="B703" s="82" t="s">
        <v>1410</v>
      </c>
      <c r="C703" s="83"/>
      <c r="D703" s="84" t="s">
        <v>114</v>
      </c>
      <c r="E703" s="85" t="s">
        <v>1308</v>
      </c>
      <c r="F703" s="86">
        <v>44687</v>
      </c>
      <c r="G703" s="86" t="s">
        <v>39</v>
      </c>
      <c r="H703" s="89"/>
      <c r="I703" s="89">
        <v>0.11874999999999999</v>
      </c>
      <c r="J703" s="84"/>
      <c r="K703" s="84"/>
      <c r="L703" s="87">
        <v>0</v>
      </c>
      <c r="M703" s="87">
        <v>78013.16</v>
      </c>
      <c r="N703" s="87">
        <v>78013.16</v>
      </c>
      <c r="O703" s="84"/>
      <c r="P703" s="84">
        <v>8375.7279657534236</v>
      </c>
      <c r="Q703" s="84">
        <f t="shared" si="640"/>
        <v>8375.7279657534236</v>
      </c>
      <c r="R703" s="84">
        <v>69637.43203424658</v>
      </c>
      <c r="S703" s="87">
        <f t="shared" si="641"/>
        <v>0</v>
      </c>
      <c r="T703" s="150">
        <v>8</v>
      </c>
      <c r="U703" s="69">
        <v>365</v>
      </c>
      <c r="V703" s="70"/>
      <c r="W703" s="71">
        <v>-8.117808219178082</v>
      </c>
      <c r="X703" s="76">
        <f t="shared" si="651"/>
        <v>44682</v>
      </c>
      <c r="AF703" s="132" t="s">
        <v>3098</v>
      </c>
      <c r="AG703" s="60">
        <f>MATCH(AF703,'Cat-4'!$A:$A,0)</f>
        <v>836</v>
      </c>
      <c r="AH703" s="60">
        <f>MATCH(X703,'Cat-4'!$1:$1,0)</f>
        <v>125</v>
      </c>
      <c r="AI703" s="60">
        <f>INDEX('Cat-4'!$1:$1048576,Working!AG703,Working!AH703)</f>
        <v>136.80000000000001</v>
      </c>
      <c r="AJ703" s="60">
        <f>MATCH($AJ$3,'Cat-4'!$1:$1,0)</f>
        <v>144</v>
      </c>
      <c r="AK703" s="60">
        <f>INDEX('Cat-4'!$1:$1048576,Working!AG703,Working!AJ703)</f>
        <v>147.4</v>
      </c>
      <c r="AL703" s="146">
        <f t="shared" si="663"/>
        <v>1.077485380116959</v>
      </c>
      <c r="AM703" s="152">
        <f t="shared" si="664"/>
        <v>1.077485380116959</v>
      </c>
      <c r="AN703" s="146">
        <f t="shared" si="642"/>
        <v>1.7749999999999999</v>
      </c>
      <c r="AO703" s="169">
        <f>INDEX('EL&amp;SV'!$C$4:$G$50,MATCH(AF703,'EL&amp;SV'!$G$4:$G$50,0),MATCH(IF(P703&gt;5000000,"A",IF(N703&gt;2000000,"B",IF(N703&gt;500000,"C","D"))),'EL&amp;SV'!$C$4:$G$4,0))</f>
        <v>8</v>
      </c>
      <c r="AP703" s="171">
        <f>INDEX('EL&amp;SV'!$G$4:$K$50,MATCH(AF703,'EL&amp;SV'!$G$4:$G$50,0),MATCH(IF(N703&gt;5000000,"A",IF(N703&gt;2000000,"B",IF(N703&gt;500000,"C","D"))),'EL&amp;SV'!$G$4:$K$4,0))</f>
        <v>0.95</v>
      </c>
      <c r="AQ703" s="153">
        <f t="shared" si="654"/>
        <v>84058.039356725145</v>
      </c>
      <c r="AR703" s="153">
        <f t="shared" si="655"/>
        <v>17717.85860815972</v>
      </c>
      <c r="AS703" s="153">
        <f t="shared" si="656"/>
        <v>66340.180748565428</v>
      </c>
      <c r="AT703" s="60">
        <v>0.75</v>
      </c>
      <c r="AU703" s="153">
        <f t="shared" si="657"/>
        <v>49755.135561424075</v>
      </c>
      <c r="AV703" s="153">
        <f t="shared" si="658"/>
        <v>49755.135561424075</v>
      </c>
    </row>
    <row r="704" spans="1:48" x14ac:dyDescent="0.2">
      <c r="A704" s="82">
        <v>700</v>
      </c>
      <c r="B704" s="82" t="s">
        <v>1410</v>
      </c>
      <c r="C704" s="83"/>
      <c r="D704" s="84" t="s">
        <v>112</v>
      </c>
      <c r="E704" s="85" t="s">
        <v>1121</v>
      </c>
      <c r="F704" s="86">
        <v>43576</v>
      </c>
      <c r="G704" s="86" t="s">
        <v>36</v>
      </c>
      <c r="H704" s="89"/>
      <c r="I704" s="89">
        <v>9.5000000000000001E-2</v>
      </c>
      <c r="J704" s="84"/>
      <c r="K704" s="84"/>
      <c r="L704" s="87">
        <v>78000</v>
      </c>
      <c r="M704" s="87"/>
      <c r="N704" s="87">
        <v>78000</v>
      </c>
      <c r="O704" s="84">
        <v>21844.273972602739</v>
      </c>
      <c r="P704" s="84">
        <v>7410</v>
      </c>
      <c r="Q704" s="84">
        <f t="shared" si="640"/>
        <v>29254.273972602739</v>
      </c>
      <c r="R704" s="84">
        <v>48745.726027397264</v>
      </c>
      <c r="S704" s="87">
        <f t="shared" si="641"/>
        <v>56155.726027397264</v>
      </c>
      <c r="T704" s="150">
        <v>10</v>
      </c>
      <c r="U704" s="69">
        <v>365</v>
      </c>
      <c r="V704" s="70"/>
      <c r="W704" s="71">
        <v>-11.117808219178082</v>
      </c>
      <c r="X704" s="76">
        <f t="shared" si="651"/>
        <v>43556</v>
      </c>
      <c r="AF704" s="132" t="s">
        <v>2734</v>
      </c>
      <c r="AG704" s="60">
        <f>MATCH(AF704,'Cat-4'!$A:$A,0)</f>
        <v>653</v>
      </c>
      <c r="AH704" s="60">
        <f>MATCH(X704,'Cat-4'!$1:$1,0)</f>
        <v>88</v>
      </c>
      <c r="AI704" s="60">
        <f>INDEX('Cat-4'!$1:$1048576,Working!AG704,Working!AH704)</f>
        <v>118.3</v>
      </c>
      <c r="AJ704" s="60">
        <f>MATCH($AJ$3,'Cat-4'!$1:$1,0)</f>
        <v>144</v>
      </c>
      <c r="AK704" s="60">
        <f>INDEX('Cat-4'!$1:$1048576,Working!AG704,Working!AJ704)</f>
        <v>122.3</v>
      </c>
      <c r="AL704" s="146">
        <f t="shared" si="663"/>
        <v>1.0338123415046492</v>
      </c>
      <c r="AM704" s="152">
        <f t="shared" si="664"/>
        <v>1.0338123415046492</v>
      </c>
      <c r="AN704" s="146">
        <f t="shared" si="642"/>
        <v>4.8166666666666664</v>
      </c>
      <c r="AO704" s="169">
        <f>INDEX('EL&amp;SV'!$C$4:$G$50,MATCH(AF704,'EL&amp;SV'!$G$4:$G$50,0),MATCH(IF(P704&gt;5000000,"A",IF(N704&gt;2000000,"B",IF(N704&gt;500000,"C","D"))),'EL&amp;SV'!$C$4:$G$4,0))</f>
        <v>8</v>
      </c>
      <c r="AP704" s="171">
        <f>INDEX('EL&amp;SV'!$G$4:$K$50,MATCH(AF704,'EL&amp;SV'!$G$4:$G$50,0),MATCH(IF(N704&gt;5000000,"A",IF(N704&gt;2000000,"B",IF(N704&gt;500000,"C","D"))),'EL&amp;SV'!$G$4:$K$4,0))</f>
        <v>0.9</v>
      </c>
      <c r="AQ704" s="153">
        <f t="shared" si="654"/>
        <v>80637.362637362632</v>
      </c>
      <c r="AR704" s="153">
        <f t="shared" si="655"/>
        <v>43695.37087912087</v>
      </c>
      <c r="AS704" s="153">
        <f t="shared" si="656"/>
        <v>36941.991758241762</v>
      </c>
      <c r="AT704" s="60">
        <v>0.75</v>
      </c>
      <c r="AU704" s="153">
        <f t="shared" si="657"/>
        <v>27706.493818681323</v>
      </c>
      <c r="AV704" s="153">
        <f t="shared" si="658"/>
        <v>27706.493818681323</v>
      </c>
    </row>
    <row r="705" spans="1:48" x14ac:dyDescent="0.2">
      <c r="A705" s="82">
        <v>701</v>
      </c>
      <c r="B705" s="82" t="s">
        <v>1410</v>
      </c>
      <c r="C705" s="83"/>
      <c r="D705" s="84" t="s">
        <v>112</v>
      </c>
      <c r="E705" s="85" t="s">
        <v>1100</v>
      </c>
      <c r="F705" s="86">
        <v>43412</v>
      </c>
      <c r="G705" s="86" t="s">
        <v>35</v>
      </c>
      <c r="H705" s="89"/>
      <c r="I705" s="89">
        <v>0.31666666666666665</v>
      </c>
      <c r="J705" s="84"/>
      <c r="K705" s="84"/>
      <c r="L705" s="87">
        <v>77880</v>
      </c>
      <c r="M705" s="87"/>
      <c r="N705" s="87">
        <v>77880</v>
      </c>
      <c r="O705" s="84">
        <v>73985.665753424662</v>
      </c>
      <c r="P705" s="84">
        <v>0</v>
      </c>
      <c r="Q705" s="84">
        <f t="shared" si="640"/>
        <v>73985.665753424662</v>
      </c>
      <c r="R705" s="84">
        <v>3894.3342465753376</v>
      </c>
      <c r="S705" s="87">
        <f t="shared" si="641"/>
        <v>3894.3342465753376</v>
      </c>
      <c r="T705" s="150">
        <v>3</v>
      </c>
      <c r="U705" s="69">
        <v>365</v>
      </c>
      <c r="V705" s="70"/>
      <c r="W705" s="71">
        <v>-11.117808219178082</v>
      </c>
      <c r="X705" s="76">
        <f t="shared" si="651"/>
        <v>43405</v>
      </c>
      <c r="AF705" s="132" t="s">
        <v>2720</v>
      </c>
      <c r="AG705" s="60">
        <f>MATCH(AF705,'Cat-4'!$A:$A,0)</f>
        <v>646</v>
      </c>
      <c r="AH705" s="60">
        <f>MATCH(X705,'Cat-4'!$1:$1,0)</f>
        <v>83</v>
      </c>
      <c r="AI705" s="60">
        <f>INDEX('Cat-4'!$1:$1048576,Working!AG705,Working!AH705)</f>
        <v>154.1</v>
      </c>
      <c r="AJ705" s="60">
        <f>MATCH($AJ$3,'Cat-4'!$1:$1,0)</f>
        <v>144</v>
      </c>
      <c r="AK705" s="60">
        <f>INDEX('Cat-4'!$1:$1048576,Working!AG705,Working!AJ705)</f>
        <v>154.1</v>
      </c>
      <c r="AL705" s="146">
        <f t="shared" si="663"/>
        <v>1</v>
      </c>
      <c r="AM705" s="152">
        <f t="shared" si="664"/>
        <v>1</v>
      </c>
      <c r="AN705" s="146">
        <f t="shared" si="642"/>
        <v>5.2694444444444448</v>
      </c>
      <c r="AO705" s="169">
        <f>INDEX('EL&amp;SV'!$C$4:$G$50,MATCH(AF705,'EL&amp;SV'!$G$4:$G$50,0),MATCH(IF(P705&gt;5000000,"A",IF(N705&gt;2000000,"B",IF(N705&gt;500000,"C","D"))),'EL&amp;SV'!$C$4:$G$4,0))</f>
        <v>5</v>
      </c>
      <c r="AP705" s="171">
        <f>INDEX('EL&amp;SV'!$G$4:$K$50,MATCH(AF705,'EL&amp;SV'!$G$4:$G$50,0),MATCH(IF(N705&gt;5000000,"A",IF(N705&gt;2000000,"B",IF(N705&gt;500000,"C","D"))),'EL&amp;SV'!$G$4:$K$4,0))</f>
        <v>1</v>
      </c>
      <c r="AQ705" s="153">
        <f t="shared" si="654"/>
        <v>77880</v>
      </c>
      <c r="AR705" s="153">
        <f t="shared" si="655"/>
        <v>77880</v>
      </c>
      <c r="AS705" s="153">
        <f t="shared" si="656"/>
        <v>0</v>
      </c>
      <c r="AT705" s="60">
        <v>0.75</v>
      </c>
      <c r="AU705" s="153">
        <f t="shared" si="657"/>
        <v>0</v>
      </c>
      <c r="AV705" s="153">
        <f t="shared" si="658"/>
        <v>0</v>
      </c>
    </row>
    <row r="706" spans="1:48" x14ac:dyDescent="0.2">
      <c r="A706" s="82">
        <v>702</v>
      </c>
      <c r="B706" s="82" t="s">
        <v>1410</v>
      </c>
      <c r="C706" s="83"/>
      <c r="D706" s="84" t="s">
        <v>112</v>
      </c>
      <c r="E706" s="85" t="s">
        <v>311</v>
      </c>
      <c r="F706" s="86">
        <v>41000</v>
      </c>
      <c r="G706" s="86" t="s">
        <v>1350</v>
      </c>
      <c r="H706" s="89"/>
      <c r="I706" s="89">
        <v>0.11665393835616437</v>
      </c>
      <c r="J706" s="84"/>
      <c r="K706" s="84"/>
      <c r="L706" s="87">
        <v>77407</v>
      </c>
      <c r="M706" s="87"/>
      <c r="N706" s="87">
        <v>77407</v>
      </c>
      <c r="O706" s="84">
        <v>77407</v>
      </c>
      <c r="P706" s="84">
        <v>0</v>
      </c>
      <c r="Q706" s="84">
        <f t="shared" si="640"/>
        <v>77407</v>
      </c>
      <c r="R706" s="84">
        <v>0</v>
      </c>
      <c r="S706" s="87">
        <f t="shared" si="641"/>
        <v>0</v>
      </c>
      <c r="T706" s="150">
        <v>10</v>
      </c>
      <c r="U706" s="69">
        <v>365</v>
      </c>
      <c r="V706" s="70"/>
      <c r="W706" s="71">
        <v>-11.106849315068493</v>
      </c>
      <c r="X706" s="76">
        <f t="shared" si="651"/>
        <v>41000</v>
      </c>
      <c r="AF706" s="132" t="s">
        <v>3114</v>
      </c>
      <c r="AG706" s="60">
        <f>MATCH(AF706,'Cat-4'!$A:$A,0)</f>
        <v>844</v>
      </c>
      <c r="AH706" s="60">
        <f>MATCH(X706,'Cat-4'!$1:$1,0)</f>
        <v>4</v>
      </c>
      <c r="AI706" s="60">
        <f>INDEX('Cat-4'!$1:$1048576,Working!AG706,Working!AH706)</f>
        <v>103.9</v>
      </c>
      <c r="AJ706" s="60">
        <f>MATCH($AJ$3,'Cat-4'!$1:$1,0)</f>
        <v>144</v>
      </c>
      <c r="AK706" s="60">
        <f>INDEX('Cat-4'!$1:$1048576,Working!AG706,Working!AJ706)</f>
        <v>160.30000000000001</v>
      </c>
      <c r="AL706" s="146">
        <f t="shared" si="663"/>
        <v>1.5428296438883542</v>
      </c>
      <c r="AM706" s="152">
        <f t="shared" si="664"/>
        <v>1.5428296438883542</v>
      </c>
      <c r="AN706" s="146">
        <f t="shared" si="642"/>
        <v>11.872222222222222</v>
      </c>
      <c r="AO706" s="169">
        <f>INDEX('EL&amp;SV'!$C$4:$G$50,MATCH(AF706,'EL&amp;SV'!$G$4:$G$50,0),MATCH(IF(P706&gt;5000000,"A",IF(N706&gt;2000000,"B",IF(N706&gt;500000,"C","D"))),'EL&amp;SV'!$C$4:$G$4,0))</f>
        <v>6</v>
      </c>
      <c r="AP706" s="171">
        <f>INDEX('EL&amp;SV'!$G$4:$K$50,MATCH(AF706,'EL&amp;SV'!$G$4:$G$50,0),MATCH(IF(N706&gt;5000000,"A",IF(N706&gt;2000000,"B",IF(N706&gt;500000,"C","D"))),'EL&amp;SV'!$G$4:$K$4,0))</f>
        <v>0.95</v>
      </c>
      <c r="AQ706" s="153">
        <f t="shared" si="654"/>
        <v>119425.81424446583</v>
      </c>
      <c r="AR706" s="153">
        <f t="shared" si="655"/>
        <v>113454.52353224254</v>
      </c>
      <c r="AS706" s="153">
        <f t="shared" si="656"/>
        <v>5971.2907122232864</v>
      </c>
      <c r="AT706" s="60">
        <v>0.75</v>
      </c>
      <c r="AU706" s="153">
        <f t="shared" si="657"/>
        <v>4478.4680341674648</v>
      </c>
      <c r="AV706" s="153">
        <f t="shared" si="658"/>
        <v>5971.2907122232964</v>
      </c>
    </row>
    <row r="707" spans="1:48" x14ac:dyDescent="0.2">
      <c r="A707" s="82">
        <v>703</v>
      </c>
      <c r="B707" s="82" t="s">
        <v>1410</v>
      </c>
      <c r="C707" s="83"/>
      <c r="D707" s="84" t="s">
        <v>112</v>
      </c>
      <c r="E707" s="85" t="s">
        <v>985</v>
      </c>
      <c r="F707" s="86">
        <v>41542</v>
      </c>
      <c r="G707" s="86" t="s">
        <v>1349</v>
      </c>
      <c r="H707" s="89"/>
      <c r="I707" s="89">
        <v>6.3896349536599201E-2</v>
      </c>
      <c r="J707" s="84"/>
      <c r="K707" s="84"/>
      <c r="L707" s="87">
        <v>77336</v>
      </c>
      <c r="M707" s="87"/>
      <c r="N707" s="87">
        <v>77336</v>
      </c>
      <c r="O707" s="84">
        <v>41423.988208948802</v>
      </c>
      <c r="P707" s="84">
        <v>4941.4880877624355</v>
      </c>
      <c r="Q707" s="84">
        <f t="shared" si="640"/>
        <v>46365.47629671124</v>
      </c>
      <c r="R707" s="84">
        <v>30970.52370328876</v>
      </c>
      <c r="S707" s="87">
        <f t="shared" si="641"/>
        <v>35912.011791051198</v>
      </c>
      <c r="T707" s="150">
        <v>15</v>
      </c>
      <c r="U707" s="69">
        <v>365</v>
      </c>
      <c r="V707" s="70"/>
      <c r="W707" s="71">
        <v>-8.0904109589041102</v>
      </c>
      <c r="X707" s="76">
        <f t="shared" si="651"/>
        <v>41518</v>
      </c>
      <c r="AF707" s="132" t="s">
        <v>3114</v>
      </c>
      <c r="AG707" s="60">
        <f>MATCH(AF707,'Cat-4'!$A:$A,0)</f>
        <v>844</v>
      </c>
      <c r="AH707" s="60">
        <f>MATCH(X707,'Cat-4'!$1:$1,0)</f>
        <v>21</v>
      </c>
      <c r="AI707" s="60">
        <f>INDEX('Cat-4'!$1:$1048576,Working!AG707,Working!AH707)</f>
        <v>112.4</v>
      </c>
      <c r="AJ707" s="60">
        <f>MATCH($AJ$3,'Cat-4'!$1:$1,0)</f>
        <v>144</v>
      </c>
      <c r="AK707" s="60">
        <f>INDEX('Cat-4'!$1:$1048576,Working!AG707,Working!AJ707)</f>
        <v>160.30000000000001</v>
      </c>
      <c r="AL707" s="146">
        <f t="shared" si="663"/>
        <v>1.4261565836298933</v>
      </c>
      <c r="AM707" s="152">
        <f t="shared" si="664"/>
        <v>1.4261565836298933</v>
      </c>
      <c r="AN707" s="146">
        <f t="shared" si="642"/>
        <v>10.388888888888889</v>
      </c>
      <c r="AO707" s="169">
        <f>INDEX('EL&amp;SV'!$C$4:$G$50,MATCH(AF707,'EL&amp;SV'!$G$4:$G$50,0),MATCH(IF(P707&gt;5000000,"A",IF(N707&gt;2000000,"B",IF(N707&gt;500000,"C","D"))),'EL&amp;SV'!$C$4:$G$4,0))</f>
        <v>6</v>
      </c>
      <c r="AP707" s="171">
        <f>INDEX('EL&amp;SV'!$G$4:$K$50,MATCH(AF707,'EL&amp;SV'!$G$4:$G$50,0),MATCH(IF(N707&gt;5000000,"A",IF(N707&gt;2000000,"B",IF(N707&gt;500000,"C","D"))),'EL&amp;SV'!$G$4:$K$4,0))</f>
        <v>0.95</v>
      </c>
      <c r="AQ707" s="153">
        <f t="shared" si="654"/>
        <v>110293.24555160143</v>
      </c>
      <c r="AR707" s="153">
        <f t="shared" si="655"/>
        <v>104778.58327402135</v>
      </c>
      <c r="AS707" s="153">
        <f t="shared" si="656"/>
        <v>5514.6622775800788</v>
      </c>
      <c r="AT707" s="60">
        <v>0.75</v>
      </c>
      <c r="AU707" s="153">
        <f t="shared" si="657"/>
        <v>4135.9967081850591</v>
      </c>
      <c r="AV707" s="153">
        <f t="shared" si="658"/>
        <v>5514.6622775800761</v>
      </c>
    </row>
    <row r="708" spans="1:48" hidden="1" x14ac:dyDescent="0.25">
      <c r="A708" s="82">
        <v>704</v>
      </c>
      <c r="B708" s="82" t="s">
        <v>1409</v>
      </c>
      <c r="C708" s="83"/>
      <c r="D708" s="84" t="s">
        <v>28</v>
      </c>
      <c r="E708" s="85" t="s">
        <v>142</v>
      </c>
      <c r="F708" s="86">
        <v>39989</v>
      </c>
      <c r="G708" s="86" t="s">
        <v>1353</v>
      </c>
      <c r="H708" s="89"/>
      <c r="I708" s="89">
        <v>0</v>
      </c>
      <c r="J708" s="84"/>
      <c r="K708" s="84"/>
      <c r="L708" s="87">
        <v>77108</v>
      </c>
      <c r="M708" s="87"/>
      <c r="N708" s="87">
        <v>77108</v>
      </c>
      <c r="O708" s="84">
        <v>0</v>
      </c>
      <c r="P708" s="84">
        <v>0</v>
      </c>
      <c r="Q708" s="84">
        <f t="shared" si="640"/>
        <v>0</v>
      </c>
      <c r="R708" s="84">
        <v>77108</v>
      </c>
      <c r="S708" s="87">
        <f t="shared" si="641"/>
        <v>77108</v>
      </c>
      <c r="T708" s="85" t="s">
        <v>1290</v>
      </c>
      <c r="U708" s="69">
        <v>365</v>
      </c>
      <c r="V708" s="70"/>
      <c r="W708" s="71">
        <v>-11.043835616438356</v>
      </c>
      <c r="X708" s="76">
        <f>DATE(YEAR(F708),MONTH(F708),1)</f>
        <v>39965</v>
      </c>
      <c r="AN708" s="146">
        <f t="shared" si="642"/>
        <v>14.638888888888889</v>
      </c>
      <c r="AP708" s="60"/>
      <c r="AQ708" s="60"/>
      <c r="AU708" s="60"/>
      <c r="AV708" s="60"/>
    </row>
    <row r="709" spans="1:48" x14ac:dyDescent="0.2">
      <c r="A709" s="82">
        <v>705</v>
      </c>
      <c r="B709" s="82" t="s">
        <v>1410</v>
      </c>
      <c r="C709" s="83"/>
      <c r="D709" s="84" t="s">
        <v>112</v>
      </c>
      <c r="E709" s="85" t="s">
        <v>1189</v>
      </c>
      <c r="F709" s="86">
        <v>44126</v>
      </c>
      <c r="G709" s="86" t="s">
        <v>37</v>
      </c>
      <c r="H709" s="89"/>
      <c r="I709" s="89">
        <v>6.3333333333333325E-2</v>
      </c>
      <c r="J709" s="84"/>
      <c r="K709" s="84"/>
      <c r="L709" s="87">
        <v>76700</v>
      </c>
      <c r="M709" s="87"/>
      <c r="N709" s="87">
        <v>76700</v>
      </c>
      <c r="O709" s="84">
        <v>7000.363470319634</v>
      </c>
      <c r="P709" s="84">
        <v>4857.6666666666661</v>
      </c>
      <c r="Q709" s="84">
        <f t="shared" ref="Q709:Q772" si="665">O709+P709</f>
        <v>11858.030136986301</v>
      </c>
      <c r="R709" s="84">
        <v>64841.969863013699</v>
      </c>
      <c r="S709" s="87">
        <f t="shared" ref="S709:S772" si="666">L709-O709</f>
        <v>69699.636529680371</v>
      </c>
      <c r="T709" s="150">
        <v>15</v>
      </c>
      <c r="U709" s="69">
        <v>365</v>
      </c>
      <c r="V709" s="70"/>
      <c r="W709" s="71">
        <v>-11.019178082191781</v>
      </c>
      <c r="X709" s="76">
        <f t="shared" ref="X709:X746" si="667">DATE(YEAR(F709),MONTH(F709),1)</f>
        <v>44105</v>
      </c>
      <c r="AF709" s="132" t="s">
        <v>3114</v>
      </c>
      <c r="AG709" s="60">
        <f>MATCH(AF709,'Cat-4'!$A:$A,0)</f>
        <v>844</v>
      </c>
      <c r="AH709" s="60">
        <f>MATCH(X709,'Cat-4'!$1:$1,0)</f>
        <v>106</v>
      </c>
      <c r="AI709" s="60">
        <f>INDEX('Cat-4'!$1:$1048576,Working!AG709,Working!AH709)</f>
        <v>132.5</v>
      </c>
      <c r="AJ709" s="60">
        <f>MATCH($AJ$3,'Cat-4'!$1:$1,0)</f>
        <v>144</v>
      </c>
      <c r="AK709" s="60">
        <f>INDEX('Cat-4'!$1:$1048576,Working!AG709,Working!AJ709)</f>
        <v>160.30000000000001</v>
      </c>
      <c r="AL709" s="146">
        <f t="shared" ref="AL709:AL711" si="668">AK709/AI709</f>
        <v>1.209811320754717</v>
      </c>
      <c r="AM709" s="152">
        <f t="shared" ref="AM709:AM711" si="669">AL709</f>
        <v>1.209811320754717</v>
      </c>
      <c r="AN709" s="146">
        <f t="shared" si="642"/>
        <v>3.3138888888888891</v>
      </c>
      <c r="AO709" s="169">
        <f>INDEX('EL&amp;SV'!$C$4:$G$50,MATCH(AF709,'EL&amp;SV'!$G$4:$G$50,0),MATCH(IF(P709&gt;5000000,"A",IF(N709&gt;2000000,"B",IF(N709&gt;500000,"C","D"))),'EL&amp;SV'!$C$4:$G$4,0))</f>
        <v>6</v>
      </c>
      <c r="AP709" s="171">
        <f>INDEX('EL&amp;SV'!$G$4:$K$50,MATCH(AF709,'EL&amp;SV'!$G$4:$G$50,0),MATCH(IF(N709&gt;5000000,"A",IF(N709&gt;2000000,"B",IF(N709&gt;500000,"C","D"))),'EL&amp;SV'!$G$4:$K$4,0))</f>
        <v>0.95</v>
      </c>
      <c r="AQ709" s="153">
        <f t="shared" ref="AQ709:AQ746" si="670">AM709*N709</f>
        <v>92792.528301886792</v>
      </c>
      <c r="AR709" s="153">
        <f t="shared" ref="AR709:AR746" si="671">AQ709*(AP709/AO709)*(IF(AN709&gt;AO709,AO709,AN709))</f>
        <v>48688.15368099232</v>
      </c>
      <c r="AS709" s="153">
        <f t="shared" ref="AS709:AS746" si="672">AQ709-AR709</f>
        <v>44104.374620894472</v>
      </c>
      <c r="AT709" s="60">
        <v>0.75</v>
      </c>
      <c r="AU709" s="153">
        <f t="shared" ref="AU709:AU746" si="673">AT709*AS709</f>
        <v>33078.280965670856</v>
      </c>
      <c r="AV709" s="153">
        <f t="shared" ref="AV709:AV746" si="674">IF((AQ709*(1-AP709))&gt;AU709,(AQ709*(1-AP709)),AU709)</f>
        <v>33078.280965670856</v>
      </c>
    </row>
    <row r="710" spans="1:48" x14ac:dyDescent="0.2">
      <c r="A710" s="82">
        <v>706</v>
      </c>
      <c r="B710" s="82" t="s">
        <v>1410</v>
      </c>
      <c r="C710" s="83"/>
      <c r="D710" s="84" t="s">
        <v>112</v>
      </c>
      <c r="E710" s="85" t="s">
        <v>275</v>
      </c>
      <c r="F710" s="86">
        <v>41445</v>
      </c>
      <c r="G710" s="86" t="s">
        <v>1349</v>
      </c>
      <c r="H710" s="89"/>
      <c r="I710" s="89">
        <v>6.4202793834296709E-2</v>
      </c>
      <c r="J710" s="84"/>
      <c r="K710" s="84"/>
      <c r="L710" s="87">
        <v>75840</v>
      </c>
      <c r="M710" s="87"/>
      <c r="N710" s="87">
        <v>75840</v>
      </c>
      <c r="O710" s="84">
        <v>41765.951951856834</v>
      </c>
      <c r="P710" s="84">
        <v>4869.1398843930629</v>
      </c>
      <c r="Q710" s="84">
        <f t="shared" si="665"/>
        <v>46635.0918362499</v>
      </c>
      <c r="R710" s="84">
        <v>29204.9081637501</v>
      </c>
      <c r="S710" s="87">
        <f t="shared" si="666"/>
        <v>34074.048048143166</v>
      </c>
      <c r="T710" s="150">
        <v>15</v>
      </c>
      <c r="U710" s="69">
        <v>365</v>
      </c>
      <c r="V710" s="70"/>
      <c r="W710" s="71">
        <v>-12.238356164383562</v>
      </c>
      <c r="X710" s="76">
        <f t="shared" si="667"/>
        <v>41426</v>
      </c>
      <c r="AF710" s="132" t="s">
        <v>3114</v>
      </c>
      <c r="AG710" s="60">
        <f>MATCH(AF710,'Cat-4'!$A:$A,0)</f>
        <v>844</v>
      </c>
      <c r="AH710" s="60">
        <f>MATCH(X710,'Cat-4'!$1:$1,0)</f>
        <v>18</v>
      </c>
      <c r="AI710" s="60">
        <f>INDEX('Cat-4'!$1:$1048576,Working!AG710,Working!AH710)</f>
        <v>106.3</v>
      </c>
      <c r="AJ710" s="60">
        <f>MATCH($AJ$3,'Cat-4'!$1:$1,0)</f>
        <v>144</v>
      </c>
      <c r="AK710" s="60">
        <f>INDEX('Cat-4'!$1:$1048576,Working!AG710,Working!AJ710)</f>
        <v>160.30000000000001</v>
      </c>
      <c r="AL710" s="146">
        <f t="shared" si="668"/>
        <v>1.5079962370649107</v>
      </c>
      <c r="AM710" s="152">
        <f t="shared" si="669"/>
        <v>1.5079962370649107</v>
      </c>
      <c r="AN710" s="146">
        <f t="shared" ref="AN710:AN773" si="675">YEARFRAC(F710,$AN$3)</f>
        <v>10.652777777777779</v>
      </c>
      <c r="AO710" s="169">
        <f>INDEX('EL&amp;SV'!$C$4:$G$50,MATCH(AF710,'EL&amp;SV'!$G$4:$G$50,0),MATCH(IF(P710&gt;5000000,"A",IF(N710&gt;2000000,"B",IF(N710&gt;500000,"C","D"))),'EL&amp;SV'!$C$4:$G$4,0))</f>
        <v>6</v>
      </c>
      <c r="AP710" s="171">
        <f>INDEX('EL&amp;SV'!$G$4:$K$50,MATCH(AF710,'EL&amp;SV'!$G$4:$G$50,0),MATCH(IF(N710&gt;5000000,"A",IF(N710&gt;2000000,"B",IF(N710&gt;500000,"C","D"))),'EL&amp;SV'!$G$4:$K$4,0))</f>
        <v>0.95</v>
      </c>
      <c r="AQ710" s="153">
        <f t="shared" si="670"/>
        <v>114366.43461900283</v>
      </c>
      <c r="AR710" s="153">
        <f t="shared" si="671"/>
        <v>108648.11288805268</v>
      </c>
      <c r="AS710" s="153">
        <f t="shared" si="672"/>
        <v>5718.3217309501488</v>
      </c>
      <c r="AT710" s="60">
        <v>0.75</v>
      </c>
      <c r="AU710" s="153">
        <f t="shared" si="673"/>
        <v>4288.7412982126116</v>
      </c>
      <c r="AV710" s="153">
        <f t="shared" si="674"/>
        <v>5718.321730950147</v>
      </c>
    </row>
    <row r="711" spans="1:48" x14ac:dyDescent="0.2">
      <c r="A711" s="82">
        <v>707</v>
      </c>
      <c r="B711" s="82" t="s">
        <v>1410</v>
      </c>
      <c r="C711" s="83"/>
      <c r="D711" s="84" t="s">
        <v>1068</v>
      </c>
      <c r="E711" s="85" t="s">
        <v>1217</v>
      </c>
      <c r="F711" s="86">
        <v>44905</v>
      </c>
      <c r="G711" s="86" t="s">
        <v>39</v>
      </c>
      <c r="H711" s="89"/>
      <c r="I711" s="89">
        <v>0.31666666666666665</v>
      </c>
      <c r="J711" s="84"/>
      <c r="K711" s="84"/>
      <c r="L711" s="87">
        <v>0</v>
      </c>
      <c r="M711" s="87">
        <v>75520</v>
      </c>
      <c r="N711" s="87">
        <v>75520</v>
      </c>
      <c r="O711" s="84"/>
      <c r="P711" s="84">
        <v>7338.1990867579907</v>
      </c>
      <c r="Q711" s="84">
        <f t="shared" si="665"/>
        <v>7338.1990867579907</v>
      </c>
      <c r="R711" s="84">
        <v>68181.800913242012</v>
      </c>
      <c r="S711" s="87">
        <f t="shared" si="666"/>
        <v>0</v>
      </c>
      <c r="T711" s="150">
        <v>3</v>
      </c>
      <c r="U711" s="69">
        <v>365</v>
      </c>
      <c r="V711" s="70"/>
      <c r="W711" s="71">
        <v>-11.104109589041096</v>
      </c>
      <c r="X711" s="76">
        <f t="shared" si="667"/>
        <v>44896</v>
      </c>
      <c r="AF711" s="132" t="s">
        <v>2716</v>
      </c>
      <c r="AG711" s="60">
        <f>MATCH(AF711,'Cat-4'!$A:$A,0)</f>
        <v>644</v>
      </c>
      <c r="AH711" s="60">
        <f>MATCH(X711,'Cat-4'!$1:$1,0)</f>
        <v>132</v>
      </c>
      <c r="AI711" s="60">
        <f>INDEX('Cat-4'!$1:$1048576,Working!AG711,Working!AH711)</f>
        <v>135</v>
      </c>
      <c r="AJ711" s="60">
        <f>MATCH($AJ$3,'Cat-4'!$1:$1,0)</f>
        <v>144</v>
      </c>
      <c r="AK711" s="60">
        <f>INDEX('Cat-4'!$1:$1048576,Working!AG711,Working!AJ711)</f>
        <v>135.1</v>
      </c>
      <c r="AL711" s="146">
        <f t="shared" si="668"/>
        <v>1.0007407407407407</v>
      </c>
      <c r="AM711" s="152">
        <f t="shared" si="669"/>
        <v>1.0007407407407407</v>
      </c>
      <c r="AN711" s="146">
        <f t="shared" si="675"/>
        <v>1.1805555555555556</v>
      </c>
      <c r="AO711" s="169">
        <f>INDEX('EL&amp;SV'!$C$4:$G$50,MATCH(AF711,'EL&amp;SV'!$G$4:$G$50,0),MATCH(IF(P711&gt;5000000,"A",IF(N711&gt;2000000,"B",IF(N711&gt;500000,"C","D"))),'EL&amp;SV'!$C$4:$G$4,0))</f>
        <v>5</v>
      </c>
      <c r="AP711" s="171">
        <f>INDEX('EL&amp;SV'!$G$4:$K$50,MATCH(AF711,'EL&amp;SV'!$G$4:$G$50,0),MATCH(IF(N711&gt;5000000,"A",IF(N711&gt;2000000,"B",IF(N711&gt;500000,"C","D"))),'EL&amp;SV'!$G$4:$K$4,0))</f>
        <v>1</v>
      </c>
      <c r="AQ711" s="153">
        <f t="shared" si="670"/>
        <v>75575.940740740742</v>
      </c>
      <c r="AR711" s="153">
        <f t="shared" si="671"/>
        <v>17844.319341563787</v>
      </c>
      <c r="AS711" s="153">
        <f t="shared" si="672"/>
        <v>57731.621399176955</v>
      </c>
      <c r="AT711" s="60">
        <v>0.75</v>
      </c>
      <c r="AU711" s="153">
        <f t="shared" si="673"/>
        <v>43298.716049382718</v>
      </c>
      <c r="AV711" s="153">
        <f t="shared" si="674"/>
        <v>43298.716049382718</v>
      </c>
    </row>
    <row r="712" spans="1:48" x14ac:dyDescent="0.2">
      <c r="A712" s="82">
        <v>708</v>
      </c>
      <c r="B712" s="82" t="s">
        <v>1410</v>
      </c>
      <c r="C712" s="83"/>
      <c r="D712" s="84" t="s">
        <v>112</v>
      </c>
      <c r="E712" s="85" t="s">
        <v>486</v>
      </c>
      <c r="F712" s="86">
        <v>39091</v>
      </c>
      <c r="G712" s="86" t="s">
        <v>1346</v>
      </c>
      <c r="H712" s="89"/>
      <c r="I712" s="89">
        <v>0</v>
      </c>
      <c r="J712" s="84"/>
      <c r="K712" s="84"/>
      <c r="L712" s="87">
        <v>75400</v>
      </c>
      <c r="M712" s="87"/>
      <c r="N712" s="87">
        <v>75400</v>
      </c>
      <c r="O712" s="84">
        <v>71630</v>
      </c>
      <c r="P712" s="84">
        <v>0</v>
      </c>
      <c r="Q712" s="84">
        <f t="shared" si="665"/>
        <v>71630</v>
      </c>
      <c r="R712" s="84">
        <v>3770</v>
      </c>
      <c r="S712" s="87">
        <f t="shared" si="666"/>
        <v>3770</v>
      </c>
      <c r="T712" s="150">
        <v>3</v>
      </c>
      <c r="U712" s="69">
        <v>365</v>
      </c>
      <c r="V712" s="70"/>
      <c r="W712" s="71">
        <v>-11.12054794520548</v>
      </c>
      <c r="X712" s="76">
        <f t="shared" si="667"/>
        <v>39083</v>
      </c>
      <c r="Y712" s="138" t="s">
        <v>4016</v>
      </c>
      <c r="Z712" s="60">
        <f>MATCH(Y712,'Cat-3'!$A:$A,0)</f>
        <v>628</v>
      </c>
      <c r="AA712" s="60">
        <f>MATCH(X712,'Cat-3'!$1:$1,0)</f>
        <v>28</v>
      </c>
      <c r="AB712" s="60">
        <f>INDEX('Cat-3'!$1:$1048576,Working!Z712,Working!AA712)</f>
        <v>108</v>
      </c>
      <c r="AC712" s="60">
        <f>MATCH($AC$3,'Cat-3'!$1:$1,0)</f>
        <v>90</v>
      </c>
      <c r="AD712" s="60">
        <f>INDEX('Cat-3'!$1:$1048576,Working!Z712,Working!AC712)</f>
        <v>138.4</v>
      </c>
      <c r="AE712" s="146">
        <f t="shared" ref="AE712:AE713" si="676">AD712/AB712</f>
        <v>1.2814814814814814</v>
      </c>
      <c r="AF712" s="132" t="s">
        <v>3114</v>
      </c>
      <c r="AG712" s="60">
        <f>MATCH(AF712,'Cat-4'!$A:$A,0)</f>
        <v>844</v>
      </c>
      <c r="AH712" s="60">
        <f>MATCH($AH$3,'Cat-4'!$1:$1,0)</f>
        <v>4</v>
      </c>
      <c r="AI712" s="60">
        <f>INDEX('Cat-4'!$1:$1048576,Working!AG712,Working!AH712)</f>
        <v>103.9</v>
      </c>
      <c r="AJ712" s="60">
        <f>MATCH($AJ$3,'Cat-4'!$1:$1,0)</f>
        <v>144</v>
      </c>
      <c r="AK712" s="60">
        <f>INDEX('Cat-4'!$1:$1048576,Working!AG712,Working!AJ712)</f>
        <v>160.30000000000001</v>
      </c>
      <c r="AL712" s="146">
        <f t="shared" ref="AL712:AL717" si="677">AK712/AI712</f>
        <v>1.5428296438883542</v>
      </c>
      <c r="AM712" s="146">
        <f t="shared" ref="AM712:AM713" si="678">AL712*AE712</f>
        <v>1.9771076177235947</v>
      </c>
      <c r="AN712" s="146">
        <f t="shared" si="675"/>
        <v>17.100000000000001</v>
      </c>
      <c r="AO712" s="169">
        <f>INDEX('EL&amp;SV'!$C$4:$G$50,MATCH(AF712,'EL&amp;SV'!$G$4:$G$50,0),MATCH(IF(P712&gt;5000000,"A",IF(N712&gt;2000000,"B",IF(N712&gt;500000,"C","D"))),'EL&amp;SV'!$C$4:$G$4,0))</f>
        <v>6</v>
      </c>
      <c r="AP712" s="171">
        <f>INDEX('EL&amp;SV'!$G$4:$K$50,MATCH(AF712,'EL&amp;SV'!$G$4:$G$50,0),MATCH(IF(N712&gt;5000000,"A",IF(N712&gt;2000000,"B",IF(N712&gt;500000,"C","D"))),'EL&amp;SV'!$G$4:$K$4,0))</f>
        <v>0.95</v>
      </c>
      <c r="AQ712" s="153">
        <f t="shared" si="670"/>
        <v>149073.91437635903</v>
      </c>
      <c r="AR712" s="153">
        <f t="shared" si="671"/>
        <v>141620.21865754106</v>
      </c>
      <c r="AS712" s="153">
        <f t="shared" si="672"/>
        <v>7453.6957188179658</v>
      </c>
      <c r="AT712" s="60">
        <v>0.75</v>
      </c>
      <c r="AU712" s="153">
        <f t="shared" si="673"/>
        <v>5590.2717891134744</v>
      </c>
      <c r="AV712" s="153">
        <f t="shared" si="674"/>
        <v>7453.6957188179576</v>
      </c>
    </row>
    <row r="713" spans="1:48" x14ac:dyDescent="0.2">
      <c r="A713" s="82">
        <v>709</v>
      </c>
      <c r="B713" s="82" t="s">
        <v>1410</v>
      </c>
      <c r="C713" s="83"/>
      <c r="D713" s="84" t="s">
        <v>112</v>
      </c>
      <c r="E713" s="85" t="s">
        <v>356</v>
      </c>
      <c r="F713" s="86">
        <v>40283</v>
      </c>
      <c r="G713" s="86" t="s">
        <v>1352</v>
      </c>
      <c r="H713" s="89"/>
      <c r="I713" s="89">
        <v>8.2841579664094406E-3</v>
      </c>
      <c r="J713" s="84"/>
      <c r="K713" s="84"/>
      <c r="L713" s="87">
        <v>75250</v>
      </c>
      <c r="M713" s="87"/>
      <c r="N713" s="87">
        <v>75250</v>
      </c>
      <c r="O713" s="84">
        <v>75250</v>
      </c>
      <c r="P713" s="84">
        <v>0</v>
      </c>
      <c r="Q713" s="84">
        <f t="shared" si="665"/>
        <v>75250</v>
      </c>
      <c r="R713" s="84">
        <v>0</v>
      </c>
      <c r="S713" s="87">
        <f t="shared" si="666"/>
        <v>0</v>
      </c>
      <c r="T713" s="150">
        <v>10</v>
      </c>
      <c r="U713" s="69">
        <v>365</v>
      </c>
      <c r="V713" s="70"/>
      <c r="W713" s="71">
        <v>-11.378082191780821</v>
      </c>
      <c r="X713" s="76">
        <f t="shared" si="667"/>
        <v>40269</v>
      </c>
      <c r="Y713" s="138" t="s">
        <v>4016</v>
      </c>
      <c r="Z713" s="60">
        <f>MATCH(Y713,'Cat-3'!$A:$A,0)</f>
        <v>628</v>
      </c>
      <c r="AA713" s="60">
        <f>MATCH(X713,'Cat-3'!$1:$1,0)</f>
        <v>67</v>
      </c>
      <c r="AB713" s="60">
        <f>INDEX('Cat-3'!$1:$1048576,Working!Z713,Working!AA713)</f>
        <v>128.80000000000001</v>
      </c>
      <c r="AC713" s="60">
        <f>MATCH($AC$3,'Cat-3'!$1:$1,0)</f>
        <v>90</v>
      </c>
      <c r="AD713" s="60">
        <f>INDEX('Cat-3'!$1:$1048576,Working!Z713,Working!AC713)</f>
        <v>138.4</v>
      </c>
      <c r="AE713" s="146">
        <f t="shared" si="676"/>
        <v>1.0745341614906831</v>
      </c>
      <c r="AF713" s="132" t="s">
        <v>3114</v>
      </c>
      <c r="AG713" s="60">
        <f>MATCH(AF713,'Cat-4'!$A:$A,0)</f>
        <v>844</v>
      </c>
      <c r="AH713" s="60">
        <f>MATCH($AH$3,'Cat-4'!$1:$1,0)</f>
        <v>4</v>
      </c>
      <c r="AI713" s="60">
        <f>INDEX('Cat-4'!$1:$1048576,Working!AG713,Working!AH713)</f>
        <v>103.9</v>
      </c>
      <c r="AJ713" s="60">
        <f>MATCH($AJ$3,'Cat-4'!$1:$1,0)</f>
        <v>144</v>
      </c>
      <c r="AK713" s="60">
        <f>INDEX('Cat-4'!$1:$1048576,Working!AG713,Working!AJ713)</f>
        <v>160.30000000000001</v>
      </c>
      <c r="AL713" s="146">
        <f t="shared" si="677"/>
        <v>1.5428296438883542</v>
      </c>
      <c r="AM713" s="146">
        <f t="shared" si="678"/>
        <v>1.6578231577185421</v>
      </c>
      <c r="AN713" s="146">
        <f t="shared" si="675"/>
        <v>13.833333333333334</v>
      </c>
      <c r="AO713" s="169">
        <f>INDEX('EL&amp;SV'!$C$4:$G$50,MATCH(AF713,'EL&amp;SV'!$G$4:$G$50,0),MATCH(IF(P713&gt;5000000,"A",IF(N713&gt;2000000,"B",IF(N713&gt;500000,"C","D"))),'EL&amp;SV'!$C$4:$G$4,0))</f>
        <v>6</v>
      </c>
      <c r="AP713" s="171">
        <f>INDEX('EL&amp;SV'!$G$4:$K$50,MATCH(AF713,'EL&amp;SV'!$G$4:$G$50,0),MATCH(IF(N713&gt;5000000,"A",IF(N713&gt;2000000,"B",IF(N713&gt;500000,"C","D"))),'EL&amp;SV'!$G$4:$K$4,0))</f>
        <v>0.95</v>
      </c>
      <c r="AQ713" s="153">
        <f t="shared" si="670"/>
        <v>124751.19261832029</v>
      </c>
      <c r="AR713" s="153">
        <f t="shared" si="671"/>
        <v>118513.63298740427</v>
      </c>
      <c r="AS713" s="153">
        <f t="shared" si="672"/>
        <v>6237.5596309160173</v>
      </c>
      <c r="AT713" s="60">
        <v>0.75</v>
      </c>
      <c r="AU713" s="153">
        <f t="shared" si="673"/>
        <v>4678.169723187013</v>
      </c>
      <c r="AV713" s="153">
        <f t="shared" si="674"/>
        <v>6237.5596309160201</v>
      </c>
    </row>
    <row r="714" spans="1:48" x14ac:dyDescent="0.2">
      <c r="A714" s="82">
        <v>710</v>
      </c>
      <c r="B714" s="82" t="s">
        <v>1410</v>
      </c>
      <c r="C714" s="83"/>
      <c r="D714" s="84" t="s">
        <v>112</v>
      </c>
      <c r="E714" s="85" t="s">
        <v>1145</v>
      </c>
      <c r="F714" s="86">
        <v>43743</v>
      </c>
      <c r="G714" s="86" t="s">
        <v>36</v>
      </c>
      <c r="H714" s="89"/>
      <c r="I714" s="89">
        <v>0.31666666666666665</v>
      </c>
      <c r="J714" s="84"/>
      <c r="K714" s="84"/>
      <c r="L714" s="87">
        <v>74930</v>
      </c>
      <c r="M714" s="87"/>
      <c r="N714" s="87">
        <v>74930</v>
      </c>
      <c r="O714" s="84">
        <v>59092.056164383554</v>
      </c>
      <c r="P714" s="84">
        <v>12091.443835616446</v>
      </c>
      <c r="Q714" s="84">
        <f t="shared" si="665"/>
        <v>71183.5</v>
      </c>
      <c r="R714" s="84">
        <v>3746.5</v>
      </c>
      <c r="S714" s="87">
        <f t="shared" si="666"/>
        <v>15837.943835616446</v>
      </c>
      <c r="T714" s="150">
        <v>3</v>
      </c>
      <c r="U714" s="69">
        <v>365</v>
      </c>
      <c r="V714" s="70"/>
      <c r="W714" s="71">
        <v>-11.356164383561644</v>
      </c>
      <c r="X714" s="76">
        <f t="shared" si="667"/>
        <v>43739</v>
      </c>
      <c r="AF714" s="132" t="s">
        <v>3114</v>
      </c>
      <c r="AG714" s="60">
        <f>MATCH(AF714,'Cat-4'!$A:$A,0)</f>
        <v>844</v>
      </c>
      <c r="AH714" s="60">
        <f>MATCH(X714,'Cat-4'!$1:$1,0)</f>
        <v>94</v>
      </c>
      <c r="AI714" s="60">
        <f>INDEX('Cat-4'!$1:$1048576,Working!AG714,Working!AH714)</f>
        <v>131.6</v>
      </c>
      <c r="AJ714" s="60">
        <f>MATCH($AJ$3,'Cat-4'!$1:$1,0)</f>
        <v>144</v>
      </c>
      <c r="AK714" s="60">
        <f>INDEX('Cat-4'!$1:$1048576,Working!AG714,Working!AJ714)</f>
        <v>160.30000000000001</v>
      </c>
      <c r="AL714" s="146">
        <f t="shared" si="677"/>
        <v>1.218085106382979</v>
      </c>
      <c r="AM714" s="152">
        <f t="shared" ref="AM714:AM717" si="679">AL714</f>
        <v>1.218085106382979</v>
      </c>
      <c r="AN714" s="146">
        <f t="shared" si="675"/>
        <v>4.3611111111111107</v>
      </c>
      <c r="AO714" s="169">
        <f>INDEX('EL&amp;SV'!$C$4:$G$50,MATCH(AF714,'EL&amp;SV'!$G$4:$G$50,0),MATCH(IF(P714&gt;5000000,"A",IF(N714&gt;2000000,"B",IF(N714&gt;500000,"C","D"))),'EL&amp;SV'!$C$4:$G$4,0))</f>
        <v>6</v>
      </c>
      <c r="AP714" s="171">
        <f>INDEX('EL&amp;SV'!$G$4:$K$50,MATCH(AF714,'EL&amp;SV'!$G$4:$G$50,0),MATCH(IF(N714&gt;5000000,"A",IF(N714&gt;2000000,"B",IF(N714&gt;500000,"C","D"))),'EL&amp;SV'!$G$4:$K$4,0))</f>
        <v>0.95</v>
      </c>
      <c r="AQ714" s="153">
        <f t="shared" si="670"/>
        <v>91271.117021276616</v>
      </c>
      <c r="AR714" s="153">
        <f t="shared" si="671"/>
        <v>63023.551406126877</v>
      </c>
      <c r="AS714" s="153">
        <f t="shared" si="672"/>
        <v>28247.565615149739</v>
      </c>
      <c r="AT714" s="60">
        <v>0.75</v>
      </c>
      <c r="AU714" s="153">
        <f t="shared" si="673"/>
        <v>21185.674211362304</v>
      </c>
      <c r="AV714" s="153">
        <f t="shared" si="674"/>
        <v>21185.674211362304</v>
      </c>
    </row>
    <row r="715" spans="1:48" x14ac:dyDescent="0.2">
      <c r="A715" s="82">
        <v>711</v>
      </c>
      <c r="B715" s="82" t="s">
        <v>1410</v>
      </c>
      <c r="C715" s="83"/>
      <c r="D715" s="84" t="s">
        <v>112</v>
      </c>
      <c r="E715" s="85" t="s">
        <v>1241</v>
      </c>
      <c r="F715" s="86">
        <v>44407</v>
      </c>
      <c r="G715" s="86" t="s">
        <v>38</v>
      </c>
      <c r="H715" s="89"/>
      <c r="I715" s="89">
        <v>0.31666666666666665</v>
      </c>
      <c r="J715" s="84"/>
      <c r="K715" s="84"/>
      <c r="L715" s="87">
        <v>74930</v>
      </c>
      <c r="M715" s="87"/>
      <c r="N715" s="87">
        <v>74930</v>
      </c>
      <c r="O715" s="84">
        <v>15926.901826484018</v>
      </c>
      <c r="P715" s="84">
        <v>23727.833333333332</v>
      </c>
      <c r="Q715" s="84">
        <f t="shared" si="665"/>
        <v>39654.735159817348</v>
      </c>
      <c r="R715" s="84">
        <v>35275.264840182652</v>
      </c>
      <c r="S715" s="87">
        <f t="shared" si="666"/>
        <v>59003.09817351598</v>
      </c>
      <c r="T715" s="150">
        <v>3</v>
      </c>
      <c r="U715" s="69">
        <v>365</v>
      </c>
      <c r="V715" s="70"/>
      <c r="W715" s="71">
        <v>-11.252054794520548</v>
      </c>
      <c r="X715" s="76">
        <f t="shared" si="667"/>
        <v>44378</v>
      </c>
      <c r="AF715" s="132" t="s">
        <v>3114</v>
      </c>
      <c r="AG715" s="60">
        <f>MATCH(AF715,'Cat-4'!$A:$A,0)</f>
        <v>844</v>
      </c>
      <c r="AH715" s="60">
        <f>MATCH(X715,'Cat-4'!$1:$1,0)</f>
        <v>115</v>
      </c>
      <c r="AI715" s="60">
        <f>INDEX('Cat-4'!$1:$1048576,Working!AG715,Working!AH715)</f>
        <v>146.19999999999999</v>
      </c>
      <c r="AJ715" s="60">
        <f>MATCH($AJ$3,'Cat-4'!$1:$1,0)</f>
        <v>144</v>
      </c>
      <c r="AK715" s="60">
        <f>INDEX('Cat-4'!$1:$1048576,Working!AG715,Working!AJ715)</f>
        <v>160.30000000000001</v>
      </c>
      <c r="AL715" s="146">
        <f t="shared" si="677"/>
        <v>1.0964432284541725</v>
      </c>
      <c r="AM715" s="152">
        <f t="shared" si="679"/>
        <v>1.0964432284541725</v>
      </c>
      <c r="AN715" s="146">
        <f t="shared" si="675"/>
        <v>2.5416666666666665</v>
      </c>
      <c r="AO715" s="169">
        <f>INDEX('EL&amp;SV'!$C$4:$G$50,MATCH(AF715,'EL&amp;SV'!$G$4:$G$50,0),MATCH(IF(P715&gt;5000000,"A",IF(N715&gt;2000000,"B",IF(N715&gt;500000,"C","D"))),'EL&amp;SV'!$C$4:$G$4,0))</f>
        <v>6</v>
      </c>
      <c r="AP715" s="171">
        <f>INDEX('EL&amp;SV'!$G$4:$K$50,MATCH(AF715,'EL&amp;SV'!$G$4:$G$50,0),MATCH(IF(N715&gt;5000000,"A",IF(N715&gt;2000000,"B",IF(N715&gt;500000,"C","D"))),'EL&amp;SV'!$G$4:$K$4,0))</f>
        <v>0.95</v>
      </c>
      <c r="AQ715" s="153">
        <f t="shared" si="670"/>
        <v>82156.491108071146</v>
      </c>
      <c r="AR715" s="153">
        <f t="shared" si="671"/>
        <v>33062.282359116129</v>
      </c>
      <c r="AS715" s="153">
        <f t="shared" si="672"/>
        <v>49094.208748955018</v>
      </c>
      <c r="AT715" s="60">
        <v>0.75</v>
      </c>
      <c r="AU715" s="153">
        <f t="shared" si="673"/>
        <v>36820.656561716263</v>
      </c>
      <c r="AV715" s="153">
        <f t="shared" si="674"/>
        <v>36820.656561716263</v>
      </c>
    </row>
    <row r="716" spans="1:48" x14ac:dyDescent="0.2">
      <c r="A716" s="82">
        <v>712</v>
      </c>
      <c r="B716" s="82" t="s">
        <v>1410</v>
      </c>
      <c r="C716" s="83"/>
      <c r="D716" s="84" t="s">
        <v>112</v>
      </c>
      <c r="E716" s="85" t="s">
        <v>1027</v>
      </c>
      <c r="F716" s="86">
        <v>42460</v>
      </c>
      <c r="G716" s="86" t="s">
        <v>25</v>
      </c>
      <c r="H716" s="89"/>
      <c r="I716" s="89">
        <v>6.3333333333333325E-2</v>
      </c>
      <c r="J716" s="84"/>
      <c r="K716" s="84"/>
      <c r="L716" s="87">
        <v>74446.740000000005</v>
      </c>
      <c r="M716" s="87"/>
      <c r="N716" s="87">
        <v>74446.740000000005</v>
      </c>
      <c r="O716" s="84">
        <v>28302.678899178085</v>
      </c>
      <c r="P716" s="84">
        <v>4714.9601999999995</v>
      </c>
      <c r="Q716" s="84">
        <f t="shared" si="665"/>
        <v>33017.639099178086</v>
      </c>
      <c r="R716" s="84">
        <v>41429.100900821919</v>
      </c>
      <c r="S716" s="87">
        <f t="shared" si="666"/>
        <v>46144.06110082192</v>
      </c>
      <c r="T716" s="150">
        <v>15</v>
      </c>
      <c r="U716" s="69">
        <v>365</v>
      </c>
      <c r="V716" s="70"/>
      <c r="W716" s="71">
        <v>-10.912328767123288</v>
      </c>
      <c r="X716" s="76">
        <f t="shared" si="667"/>
        <v>42430</v>
      </c>
      <c r="AF716" s="132" t="s">
        <v>3114</v>
      </c>
      <c r="AG716" s="60">
        <f>MATCH(AF716,'Cat-4'!$A:$A,0)</f>
        <v>844</v>
      </c>
      <c r="AH716" s="60">
        <f>MATCH(X716,'Cat-4'!$1:$1,0)</f>
        <v>51</v>
      </c>
      <c r="AI716" s="60">
        <f>INDEX('Cat-4'!$1:$1048576,Working!AG716,Working!AH716)</f>
        <v>114.6</v>
      </c>
      <c r="AJ716" s="60">
        <f>MATCH($AJ$3,'Cat-4'!$1:$1,0)</f>
        <v>144</v>
      </c>
      <c r="AK716" s="60">
        <f>INDEX('Cat-4'!$1:$1048576,Working!AG716,Working!AJ716)</f>
        <v>160.30000000000001</v>
      </c>
      <c r="AL716" s="146">
        <f t="shared" si="677"/>
        <v>1.3987783595113439</v>
      </c>
      <c r="AM716" s="152">
        <f t="shared" si="679"/>
        <v>1.3987783595113439</v>
      </c>
      <c r="AN716" s="146">
        <f t="shared" si="675"/>
        <v>7.875</v>
      </c>
      <c r="AO716" s="169">
        <f>INDEX('EL&amp;SV'!$C$4:$G$50,MATCH(AF716,'EL&amp;SV'!$G$4:$G$50,0),MATCH(IF(P716&gt;5000000,"A",IF(N716&gt;2000000,"B",IF(N716&gt;500000,"C","D"))),'EL&amp;SV'!$C$4:$G$4,0))</f>
        <v>6</v>
      </c>
      <c r="AP716" s="171">
        <f>INDEX('EL&amp;SV'!$G$4:$K$50,MATCH(AF716,'EL&amp;SV'!$G$4:$G$50,0),MATCH(IF(N716&gt;5000000,"A",IF(N716&gt;2000000,"B",IF(N716&gt;500000,"C","D"))),'EL&amp;SV'!$G$4:$K$4,0))</f>
        <v>0.95</v>
      </c>
      <c r="AQ716" s="153">
        <f t="shared" si="670"/>
        <v>104134.48884816756</v>
      </c>
      <c r="AR716" s="153">
        <f t="shared" si="671"/>
        <v>98927.764405759168</v>
      </c>
      <c r="AS716" s="153">
        <f t="shared" si="672"/>
        <v>5206.724442408391</v>
      </c>
      <c r="AT716" s="60">
        <v>0.75</v>
      </c>
      <c r="AU716" s="153">
        <f t="shared" si="673"/>
        <v>3905.0433318062933</v>
      </c>
      <c r="AV716" s="153">
        <f t="shared" si="674"/>
        <v>5206.7244424083829</v>
      </c>
    </row>
    <row r="717" spans="1:48" x14ac:dyDescent="0.2">
      <c r="A717" s="82">
        <v>713</v>
      </c>
      <c r="B717" s="82" t="s">
        <v>1410</v>
      </c>
      <c r="C717" s="83"/>
      <c r="D717" s="84" t="s">
        <v>112</v>
      </c>
      <c r="E717" s="85" t="s">
        <v>1170</v>
      </c>
      <c r="F717" s="86">
        <v>43921</v>
      </c>
      <c r="G717" s="86" t="s">
        <v>36</v>
      </c>
      <c r="H717" s="89"/>
      <c r="I717" s="89">
        <v>0.31666666666666665</v>
      </c>
      <c r="J717" s="84"/>
      <c r="K717" s="84"/>
      <c r="L717" s="87">
        <v>74435</v>
      </c>
      <c r="M717" s="87"/>
      <c r="N717" s="87">
        <v>74435</v>
      </c>
      <c r="O717" s="84">
        <v>47206.744977168943</v>
      </c>
      <c r="P717" s="84">
        <v>23571.083333333332</v>
      </c>
      <c r="Q717" s="84">
        <f t="shared" si="665"/>
        <v>70777.828310502271</v>
      </c>
      <c r="R717" s="84">
        <v>3657.1716894977289</v>
      </c>
      <c r="S717" s="87">
        <f t="shared" si="666"/>
        <v>27228.255022831057</v>
      </c>
      <c r="T717" s="150">
        <v>3</v>
      </c>
      <c r="U717" s="69">
        <v>365</v>
      </c>
      <c r="V717" s="70"/>
      <c r="W717" s="71">
        <v>-10.873972602739727</v>
      </c>
      <c r="X717" s="76">
        <f t="shared" si="667"/>
        <v>43891</v>
      </c>
      <c r="AF717" s="132" t="s">
        <v>3114</v>
      </c>
      <c r="AG717" s="60">
        <f>MATCH(AF717,'Cat-4'!$A:$A,0)</f>
        <v>844</v>
      </c>
      <c r="AH717" s="60">
        <f>MATCH(X717,'Cat-4'!$1:$1,0)</f>
        <v>99</v>
      </c>
      <c r="AI717" s="60">
        <f>INDEX('Cat-4'!$1:$1048576,Working!AG717,Working!AH717)</f>
        <v>132</v>
      </c>
      <c r="AJ717" s="60">
        <f>MATCH($AJ$3,'Cat-4'!$1:$1,0)</f>
        <v>144</v>
      </c>
      <c r="AK717" s="60">
        <f>INDEX('Cat-4'!$1:$1048576,Working!AG717,Working!AJ717)</f>
        <v>160.30000000000001</v>
      </c>
      <c r="AL717" s="146">
        <f t="shared" si="677"/>
        <v>1.2143939393939396</v>
      </c>
      <c r="AM717" s="152">
        <f t="shared" si="679"/>
        <v>1.2143939393939396</v>
      </c>
      <c r="AN717" s="146">
        <f t="shared" si="675"/>
        <v>3.875</v>
      </c>
      <c r="AO717" s="169">
        <f>INDEX('EL&amp;SV'!$C$4:$G$50,MATCH(AF717,'EL&amp;SV'!$G$4:$G$50,0),MATCH(IF(P717&gt;5000000,"A",IF(N717&gt;2000000,"B",IF(N717&gt;500000,"C","D"))),'EL&amp;SV'!$C$4:$G$4,0))</f>
        <v>6</v>
      </c>
      <c r="AP717" s="171">
        <f>INDEX('EL&amp;SV'!$G$4:$K$50,MATCH(AF717,'EL&amp;SV'!$G$4:$G$50,0),MATCH(IF(N717&gt;5000000,"A",IF(N717&gt;2000000,"B",IF(N717&gt;500000,"C","D"))),'EL&amp;SV'!$G$4:$K$4,0))</f>
        <v>0.95</v>
      </c>
      <c r="AQ717" s="153">
        <f t="shared" si="670"/>
        <v>90393.412878787887</v>
      </c>
      <c r="AR717" s="153">
        <f t="shared" si="671"/>
        <v>55460.125193339649</v>
      </c>
      <c r="AS717" s="153">
        <f t="shared" si="672"/>
        <v>34933.287685448238</v>
      </c>
      <c r="AT717" s="60">
        <v>0.75</v>
      </c>
      <c r="AU717" s="153">
        <f t="shared" si="673"/>
        <v>26199.965764086177</v>
      </c>
      <c r="AV717" s="153">
        <f t="shared" si="674"/>
        <v>26199.965764086177</v>
      </c>
    </row>
    <row r="718" spans="1:48" x14ac:dyDescent="0.2">
      <c r="A718" s="82">
        <v>714</v>
      </c>
      <c r="B718" s="82" t="s">
        <v>1410</v>
      </c>
      <c r="C718" s="83"/>
      <c r="D718" s="84" t="s">
        <v>112</v>
      </c>
      <c r="E718" s="85" t="s">
        <v>656</v>
      </c>
      <c r="F718" s="86">
        <v>39521</v>
      </c>
      <c r="G718" s="86" t="s">
        <v>1347</v>
      </c>
      <c r="H718" s="89"/>
      <c r="I718" s="89">
        <v>7.4072169713457744E-2</v>
      </c>
      <c r="J718" s="84"/>
      <c r="K718" s="84"/>
      <c r="L718" s="87">
        <v>73650</v>
      </c>
      <c r="M718" s="87"/>
      <c r="N718" s="87">
        <v>73650</v>
      </c>
      <c r="O718" s="84">
        <v>64796.065223038146</v>
      </c>
      <c r="P718" s="84">
        <v>5455.4152993961625</v>
      </c>
      <c r="Q718" s="84">
        <f t="shared" si="665"/>
        <v>70251.480522434314</v>
      </c>
      <c r="R718" s="84">
        <v>3398.5194775656855</v>
      </c>
      <c r="S718" s="87">
        <f t="shared" si="666"/>
        <v>8853.9347769618544</v>
      </c>
      <c r="T718" s="150">
        <v>15</v>
      </c>
      <c r="U718" s="69">
        <v>365</v>
      </c>
      <c r="V718" s="70"/>
      <c r="W718" s="71">
        <v>-10.964383561643835</v>
      </c>
      <c r="X718" s="76">
        <f t="shared" si="667"/>
        <v>39508</v>
      </c>
      <c r="Y718" s="138" t="s">
        <v>4120</v>
      </c>
      <c r="Z718" s="60">
        <f>MATCH(Y718,'Cat-3'!$A:$A,0)</f>
        <v>686</v>
      </c>
      <c r="AA718" s="60">
        <f>MATCH(X718,'Cat-3'!$1:$1,0)</f>
        <v>42</v>
      </c>
      <c r="AB718" s="60">
        <f>INDEX('Cat-3'!$1:$1048576,Working!Z718,Working!AA718)</f>
        <v>98.1</v>
      </c>
      <c r="AC718" s="60">
        <f>MATCH($AC$3,'Cat-3'!$1:$1,0)</f>
        <v>90</v>
      </c>
      <c r="AD718" s="60">
        <f>INDEX('Cat-3'!$1:$1048576,Working!Z718,Working!AC718)</f>
        <v>103.4</v>
      </c>
      <c r="AE718" s="146">
        <f>AD718/AB718</f>
        <v>1.054026503567788</v>
      </c>
      <c r="AF718" s="132" t="s">
        <v>2734</v>
      </c>
      <c r="AG718" s="60">
        <f>MATCH(AF718,'Cat-4'!$A:$A,0)</f>
        <v>653</v>
      </c>
      <c r="AH718" s="60">
        <f>MATCH($AH$3,'Cat-4'!$1:$1,0)</f>
        <v>4</v>
      </c>
      <c r="AI718" s="60">
        <f>INDEX('Cat-4'!$1:$1048576,Working!AG718,Working!AH718)</f>
        <v>100.8</v>
      </c>
      <c r="AJ718" s="60">
        <f>MATCH($AJ$3,'Cat-4'!$1:$1,0)</f>
        <v>144</v>
      </c>
      <c r="AK718" s="60">
        <f>INDEX('Cat-4'!$1:$1048576,Working!AG718,Working!AJ718)</f>
        <v>122.3</v>
      </c>
      <c r="AL718" s="146">
        <f>AK718/AI718</f>
        <v>1.2132936507936507</v>
      </c>
      <c r="AM718" s="146">
        <f>AL718*AE718</f>
        <v>1.2788436645470285</v>
      </c>
      <c r="AN718" s="146">
        <f t="shared" si="675"/>
        <v>15.919444444444444</v>
      </c>
      <c r="AO718" s="169">
        <f>INDEX('EL&amp;SV'!$C$4:$G$50,MATCH(AF718,'EL&amp;SV'!$G$4:$G$50,0),MATCH(IF(P718&gt;5000000,"A",IF(N718&gt;2000000,"B",IF(N718&gt;500000,"C","D"))),'EL&amp;SV'!$C$4:$G$4,0))</f>
        <v>8</v>
      </c>
      <c r="AP718" s="171">
        <f>INDEX('EL&amp;SV'!$G$4:$K$50,MATCH(AF718,'EL&amp;SV'!$G$4:$G$50,0),MATCH(IF(N718&gt;5000000,"A",IF(N718&gt;2000000,"B",IF(N718&gt;500000,"C","D"))),'EL&amp;SV'!$G$4:$K$4,0))</f>
        <v>0.9</v>
      </c>
      <c r="AQ718" s="153">
        <f t="shared" si="670"/>
        <v>94186.835893888652</v>
      </c>
      <c r="AR718" s="153">
        <f t="shared" si="671"/>
        <v>84768.152304499788</v>
      </c>
      <c r="AS718" s="153">
        <f t="shared" si="672"/>
        <v>9418.6835893888638</v>
      </c>
      <c r="AT718" s="60">
        <v>0.75</v>
      </c>
      <c r="AU718" s="153">
        <f t="shared" si="673"/>
        <v>7064.0126920416478</v>
      </c>
      <c r="AV718" s="153">
        <f t="shared" si="674"/>
        <v>9418.6835893888638</v>
      </c>
    </row>
    <row r="719" spans="1:48" x14ac:dyDescent="0.2">
      <c r="A719" s="82">
        <v>715</v>
      </c>
      <c r="B719" s="82" t="s">
        <v>1410</v>
      </c>
      <c r="C719" s="83"/>
      <c r="D719" s="84" t="s">
        <v>1068</v>
      </c>
      <c r="E719" s="85" t="s">
        <v>1309</v>
      </c>
      <c r="F719" s="86">
        <v>45016</v>
      </c>
      <c r="G719" s="86" t="s">
        <v>39</v>
      </c>
      <c r="H719" s="89"/>
      <c r="I719" s="89">
        <v>0.31666666666666665</v>
      </c>
      <c r="J719" s="84"/>
      <c r="K719" s="84"/>
      <c r="L719" s="87">
        <v>0</v>
      </c>
      <c r="M719" s="87">
        <v>73455</v>
      </c>
      <c r="N719" s="87">
        <v>73455</v>
      </c>
      <c r="O719" s="84"/>
      <c r="P719" s="84">
        <v>63.728082191780821</v>
      </c>
      <c r="Q719" s="84">
        <f t="shared" si="665"/>
        <v>63.728082191780821</v>
      </c>
      <c r="R719" s="84">
        <v>73391.271917808219</v>
      </c>
      <c r="S719" s="87">
        <f t="shared" si="666"/>
        <v>0</v>
      </c>
      <c r="T719" s="150">
        <v>3</v>
      </c>
      <c r="U719" s="69">
        <v>365</v>
      </c>
      <c r="V719" s="70"/>
      <c r="W719" s="71">
        <v>-10.72054794520548</v>
      </c>
      <c r="X719" s="76">
        <f t="shared" si="667"/>
        <v>44986</v>
      </c>
      <c r="AF719" s="132" t="s">
        <v>2724</v>
      </c>
      <c r="AG719" s="60">
        <f>MATCH(AF719,'Cat-4'!$A:$A,0)</f>
        <v>648</v>
      </c>
      <c r="AH719" s="60">
        <f>MATCH(X719,'Cat-4'!$1:$1,0)</f>
        <v>135</v>
      </c>
      <c r="AI719" s="60">
        <f>INDEX('Cat-4'!$1:$1048576,Working!AG719,Working!AH719)</f>
        <v>130.5</v>
      </c>
      <c r="AJ719" s="60">
        <f>MATCH($AJ$3,'Cat-4'!$1:$1,0)</f>
        <v>144</v>
      </c>
      <c r="AK719" s="60">
        <f>INDEX('Cat-4'!$1:$1048576,Working!AG719,Working!AJ719)</f>
        <v>139.4</v>
      </c>
      <c r="AL719" s="146">
        <f t="shared" ref="AL719:AL721" si="680">AK719/AI719</f>
        <v>1.0681992337164752</v>
      </c>
      <c r="AM719" s="152">
        <f t="shared" ref="AM719:AM721" si="681">AL719</f>
        <v>1.0681992337164752</v>
      </c>
      <c r="AN719" s="146">
        <f t="shared" si="675"/>
        <v>0.875</v>
      </c>
      <c r="AO719" s="169">
        <f>INDEX('EL&amp;SV'!$C$4:$G$50,MATCH(AF719,'EL&amp;SV'!$G$4:$G$50,0),MATCH(IF(P719&gt;5000000,"A",IF(N719&gt;2000000,"B",IF(N719&gt;500000,"C","D"))),'EL&amp;SV'!$C$4:$G$4,0))</f>
        <v>5</v>
      </c>
      <c r="AP719" s="171">
        <f>INDEX('EL&amp;SV'!$G$4:$K$50,MATCH(AF719,'EL&amp;SV'!$G$4:$G$50,0),MATCH(IF(N719&gt;5000000,"A",IF(N719&gt;2000000,"B",IF(N719&gt;500000,"C","D"))),'EL&amp;SV'!$G$4:$K$4,0))</f>
        <v>1</v>
      </c>
      <c r="AQ719" s="153">
        <f t="shared" si="670"/>
        <v>78464.574712643691</v>
      </c>
      <c r="AR719" s="153">
        <f t="shared" si="671"/>
        <v>13731.300574712648</v>
      </c>
      <c r="AS719" s="153">
        <f t="shared" si="672"/>
        <v>64733.274137931046</v>
      </c>
      <c r="AT719" s="60">
        <v>0.75</v>
      </c>
      <c r="AU719" s="153">
        <f t="shared" si="673"/>
        <v>48549.955603448281</v>
      </c>
      <c r="AV719" s="153">
        <f t="shared" si="674"/>
        <v>48549.955603448281</v>
      </c>
    </row>
    <row r="720" spans="1:48" x14ac:dyDescent="0.2">
      <c r="A720" s="82">
        <v>716</v>
      </c>
      <c r="B720" s="82" t="s">
        <v>1410</v>
      </c>
      <c r="C720" s="83"/>
      <c r="D720" s="84" t="s">
        <v>112</v>
      </c>
      <c r="E720" s="85" t="s">
        <v>871</v>
      </c>
      <c r="F720" s="86">
        <v>41000</v>
      </c>
      <c r="G720" s="86" t="s">
        <v>1350</v>
      </c>
      <c r="H720" s="89"/>
      <c r="I720" s="89">
        <v>6.7110642781875646E-2</v>
      </c>
      <c r="J720" s="84"/>
      <c r="K720" s="84"/>
      <c r="L720" s="87">
        <v>73000.02</v>
      </c>
      <c r="M720" s="87"/>
      <c r="N720" s="87">
        <v>73000.02</v>
      </c>
      <c r="O720" s="84">
        <v>44854.627673551091</v>
      </c>
      <c r="P720" s="84">
        <v>4899.0782652897778</v>
      </c>
      <c r="Q720" s="84">
        <f t="shared" si="665"/>
        <v>49753.705938840867</v>
      </c>
      <c r="R720" s="84">
        <v>23246.314061159137</v>
      </c>
      <c r="S720" s="87">
        <f t="shared" si="666"/>
        <v>28145.392326448913</v>
      </c>
      <c r="T720" s="150">
        <v>15</v>
      </c>
      <c r="U720" s="69">
        <v>365</v>
      </c>
      <c r="V720" s="70"/>
      <c r="W720" s="71">
        <v>-10.545205479452054</v>
      </c>
      <c r="X720" s="76">
        <f t="shared" si="667"/>
        <v>41000</v>
      </c>
      <c r="AF720" s="132" t="s">
        <v>2732</v>
      </c>
      <c r="AG720" s="60">
        <f>MATCH(AF720,'Cat-4'!$A:$A,0)</f>
        <v>652</v>
      </c>
      <c r="AH720" s="60">
        <f>MATCH(X720,'Cat-4'!$1:$1,0)</f>
        <v>4</v>
      </c>
      <c r="AI720" s="60">
        <f>INDEX('Cat-4'!$1:$1048576,Working!AG720,Working!AH720)</f>
        <v>97.5</v>
      </c>
      <c r="AJ720" s="60">
        <f>MATCH($AJ$3,'Cat-4'!$1:$1,0)</f>
        <v>144</v>
      </c>
      <c r="AK720" s="60">
        <f>INDEX('Cat-4'!$1:$1048576,Working!AG720,Working!AJ720)</f>
        <v>95.4</v>
      </c>
      <c r="AL720" s="146">
        <f t="shared" si="680"/>
        <v>0.97846153846153849</v>
      </c>
      <c r="AM720" s="152">
        <f t="shared" si="681"/>
        <v>0.97846153846153849</v>
      </c>
      <c r="AN720" s="146">
        <f t="shared" si="675"/>
        <v>11.872222222222222</v>
      </c>
      <c r="AO720" s="169">
        <f>INDEX('EL&amp;SV'!$C$4:$G$50,MATCH(AF720,'EL&amp;SV'!$G$4:$G$50,0),MATCH(IF(P720&gt;5000000,"A",IF(N720&gt;2000000,"B",IF(N720&gt;500000,"C","D"))),'EL&amp;SV'!$C$4:$G$4,0))</f>
        <v>8</v>
      </c>
      <c r="AP720" s="171">
        <f>INDEX('EL&amp;SV'!$G$4:$K$50,MATCH(AF720,'EL&amp;SV'!$G$4:$G$50,0),MATCH(IF(N720&gt;5000000,"A",IF(N720&gt;2000000,"B",IF(N720&gt;500000,"C","D"))),'EL&amp;SV'!$G$4:$K$4,0))</f>
        <v>0.9</v>
      </c>
      <c r="AQ720" s="153">
        <f t="shared" si="670"/>
        <v>71427.711876923087</v>
      </c>
      <c r="AR720" s="153">
        <f t="shared" si="671"/>
        <v>64284.940689230782</v>
      </c>
      <c r="AS720" s="153">
        <f t="shared" si="672"/>
        <v>7142.7711876923058</v>
      </c>
      <c r="AT720" s="60">
        <v>0.75</v>
      </c>
      <c r="AU720" s="153">
        <f t="shared" si="673"/>
        <v>5357.0783907692294</v>
      </c>
      <c r="AV720" s="153">
        <f t="shared" si="674"/>
        <v>7142.7711876923067</v>
      </c>
    </row>
    <row r="721" spans="1:48" x14ac:dyDescent="0.2">
      <c r="A721" s="82">
        <v>717</v>
      </c>
      <c r="B721" s="82" t="s">
        <v>1410</v>
      </c>
      <c r="C721" s="83"/>
      <c r="D721" s="84" t="s">
        <v>112</v>
      </c>
      <c r="E721" s="85" t="s">
        <v>598</v>
      </c>
      <c r="F721" s="86">
        <v>41000</v>
      </c>
      <c r="G721" s="86" t="s">
        <v>1350</v>
      </c>
      <c r="H721" s="89"/>
      <c r="I721" s="89">
        <v>0.6990780821917808</v>
      </c>
      <c r="J721" s="84"/>
      <c r="K721" s="84"/>
      <c r="L721" s="87">
        <v>73000</v>
      </c>
      <c r="M721" s="87"/>
      <c r="N721" s="87">
        <v>73000</v>
      </c>
      <c r="O721" s="84">
        <v>69350</v>
      </c>
      <c r="P721" s="84">
        <v>0</v>
      </c>
      <c r="Q721" s="84">
        <f t="shared" si="665"/>
        <v>69350</v>
      </c>
      <c r="R721" s="84">
        <v>3650</v>
      </c>
      <c r="S721" s="87">
        <f t="shared" si="666"/>
        <v>3650</v>
      </c>
      <c r="T721" s="150">
        <v>3</v>
      </c>
      <c r="U721" s="69">
        <v>365</v>
      </c>
      <c r="V721" s="70"/>
      <c r="W721" s="71">
        <v>-10.545205479452054</v>
      </c>
      <c r="X721" s="76">
        <f t="shared" si="667"/>
        <v>41000</v>
      </c>
      <c r="AF721" s="132" t="s">
        <v>2720</v>
      </c>
      <c r="AG721" s="60">
        <f>MATCH(AF721,'Cat-4'!$A:$A,0)</f>
        <v>646</v>
      </c>
      <c r="AH721" s="60">
        <f>MATCH(X721,'Cat-4'!$1:$1,0)</f>
        <v>4</v>
      </c>
      <c r="AI721" s="60">
        <f>INDEX('Cat-4'!$1:$1048576,Working!AG721,Working!AH721)</f>
        <v>91.7</v>
      </c>
      <c r="AJ721" s="60">
        <f>MATCH($AJ$3,'Cat-4'!$1:$1,0)</f>
        <v>144</v>
      </c>
      <c r="AK721" s="60">
        <f>INDEX('Cat-4'!$1:$1048576,Working!AG721,Working!AJ721)</f>
        <v>154.1</v>
      </c>
      <c r="AL721" s="146">
        <f t="shared" si="680"/>
        <v>1.6804798255179934</v>
      </c>
      <c r="AM721" s="152">
        <f t="shared" si="681"/>
        <v>1.6804798255179934</v>
      </c>
      <c r="AN721" s="146">
        <f t="shared" si="675"/>
        <v>11.872222222222222</v>
      </c>
      <c r="AO721" s="169">
        <f>INDEX('EL&amp;SV'!$C$4:$G$50,MATCH(AF721,'EL&amp;SV'!$G$4:$G$50,0),MATCH(IF(P721&gt;5000000,"A",IF(N721&gt;2000000,"B",IF(N721&gt;500000,"C","D"))),'EL&amp;SV'!$C$4:$G$4,0))</f>
        <v>5</v>
      </c>
      <c r="AP721" s="171">
        <f>INDEX('EL&amp;SV'!$G$4:$K$50,MATCH(AF721,'EL&amp;SV'!$G$4:$G$50,0),MATCH(IF(N721&gt;5000000,"A",IF(N721&gt;2000000,"B",IF(N721&gt;500000,"C","D"))),'EL&amp;SV'!$G$4:$K$4,0))</f>
        <v>1</v>
      </c>
      <c r="AQ721" s="153">
        <f t="shared" si="670"/>
        <v>122675.02726281351</v>
      </c>
      <c r="AR721" s="153">
        <f t="shared" si="671"/>
        <v>122675.02726281353</v>
      </c>
      <c r="AS721" s="153">
        <f t="shared" si="672"/>
        <v>0</v>
      </c>
      <c r="AT721" s="60">
        <v>0.75</v>
      </c>
      <c r="AU721" s="153">
        <f t="shared" si="673"/>
        <v>0</v>
      </c>
      <c r="AV721" s="153">
        <f t="shared" si="674"/>
        <v>0</v>
      </c>
    </row>
    <row r="722" spans="1:48" x14ac:dyDescent="0.2">
      <c r="A722" s="82">
        <v>718</v>
      </c>
      <c r="B722" s="82" t="s">
        <v>1410</v>
      </c>
      <c r="C722" s="83"/>
      <c r="D722" s="84" t="s">
        <v>112</v>
      </c>
      <c r="E722" s="85" t="s">
        <v>525</v>
      </c>
      <c r="F722" s="86">
        <v>40481</v>
      </c>
      <c r="G722" s="86" t="s">
        <v>1352</v>
      </c>
      <c r="H722" s="89"/>
      <c r="I722" s="89">
        <v>0.40729808219178071</v>
      </c>
      <c r="J722" s="84"/>
      <c r="K722" s="84"/>
      <c r="L722" s="87">
        <v>72975</v>
      </c>
      <c r="M722" s="87"/>
      <c r="N722" s="87">
        <v>72975</v>
      </c>
      <c r="O722" s="84">
        <v>69326.25</v>
      </c>
      <c r="P722" s="84">
        <v>0</v>
      </c>
      <c r="Q722" s="84">
        <f t="shared" si="665"/>
        <v>69326.25</v>
      </c>
      <c r="R722" s="84">
        <v>3648.75</v>
      </c>
      <c r="S722" s="87">
        <f t="shared" si="666"/>
        <v>3648.75</v>
      </c>
      <c r="T722" s="150">
        <v>3</v>
      </c>
      <c r="U722" s="69">
        <v>365</v>
      </c>
      <c r="V722" s="70"/>
      <c r="W722" s="71">
        <v>-10.64931506849315</v>
      </c>
      <c r="X722" s="76">
        <f t="shared" si="667"/>
        <v>40452</v>
      </c>
      <c r="Y722" s="138" t="s">
        <v>1374</v>
      </c>
      <c r="Z722" s="60">
        <f>MATCH(Y722,'Cat-3'!$A:$A,0)</f>
        <v>756</v>
      </c>
      <c r="AA722" s="60">
        <f>MATCH(X722,'Cat-3'!$1:$1,0)</f>
        <v>73</v>
      </c>
      <c r="AB722" s="60">
        <f>INDEX('Cat-3'!$1:$1048576,Working!Z722,Working!AA722)</f>
        <v>83.1</v>
      </c>
      <c r="AC722" s="60">
        <f>MATCH($AC$3,'Cat-3'!$1:$1,0)</f>
        <v>90</v>
      </c>
      <c r="AD722" s="60">
        <f>INDEX('Cat-3'!$1:$1048576,Working!Z722,Working!AC722)</f>
        <v>87</v>
      </c>
      <c r="AE722" s="146">
        <f>AD722/AB722</f>
        <v>1.0469314079422383</v>
      </c>
      <c r="AF722" s="132" t="s">
        <v>2720</v>
      </c>
      <c r="AG722" s="60">
        <f>MATCH(AF722,'Cat-4'!$A:$A,0)</f>
        <v>646</v>
      </c>
      <c r="AH722" s="60">
        <f>MATCH($AH$3,'Cat-4'!$1:$1,0)</f>
        <v>4</v>
      </c>
      <c r="AI722" s="60">
        <f>INDEX('Cat-4'!$1:$1048576,Working!AG722,Working!AH722)</f>
        <v>91.7</v>
      </c>
      <c r="AJ722" s="60">
        <f>MATCH($AJ$3,'Cat-4'!$1:$1,0)</f>
        <v>144</v>
      </c>
      <c r="AK722" s="60">
        <f>INDEX('Cat-4'!$1:$1048576,Working!AG722,Working!AJ722)</f>
        <v>154.1</v>
      </c>
      <c r="AL722" s="146">
        <f>AK722/AI722</f>
        <v>1.6804798255179934</v>
      </c>
      <c r="AM722" s="146">
        <f>AL722*AE722</f>
        <v>1.7593471097480797</v>
      </c>
      <c r="AN722" s="146">
        <f t="shared" si="675"/>
        <v>13.291666666666666</v>
      </c>
      <c r="AO722" s="169">
        <f>INDEX('EL&amp;SV'!$C$4:$G$50,MATCH(AF722,'EL&amp;SV'!$G$4:$G$50,0),MATCH(IF(P722&gt;5000000,"A",IF(N722&gt;2000000,"B",IF(N722&gt;500000,"C","D"))),'EL&amp;SV'!$C$4:$G$4,0))</f>
        <v>5</v>
      </c>
      <c r="AP722" s="171">
        <f>INDEX('EL&amp;SV'!$G$4:$K$50,MATCH(AF722,'EL&amp;SV'!$G$4:$G$50,0),MATCH(IF(N722&gt;5000000,"A",IF(N722&gt;2000000,"B",IF(N722&gt;500000,"C","D"))),'EL&amp;SV'!$G$4:$K$4,0))</f>
        <v>1</v>
      </c>
      <c r="AQ722" s="153">
        <f t="shared" si="670"/>
        <v>128388.35533386611</v>
      </c>
      <c r="AR722" s="153">
        <f t="shared" si="671"/>
        <v>128388.35533386613</v>
      </c>
      <c r="AS722" s="153">
        <f t="shared" si="672"/>
        <v>0</v>
      </c>
      <c r="AT722" s="60">
        <v>0.75</v>
      </c>
      <c r="AU722" s="153">
        <f t="shared" si="673"/>
        <v>0</v>
      </c>
      <c r="AV722" s="153">
        <f t="shared" si="674"/>
        <v>0</v>
      </c>
    </row>
    <row r="723" spans="1:48" x14ac:dyDescent="0.2">
      <c r="A723" s="82">
        <v>719</v>
      </c>
      <c r="B723" s="82" t="s">
        <v>1410</v>
      </c>
      <c r="C723" s="83"/>
      <c r="D723" s="84" t="s">
        <v>112</v>
      </c>
      <c r="E723" s="85" t="s">
        <v>737</v>
      </c>
      <c r="F723" s="86">
        <v>41000</v>
      </c>
      <c r="G723" s="86" t="s">
        <v>1350</v>
      </c>
      <c r="H723" s="89"/>
      <c r="I723" s="89">
        <v>6.2115384615384614E-2</v>
      </c>
      <c r="J723" s="84"/>
      <c r="K723" s="84"/>
      <c r="L723" s="87">
        <v>72800</v>
      </c>
      <c r="M723" s="87"/>
      <c r="N723" s="87">
        <v>72800</v>
      </c>
      <c r="O723" s="84">
        <v>46550</v>
      </c>
      <c r="P723" s="84">
        <v>4522</v>
      </c>
      <c r="Q723" s="84">
        <f t="shared" si="665"/>
        <v>51072</v>
      </c>
      <c r="R723" s="84">
        <v>21728</v>
      </c>
      <c r="S723" s="87">
        <f t="shared" si="666"/>
        <v>26250</v>
      </c>
      <c r="T723" s="150">
        <v>15</v>
      </c>
      <c r="U723" s="69">
        <v>365</v>
      </c>
      <c r="V723" s="70"/>
      <c r="W723" s="71">
        <v>-10.178082191780822</v>
      </c>
      <c r="X723" s="76">
        <f t="shared" si="667"/>
        <v>41000</v>
      </c>
      <c r="AF723" s="132" t="s">
        <v>3114</v>
      </c>
      <c r="AG723" s="60">
        <f>MATCH(AF723,'Cat-4'!$A:$A,0)</f>
        <v>844</v>
      </c>
      <c r="AH723" s="60">
        <f>MATCH(X723,'Cat-4'!$1:$1,0)</f>
        <v>4</v>
      </c>
      <c r="AI723" s="60">
        <f>INDEX('Cat-4'!$1:$1048576,Working!AG723,Working!AH723)</f>
        <v>103.9</v>
      </c>
      <c r="AJ723" s="60">
        <f>MATCH($AJ$3,'Cat-4'!$1:$1,0)</f>
        <v>144</v>
      </c>
      <c r="AK723" s="60">
        <f>INDEX('Cat-4'!$1:$1048576,Working!AG723,Working!AJ723)</f>
        <v>160.30000000000001</v>
      </c>
      <c r="AL723" s="146">
        <f t="shared" ref="AL723:AL728" si="682">AK723/AI723</f>
        <v>1.5428296438883542</v>
      </c>
      <c r="AM723" s="152">
        <f t="shared" ref="AM723:AM728" si="683">AL723</f>
        <v>1.5428296438883542</v>
      </c>
      <c r="AN723" s="146">
        <f t="shared" si="675"/>
        <v>11.872222222222222</v>
      </c>
      <c r="AO723" s="169">
        <f>INDEX('EL&amp;SV'!$C$4:$G$50,MATCH(AF723,'EL&amp;SV'!$G$4:$G$50,0),MATCH(IF(P723&gt;5000000,"A",IF(N723&gt;2000000,"B",IF(N723&gt;500000,"C","D"))),'EL&amp;SV'!$C$4:$G$4,0))</f>
        <v>6</v>
      </c>
      <c r="AP723" s="171">
        <f>INDEX('EL&amp;SV'!$G$4:$K$50,MATCH(AF723,'EL&amp;SV'!$G$4:$G$50,0),MATCH(IF(N723&gt;5000000,"A",IF(N723&gt;2000000,"B",IF(N723&gt;500000,"C","D"))),'EL&amp;SV'!$G$4:$K$4,0))</f>
        <v>0.95</v>
      </c>
      <c r="AQ723" s="153">
        <f t="shared" si="670"/>
        <v>112317.99807507219</v>
      </c>
      <c r="AR723" s="153">
        <f t="shared" si="671"/>
        <v>106702.09817131858</v>
      </c>
      <c r="AS723" s="153">
        <f t="shared" si="672"/>
        <v>5615.8999037536123</v>
      </c>
      <c r="AT723" s="60">
        <v>0.75</v>
      </c>
      <c r="AU723" s="153">
        <f t="shared" si="673"/>
        <v>4211.9249278152092</v>
      </c>
      <c r="AV723" s="153">
        <f t="shared" si="674"/>
        <v>5615.8999037536141</v>
      </c>
    </row>
    <row r="724" spans="1:48" x14ac:dyDescent="0.2">
      <c r="A724" s="82">
        <v>720</v>
      </c>
      <c r="B724" s="82" t="s">
        <v>1410</v>
      </c>
      <c r="C724" s="83"/>
      <c r="D724" s="84" t="s">
        <v>112</v>
      </c>
      <c r="E724" s="85" t="s">
        <v>1260</v>
      </c>
      <c r="F724" s="86">
        <v>44443</v>
      </c>
      <c r="G724" s="86" t="s">
        <v>38</v>
      </c>
      <c r="H724" s="89"/>
      <c r="I724" s="89">
        <v>0.19</v>
      </c>
      <c r="J724" s="84"/>
      <c r="K724" s="84"/>
      <c r="L724" s="87">
        <v>72778</v>
      </c>
      <c r="M724" s="87"/>
      <c r="N724" s="87">
        <v>72778</v>
      </c>
      <c r="O724" s="84">
        <v>7917.8476164383555</v>
      </c>
      <c r="P724" s="84">
        <v>13827.82</v>
      </c>
      <c r="Q724" s="84">
        <f t="shared" si="665"/>
        <v>21745.667616438353</v>
      </c>
      <c r="R724" s="84">
        <v>51032.332383561647</v>
      </c>
      <c r="S724" s="87">
        <f t="shared" si="666"/>
        <v>64860.152383561646</v>
      </c>
      <c r="T724" s="150">
        <v>5</v>
      </c>
      <c r="U724" s="69">
        <v>365</v>
      </c>
      <c r="V724" s="70"/>
      <c r="W724" s="71">
        <v>-10.178082191780822</v>
      </c>
      <c r="X724" s="76">
        <f t="shared" si="667"/>
        <v>44440</v>
      </c>
      <c r="AF724" s="132" t="s">
        <v>3114</v>
      </c>
      <c r="AG724" s="60">
        <f>MATCH(AF724,'Cat-4'!$A:$A,0)</f>
        <v>844</v>
      </c>
      <c r="AH724" s="60">
        <f>MATCH(X724,'Cat-4'!$1:$1,0)</f>
        <v>117</v>
      </c>
      <c r="AI724" s="60">
        <f>INDEX('Cat-4'!$1:$1048576,Working!AG724,Working!AH724)</f>
        <v>148.1</v>
      </c>
      <c r="AJ724" s="60">
        <f>MATCH($AJ$3,'Cat-4'!$1:$1,0)</f>
        <v>144</v>
      </c>
      <c r="AK724" s="60">
        <f>INDEX('Cat-4'!$1:$1048576,Working!AG724,Working!AJ724)</f>
        <v>160.30000000000001</v>
      </c>
      <c r="AL724" s="146">
        <f t="shared" si="682"/>
        <v>1.0823767724510467</v>
      </c>
      <c r="AM724" s="152">
        <f t="shared" si="683"/>
        <v>1.0823767724510467</v>
      </c>
      <c r="AN724" s="146">
        <f t="shared" si="675"/>
        <v>2.4472222222222224</v>
      </c>
      <c r="AO724" s="169">
        <f>INDEX('EL&amp;SV'!$C$4:$G$50,MATCH(AF724,'EL&amp;SV'!$G$4:$G$50,0),MATCH(IF(P724&gt;5000000,"A",IF(N724&gt;2000000,"B",IF(N724&gt;500000,"C","D"))),'EL&amp;SV'!$C$4:$G$4,0))</f>
        <v>6</v>
      </c>
      <c r="AP724" s="171">
        <f>INDEX('EL&amp;SV'!$G$4:$K$50,MATCH(AF724,'EL&amp;SV'!$G$4:$G$50,0),MATCH(IF(N724&gt;5000000,"A",IF(N724&gt;2000000,"B",IF(N724&gt;500000,"C","D"))),'EL&amp;SV'!$G$4:$K$4,0))</f>
        <v>0.95</v>
      </c>
      <c r="AQ724" s="153">
        <f t="shared" si="670"/>
        <v>78773.216745442274</v>
      </c>
      <c r="AR724" s="153">
        <f t="shared" si="671"/>
        <v>30522.798034767551</v>
      </c>
      <c r="AS724" s="153">
        <f t="shared" si="672"/>
        <v>48250.418710674727</v>
      </c>
      <c r="AT724" s="60">
        <v>0.75</v>
      </c>
      <c r="AU724" s="153">
        <f t="shared" si="673"/>
        <v>36187.814033006041</v>
      </c>
      <c r="AV724" s="153">
        <f t="shared" si="674"/>
        <v>36187.814033006041</v>
      </c>
    </row>
    <row r="725" spans="1:48" x14ac:dyDescent="0.2">
      <c r="A725" s="82">
        <v>721</v>
      </c>
      <c r="B725" s="82" t="s">
        <v>1410</v>
      </c>
      <c r="C725" s="83"/>
      <c r="D725" s="84" t="s">
        <v>112</v>
      </c>
      <c r="E725" s="85" t="s">
        <v>1032</v>
      </c>
      <c r="F725" s="86">
        <v>42283</v>
      </c>
      <c r="G725" s="86" t="s">
        <v>25</v>
      </c>
      <c r="H725" s="89"/>
      <c r="I725" s="89">
        <v>9.5000000000000001E-2</v>
      </c>
      <c r="J725" s="84"/>
      <c r="K725" s="84"/>
      <c r="L725" s="87">
        <v>72640</v>
      </c>
      <c r="M725" s="87"/>
      <c r="N725" s="87">
        <v>72640</v>
      </c>
      <c r="O725" s="84">
        <v>44766.12164383562</v>
      </c>
      <c r="P725" s="84">
        <v>6900.8</v>
      </c>
      <c r="Q725" s="84">
        <f t="shared" si="665"/>
        <v>51666.921643835623</v>
      </c>
      <c r="R725" s="84">
        <v>20973.078356164377</v>
      </c>
      <c r="S725" s="87">
        <f t="shared" si="666"/>
        <v>27873.87835616438</v>
      </c>
      <c r="T725" s="150">
        <v>10</v>
      </c>
      <c r="U725" s="69">
        <v>365</v>
      </c>
      <c r="V725" s="70"/>
      <c r="W725" s="71">
        <v>-10.065753424657535</v>
      </c>
      <c r="X725" s="76">
        <f t="shared" si="667"/>
        <v>42278</v>
      </c>
      <c r="AF725" s="132" t="s">
        <v>3114</v>
      </c>
      <c r="AG725" s="60">
        <f>MATCH(AF725,'Cat-4'!$A:$A,0)</f>
        <v>844</v>
      </c>
      <c r="AH725" s="60">
        <f>MATCH(X725,'Cat-4'!$1:$1,0)</f>
        <v>46</v>
      </c>
      <c r="AI725" s="60">
        <f>INDEX('Cat-4'!$1:$1048576,Working!AG725,Working!AH725)</f>
        <v>112.4</v>
      </c>
      <c r="AJ725" s="60">
        <f>MATCH($AJ$3,'Cat-4'!$1:$1,0)</f>
        <v>144</v>
      </c>
      <c r="AK725" s="60">
        <f>INDEX('Cat-4'!$1:$1048576,Working!AG725,Working!AJ725)</f>
        <v>160.30000000000001</v>
      </c>
      <c r="AL725" s="146">
        <f t="shared" si="682"/>
        <v>1.4261565836298933</v>
      </c>
      <c r="AM725" s="152">
        <f t="shared" si="683"/>
        <v>1.4261565836298933</v>
      </c>
      <c r="AN725" s="146">
        <f t="shared" si="675"/>
        <v>8.3583333333333325</v>
      </c>
      <c r="AO725" s="169">
        <f>INDEX('EL&amp;SV'!$C$4:$G$50,MATCH(AF725,'EL&amp;SV'!$G$4:$G$50,0),MATCH(IF(P725&gt;5000000,"A",IF(N725&gt;2000000,"B",IF(N725&gt;500000,"C","D"))),'EL&amp;SV'!$C$4:$G$4,0))</f>
        <v>6</v>
      </c>
      <c r="AP725" s="171">
        <f>INDEX('EL&amp;SV'!$G$4:$K$50,MATCH(AF725,'EL&amp;SV'!$G$4:$G$50,0),MATCH(IF(N725&gt;5000000,"A",IF(N725&gt;2000000,"B",IF(N725&gt;500000,"C","D"))),'EL&amp;SV'!$G$4:$K$4,0))</f>
        <v>0.95</v>
      </c>
      <c r="AQ725" s="153">
        <f t="shared" si="670"/>
        <v>103596.01423487545</v>
      </c>
      <c r="AR725" s="153">
        <f t="shared" si="671"/>
        <v>98416.213523131664</v>
      </c>
      <c r="AS725" s="153">
        <f t="shared" si="672"/>
        <v>5179.800711743781</v>
      </c>
      <c r="AT725" s="60">
        <v>0.75</v>
      </c>
      <c r="AU725" s="153">
        <f t="shared" si="673"/>
        <v>3884.8505338078357</v>
      </c>
      <c r="AV725" s="153">
        <f t="shared" si="674"/>
        <v>5179.8007117437764</v>
      </c>
    </row>
    <row r="726" spans="1:48" x14ac:dyDescent="0.2">
      <c r="A726" s="82">
        <v>722</v>
      </c>
      <c r="B726" s="82" t="s">
        <v>1410</v>
      </c>
      <c r="C726" s="83"/>
      <c r="D726" s="84" t="s">
        <v>112</v>
      </c>
      <c r="E726" s="85" t="s">
        <v>804</v>
      </c>
      <c r="F726" s="86">
        <v>41000</v>
      </c>
      <c r="G726" s="86" t="s">
        <v>1350</v>
      </c>
      <c r="H726" s="89"/>
      <c r="I726" s="89">
        <v>6.3026343519494196E-2</v>
      </c>
      <c r="J726" s="84"/>
      <c r="K726" s="84"/>
      <c r="L726" s="87">
        <v>72134.399999999994</v>
      </c>
      <c r="M726" s="87"/>
      <c r="N726" s="87">
        <v>72134.399999999994</v>
      </c>
      <c r="O726" s="84">
        <v>45795.842630136984</v>
      </c>
      <c r="P726" s="84">
        <v>4546.3674739726021</v>
      </c>
      <c r="Q726" s="84">
        <f t="shared" si="665"/>
        <v>50342.210104109588</v>
      </c>
      <c r="R726" s="84">
        <v>21792.189895890406</v>
      </c>
      <c r="S726" s="87">
        <f t="shared" si="666"/>
        <v>26338.557369863011</v>
      </c>
      <c r="T726" s="150">
        <v>15</v>
      </c>
      <c r="U726" s="69">
        <v>365</v>
      </c>
      <c r="V726" s="70"/>
      <c r="W726" s="71">
        <v>-7.0082191780821912</v>
      </c>
      <c r="X726" s="76">
        <f t="shared" si="667"/>
        <v>41000</v>
      </c>
      <c r="AF726" s="132" t="s">
        <v>3114</v>
      </c>
      <c r="AG726" s="60">
        <f>MATCH(AF726,'Cat-4'!$A:$A,0)</f>
        <v>844</v>
      </c>
      <c r="AH726" s="60">
        <f>MATCH(X726,'Cat-4'!$1:$1,0)</f>
        <v>4</v>
      </c>
      <c r="AI726" s="60">
        <f>INDEX('Cat-4'!$1:$1048576,Working!AG726,Working!AH726)</f>
        <v>103.9</v>
      </c>
      <c r="AJ726" s="60">
        <f>MATCH($AJ$3,'Cat-4'!$1:$1,0)</f>
        <v>144</v>
      </c>
      <c r="AK726" s="60">
        <f>INDEX('Cat-4'!$1:$1048576,Working!AG726,Working!AJ726)</f>
        <v>160.30000000000001</v>
      </c>
      <c r="AL726" s="146">
        <f t="shared" si="682"/>
        <v>1.5428296438883542</v>
      </c>
      <c r="AM726" s="152">
        <f t="shared" si="683"/>
        <v>1.5428296438883542</v>
      </c>
      <c r="AN726" s="146">
        <f t="shared" si="675"/>
        <v>11.872222222222222</v>
      </c>
      <c r="AO726" s="169">
        <f>INDEX('EL&amp;SV'!$C$4:$G$50,MATCH(AF726,'EL&amp;SV'!$G$4:$G$50,0),MATCH(IF(P726&gt;5000000,"A",IF(N726&gt;2000000,"B",IF(N726&gt;500000,"C","D"))),'EL&amp;SV'!$C$4:$G$4,0))</f>
        <v>6</v>
      </c>
      <c r="AP726" s="171">
        <f>INDEX('EL&amp;SV'!$G$4:$K$50,MATCH(AF726,'EL&amp;SV'!$G$4:$G$50,0),MATCH(IF(N726&gt;5000000,"A",IF(N726&gt;2000000,"B",IF(N726&gt;500000,"C","D"))),'EL&amp;SV'!$G$4:$K$4,0))</f>
        <v>0.95</v>
      </c>
      <c r="AQ726" s="153">
        <f t="shared" si="670"/>
        <v>111291.09066410009</v>
      </c>
      <c r="AR726" s="153">
        <f t="shared" si="671"/>
        <v>105726.53613089508</v>
      </c>
      <c r="AS726" s="153">
        <f t="shared" si="672"/>
        <v>5564.5545332050096</v>
      </c>
      <c r="AT726" s="60">
        <v>0.75</v>
      </c>
      <c r="AU726" s="153">
        <f t="shared" si="673"/>
        <v>4173.4158999037572</v>
      </c>
      <c r="AV726" s="153">
        <f t="shared" si="674"/>
        <v>5564.5545332050096</v>
      </c>
    </row>
    <row r="727" spans="1:48" x14ac:dyDescent="0.2">
      <c r="A727" s="82">
        <v>723</v>
      </c>
      <c r="B727" s="82" t="s">
        <v>1410</v>
      </c>
      <c r="C727" s="83"/>
      <c r="D727" s="84" t="s">
        <v>112</v>
      </c>
      <c r="E727" s="85" t="s">
        <v>800</v>
      </c>
      <c r="F727" s="86">
        <v>41000</v>
      </c>
      <c r="G727" s="86" t="s">
        <v>1350</v>
      </c>
      <c r="H727" s="89"/>
      <c r="I727" s="89">
        <v>6.4547945205479462E-2</v>
      </c>
      <c r="J727" s="84"/>
      <c r="K727" s="84"/>
      <c r="L727" s="87">
        <v>72072.5</v>
      </c>
      <c r="M727" s="87"/>
      <c r="N727" s="87">
        <v>72072.5</v>
      </c>
      <c r="O727" s="84">
        <v>45208.216095890413</v>
      </c>
      <c r="P727" s="84">
        <v>4652.1317808219183</v>
      </c>
      <c r="Q727" s="84">
        <f t="shared" si="665"/>
        <v>49860.347876712331</v>
      </c>
      <c r="R727" s="84">
        <v>22212.152123287669</v>
      </c>
      <c r="S727" s="87">
        <f t="shared" si="666"/>
        <v>26864.283904109587</v>
      </c>
      <c r="T727" s="150">
        <v>15</v>
      </c>
      <c r="U727" s="69">
        <v>365</v>
      </c>
      <c r="V727" s="70"/>
      <c r="W727" s="71">
        <v>-4.0082191780821912</v>
      </c>
      <c r="X727" s="76">
        <f t="shared" si="667"/>
        <v>41000</v>
      </c>
      <c r="AF727" s="132" t="s">
        <v>3114</v>
      </c>
      <c r="AG727" s="60">
        <f>MATCH(AF727,'Cat-4'!$A:$A,0)</f>
        <v>844</v>
      </c>
      <c r="AH727" s="60">
        <f>MATCH(X727,'Cat-4'!$1:$1,0)</f>
        <v>4</v>
      </c>
      <c r="AI727" s="60">
        <f>INDEX('Cat-4'!$1:$1048576,Working!AG727,Working!AH727)</f>
        <v>103.9</v>
      </c>
      <c r="AJ727" s="60">
        <f>MATCH($AJ$3,'Cat-4'!$1:$1,0)</f>
        <v>144</v>
      </c>
      <c r="AK727" s="60">
        <f>INDEX('Cat-4'!$1:$1048576,Working!AG727,Working!AJ727)</f>
        <v>160.30000000000001</v>
      </c>
      <c r="AL727" s="146">
        <f t="shared" si="682"/>
        <v>1.5428296438883542</v>
      </c>
      <c r="AM727" s="152">
        <f t="shared" si="683"/>
        <v>1.5428296438883542</v>
      </c>
      <c r="AN727" s="146">
        <f t="shared" si="675"/>
        <v>11.872222222222222</v>
      </c>
      <c r="AO727" s="169">
        <f>INDEX('EL&amp;SV'!$C$4:$G$50,MATCH(AF727,'EL&amp;SV'!$G$4:$G$50,0),MATCH(IF(P727&gt;5000000,"A",IF(N727&gt;2000000,"B",IF(N727&gt;500000,"C","D"))),'EL&amp;SV'!$C$4:$G$4,0))</f>
        <v>6</v>
      </c>
      <c r="AP727" s="171">
        <f>INDEX('EL&amp;SV'!$G$4:$K$50,MATCH(AF727,'EL&amp;SV'!$G$4:$G$50,0),MATCH(IF(N727&gt;5000000,"A",IF(N727&gt;2000000,"B",IF(N727&gt;500000,"C","D"))),'EL&amp;SV'!$G$4:$K$4,0))</f>
        <v>0.95</v>
      </c>
      <c r="AQ727" s="153">
        <f t="shared" si="670"/>
        <v>111195.58950914341</v>
      </c>
      <c r="AR727" s="153">
        <f t="shared" si="671"/>
        <v>105635.81003368624</v>
      </c>
      <c r="AS727" s="153">
        <f t="shared" si="672"/>
        <v>5559.779475457166</v>
      </c>
      <c r="AT727" s="60">
        <v>0.75</v>
      </c>
      <c r="AU727" s="153">
        <f t="shared" si="673"/>
        <v>4169.8346065928745</v>
      </c>
      <c r="AV727" s="153">
        <f t="shared" si="674"/>
        <v>5559.7794754571751</v>
      </c>
    </row>
    <row r="728" spans="1:48" x14ac:dyDescent="0.2">
      <c r="A728" s="82">
        <v>724</v>
      </c>
      <c r="B728" s="82" t="s">
        <v>1410</v>
      </c>
      <c r="C728" s="83"/>
      <c r="D728" s="84" t="s">
        <v>112</v>
      </c>
      <c r="E728" s="85" t="s">
        <v>1115</v>
      </c>
      <c r="F728" s="86">
        <v>44286</v>
      </c>
      <c r="G728" s="86" t="s">
        <v>37</v>
      </c>
      <c r="H728" s="89"/>
      <c r="I728" s="89">
        <v>9.5000000000000001E-2</v>
      </c>
      <c r="J728" s="84"/>
      <c r="K728" s="84"/>
      <c r="L728" s="87">
        <v>71892.39</v>
      </c>
      <c r="M728" s="87"/>
      <c r="N728" s="87">
        <v>71892.39</v>
      </c>
      <c r="O728" s="84">
        <v>6848.4887679452049</v>
      </c>
      <c r="P728" s="84">
        <v>6829.7770499999997</v>
      </c>
      <c r="Q728" s="84">
        <f t="shared" si="665"/>
        <v>13678.265817945205</v>
      </c>
      <c r="R728" s="84">
        <v>58214.124182054795</v>
      </c>
      <c r="S728" s="87">
        <f t="shared" si="666"/>
        <v>65043.901232054792</v>
      </c>
      <c r="T728" s="150">
        <v>10</v>
      </c>
      <c r="U728" s="69">
        <v>365</v>
      </c>
      <c r="V728" s="70"/>
      <c r="W728" s="71">
        <v>-7.0082191780821912</v>
      </c>
      <c r="X728" s="76">
        <f t="shared" si="667"/>
        <v>44256</v>
      </c>
      <c r="AF728" s="132" t="s">
        <v>3114</v>
      </c>
      <c r="AG728" s="60">
        <f>MATCH(AF728,'Cat-4'!$A:$A,0)</f>
        <v>844</v>
      </c>
      <c r="AH728" s="60">
        <f>MATCH(X728,'Cat-4'!$1:$1,0)</f>
        <v>111</v>
      </c>
      <c r="AI728" s="60">
        <f>INDEX('Cat-4'!$1:$1048576,Working!AG728,Working!AH728)</f>
        <v>143.19999999999999</v>
      </c>
      <c r="AJ728" s="60">
        <f>MATCH($AJ$3,'Cat-4'!$1:$1,0)</f>
        <v>144</v>
      </c>
      <c r="AK728" s="60">
        <f>INDEX('Cat-4'!$1:$1048576,Working!AG728,Working!AJ728)</f>
        <v>160.30000000000001</v>
      </c>
      <c r="AL728" s="146">
        <f t="shared" si="682"/>
        <v>1.1194134078212292</v>
      </c>
      <c r="AM728" s="152">
        <f t="shared" si="683"/>
        <v>1.1194134078212292</v>
      </c>
      <c r="AN728" s="146">
        <f t="shared" si="675"/>
        <v>2.875</v>
      </c>
      <c r="AO728" s="169">
        <f>INDEX('EL&amp;SV'!$C$4:$G$50,MATCH(AF728,'EL&amp;SV'!$G$4:$G$50,0),MATCH(IF(P728&gt;5000000,"A",IF(N728&gt;2000000,"B",IF(N728&gt;500000,"C","D"))),'EL&amp;SV'!$C$4:$G$4,0))</f>
        <v>6</v>
      </c>
      <c r="AP728" s="171">
        <f>INDEX('EL&amp;SV'!$G$4:$K$50,MATCH(AF728,'EL&amp;SV'!$G$4:$G$50,0),MATCH(IF(N728&gt;5000000,"A",IF(N728&gt;2000000,"B",IF(N728&gt;500000,"C","D"))),'EL&amp;SV'!$G$4:$K$4,0))</f>
        <v>0.95</v>
      </c>
      <c r="AQ728" s="153">
        <f t="shared" si="670"/>
        <v>80477.305286312854</v>
      </c>
      <c r="AR728" s="153">
        <f t="shared" si="671"/>
        <v>36633.940010540333</v>
      </c>
      <c r="AS728" s="153">
        <f t="shared" si="672"/>
        <v>43843.365275772521</v>
      </c>
      <c r="AT728" s="60">
        <v>0.75</v>
      </c>
      <c r="AU728" s="153">
        <f t="shared" si="673"/>
        <v>32882.523956829391</v>
      </c>
      <c r="AV728" s="153">
        <f t="shared" si="674"/>
        <v>32882.523956829391</v>
      </c>
    </row>
    <row r="729" spans="1:48" x14ac:dyDescent="0.2">
      <c r="A729" s="82">
        <v>725</v>
      </c>
      <c r="B729" s="82" t="s">
        <v>1410</v>
      </c>
      <c r="C729" s="83"/>
      <c r="D729" s="84" t="s">
        <v>112</v>
      </c>
      <c r="E729" s="85" t="s">
        <v>510</v>
      </c>
      <c r="F729" s="86">
        <v>40338</v>
      </c>
      <c r="G729" s="86" t="s">
        <v>1352</v>
      </c>
      <c r="H729" s="89"/>
      <c r="I729" s="89">
        <v>0.30382054794520547</v>
      </c>
      <c r="J729" s="84"/>
      <c r="K729" s="84"/>
      <c r="L729" s="87">
        <v>71820</v>
      </c>
      <c r="M729" s="87"/>
      <c r="N729" s="87">
        <v>71820</v>
      </c>
      <c r="O729" s="84">
        <v>68229</v>
      </c>
      <c r="P729" s="84">
        <v>0</v>
      </c>
      <c r="Q729" s="84">
        <f t="shared" si="665"/>
        <v>68229</v>
      </c>
      <c r="R729" s="84">
        <v>3591</v>
      </c>
      <c r="S729" s="87">
        <f t="shared" si="666"/>
        <v>3591</v>
      </c>
      <c r="T729" s="150">
        <v>3</v>
      </c>
      <c r="U729" s="69">
        <v>365</v>
      </c>
      <c r="V729" s="70"/>
      <c r="W729" s="71">
        <v>-4.0082191780821912</v>
      </c>
      <c r="X729" s="76">
        <f t="shared" si="667"/>
        <v>40330</v>
      </c>
      <c r="Y729" s="138" t="s">
        <v>1374</v>
      </c>
      <c r="Z729" s="60">
        <f>MATCH(Y729,'Cat-3'!$A:$A,0)</f>
        <v>756</v>
      </c>
      <c r="AA729" s="60">
        <f>MATCH(X729,'Cat-3'!$1:$1,0)</f>
        <v>69</v>
      </c>
      <c r="AB729" s="60">
        <f>INDEX('Cat-3'!$1:$1048576,Working!Z729,Working!AA729)</f>
        <v>83.1</v>
      </c>
      <c r="AC729" s="60">
        <f>MATCH($AC$3,'Cat-3'!$1:$1,0)</f>
        <v>90</v>
      </c>
      <c r="AD729" s="60">
        <f>INDEX('Cat-3'!$1:$1048576,Working!Z729,Working!AC729)</f>
        <v>87</v>
      </c>
      <c r="AE729" s="146">
        <f>AD729/AB729</f>
        <v>1.0469314079422383</v>
      </c>
      <c r="AF729" s="132" t="s">
        <v>2718</v>
      </c>
      <c r="AG729" s="60">
        <f>MATCH(AF729,'Cat-4'!$A:$A,0)</f>
        <v>645</v>
      </c>
      <c r="AH729" s="60">
        <f>MATCH($AH$3,'Cat-4'!$1:$1,0)</f>
        <v>4</v>
      </c>
      <c r="AI729" s="60">
        <f>INDEX('Cat-4'!$1:$1048576,Working!AG729,Working!AH729)</f>
        <v>100.5</v>
      </c>
      <c r="AJ729" s="60">
        <f>MATCH($AJ$3,'Cat-4'!$1:$1,0)</f>
        <v>144</v>
      </c>
      <c r="AK729" s="60">
        <f>INDEX('Cat-4'!$1:$1048576,Working!AG729,Working!AJ729)</f>
        <v>115.6</v>
      </c>
      <c r="AL729" s="146">
        <f>AK729/AI729</f>
        <v>1.1502487562189054</v>
      </c>
      <c r="AM729" s="146">
        <f>AL729*AE729</f>
        <v>1.204231549832067</v>
      </c>
      <c r="AN729" s="146">
        <f t="shared" si="675"/>
        <v>13.683333333333334</v>
      </c>
      <c r="AO729" s="169">
        <f>INDEX('EL&amp;SV'!$C$4:$G$50,MATCH(AF729,'EL&amp;SV'!$G$4:$G$50,0),MATCH(IF(P729&gt;5000000,"A",IF(N729&gt;2000000,"B",IF(N729&gt;500000,"C","D"))),'EL&amp;SV'!$C$4:$G$4,0))</f>
        <v>5</v>
      </c>
      <c r="AP729" s="171">
        <f>INDEX('EL&amp;SV'!$G$4:$K$50,MATCH(AF729,'EL&amp;SV'!$G$4:$G$50,0),MATCH(IF(N729&gt;5000000,"A",IF(N729&gt;2000000,"B",IF(N729&gt;500000,"C","D"))),'EL&amp;SV'!$G$4:$K$4,0))</f>
        <v>1</v>
      </c>
      <c r="AQ729" s="153">
        <f t="shared" si="670"/>
        <v>86487.909908939051</v>
      </c>
      <c r="AR729" s="153">
        <f t="shared" si="671"/>
        <v>86487.909908939051</v>
      </c>
      <c r="AS729" s="153">
        <f t="shared" si="672"/>
        <v>0</v>
      </c>
      <c r="AT729" s="60">
        <v>0.75</v>
      </c>
      <c r="AU729" s="153">
        <f t="shared" si="673"/>
        <v>0</v>
      </c>
      <c r="AV729" s="153">
        <f t="shared" si="674"/>
        <v>0</v>
      </c>
    </row>
    <row r="730" spans="1:48" x14ac:dyDescent="0.2">
      <c r="A730" s="82">
        <v>726</v>
      </c>
      <c r="B730" s="82" t="s">
        <v>1410</v>
      </c>
      <c r="C730" s="83"/>
      <c r="D730" s="84" t="s">
        <v>112</v>
      </c>
      <c r="E730" s="85" t="s">
        <v>1034</v>
      </c>
      <c r="F730" s="86">
        <v>42460</v>
      </c>
      <c r="G730" s="86" t="s">
        <v>25</v>
      </c>
      <c r="H730" s="89"/>
      <c r="I730" s="89">
        <v>0.31666666666666665</v>
      </c>
      <c r="J730" s="84"/>
      <c r="K730" s="84"/>
      <c r="L730" s="87">
        <v>71812.5</v>
      </c>
      <c r="M730" s="87"/>
      <c r="N730" s="87">
        <v>71812.5</v>
      </c>
      <c r="O730" s="84">
        <v>68284.178082191778</v>
      </c>
      <c r="P730" s="84">
        <v>0</v>
      </c>
      <c r="Q730" s="84">
        <f t="shared" si="665"/>
        <v>68284.178082191778</v>
      </c>
      <c r="R730" s="84">
        <v>3528.3219178082218</v>
      </c>
      <c r="S730" s="87">
        <f t="shared" si="666"/>
        <v>3528.3219178082218</v>
      </c>
      <c r="T730" s="150">
        <v>3</v>
      </c>
      <c r="U730" s="69">
        <v>365</v>
      </c>
      <c r="V730" s="70"/>
      <c r="W730" s="71">
        <v>-7.0082191780821912</v>
      </c>
      <c r="X730" s="76">
        <f t="shared" si="667"/>
        <v>42430</v>
      </c>
      <c r="AF730" s="132" t="s">
        <v>3114</v>
      </c>
      <c r="AG730" s="60">
        <f>MATCH(AF730,'Cat-4'!$A:$A,0)</f>
        <v>844</v>
      </c>
      <c r="AH730" s="60">
        <f>MATCH(X730,'Cat-4'!$1:$1,0)</f>
        <v>51</v>
      </c>
      <c r="AI730" s="60">
        <f>INDEX('Cat-4'!$1:$1048576,Working!AG730,Working!AH730)</f>
        <v>114.6</v>
      </c>
      <c r="AJ730" s="60">
        <f>MATCH($AJ$3,'Cat-4'!$1:$1,0)</f>
        <v>144</v>
      </c>
      <c r="AK730" s="60">
        <f>INDEX('Cat-4'!$1:$1048576,Working!AG730,Working!AJ730)</f>
        <v>160.30000000000001</v>
      </c>
      <c r="AL730" s="146">
        <f t="shared" ref="AL730:AL746" si="684">AK730/AI730</f>
        <v>1.3987783595113439</v>
      </c>
      <c r="AM730" s="152">
        <f t="shared" ref="AM730:AM746" si="685">AL730</f>
        <v>1.3987783595113439</v>
      </c>
      <c r="AN730" s="146">
        <f t="shared" si="675"/>
        <v>7.875</v>
      </c>
      <c r="AO730" s="169">
        <f>INDEX('EL&amp;SV'!$C$4:$G$50,MATCH(AF730,'EL&amp;SV'!$G$4:$G$50,0),MATCH(IF(P730&gt;5000000,"A",IF(N730&gt;2000000,"B",IF(N730&gt;500000,"C","D"))),'EL&amp;SV'!$C$4:$G$4,0))</f>
        <v>6</v>
      </c>
      <c r="AP730" s="171">
        <f>INDEX('EL&amp;SV'!$G$4:$K$50,MATCH(AF730,'EL&amp;SV'!$G$4:$G$50,0),MATCH(IF(N730&gt;5000000,"A",IF(N730&gt;2000000,"B",IF(N730&gt;500000,"C","D"))),'EL&amp;SV'!$G$4:$K$4,0))</f>
        <v>0.95</v>
      </c>
      <c r="AQ730" s="153">
        <f t="shared" si="670"/>
        <v>100449.77094240839</v>
      </c>
      <c r="AR730" s="153">
        <f t="shared" si="671"/>
        <v>95427.282395287955</v>
      </c>
      <c r="AS730" s="153">
        <f t="shared" si="672"/>
        <v>5022.4885471204325</v>
      </c>
      <c r="AT730" s="60">
        <v>0.75</v>
      </c>
      <c r="AU730" s="153">
        <f t="shared" si="673"/>
        <v>3766.8664103403244</v>
      </c>
      <c r="AV730" s="153">
        <f t="shared" si="674"/>
        <v>5022.4885471204243</v>
      </c>
    </row>
    <row r="731" spans="1:48" x14ac:dyDescent="0.2">
      <c r="A731" s="82">
        <v>727</v>
      </c>
      <c r="B731" s="82" t="s">
        <v>1410</v>
      </c>
      <c r="C731" s="83"/>
      <c r="D731" s="84" t="s">
        <v>112</v>
      </c>
      <c r="E731" s="85" t="s">
        <v>1006</v>
      </c>
      <c r="F731" s="86">
        <v>42436</v>
      </c>
      <c r="G731" s="86" t="s">
        <v>25</v>
      </c>
      <c r="H731" s="89"/>
      <c r="I731" s="89">
        <v>6.3333333333333325E-2</v>
      </c>
      <c r="J731" s="84"/>
      <c r="K731" s="84"/>
      <c r="L731" s="87">
        <v>71800</v>
      </c>
      <c r="M731" s="87"/>
      <c r="N731" s="87">
        <v>71800</v>
      </c>
      <c r="O731" s="84">
        <v>27595.461187214605</v>
      </c>
      <c r="P731" s="84">
        <v>4547.333333333333</v>
      </c>
      <c r="Q731" s="84">
        <f t="shared" si="665"/>
        <v>32142.794520547937</v>
      </c>
      <c r="R731" s="84">
        <v>39657.205479452066</v>
      </c>
      <c r="S731" s="87">
        <f t="shared" si="666"/>
        <v>44204.538812785395</v>
      </c>
      <c r="T731" s="150">
        <v>15</v>
      </c>
      <c r="U731" s="69">
        <v>365</v>
      </c>
      <c r="V731" s="70"/>
      <c r="W731" s="71">
        <v>-7.0082191780821912</v>
      </c>
      <c r="X731" s="76">
        <f t="shared" si="667"/>
        <v>42430</v>
      </c>
      <c r="AF731" s="132" t="s">
        <v>2734</v>
      </c>
      <c r="AG731" s="60">
        <f>MATCH(AF731,'Cat-4'!$A:$A,0)</f>
        <v>653</v>
      </c>
      <c r="AH731" s="60">
        <f>MATCH(X731,'Cat-4'!$1:$1,0)</f>
        <v>51</v>
      </c>
      <c r="AI731" s="60">
        <f>INDEX('Cat-4'!$1:$1048576,Working!AG731,Working!AH731)</f>
        <v>110.5</v>
      </c>
      <c r="AJ731" s="60">
        <f>MATCH($AJ$3,'Cat-4'!$1:$1,0)</f>
        <v>144</v>
      </c>
      <c r="AK731" s="60">
        <f>INDEX('Cat-4'!$1:$1048576,Working!AG731,Working!AJ731)</f>
        <v>122.3</v>
      </c>
      <c r="AL731" s="146">
        <f t="shared" si="684"/>
        <v>1.1067873303167421</v>
      </c>
      <c r="AM731" s="152">
        <f t="shared" si="685"/>
        <v>1.1067873303167421</v>
      </c>
      <c r="AN731" s="146">
        <f t="shared" si="675"/>
        <v>7.9388888888888891</v>
      </c>
      <c r="AO731" s="169">
        <f>INDEX('EL&amp;SV'!$C$4:$G$50,MATCH(AF731,'EL&amp;SV'!$G$4:$G$50,0),MATCH(IF(P731&gt;5000000,"A",IF(N731&gt;2000000,"B",IF(N731&gt;500000,"C","D"))),'EL&amp;SV'!$C$4:$G$4,0))</f>
        <v>8</v>
      </c>
      <c r="AP731" s="171">
        <f>INDEX('EL&amp;SV'!$G$4:$K$50,MATCH(AF731,'EL&amp;SV'!$G$4:$G$50,0),MATCH(IF(N731&gt;5000000,"A",IF(N731&gt;2000000,"B",IF(N731&gt;500000,"C","D"))),'EL&amp;SV'!$G$4:$K$4,0))</f>
        <v>0.9</v>
      </c>
      <c r="AQ731" s="153">
        <f t="shared" si="670"/>
        <v>79467.330316742082</v>
      </c>
      <c r="AR731" s="153">
        <f t="shared" si="671"/>
        <v>70974.259389140279</v>
      </c>
      <c r="AS731" s="153">
        <f t="shared" si="672"/>
        <v>8493.0709276018024</v>
      </c>
      <c r="AT731" s="60">
        <v>0.75</v>
      </c>
      <c r="AU731" s="153">
        <f t="shared" si="673"/>
        <v>6369.8031957013518</v>
      </c>
      <c r="AV731" s="153">
        <f t="shared" si="674"/>
        <v>7946.7330316742064</v>
      </c>
    </row>
    <row r="732" spans="1:48" x14ac:dyDescent="0.2">
      <c r="A732" s="82">
        <v>728</v>
      </c>
      <c r="B732" s="82" t="s">
        <v>1410</v>
      </c>
      <c r="C732" s="83"/>
      <c r="D732" s="84" t="s">
        <v>112</v>
      </c>
      <c r="E732" s="85" t="s">
        <v>311</v>
      </c>
      <c r="F732" s="86">
        <v>41000</v>
      </c>
      <c r="G732" s="86" t="s">
        <v>1350</v>
      </c>
      <c r="H732" s="89"/>
      <c r="I732" s="89">
        <v>9.8379315068493151E-2</v>
      </c>
      <c r="J732" s="84"/>
      <c r="K732" s="84"/>
      <c r="L732" s="87">
        <v>71660</v>
      </c>
      <c r="M732" s="87"/>
      <c r="N732" s="87">
        <v>71660</v>
      </c>
      <c r="O732" s="84">
        <v>71660</v>
      </c>
      <c r="P732" s="84">
        <v>0</v>
      </c>
      <c r="Q732" s="84">
        <f t="shared" si="665"/>
        <v>71660</v>
      </c>
      <c r="R732" s="84">
        <v>0</v>
      </c>
      <c r="S732" s="87">
        <f t="shared" si="666"/>
        <v>0</v>
      </c>
      <c r="T732" s="150">
        <v>10</v>
      </c>
      <c r="U732" s="69">
        <v>365</v>
      </c>
      <c r="V732" s="70"/>
      <c r="W732" s="71">
        <v>-7.0082191780821912</v>
      </c>
      <c r="X732" s="76">
        <f t="shared" si="667"/>
        <v>41000</v>
      </c>
      <c r="AF732" s="132" t="s">
        <v>3114</v>
      </c>
      <c r="AG732" s="60">
        <f>MATCH(AF732,'Cat-4'!$A:$A,0)</f>
        <v>844</v>
      </c>
      <c r="AH732" s="60">
        <f>MATCH(X732,'Cat-4'!$1:$1,0)</f>
        <v>4</v>
      </c>
      <c r="AI732" s="60">
        <f>INDEX('Cat-4'!$1:$1048576,Working!AG732,Working!AH732)</f>
        <v>103.9</v>
      </c>
      <c r="AJ732" s="60">
        <f>MATCH($AJ$3,'Cat-4'!$1:$1,0)</f>
        <v>144</v>
      </c>
      <c r="AK732" s="60">
        <f>INDEX('Cat-4'!$1:$1048576,Working!AG732,Working!AJ732)</f>
        <v>160.30000000000001</v>
      </c>
      <c r="AL732" s="146">
        <f t="shared" si="684"/>
        <v>1.5428296438883542</v>
      </c>
      <c r="AM732" s="152">
        <f t="shared" si="685"/>
        <v>1.5428296438883542</v>
      </c>
      <c r="AN732" s="146">
        <f t="shared" si="675"/>
        <v>11.872222222222222</v>
      </c>
      <c r="AO732" s="169">
        <f>INDEX('EL&amp;SV'!$C$4:$G$50,MATCH(AF732,'EL&amp;SV'!$G$4:$G$50,0),MATCH(IF(P732&gt;5000000,"A",IF(N732&gt;2000000,"B",IF(N732&gt;500000,"C","D"))),'EL&amp;SV'!$C$4:$G$4,0))</f>
        <v>6</v>
      </c>
      <c r="AP732" s="171">
        <f>INDEX('EL&amp;SV'!$G$4:$K$50,MATCH(AF732,'EL&amp;SV'!$G$4:$G$50,0),MATCH(IF(N732&gt;5000000,"A",IF(N732&gt;2000000,"B",IF(N732&gt;500000,"C","D"))),'EL&amp;SV'!$G$4:$K$4,0))</f>
        <v>0.95</v>
      </c>
      <c r="AQ732" s="153">
        <f t="shared" si="670"/>
        <v>110559.17228103946</v>
      </c>
      <c r="AR732" s="153">
        <f t="shared" si="671"/>
        <v>105031.21366698747</v>
      </c>
      <c r="AS732" s="153">
        <f t="shared" si="672"/>
        <v>5527.9586140519823</v>
      </c>
      <c r="AT732" s="60">
        <v>0.75</v>
      </c>
      <c r="AU732" s="153">
        <f t="shared" si="673"/>
        <v>4145.9689605389867</v>
      </c>
      <c r="AV732" s="153">
        <f t="shared" si="674"/>
        <v>5527.9586140519777</v>
      </c>
    </row>
    <row r="733" spans="1:48" x14ac:dyDescent="0.2">
      <c r="A733" s="82">
        <v>729</v>
      </c>
      <c r="B733" s="82" t="s">
        <v>1410</v>
      </c>
      <c r="C733" s="83"/>
      <c r="D733" s="84" t="s">
        <v>113</v>
      </c>
      <c r="E733" s="85" t="s">
        <v>1332</v>
      </c>
      <c r="F733" s="86">
        <v>45016</v>
      </c>
      <c r="G733" s="86" t="s">
        <v>39</v>
      </c>
      <c r="H733" s="89"/>
      <c r="I733" s="89">
        <v>0.19</v>
      </c>
      <c r="J733" s="84"/>
      <c r="K733" s="84"/>
      <c r="L733" s="87">
        <v>0</v>
      </c>
      <c r="M733" s="87">
        <v>71469</v>
      </c>
      <c r="N733" s="87">
        <v>71469</v>
      </c>
      <c r="O733" s="84"/>
      <c r="P733" s="84">
        <v>37.203041095890413</v>
      </c>
      <c r="Q733" s="84">
        <f t="shared" si="665"/>
        <v>37.203041095890413</v>
      </c>
      <c r="R733" s="84">
        <v>71431.796958904117</v>
      </c>
      <c r="S733" s="87">
        <f t="shared" si="666"/>
        <v>0</v>
      </c>
      <c r="T733" s="150">
        <v>5</v>
      </c>
      <c r="U733" s="69">
        <v>365</v>
      </c>
      <c r="V733" s="70"/>
      <c r="W733" s="71">
        <v>-8.9972602739726035</v>
      </c>
      <c r="X733" s="76">
        <f t="shared" si="667"/>
        <v>44986</v>
      </c>
      <c r="AF733" s="132" t="s">
        <v>2887</v>
      </c>
      <c r="AG733" s="60">
        <f>MATCH(AF733,'Cat-4'!$A:$A,0)</f>
        <v>730</v>
      </c>
      <c r="AH733" s="60">
        <f>MATCH(X733,'Cat-4'!$1:$1,0)</f>
        <v>135</v>
      </c>
      <c r="AI733" s="60">
        <f>INDEX('Cat-4'!$1:$1048576,Working!AG733,Working!AH733)</f>
        <v>139.9</v>
      </c>
      <c r="AJ733" s="60">
        <f>MATCH($AJ$3,'Cat-4'!$1:$1,0)</f>
        <v>144</v>
      </c>
      <c r="AK733" s="60">
        <f>INDEX('Cat-4'!$1:$1048576,Working!AG733,Working!AJ733)</f>
        <v>136.19999999999999</v>
      </c>
      <c r="AL733" s="146">
        <f t="shared" si="684"/>
        <v>0.97355253752680471</v>
      </c>
      <c r="AM733" s="152">
        <f t="shared" si="685"/>
        <v>0.97355253752680471</v>
      </c>
      <c r="AN733" s="146">
        <f t="shared" si="675"/>
        <v>0.875</v>
      </c>
      <c r="AO733" s="169">
        <f>INDEX('EL&amp;SV'!$C$4:$G$50,MATCH(AF733,'EL&amp;SV'!$G$4:$G$50,0),MATCH(IF(P733&gt;5000000,"A",IF(N733&gt;2000000,"B",IF(N733&gt;500000,"C","D"))),'EL&amp;SV'!$C$4:$G$4,0))</f>
        <v>8</v>
      </c>
      <c r="AP733" s="171">
        <f>INDEX('EL&amp;SV'!$G$4:$K$50,MATCH(AF733,'EL&amp;SV'!$G$4:$G$50,0),MATCH(IF(N733&gt;5000000,"A",IF(N733&gt;2000000,"B",IF(N733&gt;500000,"C","D"))),'EL&amp;SV'!$G$4:$K$4,0))</f>
        <v>0.95</v>
      </c>
      <c r="AQ733" s="153">
        <f t="shared" si="670"/>
        <v>69578.826304503207</v>
      </c>
      <c r="AR733" s="153">
        <f t="shared" si="671"/>
        <v>7229.6749207022858</v>
      </c>
      <c r="AS733" s="153">
        <f t="shared" si="672"/>
        <v>62349.15138380092</v>
      </c>
      <c r="AT733" s="60">
        <v>0.75</v>
      </c>
      <c r="AU733" s="153">
        <f t="shared" si="673"/>
        <v>46761.863537850688</v>
      </c>
      <c r="AV733" s="153">
        <f t="shared" si="674"/>
        <v>46761.863537850688</v>
      </c>
    </row>
    <row r="734" spans="1:48" x14ac:dyDescent="0.2">
      <c r="A734" s="82">
        <v>730</v>
      </c>
      <c r="B734" s="82" t="s">
        <v>1410</v>
      </c>
      <c r="C734" s="83"/>
      <c r="D734" s="84" t="s">
        <v>113</v>
      </c>
      <c r="E734" s="85" t="s">
        <v>1333</v>
      </c>
      <c r="F734" s="86">
        <v>45016</v>
      </c>
      <c r="G734" s="86" t="s">
        <v>39</v>
      </c>
      <c r="H734" s="89"/>
      <c r="I734" s="89">
        <v>0.19</v>
      </c>
      <c r="J734" s="84"/>
      <c r="K734" s="84"/>
      <c r="L734" s="87">
        <v>0</v>
      </c>
      <c r="M734" s="87">
        <v>71469</v>
      </c>
      <c r="N734" s="87">
        <v>71469</v>
      </c>
      <c r="O734" s="84"/>
      <c r="P734" s="84">
        <v>37.203041095890413</v>
      </c>
      <c r="Q734" s="84">
        <f t="shared" si="665"/>
        <v>37.203041095890413</v>
      </c>
      <c r="R734" s="84">
        <v>71431.796958904117</v>
      </c>
      <c r="S734" s="87">
        <f t="shared" si="666"/>
        <v>0</v>
      </c>
      <c r="T734" s="150">
        <v>5</v>
      </c>
      <c r="U734" s="69">
        <v>365</v>
      </c>
      <c r="V734" s="70"/>
      <c r="W734" s="71">
        <v>-8.9753424657534246</v>
      </c>
      <c r="X734" s="76">
        <f t="shared" si="667"/>
        <v>44986</v>
      </c>
      <c r="AF734" s="132" t="s">
        <v>2887</v>
      </c>
      <c r="AG734" s="60">
        <f>MATCH(AF734,'Cat-4'!$A:$A,0)</f>
        <v>730</v>
      </c>
      <c r="AH734" s="60">
        <f>MATCH(X734,'Cat-4'!$1:$1,0)</f>
        <v>135</v>
      </c>
      <c r="AI734" s="60">
        <f>INDEX('Cat-4'!$1:$1048576,Working!AG734,Working!AH734)</f>
        <v>139.9</v>
      </c>
      <c r="AJ734" s="60">
        <f>MATCH($AJ$3,'Cat-4'!$1:$1,0)</f>
        <v>144</v>
      </c>
      <c r="AK734" s="60">
        <f>INDEX('Cat-4'!$1:$1048576,Working!AG734,Working!AJ734)</f>
        <v>136.19999999999999</v>
      </c>
      <c r="AL734" s="146">
        <f t="shared" si="684"/>
        <v>0.97355253752680471</v>
      </c>
      <c r="AM734" s="152">
        <f t="shared" si="685"/>
        <v>0.97355253752680471</v>
      </c>
      <c r="AN734" s="146">
        <f t="shared" si="675"/>
        <v>0.875</v>
      </c>
      <c r="AO734" s="169">
        <f>INDEX('EL&amp;SV'!$C$4:$G$50,MATCH(AF734,'EL&amp;SV'!$G$4:$G$50,0),MATCH(IF(P734&gt;5000000,"A",IF(N734&gt;2000000,"B",IF(N734&gt;500000,"C","D"))),'EL&amp;SV'!$C$4:$G$4,0))</f>
        <v>8</v>
      </c>
      <c r="AP734" s="171">
        <f>INDEX('EL&amp;SV'!$G$4:$K$50,MATCH(AF734,'EL&amp;SV'!$G$4:$G$50,0),MATCH(IF(N734&gt;5000000,"A",IF(N734&gt;2000000,"B",IF(N734&gt;500000,"C","D"))),'EL&amp;SV'!$G$4:$K$4,0))</f>
        <v>0.95</v>
      </c>
      <c r="AQ734" s="153">
        <f t="shared" si="670"/>
        <v>69578.826304503207</v>
      </c>
      <c r="AR734" s="153">
        <f t="shared" si="671"/>
        <v>7229.6749207022858</v>
      </c>
      <c r="AS734" s="153">
        <f t="shared" si="672"/>
        <v>62349.15138380092</v>
      </c>
      <c r="AT734" s="60">
        <v>0.75</v>
      </c>
      <c r="AU734" s="153">
        <f t="shared" si="673"/>
        <v>46761.863537850688</v>
      </c>
      <c r="AV734" s="153">
        <f t="shared" si="674"/>
        <v>46761.863537850688</v>
      </c>
    </row>
    <row r="735" spans="1:48" x14ac:dyDescent="0.2">
      <c r="A735" s="82">
        <v>731</v>
      </c>
      <c r="B735" s="82" t="s">
        <v>1410</v>
      </c>
      <c r="C735" s="83"/>
      <c r="D735" s="84" t="s">
        <v>113</v>
      </c>
      <c r="E735" s="85" t="s">
        <v>1334</v>
      </c>
      <c r="F735" s="86">
        <v>45016</v>
      </c>
      <c r="G735" s="86" t="s">
        <v>39</v>
      </c>
      <c r="H735" s="89"/>
      <c r="I735" s="89">
        <v>0.19</v>
      </c>
      <c r="J735" s="84"/>
      <c r="K735" s="84"/>
      <c r="L735" s="87">
        <v>0</v>
      </c>
      <c r="M735" s="87">
        <v>71469</v>
      </c>
      <c r="N735" s="87">
        <v>71469</v>
      </c>
      <c r="O735" s="84"/>
      <c r="P735" s="84">
        <v>37.203041095890413</v>
      </c>
      <c r="Q735" s="84">
        <f t="shared" si="665"/>
        <v>37.203041095890413</v>
      </c>
      <c r="R735" s="84">
        <v>71431.796958904117</v>
      </c>
      <c r="S735" s="87">
        <f t="shared" si="666"/>
        <v>0</v>
      </c>
      <c r="T735" s="150">
        <v>5</v>
      </c>
      <c r="U735" s="69">
        <v>365</v>
      </c>
      <c r="V735" s="70"/>
      <c r="W735" s="71">
        <v>-8.8246575342465761</v>
      </c>
      <c r="X735" s="76">
        <f t="shared" si="667"/>
        <v>44986</v>
      </c>
      <c r="AF735" s="132" t="s">
        <v>2887</v>
      </c>
      <c r="AG735" s="60">
        <f>MATCH(AF735,'Cat-4'!$A:$A,0)</f>
        <v>730</v>
      </c>
      <c r="AH735" s="60">
        <f>MATCH(X735,'Cat-4'!$1:$1,0)</f>
        <v>135</v>
      </c>
      <c r="AI735" s="60">
        <f>INDEX('Cat-4'!$1:$1048576,Working!AG735,Working!AH735)</f>
        <v>139.9</v>
      </c>
      <c r="AJ735" s="60">
        <f>MATCH($AJ$3,'Cat-4'!$1:$1,0)</f>
        <v>144</v>
      </c>
      <c r="AK735" s="60">
        <f>INDEX('Cat-4'!$1:$1048576,Working!AG735,Working!AJ735)</f>
        <v>136.19999999999999</v>
      </c>
      <c r="AL735" s="146">
        <f t="shared" si="684"/>
        <v>0.97355253752680471</v>
      </c>
      <c r="AM735" s="152">
        <f t="shared" si="685"/>
        <v>0.97355253752680471</v>
      </c>
      <c r="AN735" s="146">
        <f t="shared" si="675"/>
        <v>0.875</v>
      </c>
      <c r="AO735" s="169">
        <f>INDEX('EL&amp;SV'!$C$4:$G$50,MATCH(AF735,'EL&amp;SV'!$G$4:$G$50,0),MATCH(IF(P735&gt;5000000,"A",IF(N735&gt;2000000,"B",IF(N735&gt;500000,"C","D"))),'EL&amp;SV'!$C$4:$G$4,0))</f>
        <v>8</v>
      </c>
      <c r="AP735" s="171">
        <f>INDEX('EL&amp;SV'!$G$4:$K$50,MATCH(AF735,'EL&amp;SV'!$G$4:$G$50,0),MATCH(IF(N735&gt;5000000,"A",IF(N735&gt;2000000,"B",IF(N735&gt;500000,"C","D"))),'EL&amp;SV'!$G$4:$K$4,0))</f>
        <v>0.95</v>
      </c>
      <c r="AQ735" s="153">
        <f t="shared" si="670"/>
        <v>69578.826304503207</v>
      </c>
      <c r="AR735" s="153">
        <f t="shared" si="671"/>
        <v>7229.6749207022858</v>
      </c>
      <c r="AS735" s="153">
        <f t="shared" si="672"/>
        <v>62349.15138380092</v>
      </c>
      <c r="AT735" s="60">
        <v>0.75</v>
      </c>
      <c r="AU735" s="153">
        <f t="shared" si="673"/>
        <v>46761.863537850688</v>
      </c>
      <c r="AV735" s="153">
        <f t="shared" si="674"/>
        <v>46761.863537850688</v>
      </c>
    </row>
    <row r="736" spans="1:48" x14ac:dyDescent="0.2">
      <c r="A736" s="82">
        <v>732</v>
      </c>
      <c r="B736" s="82" t="s">
        <v>1410</v>
      </c>
      <c r="C736" s="83"/>
      <c r="D736" s="84" t="s">
        <v>112</v>
      </c>
      <c r="E736" s="85" t="s">
        <v>1224</v>
      </c>
      <c r="F736" s="86">
        <v>44586</v>
      </c>
      <c r="G736" s="86" t="s">
        <v>38</v>
      </c>
      <c r="H736" s="89"/>
      <c r="I736" s="89">
        <v>9.5000000000000001E-2</v>
      </c>
      <c r="J736" s="84"/>
      <c r="K736" s="84"/>
      <c r="L736" s="87">
        <v>71461.34</v>
      </c>
      <c r="M736" s="87"/>
      <c r="N736" s="87">
        <v>71461.34</v>
      </c>
      <c r="O736" s="84">
        <v>1227.5687720547946</v>
      </c>
      <c r="P736" s="84">
        <v>6788.8272999999999</v>
      </c>
      <c r="Q736" s="84">
        <f t="shared" si="665"/>
        <v>8016.3960720547948</v>
      </c>
      <c r="R736" s="84">
        <v>63444.943927945205</v>
      </c>
      <c r="S736" s="87">
        <f t="shared" si="666"/>
        <v>70233.771227945195</v>
      </c>
      <c r="T736" s="150">
        <v>10</v>
      </c>
      <c r="U736" s="69">
        <v>365</v>
      </c>
      <c r="V736" s="70"/>
      <c r="W736" s="71">
        <v>-8.8246575342465761</v>
      </c>
      <c r="X736" s="76">
        <f t="shared" si="667"/>
        <v>44562</v>
      </c>
      <c r="AF736" s="132" t="s">
        <v>3114</v>
      </c>
      <c r="AG736" s="60">
        <f>MATCH(AF736,'Cat-4'!$A:$A,0)</f>
        <v>844</v>
      </c>
      <c r="AH736" s="60">
        <f>MATCH(X736,'Cat-4'!$1:$1,0)</f>
        <v>121</v>
      </c>
      <c r="AI736" s="60">
        <f>INDEX('Cat-4'!$1:$1048576,Working!AG736,Working!AH736)</f>
        <v>153.30000000000001</v>
      </c>
      <c r="AJ736" s="60">
        <f>MATCH($AJ$3,'Cat-4'!$1:$1,0)</f>
        <v>144</v>
      </c>
      <c r="AK736" s="60">
        <f>INDEX('Cat-4'!$1:$1048576,Working!AG736,Working!AJ736)</f>
        <v>160.30000000000001</v>
      </c>
      <c r="AL736" s="146">
        <f t="shared" si="684"/>
        <v>1.0456621004566209</v>
      </c>
      <c r="AM736" s="152">
        <f t="shared" si="685"/>
        <v>1.0456621004566209</v>
      </c>
      <c r="AN736" s="146">
        <f t="shared" si="675"/>
        <v>2.0555555555555554</v>
      </c>
      <c r="AO736" s="169">
        <f>INDEX('EL&amp;SV'!$C$4:$G$50,MATCH(AF736,'EL&amp;SV'!$G$4:$G$50,0),MATCH(IF(P736&gt;5000000,"A",IF(N736&gt;2000000,"B",IF(N736&gt;500000,"C","D"))),'EL&amp;SV'!$C$4:$G$4,0))</f>
        <v>6</v>
      </c>
      <c r="AP736" s="171">
        <f>INDEX('EL&amp;SV'!$G$4:$K$50,MATCH(AF736,'EL&amp;SV'!$G$4:$G$50,0),MATCH(IF(N736&gt;5000000,"A",IF(N736&gt;2000000,"B",IF(N736&gt;500000,"C","D"))),'EL&amp;SV'!$G$4:$K$4,0))</f>
        <v>0.95</v>
      </c>
      <c r="AQ736" s="153">
        <f t="shared" si="670"/>
        <v>74724.414885844744</v>
      </c>
      <c r="AR736" s="153">
        <f t="shared" si="671"/>
        <v>24320.02947442076</v>
      </c>
      <c r="AS736" s="153">
        <f t="shared" si="672"/>
        <v>50404.38541142398</v>
      </c>
      <c r="AT736" s="60">
        <v>0.75</v>
      </c>
      <c r="AU736" s="153">
        <f t="shared" si="673"/>
        <v>37803.289058567985</v>
      </c>
      <c r="AV736" s="153">
        <f t="shared" si="674"/>
        <v>37803.289058567985</v>
      </c>
    </row>
    <row r="737" spans="1:48" x14ac:dyDescent="0.2">
      <c r="A737" s="82">
        <v>733</v>
      </c>
      <c r="B737" s="82" t="s">
        <v>1410</v>
      </c>
      <c r="C737" s="83"/>
      <c r="D737" s="84" t="s">
        <v>112</v>
      </c>
      <c r="E737" s="85" t="s">
        <v>961</v>
      </c>
      <c r="F737" s="86">
        <v>41467</v>
      </c>
      <c r="G737" s="86" t="s">
        <v>1349</v>
      </c>
      <c r="H737" s="89"/>
      <c r="I737" s="89">
        <v>6.4132290867229477E-2</v>
      </c>
      <c r="J737" s="84"/>
      <c r="K737" s="84"/>
      <c r="L737" s="87">
        <v>70560</v>
      </c>
      <c r="M737" s="87"/>
      <c r="N737" s="87">
        <v>70560</v>
      </c>
      <c r="O737" s="84">
        <v>38616.384041884383</v>
      </c>
      <c r="P737" s="84">
        <v>4525.1744435917117</v>
      </c>
      <c r="Q737" s="84">
        <f t="shared" si="665"/>
        <v>43141.558485476096</v>
      </c>
      <c r="R737" s="84">
        <v>27418.441514523904</v>
      </c>
      <c r="S737" s="87">
        <f t="shared" si="666"/>
        <v>31943.615958115617</v>
      </c>
      <c r="T737" s="150">
        <v>15</v>
      </c>
      <c r="U737" s="69">
        <v>365</v>
      </c>
      <c r="V737" s="70"/>
      <c r="W737" s="71">
        <v>-8.8219178082191778</v>
      </c>
      <c r="X737" s="76">
        <f t="shared" si="667"/>
        <v>41456</v>
      </c>
      <c r="AF737" s="132" t="s">
        <v>2716</v>
      </c>
      <c r="AG737" s="60">
        <f>MATCH(AF737,'Cat-4'!$A:$A,0)</f>
        <v>644</v>
      </c>
      <c r="AH737" s="60">
        <f>MATCH(X737,'Cat-4'!$1:$1,0)</f>
        <v>19</v>
      </c>
      <c r="AI737" s="60">
        <f>INDEX('Cat-4'!$1:$1048576,Working!AG737,Working!AH737)</f>
        <v>97.4</v>
      </c>
      <c r="AJ737" s="60">
        <f>MATCH($AJ$3,'Cat-4'!$1:$1,0)</f>
        <v>144</v>
      </c>
      <c r="AK737" s="60">
        <f>INDEX('Cat-4'!$1:$1048576,Working!AG737,Working!AJ737)</f>
        <v>135.1</v>
      </c>
      <c r="AL737" s="146">
        <f t="shared" si="684"/>
        <v>1.3870636550308006</v>
      </c>
      <c r="AM737" s="152">
        <f t="shared" si="685"/>
        <v>1.3870636550308006</v>
      </c>
      <c r="AN737" s="146">
        <f t="shared" si="675"/>
        <v>10.591666666666667</v>
      </c>
      <c r="AO737" s="169">
        <f>INDEX('EL&amp;SV'!$C$4:$G$50,MATCH(AF737,'EL&amp;SV'!$G$4:$G$50,0),MATCH(IF(P737&gt;5000000,"A",IF(N737&gt;2000000,"B",IF(N737&gt;500000,"C","D"))),'EL&amp;SV'!$C$4:$G$4,0))</f>
        <v>5</v>
      </c>
      <c r="AP737" s="171">
        <f>INDEX('EL&amp;SV'!$G$4:$K$50,MATCH(AF737,'EL&amp;SV'!$G$4:$G$50,0),MATCH(IF(N737&gt;5000000,"A",IF(N737&gt;2000000,"B",IF(N737&gt;500000,"C","D"))),'EL&amp;SV'!$G$4:$K$4,0))</f>
        <v>1</v>
      </c>
      <c r="AQ737" s="153">
        <f t="shared" si="670"/>
        <v>97871.211498973295</v>
      </c>
      <c r="AR737" s="153">
        <f t="shared" si="671"/>
        <v>97871.211498973295</v>
      </c>
      <c r="AS737" s="153">
        <f t="shared" si="672"/>
        <v>0</v>
      </c>
      <c r="AT737" s="60">
        <v>0.75</v>
      </c>
      <c r="AU737" s="153">
        <f t="shared" si="673"/>
        <v>0</v>
      </c>
      <c r="AV737" s="153">
        <f t="shared" si="674"/>
        <v>0</v>
      </c>
    </row>
    <row r="738" spans="1:48" x14ac:dyDescent="0.2">
      <c r="A738" s="82">
        <v>734</v>
      </c>
      <c r="B738" s="82" t="s">
        <v>1410</v>
      </c>
      <c r="C738" s="83"/>
      <c r="D738" s="84" t="s">
        <v>112</v>
      </c>
      <c r="E738" s="85"/>
      <c r="F738" s="86">
        <v>44651</v>
      </c>
      <c r="G738" s="86" t="s">
        <v>38</v>
      </c>
      <c r="H738" s="89"/>
      <c r="I738" s="89">
        <v>0.31666666666666665</v>
      </c>
      <c r="J738" s="84"/>
      <c r="K738" s="84"/>
      <c r="L738" s="87">
        <v>70400</v>
      </c>
      <c r="M738" s="87"/>
      <c r="N738" s="87">
        <v>70400</v>
      </c>
      <c r="O738" s="84">
        <v>61.077625570776256</v>
      </c>
      <c r="P738" s="84">
        <v>22293.333333333332</v>
      </c>
      <c r="Q738" s="84">
        <f t="shared" si="665"/>
        <v>22354.410958904107</v>
      </c>
      <c r="R738" s="84">
        <v>48045.589041095896</v>
      </c>
      <c r="S738" s="87">
        <f t="shared" si="666"/>
        <v>70338.922374429225</v>
      </c>
      <c r="T738" s="150">
        <v>3</v>
      </c>
      <c r="U738" s="69">
        <v>365</v>
      </c>
      <c r="V738" s="70"/>
      <c r="W738" s="71">
        <v>-8.9534246575342458</v>
      </c>
      <c r="X738" s="76">
        <f t="shared" si="667"/>
        <v>44621</v>
      </c>
      <c r="AF738" s="132" t="s">
        <v>3114</v>
      </c>
      <c r="AG738" s="60">
        <f>MATCH(AF738,'Cat-4'!$A:$A,0)</f>
        <v>844</v>
      </c>
      <c r="AH738" s="60">
        <f>MATCH(X738,'Cat-4'!$1:$1,0)</f>
        <v>123</v>
      </c>
      <c r="AI738" s="60">
        <f>INDEX('Cat-4'!$1:$1048576,Working!AG738,Working!AH738)</f>
        <v>157.19999999999999</v>
      </c>
      <c r="AJ738" s="60">
        <f>MATCH($AJ$3,'Cat-4'!$1:$1,0)</f>
        <v>144</v>
      </c>
      <c r="AK738" s="60">
        <f>INDEX('Cat-4'!$1:$1048576,Working!AG738,Working!AJ738)</f>
        <v>160.30000000000001</v>
      </c>
      <c r="AL738" s="146">
        <f t="shared" si="684"/>
        <v>1.0197201017811706</v>
      </c>
      <c r="AM738" s="152">
        <f t="shared" si="685"/>
        <v>1.0197201017811706</v>
      </c>
      <c r="AN738" s="146">
        <f t="shared" si="675"/>
        <v>1.875</v>
      </c>
      <c r="AO738" s="169">
        <f>INDEX('EL&amp;SV'!$C$4:$G$50,MATCH(AF738,'EL&amp;SV'!$G$4:$G$50,0),MATCH(IF(P738&gt;5000000,"A",IF(N738&gt;2000000,"B",IF(N738&gt;500000,"C","D"))),'EL&amp;SV'!$C$4:$G$4,0))</f>
        <v>6</v>
      </c>
      <c r="AP738" s="171">
        <f>INDEX('EL&amp;SV'!$G$4:$K$50,MATCH(AF738,'EL&amp;SV'!$G$4:$G$50,0),MATCH(IF(N738&gt;5000000,"A",IF(N738&gt;2000000,"B",IF(N738&gt;500000,"C","D"))),'EL&amp;SV'!$G$4:$K$4,0))</f>
        <v>0.95</v>
      </c>
      <c r="AQ738" s="153">
        <f t="shared" si="670"/>
        <v>71788.295165394404</v>
      </c>
      <c r="AR738" s="153">
        <f t="shared" si="671"/>
        <v>21312.150127226465</v>
      </c>
      <c r="AS738" s="153">
        <f t="shared" si="672"/>
        <v>50476.145038167939</v>
      </c>
      <c r="AT738" s="60">
        <v>0.75</v>
      </c>
      <c r="AU738" s="153">
        <f t="shared" si="673"/>
        <v>37857.108778625952</v>
      </c>
      <c r="AV738" s="153">
        <f t="shared" si="674"/>
        <v>37857.108778625952</v>
      </c>
    </row>
    <row r="739" spans="1:48" x14ac:dyDescent="0.2">
      <c r="A739" s="82">
        <v>735</v>
      </c>
      <c r="B739" s="82" t="s">
        <v>1410</v>
      </c>
      <c r="C739" s="83"/>
      <c r="D739" s="84" t="s">
        <v>113</v>
      </c>
      <c r="E739" s="85" t="s">
        <v>1217</v>
      </c>
      <c r="F739" s="86">
        <v>45009</v>
      </c>
      <c r="G739" s="86" t="s">
        <v>39</v>
      </c>
      <c r="H739" s="89"/>
      <c r="I739" s="89">
        <v>0.19</v>
      </c>
      <c r="J739" s="84"/>
      <c r="K739" s="84"/>
      <c r="L739" s="87">
        <v>0</v>
      </c>
      <c r="M739" s="87">
        <v>70400</v>
      </c>
      <c r="N739" s="87">
        <v>70400</v>
      </c>
      <c r="O739" s="84"/>
      <c r="P739" s="84">
        <v>293.17260273972602</v>
      </c>
      <c r="Q739" s="84">
        <f t="shared" si="665"/>
        <v>293.17260273972602</v>
      </c>
      <c r="R739" s="84">
        <v>70106.827397260276</v>
      </c>
      <c r="S739" s="87">
        <f t="shared" si="666"/>
        <v>0</v>
      </c>
      <c r="T739" s="150">
        <v>5</v>
      </c>
      <c r="U739" s="69">
        <v>365</v>
      </c>
      <c r="V739" s="70"/>
      <c r="W739" s="71">
        <v>-9.0712328767123296</v>
      </c>
      <c r="X739" s="76">
        <f t="shared" si="667"/>
        <v>44986</v>
      </c>
      <c r="AF739" s="132" t="s">
        <v>2920</v>
      </c>
      <c r="AG739" s="60">
        <f>MATCH(AF739,'Cat-4'!$A:$A,0)</f>
        <v>747</v>
      </c>
      <c r="AH739" s="60">
        <f>MATCH(X739,'Cat-4'!$1:$1,0)</f>
        <v>135</v>
      </c>
      <c r="AI739" s="60">
        <f>INDEX('Cat-4'!$1:$1048576,Working!AG739,Working!AH739)</f>
        <v>130.19999999999999</v>
      </c>
      <c r="AJ739" s="60">
        <f>MATCH($AJ$3,'Cat-4'!$1:$1,0)</f>
        <v>144</v>
      </c>
      <c r="AK739" s="60">
        <f>INDEX('Cat-4'!$1:$1048576,Working!AG739,Working!AJ739)</f>
        <v>130.19999999999999</v>
      </c>
      <c r="AL739" s="146">
        <f t="shared" si="684"/>
        <v>1</v>
      </c>
      <c r="AM739" s="152">
        <f t="shared" si="685"/>
        <v>1</v>
      </c>
      <c r="AN739" s="146">
        <f t="shared" si="675"/>
        <v>0.89166666666666672</v>
      </c>
      <c r="AO739" s="169">
        <f>INDEX('EL&amp;SV'!$C$4:$G$50,MATCH(AF739,'EL&amp;SV'!$G$4:$G$50,0),MATCH(IF(P739&gt;5000000,"A",IF(N739&gt;2000000,"B",IF(N739&gt;500000,"C","D"))),'EL&amp;SV'!$C$4:$G$4,0))</f>
        <v>8</v>
      </c>
      <c r="AP739" s="171">
        <f>INDEX('EL&amp;SV'!$G$4:$K$50,MATCH(AF739,'EL&amp;SV'!$G$4:$G$50,0),MATCH(IF(N739&gt;5000000,"A",IF(N739&gt;2000000,"B",IF(N739&gt;500000,"C","D"))),'EL&amp;SV'!$G$4:$K$4,0))</f>
        <v>1</v>
      </c>
      <c r="AQ739" s="153">
        <f t="shared" si="670"/>
        <v>70400</v>
      </c>
      <c r="AR739" s="153">
        <f t="shared" si="671"/>
        <v>7846.666666666667</v>
      </c>
      <c r="AS739" s="153">
        <f t="shared" si="672"/>
        <v>62553.333333333336</v>
      </c>
      <c r="AT739" s="60">
        <v>0.75</v>
      </c>
      <c r="AU739" s="153">
        <f t="shared" si="673"/>
        <v>46915</v>
      </c>
      <c r="AV739" s="153">
        <f t="shared" si="674"/>
        <v>46915</v>
      </c>
    </row>
    <row r="740" spans="1:48" x14ac:dyDescent="0.2">
      <c r="A740" s="82">
        <v>736</v>
      </c>
      <c r="B740" s="82" t="s">
        <v>1410</v>
      </c>
      <c r="C740" s="83"/>
      <c r="D740" s="84" t="s">
        <v>112</v>
      </c>
      <c r="E740" s="85" t="s">
        <v>615</v>
      </c>
      <c r="F740" s="86">
        <v>41471</v>
      </c>
      <c r="G740" s="86" t="s">
        <v>1349</v>
      </c>
      <c r="H740" s="89"/>
      <c r="I740" s="89">
        <v>0.36455275119617225</v>
      </c>
      <c r="J740" s="84"/>
      <c r="K740" s="84"/>
      <c r="L740" s="87">
        <v>70312.5</v>
      </c>
      <c r="M740" s="87"/>
      <c r="N740" s="87">
        <v>70312.5</v>
      </c>
      <c r="O740" s="84">
        <v>66796.875</v>
      </c>
      <c r="P740" s="84">
        <v>0</v>
      </c>
      <c r="Q740" s="84">
        <f t="shared" si="665"/>
        <v>66796.875</v>
      </c>
      <c r="R740" s="84">
        <v>3515.625</v>
      </c>
      <c r="S740" s="87">
        <f t="shared" si="666"/>
        <v>3515.625</v>
      </c>
      <c r="T740" s="150">
        <v>3</v>
      </c>
      <c r="U740" s="69">
        <v>365</v>
      </c>
      <c r="V740" s="70"/>
      <c r="W740" s="71">
        <v>-9.0958904109589049</v>
      </c>
      <c r="X740" s="76">
        <f t="shared" si="667"/>
        <v>41456</v>
      </c>
      <c r="AF740" s="132" t="s">
        <v>3114</v>
      </c>
      <c r="AG740" s="60">
        <f>MATCH(AF740,'Cat-4'!$A:$A,0)</f>
        <v>844</v>
      </c>
      <c r="AH740" s="60">
        <f>MATCH(X740,'Cat-4'!$1:$1,0)</f>
        <v>19</v>
      </c>
      <c r="AI740" s="60">
        <f>INDEX('Cat-4'!$1:$1048576,Working!AG740,Working!AH740)</f>
        <v>106.6</v>
      </c>
      <c r="AJ740" s="60">
        <f>MATCH($AJ$3,'Cat-4'!$1:$1,0)</f>
        <v>144</v>
      </c>
      <c r="AK740" s="60">
        <f>INDEX('Cat-4'!$1:$1048576,Working!AG740,Working!AJ740)</f>
        <v>160.30000000000001</v>
      </c>
      <c r="AL740" s="146">
        <f t="shared" si="684"/>
        <v>1.50375234521576</v>
      </c>
      <c r="AM740" s="152">
        <f t="shared" si="685"/>
        <v>1.50375234521576</v>
      </c>
      <c r="AN740" s="146">
        <f t="shared" si="675"/>
        <v>10.580555555555556</v>
      </c>
      <c r="AO740" s="169">
        <f>INDEX('EL&amp;SV'!$C$4:$G$50,MATCH(AF740,'EL&amp;SV'!$G$4:$G$50,0),MATCH(IF(P740&gt;5000000,"A",IF(N740&gt;2000000,"B",IF(N740&gt;500000,"C","D"))),'EL&amp;SV'!$C$4:$G$4,0))</f>
        <v>6</v>
      </c>
      <c r="AP740" s="171">
        <f>INDEX('EL&amp;SV'!$G$4:$K$50,MATCH(AF740,'EL&amp;SV'!$G$4:$G$50,0),MATCH(IF(N740&gt;5000000,"A",IF(N740&gt;2000000,"B",IF(N740&gt;500000,"C","D"))),'EL&amp;SV'!$G$4:$K$4,0))</f>
        <v>0.95</v>
      </c>
      <c r="AQ740" s="153">
        <f t="shared" si="670"/>
        <v>105732.58677298312</v>
      </c>
      <c r="AR740" s="153">
        <f t="shared" si="671"/>
        <v>100445.95743433396</v>
      </c>
      <c r="AS740" s="153">
        <f t="shared" si="672"/>
        <v>5286.6293386491598</v>
      </c>
      <c r="AT740" s="60">
        <v>0.75</v>
      </c>
      <c r="AU740" s="153">
        <f t="shared" si="673"/>
        <v>3964.9720039868698</v>
      </c>
      <c r="AV740" s="153">
        <f t="shared" si="674"/>
        <v>5286.6293386491607</v>
      </c>
    </row>
    <row r="741" spans="1:48" x14ac:dyDescent="0.2">
      <c r="A741" s="82">
        <v>737</v>
      </c>
      <c r="B741" s="82" t="s">
        <v>1410</v>
      </c>
      <c r="C741" s="83"/>
      <c r="D741" s="84" t="s">
        <v>112</v>
      </c>
      <c r="E741" s="85" t="s">
        <v>973</v>
      </c>
      <c r="F741" s="86">
        <v>41528</v>
      </c>
      <c r="G741" s="86" t="s">
        <v>1349</v>
      </c>
      <c r="H741" s="89"/>
      <c r="I741" s="89">
        <v>6.3939882419874847E-2</v>
      </c>
      <c r="J741" s="84"/>
      <c r="K741" s="84"/>
      <c r="L741" s="87">
        <v>69999.990000000005</v>
      </c>
      <c r="M741" s="87"/>
      <c r="N741" s="87">
        <v>69999.990000000005</v>
      </c>
      <c r="O741" s="84">
        <v>37646.46576336398</v>
      </c>
      <c r="P741" s="84">
        <v>4475.7911299924153</v>
      </c>
      <c r="Q741" s="84">
        <f t="shared" si="665"/>
        <v>42122.256893356396</v>
      </c>
      <c r="R741" s="84">
        <v>27877.733106643609</v>
      </c>
      <c r="S741" s="87">
        <f t="shared" si="666"/>
        <v>32353.524236636025</v>
      </c>
      <c r="T741" s="150">
        <v>15</v>
      </c>
      <c r="U741" s="69">
        <v>365</v>
      </c>
      <c r="V741" s="70"/>
      <c r="W741" s="71">
        <v>-8.9397260273972599</v>
      </c>
      <c r="X741" s="76">
        <f t="shared" si="667"/>
        <v>41518</v>
      </c>
      <c r="AF741" s="132" t="s">
        <v>2734</v>
      </c>
      <c r="AG741" s="60">
        <f>MATCH(AF741,'Cat-4'!$A:$A,0)</f>
        <v>653</v>
      </c>
      <c r="AH741" s="60">
        <f>MATCH(X741,'Cat-4'!$1:$1,0)</f>
        <v>21</v>
      </c>
      <c r="AI741" s="60">
        <f>INDEX('Cat-4'!$1:$1048576,Working!AG741,Working!AH741)</f>
        <v>105.3</v>
      </c>
      <c r="AJ741" s="60">
        <f>MATCH($AJ$3,'Cat-4'!$1:$1,0)</f>
        <v>144</v>
      </c>
      <c r="AK741" s="60">
        <f>INDEX('Cat-4'!$1:$1048576,Working!AG741,Working!AJ741)</f>
        <v>122.3</v>
      </c>
      <c r="AL741" s="146">
        <f t="shared" si="684"/>
        <v>1.1614434947768282</v>
      </c>
      <c r="AM741" s="152">
        <f t="shared" si="685"/>
        <v>1.1614434947768282</v>
      </c>
      <c r="AN741" s="146">
        <f t="shared" si="675"/>
        <v>10.427777777777777</v>
      </c>
      <c r="AO741" s="169">
        <f>INDEX('EL&amp;SV'!$C$4:$G$50,MATCH(AF741,'EL&amp;SV'!$G$4:$G$50,0),MATCH(IF(P741&gt;5000000,"A",IF(N741&gt;2000000,"B",IF(N741&gt;500000,"C","D"))),'EL&amp;SV'!$C$4:$G$4,0))</f>
        <v>8</v>
      </c>
      <c r="AP741" s="171">
        <f>INDEX('EL&amp;SV'!$G$4:$K$50,MATCH(AF741,'EL&amp;SV'!$G$4:$G$50,0),MATCH(IF(N741&gt;5000000,"A",IF(N741&gt;2000000,"B",IF(N741&gt;500000,"C","D"))),'EL&amp;SV'!$G$4:$K$4,0))</f>
        <v>0.9</v>
      </c>
      <c r="AQ741" s="153">
        <f t="shared" si="670"/>
        <v>81301.033019943032</v>
      </c>
      <c r="AR741" s="153">
        <f t="shared" si="671"/>
        <v>73170.929717948733</v>
      </c>
      <c r="AS741" s="153">
        <f t="shared" si="672"/>
        <v>8130.1033019942988</v>
      </c>
      <c r="AT741" s="60">
        <v>0.75</v>
      </c>
      <c r="AU741" s="153">
        <f t="shared" si="673"/>
        <v>6097.5774764957241</v>
      </c>
      <c r="AV741" s="153">
        <f t="shared" si="674"/>
        <v>8130.1033019943015</v>
      </c>
    </row>
    <row r="742" spans="1:48" x14ac:dyDescent="0.2">
      <c r="A742" s="82">
        <v>738</v>
      </c>
      <c r="B742" s="82" t="s">
        <v>1410</v>
      </c>
      <c r="C742" s="83"/>
      <c r="D742" s="84" t="s">
        <v>112</v>
      </c>
      <c r="E742" s="85" t="s">
        <v>973</v>
      </c>
      <c r="F742" s="86">
        <v>41542</v>
      </c>
      <c r="G742" s="86" t="s">
        <v>1349</v>
      </c>
      <c r="H742" s="89"/>
      <c r="I742" s="89">
        <v>6.3896349536599201E-2</v>
      </c>
      <c r="J742" s="84"/>
      <c r="K742" s="84"/>
      <c r="L742" s="87">
        <v>69999.990000000005</v>
      </c>
      <c r="M742" s="87"/>
      <c r="N742" s="87">
        <v>69999.990000000005</v>
      </c>
      <c r="O742" s="84">
        <v>37494.553123856087</v>
      </c>
      <c r="P742" s="84">
        <v>4472.743828598449</v>
      </c>
      <c r="Q742" s="84">
        <f t="shared" si="665"/>
        <v>41967.296952454533</v>
      </c>
      <c r="R742" s="84">
        <v>28032.693047545472</v>
      </c>
      <c r="S742" s="87">
        <f t="shared" si="666"/>
        <v>32505.436876143918</v>
      </c>
      <c r="T742" s="150">
        <v>15</v>
      </c>
      <c r="U742" s="69">
        <v>365</v>
      </c>
      <c r="V742" s="70"/>
      <c r="W742" s="71">
        <v>-9.0356164383561648</v>
      </c>
      <c r="X742" s="76">
        <f t="shared" si="667"/>
        <v>41518</v>
      </c>
      <c r="AF742" s="132" t="s">
        <v>2734</v>
      </c>
      <c r="AG742" s="60">
        <f>MATCH(AF742,'Cat-4'!$A:$A,0)</f>
        <v>653</v>
      </c>
      <c r="AH742" s="60">
        <f>MATCH(X742,'Cat-4'!$1:$1,0)</f>
        <v>21</v>
      </c>
      <c r="AI742" s="60">
        <f>INDEX('Cat-4'!$1:$1048576,Working!AG742,Working!AH742)</f>
        <v>105.3</v>
      </c>
      <c r="AJ742" s="60">
        <f>MATCH($AJ$3,'Cat-4'!$1:$1,0)</f>
        <v>144</v>
      </c>
      <c r="AK742" s="60">
        <f>INDEX('Cat-4'!$1:$1048576,Working!AG742,Working!AJ742)</f>
        <v>122.3</v>
      </c>
      <c r="AL742" s="146">
        <f t="shared" si="684"/>
        <v>1.1614434947768282</v>
      </c>
      <c r="AM742" s="152">
        <f t="shared" si="685"/>
        <v>1.1614434947768282</v>
      </c>
      <c r="AN742" s="146">
        <f t="shared" si="675"/>
        <v>10.388888888888889</v>
      </c>
      <c r="AO742" s="169">
        <f>INDEX('EL&amp;SV'!$C$4:$G$50,MATCH(AF742,'EL&amp;SV'!$G$4:$G$50,0),MATCH(IF(P742&gt;5000000,"A",IF(N742&gt;2000000,"B",IF(N742&gt;500000,"C","D"))),'EL&amp;SV'!$C$4:$G$4,0))</f>
        <v>8</v>
      </c>
      <c r="AP742" s="171">
        <f>INDEX('EL&amp;SV'!$G$4:$K$50,MATCH(AF742,'EL&amp;SV'!$G$4:$G$50,0),MATCH(IF(N742&gt;5000000,"A",IF(N742&gt;2000000,"B",IF(N742&gt;500000,"C","D"))),'EL&amp;SV'!$G$4:$K$4,0))</f>
        <v>0.9</v>
      </c>
      <c r="AQ742" s="153">
        <f t="shared" si="670"/>
        <v>81301.033019943032</v>
      </c>
      <c r="AR742" s="153">
        <f t="shared" si="671"/>
        <v>73170.929717948733</v>
      </c>
      <c r="AS742" s="153">
        <f t="shared" si="672"/>
        <v>8130.1033019942988</v>
      </c>
      <c r="AT742" s="60">
        <v>0.75</v>
      </c>
      <c r="AU742" s="153">
        <f t="shared" si="673"/>
        <v>6097.5774764957241</v>
      </c>
      <c r="AV742" s="153">
        <f t="shared" si="674"/>
        <v>8130.1033019943015</v>
      </c>
    </row>
    <row r="743" spans="1:48" x14ac:dyDescent="0.2">
      <c r="A743" s="82">
        <v>739</v>
      </c>
      <c r="B743" s="82" t="s">
        <v>1410</v>
      </c>
      <c r="C743" s="83"/>
      <c r="D743" s="84" t="s">
        <v>112</v>
      </c>
      <c r="E743" s="85" t="s">
        <v>973</v>
      </c>
      <c r="F743" s="86">
        <v>41315</v>
      </c>
      <c r="G743" s="86" t="s">
        <v>1350</v>
      </c>
      <c r="H743" s="89"/>
      <c r="I743" s="89">
        <v>6.4631916996047437E-2</v>
      </c>
      <c r="J743" s="84"/>
      <c r="K743" s="84"/>
      <c r="L743" s="87">
        <v>69999.990000000005</v>
      </c>
      <c r="M743" s="87"/>
      <c r="N743" s="87">
        <v>69999.990000000005</v>
      </c>
      <c r="O743" s="84">
        <v>39974.347259219518</v>
      </c>
      <c r="P743" s="84">
        <v>4524.2335434041506</v>
      </c>
      <c r="Q743" s="84">
        <f t="shared" si="665"/>
        <v>44498.58080262367</v>
      </c>
      <c r="R743" s="84">
        <v>25501.409197376335</v>
      </c>
      <c r="S743" s="87">
        <f t="shared" si="666"/>
        <v>30025.642740780488</v>
      </c>
      <c r="T743" s="150">
        <v>15</v>
      </c>
      <c r="U743" s="69">
        <v>365</v>
      </c>
      <c r="V743" s="70"/>
      <c r="W743" s="71">
        <v>-5.9589041095890405</v>
      </c>
      <c r="X743" s="76">
        <f t="shared" si="667"/>
        <v>41306</v>
      </c>
      <c r="AF743" s="132" t="s">
        <v>2734</v>
      </c>
      <c r="AG743" s="60">
        <f>MATCH(AF743,'Cat-4'!$A:$A,0)</f>
        <v>653</v>
      </c>
      <c r="AH743" s="60">
        <f>MATCH(X743,'Cat-4'!$1:$1,0)</f>
        <v>14</v>
      </c>
      <c r="AI743" s="60">
        <f>INDEX('Cat-4'!$1:$1048576,Working!AG743,Working!AH743)</f>
        <v>103.9</v>
      </c>
      <c r="AJ743" s="60">
        <f>MATCH($AJ$3,'Cat-4'!$1:$1,0)</f>
        <v>144</v>
      </c>
      <c r="AK743" s="60">
        <f>INDEX('Cat-4'!$1:$1048576,Working!AG743,Working!AJ743)</f>
        <v>122.3</v>
      </c>
      <c r="AL743" s="146">
        <f t="shared" si="684"/>
        <v>1.1770933589990376</v>
      </c>
      <c r="AM743" s="152">
        <f t="shared" si="685"/>
        <v>1.1770933589990376</v>
      </c>
      <c r="AN743" s="146">
        <f t="shared" si="675"/>
        <v>11.013888888888889</v>
      </c>
      <c r="AO743" s="169">
        <f>INDEX('EL&amp;SV'!$C$4:$G$50,MATCH(AF743,'EL&amp;SV'!$G$4:$G$50,0),MATCH(IF(P743&gt;5000000,"A",IF(N743&gt;2000000,"B",IF(N743&gt;500000,"C","D"))),'EL&amp;SV'!$C$4:$G$4,0))</f>
        <v>8</v>
      </c>
      <c r="AP743" s="171">
        <f>INDEX('EL&amp;SV'!$G$4:$K$50,MATCH(AF743,'EL&amp;SV'!$G$4:$G$50,0),MATCH(IF(N743&gt;5000000,"A",IF(N743&gt;2000000,"B",IF(N743&gt;500000,"C","D"))),'EL&amp;SV'!$G$4:$K$4,0))</f>
        <v>0.9</v>
      </c>
      <c r="AQ743" s="153">
        <f t="shared" si="670"/>
        <v>82396.523358999038</v>
      </c>
      <c r="AR743" s="153">
        <f t="shared" si="671"/>
        <v>74156.871023099142</v>
      </c>
      <c r="AS743" s="153">
        <f t="shared" si="672"/>
        <v>8239.6523358998966</v>
      </c>
      <c r="AT743" s="60">
        <v>0.75</v>
      </c>
      <c r="AU743" s="153">
        <f t="shared" si="673"/>
        <v>6179.7392519249224</v>
      </c>
      <c r="AV743" s="153">
        <f t="shared" si="674"/>
        <v>8239.652335899902</v>
      </c>
    </row>
    <row r="744" spans="1:48" x14ac:dyDescent="0.2">
      <c r="A744" s="82">
        <v>740</v>
      </c>
      <c r="B744" s="82" t="s">
        <v>1410</v>
      </c>
      <c r="C744" s="83"/>
      <c r="D744" s="84" t="s">
        <v>112</v>
      </c>
      <c r="E744" s="85" t="s">
        <v>1242</v>
      </c>
      <c r="F744" s="86">
        <v>44383</v>
      </c>
      <c r="G744" s="86" t="s">
        <v>38</v>
      </c>
      <c r="H744" s="89"/>
      <c r="I744" s="89">
        <v>0.31666666666666665</v>
      </c>
      <c r="J744" s="84"/>
      <c r="K744" s="84"/>
      <c r="L744" s="87">
        <v>69738</v>
      </c>
      <c r="M744" s="87"/>
      <c r="N744" s="87">
        <v>69738</v>
      </c>
      <c r="O744" s="84">
        <v>16275.384383561644</v>
      </c>
      <c r="P744" s="84">
        <v>22083.7</v>
      </c>
      <c r="Q744" s="84">
        <f t="shared" si="665"/>
        <v>38359.084383561647</v>
      </c>
      <c r="R744" s="84">
        <v>31378.915616438353</v>
      </c>
      <c r="S744" s="87">
        <f t="shared" si="666"/>
        <v>53462.615616438357</v>
      </c>
      <c r="T744" s="150">
        <v>3</v>
      </c>
      <c r="U744" s="69">
        <v>365</v>
      </c>
      <c r="V744" s="70"/>
      <c r="W744" s="71">
        <v>-5.9287671232876704</v>
      </c>
      <c r="X744" s="76">
        <f t="shared" si="667"/>
        <v>44378</v>
      </c>
      <c r="AF744" s="132" t="s">
        <v>3114</v>
      </c>
      <c r="AG744" s="60">
        <f>MATCH(AF744,'Cat-4'!$A:$A,0)</f>
        <v>844</v>
      </c>
      <c r="AH744" s="60">
        <f>MATCH(X744,'Cat-4'!$1:$1,0)</f>
        <v>115</v>
      </c>
      <c r="AI744" s="60">
        <f>INDEX('Cat-4'!$1:$1048576,Working!AG744,Working!AH744)</f>
        <v>146.19999999999999</v>
      </c>
      <c r="AJ744" s="60">
        <f>MATCH($AJ$3,'Cat-4'!$1:$1,0)</f>
        <v>144</v>
      </c>
      <c r="AK744" s="60">
        <f>INDEX('Cat-4'!$1:$1048576,Working!AG744,Working!AJ744)</f>
        <v>160.30000000000001</v>
      </c>
      <c r="AL744" s="146">
        <f t="shared" si="684"/>
        <v>1.0964432284541725</v>
      </c>
      <c r="AM744" s="152">
        <f t="shared" si="685"/>
        <v>1.0964432284541725</v>
      </c>
      <c r="AN744" s="146">
        <f t="shared" si="675"/>
        <v>2.6083333333333334</v>
      </c>
      <c r="AO744" s="169">
        <f>INDEX('EL&amp;SV'!$C$4:$G$50,MATCH(AF744,'EL&amp;SV'!$G$4:$G$50,0),MATCH(IF(P744&gt;5000000,"A",IF(N744&gt;2000000,"B",IF(N744&gt;500000,"C","D"))),'EL&amp;SV'!$C$4:$G$4,0))</f>
        <v>6</v>
      </c>
      <c r="AP744" s="171">
        <f>INDEX('EL&amp;SV'!$G$4:$K$50,MATCH(AF744,'EL&amp;SV'!$G$4:$G$50,0),MATCH(IF(N744&gt;5000000,"A",IF(N744&gt;2000000,"B",IF(N744&gt;500000,"C","D"))),'EL&amp;SV'!$G$4:$K$4,0))</f>
        <v>0.95</v>
      </c>
      <c r="AQ744" s="153">
        <f t="shared" si="670"/>
        <v>76463.757865937077</v>
      </c>
      <c r="AR744" s="153">
        <f t="shared" si="671"/>
        <v>31578.470001994985</v>
      </c>
      <c r="AS744" s="153">
        <f t="shared" si="672"/>
        <v>44885.287863942096</v>
      </c>
      <c r="AT744" s="60">
        <v>0.75</v>
      </c>
      <c r="AU744" s="153">
        <f t="shared" si="673"/>
        <v>33663.965897956572</v>
      </c>
      <c r="AV744" s="153">
        <f t="shared" si="674"/>
        <v>33663.965897956572</v>
      </c>
    </row>
    <row r="745" spans="1:48" x14ac:dyDescent="0.2">
      <c r="A745" s="82">
        <v>741</v>
      </c>
      <c r="B745" s="82" t="s">
        <v>1410</v>
      </c>
      <c r="C745" s="83"/>
      <c r="D745" s="84" t="s">
        <v>112</v>
      </c>
      <c r="E745" s="85" t="s">
        <v>599</v>
      </c>
      <c r="F745" s="86">
        <v>41000</v>
      </c>
      <c r="G745" s="86" t="s">
        <v>1350</v>
      </c>
      <c r="H745" s="89"/>
      <c r="I745" s="89">
        <v>0.71106904109589042</v>
      </c>
      <c r="J745" s="84"/>
      <c r="K745" s="84"/>
      <c r="L745" s="87">
        <v>69689</v>
      </c>
      <c r="M745" s="87"/>
      <c r="N745" s="87">
        <v>69689</v>
      </c>
      <c r="O745" s="84">
        <v>66204.55</v>
      </c>
      <c r="P745" s="84">
        <v>0</v>
      </c>
      <c r="Q745" s="84">
        <f t="shared" si="665"/>
        <v>66204.55</v>
      </c>
      <c r="R745" s="84">
        <v>3484.4499999999971</v>
      </c>
      <c r="S745" s="87">
        <f t="shared" si="666"/>
        <v>3484.4499999999971</v>
      </c>
      <c r="T745" s="150">
        <v>3</v>
      </c>
      <c r="U745" s="69">
        <v>365</v>
      </c>
      <c r="V745" s="70"/>
      <c r="W745" s="71">
        <v>-5.9150684931506845</v>
      </c>
      <c r="X745" s="76">
        <f t="shared" si="667"/>
        <v>41000</v>
      </c>
      <c r="AF745" s="132" t="s">
        <v>2720</v>
      </c>
      <c r="AG745" s="60">
        <f>MATCH(AF745,'Cat-4'!$A:$A,0)</f>
        <v>646</v>
      </c>
      <c r="AH745" s="60">
        <f>MATCH(X745,'Cat-4'!$1:$1,0)</f>
        <v>4</v>
      </c>
      <c r="AI745" s="60">
        <f>INDEX('Cat-4'!$1:$1048576,Working!AG745,Working!AH745)</f>
        <v>91.7</v>
      </c>
      <c r="AJ745" s="60">
        <f>MATCH($AJ$3,'Cat-4'!$1:$1,0)</f>
        <v>144</v>
      </c>
      <c r="AK745" s="60">
        <f>INDEX('Cat-4'!$1:$1048576,Working!AG745,Working!AJ745)</f>
        <v>154.1</v>
      </c>
      <c r="AL745" s="146">
        <f t="shared" si="684"/>
        <v>1.6804798255179934</v>
      </c>
      <c r="AM745" s="152">
        <f t="shared" si="685"/>
        <v>1.6804798255179934</v>
      </c>
      <c r="AN745" s="146">
        <f t="shared" si="675"/>
        <v>11.872222222222222</v>
      </c>
      <c r="AO745" s="169">
        <f>INDEX('EL&amp;SV'!$C$4:$G$50,MATCH(AF745,'EL&amp;SV'!$G$4:$G$50,0),MATCH(IF(P745&gt;5000000,"A",IF(N745&gt;2000000,"B",IF(N745&gt;500000,"C","D"))),'EL&amp;SV'!$C$4:$G$4,0))</f>
        <v>5</v>
      </c>
      <c r="AP745" s="171">
        <f>INDEX('EL&amp;SV'!$G$4:$K$50,MATCH(AF745,'EL&amp;SV'!$G$4:$G$50,0),MATCH(IF(N745&gt;5000000,"A",IF(N745&gt;2000000,"B",IF(N745&gt;500000,"C","D"))),'EL&amp;SV'!$G$4:$K$4,0))</f>
        <v>1</v>
      </c>
      <c r="AQ745" s="153">
        <f t="shared" si="670"/>
        <v>117110.95856052343</v>
      </c>
      <c r="AR745" s="153">
        <f t="shared" si="671"/>
        <v>117110.95856052343</v>
      </c>
      <c r="AS745" s="153">
        <f t="shared" si="672"/>
        <v>0</v>
      </c>
      <c r="AT745" s="60">
        <v>0.75</v>
      </c>
      <c r="AU745" s="153">
        <f t="shared" si="673"/>
        <v>0</v>
      </c>
      <c r="AV745" s="153">
        <f t="shared" si="674"/>
        <v>0</v>
      </c>
    </row>
    <row r="746" spans="1:48" x14ac:dyDescent="0.2">
      <c r="A746" s="82">
        <v>742</v>
      </c>
      <c r="B746" s="82" t="s">
        <v>1410</v>
      </c>
      <c r="C746" s="83"/>
      <c r="D746" s="84" t="s">
        <v>112</v>
      </c>
      <c r="E746" s="85" t="s">
        <v>717</v>
      </c>
      <c r="F746" s="86">
        <v>44015</v>
      </c>
      <c r="G746" s="86" t="s">
        <v>37</v>
      </c>
      <c r="H746" s="89"/>
      <c r="I746" s="89">
        <v>0.19</v>
      </c>
      <c r="J746" s="84"/>
      <c r="K746" s="84"/>
      <c r="L746" s="87">
        <v>69540.94</v>
      </c>
      <c r="M746" s="87"/>
      <c r="N746" s="87">
        <v>69540.94</v>
      </c>
      <c r="O746" s="84">
        <v>23059.013611506853</v>
      </c>
      <c r="P746" s="84">
        <v>13212.778600000001</v>
      </c>
      <c r="Q746" s="84">
        <f t="shared" si="665"/>
        <v>36271.79221150685</v>
      </c>
      <c r="R746" s="84">
        <v>33269.147788493152</v>
      </c>
      <c r="S746" s="87">
        <f t="shared" si="666"/>
        <v>46481.92638849315</v>
      </c>
      <c r="T746" s="150">
        <v>5</v>
      </c>
      <c r="U746" s="69">
        <v>365</v>
      </c>
      <c r="V746" s="70"/>
      <c r="W746" s="71">
        <v>-5.8986301369863021</v>
      </c>
      <c r="X746" s="76">
        <f t="shared" si="667"/>
        <v>44013</v>
      </c>
      <c r="AF746" s="132" t="s">
        <v>3114</v>
      </c>
      <c r="AG746" s="60">
        <f>MATCH(AF746,'Cat-4'!$A:$A,0)</f>
        <v>844</v>
      </c>
      <c r="AH746" s="60">
        <f>MATCH(X746,'Cat-4'!$1:$1,0)</f>
        <v>103</v>
      </c>
      <c r="AI746" s="60">
        <f>INDEX('Cat-4'!$1:$1048576,Working!AG746,Working!AH746)</f>
        <v>127.7</v>
      </c>
      <c r="AJ746" s="60">
        <f>MATCH($AJ$3,'Cat-4'!$1:$1,0)</f>
        <v>144</v>
      </c>
      <c r="AK746" s="60">
        <f>INDEX('Cat-4'!$1:$1048576,Working!AG746,Working!AJ746)</f>
        <v>160.30000000000001</v>
      </c>
      <c r="AL746" s="146">
        <f t="shared" si="684"/>
        <v>1.255285826155051</v>
      </c>
      <c r="AM746" s="152">
        <f t="shared" si="685"/>
        <v>1.255285826155051</v>
      </c>
      <c r="AN746" s="146">
        <f t="shared" si="675"/>
        <v>3.6166666666666667</v>
      </c>
      <c r="AO746" s="169">
        <f>INDEX('EL&amp;SV'!$C$4:$G$50,MATCH(AF746,'EL&amp;SV'!$G$4:$G$50,0),MATCH(IF(P746&gt;5000000,"A",IF(N746&gt;2000000,"B",IF(N746&gt;500000,"C","D"))),'EL&amp;SV'!$C$4:$G$4,0))</f>
        <v>6</v>
      </c>
      <c r="AP746" s="171">
        <f>INDEX('EL&amp;SV'!$G$4:$K$50,MATCH(AF746,'EL&amp;SV'!$G$4:$G$50,0),MATCH(IF(N746&gt;5000000,"A",IF(N746&gt;2000000,"B",IF(N746&gt;500000,"C","D"))),'EL&amp;SV'!$G$4:$K$4,0))</f>
        <v>0.95</v>
      </c>
      <c r="AQ746" s="153">
        <f t="shared" si="670"/>
        <v>87293.756319498832</v>
      </c>
      <c r="AR746" s="153">
        <f t="shared" si="671"/>
        <v>49987.799625735235</v>
      </c>
      <c r="AS746" s="153">
        <f t="shared" si="672"/>
        <v>37305.956693763597</v>
      </c>
      <c r="AT746" s="60">
        <v>0.75</v>
      </c>
      <c r="AU746" s="153">
        <f t="shared" si="673"/>
        <v>27979.467520322698</v>
      </c>
      <c r="AV746" s="153">
        <f t="shared" si="674"/>
        <v>27979.467520322698</v>
      </c>
    </row>
    <row r="747" spans="1:48" hidden="1" x14ac:dyDescent="0.25">
      <c r="A747" s="82">
        <v>743</v>
      </c>
      <c r="B747" s="82" t="s">
        <v>1409</v>
      </c>
      <c r="C747" s="83"/>
      <c r="D747" s="84" t="s">
        <v>28</v>
      </c>
      <c r="E747" s="85" t="s">
        <v>157</v>
      </c>
      <c r="F747" s="86">
        <v>40284</v>
      </c>
      <c r="G747" s="86" t="s">
        <v>1352</v>
      </c>
      <c r="H747" s="89"/>
      <c r="I747" s="89">
        <v>0</v>
      </c>
      <c r="J747" s="84"/>
      <c r="K747" s="84"/>
      <c r="L747" s="87">
        <v>69021</v>
      </c>
      <c r="M747" s="87"/>
      <c r="N747" s="87">
        <v>69021</v>
      </c>
      <c r="O747" s="84">
        <v>0</v>
      </c>
      <c r="P747" s="84">
        <v>0</v>
      </c>
      <c r="Q747" s="84">
        <f t="shared" si="665"/>
        <v>0</v>
      </c>
      <c r="R747" s="84">
        <v>69021</v>
      </c>
      <c r="S747" s="87">
        <f t="shared" si="666"/>
        <v>69021</v>
      </c>
      <c r="T747" s="85" t="s">
        <v>1290</v>
      </c>
      <c r="U747" s="69">
        <v>365</v>
      </c>
      <c r="V747" s="70"/>
      <c r="W747" s="71">
        <v>-8.8794520547945197</v>
      </c>
      <c r="X747" s="76">
        <f>DATE(YEAR(F747),MONTH(F747),1)</f>
        <v>40269</v>
      </c>
      <c r="AN747" s="146">
        <f t="shared" si="675"/>
        <v>13.830555555555556</v>
      </c>
      <c r="AP747" s="60"/>
      <c r="AQ747" s="60"/>
      <c r="AU747" s="60"/>
      <c r="AV747" s="60"/>
    </row>
    <row r="748" spans="1:48" x14ac:dyDescent="0.2">
      <c r="A748" s="82">
        <v>744</v>
      </c>
      <c r="B748" s="82" t="s">
        <v>1410</v>
      </c>
      <c r="C748" s="83"/>
      <c r="D748" s="84" t="s">
        <v>112</v>
      </c>
      <c r="E748" s="85" t="s">
        <v>535</v>
      </c>
      <c r="F748" s="86">
        <v>41000</v>
      </c>
      <c r="G748" s="86" t="s">
        <v>1350</v>
      </c>
      <c r="H748" s="89"/>
      <c r="I748" s="89">
        <v>0.35222849315068488</v>
      </c>
      <c r="J748" s="84"/>
      <c r="K748" s="84"/>
      <c r="L748" s="87">
        <v>68000</v>
      </c>
      <c r="M748" s="87"/>
      <c r="N748" s="87">
        <v>68000</v>
      </c>
      <c r="O748" s="84">
        <v>64600</v>
      </c>
      <c r="P748" s="84">
        <v>0</v>
      </c>
      <c r="Q748" s="84">
        <f t="shared" si="665"/>
        <v>64600</v>
      </c>
      <c r="R748" s="84">
        <v>3400</v>
      </c>
      <c r="S748" s="87">
        <f t="shared" si="666"/>
        <v>3400</v>
      </c>
      <c r="T748" s="150">
        <v>3</v>
      </c>
      <c r="U748" s="69">
        <v>365</v>
      </c>
      <c r="V748" s="70"/>
      <c r="W748" s="71">
        <v>-8.8328767123287673</v>
      </c>
      <c r="X748" s="76">
        <f>DATE(YEAR(F748),MONTH(F748),1)</f>
        <v>41000</v>
      </c>
      <c r="AF748" s="132" t="s">
        <v>2718</v>
      </c>
      <c r="AG748" s="60">
        <f>MATCH(AF748,'Cat-4'!$A:$A,0)</f>
        <v>645</v>
      </c>
      <c r="AH748" s="60">
        <f>MATCH(X748,'Cat-4'!$1:$1,0)</f>
        <v>4</v>
      </c>
      <c r="AI748" s="60">
        <f>INDEX('Cat-4'!$1:$1048576,Working!AG748,Working!AH748)</f>
        <v>100.5</v>
      </c>
      <c r="AJ748" s="60">
        <f>MATCH($AJ$3,'Cat-4'!$1:$1,0)</f>
        <v>144</v>
      </c>
      <c r="AK748" s="60">
        <f>INDEX('Cat-4'!$1:$1048576,Working!AG748,Working!AJ748)</f>
        <v>115.6</v>
      </c>
      <c r="AL748" s="146">
        <f>AK748/AI748</f>
        <v>1.1502487562189054</v>
      </c>
      <c r="AM748" s="152">
        <f>AL748</f>
        <v>1.1502487562189054</v>
      </c>
      <c r="AN748" s="146">
        <f t="shared" si="675"/>
        <v>11.872222222222222</v>
      </c>
      <c r="AO748" s="169">
        <f>INDEX('EL&amp;SV'!$C$4:$G$50,MATCH(AF748,'EL&amp;SV'!$G$4:$G$50,0),MATCH(IF(P748&gt;5000000,"A",IF(N748&gt;2000000,"B",IF(N748&gt;500000,"C","D"))),'EL&amp;SV'!$C$4:$G$4,0))</f>
        <v>5</v>
      </c>
      <c r="AP748" s="171">
        <f>INDEX('EL&amp;SV'!$G$4:$K$50,MATCH(AF748,'EL&amp;SV'!$G$4:$G$50,0),MATCH(IF(N748&gt;5000000,"A",IF(N748&gt;2000000,"B",IF(N748&gt;500000,"C","D"))),'EL&amp;SV'!$G$4:$K$4,0))</f>
        <v>1</v>
      </c>
      <c r="AQ748" s="153">
        <f>AM748*N748</f>
        <v>78216.915422885562</v>
      </c>
      <c r="AR748" s="153">
        <f>AQ748*(AP748/AO748)*(IF(AN748&gt;AO748,AO748,AN748))</f>
        <v>78216.915422885562</v>
      </c>
      <c r="AS748" s="153">
        <f>AQ748-AR748</f>
        <v>0</v>
      </c>
      <c r="AT748" s="60">
        <v>0.75</v>
      </c>
      <c r="AU748" s="153">
        <f>AT748*AS748</f>
        <v>0</v>
      </c>
      <c r="AV748" s="153">
        <f>IF((AQ748*(1-AP748))&gt;AU748,(AQ748*(1-AP748)),AU748)</f>
        <v>0</v>
      </c>
    </row>
    <row r="749" spans="1:48" hidden="1" x14ac:dyDescent="0.25">
      <c r="A749" s="82">
        <v>745</v>
      </c>
      <c r="B749" s="82" t="s">
        <v>1409</v>
      </c>
      <c r="C749" s="83"/>
      <c r="D749" s="84" t="s">
        <v>28</v>
      </c>
      <c r="E749" s="85" t="s">
        <v>238</v>
      </c>
      <c r="F749" s="86">
        <v>40871</v>
      </c>
      <c r="G749" s="86" t="s">
        <v>1351</v>
      </c>
      <c r="H749" s="89"/>
      <c r="I749" s="89">
        <v>0</v>
      </c>
      <c r="J749" s="84"/>
      <c r="K749" s="84"/>
      <c r="L749" s="87">
        <v>67676</v>
      </c>
      <c r="M749" s="87"/>
      <c r="N749" s="87">
        <v>67676</v>
      </c>
      <c r="O749" s="84">
        <v>0</v>
      </c>
      <c r="P749" s="84">
        <v>0</v>
      </c>
      <c r="Q749" s="84">
        <f t="shared" si="665"/>
        <v>0</v>
      </c>
      <c r="R749" s="84">
        <v>67676</v>
      </c>
      <c r="S749" s="87">
        <f t="shared" si="666"/>
        <v>67676</v>
      </c>
      <c r="T749" s="85" t="s">
        <v>1290</v>
      </c>
      <c r="U749" s="69">
        <v>365</v>
      </c>
      <c r="V749" s="70"/>
      <c r="W749" s="71">
        <v>-8.8054794520547937</v>
      </c>
      <c r="X749" s="76">
        <f>DATE(YEAR(F749),MONTH(F749),1)</f>
        <v>40848</v>
      </c>
      <c r="AN749" s="146">
        <f t="shared" si="675"/>
        <v>12.225</v>
      </c>
      <c r="AP749" s="60"/>
      <c r="AQ749" s="60"/>
      <c r="AU749" s="60"/>
      <c r="AV749" s="60"/>
    </row>
    <row r="750" spans="1:48" x14ac:dyDescent="0.2">
      <c r="A750" s="82">
        <v>746</v>
      </c>
      <c r="B750" s="82" t="s">
        <v>1410</v>
      </c>
      <c r="C750" s="83"/>
      <c r="D750" s="84" t="s">
        <v>112</v>
      </c>
      <c r="E750" s="85" t="s">
        <v>317</v>
      </c>
      <c r="F750" s="86">
        <v>43727</v>
      </c>
      <c r="G750" s="86" t="s">
        <v>36</v>
      </c>
      <c r="H750" s="89"/>
      <c r="I750" s="89">
        <v>9.5000000000000001E-2</v>
      </c>
      <c r="J750" s="84"/>
      <c r="K750" s="84"/>
      <c r="L750" s="87">
        <v>67500.72</v>
      </c>
      <c r="M750" s="87"/>
      <c r="N750" s="87">
        <v>67500.72</v>
      </c>
      <c r="O750" s="84">
        <v>16251.029506849316</v>
      </c>
      <c r="P750" s="84">
        <v>6412.5684000000001</v>
      </c>
      <c r="Q750" s="84">
        <f t="shared" si="665"/>
        <v>22663.597906849318</v>
      </c>
      <c r="R750" s="84">
        <v>44837.122093150683</v>
      </c>
      <c r="S750" s="87">
        <f t="shared" si="666"/>
        <v>51249.690493150687</v>
      </c>
      <c r="T750" s="150">
        <v>10</v>
      </c>
      <c r="U750" s="69">
        <v>365</v>
      </c>
      <c r="V750" s="70"/>
      <c r="W750" s="71">
        <v>-8.7452054794520553</v>
      </c>
      <c r="X750" s="76">
        <f t="shared" ref="X750:X809" si="686">DATE(YEAR(F750),MONTH(F750),1)</f>
        <v>43709</v>
      </c>
      <c r="AF750" s="132" t="s">
        <v>3114</v>
      </c>
      <c r="AG750" s="60">
        <f>MATCH(AF750,'Cat-4'!$A:$A,0)</f>
        <v>844</v>
      </c>
      <c r="AH750" s="60">
        <f>MATCH(X750,'Cat-4'!$1:$1,0)</f>
        <v>93</v>
      </c>
      <c r="AI750" s="60">
        <f>INDEX('Cat-4'!$1:$1048576,Working!AG750,Working!AH750)</f>
        <v>131.1</v>
      </c>
      <c r="AJ750" s="60">
        <f>MATCH($AJ$3,'Cat-4'!$1:$1,0)</f>
        <v>144</v>
      </c>
      <c r="AK750" s="60">
        <f>INDEX('Cat-4'!$1:$1048576,Working!AG750,Working!AJ750)</f>
        <v>160.30000000000001</v>
      </c>
      <c r="AL750" s="146">
        <f>AK750/AI750</f>
        <v>1.2227307398932115</v>
      </c>
      <c r="AM750" s="152">
        <f>AL750</f>
        <v>1.2227307398932115</v>
      </c>
      <c r="AN750" s="146">
        <f t="shared" si="675"/>
        <v>4.4055555555555559</v>
      </c>
      <c r="AO750" s="169">
        <f>INDEX('EL&amp;SV'!$C$4:$G$50,MATCH(AF750,'EL&amp;SV'!$G$4:$G$50,0),MATCH(IF(P750&gt;5000000,"A",IF(N750&gt;2000000,"B",IF(N750&gt;500000,"C","D"))),'EL&amp;SV'!$C$4:$G$4,0))</f>
        <v>6</v>
      </c>
      <c r="AP750" s="171">
        <f>INDEX('EL&amp;SV'!$G$4:$K$50,MATCH(AF750,'EL&amp;SV'!$G$4:$G$50,0),MATCH(IF(N750&gt;5000000,"A",IF(N750&gt;2000000,"B",IF(N750&gt;500000,"C","D"))),'EL&amp;SV'!$G$4:$K$4,0))</f>
        <v>0.95</v>
      </c>
      <c r="AQ750" s="153">
        <f t="shared" ref="AQ750:AQ809" si="687">AM750*N750</f>
        <v>82535.205308924502</v>
      </c>
      <c r="AR750" s="153">
        <f t="shared" ref="AR750:AR809" si="688">AQ750*(AP750/AO750)*(IF(AN750&gt;AO750,AO750,AN750))</f>
        <v>57572.126777294703</v>
      </c>
      <c r="AS750" s="153">
        <f t="shared" ref="AS750:AS809" si="689">AQ750-AR750</f>
        <v>24963.078531629799</v>
      </c>
      <c r="AT750" s="60">
        <v>0.75</v>
      </c>
      <c r="AU750" s="153">
        <f t="shared" ref="AU750:AU809" si="690">AT750*AS750</f>
        <v>18722.308898722349</v>
      </c>
      <c r="AV750" s="153">
        <f t="shared" ref="AV750:AV809" si="691">IF((AQ750*(1-AP750))&gt;AU750,(AQ750*(1-AP750)),AU750)</f>
        <v>18722.308898722349</v>
      </c>
    </row>
    <row r="751" spans="1:48" x14ac:dyDescent="0.2">
      <c r="A751" s="82">
        <v>747</v>
      </c>
      <c r="B751" s="82" t="s">
        <v>1410</v>
      </c>
      <c r="C751" s="83"/>
      <c r="D751" s="84" t="s">
        <v>112</v>
      </c>
      <c r="E751" s="85" t="s">
        <v>699</v>
      </c>
      <c r="F751" s="86">
        <v>39910</v>
      </c>
      <c r="G751" s="86" t="s">
        <v>1353</v>
      </c>
      <c r="H751" s="89"/>
      <c r="I751" s="89">
        <v>7.1230506155950751E-2</v>
      </c>
      <c r="J751" s="84"/>
      <c r="K751" s="84"/>
      <c r="L751" s="87">
        <v>67300</v>
      </c>
      <c r="M751" s="87"/>
      <c r="N751" s="87">
        <v>67300</v>
      </c>
      <c r="O751" s="84">
        <v>54281.705199295393</v>
      </c>
      <c r="P751" s="84">
        <v>4793.8130642954857</v>
      </c>
      <c r="Q751" s="84">
        <f t="shared" si="665"/>
        <v>59075.518263590879</v>
      </c>
      <c r="R751" s="84">
        <v>8224.4817364091214</v>
      </c>
      <c r="S751" s="87">
        <f t="shared" si="666"/>
        <v>13018.294800704607</v>
      </c>
      <c r="T751" s="150">
        <v>15</v>
      </c>
      <c r="U751" s="69">
        <v>365</v>
      </c>
      <c r="V751" s="70"/>
      <c r="W751" s="71">
        <v>-8.8054794520547937</v>
      </c>
      <c r="X751" s="76">
        <f t="shared" si="686"/>
        <v>39904</v>
      </c>
      <c r="Y751" s="138" t="s">
        <v>4120</v>
      </c>
      <c r="Z751" s="60">
        <f>MATCH(Y751,'Cat-3'!$A:$A,0)</f>
        <v>686</v>
      </c>
      <c r="AA751" s="60">
        <f>MATCH(X751,'Cat-3'!$1:$1,0)</f>
        <v>55</v>
      </c>
      <c r="AB751" s="60">
        <f>INDEX('Cat-3'!$1:$1048576,Working!Z751,Working!AA751)</f>
        <v>102.9</v>
      </c>
      <c r="AC751" s="60">
        <f>MATCH($AC$3,'Cat-3'!$1:$1,0)</f>
        <v>90</v>
      </c>
      <c r="AD751" s="60">
        <f>INDEX('Cat-3'!$1:$1048576,Working!Z751,Working!AC751)</f>
        <v>103.4</v>
      </c>
      <c r="AE751" s="146">
        <f>AD751/AB751</f>
        <v>1.0048590864917395</v>
      </c>
      <c r="AF751" s="132" t="s">
        <v>2734</v>
      </c>
      <c r="AG751" s="60">
        <f>MATCH(AF751,'Cat-4'!$A:$A,0)</f>
        <v>653</v>
      </c>
      <c r="AH751" s="60">
        <f>MATCH($AH$3,'Cat-4'!$1:$1,0)</f>
        <v>4</v>
      </c>
      <c r="AI751" s="60">
        <f>INDEX('Cat-4'!$1:$1048576,Working!AG751,Working!AH751)</f>
        <v>100.8</v>
      </c>
      <c r="AJ751" s="60">
        <f>MATCH($AJ$3,'Cat-4'!$1:$1,0)</f>
        <v>144</v>
      </c>
      <c r="AK751" s="60">
        <f>INDEX('Cat-4'!$1:$1048576,Working!AG751,Working!AJ751)</f>
        <v>122.3</v>
      </c>
      <c r="AL751" s="146">
        <f>AK751/AI751</f>
        <v>1.2132936507936507</v>
      </c>
      <c r="AM751" s="146">
        <f>AL751*AE751</f>
        <v>1.2191891495827354</v>
      </c>
      <c r="AN751" s="146">
        <f t="shared" si="675"/>
        <v>14.855555555555556</v>
      </c>
      <c r="AO751" s="169">
        <f>INDEX('EL&amp;SV'!$C$4:$G$50,MATCH(AF751,'EL&amp;SV'!$G$4:$G$50,0),MATCH(IF(P751&gt;5000000,"A",IF(N751&gt;2000000,"B",IF(N751&gt;500000,"C","D"))),'EL&amp;SV'!$C$4:$G$4,0))</f>
        <v>8</v>
      </c>
      <c r="AP751" s="171">
        <f>INDEX('EL&amp;SV'!$G$4:$K$50,MATCH(AF751,'EL&amp;SV'!$G$4:$G$50,0),MATCH(IF(N751&gt;5000000,"A",IF(N751&gt;2000000,"B",IF(N751&gt;500000,"C","D"))),'EL&amp;SV'!$G$4:$K$4,0))</f>
        <v>0.9</v>
      </c>
      <c r="AQ751" s="153">
        <f t="shared" si="687"/>
        <v>82051.429766918096</v>
      </c>
      <c r="AR751" s="153">
        <f t="shared" si="688"/>
        <v>73846.286790226295</v>
      </c>
      <c r="AS751" s="153">
        <f t="shared" si="689"/>
        <v>8205.1429766918009</v>
      </c>
      <c r="AT751" s="60">
        <v>0.75</v>
      </c>
      <c r="AU751" s="153">
        <f t="shared" si="690"/>
        <v>6153.8572325188507</v>
      </c>
      <c r="AV751" s="153">
        <f t="shared" si="691"/>
        <v>8205.1429766918081</v>
      </c>
    </row>
    <row r="752" spans="1:48" x14ac:dyDescent="0.2">
      <c r="A752" s="82">
        <v>748</v>
      </c>
      <c r="B752" s="82" t="s">
        <v>1410</v>
      </c>
      <c r="C752" s="83"/>
      <c r="D752" s="84" t="s">
        <v>112</v>
      </c>
      <c r="E752" s="85" t="s">
        <v>1300</v>
      </c>
      <c r="F752" s="86">
        <v>45016</v>
      </c>
      <c r="G752" s="86" t="s">
        <v>39</v>
      </c>
      <c r="H752" s="89"/>
      <c r="I752" s="89">
        <v>9.5000000000000001E-2</v>
      </c>
      <c r="J752" s="84"/>
      <c r="K752" s="84"/>
      <c r="L752" s="87">
        <v>0</v>
      </c>
      <c r="M752" s="87">
        <v>67221</v>
      </c>
      <c r="N752" s="87">
        <v>67221</v>
      </c>
      <c r="O752" s="84"/>
      <c r="P752" s="84">
        <v>17.495876712328766</v>
      </c>
      <c r="Q752" s="84">
        <f t="shared" si="665"/>
        <v>17.495876712328766</v>
      </c>
      <c r="R752" s="84">
        <v>67203.504123287668</v>
      </c>
      <c r="S752" s="87">
        <f t="shared" si="666"/>
        <v>0</v>
      </c>
      <c r="T752" s="150">
        <v>10</v>
      </c>
      <c r="U752" s="69">
        <v>365</v>
      </c>
      <c r="V752" s="70"/>
      <c r="W752" s="71">
        <v>-8.7232876712328764</v>
      </c>
      <c r="X752" s="76">
        <f t="shared" si="686"/>
        <v>44986</v>
      </c>
      <c r="AF752" s="132" t="s">
        <v>3114</v>
      </c>
      <c r="AG752" s="60">
        <f>MATCH(AF752,'Cat-4'!$A:$A,0)</f>
        <v>844</v>
      </c>
      <c r="AH752" s="60">
        <f>MATCH(X752,'Cat-4'!$1:$1,0)</f>
        <v>135</v>
      </c>
      <c r="AI752" s="60">
        <f>INDEX('Cat-4'!$1:$1048576,Working!AG752,Working!AH752)</f>
        <v>160.1</v>
      </c>
      <c r="AJ752" s="60">
        <f>MATCH($AJ$3,'Cat-4'!$1:$1,0)</f>
        <v>144</v>
      </c>
      <c r="AK752" s="60">
        <f>INDEX('Cat-4'!$1:$1048576,Working!AG752,Working!AJ752)</f>
        <v>160.30000000000001</v>
      </c>
      <c r="AL752" s="146">
        <f t="shared" ref="AL752:AL766" si="692">AK752/AI752</f>
        <v>1.0012492192379763</v>
      </c>
      <c r="AM752" s="152">
        <f t="shared" ref="AM752:AM766" si="693">AL752</f>
        <v>1.0012492192379763</v>
      </c>
      <c r="AN752" s="146">
        <f t="shared" si="675"/>
        <v>0.875</v>
      </c>
      <c r="AO752" s="169">
        <f>INDEX('EL&amp;SV'!$C$4:$G$50,MATCH(AF752,'EL&amp;SV'!$G$4:$G$50,0),MATCH(IF(P752&gt;5000000,"A",IF(N752&gt;2000000,"B",IF(N752&gt;500000,"C","D"))),'EL&amp;SV'!$C$4:$G$4,0))</f>
        <v>6</v>
      </c>
      <c r="AP752" s="171">
        <f>INDEX('EL&amp;SV'!$G$4:$K$50,MATCH(AF752,'EL&amp;SV'!$G$4:$G$50,0),MATCH(IF(N752&gt;5000000,"A",IF(N752&gt;2000000,"B",IF(N752&gt;500000,"C","D"))),'EL&amp;SV'!$G$4:$K$4,0))</f>
        <v>0.95</v>
      </c>
      <c r="AQ752" s="153">
        <f t="shared" si="687"/>
        <v>67304.973766395997</v>
      </c>
      <c r="AR752" s="153">
        <f t="shared" si="688"/>
        <v>9324.5432405527772</v>
      </c>
      <c r="AS752" s="153">
        <f t="shared" si="689"/>
        <v>57980.430525843221</v>
      </c>
      <c r="AT752" s="60">
        <v>0.75</v>
      </c>
      <c r="AU752" s="153">
        <f t="shared" si="690"/>
        <v>43485.322894382414</v>
      </c>
      <c r="AV752" s="153">
        <f t="shared" si="691"/>
        <v>43485.322894382414</v>
      </c>
    </row>
    <row r="753" spans="1:48" x14ac:dyDescent="0.2">
      <c r="A753" s="82">
        <v>749</v>
      </c>
      <c r="B753" s="82" t="s">
        <v>1410</v>
      </c>
      <c r="C753" s="83"/>
      <c r="D753" s="84" t="s">
        <v>112</v>
      </c>
      <c r="E753" s="85" t="s">
        <v>827</v>
      </c>
      <c r="F753" s="86">
        <v>41000</v>
      </c>
      <c r="G753" s="86" t="s">
        <v>1350</v>
      </c>
      <c r="H753" s="89"/>
      <c r="I753" s="89">
        <v>6.5769230769230774E-2</v>
      </c>
      <c r="J753" s="84"/>
      <c r="K753" s="84"/>
      <c r="L753" s="87">
        <v>67199.990000000005</v>
      </c>
      <c r="M753" s="87"/>
      <c r="N753" s="87">
        <v>67199.990000000005</v>
      </c>
      <c r="O753" s="84">
        <v>41741.532250000004</v>
      </c>
      <c r="P753" s="84">
        <v>4419.6916500000007</v>
      </c>
      <c r="Q753" s="84">
        <f t="shared" si="665"/>
        <v>46161.223900000005</v>
      </c>
      <c r="R753" s="84">
        <v>21038.766100000001</v>
      </c>
      <c r="S753" s="87">
        <f t="shared" si="666"/>
        <v>25458.457750000001</v>
      </c>
      <c r="T753" s="150">
        <v>15</v>
      </c>
      <c r="U753" s="69">
        <v>365</v>
      </c>
      <c r="V753" s="70"/>
      <c r="W753" s="71">
        <v>-8.6657534246575345</v>
      </c>
      <c r="X753" s="76">
        <f t="shared" si="686"/>
        <v>41000</v>
      </c>
      <c r="AF753" s="132" t="s">
        <v>3114</v>
      </c>
      <c r="AG753" s="60">
        <f>MATCH(AF753,'Cat-4'!$A:$A,0)</f>
        <v>844</v>
      </c>
      <c r="AH753" s="60">
        <f>MATCH(X753,'Cat-4'!$1:$1,0)</f>
        <v>4</v>
      </c>
      <c r="AI753" s="60">
        <f>INDEX('Cat-4'!$1:$1048576,Working!AG753,Working!AH753)</f>
        <v>103.9</v>
      </c>
      <c r="AJ753" s="60">
        <f>MATCH($AJ$3,'Cat-4'!$1:$1,0)</f>
        <v>144</v>
      </c>
      <c r="AK753" s="60">
        <f>INDEX('Cat-4'!$1:$1048576,Working!AG753,Working!AJ753)</f>
        <v>160.30000000000001</v>
      </c>
      <c r="AL753" s="146">
        <f t="shared" si="692"/>
        <v>1.5428296438883542</v>
      </c>
      <c r="AM753" s="152">
        <f t="shared" si="693"/>
        <v>1.5428296438883542</v>
      </c>
      <c r="AN753" s="146">
        <f t="shared" si="675"/>
        <v>11.872222222222222</v>
      </c>
      <c r="AO753" s="169">
        <f>INDEX('EL&amp;SV'!$C$4:$G$50,MATCH(AF753,'EL&amp;SV'!$G$4:$G$50,0),MATCH(IF(P753&gt;5000000,"A",IF(N753&gt;2000000,"B",IF(N753&gt;500000,"C","D"))),'EL&amp;SV'!$C$4:$G$4,0))</f>
        <v>6</v>
      </c>
      <c r="AP753" s="171">
        <f>INDEX('EL&amp;SV'!$G$4:$K$50,MATCH(AF753,'EL&amp;SV'!$G$4:$G$50,0),MATCH(IF(N753&gt;5000000,"A",IF(N753&gt;2000000,"B",IF(N753&gt;500000,"C","D"))),'EL&amp;SV'!$G$4:$K$4,0))</f>
        <v>0.95</v>
      </c>
      <c r="AQ753" s="153">
        <f t="shared" si="687"/>
        <v>103678.13664100097</v>
      </c>
      <c r="AR753" s="153">
        <f t="shared" si="688"/>
        <v>98494.229808950913</v>
      </c>
      <c r="AS753" s="153">
        <f t="shared" si="689"/>
        <v>5183.9068320500519</v>
      </c>
      <c r="AT753" s="60">
        <v>0.75</v>
      </c>
      <c r="AU753" s="153">
        <f t="shared" si="690"/>
        <v>3887.9301240375389</v>
      </c>
      <c r="AV753" s="153">
        <f t="shared" si="691"/>
        <v>5183.9068320500528</v>
      </c>
    </row>
    <row r="754" spans="1:48" x14ac:dyDescent="0.2">
      <c r="A754" s="82">
        <v>750</v>
      </c>
      <c r="B754" s="82" t="s">
        <v>1410</v>
      </c>
      <c r="C754" s="83"/>
      <c r="D754" s="84" t="s">
        <v>112</v>
      </c>
      <c r="E754" s="85" t="s">
        <v>1001</v>
      </c>
      <c r="F754" s="86">
        <v>41706</v>
      </c>
      <c r="G754" s="86" t="s">
        <v>1349</v>
      </c>
      <c r="H754" s="89"/>
      <c r="I754" s="89">
        <v>6.3403045312786649E-2</v>
      </c>
      <c r="J754" s="84"/>
      <c r="K754" s="84"/>
      <c r="L754" s="87">
        <v>66811.5</v>
      </c>
      <c r="M754" s="87"/>
      <c r="N754" s="87">
        <v>66811.5</v>
      </c>
      <c r="O754" s="84">
        <v>34097.092029568543</v>
      </c>
      <c r="P754" s="84">
        <v>4236.052561915245</v>
      </c>
      <c r="Q754" s="84">
        <f t="shared" si="665"/>
        <v>38333.14459148379</v>
      </c>
      <c r="R754" s="84">
        <v>28478.35540851621</v>
      </c>
      <c r="S754" s="87">
        <f t="shared" si="666"/>
        <v>32714.407970431457</v>
      </c>
      <c r="T754" s="150">
        <v>15</v>
      </c>
      <c r="U754" s="69">
        <v>365</v>
      </c>
      <c r="V754" s="70"/>
      <c r="W754" s="71">
        <v>-5.5534246575342472</v>
      </c>
      <c r="X754" s="76">
        <f t="shared" si="686"/>
        <v>41699</v>
      </c>
      <c r="AF754" s="132" t="s">
        <v>3114</v>
      </c>
      <c r="AG754" s="60">
        <f>MATCH(AF754,'Cat-4'!$A:$A,0)</f>
        <v>844</v>
      </c>
      <c r="AH754" s="60">
        <f>MATCH(X754,'Cat-4'!$1:$1,0)</f>
        <v>27</v>
      </c>
      <c r="AI754" s="60">
        <f>INDEX('Cat-4'!$1:$1048576,Working!AG754,Working!AH754)</f>
        <v>115.3</v>
      </c>
      <c r="AJ754" s="60">
        <f>MATCH($AJ$3,'Cat-4'!$1:$1,0)</f>
        <v>144</v>
      </c>
      <c r="AK754" s="60">
        <f>INDEX('Cat-4'!$1:$1048576,Working!AG754,Working!AJ754)</f>
        <v>160.30000000000001</v>
      </c>
      <c r="AL754" s="146">
        <f t="shared" si="692"/>
        <v>1.3902862098872508</v>
      </c>
      <c r="AM754" s="152">
        <f t="shared" si="693"/>
        <v>1.3902862098872508</v>
      </c>
      <c r="AN754" s="146">
        <f t="shared" si="675"/>
        <v>9.9361111111111118</v>
      </c>
      <c r="AO754" s="169">
        <f>INDEX('EL&amp;SV'!$C$4:$G$50,MATCH(AF754,'EL&amp;SV'!$G$4:$G$50,0),MATCH(IF(P754&gt;5000000,"A",IF(N754&gt;2000000,"B",IF(N754&gt;500000,"C","D"))),'EL&amp;SV'!$C$4:$G$4,0))</f>
        <v>6</v>
      </c>
      <c r="AP754" s="171">
        <f>INDEX('EL&amp;SV'!$G$4:$K$50,MATCH(AF754,'EL&amp;SV'!$G$4:$G$50,0),MATCH(IF(N754&gt;5000000,"A",IF(N754&gt;2000000,"B",IF(N754&gt;500000,"C","D"))),'EL&amp;SV'!$G$4:$K$4,0))</f>
        <v>0.95</v>
      </c>
      <c r="AQ754" s="153">
        <f t="shared" si="687"/>
        <v>92887.107111882055</v>
      </c>
      <c r="AR754" s="153">
        <f t="shared" si="688"/>
        <v>88242.751756287951</v>
      </c>
      <c r="AS754" s="153">
        <f t="shared" si="689"/>
        <v>4644.3553555941035</v>
      </c>
      <c r="AT754" s="60">
        <v>0.75</v>
      </c>
      <c r="AU754" s="153">
        <f t="shared" si="690"/>
        <v>3483.2665166955776</v>
      </c>
      <c r="AV754" s="153">
        <f t="shared" si="691"/>
        <v>4644.3553555941071</v>
      </c>
    </row>
    <row r="755" spans="1:48" x14ac:dyDescent="0.2">
      <c r="A755" s="82">
        <v>751</v>
      </c>
      <c r="B755" s="82" t="s">
        <v>1410</v>
      </c>
      <c r="C755" s="83"/>
      <c r="D755" s="84" t="s">
        <v>112</v>
      </c>
      <c r="E755" s="85" t="s">
        <v>929</v>
      </c>
      <c r="F755" s="86">
        <v>41403</v>
      </c>
      <c r="G755" s="86" t="s">
        <v>1349</v>
      </c>
      <c r="H755" s="89"/>
      <c r="I755" s="89">
        <v>6.4339063714063727E-2</v>
      </c>
      <c r="J755" s="84"/>
      <c r="K755" s="84"/>
      <c r="L755" s="87">
        <v>66600</v>
      </c>
      <c r="M755" s="87"/>
      <c r="N755" s="87">
        <v>66600</v>
      </c>
      <c r="O755" s="84">
        <v>37114.002461921649</v>
      </c>
      <c r="P755" s="84">
        <v>4284.9816433566439</v>
      </c>
      <c r="Q755" s="84">
        <f t="shared" si="665"/>
        <v>41398.984105278294</v>
      </c>
      <c r="R755" s="84">
        <v>25201.015894721706</v>
      </c>
      <c r="S755" s="87">
        <f t="shared" si="666"/>
        <v>29485.997538078351</v>
      </c>
      <c r="T755" s="150">
        <v>15</v>
      </c>
      <c r="U755" s="69">
        <v>365</v>
      </c>
      <c r="V755" s="70"/>
      <c r="W755" s="71">
        <v>-8.5315068493150683</v>
      </c>
      <c r="X755" s="76">
        <f t="shared" si="686"/>
        <v>41395</v>
      </c>
      <c r="AF755" s="132" t="s">
        <v>2734</v>
      </c>
      <c r="AG755" s="60">
        <f>MATCH(AF755,'Cat-4'!$A:$A,0)</f>
        <v>653</v>
      </c>
      <c r="AH755" s="60">
        <f>MATCH(X755,'Cat-4'!$1:$1,0)</f>
        <v>17</v>
      </c>
      <c r="AI755" s="60">
        <f>INDEX('Cat-4'!$1:$1048576,Working!AG755,Working!AH755)</f>
        <v>104.5</v>
      </c>
      <c r="AJ755" s="60">
        <f>MATCH($AJ$3,'Cat-4'!$1:$1,0)</f>
        <v>144</v>
      </c>
      <c r="AK755" s="60">
        <f>INDEX('Cat-4'!$1:$1048576,Working!AG755,Working!AJ755)</f>
        <v>122.3</v>
      </c>
      <c r="AL755" s="146">
        <f t="shared" si="692"/>
        <v>1.1703349282296651</v>
      </c>
      <c r="AM755" s="152">
        <f t="shared" si="693"/>
        <v>1.1703349282296651</v>
      </c>
      <c r="AN755" s="146">
        <f t="shared" si="675"/>
        <v>10.766666666666667</v>
      </c>
      <c r="AO755" s="169">
        <f>INDEX('EL&amp;SV'!$C$4:$G$50,MATCH(AF755,'EL&amp;SV'!$G$4:$G$50,0),MATCH(IF(P755&gt;5000000,"A",IF(N755&gt;2000000,"B",IF(N755&gt;500000,"C","D"))),'EL&amp;SV'!$C$4:$G$4,0))</f>
        <v>8</v>
      </c>
      <c r="AP755" s="171">
        <f>INDEX('EL&amp;SV'!$G$4:$K$50,MATCH(AF755,'EL&amp;SV'!$G$4:$G$50,0),MATCH(IF(N755&gt;5000000,"A",IF(N755&gt;2000000,"B",IF(N755&gt;500000,"C","D"))),'EL&amp;SV'!$G$4:$K$4,0))</f>
        <v>0.9</v>
      </c>
      <c r="AQ755" s="153">
        <f t="shared" si="687"/>
        <v>77944.306220095692</v>
      </c>
      <c r="AR755" s="153">
        <f t="shared" si="688"/>
        <v>70149.875598086132</v>
      </c>
      <c r="AS755" s="153">
        <f t="shared" si="689"/>
        <v>7794.4306220095605</v>
      </c>
      <c r="AT755" s="60">
        <v>0.75</v>
      </c>
      <c r="AU755" s="153">
        <f t="shared" si="690"/>
        <v>5845.8229665071703</v>
      </c>
      <c r="AV755" s="153">
        <f t="shared" si="691"/>
        <v>7794.4306220095677</v>
      </c>
    </row>
    <row r="756" spans="1:48" x14ac:dyDescent="0.2">
      <c r="A756" s="82">
        <v>752</v>
      </c>
      <c r="B756" s="82" t="s">
        <v>1410</v>
      </c>
      <c r="C756" s="83"/>
      <c r="D756" s="84" t="s">
        <v>112</v>
      </c>
      <c r="E756" s="85" t="s">
        <v>1277</v>
      </c>
      <c r="F756" s="86">
        <v>44314</v>
      </c>
      <c r="G756" s="86" t="s">
        <v>38</v>
      </c>
      <c r="H756" s="89"/>
      <c r="I756" s="89">
        <v>9.5000000000000001E-2</v>
      </c>
      <c r="J756" s="84"/>
      <c r="K756" s="84"/>
      <c r="L756" s="87">
        <v>65970.67</v>
      </c>
      <c r="M756" s="87"/>
      <c r="N756" s="87">
        <v>65970.67</v>
      </c>
      <c r="O756" s="84">
        <v>5803.6115443835615</v>
      </c>
      <c r="P756" s="84">
        <v>6267.2136499999997</v>
      </c>
      <c r="Q756" s="84">
        <f t="shared" si="665"/>
        <v>12070.82519438356</v>
      </c>
      <c r="R756" s="84">
        <v>53899.844805616434</v>
      </c>
      <c r="S756" s="87">
        <f t="shared" si="666"/>
        <v>60167.058455616439</v>
      </c>
      <c r="T756" s="150">
        <v>10</v>
      </c>
      <c r="U756" s="69">
        <v>365</v>
      </c>
      <c r="V756" s="70"/>
      <c r="W756" s="71">
        <v>-8.5315068493150683</v>
      </c>
      <c r="X756" s="76">
        <f t="shared" si="686"/>
        <v>44287</v>
      </c>
      <c r="AF756" s="132" t="s">
        <v>3114</v>
      </c>
      <c r="AG756" s="60">
        <f>MATCH(AF756,'Cat-4'!$A:$A,0)</f>
        <v>844</v>
      </c>
      <c r="AH756" s="60">
        <f>MATCH(X756,'Cat-4'!$1:$1,0)</f>
        <v>112</v>
      </c>
      <c r="AI756" s="60">
        <f>INDEX('Cat-4'!$1:$1048576,Working!AG756,Working!AH756)</f>
        <v>145.80000000000001</v>
      </c>
      <c r="AJ756" s="60">
        <f>MATCH($AJ$3,'Cat-4'!$1:$1,0)</f>
        <v>144</v>
      </c>
      <c r="AK756" s="60">
        <f>INDEX('Cat-4'!$1:$1048576,Working!AG756,Working!AJ756)</f>
        <v>160.30000000000001</v>
      </c>
      <c r="AL756" s="146">
        <f t="shared" si="692"/>
        <v>1.0994513031550068</v>
      </c>
      <c r="AM756" s="152">
        <f t="shared" si="693"/>
        <v>1.0994513031550068</v>
      </c>
      <c r="AN756" s="146">
        <f t="shared" si="675"/>
        <v>2.7972222222222221</v>
      </c>
      <c r="AO756" s="169">
        <f>INDEX('EL&amp;SV'!$C$4:$G$50,MATCH(AF756,'EL&amp;SV'!$G$4:$G$50,0),MATCH(IF(P756&gt;5000000,"A",IF(N756&gt;2000000,"B",IF(N756&gt;500000,"C","D"))),'EL&amp;SV'!$C$4:$G$4,0))</f>
        <v>6</v>
      </c>
      <c r="AP756" s="171">
        <f>INDEX('EL&amp;SV'!$G$4:$K$50,MATCH(AF756,'EL&amp;SV'!$G$4:$G$50,0),MATCH(IF(N756&gt;5000000,"A",IF(N756&gt;2000000,"B",IF(N756&gt;500000,"C","D"))),'EL&amp;SV'!$G$4:$K$4,0))</f>
        <v>0.95</v>
      </c>
      <c r="AQ756" s="153">
        <f t="shared" si="687"/>
        <v>72531.539101508912</v>
      </c>
      <c r="AR756" s="153">
        <f t="shared" si="688"/>
        <v>32123.748556230785</v>
      </c>
      <c r="AS756" s="153">
        <f t="shared" si="689"/>
        <v>40407.790545278127</v>
      </c>
      <c r="AT756" s="60">
        <v>0.75</v>
      </c>
      <c r="AU756" s="153">
        <f t="shared" si="690"/>
        <v>30305.842908958595</v>
      </c>
      <c r="AV756" s="153">
        <f t="shared" si="691"/>
        <v>30305.842908958595</v>
      </c>
    </row>
    <row r="757" spans="1:48" x14ac:dyDescent="0.2">
      <c r="A757" s="82">
        <v>753</v>
      </c>
      <c r="B757" s="82" t="s">
        <v>1410</v>
      </c>
      <c r="C757" s="83"/>
      <c r="D757" s="84" t="s">
        <v>112</v>
      </c>
      <c r="E757" s="85" t="s">
        <v>1217</v>
      </c>
      <c r="F757" s="86">
        <v>44307</v>
      </c>
      <c r="G757" s="86" t="s">
        <v>38</v>
      </c>
      <c r="H757" s="89"/>
      <c r="I757" s="89">
        <v>0.11874999999999999</v>
      </c>
      <c r="J757" s="84"/>
      <c r="K757" s="84"/>
      <c r="L757" s="87">
        <v>65500.06</v>
      </c>
      <c r="M757" s="87"/>
      <c r="N757" s="87">
        <v>65500.06</v>
      </c>
      <c r="O757" s="84">
        <v>7351.9331044520541</v>
      </c>
      <c r="P757" s="84">
        <v>7778.1321249999992</v>
      </c>
      <c r="Q757" s="84">
        <f t="shared" si="665"/>
        <v>15130.065229452053</v>
      </c>
      <c r="R757" s="84">
        <v>50369.994770547943</v>
      </c>
      <c r="S757" s="87">
        <f t="shared" si="666"/>
        <v>58148.126895547946</v>
      </c>
      <c r="T757" s="150">
        <v>8</v>
      </c>
      <c r="U757" s="69">
        <v>365</v>
      </c>
      <c r="V757" s="70"/>
      <c r="W757" s="71">
        <v>-8.4301369863013704</v>
      </c>
      <c r="X757" s="76">
        <f t="shared" si="686"/>
        <v>44287</v>
      </c>
      <c r="AF757" s="132" t="s">
        <v>3114</v>
      </c>
      <c r="AG757" s="60">
        <f>MATCH(AF757,'Cat-4'!$A:$A,0)</f>
        <v>844</v>
      </c>
      <c r="AH757" s="60">
        <f>MATCH(X757,'Cat-4'!$1:$1,0)</f>
        <v>112</v>
      </c>
      <c r="AI757" s="60">
        <f>INDEX('Cat-4'!$1:$1048576,Working!AG757,Working!AH757)</f>
        <v>145.80000000000001</v>
      </c>
      <c r="AJ757" s="60">
        <f>MATCH($AJ$3,'Cat-4'!$1:$1,0)</f>
        <v>144</v>
      </c>
      <c r="AK757" s="60">
        <f>INDEX('Cat-4'!$1:$1048576,Working!AG757,Working!AJ757)</f>
        <v>160.30000000000001</v>
      </c>
      <c r="AL757" s="146">
        <f t="shared" si="692"/>
        <v>1.0994513031550068</v>
      </c>
      <c r="AM757" s="152">
        <f t="shared" si="693"/>
        <v>1.0994513031550068</v>
      </c>
      <c r="AN757" s="146">
        <f t="shared" si="675"/>
        <v>2.8166666666666669</v>
      </c>
      <c r="AO757" s="169">
        <f>INDEX('EL&amp;SV'!$C$4:$G$50,MATCH(AF757,'EL&amp;SV'!$G$4:$G$50,0),MATCH(IF(P757&gt;5000000,"A",IF(N757&gt;2000000,"B",IF(N757&gt;500000,"C","D"))),'EL&amp;SV'!$C$4:$G$4,0))</f>
        <v>6</v>
      </c>
      <c r="AP757" s="171">
        <f>INDEX('EL&amp;SV'!$G$4:$K$50,MATCH(AF757,'EL&amp;SV'!$G$4:$G$50,0),MATCH(IF(N757&gt;5000000,"A",IF(N757&gt;2000000,"B",IF(N757&gt;500000,"C","D"))),'EL&amp;SV'!$G$4:$K$4,0))</f>
        <v>0.95</v>
      </c>
      <c r="AQ757" s="153">
        <f t="shared" si="687"/>
        <v>72014.126323731136</v>
      </c>
      <c r="AR757" s="153">
        <f t="shared" si="688"/>
        <v>32116.299947986208</v>
      </c>
      <c r="AS757" s="153">
        <f t="shared" si="689"/>
        <v>39897.826375744931</v>
      </c>
      <c r="AT757" s="60">
        <v>0.75</v>
      </c>
      <c r="AU757" s="153">
        <f t="shared" si="690"/>
        <v>29923.369781808698</v>
      </c>
      <c r="AV757" s="153">
        <f t="shared" si="691"/>
        <v>29923.369781808698</v>
      </c>
    </row>
    <row r="758" spans="1:48" x14ac:dyDescent="0.2">
      <c r="A758" s="82">
        <v>754</v>
      </c>
      <c r="B758" s="82" t="s">
        <v>1410</v>
      </c>
      <c r="C758" s="83"/>
      <c r="D758" s="84" t="s">
        <v>112</v>
      </c>
      <c r="E758" s="85" t="s">
        <v>1249</v>
      </c>
      <c r="F758" s="86">
        <v>44307</v>
      </c>
      <c r="G758" s="86" t="s">
        <v>38</v>
      </c>
      <c r="H758" s="89"/>
      <c r="I758" s="89">
        <v>0.11874999999999999</v>
      </c>
      <c r="J758" s="84"/>
      <c r="K758" s="84"/>
      <c r="L758" s="87">
        <v>65500.05</v>
      </c>
      <c r="M758" s="87"/>
      <c r="N758" s="87">
        <v>65500.05</v>
      </c>
      <c r="O758" s="84">
        <v>7351.9319820205483</v>
      </c>
      <c r="P758" s="84">
        <v>7778.1309375000001</v>
      </c>
      <c r="Q758" s="84">
        <f t="shared" si="665"/>
        <v>15130.062919520547</v>
      </c>
      <c r="R758" s="84">
        <v>50369.987080479455</v>
      </c>
      <c r="S758" s="87">
        <f t="shared" si="666"/>
        <v>58148.118017979454</v>
      </c>
      <c r="T758" s="150">
        <v>8</v>
      </c>
      <c r="U758" s="69">
        <v>365</v>
      </c>
      <c r="V758" s="70"/>
      <c r="W758" s="71">
        <v>-8.2821917808219183</v>
      </c>
      <c r="X758" s="76">
        <f t="shared" si="686"/>
        <v>44287</v>
      </c>
      <c r="AF758" s="132" t="s">
        <v>3114</v>
      </c>
      <c r="AG758" s="60">
        <f>MATCH(AF758,'Cat-4'!$A:$A,0)</f>
        <v>844</v>
      </c>
      <c r="AH758" s="60">
        <f>MATCH(X758,'Cat-4'!$1:$1,0)</f>
        <v>112</v>
      </c>
      <c r="AI758" s="60">
        <f>INDEX('Cat-4'!$1:$1048576,Working!AG758,Working!AH758)</f>
        <v>145.80000000000001</v>
      </c>
      <c r="AJ758" s="60">
        <f>MATCH($AJ$3,'Cat-4'!$1:$1,0)</f>
        <v>144</v>
      </c>
      <c r="AK758" s="60">
        <f>INDEX('Cat-4'!$1:$1048576,Working!AG758,Working!AJ758)</f>
        <v>160.30000000000001</v>
      </c>
      <c r="AL758" s="146">
        <f t="shared" si="692"/>
        <v>1.0994513031550068</v>
      </c>
      <c r="AM758" s="152">
        <f t="shared" si="693"/>
        <v>1.0994513031550068</v>
      </c>
      <c r="AN758" s="146">
        <f t="shared" si="675"/>
        <v>2.8166666666666669</v>
      </c>
      <c r="AO758" s="169">
        <f>INDEX('EL&amp;SV'!$C$4:$G$50,MATCH(AF758,'EL&amp;SV'!$G$4:$G$50,0),MATCH(IF(P758&gt;5000000,"A",IF(N758&gt;2000000,"B",IF(N758&gt;500000,"C","D"))),'EL&amp;SV'!$C$4:$G$4,0))</f>
        <v>6</v>
      </c>
      <c r="AP758" s="171">
        <f>INDEX('EL&amp;SV'!$G$4:$K$50,MATCH(AF758,'EL&amp;SV'!$G$4:$G$50,0),MATCH(IF(N758&gt;5000000,"A",IF(N758&gt;2000000,"B",IF(N758&gt;500000,"C","D"))),'EL&amp;SV'!$G$4:$K$4,0))</f>
        <v>0.95</v>
      </c>
      <c r="AQ758" s="153">
        <f t="shared" si="687"/>
        <v>72014.115329218112</v>
      </c>
      <c r="AR758" s="153">
        <f t="shared" si="688"/>
        <v>32116.295044738803</v>
      </c>
      <c r="AS758" s="153">
        <f t="shared" si="689"/>
        <v>39897.820284479312</v>
      </c>
      <c r="AT758" s="60">
        <v>0.75</v>
      </c>
      <c r="AU758" s="153">
        <f t="shared" si="690"/>
        <v>29923.365213359484</v>
      </c>
      <c r="AV758" s="153">
        <f t="shared" si="691"/>
        <v>29923.365213359484</v>
      </c>
    </row>
    <row r="759" spans="1:48" x14ac:dyDescent="0.2">
      <c r="A759" s="82">
        <v>755</v>
      </c>
      <c r="B759" s="82" t="s">
        <v>1410</v>
      </c>
      <c r="C759" s="83"/>
      <c r="D759" s="84" t="s">
        <v>112</v>
      </c>
      <c r="E759" s="85" t="s">
        <v>1251</v>
      </c>
      <c r="F759" s="86">
        <v>44306</v>
      </c>
      <c r="G759" s="86" t="s">
        <v>38</v>
      </c>
      <c r="H759" s="89"/>
      <c r="I759" s="89">
        <v>0.11874999999999999</v>
      </c>
      <c r="J759" s="84"/>
      <c r="K759" s="84"/>
      <c r="L759" s="87">
        <v>65500.05</v>
      </c>
      <c r="M759" s="87"/>
      <c r="N759" s="87">
        <v>65500.05</v>
      </c>
      <c r="O759" s="84">
        <v>7373.2419297945207</v>
      </c>
      <c r="P759" s="84">
        <v>7778.1309375000001</v>
      </c>
      <c r="Q759" s="84">
        <f t="shared" si="665"/>
        <v>15151.372867294522</v>
      </c>
      <c r="R759" s="84">
        <v>50348.677132705481</v>
      </c>
      <c r="S759" s="87">
        <f t="shared" si="666"/>
        <v>58126.808070205479</v>
      </c>
      <c r="T759" s="150">
        <v>8</v>
      </c>
      <c r="U759" s="69">
        <v>365</v>
      </c>
      <c r="V759" s="70"/>
      <c r="W759" s="71">
        <v>-8.2027397260273975</v>
      </c>
      <c r="X759" s="76">
        <f t="shared" si="686"/>
        <v>44287</v>
      </c>
      <c r="AF759" s="132" t="s">
        <v>3114</v>
      </c>
      <c r="AG759" s="60">
        <f>MATCH(AF759,'Cat-4'!$A:$A,0)</f>
        <v>844</v>
      </c>
      <c r="AH759" s="60">
        <f>MATCH(X759,'Cat-4'!$1:$1,0)</f>
        <v>112</v>
      </c>
      <c r="AI759" s="60">
        <f>INDEX('Cat-4'!$1:$1048576,Working!AG759,Working!AH759)</f>
        <v>145.80000000000001</v>
      </c>
      <c r="AJ759" s="60">
        <f>MATCH($AJ$3,'Cat-4'!$1:$1,0)</f>
        <v>144</v>
      </c>
      <c r="AK759" s="60">
        <f>INDEX('Cat-4'!$1:$1048576,Working!AG759,Working!AJ759)</f>
        <v>160.30000000000001</v>
      </c>
      <c r="AL759" s="146">
        <f t="shared" si="692"/>
        <v>1.0994513031550068</v>
      </c>
      <c r="AM759" s="152">
        <f t="shared" si="693"/>
        <v>1.0994513031550068</v>
      </c>
      <c r="AN759" s="146">
        <f t="shared" si="675"/>
        <v>2.8194444444444446</v>
      </c>
      <c r="AO759" s="169">
        <f>INDEX('EL&amp;SV'!$C$4:$G$50,MATCH(AF759,'EL&amp;SV'!$G$4:$G$50,0),MATCH(IF(P759&gt;5000000,"A",IF(N759&gt;2000000,"B",IF(N759&gt;500000,"C","D"))),'EL&amp;SV'!$C$4:$G$4,0))</f>
        <v>6</v>
      </c>
      <c r="AP759" s="171">
        <f>INDEX('EL&amp;SV'!$G$4:$K$50,MATCH(AF759,'EL&amp;SV'!$G$4:$G$50,0),MATCH(IF(N759&gt;5000000,"A",IF(N759&gt;2000000,"B",IF(N759&gt;500000,"C","D"))),'EL&amp;SV'!$G$4:$K$4,0))</f>
        <v>0.95</v>
      </c>
      <c r="AQ759" s="153">
        <f t="shared" si="687"/>
        <v>72014.115329218112</v>
      </c>
      <c r="AR759" s="153">
        <f t="shared" si="688"/>
        <v>32147.967919536375</v>
      </c>
      <c r="AS759" s="153">
        <f t="shared" si="689"/>
        <v>39866.14740968174</v>
      </c>
      <c r="AT759" s="60">
        <v>0.75</v>
      </c>
      <c r="AU759" s="153">
        <f t="shared" si="690"/>
        <v>29899.610557261305</v>
      </c>
      <c r="AV759" s="153">
        <f t="shared" si="691"/>
        <v>29899.610557261305</v>
      </c>
    </row>
    <row r="760" spans="1:48" x14ac:dyDescent="0.2">
      <c r="A760" s="82">
        <v>756</v>
      </c>
      <c r="B760" s="82" t="s">
        <v>1410</v>
      </c>
      <c r="C760" s="83"/>
      <c r="D760" s="84" t="s">
        <v>112</v>
      </c>
      <c r="E760" s="85" t="s">
        <v>939</v>
      </c>
      <c r="F760" s="86">
        <v>41402</v>
      </c>
      <c r="G760" s="86" t="s">
        <v>1349</v>
      </c>
      <c r="H760" s="89"/>
      <c r="I760" s="89">
        <v>6.4342335340975332E-2</v>
      </c>
      <c r="J760" s="84"/>
      <c r="K760" s="84"/>
      <c r="L760" s="87">
        <v>65425</v>
      </c>
      <c r="M760" s="87"/>
      <c r="N760" s="87">
        <v>65425</v>
      </c>
      <c r="O760" s="84">
        <v>36469.439961302109</v>
      </c>
      <c r="P760" s="84">
        <v>4209.5972896833109</v>
      </c>
      <c r="Q760" s="84">
        <f t="shared" si="665"/>
        <v>40679.037250985421</v>
      </c>
      <c r="R760" s="84">
        <v>24745.962749014579</v>
      </c>
      <c r="S760" s="87">
        <f t="shared" si="666"/>
        <v>28955.560038697891</v>
      </c>
      <c r="T760" s="150">
        <v>15</v>
      </c>
      <c r="U760" s="69">
        <v>365</v>
      </c>
      <c r="V760" s="70"/>
      <c r="W760" s="71">
        <v>-7.9095890410958898</v>
      </c>
      <c r="X760" s="76">
        <f t="shared" si="686"/>
        <v>41395</v>
      </c>
      <c r="AF760" s="132" t="s">
        <v>3114</v>
      </c>
      <c r="AG760" s="60">
        <f>MATCH(AF760,'Cat-4'!$A:$A,0)</f>
        <v>844</v>
      </c>
      <c r="AH760" s="60">
        <f>MATCH(X760,'Cat-4'!$1:$1,0)</f>
        <v>17</v>
      </c>
      <c r="AI760" s="60">
        <f>INDEX('Cat-4'!$1:$1048576,Working!AG760,Working!AH760)</f>
        <v>108.9</v>
      </c>
      <c r="AJ760" s="60">
        <f>MATCH($AJ$3,'Cat-4'!$1:$1,0)</f>
        <v>144</v>
      </c>
      <c r="AK760" s="60">
        <f>INDEX('Cat-4'!$1:$1048576,Working!AG760,Working!AJ760)</f>
        <v>160.30000000000001</v>
      </c>
      <c r="AL760" s="146">
        <f t="shared" si="692"/>
        <v>1.4719926538108357</v>
      </c>
      <c r="AM760" s="152">
        <f t="shared" si="693"/>
        <v>1.4719926538108357</v>
      </c>
      <c r="AN760" s="146">
        <f t="shared" si="675"/>
        <v>10.769444444444444</v>
      </c>
      <c r="AO760" s="169">
        <f>INDEX('EL&amp;SV'!$C$4:$G$50,MATCH(AF760,'EL&amp;SV'!$G$4:$G$50,0),MATCH(IF(P760&gt;5000000,"A",IF(N760&gt;2000000,"B",IF(N760&gt;500000,"C","D"))),'EL&amp;SV'!$C$4:$G$4,0))</f>
        <v>6</v>
      </c>
      <c r="AP760" s="171">
        <f>INDEX('EL&amp;SV'!$G$4:$K$50,MATCH(AF760,'EL&amp;SV'!$G$4:$G$50,0),MATCH(IF(N760&gt;5000000,"A",IF(N760&gt;2000000,"B",IF(N760&gt;500000,"C","D"))),'EL&amp;SV'!$G$4:$K$4,0))</f>
        <v>0.95</v>
      </c>
      <c r="AQ760" s="153">
        <f t="shared" si="687"/>
        <v>96305.119375573922</v>
      </c>
      <c r="AR760" s="153">
        <f t="shared" si="688"/>
        <v>91489.863406795223</v>
      </c>
      <c r="AS760" s="153">
        <f t="shared" si="689"/>
        <v>4815.2559687786998</v>
      </c>
      <c r="AT760" s="60">
        <v>0.75</v>
      </c>
      <c r="AU760" s="153">
        <f t="shared" si="690"/>
        <v>3611.4419765840248</v>
      </c>
      <c r="AV760" s="153">
        <f t="shared" si="691"/>
        <v>4815.2559687787007</v>
      </c>
    </row>
    <row r="761" spans="1:48" x14ac:dyDescent="0.2">
      <c r="A761" s="82">
        <v>757</v>
      </c>
      <c r="B761" s="82" t="s">
        <v>1410</v>
      </c>
      <c r="C761" s="83"/>
      <c r="D761" s="84" t="s">
        <v>112</v>
      </c>
      <c r="E761" s="85" t="s">
        <v>799</v>
      </c>
      <c r="F761" s="86">
        <v>41000</v>
      </c>
      <c r="G761" s="86" t="s">
        <v>1350</v>
      </c>
      <c r="H761" s="89"/>
      <c r="I761" s="89">
        <v>6.5058482613277138E-2</v>
      </c>
      <c r="J761" s="84"/>
      <c r="K761" s="84"/>
      <c r="L761" s="87">
        <v>65399.99</v>
      </c>
      <c r="M761" s="87"/>
      <c r="N761" s="87">
        <v>65399.99</v>
      </c>
      <c r="O761" s="84">
        <v>40855.869938382508</v>
      </c>
      <c r="P761" s="84">
        <v>4254.8241123234984</v>
      </c>
      <c r="Q761" s="84">
        <f t="shared" si="665"/>
        <v>45110.694050706006</v>
      </c>
      <c r="R761" s="84">
        <v>20289.295949293992</v>
      </c>
      <c r="S761" s="87">
        <f t="shared" si="666"/>
        <v>24544.12006161749</v>
      </c>
      <c r="T761" s="150">
        <v>15</v>
      </c>
      <c r="U761" s="69">
        <v>365</v>
      </c>
      <c r="V761" s="70"/>
      <c r="W761" s="71">
        <v>-8.0356164383561648</v>
      </c>
      <c r="X761" s="76">
        <f t="shared" si="686"/>
        <v>41000</v>
      </c>
      <c r="AF761" s="132" t="s">
        <v>3114</v>
      </c>
      <c r="AG761" s="60">
        <f>MATCH(AF761,'Cat-4'!$A:$A,0)</f>
        <v>844</v>
      </c>
      <c r="AH761" s="60">
        <f>MATCH(X761,'Cat-4'!$1:$1,0)</f>
        <v>4</v>
      </c>
      <c r="AI761" s="60">
        <f>INDEX('Cat-4'!$1:$1048576,Working!AG761,Working!AH761)</f>
        <v>103.9</v>
      </c>
      <c r="AJ761" s="60">
        <f>MATCH($AJ$3,'Cat-4'!$1:$1,0)</f>
        <v>144</v>
      </c>
      <c r="AK761" s="60">
        <f>INDEX('Cat-4'!$1:$1048576,Working!AG761,Working!AJ761)</f>
        <v>160.30000000000001</v>
      </c>
      <c r="AL761" s="146">
        <f t="shared" si="692"/>
        <v>1.5428296438883542</v>
      </c>
      <c r="AM761" s="152">
        <f t="shared" si="693"/>
        <v>1.5428296438883542</v>
      </c>
      <c r="AN761" s="146">
        <f t="shared" si="675"/>
        <v>11.872222222222222</v>
      </c>
      <c r="AO761" s="169">
        <f>INDEX('EL&amp;SV'!$C$4:$G$50,MATCH(AF761,'EL&amp;SV'!$G$4:$G$50,0),MATCH(IF(P761&gt;5000000,"A",IF(N761&gt;2000000,"B",IF(N761&gt;500000,"C","D"))),'EL&amp;SV'!$C$4:$G$4,0))</f>
        <v>6</v>
      </c>
      <c r="AP761" s="171">
        <f>INDEX('EL&amp;SV'!$G$4:$K$50,MATCH(AF761,'EL&amp;SV'!$G$4:$G$50,0),MATCH(IF(N761&gt;5000000,"A",IF(N761&gt;2000000,"B",IF(N761&gt;500000,"C","D"))),'EL&amp;SV'!$G$4:$K$4,0))</f>
        <v>0.95</v>
      </c>
      <c r="AQ761" s="153">
        <f t="shared" si="687"/>
        <v>100901.04328200192</v>
      </c>
      <c r="AR761" s="153">
        <f t="shared" si="688"/>
        <v>95855.991117901824</v>
      </c>
      <c r="AS761" s="153">
        <f t="shared" si="689"/>
        <v>5045.052164100096</v>
      </c>
      <c r="AT761" s="60">
        <v>0.75</v>
      </c>
      <c r="AU761" s="153">
        <f t="shared" si="690"/>
        <v>3783.789123075072</v>
      </c>
      <c r="AV761" s="153">
        <f t="shared" si="691"/>
        <v>5045.0521641001005</v>
      </c>
    </row>
    <row r="762" spans="1:48" x14ac:dyDescent="0.2">
      <c r="A762" s="82">
        <v>758</v>
      </c>
      <c r="B762" s="82" t="s">
        <v>1410</v>
      </c>
      <c r="C762" s="83"/>
      <c r="D762" s="84" t="s">
        <v>112</v>
      </c>
      <c r="E762" s="85" t="s">
        <v>1029</v>
      </c>
      <c r="F762" s="86">
        <v>42460</v>
      </c>
      <c r="G762" s="86" t="s">
        <v>25</v>
      </c>
      <c r="H762" s="89"/>
      <c r="I762" s="89">
        <v>6.3333333333333325E-2</v>
      </c>
      <c r="J762" s="84"/>
      <c r="K762" s="84"/>
      <c r="L762" s="87">
        <v>65332.5</v>
      </c>
      <c r="M762" s="87"/>
      <c r="N762" s="87">
        <v>65332.5</v>
      </c>
      <c r="O762" s="84">
        <v>24837.686232876706</v>
      </c>
      <c r="P762" s="84">
        <v>4137.7249999999995</v>
      </c>
      <c r="Q762" s="84">
        <f t="shared" si="665"/>
        <v>28975.411232876704</v>
      </c>
      <c r="R762" s="84">
        <v>36357.088767123292</v>
      </c>
      <c r="S762" s="87">
        <f t="shared" si="666"/>
        <v>40494.813767123298</v>
      </c>
      <c r="T762" s="150">
        <v>15</v>
      </c>
      <c r="U762" s="69">
        <v>365</v>
      </c>
      <c r="V762" s="70"/>
      <c r="W762" s="71">
        <v>-5.0109589041095894</v>
      </c>
      <c r="X762" s="76">
        <f t="shared" si="686"/>
        <v>42430</v>
      </c>
      <c r="AF762" s="132" t="s">
        <v>3114</v>
      </c>
      <c r="AG762" s="60">
        <f>MATCH(AF762,'Cat-4'!$A:$A,0)</f>
        <v>844</v>
      </c>
      <c r="AH762" s="60">
        <f>MATCH(X762,'Cat-4'!$1:$1,0)</f>
        <v>51</v>
      </c>
      <c r="AI762" s="60">
        <f>INDEX('Cat-4'!$1:$1048576,Working!AG762,Working!AH762)</f>
        <v>114.6</v>
      </c>
      <c r="AJ762" s="60">
        <f>MATCH($AJ$3,'Cat-4'!$1:$1,0)</f>
        <v>144</v>
      </c>
      <c r="AK762" s="60">
        <f>INDEX('Cat-4'!$1:$1048576,Working!AG762,Working!AJ762)</f>
        <v>160.30000000000001</v>
      </c>
      <c r="AL762" s="146">
        <f t="shared" si="692"/>
        <v>1.3987783595113439</v>
      </c>
      <c r="AM762" s="152">
        <f t="shared" si="693"/>
        <v>1.3987783595113439</v>
      </c>
      <c r="AN762" s="146">
        <f t="shared" si="675"/>
        <v>7.875</v>
      </c>
      <c r="AO762" s="169">
        <f>INDEX('EL&amp;SV'!$C$4:$G$50,MATCH(AF762,'EL&amp;SV'!$G$4:$G$50,0),MATCH(IF(P762&gt;5000000,"A",IF(N762&gt;2000000,"B",IF(N762&gt;500000,"C","D"))),'EL&amp;SV'!$C$4:$G$4,0))</f>
        <v>6</v>
      </c>
      <c r="AP762" s="171">
        <f>INDEX('EL&amp;SV'!$G$4:$K$50,MATCH(AF762,'EL&amp;SV'!$G$4:$G$50,0),MATCH(IF(N762&gt;5000000,"A",IF(N762&gt;2000000,"B",IF(N762&gt;500000,"C","D"))),'EL&amp;SV'!$G$4:$K$4,0))</f>
        <v>0.95</v>
      </c>
      <c r="AQ762" s="153">
        <f t="shared" si="687"/>
        <v>91385.68717277488</v>
      </c>
      <c r="AR762" s="153">
        <f t="shared" si="688"/>
        <v>86816.402814136134</v>
      </c>
      <c r="AS762" s="153">
        <f t="shared" si="689"/>
        <v>4569.2843586387462</v>
      </c>
      <c r="AT762" s="60">
        <v>0.75</v>
      </c>
      <c r="AU762" s="153">
        <f t="shared" si="690"/>
        <v>3426.9632689790596</v>
      </c>
      <c r="AV762" s="153">
        <f t="shared" si="691"/>
        <v>4569.284358638748</v>
      </c>
    </row>
    <row r="763" spans="1:48" x14ac:dyDescent="0.2">
      <c r="A763" s="82">
        <v>759</v>
      </c>
      <c r="B763" s="82" t="s">
        <v>1410</v>
      </c>
      <c r="C763" s="83"/>
      <c r="D763" s="84" t="s">
        <v>112</v>
      </c>
      <c r="E763" s="85" t="s">
        <v>1069</v>
      </c>
      <c r="F763" s="86">
        <v>42825</v>
      </c>
      <c r="G763" s="86" t="s">
        <v>27</v>
      </c>
      <c r="H763" s="89"/>
      <c r="I763" s="89">
        <v>9.5000000000000001E-2</v>
      </c>
      <c r="J763" s="84"/>
      <c r="K763" s="84"/>
      <c r="L763" s="87">
        <v>65234</v>
      </c>
      <c r="M763" s="87"/>
      <c r="N763" s="87">
        <v>65234</v>
      </c>
      <c r="O763" s="84">
        <v>31003.128712328766</v>
      </c>
      <c r="P763" s="84">
        <v>6197.2300000000005</v>
      </c>
      <c r="Q763" s="84">
        <f t="shared" si="665"/>
        <v>37200.358712328765</v>
      </c>
      <c r="R763" s="84">
        <v>28033.641287671235</v>
      </c>
      <c r="S763" s="87">
        <f t="shared" si="666"/>
        <v>34230.871287671238</v>
      </c>
      <c r="T763" s="150">
        <v>10</v>
      </c>
      <c r="U763" s="69">
        <v>365</v>
      </c>
      <c r="V763" s="70"/>
      <c r="W763" s="71">
        <v>-5.0109589041095894</v>
      </c>
      <c r="X763" s="76">
        <f t="shared" si="686"/>
        <v>42795</v>
      </c>
      <c r="AF763" s="132" t="s">
        <v>3114</v>
      </c>
      <c r="AG763" s="60">
        <f>MATCH(AF763,'Cat-4'!$A:$A,0)</f>
        <v>844</v>
      </c>
      <c r="AH763" s="60">
        <f>MATCH(X763,'Cat-4'!$1:$1,0)</f>
        <v>63</v>
      </c>
      <c r="AI763" s="60">
        <f>INDEX('Cat-4'!$1:$1048576,Working!AG763,Working!AH763)</f>
        <v>116.5</v>
      </c>
      <c r="AJ763" s="60">
        <f>MATCH($AJ$3,'Cat-4'!$1:$1,0)</f>
        <v>144</v>
      </c>
      <c r="AK763" s="60">
        <f>INDEX('Cat-4'!$1:$1048576,Working!AG763,Working!AJ763)</f>
        <v>160.30000000000001</v>
      </c>
      <c r="AL763" s="146">
        <f t="shared" si="692"/>
        <v>1.3759656652360517</v>
      </c>
      <c r="AM763" s="152">
        <f t="shared" si="693"/>
        <v>1.3759656652360517</v>
      </c>
      <c r="AN763" s="146">
        <f t="shared" si="675"/>
        <v>6.875</v>
      </c>
      <c r="AO763" s="169">
        <f>INDEX('EL&amp;SV'!$C$4:$G$50,MATCH(AF763,'EL&amp;SV'!$G$4:$G$50,0),MATCH(IF(P763&gt;5000000,"A",IF(N763&gt;2000000,"B",IF(N763&gt;500000,"C","D"))),'EL&amp;SV'!$C$4:$G$4,0))</f>
        <v>6</v>
      </c>
      <c r="AP763" s="171">
        <f>INDEX('EL&amp;SV'!$G$4:$K$50,MATCH(AF763,'EL&amp;SV'!$G$4:$G$50,0),MATCH(IF(N763&gt;5000000,"A",IF(N763&gt;2000000,"B",IF(N763&gt;500000,"C","D"))),'EL&amp;SV'!$G$4:$K$4,0))</f>
        <v>0.95</v>
      </c>
      <c r="AQ763" s="153">
        <f t="shared" si="687"/>
        <v>89759.744206008589</v>
      </c>
      <c r="AR763" s="153">
        <f t="shared" si="688"/>
        <v>85271.756995708158</v>
      </c>
      <c r="AS763" s="153">
        <f t="shared" si="689"/>
        <v>4487.9872103004309</v>
      </c>
      <c r="AT763" s="60">
        <v>0.75</v>
      </c>
      <c r="AU763" s="153">
        <f t="shared" si="690"/>
        <v>3365.9904077253232</v>
      </c>
      <c r="AV763" s="153">
        <f t="shared" si="691"/>
        <v>4487.9872103004336</v>
      </c>
    </row>
    <row r="764" spans="1:48" x14ac:dyDescent="0.2">
      <c r="A764" s="82">
        <v>760</v>
      </c>
      <c r="B764" s="82" t="s">
        <v>1410</v>
      </c>
      <c r="C764" s="83"/>
      <c r="D764" s="84" t="s">
        <v>112</v>
      </c>
      <c r="E764" s="85" t="s">
        <v>1217</v>
      </c>
      <c r="F764" s="86">
        <v>44586</v>
      </c>
      <c r="G764" s="86" t="s">
        <v>38</v>
      </c>
      <c r="H764" s="89"/>
      <c r="I764" s="89">
        <v>9.5000000000000001E-2</v>
      </c>
      <c r="J764" s="84"/>
      <c r="K764" s="84"/>
      <c r="L764" s="87">
        <v>65154.12</v>
      </c>
      <c r="M764" s="87"/>
      <c r="N764" s="87">
        <v>65154.12</v>
      </c>
      <c r="O764" s="84">
        <v>1119.2228284931507</v>
      </c>
      <c r="P764" s="84">
        <v>6189.6414000000004</v>
      </c>
      <c r="Q764" s="84">
        <f t="shared" si="665"/>
        <v>7308.8642284931511</v>
      </c>
      <c r="R764" s="84">
        <v>57845.255771506854</v>
      </c>
      <c r="S764" s="87">
        <f t="shared" si="666"/>
        <v>64034.897171506855</v>
      </c>
      <c r="T764" s="150">
        <v>10</v>
      </c>
      <c r="U764" s="69">
        <v>365</v>
      </c>
      <c r="V764" s="70"/>
      <c r="W764" s="71">
        <v>-5.0109589041095894</v>
      </c>
      <c r="X764" s="76">
        <f t="shared" si="686"/>
        <v>44562</v>
      </c>
      <c r="AF764" s="132" t="s">
        <v>3114</v>
      </c>
      <c r="AG764" s="60">
        <f>MATCH(AF764,'Cat-4'!$A:$A,0)</f>
        <v>844</v>
      </c>
      <c r="AH764" s="60">
        <f>MATCH(X764,'Cat-4'!$1:$1,0)</f>
        <v>121</v>
      </c>
      <c r="AI764" s="60">
        <f>INDEX('Cat-4'!$1:$1048576,Working!AG764,Working!AH764)</f>
        <v>153.30000000000001</v>
      </c>
      <c r="AJ764" s="60">
        <f>MATCH($AJ$3,'Cat-4'!$1:$1,0)</f>
        <v>144</v>
      </c>
      <c r="AK764" s="60">
        <f>INDEX('Cat-4'!$1:$1048576,Working!AG764,Working!AJ764)</f>
        <v>160.30000000000001</v>
      </c>
      <c r="AL764" s="146">
        <f t="shared" si="692"/>
        <v>1.0456621004566209</v>
      </c>
      <c r="AM764" s="152">
        <f t="shared" si="693"/>
        <v>1.0456621004566209</v>
      </c>
      <c r="AN764" s="146">
        <f t="shared" si="675"/>
        <v>2.0555555555555554</v>
      </c>
      <c r="AO764" s="169">
        <f>INDEX('EL&amp;SV'!$C$4:$G$50,MATCH(AF764,'EL&amp;SV'!$G$4:$G$50,0),MATCH(IF(P764&gt;5000000,"A",IF(N764&gt;2000000,"B",IF(N764&gt;500000,"C","D"))),'EL&amp;SV'!$C$4:$G$4,0))</f>
        <v>6</v>
      </c>
      <c r="AP764" s="171">
        <f>INDEX('EL&amp;SV'!$G$4:$K$50,MATCH(AF764,'EL&amp;SV'!$G$4:$G$50,0),MATCH(IF(N764&gt;5000000,"A",IF(N764&gt;2000000,"B",IF(N764&gt;500000,"C","D"))),'EL&amp;SV'!$G$4:$K$4,0))</f>
        <v>0.95</v>
      </c>
      <c r="AQ764" s="153">
        <f t="shared" si="687"/>
        <v>68129.193972602734</v>
      </c>
      <c r="AR764" s="153">
        <f t="shared" si="688"/>
        <v>22173.529334601721</v>
      </c>
      <c r="AS764" s="153">
        <f t="shared" si="689"/>
        <v>45955.664638001013</v>
      </c>
      <c r="AT764" s="60">
        <v>0.75</v>
      </c>
      <c r="AU764" s="153">
        <f t="shared" si="690"/>
        <v>34466.748478500762</v>
      </c>
      <c r="AV764" s="153">
        <f t="shared" si="691"/>
        <v>34466.748478500762</v>
      </c>
    </row>
    <row r="765" spans="1:48" x14ac:dyDescent="0.2">
      <c r="A765" s="82">
        <v>761</v>
      </c>
      <c r="B765" s="82" t="s">
        <v>1410</v>
      </c>
      <c r="C765" s="83"/>
      <c r="D765" s="84" t="s">
        <v>112</v>
      </c>
      <c r="E765" s="85"/>
      <c r="F765" s="86">
        <v>42034</v>
      </c>
      <c r="G765" s="86" t="s">
        <v>23</v>
      </c>
      <c r="H765" s="89"/>
      <c r="I765" s="89">
        <v>0.31666666666666665</v>
      </c>
      <c r="J765" s="84"/>
      <c r="K765" s="84"/>
      <c r="L765" s="87">
        <v>65058.32</v>
      </c>
      <c r="M765" s="87"/>
      <c r="N765" s="87">
        <v>65058.32</v>
      </c>
      <c r="O765" s="84">
        <v>61805.404000000002</v>
      </c>
      <c r="P765" s="84">
        <v>0</v>
      </c>
      <c r="Q765" s="84">
        <f t="shared" si="665"/>
        <v>61805.404000000002</v>
      </c>
      <c r="R765" s="84">
        <v>3252.9159999999974</v>
      </c>
      <c r="S765" s="87">
        <f t="shared" si="666"/>
        <v>3252.9159999999974</v>
      </c>
      <c r="T765" s="150">
        <v>3</v>
      </c>
      <c r="U765" s="69">
        <v>365</v>
      </c>
      <c r="V765" s="70"/>
      <c r="W765" s="71">
        <v>-7.0082191780821912</v>
      </c>
      <c r="X765" s="76">
        <f t="shared" si="686"/>
        <v>42005</v>
      </c>
      <c r="AF765" s="132" t="s">
        <v>3114</v>
      </c>
      <c r="AG765" s="60">
        <f>MATCH(AF765,'Cat-4'!$A:$A,0)</f>
        <v>844</v>
      </c>
      <c r="AH765" s="60">
        <f>MATCH(X765,'Cat-4'!$1:$1,0)</f>
        <v>37</v>
      </c>
      <c r="AI765" s="60">
        <f>INDEX('Cat-4'!$1:$1048576,Working!AG765,Working!AH765)</f>
        <v>117.7</v>
      </c>
      <c r="AJ765" s="60">
        <f>MATCH($AJ$3,'Cat-4'!$1:$1,0)</f>
        <v>144</v>
      </c>
      <c r="AK765" s="60">
        <f>INDEX('Cat-4'!$1:$1048576,Working!AG765,Working!AJ765)</f>
        <v>160.30000000000001</v>
      </c>
      <c r="AL765" s="146">
        <f t="shared" si="692"/>
        <v>1.3619371282922685</v>
      </c>
      <c r="AM765" s="152">
        <f t="shared" si="693"/>
        <v>1.3619371282922685</v>
      </c>
      <c r="AN765" s="146">
        <f t="shared" si="675"/>
        <v>9.0416666666666661</v>
      </c>
      <c r="AO765" s="169">
        <f>INDEX('EL&amp;SV'!$C$4:$G$50,MATCH(AF765,'EL&amp;SV'!$G$4:$G$50,0),MATCH(IF(P765&gt;5000000,"A",IF(N765&gt;2000000,"B",IF(N765&gt;500000,"C","D"))),'EL&amp;SV'!$C$4:$G$4,0))</f>
        <v>6</v>
      </c>
      <c r="AP765" s="171">
        <f>INDEX('EL&amp;SV'!$G$4:$K$50,MATCH(AF765,'EL&amp;SV'!$G$4:$G$50,0),MATCH(IF(N765&gt;5000000,"A",IF(N765&gt;2000000,"B",IF(N765&gt;500000,"C","D"))),'EL&amp;SV'!$G$4:$K$4,0))</f>
        <v>0.95</v>
      </c>
      <c r="AQ765" s="153">
        <f t="shared" si="687"/>
        <v>88605.341512319457</v>
      </c>
      <c r="AR765" s="153">
        <f t="shared" si="688"/>
        <v>84175.074436703493</v>
      </c>
      <c r="AS765" s="153">
        <f t="shared" si="689"/>
        <v>4430.2670756159641</v>
      </c>
      <c r="AT765" s="60">
        <v>0.75</v>
      </c>
      <c r="AU765" s="153">
        <f t="shared" si="690"/>
        <v>3322.7003067119731</v>
      </c>
      <c r="AV765" s="153">
        <f t="shared" si="691"/>
        <v>4430.2670756159769</v>
      </c>
    </row>
    <row r="766" spans="1:48" x14ac:dyDescent="0.2">
      <c r="A766" s="82">
        <v>762</v>
      </c>
      <c r="B766" s="82" t="s">
        <v>1410</v>
      </c>
      <c r="C766" s="83"/>
      <c r="D766" s="84" t="s">
        <v>112</v>
      </c>
      <c r="E766" s="85" t="s">
        <v>778</v>
      </c>
      <c r="F766" s="86">
        <v>41000</v>
      </c>
      <c r="G766" s="86" t="s">
        <v>1350</v>
      </c>
      <c r="H766" s="89"/>
      <c r="I766" s="89">
        <v>6.2025136939195251E-2</v>
      </c>
      <c r="J766" s="84"/>
      <c r="K766" s="84"/>
      <c r="L766" s="87">
        <v>64499.130000000005</v>
      </c>
      <c r="M766" s="87"/>
      <c r="N766" s="87">
        <v>64499.130000000005</v>
      </c>
      <c r="O766" s="84">
        <v>41271.336646455216</v>
      </c>
      <c r="P766" s="84">
        <v>4000.5673707089568</v>
      </c>
      <c r="Q766" s="84">
        <f t="shared" si="665"/>
        <v>45271.904017164175</v>
      </c>
      <c r="R766" s="84">
        <v>19227.225982835829</v>
      </c>
      <c r="S766" s="87">
        <f t="shared" si="666"/>
        <v>23227.793353544788</v>
      </c>
      <c r="T766" s="150">
        <v>15</v>
      </c>
      <c r="U766" s="69">
        <v>365</v>
      </c>
      <c r="V766" s="70"/>
      <c r="W766" s="71">
        <v>-119.33698630136986</v>
      </c>
      <c r="X766" s="76">
        <f t="shared" si="686"/>
        <v>41000</v>
      </c>
      <c r="AF766" s="132" t="s">
        <v>2734</v>
      </c>
      <c r="AG766" s="60">
        <f>MATCH(AF766,'Cat-4'!$A:$A,0)</f>
        <v>653</v>
      </c>
      <c r="AH766" s="60">
        <f>MATCH(X766,'Cat-4'!$1:$1,0)</f>
        <v>4</v>
      </c>
      <c r="AI766" s="60">
        <f>INDEX('Cat-4'!$1:$1048576,Working!AG766,Working!AH766)</f>
        <v>100.8</v>
      </c>
      <c r="AJ766" s="60">
        <f>MATCH($AJ$3,'Cat-4'!$1:$1,0)</f>
        <v>144</v>
      </c>
      <c r="AK766" s="60">
        <f>INDEX('Cat-4'!$1:$1048576,Working!AG766,Working!AJ766)</f>
        <v>122.3</v>
      </c>
      <c r="AL766" s="146">
        <f t="shared" si="692"/>
        <v>1.2132936507936507</v>
      </c>
      <c r="AM766" s="152">
        <f t="shared" si="693"/>
        <v>1.2132936507936507</v>
      </c>
      <c r="AN766" s="146">
        <f t="shared" si="675"/>
        <v>11.872222222222222</v>
      </c>
      <c r="AO766" s="169">
        <f>INDEX('EL&amp;SV'!$C$4:$G$50,MATCH(AF766,'EL&amp;SV'!$G$4:$G$50,0),MATCH(IF(P766&gt;5000000,"A",IF(N766&gt;2000000,"B",IF(N766&gt;500000,"C","D"))),'EL&amp;SV'!$C$4:$G$4,0))</f>
        <v>8</v>
      </c>
      <c r="AP766" s="171">
        <f>INDEX('EL&amp;SV'!$G$4:$K$50,MATCH(AF766,'EL&amp;SV'!$G$4:$G$50,0),MATCH(IF(N766&gt;5000000,"A",IF(N766&gt;2000000,"B",IF(N766&gt;500000,"C","D"))),'EL&amp;SV'!$G$4:$K$4,0))</f>
        <v>0.9</v>
      </c>
      <c r="AQ766" s="153">
        <f t="shared" si="687"/>
        <v>78256.384910714289</v>
      </c>
      <c r="AR766" s="153">
        <f t="shared" si="688"/>
        <v>70430.746419642863</v>
      </c>
      <c r="AS766" s="153">
        <f t="shared" si="689"/>
        <v>7825.638491071426</v>
      </c>
      <c r="AT766" s="60">
        <v>0.75</v>
      </c>
      <c r="AU766" s="153">
        <f t="shared" si="690"/>
        <v>5869.2288683035695</v>
      </c>
      <c r="AV766" s="153">
        <f t="shared" si="691"/>
        <v>7825.6384910714269</v>
      </c>
    </row>
    <row r="767" spans="1:48" x14ac:dyDescent="0.2">
      <c r="A767" s="82">
        <v>763</v>
      </c>
      <c r="B767" s="82" t="s">
        <v>1410</v>
      </c>
      <c r="C767" s="83"/>
      <c r="D767" s="84" t="s">
        <v>112</v>
      </c>
      <c r="E767" s="85" t="s">
        <v>703</v>
      </c>
      <c r="F767" s="86">
        <v>39924</v>
      </c>
      <c r="G767" s="86" t="s">
        <v>1353</v>
      </c>
      <c r="H767" s="89"/>
      <c r="I767" s="89">
        <v>7.1139956391387302E-2</v>
      </c>
      <c r="J767" s="84"/>
      <c r="K767" s="84"/>
      <c r="L767" s="87">
        <v>64125</v>
      </c>
      <c r="M767" s="87"/>
      <c r="N767" s="87">
        <v>64125</v>
      </c>
      <c r="O767" s="84">
        <v>51557.584443850188</v>
      </c>
      <c r="P767" s="84">
        <v>4561.8497035977107</v>
      </c>
      <c r="Q767" s="84">
        <f t="shared" si="665"/>
        <v>56119.434147447901</v>
      </c>
      <c r="R767" s="84">
        <v>8005.5658525520994</v>
      </c>
      <c r="S767" s="87">
        <f t="shared" si="666"/>
        <v>12567.415556149812</v>
      </c>
      <c r="T767" s="150">
        <v>15</v>
      </c>
      <c r="U767" s="69">
        <v>365</v>
      </c>
      <c r="V767" s="70"/>
      <c r="W767" s="71">
        <v>-5.0109589041095894</v>
      </c>
      <c r="X767" s="76">
        <f t="shared" si="686"/>
        <v>39904</v>
      </c>
      <c r="Y767" s="138" t="s">
        <v>4016</v>
      </c>
      <c r="Z767" s="60">
        <f>MATCH(Y767,'Cat-3'!$A:$A,0)</f>
        <v>628</v>
      </c>
      <c r="AA767" s="60">
        <f>MATCH(X767,'Cat-3'!$1:$1,0)</f>
        <v>55</v>
      </c>
      <c r="AB767" s="60">
        <f>INDEX('Cat-3'!$1:$1048576,Working!Z767,Working!AA767)</f>
        <v>119.7</v>
      </c>
      <c r="AC767" s="60">
        <f>MATCH($AC$3,'Cat-3'!$1:$1,0)</f>
        <v>90</v>
      </c>
      <c r="AD767" s="60">
        <f>INDEX('Cat-3'!$1:$1048576,Working!Z767,Working!AC767)</f>
        <v>138.4</v>
      </c>
      <c r="AE767" s="146">
        <f>AD767/AB767</f>
        <v>1.1562238930659983</v>
      </c>
      <c r="AF767" s="132" t="s">
        <v>3114</v>
      </c>
      <c r="AG767" s="60">
        <f>MATCH(AF767,'Cat-4'!$A:$A,0)</f>
        <v>844</v>
      </c>
      <c r="AH767" s="60">
        <f>MATCH($AH$3,'Cat-4'!$1:$1,0)</f>
        <v>4</v>
      </c>
      <c r="AI767" s="60">
        <f>INDEX('Cat-4'!$1:$1048576,Working!AG767,Working!AH767)</f>
        <v>103.9</v>
      </c>
      <c r="AJ767" s="60">
        <f>MATCH($AJ$3,'Cat-4'!$1:$1,0)</f>
        <v>144</v>
      </c>
      <c r="AK767" s="60">
        <f>INDEX('Cat-4'!$1:$1048576,Working!AG767,Working!AJ767)</f>
        <v>160.30000000000001</v>
      </c>
      <c r="AL767" s="146">
        <f>AK767/AI767</f>
        <v>1.5428296438883542</v>
      </c>
      <c r="AM767" s="146">
        <f>AL767*AE767</f>
        <v>1.7838564971942206</v>
      </c>
      <c r="AN767" s="146">
        <f t="shared" si="675"/>
        <v>14.816666666666666</v>
      </c>
      <c r="AO767" s="169">
        <f>INDEX('EL&amp;SV'!$C$4:$G$50,MATCH(AF767,'EL&amp;SV'!$G$4:$G$50,0),MATCH(IF(P767&gt;5000000,"A",IF(N767&gt;2000000,"B",IF(N767&gt;500000,"C","D"))),'EL&amp;SV'!$C$4:$G$4,0))</f>
        <v>6</v>
      </c>
      <c r="AP767" s="171">
        <f>INDEX('EL&amp;SV'!$G$4:$K$50,MATCH(AF767,'EL&amp;SV'!$G$4:$G$50,0),MATCH(IF(N767&gt;5000000,"A",IF(N767&gt;2000000,"B",IF(N767&gt;500000,"C","D"))),'EL&amp;SV'!$G$4:$K$4,0))</f>
        <v>0.95</v>
      </c>
      <c r="AQ767" s="153">
        <f t="shared" si="687"/>
        <v>114389.7978825794</v>
      </c>
      <c r="AR767" s="153">
        <f t="shared" si="688"/>
        <v>108670.30798845043</v>
      </c>
      <c r="AS767" s="153">
        <f t="shared" si="689"/>
        <v>5719.4898941289721</v>
      </c>
      <c r="AT767" s="60">
        <v>0.75</v>
      </c>
      <c r="AU767" s="153">
        <f t="shared" si="690"/>
        <v>4289.6174205967291</v>
      </c>
      <c r="AV767" s="153">
        <f t="shared" si="691"/>
        <v>5719.4898941289748</v>
      </c>
    </row>
    <row r="768" spans="1:48" x14ac:dyDescent="0.2">
      <c r="A768" s="82">
        <v>764</v>
      </c>
      <c r="B768" s="82" t="s">
        <v>1410</v>
      </c>
      <c r="C768" s="83"/>
      <c r="D768" s="84" t="s">
        <v>112</v>
      </c>
      <c r="E768" s="85" t="s">
        <v>943</v>
      </c>
      <c r="F768" s="151">
        <v>42248</v>
      </c>
      <c r="G768" s="86"/>
      <c r="H768" s="89"/>
      <c r="I768" s="89">
        <v>0.10342465753424651</v>
      </c>
      <c r="J768" s="84"/>
      <c r="K768" s="84"/>
      <c r="L768" s="87">
        <v>64039.5</v>
      </c>
      <c r="M768" s="87"/>
      <c r="N768" s="87">
        <v>64039.5</v>
      </c>
      <c r="O768" s="84">
        <v>60837.525000000001</v>
      </c>
      <c r="P768" s="84">
        <v>0</v>
      </c>
      <c r="Q768" s="84">
        <f t="shared" si="665"/>
        <v>60837.525000000001</v>
      </c>
      <c r="R768" s="84">
        <v>3201.9749999999985</v>
      </c>
      <c r="S768" s="87">
        <f t="shared" si="666"/>
        <v>3201.9749999999985</v>
      </c>
      <c r="T768" s="150">
        <v>5</v>
      </c>
      <c r="U768" s="69">
        <v>365</v>
      </c>
      <c r="V768" s="70"/>
      <c r="W768" s="71">
        <v>-5.0109589041095894</v>
      </c>
      <c r="X768" s="76">
        <f t="shared" si="686"/>
        <v>42248</v>
      </c>
      <c r="AF768" s="132" t="s">
        <v>2716</v>
      </c>
      <c r="AG768" s="60">
        <f>MATCH(AF768,'Cat-4'!$A:$A,0)</f>
        <v>644</v>
      </c>
      <c r="AH768" s="60">
        <f>MATCH(X768,'Cat-4'!$1:$1,0)</f>
        <v>45</v>
      </c>
      <c r="AI768" s="60">
        <f>INDEX('Cat-4'!$1:$1048576,Working!AG768,Working!AH768)</f>
        <v>127.4</v>
      </c>
      <c r="AJ768" s="60">
        <f>MATCH($AJ$3,'Cat-4'!$1:$1,0)</f>
        <v>144</v>
      </c>
      <c r="AK768" s="60">
        <f>INDEX('Cat-4'!$1:$1048576,Working!AG768,Working!AJ768)</f>
        <v>135.1</v>
      </c>
      <c r="AL768" s="146">
        <f t="shared" ref="AL768:AL785" si="694">AK768/AI768</f>
        <v>1.0604395604395604</v>
      </c>
      <c r="AM768" s="152">
        <f t="shared" ref="AM768:AM785" si="695">AL768</f>
        <v>1.0604395604395604</v>
      </c>
      <c r="AN768" s="146">
        <f t="shared" si="675"/>
        <v>8.4555555555555557</v>
      </c>
      <c r="AO768" s="169">
        <f>INDEX('EL&amp;SV'!$C$4:$G$50,MATCH(AF768,'EL&amp;SV'!$G$4:$G$50,0),MATCH(IF(P768&gt;5000000,"A",IF(N768&gt;2000000,"B",IF(N768&gt;500000,"C","D"))),'EL&amp;SV'!$C$4:$G$4,0))</f>
        <v>5</v>
      </c>
      <c r="AP768" s="171">
        <f>INDEX('EL&amp;SV'!$G$4:$K$50,MATCH(AF768,'EL&amp;SV'!$G$4:$G$50,0),MATCH(IF(N768&gt;5000000,"A",IF(N768&gt;2000000,"B",IF(N768&gt;500000,"C","D"))),'EL&amp;SV'!$G$4:$K$4,0))</f>
        <v>1</v>
      </c>
      <c r="AQ768" s="153">
        <f t="shared" si="687"/>
        <v>67910.019230769234</v>
      </c>
      <c r="AR768" s="153">
        <f t="shared" si="688"/>
        <v>67910.019230769234</v>
      </c>
      <c r="AS768" s="153">
        <f t="shared" si="689"/>
        <v>0</v>
      </c>
      <c r="AT768" s="60">
        <v>0.75</v>
      </c>
      <c r="AU768" s="153">
        <f t="shared" si="690"/>
        <v>0</v>
      </c>
      <c r="AV768" s="153">
        <f t="shared" si="691"/>
        <v>0</v>
      </c>
    </row>
    <row r="769" spans="1:48" x14ac:dyDescent="0.2">
      <c r="A769" s="82">
        <v>765</v>
      </c>
      <c r="B769" s="82" t="s">
        <v>1410</v>
      </c>
      <c r="C769" s="83"/>
      <c r="D769" s="84" t="s">
        <v>112</v>
      </c>
      <c r="E769" s="85" t="s">
        <v>1247</v>
      </c>
      <c r="F769" s="86">
        <v>44321</v>
      </c>
      <c r="G769" s="86" t="s">
        <v>38</v>
      </c>
      <c r="H769" s="89"/>
      <c r="I769" s="89">
        <v>0.31666666666666665</v>
      </c>
      <c r="J769" s="84"/>
      <c r="K769" s="84"/>
      <c r="L769" s="87">
        <v>63525.3</v>
      </c>
      <c r="M769" s="87"/>
      <c r="N769" s="87">
        <v>63525.3</v>
      </c>
      <c r="O769" s="84">
        <v>18242.493684931509</v>
      </c>
      <c r="P769" s="84">
        <v>20116.345000000001</v>
      </c>
      <c r="Q769" s="84">
        <f t="shared" si="665"/>
        <v>38358.838684931514</v>
      </c>
      <c r="R769" s="84">
        <v>25166.461315068489</v>
      </c>
      <c r="S769" s="87">
        <f t="shared" si="666"/>
        <v>45282.80631506849</v>
      </c>
      <c r="T769" s="150">
        <v>3</v>
      </c>
      <c r="U769" s="69">
        <v>365</v>
      </c>
      <c r="V769" s="70"/>
      <c r="W769" s="71">
        <v>-116.33698630136986</v>
      </c>
      <c r="X769" s="76">
        <f t="shared" si="686"/>
        <v>44317</v>
      </c>
      <c r="AF769" s="132" t="s">
        <v>3114</v>
      </c>
      <c r="AG769" s="60">
        <f>MATCH(AF769,'Cat-4'!$A:$A,0)</f>
        <v>844</v>
      </c>
      <c r="AH769" s="60">
        <f>MATCH(X769,'Cat-4'!$1:$1,0)</f>
        <v>113</v>
      </c>
      <c r="AI769" s="60">
        <f>INDEX('Cat-4'!$1:$1048576,Working!AG769,Working!AH769)</f>
        <v>146.30000000000001</v>
      </c>
      <c r="AJ769" s="60">
        <f>MATCH($AJ$3,'Cat-4'!$1:$1,0)</f>
        <v>144</v>
      </c>
      <c r="AK769" s="60">
        <f>INDEX('Cat-4'!$1:$1048576,Working!AG769,Working!AJ769)</f>
        <v>160.30000000000001</v>
      </c>
      <c r="AL769" s="146">
        <f t="shared" si="694"/>
        <v>1.0956937799043063</v>
      </c>
      <c r="AM769" s="152">
        <f t="shared" si="695"/>
        <v>1.0956937799043063</v>
      </c>
      <c r="AN769" s="146">
        <f t="shared" si="675"/>
        <v>2.7777777777777777</v>
      </c>
      <c r="AO769" s="169">
        <f>INDEX('EL&amp;SV'!$C$4:$G$50,MATCH(AF769,'EL&amp;SV'!$G$4:$G$50,0),MATCH(IF(P769&gt;5000000,"A",IF(N769&gt;2000000,"B",IF(N769&gt;500000,"C","D"))),'EL&amp;SV'!$C$4:$G$4,0))</f>
        <v>6</v>
      </c>
      <c r="AP769" s="171">
        <f>INDEX('EL&amp;SV'!$G$4:$K$50,MATCH(AF769,'EL&amp;SV'!$G$4:$G$50,0),MATCH(IF(N769&gt;5000000,"A",IF(N769&gt;2000000,"B",IF(N769&gt;500000,"C","D"))),'EL&amp;SV'!$G$4:$K$4,0))</f>
        <v>0.95</v>
      </c>
      <c r="AQ769" s="153">
        <f t="shared" si="687"/>
        <v>69604.276076555034</v>
      </c>
      <c r="AR769" s="153">
        <f t="shared" si="688"/>
        <v>30612.991792929293</v>
      </c>
      <c r="AS769" s="153">
        <f t="shared" si="689"/>
        <v>38991.28428362574</v>
      </c>
      <c r="AT769" s="60">
        <v>0.75</v>
      </c>
      <c r="AU769" s="153">
        <f t="shared" si="690"/>
        <v>29243.463212719304</v>
      </c>
      <c r="AV769" s="153">
        <f t="shared" si="691"/>
        <v>29243.463212719304</v>
      </c>
    </row>
    <row r="770" spans="1:48" x14ac:dyDescent="0.2">
      <c r="A770" s="82">
        <v>766</v>
      </c>
      <c r="B770" s="82" t="s">
        <v>1410</v>
      </c>
      <c r="C770" s="83"/>
      <c r="D770" s="84" t="s">
        <v>112</v>
      </c>
      <c r="E770" s="85" t="s">
        <v>1164</v>
      </c>
      <c r="F770" s="86">
        <v>44252</v>
      </c>
      <c r="G770" s="86" t="s">
        <v>37</v>
      </c>
      <c r="H770" s="89"/>
      <c r="I770" s="89">
        <v>0.31666666666666665</v>
      </c>
      <c r="J770" s="84"/>
      <c r="K770" s="84"/>
      <c r="L770" s="87">
        <v>63248</v>
      </c>
      <c r="M770" s="87"/>
      <c r="N770" s="87">
        <v>63248</v>
      </c>
      <c r="O770" s="84">
        <v>21949.077625570775</v>
      </c>
      <c r="P770" s="84">
        <v>20028.533333333333</v>
      </c>
      <c r="Q770" s="84">
        <f t="shared" si="665"/>
        <v>41977.610958904108</v>
      </c>
      <c r="R770" s="84">
        <v>21270.389041095892</v>
      </c>
      <c r="S770" s="87">
        <f t="shared" si="666"/>
        <v>41298.922374429225</v>
      </c>
      <c r="T770" s="150">
        <v>3</v>
      </c>
      <c r="U770" s="69">
        <v>365</v>
      </c>
      <c r="V770" s="70"/>
      <c r="W770" s="71">
        <v>-7.0082191780821912</v>
      </c>
      <c r="X770" s="76">
        <f t="shared" si="686"/>
        <v>44228</v>
      </c>
      <c r="AF770" s="132" t="s">
        <v>2716</v>
      </c>
      <c r="AG770" s="60">
        <f>MATCH(AF770,'Cat-4'!$A:$A,0)</f>
        <v>644</v>
      </c>
      <c r="AH770" s="60">
        <f>MATCH(X770,'Cat-4'!$1:$1,0)</f>
        <v>110</v>
      </c>
      <c r="AI770" s="60">
        <f>INDEX('Cat-4'!$1:$1048576,Working!AG770,Working!AH770)</f>
        <v>134.4</v>
      </c>
      <c r="AJ770" s="60">
        <f>MATCH($AJ$3,'Cat-4'!$1:$1,0)</f>
        <v>144</v>
      </c>
      <c r="AK770" s="60">
        <f>INDEX('Cat-4'!$1:$1048576,Working!AG770,Working!AJ770)</f>
        <v>135.1</v>
      </c>
      <c r="AL770" s="146">
        <f t="shared" si="694"/>
        <v>1.0052083333333333</v>
      </c>
      <c r="AM770" s="152">
        <f t="shared" si="695"/>
        <v>1.0052083333333333</v>
      </c>
      <c r="AN770" s="146">
        <f t="shared" si="675"/>
        <v>2.9722222222222223</v>
      </c>
      <c r="AO770" s="169">
        <f>INDEX('EL&amp;SV'!$C$4:$G$50,MATCH(AF770,'EL&amp;SV'!$G$4:$G$50,0),MATCH(IF(P770&gt;5000000,"A",IF(N770&gt;2000000,"B",IF(N770&gt;500000,"C","D"))),'EL&amp;SV'!$C$4:$G$4,0))</f>
        <v>5</v>
      </c>
      <c r="AP770" s="171">
        <f>INDEX('EL&amp;SV'!$G$4:$K$50,MATCH(AF770,'EL&amp;SV'!$G$4:$G$50,0),MATCH(IF(N770&gt;5000000,"A",IF(N770&gt;2000000,"B",IF(N770&gt;500000,"C","D"))),'EL&amp;SV'!$G$4:$K$4,0))</f>
        <v>1</v>
      </c>
      <c r="AQ770" s="153">
        <f t="shared" si="687"/>
        <v>63577.416666666664</v>
      </c>
      <c r="AR770" s="153">
        <f t="shared" si="688"/>
        <v>37793.242129629631</v>
      </c>
      <c r="AS770" s="153">
        <f t="shared" si="689"/>
        <v>25784.174537037034</v>
      </c>
      <c r="AT770" s="60">
        <v>0.75</v>
      </c>
      <c r="AU770" s="153">
        <f t="shared" si="690"/>
        <v>19338.130902777775</v>
      </c>
      <c r="AV770" s="153">
        <f t="shared" si="691"/>
        <v>19338.130902777775</v>
      </c>
    </row>
    <row r="771" spans="1:48" x14ac:dyDescent="0.2">
      <c r="A771" s="82">
        <v>767</v>
      </c>
      <c r="B771" s="82" t="s">
        <v>1410</v>
      </c>
      <c r="C771" s="83"/>
      <c r="D771" s="84" t="s">
        <v>112</v>
      </c>
      <c r="E771" s="85" t="s">
        <v>1164</v>
      </c>
      <c r="F771" s="86">
        <v>44183</v>
      </c>
      <c r="G771" s="86" t="s">
        <v>37</v>
      </c>
      <c r="H771" s="89"/>
      <c r="I771" s="89">
        <v>0.31666666666666665</v>
      </c>
      <c r="J771" s="84"/>
      <c r="K771" s="84"/>
      <c r="L771" s="87">
        <v>63248</v>
      </c>
      <c r="M771" s="87"/>
      <c r="N771" s="87">
        <v>63248</v>
      </c>
      <c r="O771" s="84">
        <v>25735.293515981735</v>
      </c>
      <c r="P771" s="84">
        <v>20028.533333333333</v>
      </c>
      <c r="Q771" s="84">
        <f t="shared" si="665"/>
        <v>45763.826849315068</v>
      </c>
      <c r="R771" s="84">
        <v>17484.173150684932</v>
      </c>
      <c r="S771" s="87">
        <f t="shared" si="666"/>
        <v>37512.706484018265</v>
      </c>
      <c r="T771" s="150">
        <v>3</v>
      </c>
      <c r="U771" s="69">
        <v>365</v>
      </c>
      <c r="V771" s="70"/>
      <c r="W771" s="71">
        <v>-7.0082191780821912</v>
      </c>
      <c r="X771" s="76">
        <f t="shared" si="686"/>
        <v>44166</v>
      </c>
      <c r="AF771" s="132" t="s">
        <v>2716</v>
      </c>
      <c r="AG771" s="60">
        <f>MATCH(AF771,'Cat-4'!$A:$A,0)</f>
        <v>644</v>
      </c>
      <c r="AH771" s="60">
        <f>MATCH(X771,'Cat-4'!$1:$1,0)</f>
        <v>108</v>
      </c>
      <c r="AI771" s="60">
        <f>INDEX('Cat-4'!$1:$1048576,Working!AG771,Working!AH771)</f>
        <v>134.4</v>
      </c>
      <c r="AJ771" s="60">
        <f>MATCH($AJ$3,'Cat-4'!$1:$1,0)</f>
        <v>144</v>
      </c>
      <c r="AK771" s="60">
        <f>INDEX('Cat-4'!$1:$1048576,Working!AG771,Working!AJ771)</f>
        <v>135.1</v>
      </c>
      <c r="AL771" s="146">
        <f t="shared" si="694"/>
        <v>1.0052083333333333</v>
      </c>
      <c r="AM771" s="152">
        <f t="shared" si="695"/>
        <v>1.0052083333333333</v>
      </c>
      <c r="AN771" s="146">
        <f t="shared" si="675"/>
        <v>3.1583333333333332</v>
      </c>
      <c r="AO771" s="169">
        <f>INDEX('EL&amp;SV'!$C$4:$G$50,MATCH(AF771,'EL&amp;SV'!$G$4:$G$50,0),MATCH(IF(P771&gt;5000000,"A",IF(N771&gt;2000000,"B",IF(N771&gt;500000,"C","D"))),'EL&amp;SV'!$C$4:$G$4,0))</f>
        <v>5</v>
      </c>
      <c r="AP771" s="171">
        <f>INDEX('EL&amp;SV'!$G$4:$K$50,MATCH(AF771,'EL&amp;SV'!$G$4:$G$50,0),MATCH(IF(N771&gt;5000000,"A",IF(N771&gt;2000000,"B",IF(N771&gt;500000,"C","D"))),'EL&amp;SV'!$G$4:$K$4,0))</f>
        <v>1</v>
      </c>
      <c r="AQ771" s="153">
        <f t="shared" si="687"/>
        <v>63577.416666666664</v>
      </c>
      <c r="AR771" s="153">
        <f t="shared" si="688"/>
        <v>40159.734861111108</v>
      </c>
      <c r="AS771" s="153">
        <f t="shared" si="689"/>
        <v>23417.681805555556</v>
      </c>
      <c r="AT771" s="60">
        <v>0.75</v>
      </c>
      <c r="AU771" s="153">
        <f t="shared" si="690"/>
        <v>17563.261354166665</v>
      </c>
      <c r="AV771" s="153">
        <f t="shared" si="691"/>
        <v>17563.261354166665</v>
      </c>
    </row>
    <row r="772" spans="1:48" x14ac:dyDescent="0.2">
      <c r="A772" s="82">
        <v>768</v>
      </c>
      <c r="B772" s="82" t="s">
        <v>1410</v>
      </c>
      <c r="C772" s="83"/>
      <c r="D772" s="84" t="s">
        <v>112</v>
      </c>
      <c r="E772" s="85" t="s">
        <v>1164</v>
      </c>
      <c r="F772" s="86">
        <v>44183</v>
      </c>
      <c r="G772" s="86" t="s">
        <v>37</v>
      </c>
      <c r="H772" s="89"/>
      <c r="I772" s="89">
        <v>0.31666666666666665</v>
      </c>
      <c r="J772" s="84"/>
      <c r="K772" s="84"/>
      <c r="L772" s="87">
        <v>63248</v>
      </c>
      <c r="M772" s="87"/>
      <c r="N772" s="87">
        <v>63248</v>
      </c>
      <c r="O772" s="84">
        <v>25735.293515981735</v>
      </c>
      <c r="P772" s="84">
        <v>20028.533333333333</v>
      </c>
      <c r="Q772" s="84">
        <f t="shared" si="665"/>
        <v>45763.826849315068</v>
      </c>
      <c r="R772" s="84">
        <v>17484.173150684932</v>
      </c>
      <c r="S772" s="87">
        <f t="shared" si="666"/>
        <v>37512.706484018265</v>
      </c>
      <c r="T772" s="150">
        <v>3</v>
      </c>
      <c r="U772" s="69">
        <v>365</v>
      </c>
      <c r="V772" s="70"/>
      <c r="W772" s="71">
        <v>-7.0082191780821912</v>
      </c>
      <c r="X772" s="76">
        <f t="shared" si="686"/>
        <v>44166</v>
      </c>
      <c r="AF772" s="132" t="s">
        <v>2716</v>
      </c>
      <c r="AG772" s="60">
        <f>MATCH(AF772,'Cat-4'!$A:$A,0)</f>
        <v>644</v>
      </c>
      <c r="AH772" s="60">
        <f>MATCH(X772,'Cat-4'!$1:$1,0)</f>
        <v>108</v>
      </c>
      <c r="AI772" s="60">
        <f>INDEX('Cat-4'!$1:$1048576,Working!AG772,Working!AH772)</f>
        <v>134.4</v>
      </c>
      <c r="AJ772" s="60">
        <f>MATCH($AJ$3,'Cat-4'!$1:$1,0)</f>
        <v>144</v>
      </c>
      <c r="AK772" s="60">
        <f>INDEX('Cat-4'!$1:$1048576,Working!AG772,Working!AJ772)</f>
        <v>135.1</v>
      </c>
      <c r="AL772" s="146">
        <f t="shared" si="694"/>
        <v>1.0052083333333333</v>
      </c>
      <c r="AM772" s="152">
        <f t="shared" si="695"/>
        <v>1.0052083333333333</v>
      </c>
      <c r="AN772" s="146">
        <f t="shared" si="675"/>
        <v>3.1583333333333332</v>
      </c>
      <c r="AO772" s="169">
        <f>INDEX('EL&amp;SV'!$C$4:$G$50,MATCH(AF772,'EL&amp;SV'!$G$4:$G$50,0),MATCH(IF(P772&gt;5000000,"A",IF(N772&gt;2000000,"B",IF(N772&gt;500000,"C","D"))),'EL&amp;SV'!$C$4:$G$4,0))</f>
        <v>5</v>
      </c>
      <c r="AP772" s="171">
        <f>INDEX('EL&amp;SV'!$G$4:$K$50,MATCH(AF772,'EL&amp;SV'!$G$4:$G$50,0),MATCH(IF(N772&gt;5000000,"A",IF(N772&gt;2000000,"B",IF(N772&gt;500000,"C","D"))),'EL&amp;SV'!$G$4:$K$4,0))</f>
        <v>1</v>
      </c>
      <c r="AQ772" s="153">
        <f t="shared" si="687"/>
        <v>63577.416666666664</v>
      </c>
      <c r="AR772" s="153">
        <f t="shared" si="688"/>
        <v>40159.734861111108</v>
      </c>
      <c r="AS772" s="153">
        <f t="shared" si="689"/>
        <v>23417.681805555556</v>
      </c>
      <c r="AT772" s="60">
        <v>0.75</v>
      </c>
      <c r="AU772" s="153">
        <f t="shared" si="690"/>
        <v>17563.261354166665</v>
      </c>
      <c r="AV772" s="153">
        <f t="shared" si="691"/>
        <v>17563.261354166665</v>
      </c>
    </row>
    <row r="773" spans="1:48" x14ac:dyDescent="0.2">
      <c r="A773" s="82">
        <v>769</v>
      </c>
      <c r="B773" s="82" t="s">
        <v>1410</v>
      </c>
      <c r="C773" s="83"/>
      <c r="D773" s="84" t="s">
        <v>1068</v>
      </c>
      <c r="E773" s="85" t="s">
        <v>1317</v>
      </c>
      <c r="F773" s="86">
        <v>44949</v>
      </c>
      <c r="G773" s="86" t="s">
        <v>39</v>
      </c>
      <c r="H773" s="89"/>
      <c r="I773" s="89">
        <v>0.31666666666666665</v>
      </c>
      <c r="J773" s="84"/>
      <c r="K773" s="84"/>
      <c r="L773" s="87">
        <v>0</v>
      </c>
      <c r="M773" s="87">
        <v>63000</v>
      </c>
      <c r="N773" s="87">
        <v>63000</v>
      </c>
      <c r="O773" s="84"/>
      <c r="P773" s="84">
        <v>3716.7123287671234</v>
      </c>
      <c r="Q773" s="84">
        <f t="shared" ref="Q773:Q836" si="696">O773+P773</f>
        <v>3716.7123287671234</v>
      </c>
      <c r="R773" s="84">
        <v>59283.28767123288</v>
      </c>
      <c r="S773" s="87">
        <f t="shared" ref="S773:S836" si="697">L773-O773</f>
        <v>0</v>
      </c>
      <c r="T773" s="150">
        <v>3</v>
      </c>
      <c r="U773" s="69">
        <v>365</v>
      </c>
      <c r="V773" s="70"/>
      <c r="W773" s="71">
        <v>-7.0082191780821912</v>
      </c>
      <c r="X773" s="76">
        <f t="shared" si="686"/>
        <v>44927</v>
      </c>
      <c r="AF773" s="132" t="s">
        <v>2716</v>
      </c>
      <c r="AG773" s="60">
        <f>MATCH(AF773,'Cat-4'!$A:$A,0)</f>
        <v>644</v>
      </c>
      <c r="AH773" s="60">
        <f>MATCH(X773,'Cat-4'!$1:$1,0)</f>
        <v>133</v>
      </c>
      <c r="AI773" s="60">
        <f>INDEX('Cat-4'!$1:$1048576,Working!AG773,Working!AH773)</f>
        <v>135</v>
      </c>
      <c r="AJ773" s="60">
        <f>MATCH($AJ$3,'Cat-4'!$1:$1,0)</f>
        <v>144</v>
      </c>
      <c r="AK773" s="60">
        <f>INDEX('Cat-4'!$1:$1048576,Working!AG773,Working!AJ773)</f>
        <v>135.1</v>
      </c>
      <c r="AL773" s="146">
        <f t="shared" si="694"/>
        <v>1.0007407407407407</v>
      </c>
      <c r="AM773" s="152">
        <f t="shared" si="695"/>
        <v>1.0007407407407407</v>
      </c>
      <c r="AN773" s="146">
        <f t="shared" si="675"/>
        <v>1.0611111111111111</v>
      </c>
      <c r="AO773" s="169">
        <f>INDEX('EL&amp;SV'!$C$4:$G$50,MATCH(AF773,'EL&amp;SV'!$G$4:$G$50,0),MATCH(IF(P773&gt;5000000,"A",IF(N773&gt;2000000,"B",IF(N773&gt;500000,"C","D"))),'EL&amp;SV'!$C$4:$G$4,0))</f>
        <v>5</v>
      </c>
      <c r="AP773" s="171">
        <f>INDEX('EL&amp;SV'!$G$4:$K$50,MATCH(AF773,'EL&amp;SV'!$G$4:$G$50,0),MATCH(IF(N773&gt;5000000,"A",IF(N773&gt;2000000,"B",IF(N773&gt;500000,"C","D"))),'EL&amp;SV'!$G$4:$K$4,0))</f>
        <v>1</v>
      </c>
      <c r="AQ773" s="153">
        <f t="shared" si="687"/>
        <v>63046.666666666664</v>
      </c>
      <c r="AR773" s="153">
        <f t="shared" si="688"/>
        <v>13379.903703703705</v>
      </c>
      <c r="AS773" s="153">
        <f t="shared" si="689"/>
        <v>49666.762962962959</v>
      </c>
      <c r="AT773" s="60">
        <v>0.75</v>
      </c>
      <c r="AU773" s="153">
        <f t="shared" si="690"/>
        <v>37250.072222222218</v>
      </c>
      <c r="AV773" s="153">
        <f t="shared" si="691"/>
        <v>37250.072222222218</v>
      </c>
    </row>
    <row r="774" spans="1:48" x14ac:dyDescent="0.2">
      <c r="A774" s="82">
        <v>770</v>
      </c>
      <c r="B774" s="82" t="s">
        <v>1410</v>
      </c>
      <c r="C774" s="83"/>
      <c r="D774" s="84" t="s">
        <v>112</v>
      </c>
      <c r="E774" s="85" t="s">
        <v>1196</v>
      </c>
      <c r="F774" s="86">
        <v>44027</v>
      </c>
      <c r="G774" s="86" t="s">
        <v>37</v>
      </c>
      <c r="H774" s="89"/>
      <c r="I774" s="89">
        <v>0.31666666666666665</v>
      </c>
      <c r="J774" s="84"/>
      <c r="K774" s="84"/>
      <c r="L774" s="87">
        <v>62953</v>
      </c>
      <c r="M774" s="87"/>
      <c r="N774" s="87">
        <v>62953</v>
      </c>
      <c r="O774" s="84">
        <v>34135.473744292234</v>
      </c>
      <c r="P774" s="84">
        <v>19935.116666666665</v>
      </c>
      <c r="Q774" s="84">
        <f t="shared" si="696"/>
        <v>54070.590410958903</v>
      </c>
      <c r="R774" s="84">
        <v>8882.4095890410972</v>
      </c>
      <c r="S774" s="87">
        <f t="shared" si="697"/>
        <v>28817.526255707766</v>
      </c>
      <c r="T774" s="150">
        <v>3</v>
      </c>
      <c r="U774" s="69">
        <v>365</v>
      </c>
      <c r="V774" s="70"/>
      <c r="W774" s="71">
        <v>-7.0082191780821912</v>
      </c>
      <c r="X774" s="76">
        <f t="shared" si="686"/>
        <v>44013</v>
      </c>
      <c r="AF774" s="132" t="s">
        <v>2716</v>
      </c>
      <c r="AG774" s="60">
        <f>MATCH(AF774,'Cat-4'!$A:$A,0)</f>
        <v>644</v>
      </c>
      <c r="AH774" s="60">
        <f>MATCH(X774,'Cat-4'!$1:$1,0)</f>
        <v>103</v>
      </c>
      <c r="AI774" s="60">
        <f>INDEX('Cat-4'!$1:$1048576,Working!AG774,Working!AH774)</f>
        <v>135.1</v>
      </c>
      <c r="AJ774" s="60">
        <f>MATCH($AJ$3,'Cat-4'!$1:$1,0)</f>
        <v>144</v>
      </c>
      <c r="AK774" s="60">
        <f>INDEX('Cat-4'!$1:$1048576,Working!AG774,Working!AJ774)</f>
        <v>135.1</v>
      </c>
      <c r="AL774" s="146">
        <f t="shared" si="694"/>
        <v>1</v>
      </c>
      <c r="AM774" s="152">
        <f t="shared" si="695"/>
        <v>1</v>
      </c>
      <c r="AN774" s="146">
        <f t="shared" ref="AN774:AN837" si="698">YEARFRAC(F774,$AN$3)</f>
        <v>3.5833333333333335</v>
      </c>
      <c r="AO774" s="169">
        <f>INDEX('EL&amp;SV'!$C$4:$G$50,MATCH(AF774,'EL&amp;SV'!$G$4:$G$50,0),MATCH(IF(P774&gt;5000000,"A",IF(N774&gt;2000000,"B",IF(N774&gt;500000,"C","D"))),'EL&amp;SV'!$C$4:$G$4,0))</f>
        <v>5</v>
      </c>
      <c r="AP774" s="171">
        <f>INDEX('EL&amp;SV'!$G$4:$K$50,MATCH(AF774,'EL&amp;SV'!$G$4:$G$50,0),MATCH(IF(N774&gt;5000000,"A",IF(N774&gt;2000000,"B",IF(N774&gt;500000,"C","D"))),'EL&amp;SV'!$G$4:$K$4,0))</f>
        <v>1</v>
      </c>
      <c r="AQ774" s="153">
        <f t="shared" si="687"/>
        <v>62953</v>
      </c>
      <c r="AR774" s="153">
        <f t="shared" si="688"/>
        <v>45116.316666666673</v>
      </c>
      <c r="AS774" s="153">
        <f t="shared" si="689"/>
        <v>17836.683333333327</v>
      </c>
      <c r="AT774" s="60">
        <v>0.75</v>
      </c>
      <c r="AU774" s="153">
        <f t="shared" si="690"/>
        <v>13377.512499999995</v>
      </c>
      <c r="AV774" s="153">
        <f t="shared" si="691"/>
        <v>13377.512499999995</v>
      </c>
    </row>
    <row r="775" spans="1:48" x14ac:dyDescent="0.2">
      <c r="A775" s="82">
        <v>771</v>
      </c>
      <c r="B775" s="82" t="s">
        <v>1410</v>
      </c>
      <c r="C775" s="83"/>
      <c r="D775" s="84" t="s">
        <v>112</v>
      </c>
      <c r="E775" s="85" t="s">
        <v>723</v>
      </c>
      <c r="F775" s="86">
        <v>41526</v>
      </c>
      <c r="G775" s="86" t="s">
        <v>1349</v>
      </c>
      <c r="H775" s="89"/>
      <c r="I775" s="89">
        <v>5.2852874217416058E-2</v>
      </c>
      <c r="J775" s="84"/>
      <c r="K775" s="84"/>
      <c r="L775" s="87">
        <v>62825</v>
      </c>
      <c r="M775" s="87"/>
      <c r="N775" s="87">
        <v>62825</v>
      </c>
      <c r="O775" s="84">
        <v>38296.20817756372</v>
      </c>
      <c r="P775" s="84">
        <v>3320.4818227091637</v>
      </c>
      <c r="Q775" s="84">
        <f t="shared" si="696"/>
        <v>41616.69000027288</v>
      </c>
      <c r="R775" s="84">
        <v>21208.30999972712</v>
      </c>
      <c r="S775" s="87">
        <f t="shared" si="697"/>
        <v>24528.79182243628</v>
      </c>
      <c r="T775" s="150">
        <v>15</v>
      </c>
      <c r="U775" s="69">
        <v>365</v>
      </c>
      <c r="V775" s="70"/>
      <c r="W775" s="71">
        <v>-7.0082191780821912</v>
      </c>
      <c r="X775" s="76">
        <f t="shared" si="686"/>
        <v>41518</v>
      </c>
      <c r="AF775" s="132" t="s">
        <v>3114</v>
      </c>
      <c r="AG775" s="60">
        <f>MATCH(AF775,'Cat-4'!$A:$A,0)</f>
        <v>844</v>
      </c>
      <c r="AH775" s="60">
        <f>MATCH(X775,'Cat-4'!$1:$1,0)</f>
        <v>21</v>
      </c>
      <c r="AI775" s="60">
        <f>INDEX('Cat-4'!$1:$1048576,Working!AG775,Working!AH775)</f>
        <v>112.4</v>
      </c>
      <c r="AJ775" s="60">
        <f>MATCH($AJ$3,'Cat-4'!$1:$1,0)</f>
        <v>144</v>
      </c>
      <c r="AK775" s="60">
        <f>INDEX('Cat-4'!$1:$1048576,Working!AG775,Working!AJ775)</f>
        <v>160.30000000000001</v>
      </c>
      <c r="AL775" s="146">
        <f t="shared" si="694"/>
        <v>1.4261565836298933</v>
      </c>
      <c r="AM775" s="152">
        <f t="shared" si="695"/>
        <v>1.4261565836298933</v>
      </c>
      <c r="AN775" s="146">
        <f t="shared" si="698"/>
        <v>10.433333333333334</v>
      </c>
      <c r="AO775" s="169">
        <f>INDEX('EL&amp;SV'!$C$4:$G$50,MATCH(AF775,'EL&amp;SV'!$G$4:$G$50,0),MATCH(IF(P775&gt;5000000,"A",IF(N775&gt;2000000,"B",IF(N775&gt;500000,"C","D"))),'EL&amp;SV'!$C$4:$G$4,0))</f>
        <v>6</v>
      </c>
      <c r="AP775" s="171">
        <f>INDEX('EL&amp;SV'!$G$4:$K$50,MATCH(AF775,'EL&amp;SV'!$G$4:$G$50,0),MATCH(IF(N775&gt;5000000,"A",IF(N775&gt;2000000,"B",IF(N775&gt;500000,"C","D"))),'EL&amp;SV'!$G$4:$K$4,0))</f>
        <v>0.95</v>
      </c>
      <c r="AQ775" s="153">
        <f t="shared" si="687"/>
        <v>89598.287366548044</v>
      </c>
      <c r="AR775" s="153">
        <f t="shared" si="688"/>
        <v>85118.372998220642</v>
      </c>
      <c r="AS775" s="153">
        <f t="shared" si="689"/>
        <v>4479.9143683274015</v>
      </c>
      <c r="AT775" s="60">
        <v>0.75</v>
      </c>
      <c r="AU775" s="153">
        <f t="shared" si="690"/>
        <v>3359.9357762455511</v>
      </c>
      <c r="AV775" s="153">
        <f t="shared" si="691"/>
        <v>4479.914368327406</v>
      </c>
    </row>
    <row r="776" spans="1:48" x14ac:dyDescent="0.2">
      <c r="A776" s="82">
        <v>772</v>
      </c>
      <c r="B776" s="82" t="s">
        <v>1410</v>
      </c>
      <c r="C776" s="83"/>
      <c r="D776" s="84" t="s">
        <v>112</v>
      </c>
      <c r="E776" s="85"/>
      <c r="F776" s="86">
        <v>42014</v>
      </c>
      <c r="G776" s="86" t="s">
        <v>23</v>
      </c>
      <c r="H776" s="89"/>
      <c r="I776" s="89">
        <v>9.5000000000000001E-2</v>
      </c>
      <c r="J776" s="84"/>
      <c r="K776" s="84"/>
      <c r="L776" s="87">
        <v>62437.5</v>
      </c>
      <c r="M776" s="87"/>
      <c r="N776" s="87">
        <v>62437.5</v>
      </c>
      <c r="O776" s="84">
        <v>42837.256849315068</v>
      </c>
      <c r="P776" s="84">
        <v>5931.5625</v>
      </c>
      <c r="Q776" s="84">
        <f t="shared" si="696"/>
        <v>48768.819349315068</v>
      </c>
      <c r="R776" s="84">
        <v>13668.680650684932</v>
      </c>
      <c r="S776" s="87">
        <f t="shared" si="697"/>
        <v>19600.243150684932</v>
      </c>
      <c r="T776" s="150">
        <v>10</v>
      </c>
      <c r="U776" s="69">
        <v>365</v>
      </c>
      <c r="V776" s="70"/>
      <c r="W776" s="71">
        <v>-5.0109589041095894</v>
      </c>
      <c r="X776" s="76">
        <f t="shared" si="686"/>
        <v>42005</v>
      </c>
      <c r="AF776" s="132" t="s">
        <v>3114</v>
      </c>
      <c r="AG776" s="60">
        <f>MATCH(AF776,'Cat-4'!$A:$A,0)</f>
        <v>844</v>
      </c>
      <c r="AH776" s="60">
        <f>MATCH(X776,'Cat-4'!$1:$1,0)</f>
        <v>37</v>
      </c>
      <c r="AI776" s="60">
        <f>INDEX('Cat-4'!$1:$1048576,Working!AG776,Working!AH776)</f>
        <v>117.7</v>
      </c>
      <c r="AJ776" s="60">
        <f>MATCH($AJ$3,'Cat-4'!$1:$1,0)</f>
        <v>144</v>
      </c>
      <c r="AK776" s="60">
        <f>INDEX('Cat-4'!$1:$1048576,Working!AG776,Working!AJ776)</f>
        <v>160.30000000000001</v>
      </c>
      <c r="AL776" s="146">
        <f t="shared" si="694"/>
        <v>1.3619371282922685</v>
      </c>
      <c r="AM776" s="152">
        <f t="shared" si="695"/>
        <v>1.3619371282922685</v>
      </c>
      <c r="AN776" s="146">
        <f t="shared" si="698"/>
        <v>9.0972222222222214</v>
      </c>
      <c r="AO776" s="169">
        <f>INDEX('EL&amp;SV'!$C$4:$G$50,MATCH(AF776,'EL&amp;SV'!$G$4:$G$50,0),MATCH(IF(P776&gt;5000000,"A",IF(N776&gt;2000000,"B",IF(N776&gt;500000,"C","D"))),'EL&amp;SV'!$C$4:$G$4,0))</f>
        <v>6</v>
      </c>
      <c r="AP776" s="171">
        <f>INDEX('EL&amp;SV'!$G$4:$K$50,MATCH(AF776,'EL&amp;SV'!$G$4:$G$50,0),MATCH(IF(N776&gt;5000000,"A",IF(N776&gt;2000000,"B",IF(N776&gt;500000,"C","D"))),'EL&amp;SV'!$G$4:$K$4,0))</f>
        <v>0.95</v>
      </c>
      <c r="AQ776" s="153">
        <f t="shared" si="687"/>
        <v>85035.949447748513</v>
      </c>
      <c r="AR776" s="153">
        <f t="shared" si="688"/>
        <v>80784.151975361092</v>
      </c>
      <c r="AS776" s="153">
        <f t="shared" si="689"/>
        <v>4251.7974723874213</v>
      </c>
      <c r="AT776" s="60">
        <v>0.75</v>
      </c>
      <c r="AU776" s="153">
        <f t="shared" si="690"/>
        <v>3188.848104290566</v>
      </c>
      <c r="AV776" s="153">
        <f t="shared" si="691"/>
        <v>4251.7974723874295</v>
      </c>
    </row>
    <row r="777" spans="1:48" x14ac:dyDescent="0.2">
      <c r="A777" s="82">
        <v>773</v>
      </c>
      <c r="B777" s="82" t="s">
        <v>1410</v>
      </c>
      <c r="C777" s="83"/>
      <c r="D777" s="84" t="s">
        <v>112</v>
      </c>
      <c r="E777" s="85" t="s">
        <v>1069</v>
      </c>
      <c r="F777" s="86">
        <v>42825</v>
      </c>
      <c r="G777" s="86" t="s">
        <v>27</v>
      </c>
      <c r="H777" s="89"/>
      <c r="I777" s="89">
        <v>9.5000000000000001E-2</v>
      </c>
      <c r="J777" s="84"/>
      <c r="K777" s="84"/>
      <c r="L777" s="87">
        <v>62102</v>
      </c>
      <c r="M777" s="87"/>
      <c r="N777" s="87">
        <v>62102</v>
      </c>
      <c r="O777" s="84">
        <v>29514.613534246579</v>
      </c>
      <c r="P777" s="84">
        <v>5899.6900000000005</v>
      </c>
      <c r="Q777" s="84">
        <f t="shared" si="696"/>
        <v>35414.303534246581</v>
      </c>
      <c r="R777" s="84">
        <v>26687.696465753419</v>
      </c>
      <c r="S777" s="87">
        <f t="shared" si="697"/>
        <v>32587.386465753421</v>
      </c>
      <c r="T777" s="150">
        <v>10</v>
      </c>
      <c r="U777" s="69">
        <v>365</v>
      </c>
      <c r="V777" s="70"/>
      <c r="W777" s="71">
        <v>-5.0109589041095894</v>
      </c>
      <c r="X777" s="76">
        <f t="shared" si="686"/>
        <v>42795</v>
      </c>
      <c r="AF777" s="132" t="s">
        <v>3114</v>
      </c>
      <c r="AG777" s="60">
        <f>MATCH(AF777,'Cat-4'!$A:$A,0)</f>
        <v>844</v>
      </c>
      <c r="AH777" s="60">
        <f>MATCH(X777,'Cat-4'!$1:$1,0)</f>
        <v>63</v>
      </c>
      <c r="AI777" s="60">
        <f>INDEX('Cat-4'!$1:$1048576,Working!AG777,Working!AH777)</f>
        <v>116.5</v>
      </c>
      <c r="AJ777" s="60">
        <f>MATCH($AJ$3,'Cat-4'!$1:$1,0)</f>
        <v>144</v>
      </c>
      <c r="AK777" s="60">
        <f>INDEX('Cat-4'!$1:$1048576,Working!AG777,Working!AJ777)</f>
        <v>160.30000000000001</v>
      </c>
      <c r="AL777" s="146">
        <f t="shared" si="694"/>
        <v>1.3759656652360517</v>
      </c>
      <c r="AM777" s="152">
        <f t="shared" si="695"/>
        <v>1.3759656652360517</v>
      </c>
      <c r="AN777" s="146">
        <f t="shared" si="698"/>
        <v>6.875</v>
      </c>
      <c r="AO777" s="169">
        <f>INDEX('EL&amp;SV'!$C$4:$G$50,MATCH(AF777,'EL&amp;SV'!$G$4:$G$50,0),MATCH(IF(P777&gt;5000000,"A",IF(N777&gt;2000000,"B",IF(N777&gt;500000,"C","D"))),'EL&amp;SV'!$C$4:$G$4,0))</f>
        <v>6</v>
      </c>
      <c r="AP777" s="171">
        <f>INDEX('EL&amp;SV'!$G$4:$K$50,MATCH(AF777,'EL&amp;SV'!$G$4:$G$50,0),MATCH(IF(N777&gt;5000000,"A",IF(N777&gt;2000000,"B",IF(N777&gt;500000,"C","D"))),'EL&amp;SV'!$G$4:$K$4,0))</f>
        <v>0.95</v>
      </c>
      <c r="AQ777" s="153">
        <f t="shared" si="687"/>
        <v>85450.21974248928</v>
      </c>
      <c r="AR777" s="153">
        <f t="shared" si="688"/>
        <v>81177.708755364816</v>
      </c>
      <c r="AS777" s="153">
        <f t="shared" si="689"/>
        <v>4272.510987124464</v>
      </c>
      <c r="AT777" s="60">
        <v>0.75</v>
      </c>
      <c r="AU777" s="153">
        <f t="shared" si="690"/>
        <v>3204.383240343348</v>
      </c>
      <c r="AV777" s="153">
        <f t="shared" si="691"/>
        <v>4272.5109871244676</v>
      </c>
    </row>
    <row r="778" spans="1:48" x14ac:dyDescent="0.2">
      <c r="A778" s="82">
        <v>774</v>
      </c>
      <c r="B778" s="82" t="s">
        <v>1410</v>
      </c>
      <c r="C778" s="83"/>
      <c r="D778" s="84" t="s">
        <v>112</v>
      </c>
      <c r="E778" s="85" t="s">
        <v>626</v>
      </c>
      <c r="F778" s="86">
        <v>44285</v>
      </c>
      <c r="G778" s="86" t="s">
        <v>37</v>
      </c>
      <c r="H778" s="89"/>
      <c r="I778" s="89">
        <v>0.31666666666666665</v>
      </c>
      <c r="J778" s="84"/>
      <c r="K778" s="84"/>
      <c r="L778" s="87">
        <v>62068</v>
      </c>
      <c r="M778" s="87"/>
      <c r="N778" s="87">
        <v>62068</v>
      </c>
      <c r="O778" s="84">
        <v>19762.564566210043</v>
      </c>
      <c r="P778" s="84">
        <v>19654.866666666665</v>
      </c>
      <c r="Q778" s="84">
        <f t="shared" si="696"/>
        <v>39417.431232876712</v>
      </c>
      <c r="R778" s="84">
        <v>22650.568767123288</v>
      </c>
      <c r="S778" s="87">
        <f t="shared" si="697"/>
        <v>42305.435433789957</v>
      </c>
      <c r="T778" s="150">
        <v>3</v>
      </c>
      <c r="U778" s="69">
        <v>365</v>
      </c>
      <c r="V778" s="70"/>
      <c r="W778" s="71">
        <v>-5.0109589041095894</v>
      </c>
      <c r="X778" s="76">
        <f t="shared" si="686"/>
        <v>44256</v>
      </c>
      <c r="AF778" s="132" t="s">
        <v>2720</v>
      </c>
      <c r="AG778" s="60">
        <f>MATCH(AF778,'Cat-4'!$A:$A,0)</f>
        <v>646</v>
      </c>
      <c r="AH778" s="60">
        <f>MATCH(X778,'Cat-4'!$1:$1,0)</f>
        <v>111</v>
      </c>
      <c r="AI778" s="60">
        <f>INDEX('Cat-4'!$1:$1048576,Working!AG778,Working!AH778)</f>
        <v>154.1</v>
      </c>
      <c r="AJ778" s="60">
        <f>MATCH($AJ$3,'Cat-4'!$1:$1,0)</f>
        <v>144</v>
      </c>
      <c r="AK778" s="60">
        <f>INDEX('Cat-4'!$1:$1048576,Working!AG778,Working!AJ778)</f>
        <v>154.1</v>
      </c>
      <c r="AL778" s="146">
        <f t="shared" si="694"/>
        <v>1</v>
      </c>
      <c r="AM778" s="152">
        <f t="shared" si="695"/>
        <v>1</v>
      </c>
      <c r="AN778" s="146">
        <f t="shared" si="698"/>
        <v>2.875</v>
      </c>
      <c r="AO778" s="169">
        <f>INDEX('EL&amp;SV'!$C$4:$G$50,MATCH(AF778,'EL&amp;SV'!$G$4:$G$50,0),MATCH(IF(P778&gt;5000000,"A",IF(N778&gt;2000000,"B",IF(N778&gt;500000,"C","D"))),'EL&amp;SV'!$C$4:$G$4,0))</f>
        <v>5</v>
      </c>
      <c r="AP778" s="171">
        <f>INDEX('EL&amp;SV'!$G$4:$K$50,MATCH(AF778,'EL&amp;SV'!$G$4:$G$50,0),MATCH(IF(N778&gt;5000000,"A",IF(N778&gt;2000000,"B",IF(N778&gt;500000,"C","D"))),'EL&amp;SV'!$G$4:$K$4,0))</f>
        <v>1</v>
      </c>
      <c r="AQ778" s="153">
        <f t="shared" si="687"/>
        <v>62068</v>
      </c>
      <c r="AR778" s="153">
        <f t="shared" si="688"/>
        <v>35689.1</v>
      </c>
      <c r="AS778" s="153">
        <f t="shared" si="689"/>
        <v>26378.9</v>
      </c>
      <c r="AT778" s="60">
        <v>0.75</v>
      </c>
      <c r="AU778" s="153">
        <f t="shared" si="690"/>
        <v>19784.175000000003</v>
      </c>
      <c r="AV778" s="153">
        <f t="shared" si="691"/>
        <v>19784.175000000003</v>
      </c>
    </row>
    <row r="779" spans="1:48" x14ac:dyDescent="0.2">
      <c r="A779" s="82">
        <v>775</v>
      </c>
      <c r="B779" s="82" t="s">
        <v>1410</v>
      </c>
      <c r="C779" s="83"/>
      <c r="D779" s="84" t="s">
        <v>112</v>
      </c>
      <c r="E779" s="85" t="s">
        <v>1193</v>
      </c>
      <c r="F779" s="86">
        <v>44069</v>
      </c>
      <c r="G779" s="86" t="s">
        <v>37</v>
      </c>
      <c r="H779" s="89"/>
      <c r="I779" s="89">
        <v>0.31666666666666665</v>
      </c>
      <c r="J779" s="84"/>
      <c r="K779" s="84"/>
      <c r="L779" s="87">
        <v>62068</v>
      </c>
      <c r="M779" s="87"/>
      <c r="N779" s="87">
        <v>62068</v>
      </c>
      <c r="O779" s="84">
        <v>31393.937716894972</v>
      </c>
      <c r="P779" s="84">
        <v>19654.866666666665</v>
      </c>
      <c r="Q779" s="84">
        <f t="shared" si="696"/>
        <v>51048.804383561641</v>
      </c>
      <c r="R779" s="84">
        <v>11019.195616438359</v>
      </c>
      <c r="S779" s="87">
        <f t="shared" si="697"/>
        <v>30674.062283105028</v>
      </c>
      <c r="T779" s="150">
        <v>3</v>
      </c>
      <c r="U779" s="69">
        <v>365</v>
      </c>
      <c r="V779" s="70"/>
      <c r="W779" s="71">
        <v>-4.0082191780821912</v>
      </c>
      <c r="X779" s="76">
        <f t="shared" si="686"/>
        <v>44044</v>
      </c>
      <c r="AF779" s="132" t="s">
        <v>2716</v>
      </c>
      <c r="AG779" s="60">
        <f>MATCH(AF779,'Cat-4'!$A:$A,0)</f>
        <v>644</v>
      </c>
      <c r="AH779" s="60">
        <f>MATCH(X779,'Cat-4'!$1:$1,0)</f>
        <v>104</v>
      </c>
      <c r="AI779" s="60">
        <f>INDEX('Cat-4'!$1:$1048576,Working!AG779,Working!AH779)</f>
        <v>135.1</v>
      </c>
      <c r="AJ779" s="60">
        <f>MATCH($AJ$3,'Cat-4'!$1:$1,0)</f>
        <v>144</v>
      </c>
      <c r="AK779" s="60">
        <f>INDEX('Cat-4'!$1:$1048576,Working!AG779,Working!AJ779)</f>
        <v>135.1</v>
      </c>
      <c r="AL779" s="146">
        <f t="shared" si="694"/>
        <v>1</v>
      </c>
      <c r="AM779" s="152">
        <f t="shared" si="695"/>
        <v>1</v>
      </c>
      <c r="AN779" s="146">
        <f t="shared" si="698"/>
        <v>3.4694444444444446</v>
      </c>
      <c r="AO779" s="169">
        <f>INDEX('EL&amp;SV'!$C$4:$G$50,MATCH(AF779,'EL&amp;SV'!$G$4:$G$50,0),MATCH(IF(P779&gt;5000000,"A",IF(N779&gt;2000000,"B",IF(N779&gt;500000,"C","D"))),'EL&amp;SV'!$C$4:$G$4,0))</f>
        <v>5</v>
      </c>
      <c r="AP779" s="171">
        <f>INDEX('EL&amp;SV'!$G$4:$K$50,MATCH(AF779,'EL&amp;SV'!$G$4:$G$50,0),MATCH(IF(N779&gt;5000000,"A",IF(N779&gt;2000000,"B",IF(N779&gt;500000,"C","D"))),'EL&amp;SV'!$G$4:$K$4,0))</f>
        <v>1</v>
      </c>
      <c r="AQ779" s="153">
        <f t="shared" si="687"/>
        <v>62068</v>
      </c>
      <c r="AR779" s="153">
        <f t="shared" si="688"/>
        <v>43068.29555555556</v>
      </c>
      <c r="AS779" s="153">
        <f t="shared" si="689"/>
        <v>18999.70444444444</v>
      </c>
      <c r="AT779" s="60">
        <v>0.75</v>
      </c>
      <c r="AU779" s="153">
        <f t="shared" si="690"/>
        <v>14249.77833333333</v>
      </c>
      <c r="AV779" s="153">
        <f t="shared" si="691"/>
        <v>14249.77833333333</v>
      </c>
    </row>
    <row r="780" spans="1:48" x14ac:dyDescent="0.2">
      <c r="A780" s="82">
        <v>776</v>
      </c>
      <c r="B780" s="82" t="s">
        <v>1410</v>
      </c>
      <c r="C780" s="83"/>
      <c r="D780" s="84" t="s">
        <v>112</v>
      </c>
      <c r="E780" s="85" t="s">
        <v>1230</v>
      </c>
      <c r="F780" s="86">
        <v>44498</v>
      </c>
      <c r="G780" s="86" t="s">
        <v>38</v>
      </c>
      <c r="H780" s="89"/>
      <c r="I780" s="89">
        <v>0.31666666666666665</v>
      </c>
      <c r="J780" s="84"/>
      <c r="K780" s="84"/>
      <c r="L780" s="87">
        <v>62068</v>
      </c>
      <c r="M780" s="87"/>
      <c r="N780" s="87">
        <v>62068</v>
      </c>
      <c r="O780" s="84">
        <v>8292.7382648401817</v>
      </c>
      <c r="P780" s="84">
        <v>19654.866666666665</v>
      </c>
      <c r="Q780" s="84">
        <f t="shared" si="696"/>
        <v>27947.604931506845</v>
      </c>
      <c r="R780" s="84">
        <v>34120.395068493155</v>
      </c>
      <c r="S780" s="87">
        <f t="shared" si="697"/>
        <v>53775.261735159816</v>
      </c>
      <c r="T780" s="150">
        <v>3</v>
      </c>
      <c r="U780" s="69">
        <v>365</v>
      </c>
      <c r="V780" s="70"/>
      <c r="W780" s="71">
        <v>-119.33698630136986</v>
      </c>
      <c r="X780" s="76">
        <f t="shared" si="686"/>
        <v>44470</v>
      </c>
      <c r="AF780" s="132" t="s">
        <v>3114</v>
      </c>
      <c r="AG780" s="60">
        <f>MATCH(AF780,'Cat-4'!$A:$A,0)</f>
        <v>844</v>
      </c>
      <c r="AH780" s="60">
        <f>MATCH(X780,'Cat-4'!$1:$1,0)</f>
        <v>118</v>
      </c>
      <c r="AI780" s="60">
        <f>INDEX('Cat-4'!$1:$1048576,Working!AG780,Working!AH780)</f>
        <v>151</v>
      </c>
      <c r="AJ780" s="60">
        <f>MATCH($AJ$3,'Cat-4'!$1:$1,0)</f>
        <v>144</v>
      </c>
      <c r="AK780" s="60">
        <f>INDEX('Cat-4'!$1:$1048576,Working!AG780,Working!AJ780)</f>
        <v>160.30000000000001</v>
      </c>
      <c r="AL780" s="146">
        <f t="shared" si="694"/>
        <v>1.0615894039735101</v>
      </c>
      <c r="AM780" s="152">
        <f t="shared" si="695"/>
        <v>1.0615894039735101</v>
      </c>
      <c r="AN780" s="146">
        <f t="shared" si="698"/>
        <v>2.2944444444444443</v>
      </c>
      <c r="AO780" s="169">
        <f>INDEX('EL&amp;SV'!$C$4:$G$50,MATCH(AF780,'EL&amp;SV'!$G$4:$G$50,0),MATCH(IF(P780&gt;5000000,"A",IF(N780&gt;2000000,"B",IF(N780&gt;500000,"C","D"))),'EL&amp;SV'!$C$4:$G$4,0))</f>
        <v>6</v>
      </c>
      <c r="AP780" s="171">
        <f>INDEX('EL&amp;SV'!$G$4:$K$50,MATCH(AF780,'EL&amp;SV'!$G$4:$G$50,0),MATCH(IF(N780&gt;5000000,"A",IF(N780&gt;2000000,"B",IF(N780&gt;500000,"C","D"))),'EL&amp;SV'!$G$4:$K$4,0))</f>
        <v>0.95</v>
      </c>
      <c r="AQ780" s="153">
        <f t="shared" si="687"/>
        <v>65890.731125827821</v>
      </c>
      <c r="AR780" s="153">
        <f t="shared" si="688"/>
        <v>23937.248478906058</v>
      </c>
      <c r="AS780" s="153">
        <f t="shared" si="689"/>
        <v>41953.482646921766</v>
      </c>
      <c r="AT780" s="60">
        <v>0.75</v>
      </c>
      <c r="AU780" s="153">
        <f t="shared" si="690"/>
        <v>31465.111985191324</v>
      </c>
      <c r="AV780" s="153">
        <f t="shared" si="691"/>
        <v>31465.111985191324</v>
      </c>
    </row>
    <row r="781" spans="1:48" x14ac:dyDescent="0.2">
      <c r="A781" s="82">
        <v>777</v>
      </c>
      <c r="B781" s="82" t="s">
        <v>1410</v>
      </c>
      <c r="C781" s="83"/>
      <c r="D781" s="84" t="s">
        <v>112</v>
      </c>
      <c r="E781" s="85" t="s">
        <v>626</v>
      </c>
      <c r="F781" s="86">
        <v>44482</v>
      </c>
      <c r="G781" s="86" t="s">
        <v>38</v>
      </c>
      <c r="H781" s="89"/>
      <c r="I781" s="89">
        <v>0.31666666666666665</v>
      </c>
      <c r="J781" s="84"/>
      <c r="K781" s="84"/>
      <c r="L781" s="87">
        <v>62068</v>
      </c>
      <c r="M781" s="87"/>
      <c r="N781" s="87">
        <v>62068</v>
      </c>
      <c r="O781" s="84">
        <v>9154.3214611872136</v>
      </c>
      <c r="P781" s="84">
        <v>19654.866666666665</v>
      </c>
      <c r="Q781" s="84">
        <f t="shared" si="696"/>
        <v>28809.188127853879</v>
      </c>
      <c r="R781" s="84">
        <v>33258.811872146121</v>
      </c>
      <c r="S781" s="87">
        <f t="shared" si="697"/>
        <v>52913.67853881279</v>
      </c>
      <c r="T781" s="150">
        <v>3</v>
      </c>
      <c r="U781" s="69">
        <v>365</v>
      </c>
      <c r="V781" s="70"/>
      <c r="W781" s="71">
        <v>-119.33698630136986</v>
      </c>
      <c r="X781" s="76">
        <f t="shared" si="686"/>
        <v>44470</v>
      </c>
      <c r="AF781" s="132" t="s">
        <v>2720</v>
      </c>
      <c r="AG781" s="60">
        <f>MATCH(AF781,'Cat-4'!$A:$A,0)</f>
        <v>646</v>
      </c>
      <c r="AH781" s="60">
        <f>MATCH(X781,'Cat-4'!$1:$1,0)</f>
        <v>118</v>
      </c>
      <c r="AI781" s="60">
        <f>INDEX('Cat-4'!$1:$1048576,Working!AG781,Working!AH781)</f>
        <v>154.1</v>
      </c>
      <c r="AJ781" s="60">
        <f>MATCH($AJ$3,'Cat-4'!$1:$1,0)</f>
        <v>144</v>
      </c>
      <c r="AK781" s="60">
        <f>INDEX('Cat-4'!$1:$1048576,Working!AG781,Working!AJ781)</f>
        <v>154.1</v>
      </c>
      <c r="AL781" s="146">
        <f t="shared" si="694"/>
        <v>1</v>
      </c>
      <c r="AM781" s="152">
        <f t="shared" si="695"/>
        <v>1</v>
      </c>
      <c r="AN781" s="146">
        <f t="shared" si="698"/>
        <v>2.338888888888889</v>
      </c>
      <c r="AO781" s="169">
        <f>INDEX('EL&amp;SV'!$C$4:$G$50,MATCH(AF781,'EL&amp;SV'!$G$4:$G$50,0),MATCH(IF(P781&gt;5000000,"A",IF(N781&gt;2000000,"B",IF(N781&gt;500000,"C","D"))),'EL&amp;SV'!$C$4:$G$4,0))</f>
        <v>5</v>
      </c>
      <c r="AP781" s="171">
        <f>INDEX('EL&amp;SV'!$G$4:$K$50,MATCH(AF781,'EL&amp;SV'!$G$4:$G$50,0),MATCH(IF(N781&gt;5000000,"A",IF(N781&gt;2000000,"B",IF(N781&gt;500000,"C","D"))),'EL&amp;SV'!$G$4:$K$4,0))</f>
        <v>1</v>
      </c>
      <c r="AQ781" s="153">
        <f t="shared" si="687"/>
        <v>62068</v>
      </c>
      <c r="AR781" s="153">
        <f t="shared" si="688"/>
        <v>29034.031111111115</v>
      </c>
      <c r="AS781" s="153">
        <f t="shared" si="689"/>
        <v>33033.968888888885</v>
      </c>
      <c r="AT781" s="60">
        <v>0.75</v>
      </c>
      <c r="AU781" s="153">
        <f t="shared" si="690"/>
        <v>24775.476666666662</v>
      </c>
      <c r="AV781" s="153">
        <f t="shared" si="691"/>
        <v>24775.476666666662</v>
      </c>
    </row>
    <row r="782" spans="1:48" x14ac:dyDescent="0.2">
      <c r="A782" s="82">
        <v>778</v>
      </c>
      <c r="B782" s="82" t="s">
        <v>1410</v>
      </c>
      <c r="C782" s="83"/>
      <c r="D782" s="84" t="s">
        <v>112</v>
      </c>
      <c r="E782" s="85" t="s">
        <v>1236</v>
      </c>
      <c r="F782" s="86">
        <v>44475</v>
      </c>
      <c r="G782" s="86" t="s">
        <v>38</v>
      </c>
      <c r="H782" s="89"/>
      <c r="I782" s="89">
        <v>0.31666666666666665</v>
      </c>
      <c r="J782" s="84"/>
      <c r="K782" s="84"/>
      <c r="L782" s="87">
        <v>62068</v>
      </c>
      <c r="M782" s="87"/>
      <c r="N782" s="87">
        <v>62068</v>
      </c>
      <c r="O782" s="84">
        <v>9531.2641095890394</v>
      </c>
      <c r="P782" s="84">
        <v>19654.866666666665</v>
      </c>
      <c r="Q782" s="84">
        <f t="shared" si="696"/>
        <v>29186.130776255704</v>
      </c>
      <c r="R782" s="84">
        <v>32881.869223744296</v>
      </c>
      <c r="S782" s="87">
        <f t="shared" si="697"/>
        <v>52536.735890410957</v>
      </c>
      <c r="T782" s="150">
        <v>3</v>
      </c>
      <c r="U782" s="69">
        <v>365</v>
      </c>
      <c r="V782" s="70"/>
      <c r="W782" s="71">
        <v>-119.33698630136986</v>
      </c>
      <c r="X782" s="76">
        <f t="shared" si="686"/>
        <v>44470</v>
      </c>
      <c r="AF782" s="132" t="s">
        <v>2720</v>
      </c>
      <c r="AG782" s="60">
        <f>MATCH(AF782,'Cat-4'!$A:$A,0)</f>
        <v>646</v>
      </c>
      <c r="AH782" s="60">
        <f>MATCH(X782,'Cat-4'!$1:$1,0)</f>
        <v>118</v>
      </c>
      <c r="AI782" s="60">
        <f>INDEX('Cat-4'!$1:$1048576,Working!AG782,Working!AH782)</f>
        <v>154.1</v>
      </c>
      <c r="AJ782" s="60">
        <f>MATCH($AJ$3,'Cat-4'!$1:$1,0)</f>
        <v>144</v>
      </c>
      <c r="AK782" s="60">
        <f>INDEX('Cat-4'!$1:$1048576,Working!AG782,Working!AJ782)</f>
        <v>154.1</v>
      </c>
      <c r="AL782" s="146">
        <f t="shared" si="694"/>
        <v>1</v>
      </c>
      <c r="AM782" s="152">
        <f t="shared" si="695"/>
        <v>1</v>
      </c>
      <c r="AN782" s="146">
        <f t="shared" si="698"/>
        <v>2.3583333333333334</v>
      </c>
      <c r="AO782" s="169">
        <f>INDEX('EL&amp;SV'!$C$4:$G$50,MATCH(AF782,'EL&amp;SV'!$G$4:$G$50,0),MATCH(IF(P782&gt;5000000,"A",IF(N782&gt;2000000,"B",IF(N782&gt;500000,"C","D"))),'EL&amp;SV'!$C$4:$G$4,0))</f>
        <v>5</v>
      </c>
      <c r="AP782" s="171">
        <f>INDEX('EL&amp;SV'!$G$4:$K$50,MATCH(AF782,'EL&amp;SV'!$G$4:$G$50,0),MATCH(IF(N782&gt;5000000,"A",IF(N782&gt;2000000,"B",IF(N782&gt;500000,"C","D"))),'EL&amp;SV'!$G$4:$K$4,0))</f>
        <v>1</v>
      </c>
      <c r="AQ782" s="153">
        <f t="shared" si="687"/>
        <v>62068</v>
      </c>
      <c r="AR782" s="153">
        <f t="shared" si="688"/>
        <v>29275.406666666669</v>
      </c>
      <c r="AS782" s="153">
        <f t="shared" si="689"/>
        <v>32792.593333333331</v>
      </c>
      <c r="AT782" s="60">
        <v>0.75</v>
      </c>
      <c r="AU782" s="153">
        <f t="shared" si="690"/>
        <v>24594.445</v>
      </c>
      <c r="AV782" s="153">
        <f t="shared" si="691"/>
        <v>24594.445</v>
      </c>
    </row>
    <row r="783" spans="1:48" x14ac:dyDescent="0.2">
      <c r="A783" s="82">
        <v>779</v>
      </c>
      <c r="B783" s="82" t="s">
        <v>1410</v>
      </c>
      <c r="C783" s="83"/>
      <c r="D783" s="84" t="s">
        <v>112</v>
      </c>
      <c r="E783" s="85" t="s">
        <v>1239</v>
      </c>
      <c r="F783" s="86">
        <v>44469</v>
      </c>
      <c r="G783" s="86" t="s">
        <v>38</v>
      </c>
      <c r="H783" s="89"/>
      <c r="I783" s="89">
        <v>0.31666666666666665</v>
      </c>
      <c r="J783" s="84"/>
      <c r="K783" s="84"/>
      <c r="L783" s="87">
        <v>62068</v>
      </c>
      <c r="M783" s="87"/>
      <c r="N783" s="87">
        <v>62068</v>
      </c>
      <c r="O783" s="84">
        <v>9854.3578082191761</v>
      </c>
      <c r="P783" s="84">
        <v>19654.866666666665</v>
      </c>
      <c r="Q783" s="84">
        <f t="shared" si="696"/>
        <v>29509.224474885843</v>
      </c>
      <c r="R783" s="84">
        <v>32558.775525114157</v>
      </c>
      <c r="S783" s="87">
        <f t="shared" si="697"/>
        <v>52213.642191780826</v>
      </c>
      <c r="T783" s="150">
        <v>3</v>
      </c>
      <c r="U783" s="69">
        <v>365</v>
      </c>
      <c r="V783" s="70"/>
      <c r="W783" s="71">
        <v>-119.33698630136986</v>
      </c>
      <c r="X783" s="76">
        <f t="shared" si="686"/>
        <v>44440</v>
      </c>
      <c r="AF783" s="132" t="s">
        <v>2720</v>
      </c>
      <c r="AG783" s="60">
        <f>MATCH(AF783,'Cat-4'!$A:$A,0)</f>
        <v>646</v>
      </c>
      <c r="AH783" s="60">
        <f>MATCH(X783,'Cat-4'!$1:$1,0)</f>
        <v>117</v>
      </c>
      <c r="AI783" s="60">
        <f>INDEX('Cat-4'!$1:$1048576,Working!AG783,Working!AH783)</f>
        <v>154.1</v>
      </c>
      <c r="AJ783" s="60">
        <f>MATCH($AJ$3,'Cat-4'!$1:$1,0)</f>
        <v>144</v>
      </c>
      <c r="AK783" s="60">
        <f>INDEX('Cat-4'!$1:$1048576,Working!AG783,Working!AJ783)</f>
        <v>154.1</v>
      </c>
      <c r="AL783" s="146">
        <f t="shared" si="694"/>
        <v>1</v>
      </c>
      <c r="AM783" s="152">
        <f t="shared" si="695"/>
        <v>1</v>
      </c>
      <c r="AN783" s="146">
        <f t="shared" si="698"/>
        <v>2.375</v>
      </c>
      <c r="AO783" s="169">
        <f>INDEX('EL&amp;SV'!$C$4:$G$50,MATCH(AF783,'EL&amp;SV'!$G$4:$G$50,0),MATCH(IF(P783&gt;5000000,"A",IF(N783&gt;2000000,"B",IF(N783&gt;500000,"C","D"))),'EL&amp;SV'!$C$4:$G$4,0))</f>
        <v>5</v>
      </c>
      <c r="AP783" s="171">
        <f>INDEX('EL&amp;SV'!$G$4:$K$50,MATCH(AF783,'EL&amp;SV'!$G$4:$G$50,0),MATCH(IF(N783&gt;5000000,"A",IF(N783&gt;2000000,"B",IF(N783&gt;500000,"C","D"))),'EL&amp;SV'!$G$4:$K$4,0))</f>
        <v>1</v>
      </c>
      <c r="AQ783" s="153">
        <f t="shared" si="687"/>
        <v>62068</v>
      </c>
      <c r="AR783" s="153">
        <f t="shared" si="688"/>
        <v>29482.3</v>
      </c>
      <c r="AS783" s="153">
        <f t="shared" si="689"/>
        <v>32585.7</v>
      </c>
      <c r="AT783" s="60">
        <v>0.75</v>
      </c>
      <c r="AU783" s="153">
        <f t="shared" si="690"/>
        <v>24439.275000000001</v>
      </c>
      <c r="AV783" s="153">
        <f t="shared" si="691"/>
        <v>24439.275000000001</v>
      </c>
    </row>
    <row r="784" spans="1:48" x14ac:dyDescent="0.2">
      <c r="A784" s="82">
        <v>780</v>
      </c>
      <c r="B784" s="82" t="s">
        <v>1410</v>
      </c>
      <c r="C784" s="83"/>
      <c r="D784" s="84" t="s">
        <v>112</v>
      </c>
      <c r="E784" s="85" t="s">
        <v>1244</v>
      </c>
      <c r="F784" s="86">
        <v>44372</v>
      </c>
      <c r="G784" s="86" t="s">
        <v>38</v>
      </c>
      <c r="H784" s="89"/>
      <c r="I784" s="89">
        <v>0.31666666666666665</v>
      </c>
      <c r="J784" s="84"/>
      <c r="K784" s="84"/>
      <c r="L784" s="87">
        <v>62068</v>
      </c>
      <c r="M784" s="87"/>
      <c r="N784" s="87">
        <v>62068</v>
      </c>
      <c r="O784" s="84">
        <v>15077.705936073056</v>
      </c>
      <c r="P784" s="84">
        <v>19654.866666666665</v>
      </c>
      <c r="Q784" s="84">
        <f t="shared" si="696"/>
        <v>34732.572602739718</v>
      </c>
      <c r="R784" s="84">
        <v>27335.427397260282</v>
      </c>
      <c r="S784" s="87">
        <f t="shared" si="697"/>
        <v>46990.294063926944</v>
      </c>
      <c r="T784" s="150">
        <v>3</v>
      </c>
      <c r="U784" s="69">
        <v>365</v>
      </c>
      <c r="V784" s="70"/>
      <c r="W784" s="71">
        <v>-8.0109589041095894</v>
      </c>
      <c r="X784" s="76">
        <f t="shared" si="686"/>
        <v>44348</v>
      </c>
      <c r="AF784" s="132" t="s">
        <v>2720</v>
      </c>
      <c r="AG784" s="60">
        <f>MATCH(AF784,'Cat-4'!$A:$A,0)</f>
        <v>646</v>
      </c>
      <c r="AH784" s="60">
        <f>MATCH(X784,'Cat-4'!$1:$1,0)</f>
        <v>114</v>
      </c>
      <c r="AI784" s="60">
        <f>INDEX('Cat-4'!$1:$1048576,Working!AG784,Working!AH784)</f>
        <v>154.1</v>
      </c>
      <c r="AJ784" s="60">
        <f>MATCH($AJ$3,'Cat-4'!$1:$1,0)</f>
        <v>144</v>
      </c>
      <c r="AK784" s="60">
        <f>INDEX('Cat-4'!$1:$1048576,Working!AG784,Working!AJ784)</f>
        <v>154.1</v>
      </c>
      <c r="AL784" s="146">
        <f t="shared" si="694"/>
        <v>1</v>
      </c>
      <c r="AM784" s="152">
        <f t="shared" si="695"/>
        <v>1</v>
      </c>
      <c r="AN784" s="146">
        <f t="shared" si="698"/>
        <v>2.6388888888888888</v>
      </c>
      <c r="AO784" s="169">
        <f>INDEX('EL&amp;SV'!$C$4:$G$50,MATCH(AF784,'EL&amp;SV'!$G$4:$G$50,0),MATCH(IF(P784&gt;5000000,"A",IF(N784&gt;2000000,"B",IF(N784&gt;500000,"C","D"))),'EL&amp;SV'!$C$4:$G$4,0))</f>
        <v>5</v>
      </c>
      <c r="AP784" s="171">
        <f>INDEX('EL&amp;SV'!$G$4:$K$50,MATCH(AF784,'EL&amp;SV'!$G$4:$G$50,0),MATCH(IF(N784&gt;5000000,"A",IF(N784&gt;2000000,"B",IF(N784&gt;500000,"C","D"))),'EL&amp;SV'!$G$4:$K$4,0))</f>
        <v>1</v>
      </c>
      <c r="AQ784" s="153">
        <f t="shared" si="687"/>
        <v>62068</v>
      </c>
      <c r="AR784" s="153">
        <f t="shared" si="688"/>
        <v>32758.111111111113</v>
      </c>
      <c r="AS784" s="153">
        <f t="shared" si="689"/>
        <v>29309.888888888887</v>
      </c>
      <c r="AT784" s="60">
        <v>0.75</v>
      </c>
      <c r="AU784" s="153">
        <f t="shared" si="690"/>
        <v>21982.416666666664</v>
      </c>
      <c r="AV784" s="153">
        <f t="shared" si="691"/>
        <v>21982.416666666664</v>
      </c>
    </row>
    <row r="785" spans="1:48" x14ac:dyDescent="0.2">
      <c r="A785" s="82">
        <v>781</v>
      </c>
      <c r="B785" s="82" t="s">
        <v>1410</v>
      </c>
      <c r="C785" s="83"/>
      <c r="D785" s="84" t="s">
        <v>112</v>
      </c>
      <c r="E785" s="85" t="s">
        <v>770</v>
      </c>
      <c r="F785" s="86">
        <v>41000</v>
      </c>
      <c r="G785" s="86" t="s">
        <v>1350</v>
      </c>
      <c r="H785" s="89"/>
      <c r="I785" s="89">
        <v>6.2005861512063193E-2</v>
      </c>
      <c r="J785" s="84"/>
      <c r="K785" s="84"/>
      <c r="L785" s="87">
        <v>62000.01</v>
      </c>
      <c r="M785" s="87"/>
      <c r="N785" s="87">
        <v>62000.01</v>
      </c>
      <c r="O785" s="84">
        <v>39678.18933096734</v>
      </c>
      <c r="P785" s="84">
        <v>3844.3640338065334</v>
      </c>
      <c r="Q785" s="84">
        <f t="shared" si="696"/>
        <v>43522.55336477387</v>
      </c>
      <c r="R785" s="84">
        <v>18477.456635226132</v>
      </c>
      <c r="S785" s="87">
        <f t="shared" si="697"/>
        <v>22321.820669032662</v>
      </c>
      <c r="T785" s="150">
        <v>15</v>
      </c>
      <c r="U785" s="69">
        <v>365</v>
      </c>
      <c r="V785" s="70"/>
      <c r="W785" s="71">
        <v>-4.0082191780821912</v>
      </c>
      <c r="X785" s="76">
        <f t="shared" si="686"/>
        <v>41000</v>
      </c>
      <c r="AF785" s="132" t="s">
        <v>2734</v>
      </c>
      <c r="AG785" s="60">
        <f>MATCH(AF785,'Cat-4'!$A:$A,0)</f>
        <v>653</v>
      </c>
      <c r="AH785" s="60">
        <f>MATCH(X785,'Cat-4'!$1:$1,0)</f>
        <v>4</v>
      </c>
      <c r="AI785" s="60">
        <f>INDEX('Cat-4'!$1:$1048576,Working!AG785,Working!AH785)</f>
        <v>100.8</v>
      </c>
      <c r="AJ785" s="60">
        <f>MATCH($AJ$3,'Cat-4'!$1:$1,0)</f>
        <v>144</v>
      </c>
      <c r="AK785" s="60">
        <f>INDEX('Cat-4'!$1:$1048576,Working!AG785,Working!AJ785)</f>
        <v>122.3</v>
      </c>
      <c r="AL785" s="146">
        <f t="shared" si="694"/>
        <v>1.2132936507936507</v>
      </c>
      <c r="AM785" s="152">
        <f t="shared" si="695"/>
        <v>1.2132936507936507</v>
      </c>
      <c r="AN785" s="146">
        <f t="shared" si="698"/>
        <v>11.872222222222222</v>
      </c>
      <c r="AO785" s="169">
        <f>INDEX('EL&amp;SV'!$C$4:$G$50,MATCH(AF785,'EL&amp;SV'!$G$4:$G$50,0),MATCH(IF(P785&gt;5000000,"A",IF(N785&gt;2000000,"B",IF(N785&gt;500000,"C","D"))),'EL&amp;SV'!$C$4:$G$4,0))</f>
        <v>8</v>
      </c>
      <c r="AP785" s="171">
        <f>INDEX('EL&amp;SV'!$G$4:$K$50,MATCH(AF785,'EL&amp;SV'!$G$4:$G$50,0),MATCH(IF(N785&gt;5000000,"A",IF(N785&gt;2000000,"B",IF(N785&gt;500000,"C","D"))),'EL&amp;SV'!$G$4:$K$4,0))</f>
        <v>0.9</v>
      </c>
      <c r="AQ785" s="153">
        <f t="shared" si="687"/>
        <v>75224.218482142853</v>
      </c>
      <c r="AR785" s="153">
        <f t="shared" si="688"/>
        <v>67701.796633928563</v>
      </c>
      <c r="AS785" s="153">
        <f t="shared" si="689"/>
        <v>7522.4218482142896</v>
      </c>
      <c r="AT785" s="60">
        <v>0.75</v>
      </c>
      <c r="AU785" s="153">
        <f t="shared" si="690"/>
        <v>5641.8163861607172</v>
      </c>
      <c r="AV785" s="153">
        <f t="shared" si="691"/>
        <v>7522.4218482142833</v>
      </c>
    </row>
    <row r="786" spans="1:48" x14ac:dyDescent="0.2">
      <c r="A786" s="82">
        <v>782</v>
      </c>
      <c r="B786" s="82" t="s">
        <v>1410</v>
      </c>
      <c r="C786" s="83"/>
      <c r="D786" s="84" t="s">
        <v>112</v>
      </c>
      <c r="E786" s="85" t="s">
        <v>763</v>
      </c>
      <c r="F786" s="86">
        <v>40290</v>
      </c>
      <c r="G786" s="86" t="s">
        <v>1352</v>
      </c>
      <c r="H786" s="89"/>
      <c r="I786" s="89">
        <v>6.8995313586761003E-2</v>
      </c>
      <c r="J786" s="84"/>
      <c r="K786" s="84"/>
      <c r="L786" s="87">
        <v>62000</v>
      </c>
      <c r="M786" s="87"/>
      <c r="N786" s="87">
        <v>62000</v>
      </c>
      <c r="O786" s="84">
        <v>45832.476634923878</v>
      </c>
      <c r="P786" s="84">
        <v>4277.7094423791823</v>
      </c>
      <c r="Q786" s="84">
        <f t="shared" si="696"/>
        <v>50110.186077303064</v>
      </c>
      <c r="R786" s="84">
        <v>11889.813922696936</v>
      </c>
      <c r="S786" s="87">
        <f t="shared" si="697"/>
        <v>16167.523365076122</v>
      </c>
      <c r="T786" s="150">
        <v>15</v>
      </c>
      <c r="U786" s="69">
        <v>365</v>
      </c>
      <c r="V786" s="70"/>
      <c r="W786" s="71">
        <v>-4.0082191780821912</v>
      </c>
      <c r="X786" s="76">
        <f t="shared" si="686"/>
        <v>40269</v>
      </c>
      <c r="Y786" s="138" t="s">
        <v>4120</v>
      </c>
      <c r="Z786" s="60">
        <f>MATCH(Y786,'Cat-3'!$A:$A,0)</f>
        <v>686</v>
      </c>
      <c r="AA786" s="60">
        <f>MATCH(X786,'Cat-3'!$1:$1,0)</f>
        <v>67</v>
      </c>
      <c r="AB786" s="60">
        <f>INDEX('Cat-3'!$1:$1048576,Working!Z786,Working!AA786)</f>
        <v>104.6</v>
      </c>
      <c r="AC786" s="60">
        <f>MATCH($AC$3,'Cat-3'!$1:$1,0)</f>
        <v>90</v>
      </c>
      <c r="AD786" s="60">
        <f>INDEX('Cat-3'!$1:$1048576,Working!Z786,Working!AC786)</f>
        <v>103.4</v>
      </c>
      <c r="AE786" s="146">
        <f>AD786/AB786</f>
        <v>0.98852772466539207</v>
      </c>
      <c r="AF786" s="132" t="s">
        <v>2734</v>
      </c>
      <c r="AG786" s="60">
        <f>MATCH(AF786,'Cat-4'!$A:$A,0)</f>
        <v>653</v>
      </c>
      <c r="AH786" s="60">
        <f>MATCH($AH$3,'Cat-4'!$1:$1,0)</f>
        <v>4</v>
      </c>
      <c r="AI786" s="60">
        <f>INDEX('Cat-4'!$1:$1048576,Working!AG786,Working!AH786)</f>
        <v>100.8</v>
      </c>
      <c r="AJ786" s="60">
        <f>MATCH($AJ$3,'Cat-4'!$1:$1,0)</f>
        <v>144</v>
      </c>
      <c r="AK786" s="60">
        <f>INDEX('Cat-4'!$1:$1048576,Working!AG786,Working!AJ786)</f>
        <v>122.3</v>
      </c>
      <c r="AL786" s="146">
        <f>AK786/AI786</f>
        <v>1.2132936507936507</v>
      </c>
      <c r="AM786" s="146">
        <f>AL786*AE786</f>
        <v>1.1993744119700143</v>
      </c>
      <c r="AN786" s="146">
        <f t="shared" si="698"/>
        <v>13.813888888888888</v>
      </c>
      <c r="AO786" s="169">
        <f>INDEX('EL&amp;SV'!$C$4:$G$50,MATCH(AF786,'EL&amp;SV'!$G$4:$G$50,0),MATCH(IF(P786&gt;5000000,"A",IF(N786&gt;2000000,"B",IF(N786&gt;500000,"C","D"))),'EL&amp;SV'!$C$4:$G$4,0))</f>
        <v>8</v>
      </c>
      <c r="AP786" s="171">
        <f>INDEX('EL&amp;SV'!$G$4:$K$50,MATCH(AF786,'EL&amp;SV'!$G$4:$G$50,0),MATCH(IF(N786&gt;5000000,"A",IF(N786&gt;2000000,"B",IF(N786&gt;500000,"C","D"))),'EL&amp;SV'!$G$4:$K$4,0))</f>
        <v>0.9</v>
      </c>
      <c r="AQ786" s="153">
        <f t="shared" si="687"/>
        <v>74361.213542140889</v>
      </c>
      <c r="AR786" s="153">
        <f t="shared" si="688"/>
        <v>66925.092187926799</v>
      </c>
      <c r="AS786" s="153">
        <f t="shared" si="689"/>
        <v>7436.1213542140904</v>
      </c>
      <c r="AT786" s="60">
        <v>0.75</v>
      </c>
      <c r="AU786" s="153">
        <f t="shared" si="690"/>
        <v>5577.0910156605678</v>
      </c>
      <c r="AV786" s="153">
        <f t="shared" si="691"/>
        <v>7436.1213542140877</v>
      </c>
    </row>
    <row r="787" spans="1:48" x14ac:dyDescent="0.2">
      <c r="A787" s="82">
        <v>783</v>
      </c>
      <c r="B787" s="82" t="s">
        <v>1410</v>
      </c>
      <c r="C787" s="83"/>
      <c r="D787" s="84" t="s">
        <v>112</v>
      </c>
      <c r="E787" s="85" t="s">
        <v>1171</v>
      </c>
      <c r="F787" s="86">
        <v>44286</v>
      </c>
      <c r="G787" s="86" t="s">
        <v>37</v>
      </c>
      <c r="H787" s="89"/>
      <c r="I787" s="89">
        <v>0.31666666666666665</v>
      </c>
      <c r="J787" s="84"/>
      <c r="K787" s="84"/>
      <c r="L787" s="87">
        <v>62000</v>
      </c>
      <c r="M787" s="87"/>
      <c r="N787" s="87">
        <v>62000</v>
      </c>
      <c r="O787" s="84">
        <v>19687.123287671231</v>
      </c>
      <c r="P787" s="84">
        <v>19633.333333333332</v>
      </c>
      <c r="Q787" s="84">
        <f t="shared" si="696"/>
        <v>39320.45662100456</v>
      </c>
      <c r="R787" s="84">
        <v>22679.54337899544</v>
      </c>
      <c r="S787" s="87">
        <f t="shared" si="697"/>
        <v>42312.876712328769</v>
      </c>
      <c r="T787" s="150">
        <v>3</v>
      </c>
      <c r="U787" s="69">
        <v>365</v>
      </c>
      <c r="V787" s="70"/>
      <c r="W787" s="71">
        <v>-4.0082191780821912</v>
      </c>
      <c r="X787" s="76">
        <f t="shared" si="686"/>
        <v>44256</v>
      </c>
      <c r="AF787" s="132" t="s">
        <v>2720</v>
      </c>
      <c r="AG787" s="60">
        <f>MATCH(AF787,'Cat-4'!$A:$A,0)</f>
        <v>646</v>
      </c>
      <c r="AH787" s="60">
        <f>MATCH(X787,'Cat-4'!$1:$1,0)</f>
        <v>111</v>
      </c>
      <c r="AI787" s="60">
        <f>INDEX('Cat-4'!$1:$1048576,Working!AG787,Working!AH787)</f>
        <v>154.1</v>
      </c>
      <c r="AJ787" s="60">
        <f>MATCH($AJ$3,'Cat-4'!$1:$1,0)</f>
        <v>144</v>
      </c>
      <c r="AK787" s="60">
        <f>INDEX('Cat-4'!$1:$1048576,Working!AG787,Working!AJ787)</f>
        <v>154.1</v>
      </c>
      <c r="AL787" s="146">
        <f t="shared" ref="AL787:AL809" si="699">AK787/AI787</f>
        <v>1</v>
      </c>
      <c r="AM787" s="152">
        <f t="shared" ref="AM787:AM809" si="700">AL787</f>
        <v>1</v>
      </c>
      <c r="AN787" s="146">
        <f t="shared" si="698"/>
        <v>2.875</v>
      </c>
      <c r="AO787" s="169">
        <f>INDEX('EL&amp;SV'!$C$4:$G$50,MATCH(AF787,'EL&amp;SV'!$G$4:$G$50,0),MATCH(IF(P787&gt;5000000,"A",IF(N787&gt;2000000,"B",IF(N787&gt;500000,"C","D"))),'EL&amp;SV'!$C$4:$G$4,0))</f>
        <v>5</v>
      </c>
      <c r="AP787" s="171">
        <f>INDEX('EL&amp;SV'!$G$4:$K$50,MATCH(AF787,'EL&amp;SV'!$G$4:$G$50,0),MATCH(IF(N787&gt;5000000,"A",IF(N787&gt;2000000,"B",IF(N787&gt;500000,"C","D"))),'EL&amp;SV'!$G$4:$K$4,0))</f>
        <v>1</v>
      </c>
      <c r="AQ787" s="153">
        <f t="shared" si="687"/>
        <v>62000</v>
      </c>
      <c r="AR787" s="153">
        <f t="shared" si="688"/>
        <v>35650</v>
      </c>
      <c r="AS787" s="153">
        <f t="shared" si="689"/>
        <v>26350</v>
      </c>
      <c r="AT787" s="60">
        <v>0.75</v>
      </c>
      <c r="AU787" s="153">
        <f t="shared" si="690"/>
        <v>19762.5</v>
      </c>
      <c r="AV787" s="153">
        <f t="shared" si="691"/>
        <v>19762.5</v>
      </c>
    </row>
    <row r="788" spans="1:48" x14ac:dyDescent="0.2">
      <c r="A788" s="82">
        <v>784</v>
      </c>
      <c r="B788" s="82" t="s">
        <v>1410</v>
      </c>
      <c r="C788" s="83"/>
      <c r="D788" s="84" t="s">
        <v>112</v>
      </c>
      <c r="E788" s="85" t="s">
        <v>1217</v>
      </c>
      <c r="F788" s="86">
        <v>44631</v>
      </c>
      <c r="G788" s="86" t="s">
        <v>38</v>
      </c>
      <c r="H788" s="89"/>
      <c r="I788" s="89">
        <v>0.31666666666666665</v>
      </c>
      <c r="J788" s="84"/>
      <c r="K788" s="84"/>
      <c r="L788" s="87">
        <v>62000</v>
      </c>
      <c r="M788" s="87"/>
      <c r="N788" s="87">
        <v>62000</v>
      </c>
      <c r="O788" s="84">
        <v>1129.5890410958903</v>
      </c>
      <c r="P788" s="84">
        <v>19633.333333333332</v>
      </c>
      <c r="Q788" s="84">
        <f t="shared" si="696"/>
        <v>20762.922374429221</v>
      </c>
      <c r="R788" s="84">
        <v>41237.077625570775</v>
      </c>
      <c r="S788" s="87">
        <f t="shared" si="697"/>
        <v>60870.410958904111</v>
      </c>
      <c r="T788" s="150">
        <v>3</v>
      </c>
      <c r="U788" s="69">
        <v>365</v>
      </c>
      <c r="V788" s="70"/>
      <c r="W788" s="71">
        <v>-4.0082191780821912</v>
      </c>
      <c r="X788" s="76">
        <f t="shared" si="686"/>
        <v>44621</v>
      </c>
      <c r="AF788" s="132" t="s">
        <v>3114</v>
      </c>
      <c r="AG788" s="60">
        <f>MATCH(AF788,'Cat-4'!$A:$A,0)</f>
        <v>844</v>
      </c>
      <c r="AH788" s="60">
        <f>MATCH(X788,'Cat-4'!$1:$1,0)</f>
        <v>123</v>
      </c>
      <c r="AI788" s="60">
        <f>INDEX('Cat-4'!$1:$1048576,Working!AG788,Working!AH788)</f>
        <v>157.19999999999999</v>
      </c>
      <c r="AJ788" s="60">
        <f>MATCH($AJ$3,'Cat-4'!$1:$1,0)</f>
        <v>144</v>
      </c>
      <c r="AK788" s="60">
        <f>INDEX('Cat-4'!$1:$1048576,Working!AG788,Working!AJ788)</f>
        <v>160.30000000000001</v>
      </c>
      <c r="AL788" s="146">
        <f t="shared" si="699"/>
        <v>1.0197201017811706</v>
      </c>
      <c r="AM788" s="152">
        <f t="shared" si="700"/>
        <v>1.0197201017811706</v>
      </c>
      <c r="AN788" s="146">
        <f t="shared" si="698"/>
        <v>1.9277777777777778</v>
      </c>
      <c r="AO788" s="169">
        <f>INDEX('EL&amp;SV'!$C$4:$G$50,MATCH(AF788,'EL&amp;SV'!$G$4:$G$50,0),MATCH(IF(P788&gt;5000000,"A",IF(N788&gt;2000000,"B",IF(N788&gt;500000,"C","D"))),'EL&amp;SV'!$C$4:$G$4,0))</f>
        <v>6</v>
      </c>
      <c r="AP788" s="171">
        <f>INDEX('EL&amp;SV'!$G$4:$K$50,MATCH(AF788,'EL&amp;SV'!$G$4:$G$50,0),MATCH(IF(N788&gt;5000000,"A",IF(N788&gt;2000000,"B",IF(N788&gt;500000,"C","D"))),'EL&amp;SV'!$G$4:$K$4,0))</f>
        <v>0.95</v>
      </c>
      <c r="AQ788" s="153">
        <f t="shared" si="687"/>
        <v>63222.646310432574</v>
      </c>
      <c r="AR788" s="153">
        <f t="shared" si="688"/>
        <v>19297.541996513053</v>
      </c>
      <c r="AS788" s="153">
        <f t="shared" si="689"/>
        <v>43925.104313919524</v>
      </c>
      <c r="AT788" s="60">
        <v>0.75</v>
      </c>
      <c r="AU788" s="153">
        <f t="shared" si="690"/>
        <v>32943.828235439643</v>
      </c>
      <c r="AV788" s="153">
        <f t="shared" si="691"/>
        <v>32943.828235439643</v>
      </c>
    </row>
    <row r="789" spans="1:48" x14ac:dyDescent="0.2">
      <c r="A789" s="82">
        <v>785</v>
      </c>
      <c r="B789" s="82" t="s">
        <v>1410</v>
      </c>
      <c r="C789" s="83"/>
      <c r="D789" s="84" t="s">
        <v>112</v>
      </c>
      <c r="E789" s="85" t="s">
        <v>1217</v>
      </c>
      <c r="F789" s="86">
        <v>44625</v>
      </c>
      <c r="G789" s="86" t="s">
        <v>38</v>
      </c>
      <c r="H789" s="89"/>
      <c r="I789" s="89">
        <v>0.31666666666666665</v>
      </c>
      <c r="J789" s="84"/>
      <c r="K789" s="84"/>
      <c r="L789" s="87">
        <v>62000</v>
      </c>
      <c r="M789" s="87"/>
      <c r="N789" s="87">
        <v>62000</v>
      </c>
      <c r="O789" s="84">
        <v>1452.3287671232874</v>
      </c>
      <c r="P789" s="84">
        <v>19633.333333333332</v>
      </c>
      <c r="Q789" s="84">
        <f t="shared" si="696"/>
        <v>21085.662100456619</v>
      </c>
      <c r="R789" s="84">
        <v>40914.337899543381</v>
      </c>
      <c r="S789" s="87">
        <f t="shared" si="697"/>
        <v>60547.67123287671</v>
      </c>
      <c r="T789" s="150">
        <v>3</v>
      </c>
      <c r="U789" s="69">
        <v>365</v>
      </c>
      <c r="V789" s="70"/>
      <c r="W789" s="71">
        <v>-7.0082191780821912</v>
      </c>
      <c r="X789" s="76">
        <f t="shared" si="686"/>
        <v>44621</v>
      </c>
      <c r="AF789" s="132" t="s">
        <v>3114</v>
      </c>
      <c r="AG789" s="60">
        <f>MATCH(AF789,'Cat-4'!$A:$A,0)</f>
        <v>844</v>
      </c>
      <c r="AH789" s="60">
        <f>MATCH(X789,'Cat-4'!$1:$1,0)</f>
        <v>123</v>
      </c>
      <c r="AI789" s="60">
        <f>INDEX('Cat-4'!$1:$1048576,Working!AG789,Working!AH789)</f>
        <v>157.19999999999999</v>
      </c>
      <c r="AJ789" s="60">
        <f>MATCH($AJ$3,'Cat-4'!$1:$1,0)</f>
        <v>144</v>
      </c>
      <c r="AK789" s="60">
        <f>INDEX('Cat-4'!$1:$1048576,Working!AG789,Working!AJ789)</f>
        <v>160.30000000000001</v>
      </c>
      <c r="AL789" s="146">
        <f t="shared" si="699"/>
        <v>1.0197201017811706</v>
      </c>
      <c r="AM789" s="152">
        <f t="shared" si="700"/>
        <v>1.0197201017811706</v>
      </c>
      <c r="AN789" s="146">
        <f t="shared" si="698"/>
        <v>1.9444444444444444</v>
      </c>
      <c r="AO789" s="169">
        <f>INDEX('EL&amp;SV'!$C$4:$G$50,MATCH(AF789,'EL&amp;SV'!$G$4:$G$50,0),MATCH(IF(P789&gt;5000000,"A",IF(N789&gt;2000000,"B",IF(N789&gt;500000,"C","D"))),'EL&amp;SV'!$C$4:$G$4,0))</f>
        <v>6</v>
      </c>
      <c r="AP789" s="171">
        <f>INDEX('EL&amp;SV'!$G$4:$K$50,MATCH(AF789,'EL&amp;SV'!$G$4:$G$50,0),MATCH(IF(N789&gt;5000000,"A",IF(N789&gt;2000000,"B",IF(N789&gt;500000,"C","D"))),'EL&amp;SV'!$G$4:$K$4,0))</f>
        <v>0.95</v>
      </c>
      <c r="AQ789" s="153">
        <f t="shared" si="687"/>
        <v>63222.646310432574</v>
      </c>
      <c r="AR789" s="153">
        <f t="shared" si="688"/>
        <v>19464.379535387805</v>
      </c>
      <c r="AS789" s="153">
        <f t="shared" si="689"/>
        <v>43758.266775044773</v>
      </c>
      <c r="AT789" s="60">
        <v>0.75</v>
      </c>
      <c r="AU789" s="153">
        <f t="shared" si="690"/>
        <v>32818.700081283576</v>
      </c>
      <c r="AV789" s="153">
        <f t="shared" si="691"/>
        <v>32818.700081283576</v>
      </c>
    </row>
    <row r="790" spans="1:48" x14ac:dyDescent="0.2">
      <c r="A790" s="82">
        <v>786</v>
      </c>
      <c r="B790" s="82" t="s">
        <v>1410</v>
      </c>
      <c r="C790" s="83"/>
      <c r="D790" s="84" t="s">
        <v>112</v>
      </c>
      <c r="E790" s="85" t="s">
        <v>1217</v>
      </c>
      <c r="F790" s="86">
        <v>44620</v>
      </c>
      <c r="G790" s="86" t="s">
        <v>38</v>
      </c>
      <c r="H790" s="89"/>
      <c r="I790" s="89">
        <v>0.31666666666666665</v>
      </c>
      <c r="J790" s="84"/>
      <c r="K790" s="84"/>
      <c r="L790" s="87">
        <v>62000</v>
      </c>
      <c r="M790" s="87"/>
      <c r="N790" s="87">
        <v>62000</v>
      </c>
      <c r="O790" s="84">
        <v>1721.2785388127852</v>
      </c>
      <c r="P790" s="84">
        <v>19633.333333333332</v>
      </c>
      <c r="Q790" s="84">
        <f t="shared" si="696"/>
        <v>21354.611872146117</v>
      </c>
      <c r="R790" s="84">
        <v>40645.388127853883</v>
      </c>
      <c r="S790" s="87">
        <f t="shared" si="697"/>
        <v>60278.721461187211</v>
      </c>
      <c r="T790" s="150">
        <v>3</v>
      </c>
      <c r="U790" s="69">
        <v>365</v>
      </c>
      <c r="V790" s="70"/>
      <c r="W790" s="71">
        <v>-119.33698630136986</v>
      </c>
      <c r="X790" s="76">
        <f t="shared" si="686"/>
        <v>44593</v>
      </c>
      <c r="AF790" s="132" t="s">
        <v>3114</v>
      </c>
      <c r="AG790" s="60">
        <f>MATCH(AF790,'Cat-4'!$A:$A,0)</f>
        <v>844</v>
      </c>
      <c r="AH790" s="60">
        <f>MATCH(X790,'Cat-4'!$1:$1,0)</f>
        <v>122</v>
      </c>
      <c r="AI790" s="60">
        <f>INDEX('Cat-4'!$1:$1048576,Working!AG790,Working!AH790)</f>
        <v>154.69999999999999</v>
      </c>
      <c r="AJ790" s="60">
        <f>MATCH($AJ$3,'Cat-4'!$1:$1,0)</f>
        <v>144</v>
      </c>
      <c r="AK790" s="60">
        <f>INDEX('Cat-4'!$1:$1048576,Working!AG790,Working!AJ790)</f>
        <v>160.30000000000001</v>
      </c>
      <c r="AL790" s="146">
        <f t="shared" si="699"/>
        <v>1.0361990950226245</v>
      </c>
      <c r="AM790" s="152">
        <f t="shared" si="700"/>
        <v>1.0361990950226245</v>
      </c>
      <c r="AN790" s="146">
        <f t="shared" si="698"/>
        <v>1.9583333333333333</v>
      </c>
      <c r="AO790" s="169">
        <f>INDEX('EL&amp;SV'!$C$4:$G$50,MATCH(AF790,'EL&amp;SV'!$G$4:$G$50,0),MATCH(IF(P790&gt;5000000,"A",IF(N790&gt;2000000,"B",IF(N790&gt;500000,"C","D"))),'EL&amp;SV'!$C$4:$G$4,0))</f>
        <v>6</v>
      </c>
      <c r="AP790" s="171">
        <f>INDEX('EL&amp;SV'!$G$4:$K$50,MATCH(AF790,'EL&amp;SV'!$G$4:$G$50,0),MATCH(IF(N790&gt;5000000,"A",IF(N790&gt;2000000,"B",IF(N790&gt;500000,"C","D"))),'EL&amp;SV'!$G$4:$K$4,0))</f>
        <v>0.95</v>
      </c>
      <c r="AQ790" s="153">
        <f t="shared" si="687"/>
        <v>64244.343891402721</v>
      </c>
      <c r="AR790" s="153">
        <f t="shared" si="688"/>
        <v>19920.208019105077</v>
      </c>
      <c r="AS790" s="153">
        <f t="shared" si="689"/>
        <v>44324.135872297644</v>
      </c>
      <c r="AT790" s="60">
        <v>0.75</v>
      </c>
      <c r="AU790" s="153">
        <f t="shared" si="690"/>
        <v>33243.101904223236</v>
      </c>
      <c r="AV790" s="153">
        <f t="shared" si="691"/>
        <v>33243.101904223236</v>
      </c>
    </row>
    <row r="791" spans="1:48" x14ac:dyDescent="0.2">
      <c r="A791" s="82">
        <v>787</v>
      </c>
      <c r="B791" s="82" t="s">
        <v>1410</v>
      </c>
      <c r="C791" s="83"/>
      <c r="D791" s="84" t="s">
        <v>112</v>
      </c>
      <c r="E791" s="85" t="s">
        <v>1217</v>
      </c>
      <c r="F791" s="86">
        <v>44610</v>
      </c>
      <c r="G791" s="86" t="s">
        <v>38</v>
      </c>
      <c r="H791" s="89"/>
      <c r="I791" s="89">
        <v>0.31666666666666665</v>
      </c>
      <c r="J791" s="84"/>
      <c r="K791" s="84"/>
      <c r="L791" s="87">
        <v>62000</v>
      </c>
      <c r="M791" s="87"/>
      <c r="N791" s="87">
        <v>62000</v>
      </c>
      <c r="O791" s="84">
        <v>2259.1780821917805</v>
      </c>
      <c r="P791" s="84">
        <v>19633.333333333332</v>
      </c>
      <c r="Q791" s="84">
        <f t="shared" si="696"/>
        <v>21892.511415525114</v>
      </c>
      <c r="R791" s="84">
        <v>40107.488584474886</v>
      </c>
      <c r="S791" s="87">
        <f t="shared" si="697"/>
        <v>59740.821917808222</v>
      </c>
      <c r="T791" s="150">
        <v>3</v>
      </c>
      <c r="U791" s="69">
        <v>365</v>
      </c>
      <c r="V791" s="70"/>
      <c r="W791" s="71">
        <v>-4.0082191780821912</v>
      </c>
      <c r="X791" s="76">
        <f t="shared" si="686"/>
        <v>44593</v>
      </c>
      <c r="AF791" s="132" t="s">
        <v>3114</v>
      </c>
      <c r="AG791" s="60">
        <f>MATCH(AF791,'Cat-4'!$A:$A,0)</f>
        <v>844</v>
      </c>
      <c r="AH791" s="60">
        <f>MATCH(X791,'Cat-4'!$1:$1,0)</f>
        <v>122</v>
      </c>
      <c r="AI791" s="60">
        <f>INDEX('Cat-4'!$1:$1048576,Working!AG791,Working!AH791)</f>
        <v>154.69999999999999</v>
      </c>
      <c r="AJ791" s="60">
        <f>MATCH($AJ$3,'Cat-4'!$1:$1,0)</f>
        <v>144</v>
      </c>
      <c r="AK791" s="60">
        <f>INDEX('Cat-4'!$1:$1048576,Working!AG791,Working!AJ791)</f>
        <v>160.30000000000001</v>
      </c>
      <c r="AL791" s="146">
        <f t="shared" si="699"/>
        <v>1.0361990950226245</v>
      </c>
      <c r="AM791" s="152">
        <f t="shared" si="700"/>
        <v>1.0361990950226245</v>
      </c>
      <c r="AN791" s="146">
        <f t="shared" si="698"/>
        <v>1.9916666666666667</v>
      </c>
      <c r="AO791" s="169">
        <f>INDEX('EL&amp;SV'!$C$4:$G$50,MATCH(AF791,'EL&amp;SV'!$G$4:$G$50,0),MATCH(IF(P791&gt;5000000,"A",IF(N791&gt;2000000,"B",IF(N791&gt;500000,"C","D"))),'EL&amp;SV'!$C$4:$G$4,0))</f>
        <v>6</v>
      </c>
      <c r="AP791" s="171">
        <f>INDEX('EL&amp;SV'!$G$4:$K$50,MATCH(AF791,'EL&amp;SV'!$G$4:$G$50,0),MATCH(IF(N791&gt;5000000,"A",IF(N791&gt;2000000,"B",IF(N791&gt;500000,"C","D"))),'EL&amp;SV'!$G$4:$K$4,0))</f>
        <v>0.95</v>
      </c>
      <c r="AQ791" s="153">
        <f t="shared" si="687"/>
        <v>64244.343891402721</v>
      </c>
      <c r="AR791" s="153">
        <f t="shared" si="688"/>
        <v>20259.275389643037</v>
      </c>
      <c r="AS791" s="153">
        <f t="shared" si="689"/>
        <v>43985.068501759684</v>
      </c>
      <c r="AT791" s="60">
        <v>0.75</v>
      </c>
      <c r="AU791" s="153">
        <f t="shared" si="690"/>
        <v>32988.801376319767</v>
      </c>
      <c r="AV791" s="153">
        <f t="shared" si="691"/>
        <v>32988.801376319767</v>
      </c>
    </row>
    <row r="792" spans="1:48" x14ac:dyDescent="0.2">
      <c r="A792" s="82">
        <v>788</v>
      </c>
      <c r="B792" s="82" t="s">
        <v>1410</v>
      </c>
      <c r="C792" s="83"/>
      <c r="D792" s="84" t="s">
        <v>112</v>
      </c>
      <c r="E792" s="85" t="s">
        <v>1217</v>
      </c>
      <c r="F792" s="86">
        <v>44592</v>
      </c>
      <c r="G792" s="86" t="s">
        <v>38</v>
      </c>
      <c r="H792" s="89"/>
      <c r="I792" s="89">
        <v>0.31666666666666665</v>
      </c>
      <c r="J792" s="84"/>
      <c r="K792" s="84"/>
      <c r="L792" s="87">
        <v>62000</v>
      </c>
      <c r="M792" s="87"/>
      <c r="N792" s="87">
        <v>62000</v>
      </c>
      <c r="O792" s="84">
        <v>3227.3972602739723</v>
      </c>
      <c r="P792" s="84">
        <v>19633.333333333332</v>
      </c>
      <c r="Q792" s="84">
        <f t="shared" si="696"/>
        <v>22860.730593607303</v>
      </c>
      <c r="R792" s="84">
        <v>39139.269406392697</v>
      </c>
      <c r="S792" s="87">
        <f t="shared" si="697"/>
        <v>58772.602739726026</v>
      </c>
      <c r="T792" s="150">
        <v>3</v>
      </c>
      <c r="U792" s="69">
        <v>365</v>
      </c>
      <c r="V792" s="70"/>
      <c r="W792" s="71">
        <v>-116.33698630136986</v>
      </c>
      <c r="X792" s="76">
        <f t="shared" si="686"/>
        <v>44562</v>
      </c>
      <c r="AF792" s="132" t="s">
        <v>3114</v>
      </c>
      <c r="AG792" s="60">
        <f>MATCH(AF792,'Cat-4'!$A:$A,0)</f>
        <v>844</v>
      </c>
      <c r="AH792" s="60">
        <f>MATCH(X792,'Cat-4'!$1:$1,0)</f>
        <v>121</v>
      </c>
      <c r="AI792" s="60">
        <f>INDEX('Cat-4'!$1:$1048576,Working!AG792,Working!AH792)</f>
        <v>153.30000000000001</v>
      </c>
      <c r="AJ792" s="60">
        <f>MATCH($AJ$3,'Cat-4'!$1:$1,0)</f>
        <v>144</v>
      </c>
      <c r="AK792" s="60">
        <f>INDEX('Cat-4'!$1:$1048576,Working!AG792,Working!AJ792)</f>
        <v>160.30000000000001</v>
      </c>
      <c r="AL792" s="146">
        <f t="shared" si="699"/>
        <v>1.0456621004566209</v>
      </c>
      <c r="AM792" s="152">
        <f t="shared" si="700"/>
        <v>1.0456621004566209</v>
      </c>
      <c r="AN792" s="146">
        <f t="shared" si="698"/>
        <v>2.0416666666666665</v>
      </c>
      <c r="AO792" s="169">
        <f>INDEX('EL&amp;SV'!$C$4:$G$50,MATCH(AF792,'EL&amp;SV'!$G$4:$G$50,0),MATCH(IF(P792&gt;5000000,"A",IF(N792&gt;2000000,"B",IF(N792&gt;500000,"C","D"))),'EL&amp;SV'!$C$4:$G$4,0))</f>
        <v>6</v>
      </c>
      <c r="AP792" s="171">
        <f>INDEX('EL&amp;SV'!$G$4:$K$50,MATCH(AF792,'EL&amp;SV'!$G$4:$G$50,0),MATCH(IF(N792&gt;5000000,"A",IF(N792&gt;2000000,"B",IF(N792&gt;500000,"C","D"))),'EL&amp;SV'!$G$4:$K$4,0))</f>
        <v>0.95</v>
      </c>
      <c r="AQ792" s="153">
        <f t="shared" si="687"/>
        <v>64831.050228310494</v>
      </c>
      <c r="AR792" s="153">
        <f t="shared" si="688"/>
        <v>20957.537417554533</v>
      </c>
      <c r="AS792" s="153">
        <f t="shared" si="689"/>
        <v>43873.512810755958</v>
      </c>
      <c r="AT792" s="60">
        <v>0.75</v>
      </c>
      <c r="AU792" s="153">
        <f t="shared" si="690"/>
        <v>32905.134608066968</v>
      </c>
      <c r="AV792" s="153">
        <f t="shared" si="691"/>
        <v>32905.134608066968</v>
      </c>
    </row>
    <row r="793" spans="1:48" x14ac:dyDescent="0.2">
      <c r="A793" s="82">
        <v>789</v>
      </c>
      <c r="B793" s="82" t="s">
        <v>1410</v>
      </c>
      <c r="C793" s="83"/>
      <c r="D793" s="84" t="s">
        <v>112</v>
      </c>
      <c r="E793" s="85" t="s">
        <v>1217</v>
      </c>
      <c r="F793" s="86">
        <v>44574</v>
      </c>
      <c r="G793" s="86" t="s">
        <v>38</v>
      </c>
      <c r="H793" s="89"/>
      <c r="I793" s="89">
        <v>0.31666666666666665</v>
      </c>
      <c r="J793" s="84"/>
      <c r="K793" s="84"/>
      <c r="L793" s="87">
        <v>62000</v>
      </c>
      <c r="M793" s="87"/>
      <c r="N793" s="87">
        <v>62000</v>
      </c>
      <c r="O793" s="84">
        <v>4195.6164383561636</v>
      </c>
      <c r="P793" s="84">
        <v>19633.333333333332</v>
      </c>
      <c r="Q793" s="84">
        <f t="shared" si="696"/>
        <v>23828.949771689495</v>
      </c>
      <c r="R793" s="84">
        <v>38171.050228310502</v>
      </c>
      <c r="S793" s="87">
        <f t="shared" si="697"/>
        <v>57804.383561643837</v>
      </c>
      <c r="T793" s="150">
        <v>3</v>
      </c>
      <c r="U793" s="69">
        <v>365</v>
      </c>
      <c r="V793" s="70"/>
      <c r="W793" s="71">
        <v>-4.0082191780821912</v>
      </c>
      <c r="X793" s="76">
        <f t="shared" si="686"/>
        <v>44562</v>
      </c>
      <c r="AF793" s="132" t="s">
        <v>3114</v>
      </c>
      <c r="AG793" s="60">
        <f>MATCH(AF793,'Cat-4'!$A:$A,0)</f>
        <v>844</v>
      </c>
      <c r="AH793" s="60">
        <f>MATCH(X793,'Cat-4'!$1:$1,0)</f>
        <v>121</v>
      </c>
      <c r="AI793" s="60">
        <f>INDEX('Cat-4'!$1:$1048576,Working!AG793,Working!AH793)</f>
        <v>153.30000000000001</v>
      </c>
      <c r="AJ793" s="60">
        <f>MATCH($AJ$3,'Cat-4'!$1:$1,0)</f>
        <v>144</v>
      </c>
      <c r="AK793" s="60">
        <f>INDEX('Cat-4'!$1:$1048576,Working!AG793,Working!AJ793)</f>
        <v>160.30000000000001</v>
      </c>
      <c r="AL793" s="146">
        <f t="shared" si="699"/>
        <v>1.0456621004566209</v>
      </c>
      <c r="AM793" s="152">
        <f t="shared" si="700"/>
        <v>1.0456621004566209</v>
      </c>
      <c r="AN793" s="146">
        <f t="shared" si="698"/>
        <v>2.088888888888889</v>
      </c>
      <c r="AO793" s="169">
        <f>INDEX('EL&amp;SV'!$C$4:$G$50,MATCH(AF793,'EL&amp;SV'!$G$4:$G$50,0),MATCH(IF(P793&gt;5000000,"A",IF(N793&gt;2000000,"B",IF(N793&gt;500000,"C","D"))),'EL&amp;SV'!$C$4:$G$4,0))</f>
        <v>6</v>
      </c>
      <c r="AP793" s="171">
        <f>INDEX('EL&amp;SV'!$G$4:$K$50,MATCH(AF793,'EL&amp;SV'!$G$4:$G$50,0),MATCH(IF(N793&gt;5000000,"A",IF(N793&gt;2000000,"B",IF(N793&gt;500000,"C","D"))),'EL&amp;SV'!$G$4:$K$4,0))</f>
        <v>0.95</v>
      </c>
      <c r="AQ793" s="153">
        <f t="shared" si="687"/>
        <v>64831.050228310494</v>
      </c>
      <c r="AR793" s="153">
        <f t="shared" si="688"/>
        <v>21442.269575511582</v>
      </c>
      <c r="AS793" s="153">
        <f t="shared" si="689"/>
        <v>43388.780652798916</v>
      </c>
      <c r="AT793" s="60">
        <v>0.75</v>
      </c>
      <c r="AU793" s="153">
        <f t="shared" si="690"/>
        <v>32541.585489599187</v>
      </c>
      <c r="AV793" s="153">
        <f t="shared" si="691"/>
        <v>32541.585489599187</v>
      </c>
    </row>
    <row r="794" spans="1:48" x14ac:dyDescent="0.2">
      <c r="A794" s="82">
        <v>790</v>
      </c>
      <c r="B794" s="82" t="s">
        <v>1410</v>
      </c>
      <c r="C794" s="83"/>
      <c r="D794" s="84" t="s">
        <v>112</v>
      </c>
      <c r="E794" s="85" t="s">
        <v>1217</v>
      </c>
      <c r="F794" s="86">
        <v>44568</v>
      </c>
      <c r="G794" s="86" t="s">
        <v>38</v>
      </c>
      <c r="H794" s="89"/>
      <c r="I794" s="89">
        <v>0.31666666666666665</v>
      </c>
      <c r="J794" s="84"/>
      <c r="K794" s="84"/>
      <c r="L794" s="87">
        <v>62000</v>
      </c>
      <c r="M794" s="87"/>
      <c r="N794" s="87">
        <v>62000</v>
      </c>
      <c r="O794" s="84">
        <v>4518.356164383561</v>
      </c>
      <c r="P794" s="84">
        <v>19633.333333333332</v>
      </c>
      <c r="Q794" s="84">
        <f t="shared" si="696"/>
        <v>24151.689497716892</v>
      </c>
      <c r="R794" s="84">
        <v>37848.310502283108</v>
      </c>
      <c r="S794" s="87">
        <f t="shared" si="697"/>
        <v>57481.643835616436</v>
      </c>
      <c r="T794" s="150">
        <v>3</v>
      </c>
      <c r="U794" s="69">
        <v>365</v>
      </c>
      <c r="V794" s="70"/>
      <c r="W794" s="71">
        <v>-116.33698630136986</v>
      </c>
      <c r="X794" s="76">
        <f t="shared" si="686"/>
        <v>44562</v>
      </c>
      <c r="AF794" s="132" t="s">
        <v>3114</v>
      </c>
      <c r="AG794" s="60">
        <f>MATCH(AF794,'Cat-4'!$A:$A,0)</f>
        <v>844</v>
      </c>
      <c r="AH794" s="60">
        <f>MATCH(X794,'Cat-4'!$1:$1,0)</f>
        <v>121</v>
      </c>
      <c r="AI794" s="60">
        <f>INDEX('Cat-4'!$1:$1048576,Working!AG794,Working!AH794)</f>
        <v>153.30000000000001</v>
      </c>
      <c r="AJ794" s="60">
        <f>MATCH($AJ$3,'Cat-4'!$1:$1,0)</f>
        <v>144</v>
      </c>
      <c r="AK794" s="60">
        <f>INDEX('Cat-4'!$1:$1048576,Working!AG794,Working!AJ794)</f>
        <v>160.30000000000001</v>
      </c>
      <c r="AL794" s="146">
        <f t="shared" si="699"/>
        <v>1.0456621004566209</v>
      </c>
      <c r="AM794" s="152">
        <f t="shared" si="700"/>
        <v>1.0456621004566209</v>
      </c>
      <c r="AN794" s="146">
        <f t="shared" si="698"/>
        <v>2.1055555555555556</v>
      </c>
      <c r="AO794" s="169">
        <f>INDEX('EL&amp;SV'!$C$4:$G$50,MATCH(AF794,'EL&amp;SV'!$G$4:$G$50,0),MATCH(IF(P794&gt;5000000,"A",IF(N794&gt;2000000,"B",IF(N794&gt;500000,"C","D"))),'EL&amp;SV'!$C$4:$G$4,0))</f>
        <v>6</v>
      </c>
      <c r="AP794" s="171">
        <f>INDEX('EL&amp;SV'!$G$4:$K$50,MATCH(AF794,'EL&amp;SV'!$G$4:$G$50,0),MATCH(IF(N794&gt;5000000,"A",IF(N794&gt;2000000,"B",IF(N794&gt;500000,"C","D"))),'EL&amp;SV'!$G$4:$K$4,0))</f>
        <v>0.95</v>
      </c>
      <c r="AQ794" s="153">
        <f t="shared" si="687"/>
        <v>64831.050228310494</v>
      </c>
      <c r="AR794" s="153">
        <f t="shared" si="688"/>
        <v>21613.351513614067</v>
      </c>
      <c r="AS794" s="153">
        <f t="shared" si="689"/>
        <v>43217.698714696424</v>
      </c>
      <c r="AT794" s="60">
        <v>0.75</v>
      </c>
      <c r="AU794" s="153">
        <f t="shared" si="690"/>
        <v>32413.274036022318</v>
      </c>
      <c r="AV794" s="153">
        <f t="shared" si="691"/>
        <v>32413.274036022318</v>
      </c>
    </row>
    <row r="795" spans="1:48" x14ac:dyDescent="0.2">
      <c r="A795" s="82">
        <v>791</v>
      </c>
      <c r="B795" s="82" t="s">
        <v>1410</v>
      </c>
      <c r="C795" s="83"/>
      <c r="D795" s="84" t="s">
        <v>112</v>
      </c>
      <c r="E795" s="85" t="s">
        <v>1234</v>
      </c>
      <c r="F795" s="86">
        <v>44480</v>
      </c>
      <c r="G795" s="86" t="s">
        <v>38</v>
      </c>
      <c r="H795" s="89"/>
      <c r="I795" s="89">
        <v>0.31666666666666665</v>
      </c>
      <c r="J795" s="84"/>
      <c r="K795" s="84"/>
      <c r="L795" s="87">
        <v>62000</v>
      </c>
      <c r="M795" s="87"/>
      <c r="N795" s="87">
        <v>62000</v>
      </c>
      <c r="O795" s="84">
        <v>9251.8721461187197</v>
      </c>
      <c r="P795" s="84">
        <v>19633.333333333332</v>
      </c>
      <c r="Q795" s="84">
        <f t="shared" si="696"/>
        <v>28885.205479452052</v>
      </c>
      <c r="R795" s="84">
        <v>33114.794520547948</v>
      </c>
      <c r="S795" s="87">
        <f t="shared" si="697"/>
        <v>52748.127853881277</v>
      </c>
      <c r="T795" s="150">
        <v>3</v>
      </c>
      <c r="U795" s="69">
        <v>365</v>
      </c>
      <c r="V795" s="70"/>
      <c r="W795" s="71">
        <v>-116.33698630136986</v>
      </c>
      <c r="X795" s="76">
        <f t="shared" si="686"/>
        <v>44470</v>
      </c>
      <c r="AF795" s="132" t="s">
        <v>2720</v>
      </c>
      <c r="AG795" s="60">
        <f>MATCH(AF795,'Cat-4'!$A:$A,0)</f>
        <v>646</v>
      </c>
      <c r="AH795" s="60">
        <f>MATCH(X795,'Cat-4'!$1:$1,0)</f>
        <v>118</v>
      </c>
      <c r="AI795" s="60">
        <f>INDEX('Cat-4'!$1:$1048576,Working!AG795,Working!AH795)</f>
        <v>154.1</v>
      </c>
      <c r="AJ795" s="60">
        <f>MATCH($AJ$3,'Cat-4'!$1:$1,0)</f>
        <v>144</v>
      </c>
      <c r="AK795" s="60">
        <f>INDEX('Cat-4'!$1:$1048576,Working!AG795,Working!AJ795)</f>
        <v>154.1</v>
      </c>
      <c r="AL795" s="146">
        <f t="shared" si="699"/>
        <v>1</v>
      </c>
      <c r="AM795" s="152">
        <f t="shared" si="700"/>
        <v>1</v>
      </c>
      <c r="AN795" s="146">
        <f t="shared" si="698"/>
        <v>2.3444444444444446</v>
      </c>
      <c r="AO795" s="169">
        <f>INDEX('EL&amp;SV'!$C$4:$G$50,MATCH(AF795,'EL&amp;SV'!$G$4:$G$50,0),MATCH(IF(P795&gt;5000000,"A",IF(N795&gt;2000000,"B",IF(N795&gt;500000,"C","D"))),'EL&amp;SV'!$C$4:$G$4,0))</f>
        <v>5</v>
      </c>
      <c r="AP795" s="171">
        <f>INDEX('EL&amp;SV'!$G$4:$K$50,MATCH(AF795,'EL&amp;SV'!$G$4:$G$50,0),MATCH(IF(N795&gt;5000000,"A",IF(N795&gt;2000000,"B",IF(N795&gt;500000,"C","D"))),'EL&amp;SV'!$G$4:$K$4,0))</f>
        <v>1</v>
      </c>
      <c r="AQ795" s="153">
        <f t="shared" si="687"/>
        <v>62000</v>
      </c>
      <c r="AR795" s="153">
        <f t="shared" si="688"/>
        <v>29071.111111111113</v>
      </c>
      <c r="AS795" s="153">
        <f t="shared" si="689"/>
        <v>32928.888888888891</v>
      </c>
      <c r="AT795" s="60">
        <v>0.75</v>
      </c>
      <c r="AU795" s="153">
        <f t="shared" si="690"/>
        <v>24696.666666666668</v>
      </c>
      <c r="AV795" s="153">
        <f t="shared" si="691"/>
        <v>24696.666666666668</v>
      </c>
    </row>
    <row r="796" spans="1:48" x14ac:dyDescent="0.2">
      <c r="A796" s="82">
        <v>792</v>
      </c>
      <c r="B796" s="82" t="s">
        <v>1410</v>
      </c>
      <c r="C796" s="83"/>
      <c r="D796" s="84" t="s">
        <v>112</v>
      </c>
      <c r="E796" s="85" t="s">
        <v>1235</v>
      </c>
      <c r="F796" s="86">
        <v>44480</v>
      </c>
      <c r="G796" s="86" t="s">
        <v>38</v>
      </c>
      <c r="H796" s="89"/>
      <c r="I796" s="89">
        <v>0.31666666666666665</v>
      </c>
      <c r="J796" s="84"/>
      <c r="K796" s="84"/>
      <c r="L796" s="87">
        <v>62000</v>
      </c>
      <c r="M796" s="87"/>
      <c r="N796" s="87">
        <v>62000</v>
      </c>
      <c r="O796" s="84">
        <v>9251.8721461187197</v>
      </c>
      <c r="P796" s="84">
        <v>19633.333333333332</v>
      </c>
      <c r="Q796" s="84">
        <f t="shared" si="696"/>
        <v>28885.205479452052</v>
      </c>
      <c r="R796" s="84">
        <v>33114.794520547948</v>
      </c>
      <c r="S796" s="87">
        <f t="shared" si="697"/>
        <v>52748.127853881277</v>
      </c>
      <c r="T796" s="150">
        <v>3</v>
      </c>
      <c r="U796" s="69">
        <v>365</v>
      </c>
      <c r="V796" s="70"/>
      <c r="W796" s="71">
        <v>-4.0082191780821912</v>
      </c>
      <c r="X796" s="76">
        <f t="shared" si="686"/>
        <v>44470</v>
      </c>
      <c r="AF796" s="132" t="s">
        <v>2720</v>
      </c>
      <c r="AG796" s="60">
        <f>MATCH(AF796,'Cat-4'!$A:$A,0)</f>
        <v>646</v>
      </c>
      <c r="AH796" s="60">
        <f>MATCH(X796,'Cat-4'!$1:$1,0)</f>
        <v>118</v>
      </c>
      <c r="AI796" s="60">
        <f>INDEX('Cat-4'!$1:$1048576,Working!AG796,Working!AH796)</f>
        <v>154.1</v>
      </c>
      <c r="AJ796" s="60">
        <f>MATCH($AJ$3,'Cat-4'!$1:$1,0)</f>
        <v>144</v>
      </c>
      <c r="AK796" s="60">
        <f>INDEX('Cat-4'!$1:$1048576,Working!AG796,Working!AJ796)</f>
        <v>154.1</v>
      </c>
      <c r="AL796" s="146">
        <f t="shared" si="699"/>
        <v>1</v>
      </c>
      <c r="AM796" s="152">
        <f t="shared" si="700"/>
        <v>1</v>
      </c>
      <c r="AN796" s="146">
        <f t="shared" si="698"/>
        <v>2.3444444444444446</v>
      </c>
      <c r="AO796" s="169">
        <f>INDEX('EL&amp;SV'!$C$4:$G$50,MATCH(AF796,'EL&amp;SV'!$G$4:$G$50,0),MATCH(IF(P796&gt;5000000,"A",IF(N796&gt;2000000,"B",IF(N796&gt;500000,"C","D"))),'EL&amp;SV'!$C$4:$G$4,0))</f>
        <v>5</v>
      </c>
      <c r="AP796" s="171">
        <f>INDEX('EL&amp;SV'!$G$4:$K$50,MATCH(AF796,'EL&amp;SV'!$G$4:$G$50,0),MATCH(IF(N796&gt;5000000,"A",IF(N796&gt;2000000,"B",IF(N796&gt;500000,"C","D"))),'EL&amp;SV'!$G$4:$K$4,0))</f>
        <v>1</v>
      </c>
      <c r="AQ796" s="153">
        <f t="shared" si="687"/>
        <v>62000</v>
      </c>
      <c r="AR796" s="153">
        <f t="shared" si="688"/>
        <v>29071.111111111113</v>
      </c>
      <c r="AS796" s="153">
        <f t="shared" si="689"/>
        <v>32928.888888888891</v>
      </c>
      <c r="AT796" s="60">
        <v>0.75</v>
      </c>
      <c r="AU796" s="153">
        <f t="shared" si="690"/>
        <v>24696.666666666668</v>
      </c>
      <c r="AV796" s="153">
        <f t="shared" si="691"/>
        <v>24696.666666666668</v>
      </c>
    </row>
    <row r="797" spans="1:48" x14ac:dyDescent="0.2">
      <c r="A797" s="82">
        <v>793</v>
      </c>
      <c r="B797" s="82" t="s">
        <v>1410</v>
      </c>
      <c r="C797" s="83"/>
      <c r="D797" s="84" t="s">
        <v>112</v>
      </c>
      <c r="E797" s="85" t="s">
        <v>1237</v>
      </c>
      <c r="F797" s="86">
        <v>44473</v>
      </c>
      <c r="G797" s="86" t="s">
        <v>38</v>
      </c>
      <c r="H797" s="89"/>
      <c r="I797" s="89">
        <v>0.31666666666666665</v>
      </c>
      <c r="J797" s="84"/>
      <c r="K797" s="84"/>
      <c r="L797" s="87">
        <v>62000</v>
      </c>
      <c r="M797" s="87"/>
      <c r="N797" s="87">
        <v>62000</v>
      </c>
      <c r="O797" s="84">
        <v>9628.4018264840179</v>
      </c>
      <c r="P797" s="84">
        <v>19633.333333333332</v>
      </c>
      <c r="Q797" s="84">
        <f t="shared" si="696"/>
        <v>29261.735159817348</v>
      </c>
      <c r="R797" s="84">
        <v>32738.264840182652</v>
      </c>
      <c r="S797" s="87">
        <f t="shared" si="697"/>
        <v>52371.59817351598</v>
      </c>
      <c r="T797" s="150">
        <v>3</v>
      </c>
      <c r="U797" s="69">
        <v>365</v>
      </c>
      <c r="V797" s="70"/>
      <c r="W797" s="71">
        <v>-4.0082191780821912</v>
      </c>
      <c r="X797" s="76">
        <f t="shared" si="686"/>
        <v>44470</v>
      </c>
      <c r="AF797" s="132" t="s">
        <v>2720</v>
      </c>
      <c r="AG797" s="60">
        <f>MATCH(AF797,'Cat-4'!$A:$A,0)</f>
        <v>646</v>
      </c>
      <c r="AH797" s="60">
        <f>MATCH(X797,'Cat-4'!$1:$1,0)</f>
        <v>118</v>
      </c>
      <c r="AI797" s="60">
        <f>INDEX('Cat-4'!$1:$1048576,Working!AG797,Working!AH797)</f>
        <v>154.1</v>
      </c>
      <c r="AJ797" s="60">
        <f>MATCH($AJ$3,'Cat-4'!$1:$1,0)</f>
        <v>144</v>
      </c>
      <c r="AK797" s="60">
        <f>INDEX('Cat-4'!$1:$1048576,Working!AG797,Working!AJ797)</f>
        <v>154.1</v>
      </c>
      <c r="AL797" s="146">
        <f t="shared" si="699"/>
        <v>1</v>
      </c>
      <c r="AM797" s="152">
        <f t="shared" si="700"/>
        <v>1</v>
      </c>
      <c r="AN797" s="146">
        <f t="shared" si="698"/>
        <v>2.3638888888888889</v>
      </c>
      <c r="AO797" s="169">
        <f>INDEX('EL&amp;SV'!$C$4:$G$50,MATCH(AF797,'EL&amp;SV'!$G$4:$G$50,0),MATCH(IF(P797&gt;5000000,"A",IF(N797&gt;2000000,"B",IF(N797&gt;500000,"C","D"))),'EL&amp;SV'!$C$4:$G$4,0))</f>
        <v>5</v>
      </c>
      <c r="AP797" s="171">
        <f>INDEX('EL&amp;SV'!$G$4:$K$50,MATCH(AF797,'EL&amp;SV'!$G$4:$G$50,0),MATCH(IF(N797&gt;5000000,"A",IF(N797&gt;2000000,"B",IF(N797&gt;500000,"C","D"))),'EL&amp;SV'!$G$4:$K$4,0))</f>
        <v>1</v>
      </c>
      <c r="AQ797" s="153">
        <f t="shared" si="687"/>
        <v>62000</v>
      </c>
      <c r="AR797" s="153">
        <f t="shared" si="688"/>
        <v>29312.222222222223</v>
      </c>
      <c r="AS797" s="153">
        <f t="shared" si="689"/>
        <v>32687.777777777777</v>
      </c>
      <c r="AT797" s="60">
        <v>0.75</v>
      </c>
      <c r="AU797" s="153">
        <f t="shared" si="690"/>
        <v>24515.833333333332</v>
      </c>
      <c r="AV797" s="153">
        <f t="shared" si="691"/>
        <v>24515.833333333332</v>
      </c>
    </row>
    <row r="798" spans="1:48" x14ac:dyDescent="0.2">
      <c r="A798" s="82">
        <v>794</v>
      </c>
      <c r="B798" s="82" t="s">
        <v>1410</v>
      </c>
      <c r="C798" s="83"/>
      <c r="D798" s="84" t="s">
        <v>112</v>
      </c>
      <c r="E798" s="85" t="s">
        <v>1238</v>
      </c>
      <c r="F798" s="86">
        <v>44473</v>
      </c>
      <c r="G798" s="86" t="s">
        <v>38</v>
      </c>
      <c r="H798" s="89"/>
      <c r="I798" s="89">
        <v>0.31666666666666665</v>
      </c>
      <c r="J798" s="84"/>
      <c r="K798" s="84"/>
      <c r="L798" s="87">
        <v>62000</v>
      </c>
      <c r="M798" s="87"/>
      <c r="N798" s="87">
        <v>62000</v>
      </c>
      <c r="O798" s="84">
        <v>9628.4018264840179</v>
      </c>
      <c r="P798" s="84">
        <v>19633.333333333332</v>
      </c>
      <c r="Q798" s="84">
        <f t="shared" si="696"/>
        <v>29261.735159817348</v>
      </c>
      <c r="R798" s="84">
        <v>32738.264840182652</v>
      </c>
      <c r="S798" s="87">
        <f t="shared" si="697"/>
        <v>52371.59817351598</v>
      </c>
      <c r="T798" s="150">
        <v>3</v>
      </c>
      <c r="U798" s="69">
        <v>365</v>
      </c>
      <c r="V798" s="70"/>
      <c r="W798" s="71">
        <v>-4.0082191780821912</v>
      </c>
      <c r="X798" s="76">
        <f t="shared" si="686"/>
        <v>44470</v>
      </c>
      <c r="AF798" s="132" t="s">
        <v>2720</v>
      </c>
      <c r="AG798" s="60">
        <f>MATCH(AF798,'Cat-4'!$A:$A,0)</f>
        <v>646</v>
      </c>
      <c r="AH798" s="60">
        <f>MATCH(X798,'Cat-4'!$1:$1,0)</f>
        <v>118</v>
      </c>
      <c r="AI798" s="60">
        <f>INDEX('Cat-4'!$1:$1048576,Working!AG798,Working!AH798)</f>
        <v>154.1</v>
      </c>
      <c r="AJ798" s="60">
        <f>MATCH($AJ$3,'Cat-4'!$1:$1,0)</f>
        <v>144</v>
      </c>
      <c r="AK798" s="60">
        <f>INDEX('Cat-4'!$1:$1048576,Working!AG798,Working!AJ798)</f>
        <v>154.1</v>
      </c>
      <c r="AL798" s="146">
        <f t="shared" si="699"/>
        <v>1</v>
      </c>
      <c r="AM798" s="152">
        <f t="shared" si="700"/>
        <v>1</v>
      </c>
      <c r="AN798" s="146">
        <f t="shared" si="698"/>
        <v>2.3638888888888889</v>
      </c>
      <c r="AO798" s="169">
        <f>INDEX('EL&amp;SV'!$C$4:$G$50,MATCH(AF798,'EL&amp;SV'!$G$4:$G$50,0),MATCH(IF(P798&gt;5000000,"A",IF(N798&gt;2000000,"B",IF(N798&gt;500000,"C","D"))),'EL&amp;SV'!$C$4:$G$4,0))</f>
        <v>5</v>
      </c>
      <c r="AP798" s="171">
        <f>INDEX('EL&amp;SV'!$G$4:$K$50,MATCH(AF798,'EL&amp;SV'!$G$4:$G$50,0),MATCH(IF(N798&gt;5000000,"A",IF(N798&gt;2000000,"B",IF(N798&gt;500000,"C","D"))),'EL&amp;SV'!$G$4:$K$4,0))</f>
        <v>1</v>
      </c>
      <c r="AQ798" s="153">
        <f t="shared" si="687"/>
        <v>62000</v>
      </c>
      <c r="AR798" s="153">
        <f t="shared" si="688"/>
        <v>29312.222222222223</v>
      </c>
      <c r="AS798" s="153">
        <f t="shared" si="689"/>
        <v>32687.777777777777</v>
      </c>
      <c r="AT798" s="60">
        <v>0.75</v>
      </c>
      <c r="AU798" s="153">
        <f t="shared" si="690"/>
        <v>24515.833333333332</v>
      </c>
      <c r="AV798" s="153">
        <f t="shared" si="691"/>
        <v>24515.833333333332</v>
      </c>
    </row>
    <row r="799" spans="1:48" x14ac:dyDescent="0.2">
      <c r="A799" s="82">
        <v>795</v>
      </c>
      <c r="B799" s="82" t="s">
        <v>1410</v>
      </c>
      <c r="C799" s="83"/>
      <c r="D799" s="84" t="s">
        <v>112</v>
      </c>
      <c r="E799" s="85" t="s">
        <v>1217</v>
      </c>
      <c r="F799" s="86">
        <v>44386</v>
      </c>
      <c r="G799" s="86" t="s">
        <v>38</v>
      </c>
      <c r="H799" s="89"/>
      <c r="I799" s="89">
        <v>0.31666666666666665</v>
      </c>
      <c r="J799" s="84"/>
      <c r="K799" s="84"/>
      <c r="L799" s="87">
        <v>62000</v>
      </c>
      <c r="M799" s="87"/>
      <c r="N799" s="87">
        <v>62000</v>
      </c>
      <c r="O799" s="84">
        <v>14308.127853881277</v>
      </c>
      <c r="P799" s="84">
        <v>19633.333333333332</v>
      </c>
      <c r="Q799" s="84">
        <f t="shared" si="696"/>
        <v>33941.461187214605</v>
      </c>
      <c r="R799" s="84">
        <v>28058.538812785395</v>
      </c>
      <c r="S799" s="87">
        <f t="shared" si="697"/>
        <v>47691.872146118723</v>
      </c>
      <c r="T799" s="150">
        <v>3</v>
      </c>
      <c r="U799" s="69">
        <v>365</v>
      </c>
      <c r="V799" s="70"/>
      <c r="W799" s="71">
        <v>-116.33698630136986</v>
      </c>
      <c r="X799" s="76">
        <f t="shared" si="686"/>
        <v>44378</v>
      </c>
      <c r="AF799" s="132" t="s">
        <v>3114</v>
      </c>
      <c r="AG799" s="60">
        <f>MATCH(AF799,'Cat-4'!$A:$A,0)</f>
        <v>844</v>
      </c>
      <c r="AH799" s="60">
        <f>MATCH(X799,'Cat-4'!$1:$1,0)</f>
        <v>115</v>
      </c>
      <c r="AI799" s="60">
        <f>INDEX('Cat-4'!$1:$1048576,Working!AG799,Working!AH799)</f>
        <v>146.19999999999999</v>
      </c>
      <c r="AJ799" s="60">
        <f>MATCH($AJ$3,'Cat-4'!$1:$1,0)</f>
        <v>144</v>
      </c>
      <c r="AK799" s="60">
        <f>INDEX('Cat-4'!$1:$1048576,Working!AG799,Working!AJ799)</f>
        <v>160.30000000000001</v>
      </c>
      <c r="AL799" s="146">
        <f t="shared" si="699"/>
        <v>1.0964432284541725</v>
      </c>
      <c r="AM799" s="152">
        <f t="shared" si="700"/>
        <v>1.0964432284541725</v>
      </c>
      <c r="AN799" s="146">
        <f t="shared" si="698"/>
        <v>2.6</v>
      </c>
      <c r="AO799" s="169">
        <f>INDEX('EL&amp;SV'!$C$4:$G$50,MATCH(AF799,'EL&amp;SV'!$G$4:$G$50,0),MATCH(IF(P799&gt;5000000,"A",IF(N799&gt;2000000,"B",IF(N799&gt;500000,"C","D"))),'EL&amp;SV'!$C$4:$G$4,0))</f>
        <v>6</v>
      </c>
      <c r="AP799" s="171">
        <f>INDEX('EL&amp;SV'!$G$4:$K$50,MATCH(AF799,'EL&amp;SV'!$G$4:$G$50,0),MATCH(IF(N799&gt;5000000,"A",IF(N799&gt;2000000,"B",IF(N799&gt;500000,"C","D"))),'EL&amp;SV'!$G$4:$K$4,0))</f>
        <v>0.95</v>
      </c>
      <c r="AQ799" s="153">
        <f t="shared" si="687"/>
        <v>67979.480164158696</v>
      </c>
      <c r="AR799" s="153">
        <f t="shared" si="688"/>
        <v>27984.886000912</v>
      </c>
      <c r="AS799" s="153">
        <f t="shared" si="689"/>
        <v>39994.5941632467</v>
      </c>
      <c r="AT799" s="60">
        <v>0.75</v>
      </c>
      <c r="AU799" s="153">
        <f t="shared" si="690"/>
        <v>29995.945622435025</v>
      </c>
      <c r="AV799" s="153">
        <f t="shared" si="691"/>
        <v>29995.945622435025</v>
      </c>
    </row>
    <row r="800" spans="1:48" x14ac:dyDescent="0.2">
      <c r="A800" s="82">
        <v>796</v>
      </c>
      <c r="B800" s="82" t="s">
        <v>1410</v>
      </c>
      <c r="C800" s="83"/>
      <c r="D800" s="84" t="s">
        <v>112</v>
      </c>
      <c r="E800" s="85" t="s">
        <v>1217</v>
      </c>
      <c r="F800" s="86">
        <v>44376</v>
      </c>
      <c r="G800" s="86" t="s">
        <v>38</v>
      </c>
      <c r="H800" s="89"/>
      <c r="I800" s="89">
        <v>0.31666666666666665</v>
      </c>
      <c r="J800" s="84"/>
      <c r="K800" s="84"/>
      <c r="L800" s="87">
        <v>62000</v>
      </c>
      <c r="M800" s="87"/>
      <c r="N800" s="87">
        <v>62000</v>
      </c>
      <c r="O800" s="84">
        <v>14846.027397260272</v>
      </c>
      <c r="P800" s="84">
        <v>19633.333333333332</v>
      </c>
      <c r="Q800" s="84">
        <f t="shared" si="696"/>
        <v>34479.360730593602</v>
      </c>
      <c r="R800" s="84">
        <v>27520.639269406398</v>
      </c>
      <c r="S800" s="87">
        <f t="shared" si="697"/>
        <v>47153.972602739726</v>
      </c>
      <c r="T800" s="150">
        <v>3</v>
      </c>
      <c r="U800" s="69">
        <v>365</v>
      </c>
      <c r="V800" s="70"/>
      <c r="W800" s="71">
        <v>-4.0082191780821912</v>
      </c>
      <c r="X800" s="76">
        <f t="shared" si="686"/>
        <v>44348</v>
      </c>
      <c r="AF800" s="132" t="s">
        <v>3114</v>
      </c>
      <c r="AG800" s="60">
        <f>MATCH(AF800,'Cat-4'!$A:$A,0)</f>
        <v>844</v>
      </c>
      <c r="AH800" s="60">
        <f>MATCH(X800,'Cat-4'!$1:$1,0)</f>
        <v>114</v>
      </c>
      <c r="AI800" s="60">
        <f>INDEX('Cat-4'!$1:$1048576,Working!AG800,Working!AH800)</f>
        <v>144.80000000000001</v>
      </c>
      <c r="AJ800" s="60">
        <f>MATCH($AJ$3,'Cat-4'!$1:$1,0)</f>
        <v>144</v>
      </c>
      <c r="AK800" s="60">
        <f>INDEX('Cat-4'!$1:$1048576,Working!AG800,Working!AJ800)</f>
        <v>160.30000000000001</v>
      </c>
      <c r="AL800" s="146">
        <f t="shared" si="699"/>
        <v>1.1070441988950277</v>
      </c>
      <c r="AM800" s="152">
        <f t="shared" si="700"/>
        <v>1.1070441988950277</v>
      </c>
      <c r="AN800" s="146">
        <f t="shared" si="698"/>
        <v>2.6277777777777778</v>
      </c>
      <c r="AO800" s="169">
        <f>INDEX('EL&amp;SV'!$C$4:$G$50,MATCH(AF800,'EL&amp;SV'!$G$4:$G$50,0),MATCH(IF(P800&gt;5000000,"A",IF(N800&gt;2000000,"B",IF(N800&gt;500000,"C","D"))),'EL&amp;SV'!$C$4:$G$4,0))</f>
        <v>6</v>
      </c>
      <c r="AP800" s="171">
        <f>INDEX('EL&amp;SV'!$G$4:$K$50,MATCH(AF800,'EL&amp;SV'!$G$4:$G$50,0),MATCH(IF(N800&gt;5000000,"A",IF(N800&gt;2000000,"B",IF(N800&gt;500000,"C","D"))),'EL&amp;SV'!$G$4:$K$4,0))</f>
        <v>0.95</v>
      </c>
      <c r="AQ800" s="153">
        <f t="shared" si="687"/>
        <v>68636.740331491717</v>
      </c>
      <c r="AR800" s="153">
        <f t="shared" si="688"/>
        <v>28557.33265551463</v>
      </c>
      <c r="AS800" s="153">
        <f t="shared" si="689"/>
        <v>40079.407675977083</v>
      </c>
      <c r="AT800" s="60">
        <v>0.75</v>
      </c>
      <c r="AU800" s="153">
        <f t="shared" si="690"/>
        <v>30059.555756982812</v>
      </c>
      <c r="AV800" s="153">
        <f t="shared" si="691"/>
        <v>30059.555756982812</v>
      </c>
    </row>
    <row r="801" spans="1:48" x14ac:dyDescent="0.2">
      <c r="A801" s="82">
        <v>797</v>
      </c>
      <c r="B801" s="82" t="s">
        <v>1410</v>
      </c>
      <c r="C801" s="83"/>
      <c r="D801" s="84" t="s">
        <v>112</v>
      </c>
      <c r="E801" s="85" t="s">
        <v>1217</v>
      </c>
      <c r="F801" s="86">
        <v>44371</v>
      </c>
      <c r="G801" s="86" t="s">
        <v>38</v>
      </c>
      <c r="H801" s="89"/>
      <c r="I801" s="89">
        <v>0.31666666666666665</v>
      </c>
      <c r="J801" s="84"/>
      <c r="K801" s="84"/>
      <c r="L801" s="87">
        <v>62000</v>
      </c>
      <c r="M801" s="87"/>
      <c r="N801" s="87">
        <v>62000</v>
      </c>
      <c r="O801" s="84">
        <v>15114.97716894977</v>
      </c>
      <c r="P801" s="84">
        <v>19633.333333333332</v>
      </c>
      <c r="Q801" s="84">
        <f t="shared" si="696"/>
        <v>34748.310502283101</v>
      </c>
      <c r="R801" s="84">
        <v>27251.689497716899</v>
      </c>
      <c r="S801" s="87">
        <f t="shared" si="697"/>
        <v>46885.022831050228</v>
      </c>
      <c r="T801" s="150">
        <v>3</v>
      </c>
      <c r="U801" s="69">
        <v>365</v>
      </c>
      <c r="V801" s="70"/>
      <c r="W801" s="71">
        <v>-116.33698630136986</v>
      </c>
      <c r="X801" s="76">
        <f t="shared" si="686"/>
        <v>44348</v>
      </c>
      <c r="AF801" s="132" t="s">
        <v>3114</v>
      </c>
      <c r="AG801" s="60">
        <f>MATCH(AF801,'Cat-4'!$A:$A,0)</f>
        <v>844</v>
      </c>
      <c r="AH801" s="60">
        <f>MATCH(X801,'Cat-4'!$1:$1,0)</f>
        <v>114</v>
      </c>
      <c r="AI801" s="60">
        <f>INDEX('Cat-4'!$1:$1048576,Working!AG801,Working!AH801)</f>
        <v>144.80000000000001</v>
      </c>
      <c r="AJ801" s="60">
        <f>MATCH($AJ$3,'Cat-4'!$1:$1,0)</f>
        <v>144</v>
      </c>
      <c r="AK801" s="60">
        <f>INDEX('Cat-4'!$1:$1048576,Working!AG801,Working!AJ801)</f>
        <v>160.30000000000001</v>
      </c>
      <c r="AL801" s="146">
        <f t="shared" si="699"/>
        <v>1.1070441988950277</v>
      </c>
      <c r="AM801" s="152">
        <f t="shared" si="700"/>
        <v>1.1070441988950277</v>
      </c>
      <c r="AN801" s="146">
        <f t="shared" si="698"/>
        <v>2.6416666666666666</v>
      </c>
      <c r="AO801" s="169">
        <f>INDEX('EL&amp;SV'!$C$4:$G$50,MATCH(AF801,'EL&amp;SV'!$G$4:$G$50,0),MATCH(IF(P801&gt;5000000,"A",IF(N801&gt;2000000,"B",IF(N801&gt;500000,"C","D"))),'EL&amp;SV'!$C$4:$G$4,0))</f>
        <v>6</v>
      </c>
      <c r="AP801" s="171">
        <f>INDEX('EL&amp;SV'!$G$4:$K$50,MATCH(AF801,'EL&amp;SV'!$G$4:$G$50,0),MATCH(IF(N801&gt;5000000,"A",IF(N801&gt;2000000,"B",IF(N801&gt;500000,"C","D"))),'EL&amp;SV'!$G$4:$K$4,0))</f>
        <v>0.95</v>
      </c>
      <c r="AQ801" s="153">
        <f t="shared" si="687"/>
        <v>68636.740331491717</v>
      </c>
      <c r="AR801" s="153">
        <f t="shared" si="688"/>
        <v>28708.269931706571</v>
      </c>
      <c r="AS801" s="153">
        <f t="shared" si="689"/>
        <v>39928.470399785147</v>
      </c>
      <c r="AT801" s="60">
        <v>0.75</v>
      </c>
      <c r="AU801" s="153">
        <f t="shared" si="690"/>
        <v>29946.35279983886</v>
      </c>
      <c r="AV801" s="153">
        <f t="shared" si="691"/>
        <v>29946.35279983886</v>
      </c>
    </row>
    <row r="802" spans="1:48" x14ac:dyDescent="0.2">
      <c r="A802" s="82">
        <v>798</v>
      </c>
      <c r="B802" s="82" t="s">
        <v>1410</v>
      </c>
      <c r="C802" s="83"/>
      <c r="D802" s="84" t="s">
        <v>112</v>
      </c>
      <c r="E802" s="85" t="s">
        <v>1217</v>
      </c>
      <c r="F802" s="86">
        <v>44364</v>
      </c>
      <c r="G802" s="86" t="s">
        <v>38</v>
      </c>
      <c r="H802" s="89"/>
      <c r="I802" s="89">
        <v>0.31666666666666665</v>
      </c>
      <c r="J802" s="84"/>
      <c r="K802" s="84"/>
      <c r="L802" s="87">
        <v>62000</v>
      </c>
      <c r="M802" s="87"/>
      <c r="N802" s="87">
        <v>62000</v>
      </c>
      <c r="O802" s="84">
        <v>15491.506849315067</v>
      </c>
      <c r="P802" s="84">
        <v>19633.333333333332</v>
      </c>
      <c r="Q802" s="84">
        <f t="shared" si="696"/>
        <v>35124.840182648397</v>
      </c>
      <c r="R802" s="84">
        <v>26875.159817351603</v>
      </c>
      <c r="S802" s="87">
        <f t="shared" si="697"/>
        <v>46508.493150684932</v>
      </c>
      <c r="T802" s="150">
        <v>3</v>
      </c>
      <c r="U802" s="69">
        <v>365</v>
      </c>
      <c r="V802" s="70"/>
      <c r="W802" s="71">
        <v>-4.0082191780821912</v>
      </c>
      <c r="X802" s="76">
        <f t="shared" si="686"/>
        <v>44348</v>
      </c>
      <c r="AF802" s="132" t="s">
        <v>3114</v>
      </c>
      <c r="AG802" s="60">
        <f>MATCH(AF802,'Cat-4'!$A:$A,0)</f>
        <v>844</v>
      </c>
      <c r="AH802" s="60">
        <f>MATCH(X802,'Cat-4'!$1:$1,0)</f>
        <v>114</v>
      </c>
      <c r="AI802" s="60">
        <f>INDEX('Cat-4'!$1:$1048576,Working!AG802,Working!AH802)</f>
        <v>144.80000000000001</v>
      </c>
      <c r="AJ802" s="60">
        <f>MATCH($AJ$3,'Cat-4'!$1:$1,0)</f>
        <v>144</v>
      </c>
      <c r="AK802" s="60">
        <f>INDEX('Cat-4'!$1:$1048576,Working!AG802,Working!AJ802)</f>
        <v>160.30000000000001</v>
      </c>
      <c r="AL802" s="146">
        <f t="shared" si="699"/>
        <v>1.1070441988950277</v>
      </c>
      <c r="AM802" s="152">
        <f t="shared" si="700"/>
        <v>1.1070441988950277</v>
      </c>
      <c r="AN802" s="146">
        <f t="shared" si="698"/>
        <v>2.661111111111111</v>
      </c>
      <c r="AO802" s="169">
        <f>INDEX('EL&amp;SV'!$C$4:$G$50,MATCH(AF802,'EL&amp;SV'!$G$4:$G$50,0),MATCH(IF(P802&gt;5000000,"A",IF(N802&gt;2000000,"B",IF(N802&gt;500000,"C","D"))),'EL&amp;SV'!$C$4:$G$4,0))</f>
        <v>6</v>
      </c>
      <c r="AP802" s="171">
        <f>INDEX('EL&amp;SV'!$G$4:$K$50,MATCH(AF802,'EL&amp;SV'!$G$4:$G$50,0),MATCH(IF(N802&gt;5000000,"A",IF(N802&gt;2000000,"B",IF(N802&gt;500000,"C","D"))),'EL&amp;SV'!$G$4:$K$4,0))</f>
        <v>0.95</v>
      </c>
      <c r="AQ802" s="153">
        <f t="shared" si="687"/>
        <v>68636.740331491717</v>
      </c>
      <c r="AR802" s="153">
        <f t="shared" si="688"/>
        <v>28919.582118375281</v>
      </c>
      <c r="AS802" s="153">
        <f t="shared" si="689"/>
        <v>39717.158213116432</v>
      </c>
      <c r="AT802" s="60">
        <v>0.75</v>
      </c>
      <c r="AU802" s="153">
        <f t="shared" si="690"/>
        <v>29787.868659837324</v>
      </c>
      <c r="AV802" s="153">
        <f t="shared" si="691"/>
        <v>29787.868659837324</v>
      </c>
    </row>
    <row r="803" spans="1:48" x14ac:dyDescent="0.2">
      <c r="A803" s="82">
        <v>799</v>
      </c>
      <c r="B803" s="82" t="s">
        <v>1410</v>
      </c>
      <c r="C803" s="83"/>
      <c r="D803" s="84" t="s">
        <v>112</v>
      </c>
      <c r="E803" s="85" t="s">
        <v>1217</v>
      </c>
      <c r="F803" s="86">
        <v>44295</v>
      </c>
      <c r="G803" s="86" t="s">
        <v>38</v>
      </c>
      <c r="H803" s="89"/>
      <c r="I803" s="89">
        <v>0.31666666666666665</v>
      </c>
      <c r="J803" s="84"/>
      <c r="K803" s="84"/>
      <c r="L803" s="87">
        <v>62000</v>
      </c>
      <c r="M803" s="87"/>
      <c r="N803" s="87">
        <v>62000</v>
      </c>
      <c r="O803" s="84">
        <v>19203.013698630133</v>
      </c>
      <c r="P803" s="84">
        <v>19633.333333333332</v>
      </c>
      <c r="Q803" s="84">
        <f t="shared" si="696"/>
        <v>38836.347031963465</v>
      </c>
      <c r="R803" s="84">
        <v>23163.652968036535</v>
      </c>
      <c r="S803" s="87">
        <f t="shared" si="697"/>
        <v>42796.986301369863</v>
      </c>
      <c r="T803" s="150">
        <v>3</v>
      </c>
      <c r="U803" s="69">
        <v>365</v>
      </c>
      <c r="V803" s="70"/>
      <c r="W803" s="71">
        <v>-116.33698630136986</v>
      </c>
      <c r="X803" s="76">
        <f t="shared" si="686"/>
        <v>44287</v>
      </c>
      <c r="AF803" s="132" t="s">
        <v>3114</v>
      </c>
      <c r="AG803" s="60">
        <f>MATCH(AF803,'Cat-4'!$A:$A,0)</f>
        <v>844</v>
      </c>
      <c r="AH803" s="60">
        <f>MATCH(X803,'Cat-4'!$1:$1,0)</f>
        <v>112</v>
      </c>
      <c r="AI803" s="60">
        <f>INDEX('Cat-4'!$1:$1048576,Working!AG803,Working!AH803)</f>
        <v>145.80000000000001</v>
      </c>
      <c r="AJ803" s="60">
        <f>MATCH($AJ$3,'Cat-4'!$1:$1,0)</f>
        <v>144</v>
      </c>
      <c r="AK803" s="60">
        <f>INDEX('Cat-4'!$1:$1048576,Working!AG803,Working!AJ803)</f>
        <v>160.30000000000001</v>
      </c>
      <c r="AL803" s="146">
        <f t="shared" si="699"/>
        <v>1.0994513031550068</v>
      </c>
      <c r="AM803" s="152">
        <f t="shared" si="700"/>
        <v>1.0994513031550068</v>
      </c>
      <c r="AN803" s="146">
        <f t="shared" si="698"/>
        <v>2.85</v>
      </c>
      <c r="AO803" s="169">
        <f>INDEX('EL&amp;SV'!$C$4:$G$50,MATCH(AF803,'EL&amp;SV'!$G$4:$G$50,0),MATCH(IF(P803&gt;5000000,"A",IF(N803&gt;2000000,"B",IF(N803&gt;500000,"C","D"))),'EL&amp;SV'!$C$4:$G$4,0))</f>
        <v>6</v>
      </c>
      <c r="AP803" s="171">
        <f>INDEX('EL&amp;SV'!$G$4:$K$50,MATCH(AF803,'EL&amp;SV'!$G$4:$G$50,0),MATCH(IF(N803&gt;5000000,"A",IF(N803&gt;2000000,"B",IF(N803&gt;500000,"C","D"))),'EL&amp;SV'!$G$4:$K$4,0))</f>
        <v>0.95</v>
      </c>
      <c r="AQ803" s="153">
        <f t="shared" si="687"/>
        <v>68165.98079561042</v>
      </c>
      <c r="AR803" s="153">
        <f t="shared" si="688"/>
        <v>30759.898834019205</v>
      </c>
      <c r="AS803" s="153">
        <f t="shared" si="689"/>
        <v>37406.081961591219</v>
      </c>
      <c r="AT803" s="60">
        <v>0.75</v>
      </c>
      <c r="AU803" s="153">
        <f t="shared" si="690"/>
        <v>28054.561471193414</v>
      </c>
      <c r="AV803" s="153">
        <f t="shared" si="691"/>
        <v>28054.561471193414</v>
      </c>
    </row>
    <row r="804" spans="1:48" x14ac:dyDescent="0.2">
      <c r="A804" s="82">
        <v>800</v>
      </c>
      <c r="B804" s="82" t="s">
        <v>1410</v>
      </c>
      <c r="C804" s="83"/>
      <c r="D804" s="84" t="s">
        <v>112</v>
      </c>
      <c r="E804" s="85"/>
      <c r="F804" s="86">
        <v>44651</v>
      </c>
      <c r="G804" s="86" t="s">
        <v>38</v>
      </c>
      <c r="H804" s="89"/>
      <c r="I804" s="89">
        <v>0.31666666666666665</v>
      </c>
      <c r="J804" s="84"/>
      <c r="K804" s="84"/>
      <c r="L804" s="87">
        <v>62000</v>
      </c>
      <c r="M804" s="87"/>
      <c r="N804" s="87">
        <v>62000</v>
      </c>
      <c r="O804" s="84">
        <v>53.789954337899538</v>
      </c>
      <c r="P804" s="84">
        <v>19633.333333333332</v>
      </c>
      <c r="Q804" s="84">
        <f t="shared" si="696"/>
        <v>19687.123287671231</v>
      </c>
      <c r="R804" s="84">
        <v>42312.876712328769</v>
      </c>
      <c r="S804" s="87">
        <f t="shared" si="697"/>
        <v>61946.210045662097</v>
      </c>
      <c r="T804" s="150">
        <v>3</v>
      </c>
      <c r="U804" s="69">
        <v>365</v>
      </c>
      <c r="V804" s="70"/>
      <c r="W804" s="71">
        <v>-116.33698630136986</v>
      </c>
      <c r="X804" s="76">
        <f t="shared" si="686"/>
        <v>44621</v>
      </c>
      <c r="AF804" s="132" t="s">
        <v>3114</v>
      </c>
      <c r="AG804" s="60">
        <f>MATCH(AF804,'Cat-4'!$A:$A,0)</f>
        <v>844</v>
      </c>
      <c r="AH804" s="60">
        <f>MATCH(X804,'Cat-4'!$1:$1,0)</f>
        <v>123</v>
      </c>
      <c r="AI804" s="60">
        <f>INDEX('Cat-4'!$1:$1048576,Working!AG804,Working!AH804)</f>
        <v>157.19999999999999</v>
      </c>
      <c r="AJ804" s="60">
        <f>MATCH($AJ$3,'Cat-4'!$1:$1,0)</f>
        <v>144</v>
      </c>
      <c r="AK804" s="60">
        <f>INDEX('Cat-4'!$1:$1048576,Working!AG804,Working!AJ804)</f>
        <v>160.30000000000001</v>
      </c>
      <c r="AL804" s="146">
        <f t="shared" si="699"/>
        <v>1.0197201017811706</v>
      </c>
      <c r="AM804" s="152">
        <f t="shared" si="700"/>
        <v>1.0197201017811706</v>
      </c>
      <c r="AN804" s="146">
        <f t="shared" si="698"/>
        <v>1.875</v>
      </c>
      <c r="AO804" s="169">
        <f>INDEX('EL&amp;SV'!$C$4:$G$50,MATCH(AF804,'EL&amp;SV'!$G$4:$G$50,0),MATCH(IF(P804&gt;5000000,"A",IF(N804&gt;2000000,"B",IF(N804&gt;500000,"C","D"))),'EL&amp;SV'!$C$4:$G$4,0))</f>
        <v>6</v>
      </c>
      <c r="AP804" s="171">
        <f>INDEX('EL&amp;SV'!$G$4:$K$50,MATCH(AF804,'EL&amp;SV'!$G$4:$G$50,0),MATCH(IF(N804&gt;5000000,"A",IF(N804&gt;2000000,"B",IF(N804&gt;500000,"C","D"))),'EL&amp;SV'!$G$4:$K$4,0))</f>
        <v>0.95</v>
      </c>
      <c r="AQ804" s="153">
        <f t="shared" si="687"/>
        <v>63222.646310432574</v>
      </c>
      <c r="AR804" s="153">
        <f t="shared" si="688"/>
        <v>18769.223123409669</v>
      </c>
      <c r="AS804" s="153">
        <f t="shared" si="689"/>
        <v>44453.423187022905</v>
      </c>
      <c r="AT804" s="60">
        <v>0.75</v>
      </c>
      <c r="AU804" s="153">
        <f t="shared" si="690"/>
        <v>33340.067390267177</v>
      </c>
      <c r="AV804" s="153">
        <f t="shared" si="691"/>
        <v>33340.067390267177</v>
      </c>
    </row>
    <row r="805" spans="1:48" x14ac:dyDescent="0.2">
      <c r="A805" s="82">
        <v>801</v>
      </c>
      <c r="B805" s="82" t="s">
        <v>1410</v>
      </c>
      <c r="C805" s="83"/>
      <c r="D805" s="84" t="s">
        <v>112</v>
      </c>
      <c r="E805" s="85" t="s">
        <v>1178</v>
      </c>
      <c r="F805" s="86">
        <v>44252</v>
      </c>
      <c r="G805" s="86" t="s">
        <v>37</v>
      </c>
      <c r="H805" s="89"/>
      <c r="I805" s="89">
        <v>0.31666666666666665</v>
      </c>
      <c r="J805" s="84"/>
      <c r="K805" s="84"/>
      <c r="L805" s="87">
        <v>61999.98</v>
      </c>
      <c r="M805" s="87"/>
      <c r="N805" s="87">
        <v>61999.98</v>
      </c>
      <c r="O805" s="84">
        <v>21515.974794520549</v>
      </c>
      <c r="P805" s="84">
        <v>19633.327000000001</v>
      </c>
      <c r="Q805" s="84">
        <f t="shared" si="696"/>
        <v>41149.30179452055</v>
      </c>
      <c r="R805" s="84">
        <v>20850.678205479453</v>
      </c>
      <c r="S805" s="87">
        <f t="shared" si="697"/>
        <v>40484.005205479451</v>
      </c>
      <c r="T805" s="150">
        <v>3</v>
      </c>
      <c r="U805" s="69">
        <v>365</v>
      </c>
      <c r="V805" s="70"/>
      <c r="W805" s="71">
        <v>-116.33698630136986</v>
      </c>
      <c r="X805" s="76">
        <f t="shared" si="686"/>
        <v>44228</v>
      </c>
      <c r="AF805" s="132" t="s">
        <v>2720</v>
      </c>
      <c r="AG805" s="60">
        <f>MATCH(AF805,'Cat-4'!$A:$A,0)</f>
        <v>646</v>
      </c>
      <c r="AH805" s="60">
        <f>MATCH(X805,'Cat-4'!$1:$1,0)</f>
        <v>110</v>
      </c>
      <c r="AI805" s="60">
        <f>INDEX('Cat-4'!$1:$1048576,Working!AG805,Working!AH805)</f>
        <v>154.1</v>
      </c>
      <c r="AJ805" s="60">
        <f>MATCH($AJ$3,'Cat-4'!$1:$1,0)</f>
        <v>144</v>
      </c>
      <c r="AK805" s="60">
        <f>INDEX('Cat-4'!$1:$1048576,Working!AG805,Working!AJ805)</f>
        <v>154.1</v>
      </c>
      <c r="AL805" s="146">
        <f t="shared" si="699"/>
        <v>1</v>
      </c>
      <c r="AM805" s="152">
        <f t="shared" si="700"/>
        <v>1</v>
      </c>
      <c r="AN805" s="146">
        <f t="shared" si="698"/>
        <v>2.9722222222222223</v>
      </c>
      <c r="AO805" s="169">
        <f>INDEX('EL&amp;SV'!$C$4:$G$50,MATCH(AF805,'EL&amp;SV'!$G$4:$G$50,0),MATCH(IF(P805&gt;5000000,"A",IF(N805&gt;2000000,"B",IF(N805&gt;500000,"C","D"))),'EL&amp;SV'!$C$4:$G$4,0))</f>
        <v>5</v>
      </c>
      <c r="AP805" s="171">
        <f>INDEX('EL&amp;SV'!$G$4:$K$50,MATCH(AF805,'EL&amp;SV'!$G$4:$G$50,0),MATCH(IF(N805&gt;5000000,"A",IF(N805&gt;2000000,"B",IF(N805&gt;500000,"C","D"))),'EL&amp;SV'!$G$4:$K$4,0))</f>
        <v>1</v>
      </c>
      <c r="AQ805" s="153">
        <f t="shared" si="687"/>
        <v>61999.98</v>
      </c>
      <c r="AR805" s="153">
        <f t="shared" si="688"/>
        <v>36855.543666666672</v>
      </c>
      <c r="AS805" s="153">
        <f t="shared" si="689"/>
        <v>25144.436333333331</v>
      </c>
      <c r="AT805" s="60">
        <v>0.75</v>
      </c>
      <c r="AU805" s="153">
        <f t="shared" si="690"/>
        <v>18858.327249999998</v>
      </c>
      <c r="AV805" s="153">
        <f t="shared" si="691"/>
        <v>18858.327249999998</v>
      </c>
    </row>
    <row r="806" spans="1:48" x14ac:dyDescent="0.2">
      <c r="A806" s="82">
        <v>802</v>
      </c>
      <c r="B806" s="82" t="s">
        <v>1410</v>
      </c>
      <c r="C806" s="83"/>
      <c r="D806" s="84" t="s">
        <v>112</v>
      </c>
      <c r="E806" s="85" t="s">
        <v>1179</v>
      </c>
      <c r="F806" s="86">
        <v>44252</v>
      </c>
      <c r="G806" s="86" t="s">
        <v>37</v>
      </c>
      <c r="H806" s="89"/>
      <c r="I806" s="89">
        <v>0.31666666666666665</v>
      </c>
      <c r="J806" s="84"/>
      <c r="K806" s="84"/>
      <c r="L806" s="87">
        <v>61999.98</v>
      </c>
      <c r="M806" s="87"/>
      <c r="N806" s="87">
        <v>61999.98</v>
      </c>
      <c r="O806" s="84">
        <v>21515.974794520549</v>
      </c>
      <c r="P806" s="84">
        <v>19633.327000000001</v>
      </c>
      <c r="Q806" s="84">
        <f t="shared" si="696"/>
        <v>41149.30179452055</v>
      </c>
      <c r="R806" s="84">
        <v>20850.678205479453</v>
      </c>
      <c r="S806" s="87">
        <f t="shared" si="697"/>
        <v>40484.005205479451</v>
      </c>
      <c r="T806" s="150">
        <v>3</v>
      </c>
      <c r="U806" s="69">
        <v>365</v>
      </c>
      <c r="V806" s="70"/>
      <c r="W806" s="71">
        <v>-116.33698630136986</v>
      </c>
      <c r="X806" s="76">
        <f t="shared" si="686"/>
        <v>44228</v>
      </c>
      <c r="AF806" s="132" t="s">
        <v>2720</v>
      </c>
      <c r="AG806" s="60">
        <f>MATCH(AF806,'Cat-4'!$A:$A,0)</f>
        <v>646</v>
      </c>
      <c r="AH806" s="60">
        <f>MATCH(X806,'Cat-4'!$1:$1,0)</f>
        <v>110</v>
      </c>
      <c r="AI806" s="60">
        <f>INDEX('Cat-4'!$1:$1048576,Working!AG806,Working!AH806)</f>
        <v>154.1</v>
      </c>
      <c r="AJ806" s="60">
        <f>MATCH($AJ$3,'Cat-4'!$1:$1,0)</f>
        <v>144</v>
      </c>
      <c r="AK806" s="60">
        <f>INDEX('Cat-4'!$1:$1048576,Working!AG806,Working!AJ806)</f>
        <v>154.1</v>
      </c>
      <c r="AL806" s="146">
        <f t="shared" si="699"/>
        <v>1</v>
      </c>
      <c r="AM806" s="152">
        <f t="shared" si="700"/>
        <v>1</v>
      </c>
      <c r="AN806" s="146">
        <f t="shared" si="698"/>
        <v>2.9722222222222223</v>
      </c>
      <c r="AO806" s="169">
        <f>INDEX('EL&amp;SV'!$C$4:$G$50,MATCH(AF806,'EL&amp;SV'!$G$4:$G$50,0),MATCH(IF(P806&gt;5000000,"A",IF(N806&gt;2000000,"B",IF(N806&gt;500000,"C","D"))),'EL&amp;SV'!$C$4:$G$4,0))</f>
        <v>5</v>
      </c>
      <c r="AP806" s="171">
        <f>INDEX('EL&amp;SV'!$G$4:$K$50,MATCH(AF806,'EL&amp;SV'!$G$4:$G$50,0),MATCH(IF(N806&gt;5000000,"A",IF(N806&gt;2000000,"B",IF(N806&gt;500000,"C","D"))),'EL&amp;SV'!$G$4:$K$4,0))</f>
        <v>1</v>
      </c>
      <c r="AQ806" s="153">
        <f t="shared" si="687"/>
        <v>61999.98</v>
      </c>
      <c r="AR806" s="153">
        <f t="shared" si="688"/>
        <v>36855.543666666672</v>
      </c>
      <c r="AS806" s="153">
        <f t="shared" si="689"/>
        <v>25144.436333333331</v>
      </c>
      <c r="AT806" s="60">
        <v>0.75</v>
      </c>
      <c r="AU806" s="153">
        <f t="shared" si="690"/>
        <v>18858.327249999998</v>
      </c>
      <c r="AV806" s="153">
        <f t="shared" si="691"/>
        <v>18858.327249999998</v>
      </c>
    </row>
    <row r="807" spans="1:48" x14ac:dyDescent="0.2">
      <c r="A807" s="82">
        <v>803</v>
      </c>
      <c r="B807" s="82" t="s">
        <v>1410</v>
      </c>
      <c r="C807" s="83"/>
      <c r="D807" s="84" t="s">
        <v>112</v>
      </c>
      <c r="E807" s="85" t="s">
        <v>1217</v>
      </c>
      <c r="F807" s="86">
        <v>44651</v>
      </c>
      <c r="G807" s="86" t="s">
        <v>38</v>
      </c>
      <c r="H807" s="89"/>
      <c r="I807" s="89">
        <v>0.31666666666666665</v>
      </c>
      <c r="J807" s="84"/>
      <c r="K807" s="84"/>
      <c r="L807" s="87">
        <v>61999.97</v>
      </c>
      <c r="M807" s="87"/>
      <c r="N807" s="87">
        <v>61999.97</v>
      </c>
      <c r="O807" s="84">
        <v>53.789928310502276</v>
      </c>
      <c r="P807" s="84">
        <v>19633.323833333332</v>
      </c>
      <c r="Q807" s="84">
        <f t="shared" si="696"/>
        <v>19687.113761643835</v>
      </c>
      <c r="R807" s="84">
        <v>42312.856238356166</v>
      </c>
      <c r="S807" s="87">
        <f t="shared" si="697"/>
        <v>61946.180071689501</v>
      </c>
      <c r="T807" s="150">
        <v>3</v>
      </c>
      <c r="U807" s="69">
        <v>365</v>
      </c>
      <c r="V807" s="70"/>
      <c r="W807" s="71">
        <v>-116.33698630136986</v>
      </c>
      <c r="X807" s="76">
        <f t="shared" si="686"/>
        <v>44621</v>
      </c>
      <c r="AF807" s="132" t="s">
        <v>3114</v>
      </c>
      <c r="AG807" s="60">
        <f>MATCH(AF807,'Cat-4'!$A:$A,0)</f>
        <v>844</v>
      </c>
      <c r="AH807" s="60">
        <f>MATCH(X807,'Cat-4'!$1:$1,0)</f>
        <v>123</v>
      </c>
      <c r="AI807" s="60">
        <f>INDEX('Cat-4'!$1:$1048576,Working!AG807,Working!AH807)</f>
        <v>157.19999999999999</v>
      </c>
      <c r="AJ807" s="60">
        <f>MATCH($AJ$3,'Cat-4'!$1:$1,0)</f>
        <v>144</v>
      </c>
      <c r="AK807" s="60">
        <f>INDEX('Cat-4'!$1:$1048576,Working!AG807,Working!AJ807)</f>
        <v>160.30000000000001</v>
      </c>
      <c r="AL807" s="146">
        <f t="shared" si="699"/>
        <v>1.0197201017811706</v>
      </c>
      <c r="AM807" s="152">
        <f t="shared" si="700"/>
        <v>1.0197201017811706</v>
      </c>
      <c r="AN807" s="146">
        <f t="shared" si="698"/>
        <v>1.875</v>
      </c>
      <c r="AO807" s="169">
        <f>INDEX('EL&amp;SV'!$C$4:$G$50,MATCH(AF807,'EL&amp;SV'!$G$4:$G$50,0),MATCH(IF(P807&gt;5000000,"A",IF(N807&gt;2000000,"B",IF(N807&gt;500000,"C","D"))),'EL&amp;SV'!$C$4:$G$4,0))</f>
        <v>6</v>
      </c>
      <c r="AP807" s="171">
        <f>INDEX('EL&amp;SV'!$G$4:$K$50,MATCH(AF807,'EL&amp;SV'!$G$4:$G$50,0),MATCH(IF(N807&gt;5000000,"A",IF(N807&gt;2000000,"B",IF(N807&gt;500000,"C","D"))),'EL&amp;SV'!$G$4:$K$4,0))</f>
        <v>0.95</v>
      </c>
      <c r="AQ807" s="153">
        <f t="shared" si="687"/>
        <v>63222.615718829526</v>
      </c>
      <c r="AR807" s="153">
        <f t="shared" si="688"/>
        <v>18769.214041527517</v>
      </c>
      <c r="AS807" s="153">
        <f t="shared" si="689"/>
        <v>44453.401677302012</v>
      </c>
      <c r="AT807" s="60">
        <v>0.75</v>
      </c>
      <c r="AU807" s="153">
        <f t="shared" si="690"/>
        <v>33340.051257976505</v>
      </c>
      <c r="AV807" s="153">
        <f t="shared" si="691"/>
        <v>33340.051257976505</v>
      </c>
    </row>
    <row r="808" spans="1:48" x14ac:dyDescent="0.2">
      <c r="A808" s="82">
        <v>804</v>
      </c>
      <c r="B808" s="82" t="s">
        <v>1410</v>
      </c>
      <c r="C808" s="83"/>
      <c r="D808" s="84" t="s">
        <v>112</v>
      </c>
      <c r="E808" s="85"/>
      <c r="F808" s="86">
        <v>44651</v>
      </c>
      <c r="G808" s="86" t="s">
        <v>38</v>
      </c>
      <c r="H808" s="89"/>
      <c r="I808" s="89">
        <v>0.31666666666666665</v>
      </c>
      <c r="J808" s="84"/>
      <c r="K808" s="84"/>
      <c r="L808" s="87">
        <v>61999.97</v>
      </c>
      <c r="M808" s="87"/>
      <c r="N808" s="87">
        <v>61999.97</v>
      </c>
      <c r="O808" s="84">
        <v>53.789928310502276</v>
      </c>
      <c r="P808" s="84">
        <v>19633.323833333332</v>
      </c>
      <c r="Q808" s="84">
        <f t="shared" si="696"/>
        <v>19687.113761643835</v>
      </c>
      <c r="R808" s="84">
        <v>42312.856238356166</v>
      </c>
      <c r="S808" s="87">
        <f t="shared" si="697"/>
        <v>61946.180071689501</v>
      </c>
      <c r="T808" s="150">
        <v>3</v>
      </c>
      <c r="U808" s="69">
        <v>365</v>
      </c>
      <c r="V808" s="70"/>
      <c r="W808" s="71">
        <v>-4.0082191780821912</v>
      </c>
      <c r="X808" s="76">
        <f t="shared" si="686"/>
        <v>44621</v>
      </c>
      <c r="AF808" s="132" t="s">
        <v>3114</v>
      </c>
      <c r="AG808" s="60">
        <f>MATCH(AF808,'Cat-4'!$A:$A,0)</f>
        <v>844</v>
      </c>
      <c r="AH808" s="60">
        <f>MATCH(X808,'Cat-4'!$1:$1,0)</f>
        <v>123</v>
      </c>
      <c r="AI808" s="60">
        <f>INDEX('Cat-4'!$1:$1048576,Working!AG808,Working!AH808)</f>
        <v>157.19999999999999</v>
      </c>
      <c r="AJ808" s="60">
        <f>MATCH($AJ$3,'Cat-4'!$1:$1,0)</f>
        <v>144</v>
      </c>
      <c r="AK808" s="60">
        <f>INDEX('Cat-4'!$1:$1048576,Working!AG808,Working!AJ808)</f>
        <v>160.30000000000001</v>
      </c>
      <c r="AL808" s="146">
        <f t="shared" si="699"/>
        <v>1.0197201017811706</v>
      </c>
      <c r="AM808" s="152">
        <f t="shared" si="700"/>
        <v>1.0197201017811706</v>
      </c>
      <c r="AN808" s="146">
        <f t="shared" si="698"/>
        <v>1.875</v>
      </c>
      <c r="AO808" s="169">
        <f>INDEX('EL&amp;SV'!$C$4:$G$50,MATCH(AF808,'EL&amp;SV'!$G$4:$G$50,0),MATCH(IF(P808&gt;5000000,"A",IF(N808&gt;2000000,"B",IF(N808&gt;500000,"C","D"))),'EL&amp;SV'!$C$4:$G$4,0))</f>
        <v>6</v>
      </c>
      <c r="AP808" s="171">
        <f>INDEX('EL&amp;SV'!$G$4:$K$50,MATCH(AF808,'EL&amp;SV'!$G$4:$G$50,0),MATCH(IF(N808&gt;5000000,"A",IF(N808&gt;2000000,"B",IF(N808&gt;500000,"C","D"))),'EL&amp;SV'!$G$4:$K$4,0))</f>
        <v>0.95</v>
      </c>
      <c r="AQ808" s="153">
        <f t="shared" si="687"/>
        <v>63222.615718829526</v>
      </c>
      <c r="AR808" s="153">
        <f t="shared" si="688"/>
        <v>18769.214041527517</v>
      </c>
      <c r="AS808" s="153">
        <f t="shared" si="689"/>
        <v>44453.401677302012</v>
      </c>
      <c r="AT808" s="60">
        <v>0.75</v>
      </c>
      <c r="AU808" s="153">
        <f t="shared" si="690"/>
        <v>33340.051257976505</v>
      </c>
      <c r="AV808" s="153">
        <f t="shared" si="691"/>
        <v>33340.051257976505</v>
      </c>
    </row>
    <row r="809" spans="1:48" x14ac:dyDescent="0.2">
      <c r="A809" s="82">
        <v>805</v>
      </c>
      <c r="B809" s="82" t="s">
        <v>1410</v>
      </c>
      <c r="C809" s="83"/>
      <c r="D809" s="84" t="s">
        <v>112</v>
      </c>
      <c r="E809" s="85" t="s">
        <v>626</v>
      </c>
      <c r="F809" s="86">
        <v>44231</v>
      </c>
      <c r="G809" s="86" t="s">
        <v>37</v>
      </c>
      <c r="H809" s="89"/>
      <c r="I809" s="89">
        <v>0.31666666666666665</v>
      </c>
      <c r="J809" s="84"/>
      <c r="K809" s="84"/>
      <c r="L809" s="87">
        <v>61999.01</v>
      </c>
      <c r="M809" s="87"/>
      <c r="N809" s="87">
        <v>61999.01</v>
      </c>
      <c r="O809" s="84">
        <v>22645.209177625569</v>
      </c>
      <c r="P809" s="84">
        <v>19633.019833333332</v>
      </c>
      <c r="Q809" s="84">
        <f t="shared" si="696"/>
        <v>42278.229010958901</v>
      </c>
      <c r="R809" s="84">
        <v>19720.780989041101</v>
      </c>
      <c r="S809" s="87">
        <f t="shared" si="697"/>
        <v>39353.800822374433</v>
      </c>
      <c r="T809" s="150">
        <v>3</v>
      </c>
      <c r="U809" s="69">
        <v>365</v>
      </c>
      <c r="V809" s="70"/>
      <c r="W809" s="71">
        <v>-4.0082191780821912</v>
      </c>
      <c r="X809" s="76">
        <f t="shared" si="686"/>
        <v>44228</v>
      </c>
      <c r="AF809" s="132" t="s">
        <v>2720</v>
      </c>
      <c r="AG809" s="60">
        <f>MATCH(AF809,'Cat-4'!$A:$A,0)</f>
        <v>646</v>
      </c>
      <c r="AH809" s="60">
        <f>MATCH(X809,'Cat-4'!$1:$1,0)</f>
        <v>110</v>
      </c>
      <c r="AI809" s="60">
        <f>INDEX('Cat-4'!$1:$1048576,Working!AG809,Working!AH809)</f>
        <v>154.1</v>
      </c>
      <c r="AJ809" s="60">
        <f>MATCH($AJ$3,'Cat-4'!$1:$1,0)</f>
        <v>144</v>
      </c>
      <c r="AK809" s="60">
        <f>INDEX('Cat-4'!$1:$1048576,Working!AG809,Working!AJ809)</f>
        <v>154.1</v>
      </c>
      <c r="AL809" s="146">
        <f t="shared" si="699"/>
        <v>1</v>
      </c>
      <c r="AM809" s="152">
        <f t="shared" si="700"/>
        <v>1</v>
      </c>
      <c r="AN809" s="146">
        <f t="shared" si="698"/>
        <v>3.0305555555555554</v>
      </c>
      <c r="AO809" s="169">
        <f>INDEX('EL&amp;SV'!$C$4:$G$50,MATCH(AF809,'EL&amp;SV'!$G$4:$G$50,0),MATCH(IF(P809&gt;5000000,"A",IF(N809&gt;2000000,"B",IF(N809&gt;500000,"C","D"))),'EL&amp;SV'!$C$4:$G$4,0))</f>
        <v>5</v>
      </c>
      <c r="AP809" s="171">
        <f>INDEX('EL&amp;SV'!$G$4:$K$50,MATCH(AF809,'EL&amp;SV'!$G$4:$G$50,0),MATCH(IF(N809&gt;5000000,"A",IF(N809&gt;2000000,"B",IF(N809&gt;500000,"C","D"))),'EL&amp;SV'!$G$4:$K$4,0))</f>
        <v>1</v>
      </c>
      <c r="AQ809" s="153">
        <f t="shared" si="687"/>
        <v>61999.01</v>
      </c>
      <c r="AR809" s="153">
        <f t="shared" si="688"/>
        <v>37578.28883888889</v>
      </c>
      <c r="AS809" s="153">
        <f t="shared" si="689"/>
        <v>24420.721161111112</v>
      </c>
      <c r="AT809" s="60">
        <v>0.75</v>
      </c>
      <c r="AU809" s="153">
        <f t="shared" si="690"/>
        <v>18315.540870833334</v>
      </c>
      <c r="AV809" s="153">
        <f t="shared" si="691"/>
        <v>18315.540870833334</v>
      </c>
    </row>
    <row r="810" spans="1:48" hidden="1" x14ac:dyDescent="0.25">
      <c r="A810" s="82">
        <v>806</v>
      </c>
      <c r="B810" s="82" t="s">
        <v>1409</v>
      </c>
      <c r="C810" s="83"/>
      <c r="D810" s="84" t="s">
        <v>28</v>
      </c>
      <c r="E810" s="85" t="s">
        <v>143</v>
      </c>
      <c r="F810" s="86">
        <v>39941</v>
      </c>
      <c r="G810" s="86" t="s">
        <v>1353</v>
      </c>
      <c r="H810" s="89"/>
      <c r="I810" s="89">
        <v>0</v>
      </c>
      <c r="J810" s="84"/>
      <c r="K810" s="84"/>
      <c r="L810" s="87">
        <v>61716</v>
      </c>
      <c r="M810" s="87"/>
      <c r="N810" s="87">
        <v>61716</v>
      </c>
      <c r="O810" s="84">
        <v>0</v>
      </c>
      <c r="P810" s="84">
        <v>0</v>
      </c>
      <c r="Q810" s="84">
        <f t="shared" si="696"/>
        <v>0</v>
      </c>
      <c r="R810" s="84">
        <v>61716</v>
      </c>
      <c r="S810" s="87">
        <f t="shared" si="697"/>
        <v>61716</v>
      </c>
      <c r="T810" s="85" t="s">
        <v>1290</v>
      </c>
      <c r="U810" s="69">
        <v>365</v>
      </c>
      <c r="V810" s="70"/>
      <c r="W810" s="71">
        <v>-4.0082191780821912</v>
      </c>
      <c r="X810" s="76">
        <f>DATE(YEAR(F810),MONTH(F810),1)</f>
        <v>39934</v>
      </c>
      <c r="AN810" s="146">
        <f t="shared" si="698"/>
        <v>14.769444444444444</v>
      </c>
      <c r="AP810" s="60"/>
      <c r="AQ810" s="60"/>
      <c r="AU810" s="60"/>
      <c r="AV810" s="60"/>
    </row>
    <row r="811" spans="1:48" x14ac:dyDescent="0.2">
      <c r="A811" s="82">
        <v>807</v>
      </c>
      <c r="B811" s="82" t="s">
        <v>1410</v>
      </c>
      <c r="C811" s="83"/>
      <c r="D811" s="84" t="s">
        <v>112</v>
      </c>
      <c r="E811" s="85" t="s">
        <v>570</v>
      </c>
      <c r="F811" s="86">
        <v>41000</v>
      </c>
      <c r="G811" s="86" t="s">
        <v>1350</v>
      </c>
      <c r="H811" s="89"/>
      <c r="I811" s="89">
        <v>0.47613506849315063</v>
      </c>
      <c r="J811" s="84"/>
      <c r="K811" s="84"/>
      <c r="L811" s="87">
        <v>61380</v>
      </c>
      <c r="M811" s="87"/>
      <c r="N811" s="87">
        <v>61380</v>
      </c>
      <c r="O811" s="84">
        <v>58311</v>
      </c>
      <c r="P811" s="84">
        <v>0</v>
      </c>
      <c r="Q811" s="84">
        <f t="shared" si="696"/>
        <v>58311</v>
      </c>
      <c r="R811" s="84">
        <v>3069</v>
      </c>
      <c r="S811" s="87">
        <f t="shared" si="697"/>
        <v>3069</v>
      </c>
      <c r="T811" s="150">
        <v>3</v>
      </c>
      <c r="U811" s="69">
        <v>365</v>
      </c>
      <c r="V811" s="70"/>
      <c r="W811" s="71">
        <v>-4.0082191780821912</v>
      </c>
      <c r="X811" s="76">
        <f>DATE(YEAR(F811),MONTH(F811),1)</f>
        <v>41000</v>
      </c>
      <c r="AF811" s="132" t="s">
        <v>2720</v>
      </c>
      <c r="AG811" s="60">
        <f>MATCH(AF811,'Cat-4'!$A:$A,0)</f>
        <v>646</v>
      </c>
      <c r="AH811" s="60">
        <f>MATCH(X811,'Cat-4'!$1:$1,0)</f>
        <v>4</v>
      </c>
      <c r="AI811" s="60">
        <f>INDEX('Cat-4'!$1:$1048576,Working!AG811,Working!AH811)</f>
        <v>91.7</v>
      </c>
      <c r="AJ811" s="60">
        <f>MATCH($AJ$3,'Cat-4'!$1:$1,0)</f>
        <v>144</v>
      </c>
      <c r="AK811" s="60">
        <f>INDEX('Cat-4'!$1:$1048576,Working!AG811,Working!AJ811)</f>
        <v>154.1</v>
      </c>
      <c r="AL811" s="146">
        <f>AK811/AI811</f>
        <v>1.6804798255179934</v>
      </c>
      <c r="AM811" s="152">
        <f>AL811</f>
        <v>1.6804798255179934</v>
      </c>
      <c r="AN811" s="146">
        <f t="shared" si="698"/>
        <v>11.872222222222222</v>
      </c>
      <c r="AO811" s="169">
        <f>INDEX('EL&amp;SV'!$C$4:$G$50,MATCH(AF811,'EL&amp;SV'!$G$4:$G$50,0),MATCH(IF(P811&gt;5000000,"A",IF(N811&gt;2000000,"B",IF(N811&gt;500000,"C","D"))),'EL&amp;SV'!$C$4:$G$4,0))</f>
        <v>5</v>
      </c>
      <c r="AP811" s="171">
        <f>INDEX('EL&amp;SV'!$G$4:$K$50,MATCH(AF811,'EL&amp;SV'!$G$4:$G$50,0),MATCH(IF(N811&gt;5000000,"A",IF(N811&gt;2000000,"B",IF(N811&gt;500000,"C","D"))),'EL&amp;SV'!$G$4:$K$4,0))</f>
        <v>1</v>
      </c>
      <c r="AQ811" s="153">
        <f>AM811*N811</f>
        <v>103147.85169029442</v>
      </c>
      <c r="AR811" s="153">
        <f>AQ811*(AP811/AO811)*(IF(AN811&gt;AO811,AO811,AN811))</f>
        <v>103147.85169029442</v>
      </c>
      <c r="AS811" s="153">
        <f>AQ811-AR811</f>
        <v>0</v>
      </c>
      <c r="AT811" s="60">
        <v>0.75</v>
      </c>
      <c r="AU811" s="153">
        <f>AT811*AS811</f>
        <v>0</v>
      </c>
      <c r="AV811" s="153">
        <f>IF((AQ811*(1-AP811))&gt;AU811,(AQ811*(1-AP811)),AU811)</f>
        <v>0</v>
      </c>
    </row>
    <row r="812" spans="1:48" hidden="1" x14ac:dyDescent="0.25">
      <c r="A812" s="82">
        <v>808</v>
      </c>
      <c r="B812" s="82" t="s">
        <v>1409</v>
      </c>
      <c r="C812" s="83"/>
      <c r="D812" s="84" t="s">
        <v>28</v>
      </c>
      <c r="E812" s="85"/>
      <c r="F812" s="86">
        <v>40252</v>
      </c>
      <c r="G812" s="86" t="s">
        <v>1353</v>
      </c>
      <c r="H812" s="89"/>
      <c r="I812" s="89">
        <v>0</v>
      </c>
      <c r="J812" s="84"/>
      <c r="K812" s="84"/>
      <c r="L812" s="87">
        <v>61360</v>
      </c>
      <c r="M812" s="87"/>
      <c r="N812" s="87">
        <v>61360</v>
      </c>
      <c r="O812" s="84">
        <v>0</v>
      </c>
      <c r="P812" s="84">
        <v>0</v>
      </c>
      <c r="Q812" s="84">
        <f t="shared" si="696"/>
        <v>0</v>
      </c>
      <c r="R812" s="84">
        <v>61360</v>
      </c>
      <c r="S812" s="87">
        <f t="shared" si="697"/>
        <v>61360</v>
      </c>
      <c r="T812" s="85" t="s">
        <v>1290</v>
      </c>
      <c r="U812" s="69">
        <v>365</v>
      </c>
      <c r="V812" s="70"/>
      <c r="W812" s="71">
        <v>-116.33698630136986</v>
      </c>
      <c r="X812" s="76">
        <f>DATE(YEAR(F812),MONTH(F812),1)</f>
        <v>40238</v>
      </c>
      <c r="AN812" s="146">
        <f t="shared" si="698"/>
        <v>13.916666666666666</v>
      </c>
      <c r="AP812" s="60"/>
      <c r="AQ812" s="60"/>
      <c r="AU812" s="60"/>
      <c r="AV812" s="60"/>
    </row>
    <row r="813" spans="1:48" x14ac:dyDescent="0.2">
      <c r="A813" s="82">
        <v>809</v>
      </c>
      <c r="B813" s="82" t="s">
        <v>1410</v>
      </c>
      <c r="C813" s="83"/>
      <c r="D813" s="84" t="s">
        <v>112</v>
      </c>
      <c r="E813" s="85" t="s">
        <v>392</v>
      </c>
      <c r="F813" s="86">
        <v>41000</v>
      </c>
      <c r="G813" s="86" t="s">
        <v>1350</v>
      </c>
      <c r="H813" s="89"/>
      <c r="I813" s="89">
        <v>0.10189116438356163</v>
      </c>
      <c r="J813" s="84"/>
      <c r="K813" s="84"/>
      <c r="L813" s="87">
        <v>61290</v>
      </c>
      <c r="M813" s="87"/>
      <c r="N813" s="87">
        <v>61290</v>
      </c>
      <c r="O813" s="84">
        <v>61290</v>
      </c>
      <c r="P813" s="84">
        <v>0</v>
      </c>
      <c r="Q813" s="84">
        <f t="shared" si="696"/>
        <v>61290</v>
      </c>
      <c r="R813" s="84">
        <v>0</v>
      </c>
      <c r="S813" s="87">
        <f t="shared" si="697"/>
        <v>0</v>
      </c>
      <c r="T813" s="150">
        <v>10</v>
      </c>
      <c r="U813" s="69">
        <v>365</v>
      </c>
      <c r="V813" s="70"/>
      <c r="W813" s="71">
        <v>-7.0082191780821912</v>
      </c>
      <c r="X813" s="76">
        <f t="shared" ref="X813:X817" si="701">DATE(YEAR(F813),MONTH(F813),1)</f>
        <v>41000</v>
      </c>
      <c r="AF813" s="132" t="s">
        <v>3114</v>
      </c>
      <c r="AG813" s="60">
        <f>MATCH(AF813,'Cat-4'!$A:$A,0)</f>
        <v>844</v>
      </c>
      <c r="AH813" s="60">
        <f>MATCH(X813,'Cat-4'!$1:$1,0)</f>
        <v>4</v>
      </c>
      <c r="AI813" s="60">
        <f>INDEX('Cat-4'!$1:$1048576,Working!AG813,Working!AH813)</f>
        <v>103.9</v>
      </c>
      <c r="AJ813" s="60">
        <f>MATCH($AJ$3,'Cat-4'!$1:$1,0)</f>
        <v>144</v>
      </c>
      <c r="AK813" s="60">
        <f>INDEX('Cat-4'!$1:$1048576,Working!AG813,Working!AJ813)</f>
        <v>160.30000000000001</v>
      </c>
      <c r="AL813" s="146">
        <f t="shared" ref="AL813:AL835" si="702">AK813/AI813</f>
        <v>1.5428296438883542</v>
      </c>
      <c r="AM813" s="152">
        <f t="shared" ref="AM813:AM835" si="703">AL813</f>
        <v>1.5428296438883542</v>
      </c>
      <c r="AN813" s="146">
        <f t="shared" si="698"/>
        <v>11.872222222222222</v>
      </c>
      <c r="AO813" s="169">
        <f>INDEX('EL&amp;SV'!$C$4:$G$50,MATCH(AF813,'EL&amp;SV'!$G$4:$G$50,0),MATCH(IF(P813&gt;5000000,"A",IF(N813&gt;2000000,"B",IF(N813&gt;500000,"C","D"))),'EL&amp;SV'!$C$4:$G$4,0))</f>
        <v>6</v>
      </c>
      <c r="AP813" s="171">
        <f>INDEX('EL&amp;SV'!$G$4:$K$50,MATCH(AF813,'EL&amp;SV'!$G$4:$G$50,0),MATCH(IF(N813&gt;5000000,"A",IF(N813&gt;2000000,"B",IF(N813&gt;500000,"C","D"))),'EL&amp;SV'!$G$4:$K$4,0))</f>
        <v>0.95</v>
      </c>
      <c r="AQ813" s="153">
        <f t="shared" ref="AQ813:AQ876" si="704">AM813*N813</f>
        <v>94560.028873917225</v>
      </c>
      <c r="AR813" s="153">
        <f t="shared" ref="AR813:AR876" si="705">AQ813*(AP813/AO813)*(IF(AN813&gt;AO813,AO813,AN813))</f>
        <v>89832.027430221351</v>
      </c>
      <c r="AS813" s="153">
        <f t="shared" ref="AS813:AS876" si="706">AQ813-AR813</f>
        <v>4728.0014436958736</v>
      </c>
      <c r="AT813" s="60">
        <v>0.75</v>
      </c>
      <c r="AU813" s="153">
        <f t="shared" ref="AU813:AU876" si="707">AT813*AS813</f>
        <v>3546.0010827719052</v>
      </c>
      <c r="AV813" s="153">
        <f t="shared" ref="AV813:AV876" si="708">IF((AQ813*(1-AP813))&gt;AU813,(AQ813*(1-AP813)),AU813)</f>
        <v>4728.0014436958654</v>
      </c>
    </row>
    <row r="814" spans="1:48" x14ac:dyDescent="0.2">
      <c r="A814" s="82">
        <v>810</v>
      </c>
      <c r="B814" s="82" t="s">
        <v>1410</v>
      </c>
      <c r="C814" s="83"/>
      <c r="D814" s="84" t="s">
        <v>112</v>
      </c>
      <c r="E814" s="85" t="s">
        <v>477</v>
      </c>
      <c r="F814" s="86">
        <v>41729</v>
      </c>
      <c r="G814" s="86" t="s">
        <v>1349</v>
      </c>
      <c r="H814" s="89"/>
      <c r="I814" s="89">
        <v>9.4999999999999987E-2</v>
      </c>
      <c r="J814" s="84"/>
      <c r="K814" s="84"/>
      <c r="L814" s="87">
        <v>60907</v>
      </c>
      <c r="M814" s="87"/>
      <c r="N814" s="87">
        <v>60907</v>
      </c>
      <c r="O814" s="84">
        <v>46305.172506849318</v>
      </c>
      <c r="P814" s="84">
        <v>5786.1649999999991</v>
      </c>
      <c r="Q814" s="84">
        <f t="shared" si="696"/>
        <v>52091.337506849319</v>
      </c>
      <c r="R814" s="84">
        <v>8815.6624931506813</v>
      </c>
      <c r="S814" s="87">
        <f t="shared" si="697"/>
        <v>14601.827493150682</v>
      </c>
      <c r="T814" s="150">
        <v>10</v>
      </c>
      <c r="U814" s="69">
        <v>365</v>
      </c>
      <c r="V814" s="70"/>
      <c r="W814" s="71">
        <v>-4.0082191780821912</v>
      </c>
      <c r="X814" s="76">
        <f t="shared" si="701"/>
        <v>41699</v>
      </c>
      <c r="AF814" s="132" t="s">
        <v>3114</v>
      </c>
      <c r="AG814" s="60">
        <f>MATCH(AF814,'Cat-4'!$A:$A,0)</f>
        <v>844</v>
      </c>
      <c r="AH814" s="60">
        <f>MATCH(X814,'Cat-4'!$1:$1,0)</f>
        <v>27</v>
      </c>
      <c r="AI814" s="60">
        <f>INDEX('Cat-4'!$1:$1048576,Working!AG814,Working!AH814)</f>
        <v>115.3</v>
      </c>
      <c r="AJ814" s="60">
        <f>MATCH($AJ$3,'Cat-4'!$1:$1,0)</f>
        <v>144</v>
      </c>
      <c r="AK814" s="60">
        <f>INDEX('Cat-4'!$1:$1048576,Working!AG814,Working!AJ814)</f>
        <v>160.30000000000001</v>
      </c>
      <c r="AL814" s="146">
        <f t="shared" si="702"/>
        <v>1.3902862098872508</v>
      </c>
      <c r="AM814" s="152">
        <f t="shared" si="703"/>
        <v>1.3902862098872508</v>
      </c>
      <c r="AN814" s="146">
        <f t="shared" si="698"/>
        <v>9.875</v>
      </c>
      <c r="AO814" s="169">
        <f>INDEX('EL&amp;SV'!$C$4:$G$50,MATCH(AF814,'EL&amp;SV'!$G$4:$G$50,0),MATCH(IF(P814&gt;5000000,"A",IF(N814&gt;2000000,"B",IF(N814&gt;500000,"C","D"))),'EL&amp;SV'!$C$4:$G$4,0))</f>
        <v>6</v>
      </c>
      <c r="AP814" s="171">
        <f>INDEX('EL&amp;SV'!$G$4:$K$50,MATCH(AF814,'EL&amp;SV'!$G$4:$G$50,0),MATCH(IF(N814&gt;5000000,"A",IF(N814&gt;2000000,"B",IF(N814&gt;500000,"C","D"))),'EL&amp;SV'!$G$4:$K$4,0))</f>
        <v>0.95</v>
      </c>
      <c r="AQ814" s="153">
        <f t="shared" si="704"/>
        <v>84678.162185602792</v>
      </c>
      <c r="AR814" s="153">
        <f t="shared" si="705"/>
        <v>80444.254076322657</v>
      </c>
      <c r="AS814" s="153">
        <f t="shared" si="706"/>
        <v>4233.9081092801352</v>
      </c>
      <c r="AT814" s="60">
        <v>0.75</v>
      </c>
      <c r="AU814" s="153">
        <f t="shared" si="707"/>
        <v>3175.4310819601014</v>
      </c>
      <c r="AV814" s="153">
        <f t="shared" si="708"/>
        <v>4233.9081092801434</v>
      </c>
    </row>
    <row r="815" spans="1:48" x14ac:dyDescent="0.2">
      <c r="A815" s="82">
        <v>811</v>
      </c>
      <c r="B815" s="82" t="s">
        <v>1410</v>
      </c>
      <c r="C815" s="83"/>
      <c r="D815" s="84" t="s">
        <v>112</v>
      </c>
      <c r="E815" s="85"/>
      <c r="F815" s="86">
        <v>41808</v>
      </c>
      <c r="G815" s="86" t="s">
        <v>23</v>
      </c>
      <c r="H815" s="89"/>
      <c r="I815" s="89">
        <v>0.31666666666666665</v>
      </c>
      <c r="J815" s="84"/>
      <c r="K815" s="84"/>
      <c r="L815" s="87">
        <v>60900</v>
      </c>
      <c r="M815" s="87"/>
      <c r="N815" s="87">
        <v>60900</v>
      </c>
      <c r="O815" s="84">
        <v>57855</v>
      </c>
      <c r="P815" s="84">
        <v>0</v>
      </c>
      <c r="Q815" s="84">
        <f t="shared" si="696"/>
        <v>57855</v>
      </c>
      <c r="R815" s="84">
        <v>3045</v>
      </c>
      <c r="S815" s="87">
        <f t="shared" si="697"/>
        <v>3045</v>
      </c>
      <c r="T815" s="150">
        <v>3</v>
      </c>
      <c r="U815" s="69">
        <v>365</v>
      </c>
      <c r="V815" s="70"/>
      <c r="W815" s="71">
        <v>-7.0082191780821912</v>
      </c>
      <c r="X815" s="76">
        <f t="shared" si="701"/>
        <v>41791</v>
      </c>
      <c r="AF815" s="132" t="s">
        <v>3114</v>
      </c>
      <c r="AG815" s="60">
        <f>MATCH(AF815,'Cat-4'!$A:$A,0)</f>
        <v>844</v>
      </c>
      <c r="AH815" s="60">
        <f>MATCH(X815,'Cat-4'!$1:$1,0)</f>
        <v>30</v>
      </c>
      <c r="AI815" s="60">
        <f>INDEX('Cat-4'!$1:$1048576,Working!AG815,Working!AH815)</f>
        <v>118.1</v>
      </c>
      <c r="AJ815" s="60">
        <f>MATCH($AJ$3,'Cat-4'!$1:$1,0)</f>
        <v>144</v>
      </c>
      <c r="AK815" s="60">
        <f>INDEX('Cat-4'!$1:$1048576,Working!AG815,Working!AJ815)</f>
        <v>160.30000000000001</v>
      </c>
      <c r="AL815" s="146">
        <f t="shared" si="702"/>
        <v>1.3573243014394583</v>
      </c>
      <c r="AM815" s="152">
        <f t="shared" si="703"/>
        <v>1.3573243014394583</v>
      </c>
      <c r="AN815" s="146">
        <f t="shared" si="698"/>
        <v>9.6583333333333332</v>
      </c>
      <c r="AO815" s="169">
        <f>INDEX('EL&amp;SV'!$C$4:$G$50,MATCH(AF815,'EL&amp;SV'!$G$4:$G$50,0),MATCH(IF(P815&gt;5000000,"A",IF(N815&gt;2000000,"B",IF(N815&gt;500000,"C","D"))),'EL&amp;SV'!$C$4:$G$4,0))</f>
        <v>6</v>
      </c>
      <c r="AP815" s="171">
        <f>INDEX('EL&amp;SV'!$G$4:$K$50,MATCH(AF815,'EL&amp;SV'!$G$4:$G$50,0),MATCH(IF(N815&gt;5000000,"A",IF(N815&gt;2000000,"B",IF(N815&gt;500000,"C","D"))),'EL&amp;SV'!$G$4:$K$4,0))</f>
        <v>0.95</v>
      </c>
      <c r="AQ815" s="153">
        <f t="shared" si="704"/>
        <v>82661.04995766301</v>
      </c>
      <c r="AR815" s="153">
        <f t="shared" si="705"/>
        <v>78527.997459779857</v>
      </c>
      <c r="AS815" s="153">
        <f t="shared" si="706"/>
        <v>4133.0524978831527</v>
      </c>
      <c r="AT815" s="60">
        <v>0.75</v>
      </c>
      <c r="AU815" s="153">
        <f t="shared" si="707"/>
        <v>3099.7893734123645</v>
      </c>
      <c r="AV815" s="153">
        <f t="shared" si="708"/>
        <v>4133.0524978831545</v>
      </c>
    </row>
    <row r="816" spans="1:48" x14ac:dyDescent="0.2">
      <c r="A816" s="82">
        <v>812</v>
      </c>
      <c r="B816" s="82" t="s">
        <v>1410</v>
      </c>
      <c r="C816" s="83"/>
      <c r="D816" s="84" t="s">
        <v>112</v>
      </c>
      <c r="E816" s="85" t="s">
        <v>392</v>
      </c>
      <c r="F816" s="86">
        <v>41000</v>
      </c>
      <c r="G816" s="86" t="s">
        <v>1350</v>
      </c>
      <c r="H816" s="89"/>
      <c r="I816" s="89">
        <v>0.10915332191780822</v>
      </c>
      <c r="J816" s="84"/>
      <c r="K816" s="84"/>
      <c r="L816" s="87">
        <v>60800.05</v>
      </c>
      <c r="M816" s="87"/>
      <c r="N816" s="87">
        <v>60800.05</v>
      </c>
      <c r="O816" s="84">
        <v>60800.049999999988</v>
      </c>
      <c r="P816" s="84">
        <v>0</v>
      </c>
      <c r="Q816" s="84">
        <f t="shared" si="696"/>
        <v>60800.049999999988</v>
      </c>
      <c r="R816" s="84">
        <v>0</v>
      </c>
      <c r="S816" s="87">
        <f t="shared" si="697"/>
        <v>0</v>
      </c>
      <c r="T816" s="150">
        <v>10</v>
      </c>
      <c r="U816" s="69">
        <v>365</v>
      </c>
      <c r="V816" s="70"/>
      <c r="W816" s="71">
        <v>-7.0082191780821912</v>
      </c>
      <c r="X816" s="76">
        <f t="shared" si="701"/>
        <v>41000</v>
      </c>
      <c r="AF816" s="132" t="s">
        <v>3114</v>
      </c>
      <c r="AG816" s="60">
        <f>MATCH(AF816,'Cat-4'!$A:$A,0)</f>
        <v>844</v>
      </c>
      <c r="AH816" s="60">
        <f>MATCH(X816,'Cat-4'!$1:$1,0)</f>
        <v>4</v>
      </c>
      <c r="AI816" s="60">
        <f>INDEX('Cat-4'!$1:$1048576,Working!AG816,Working!AH816)</f>
        <v>103.9</v>
      </c>
      <c r="AJ816" s="60">
        <f>MATCH($AJ$3,'Cat-4'!$1:$1,0)</f>
        <v>144</v>
      </c>
      <c r="AK816" s="60">
        <f>INDEX('Cat-4'!$1:$1048576,Working!AG816,Working!AJ816)</f>
        <v>160.30000000000001</v>
      </c>
      <c r="AL816" s="146">
        <f t="shared" si="702"/>
        <v>1.5428296438883542</v>
      </c>
      <c r="AM816" s="152">
        <f t="shared" si="703"/>
        <v>1.5428296438883542</v>
      </c>
      <c r="AN816" s="146">
        <f t="shared" si="698"/>
        <v>11.872222222222222</v>
      </c>
      <c r="AO816" s="169">
        <f>INDEX('EL&amp;SV'!$C$4:$G$50,MATCH(AF816,'EL&amp;SV'!$G$4:$G$50,0),MATCH(IF(P816&gt;5000000,"A",IF(N816&gt;2000000,"B",IF(N816&gt;500000,"C","D"))),'EL&amp;SV'!$C$4:$G$4,0))</f>
        <v>6</v>
      </c>
      <c r="AP816" s="171">
        <f>INDEX('EL&amp;SV'!$G$4:$K$50,MATCH(AF816,'EL&amp;SV'!$G$4:$G$50,0),MATCH(IF(N816&gt;5000000,"A",IF(N816&gt;2000000,"B",IF(N816&gt;500000,"C","D"))),'EL&amp;SV'!$G$4:$K$4,0))</f>
        <v>0.95</v>
      </c>
      <c r="AQ816" s="153">
        <f t="shared" si="704"/>
        <v>93804.119489894132</v>
      </c>
      <c r="AR816" s="153">
        <f t="shared" si="705"/>
        <v>89113.913515399428</v>
      </c>
      <c r="AS816" s="153">
        <f t="shared" si="706"/>
        <v>4690.2059744947037</v>
      </c>
      <c r="AT816" s="60">
        <v>0.75</v>
      </c>
      <c r="AU816" s="153">
        <f t="shared" si="707"/>
        <v>3517.6544808710278</v>
      </c>
      <c r="AV816" s="153">
        <f t="shared" si="708"/>
        <v>4690.205974494711</v>
      </c>
    </row>
    <row r="817" spans="1:48" x14ac:dyDescent="0.2">
      <c r="A817" s="82">
        <v>813</v>
      </c>
      <c r="B817" s="82" t="s">
        <v>1410</v>
      </c>
      <c r="C817" s="83"/>
      <c r="D817" s="84" t="s">
        <v>112</v>
      </c>
      <c r="E817" s="85" t="s">
        <v>756</v>
      </c>
      <c r="F817" s="86">
        <v>41000</v>
      </c>
      <c r="G817" s="86" t="s">
        <v>1350</v>
      </c>
      <c r="H817" s="89"/>
      <c r="I817" s="89">
        <v>5.9052049780046953E-2</v>
      </c>
      <c r="J817" s="84"/>
      <c r="K817" s="84"/>
      <c r="L817" s="87">
        <v>60100</v>
      </c>
      <c r="M817" s="87"/>
      <c r="N817" s="87">
        <v>60100</v>
      </c>
      <c r="O817" s="84">
        <v>39349.859041095886</v>
      </c>
      <c r="P817" s="84">
        <v>3549.028191780822</v>
      </c>
      <c r="Q817" s="84">
        <f t="shared" si="696"/>
        <v>42898.88723287671</v>
      </c>
      <c r="R817" s="84">
        <v>17201.11276712329</v>
      </c>
      <c r="S817" s="87">
        <f t="shared" si="697"/>
        <v>20750.140958904114</v>
      </c>
      <c r="T817" s="150">
        <v>15</v>
      </c>
      <c r="U817" s="69">
        <v>365</v>
      </c>
      <c r="V817" s="70"/>
      <c r="W817" s="71">
        <v>-7.0082191780821912</v>
      </c>
      <c r="X817" s="76">
        <f t="shared" si="701"/>
        <v>41000</v>
      </c>
      <c r="AF817" s="132" t="s">
        <v>3114</v>
      </c>
      <c r="AG817" s="60">
        <f>MATCH(AF817,'Cat-4'!$A:$A,0)</f>
        <v>844</v>
      </c>
      <c r="AH817" s="60">
        <f>MATCH(X817,'Cat-4'!$1:$1,0)</f>
        <v>4</v>
      </c>
      <c r="AI817" s="60">
        <f>INDEX('Cat-4'!$1:$1048576,Working!AG817,Working!AH817)</f>
        <v>103.9</v>
      </c>
      <c r="AJ817" s="60">
        <f>MATCH($AJ$3,'Cat-4'!$1:$1,0)</f>
        <v>144</v>
      </c>
      <c r="AK817" s="60">
        <f>INDEX('Cat-4'!$1:$1048576,Working!AG817,Working!AJ817)</f>
        <v>160.30000000000001</v>
      </c>
      <c r="AL817" s="146">
        <f t="shared" si="702"/>
        <v>1.5428296438883542</v>
      </c>
      <c r="AM817" s="152">
        <f t="shared" si="703"/>
        <v>1.5428296438883542</v>
      </c>
      <c r="AN817" s="146">
        <f t="shared" si="698"/>
        <v>11.872222222222222</v>
      </c>
      <c r="AO817" s="169">
        <f>INDEX('EL&amp;SV'!$C$4:$G$50,MATCH(AF817,'EL&amp;SV'!$G$4:$G$50,0),MATCH(IF(P817&gt;5000000,"A",IF(N817&gt;2000000,"B",IF(N817&gt;500000,"C","D"))),'EL&amp;SV'!$C$4:$G$4,0))</f>
        <v>6</v>
      </c>
      <c r="AP817" s="171">
        <f>INDEX('EL&amp;SV'!$G$4:$K$50,MATCH(AF817,'EL&amp;SV'!$G$4:$G$50,0),MATCH(IF(N817&gt;5000000,"A",IF(N817&gt;2000000,"B",IF(N817&gt;500000,"C","D"))),'EL&amp;SV'!$G$4:$K$4,0))</f>
        <v>0.95</v>
      </c>
      <c r="AQ817" s="153">
        <f t="shared" si="704"/>
        <v>92724.061597690088</v>
      </c>
      <c r="AR817" s="153">
        <f t="shared" si="705"/>
        <v>88087.85851780558</v>
      </c>
      <c r="AS817" s="153">
        <f t="shared" si="706"/>
        <v>4636.203079884508</v>
      </c>
      <c r="AT817" s="60">
        <v>0.75</v>
      </c>
      <c r="AU817" s="153">
        <f t="shared" si="707"/>
        <v>3477.152309913381</v>
      </c>
      <c r="AV817" s="153">
        <f t="shared" si="708"/>
        <v>4636.203079884509</v>
      </c>
    </row>
    <row r="818" spans="1:48" x14ac:dyDescent="0.2">
      <c r="A818" s="82">
        <v>814</v>
      </c>
      <c r="B818" s="82" t="s">
        <v>1410</v>
      </c>
      <c r="C818" s="83"/>
      <c r="D818" s="84" t="s">
        <v>111</v>
      </c>
      <c r="E818" s="85" t="s">
        <v>260</v>
      </c>
      <c r="F818" s="86">
        <v>41460</v>
      </c>
      <c r="G818" s="86" t="s">
        <v>1349</v>
      </c>
      <c r="H818" s="89"/>
      <c r="I818" s="89">
        <v>2.32026517794836E-2</v>
      </c>
      <c r="J818" s="84"/>
      <c r="K818" s="84"/>
      <c r="L818" s="87">
        <v>60060</v>
      </c>
      <c r="M818" s="87"/>
      <c r="N818" s="87">
        <v>60060</v>
      </c>
      <c r="O818" s="84">
        <v>13494.205633855596</v>
      </c>
      <c r="P818" s="84">
        <v>1393.551265875785</v>
      </c>
      <c r="Q818" s="84">
        <f t="shared" si="696"/>
        <v>14887.756899731381</v>
      </c>
      <c r="R818" s="84">
        <v>45172.243100268621</v>
      </c>
      <c r="S818" s="87">
        <f t="shared" si="697"/>
        <v>46565.794366144401</v>
      </c>
      <c r="T818" s="150">
        <v>40</v>
      </c>
      <c r="U818" s="69">
        <v>365</v>
      </c>
      <c r="V818" s="70"/>
      <c r="W818" s="71">
        <v>-7.0082191780821912</v>
      </c>
      <c r="X818" s="76">
        <f>DATE(YEAR(F818),MONTH(F818),1)</f>
        <v>41456</v>
      </c>
      <c r="AF818" s="132" t="s">
        <v>2879</v>
      </c>
      <c r="AG818" s="60">
        <f>MATCH(AF818,'Cat-4'!$A:$A,0)</f>
        <v>726</v>
      </c>
      <c r="AH818" s="60">
        <f>MATCH(X818,'Cat-4'!$1:$1,0)</f>
        <v>19</v>
      </c>
      <c r="AI818" s="60">
        <f>INDEX('Cat-4'!$1:$1048576,Working!AG818,Working!AH818)</f>
        <v>106.4</v>
      </c>
      <c r="AJ818" s="60">
        <f>MATCH($AJ$3,'Cat-4'!$1:$1,0)</f>
        <v>144</v>
      </c>
      <c r="AK818" s="60">
        <f>INDEX('Cat-4'!$1:$1048576,Working!AG818,Working!AJ818)</f>
        <v>132.30000000000001</v>
      </c>
      <c r="AL818" s="146">
        <f t="shared" si="702"/>
        <v>1.243421052631579</v>
      </c>
      <c r="AM818" s="152">
        <f t="shared" si="703"/>
        <v>1.243421052631579</v>
      </c>
      <c r="AN818" s="146">
        <f t="shared" si="698"/>
        <v>10.611111111111111</v>
      </c>
      <c r="AO818" s="169">
        <f>INDEX('EL&amp;SV'!$C$4:$G$50,MATCH(AF818,'EL&amp;SV'!$G$4:$G$50,0),MATCH(IF(P818&gt;5000000,"A",IF(N818&gt;2000000,"B",IF(N818&gt;500000,"C","D"))),'EL&amp;SV'!$C$4:$G$4,0))</f>
        <v>8</v>
      </c>
      <c r="AP818" s="171">
        <f>INDEX('EL&amp;SV'!$G$4:$K$50,MATCH(AF818,'EL&amp;SV'!$G$4:$G$50,0),MATCH(IF(N818&gt;5000000,"A",IF(N818&gt;2000000,"B",IF(N818&gt;500000,"C","D"))),'EL&amp;SV'!$G$4:$K$4,0))</f>
        <v>0.95</v>
      </c>
      <c r="AQ818" s="153">
        <f t="shared" si="704"/>
        <v>74679.868421052641</v>
      </c>
      <c r="AR818" s="153">
        <f t="shared" si="705"/>
        <v>70945.875</v>
      </c>
      <c r="AS818" s="153">
        <f t="shared" si="706"/>
        <v>3733.9934210526408</v>
      </c>
      <c r="AT818" s="60">
        <v>0.75</v>
      </c>
      <c r="AU818" s="153">
        <f t="shared" si="707"/>
        <v>2800.4950657894806</v>
      </c>
      <c r="AV818" s="153">
        <f t="shared" si="708"/>
        <v>3733.9934210526353</v>
      </c>
    </row>
    <row r="819" spans="1:48" x14ac:dyDescent="0.2">
      <c r="A819" s="82">
        <v>815</v>
      </c>
      <c r="B819" s="82" t="s">
        <v>1410</v>
      </c>
      <c r="C819" s="83"/>
      <c r="D819" s="84" t="s">
        <v>112</v>
      </c>
      <c r="E819" s="85"/>
      <c r="F819" s="86">
        <v>41894</v>
      </c>
      <c r="G819" s="86" t="s">
        <v>23</v>
      </c>
      <c r="H819" s="89"/>
      <c r="I819" s="89">
        <v>9.5000000000000001E-2</v>
      </c>
      <c r="J819" s="84"/>
      <c r="K819" s="84"/>
      <c r="L819" s="87">
        <v>59989.29</v>
      </c>
      <c r="M819" s="87"/>
      <c r="N819" s="87">
        <v>59989.29</v>
      </c>
      <c r="O819" s="84">
        <v>43031.221665205478</v>
      </c>
      <c r="P819" s="84">
        <v>5698.9825499999997</v>
      </c>
      <c r="Q819" s="84">
        <f t="shared" si="696"/>
        <v>48730.204215205478</v>
      </c>
      <c r="R819" s="84">
        <v>11259.085784794523</v>
      </c>
      <c r="S819" s="87">
        <f t="shared" si="697"/>
        <v>16958.068334794523</v>
      </c>
      <c r="T819" s="150">
        <v>10</v>
      </c>
      <c r="U819" s="69">
        <v>365</v>
      </c>
      <c r="V819" s="70"/>
      <c r="W819" s="71">
        <v>-7.0082191780821912</v>
      </c>
      <c r="X819" s="76">
        <f t="shared" ref="X819:X853" si="709">DATE(YEAR(F819),MONTH(F819),1)</f>
        <v>41883</v>
      </c>
      <c r="AF819" s="132" t="s">
        <v>3114</v>
      </c>
      <c r="AG819" s="60">
        <f>MATCH(AF819,'Cat-4'!$A:$A,0)</f>
        <v>844</v>
      </c>
      <c r="AH819" s="60">
        <f>MATCH(X819,'Cat-4'!$1:$1,0)</f>
        <v>33</v>
      </c>
      <c r="AI819" s="60">
        <f>INDEX('Cat-4'!$1:$1048576,Working!AG819,Working!AH819)</f>
        <v>116.6</v>
      </c>
      <c r="AJ819" s="60">
        <f>MATCH($AJ$3,'Cat-4'!$1:$1,0)</f>
        <v>144</v>
      </c>
      <c r="AK819" s="60">
        <f>INDEX('Cat-4'!$1:$1048576,Working!AG819,Working!AJ819)</f>
        <v>160.30000000000001</v>
      </c>
      <c r="AL819" s="146">
        <f t="shared" si="702"/>
        <v>1.374785591766724</v>
      </c>
      <c r="AM819" s="152">
        <f t="shared" si="703"/>
        <v>1.374785591766724</v>
      </c>
      <c r="AN819" s="146">
        <f t="shared" si="698"/>
        <v>9.4250000000000007</v>
      </c>
      <c r="AO819" s="169">
        <f>INDEX('EL&amp;SV'!$C$4:$G$50,MATCH(AF819,'EL&amp;SV'!$G$4:$G$50,0),MATCH(IF(P819&gt;5000000,"A",IF(N819&gt;2000000,"B",IF(N819&gt;500000,"C","D"))),'EL&amp;SV'!$C$4:$G$4,0))</f>
        <v>6</v>
      </c>
      <c r="AP819" s="171">
        <f>INDEX('EL&amp;SV'!$G$4:$K$50,MATCH(AF819,'EL&amp;SV'!$G$4:$G$50,0),MATCH(IF(N819&gt;5000000,"A",IF(N819&gt;2000000,"B",IF(N819&gt;500000,"C","D"))),'EL&amp;SV'!$G$4:$K$4,0))</f>
        <v>0.95</v>
      </c>
      <c r="AQ819" s="153">
        <f t="shared" si="704"/>
        <v>82472.411552315622</v>
      </c>
      <c r="AR819" s="153">
        <f t="shared" si="705"/>
        <v>78348.790974699834</v>
      </c>
      <c r="AS819" s="153">
        <f t="shared" si="706"/>
        <v>4123.6205776157876</v>
      </c>
      <c r="AT819" s="60">
        <v>0.75</v>
      </c>
      <c r="AU819" s="153">
        <f t="shared" si="707"/>
        <v>3092.7154332118407</v>
      </c>
      <c r="AV819" s="153">
        <f t="shared" si="708"/>
        <v>4123.6205776157849</v>
      </c>
    </row>
    <row r="820" spans="1:48" x14ac:dyDescent="0.2">
      <c r="A820" s="82">
        <v>816</v>
      </c>
      <c r="B820" s="82" t="s">
        <v>1410</v>
      </c>
      <c r="C820" s="83"/>
      <c r="D820" s="84" t="s">
        <v>112</v>
      </c>
      <c r="E820" s="85" t="s">
        <v>1253</v>
      </c>
      <c r="F820" s="86">
        <v>44613</v>
      </c>
      <c r="G820" s="86" t="s">
        <v>38</v>
      </c>
      <c r="H820" s="89"/>
      <c r="I820" s="89">
        <v>9.5000000000000001E-2</v>
      </c>
      <c r="J820" s="84"/>
      <c r="K820" s="84"/>
      <c r="L820" s="87">
        <v>59983.38</v>
      </c>
      <c r="M820" s="87"/>
      <c r="N820" s="87">
        <v>59983.38</v>
      </c>
      <c r="O820" s="84">
        <v>608.87239150684923</v>
      </c>
      <c r="P820" s="84">
        <v>5698.4210999999996</v>
      </c>
      <c r="Q820" s="84">
        <f t="shared" si="696"/>
        <v>6307.293491506849</v>
      </c>
      <c r="R820" s="84">
        <v>53676.08650849315</v>
      </c>
      <c r="S820" s="87">
        <f t="shared" si="697"/>
        <v>59374.50760849315</v>
      </c>
      <c r="T820" s="150">
        <v>10</v>
      </c>
      <c r="U820" s="69">
        <v>365</v>
      </c>
      <c r="V820" s="70"/>
      <c r="W820" s="71">
        <v>-7.0082191780821912</v>
      </c>
      <c r="X820" s="76">
        <f t="shared" si="709"/>
        <v>44593</v>
      </c>
      <c r="AF820" s="132" t="s">
        <v>2920</v>
      </c>
      <c r="AG820" s="60">
        <f>MATCH(AF820,'Cat-4'!$A:$A,0)</f>
        <v>747</v>
      </c>
      <c r="AH820" s="60">
        <f>MATCH(X820,'Cat-4'!$1:$1,0)</f>
        <v>122</v>
      </c>
      <c r="AI820" s="60">
        <f>INDEX('Cat-4'!$1:$1048576,Working!AG820,Working!AH820)</f>
        <v>130.19999999999999</v>
      </c>
      <c r="AJ820" s="60">
        <f>MATCH($AJ$3,'Cat-4'!$1:$1,0)</f>
        <v>144</v>
      </c>
      <c r="AK820" s="60">
        <f>INDEX('Cat-4'!$1:$1048576,Working!AG820,Working!AJ820)</f>
        <v>130.19999999999999</v>
      </c>
      <c r="AL820" s="146">
        <f t="shared" si="702"/>
        <v>1</v>
      </c>
      <c r="AM820" s="152">
        <f t="shared" si="703"/>
        <v>1</v>
      </c>
      <c r="AN820" s="146">
        <f t="shared" si="698"/>
        <v>1.9833333333333334</v>
      </c>
      <c r="AO820" s="169">
        <f>INDEX('EL&amp;SV'!$C$4:$G$50,MATCH(AF820,'EL&amp;SV'!$G$4:$G$50,0),MATCH(IF(P820&gt;5000000,"A",IF(N820&gt;2000000,"B",IF(N820&gt;500000,"C","D"))),'EL&amp;SV'!$C$4:$G$4,0))</f>
        <v>8</v>
      </c>
      <c r="AP820" s="171">
        <f>INDEX('EL&amp;SV'!$G$4:$K$50,MATCH(AF820,'EL&amp;SV'!$G$4:$G$50,0),MATCH(IF(N820&gt;5000000,"A",IF(N820&gt;2000000,"B",IF(N820&gt;500000,"C","D"))),'EL&amp;SV'!$G$4:$K$4,0))</f>
        <v>1</v>
      </c>
      <c r="AQ820" s="153">
        <f t="shared" si="704"/>
        <v>59983.38</v>
      </c>
      <c r="AR820" s="153">
        <f t="shared" si="705"/>
        <v>14870.879625</v>
      </c>
      <c r="AS820" s="153">
        <f t="shared" si="706"/>
        <v>45112.500374999996</v>
      </c>
      <c r="AT820" s="60">
        <v>0.75</v>
      </c>
      <c r="AU820" s="153">
        <f t="shared" si="707"/>
        <v>33834.375281249995</v>
      </c>
      <c r="AV820" s="153">
        <f t="shared" si="708"/>
        <v>33834.375281249995</v>
      </c>
    </row>
    <row r="821" spans="1:48" x14ac:dyDescent="0.2">
      <c r="A821" s="82">
        <v>817</v>
      </c>
      <c r="B821" s="82" t="s">
        <v>1410</v>
      </c>
      <c r="C821" s="83"/>
      <c r="D821" s="84" t="s">
        <v>112</v>
      </c>
      <c r="E821" s="85" t="s">
        <v>986</v>
      </c>
      <c r="F821" s="86">
        <v>41542</v>
      </c>
      <c r="G821" s="86" t="s">
        <v>1349</v>
      </c>
      <c r="H821" s="89"/>
      <c r="I821" s="89">
        <v>6.3896349536599201E-2</v>
      </c>
      <c r="J821" s="84"/>
      <c r="K821" s="84"/>
      <c r="L821" s="87">
        <v>59952</v>
      </c>
      <c r="M821" s="87"/>
      <c r="N821" s="87">
        <v>59952</v>
      </c>
      <c r="O821" s="84">
        <v>32112.482428660638</v>
      </c>
      <c r="P821" s="84">
        <v>3830.7139474181954</v>
      </c>
      <c r="Q821" s="84">
        <f t="shared" si="696"/>
        <v>35943.196376078835</v>
      </c>
      <c r="R821" s="84">
        <v>24008.803623921165</v>
      </c>
      <c r="S821" s="87">
        <f t="shared" si="697"/>
        <v>27839.517571339362</v>
      </c>
      <c r="T821" s="150">
        <v>15</v>
      </c>
      <c r="U821" s="69">
        <v>365</v>
      </c>
      <c r="V821" s="70"/>
      <c r="W821" s="71">
        <v>-7.0082191780821912</v>
      </c>
      <c r="X821" s="76">
        <f t="shared" si="709"/>
        <v>41518</v>
      </c>
      <c r="AF821" s="132" t="s">
        <v>3114</v>
      </c>
      <c r="AG821" s="60">
        <f>MATCH(AF821,'Cat-4'!$A:$A,0)</f>
        <v>844</v>
      </c>
      <c r="AH821" s="60">
        <f>MATCH(X821,'Cat-4'!$1:$1,0)</f>
        <v>21</v>
      </c>
      <c r="AI821" s="60">
        <f>INDEX('Cat-4'!$1:$1048576,Working!AG821,Working!AH821)</f>
        <v>112.4</v>
      </c>
      <c r="AJ821" s="60">
        <f>MATCH($AJ$3,'Cat-4'!$1:$1,0)</f>
        <v>144</v>
      </c>
      <c r="AK821" s="60">
        <f>INDEX('Cat-4'!$1:$1048576,Working!AG821,Working!AJ821)</f>
        <v>160.30000000000001</v>
      </c>
      <c r="AL821" s="146">
        <f t="shared" si="702"/>
        <v>1.4261565836298933</v>
      </c>
      <c r="AM821" s="152">
        <f t="shared" si="703"/>
        <v>1.4261565836298933</v>
      </c>
      <c r="AN821" s="146">
        <f t="shared" si="698"/>
        <v>10.388888888888889</v>
      </c>
      <c r="AO821" s="169">
        <f>INDEX('EL&amp;SV'!$C$4:$G$50,MATCH(AF821,'EL&amp;SV'!$G$4:$G$50,0),MATCH(IF(P821&gt;5000000,"A",IF(N821&gt;2000000,"B",IF(N821&gt;500000,"C","D"))),'EL&amp;SV'!$C$4:$G$4,0))</f>
        <v>6</v>
      </c>
      <c r="AP821" s="171">
        <f>INDEX('EL&amp;SV'!$G$4:$K$50,MATCH(AF821,'EL&amp;SV'!$G$4:$G$50,0),MATCH(IF(N821&gt;5000000,"A",IF(N821&gt;2000000,"B",IF(N821&gt;500000,"C","D"))),'EL&amp;SV'!$G$4:$K$4,0))</f>
        <v>0.95</v>
      </c>
      <c r="AQ821" s="153">
        <f t="shared" si="704"/>
        <v>85500.939501779358</v>
      </c>
      <c r="AR821" s="153">
        <f t="shared" si="705"/>
        <v>81225.892526690383</v>
      </c>
      <c r="AS821" s="153">
        <f t="shared" si="706"/>
        <v>4275.0469750889752</v>
      </c>
      <c r="AT821" s="60">
        <v>0.75</v>
      </c>
      <c r="AU821" s="153">
        <f t="shared" si="707"/>
        <v>3206.2852313167314</v>
      </c>
      <c r="AV821" s="153">
        <f t="shared" si="708"/>
        <v>4275.0469750889715</v>
      </c>
    </row>
    <row r="822" spans="1:48" x14ac:dyDescent="0.2">
      <c r="A822" s="82">
        <v>818</v>
      </c>
      <c r="B822" s="82" t="s">
        <v>1410</v>
      </c>
      <c r="C822" s="83"/>
      <c r="D822" s="84" t="s">
        <v>112</v>
      </c>
      <c r="E822" s="85" t="s">
        <v>626</v>
      </c>
      <c r="F822" s="86">
        <v>41547</v>
      </c>
      <c r="G822" s="86" t="s">
        <v>1349</v>
      </c>
      <c r="H822" s="89"/>
      <c r="I822" s="89">
        <v>0.34768168859649123</v>
      </c>
      <c r="J822" s="84"/>
      <c r="K822" s="84"/>
      <c r="L822" s="87">
        <v>59850</v>
      </c>
      <c r="M822" s="87"/>
      <c r="N822" s="87">
        <v>59850</v>
      </c>
      <c r="O822" s="84">
        <v>56857.5</v>
      </c>
      <c r="P822" s="84">
        <v>0</v>
      </c>
      <c r="Q822" s="84">
        <f t="shared" si="696"/>
        <v>56857.5</v>
      </c>
      <c r="R822" s="84">
        <v>2992.5</v>
      </c>
      <c r="S822" s="87">
        <f t="shared" si="697"/>
        <v>2992.5</v>
      </c>
      <c r="T822" s="150">
        <v>3</v>
      </c>
      <c r="U822" s="69">
        <v>365</v>
      </c>
      <c r="V822" s="70"/>
      <c r="W822" s="71">
        <v>-7.0082191780821912</v>
      </c>
      <c r="X822" s="76">
        <f t="shared" si="709"/>
        <v>41518</v>
      </c>
      <c r="AF822" s="132" t="s">
        <v>2720</v>
      </c>
      <c r="AG822" s="60">
        <f>MATCH(AF822,'Cat-4'!$A:$A,0)</f>
        <v>646</v>
      </c>
      <c r="AH822" s="60">
        <f>MATCH(X822,'Cat-4'!$1:$1,0)</f>
        <v>21</v>
      </c>
      <c r="AI822" s="60">
        <f>INDEX('Cat-4'!$1:$1048576,Working!AG822,Working!AH822)</f>
        <v>97.2</v>
      </c>
      <c r="AJ822" s="60">
        <f>MATCH($AJ$3,'Cat-4'!$1:$1,0)</f>
        <v>144</v>
      </c>
      <c r="AK822" s="60">
        <f>INDEX('Cat-4'!$1:$1048576,Working!AG822,Working!AJ822)</f>
        <v>154.1</v>
      </c>
      <c r="AL822" s="146">
        <f t="shared" si="702"/>
        <v>1.5853909465020575</v>
      </c>
      <c r="AM822" s="152">
        <f t="shared" si="703"/>
        <v>1.5853909465020575</v>
      </c>
      <c r="AN822" s="146">
        <f t="shared" si="698"/>
        <v>10.375</v>
      </c>
      <c r="AO822" s="169">
        <f>INDEX('EL&amp;SV'!$C$4:$G$50,MATCH(AF822,'EL&amp;SV'!$G$4:$G$50,0),MATCH(IF(P822&gt;5000000,"A",IF(N822&gt;2000000,"B",IF(N822&gt;500000,"C","D"))),'EL&amp;SV'!$C$4:$G$4,0))</f>
        <v>5</v>
      </c>
      <c r="AP822" s="171">
        <f>INDEX('EL&amp;SV'!$G$4:$K$50,MATCH(AF822,'EL&amp;SV'!$G$4:$G$50,0),MATCH(IF(N822&gt;5000000,"A",IF(N822&gt;2000000,"B",IF(N822&gt;500000,"C","D"))),'EL&amp;SV'!$G$4:$K$4,0))</f>
        <v>1</v>
      </c>
      <c r="AQ822" s="153">
        <f t="shared" si="704"/>
        <v>94885.648148148146</v>
      </c>
      <c r="AR822" s="153">
        <f t="shared" si="705"/>
        <v>94885.648148148161</v>
      </c>
      <c r="AS822" s="153">
        <f t="shared" si="706"/>
        <v>0</v>
      </c>
      <c r="AT822" s="60">
        <v>0.75</v>
      </c>
      <c r="AU822" s="153">
        <f t="shared" si="707"/>
        <v>0</v>
      </c>
      <c r="AV822" s="153">
        <f t="shared" si="708"/>
        <v>0</v>
      </c>
    </row>
    <row r="823" spans="1:48" x14ac:dyDescent="0.2">
      <c r="A823" s="82">
        <v>819</v>
      </c>
      <c r="B823" s="82" t="s">
        <v>1410</v>
      </c>
      <c r="C823" s="83"/>
      <c r="D823" s="84" t="s">
        <v>112</v>
      </c>
      <c r="E823" s="85" t="s">
        <v>626</v>
      </c>
      <c r="F823" s="86">
        <v>41558</v>
      </c>
      <c r="G823" s="86" t="s">
        <v>1349</v>
      </c>
      <c r="H823" s="89"/>
      <c r="I823" s="89">
        <v>0.34546998916576377</v>
      </c>
      <c r="J823" s="84"/>
      <c r="K823" s="84"/>
      <c r="L823" s="87">
        <v>59850</v>
      </c>
      <c r="M823" s="87"/>
      <c r="N823" s="87">
        <v>59850</v>
      </c>
      <c r="O823" s="84">
        <v>56857.5</v>
      </c>
      <c r="P823" s="84">
        <v>0</v>
      </c>
      <c r="Q823" s="84">
        <f t="shared" si="696"/>
        <v>56857.5</v>
      </c>
      <c r="R823" s="84">
        <v>2992.5</v>
      </c>
      <c r="S823" s="87">
        <f t="shared" si="697"/>
        <v>2992.5</v>
      </c>
      <c r="T823" s="150">
        <v>3</v>
      </c>
      <c r="U823" s="69">
        <v>365</v>
      </c>
      <c r="V823" s="70"/>
      <c r="W823" s="71">
        <v>-7.0082191780821912</v>
      </c>
      <c r="X823" s="76">
        <f t="shared" si="709"/>
        <v>41548</v>
      </c>
      <c r="AF823" s="132" t="s">
        <v>2720</v>
      </c>
      <c r="AG823" s="60">
        <f>MATCH(AF823,'Cat-4'!$A:$A,0)</f>
        <v>646</v>
      </c>
      <c r="AH823" s="60">
        <f>MATCH(X823,'Cat-4'!$1:$1,0)</f>
        <v>22</v>
      </c>
      <c r="AI823" s="60">
        <f>INDEX('Cat-4'!$1:$1048576,Working!AG823,Working!AH823)</f>
        <v>97.2</v>
      </c>
      <c r="AJ823" s="60">
        <f>MATCH($AJ$3,'Cat-4'!$1:$1,0)</f>
        <v>144</v>
      </c>
      <c r="AK823" s="60">
        <f>INDEX('Cat-4'!$1:$1048576,Working!AG823,Working!AJ823)</f>
        <v>154.1</v>
      </c>
      <c r="AL823" s="146">
        <f t="shared" si="702"/>
        <v>1.5853909465020575</v>
      </c>
      <c r="AM823" s="152">
        <f t="shared" si="703"/>
        <v>1.5853909465020575</v>
      </c>
      <c r="AN823" s="146">
        <f t="shared" si="698"/>
        <v>10.344444444444445</v>
      </c>
      <c r="AO823" s="169">
        <f>INDEX('EL&amp;SV'!$C$4:$G$50,MATCH(AF823,'EL&amp;SV'!$G$4:$G$50,0),MATCH(IF(P823&gt;5000000,"A",IF(N823&gt;2000000,"B",IF(N823&gt;500000,"C","D"))),'EL&amp;SV'!$C$4:$G$4,0))</f>
        <v>5</v>
      </c>
      <c r="AP823" s="171">
        <f>INDEX('EL&amp;SV'!$G$4:$K$50,MATCH(AF823,'EL&amp;SV'!$G$4:$G$50,0),MATCH(IF(N823&gt;5000000,"A",IF(N823&gt;2000000,"B",IF(N823&gt;500000,"C","D"))),'EL&amp;SV'!$G$4:$K$4,0))</f>
        <v>1</v>
      </c>
      <c r="AQ823" s="153">
        <f t="shared" si="704"/>
        <v>94885.648148148146</v>
      </c>
      <c r="AR823" s="153">
        <f t="shared" si="705"/>
        <v>94885.648148148161</v>
      </c>
      <c r="AS823" s="153">
        <f t="shared" si="706"/>
        <v>0</v>
      </c>
      <c r="AT823" s="60">
        <v>0.75</v>
      </c>
      <c r="AU823" s="153">
        <f t="shared" si="707"/>
        <v>0</v>
      </c>
      <c r="AV823" s="153">
        <f t="shared" si="708"/>
        <v>0</v>
      </c>
    </row>
    <row r="824" spans="1:48" x14ac:dyDescent="0.2">
      <c r="A824" s="82">
        <v>820</v>
      </c>
      <c r="B824" s="82" t="s">
        <v>1410</v>
      </c>
      <c r="C824" s="83"/>
      <c r="D824" s="84" t="s">
        <v>112</v>
      </c>
      <c r="E824" s="85" t="s">
        <v>626</v>
      </c>
      <c r="F824" s="86">
        <v>41570</v>
      </c>
      <c r="G824" s="86" t="s">
        <v>1349</v>
      </c>
      <c r="H824" s="89"/>
      <c r="I824" s="89">
        <v>0.34311657754010699</v>
      </c>
      <c r="J824" s="84"/>
      <c r="K824" s="84"/>
      <c r="L824" s="87">
        <v>59850</v>
      </c>
      <c r="M824" s="87"/>
      <c r="N824" s="87">
        <v>59850</v>
      </c>
      <c r="O824" s="84">
        <v>56857.5</v>
      </c>
      <c r="P824" s="84">
        <v>0</v>
      </c>
      <c r="Q824" s="84">
        <f t="shared" si="696"/>
        <v>56857.5</v>
      </c>
      <c r="R824" s="84">
        <v>2992.5</v>
      </c>
      <c r="S824" s="87">
        <f t="shared" si="697"/>
        <v>2992.5</v>
      </c>
      <c r="T824" s="150">
        <v>3</v>
      </c>
      <c r="U824" s="69">
        <v>365</v>
      </c>
      <c r="V824" s="70"/>
      <c r="W824" s="71">
        <v>-7.0082191780821912</v>
      </c>
      <c r="X824" s="76">
        <f t="shared" si="709"/>
        <v>41548</v>
      </c>
      <c r="AF824" s="132" t="s">
        <v>2720</v>
      </c>
      <c r="AG824" s="60">
        <f>MATCH(AF824,'Cat-4'!$A:$A,0)</f>
        <v>646</v>
      </c>
      <c r="AH824" s="60">
        <f>MATCH(X824,'Cat-4'!$1:$1,0)</f>
        <v>22</v>
      </c>
      <c r="AI824" s="60">
        <f>INDEX('Cat-4'!$1:$1048576,Working!AG824,Working!AH824)</f>
        <v>97.2</v>
      </c>
      <c r="AJ824" s="60">
        <f>MATCH($AJ$3,'Cat-4'!$1:$1,0)</f>
        <v>144</v>
      </c>
      <c r="AK824" s="60">
        <f>INDEX('Cat-4'!$1:$1048576,Working!AG824,Working!AJ824)</f>
        <v>154.1</v>
      </c>
      <c r="AL824" s="146">
        <f t="shared" si="702"/>
        <v>1.5853909465020575</v>
      </c>
      <c r="AM824" s="152">
        <f t="shared" si="703"/>
        <v>1.5853909465020575</v>
      </c>
      <c r="AN824" s="146">
        <f t="shared" si="698"/>
        <v>10.311111111111112</v>
      </c>
      <c r="AO824" s="169">
        <f>INDEX('EL&amp;SV'!$C$4:$G$50,MATCH(AF824,'EL&amp;SV'!$G$4:$G$50,0),MATCH(IF(P824&gt;5000000,"A",IF(N824&gt;2000000,"B",IF(N824&gt;500000,"C","D"))),'EL&amp;SV'!$C$4:$G$4,0))</f>
        <v>5</v>
      </c>
      <c r="AP824" s="171">
        <f>INDEX('EL&amp;SV'!$G$4:$K$50,MATCH(AF824,'EL&amp;SV'!$G$4:$G$50,0),MATCH(IF(N824&gt;5000000,"A",IF(N824&gt;2000000,"B",IF(N824&gt;500000,"C","D"))),'EL&amp;SV'!$G$4:$K$4,0))</f>
        <v>1</v>
      </c>
      <c r="AQ824" s="153">
        <f t="shared" si="704"/>
        <v>94885.648148148146</v>
      </c>
      <c r="AR824" s="153">
        <f t="shared" si="705"/>
        <v>94885.648148148161</v>
      </c>
      <c r="AS824" s="153">
        <f t="shared" si="706"/>
        <v>0</v>
      </c>
      <c r="AT824" s="60">
        <v>0.75</v>
      </c>
      <c r="AU824" s="153">
        <f t="shared" si="707"/>
        <v>0</v>
      </c>
      <c r="AV824" s="153">
        <f t="shared" si="708"/>
        <v>0</v>
      </c>
    </row>
    <row r="825" spans="1:48" x14ac:dyDescent="0.2">
      <c r="A825" s="82">
        <v>821</v>
      </c>
      <c r="B825" s="82" t="s">
        <v>1410</v>
      </c>
      <c r="C825" s="83"/>
      <c r="D825" s="84" t="s">
        <v>112</v>
      </c>
      <c r="E825" s="85" t="s">
        <v>626</v>
      </c>
      <c r="F825" s="86">
        <v>41590</v>
      </c>
      <c r="G825" s="86" t="s">
        <v>1349</v>
      </c>
      <c r="H825" s="89"/>
      <c r="I825" s="89">
        <v>0.33932565445026175</v>
      </c>
      <c r="J825" s="84"/>
      <c r="K825" s="84"/>
      <c r="L825" s="87">
        <v>59850</v>
      </c>
      <c r="M825" s="87"/>
      <c r="N825" s="87">
        <v>59850</v>
      </c>
      <c r="O825" s="84">
        <v>56857.5</v>
      </c>
      <c r="P825" s="84">
        <v>0</v>
      </c>
      <c r="Q825" s="84">
        <f t="shared" si="696"/>
        <v>56857.5</v>
      </c>
      <c r="R825" s="84">
        <v>2992.5</v>
      </c>
      <c r="S825" s="87">
        <f t="shared" si="697"/>
        <v>2992.5</v>
      </c>
      <c r="T825" s="150">
        <v>3</v>
      </c>
      <c r="U825" s="69">
        <v>365</v>
      </c>
      <c r="V825" s="70"/>
      <c r="W825" s="71">
        <v>-7.0082191780821912</v>
      </c>
      <c r="X825" s="76">
        <f t="shared" si="709"/>
        <v>41579</v>
      </c>
      <c r="AF825" s="132" t="s">
        <v>2720</v>
      </c>
      <c r="AG825" s="60">
        <f>MATCH(AF825,'Cat-4'!$A:$A,0)</f>
        <v>646</v>
      </c>
      <c r="AH825" s="60">
        <f>MATCH(X825,'Cat-4'!$1:$1,0)</f>
        <v>23</v>
      </c>
      <c r="AI825" s="60">
        <f>INDEX('Cat-4'!$1:$1048576,Working!AG825,Working!AH825)</f>
        <v>97.2</v>
      </c>
      <c r="AJ825" s="60">
        <f>MATCH($AJ$3,'Cat-4'!$1:$1,0)</f>
        <v>144</v>
      </c>
      <c r="AK825" s="60">
        <f>INDEX('Cat-4'!$1:$1048576,Working!AG825,Working!AJ825)</f>
        <v>154.1</v>
      </c>
      <c r="AL825" s="146">
        <f t="shared" si="702"/>
        <v>1.5853909465020575</v>
      </c>
      <c r="AM825" s="152">
        <f t="shared" si="703"/>
        <v>1.5853909465020575</v>
      </c>
      <c r="AN825" s="146">
        <f t="shared" si="698"/>
        <v>10.258333333333333</v>
      </c>
      <c r="AO825" s="169">
        <f>INDEX('EL&amp;SV'!$C$4:$G$50,MATCH(AF825,'EL&amp;SV'!$G$4:$G$50,0),MATCH(IF(P825&gt;5000000,"A",IF(N825&gt;2000000,"B",IF(N825&gt;500000,"C","D"))),'EL&amp;SV'!$C$4:$G$4,0))</f>
        <v>5</v>
      </c>
      <c r="AP825" s="171">
        <f>INDEX('EL&amp;SV'!$G$4:$K$50,MATCH(AF825,'EL&amp;SV'!$G$4:$G$50,0),MATCH(IF(N825&gt;5000000,"A",IF(N825&gt;2000000,"B",IF(N825&gt;500000,"C","D"))),'EL&amp;SV'!$G$4:$K$4,0))</f>
        <v>1</v>
      </c>
      <c r="AQ825" s="153">
        <f t="shared" si="704"/>
        <v>94885.648148148146</v>
      </c>
      <c r="AR825" s="153">
        <f t="shared" si="705"/>
        <v>94885.648148148161</v>
      </c>
      <c r="AS825" s="153">
        <f t="shared" si="706"/>
        <v>0</v>
      </c>
      <c r="AT825" s="60">
        <v>0.75</v>
      </c>
      <c r="AU825" s="153">
        <f t="shared" si="707"/>
        <v>0</v>
      </c>
      <c r="AV825" s="153">
        <f t="shared" si="708"/>
        <v>0</v>
      </c>
    </row>
    <row r="826" spans="1:48" x14ac:dyDescent="0.2">
      <c r="A826" s="82">
        <v>822</v>
      </c>
      <c r="B826" s="82" t="s">
        <v>1410</v>
      </c>
      <c r="C826" s="83"/>
      <c r="D826" s="84" t="s">
        <v>112</v>
      </c>
      <c r="E826" s="85" t="s">
        <v>626</v>
      </c>
      <c r="F826" s="86">
        <v>41627</v>
      </c>
      <c r="G826" s="86" t="s">
        <v>1349</v>
      </c>
      <c r="H826" s="89"/>
      <c r="I826" s="89">
        <v>0.33271542338709675</v>
      </c>
      <c r="J826" s="84"/>
      <c r="K826" s="84"/>
      <c r="L826" s="87">
        <v>59850</v>
      </c>
      <c r="M826" s="87"/>
      <c r="N826" s="87">
        <v>59850</v>
      </c>
      <c r="O826" s="84">
        <v>56857.5</v>
      </c>
      <c r="P826" s="84">
        <v>0</v>
      </c>
      <c r="Q826" s="84">
        <f t="shared" si="696"/>
        <v>56857.5</v>
      </c>
      <c r="R826" s="84">
        <v>2992.5</v>
      </c>
      <c r="S826" s="87">
        <f t="shared" si="697"/>
        <v>2992.5</v>
      </c>
      <c r="T826" s="150">
        <v>3</v>
      </c>
      <c r="U826" s="69">
        <v>365</v>
      </c>
      <c r="V826" s="70"/>
      <c r="W826" s="71">
        <v>-116.33698630136986</v>
      </c>
      <c r="X826" s="76">
        <f t="shared" si="709"/>
        <v>41609</v>
      </c>
      <c r="AF826" s="132" t="s">
        <v>2720</v>
      </c>
      <c r="AG826" s="60">
        <f>MATCH(AF826,'Cat-4'!$A:$A,0)</f>
        <v>646</v>
      </c>
      <c r="AH826" s="60">
        <f>MATCH(X826,'Cat-4'!$1:$1,0)</f>
        <v>24</v>
      </c>
      <c r="AI826" s="60">
        <f>INDEX('Cat-4'!$1:$1048576,Working!AG826,Working!AH826)</f>
        <v>97.2</v>
      </c>
      <c r="AJ826" s="60">
        <f>MATCH($AJ$3,'Cat-4'!$1:$1,0)</f>
        <v>144</v>
      </c>
      <c r="AK826" s="60">
        <f>INDEX('Cat-4'!$1:$1048576,Working!AG826,Working!AJ826)</f>
        <v>154.1</v>
      </c>
      <c r="AL826" s="146">
        <f t="shared" si="702"/>
        <v>1.5853909465020575</v>
      </c>
      <c r="AM826" s="152">
        <f t="shared" si="703"/>
        <v>1.5853909465020575</v>
      </c>
      <c r="AN826" s="146">
        <f t="shared" si="698"/>
        <v>10.155555555555555</v>
      </c>
      <c r="AO826" s="169">
        <f>INDEX('EL&amp;SV'!$C$4:$G$50,MATCH(AF826,'EL&amp;SV'!$G$4:$G$50,0),MATCH(IF(P826&gt;5000000,"A",IF(N826&gt;2000000,"B",IF(N826&gt;500000,"C","D"))),'EL&amp;SV'!$C$4:$G$4,0))</f>
        <v>5</v>
      </c>
      <c r="AP826" s="171">
        <f>INDEX('EL&amp;SV'!$G$4:$K$50,MATCH(AF826,'EL&amp;SV'!$G$4:$G$50,0),MATCH(IF(N826&gt;5000000,"A",IF(N826&gt;2000000,"B",IF(N826&gt;500000,"C","D"))),'EL&amp;SV'!$G$4:$K$4,0))</f>
        <v>1</v>
      </c>
      <c r="AQ826" s="153">
        <f t="shared" si="704"/>
        <v>94885.648148148146</v>
      </c>
      <c r="AR826" s="153">
        <f t="shared" si="705"/>
        <v>94885.648148148161</v>
      </c>
      <c r="AS826" s="153">
        <f t="shared" si="706"/>
        <v>0</v>
      </c>
      <c r="AT826" s="60">
        <v>0.75</v>
      </c>
      <c r="AU826" s="153">
        <f t="shared" si="707"/>
        <v>0</v>
      </c>
      <c r="AV826" s="153">
        <f t="shared" si="708"/>
        <v>0</v>
      </c>
    </row>
    <row r="827" spans="1:48" x14ac:dyDescent="0.2">
      <c r="A827" s="82">
        <v>823</v>
      </c>
      <c r="B827" s="82" t="s">
        <v>1410</v>
      </c>
      <c r="C827" s="83"/>
      <c r="D827" s="84" t="s">
        <v>112</v>
      </c>
      <c r="E827" s="85"/>
      <c r="F827" s="86">
        <v>42053</v>
      </c>
      <c r="G827" s="86" t="s">
        <v>23</v>
      </c>
      <c r="H827" s="89"/>
      <c r="I827" s="89">
        <v>0.31666666666666665</v>
      </c>
      <c r="J827" s="84"/>
      <c r="K827" s="84"/>
      <c r="L827" s="87">
        <v>59779.74</v>
      </c>
      <c r="M827" s="87"/>
      <c r="N827" s="87">
        <v>59779.74</v>
      </c>
      <c r="O827" s="84">
        <v>56790.752999999997</v>
      </c>
      <c r="P827" s="84">
        <v>0</v>
      </c>
      <c r="Q827" s="84">
        <f t="shared" si="696"/>
        <v>56790.752999999997</v>
      </c>
      <c r="R827" s="84">
        <v>2988.987000000001</v>
      </c>
      <c r="S827" s="87">
        <f t="shared" si="697"/>
        <v>2988.987000000001</v>
      </c>
      <c r="T827" s="150">
        <v>3</v>
      </c>
      <c r="U827" s="69">
        <v>365</v>
      </c>
      <c r="V827" s="70"/>
      <c r="W827" s="71">
        <v>-7.0082191780821912</v>
      </c>
      <c r="X827" s="76">
        <f t="shared" si="709"/>
        <v>42036</v>
      </c>
      <c r="AF827" s="132" t="s">
        <v>3114</v>
      </c>
      <c r="AG827" s="60">
        <f>MATCH(AF827,'Cat-4'!$A:$A,0)</f>
        <v>844</v>
      </c>
      <c r="AH827" s="60">
        <f>MATCH(X827,'Cat-4'!$1:$1,0)</f>
        <v>38</v>
      </c>
      <c r="AI827" s="60">
        <f>INDEX('Cat-4'!$1:$1048576,Working!AG827,Working!AH827)</f>
        <v>115.4</v>
      </c>
      <c r="AJ827" s="60">
        <f>MATCH($AJ$3,'Cat-4'!$1:$1,0)</f>
        <v>144</v>
      </c>
      <c r="AK827" s="60">
        <f>INDEX('Cat-4'!$1:$1048576,Working!AG827,Working!AJ827)</f>
        <v>160.30000000000001</v>
      </c>
      <c r="AL827" s="146">
        <f t="shared" si="702"/>
        <v>1.3890814558058926</v>
      </c>
      <c r="AM827" s="152">
        <f t="shared" si="703"/>
        <v>1.3890814558058926</v>
      </c>
      <c r="AN827" s="146">
        <f t="shared" si="698"/>
        <v>8.9916666666666671</v>
      </c>
      <c r="AO827" s="169">
        <f>INDEX('EL&amp;SV'!$C$4:$G$50,MATCH(AF827,'EL&amp;SV'!$G$4:$G$50,0),MATCH(IF(P827&gt;5000000,"A",IF(N827&gt;2000000,"B",IF(N827&gt;500000,"C","D"))),'EL&amp;SV'!$C$4:$G$4,0))</f>
        <v>6</v>
      </c>
      <c r="AP827" s="171">
        <f>INDEX('EL&amp;SV'!$G$4:$K$50,MATCH(AF827,'EL&amp;SV'!$G$4:$G$50,0),MATCH(IF(N827&gt;5000000,"A",IF(N827&gt;2000000,"B",IF(N827&gt;500000,"C","D"))),'EL&amp;SV'!$G$4:$K$4,0))</f>
        <v>0.95</v>
      </c>
      <c r="AQ827" s="153">
        <f t="shared" si="704"/>
        <v>83038.928266897754</v>
      </c>
      <c r="AR827" s="153">
        <f t="shared" si="705"/>
        <v>78886.981853552861</v>
      </c>
      <c r="AS827" s="153">
        <f t="shared" si="706"/>
        <v>4151.9464133448928</v>
      </c>
      <c r="AT827" s="60">
        <v>0.75</v>
      </c>
      <c r="AU827" s="153">
        <f t="shared" si="707"/>
        <v>3113.9598100086696</v>
      </c>
      <c r="AV827" s="153">
        <f t="shared" si="708"/>
        <v>4151.946413344891</v>
      </c>
    </row>
    <row r="828" spans="1:48" x14ac:dyDescent="0.2">
      <c r="A828" s="82">
        <v>824</v>
      </c>
      <c r="B828" s="82" t="s">
        <v>1410</v>
      </c>
      <c r="C828" s="83"/>
      <c r="D828" s="84" t="s">
        <v>112</v>
      </c>
      <c r="E828" s="85" t="s">
        <v>745</v>
      </c>
      <c r="F828" s="86">
        <v>41000</v>
      </c>
      <c r="G828" s="86" t="s">
        <v>1350</v>
      </c>
      <c r="H828" s="89"/>
      <c r="I828" s="89">
        <v>6.2115384615384614E-2</v>
      </c>
      <c r="J828" s="84"/>
      <c r="K828" s="84"/>
      <c r="L828" s="87">
        <v>59700</v>
      </c>
      <c r="M828" s="87"/>
      <c r="N828" s="87">
        <v>59700</v>
      </c>
      <c r="O828" s="84">
        <v>38173.557692307688</v>
      </c>
      <c r="P828" s="84">
        <v>3708.2884615384614</v>
      </c>
      <c r="Q828" s="84">
        <f t="shared" si="696"/>
        <v>41881.846153846149</v>
      </c>
      <c r="R828" s="84">
        <v>17818.153846153851</v>
      </c>
      <c r="S828" s="87">
        <f t="shared" si="697"/>
        <v>21526.442307692312</v>
      </c>
      <c r="T828" s="150">
        <v>15</v>
      </c>
      <c r="U828" s="69">
        <v>365</v>
      </c>
      <c r="V828" s="70"/>
      <c r="W828" s="71">
        <v>-7.0082191780821912</v>
      </c>
      <c r="X828" s="76">
        <f t="shared" si="709"/>
        <v>41000</v>
      </c>
      <c r="AF828" s="132" t="s">
        <v>3114</v>
      </c>
      <c r="AG828" s="60">
        <f>MATCH(AF828,'Cat-4'!$A:$A,0)</f>
        <v>844</v>
      </c>
      <c r="AH828" s="60">
        <f>MATCH(X828,'Cat-4'!$1:$1,0)</f>
        <v>4</v>
      </c>
      <c r="AI828" s="60">
        <f>INDEX('Cat-4'!$1:$1048576,Working!AG828,Working!AH828)</f>
        <v>103.9</v>
      </c>
      <c r="AJ828" s="60">
        <f>MATCH($AJ$3,'Cat-4'!$1:$1,0)</f>
        <v>144</v>
      </c>
      <c r="AK828" s="60">
        <f>INDEX('Cat-4'!$1:$1048576,Working!AG828,Working!AJ828)</f>
        <v>160.30000000000001</v>
      </c>
      <c r="AL828" s="146">
        <f t="shared" si="702"/>
        <v>1.5428296438883542</v>
      </c>
      <c r="AM828" s="152">
        <f t="shared" si="703"/>
        <v>1.5428296438883542</v>
      </c>
      <c r="AN828" s="146">
        <f t="shared" si="698"/>
        <v>11.872222222222222</v>
      </c>
      <c r="AO828" s="169">
        <f>INDEX('EL&amp;SV'!$C$4:$G$50,MATCH(AF828,'EL&amp;SV'!$G$4:$G$50,0),MATCH(IF(P828&gt;5000000,"A",IF(N828&gt;2000000,"B",IF(N828&gt;500000,"C","D"))),'EL&amp;SV'!$C$4:$G$4,0))</f>
        <v>6</v>
      </c>
      <c r="AP828" s="171">
        <f>INDEX('EL&amp;SV'!$G$4:$K$50,MATCH(AF828,'EL&amp;SV'!$G$4:$G$50,0),MATCH(IF(N828&gt;5000000,"A",IF(N828&gt;2000000,"B",IF(N828&gt;500000,"C","D"))),'EL&amp;SV'!$G$4:$K$4,0))</f>
        <v>0.95</v>
      </c>
      <c r="AQ828" s="153">
        <f t="shared" si="704"/>
        <v>92106.929740134743</v>
      </c>
      <c r="AR828" s="153">
        <f t="shared" si="705"/>
        <v>87501.583253128003</v>
      </c>
      <c r="AS828" s="153">
        <f t="shared" si="706"/>
        <v>4605.3464870067401</v>
      </c>
      <c r="AT828" s="60">
        <v>0.75</v>
      </c>
      <c r="AU828" s="153">
        <f t="shared" si="707"/>
        <v>3454.009865255055</v>
      </c>
      <c r="AV828" s="153">
        <f t="shared" si="708"/>
        <v>4605.346487006741</v>
      </c>
    </row>
    <row r="829" spans="1:48" x14ac:dyDescent="0.2">
      <c r="A829" s="82">
        <v>825</v>
      </c>
      <c r="B829" s="82" t="s">
        <v>1410</v>
      </c>
      <c r="C829" s="83"/>
      <c r="D829" s="84" t="s">
        <v>1068</v>
      </c>
      <c r="E829" s="85" t="s">
        <v>1217</v>
      </c>
      <c r="F829" s="86">
        <v>44800</v>
      </c>
      <c r="G829" s="86" t="s">
        <v>39</v>
      </c>
      <c r="H829" s="89"/>
      <c r="I829" s="89">
        <v>0.31666666666666665</v>
      </c>
      <c r="J829" s="84"/>
      <c r="K829" s="84"/>
      <c r="L829" s="87">
        <v>0</v>
      </c>
      <c r="M829" s="87">
        <v>59649</v>
      </c>
      <c r="N829" s="87">
        <v>59649</v>
      </c>
      <c r="O829" s="84"/>
      <c r="P829" s="84">
        <v>11229.809452054793</v>
      </c>
      <c r="Q829" s="84">
        <f t="shared" si="696"/>
        <v>11229.809452054793</v>
      </c>
      <c r="R829" s="84">
        <v>48419.190547945211</v>
      </c>
      <c r="S829" s="87">
        <f t="shared" si="697"/>
        <v>0</v>
      </c>
      <c r="T829" s="150">
        <v>3</v>
      </c>
      <c r="U829" s="69">
        <v>365</v>
      </c>
      <c r="V829" s="70"/>
      <c r="W829" s="71">
        <v>-7.0082191780821912</v>
      </c>
      <c r="X829" s="76">
        <f t="shared" si="709"/>
        <v>44774</v>
      </c>
      <c r="AF829" s="132" t="s">
        <v>2716</v>
      </c>
      <c r="AG829" s="60">
        <f>MATCH(AF829,'Cat-4'!$A:$A,0)</f>
        <v>644</v>
      </c>
      <c r="AH829" s="60">
        <f>MATCH(X829,'Cat-4'!$1:$1,0)</f>
        <v>128</v>
      </c>
      <c r="AI829" s="60">
        <f>INDEX('Cat-4'!$1:$1048576,Working!AG829,Working!AH829)</f>
        <v>134.9</v>
      </c>
      <c r="AJ829" s="60">
        <f>MATCH($AJ$3,'Cat-4'!$1:$1,0)</f>
        <v>144</v>
      </c>
      <c r="AK829" s="60">
        <f>INDEX('Cat-4'!$1:$1048576,Working!AG829,Working!AJ829)</f>
        <v>135.1</v>
      </c>
      <c r="AL829" s="146">
        <f t="shared" si="702"/>
        <v>1.0014825796886582</v>
      </c>
      <c r="AM829" s="152">
        <f t="shared" si="703"/>
        <v>1.0014825796886582</v>
      </c>
      <c r="AN829" s="146">
        <f t="shared" si="698"/>
        <v>1.4666666666666666</v>
      </c>
      <c r="AO829" s="169">
        <f>INDEX('EL&amp;SV'!$C$4:$G$50,MATCH(AF829,'EL&amp;SV'!$G$4:$G$50,0),MATCH(IF(P829&gt;5000000,"A",IF(N829&gt;2000000,"B",IF(N829&gt;500000,"C","D"))),'EL&amp;SV'!$C$4:$G$4,0))</f>
        <v>5</v>
      </c>
      <c r="AP829" s="171">
        <f>INDEX('EL&amp;SV'!$G$4:$K$50,MATCH(AF829,'EL&amp;SV'!$G$4:$G$50,0),MATCH(IF(N829&gt;5000000,"A",IF(N829&gt;2000000,"B",IF(N829&gt;500000,"C","D"))),'EL&amp;SV'!$G$4:$K$4,0))</f>
        <v>1</v>
      </c>
      <c r="AQ829" s="153">
        <f t="shared" si="704"/>
        <v>59737.434395848773</v>
      </c>
      <c r="AR829" s="153">
        <f t="shared" si="705"/>
        <v>17522.980756115641</v>
      </c>
      <c r="AS829" s="153">
        <f t="shared" si="706"/>
        <v>42214.453639733132</v>
      </c>
      <c r="AT829" s="60">
        <v>0.75</v>
      </c>
      <c r="AU829" s="153">
        <f t="shared" si="707"/>
        <v>31660.840229799847</v>
      </c>
      <c r="AV829" s="153">
        <f t="shared" si="708"/>
        <v>31660.840229799847</v>
      </c>
    </row>
    <row r="830" spans="1:48" x14ac:dyDescent="0.2">
      <c r="A830" s="82">
        <v>826</v>
      </c>
      <c r="B830" s="82" t="s">
        <v>1410</v>
      </c>
      <c r="C830" s="83"/>
      <c r="D830" s="84" t="s">
        <v>112</v>
      </c>
      <c r="E830" s="85" t="s">
        <v>378</v>
      </c>
      <c r="F830" s="86">
        <v>41000</v>
      </c>
      <c r="G830" s="86" t="s">
        <v>1350</v>
      </c>
      <c r="H830" s="89"/>
      <c r="I830" s="89">
        <v>0.11626373287671234</v>
      </c>
      <c r="J830" s="84"/>
      <c r="K830" s="84"/>
      <c r="L830" s="87">
        <v>59474</v>
      </c>
      <c r="M830" s="87"/>
      <c r="N830" s="87">
        <v>59474</v>
      </c>
      <c r="O830" s="84">
        <v>59474</v>
      </c>
      <c r="P830" s="84">
        <v>0</v>
      </c>
      <c r="Q830" s="84">
        <f t="shared" si="696"/>
        <v>59474</v>
      </c>
      <c r="R830" s="84">
        <v>0</v>
      </c>
      <c r="S830" s="87">
        <f t="shared" si="697"/>
        <v>0</v>
      </c>
      <c r="T830" s="150">
        <v>10</v>
      </c>
      <c r="U830" s="69">
        <v>365</v>
      </c>
      <c r="V830" s="70"/>
      <c r="W830" s="71">
        <v>-7.0082191780821912</v>
      </c>
      <c r="X830" s="76">
        <f t="shared" si="709"/>
        <v>41000</v>
      </c>
      <c r="AF830" s="132" t="s">
        <v>3114</v>
      </c>
      <c r="AG830" s="60">
        <f>MATCH(AF830,'Cat-4'!$A:$A,0)</f>
        <v>844</v>
      </c>
      <c r="AH830" s="60">
        <f>MATCH(X830,'Cat-4'!$1:$1,0)</f>
        <v>4</v>
      </c>
      <c r="AI830" s="60">
        <f>INDEX('Cat-4'!$1:$1048576,Working!AG830,Working!AH830)</f>
        <v>103.9</v>
      </c>
      <c r="AJ830" s="60">
        <f>MATCH($AJ$3,'Cat-4'!$1:$1,0)</f>
        <v>144</v>
      </c>
      <c r="AK830" s="60">
        <f>INDEX('Cat-4'!$1:$1048576,Working!AG830,Working!AJ830)</f>
        <v>160.30000000000001</v>
      </c>
      <c r="AL830" s="146">
        <f t="shared" si="702"/>
        <v>1.5428296438883542</v>
      </c>
      <c r="AM830" s="152">
        <f t="shared" si="703"/>
        <v>1.5428296438883542</v>
      </c>
      <c r="AN830" s="146">
        <f t="shared" si="698"/>
        <v>11.872222222222222</v>
      </c>
      <c r="AO830" s="169">
        <f>INDEX('EL&amp;SV'!$C$4:$G$50,MATCH(AF830,'EL&amp;SV'!$G$4:$G$50,0),MATCH(IF(P830&gt;5000000,"A",IF(N830&gt;2000000,"B",IF(N830&gt;500000,"C","D"))),'EL&amp;SV'!$C$4:$G$4,0))</f>
        <v>6</v>
      </c>
      <c r="AP830" s="171">
        <f>INDEX('EL&amp;SV'!$G$4:$K$50,MATCH(AF830,'EL&amp;SV'!$G$4:$G$50,0),MATCH(IF(N830&gt;5000000,"A",IF(N830&gt;2000000,"B",IF(N830&gt;500000,"C","D"))),'EL&amp;SV'!$G$4:$K$4,0))</f>
        <v>0.95</v>
      </c>
      <c r="AQ830" s="153">
        <f t="shared" si="704"/>
        <v>91758.250240615977</v>
      </c>
      <c r="AR830" s="153">
        <f t="shared" si="705"/>
        <v>87170.337728585175</v>
      </c>
      <c r="AS830" s="153">
        <f t="shared" si="706"/>
        <v>4587.9125120308017</v>
      </c>
      <c r="AT830" s="60">
        <v>0.75</v>
      </c>
      <c r="AU830" s="153">
        <f t="shared" si="707"/>
        <v>3440.9343840231013</v>
      </c>
      <c r="AV830" s="153">
        <f t="shared" si="708"/>
        <v>4587.9125120308026</v>
      </c>
    </row>
    <row r="831" spans="1:48" x14ac:dyDescent="0.2">
      <c r="A831" s="82">
        <v>827</v>
      </c>
      <c r="B831" s="82" t="s">
        <v>1410</v>
      </c>
      <c r="C831" s="83"/>
      <c r="D831" s="84" t="s">
        <v>112</v>
      </c>
      <c r="E831" s="85" t="s">
        <v>437</v>
      </c>
      <c r="F831" s="151">
        <v>42248</v>
      </c>
      <c r="G831" s="86"/>
      <c r="H831" s="89"/>
      <c r="I831" s="89">
        <v>0.27945205479452051</v>
      </c>
      <c r="J831" s="84"/>
      <c r="K831" s="84"/>
      <c r="L831" s="87">
        <v>59247</v>
      </c>
      <c r="M831" s="87"/>
      <c r="N831" s="87">
        <v>59247</v>
      </c>
      <c r="O831" s="84">
        <v>59247</v>
      </c>
      <c r="P831" s="84">
        <v>0</v>
      </c>
      <c r="Q831" s="84">
        <f t="shared" si="696"/>
        <v>59247</v>
      </c>
      <c r="R831" s="84">
        <v>0</v>
      </c>
      <c r="S831" s="87">
        <f t="shared" si="697"/>
        <v>0</v>
      </c>
      <c r="T831" s="150">
        <v>10</v>
      </c>
      <c r="U831" s="69">
        <v>365</v>
      </c>
      <c r="V831" s="70"/>
      <c r="W831" s="71">
        <v>-7.0082191780821912</v>
      </c>
      <c r="X831" s="76">
        <f t="shared" si="709"/>
        <v>42248</v>
      </c>
      <c r="AF831" s="132" t="s">
        <v>3114</v>
      </c>
      <c r="AG831" s="60">
        <f>MATCH(AF831,'Cat-4'!$A:$A,0)</f>
        <v>844</v>
      </c>
      <c r="AH831" s="60">
        <f>MATCH(X831,'Cat-4'!$1:$1,0)</f>
        <v>45</v>
      </c>
      <c r="AI831" s="60">
        <f>INDEX('Cat-4'!$1:$1048576,Working!AG831,Working!AH831)</f>
        <v>110.9</v>
      </c>
      <c r="AJ831" s="60">
        <f>MATCH($AJ$3,'Cat-4'!$1:$1,0)</f>
        <v>144</v>
      </c>
      <c r="AK831" s="60">
        <f>INDEX('Cat-4'!$1:$1048576,Working!AG831,Working!AJ831)</f>
        <v>160.30000000000001</v>
      </c>
      <c r="AL831" s="146">
        <f t="shared" si="702"/>
        <v>1.4454463480613164</v>
      </c>
      <c r="AM831" s="152">
        <f t="shared" si="703"/>
        <v>1.4454463480613164</v>
      </c>
      <c r="AN831" s="146">
        <f t="shared" si="698"/>
        <v>8.4555555555555557</v>
      </c>
      <c r="AO831" s="169">
        <f>INDEX('EL&amp;SV'!$C$4:$G$50,MATCH(AF831,'EL&amp;SV'!$G$4:$G$50,0),MATCH(IF(P831&gt;5000000,"A",IF(N831&gt;2000000,"B",IF(N831&gt;500000,"C","D"))),'EL&amp;SV'!$C$4:$G$4,0))</f>
        <v>6</v>
      </c>
      <c r="AP831" s="171">
        <f>INDEX('EL&amp;SV'!$G$4:$K$50,MATCH(AF831,'EL&amp;SV'!$G$4:$G$50,0),MATCH(IF(N831&gt;5000000,"A",IF(N831&gt;2000000,"B",IF(N831&gt;500000,"C","D"))),'EL&amp;SV'!$G$4:$K$4,0))</f>
        <v>0.95</v>
      </c>
      <c r="AQ831" s="153">
        <f t="shared" si="704"/>
        <v>85638.359783588821</v>
      </c>
      <c r="AR831" s="153">
        <f t="shared" si="705"/>
        <v>81356.441794409373</v>
      </c>
      <c r="AS831" s="153">
        <f t="shared" si="706"/>
        <v>4281.9179891794483</v>
      </c>
      <c r="AT831" s="60">
        <v>0.75</v>
      </c>
      <c r="AU831" s="153">
        <f t="shared" si="707"/>
        <v>3211.4384918845863</v>
      </c>
      <c r="AV831" s="153">
        <f t="shared" si="708"/>
        <v>4281.9179891794447</v>
      </c>
    </row>
    <row r="832" spans="1:48" x14ac:dyDescent="0.2">
      <c r="A832" s="82">
        <v>828</v>
      </c>
      <c r="B832" s="82" t="s">
        <v>1410</v>
      </c>
      <c r="C832" s="83"/>
      <c r="D832" s="84" t="s">
        <v>112</v>
      </c>
      <c r="E832" s="85" t="s">
        <v>942</v>
      </c>
      <c r="F832" s="86">
        <v>43555</v>
      </c>
      <c r="G832" s="86" t="s">
        <v>35</v>
      </c>
      <c r="H832" s="89"/>
      <c r="I832" s="89">
        <v>0.19</v>
      </c>
      <c r="J832" s="84"/>
      <c r="K832" s="84"/>
      <c r="L832" s="87">
        <v>59000</v>
      </c>
      <c r="M832" s="87"/>
      <c r="N832" s="87">
        <v>59000</v>
      </c>
      <c r="O832" s="84">
        <v>33660.712328767127</v>
      </c>
      <c r="P832" s="84">
        <v>11210</v>
      </c>
      <c r="Q832" s="84">
        <f t="shared" si="696"/>
        <v>44870.712328767127</v>
      </c>
      <c r="R832" s="84">
        <v>14129.287671232873</v>
      </c>
      <c r="S832" s="87">
        <f t="shared" si="697"/>
        <v>25339.287671232873</v>
      </c>
      <c r="T832" s="150">
        <v>5</v>
      </c>
      <c r="U832" s="69">
        <v>365</v>
      </c>
      <c r="V832" s="70"/>
      <c r="W832" s="71">
        <v>-7.0082191780821912</v>
      </c>
      <c r="X832" s="76">
        <f t="shared" si="709"/>
        <v>43525</v>
      </c>
      <c r="AF832" s="132" t="s">
        <v>3114</v>
      </c>
      <c r="AG832" s="60">
        <f>MATCH(AF832,'Cat-4'!$A:$A,0)</f>
        <v>844</v>
      </c>
      <c r="AH832" s="60">
        <f>MATCH(X832,'Cat-4'!$1:$1,0)</f>
        <v>87</v>
      </c>
      <c r="AI832" s="60">
        <f>INDEX('Cat-4'!$1:$1048576,Working!AG832,Working!AH832)</f>
        <v>129.5</v>
      </c>
      <c r="AJ832" s="60">
        <f>MATCH($AJ$3,'Cat-4'!$1:$1,0)</f>
        <v>144</v>
      </c>
      <c r="AK832" s="60">
        <f>INDEX('Cat-4'!$1:$1048576,Working!AG832,Working!AJ832)</f>
        <v>160.30000000000001</v>
      </c>
      <c r="AL832" s="146">
        <f t="shared" si="702"/>
        <v>1.2378378378378379</v>
      </c>
      <c r="AM832" s="152">
        <f t="shared" si="703"/>
        <v>1.2378378378378379</v>
      </c>
      <c r="AN832" s="146">
        <f t="shared" si="698"/>
        <v>4.875</v>
      </c>
      <c r="AO832" s="169">
        <f>INDEX('EL&amp;SV'!$C$4:$G$50,MATCH(AF832,'EL&amp;SV'!$G$4:$G$50,0),MATCH(IF(P832&gt;5000000,"A",IF(N832&gt;2000000,"B",IF(N832&gt;500000,"C","D"))),'EL&amp;SV'!$C$4:$G$4,0))</f>
        <v>6</v>
      </c>
      <c r="AP832" s="171">
        <f>INDEX('EL&amp;SV'!$G$4:$K$50,MATCH(AF832,'EL&amp;SV'!$G$4:$G$50,0),MATCH(IF(N832&gt;5000000,"A",IF(N832&gt;2000000,"B",IF(N832&gt;500000,"C","D"))),'EL&amp;SV'!$G$4:$K$4,0))</f>
        <v>0.95</v>
      </c>
      <c r="AQ832" s="153">
        <f t="shared" si="704"/>
        <v>73032.432432432426</v>
      </c>
      <c r="AR832" s="153">
        <f t="shared" si="705"/>
        <v>56371.90878378378</v>
      </c>
      <c r="AS832" s="153">
        <f t="shared" si="706"/>
        <v>16660.523648648646</v>
      </c>
      <c r="AT832" s="60">
        <v>0.75</v>
      </c>
      <c r="AU832" s="153">
        <f t="shared" si="707"/>
        <v>12495.392736486485</v>
      </c>
      <c r="AV832" s="153">
        <f t="shared" si="708"/>
        <v>12495.392736486485</v>
      </c>
    </row>
    <row r="833" spans="1:48" x14ac:dyDescent="0.2">
      <c r="A833" s="82">
        <v>829</v>
      </c>
      <c r="B833" s="82" t="s">
        <v>1410</v>
      </c>
      <c r="C833" s="83"/>
      <c r="D833" s="84" t="s">
        <v>112</v>
      </c>
      <c r="E833" s="85" t="s">
        <v>1122</v>
      </c>
      <c r="F833" s="86">
        <v>43727</v>
      </c>
      <c r="G833" s="86" t="s">
        <v>36</v>
      </c>
      <c r="H833" s="89"/>
      <c r="I833" s="89">
        <v>6.3333333333333325E-2</v>
      </c>
      <c r="J833" s="84"/>
      <c r="K833" s="84"/>
      <c r="L833" s="87">
        <v>59000</v>
      </c>
      <c r="M833" s="87"/>
      <c r="N833" s="87">
        <v>59000</v>
      </c>
      <c r="O833" s="84">
        <v>9469.6347031963451</v>
      </c>
      <c r="P833" s="84">
        <v>3736.6666666666661</v>
      </c>
      <c r="Q833" s="84">
        <f t="shared" si="696"/>
        <v>13206.301369863011</v>
      </c>
      <c r="R833" s="84">
        <v>45793.698630136991</v>
      </c>
      <c r="S833" s="87">
        <f t="shared" si="697"/>
        <v>49530.365296803655</v>
      </c>
      <c r="T833" s="150">
        <v>15</v>
      </c>
      <c r="U833" s="69">
        <v>365</v>
      </c>
      <c r="V833" s="70"/>
      <c r="W833" s="71">
        <v>-7.0082191780821912</v>
      </c>
      <c r="X833" s="76">
        <f t="shared" si="709"/>
        <v>43709</v>
      </c>
      <c r="AF833" s="132" t="s">
        <v>3114</v>
      </c>
      <c r="AG833" s="60">
        <f>MATCH(AF833,'Cat-4'!$A:$A,0)</f>
        <v>844</v>
      </c>
      <c r="AH833" s="60">
        <f>MATCH(X833,'Cat-4'!$1:$1,0)</f>
        <v>93</v>
      </c>
      <c r="AI833" s="60">
        <f>INDEX('Cat-4'!$1:$1048576,Working!AG833,Working!AH833)</f>
        <v>131.1</v>
      </c>
      <c r="AJ833" s="60">
        <f>MATCH($AJ$3,'Cat-4'!$1:$1,0)</f>
        <v>144</v>
      </c>
      <c r="AK833" s="60">
        <f>INDEX('Cat-4'!$1:$1048576,Working!AG833,Working!AJ833)</f>
        <v>160.30000000000001</v>
      </c>
      <c r="AL833" s="146">
        <f t="shared" si="702"/>
        <v>1.2227307398932115</v>
      </c>
      <c r="AM833" s="152">
        <f t="shared" si="703"/>
        <v>1.2227307398932115</v>
      </c>
      <c r="AN833" s="146">
        <f t="shared" si="698"/>
        <v>4.4055555555555559</v>
      </c>
      <c r="AO833" s="169">
        <f>INDEX('EL&amp;SV'!$C$4:$G$50,MATCH(AF833,'EL&amp;SV'!$G$4:$G$50,0),MATCH(IF(P833&gt;5000000,"A",IF(N833&gt;2000000,"B",IF(N833&gt;500000,"C","D"))),'EL&amp;SV'!$C$4:$G$4,0))</f>
        <v>6</v>
      </c>
      <c r="AP833" s="171">
        <f>INDEX('EL&amp;SV'!$G$4:$K$50,MATCH(AF833,'EL&amp;SV'!$G$4:$G$50,0),MATCH(IF(N833&gt;5000000,"A",IF(N833&gt;2000000,"B",IF(N833&gt;500000,"C","D"))),'EL&amp;SV'!$G$4:$K$4,0))</f>
        <v>0.95</v>
      </c>
      <c r="AQ833" s="153">
        <f t="shared" si="704"/>
        <v>72141.113653699475</v>
      </c>
      <c r="AR833" s="153">
        <f t="shared" si="705"/>
        <v>50321.766639828245</v>
      </c>
      <c r="AS833" s="153">
        <f t="shared" si="706"/>
        <v>21819.347013871229</v>
      </c>
      <c r="AT833" s="60">
        <v>0.75</v>
      </c>
      <c r="AU833" s="153">
        <f t="shared" si="707"/>
        <v>16364.510260403422</v>
      </c>
      <c r="AV833" s="153">
        <f t="shared" si="708"/>
        <v>16364.510260403422</v>
      </c>
    </row>
    <row r="834" spans="1:48" x14ac:dyDescent="0.2">
      <c r="A834" s="82">
        <v>830</v>
      </c>
      <c r="B834" s="82" t="s">
        <v>1410</v>
      </c>
      <c r="C834" s="83"/>
      <c r="D834" s="84" t="s">
        <v>112</v>
      </c>
      <c r="E834" s="85" t="s">
        <v>1122</v>
      </c>
      <c r="F834" s="86">
        <v>43727</v>
      </c>
      <c r="G834" s="86" t="s">
        <v>36</v>
      </c>
      <c r="H834" s="89"/>
      <c r="I834" s="89">
        <v>9.5000000000000001E-2</v>
      </c>
      <c r="J834" s="84"/>
      <c r="K834" s="84"/>
      <c r="L834" s="87">
        <v>59000</v>
      </c>
      <c r="M834" s="87"/>
      <c r="N834" s="87">
        <v>59000</v>
      </c>
      <c r="O834" s="84">
        <v>14204.452054794521</v>
      </c>
      <c r="P834" s="84">
        <v>5605</v>
      </c>
      <c r="Q834" s="84">
        <f t="shared" si="696"/>
        <v>19809.452054794521</v>
      </c>
      <c r="R834" s="84">
        <v>39190.547945205479</v>
      </c>
      <c r="S834" s="87">
        <f t="shared" si="697"/>
        <v>44795.547945205479</v>
      </c>
      <c r="T834" s="150">
        <v>10</v>
      </c>
      <c r="U834" s="69">
        <v>365</v>
      </c>
      <c r="V834" s="70"/>
      <c r="W834" s="71">
        <v>-7.0082191780821912</v>
      </c>
      <c r="X834" s="76">
        <f t="shared" si="709"/>
        <v>43709</v>
      </c>
      <c r="AF834" s="132" t="s">
        <v>3114</v>
      </c>
      <c r="AG834" s="60">
        <f>MATCH(AF834,'Cat-4'!$A:$A,0)</f>
        <v>844</v>
      </c>
      <c r="AH834" s="60">
        <f>MATCH(X834,'Cat-4'!$1:$1,0)</f>
        <v>93</v>
      </c>
      <c r="AI834" s="60">
        <f>INDEX('Cat-4'!$1:$1048576,Working!AG834,Working!AH834)</f>
        <v>131.1</v>
      </c>
      <c r="AJ834" s="60">
        <f>MATCH($AJ$3,'Cat-4'!$1:$1,0)</f>
        <v>144</v>
      </c>
      <c r="AK834" s="60">
        <f>INDEX('Cat-4'!$1:$1048576,Working!AG834,Working!AJ834)</f>
        <v>160.30000000000001</v>
      </c>
      <c r="AL834" s="146">
        <f t="shared" si="702"/>
        <v>1.2227307398932115</v>
      </c>
      <c r="AM834" s="152">
        <f t="shared" si="703"/>
        <v>1.2227307398932115</v>
      </c>
      <c r="AN834" s="146">
        <f t="shared" si="698"/>
        <v>4.4055555555555559</v>
      </c>
      <c r="AO834" s="169">
        <f>INDEX('EL&amp;SV'!$C$4:$G$50,MATCH(AF834,'EL&amp;SV'!$G$4:$G$50,0),MATCH(IF(P834&gt;5000000,"A",IF(N834&gt;2000000,"B",IF(N834&gt;500000,"C","D"))),'EL&amp;SV'!$C$4:$G$4,0))</f>
        <v>6</v>
      </c>
      <c r="AP834" s="171">
        <f>INDEX('EL&amp;SV'!$G$4:$K$50,MATCH(AF834,'EL&amp;SV'!$G$4:$G$50,0),MATCH(IF(N834&gt;5000000,"A",IF(N834&gt;2000000,"B",IF(N834&gt;500000,"C","D"))),'EL&amp;SV'!$G$4:$K$4,0))</f>
        <v>0.95</v>
      </c>
      <c r="AQ834" s="153">
        <f t="shared" si="704"/>
        <v>72141.113653699475</v>
      </c>
      <c r="AR834" s="153">
        <f t="shared" si="705"/>
        <v>50321.766639828245</v>
      </c>
      <c r="AS834" s="153">
        <f t="shared" si="706"/>
        <v>21819.347013871229</v>
      </c>
      <c r="AT834" s="60">
        <v>0.75</v>
      </c>
      <c r="AU834" s="153">
        <f t="shared" si="707"/>
        <v>16364.510260403422</v>
      </c>
      <c r="AV834" s="153">
        <f t="shared" si="708"/>
        <v>16364.510260403422</v>
      </c>
    </row>
    <row r="835" spans="1:48" x14ac:dyDescent="0.2">
      <c r="A835" s="82">
        <v>831</v>
      </c>
      <c r="B835" s="82" t="s">
        <v>1410</v>
      </c>
      <c r="C835" s="83"/>
      <c r="D835" s="84" t="s">
        <v>112</v>
      </c>
      <c r="E835" s="85" t="s">
        <v>1164</v>
      </c>
      <c r="F835" s="86">
        <v>44011</v>
      </c>
      <c r="G835" s="86" t="s">
        <v>37</v>
      </c>
      <c r="H835" s="89"/>
      <c r="I835" s="89">
        <v>0.31666666666666665</v>
      </c>
      <c r="J835" s="84"/>
      <c r="K835" s="84"/>
      <c r="L835" s="87">
        <v>58941</v>
      </c>
      <c r="M835" s="87"/>
      <c r="N835" s="87">
        <v>58941</v>
      </c>
      <c r="O835" s="84">
        <v>32778.193561643835</v>
      </c>
      <c r="P835" s="84">
        <v>18664.649999999998</v>
      </c>
      <c r="Q835" s="84">
        <f t="shared" si="696"/>
        <v>51442.843561643836</v>
      </c>
      <c r="R835" s="84">
        <v>7498.1564383561636</v>
      </c>
      <c r="S835" s="87">
        <f t="shared" si="697"/>
        <v>26162.806438356165</v>
      </c>
      <c r="T835" s="150">
        <v>3</v>
      </c>
      <c r="U835" s="69">
        <v>365</v>
      </c>
      <c r="V835" s="70"/>
      <c r="W835" s="71">
        <v>-7.0082191780821912</v>
      </c>
      <c r="X835" s="76">
        <f t="shared" si="709"/>
        <v>43983</v>
      </c>
      <c r="AF835" s="132" t="s">
        <v>2716</v>
      </c>
      <c r="AG835" s="60">
        <f>MATCH(AF835,'Cat-4'!$A:$A,0)</f>
        <v>644</v>
      </c>
      <c r="AH835" s="60">
        <f>MATCH(X835,'Cat-4'!$1:$1,0)</f>
        <v>102</v>
      </c>
      <c r="AI835" s="60">
        <f>INDEX('Cat-4'!$1:$1048576,Working!AG835,Working!AH835)</f>
        <v>135.1</v>
      </c>
      <c r="AJ835" s="60">
        <f>MATCH($AJ$3,'Cat-4'!$1:$1,0)</f>
        <v>144</v>
      </c>
      <c r="AK835" s="60">
        <f>INDEX('Cat-4'!$1:$1048576,Working!AG835,Working!AJ835)</f>
        <v>135.1</v>
      </c>
      <c r="AL835" s="146">
        <f t="shared" si="702"/>
        <v>1</v>
      </c>
      <c r="AM835" s="152">
        <f t="shared" si="703"/>
        <v>1</v>
      </c>
      <c r="AN835" s="146">
        <f t="shared" si="698"/>
        <v>3.6277777777777778</v>
      </c>
      <c r="AO835" s="169">
        <f>INDEX('EL&amp;SV'!$C$4:$G$50,MATCH(AF835,'EL&amp;SV'!$G$4:$G$50,0),MATCH(IF(P835&gt;5000000,"A",IF(N835&gt;2000000,"B",IF(N835&gt;500000,"C","D"))),'EL&amp;SV'!$C$4:$G$4,0))</f>
        <v>5</v>
      </c>
      <c r="AP835" s="171">
        <f>INDEX('EL&amp;SV'!$G$4:$K$50,MATCH(AF835,'EL&amp;SV'!$G$4:$G$50,0),MATCH(IF(N835&gt;5000000,"A",IF(N835&gt;2000000,"B",IF(N835&gt;500000,"C","D"))),'EL&amp;SV'!$G$4:$K$4,0))</f>
        <v>1</v>
      </c>
      <c r="AQ835" s="153">
        <f t="shared" si="704"/>
        <v>58941</v>
      </c>
      <c r="AR835" s="153">
        <f t="shared" si="705"/>
        <v>42764.97</v>
      </c>
      <c r="AS835" s="153">
        <f t="shared" si="706"/>
        <v>16176.029999999999</v>
      </c>
      <c r="AT835" s="60">
        <v>0.75</v>
      </c>
      <c r="AU835" s="153">
        <f t="shared" si="707"/>
        <v>12132.022499999999</v>
      </c>
      <c r="AV835" s="153">
        <f t="shared" si="708"/>
        <v>12132.022499999999</v>
      </c>
    </row>
    <row r="836" spans="1:48" x14ac:dyDescent="0.2">
      <c r="A836" s="82">
        <v>832</v>
      </c>
      <c r="B836" s="82" t="s">
        <v>1410</v>
      </c>
      <c r="C836" s="83"/>
      <c r="D836" s="84" t="s">
        <v>112</v>
      </c>
      <c r="E836" s="85" t="s">
        <v>373</v>
      </c>
      <c r="F836" s="86">
        <v>40416</v>
      </c>
      <c r="G836" s="86" t="s">
        <v>1352</v>
      </c>
      <c r="H836" s="89"/>
      <c r="I836" s="89">
        <v>0.1206708476027397</v>
      </c>
      <c r="J836" s="84"/>
      <c r="K836" s="84"/>
      <c r="L836" s="87">
        <v>58856</v>
      </c>
      <c r="M836" s="87"/>
      <c r="N836" s="87">
        <v>58856</v>
      </c>
      <c r="O836" s="84">
        <v>58856</v>
      </c>
      <c r="P836" s="84">
        <v>0</v>
      </c>
      <c r="Q836" s="84">
        <f t="shared" si="696"/>
        <v>58856</v>
      </c>
      <c r="R836" s="84">
        <v>0</v>
      </c>
      <c r="S836" s="87">
        <f t="shared" si="697"/>
        <v>0</v>
      </c>
      <c r="T836" s="150">
        <v>10</v>
      </c>
      <c r="U836" s="69">
        <v>365</v>
      </c>
      <c r="V836" s="70"/>
      <c r="W836" s="71">
        <v>-7.0082191780821912</v>
      </c>
      <c r="X836" s="76">
        <f t="shared" si="709"/>
        <v>40391</v>
      </c>
      <c r="Y836" s="138" t="s">
        <v>4016</v>
      </c>
      <c r="Z836" s="60">
        <f>MATCH(Y836,'Cat-3'!$A:$A,0)</f>
        <v>628</v>
      </c>
      <c r="AA836" s="60">
        <f>MATCH(X836,'Cat-3'!$1:$1,0)</f>
        <v>71</v>
      </c>
      <c r="AB836" s="60">
        <f>INDEX('Cat-3'!$1:$1048576,Working!Z836,Working!AA836)</f>
        <v>130.6</v>
      </c>
      <c r="AC836" s="60">
        <f>MATCH($AC$3,'Cat-3'!$1:$1,0)</f>
        <v>90</v>
      </c>
      <c r="AD836" s="60">
        <f>INDEX('Cat-3'!$1:$1048576,Working!Z836,Working!AC836)</f>
        <v>138.4</v>
      </c>
      <c r="AE836" s="146">
        <f>AD836/AB836</f>
        <v>1.0597243491577337</v>
      </c>
      <c r="AF836" s="132" t="s">
        <v>3114</v>
      </c>
      <c r="AG836" s="60">
        <f>MATCH(AF836,'Cat-4'!$A:$A,0)</f>
        <v>844</v>
      </c>
      <c r="AH836" s="60">
        <f>MATCH($AH$3,'Cat-4'!$1:$1,0)</f>
        <v>4</v>
      </c>
      <c r="AI836" s="60">
        <f>INDEX('Cat-4'!$1:$1048576,Working!AG836,Working!AH836)</f>
        <v>103.9</v>
      </c>
      <c r="AJ836" s="60">
        <f>MATCH($AJ$3,'Cat-4'!$1:$1,0)</f>
        <v>144</v>
      </c>
      <c r="AK836" s="60">
        <f>INDEX('Cat-4'!$1:$1048576,Working!AG836,Working!AJ836)</f>
        <v>160.30000000000001</v>
      </c>
      <c r="AL836" s="146">
        <f>AK836/AI836</f>
        <v>1.5428296438883542</v>
      </c>
      <c r="AM836" s="146">
        <f>AL836*AE836</f>
        <v>1.6349741402308442</v>
      </c>
      <c r="AN836" s="146">
        <f t="shared" si="698"/>
        <v>13.469444444444445</v>
      </c>
      <c r="AO836" s="169">
        <f>INDEX('EL&amp;SV'!$C$4:$G$50,MATCH(AF836,'EL&amp;SV'!$G$4:$G$50,0),MATCH(IF(P836&gt;5000000,"A",IF(N836&gt;2000000,"B",IF(N836&gt;500000,"C","D"))),'EL&amp;SV'!$C$4:$G$4,0))</f>
        <v>6</v>
      </c>
      <c r="AP836" s="171">
        <f>INDEX('EL&amp;SV'!$G$4:$K$50,MATCH(AF836,'EL&amp;SV'!$G$4:$G$50,0),MATCH(IF(N836&gt;5000000,"A",IF(N836&gt;2000000,"B",IF(N836&gt;500000,"C","D"))),'EL&amp;SV'!$G$4:$K$4,0))</f>
        <v>0.95</v>
      </c>
      <c r="AQ836" s="153">
        <f t="shared" si="704"/>
        <v>96228.037997426567</v>
      </c>
      <c r="AR836" s="153">
        <f t="shared" si="705"/>
        <v>91416.636097555238</v>
      </c>
      <c r="AS836" s="153">
        <f t="shared" si="706"/>
        <v>4811.4018998713291</v>
      </c>
      <c r="AT836" s="60">
        <v>0.75</v>
      </c>
      <c r="AU836" s="153">
        <f t="shared" si="707"/>
        <v>3608.5514249034968</v>
      </c>
      <c r="AV836" s="153">
        <f t="shared" si="708"/>
        <v>4811.4018998713327</v>
      </c>
    </row>
    <row r="837" spans="1:48" x14ac:dyDescent="0.2">
      <c r="A837" s="82">
        <v>833</v>
      </c>
      <c r="B837" s="82" t="s">
        <v>1410</v>
      </c>
      <c r="C837" s="83"/>
      <c r="D837" s="84" t="s">
        <v>112</v>
      </c>
      <c r="E837" s="85" t="s">
        <v>739</v>
      </c>
      <c r="F837" s="86">
        <v>41000</v>
      </c>
      <c r="G837" s="86" t="s">
        <v>1350</v>
      </c>
      <c r="H837" s="89"/>
      <c r="I837" s="89">
        <v>6.2115384615384614E-2</v>
      </c>
      <c r="J837" s="84"/>
      <c r="K837" s="84"/>
      <c r="L837" s="87">
        <v>58800</v>
      </c>
      <c r="M837" s="87"/>
      <c r="N837" s="87">
        <v>58800</v>
      </c>
      <c r="O837" s="84">
        <v>37598.076923076929</v>
      </c>
      <c r="P837" s="84">
        <v>3652.3846153846152</v>
      </c>
      <c r="Q837" s="84">
        <f t="shared" ref="Q837:Q900" si="710">O837+P837</f>
        <v>41250.461538461546</v>
      </c>
      <c r="R837" s="84">
        <v>17549.538461538454</v>
      </c>
      <c r="S837" s="87">
        <f t="shared" ref="S837:S900" si="711">L837-O837</f>
        <v>21201.923076923071</v>
      </c>
      <c r="T837" s="150">
        <v>15</v>
      </c>
      <c r="U837" s="69">
        <v>365</v>
      </c>
      <c r="V837" s="70"/>
      <c r="W837" s="71">
        <v>-7.0082191780821912</v>
      </c>
      <c r="X837" s="76">
        <f t="shared" si="709"/>
        <v>41000</v>
      </c>
      <c r="AF837" s="132" t="s">
        <v>3114</v>
      </c>
      <c r="AG837" s="60">
        <f>MATCH(AF837,'Cat-4'!$A:$A,0)</f>
        <v>844</v>
      </c>
      <c r="AH837" s="60">
        <f>MATCH(X837,'Cat-4'!$1:$1,0)</f>
        <v>4</v>
      </c>
      <c r="AI837" s="60">
        <f>INDEX('Cat-4'!$1:$1048576,Working!AG837,Working!AH837)</f>
        <v>103.9</v>
      </c>
      <c r="AJ837" s="60">
        <f>MATCH($AJ$3,'Cat-4'!$1:$1,0)</f>
        <v>144</v>
      </c>
      <c r="AK837" s="60">
        <f>INDEX('Cat-4'!$1:$1048576,Working!AG837,Working!AJ837)</f>
        <v>160.30000000000001</v>
      </c>
      <c r="AL837" s="146">
        <f t="shared" ref="AL837:AL865" si="712">AK837/AI837</f>
        <v>1.5428296438883542</v>
      </c>
      <c r="AM837" s="152">
        <f t="shared" ref="AM837:AM865" si="713">AL837</f>
        <v>1.5428296438883542</v>
      </c>
      <c r="AN837" s="146">
        <f t="shared" si="698"/>
        <v>11.872222222222222</v>
      </c>
      <c r="AO837" s="169">
        <f>INDEX('EL&amp;SV'!$C$4:$G$50,MATCH(AF837,'EL&amp;SV'!$G$4:$G$50,0),MATCH(IF(P837&gt;5000000,"A",IF(N837&gt;2000000,"B",IF(N837&gt;500000,"C","D"))),'EL&amp;SV'!$C$4:$G$4,0))</f>
        <v>6</v>
      </c>
      <c r="AP837" s="171">
        <f>INDEX('EL&amp;SV'!$G$4:$K$50,MATCH(AF837,'EL&amp;SV'!$G$4:$G$50,0),MATCH(IF(N837&gt;5000000,"A",IF(N837&gt;2000000,"B",IF(N837&gt;500000,"C","D"))),'EL&amp;SV'!$G$4:$K$4,0))</f>
        <v>0.95</v>
      </c>
      <c r="AQ837" s="153">
        <f t="shared" si="704"/>
        <v>90718.383060635228</v>
      </c>
      <c r="AR837" s="153">
        <f t="shared" si="705"/>
        <v>86182.463907603465</v>
      </c>
      <c r="AS837" s="153">
        <f t="shared" si="706"/>
        <v>4535.9191530317621</v>
      </c>
      <c r="AT837" s="60">
        <v>0.75</v>
      </c>
      <c r="AU837" s="153">
        <f t="shared" si="707"/>
        <v>3401.9393647738216</v>
      </c>
      <c r="AV837" s="153">
        <f t="shared" si="708"/>
        <v>4535.9191530317657</v>
      </c>
    </row>
    <row r="838" spans="1:48" x14ac:dyDescent="0.2">
      <c r="A838" s="82">
        <v>834</v>
      </c>
      <c r="B838" s="82" t="s">
        <v>1410</v>
      </c>
      <c r="C838" s="83"/>
      <c r="D838" s="84" t="s">
        <v>112</v>
      </c>
      <c r="E838" s="85" t="s">
        <v>623</v>
      </c>
      <c r="F838" s="86">
        <v>41708</v>
      </c>
      <c r="G838" s="86" t="s">
        <v>1349</v>
      </c>
      <c r="H838" s="89"/>
      <c r="I838" s="89">
        <v>0.31983578751164959</v>
      </c>
      <c r="J838" s="84"/>
      <c r="K838" s="84"/>
      <c r="L838" s="87">
        <v>58461.9</v>
      </c>
      <c r="M838" s="87"/>
      <c r="N838" s="87">
        <v>58461.9</v>
      </c>
      <c r="O838" s="84">
        <v>55538.805</v>
      </c>
      <c r="P838" s="84">
        <v>0</v>
      </c>
      <c r="Q838" s="84">
        <f t="shared" si="710"/>
        <v>55538.805</v>
      </c>
      <c r="R838" s="84">
        <v>2923.0950000000012</v>
      </c>
      <c r="S838" s="87">
        <f t="shared" si="711"/>
        <v>2923.0950000000012</v>
      </c>
      <c r="T838" s="150">
        <v>3</v>
      </c>
      <c r="U838" s="69">
        <v>365</v>
      </c>
      <c r="V838" s="70"/>
      <c r="W838" s="71">
        <v>-7.0082191780821912</v>
      </c>
      <c r="X838" s="76">
        <f t="shared" si="709"/>
        <v>41699</v>
      </c>
      <c r="AF838" s="132" t="s">
        <v>3114</v>
      </c>
      <c r="AG838" s="60">
        <f>MATCH(AF838,'Cat-4'!$A:$A,0)</f>
        <v>844</v>
      </c>
      <c r="AH838" s="60">
        <f>MATCH(X838,'Cat-4'!$1:$1,0)</f>
        <v>27</v>
      </c>
      <c r="AI838" s="60">
        <f>INDEX('Cat-4'!$1:$1048576,Working!AG838,Working!AH838)</f>
        <v>115.3</v>
      </c>
      <c r="AJ838" s="60">
        <f>MATCH($AJ$3,'Cat-4'!$1:$1,0)</f>
        <v>144</v>
      </c>
      <c r="AK838" s="60">
        <f>INDEX('Cat-4'!$1:$1048576,Working!AG838,Working!AJ838)</f>
        <v>160.30000000000001</v>
      </c>
      <c r="AL838" s="146">
        <f t="shared" si="712"/>
        <v>1.3902862098872508</v>
      </c>
      <c r="AM838" s="152">
        <f t="shared" si="713"/>
        <v>1.3902862098872508</v>
      </c>
      <c r="AN838" s="146">
        <f t="shared" ref="AN838:AN901" si="714">YEARFRAC(F838,$AN$3)</f>
        <v>9.9305555555555554</v>
      </c>
      <c r="AO838" s="169">
        <f>INDEX('EL&amp;SV'!$C$4:$G$50,MATCH(AF838,'EL&amp;SV'!$G$4:$G$50,0),MATCH(IF(P838&gt;5000000,"A",IF(N838&gt;2000000,"B",IF(N838&gt;500000,"C","D"))),'EL&amp;SV'!$C$4:$G$4,0))</f>
        <v>6</v>
      </c>
      <c r="AP838" s="171">
        <f>INDEX('EL&amp;SV'!$G$4:$K$50,MATCH(AF838,'EL&amp;SV'!$G$4:$G$50,0),MATCH(IF(N838&gt;5000000,"A",IF(N838&gt;2000000,"B",IF(N838&gt;500000,"C","D"))),'EL&amp;SV'!$G$4:$K$4,0))</f>
        <v>0.95</v>
      </c>
      <c r="AQ838" s="153">
        <f t="shared" si="704"/>
        <v>81278.773373807475</v>
      </c>
      <c r="AR838" s="153">
        <f t="shared" si="705"/>
        <v>77214.8347051171</v>
      </c>
      <c r="AS838" s="153">
        <f t="shared" si="706"/>
        <v>4063.9386686903745</v>
      </c>
      <c r="AT838" s="60">
        <v>0.75</v>
      </c>
      <c r="AU838" s="153">
        <f t="shared" si="707"/>
        <v>3047.9540015177809</v>
      </c>
      <c r="AV838" s="153">
        <f t="shared" si="708"/>
        <v>4063.9386686903772</v>
      </c>
    </row>
    <row r="839" spans="1:48" x14ac:dyDescent="0.2">
      <c r="A839" s="82">
        <v>835</v>
      </c>
      <c r="B839" s="82" t="s">
        <v>1410</v>
      </c>
      <c r="C839" s="83"/>
      <c r="D839" s="84" t="s">
        <v>112</v>
      </c>
      <c r="E839" s="85" t="s">
        <v>882</v>
      </c>
      <c r="F839" s="86">
        <v>41000</v>
      </c>
      <c r="G839" s="86" t="s">
        <v>1350</v>
      </c>
      <c r="H839" s="89"/>
      <c r="I839" s="89">
        <v>7.2736564805057968E-2</v>
      </c>
      <c r="J839" s="84"/>
      <c r="K839" s="84"/>
      <c r="L839" s="87">
        <v>58000</v>
      </c>
      <c r="M839" s="87"/>
      <c r="N839" s="87">
        <v>58000</v>
      </c>
      <c r="O839" s="84">
        <v>34006.396206533194</v>
      </c>
      <c r="P839" s="84">
        <v>4218.7207586933619</v>
      </c>
      <c r="Q839" s="84">
        <f t="shared" si="710"/>
        <v>38225.116965226553</v>
      </c>
      <c r="R839" s="84">
        <v>19774.883034773447</v>
      </c>
      <c r="S839" s="87">
        <f t="shared" si="711"/>
        <v>23993.603793466806</v>
      </c>
      <c r="T839" s="150">
        <v>15</v>
      </c>
      <c r="U839" s="69">
        <v>365</v>
      </c>
      <c r="V839" s="70"/>
      <c r="W839" s="71">
        <v>-7.0082191780821912</v>
      </c>
      <c r="X839" s="76">
        <f t="shared" si="709"/>
        <v>41000</v>
      </c>
      <c r="AF839" s="132" t="s">
        <v>2734</v>
      </c>
      <c r="AG839" s="60">
        <f>MATCH(AF839,'Cat-4'!$A:$A,0)</f>
        <v>653</v>
      </c>
      <c r="AH839" s="60">
        <f>MATCH(X839,'Cat-4'!$1:$1,0)</f>
        <v>4</v>
      </c>
      <c r="AI839" s="60">
        <f>INDEX('Cat-4'!$1:$1048576,Working!AG839,Working!AH839)</f>
        <v>100.8</v>
      </c>
      <c r="AJ839" s="60">
        <f>MATCH($AJ$3,'Cat-4'!$1:$1,0)</f>
        <v>144</v>
      </c>
      <c r="AK839" s="60">
        <f>INDEX('Cat-4'!$1:$1048576,Working!AG839,Working!AJ839)</f>
        <v>122.3</v>
      </c>
      <c r="AL839" s="146">
        <f t="shared" si="712"/>
        <v>1.2132936507936507</v>
      </c>
      <c r="AM839" s="152">
        <f t="shared" si="713"/>
        <v>1.2132936507936507</v>
      </c>
      <c r="AN839" s="146">
        <f t="shared" si="714"/>
        <v>11.872222222222222</v>
      </c>
      <c r="AO839" s="169">
        <f>INDEX('EL&amp;SV'!$C$4:$G$50,MATCH(AF839,'EL&amp;SV'!$G$4:$G$50,0),MATCH(IF(P839&gt;5000000,"A",IF(N839&gt;2000000,"B",IF(N839&gt;500000,"C","D"))),'EL&amp;SV'!$C$4:$G$4,0))</f>
        <v>8</v>
      </c>
      <c r="AP839" s="171">
        <f>INDEX('EL&amp;SV'!$G$4:$K$50,MATCH(AF839,'EL&amp;SV'!$G$4:$G$50,0),MATCH(IF(N839&gt;5000000,"A",IF(N839&gt;2000000,"B",IF(N839&gt;500000,"C","D"))),'EL&amp;SV'!$G$4:$K$4,0))</f>
        <v>0.9</v>
      </c>
      <c r="AQ839" s="153">
        <f t="shared" si="704"/>
        <v>70371.031746031746</v>
      </c>
      <c r="AR839" s="153">
        <f t="shared" si="705"/>
        <v>63333.928571428572</v>
      </c>
      <c r="AS839" s="153">
        <f t="shared" si="706"/>
        <v>7037.1031746031731</v>
      </c>
      <c r="AT839" s="60">
        <v>0.75</v>
      </c>
      <c r="AU839" s="153">
        <f t="shared" si="707"/>
        <v>5277.8273809523798</v>
      </c>
      <c r="AV839" s="153">
        <f t="shared" si="708"/>
        <v>7037.1031746031731</v>
      </c>
    </row>
    <row r="840" spans="1:48" x14ac:dyDescent="0.2">
      <c r="A840" s="82">
        <v>836</v>
      </c>
      <c r="B840" s="82" t="s">
        <v>1410</v>
      </c>
      <c r="C840" s="83"/>
      <c r="D840" s="84" t="s">
        <v>112</v>
      </c>
      <c r="E840" s="85" t="s">
        <v>1081</v>
      </c>
      <c r="F840" s="86">
        <v>43131</v>
      </c>
      <c r="G840" s="86" t="s">
        <v>29</v>
      </c>
      <c r="H840" s="89"/>
      <c r="I840" s="89">
        <v>0.19</v>
      </c>
      <c r="J840" s="84"/>
      <c r="K840" s="84"/>
      <c r="L840" s="87">
        <v>57999.360000000001</v>
      </c>
      <c r="M840" s="87"/>
      <c r="N840" s="87">
        <v>57999.360000000001</v>
      </c>
      <c r="O840" s="84">
        <v>45891.000460273972</v>
      </c>
      <c r="P840" s="84">
        <v>11019.8784</v>
      </c>
      <c r="Q840" s="84">
        <f t="shared" si="710"/>
        <v>56910.878860273973</v>
      </c>
      <c r="R840" s="84">
        <v>1088.4811397260273</v>
      </c>
      <c r="S840" s="87">
        <f t="shared" si="711"/>
        <v>12108.359539726029</v>
      </c>
      <c r="T840" s="150">
        <v>5</v>
      </c>
      <c r="U840" s="69">
        <v>365</v>
      </c>
      <c r="V840" s="70"/>
      <c r="W840" s="71">
        <v>-7.0082191780821912</v>
      </c>
      <c r="X840" s="76">
        <f t="shared" si="709"/>
        <v>43101</v>
      </c>
      <c r="AF840" s="132" t="s">
        <v>3114</v>
      </c>
      <c r="AG840" s="60">
        <f>MATCH(AF840,'Cat-4'!$A:$A,0)</f>
        <v>844</v>
      </c>
      <c r="AH840" s="60">
        <f>MATCH(X840,'Cat-4'!$1:$1,0)</f>
        <v>73</v>
      </c>
      <c r="AI840" s="60">
        <f>INDEX('Cat-4'!$1:$1048576,Working!AG840,Working!AH840)</f>
        <v>120.2</v>
      </c>
      <c r="AJ840" s="60">
        <f>MATCH($AJ$3,'Cat-4'!$1:$1,0)</f>
        <v>144</v>
      </c>
      <c r="AK840" s="60">
        <f>INDEX('Cat-4'!$1:$1048576,Working!AG840,Working!AJ840)</f>
        <v>160.30000000000001</v>
      </c>
      <c r="AL840" s="146">
        <f t="shared" si="712"/>
        <v>1.3336106489184694</v>
      </c>
      <c r="AM840" s="152">
        <f t="shared" si="713"/>
        <v>1.3336106489184694</v>
      </c>
      <c r="AN840" s="146">
        <f t="shared" si="714"/>
        <v>6.041666666666667</v>
      </c>
      <c r="AO840" s="169">
        <f>INDEX('EL&amp;SV'!$C$4:$G$50,MATCH(AF840,'EL&amp;SV'!$G$4:$G$50,0),MATCH(IF(P840&gt;5000000,"A",IF(N840&gt;2000000,"B",IF(N840&gt;500000,"C","D"))),'EL&amp;SV'!$C$4:$G$4,0))</f>
        <v>6</v>
      </c>
      <c r="AP840" s="171">
        <f>INDEX('EL&amp;SV'!$G$4:$K$50,MATCH(AF840,'EL&amp;SV'!$G$4:$G$50,0),MATCH(IF(N840&gt;5000000,"A",IF(N840&gt;2000000,"B",IF(N840&gt;500000,"C","D"))),'EL&amp;SV'!$G$4:$K$4,0))</f>
        <v>0.95</v>
      </c>
      <c r="AQ840" s="153">
        <f t="shared" si="704"/>
        <v>77348.564126455909</v>
      </c>
      <c r="AR840" s="153">
        <f t="shared" si="705"/>
        <v>73481.135920133107</v>
      </c>
      <c r="AS840" s="153">
        <f t="shared" si="706"/>
        <v>3867.428206322802</v>
      </c>
      <c r="AT840" s="60">
        <v>0.75</v>
      </c>
      <c r="AU840" s="153">
        <f t="shared" si="707"/>
        <v>2900.5711547421015</v>
      </c>
      <c r="AV840" s="153">
        <f t="shared" si="708"/>
        <v>3867.4282063227988</v>
      </c>
    </row>
    <row r="841" spans="1:48" x14ac:dyDescent="0.2">
      <c r="A841" s="82">
        <v>837</v>
      </c>
      <c r="B841" s="82" t="s">
        <v>1410</v>
      </c>
      <c r="C841" s="83"/>
      <c r="D841" s="84" t="s">
        <v>112</v>
      </c>
      <c r="E841" s="85" t="s">
        <v>1099</v>
      </c>
      <c r="F841" s="86">
        <v>43410</v>
      </c>
      <c r="G841" s="86" t="s">
        <v>35</v>
      </c>
      <c r="H841" s="89"/>
      <c r="I841" s="89">
        <v>0.19</v>
      </c>
      <c r="J841" s="84"/>
      <c r="K841" s="84"/>
      <c r="L841" s="87">
        <v>57999.360000000001</v>
      </c>
      <c r="M841" s="87"/>
      <c r="N841" s="87">
        <v>57999.360000000001</v>
      </c>
      <c r="O841" s="84">
        <v>37467.586560000003</v>
      </c>
      <c r="P841" s="84">
        <v>11019.8784</v>
      </c>
      <c r="Q841" s="84">
        <f t="shared" si="710"/>
        <v>48487.464960000005</v>
      </c>
      <c r="R841" s="84">
        <v>9511.8950399999958</v>
      </c>
      <c r="S841" s="87">
        <f t="shared" si="711"/>
        <v>20531.773439999997</v>
      </c>
      <c r="T841" s="150">
        <v>5</v>
      </c>
      <c r="U841" s="69">
        <v>365</v>
      </c>
      <c r="V841" s="70"/>
      <c r="W841" s="71">
        <v>-7.0082191780821912</v>
      </c>
      <c r="X841" s="76">
        <f t="shared" si="709"/>
        <v>43405</v>
      </c>
      <c r="AF841" s="132" t="s">
        <v>3114</v>
      </c>
      <c r="AG841" s="60">
        <f>MATCH(AF841,'Cat-4'!$A:$A,0)</f>
        <v>844</v>
      </c>
      <c r="AH841" s="60">
        <f>MATCH(X841,'Cat-4'!$1:$1,0)</f>
        <v>83</v>
      </c>
      <c r="AI841" s="60">
        <f>INDEX('Cat-4'!$1:$1048576,Working!AG841,Working!AH841)</f>
        <v>127.4</v>
      </c>
      <c r="AJ841" s="60">
        <f>MATCH($AJ$3,'Cat-4'!$1:$1,0)</f>
        <v>144</v>
      </c>
      <c r="AK841" s="60">
        <f>INDEX('Cat-4'!$1:$1048576,Working!AG841,Working!AJ841)</f>
        <v>160.30000000000001</v>
      </c>
      <c r="AL841" s="146">
        <f t="shared" si="712"/>
        <v>1.2582417582417582</v>
      </c>
      <c r="AM841" s="152">
        <f t="shared" si="713"/>
        <v>1.2582417582417582</v>
      </c>
      <c r="AN841" s="146">
        <f t="shared" si="714"/>
        <v>5.2750000000000004</v>
      </c>
      <c r="AO841" s="169">
        <f>INDEX('EL&amp;SV'!$C$4:$G$50,MATCH(AF841,'EL&amp;SV'!$G$4:$G$50,0),MATCH(IF(P841&gt;5000000,"A",IF(N841&gt;2000000,"B",IF(N841&gt;500000,"C","D"))),'EL&amp;SV'!$C$4:$G$4,0))</f>
        <v>6</v>
      </c>
      <c r="AP841" s="171">
        <f>INDEX('EL&amp;SV'!$G$4:$K$50,MATCH(AF841,'EL&amp;SV'!$G$4:$G$50,0),MATCH(IF(N841&gt;5000000,"A",IF(N841&gt;2000000,"B",IF(N841&gt;500000,"C","D"))),'EL&amp;SV'!$G$4:$K$4,0))</f>
        <v>0.95</v>
      </c>
      <c r="AQ841" s="153">
        <f t="shared" si="704"/>
        <v>72977.216703296697</v>
      </c>
      <c r="AR841" s="153">
        <f t="shared" si="705"/>
        <v>60951.179534065937</v>
      </c>
      <c r="AS841" s="153">
        <f t="shared" si="706"/>
        <v>12026.03716923076</v>
      </c>
      <c r="AT841" s="60">
        <v>0.75</v>
      </c>
      <c r="AU841" s="153">
        <f t="shared" si="707"/>
        <v>9019.5278769230699</v>
      </c>
      <c r="AV841" s="153">
        <f t="shared" si="708"/>
        <v>9019.5278769230699</v>
      </c>
    </row>
    <row r="842" spans="1:48" x14ac:dyDescent="0.2">
      <c r="A842" s="82">
        <v>838</v>
      </c>
      <c r="B842" s="82" t="s">
        <v>1410</v>
      </c>
      <c r="C842" s="83"/>
      <c r="D842" s="84" t="s">
        <v>112</v>
      </c>
      <c r="E842" s="85" t="s">
        <v>1000</v>
      </c>
      <c r="F842" s="86">
        <v>41529</v>
      </c>
      <c r="G842" s="86" t="s">
        <v>1349</v>
      </c>
      <c r="H842" s="89"/>
      <c r="I842" s="89">
        <v>6.3936765263557072E-2</v>
      </c>
      <c r="J842" s="84"/>
      <c r="K842" s="84"/>
      <c r="L842" s="87">
        <v>57885</v>
      </c>
      <c r="M842" s="87"/>
      <c r="N842" s="87">
        <v>57885</v>
      </c>
      <c r="O842" s="84">
        <v>31121.966128111024</v>
      </c>
      <c r="P842" s="84">
        <v>3700.979657281001</v>
      </c>
      <c r="Q842" s="84">
        <f t="shared" si="710"/>
        <v>34822.945785392025</v>
      </c>
      <c r="R842" s="84">
        <v>23062.054214607975</v>
      </c>
      <c r="S842" s="87">
        <f t="shared" si="711"/>
        <v>26763.033871888976</v>
      </c>
      <c r="T842" s="150">
        <v>15</v>
      </c>
      <c r="U842" s="69">
        <v>365</v>
      </c>
      <c r="V842" s="70"/>
      <c r="W842" s="71">
        <v>-7.0082191780821912</v>
      </c>
      <c r="X842" s="76">
        <f t="shared" si="709"/>
        <v>41518</v>
      </c>
      <c r="AF842" s="132" t="s">
        <v>2732</v>
      </c>
      <c r="AG842" s="60">
        <f>MATCH(AF842,'Cat-4'!$A:$A,0)</f>
        <v>652</v>
      </c>
      <c r="AH842" s="60">
        <f>MATCH(X842,'Cat-4'!$1:$1,0)</f>
        <v>21</v>
      </c>
      <c r="AI842" s="60">
        <f>INDEX('Cat-4'!$1:$1048576,Working!AG842,Working!AH842)</f>
        <v>97.7</v>
      </c>
      <c r="AJ842" s="60">
        <f>MATCH($AJ$3,'Cat-4'!$1:$1,0)</f>
        <v>144</v>
      </c>
      <c r="AK842" s="60">
        <f>INDEX('Cat-4'!$1:$1048576,Working!AG842,Working!AJ842)</f>
        <v>95.4</v>
      </c>
      <c r="AL842" s="146">
        <f t="shared" si="712"/>
        <v>0.97645854657113618</v>
      </c>
      <c r="AM842" s="152">
        <f t="shared" si="713"/>
        <v>0.97645854657113618</v>
      </c>
      <c r="AN842" s="146">
        <f t="shared" si="714"/>
        <v>10.425000000000001</v>
      </c>
      <c r="AO842" s="169">
        <f>INDEX('EL&amp;SV'!$C$4:$G$50,MATCH(AF842,'EL&amp;SV'!$G$4:$G$50,0),MATCH(IF(P842&gt;5000000,"A",IF(N842&gt;2000000,"B",IF(N842&gt;500000,"C","D"))),'EL&amp;SV'!$C$4:$G$4,0))</f>
        <v>8</v>
      </c>
      <c r="AP842" s="171">
        <f>INDEX('EL&amp;SV'!$G$4:$K$50,MATCH(AF842,'EL&amp;SV'!$G$4:$G$50,0),MATCH(IF(N842&gt;5000000,"A",IF(N842&gt;2000000,"B",IF(N842&gt;500000,"C","D"))),'EL&amp;SV'!$G$4:$K$4,0))</f>
        <v>0.9</v>
      </c>
      <c r="AQ842" s="153">
        <f t="shared" si="704"/>
        <v>56522.302968270218</v>
      </c>
      <c r="AR842" s="153">
        <f t="shared" si="705"/>
        <v>50870.072671443195</v>
      </c>
      <c r="AS842" s="153">
        <f t="shared" si="706"/>
        <v>5652.2302968270233</v>
      </c>
      <c r="AT842" s="60">
        <v>0.75</v>
      </c>
      <c r="AU842" s="153">
        <f t="shared" si="707"/>
        <v>4239.1727226202675</v>
      </c>
      <c r="AV842" s="153">
        <f t="shared" si="708"/>
        <v>5652.2302968270205</v>
      </c>
    </row>
    <row r="843" spans="1:48" x14ac:dyDescent="0.2">
      <c r="A843" s="82">
        <v>839</v>
      </c>
      <c r="B843" s="82" t="s">
        <v>1410</v>
      </c>
      <c r="C843" s="83"/>
      <c r="D843" s="84" t="s">
        <v>112</v>
      </c>
      <c r="E843" s="85" t="s">
        <v>1027</v>
      </c>
      <c r="F843" s="86">
        <v>43927</v>
      </c>
      <c r="G843" s="86" t="s">
        <v>37</v>
      </c>
      <c r="H843" s="89"/>
      <c r="I843" s="89">
        <v>0.19</v>
      </c>
      <c r="J843" s="84"/>
      <c r="K843" s="84"/>
      <c r="L843" s="87">
        <v>57820</v>
      </c>
      <c r="M843" s="87"/>
      <c r="N843" s="87">
        <v>57820</v>
      </c>
      <c r="O843" s="84">
        <v>21821.109589041094</v>
      </c>
      <c r="P843" s="84">
        <v>10985.8</v>
      </c>
      <c r="Q843" s="84">
        <f t="shared" si="710"/>
        <v>32806.909589041097</v>
      </c>
      <c r="R843" s="84">
        <v>25013.090410958903</v>
      </c>
      <c r="S843" s="87">
        <f t="shared" si="711"/>
        <v>35998.890410958906</v>
      </c>
      <c r="T843" s="150">
        <v>5</v>
      </c>
      <c r="U843" s="69">
        <v>365</v>
      </c>
      <c r="V843" s="70"/>
      <c r="W843" s="71">
        <v>-7.0082191780821912</v>
      </c>
      <c r="X843" s="76">
        <f t="shared" si="709"/>
        <v>43922</v>
      </c>
      <c r="AF843" s="132" t="s">
        <v>3114</v>
      </c>
      <c r="AG843" s="60">
        <f>MATCH(AF843,'Cat-4'!$A:$A,0)</f>
        <v>844</v>
      </c>
      <c r="AH843" s="60">
        <f>MATCH(X843,'Cat-4'!$1:$1,0)</f>
        <v>100</v>
      </c>
      <c r="AI843" s="60">
        <f>INDEX('Cat-4'!$1:$1048576,Working!AG843,Working!AH843)</f>
        <v>132.30000000000001</v>
      </c>
      <c r="AJ843" s="60">
        <f>MATCH($AJ$3,'Cat-4'!$1:$1,0)</f>
        <v>144</v>
      </c>
      <c r="AK843" s="60">
        <f>INDEX('Cat-4'!$1:$1048576,Working!AG843,Working!AJ843)</f>
        <v>160.30000000000001</v>
      </c>
      <c r="AL843" s="146">
        <f t="shared" si="712"/>
        <v>1.2116402116402116</v>
      </c>
      <c r="AM843" s="152">
        <f t="shared" si="713"/>
        <v>1.2116402116402116</v>
      </c>
      <c r="AN843" s="146">
        <f t="shared" si="714"/>
        <v>3.8583333333333334</v>
      </c>
      <c r="AO843" s="169">
        <f>INDEX('EL&amp;SV'!$C$4:$G$50,MATCH(AF843,'EL&amp;SV'!$G$4:$G$50,0),MATCH(IF(P843&gt;5000000,"A",IF(N843&gt;2000000,"B",IF(N843&gt;500000,"C","D"))),'EL&amp;SV'!$C$4:$G$4,0))</f>
        <v>6</v>
      </c>
      <c r="AP843" s="171">
        <f>INDEX('EL&amp;SV'!$G$4:$K$50,MATCH(AF843,'EL&amp;SV'!$G$4:$G$50,0),MATCH(IF(N843&gt;5000000,"A",IF(N843&gt;2000000,"B",IF(N843&gt;500000,"C","D"))),'EL&amp;SV'!$G$4:$K$4,0))</f>
        <v>0.95</v>
      </c>
      <c r="AQ843" s="153">
        <f t="shared" si="704"/>
        <v>70057.037037037036</v>
      </c>
      <c r="AR843" s="153">
        <f t="shared" si="705"/>
        <v>42798.038528806581</v>
      </c>
      <c r="AS843" s="153">
        <f t="shared" si="706"/>
        <v>27258.998508230456</v>
      </c>
      <c r="AT843" s="60">
        <v>0.75</v>
      </c>
      <c r="AU843" s="153">
        <f t="shared" si="707"/>
        <v>20444.24888117284</v>
      </c>
      <c r="AV843" s="153">
        <f t="shared" si="708"/>
        <v>20444.24888117284</v>
      </c>
    </row>
    <row r="844" spans="1:48" x14ac:dyDescent="0.2">
      <c r="A844" s="82">
        <v>840</v>
      </c>
      <c r="B844" s="82" t="s">
        <v>1410</v>
      </c>
      <c r="C844" s="83"/>
      <c r="D844" s="84" t="s">
        <v>112</v>
      </c>
      <c r="E844" s="85" t="s">
        <v>1207</v>
      </c>
      <c r="F844" s="86">
        <v>44085</v>
      </c>
      <c r="G844" s="86" t="s">
        <v>37</v>
      </c>
      <c r="H844" s="89"/>
      <c r="I844" s="89">
        <v>0.19</v>
      </c>
      <c r="J844" s="84"/>
      <c r="K844" s="84"/>
      <c r="L844" s="87">
        <v>57425.88</v>
      </c>
      <c r="M844" s="87"/>
      <c r="N844" s="87">
        <v>57425.88</v>
      </c>
      <c r="O844" s="84">
        <v>16949.287814794519</v>
      </c>
      <c r="P844" s="84">
        <v>10910.9172</v>
      </c>
      <c r="Q844" s="84">
        <f t="shared" si="710"/>
        <v>27860.205014794519</v>
      </c>
      <c r="R844" s="84">
        <v>29565.674985205478</v>
      </c>
      <c r="S844" s="87">
        <f t="shared" si="711"/>
        <v>40476.592185205474</v>
      </c>
      <c r="T844" s="150">
        <v>5</v>
      </c>
      <c r="U844" s="69">
        <v>365</v>
      </c>
      <c r="V844" s="70"/>
      <c r="W844" s="71">
        <v>-7.0082191780821912</v>
      </c>
      <c r="X844" s="76">
        <f t="shared" si="709"/>
        <v>44075</v>
      </c>
      <c r="AF844" s="132" t="s">
        <v>3114</v>
      </c>
      <c r="AG844" s="60">
        <f>MATCH(AF844,'Cat-4'!$A:$A,0)</f>
        <v>844</v>
      </c>
      <c r="AH844" s="60">
        <f>MATCH(X844,'Cat-4'!$1:$1,0)</f>
        <v>105</v>
      </c>
      <c r="AI844" s="60">
        <f>INDEX('Cat-4'!$1:$1048576,Working!AG844,Working!AH844)</f>
        <v>130.5</v>
      </c>
      <c r="AJ844" s="60">
        <f>MATCH($AJ$3,'Cat-4'!$1:$1,0)</f>
        <v>144</v>
      </c>
      <c r="AK844" s="60">
        <f>INDEX('Cat-4'!$1:$1048576,Working!AG844,Working!AJ844)</f>
        <v>160.30000000000001</v>
      </c>
      <c r="AL844" s="146">
        <f t="shared" si="712"/>
        <v>1.228352490421456</v>
      </c>
      <c r="AM844" s="152">
        <f t="shared" si="713"/>
        <v>1.228352490421456</v>
      </c>
      <c r="AN844" s="146">
        <f t="shared" si="714"/>
        <v>3.4277777777777776</v>
      </c>
      <c r="AO844" s="169">
        <f>INDEX('EL&amp;SV'!$C$4:$G$50,MATCH(AF844,'EL&amp;SV'!$G$4:$G$50,0),MATCH(IF(P844&gt;5000000,"A",IF(N844&gt;2000000,"B",IF(N844&gt;500000,"C","D"))),'EL&amp;SV'!$C$4:$G$4,0))</f>
        <v>6</v>
      </c>
      <c r="AP844" s="171">
        <f>INDEX('EL&amp;SV'!$G$4:$K$50,MATCH(AF844,'EL&amp;SV'!$G$4:$G$50,0),MATCH(IF(N844&gt;5000000,"A",IF(N844&gt;2000000,"B",IF(N844&gt;500000,"C","D"))),'EL&amp;SV'!$G$4:$K$4,0))</f>
        <v>0.95</v>
      </c>
      <c r="AQ844" s="153">
        <f t="shared" si="704"/>
        <v>70539.222712643677</v>
      </c>
      <c r="AR844" s="153">
        <f t="shared" si="705"/>
        <v>38283.856845385264</v>
      </c>
      <c r="AS844" s="153">
        <f t="shared" si="706"/>
        <v>32255.365867258413</v>
      </c>
      <c r="AT844" s="60">
        <v>0.75</v>
      </c>
      <c r="AU844" s="153">
        <f t="shared" si="707"/>
        <v>24191.52440044381</v>
      </c>
      <c r="AV844" s="153">
        <f t="shared" si="708"/>
        <v>24191.52440044381</v>
      </c>
    </row>
    <row r="845" spans="1:48" x14ac:dyDescent="0.2">
      <c r="A845" s="82">
        <v>841</v>
      </c>
      <c r="B845" s="82" t="s">
        <v>1410</v>
      </c>
      <c r="C845" s="83"/>
      <c r="D845" s="84" t="s">
        <v>112</v>
      </c>
      <c r="E845" s="85" t="s">
        <v>1283</v>
      </c>
      <c r="F845" s="86">
        <v>44643</v>
      </c>
      <c r="G845" s="86" t="s">
        <v>38</v>
      </c>
      <c r="H845" s="89"/>
      <c r="I845" s="89">
        <v>0.19</v>
      </c>
      <c r="J845" s="84"/>
      <c r="K845" s="84"/>
      <c r="L845" s="87">
        <v>56999.98</v>
      </c>
      <c r="M845" s="87"/>
      <c r="N845" s="87">
        <v>56999.98</v>
      </c>
      <c r="O845" s="84">
        <v>267.04100219178082</v>
      </c>
      <c r="P845" s="84">
        <v>10829.996200000001</v>
      </c>
      <c r="Q845" s="84">
        <f t="shared" si="710"/>
        <v>11097.037202191783</v>
      </c>
      <c r="R845" s="84">
        <v>45902.942797808224</v>
      </c>
      <c r="S845" s="87">
        <f t="shared" si="711"/>
        <v>56732.938997808225</v>
      </c>
      <c r="T845" s="150">
        <v>5</v>
      </c>
      <c r="U845" s="69">
        <v>365</v>
      </c>
      <c r="V845" s="70"/>
      <c r="W845" s="71">
        <v>-7.0082191780821912</v>
      </c>
      <c r="X845" s="76">
        <f t="shared" si="709"/>
        <v>44621</v>
      </c>
      <c r="AF845" s="132" t="s">
        <v>2722</v>
      </c>
      <c r="AG845" s="60">
        <f>MATCH(AF845,'Cat-4'!$A:$A,0)</f>
        <v>647</v>
      </c>
      <c r="AH845" s="60">
        <f>MATCH(X845,'Cat-4'!$1:$1,0)</f>
        <v>123</v>
      </c>
      <c r="AI845" s="60">
        <f>INDEX('Cat-4'!$1:$1048576,Working!AG845,Working!AH845)</f>
        <v>90.7</v>
      </c>
      <c r="AJ845" s="60">
        <f>MATCH($AJ$3,'Cat-4'!$1:$1,0)</f>
        <v>144</v>
      </c>
      <c r="AK845" s="60">
        <f>INDEX('Cat-4'!$1:$1048576,Working!AG845,Working!AJ845)</f>
        <v>94.2</v>
      </c>
      <c r="AL845" s="146">
        <f t="shared" si="712"/>
        <v>1.0385887541345094</v>
      </c>
      <c r="AM845" s="152">
        <f t="shared" si="713"/>
        <v>1.0385887541345094</v>
      </c>
      <c r="AN845" s="146">
        <f t="shared" si="714"/>
        <v>1.8944444444444444</v>
      </c>
      <c r="AO845" s="169">
        <f>INDEX('EL&amp;SV'!$C$4:$G$50,MATCH(AF845,'EL&amp;SV'!$G$4:$G$50,0),MATCH(IF(P845&gt;5000000,"A",IF(N845&gt;2000000,"B",IF(N845&gt;500000,"C","D"))),'EL&amp;SV'!$C$4:$G$4,0))</f>
        <v>5</v>
      </c>
      <c r="AP845" s="171">
        <f>INDEX('EL&amp;SV'!$G$4:$K$50,MATCH(AF845,'EL&amp;SV'!$G$4:$G$50,0),MATCH(IF(N845&gt;5000000,"A",IF(N845&gt;2000000,"B",IF(N845&gt;500000,"C","D"))),'EL&amp;SV'!$G$4:$K$4,0))</f>
        <v>1</v>
      </c>
      <c r="AQ845" s="153">
        <f t="shared" si="704"/>
        <v>59199.538213891952</v>
      </c>
      <c r="AR845" s="153">
        <f t="shared" si="705"/>
        <v>22430.047256596841</v>
      </c>
      <c r="AS845" s="153">
        <f t="shared" si="706"/>
        <v>36769.490957295115</v>
      </c>
      <c r="AT845" s="60">
        <v>0.75</v>
      </c>
      <c r="AU845" s="153">
        <f t="shared" si="707"/>
        <v>27577.118217971336</v>
      </c>
      <c r="AV845" s="153">
        <f t="shared" si="708"/>
        <v>27577.118217971336</v>
      </c>
    </row>
    <row r="846" spans="1:48" x14ac:dyDescent="0.2">
      <c r="A846" s="82">
        <v>842</v>
      </c>
      <c r="B846" s="82" t="s">
        <v>1410</v>
      </c>
      <c r="C846" s="83"/>
      <c r="D846" s="84" t="s">
        <v>112</v>
      </c>
      <c r="E846" s="85" t="s">
        <v>423</v>
      </c>
      <c r="F846" s="151">
        <v>42248</v>
      </c>
      <c r="G846" s="86"/>
      <c r="H846" s="89"/>
      <c r="I846" s="89">
        <v>0.05</v>
      </c>
      <c r="J846" s="84"/>
      <c r="K846" s="84"/>
      <c r="L846" s="87">
        <v>56750</v>
      </c>
      <c r="M846" s="87"/>
      <c r="N846" s="87">
        <v>56750</v>
      </c>
      <c r="O846" s="84">
        <v>56750</v>
      </c>
      <c r="P846" s="84">
        <v>0</v>
      </c>
      <c r="Q846" s="84">
        <f t="shared" si="710"/>
        <v>56750</v>
      </c>
      <c r="R846" s="84">
        <v>0</v>
      </c>
      <c r="S846" s="87">
        <f t="shared" si="711"/>
        <v>0</v>
      </c>
      <c r="T846" s="150">
        <v>10</v>
      </c>
      <c r="U846" s="69">
        <v>365</v>
      </c>
      <c r="V846" s="70"/>
      <c r="W846" s="71">
        <v>-7.0082191780821912</v>
      </c>
      <c r="X846" s="76">
        <f t="shared" si="709"/>
        <v>42248</v>
      </c>
      <c r="AF846" s="132" t="s">
        <v>3114</v>
      </c>
      <c r="AG846" s="60">
        <f>MATCH(AF846,'Cat-4'!$A:$A,0)</f>
        <v>844</v>
      </c>
      <c r="AH846" s="60">
        <f>MATCH(X846,'Cat-4'!$1:$1,0)</f>
        <v>45</v>
      </c>
      <c r="AI846" s="60">
        <f>INDEX('Cat-4'!$1:$1048576,Working!AG846,Working!AH846)</f>
        <v>110.9</v>
      </c>
      <c r="AJ846" s="60">
        <f>MATCH($AJ$3,'Cat-4'!$1:$1,0)</f>
        <v>144</v>
      </c>
      <c r="AK846" s="60">
        <f>INDEX('Cat-4'!$1:$1048576,Working!AG846,Working!AJ846)</f>
        <v>160.30000000000001</v>
      </c>
      <c r="AL846" s="146">
        <f t="shared" si="712"/>
        <v>1.4454463480613164</v>
      </c>
      <c r="AM846" s="152">
        <f t="shared" si="713"/>
        <v>1.4454463480613164</v>
      </c>
      <c r="AN846" s="146">
        <f t="shared" si="714"/>
        <v>8.4555555555555557</v>
      </c>
      <c r="AO846" s="169">
        <f>INDEX('EL&amp;SV'!$C$4:$G$50,MATCH(AF846,'EL&amp;SV'!$G$4:$G$50,0),MATCH(IF(P846&gt;5000000,"A",IF(N846&gt;2000000,"B",IF(N846&gt;500000,"C","D"))),'EL&amp;SV'!$C$4:$G$4,0))</f>
        <v>6</v>
      </c>
      <c r="AP846" s="171">
        <f>INDEX('EL&amp;SV'!$G$4:$K$50,MATCH(AF846,'EL&amp;SV'!$G$4:$G$50,0),MATCH(IF(N846&gt;5000000,"A",IF(N846&gt;2000000,"B",IF(N846&gt;500000,"C","D"))),'EL&amp;SV'!$G$4:$K$4,0))</f>
        <v>0.95</v>
      </c>
      <c r="AQ846" s="153">
        <f t="shared" si="704"/>
        <v>82029.080252479704</v>
      </c>
      <c r="AR846" s="153">
        <f t="shared" si="705"/>
        <v>77927.626239855716</v>
      </c>
      <c r="AS846" s="153">
        <f t="shared" si="706"/>
        <v>4101.4540126239881</v>
      </c>
      <c r="AT846" s="60">
        <v>0.75</v>
      </c>
      <c r="AU846" s="153">
        <f t="shared" si="707"/>
        <v>3076.0905094679911</v>
      </c>
      <c r="AV846" s="153">
        <f t="shared" si="708"/>
        <v>4101.454012623989</v>
      </c>
    </row>
    <row r="847" spans="1:48" x14ac:dyDescent="0.2">
      <c r="A847" s="82">
        <v>843</v>
      </c>
      <c r="B847" s="82" t="s">
        <v>1410</v>
      </c>
      <c r="C847" s="83"/>
      <c r="D847" s="84" t="s">
        <v>112</v>
      </c>
      <c r="E847" s="85" t="s">
        <v>1116</v>
      </c>
      <c r="F847" s="86">
        <v>43555</v>
      </c>
      <c r="G847" s="86" t="s">
        <v>35</v>
      </c>
      <c r="H847" s="89"/>
      <c r="I847" s="89">
        <v>9.5000000000000001E-2</v>
      </c>
      <c r="J847" s="84"/>
      <c r="K847" s="84"/>
      <c r="L847" s="87">
        <v>56643.839999999997</v>
      </c>
      <c r="M847" s="87"/>
      <c r="N847" s="87">
        <v>56643.839999999997</v>
      </c>
      <c r="O847" s="84">
        <v>16158.237317260271</v>
      </c>
      <c r="P847" s="84">
        <v>5381.1647999999996</v>
      </c>
      <c r="Q847" s="84">
        <f t="shared" si="710"/>
        <v>21539.40211726027</v>
      </c>
      <c r="R847" s="84">
        <v>35104.43788273973</v>
      </c>
      <c r="S847" s="87">
        <f t="shared" si="711"/>
        <v>40485.602682739729</v>
      </c>
      <c r="T847" s="150">
        <v>10</v>
      </c>
      <c r="U847" s="69">
        <v>365</v>
      </c>
      <c r="V847" s="70"/>
      <c r="W847" s="71">
        <v>-7.0082191780821912</v>
      </c>
      <c r="X847" s="76">
        <f t="shared" si="709"/>
        <v>43525</v>
      </c>
      <c r="AF847" s="132" t="s">
        <v>3114</v>
      </c>
      <c r="AG847" s="60">
        <f>MATCH(AF847,'Cat-4'!$A:$A,0)</f>
        <v>844</v>
      </c>
      <c r="AH847" s="60">
        <f>MATCH(X847,'Cat-4'!$1:$1,0)</f>
        <v>87</v>
      </c>
      <c r="AI847" s="60">
        <f>INDEX('Cat-4'!$1:$1048576,Working!AG847,Working!AH847)</f>
        <v>129.5</v>
      </c>
      <c r="AJ847" s="60">
        <f>MATCH($AJ$3,'Cat-4'!$1:$1,0)</f>
        <v>144</v>
      </c>
      <c r="AK847" s="60">
        <f>INDEX('Cat-4'!$1:$1048576,Working!AG847,Working!AJ847)</f>
        <v>160.30000000000001</v>
      </c>
      <c r="AL847" s="146">
        <f t="shared" si="712"/>
        <v>1.2378378378378379</v>
      </c>
      <c r="AM847" s="152">
        <f t="shared" si="713"/>
        <v>1.2378378378378379</v>
      </c>
      <c r="AN847" s="146">
        <f t="shared" si="714"/>
        <v>4.875</v>
      </c>
      <c r="AO847" s="169">
        <f>INDEX('EL&amp;SV'!$C$4:$G$50,MATCH(AF847,'EL&amp;SV'!$G$4:$G$50,0),MATCH(IF(P847&gt;5000000,"A",IF(N847&gt;2000000,"B",IF(N847&gt;500000,"C","D"))),'EL&amp;SV'!$C$4:$G$4,0))</f>
        <v>6</v>
      </c>
      <c r="AP847" s="171">
        <f>INDEX('EL&amp;SV'!$G$4:$K$50,MATCH(AF847,'EL&amp;SV'!$G$4:$G$50,0),MATCH(IF(N847&gt;5000000,"A",IF(N847&gt;2000000,"B",IF(N847&gt;500000,"C","D"))),'EL&amp;SV'!$G$4:$K$4,0))</f>
        <v>0.95</v>
      </c>
      <c r="AQ847" s="153">
        <f t="shared" si="704"/>
        <v>70115.888432432432</v>
      </c>
      <c r="AR847" s="153">
        <f t="shared" si="705"/>
        <v>54120.70138378378</v>
      </c>
      <c r="AS847" s="153">
        <f t="shared" si="706"/>
        <v>15995.187048648651</v>
      </c>
      <c r="AT847" s="60">
        <v>0.75</v>
      </c>
      <c r="AU847" s="153">
        <f t="shared" si="707"/>
        <v>11996.390286486489</v>
      </c>
      <c r="AV847" s="153">
        <f t="shared" si="708"/>
        <v>11996.390286486489</v>
      </c>
    </row>
    <row r="848" spans="1:48" x14ac:dyDescent="0.2">
      <c r="A848" s="82">
        <v>844</v>
      </c>
      <c r="B848" s="82" t="s">
        <v>1410</v>
      </c>
      <c r="C848" s="83"/>
      <c r="D848" s="84" t="s">
        <v>112</v>
      </c>
      <c r="E848" s="85" t="s">
        <v>1190</v>
      </c>
      <c r="F848" s="86">
        <v>44095</v>
      </c>
      <c r="G848" s="86" t="s">
        <v>37</v>
      </c>
      <c r="H848" s="89"/>
      <c r="I848" s="89">
        <v>0.2</v>
      </c>
      <c r="J848" s="84"/>
      <c r="K848" s="84"/>
      <c r="L848" s="87">
        <v>56640</v>
      </c>
      <c r="M848" s="87"/>
      <c r="N848" s="87">
        <v>56640</v>
      </c>
      <c r="O848" s="84">
        <v>17286.838356164386</v>
      </c>
      <c r="P848" s="84">
        <v>11328</v>
      </c>
      <c r="Q848" s="84">
        <f t="shared" si="710"/>
        <v>28614.838356164386</v>
      </c>
      <c r="R848" s="84">
        <v>28025.161643835614</v>
      </c>
      <c r="S848" s="87">
        <f t="shared" si="711"/>
        <v>39353.161643835614</v>
      </c>
      <c r="T848" s="150">
        <v>5</v>
      </c>
      <c r="U848" s="69">
        <v>365</v>
      </c>
      <c r="V848" s="70"/>
      <c r="W848" s="71">
        <v>-7.0082191780821912</v>
      </c>
      <c r="X848" s="76">
        <f t="shared" si="709"/>
        <v>44075</v>
      </c>
      <c r="AF848" s="132" t="s">
        <v>2722</v>
      </c>
      <c r="AG848" s="60">
        <f>MATCH(AF848,'Cat-4'!$A:$A,0)</f>
        <v>647</v>
      </c>
      <c r="AH848" s="60">
        <f>MATCH(X848,'Cat-4'!$1:$1,0)</f>
        <v>105</v>
      </c>
      <c r="AI848" s="60">
        <f>INDEX('Cat-4'!$1:$1048576,Working!AG848,Working!AH848)</f>
        <v>94.5</v>
      </c>
      <c r="AJ848" s="60">
        <f>MATCH($AJ$3,'Cat-4'!$1:$1,0)</f>
        <v>144</v>
      </c>
      <c r="AK848" s="60">
        <f>INDEX('Cat-4'!$1:$1048576,Working!AG848,Working!AJ848)</f>
        <v>94.2</v>
      </c>
      <c r="AL848" s="146">
        <f t="shared" si="712"/>
        <v>0.99682539682539684</v>
      </c>
      <c r="AM848" s="152">
        <f t="shared" si="713"/>
        <v>0.99682539682539684</v>
      </c>
      <c r="AN848" s="146">
        <f t="shared" si="714"/>
        <v>3.4</v>
      </c>
      <c r="AO848" s="169">
        <f>INDEX('EL&amp;SV'!$C$4:$G$50,MATCH(AF848,'EL&amp;SV'!$G$4:$G$50,0),MATCH(IF(P848&gt;5000000,"A",IF(N848&gt;2000000,"B",IF(N848&gt;500000,"C","D"))),'EL&amp;SV'!$C$4:$G$4,0))</f>
        <v>5</v>
      </c>
      <c r="AP848" s="171">
        <f>INDEX('EL&amp;SV'!$G$4:$K$50,MATCH(AF848,'EL&amp;SV'!$G$4:$G$50,0),MATCH(IF(N848&gt;5000000,"A",IF(N848&gt;2000000,"B",IF(N848&gt;500000,"C","D"))),'EL&amp;SV'!$G$4:$K$4,0))</f>
        <v>1</v>
      </c>
      <c r="AQ848" s="153">
        <f t="shared" si="704"/>
        <v>56460.190476190473</v>
      </c>
      <c r="AR848" s="153">
        <f t="shared" si="705"/>
        <v>38392.929523809522</v>
      </c>
      <c r="AS848" s="153">
        <f t="shared" si="706"/>
        <v>18067.260952380951</v>
      </c>
      <c r="AT848" s="60">
        <v>0.75</v>
      </c>
      <c r="AU848" s="153">
        <f t="shared" si="707"/>
        <v>13550.445714285714</v>
      </c>
      <c r="AV848" s="153">
        <f t="shared" si="708"/>
        <v>13550.445714285714</v>
      </c>
    </row>
    <row r="849" spans="1:48" x14ac:dyDescent="0.2">
      <c r="A849" s="82">
        <v>845</v>
      </c>
      <c r="B849" s="82" t="s">
        <v>1410</v>
      </c>
      <c r="C849" s="83"/>
      <c r="D849" s="84" t="s">
        <v>1068</v>
      </c>
      <c r="E849" s="85" t="s">
        <v>1217</v>
      </c>
      <c r="F849" s="86">
        <v>44905</v>
      </c>
      <c r="G849" s="86" t="s">
        <v>39</v>
      </c>
      <c r="H849" s="89"/>
      <c r="I849" s="89">
        <v>0.31666666666666665</v>
      </c>
      <c r="J849" s="84"/>
      <c r="K849" s="84"/>
      <c r="L849" s="87">
        <v>0</v>
      </c>
      <c r="M849" s="87">
        <v>56640</v>
      </c>
      <c r="N849" s="87">
        <v>56640</v>
      </c>
      <c r="O849" s="84"/>
      <c r="P849" s="84">
        <v>5503.6493150684928</v>
      </c>
      <c r="Q849" s="84">
        <f t="shared" si="710"/>
        <v>5503.6493150684928</v>
      </c>
      <c r="R849" s="84">
        <v>51136.350684931509</v>
      </c>
      <c r="S849" s="87">
        <f t="shared" si="711"/>
        <v>0</v>
      </c>
      <c r="T849" s="150">
        <v>3</v>
      </c>
      <c r="U849" s="69">
        <v>365</v>
      </c>
      <c r="V849" s="70"/>
      <c r="W849" s="71">
        <v>-7.0082191780821912</v>
      </c>
      <c r="X849" s="76">
        <f t="shared" si="709"/>
        <v>44896</v>
      </c>
      <c r="AF849" s="132" t="s">
        <v>2716</v>
      </c>
      <c r="AG849" s="60">
        <f>MATCH(AF849,'Cat-4'!$A:$A,0)</f>
        <v>644</v>
      </c>
      <c r="AH849" s="60">
        <f>MATCH(X849,'Cat-4'!$1:$1,0)</f>
        <v>132</v>
      </c>
      <c r="AI849" s="60">
        <f>INDEX('Cat-4'!$1:$1048576,Working!AG849,Working!AH849)</f>
        <v>135</v>
      </c>
      <c r="AJ849" s="60">
        <f>MATCH($AJ$3,'Cat-4'!$1:$1,0)</f>
        <v>144</v>
      </c>
      <c r="AK849" s="60">
        <f>INDEX('Cat-4'!$1:$1048576,Working!AG849,Working!AJ849)</f>
        <v>135.1</v>
      </c>
      <c r="AL849" s="146">
        <f t="shared" si="712"/>
        <v>1.0007407407407407</v>
      </c>
      <c r="AM849" s="152">
        <f t="shared" si="713"/>
        <v>1.0007407407407407</v>
      </c>
      <c r="AN849" s="146">
        <f t="shared" si="714"/>
        <v>1.1805555555555556</v>
      </c>
      <c r="AO849" s="169">
        <f>INDEX('EL&amp;SV'!$C$4:$G$50,MATCH(AF849,'EL&amp;SV'!$G$4:$G$50,0),MATCH(IF(P849&gt;5000000,"A",IF(N849&gt;2000000,"B",IF(N849&gt;500000,"C","D"))),'EL&amp;SV'!$C$4:$G$4,0))</f>
        <v>5</v>
      </c>
      <c r="AP849" s="171">
        <f>INDEX('EL&amp;SV'!$G$4:$K$50,MATCH(AF849,'EL&amp;SV'!$G$4:$G$50,0),MATCH(IF(N849&gt;5000000,"A",IF(N849&gt;2000000,"B",IF(N849&gt;500000,"C","D"))),'EL&amp;SV'!$G$4:$K$4,0))</f>
        <v>1</v>
      </c>
      <c r="AQ849" s="153">
        <f t="shared" si="704"/>
        <v>56681.955555555556</v>
      </c>
      <c r="AR849" s="153">
        <f t="shared" si="705"/>
        <v>13383.23950617284</v>
      </c>
      <c r="AS849" s="153">
        <f t="shared" si="706"/>
        <v>43298.716049382718</v>
      </c>
      <c r="AT849" s="60">
        <v>0.75</v>
      </c>
      <c r="AU849" s="153">
        <f t="shared" si="707"/>
        <v>32474.037037037036</v>
      </c>
      <c r="AV849" s="153">
        <f t="shared" si="708"/>
        <v>32474.037037037036</v>
      </c>
    </row>
    <row r="850" spans="1:48" x14ac:dyDescent="0.2">
      <c r="A850" s="82">
        <v>846</v>
      </c>
      <c r="B850" s="82" t="s">
        <v>1410</v>
      </c>
      <c r="C850" s="83"/>
      <c r="D850" s="84" t="s">
        <v>113</v>
      </c>
      <c r="E850" s="85" t="s">
        <v>1217</v>
      </c>
      <c r="F850" s="86">
        <v>44826</v>
      </c>
      <c r="G850" s="86" t="s">
        <v>39</v>
      </c>
      <c r="H850" s="89"/>
      <c r="I850" s="89">
        <v>0.19</v>
      </c>
      <c r="J850" s="84"/>
      <c r="K850" s="84"/>
      <c r="L850" s="87">
        <v>0</v>
      </c>
      <c r="M850" s="87">
        <v>56640</v>
      </c>
      <c r="N850" s="87">
        <v>56640</v>
      </c>
      <c r="O850" s="84"/>
      <c r="P850" s="84">
        <v>5631.412602739726</v>
      </c>
      <c r="Q850" s="84">
        <f t="shared" si="710"/>
        <v>5631.412602739726</v>
      </c>
      <c r="R850" s="84">
        <v>51008.587397260271</v>
      </c>
      <c r="S850" s="87">
        <f t="shared" si="711"/>
        <v>0</v>
      </c>
      <c r="T850" s="150">
        <v>5</v>
      </c>
      <c r="U850" s="69">
        <v>365</v>
      </c>
      <c r="V850" s="70"/>
      <c r="W850" s="71">
        <v>-7.0082191780821912</v>
      </c>
      <c r="X850" s="76">
        <f t="shared" si="709"/>
        <v>44805</v>
      </c>
      <c r="AF850" s="132" t="s">
        <v>2920</v>
      </c>
      <c r="AG850" s="60">
        <f>MATCH(AF850,'Cat-4'!$A:$A,0)</f>
        <v>747</v>
      </c>
      <c r="AH850" s="60">
        <f>MATCH(X850,'Cat-4'!$1:$1,0)</f>
        <v>129</v>
      </c>
      <c r="AI850" s="60">
        <f>INDEX('Cat-4'!$1:$1048576,Working!AG850,Working!AH850)</f>
        <v>130.19999999999999</v>
      </c>
      <c r="AJ850" s="60">
        <f>MATCH($AJ$3,'Cat-4'!$1:$1,0)</f>
        <v>144</v>
      </c>
      <c r="AK850" s="60">
        <f>INDEX('Cat-4'!$1:$1048576,Working!AG850,Working!AJ850)</f>
        <v>130.19999999999999</v>
      </c>
      <c r="AL850" s="146">
        <f t="shared" si="712"/>
        <v>1</v>
      </c>
      <c r="AM850" s="152">
        <f t="shared" si="713"/>
        <v>1</v>
      </c>
      <c r="AN850" s="146">
        <f t="shared" si="714"/>
        <v>1.3972222222222221</v>
      </c>
      <c r="AO850" s="169">
        <f>INDEX('EL&amp;SV'!$C$4:$G$50,MATCH(AF850,'EL&amp;SV'!$G$4:$G$50,0),MATCH(IF(P850&gt;5000000,"A",IF(N850&gt;2000000,"B",IF(N850&gt;500000,"C","D"))),'EL&amp;SV'!$C$4:$G$4,0))</f>
        <v>8</v>
      </c>
      <c r="AP850" s="171">
        <f>INDEX('EL&amp;SV'!$G$4:$K$50,MATCH(AF850,'EL&amp;SV'!$G$4:$G$50,0),MATCH(IF(N850&gt;5000000,"A",IF(N850&gt;2000000,"B",IF(N850&gt;500000,"C","D"))),'EL&amp;SV'!$G$4:$K$4,0))</f>
        <v>1</v>
      </c>
      <c r="AQ850" s="153">
        <f t="shared" si="704"/>
        <v>56640</v>
      </c>
      <c r="AR850" s="153">
        <f t="shared" si="705"/>
        <v>9892.3333333333321</v>
      </c>
      <c r="AS850" s="153">
        <f t="shared" si="706"/>
        <v>46747.666666666672</v>
      </c>
      <c r="AT850" s="60">
        <v>0.75</v>
      </c>
      <c r="AU850" s="153">
        <f t="shared" si="707"/>
        <v>35060.75</v>
      </c>
      <c r="AV850" s="153">
        <f t="shared" si="708"/>
        <v>35060.75</v>
      </c>
    </row>
    <row r="851" spans="1:48" x14ac:dyDescent="0.2">
      <c r="A851" s="82">
        <v>847</v>
      </c>
      <c r="B851" s="82" t="s">
        <v>1410</v>
      </c>
      <c r="C851" s="83"/>
      <c r="D851" s="84" t="s">
        <v>112</v>
      </c>
      <c r="E851" s="85" t="s">
        <v>468</v>
      </c>
      <c r="F851" s="86">
        <v>41000</v>
      </c>
      <c r="G851" s="86" t="s">
        <v>1350</v>
      </c>
      <c r="H851" s="89"/>
      <c r="I851" s="89">
        <v>9.3926369863013698E-2</v>
      </c>
      <c r="J851" s="84"/>
      <c r="K851" s="84"/>
      <c r="L851" s="87">
        <v>56336</v>
      </c>
      <c r="M851" s="87"/>
      <c r="N851" s="87">
        <v>56336</v>
      </c>
      <c r="O851" s="84">
        <v>53519.200000000004</v>
      </c>
      <c r="P851" s="84">
        <v>0</v>
      </c>
      <c r="Q851" s="84">
        <f t="shared" si="710"/>
        <v>53519.200000000004</v>
      </c>
      <c r="R851" s="84">
        <v>2816.7999999999956</v>
      </c>
      <c r="S851" s="87">
        <f t="shared" si="711"/>
        <v>2816.7999999999956</v>
      </c>
      <c r="T851" s="150">
        <v>10</v>
      </c>
      <c r="U851" s="69">
        <v>365</v>
      </c>
      <c r="V851" s="70"/>
      <c r="W851" s="71">
        <v>-116.33698630136986</v>
      </c>
      <c r="X851" s="76">
        <f t="shared" si="709"/>
        <v>41000</v>
      </c>
      <c r="AF851" s="132" t="s">
        <v>3114</v>
      </c>
      <c r="AG851" s="60">
        <f>MATCH(AF851,'Cat-4'!$A:$A,0)</f>
        <v>844</v>
      </c>
      <c r="AH851" s="60">
        <f>MATCH(X851,'Cat-4'!$1:$1,0)</f>
        <v>4</v>
      </c>
      <c r="AI851" s="60">
        <f>INDEX('Cat-4'!$1:$1048576,Working!AG851,Working!AH851)</f>
        <v>103.9</v>
      </c>
      <c r="AJ851" s="60">
        <f>MATCH($AJ$3,'Cat-4'!$1:$1,0)</f>
        <v>144</v>
      </c>
      <c r="AK851" s="60">
        <f>INDEX('Cat-4'!$1:$1048576,Working!AG851,Working!AJ851)</f>
        <v>160.30000000000001</v>
      </c>
      <c r="AL851" s="146">
        <f t="shared" si="712"/>
        <v>1.5428296438883542</v>
      </c>
      <c r="AM851" s="152">
        <f t="shared" si="713"/>
        <v>1.5428296438883542</v>
      </c>
      <c r="AN851" s="146">
        <f t="shared" si="714"/>
        <v>11.872222222222222</v>
      </c>
      <c r="AO851" s="169">
        <f>INDEX('EL&amp;SV'!$C$4:$G$50,MATCH(AF851,'EL&amp;SV'!$G$4:$G$50,0),MATCH(IF(P851&gt;5000000,"A",IF(N851&gt;2000000,"B",IF(N851&gt;500000,"C","D"))),'EL&amp;SV'!$C$4:$G$4,0))</f>
        <v>6</v>
      </c>
      <c r="AP851" s="171">
        <f>INDEX('EL&amp;SV'!$G$4:$K$50,MATCH(AF851,'EL&amp;SV'!$G$4:$G$50,0),MATCH(IF(N851&gt;5000000,"A",IF(N851&gt;2000000,"B",IF(N851&gt;500000,"C","D"))),'EL&amp;SV'!$G$4:$K$4,0))</f>
        <v>0.95</v>
      </c>
      <c r="AQ851" s="153">
        <f t="shared" si="704"/>
        <v>86916.850818094317</v>
      </c>
      <c r="AR851" s="153">
        <f t="shared" si="705"/>
        <v>82571.008277189598</v>
      </c>
      <c r="AS851" s="153">
        <f t="shared" si="706"/>
        <v>4345.8425409047195</v>
      </c>
      <c r="AT851" s="60">
        <v>0.75</v>
      </c>
      <c r="AU851" s="153">
        <f t="shared" si="707"/>
        <v>3259.3819056785396</v>
      </c>
      <c r="AV851" s="153">
        <f t="shared" si="708"/>
        <v>4345.8425409047195</v>
      </c>
    </row>
    <row r="852" spans="1:48" x14ac:dyDescent="0.2">
      <c r="A852" s="82">
        <v>848</v>
      </c>
      <c r="B852" s="82" t="s">
        <v>1410</v>
      </c>
      <c r="C852" s="83"/>
      <c r="D852" s="84" t="s">
        <v>112</v>
      </c>
      <c r="E852" s="85" t="s">
        <v>468</v>
      </c>
      <c r="F852" s="86">
        <v>41000</v>
      </c>
      <c r="G852" s="86" t="s">
        <v>1350</v>
      </c>
      <c r="H852" s="89"/>
      <c r="I852" s="89">
        <v>9.3926369863013698E-2</v>
      </c>
      <c r="J852" s="84"/>
      <c r="K852" s="84"/>
      <c r="L852" s="87">
        <v>56219</v>
      </c>
      <c r="M852" s="87"/>
      <c r="N852" s="87">
        <v>56219</v>
      </c>
      <c r="O852" s="84">
        <v>53408.05000000001</v>
      </c>
      <c r="P852" s="84">
        <v>0</v>
      </c>
      <c r="Q852" s="84">
        <f t="shared" si="710"/>
        <v>53408.05000000001</v>
      </c>
      <c r="R852" s="84">
        <v>2810.9499999999898</v>
      </c>
      <c r="S852" s="87">
        <f t="shared" si="711"/>
        <v>2810.9499999999898</v>
      </c>
      <c r="T852" s="150">
        <v>10</v>
      </c>
      <c r="U852" s="69">
        <v>365</v>
      </c>
      <c r="V852" s="70"/>
      <c r="W852" s="71">
        <v>-8.0109589041095894</v>
      </c>
      <c r="X852" s="76">
        <f t="shared" si="709"/>
        <v>41000</v>
      </c>
      <c r="AF852" s="132" t="s">
        <v>3114</v>
      </c>
      <c r="AG852" s="60">
        <f>MATCH(AF852,'Cat-4'!$A:$A,0)</f>
        <v>844</v>
      </c>
      <c r="AH852" s="60">
        <f>MATCH(X852,'Cat-4'!$1:$1,0)</f>
        <v>4</v>
      </c>
      <c r="AI852" s="60">
        <f>INDEX('Cat-4'!$1:$1048576,Working!AG852,Working!AH852)</f>
        <v>103.9</v>
      </c>
      <c r="AJ852" s="60">
        <f>MATCH($AJ$3,'Cat-4'!$1:$1,0)</f>
        <v>144</v>
      </c>
      <c r="AK852" s="60">
        <f>INDEX('Cat-4'!$1:$1048576,Working!AG852,Working!AJ852)</f>
        <v>160.30000000000001</v>
      </c>
      <c r="AL852" s="146">
        <f t="shared" si="712"/>
        <v>1.5428296438883542</v>
      </c>
      <c r="AM852" s="152">
        <f t="shared" si="713"/>
        <v>1.5428296438883542</v>
      </c>
      <c r="AN852" s="146">
        <f t="shared" si="714"/>
        <v>11.872222222222222</v>
      </c>
      <c r="AO852" s="169">
        <f>INDEX('EL&amp;SV'!$C$4:$G$50,MATCH(AF852,'EL&amp;SV'!$G$4:$G$50,0),MATCH(IF(P852&gt;5000000,"A",IF(N852&gt;2000000,"B",IF(N852&gt;500000,"C","D"))),'EL&amp;SV'!$C$4:$G$4,0))</f>
        <v>6</v>
      </c>
      <c r="AP852" s="171">
        <f>INDEX('EL&amp;SV'!$G$4:$K$50,MATCH(AF852,'EL&amp;SV'!$G$4:$G$50,0),MATCH(IF(N852&gt;5000000,"A",IF(N852&gt;2000000,"B",IF(N852&gt;500000,"C","D"))),'EL&amp;SV'!$G$4:$K$4,0))</f>
        <v>0.95</v>
      </c>
      <c r="AQ852" s="153">
        <f t="shared" si="704"/>
        <v>86736.339749759383</v>
      </c>
      <c r="AR852" s="153">
        <f t="shared" si="705"/>
        <v>82399.522762271401</v>
      </c>
      <c r="AS852" s="153">
        <f t="shared" si="706"/>
        <v>4336.8169874879823</v>
      </c>
      <c r="AT852" s="60">
        <v>0.75</v>
      </c>
      <c r="AU852" s="153">
        <f t="shared" si="707"/>
        <v>3252.6127406159867</v>
      </c>
      <c r="AV852" s="153">
        <f t="shared" si="708"/>
        <v>4336.8169874879732</v>
      </c>
    </row>
    <row r="853" spans="1:48" x14ac:dyDescent="0.2">
      <c r="A853" s="82">
        <v>849</v>
      </c>
      <c r="B853" s="82" t="s">
        <v>1410</v>
      </c>
      <c r="C853" s="83"/>
      <c r="D853" s="84" t="s">
        <v>112</v>
      </c>
      <c r="E853" s="85" t="s">
        <v>832</v>
      </c>
      <c r="F853" s="86">
        <v>41000</v>
      </c>
      <c r="G853" s="86" t="s">
        <v>1350</v>
      </c>
      <c r="H853" s="89"/>
      <c r="I853" s="89">
        <v>6.5268703898840874E-2</v>
      </c>
      <c r="J853" s="84"/>
      <c r="K853" s="84"/>
      <c r="L853" s="87">
        <v>56182.5</v>
      </c>
      <c r="M853" s="87"/>
      <c r="N853" s="87">
        <v>56182.5</v>
      </c>
      <c r="O853" s="84">
        <v>35038.580216016861</v>
      </c>
      <c r="P853" s="84">
        <v>3666.9589567966273</v>
      </c>
      <c r="Q853" s="84">
        <f t="shared" si="710"/>
        <v>38705.539172813485</v>
      </c>
      <c r="R853" s="84">
        <v>17476.960827186515</v>
      </c>
      <c r="S853" s="87">
        <f t="shared" si="711"/>
        <v>21143.919783983139</v>
      </c>
      <c r="T853" s="150">
        <v>15</v>
      </c>
      <c r="U853" s="69">
        <v>365</v>
      </c>
      <c r="V853" s="70"/>
      <c r="W853" s="71">
        <v>-7.0082191780821912</v>
      </c>
      <c r="X853" s="76">
        <f t="shared" si="709"/>
        <v>41000</v>
      </c>
      <c r="AF853" s="132" t="s">
        <v>3114</v>
      </c>
      <c r="AG853" s="60">
        <f>MATCH(AF853,'Cat-4'!$A:$A,0)</f>
        <v>844</v>
      </c>
      <c r="AH853" s="60">
        <f>MATCH(X853,'Cat-4'!$1:$1,0)</f>
        <v>4</v>
      </c>
      <c r="AI853" s="60">
        <f>INDEX('Cat-4'!$1:$1048576,Working!AG853,Working!AH853)</f>
        <v>103.9</v>
      </c>
      <c r="AJ853" s="60">
        <f>MATCH($AJ$3,'Cat-4'!$1:$1,0)</f>
        <v>144</v>
      </c>
      <c r="AK853" s="60">
        <f>INDEX('Cat-4'!$1:$1048576,Working!AG853,Working!AJ853)</f>
        <v>160.30000000000001</v>
      </c>
      <c r="AL853" s="146">
        <f t="shared" si="712"/>
        <v>1.5428296438883542</v>
      </c>
      <c r="AM853" s="152">
        <f t="shared" si="713"/>
        <v>1.5428296438883542</v>
      </c>
      <c r="AN853" s="146">
        <f t="shared" si="714"/>
        <v>11.872222222222222</v>
      </c>
      <c r="AO853" s="169">
        <f>INDEX('EL&amp;SV'!$C$4:$G$50,MATCH(AF853,'EL&amp;SV'!$G$4:$G$50,0),MATCH(IF(P853&gt;5000000,"A",IF(N853&gt;2000000,"B",IF(N853&gt;500000,"C","D"))),'EL&amp;SV'!$C$4:$G$4,0))</f>
        <v>6</v>
      </c>
      <c r="AP853" s="171">
        <f>INDEX('EL&amp;SV'!$G$4:$K$50,MATCH(AF853,'EL&amp;SV'!$G$4:$G$50,0),MATCH(IF(N853&gt;5000000,"A",IF(N853&gt;2000000,"B",IF(N853&gt;500000,"C","D"))),'EL&amp;SV'!$G$4:$K$4,0))</f>
        <v>0.95</v>
      </c>
      <c r="AQ853" s="153">
        <f t="shared" si="704"/>
        <v>86680.02646775746</v>
      </c>
      <c r="AR853" s="153">
        <f t="shared" si="705"/>
        <v>82346.025144369574</v>
      </c>
      <c r="AS853" s="153">
        <f t="shared" si="706"/>
        <v>4334.0013233878853</v>
      </c>
      <c r="AT853" s="60">
        <v>0.75</v>
      </c>
      <c r="AU853" s="153">
        <f t="shared" si="707"/>
        <v>3250.500992540914</v>
      </c>
      <c r="AV853" s="153">
        <f t="shared" si="708"/>
        <v>4334.0013233878772</v>
      </c>
    </row>
    <row r="854" spans="1:48" x14ac:dyDescent="0.2">
      <c r="A854" s="82">
        <v>850</v>
      </c>
      <c r="B854" s="82" t="s">
        <v>1410</v>
      </c>
      <c r="C854" s="83"/>
      <c r="D854" s="84" t="s">
        <v>111</v>
      </c>
      <c r="E854" s="85" t="s">
        <v>262</v>
      </c>
      <c r="F854" s="86">
        <v>41000</v>
      </c>
      <c r="G854" s="86" t="s">
        <v>1350</v>
      </c>
      <c r="H854" s="89"/>
      <c r="I854" s="89">
        <v>2.0606979091564528E-2</v>
      </c>
      <c r="J854" s="84"/>
      <c r="K854" s="84"/>
      <c r="L854" s="87">
        <v>56160</v>
      </c>
      <c r="M854" s="87"/>
      <c r="N854" s="87">
        <v>56160</v>
      </c>
      <c r="O854" s="84">
        <v>18633.361626532082</v>
      </c>
      <c r="P854" s="84">
        <v>1157.2879457822639</v>
      </c>
      <c r="Q854" s="84">
        <f t="shared" si="710"/>
        <v>19790.649572314345</v>
      </c>
      <c r="R854" s="84">
        <v>36369.350427685655</v>
      </c>
      <c r="S854" s="87">
        <f t="shared" si="711"/>
        <v>37526.638373467918</v>
      </c>
      <c r="T854" s="150">
        <v>40</v>
      </c>
      <c r="U854" s="69">
        <v>365</v>
      </c>
      <c r="V854" s="70"/>
      <c r="W854" s="71">
        <v>-7.0082191780821912</v>
      </c>
      <c r="X854" s="76">
        <f>DATE(YEAR(F854),MONTH(F854),1)</f>
        <v>41000</v>
      </c>
      <c r="AF854" s="132" t="s">
        <v>2879</v>
      </c>
      <c r="AG854" s="60">
        <f>MATCH(AF854,'Cat-4'!$A:$A,0)</f>
        <v>726</v>
      </c>
      <c r="AH854" s="60">
        <f>MATCH(X854,'Cat-4'!$1:$1,0)</f>
        <v>4</v>
      </c>
      <c r="AI854" s="60">
        <f>INDEX('Cat-4'!$1:$1048576,Working!AG854,Working!AH854)</f>
        <v>106.1</v>
      </c>
      <c r="AJ854" s="60">
        <f>MATCH($AJ$3,'Cat-4'!$1:$1,0)</f>
        <v>144</v>
      </c>
      <c r="AK854" s="60">
        <f>INDEX('Cat-4'!$1:$1048576,Working!AG854,Working!AJ854)</f>
        <v>132.30000000000001</v>
      </c>
      <c r="AL854" s="146">
        <f t="shared" si="712"/>
        <v>1.2469368520263904</v>
      </c>
      <c r="AM854" s="152">
        <f t="shared" si="713"/>
        <v>1.2469368520263904</v>
      </c>
      <c r="AN854" s="146">
        <f t="shared" si="714"/>
        <v>11.872222222222222</v>
      </c>
      <c r="AO854" s="169">
        <f>INDEX('EL&amp;SV'!$C$4:$G$50,MATCH(AF854,'EL&amp;SV'!$G$4:$G$50,0),MATCH(IF(P854&gt;5000000,"A",IF(N854&gt;2000000,"B",IF(N854&gt;500000,"C","D"))),'EL&amp;SV'!$C$4:$G$4,0))</f>
        <v>8</v>
      </c>
      <c r="AP854" s="171">
        <f>INDEX('EL&amp;SV'!$G$4:$K$50,MATCH(AF854,'EL&amp;SV'!$G$4:$G$50,0),MATCH(IF(N854&gt;5000000,"A",IF(N854&gt;2000000,"B",IF(N854&gt;500000,"C","D"))),'EL&amp;SV'!$G$4:$K$4,0))</f>
        <v>0.95</v>
      </c>
      <c r="AQ854" s="153">
        <f t="shared" si="704"/>
        <v>70027.97360980208</v>
      </c>
      <c r="AR854" s="153">
        <f t="shared" si="705"/>
        <v>66526.574929311973</v>
      </c>
      <c r="AS854" s="153">
        <f t="shared" si="706"/>
        <v>3501.3986804901069</v>
      </c>
      <c r="AT854" s="60">
        <v>0.75</v>
      </c>
      <c r="AU854" s="153">
        <f t="shared" si="707"/>
        <v>2626.0490103675802</v>
      </c>
      <c r="AV854" s="153">
        <f t="shared" si="708"/>
        <v>3501.3986804901069</v>
      </c>
    </row>
    <row r="855" spans="1:48" x14ac:dyDescent="0.2">
      <c r="A855" s="82">
        <v>851</v>
      </c>
      <c r="B855" s="82" t="s">
        <v>1410</v>
      </c>
      <c r="C855" s="83"/>
      <c r="D855" s="84" t="s">
        <v>112</v>
      </c>
      <c r="E855" s="85" t="s">
        <v>426</v>
      </c>
      <c r="F855" s="86">
        <v>41000</v>
      </c>
      <c r="G855" s="86" t="s">
        <v>1350</v>
      </c>
      <c r="H855" s="89"/>
      <c r="I855" s="89">
        <v>8.9103688180185293E-7</v>
      </c>
      <c r="J855" s="84"/>
      <c r="K855" s="84"/>
      <c r="L855" s="87">
        <v>56114.400000000001</v>
      </c>
      <c r="M855" s="87"/>
      <c r="N855" s="87">
        <v>56114.400000000001</v>
      </c>
      <c r="O855" s="84">
        <v>56114.400000000023</v>
      </c>
      <c r="P855" s="84">
        <v>0</v>
      </c>
      <c r="Q855" s="84">
        <f t="shared" si="710"/>
        <v>56114.400000000023</v>
      </c>
      <c r="R855" s="84">
        <v>0</v>
      </c>
      <c r="S855" s="87">
        <f t="shared" si="711"/>
        <v>0</v>
      </c>
      <c r="T855" s="150">
        <v>10</v>
      </c>
      <c r="U855" s="69">
        <v>365</v>
      </c>
      <c r="V855" s="70"/>
      <c r="W855" s="71">
        <v>-7.0082191780821912</v>
      </c>
      <c r="X855" s="76">
        <f t="shared" ref="X855:X881" si="715">DATE(YEAR(F855),MONTH(F855),1)</f>
        <v>41000</v>
      </c>
      <c r="AF855" s="132" t="s">
        <v>3114</v>
      </c>
      <c r="AG855" s="60">
        <f>MATCH(AF855,'Cat-4'!$A:$A,0)</f>
        <v>844</v>
      </c>
      <c r="AH855" s="60">
        <f>MATCH(X855,'Cat-4'!$1:$1,0)</f>
        <v>4</v>
      </c>
      <c r="AI855" s="60">
        <f>INDEX('Cat-4'!$1:$1048576,Working!AG855,Working!AH855)</f>
        <v>103.9</v>
      </c>
      <c r="AJ855" s="60">
        <f>MATCH($AJ$3,'Cat-4'!$1:$1,0)</f>
        <v>144</v>
      </c>
      <c r="AK855" s="60">
        <f>INDEX('Cat-4'!$1:$1048576,Working!AG855,Working!AJ855)</f>
        <v>160.30000000000001</v>
      </c>
      <c r="AL855" s="146">
        <f t="shared" si="712"/>
        <v>1.5428296438883542</v>
      </c>
      <c r="AM855" s="152">
        <f t="shared" si="713"/>
        <v>1.5428296438883542</v>
      </c>
      <c r="AN855" s="146">
        <f t="shared" si="714"/>
        <v>11.872222222222222</v>
      </c>
      <c r="AO855" s="169">
        <f>INDEX('EL&amp;SV'!$C$4:$G$50,MATCH(AF855,'EL&amp;SV'!$G$4:$G$50,0),MATCH(IF(P855&gt;5000000,"A",IF(N855&gt;2000000,"B",IF(N855&gt;500000,"C","D"))),'EL&amp;SV'!$C$4:$G$4,0))</f>
        <v>6</v>
      </c>
      <c r="AP855" s="171">
        <f>INDEX('EL&amp;SV'!$G$4:$K$50,MATCH(AF855,'EL&amp;SV'!$G$4:$G$50,0),MATCH(IF(N855&gt;5000000,"A",IF(N855&gt;2000000,"B",IF(N855&gt;500000,"C","D"))),'EL&amp;SV'!$G$4:$K$4,0))</f>
        <v>0.95</v>
      </c>
      <c r="AQ855" s="153">
        <f t="shared" si="704"/>
        <v>86574.959769008667</v>
      </c>
      <c r="AR855" s="153">
        <f t="shared" si="705"/>
        <v>82246.211780558238</v>
      </c>
      <c r="AS855" s="153">
        <f t="shared" si="706"/>
        <v>4328.7479884504282</v>
      </c>
      <c r="AT855" s="60">
        <v>0.75</v>
      </c>
      <c r="AU855" s="153">
        <f t="shared" si="707"/>
        <v>3246.5609913378212</v>
      </c>
      <c r="AV855" s="153">
        <f t="shared" si="708"/>
        <v>4328.7479884504373</v>
      </c>
    </row>
    <row r="856" spans="1:48" x14ac:dyDescent="0.2">
      <c r="A856" s="82">
        <v>852</v>
      </c>
      <c r="B856" s="82" t="s">
        <v>1410</v>
      </c>
      <c r="C856" s="83"/>
      <c r="D856" s="84" t="s">
        <v>112</v>
      </c>
      <c r="E856" s="85" t="s">
        <v>584</v>
      </c>
      <c r="F856" s="86">
        <v>41000</v>
      </c>
      <c r="G856" s="86" t="s">
        <v>1350</v>
      </c>
      <c r="H856" s="89"/>
      <c r="I856" s="89">
        <v>0.78212657534246566</v>
      </c>
      <c r="J856" s="84"/>
      <c r="K856" s="84"/>
      <c r="L856" s="87">
        <v>55860</v>
      </c>
      <c r="M856" s="87"/>
      <c r="N856" s="87">
        <v>55860</v>
      </c>
      <c r="O856" s="84">
        <v>53067</v>
      </c>
      <c r="P856" s="84">
        <v>0</v>
      </c>
      <c r="Q856" s="84">
        <f t="shared" si="710"/>
        <v>53067</v>
      </c>
      <c r="R856" s="84">
        <v>2793</v>
      </c>
      <c r="S856" s="87">
        <f t="shared" si="711"/>
        <v>2793</v>
      </c>
      <c r="T856" s="150">
        <v>3</v>
      </c>
      <c r="U856" s="69">
        <v>365</v>
      </c>
      <c r="V856" s="70"/>
      <c r="W856" s="71">
        <v>-7.0082191780821912</v>
      </c>
      <c r="X856" s="76">
        <f t="shared" si="715"/>
        <v>41000</v>
      </c>
      <c r="AF856" s="132" t="s">
        <v>2720</v>
      </c>
      <c r="AG856" s="60">
        <f>MATCH(AF856,'Cat-4'!$A:$A,0)</f>
        <v>646</v>
      </c>
      <c r="AH856" s="60">
        <f>MATCH(X856,'Cat-4'!$1:$1,0)</f>
        <v>4</v>
      </c>
      <c r="AI856" s="60">
        <f>INDEX('Cat-4'!$1:$1048576,Working!AG856,Working!AH856)</f>
        <v>91.7</v>
      </c>
      <c r="AJ856" s="60">
        <f>MATCH($AJ$3,'Cat-4'!$1:$1,0)</f>
        <v>144</v>
      </c>
      <c r="AK856" s="60">
        <f>INDEX('Cat-4'!$1:$1048576,Working!AG856,Working!AJ856)</f>
        <v>154.1</v>
      </c>
      <c r="AL856" s="146">
        <f t="shared" si="712"/>
        <v>1.6804798255179934</v>
      </c>
      <c r="AM856" s="152">
        <f t="shared" si="713"/>
        <v>1.6804798255179934</v>
      </c>
      <c r="AN856" s="146">
        <f t="shared" si="714"/>
        <v>11.872222222222222</v>
      </c>
      <c r="AO856" s="169">
        <f>INDEX('EL&amp;SV'!$C$4:$G$50,MATCH(AF856,'EL&amp;SV'!$G$4:$G$50,0),MATCH(IF(P856&gt;5000000,"A",IF(N856&gt;2000000,"B",IF(N856&gt;500000,"C","D"))),'EL&amp;SV'!$C$4:$G$4,0))</f>
        <v>5</v>
      </c>
      <c r="AP856" s="171">
        <f>INDEX('EL&amp;SV'!$G$4:$K$50,MATCH(AF856,'EL&amp;SV'!$G$4:$G$50,0),MATCH(IF(N856&gt;5000000,"A",IF(N856&gt;2000000,"B",IF(N856&gt;500000,"C","D"))),'EL&amp;SV'!$G$4:$K$4,0))</f>
        <v>1</v>
      </c>
      <c r="AQ856" s="153">
        <f t="shared" si="704"/>
        <v>93871.603053435116</v>
      </c>
      <c r="AR856" s="153">
        <f t="shared" si="705"/>
        <v>93871.603053435116</v>
      </c>
      <c r="AS856" s="153">
        <f t="shared" si="706"/>
        <v>0</v>
      </c>
      <c r="AT856" s="60">
        <v>0.75</v>
      </c>
      <c r="AU856" s="153">
        <f t="shared" si="707"/>
        <v>0</v>
      </c>
      <c r="AV856" s="153">
        <f t="shared" si="708"/>
        <v>0</v>
      </c>
    </row>
    <row r="857" spans="1:48" x14ac:dyDescent="0.2">
      <c r="A857" s="82">
        <v>853</v>
      </c>
      <c r="B857" s="82" t="s">
        <v>1410</v>
      </c>
      <c r="C857" s="83"/>
      <c r="D857" s="84" t="s">
        <v>112</v>
      </c>
      <c r="E857" s="85" t="s">
        <v>969</v>
      </c>
      <c r="F857" s="86">
        <v>41516</v>
      </c>
      <c r="G857" s="86" t="s">
        <v>1349</v>
      </c>
      <c r="H857" s="89"/>
      <c r="I857" s="89">
        <v>6.397738072609771E-2</v>
      </c>
      <c r="J857" s="84"/>
      <c r="K857" s="84"/>
      <c r="L857" s="87">
        <v>55629</v>
      </c>
      <c r="M857" s="87"/>
      <c r="N857" s="87">
        <v>55629</v>
      </c>
      <c r="O857" s="84">
        <v>30021.211247241918</v>
      </c>
      <c r="P857" s="84">
        <v>3558.9977124120896</v>
      </c>
      <c r="Q857" s="84">
        <f t="shared" si="710"/>
        <v>33580.20895965401</v>
      </c>
      <c r="R857" s="84">
        <v>22048.79104034599</v>
      </c>
      <c r="S857" s="87">
        <f t="shared" si="711"/>
        <v>25607.788752758082</v>
      </c>
      <c r="T857" s="150">
        <v>15</v>
      </c>
      <c r="U857" s="69">
        <v>365</v>
      </c>
      <c r="V857" s="70"/>
      <c r="W857" s="71">
        <v>-4.0082191780821912</v>
      </c>
      <c r="X857" s="76">
        <f t="shared" si="715"/>
        <v>41487</v>
      </c>
      <c r="AF857" s="132" t="s">
        <v>2716</v>
      </c>
      <c r="AG857" s="60">
        <f>MATCH(AF857,'Cat-4'!$A:$A,0)</f>
        <v>644</v>
      </c>
      <c r="AH857" s="60">
        <f>MATCH(X857,'Cat-4'!$1:$1,0)</f>
        <v>20</v>
      </c>
      <c r="AI857" s="60">
        <f>INDEX('Cat-4'!$1:$1048576,Working!AG857,Working!AH857)</f>
        <v>98.6</v>
      </c>
      <c r="AJ857" s="60">
        <f>MATCH($AJ$3,'Cat-4'!$1:$1,0)</f>
        <v>144</v>
      </c>
      <c r="AK857" s="60">
        <f>INDEX('Cat-4'!$1:$1048576,Working!AG857,Working!AJ857)</f>
        <v>135.1</v>
      </c>
      <c r="AL857" s="146">
        <f t="shared" si="712"/>
        <v>1.3701825557809331</v>
      </c>
      <c r="AM857" s="152">
        <f t="shared" si="713"/>
        <v>1.3701825557809331</v>
      </c>
      <c r="AN857" s="146">
        <f t="shared" si="714"/>
        <v>10.458333333333334</v>
      </c>
      <c r="AO857" s="169">
        <f>INDEX('EL&amp;SV'!$C$4:$G$50,MATCH(AF857,'EL&amp;SV'!$G$4:$G$50,0),MATCH(IF(P857&gt;5000000,"A",IF(N857&gt;2000000,"B",IF(N857&gt;500000,"C","D"))),'EL&amp;SV'!$C$4:$G$4,0))</f>
        <v>5</v>
      </c>
      <c r="AP857" s="171">
        <f>INDEX('EL&amp;SV'!$G$4:$K$50,MATCH(AF857,'EL&amp;SV'!$G$4:$G$50,0),MATCH(IF(N857&gt;5000000,"A",IF(N857&gt;2000000,"B",IF(N857&gt;500000,"C","D"))),'EL&amp;SV'!$G$4:$K$4,0))</f>
        <v>1</v>
      </c>
      <c r="AQ857" s="153">
        <f t="shared" si="704"/>
        <v>76221.885395537523</v>
      </c>
      <c r="AR857" s="153">
        <f t="shared" si="705"/>
        <v>76221.885395537523</v>
      </c>
      <c r="AS857" s="153">
        <f t="shared" si="706"/>
        <v>0</v>
      </c>
      <c r="AT857" s="60">
        <v>0.75</v>
      </c>
      <c r="AU857" s="153">
        <f t="shared" si="707"/>
        <v>0</v>
      </c>
      <c r="AV857" s="153">
        <f t="shared" si="708"/>
        <v>0</v>
      </c>
    </row>
    <row r="858" spans="1:48" x14ac:dyDescent="0.2">
      <c r="A858" s="82">
        <v>854</v>
      </c>
      <c r="B858" s="82" t="s">
        <v>1410</v>
      </c>
      <c r="C858" s="83"/>
      <c r="D858" s="84" t="s">
        <v>112</v>
      </c>
      <c r="E858" s="85" t="s">
        <v>810</v>
      </c>
      <c r="F858" s="86">
        <v>41000</v>
      </c>
      <c r="G858" s="86" t="s">
        <v>1350</v>
      </c>
      <c r="H858" s="89"/>
      <c r="I858" s="89">
        <v>6.5739199157007364E-2</v>
      </c>
      <c r="J858" s="84"/>
      <c r="K858" s="84"/>
      <c r="L858" s="87">
        <v>55600.02</v>
      </c>
      <c r="M858" s="87"/>
      <c r="N858" s="87">
        <v>55600.02</v>
      </c>
      <c r="O858" s="84">
        <v>34544.51506043203</v>
      </c>
      <c r="P858" s="84">
        <v>3655.1007879135923</v>
      </c>
      <c r="Q858" s="84">
        <f t="shared" si="710"/>
        <v>38199.615848345624</v>
      </c>
      <c r="R858" s="84">
        <v>17400.404151654373</v>
      </c>
      <c r="S858" s="87">
        <f t="shared" si="711"/>
        <v>21055.504939567967</v>
      </c>
      <c r="T858" s="150">
        <v>15</v>
      </c>
      <c r="U858" s="69">
        <v>365</v>
      </c>
      <c r="V858" s="70"/>
      <c r="W858" s="71">
        <v>-7.0082191780821912</v>
      </c>
      <c r="X858" s="76">
        <f t="shared" si="715"/>
        <v>41000</v>
      </c>
      <c r="AF858" s="132" t="s">
        <v>3114</v>
      </c>
      <c r="AG858" s="60">
        <f>MATCH(AF858,'Cat-4'!$A:$A,0)</f>
        <v>844</v>
      </c>
      <c r="AH858" s="60">
        <f>MATCH(X858,'Cat-4'!$1:$1,0)</f>
        <v>4</v>
      </c>
      <c r="AI858" s="60">
        <f>INDEX('Cat-4'!$1:$1048576,Working!AG858,Working!AH858)</f>
        <v>103.9</v>
      </c>
      <c r="AJ858" s="60">
        <f>MATCH($AJ$3,'Cat-4'!$1:$1,0)</f>
        <v>144</v>
      </c>
      <c r="AK858" s="60">
        <f>INDEX('Cat-4'!$1:$1048576,Working!AG858,Working!AJ858)</f>
        <v>160.30000000000001</v>
      </c>
      <c r="AL858" s="146">
        <f t="shared" si="712"/>
        <v>1.5428296438883542</v>
      </c>
      <c r="AM858" s="152">
        <f t="shared" si="713"/>
        <v>1.5428296438883542</v>
      </c>
      <c r="AN858" s="146">
        <f t="shared" si="714"/>
        <v>11.872222222222222</v>
      </c>
      <c r="AO858" s="169">
        <f>INDEX('EL&amp;SV'!$C$4:$G$50,MATCH(AF858,'EL&amp;SV'!$G$4:$G$50,0),MATCH(IF(P858&gt;5000000,"A",IF(N858&gt;2000000,"B",IF(N858&gt;500000,"C","D"))),'EL&amp;SV'!$C$4:$G$4,0))</f>
        <v>6</v>
      </c>
      <c r="AP858" s="171">
        <f>INDEX('EL&amp;SV'!$G$4:$K$50,MATCH(AF858,'EL&amp;SV'!$G$4:$G$50,0),MATCH(IF(N858&gt;5000000,"A",IF(N858&gt;2000000,"B",IF(N858&gt;500000,"C","D"))),'EL&amp;SV'!$G$4:$K$4,0))</f>
        <v>0.95</v>
      </c>
      <c r="AQ858" s="153">
        <f t="shared" si="704"/>
        <v>85781.359056785368</v>
      </c>
      <c r="AR858" s="153">
        <f t="shared" si="705"/>
        <v>81492.291103946089</v>
      </c>
      <c r="AS858" s="153">
        <f t="shared" si="706"/>
        <v>4289.0679528392793</v>
      </c>
      <c r="AT858" s="60">
        <v>0.75</v>
      </c>
      <c r="AU858" s="153">
        <f t="shared" si="707"/>
        <v>3216.8009646294595</v>
      </c>
      <c r="AV858" s="153">
        <f t="shared" si="708"/>
        <v>4289.067952839272</v>
      </c>
    </row>
    <row r="859" spans="1:48" x14ac:dyDescent="0.2">
      <c r="A859" s="82">
        <v>855</v>
      </c>
      <c r="B859" s="82" t="s">
        <v>1410</v>
      </c>
      <c r="C859" s="83"/>
      <c r="D859" s="84" t="s">
        <v>112</v>
      </c>
      <c r="E859" s="85" t="s">
        <v>1149</v>
      </c>
      <c r="F859" s="86">
        <v>43756</v>
      </c>
      <c r="G859" s="86" t="s">
        <v>36</v>
      </c>
      <c r="H859" s="89"/>
      <c r="I859" s="89">
        <v>0.31666666666666665</v>
      </c>
      <c r="J859" s="84"/>
      <c r="K859" s="84"/>
      <c r="L859" s="87">
        <v>55460</v>
      </c>
      <c r="M859" s="87"/>
      <c r="N859" s="87">
        <v>55460</v>
      </c>
      <c r="O859" s="84">
        <v>43111.919634703198</v>
      </c>
      <c r="P859" s="84">
        <v>9575.0803652968025</v>
      </c>
      <c r="Q859" s="84">
        <f t="shared" si="710"/>
        <v>52687</v>
      </c>
      <c r="R859" s="84">
        <v>2773</v>
      </c>
      <c r="S859" s="87">
        <f t="shared" si="711"/>
        <v>12348.080365296802</v>
      </c>
      <c r="T859" s="150">
        <v>3</v>
      </c>
      <c r="U859" s="69">
        <v>365</v>
      </c>
      <c r="V859" s="70"/>
      <c r="W859" s="71">
        <v>-7.0082191780821912</v>
      </c>
      <c r="X859" s="76">
        <f t="shared" si="715"/>
        <v>43739</v>
      </c>
      <c r="AF859" s="132" t="s">
        <v>2716</v>
      </c>
      <c r="AG859" s="60">
        <f>MATCH(AF859,'Cat-4'!$A:$A,0)</f>
        <v>644</v>
      </c>
      <c r="AH859" s="60">
        <f>MATCH(X859,'Cat-4'!$1:$1,0)</f>
        <v>94</v>
      </c>
      <c r="AI859" s="60">
        <f>INDEX('Cat-4'!$1:$1048576,Working!AG859,Working!AH859)</f>
        <v>135.1</v>
      </c>
      <c r="AJ859" s="60">
        <f>MATCH($AJ$3,'Cat-4'!$1:$1,0)</f>
        <v>144</v>
      </c>
      <c r="AK859" s="60">
        <f>INDEX('Cat-4'!$1:$1048576,Working!AG859,Working!AJ859)</f>
        <v>135.1</v>
      </c>
      <c r="AL859" s="146">
        <f t="shared" si="712"/>
        <v>1</v>
      </c>
      <c r="AM859" s="152">
        <f t="shared" si="713"/>
        <v>1</v>
      </c>
      <c r="AN859" s="146">
        <f t="shared" si="714"/>
        <v>4.3250000000000002</v>
      </c>
      <c r="AO859" s="169">
        <f>INDEX('EL&amp;SV'!$C$4:$G$50,MATCH(AF859,'EL&amp;SV'!$G$4:$G$50,0),MATCH(IF(P859&gt;5000000,"A",IF(N859&gt;2000000,"B",IF(N859&gt;500000,"C","D"))),'EL&amp;SV'!$C$4:$G$4,0))</f>
        <v>5</v>
      </c>
      <c r="AP859" s="171">
        <f>INDEX('EL&amp;SV'!$G$4:$K$50,MATCH(AF859,'EL&amp;SV'!$G$4:$G$50,0),MATCH(IF(N859&gt;5000000,"A",IF(N859&gt;2000000,"B",IF(N859&gt;500000,"C","D"))),'EL&amp;SV'!$G$4:$K$4,0))</f>
        <v>1</v>
      </c>
      <c r="AQ859" s="153">
        <f t="shared" si="704"/>
        <v>55460</v>
      </c>
      <c r="AR859" s="153">
        <f t="shared" si="705"/>
        <v>47972.9</v>
      </c>
      <c r="AS859" s="153">
        <f t="shared" si="706"/>
        <v>7487.0999999999985</v>
      </c>
      <c r="AT859" s="60">
        <v>0.75</v>
      </c>
      <c r="AU859" s="153">
        <f t="shared" si="707"/>
        <v>5615.3249999999989</v>
      </c>
      <c r="AV859" s="153">
        <f t="shared" si="708"/>
        <v>5615.3249999999989</v>
      </c>
    </row>
    <row r="860" spans="1:48" x14ac:dyDescent="0.2">
      <c r="A860" s="82">
        <v>856</v>
      </c>
      <c r="B860" s="82" t="s">
        <v>1410</v>
      </c>
      <c r="C860" s="83"/>
      <c r="D860" s="84" t="s">
        <v>112</v>
      </c>
      <c r="E860" s="85" t="s">
        <v>626</v>
      </c>
      <c r="F860" s="86">
        <v>41452</v>
      </c>
      <c r="G860" s="86" t="s">
        <v>1349</v>
      </c>
      <c r="H860" s="89"/>
      <c r="I860" s="89">
        <v>0.36926095471236231</v>
      </c>
      <c r="J860" s="84"/>
      <c r="K860" s="84"/>
      <c r="L860" s="87">
        <v>55335</v>
      </c>
      <c r="M860" s="87"/>
      <c r="N860" s="87">
        <v>55335</v>
      </c>
      <c r="O860" s="84">
        <v>52568.25</v>
      </c>
      <c r="P860" s="84">
        <v>0</v>
      </c>
      <c r="Q860" s="84">
        <f t="shared" si="710"/>
        <v>52568.25</v>
      </c>
      <c r="R860" s="84">
        <v>2766.75</v>
      </c>
      <c r="S860" s="87">
        <f t="shared" si="711"/>
        <v>2766.75</v>
      </c>
      <c r="T860" s="150">
        <v>3</v>
      </c>
      <c r="U860" s="69">
        <v>365</v>
      </c>
      <c r="V860" s="70"/>
      <c r="W860" s="71">
        <v>-7.0082191780821912</v>
      </c>
      <c r="X860" s="76">
        <f t="shared" si="715"/>
        <v>41426</v>
      </c>
      <c r="AF860" s="132" t="s">
        <v>2720</v>
      </c>
      <c r="AG860" s="60">
        <f>MATCH(AF860,'Cat-4'!$A:$A,0)</f>
        <v>646</v>
      </c>
      <c r="AH860" s="60">
        <f>MATCH(X860,'Cat-4'!$1:$1,0)</f>
        <v>18</v>
      </c>
      <c r="AI860" s="60">
        <f>INDEX('Cat-4'!$1:$1048576,Working!AG860,Working!AH860)</f>
        <v>97.2</v>
      </c>
      <c r="AJ860" s="60">
        <f>MATCH($AJ$3,'Cat-4'!$1:$1,0)</f>
        <v>144</v>
      </c>
      <c r="AK860" s="60">
        <f>INDEX('Cat-4'!$1:$1048576,Working!AG860,Working!AJ860)</f>
        <v>154.1</v>
      </c>
      <c r="AL860" s="146">
        <f t="shared" si="712"/>
        <v>1.5853909465020575</v>
      </c>
      <c r="AM860" s="152">
        <f t="shared" si="713"/>
        <v>1.5853909465020575</v>
      </c>
      <c r="AN860" s="146">
        <f t="shared" si="714"/>
        <v>10.633333333333333</v>
      </c>
      <c r="AO860" s="169">
        <f>INDEX('EL&amp;SV'!$C$4:$G$50,MATCH(AF860,'EL&amp;SV'!$G$4:$G$50,0),MATCH(IF(P860&gt;5000000,"A",IF(N860&gt;2000000,"B",IF(N860&gt;500000,"C","D"))),'EL&amp;SV'!$C$4:$G$4,0))</f>
        <v>5</v>
      </c>
      <c r="AP860" s="171">
        <f>INDEX('EL&amp;SV'!$G$4:$K$50,MATCH(AF860,'EL&amp;SV'!$G$4:$G$50,0),MATCH(IF(N860&gt;5000000,"A",IF(N860&gt;2000000,"B",IF(N860&gt;500000,"C","D"))),'EL&amp;SV'!$G$4:$K$4,0))</f>
        <v>1</v>
      </c>
      <c r="AQ860" s="153">
        <f t="shared" si="704"/>
        <v>87727.608024691348</v>
      </c>
      <c r="AR860" s="153">
        <f t="shared" si="705"/>
        <v>87727.608024691348</v>
      </c>
      <c r="AS860" s="153">
        <f t="shared" si="706"/>
        <v>0</v>
      </c>
      <c r="AT860" s="60">
        <v>0.75</v>
      </c>
      <c r="AU860" s="153">
        <f t="shared" si="707"/>
        <v>0</v>
      </c>
      <c r="AV860" s="153">
        <f t="shared" si="708"/>
        <v>0</v>
      </c>
    </row>
    <row r="861" spans="1:48" x14ac:dyDescent="0.2">
      <c r="A861" s="82">
        <v>857</v>
      </c>
      <c r="B861" s="82" t="s">
        <v>1410</v>
      </c>
      <c r="C861" s="83"/>
      <c r="D861" s="84" t="s">
        <v>112</v>
      </c>
      <c r="E861" s="85" t="s">
        <v>610</v>
      </c>
      <c r="F861" s="86">
        <v>41000</v>
      </c>
      <c r="G861" s="86" t="s">
        <v>1350</v>
      </c>
      <c r="H861" s="89"/>
      <c r="I861" s="89">
        <v>0.78745589041095887</v>
      </c>
      <c r="J861" s="84"/>
      <c r="K861" s="84"/>
      <c r="L861" s="87">
        <v>55180</v>
      </c>
      <c r="M861" s="87"/>
      <c r="N861" s="87">
        <v>55180</v>
      </c>
      <c r="O861" s="84">
        <v>52421</v>
      </c>
      <c r="P861" s="84">
        <v>0</v>
      </c>
      <c r="Q861" s="84">
        <f t="shared" si="710"/>
        <v>52421</v>
      </c>
      <c r="R861" s="84">
        <v>2759</v>
      </c>
      <c r="S861" s="87">
        <f t="shared" si="711"/>
        <v>2759</v>
      </c>
      <c r="T861" s="150">
        <v>3</v>
      </c>
      <c r="U861" s="69">
        <v>365</v>
      </c>
      <c r="V861" s="70"/>
      <c r="W861" s="71">
        <v>-7.0082191780821912</v>
      </c>
      <c r="X861" s="76">
        <f t="shared" si="715"/>
        <v>41000</v>
      </c>
      <c r="AF861" s="132" t="s">
        <v>3114</v>
      </c>
      <c r="AG861" s="60">
        <f>MATCH(AF861,'Cat-4'!$A:$A,0)</f>
        <v>844</v>
      </c>
      <c r="AH861" s="60">
        <f>MATCH(X861,'Cat-4'!$1:$1,0)</f>
        <v>4</v>
      </c>
      <c r="AI861" s="60">
        <f>INDEX('Cat-4'!$1:$1048576,Working!AG861,Working!AH861)</f>
        <v>103.9</v>
      </c>
      <c r="AJ861" s="60">
        <f>MATCH($AJ$3,'Cat-4'!$1:$1,0)</f>
        <v>144</v>
      </c>
      <c r="AK861" s="60">
        <f>INDEX('Cat-4'!$1:$1048576,Working!AG861,Working!AJ861)</f>
        <v>160.30000000000001</v>
      </c>
      <c r="AL861" s="146">
        <f t="shared" si="712"/>
        <v>1.5428296438883542</v>
      </c>
      <c r="AM861" s="152">
        <f t="shared" si="713"/>
        <v>1.5428296438883542</v>
      </c>
      <c r="AN861" s="146">
        <f t="shared" si="714"/>
        <v>11.872222222222222</v>
      </c>
      <c r="AO861" s="169">
        <f>INDEX('EL&amp;SV'!$C$4:$G$50,MATCH(AF861,'EL&amp;SV'!$G$4:$G$50,0),MATCH(IF(P861&gt;5000000,"A",IF(N861&gt;2000000,"B",IF(N861&gt;500000,"C","D"))),'EL&amp;SV'!$C$4:$G$4,0))</f>
        <v>6</v>
      </c>
      <c r="AP861" s="171">
        <f>INDEX('EL&amp;SV'!$G$4:$K$50,MATCH(AF861,'EL&amp;SV'!$G$4:$G$50,0),MATCH(IF(N861&gt;5000000,"A",IF(N861&gt;2000000,"B",IF(N861&gt;500000,"C","D"))),'EL&amp;SV'!$G$4:$K$4,0))</f>
        <v>0.95</v>
      </c>
      <c r="AQ861" s="153">
        <f t="shared" si="704"/>
        <v>85133.339749759383</v>
      </c>
      <c r="AR861" s="153">
        <f t="shared" si="705"/>
        <v>80876.67276227141</v>
      </c>
      <c r="AS861" s="153">
        <f t="shared" si="706"/>
        <v>4256.6669874879735</v>
      </c>
      <c r="AT861" s="60">
        <v>0.75</v>
      </c>
      <c r="AU861" s="153">
        <f t="shared" si="707"/>
        <v>3192.5002406159801</v>
      </c>
      <c r="AV861" s="153">
        <f t="shared" si="708"/>
        <v>4256.6669874879726</v>
      </c>
    </row>
    <row r="862" spans="1:48" x14ac:dyDescent="0.2">
      <c r="A862" s="82">
        <v>858</v>
      </c>
      <c r="B862" s="82" t="s">
        <v>1410</v>
      </c>
      <c r="C862" s="83"/>
      <c r="D862" s="84" t="s">
        <v>112</v>
      </c>
      <c r="E862" s="85" t="s">
        <v>916</v>
      </c>
      <c r="F862" s="86">
        <v>41599</v>
      </c>
      <c r="G862" s="86" t="s">
        <v>1349</v>
      </c>
      <c r="H862" s="89"/>
      <c r="I862" s="89">
        <v>6.3721463323353295E-2</v>
      </c>
      <c r="J862" s="84"/>
      <c r="K862" s="84"/>
      <c r="L862" s="87">
        <v>55125</v>
      </c>
      <c r="M862" s="87"/>
      <c r="N862" s="87">
        <v>55125</v>
      </c>
      <c r="O862" s="84">
        <v>29040.933305050854</v>
      </c>
      <c r="P862" s="84">
        <v>3512.6456656998503</v>
      </c>
      <c r="Q862" s="84">
        <f t="shared" si="710"/>
        <v>32553.578970750703</v>
      </c>
      <c r="R862" s="84">
        <v>22571.421029249297</v>
      </c>
      <c r="S862" s="87">
        <f t="shared" si="711"/>
        <v>26084.066694949146</v>
      </c>
      <c r="T862" s="150">
        <v>15</v>
      </c>
      <c r="U862" s="69">
        <v>365</v>
      </c>
      <c r="V862" s="70"/>
      <c r="W862" s="71">
        <v>-7.0082191780821912</v>
      </c>
      <c r="X862" s="76">
        <f t="shared" si="715"/>
        <v>41579</v>
      </c>
      <c r="AF862" s="132" t="s">
        <v>3114</v>
      </c>
      <c r="AG862" s="60">
        <f>MATCH(AF862,'Cat-4'!$A:$A,0)</f>
        <v>844</v>
      </c>
      <c r="AH862" s="60">
        <f>MATCH(X862,'Cat-4'!$1:$1,0)</f>
        <v>23</v>
      </c>
      <c r="AI862" s="60">
        <f>INDEX('Cat-4'!$1:$1048576,Working!AG862,Working!AH862)</f>
        <v>112.2</v>
      </c>
      <c r="AJ862" s="60">
        <f>MATCH($AJ$3,'Cat-4'!$1:$1,0)</f>
        <v>144</v>
      </c>
      <c r="AK862" s="60">
        <f>INDEX('Cat-4'!$1:$1048576,Working!AG862,Working!AJ862)</f>
        <v>160.30000000000001</v>
      </c>
      <c r="AL862" s="146">
        <f t="shared" si="712"/>
        <v>1.428698752228164</v>
      </c>
      <c r="AM862" s="152">
        <f t="shared" si="713"/>
        <v>1.428698752228164</v>
      </c>
      <c r="AN862" s="146">
        <f t="shared" si="714"/>
        <v>10.233333333333333</v>
      </c>
      <c r="AO862" s="169">
        <f>INDEX('EL&amp;SV'!$C$4:$G$50,MATCH(AF862,'EL&amp;SV'!$G$4:$G$50,0),MATCH(IF(P862&gt;5000000,"A",IF(N862&gt;2000000,"B",IF(N862&gt;500000,"C","D"))),'EL&amp;SV'!$C$4:$G$4,0))</f>
        <v>6</v>
      </c>
      <c r="AP862" s="171">
        <f>INDEX('EL&amp;SV'!$G$4:$K$50,MATCH(AF862,'EL&amp;SV'!$G$4:$G$50,0),MATCH(IF(N862&gt;5000000,"A",IF(N862&gt;2000000,"B",IF(N862&gt;500000,"C","D"))),'EL&amp;SV'!$G$4:$K$4,0))</f>
        <v>0.95</v>
      </c>
      <c r="AQ862" s="153">
        <f t="shared" si="704"/>
        <v>78757.018716577542</v>
      </c>
      <c r="AR862" s="153">
        <f t="shared" si="705"/>
        <v>74819.167780748656</v>
      </c>
      <c r="AS862" s="153">
        <f t="shared" si="706"/>
        <v>3937.8509358288866</v>
      </c>
      <c r="AT862" s="60">
        <v>0.75</v>
      </c>
      <c r="AU862" s="153">
        <f t="shared" si="707"/>
        <v>2953.3882018716649</v>
      </c>
      <c r="AV862" s="153">
        <f t="shared" si="708"/>
        <v>3937.8509358288807</v>
      </c>
    </row>
    <row r="863" spans="1:48" x14ac:dyDescent="0.2">
      <c r="A863" s="82">
        <v>859</v>
      </c>
      <c r="B863" s="82" t="s">
        <v>1410</v>
      </c>
      <c r="C863" s="83"/>
      <c r="D863" s="84" t="s">
        <v>112</v>
      </c>
      <c r="E863" s="85" t="s">
        <v>608</v>
      </c>
      <c r="F863" s="86">
        <v>41000</v>
      </c>
      <c r="G863" s="86" t="s">
        <v>1350</v>
      </c>
      <c r="H863" s="89"/>
      <c r="I863" s="89">
        <v>0.76791506849315072</v>
      </c>
      <c r="J863" s="84"/>
      <c r="K863" s="84"/>
      <c r="L863" s="87">
        <v>54900</v>
      </c>
      <c r="M863" s="87"/>
      <c r="N863" s="87">
        <v>54900</v>
      </c>
      <c r="O863" s="84">
        <v>52155</v>
      </c>
      <c r="P863" s="84">
        <v>0</v>
      </c>
      <c r="Q863" s="84">
        <f t="shared" si="710"/>
        <v>52155</v>
      </c>
      <c r="R863" s="84">
        <v>2745</v>
      </c>
      <c r="S863" s="87">
        <f t="shared" si="711"/>
        <v>2745</v>
      </c>
      <c r="T863" s="150">
        <v>3</v>
      </c>
      <c r="U863" s="69">
        <v>365</v>
      </c>
      <c r="V863" s="70"/>
      <c r="W863" s="71">
        <v>-7.0082191780821912</v>
      </c>
      <c r="X863" s="76">
        <f t="shared" si="715"/>
        <v>41000</v>
      </c>
      <c r="AF863" s="132" t="s">
        <v>2720</v>
      </c>
      <c r="AG863" s="60">
        <f>MATCH(AF863,'Cat-4'!$A:$A,0)</f>
        <v>646</v>
      </c>
      <c r="AH863" s="60">
        <f>MATCH(X863,'Cat-4'!$1:$1,0)</f>
        <v>4</v>
      </c>
      <c r="AI863" s="60">
        <f>INDEX('Cat-4'!$1:$1048576,Working!AG863,Working!AH863)</f>
        <v>91.7</v>
      </c>
      <c r="AJ863" s="60">
        <f>MATCH($AJ$3,'Cat-4'!$1:$1,0)</f>
        <v>144</v>
      </c>
      <c r="AK863" s="60">
        <f>INDEX('Cat-4'!$1:$1048576,Working!AG863,Working!AJ863)</f>
        <v>154.1</v>
      </c>
      <c r="AL863" s="146">
        <f t="shared" si="712"/>
        <v>1.6804798255179934</v>
      </c>
      <c r="AM863" s="152">
        <f t="shared" si="713"/>
        <v>1.6804798255179934</v>
      </c>
      <c r="AN863" s="146">
        <f t="shared" si="714"/>
        <v>11.872222222222222</v>
      </c>
      <c r="AO863" s="169">
        <f>INDEX('EL&amp;SV'!$C$4:$G$50,MATCH(AF863,'EL&amp;SV'!$G$4:$G$50,0),MATCH(IF(P863&gt;5000000,"A",IF(N863&gt;2000000,"B",IF(N863&gt;500000,"C","D"))),'EL&amp;SV'!$C$4:$G$4,0))</f>
        <v>5</v>
      </c>
      <c r="AP863" s="171">
        <f>INDEX('EL&amp;SV'!$G$4:$K$50,MATCH(AF863,'EL&amp;SV'!$G$4:$G$50,0),MATCH(IF(N863&gt;5000000,"A",IF(N863&gt;2000000,"B",IF(N863&gt;500000,"C","D"))),'EL&amp;SV'!$G$4:$K$4,0))</f>
        <v>1</v>
      </c>
      <c r="AQ863" s="153">
        <f t="shared" si="704"/>
        <v>92258.342420937828</v>
      </c>
      <c r="AR863" s="153">
        <f t="shared" si="705"/>
        <v>92258.342420937828</v>
      </c>
      <c r="AS863" s="153">
        <f t="shared" si="706"/>
        <v>0</v>
      </c>
      <c r="AT863" s="60">
        <v>0.75</v>
      </c>
      <c r="AU863" s="153">
        <f t="shared" si="707"/>
        <v>0</v>
      </c>
      <c r="AV863" s="153">
        <f t="shared" si="708"/>
        <v>0</v>
      </c>
    </row>
    <row r="864" spans="1:48" x14ac:dyDescent="0.2">
      <c r="A864" s="82">
        <v>860</v>
      </c>
      <c r="B864" s="82" t="s">
        <v>1410</v>
      </c>
      <c r="C864" s="83"/>
      <c r="D864" s="84" t="s">
        <v>112</v>
      </c>
      <c r="E864" s="85" t="s">
        <v>849</v>
      </c>
      <c r="F864" s="86">
        <v>41000</v>
      </c>
      <c r="G864" s="86" t="s">
        <v>1350</v>
      </c>
      <c r="H864" s="89"/>
      <c r="I864" s="89">
        <v>7.1255005268703889E-2</v>
      </c>
      <c r="J864" s="84"/>
      <c r="K864" s="84"/>
      <c r="L864" s="87">
        <v>54800.01</v>
      </c>
      <c r="M864" s="87"/>
      <c r="N864" s="87">
        <v>54800.01</v>
      </c>
      <c r="O864" s="84">
        <v>32536.134493624864</v>
      </c>
      <c r="P864" s="84">
        <v>3904.7750012750257</v>
      </c>
      <c r="Q864" s="84">
        <f t="shared" si="710"/>
        <v>36440.90949489989</v>
      </c>
      <c r="R864" s="84">
        <v>18359.100505100112</v>
      </c>
      <c r="S864" s="87">
        <f t="shared" si="711"/>
        <v>22263.875506375138</v>
      </c>
      <c r="T864" s="150">
        <v>15</v>
      </c>
      <c r="U864" s="69">
        <v>365</v>
      </c>
      <c r="V864" s="70"/>
      <c r="W864" s="71">
        <v>-6</v>
      </c>
      <c r="X864" s="76">
        <f t="shared" si="715"/>
        <v>41000</v>
      </c>
      <c r="AF864" s="132" t="s">
        <v>2734</v>
      </c>
      <c r="AG864" s="60">
        <f>MATCH(AF864,'Cat-4'!$A:$A,0)</f>
        <v>653</v>
      </c>
      <c r="AH864" s="60">
        <f>MATCH(X864,'Cat-4'!$1:$1,0)</f>
        <v>4</v>
      </c>
      <c r="AI864" s="60">
        <f>INDEX('Cat-4'!$1:$1048576,Working!AG864,Working!AH864)</f>
        <v>100.8</v>
      </c>
      <c r="AJ864" s="60">
        <f>MATCH($AJ$3,'Cat-4'!$1:$1,0)</f>
        <v>144</v>
      </c>
      <c r="AK864" s="60">
        <f>INDEX('Cat-4'!$1:$1048576,Working!AG864,Working!AJ864)</f>
        <v>122.3</v>
      </c>
      <c r="AL864" s="146">
        <f t="shared" si="712"/>
        <v>1.2132936507936507</v>
      </c>
      <c r="AM864" s="152">
        <f t="shared" si="713"/>
        <v>1.2132936507936507</v>
      </c>
      <c r="AN864" s="146">
        <f t="shared" si="714"/>
        <v>11.872222222222222</v>
      </c>
      <c r="AO864" s="169">
        <f>INDEX('EL&amp;SV'!$C$4:$G$50,MATCH(AF864,'EL&amp;SV'!$G$4:$G$50,0),MATCH(IF(P864&gt;5000000,"A",IF(N864&gt;2000000,"B",IF(N864&gt;500000,"C","D"))),'EL&amp;SV'!$C$4:$G$4,0))</f>
        <v>8</v>
      </c>
      <c r="AP864" s="171">
        <f>INDEX('EL&amp;SV'!$G$4:$K$50,MATCH(AF864,'EL&amp;SV'!$G$4:$G$50,0),MATCH(IF(N864&gt;5000000,"A",IF(N864&gt;2000000,"B",IF(N864&gt;500000,"C","D"))),'EL&amp;SV'!$G$4:$K$4,0))</f>
        <v>0.9</v>
      </c>
      <c r="AQ864" s="153">
        <f t="shared" si="704"/>
        <v>66488.504196428563</v>
      </c>
      <c r="AR864" s="153">
        <f t="shared" si="705"/>
        <v>59839.653776785708</v>
      </c>
      <c r="AS864" s="153">
        <f t="shared" si="706"/>
        <v>6648.8504196428548</v>
      </c>
      <c r="AT864" s="60">
        <v>0.75</v>
      </c>
      <c r="AU864" s="153">
        <f t="shared" si="707"/>
        <v>4986.6378147321411</v>
      </c>
      <c r="AV864" s="153">
        <f t="shared" si="708"/>
        <v>6648.8504196428548</v>
      </c>
    </row>
    <row r="865" spans="1:48" x14ac:dyDescent="0.2">
      <c r="A865" s="82">
        <v>861</v>
      </c>
      <c r="B865" s="82" t="s">
        <v>1410</v>
      </c>
      <c r="C865" s="83"/>
      <c r="D865" s="84" t="s">
        <v>112</v>
      </c>
      <c r="E865" s="85" t="s">
        <v>584</v>
      </c>
      <c r="F865" s="86">
        <v>41000</v>
      </c>
      <c r="G865" s="86" t="s">
        <v>1350</v>
      </c>
      <c r="H865" s="89"/>
      <c r="I865" s="89">
        <v>0.57161863013698622</v>
      </c>
      <c r="J865" s="84"/>
      <c r="K865" s="84"/>
      <c r="L865" s="87">
        <v>54800</v>
      </c>
      <c r="M865" s="87"/>
      <c r="N865" s="87">
        <v>54800</v>
      </c>
      <c r="O865" s="84">
        <v>52060</v>
      </c>
      <c r="P865" s="84">
        <v>0</v>
      </c>
      <c r="Q865" s="84">
        <f t="shared" si="710"/>
        <v>52060</v>
      </c>
      <c r="R865" s="84">
        <v>2740</v>
      </c>
      <c r="S865" s="87">
        <f t="shared" si="711"/>
        <v>2740</v>
      </c>
      <c r="T865" s="150">
        <v>3</v>
      </c>
      <c r="U865" s="69">
        <v>365</v>
      </c>
      <c r="V865" s="70"/>
      <c r="W865" s="71">
        <v>-5.8739726027397268</v>
      </c>
      <c r="X865" s="76">
        <f t="shared" si="715"/>
        <v>41000</v>
      </c>
      <c r="AF865" s="132" t="s">
        <v>2720</v>
      </c>
      <c r="AG865" s="60">
        <f>MATCH(AF865,'Cat-4'!$A:$A,0)</f>
        <v>646</v>
      </c>
      <c r="AH865" s="60">
        <f>MATCH(X865,'Cat-4'!$1:$1,0)</f>
        <v>4</v>
      </c>
      <c r="AI865" s="60">
        <f>INDEX('Cat-4'!$1:$1048576,Working!AG865,Working!AH865)</f>
        <v>91.7</v>
      </c>
      <c r="AJ865" s="60">
        <f>MATCH($AJ$3,'Cat-4'!$1:$1,0)</f>
        <v>144</v>
      </c>
      <c r="AK865" s="60">
        <f>INDEX('Cat-4'!$1:$1048576,Working!AG865,Working!AJ865)</f>
        <v>154.1</v>
      </c>
      <c r="AL865" s="146">
        <f t="shared" si="712"/>
        <v>1.6804798255179934</v>
      </c>
      <c r="AM865" s="152">
        <f t="shared" si="713"/>
        <v>1.6804798255179934</v>
      </c>
      <c r="AN865" s="146">
        <f t="shared" si="714"/>
        <v>11.872222222222222</v>
      </c>
      <c r="AO865" s="169">
        <f>INDEX('EL&amp;SV'!$C$4:$G$50,MATCH(AF865,'EL&amp;SV'!$G$4:$G$50,0),MATCH(IF(P865&gt;5000000,"A",IF(N865&gt;2000000,"B",IF(N865&gt;500000,"C","D"))),'EL&amp;SV'!$C$4:$G$4,0))</f>
        <v>5</v>
      </c>
      <c r="AP865" s="171">
        <f>INDEX('EL&amp;SV'!$G$4:$K$50,MATCH(AF865,'EL&amp;SV'!$G$4:$G$50,0),MATCH(IF(N865&gt;5000000,"A",IF(N865&gt;2000000,"B",IF(N865&gt;500000,"C","D"))),'EL&amp;SV'!$G$4:$K$4,0))</f>
        <v>1</v>
      </c>
      <c r="AQ865" s="153">
        <f t="shared" si="704"/>
        <v>92090.29443838603</v>
      </c>
      <c r="AR865" s="153">
        <f t="shared" si="705"/>
        <v>92090.29443838603</v>
      </c>
      <c r="AS865" s="153">
        <f t="shared" si="706"/>
        <v>0</v>
      </c>
      <c r="AT865" s="60">
        <v>0.75</v>
      </c>
      <c r="AU865" s="153">
        <f t="shared" si="707"/>
        <v>0</v>
      </c>
      <c r="AV865" s="153">
        <f t="shared" si="708"/>
        <v>0</v>
      </c>
    </row>
    <row r="866" spans="1:48" x14ac:dyDescent="0.2">
      <c r="A866" s="82">
        <v>862</v>
      </c>
      <c r="B866" s="82" t="s">
        <v>1410</v>
      </c>
      <c r="C866" s="83"/>
      <c r="D866" s="84" t="s">
        <v>112</v>
      </c>
      <c r="E866" s="85" t="s">
        <v>489</v>
      </c>
      <c r="F866" s="86">
        <v>39405</v>
      </c>
      <c r="G866" s="86" t="s">
        <v>1347</v>
      </c>
      <c r="H866" s="89"/>
      <c r="I866" s="89">
        <v>0</v>
      </c>
      <c r="J866" s="84"/>
      <c r="K866" s="84"/>
      <c r="L866" s="87">
        <v>54000</v>
      </c>
      <c r="M866" s="87"/>
      <c r="N866" s="87">
        <v>54000</v>
      </c>
      <c r="O866" s="84">
        <v>51300</v>
      </c>
      <c r="P866" s="84">
        <v>0</v>
      </c>
      <c r="Q866" s="84">
        <f t="shared" si="710"/>
        <v>51300</v>
      </c>
      <c r="R866" s="84">
        <v>2700</v>
      </c>
      <c r="S866" s="87">
        <f t="shared" si="711"/>
        <v>2700</v>
      </c>
      <c r="T866" s="150">
        <v>3</v>
      </c>
      <c r="U866" s="69">
        <v>365</v>
      </c>
      <c r="V866" s="70"/>
      <c r="W866" s="71">
        <v>-2.8438356164383567</v>
      </c>
      <c r="X866" s="76">
        <f t="shared" si="715"/>
        <v>39387</v>
      </c>
      <c r="Y866" s="138" t="s">
        <v>1374</v>
      </c>
      <c r="Z866" s="60">
        <f>MATCH(Y866,'Cat-3'!$A:$A,0)</f>
        <v>756</v>
      </c>
      <c r="AA866" s="60">
        <f>MATCH(X866,'Cat-3'!$1:$1,0)</f>
        <v>38</v>
      </c>
      <c r="AB866" s="60">
        <f>INDEX('Cat-3'!$1:$1048576,Working!Z866,Working!AA866)</f>
        <v>85</v>
      </c>
      <c r="AC866" s="60">
        <f>MATCH($AC$3,'Cat-3'!$1:$1,0)</f>
        <v>90</v>
      </c>
      <c r="AD866" s="60">
        <f>INDEX('Cat-3'!$1:$1048576,Working!Z866,Working!AC866)</f>
        <v>87</v>
      </c>
      <c r="AE866" s="146">
        <f t="shared" ref="AE866:AE867" si="716">AD866/AB866</f>
        <v>1.0235294117647058</v>
      </c>
      <c r="AF866" s="132" t="s">
        <v>2720</v>
      </c>
      <c r="AG866" s="60">
        <f>MATCH(AF866,'Cat-4'!$A:$A,0)</f>
        <v>646</v>
      </c>
      <c r="AH866" s="60">
        <f>MATCH($AH$3,'Cat-4'!$1:$1,0)</f>
        <v>4</v>
      </c>
      <c r="AI866" s="60">
        <f>INDEX('Cat-4'!$1:$1048576,Working!AG866,Working!AH866)</f>
        <v>91.7</v>
      </c>
      <c r="AJ866" s="60">
        <f>MATCH($AJ$3,'Cat-4'!$1:$1,0)</f>
        <v>144</v>
      </c>
      <c r="AK866" s="60">
        <f>INDEX('Cat-4'!$1:$1048576,Working!AG866,Working!AJ866)</f>
        <v>154.1</v>
      </c>
      <c r="AL866" s="146">
        <f t="shared" ref="AL866:AL874" si="717">AK866/AI866</f>
        <v>1.6804798255179934</v>
      </c>
      <c r="AM866" s="146">
        <f t="shared" ref="AM866:AM867" si="718">AL866*AE866</f>
        <v>1.7200205272948872</v>
      </c>
      <c r="AN866" s="146">
        <f t="shared" si="714"/>
        <v>16.238888888888887</v>
      </c>
      <c r="AO866" s="169">
        <f>INDEX('EL&amp;SV'!$C$4:$G$50,MATCH(AF866,'EL&amp;SV'!$G$4:$G$50,0),MATCH(IF(P866&gt;5000000,"A",IF(N866&gt;2000000,"B",IF(N866&gt;500000,"C","D"))),'EL&amp;SV'!$C$4:$G$4,0))</f>
        <v>5</v>
      </c>
      <c r="AP866" s="171">
        <f>INDEX('EL&amp;SV'!$G$4:$K$50,MATCH(AF866,'EL&amp;SV'!$G$4:$G$50,0),MATCH(IF(N866&gt;5000000,"A",IF(N866&gt;2000000,"B",IF(N866&gt;500000,"C","D"))),'EL&amp;SV'!$G$4:$K$4,0))</f>
        <v>1</v>
      </c>
      <c r="AQ866" s="153">
        <f t="shared" si="704"/>
        <v>92881.108473923901</v>
      </c>
      <c r="AR866" s="153">
        <f t="shared" si="705"/>
        <v>92881.108473923901</v>
      </c>
      <c r="AS866" s="153">
        <f t="shared" si="706"/>
        <v>0</v>
      </c>
      <c r="AT866" s="60">
        <v>0.75</v>
      </c>
      <c r="AU866" s="153">
        <f t="shared" si="707"/>
        <v>0</v>
      </c>
      <c r="AV866" s="153">
        <f t="shared" si="708"/>
        <v>0</v>
      </c>
    </row>
    <row r="867" spans="1:48" x14ac:dyDescent="0.2">
      <c r="A867" s="82">
        <v>863</v>
      </c>
      <c r="B867" s="82" t="s">
        <v>1410</v>
      </c>
      <c r="C867" s="83"/>
      <c r="D867" s="84" t="s">
        <v>112</v>
      </c>
      <c r="E867" s="85" t="s">
        <v>518</v>
      </c>
      <c r="F867" s="86">
        <v>40395</v>
      </c>
      <c r="G867" s="86" t="s">
        <v>1352</v>
      </c>
      <c r="H867" s="89"/>
      <c r="I867" s="89">
        <v>0.35755780821917804</v>
      </c>
      <c r="J867" s="84"/>
      <c r="K867" s="84"/>
      <c r="L867" s="87">
        <v>54000</v>
      </c>
      <c r="M867" s="87"/>
      <c r="N867" s="87">
        <v>54000</v>
      </c>
      <c r="O867" s="84">
        <v>51300</v>
      </c>
      <c r="P867" s="84">
        <v>0</v>
      </c>
      <c r="Q867" s="84">
        <f t="shared" si="710"/>
        <v>51300</v>
      </c>
      <c r="R867" s="84">
        <v>2700</v>
      </c>
      <c r="S867" s="87">
        <f t="shared" si="711"/>
        <v>2700</v>
      </c>
      <c r="T867" s="150">
        <v>3</v>
      </c>
      <c r="U867" s="69">
        <v>365</v>
      </c>
      <c r="V867" s="70"/>
      <c r="W867" s="71">
        <v>-2.8438356164383567</v>
      </c>
      <c r="X867" s="76">
        <f t="shared" si="715"/>
        <v>40391</v>
      </c>
      <c r="Y867" s="138" t="s">
        <v>1374</v>
      </c>
      <c r="Z867" s="60">
        <f>MATCH(Y867,'Cat-3'!$A:$A,0)</f>
        <v>756</v>
      </c>
      <c r="AA867" s="60">
        <f>MATCH(X867,'Cat-3'!$1:$1,0)</f>
        <v>71</v>
      </c>
      <c r="AB867" s="60">
        <f>INDEX('Cat-3'!$1:$1048576,Working!Z867,Working!AA867)</f>
        <v>83.1</v>
      </c>
      <c r="AC867" s="60">
        <f>MATCH($AC$3,'Cat-3'!$1:$1,0)</f>
        <v>90</v>
      </c>
      <c r="AD867" s="60">
        <f>INDEX('Cat-3'!$1:$1048576,Working!Z867,Working!AC867)</f>
        <v>87</v>
      </c>
      <c r="AE867" s="146">
        <f t="shared" si="716"/>
        <v>1.0469314079422383</v>
      </c>
      <c r="AF867" s="132" t="s">
        <v>2720</v>
      </c>
      <c r="AG867" s="60">
        <f>MATCH(AF867,'Cat-4'!$A:$A,0)</f>
        <v>646</v>
      </c>
      <c r="AH867" s="60">
        <f>MATCH($AH$3,'Cat-4'!$1:$1,0)</f>
        <v>4</v>
      </c>
      <c r="AI867" s="60">
        <f>INDEX('Cat-4'!$1:$1048576,Working!AG867,Working!AH867)</f>
        <v>91.7</v>
      </c>
      <c r="AJ867" s="60">
        <f>MATCH($AJ$3,'Cat-4'!$1:$1,0)</f>
        <v>144</v>
      </c>
      <c r="AK867" s="60">
        <f>INDEX('Cat-4'!$1:$1048576,Working!AG867,Working!AJ867)</f>
        <v>154.1</v>
      </c>
      <c r="AL867" s="146">
        <f t="shared" si="717"/>
        <v>1.6804798255179934</v>
      </c>
      <c r="AM867" s="146">
        <f t="shared" si="718"/>
        <v>1.7593471097480797</v>
      </c>
      <c r="AN867" s="146">
        <f t="shared" si="714"/>
        <v>13.527777777777779</v>
      </c>
      <c r="AO867" s="169">
        <f>INDEX('EL&amp;SV'!$C$4:$G$50,MATCH(AF867,'EL&amp;SV'!$G$4:$G$50,0),MATCH(IF(P867&gt;5000000,"A",IF(N867&gt;2000000,"B",IF(N867&gt;500000,"C","D"))),'EL&amp;SV'!$C$4:$G$4,0))</f>
        <v>5</v>
      </c>
      <c r="AP867" s="171">
        <f>INDEX('EL&amp;SV'!$G$4:$K$50,MATCH(AF867,'EL&amp;SV'!$G$4:$G$50,0),MATCH(IF(N867&gt;5000000,"A",IF(N867&gt;2000000,"B",IF(N867&gt;500000,"C","D"))),'EL&amp;SV'!$G$4:$K$4,0))</f>
        <v>1</v>
      </c>
      <c r="AQ867" s="153">
        <f t="shared" si="704"/>
        <v>95004.743926396302</v>
      </c>
      <c r="AR867" s="153">
        <f t="shared" si="705"/>
        <v>95004.743926396317</v>
      </c>
      <c r="AS867" s="153">
        <f t="shared" si="706"/>
        <v>0</v>
      </c>
      <c r="AT867" s="60">
        <v>0.75</v>
      </c>
      <c r="AU867" s="153">
        <f t="shared" si="707"/>
        <v>0</v>
      </c>
      <c r="AV867" s="153">
        <f t="shared" si="708"/>
        <v>0</v>
      </c>
    </row>
    <row r="868" spans="1:48" x14ac:dyDescent="0.2">
      <c r="A868" s="82">
        <v>864</v>
      </c>
      <c r="B868" s="82" t="s">
        <v>1410</v>
      </c>
      <c r="C868" s="83"/>
      <c r="D868" s="84" t="s">
        <v>112</v>
      </c>
      <c r="E868" s="85" t="s">
        <v>575</v>
      </c>
      <c r="F868" s="86">
        <v>41000</v>
      </c>
      <c r="G868" s="86" t="s">
        <v>1350</v>
      </c>
      <c r="H868" s="89"/>
      <c r="I868" s="89">
        <v>0.58627424657534233</v>
      </c>
      <c r="J868" s="84"/>
      <c r="K868" s="84"/>
      <c r="L868" s="87">
        <v>53980</v>
      </c>
      <c r="M868" s="87"/>
      <c r="N868" s="87">
        <v>53980</v>
      </c>
      <c r="O868" s="84">
        <v>51281</v>
      </c>
      <c r="P868" s="84">
        <v>0</v>
      </c>
      <c r="Q868" s="84">
        <f t="shared" si="710"/>
        <v>51281</v>
      </c>
      <c r="R868" s="84">
        <v>2699</v>
      </c>
      <c r="S868" s="87">
        <f t="shared" si="711"/>
        <v>2699</v>
      </c>
      <c r="T868" s="150">
        <v>3</v>
      </c>
      <c r="U868" s="69">
        <v>365</v>
      </c>
      <c r="V868" s="70"/>
      <c r="W868" s="71">
        <v>-5.7835616438356166</v>
      </c>
      <c r="X868" s="76">
        <f t="shared" si="715"/>
        <v>41000</v>
      </c>
      <c r="AF868" s="132" t="s">
        <v>2720</v>
      </c>
      <c r="AG868" s="60">
        <f>MATCH(AF868,'Cat-4'!$A:$A,0)</f>
        <v>646</v>
      </c>
      <c r="AH868" s="60">
        <f>MATCH(X868,'Cat-4'!$1:$1,0)</f>
        <v>4</v>
      </c>
      <c r="AI868" s="60">
        <f>INDEX('Cat-4'!$1:$1048576,Working!AG868,Working!AH868)</f>
        <v>91.7</v>
      </c>
      <c r="AJ868" s="60">
        <f>MATCH($AJ$3,'Cat-4'!$1:$1,0)</f>
        <v>144</v>
      </c>
      <c r="AK868" s="60">
        <f>INDEX('Cat-4'!$1:$1048576,Working!AG868,Working!AJ868)</f>
        <v>154.1</v>
      </c>
      <c r="AL868" s="146">
        <f t="shared" si="717"/>
        <v>1.6804798255179934</v>
      </c>
      <c r="AM868" s="152">
        <f t="shared" ref="AM868:AM874" si="719">AL868</f>
        <v>1.6804798255179934</v>
      </c>
      <c r="AN868" s="146">
        <f t="shared" si="714"/>
        <v>11.872222222222222</v>
      </c>
      <c r="AO868" s="169">
        <f>INDEX('EL&amp;SV'!$C$4:$G$50,MATCH(AF868,'EL&amp;SV'!$G$4:$G$50,0),MATCH(IF(P868&gt;5000000,"A",IF(N868&gt;2000000,"B",IF(N868&gt;500000,"C","D"))),'EL&amp;SV'!$C$4:$G$4,0))</f>
        <v>5</v>
      </c>
      <c r="AP868" s="171">
        <f>INDEX('EL&amp;SV'!$G$4:$K$50,MATCH(AF868,'EL&amp;SV'!$G$4:$G$50,0),MATCH(IF(N868&gt;5000000,"A",IF(N868&gt;2000000,"B",IF(N868&gt;500000,"C","D"))),'EL&amp;SV'!$G$4:$K$4,0))</f>
        <v>1</v>
      </c>
      <c r="AQ868" s="153">
        <f t="shared" si="704"/>
        <v>90712.300981461274</v>
      </c>
      <c r="AR868" s="153">
        <f t="shared" si="705"/>
        <v>90712.300981461289</v>
      </c>
      <c r="AS868" s="153">
        <f t="shared" si="706"/>
        <v>0</v>
      </c>
      <c r="AT868" s="60">
        <v>0.75</v>
      </c>
      <c r="AU868" s="153">
        <f t="shared" si="707"/>
        <v>0</v>
      </c>
      <c r="AV868" s="153">
        <f t="shared" si="708"/>
        <v>0</v>
      </c>
    </row>
    <row r="869" spans="1:48" x14ac:dyDescent="0.2">
      <c r="A869" s="82">
        <v>865</v>
      </c>
      <c r="B869" s="82" t="s">
        <v>1410</v>
      </c>
      <c r="C869" s="83"/>
      <c r="D869" s="84" t="s">
        <v>112</v>
      </c>
      <c r="E869" s="85" t="s">
        <v>1040</v>
      </c>
      <c r="F869" s="86">
        <v>42460</v>
      </c>
      <c r="G869" s="86" t="s">
        <v>25</v>
      </c>
      <c r="H869" s="89"/>
      <c r="I869" s="89">
        <v>0.31666666666666665</v>
      </c>
      <c r="J869" s="84"/>
      <c r="K869" s="84"/>
      <c r="L869" s="87">
        <v>53970</v>
      </c>
      <c r="M869" s="87"/>
      <c r="N869" s="87">
        <v>53970</v>
      </c>
      <c r="O869" s="84">
        <v>51318.323287671228</v>
      </c>
      <c r="P869" s="84">
        <v>0</v>
      </c>
      <c r="Q869" s="84">
        <f t="shared" si="710"/>
        <v>51318.323287671228</v>
      </c>
      <c r="R869" s="84">
        <v>2651.6767123287718</v>
      </c>
      <c r="S869" s="87">
        <f t="shared" si="711"/>
        <v>2651.6767123287718</v>
      </c>
      <c r="T869" s="150">
        <v>3</v>
      </c>
      <c r="U869" s="69">
        <v>365</v>
      </c>
      <c r="V869" s="70"/>
      <c r="W869" s="71">
        <v>-5.7178082191780817</v>
      </c>
      <c r="X869" s="76">
        <f t="shared" si="715"/>
        <v>42430</v>
      </c>
      <c r="AF869" s="132" t="s">
        <v>2722</v>
      </c>
      <c r="AG869" s="60">
        <f>MATCH(AF869,'Cat-4'!$A:$A,0)</f>
        <v>647</v>
      </c>
      <c r="AH869" s="60">
        <f>MATCH(X869,'Cat-4'!$1:$1,0)</f>
        <v>51</v>
      </c>
      <c r="AI869" s="60">
        <f>INDEX('Cat-4'!$1:$1048576,Working!AG869,Working!AH869)</f>
        <v>93.3</v>
      </c>
      <c r="AJ869" s="60">
        <f>MATCH($AJ$3,'Cat-4'!$1:$1,0)</f>
        <v>144</v>
      </c>
      <c r="AK869" s="60">
        <f>INDEX('Cat-4'!$1:$1048576,Working!AG869,Working!AJ869)</f>
        <v>94.2</v>
      </c>
      <c r="AL869" s="146">
        <f t="shared" si="717"/>
        <v>1.009646302250804</v>
      </c>
      <c r="AM869" s="152">
        <f t="shared" si="719"/>
        <v>1.009646302250804</v>
      </c>
      <c r="AN869" s="146">
        <f t="shared" si="714"/>
        <v>7.875</v>
      </c>
      <c r="AO869" s="169">
        <f>INDEX('EL&amp;SV'!$C$4:$G$50,MATCH(AF869,'EL&amp;SV'!$G$4:$G$50,0),MATCH(IF(P869&gt;5000000,"A",IF(N869&gt;2000000,"B",IF(N869&gt;500000,"C","D"))),'EL&amp;SV'!$C$4:$G$4,0))</f>
        <v>5</v>
      </c>
      <c r="AP869" s="171">
        <f>INDEX('EL&amp;SV'!$G$4:$K$50,MATCH(AF869,'EL&amp;SV'!$G$4:$G$50,0),MATCH(IF(N869&gt;5000000,"A",IF(N869&gt;2000000,"B",IF(N869&gt;500000,"C","D"))),'EL&amp;SV'!$G$4:$K$4,0))</f>
        <v>1</v>
      </c>
      <c r="AQ869" s="153">
        <f t="shared" si="704"/>
        <v>54490.610932475895</v>
      </c>
      <c r="AR869" s="153">
        <f t="shared" si="705"/>
        <v>54490.610932475902</v>
      </c>
      <c r="AS869" s="153">
        <f t="shared" si="706"/>
        <v>0</v>
      </c>
      <c r="AT869" s="60">
        <v>0.75</v>
      </c>
      <c r="AU869" s="153">
        <f t="shared" si="707"/>
        <v>0</v>
      </c>
      <c r="AV869" s="153">
        <f t="shared" si="708"/>
        <v>0</v>
      </c>
    </row>
    <row r="870" spans="1:48" x14ac:dyDescent="0.2">
      <c r="A870" s="82">
        <v>866</v>
      </c>
      <c r="B870" s="82" t="s">
        <v>1410</v>
      </c>
      <c r="C870" s="83"/>
      <c r="D870" s="84" t="s">
        <v>112</v>
      </c>
      <c r="E870" s="85" t="s">
        <v>1049</v>
      </c>
      <c r="F870" s="86">
        <v>42460</v>
      </c>
      <c r="G870" s="86" t="s">
        <v>25</v>
      </c>
      <c r="H870" s="89"/>
      <c r="I870" s="89">
        <v>0.31666666666666665</v>
      </c>
      <c r="J870" s="84"/>
      <c r="K870" s="84"/>
      <c r="L870" s="87">
        <v>53813</v>
      </c>
      <c r="M870" s="87"/>
      <c r="N870" s="87">
        <v>53813</v>
      </c>
      <c r="O870" s="84">
        <v>51169.037077625566</v>
      </c>
      <c r="P870" s="84">
        <v>0</v>
      </c>
      <c r="Q870" s="84">
        <f t="shared" si="710"/>
        <v>51169.037077625566</v>
      </c>
      <c r="R870" s="84">
        <v>2643.9629223744341</v>
      </c>
      <c r="S870" s="87">
        <f t="shared" si="711"/>
        <v>2643.9629223744341</v>
      </c>
      <c r="T870" s="150">
        <v>3</v>
      </c>
      <c r="U870" s="69">
        <v>365</v>
      </c>
      <c r="V870" s="70"/>
      <c r="W870" s="71">
        <v>-5.7178082191780817</v>
      </c>
      <c r="X870" s="76">
        <f t="shared" si="715"/>
        <v>42430</v>
      </c>
      <c r="AF870" s="132" t="s">
        <v>2716</v>
      </c>
      <c r="AG870" s="60">
        <f>MATCH(AF870,'Cat-4'!$A:$A,0)</f>
        <v>644</v>
      </c>
      <c r="AH870" s="60">
        <f>MATCH(X870,'Cat-4'!$1:$1,0)</f>
        <v>51</v>
      </c>
      <c r="AI870" s="60">
        <f>INDEX('Cat-4'!$1:$1048576,Working!AG870,Working!AH870)</f>
        <v>127.3</v>
      </c>
      <c r="AJ870" s="60">
        <f>MATCH($AJ$3,'Cat-4'!$1:$1,0)</f>
        <v>144</v>
      </c>
      <c r="AK870" s="60">
        <f>INDEX('Cat-4'!$1:$1048576,Working!AG870,Working!AJ870)</f>
        <v>135.1</v>
      </c>
      <c r="AL870" s="146">
        <f t="shared" si="717"/>
        <v>1.0612725844461901</v>
      </c>
      <c r="AM870" s="152">
        <f t="shared" si="719"/>
        <v>1.0612725844461901</v>
      </c>
      <c r="AN870" s="146">
        <f t="shared" si="714"/>
        <v>7.875</v>
      </c>
      <c r="AO870" s="169">
        <f>INDEX('EL&amp;SV'!$C$4:$G$50,MATCH(AF870,'EL&amp;SV'!$G$4:$G$50,0),MATCH(IF(P870&gt;5000000,"A",IF(N870&gt;2000000,"B",IF(N870&gt;500000,"C","D"))),'EL&amp;SV'!$C$4:$G$4,0))</f>
        <v>5</v>
      </c>
      <c r="AP870" s="171">
        <f>INDEX('EL&amp;SV'!$G$4:$K$50,MATCH(AF870,'EL&amp;SV'!$G$4:$G$50,0),MATCH(IF(N870&gt;5000000,"A",IF(N870&gt;2000000,"B",IF(N870&gt;500000,"C","D"))),'EL&amp;SV'!$G$4:$K$4,0))</f>
        <v>1</v>
      </c>
      <c r="AQ870" s="153">
        <f t="shared" si="704"/>
        <v>57110.26158680283</v>
      </c>
      <c r="AR870" s="153">
        <f t="shared" si="705"/>
        <v>57110.261586802837</v>
      </c>
      <c r="AS870" s="153">
        <f t="shared" si="706"/>
        <v>0</v>
      </c>
      <c r="AT870" s="60">
        <v>0.75</v>
      </c>
      <c r="AU870" s="153">
        <f t="shared" si="707"/>
        <v>0</v>
      </c>
      <c r="AV870" s="153">
        <f t="shared" si="708"/>
        <v>0</v>
      </c>
    </row>
    <row r="871" spans="1:48" x14ac:dyDescent="0.2">
      <c r="A871" s="82">
        <v>867</v>
      </c>
      <c r="B871" s="82" t="s">
        <v>1410</v>
      </c>
      <c r="C871" s="83"/>
      <c r="D871" s="84" t="s">
        <v>112</v>
      </c>
      <c r="E871" s="85" t="s">
        <v>1049</v>
      </c>
      <c r="F871" s="86">
        <v>42403</v>
      </c>
      <c r="G871" s="86" t="s">
        <v>25</v>
      </c>
      <c r="H871" s="89"/>
      <c r="I871" s="89">
        <v>0.31666666666666665</v>
      </c>
      <c r="J871" s="84"/>
      <c r="K871" s="84"/>
      <c r="L871" s="87">
        <v>53813</v>
      </c>
      <c r="M871" s="87"/>
      <c r="N871" s="87">
        <v>53813</v>
      </c>
      <c r="O871" s="84">
        <v>51122.35</v>
      </c>
      <c r="P871" s="84">
        <v>0</v>
      </c>
      <c r="Q871" s="84">
        <f t="shared" si="710"/>
        <v>51122.35</v>
      </c>
      <c r="R871" s="84">
        <v>2690.6500000000015</v>
      </c>
      <c r="S871" s="87">
        <f t="shared" si="711"/>
        <v>2690.6500000000015</v>
      </c>
      <c r="T871" s="150">
        <v>3</v>
      </c>
      <c r="U871" s="69">
        <v>365</v>
      </c>
      <c r="V871" s="70"/>
      <c r="W871" s="71">
        <v>-2.6547945205479451</v>
      </c>
      <c r="X871" s="76">
        <f t="shared" si="715"/>
        <v>42401</v>
      </c>
      <c r="AF871" s="132" t="s">
        <v>2716</v>
      </c>
      <c r="AG871" s="60">
        <f>MATCH(AF871,'Cat-4'!$A:$A,0)</f>
        <v>644</v>
      </c>
      <c r="AH871" s="60">
        <f>MATCH(X871,'Cat-4'!$1:$1,0)</f>
        <v>50</v>
      </c>
      <c r="AI871" s="60">
        <f>INDEX('Cat-4'!$1:$1048576,Working!AG871,Working!AH871)</f>
        <v>127.6</v>
      </c>
      <c r="AJ871" s="60">
        <f>MATCH($AJ$3,'Cat-4'!$1:$1,0)</f>
        <v>144</v>
      </c>
      <c r="AK871" s="60">
        <f>INDEX('Cat-4'!$1:$1048576,Working!AG871,Working!AJ871)</f>
        <v>135.1</v>
      </c>
      <c r="AL871" s="146">
        <f t="shared" si="717"/>
        <v>1.0587774294670846</v>
      </c>
      <c r="AM871" s="152">
        <f t="shared" si="719"/>
        <v>1.0587774294670846</v>
      </c>
      <c r="AN871" s="146">
        <f t="shared" si="714"/>
        <v>8.0333333333333332</v>
      </c>
      <c r="AO871" s="169">
        <f>INDEX('EL&amp;SV'!$C$4:$G$50,MATCH(AF871,'EL&amp;SV'!$G$4:$G$50,0),MATCH(IF(P871&gt;5000000,"A",IF(N871&gt;2000000,"B",IF(N871&gt;500000,"C","D"))),'EL&amp;SV'!$C$4:$G$4,0))</f>
        <v>5</v>
      </c>
      <c r="AP871" s="171">
        <f>INDEX('EL&amp;SV'!$G$4:$K$50,MATCH(AF871,'EL&amp;SV'!$G$4:$G$50,0),MATCH(IF(N871&gt;5000000,"A",IF(N871&gt;2000000,"B",IF(N871&gt;500000,"C","D"))),'EL&amp;SV'!$G$4:$K$4,0))</f>
        <v>1</v>
      </c>
      <c r="AQ871" s="153">
        <f t="shared" si="704"/>
        <v>56975.989811912223</v>
      </c>
      <c r="AR871" s="153">
        <f t="shared" si="705"/>
        <v>56975.989811912223</v>
      </c>
      <c r="AS871" s="153">
        <f t="shared" si="706"/>
        <v>0</v>
      </c>
      <c r="AT871" s="60">
        <v>0.75</v>
      </c>
      <c r="AU871" s="153">
        <f t="shared" si="707"/>
        <v>0</v>
      </c>
      <c r="AV871" s="153">
        <f t="shared" si="708"/>
        <v>0</v>
      </c>
    </row>
    <row r="872" spans="1:48" x14ac:dyDescent="0.2">
      <c r="A872" s="82">
        <v>868</v>
      </c>
      <c r="B872" s="82" t="s">
        <v>1410</v>
      </c>
      <c r="C872" s="83"/>
      <c r="D872" s="84" t="s">
        <v>112</v>
      </c>
      <c r="E872" s="85" t="s">
        <v>1049</v>
      </c>
      <c r="F872" s="86">
        <v>42328</v>
      </c>
      <c r="G872" s="86" t="s">
        <v>25</v>
      </c>
      <c r="H872" s="89"/>
      <c r="I872" s="89">
        <v>0.31666666666666665</v>
      </c>
      <c r="J872" s="84"/>
      <c r="K872" s="84"/>
      <c r="L872" s="87">
        <v>53813</v>
      </c>
      <c r="M872" s="87"/>
      <c r="N872" s="87">
        <v>53813</v>
      </c>
      <c r="O872" s="84">
        <v>51122.35</v>
      </c>
      <c r="P872" s="84">
        <v>0</v>
      </c>
      <c r="Q872" s="84">
        <f t="shared" si="710"/>
        <v>51122.35</v>
      </c>
      <c r="R872" s="84">
        <v>2690.6500000000015</v>
      </c>
      <c r="S872" s="87">
        <f t="shared" si="711"/>
        <v>2690.6500000000015</v>
      </c>
      <c r="T872" s="150">
        <v>3</v>
      </c>
      <c r="U872" s="69">
        <v>365</v>
      </c>
      <c r="V872" s="70"/>
      <c r="W872" s="71">
        <v>-2.6602739726027398</v>
      </c>
      <c r="X872" s="76">
        <f t="shared" si="715"/>
        <v>42309</v>
      </c>
      <c r="AF872" s="132" t="s">
        <v>2716</v>
      </c>
      <c r="AG872" s="60">
        <f>MATCH(AF872,'Cat-4'!$A:$A,0)</f>
        <v>644</v>
      </c>
      <c r="AH872" s="60">
        <f>MATCH(X872,'Cat-4'!$1:$1,0)</f>
        <v>47</v>
      </c>
      <c r="AI872" s="60">
        <f>INDEX('Cat-4'!$1:$1048576,Working!AG872,Working!AH872)</f>
        <v>127.6</v>
      </c>
      <c r="AJ872" s="60">
        <f>MATCH($AJ$3,'Cat-4'!$1:$1,0)</f>
        <v>144</v>
      </c>
      <c r="AK872" s="60">
        <f>INDEX('Cat-4'!$1:$1048576,Working!AG872,Working!AJ872)</f>
        <v>135.1</v>
      </c>
      <c r="AL872" s="146">
        <f t="shared" si="717"/>
        <v>1.0587774294670846</v>
      </c>
      <c r="AM872" s="152">
        <f t="shared" si="719"/>
        <v>1.0587774294670846</v>
      </c>
      <c r="AN872" s="146">
        <f t="shared" si="714"/>
        <v>8.2361111111111107</v>
      </c>
      <c r="AO872" s="169">
        <f>INDEX('EL&amp;SV'!$C$4:$G$50,MATCH(AF872,'EL&amp;SV'!$G$4:$G$50,0),MATCH(IF(P872&gt;5000000,"A",IF(N872&gt;2000000,"B",IF(N872&gt;500000,"C","D"))),'EL&amp;SV'!$C$4:$G$4,0))</f>
        <v>5</v>
      </c>
      <c r="AP872" s="171">
        <f>INDEX('EL&amp;SV'!$G$4:$K$50,MATCH(AF872,'EL&amp;SV'!$G$4:$G$50,0),MATCH(IF(N872&gt;5000000,"A",IF(N872&gt;2000000,"B",IF(N872&gt;500000,"C","D"))),'EL&amp;SV'!$G$4:$K$4,0))</f>
        <v>1</v>
      </c>
      <c r="AQ872" s="153">
        <f t="shared" si="704"/>
        <v>56975.989811912223</v>
      </c>
      <c r="AR872" s="153">
        <f t="shared" si="705"/>
        <v>56975.989811912223</v>
      </c>
      <c r="AS872" s="153">
        <f t="shared" si="706"/>
        <v>0</v>
      </c>
      <c r="AT872" s="60">
        <v>0.75</v>
      </c>
      <c r="AU872" s="153">
        <f t="shared" si="707"/>
        <v>0</v>
      </c>
      <c r="AV872" s="153">
        <f t="shared" si="708"/>
        <v>0</v>
      </c>
    </row>
    <row r="873" spans="1:48" x14ac:dyDescent="0.2">
      <c r="A873" s="82">
        <v>869</v>
      </c>
      <c r="B873" s="82" t="s">
        <v>1410</v>
      </c>
      <c r="C873" s="83"/>
      <c r="D873" s="84" t="s">
        <v>112</v>
      </c>
      <c r="E873" s="85" t="s">
        <v>1048</v>
      </c>
      <c r="F873" s="86">
        <v>42460</v>
      </c>
      <c r="G873" s="86" t="s">
        <v>25</v>
      </c>
      <c r="H873" s="89"/>
      <c r="I873" s="89">
        <v>0.31666666666666665</v>
      </c>
      <c r="J873" s="84"/>
      <c r="K873" s="84"/>
      <c r="L873" s="87">
        <v>53812</v>
      </c>
      <c r="M873" s="87"/>
      <c r="N873" s="87">
        <v>53812</v>
      </c>
      <c r="O873" s="84">
        <v>51168.086210045665</v>
      </c>
      <c r="P873" s="84">
        <v>0</v>
      </c>
      <c r="Q873" s="84">
        <f t="shared" si="710"/>
        <v>51168.086210045665</v>
      </c>
      <c r="R873" s="84">
        <v>2643.9137899543348</v>
      </c>
      <c r="S873" s="87">
        <f t="shared" si="711"/>
        <v>2643.9137899543348</v>
      </c>
      <c r="T873" s="150">
        <v>3</v>
      </c>
      <c r="U873" s="69">
        <v>365</v>
      </c>
      <c r="V873" s="70"/>
      <c r="W873" s="71">
        <v>-5.6027397260273979</v>
      </c>
      <c r="X873" s="76">
        <f t="shared" si="715"/>
        <v>42430</v>
      </c>
      <c r="AF873" s="132" t="s">
        <v>2716</v>
      </c>
      <c r="AG873" s="60">
        <f>MATCH(AF873,'Cat-4'!$A:$A,0)</f>
        <v>644</v>
      </c>
      <c r="AH873" s="60">
        <f>MATCH(X873,'Cat-4'!$1:$1,0)</f>
        <v>51</v>
      </c>
      <c r="AI873" s="60">
        <f>INDEX('Cat-4'!$1:$1048576,Working!AG873,Working!AH873)</f>
        <v>127.3</v>
      </c>
      <c r="AJ873" s="60">
        <f>MATCH($AJ$3,'Cat-4'!$1:$1,0)</f>
        <v>144</v>
      </c>
      <c r="AK873" s="60">
        <f>INDEX('Cat-4'!$1:$1048576,Working!AG873,Working!AJ873)</f>
        <v>135.1</v>
      </c>
      <c r="AL873" s="146">
        <f t="shared" si="717"/>
        <v>1.0612725844461901</v>
      </c>
      <c r="AM873" s="152">
        <f t="shared" si="719"/>
        <v>1.0612725844461901</v>
      </c>
      <c r="AN873" s="146">
        <f t="shared" si="714"/>
        <v>7.875</v>
      </c>
      <c r="AO873" s="169">
        <f>INDEX('EL&amp;SV'!$C$4:$G$50,MATCH(AF873,'EL&amp;SV'!$G$4:$G$50,0),MATCH(IF(P873&gt;5000000,"A",IF(N873&gt;2000000,"B",IF(N873&gt;500000,"C","D"))),'EL&amp;SV'!$C$4:$G$4,0))</f>
        <v>5</v>
      </c>
      <c r="AP873" s="171">
        <f>INDEX('EL&amp;SV'!$G$4:$K$50,MATCH(AF873,'EL&amp;SV'!$G$4:$G$50,0),MATCH(IF(N873&gt;5000000,"A",IF(N873&gt;2000000,"B",IF(N873&gt;500000,"C","D"))),'EL&amp;SV'!$G$4:$K$4,0))</f>
        <v>1</v>
      </c>
      <c r="AQ873" s="153">
        <f t="shared" si="704"/>
        <v>57109.200314218382</v>
      </c>
      <c r="AR873" s="153">
        <f t="shared" si="705"/>
        <v>57109.200314218389</v>
      </c>
      <c r="AS873" s="153">
        <f t="shared" si="706"/>
        <v>0</v>
      </c>
      <c r="AT873" s="60">
        <v>0.75</v>
      </c>
      <c r="AU873" s="153">
        <f t="shared" si="707"/>
        <v>0</v>
      </c>
      <c r="AV873" s="153">
        <f t="shared" si="708"/>
        <v>0</v>
      </c>
    </row>
    <row r="874" spans="1:48" x14ac:dyDescent="0.2">
      <c r="A874" s="82">
        <v>870</v>
      </c>
      <c r="B874" s="82" t="s">
        <v>1410</v>
      </c>
      <c r="C874" s="83"/>
      <c r="D874" s="84" t="s">
        <v>112</v>
      </c>
      <c r="E874" s="85" t="s">
        <v>1217</v>
      </c>
      <c r="F874" s="86">
        <v>44552</v>
      </c>
      <c r="G874" s="86" t="s">
        <v>38</v>
      </c>
      <c r="H874" s="89"/>
      <c r="I874" s="89">
        <v>9.5000000000000001E-2</v>
      </c>
      <c r="J874" s="84"/>
      <c r="K874" s="84"/>
      <c r="L874" s="87">
        <v>53690</v>
      </c>
      <c r="M874" s="87"/>
      <c r="N874" s="87">
        <v>53690</v>
      </c>
      <c r="O874" s="84">
        <v>1397.4109589041097</v>
      </c>
      <c r="P874" s="84">
        <v>5100.55</v>
      </c>
      <c r="Q874" s="84">
        <f t="shared" si="710"/>
        <v>6497.9609589041102</v>
      </c>
      <c r="R874" s="84">
        <v>47192.039041095893</v>
      </c>
      <c r="S874" s="87">
        <f t="shared" si="711"/>
        <v>52292.589041095889</v>
      </c>
      <c r="T874" s="150">
        <v>10</v>
      </c>
      <c r="U874" s="69">
        <v>365</v>
      </c>
      <c r="V874" s="70"/>
      <c r="W874" s="71">
        <v>-5.4767123287671229</v>
      </c>
      <c r="X874" s="76">
        <f t="shared" si="715"/>
        <v>44531</v>
      </c>
      <c r="AF874" s="132" t="s">
        <v>3114</v>
      </c>
      <c r="AG874" s="60">
        <f>MATCH(AF874,'Cat-4'!$A:$A,0)</f>
        <v>844</v>
      </c>
      <c r="AH874" s="60">
        <f>MATCH(X874,'Cat-4'!$1:$1,0)</f>
        <v>120</v>
      </c>
      <c r="AI874" s="60">
        <f>INDEX('Cat-4'!$1:$1048576,Working!AG874,Working!AH874)</f>
        <v>154.30000000000001</v>
      </c>
      <c r="AJ874" s="60">
        <f>MATCH($AJ$3,'Cat-4'!$1:$1,0)</f>
        <v>144</v>
      </c>
      <c r="AK874" s="60">
        <f>INDEX('Cat-4'!$1:$1048576,Working!AG874,Working!AJ874)</f>
        <v>160.30000000000001</v>
      </c>
      <c r="AL874" s="146">
        <f t="shared" si="717"/>
        <v>1.0388852883992223</v>
      </c>
      <c r="AM874" s="152">
        <f t="shared" si="719"/>
        <v>1.0388852883992223</v>
      </c>
      <c r="AN874" s="146">
        <f t="shared" si="714"/>
        <v>2.1472222222222221</v>
      </c>
      <c r="AO874" s="169">
        <f>INDEX('EL&amp;SV'!$C$4:$G$50,MATCH(AF874,'EL&amp;SV'!$G$4:$G$50,0),MATCH(IF(P874&gt;5000000,"A",IF(N874&gt;2000000,"B",IF(N874&gt;500000,"C","D"))),'EL&amp;SV'!$C$4:$G$4,0))</f>
        <v>6</v>
      </c>
      <c r="AP874" s="171">
        <f>INDEX('EL&amp;SV'!$G$4:$K$50,MATCH(AF874,'EL&amp;SV'!$G$4:$G$50,0),MATCH(IF(N874&gt;5000000,"A",IF(N874&gt;2000000,"B",IF(N874&gt;500000,"C","D"))),'EL&amp;SV'!$G$4:$K$4,0))</f>
        <v>0.95</v>
      </c>
      <c r="AQ874" s="153">
        <f t="shared" si="704"/>
        <v>55777.751134154249</v>
      </c>
      <c r="AR874" s="153">
        <f t="shared" si="705"/>
        <v>18963.144233965821</v>
      </c>
      <c r="AS874" s="153">
        <f t="shared" si="706"/>
        <v>36814.606900188432</v>
      </c>
      <c r="AT874" s="60">
        <v>0.75</v>
      </c>
      <c r="AU874" s="153">
        <f t="shared" si="707"/>
        <v>27610.955175141324</v>
      </c>
      <c r="AV874" s="153">
        <f t="shared" si="708"/>
        <v>27610.955175141324</v>
      </c>
    </row>
    <row r="875" spans="1:48" x14ac:dyDescent="0.2">
      <c r="A875" s="82">
        <v>871</v>
      </c>
      <c r="B875" s="82" t="s">
        <v>1410</v>
      </c>
      <c r="C875" s="83"/>
      <c r="D875" s="84" t="s">
        <v>112</v>
      </c>
      <c r="E875" s="85" t="s">
        <v>472</v>
      </c>
      <c r="F875" s="86">
        <v>40876</v>
      </c>
      <c r="G875" s="86" t="s">
        <v>1351</v>
      </c>
      <c r="H875" s="89"/>
      <c r="I875" s="89">
        <v>9.5169885550786829E-2</v>
      </c>
      <c r="J875" s="84"/>
      <c r="K875" s="84"/>
      <c r="L875" s="87">
        <v>53670</v>
      </c>
      <c r="M875" s="87"/>
      <c r="N875" s="87">
        <v>53670</v>
      </c>
      <c r="O875" s="84">
        <v>50986.5</v>
      </c>
      <c r="P875" s="84">
        <v>0</v>
      </c>
      <c r="Q875" s="84">
        <f t="shared" si="710"/>
        <v>50986.5</v>
      </c>
      <c r="R875" s="84">
        <v>2683.5</v>
      </c>
      <c r="S875" s="87">
        <f t="shared" si="711"/>
        <v>2683.5</v>
      </c>
      <c r="T875" s="150">
        <v>10</v>
      </c>
      <c r="U875" s="69">
        <v>365</v>
      </c>
      <c r="V875" s="70"/>
      <c r="W875" s="71">
        <v>-5.4821917808219176</v>
      </c>
      <c r="X875" s="76">
        <f t="shared" si="715"/>
        <v>40848</v>
      </c>
      <c r="Y875" s="138" t="s">
        <v>4269</v>
      </c>
      <c r="Z875" s="60">
        <f>MATCH(Y875,'Cat-3'!$A:$A,0)</f>
        <v>768</v>
      </c>
      <c r="AA875" s="60">
        <f>MATCH(X875,'Cat-3'!$1:$1,0)</f>
        <v>86</v>
      </c>
      <c r="AB875" s="60">
        <f>INDEX('Cat-3'!$1:$1048576,Working!Z875,Working!AA875)</f>
        <v>132.9</v>
      </c>
      <c r="AC875" s="60">
        <f>MATCH($AC$3,'Cat-3'!$1:$1,0)</f>
        <v>90</v>
      </c>
      <c r="AD875" s="60">
        <f>INDEX('Cat-3'!$1:$1048576,Working!Z875,Working!AC875)</f>
        <v>135.1</v>
      </c>
      <c r="AE875" s="146">
        <f>AD875/AB875</f>
        <v>1.0165537998495109</v>
      </c>
      <c r="AF875" s="132" t="s">
        <v>3098</v>
      </c>
      <c r="AG875" s="60">
        <f>MATCH(AF875,'Cat-4'!$A:$A,0)</f>
        <v>836</v>
      </c>
      <c r="AH875" s="60">
        <f>MATCH($AH$3,'Cat-4'!$1:$1,0)</f>
        <v>4</v>
      </c>
      <c r="AI875" s="60">
        <f>INDEX('Cat-4'!$1:$1048576,Working!AG875,Working!AH875)</f>
        <v>98</v>
      </c>
      <c r="AJ875" s="60">
        <f>MATCH($AJ$3,'Cat-4'!$1:$1,0)</f>
        <v>144</v>
      </c>
      <c r="AK875" s="60">
        <f>INDEX('Cat-4'!$1:$1048576,Working!AG875,Working!AJ875)</f>
        <v>147.4</v>
      </c>
      <c r="AL875" s="146">
        <f>AK875/AI875</f>
        <v>1.5040816326530613</v>
      </c>
      <c r="AM875" s="146">
        <f>AL875*AE875</f>
        <v>1.5289798989573256</v>
      </c>
      <c r="AN875" s="146">
        <f t="shared" si="714"/>
        <v>12.21111111111111</v>
      </c>
      <c r="AO875" s="169">
        <f>INDEX('EL&amp;SV'!$C$4:$G$50,MATCH(AF875,'EL&amp;SV'!$G$4:$G$50,0),MATCH(IF(P875&gt;5000000,"A",IF(N875&gt;2000000,"B",IF(N875&gt;500000,"C","D"))),'EL&amp;SV'!$C$4:$G$4,0))</f>
        <v>8</v>
      </c>
      <c r="AP875" s="171">
        <f>INDEX('EL&amp;SV'!$G$4:$K$50,MATCH(AF875,'EL&amp;SV'!$G$4:$G$50,0),MATCH(IF(N875&gt;5000000,"A",IF(N875&gt;2000000,"B",IF(N875&gt;500000,"C","D"))),'EL&amp;SV'!$G$4:$K$4,0))</f>
        <v>0.95</v>
      </c>
      <c r="AQ875" s="153">
        <f t="shared" si="704"/>
        <v>82060.351177039658</v>
      </c>
      <c r="AR875" s="153">
        <f t="shared" si="705"/>
        <v>77957.333618187666</v>
      </c>
      <c r="AS875" s="153">
        <f t="shared" si="706"/>
        <v>4103.0175588519924</v>
      </c>
      <c r="AT875" s="60">
        <v>0.75</v>
      </c>
      <c r="AU875" s="153">
        <f t="shared" si="707"/>
        <v>3077.2631691389943</v>
      </c>
      <c r="AV875" s="153">
        <f t="shared" si="708"/>
        <v>4103.0175588519869</v>
      </c>
    </row>
    <row r="876" spans="1:48" x14ac:dyDescent="0.2">
      <c r="A876" s="82">
        <v>872</v>
      </c>
      <c r="B876" s="82" t="s">
        <v>1410</v>
      </c>
      <c r="C876" s="83"/>
      <c r="D876" s="84" t="s">
        <v>112</v>
      </c>
      <c r="E876" s="85" t="s">
        <v>1044</v>
      </c>
      <c r="F876" s="86">
        <v>42460</v>
      </c>
      <c r="G876" s="86" t="s">
        <v>25</v>
      </c>
      <c r="H876" s="89"/>
      <c r="I876" s="89">
        <v>0.31666666666666665</v>
      </c>
      <c r="J876" s="84"/>
      <c r="K876" s="84"/>
      <c r="L876" s="87">
        <v>53445</v>
      </c>
      <c r="M876" s="87"/>
      <c r="N876" s="87">
        <v>53445</v>
      </c>
      <c r="O876" s="84">
        <v>50819.117808219176</v>
      </c>
      <c r="P876" s="84">
        <v>0</v>
      </c>
      <c r="Q876" s="84">
        <f t="shared" si="710"/>
        <v>50819.117808219176</v>
      </c>
      <c r="R876" s="84">
        <v>2625.8821917808236</v>
      </c>
      <c r="S876" s="87">
        <f t="shared" si="711"/>
        <v>2625.8821917808236</v>
      </c>
      <c r="T876" s="150">
        <v>3</v>
      </c>
      <c r="U876" s="69">
        <v>365</v>
      </c>
      <c r="V876" s="70"/>
      <c r="W876" s="71">
        <v>-5.3178082191780813</v>
      </c>
      <c r="X876" s="76">
        <f t="shared" si="715"/>
        <v>42430</v>
      </c>
      <c r="AF876" s="132" t="s">
        <v>2720</v>
      </c>
      <c r="AG876" s="60">
        <f>MATCH(AF876,'Cat-4'!$A:$A,0)</f>
        <v>646</v>
      </c>
      <c r="AH876" s="60">
        <f>MATCH(X876,'Cat-4'!$1:$1,0)</f>
        <v>51</v>
      </c>
      <c r="AI876" s="60">
        <f>INDEX('Cat-4'!$1:$1048576,Working!AG876,Working!AH876)</f>
        <v>140.4</v>
      </c>
      <c r="AJ876" s="60">
        <f>MATCH($AJ$3,'Cat-4'!$1:$1,0)</f>
        <v>144</v>
      </c>
      <c r="AK876" s="60">
        <f>INDEX('Cat-4'!$1:$1048576,Working!AG876,Working!AJ876)</f>
        <v>154.1</v>
      </c>
      <c r="AL876" s="146">
        <f t="shared" ref="AL876:AL897" si="720">AK876/AI876</f>
        <v>1.0975783475783476</v>
      </c>
      <c r="AM876" s="152">
        <f t="shared" ref="AM876:AM897" si="721">AL876</f>
        <v>1.0975783475783476</v>
      </c>
      <c r="AN876" s="146">
        <f t="shared" si="714"/>
        <v>7.875</v>
      </c>
      <c r="AO876" s="169">
        <f>INDEX('EL&amp;SV'!$C$4:$G$50,MATCH(AF876,'EL&amp;SV'!$G$4:$G$50,0),MATCH(IF(P876&gt;5000000,"A",IF(N876&gt;2000000,"B",IF(N876&gt;500000,"C","D"))),'EL&amp;SV'!$C$4:$G$4,0))</f>
        <v>5</v>
      </c>
      <c r="AP876" s="171">
        <f>INDEX('EL&amp;SV'!$G$4:$K$50,MATCH(AF876,'EL&amp;SV'!$G$4:$G$50,0),MATCH(IF(N876&gt;5000000,"A",IF(N876&gt;2000000,"B",IF(N876&gt;500000,"C","D"))),'EL&amp;SV'!$G$4:$K$4,0))</f>
        <v>1</v>
      </c>
      <c r="AQ876" s="153">
        <f t="shared" si="704"/>
        <v>58660.074786324789</v>
      </c>
      <c r="AR876" s="153">
        <f t="shared" si="705"/>
        <v>58660.074786324796</v>
      </c>
      <c r="AS876" s="153">
        <f t="shared" si="706"/>
        <v>0</v>
      </c>
      <c r="AT876" s="60">
        <v>0.75</v>
      </c>
      <c r="AU876" s="153">
        <f t="shared" si="707"/>
        <v>0</v>
      </c>
      <c r="AV876" s="153">
        <f t="shared" si="708"/>
        <v>0</v>
      </c>
    </row>
    <row r="877" spans="1:48" x14ac:dyDescent="0.2">
      <c r="A877" s="82">
        <v>873</v>
      </c>
      <c r="B877" s="82" t="s">
        <v>1410</v>
      </c>
      <c r="C877" s="83"/>
      <c r="D877" s="84" t="s">
        <v>112</v>
      </c>
      <c r="E877" s="85" t="s">
        <v>1044</v>
      </c>
      <c r="F877" s="86">
        <v>42460</v>
      </c>
      <c r="G877" s="86" t="s">
        <v>25</v>
      </c>
      <c r="H877" s="89"/>
      <c r="I877" s="89">
        <v>0.31666666666666665</v>
      </c>
      <c r="J877" s="84"/>
      <c r="K877" s="84"/>
      <c r="L877" s="87">
        <v>53445</v>
      </c>
      <c r="M877" s="87"/>
      <c r="N877" s="87">
        <v>53445</v>
      </c>
      <c r="O877" s="84">
        <v>50819.117808219176</v>
      </c>
      <c r="P877" s="84">
        <v>0</v>
      </c>
      <c r="Q877" s="84">
        <f t="shared" si="710"/>
        <v>50819.117808219176</v>
      </c>
      <c r="R877" s="84">
        <v>2625.8821917808236</v>
      </c>
      <c r="S877" s="87">
        <f t="shared" si="711"/>
        <v>2625.8821917808236</v>
      </c>
      <c r="T877" s="150">
        <v>3</v>
      </c>
      <c r="U877" s="69">
        <v>365</v>
      </c>
      <c r="V877" s="70"/>
      <c r="W877" s="71">
        <v>-5.3178082191780813</v>
      </c>
      <c r="X877" s="76">
        <f t="shared" si="715"/>
        <v>42430</v>
      </c>
      <c r="AF877" s="132" t="s">
        <v>2720</v>
      </c>
      <c r="AG877" s="60">
        <f>MATCH(AF877,'Cat-4'!$A:$A,0)</f>
        <v>646</v>
      </c>
      <c r="AH877" s="60">
        <f>MATCH(X877,'Cat-4'!$1:$1,0)</f>
        <v>51</v>
      </c>
      <c r="AI877" s="60">
        <f>INDEX('Cat-4'!$1:$1048576,Working!AG877,Working!AH877)</f>
        <v>140.4</v>
      </c>
      <c r="AJ877" s="60">
        <f>MATCH($AJ$3,'Cat-4'!$1:$1,0)</f>
        <v>144</v>
      </c>
      <c r="AK877" s="60">
        <f>INDEX('Cat-4'!$1:$1048576,Working!AG877,Working!AJ877)</f>
        <v>154.1</v>
      </c>
      <c r="AL877" s="146">
        <f t="shared" si="720"/>
        <v>1.0975783475783476</v>
      </c>
      <c r="AM877" s="152">
        <f t="shared" si="721"/>
        <v>1.0975783475783476</v>
      </c>
      <c r="AN877" s="146">
        <f t="shared" si="714"/>
        <v>7.875</v>
      </c>
      <c r="AO877" s="169">
        <f>INDEX('EL&amp;SV'!$C$4:$G$50,MATCH(AF877,'EL&amp;SV'!$G$4:$G$50,0),MATCH(IF(P877&gt;5000000,"A",IF(N877&gt;2000000,"B",IF(N877&gt;500000,"C","D"))),'EL&amp;SV'!$C$4:$G$4,0))</f>
        <v>5</v>
      </c>
      <c r="AP877" s="171">
        <f>INDEX('EL&amp;SV'!$G$4:$K$50,MATCH(AF877,'EL&amp;SV'!$G$4:$G$50,0),MATCH(IF(N877&gt;5000000,"A",IF(N877&gt;2000000,"B",IF(N877&gt;500000,"C","D"))),'EL&amp;SV'!$G$4:$K$4,0))</f>
        <v>1</v>
      </c>
      <c r="AQ877" s="153">
        <f t="shared" ref="AQ877:AQ897" si="722">AM877*N877</f>
        <v>58660.074786324789</v>
      </c>
      <c r="AR877" s="153">
        <f t="shared" ref="AR877:AR897" si="723">AQ877*(AP877/AO877)*(IF(AN877&gt;AO877,AO877,AN877))</f>
        <v>58660.074786324796</v>
      </c>
      <c r="AS877" s="153">
        <f t="shared" ref="AS877:AS897" si="724">AQ877-AR877</f>
        <v>0</v>
      </c>
      <c r="AT877" s="60">
        <v>0.75</v>
      </c>
      <c r="AU877" s="153">
        <f t="shared" ref="AU877:AU897" si="725">AT877*AS877</f>
        <v>0</v>
      </c>
      <c r="AV877" s="153">
        <f t="shared" ref="AV877:AV897" si="726">IF((AQ877*(1-AP877))&gt;AU877,(AQ877*(1-AP877)),AU877)</f>
        <v>0</v>
      </c>
    </row>
    <row r="878" spans="1:48" x14ac:dyDescent="0.2">
      <c r="A878" s="82">
        <v>874</v>
      </c>
      <c r="B878" s="82" t="s">
        <v>1410</v>
      </c>
      <c r="C878" s="83"/>
      <c r="D878" s="84" t="s">
        <v>112</v>
      </c>
      <c r="E878" s="85" t="s">
        <v>1044</v>
      </c>
      <c r="F878" s="86">
        <v>42460</v>
      </c>
      <c r="G878" s="86" t="s">
        <v>25</v>
      </c>
      <c r="H878" s="89"/>
      <c r="I878" s="89">
        <v>0.31666666666666665</v>
      </c>
      <c r="J878" s="84"/>
      <c r="K878" s="84"/>
      <c r="L878" s="87">
        <v>53445</v>
      </c>
      <c r="M878" s="87"/>
      <c r="N878" s="87">
        <v>53445</v>
      </c>
      <c r="O878" s="84">
        <v>50819.117808219176</v>
      </c>
      <c r="P878" s="84">
        <v>0</v>
      </c>
      <c r="Q878" s="84">
        <f t="shared" si="710"/>
        <v>50819.117808219176</v>
      </c>
      <c r="R878" s="84">
        <v>2625.8821917808236</v>
      </c>
      <c r="S878" s="87">
        <f t="shared" si="711"/>
        <v>2625.8821917808236</v>
      </c>
      <c r="T878" s="150">
        <v>3</v>
      </c>
      <c r="U878" s="69">
        <v>365</v>
      </c>
      <c r="V878" s="70"/>
      <c r="W878" s="71">
        <v>-5.3178082191780813</v>
      </c>
      <c r="X878" s="76">
        <f t="shared" si="715"/>
        <v>42430</v>
      </c>
      <c r="AF878" s="132" t="s">
        <v>2720</v>
      </c>
      <c r="AG878" s="60">
        <f>MATCH(AF878,'Cat-4'!$A:$A,0)</f>
        <v>646</v>
      </c>
      <c r="AH878" s="60">
        <f>MATCH(X878,'Cat-4'!$1:$1,0)</f>
        <v>51</v>
      </c>
      <c r="AI878" s="60">
        <f>INDEX('Cat-4'!$1:$1048576,Working!AG878,Working!AH878)</f>
        <v>140.4</v>
      </c>
      <c r="AJ878" s="60">
        <f>MATCH($AJ$3,'Cat-4'!$1:$1,0)</f>
        <v>144</v>
      </c>
      <c r="AK878" s="60">
        <f>INDEX('Cat-4'!$1:$1048576,Working!AG878,Working!AJ878)</f>
        <v>154.1</v>
      </c>
      <c r="AL878" s="146">
        <f t="shared" si="720"/>
        <v>1.0975783475783476</v>
      </c>
      <c r="AM878" s="152">
        <f t="shared" si="721"/>
        <v>1.0975783475783476</v>
      </c>
      <c r="AN878" s="146">
        <f t="shared" si="714"/>
        <v>7.875</v>
      </c>
      <c r="AO878" s="169">
        <f>INDEX('EL&amp;SV'!$C$4:$G$50,MATCH(AF878,'EL&amp;SV'!$G$4:$G$50,0),MATCH(IF(P878&gt;5000000,"A",IF(N878&gt;2000000,"B",IF(N878&gt;500000,"C","D"))),'EL&amp;SV'!$C$4:$G$4,0))</f>
        <v>5</v>
      </c>
      <c r="AP878" s="171">
        <f>INDEX('EL&amp;SV'!$G$4:$K$50,MATCH(AF878,'EL&amp;SV'!$G$4:$G$50,0),MATCH(IF(N878&gt;5000000,"A",IF(N878&gt;2000000,"B",IF(N878&gt;500000,"C","D"))),'EL&amp;SV'!$G$4:$K$4,0))</f>
        <v>1</v>
      </c>
      <c r="AQ878" s="153">
        <f t="shared" si="722"/>
        <v>58660.074786324789</v>
      </c>
      <c r="AR878" s="153">
        <f t="shared" si="723"/>
        <v>58660.074786324796</v>
      </c>
      <c r="AS878" s="153">
        <f t="shared" si="724"/>
        <v>0</v>
      </c>
      <c r="AT878" s="60">
        <v>0.75</v>
      </c>
      <c r="AU878" s="153">
        <f t="shared" si="725"/>
        <v>0</v>
      </c>
      <c r="AV878" s="153">
        <f t="shared" si="726"/>
        <v>0</v>
      </c>
    </row>
    <row r="879" spans="1:48" x14ac:dyDescent="0.2">
      <c r="A879" s="82">
        <v>875</v>
      </c>
      <c r="B879" s="82" t="s">
        <v>1410</v>
      </c>
      <c r="C879" s="83"/>
      <c r="D879" s="84" t="s">
        <v>112</v>
      </c>
      <c r="E879" s="85" t="s">
        <v>846</v>
      </c>
      <c r="F879" s="86">
        <v>41000</v>
      </c>
      <c r="G879" s="86" t="s">
        <v>1350</v>
      </c>
      <c r="H879" s="89"/>
      <c r="I879" s="89">
        <v>7.1255005268703889E-2</v>
      </c>
      <c r="J879" s="84"/>
      <c r="K879" s="84"/>
      <c r="L879" s="87">
        <v>53400</v>
      </c>
      <c r="M879" s="87"/>
      <c r="N879" s="87">
        <v>53400</v>
      </c>
      <c r="O879" s="84">
        <v>31704.913593256057</v>
      </c>
      <c r="P879" s="84">
        <v>3805.0172813487875</v>
      </c>
      <c r="Q879" s="84">
        <f t="shared" si="710"/>
        <v>35509.930874604841</v>
      </c>
      <c r="R879" s="84">
        <v>17890.069125395159</v>
      </c>
      <c r="S879" s="87">
        <f t="shared" si="711"/>
        <v>21695.086406743943</v>
      </c>
      <c r="T879" s="150">
        <v>15</v>
      </c>
      <c r="U879" s="69">
        <v>365</v>
      </c>
      <c r="V879" s="70"/>
      <c r="W879" s="71">
        <v>-5.2684931506849306</v>
      </c>
      <c r="X879" s="76">
        <f t="shared" si="715"/>
        <v>41000</v>
      </c>
      <c r="AF879" s="132" t="s">
        <v>2734</v>
      </c>
      <c r="AG879" s="60">
        <f>MATCH(AF879,'Cat-4'!$A:$A,0)</f>
        <v>653</v>
      </c>
      <c r="AH879" s="60">
        <f>MATCH(X879,'Cat-4'!$1:$1,0)</f>
        <v>4</v>
      </c>
      <c r="AI879" s="60">
        <f>INDEX('Cat-4'!$1:$1048576,Working!AG879,Working!AH879)</f>
        <v>100.8</v>
      </c>
      <c r="AJ879" s="60">
        <f>MATCH($AJ$3,'Cat-4'!$1:$1,0)</f>
        <v>144</v>
      </c>
      <c r="AK879" s="60">
        <f>INDEX('Cat-4'!$1:$1048576,Working!AG879,Working!AJ879)</f>
        <v>122.3</v>
      </c>
      <c r="AL879" s="146">
        <f t="shared" si="720"/>
        <v>1.2132936507936507</v>
      </c>
      <c r="AM879" s="152">
        <f t="shared" si="721"/>
        <v>1.2132936507936507</v>
      </c>
      <c r="AN879" s="146">
        <f t="shared" si="714"/>
        <v>11.872222222222222</v>
      </c>
      <c r="AO879" s="169">
        <f>INDEX('EL&amp;SV'!$C$4:$G$50,MATCH(AF879,'EL&amp;SV'!$G$4:$G$50,0),MATCH(IF(P879&gt;5000000,"A",IF(N879&gt;2000000,"B",IF(N879&gt;500000,"C","D"))),'EL&amp;SV'!$C$4:$G$4,0))</f>
        <v>8</v>
      </c>
      <c r="AP879" s="171">
        <f>INDEX('EL&amp;SV'!$G$4:$K$50,MATCH(AF879,'EL&amp;SV'!$G$4:$G$50,0),MATCH(IF(N879&gt;5000000,"A",IF(N879&gt;2000000,"B",IF(N879&gt;500000,"C","D"))),'EL&amp;SV'!$G$4:$K$4,0))</f>
        <v>0.9</v>
      </c>
      <c r="AQ879" s="153">
        <f t="shared" si="722"/>
        <v>64789.880952380947</v>
      </c>
      <c r="AR879" s="153">
        <f t="shared" si="723"/>
        <v>58310.892857142855</v>
      </c>
      <c r="AS879" s="153">
        <f t="shared" si="724"/>
        <v>6478.9880952380918</v>
      </c>
      <c r="AT879" s="60">
        <v>0.75</v>
      </c>
      <c r="AU879" s="153">
        <f t="shared" si="725"/>
        <v>4859.2410714285688</v>
      </c>
      <c r="AV879" s="153">
        <f t="shared" si="726"/>
        <v>6478.9880952380936</v>
      </c>
    </row>
    <row r="880" spans="1:48" x14ac:dyDescent="0.2">
      <c r="A880" s="82">
        <v>876</v>
      </c>
      <c r="B880" s="82" t="s">
        <v>1410</v>
      </c>
      <c r="C880" s="83"/>
      <c r="D880" s="84" t="s">
        <v>1068</v>
      </c>
      <c r="E880" s="85" t="s">
        <v>1217</v>
      </c>
      <c r="F880" s="86">
        <v>44735</v>
      </c>
      <c r="G880" s="86" t="s">
        <v>39</v>
      </c>
      <c r="H880" s="89"/>
      <c r="I880" s="89">
        <v>0.31666666666666665</v>
      </c>
      <c r="J880" s="84"/>
      <c r="K880" s="84"/>
      <c r="L880" s="87">
        <v>0</v>
      </c>
      <c r="M880" s="87">
        <v>53400</v>
      </c>
      <c r="N880" s="87">
        <v>53400</v>
      </c>
      <c r="O880" s="84"/>
      <c r="P880" s="84">
        <v>13064.712328767122</v>
      </c>
      <c r="Q880" s="84">
        <f t="shared" si="710"/>
        <v>13064.712328767122</v>
      </c>
      <c r="R880" s="84">
        <v>40335.28767123288</v>
      </c>
      <c r="S880" s="87">
        <f t="shared" si="711"/>
        <v>0</v>
      </c>
      <c r="T880" s="150">
        <v>3</v>
      </c>
      <c r="U880" s="69">
        <v>365</v>
      </c>
      <c r="V880" s="70"/>
      <c r="W880" s="71">
        <v>-5.1780821917808222</v>
      </c>
      <c r="X880" s="76">
        <f t="shared" si="715"/>
        <v>44713</v>
      </c>
      <c r="AF880" s="132" t="s">
        <v>2716</v>
      </c>
      <c r="AG880" s="60">
        <f>MATCH(AF880,'Cat-4'!$A:$A,0)</f>
        <v>644</v>
      </c>
      <c r="AH880" s="60">
        <f>MATCH(X880,'Cat-4'!$1:$1,0)</f>
        <v>126</v>
      </c>
      <c r="AI880" s="60">
        <f>INDEX('Cat-4'!$1:$1048576,Working!AG880,Working!AH880)</f>
        <v>134.9</v>
      </c>
      <c r="AJ880" s="60">
        <f>MATCH($AJ$3,'Cat-4'!$1:$1,0)</f>
        <v>144</v>
      </c>
      <c r="AK880" s="60">
        <f>INDEX('Cat-4'!$1:$1048576,Working!AG880,Working!AJ880)</f>
        <v>135.1</v>
      </c>
      <c r="AL880" s="146">
        <f t="shared" si="720"/>
        <v>1.0014825796886582</v>
      </c>
      <c r="AM880" s="152">
        <f t="shared" si="721"/>
        <v>1.0014825796886582</v>
      </c>
      <c r="AN880" s="146">
        <f t="shared" si="714"/>
        <v>1.6444444444444444</v>
      </c>
      <c r="AO880" s="169">
        <f>INDEX('EL&amp;SV'!$C$4:$G$50,MATCH(AF880,'EL&amp;SV'!$G$4:$G$50,0),MATCH(IF(P880&gt;5000000,"A",IF(N880&gt;2000000,"B",IF(N880&gt;500000,"C","D"))),'EL&amp;SV'!$C$4:$G$4,0))</f>
        <v>5</v>
      </c>
      <c r="AP880" s="171">
        <f>INDEX('EL&amp;SV'!$G$4:$K$50,MATCH(AF880,'EL&amp;SV'!$G$4:$G$50,0),MATCH(IF(N880&gt;5000000,"A",IF(N880&gt;2000000,"B",IF(N880&gt;500000,"C","D"))),'EL&amp;SV'!$G$4:$K$4,0))</f>
        <v>1</v>
      </c>
      <c r="AQ880" s="153">
        <f t="shared" si="722"/>
        <v>53479.169755374343</v>
      </c>
      <c r="AR880" s="153">
        <f t="shared" si="723"/>
        <v>17588.704719545342</v>
      </c>
      <c r="AS880" s="153">
        <f t="shared" si="724"/>
        <v>35890.465035829002</v>
      </c>
      <c r="AT880" s="60">
        <v>0.75</v>
      </c>
      <c r="AU880" s="153">
        <f t="shared" si="725"/>
        <v>26917.848776871753</v>
      </c>
      <c r="AV880" s="153">
        <f t="shared" si="726"/>
        <v>26917.848776871753</v>
      </c>
    </row>
    <row r="881" spans="1:48" x14ac:dyDescent="0.2">
      <c r="A881" s="82">
        <v>877</v>
      </c>
      <c r="B881" s="82" t="s">
        <v>1410</v>
      </c>
      <c r="C881" s="83"/>
      <c r="D881" s="84" t="s">
        <v>113</v>
      </c>
      <c r="E881" s="85" t="s">
        <v>1217</v>
      </c>
      <c r="F881" s="86">
        <v>44826</v>
      </c>
      <c r="G881" s="86" t="s">
        <v>39</v>
      </c>
      <c r="H881" s="89"/>
      <c r="I881" s="89">
        <v>0.19</v>
      </c>
      <c r="J881" s="84"/>
      <c r="K881" s="84"/>
      <c r="L881" s="87">
        <v>0</v>
      </c>
      <c r="M881" s="87">
        <v>53277</v>
      </c>
      <c r="N881" s="87">
        <v>53277</v>
      </c>
      <c r="O881" s="84"/>
      <c r="P881" s="84">
        <v>5297.0474794520551</v>
      </c>
      <c r="Q881" s="84">
        <f t="shared" si="710"/>
        <v>5297.0474794520551</v>
      </c>
      <c r="R881" s="84">
        <v>47979.952520547944</v>
      </c>
      <c r="S881" s="87">
        <f t="shared" si="711"/>
        <v>0</v>
      </c>
      <c r="T881" s="150">
        <v>5</v>
      </c>
      <c r="U881" s="69">
        <v>365</v>
      </c>
      <c r="V881" s="70"/>
      <c r="W881" s="71">
        <v>-5.1780821917808222</v>
      </c>
      <c r="X881" s="76">
        <f t="shared" si="715"/>
        <v>44805</v>
      </c>
      <c r="AF881" s="132" t="s">
        <v>2920</v>
      </c>
      <c r="AG881" s="60">
        <f>MATCH(AF881,'Cat-4'!$A:$A,0)</f>
        <v>747</v>
      </c>
      <c r="AH881" s="60">
        <f>MATCH(X881,'Cat-4'!$1:$1,0)</f>
        <v>129</v>
      </c>
      <c r="AI881" s="60">
        <f>INDEX('Cat-4'!$1:$1048576,Working!AG881,Working!AH881)</f>
        <v>130.19999999999999</v>
      </c>
      <c r="AJ881" s="60">
        <f>MATCH($AJ$3,'Cat-4'!$1:$1,0)</f>
        <v>144</v>
      </c>
      <c r="AK881" s="60">
        <f>INDEX('Cat-4'!$1:$1048576,Working!AG881,Working!AJ881)</f>
        <v>130.19999999999999</v>
      </c>
      <c r="AL881" s="146">
        <f t="shared" si="720"/>
        <v>1</v>
      </c>
      <c r="AM881" s="152">
        <f t="shared" si="721"/>
        <v>1</v>
      </c>
      <c r="AN881" s="146">
        <f t="shared" si="714"/>
        <v>1.3972222222222221</v>
      </c>
      <c r="AO881" s="169">
        <f>INDEX('EL&amp;SV'!$C$4:$G$50,MATCH(AF881,'EL&amp;SV'!$G$4:$G$50,0),MATCH(IF(P881&gt;5000000,"A",IF(N881&gt;2000000,"B",IF(N881&gt;500000,"C","D"))),'EL&amp;SV'!$C$4:$G$4,0))</f>
        <v>8</v>
      </c>
      <c r="AP881" s="171">
        <f>INDEX('EL&amp;SV'!$G$4:$K$50,MATCH(AF881,'EL&amp;SV'!$G$4:$G$50,0),MATCH(IF(N881&gt;5000000,"A",IF(N881&gt;2000000,"B",IF(N881&gt;500000,"C","D"))),'EL&amp;SV'!$G$4:$K$4,0))</f>
        <v>1</v>
      </c>
      <c r="AQ881" s="153">
        <f t="shared" si="722"/>
        <v>53277</v>
      </c>
      <c r="AR881" s="153">
        <f t="shared" si="723"/>
        <v>9304.9760416666668</v>
      </c>
      <c r="AS881" s="153">
        <f t="shared" si="724"/>
        <v>43972.023958333331</v>
      </c>
      <c r="AT881" s="60">
        <v>0.75</v>
      </c>
      <c r="AU881" s="153">
        <f t="shared" si="725"/>
        <v>32979.017968749999</v>
      </c>
      <c r="AV881" s="153">
        <f t="shared" si="726"/>
        <v>32979.017968749999</v>
      </c>
    </row>
    <row r="882" spans="1:48" x14ac:dyDescent="0.2">
      <c r="A882" s="82">
        <v>878</v>
      </c>
      <c r="B882" s="82" t="s">
        <v>1410</v>
      </c>
      <c r="C882" s="83"/>
      <c r="D882" s="84" t="s">
        <v>111</v>
      </c>
      <c r="E882" s="85" t="s">
        <v>254</v>
      </c>
      <c r="F882" s="86">
        <v>41000</v>
      </c>
      <c r="G882" s="86" t="s">
        <v>1350</v>
      </c>
      <c r="H882" s="89"/>
      <c r="I882" s="89">
        <v>2.0606979091564524E-2</v>
      </c>
      <c r="J882" s="84"/>
      <c r="K882" s="84"/>
      <c r="L882" s="87">
        <v>53200.01</v>
      </c>
      <c r="M882" s="87"/>
      <c r="N882" s="87">
        <v>53200.01</v>
      </c>
      <c r="O882" s="84">
        <v>17651.26468776929</v>
      </c>
      <c r="P882" s="84">
        <v>1096.2914937410237</v>
      </c>
      <c r="Q882" s="84">
        <f t="shared" si="710"/>
        <v>18747.556181510314</v>
      </c>
      <c r="R882" s="84">
        <v>34452.453818489688</v>
      </c>
      <c r="S882" s="87">
        <f t="shared" si="711"/>
        <v>35548.745312230712</v>
      </c>
      <c r="T882" s="150">
        <v>40</v>
      </c>
      <c r="U882" s="69">
        <v>365</v>
      </c>
      <c r="V882" s="70"/>
      <c r="W882" s="71">
        <v>-5.0684931506849313</v>
      </c>
      <c r="X882" s="76">
        <f>DATE(YEAR(F882),MONTH(F882),1)</f>
        <v>41000</v>
      </c>
      <c r="AF882" s="132" t="s">
        <v>2879</v>
      </c>
      <c r="AG882" s="60">
        <f>MATCH(AF882,'Cat-4'!$A:$A,0)</f>
        <v>726</v>
      </c>
      <c r="AH882" s="60">
        <f>MATCH(X882,'Cat-4'!$1:$1,0)</f>
        <v>4</v>
      </c>
      <c r="AI882" s="60">
        <f>INDEX('Cat-4'!$1:$1048576,Working!AG882,Working!AH882)</f>
        <v>106.1</v>
      </c>
      <c r="AJ882" s="60">
        <f>MATCH($AJ$3,'Cat-4'!$1:$1,0)</f>
        <v>144</v>
      </c>
      <c r="AK882" s="60">
        <f>INDEX('Cat-4'!$1:$1048576,Working!AG882,Working!AJ882)</f>
        <v>132.30000000000001</v>
      </c>
      <c r="AL882" s="146">
        <f t="shared" si="720"/>
        <v>1.2469368520263904</v>
      </c>
      <c r="AM882" s="152">
        <f t="shared" si="721"/>
        <v>1.2469368520263904</v>
      </c>
      <c r="AN882" s="146">
        <f t="shared" si="714"/>
        <v>11.872222222222222</v>
      </c>
      <c r="AO882" s="169">
        <f>INDEX('EL&amp;SV'!$C$4:$G$50,MATCH(AF882,'EL&amp;SV'!$G$4:$G$50,0),MATCH(IF(P882&gt;5000000,"A",IF(N882&gt;2000000,"B",IF(N882&gt;500000,"C","D"))),'EL&amp;SV'!$C$4:$G$4,0))</f>
        <v>8</v>
      </c>
      <c r="AP882" s="171">
        <f>INDEX('EL&amp;SV'!$G$4:$K$50,MATCH(AF882,'EL&amp;SV'!$G$4:$G$50,0),MATCH(IF(N882&gt;5000000,"A",IF(N882&gt;2000000,"B",IF(N882&gt;500000,"C","D"))),'EL&amp;SV'!$G$4:$K$4,0))</f>
        <v>0.95</v>
      </c>
      <c r="AQ882" s="153">
        <f t="shared" si="722"/>
        <v>66337.05299717249</v>
      </c>
      <c r="AR882" s="153">
        <f t="shared" si="723"/>
        <v>63020.200347313861</v>
      </c>
      <c r="AS882" s="153">
        <f t="shared" si="724"/>
        <v>3316.8526498586289</v>
      </c>
      <c r="AT882" s="60">
        <v>0.75</v>
      </c>
      <c r="AU882" s="153">
        <f t="shared" si="725"/>
        <v>2487.6394873939716</v>
      </c>
      <c r="AV882" s="153">
        <f t="shared" si="726"/>
        <v>3316.8526498586275</v>
      </c>
    </row>
    <row r="883" spans="1:48" x14ac:dyDescent="0.2">
      <c r="A883" s="82">
        <v>879</v>
      </c>
      <c r="B883" s="82" t="s">
        <v>1410</v>
      </c>
      <c r="C883" s="83"/>
      <c r="D883" s="84" t="s">
        <v>112</v>
      </c>
      <c r="E883" s="85" t="s">
        <v>464</v>
      </c>
      <c r="F883" s="86">
        <v>41000</v>
      </c>
      <c r="G883" s="86" t="s">
        <v>1350</v>
      </c>
      <c r="H883" s="89"/>
      <c r="I883" s="89">
        <v>7.6390410958904101E-2</v>
      </c>
      <c r="J883" s="84"/>
      <c r="K883" s="84"/>
      <c r="L883" s="87">
        <v>53130</v>
      </c>
      <c r="M883" s="87"/>
      <c r="N883" s="87">
        <v>53130</v>
      </c>
      <c r="O883" s="84">
        <v>50473.500000000015</v>
      </c>
      <c r="P883" s="84">
        <v>0</v>
      </c>
      <c r="Q883" s="84">
        <f t="shared" si="710"/>
        <v>50473.500000000015</v>
      </c>
      <c r="R883" s="84">
        <v>2656.4999999999854</v>
      </c>
      <c r="S883" s="87">
        <f t="shared" si="711"/>
        <v>2656.4999999999854</v>
      </c>
      <c r="T883" s="150">
        <v>10</v>
      </c>
      <c r="U883" s="69">
        <v>365</v>
      </c>
      <c r="V883" s="70"/>
      <c r="W883" s="71">
        <v>-5.0684931506849313</v>
      </c>
      <c r="X883" s="76">
        <f t="shared" ref="X883:X897" si="727">DATE(YEAR(F883),MONTH(F883),1)</f>
        <v>41000</v>
      </c>
      <c r="AF883" s="132" t="s">
        <v>3098</v>
      </c>
      <c r="AG883" s="60">
        <f>MATCH(AF883,'Cat-4'!$A:$A,0)</f>
        <v>836</v>
      </c>
      <c r="AH883" s="60">
        <f>MATCH(X883,'Cat-4'!$1:$1,0)</f>
        <v>4</v>
      </c>
      <c r="AI883" s="60">
        <f>INDEX('Cat-4'!$1:$1048576,Working!AG883,Working!AH883)</f>
        <v>98</v>
      </c>
      <c r="AJ883" s="60">
        <f>MATCH($AJ$3,'Cat-4'!$1:$1,0)</f>
        <v>144</v>
      </c>
      <c r="AK883" s="60">
        <f>INDEX('Cat-4'!$1:$1048576,Working!AG883,Working!AJ883)</f>
        <v>147.4</v>
      </c>
      <c r="AL883" s="146">
        <f t="shared" si="720"/>
        <v>1.5040816326530613</v>
      </c>
      <c r="AM883" s="152">
        <f t="shared" si="721"/>
        <v>1.5040816326530613</v>
      </c>
      <c r="AN883" s="146">
        <f t="shared" si="714"/>
        <v>11.872222222222222</v>
      </c>
      <c r="AO883" s="169">
        <f>INDEX('EL&amp;SV'!$C$4:$G$50,MATCH(AF883,'EL&amp;SV'!$G$4:$G$50,0),MATCH(IF(P883&gt;5000000,"A",IF(N883&gt;2000000,"B",IF(N883&gt;500000,"C","D"))),'EL&amp;SV'!$C$4:$G$4,0))</f>
        <v>8</v>
      </c>
      <c r="AP883" s="171">
        <f>INDEX('EL&amp;SV'!$G$4:$K$50,MATCH(AF883,'EL&amp;SV'!$G$4:$G$50,0),MATCH(IF(N883&gt;5000000,"A",IF(N883&gt;2000000,"B",IF(N883&gt;500000,"C","D"))),'EL&amp;SV'!$G$4:$K$4,0))</f>
        <v>0.95</v>
      </c>
      <c r="AQ883" s="153">
        <f t="shared" si="722"/>
        <v>79911.857142857145</v>
      </c>
      <c r="AR883" s="153">
        <f t="shared" si="723"/>
        <v>75916.264285714278</v>
      </c>
      <c r="AS883" s="153">
        <f t="shared" si="724"/>
        <v>3995.5928571428667</v>
      </c>
      <c r="AT883" s="60">
        <v>0.75</v>
      </c>
      <c r="AU883" s="153">
        <f t="shared" si="725"/>
        <v>2996.69464285715</v>
      </c>
      <c r="AV883" s="153">
        <f t="shared" si="726"/>
        <v>3995.5928571428608</v>
      </c>
    </row>
    <row r="884" spans="1:48" x14ac:dyDescent="0.2">
      <c r="A884" s="82">
        <v>880</v>
      </c>
      <c r="B884" s="82" t="s">
        <v>1410</v>
      </c>
      <c r="C884" s="83"/>
      <c r="D884" s="84" t="s">
        <v>112</v>
      </c>
      <c r="E884" s="85" t="s">
        <v>778</v>
      </c>
      <c r="F884" s="86">
        <v>42460</v>
      </c>
      <c r="G884" s="86" t="s">
        <v>25</v>
      </c>
      <c r="H884" s="89"/>
      <c r="I884" s="89">
        <v>6.3333333333333325E-2</v>
      </c>
      <c r="J884" s="84"/>
      <c r="K884" s="84"/>
      <c r="L884" s="87">
        <v>53000.01</v>
      </c>
      <c r="M884" s="87"/>
      <c r="N884" s="87">
        <v>53000.01</v>
      </c>
      <c r="O884" s="84">
        <v>20149.200148767122</v>
      </c>
      <c r="P884" s="84">
        <v>3356.6672999999996</v>
      </c>
      <c r="Q884" s="84">
        <f t="shared" si="710"/>
        <v>23505.867448767123</v>
      </c>
      <c r="R884" s="84">
        <v>29494.142551232879</v>
      </c>
      <c r="S884" s="87">
        <f t="shared" si="711"/>
        <v>32850.80985123288</v>
      </c>
      <c r="T884" s="150">
        <v>15</v>
      </c>
      <c r="U884" s="69">
        <v>365</v>
      </c>
      <c r="V884" s="70"/>
      <c r="W884" s="71">
        <v>-5.0684931506849313</v>
      </c>
      <c r="X884" s="76">
        <f t="shared" si="727"/>
        <v>42430</v>
      </c>
      <c r="AF884" s="132" t="s">
        <v>2734</v>
      </c>
      <c r="AG884" s="60">
        <f>MATCH(AF884,'Cat-4'!$A:$A,0)</f>
        <v>653</v>
      </c>
      <c r="AH884" s="60">
        <f>MATCH(X884,'Cat-4'!$1:$1,0)</f>
        <v>51</v>
      </c>
      <c r="AI884" s="60">
        <f>INDEX('Cat-4'!$1:$1048576,Working!AG884,Working!AH884)</f>
        <v>110.5</v>
      </c>
      <c r="AJ884" s="60">
        <f>MATCH($AJ$3,'Cat-4'!$1:$1,0)</f>
        <v>144</v>
      </c>
      <c r="AK884" s="60">
        <f>INDEX('Cat-4'!$1:$1048576,Working!AG884,Working!AJ884)</f>
        <v>122.3</v>
      </c>
      <c r="AL884" s="146">
        <f t="shared" si="720"/>
        <v>1.1067873303167421</v>
      </c>
      <c r="AM884" s="152">
        <f t="shared" si="721"/>
        <v>1.1067873303167421</v>
      </c>
      <c r="AN884" s="146">
        <f t="shared" si="714"/>
        <v>7.875</v>
      </c>
      <c r="AO884" s="169">
        <f>INDEX('EL&amp;SV'!$C$4:$G$50,MATCH(AF884,'EL&amp;SV'!$G$4:$G$50,0),MATCH(IF(P884&gt;5000000,"A",IF(N884&gt;2000000,"B",IF(N884&gt;500000,"C","D"))),'EL&amp;SV'!$C$4:$G$4,0))</f>
        <v>8</v>
      </c>
      <c r="AP884" s="171">
        <f>INDEX('EL&amp;SV'!$G$4:$K$50,MATCH(AF884,'EL&amp;SV'!$G$4:$G$50,0),MATCH(IF(N884&gt;5000000,"A",IF(N884&gt;2000000,"B",IF(N884&gt;500000,"C","D"))),'EL&amp;SV'!$G$4:$K$4,0))</f>
        <v>0.9</v>
      </c>
      <c r="AQ884" s="153">
        <f t="shared" si="722"/>
        <v>58659.739574660642</v>
      </c>
      <c r="AR884" s="153">
        <f t="shared" si="723"/>
        <v>51968.863029425913</v>
      </c>
      <c r="AS884" s="153">
        <f t="shared" si="724"/>
        <v>6690.8765452347288</v>
      </c>
      <c r="AT884" s="60">
        <v>0.75</v>
      </c>
      <c r="AU884" s="153">
        <f t="shared" si="725"/>
        <v>5018.1574089260466</v>
      </c>
      <c r="AV884" s="153">
        <f t="shared" si="726"/>
        <v>5865.9739574660625</v>
      </c>
    </row>
    <row r="885" spans="1:48" x14ac:dyDescent="0.2">
      <c r="A885" s="82">
        <v>881</v>
      </c>
      <c r="B885" s="82" t="s">
        <v>1410</v>
      </c>
      <c r="C885" s="83"/>
      <c r="D885" s="84" t="s">
        <v>112</v>
      </c>
      <c r="E885" s="85"/>
      <c r="F885" s="86">
        <v>43026</v>
      </c>
      <c r="G885" s="86" t="s">
        <v>29</v>
      </c>
      <c r="H885" s="89"/>
      <c r="I885" s="89">
        <v>0.19</v>
      </c>
      <c r="J885" s="84"/>
      <c r="K885" s="84"/>
      <c r="L885" s="87">
        <v>53000.01</v>
      </c>
      <c r="M885" s="87"/>
      <c r="N885" s="87">
        <v>53000.01</v>
      </c>
      <c r="O885" s="84">
        <v>44832.200239726037</v>
      </c>
      <c r="P885" s="84">
        <v>5517.8092602739653</v>
      </c>
      <c r="Q885" s="84">
        <f t="shared" si="710"/>
        <v>50350.0095</v>
      </c>
      <c r="R885" s="84">
        <v>2650.0005000000019</v>
      </c>
      <c r="S885" s="87">
        <f t="shared" si="711"/>
        <v>8167.8097602739654</v>
      </c>
      <c r="T885" s="150">
        <v>5</v>
      </c>
      <c r="U885" s="69">
        <v>365</v>
      </c>
      <c r="V885" s="70"/>
      <c r="W885" s="71">
        <v>-5.0383561643835613</v>
      </c>
      <c r="X885" s="76">
        <f t="shared" si="727"/>
        <v>43009</v>
      </c>
      <c r="AF885" s="132" t="s">
        <v>3114</v>
      </c>
      <c r="AG885" s="60">
        <f>MATCH(AF885,'Cat-4'!$A:$A,0)</f>
        <v>844</v>
      </c>
      <c r="AH885" s="60">
        <f>MATCH(X885,'Cat-4'!$1:$1,0)</f>
        <v>70</v>
      </c>
      <c r="AI885" s="60">
        <f>INDEX('Cat-4'!$1:$1048576,Working!AG885,Working!AH885)</f>
        <v>122.1</v>
      </c>
      <c r="AJ885" s="60">
        <f>MATCH($AJ$3,'Cat-4'!$1:$1,0)</f>
        <v>144</v>
      </c>
      <c r="AK885" s="60">
        <f>INDEX('Cat-4'!$1:$1048576,Working!AG885,Working!AJ885)</f>
        <v>160.30000000000001</v>
      </c>
      <c r="AL885" s="146">
        <f t="shared" si="720"/>
        <v>1.3128583128583131</v>
      </c>
      <c r="AM885" s="152">
        <f t="shared" si="721"/>
        <v>1.3128583128583131</v>
      </c>
      <c r="AN885" s="146">
        <f t="shared" si="714"/>
        <v>6.3250000000000002</v>
      </c>
      <c r="AO885" s="169">
        <f>INDEX('EL&amp;SV'!$C$4:$G$50,MATCH(AF885,'EL&amp;SV'!$G$4:$G$50,0),MATCH(IF(P885&gt;5000000,"A",IF(N885&gt;2000000,"B",IF(N885&gt;500000,"C","D"))),'EL&amp;SV'!$C$4:$G$4,0))</f>
        <v>6</v>
      </c>
      <c r="AP885" s="171">
        <f>INDEX('EL&amp;SV'!$G$4:$K$50,MATCH(AF885,'EL&amp;SV'!$G$4:$G$50,0),MATCH(IF(N885&gt;5000000,"A",IF(N885&gt;2000000,"B",IF(N885&gt;500000,"C","D"))),'EL&amp;SV'!$G$4:$K$4,0))</f>
        <v>0.95</v>
      </c>
      <c r="AQ885" s="153">
        <f t="shared" si="722"/>
        <v>69581.503710073725</v>
      </c>
      <c r="AR885" s="153">
        <f t="shared" si="723"/>
        <v>66102.428524570045</v>
      </c>
      <c r="AS885" s="153">
        <f t="shared" si="724"/>
        <v>3479.0751855036797</v>
      </c>
      <c r="AT885" s="60">
        <v>0.75</v>
      </c>
      <c r="AU885" s="153">
        <f t="shared" si="725"/>
        <v>2609.3063891277598</v>
      </c>
      <c r="AV885" s="153">
        <f t="shared" si="726"/>
        <v>3479.0751855036892</v>
      </c>
    </row>
    <row r="886" spans="1:48" x14ac:dyDescent="0.2">
      <c r="A886" s="82">
        <v>882</v>
      </c>
      <c r="B886" s="82" t="s">
        <v>1410</v>
      </c>
      <c r="C886" s="83"/>
      <c r="D886" s="84" t="s">
        <v>112</v>
      </c>
      <c r="E886" s="85" t="s">
        <v>113</v>
      </c>
      <c r="F886" s="86">
        <v>42825</v>
      </c>
      <c r="G886" s="86" t="s">
        <v>27</v>
      </c>
      <c r="H886" s="89"/>
      <c r="I886" s="89">
        <v>6.3333333333333325E-2</v>
      </c>
      <c r="J886" s="84"/>
      <c r="K886" s="84"/>
      <c r="L886" s="87">
        <v>52800</v>
      </c>
      <c r="M886" s="87"/>
      <c r="N886" s="87">
        <v>52800</v>
      </c>
      <c r="O886" s="84">
        <v>16729.161643835614</v>
      </c>
      <c r="P886" s="84">
        <v>3343.9999999999995</v>
      </c>
      <c r="Q886" s="84">
        <f t="shared" si="710"/>
        <v>20073.161643835614</v>
      </c>
      <c r="R886" s="84">
        <v>32726.838356164386</v>
      </c>
      <c r="S886" s="87">
        <f t="shared" si="711"/>
        <v>36070.838356164386</v>
      </c>
      <c r="T886" s="150">
        <v>15</v>
      </c>
      <c r="U886" s="69">
        <v>365</v>
      </c>
      <c r="V886" s="70"/>
      <c r="W886" s="71">
        <v>-5.0356164383561648</v>
      </c>
      <c r="X886" s="76">
        <f t="shared" si="727"/>
        <v>42795</v>
      </c>
      <c r="AF886" s="132" t="s">
        <v>2920</v>
      </c>
      <c r="AG886" s="60">
        <f>MATCH(AF886,'Cat-4'!$A:$A,0)</f>
        <v>747</v>
      </c>
      <c r="AH886" s="60">
        <f>MATCH(X886,'Cat-4'!$1:$1,0)</f>
        <v>63</v>
      </c>
      <c r="AI886" s="60">
        <f>INDEX('Cat-4'!$1:$1048576,Working!AG886,Working!AH886)</f>
        <v>130.19999999999999</v>
      </c>
      <c r="AJ886" s="60">
        <f>MATCH($AJ$3,'Cat-4'!$1:$1,0)</f>
        <v>144</v>
      </c>
      <c r="AK886" s="60">
        <f>INDEX('Cat-4'!$1:$1048576,Working!AG886,Working!AJ886)</f>
        <v>130.19999999999999</v>
      </c>
      <c r="AL886" s="146">
        <f t="shared" si="720"/>
        <v>1</v>
      </c>
      <c r="AM886" s="152">
        <f t="shared" si="721"/>
        <v>1</v>
      </c>
      <c r="AN886" s="146">
        <f t="shared" si="714"/>
        <v>6.875</v>
      </c>
      <c r="AO886" s="169">
        <f>INDEX('EL&amp;SV'!$C$4:$G$50,MATCH(AF886,'EL&amp;SV'!$G$4:$G$50,0),MATCH(IF(P886&gt;5000000,"A",IF(N886&gt;2000000,"B",IF(N886&gt;500000,"C","D"))),'EL&amp;SV'!$C$4:$G$4,0))</f>
        <v>8</v>
      </c>
      <c r="AP886" s="171">
        <f>INDEX('EL&amp;SV'!$G$4:$K$50,MATCH(AF886,'EL&amp;SV'!$G$4:$G$50,0),MATCH(IF(N886&gt;5000000,"A",IF(N886&gt;2000000,"B",IF(N886&gt;500000,"C","D"))),'EL&amp;SV'!$G$4:$K$4,0))</f>
        <v>1</v>
      </c>
      <c r="AQ886" s="153">
        <f t="shared" si="722"/>
        <v>52800</v>
      </c>
      <c r="AR886" s="153">
        <f t="shared" si="723"/>
        <v>45375</v>
      </c>
      <c r="AS886" s="153">
        <f t="shared" si="724"/>
        <v>7425</v>
      </c>
      <c r="AT886" s="60">
        <v>0.75</v>
      </c>
      <c r="AU886" s="153">
        <f t="shared" si="725"/>
        <v>5568.75</v>
      </c>
      <c r="AV886" s="153">
        <f t="shared" si="726"/>
        <v>5568.75</v>
      </c>
    </row>
    <row r="887" spans="1:48" x14ac:dyDescent="0.2">
      <c r="A887" s="82">
        <v>883</v>
      </c>
      <c r="B887" s="82" t="s">
        <v>1410</v>
      </c>
      <c r="C887" s="83"/>
      <c r="D887" s="84" t="s">
        <v>112</v>
      </c>
      <c r="E887" s="85" t="s">
        <v>1047</v>
      </c>
      <c r="F887" s="86">
        <v>42460</v>
      </c>
      <c r="G887" s="86" t="s">
        <v>25</v>
      </c>
      <c r="H887" s="89"/>
      <c r="I887" s="89">
        <v>0.31666666666666665</v>
      </c>
      <c r="J887" s="84"/>
      <c r="K887" s="84"/>
      <c r="L887" s="87">
        <v>52605</v>
      </c>
      <c r="M887" s="87"/>
      <c r="N887" s="87">
        <v>52605</v>
      </c>
      <c r="O887" s="84">
        <v>50020.389041095892</v>
      </c>
      <c r="P887" s="84">
        <v>0</v>
      </c>
      <c r="Q887" s="84">
        <f t="shared" si="710"/>
        <v>50020.389041095892</v>
      </c>
      <c r="R887" s="84">
        <v>2584.610958904108</v>
      </c>
      <c r="S887" s="87">
        <f t="shared" si="711"/>
        <v>2584.610958904108</v>
      </c>
      <c r="T887" s="150">
        <v>3</v>
      </c>
      <c r="U887" s="69">
        <v>365</v>
      </c>
      <c r="V887" s="70"/>
      <c r="W887" s="71">
        <v>-5.7698630136986306</v>
      </c>
      <c r="X887" s="76">
        <f t="shared" si="727"/>
        <v>42430</v>
      </c>
      <c r="AF887" s="132" t="s">
        <v>2716</v>
      </c>
      <c r="AG887" s="60">
        <f>MATCH(AF887,'Cat-4'!$A:$A,0)</f>
        <v>644</v>
      </c>
      <c r="AH887" s="60">
        <f>MATCH(X887,'Cat-4'!$1:$1,0)</f>
        <v>51</v>
      </c>
      <c r="AI887" s="60">
        <f>INDEX('Cat-4'!$1:$1048576,Working!AG887,Working!AH887)</f>
        <v>127.3</v>
      </c>
      <c r="AJ887" s="60">
        <f>MATCH($AJ$3,'Cat-4'!$1:$1,0)</f>
        <v>144</v>
      </c>
      <c r="AK887" s="60">
        <f>INDEX('Cat-4'!$1:$1048576,Working!AG887,Working!AJ887)</f>
        <v>135.1</v>
      </c>
      <c r="AL887" s="146">
        <f t="shared" si="720"/>
        <v>1.0612725844461901</v>
      </c>
      <c r="AM887" s="152">
        <f t="shared" si="721"/>
        <v>1.0612725844461901</v>
      </c>
      <c r="AN887" s="146">
        <f t="shared" si="714"/>
        <v>7.875</v>
      </c>
      <c r="AO887" s="169">
        <f>INDEX('EL&amp;SV'!$C$4:$G$50,MATCH(AF887,'EL&amp;SV'!$G$4:$G$50,0),MATCH(IF(P887&gt;5000000,"A",IF(N887&gt;2000000,"B",IF(N887&gt;500000,"C","D"))),'EL&amp;SV'!$C$4:$G$4,0))</f>
        <v>5</v>
      </c>
      <c r="AP887" s="171">
        <f>INDEX('EL&amp;SV'!$G$4:$K$50,MATCH(AF887,'EL&amp;SV'!$G$4:$G$50,0),MATCH(IF(N887&gt;5000000,"A",IF(N887&gt;2000000,"B",IF(N887&gt;500000,"C","D"))),'EL&amp;SV'!$G$4:$K$4,0))</f>
        <v>1</v>
      </c>
      <c r="AQ887" s="153">
        <f t="shared" si="722"/>
        <v>55828.244304791828</v>
      </c>
      <c r="AR887" s="153">
        <f t="shared" si="723"/>
        <v>55828.244304791835</v>
      </c>
      <c r="AS887" s="153">
        <f t="shared" si="724"/>
        <v>0</v>
      </c>
      <c r="AT887" s="60">
        <v>0.75</v>
      </c>
      <c r="AU887" s="153">
        <f t="shared" si="725"/>
        <v>0</v>
      </c>
      <c r="AV887" s="153">
        <f t="shared" si="726"/>
        <v>0</v>
      </c>
    </row>
    <row r="888" spans="1:48" x14ac:dyDescent="0.2">
      <c r="A888" s="82">
        <v>884</v>
      </c>
      <c r="B888" s="82" t="s">
        <v>1410</v>
      </c>
      <c r="C888" s="83"/>
      <c r="D888" s="84" t="s">
        <v>112</v>
      </c>
      <c r="E888" s="85" t="s">
        <v>864</v>
      </c>
      <c r="F888" s="86">
        <v>41000</v>
      </c>
      <c r="G888" s="86" t="s">
        <v>1350</v>
      </c>
      <c r="H888" s="89"/>
      <c r="I888" s="89">
        <v>6.5949420442571127E-2</v>
      </c>
      <c r="J888" s="84"/>
      <c r="K888" s="84"/>
      <c r="L888" s="87">
        <v>52600.01</v>
      </c>
      <c r="M888" s="87"/>
      <c r="N888" s="87">
        <v>52600.01</v>
      </c>
      <c r="O888" s="84">
        <v>32625.30862613277</v>
      </c>
      <c r="P888" s="84">
        <v>3468.940174773446</v>
      </c>
      <c r="Q888" s="84">
        <f t="shared" si="710"/>
        <v>36094.248800906214</v>
      </c>
      <c r="R888" s="84">
        <v>16505.761199093788</v>
      </c>
      <c r="S888" s="87">
        <f t="shared" si="711"/>
        <v>19974.701373867232</v>
      </c>
      <c r="T888" s="150">
        <v>15</v>
      </c>
      <c r="U888" s="69">
        <v>365</v>
      </c>
      <c r="V888" s="70"/>
      <c r="W888" s="71">
        <v>-5.5972602739726032</v>
      </c>
      <c r="X888" s="76">
        <f t="shared" si="727"/>
        <v>41000</v>
      </c>
      <c r="AF888" s="132" t="s">
        <v>2734</v>
      </c>
      <c r="AG888" s="60">
        <f>MATCH(AF888,'Cat-4'!$A:$A,0)</f>
        <v>653</v>
      </c>
      <c r="AH888" s="60">
        <f>MATCH(X888,'Cat-4'!$1:$1,0)</f>
        <v>4</v>
      </c>
      <c r="AI888" s="60">
        <f>INDEX('Cat-4'!$1:$1048576,Working!AG888,Working!AH888)</f>
        <v>100.8</v>
      </c>
      <c r="AJ888" s="60">
        <f>MATCH($AJ$3,'Cat-4'!$1:$1,0)</f>
        <v>144</v>
      </c>
      <c r="AK888" s="60">
        <f>INDEX('Cat-4'!$1:$1048576,Working!AG888,Working!AJ888)</f>
        <v>122.3</v>
      </c>
      <c r="AL888" s="146">
        <f t="shared" si="720"/>
        <v>1.2132936507936507</v>
      </c>
      <c r="AM888" s="152">
        <f t="shared" si="721"/>
        <v>1.2132936507936507</v>
      </c>
      <c r="AN888" s="146">
        <f t="shared" si="714"/>
        <v>11.872222222222222</v>
      </c>
      <c r="AO888" s="169">
        <f>INDEX('EL&amp;SV'!$C$4:$G$50,MATCH(AF888,'EL&amp;SV'!$G$4:$G$50,0),MATCH(IF(P888&gt;5000000,"A",IF(N888&gt;2000000,"B",IF(N888&gt;500000,"C","D"))),'EL&amp;SV'!$C$4:$G$4,0))</f>
        <v>8</v>
      </c>
      <c r="AP888" s="171">
        <f>INDEX('EL&amp;SV'!$G$4:$K$50,MATCH(AF888,'EL&amp;SV'!$G$4:$G$50,0),MATCH(IF(N888&gt;5000000,"A",IF(N888&gt;2000000,"B",IF(N888&gt;500000,"C","D"))),'EL&amp;SV'!$G$4:$K$4,0))</f>
        <v>0.9</v>
      </c>
      <c r="AQ888" s="153">
        <f t="shared" si="722"/>
        <v>63819.258164682535</v>
      </c>
      <c r="AR888" s="153">
        <f t="shared" si="723"/>
        <v>57437.332348214281</v>
      </c>
      <c r="AS888" s="153">
        <f t="shared" si="724"/>
        <v>6381.9258164682542</v>
      </c>
      <c r="AT888" s="60">
        <v>0.75</v>
      </c>
      <c r="AU888" s="153">
        <f t="shared" si="725"/>
        <v>4786.4443623511906</v>
      </c>
      <c r="AV888" s="153">
        <f t="shared" si="726"/>
        <v>6381.9258164682524</v>
      </c>
    </row>
    <row r="889" spans="1:48" x14ac:dyDescent="0.2">
      <c r="A889" s="82">
        <v>885</v>
      </c>
      <c r="B889" s="82" t="s">
        <v>1410</v>
      </c>
      <c r="C889" s="83"/>
      <c r="D889" s="84" t="s">
        <v>112</v>
      </c>
      <c r="E889" s="85" t="s">
        <v>1068</v>
      </c>
      <c r="F889" s="86">
        <v>42555</v>
      </c>
      <c r="G889" s="86" t="s">
        <v>27</v>
      </c>
      <c r="H889" s="89"/>
      <c r="I889" s="89">
        <v>0.31666666666666665</v>
      </c>
      <c r="J889" s="84"/>
      <c r="K889" s="84"/>
      <c r="L889" s="87">
        <v>52500</v>
      </c>
      <c r="M889" s="87"/>
      <c r="N889" s="87">
        <v>52500</v>
      </c>
      <c r="O889" s="84">
        <v>49875</v>
      </c>
      <c r="P889" s="84">
        <v>0</v>
      </c>
      <c r="Q889" s="84">
        <f t="shared" si="710"/>
        <v>49875</v>
      </c>
      <c r="R889" s="84">
        <v>2625</v>
      </c>
      <c r="S889" s="87">
        <f t="shared" si="711"/>
        <v>2625</v>
      </c>
      <c r="T889" s="150">
        <v>3</v>
      </c>
      <c r="U889" s="69">
        <v>365</v>
      </c>
      <c r="V889" s="70"/>
      <c r="W889" s="71">
        <v>-5.5095890410958912</v>
      </c>
      <c r="X889" s="76">
        <f t="shared" si="727"/>
        <v>42552</v>
      </c>
      <c r="AF889" s="132" t="s">
        <v>2718</v>
      </c>
      <c r="AG889" s="60">
        <f>MATCH(AF889,'Cat-4'!$A:$A,0)</f>
        <v>645</v>
      </c>
      <c r="AH889" s="60">
        <f>MATCH(X889,'Cat-4'!$1:$1,0)</f>
        <v>55</v>
      </c>
      <c r="AI889" s="60">
        <f>INDEX('Cat-4'!$1:$1048576,Working!AG889,Working!AH889)</f>
        <v>115.6</v>
      </c>
      <c r="AJ889" s="60">
        <f>MATCH($AJ$3,'Cat-4'!$1:$1,0)</f>
        <v>144</v>
      </c>
      <c r="AK889" s="60">
        <f>INDEX('Cat-4'!$1:$1048576,Working!AG889,Working!AJ889)</f>
        <v>115.6</v>
      </c>
      <c r="AL889" s="146">
        <f t="shared" si="720"/>
        <v>1</v>
      </c>
      <c r="AM889" s="152">
        <f t="shared" si="721"/>
        <v>1</v>
      </c>
      <c r="AN889" s="146">
        <f t="shared" si="714"/>
        <v>7.6138888888888889</v>
      </c>
      <c r="AO889" s="169">
        <f>INDEX('EL&amp;SV'!$C$4:$G$50,MATCH(AF889,'EL&amp;SV'!$G$4:$G$50,0),MATCH(IF(P889&gt;5000000,"A",IF(N889&gt;2000000,"B",IF(N889&gt;500000,"C","D"))),'EL&amp;SV'!$C$4:$G$4,0))</f>
        <v>5</v>
      </c>
      <c r="AP889" s="171">
        <f>INDEX('EL&amp;SV'!$G$4:$K$50,MATCH(AF889,'EL&amp;SV'!$G$4:$G$50,0),MATCH(IF(N889&gt;5000000,"A",IF(N889&gt;2000000,"B",IF(N889&gt;500000,"C","D"))),'EL&amp;SV'!$G$4:$K$4,0))</f>
        <v>1</v>
      </c>
      <c r="AQ889" s="153">
        <f t="shared" si="722"/>
        <v>52500</v>
      </c>
      <c r="AR889" s="153">
        <f t="shared" si="723"/>
        <v>52500</v>
      </c>
      <c r="AS889" s="153">
        <f t="shared" si="724"/>
        <v>0</v>
      </c>
      <c r="AT889" s="60">
        <v>0.75</v>
      </c>
      <c r="AU889" s="153">
        <f t="shared" si="725"/>
        <v>0</v>
      </c>
      <c r="AV889" s="153">
        <f t="shared" si="726"/>
        <v>0</v>
      </c>
    </row>
    <row r="890" spans="1:48" x14ac:dyDescent="0.2">
      <c r="A890" s="82">
        <v>886</v>
      </c>
      <c r="B890" s="82" t="s">
        <v>1410</v>
      </c>
      <c r="C890" s="83"/>
      <c r="D890" s="84" t="s">
        <v>112</v>
      </c>
      <c r="E890" s="85" t="s">
        <v>464</v>
      </c>
      <c r="F890" s="86">
        <v>41000</v>
      </c>
      <c r="G890" s="86" t="s">
        <v>1350</v>
      </c>
      <c r="H890" s="89"/>
      <c r="I890" s="89">
        <v>7.5739726027397272E-2</v>
      </c>
      <c r="J890" s="84"/>
      <c r="K890" s="84"/>
      <c r="L890" s="87">
        <v>52456</v>
      </c>
      <c r="M890" s="87"/>
      <c r="N890" s="87">
        <v>52456</v>
      </c>
      <c r="O890" s="84">
        <v>49833.19999999999</v>
      </c>
      <c r="P890" s="84">
        <v>0</v>
      </c>
      <c r="Q890" s="84">
        <f t="shared" si="710"/>
        <v>49833.19999999999</v>
      </c>
      <c r="R890" s="84">
        <v>2622.8000000000102</v>
      </c>
      <c r="S890" s="87">
        <f t="shared" si="711"/>
        <v>2622.8000000000102</v>
      </c>
      <c r="T890" s="150">
        <v>10</v>
      </c>
      <c r="U890" s="69">
        <v>365</v>
      </c>
      <c r="V890" s="70"/>
      <c r="W890" s="71">
        <v>-5.4794520547945211</v>
      </c>
      <c r="X890" s="76">
        <f t="shared" si="727"/>
        <v>41000</v>
      </c>
      <c r="AF890" s="132" t="s">
        <v>3098</v>
      </c>
      <c r="AG890" s="60">
        <f>MATCH(AF890,'Cat-4'!$A:$A,0)</f>
        <v>836</v>
      </c>
      <c r="AH890" s="60">
        <f>MATCH(X890,'Cat-4'!$1:$1,0)</f>
        <v>4</v>
      </c>
      <c r="AI890" s="60">
        <f>INDEX('Cat-4'!$1:$1048576,Working!AG890,Working!AH890)</f>
        <v>98</v>
      </c>
      <c r="AJ890" s="60">
        <f>MATCH($AJ$3,'Cat-4'!$1:$1,0)</f>
        <v>144</v>
      </c>
      <c r="AK890" s="60">
        <f>INDEX('Cat-4'!$1:$1048576,Working!AG890,Working!AJ890)</f>
        <v>147.4</v>
      </c>
      <c r="AL890" s="146">
        <f t="shared" si="720"/>
        <v>1.5040816326530613</v>
      </c>
      <c r="AM890" s="152">
        <f t="shared" si="721"/>
        <v>1.5040816326530613</v>
      </c>
      <c r="AN890" s="146">
        <f t="shared" si="714"/>
        <v>11.872222222222222</v>
      </c>
      <c r="AO890" s="169">
        <f>INDEX('EL&amp;SV'!$C$4:$G$50,MATCH(AF890,'EL&amp;SV'!$G$4:$G$50,0),MATCH(IF(P890&gt;5000000,"A",IF(N890&gt;2000000,"B",IF(N890&gt;500000,"C","D"))),'EL&amp;SV'!$C$4:$G$4,0))</f>
        <v>8</v>
      </c>
      <c r="AP890" s="171">
        <f>INDEX('EL&amp;SV'!$G$4:$K$50,MATCH(AF890,'EL&amp;SV'!$G$4:$G$50,0),MATCH(IF(N890&gt;5000000,"A",IF(N890&gt;2000000,"B",IF(N890&gt;500000,"C","D"))),'EL&amp;SV'!$G$4:$K$4,0))</f>
        <v>0.95</v>
      </c>
      <c r="AQ890" s="153">
        <f t="shared" si="722"/>
        <v>78898.106122448982</v>
      </c>
      <c r="AR890" s="153">
        <f t="shared" si="723"/>
        <v>74953.200816326527</v>
      </c>
      <c r="AS890" s="153">
        <f t="shared" si="724"/>
        <v>3944.9053061224549</v>
      </c>
      <c r="AT890" s="60">
        <v>0.75</v>
      </c>
      <c r="AU890" s="153">
        <f t="shared" si="725"/>
        <v>2958.6789795918412</v>
      </c>
      <c r="AV890" s="153">
        <f t="shared" si="726"/>
        <v>3944.9053061224527</v>
      </c>
    </row>
    <row r="891" spans="1:48" x14ac:dyDescent="0.2">
      <c r="A891" s="82">
        <v>887</v>
      </c>
      <c r="B891" s="82" t="s">
        <v>1410</v>
      </c>
      <c r="C891" s="83"/>
      <c r="D891" s="84" t="s">
        <v>113</v>
      </c>
      <c r="E891" s="85" t="s">
        <v>1331</v>
      </c>
      <c r="F891" s="86">
        <v>45016</v>
      </c>
      <c r="G891" s="86" t="s">
        <v>39</v>
      </c>
      <c r="H891" s="89"/>
      <c r="I891" s="89">
        <v>0.19</v>
      </c>
      <c r="J891" s="84"/>
      <c r="K891" s="84"/>
      <c r="L891" s="87">
        <v>0</v>
      </c>
      <c r="M891" s="87">
        <v>52439</v>
      </c>
      <c r="N891" s="87">
        <v>52439</v>
      </c>
      <c r="O891" s="84"/>
      <c r="P891" s="84">
        <v>27.297013698630135</v>
      </c>
      <c r="Q891" s="84">
        <f t="shared" si="710"/>
        <v>27.297013698630135</v>
      </c>
      <c r="R891" s="84">
        <v>52411.702986301367</v>
      </c>
      <c r="S891" s="87">
        <f t="shared" si="711"/>
        <v>0</v>
      </c>
      <c r="T891" s="150">
        <v>5</v>
      </c>
      <c r="U891" s="69">
        <v>365</v>
      </c>
      <c r="V891" s="70"/>
      <c r="W891" s="71">
        <v>-5.4465753424657528</v>
      </c>
      <c r="X891" s="76">
        <f t="shared" si="727"/>
        <v>44986</v>
      </c>
      <c r="AF891" s="132" t="s">
        <v>2708</v>
      </c>
      <c r="AG891" s="60">
        <f>MATCH(AF891,'Cat-4'!$A:$A,0)</f>
        <v>640</v>
      </c>
      <c r="AH891" s="60">
        <f>MATCH(X891,'Cat-4'!$1:$1,0)</f>
        <v>135</v>
      </c>
      <c r="AI891" s="60">
        <f>INDEX('Cat-4'!$1:$1048576,Working!AG891,Working!AH891)</f>
        <v>113.4</v>
      </c>
      <c r="AJ891" s="60">
        <f>MATCH($AJ$3,'Cat-4'!$1:$1,0)</f>
        <v>144</v>
      </c>
      <c r="AK891" s="60">
        <f>INDEX('Cat-4'!$1:$1048576,Working!AG891,Working!AJ891)</f>
        <v>114.8</v>
      </c>
      <c r="AL891" s="146">
        <f t="shared" si="720"/>
        <v>1.0123456790123455</v>
      </c>
      <c r="AM891" s="152">
        <f t="shared" si="721"/>
        <v>1.0123456790123455</v>
      </c>
      <c r="AN891" s="146">
        <f t="shared" si="714"/>
        <v>0.875</v>
      </c>
      <c r="AO891" s="169">
        <f>INDEX('EL&amp;SV'!$C$4:$G$50,MATCH(AF891,'EL&amp;SV'!$G$4:$G$50,0),MATCH(IF(P891&gt;5000000,"A",IF(N891&gt;2000000,"B",IF(N891&gt;500000,"C","D"))),'EL&amp;SV'!$C$4:$G$4,0))</f>
        <v>5</v>
      </c>
      <c r="AP891" s="171">
        <f>INDEX('EL&amp;SV'!$G$4:$K$50,MATCH(AF891,'EL&amp;SV'!$G$4:$G$50,0),MATCH(IF(N891&gt;5000000,"A",IF(N891&gt;2000000,"B",IF(N891&gt;500000,"C","D"))),'EL&amp;SV'!$G$4:$K$4,0))</f>
        <v>1</v>
      </c>
      <c r="AQ891" s="153">
        <f t="shared" si="722"/>
        <v>53086.395061728384</v>
      </c>
      <c r="AR891" s="153">
        <f t="shared" si="723"/>
        <v>9290.119135802468</v>
      </c>
      <c r="AS891" s="153">
        <f t="shared" si="724"/>
        <v>43796.275925925918</v>
      </c>
      <c r="AT891" s="60">
        <v>0.75</v>
      </c>
      <c r="AU891" s="153">
        <f t="shared" si="725"/>
        <v>32847.206944444435</v>
      </c>
      <c r="AV891" s="153">
        <f t="shared" si="726"/>
        <v>32847.206944444435</v>
      </c>
    </row>
    <row r="892" spans="1:48" x14ac:dyDescent="0.2">
      <c r="A892" s="82">
        <v>888</v>
      </c>
      <c r="B892" s="82" t="s">
        <v>1410</v>
      </c>
      <c r="C892" s="83"/>
      <c r="D892" s="84" t="s">
        <v>112</v>
      </c>
      <c r="E892" s="85" t="s">
        <v>579</v>
      </c>
      <c r="F892" s="86">
        <v>41000</v>
      </c>
      <c r="G892" s="86" t="s">
        <v>1350</v>
      </c>
      <c r="H892" s="89"/>
      <c r="I892" s="89">
        <v>0.60892383561643837</v>
      </c>
      <c r="J892" s="84"/>
      <c r="K892" s="84"/>
      <c r="L892" s="87">
        <v>52200</v>
      </c>
      <c r="M892" s="87"/>
      <c r="N892" s="87">
        <v>52200</v>
      </c>
      <c r="O892" s="84">
        <v>49590</v>
      </c>
      <c r="P892" s="84">
        <v>0</v>
      </c>
      <c r="Q892" s="84">
        <f t="shared" si="710"/>
        <v>49590</v>
      </c>
      <c r="R892" s="84">
        <v>2610</v>
      </c>
      <c r="S892" s="87">
        <f t="shared" si="711"/>
        <v>2610</v>
      </c>
      <c r="T892" s="150">
        <v>3</v>
      </c>
      <c r="U892" s="69">
        <v>365</v>
      </c>
      <c r="V892" s="70"/>
      <c r="W892" s="71">
        <v>-5.3917808219178074</v>
      </c>
      <c r="X892" s="76">
        <f t="shared" si="727"/>
        <v>41000</v>
      </c>
      <c r="AF892" s="132" t="s">
        <v>2720</v>
      </c>
      <c r="AG892" s="60">
        <f>MATCH(AF892,'Cat-4'!$A:$A,0)</f>
        <v>646</v>
      </c>
      <c r="AH892" s="60">
        <f>MATCH(X892,'Cat-4'!$1:$1,0)</f>
        <v>4</v>
      </c>
      <c r="AI892" s="60">
        <f>INDEX('Cat-4'!$1:$1048576,Working!AG892,Working!AH892)</f>
        <v>91.7</v>
      </c>
      <c r="AJ892" s="60">
        <f>MATCH($AJ$3,'Cat-4'!$1:$1,0)</f>
        <v>144</v>
      </c>
      <c r="AK892" s="60">
        <f>INDEX('Cat-4'!$1:$1048576,Working!AG892,Working!AJ892)</f>
        <v>154.1</v>
      </c>
      <c r="AL892" s="146">
        <f t="shared" si="720"/>
        <v>1.6804798255179934</v>
      </c>
      <c r="AM892" s="152">
        <f t="shared" si="721"/>
        <v>1.6804798255179934</v>
      </c>
      <c r="AN892" s="146">
        <f t="shared" si="714"/>
        <v>11.872222222222222</v>
      </c>
      <c r="AO892" s="169">
        <f>INDEX('EL&amp;SV'!$C$4:$G$50,MATCH(AF892,'EL&amp;SV'!$G$4:$G$50,0),MATCH(IF(P892&gt;5000000,"A",IF(N892&gt;2000000,"B",IF(N892&gt;500000,"C","D"))),'EL&amp;SV'!$C$4:$G$4,0))</f>
        <v>5</v>
      </c>
      <c r="AP892" s="171">
        <f>INDEX('EL&amp;SV'!$G$4:$K$50,MATCH(AF892,'EL&amp;SV'!$G$4:$G$50,0),MATCH(IF(N892&gt;5000000,"A",IF(N892&gt;2000000,"B",IF(N892&gt;500000,"C","D"))),'EL&amp;SV'!$G$4:$K$4,0))</f>
        <v>1</v>
      </c>
      <c r="AQ892" s="153">
        <f t="shared" si="722"/>
        <v>87721.04689203926</v>
      </c>
      <c r="AR892" s="153">
        <f t="shared" si="723"/>
        <v>87721.046892039274</v>
      </c>
      <c r="AS892" s="153">
        <f t="shared" si="724"/>
        <v>0</v>
      </c>
      <c r="AT892" s="60">
        <v>0.75</v>
      </c>
      <c r="AU892" s="153">
        <f t="shared" si="725"/>
        <v>0</v>
      </c>
      <c r="AV892" s="153">
        <f t="shared" si="726"/>
        <v>0</v>
      </c>
    </row>
    <row r="893" spans="1:48" x14ac:dyDescent="0.2">
      <c r="A893" s="82">
        <v>889</v>
      </c>
      <c r="B893" s="82" t="s">
        <v>1410</v>
      </c>
      <c r="C893" s="83"/>
      <c r="D893" s="84" t="s">
        <v>112</v>
      </c>
      <c r="E893" s="85" t="s">
        <v>582</v>
      </c>
      <c r="F893" s="86">
        <v>41000</v>
      </c>
      <c r="G893" s="86" t="s">
        <v>1350</v>
      </c>
      <c r="H893" s="89"/>
      <c r="I893" s="89">
        <v>0.61602958904109584</v>
      </c>
      <c r="J893" s="84"/>
      <c r="K893" s="84"/>
      <c r="L893" s="87">
        <v>52200</v>
      </c>
      <c r="M893" s="87"/>
      <c r="N893" s="87">
        <v>52200</v>
      </c>
      <c r="O893" s="84">
        <v>49590</v>
      </c>
      <c r="P893" s="84">
        <v>0</v>
      </c>
      <c r="Q893" s="84">
        <f t="shared" si="710"/>
        <v>49590</v>
      </c>
      <c r="R893" s="84">
        <v>2610</v>
      </c>
      <c r="S893" s="87">
        <f t="shared" si="711"/>
        <v>2610</v>
      </c>
      <c r="T893" s="150">
        <v>3</v>
      </c>
      <c r="U893" s="69">
        <v>365</v>
      </c>
      <c r="V893" s="70"/>
      <c r="W893" s="71">
        <v>-5.3726027397260268</v>
      </c>
      <c r="X893" s="76">
        <f t="shared" si="727"/>
        <v>41000</v>
      </c>
      <c r="AF893" s="132" t="s">
        <v>2720</v>
      </c>
      <c r="AG893" s="60">
        <f>MATCH(AF893,'Cat-4'!$A:$A,0)</f>
        <v>646</v>
      </c>
      <c r="AH893" s="60">
        <f>MATCH(X893,'Cat-4'!$1:$1,0)</f>
        <v>4</v>
      </c>
      <c r="AI893" s="60">
        <f>INDEX('Cat-4'!$1:$1048576,Working!AG893,Working!AH893)</f>
        <v>91.7</v>
      </c>
      <c r="AJ893" s="60">
        <f>MATCH($AJ$3,'Cat-4'!$1:$1,0)</f>
        <v>144</v>
      </c>
      <c r="AK893" s="60">
        <f>INDEX('Cat-4'!$1:$1048576,Working!AG893,Working!AJ893)</f>
        <v>154.1</v>
      </c>
      <c r="AL893" s="146">
        <f t="shared" si="720"/>
        <v>1.6804798255179934</v>
      </c>
      <c r="AM893" s="152">
        <f t="shared" si="721"/>
        <v>1.6804798255179934</v>
      </c>
      <c r="AN893" s="146">
        <f t="shared" si="714"/>
        <v>11.872222222222222</v>
      </c>
      <c r="AO893" s="169">
        <f>INDEX('EL&amp;SV'!$C$4:$G$50,MATCH(AF893,'EL&amp;SV'!$G$4:$G$50,0),MATCH(IF(P893&gt;5000000,"A",IF(N893&gt;2000000,"B",IF(N893&gt;500000,"C","D"))),'EL&amp;SV'!$C$4:$G$4,0))</f>
        <v>5</v>
      </c>
      <c r="AP893" s="171">
        <f>INDEX('EL&amp;SV'!$G$4:$K$50,MATCH(AF893,'EL&amp;SV'!$G$4:$G$50,0),MATCH(IF(N893&gt;5000000,"A",IF(N893&gt;2000000,"B",IF(N893&gt;500000,"C","D"))),'EL&amp;SV'!$G$4:$K$4,0))</f>
        <v>1</v>
      </c>
      <c r="AQ893" s="153">
        <f t="shared" si="722"/>
        <v>87721.04689203926</v>
      </c>
      <c r="AR893" s="153">
        <f t="shared" si="723"/>
        <v>87721.046892039274</v>
      </c>
      <c r="AS893" s="153">
        <f t="shared" si="724"/>
        <v>0</v>
      </c>
      <c r="AT893" s="60">
        <v>0.75</v>
      </c>
      <c r="AU893" s="153">
        <f t="shared" si="725"/>
        <v>0</v>
      </c>
      <c r="AV893" s="153">
        <f t="shared" si="726"/>
        <v>0</v>
      </c>
    </row>
    <row r="894" spans="1:48" x14ac:dyDescent="0.2">
      <c r="A894" s="82">
        <v>890</v>
      </c>
      <c r="B894" s="82" t="s">
        <v>1410</v>
      </c>
      <c r="C894" s="83"/>
      <c r="D894" s="84" t="s">
        <v>112</v>
      </c>
      <c r="E894" s="85" t="s">
        <v>1031</v>
      </c>
      <c r="F894" s="86">
        <v>42460</v>
      </c>
      <c r="G894" s="86" t="s">
        <v>25</v>
      </c>
      <c r="H894" s="89"/>
      <c r="I894" s="89">
        <v>0.31666666666666665</v>
      </c>
      <c r="J894" s="84"/>
      <c r="K894" s="84"/>
      <c r="L894" s="87">
        <v>52020</v>
      </c>
      <c r="M894" s="87"/>
      <c r="N894" s="87">
        <v>52020</v>
      </c>
      <c r="O894" s="84">
        <v>49464.131506849313</v>
      </c>
      <c r="P894" s="84">
        <v>0</v>
      </c>
      <c r="Q894" s="84">
        <f t="shared" si="710"/>
        <v>49464.131506849313</v>
      </c>
      <c r="R894" s="84">
        <v>2555.8684931506868</v>
      </c>
      <c r="S894" s="87">
        <f t="shared" si="711"/>
        <v>2555.8684931506868</v>
      </c>
      <c r="T894" s="150">
        <v>3</v>
      </c>
      <c r="U894" s="69">
        <v>365</v>
      </c>
      <c r="V894" s="70"/>
      <c r="W894" s="71">
        <v>-5.2904109589041095</v>
      </c>
      <c r="X894" s="76">
        <f t="shared" si="727"/>
        <v>42430</v>
      </c>
      <c r="AF894" s="132" t="s">
        <v>2718</v>
      </c>
      <c r="AG894" s="60">
        <f>MATCH(AF894,'Cat-4'!$A:$A,0)</f>
        <v>645</v>
      </c>
      <c r="AH894" s="60">
        <f>MATCH(X894,'Cat-4'!$1:$1,0)</f>
        <v>51</v>
      </c>
      <c r="AI894" s="60">
        <f>INDEX('Cat-4'!$1:$1048576,Working!AG894,Working!AH894)</f>
        <v>115.6</v>
      </c>
      <c r="AJ894" s="60">
        <f>MATCH($AJ$3,'Cat-4'!$1:$1,0)</f>
        <v>144</v>
      </c>
      <c r="AK894" s="60">
        <f>INDEX('Cat-4'!$1:$1048576,Working!AG894,Working!AJ894)</f>
        <v>115.6</v>
      </c>
      <c r="AL894" s="146">
        <f t="shared" si="720"/>
        <v>1</v>
      </c>
      <c r="AM894" s="152">
        <f t="shared" si="721"/>
        <v>1</v>
      </c>
      <c r="AN894" s="146">
        <f t="shared" si="714"/>
        <v>7.875</v>
      </c>
      <c r="AO894" s="169">
        <f>INDEX('EL&amp;SV'!$C$4:$G$50,MATCH(AF894,'EL&amp;SV'!$G$4:$G$50,0),MATCH(IF(P894&gt;5000000,"A",IF(N894&gt;2000000,"B",IF(N894&gt;500000,"C","D"))),'EL&amp;SV'!$C$4:$G$4,0))</f>
        <v>5</v>
      </c>
      <c r="AP894" s="171">
        <f>INDEX('EL&amp;SV'!$G$4:$K$50,MATCH(AF894,'EL&amp;SV'!$G$4:$G$50,0),MATCH(IF(N894&gt;5000000,"A",IF(N894&gt;2000000,"B",IF(N894&gt;500000,"C","D"))),'EL&amp;SV'!$G$4:$K$4,0))</f>
        <v>1</v>
      </c>
      <c r="AQ894" s="153">
        <f t="shared" si="722"/>
        <v>52020</v>
      </c>
      <c r="AR894" s="153">
        <f t="shared" si="723"/>
        <v>52020</v>
      </c>
      <c r="AS894" s="153">
        <f t="shared" si="724"/>
        <v>0</v>
      </c>
      <c r="AT894" s="60">
        <v>0.75</v>
      </c>
      <c r="AU894" s="153">
        <f t="shared" si="725"/>
        <v>0</v>
      </c>
      <c r="AV894" s="153">
        <f t="shared" si="726"/>
        <v>0</v>
      </c>
    </row>
    <row r="895" spans="1:48" x14ac:dyDescent="0.2">
      <c r="A895" s="82">
        <v>891</v>
      </c>
      <c r="B895" s="82" t="s">
        <v>1410</v>
      </c>
      <c r="C895" s="83"/>
      <c r="D895" s="84" t="s">
        <v>112</v>
      </c>
      <c r="E895" s="85" t="s">
        <v>1217</v>
      </c>
      <c r="F895" s="86">
        <v>44461</v>
      </c>
      <c r="G895" s="86" t="s">
        <v>38</v>
      </c>
      <c r="H895" s="89"/>
      <c r="I895" s="89">
        <v>0.19</v>
      </c>
      <c r="J895" s="84"/>
      <c r="K895" s="84"/>
      <c r="L895" s="87">
        <v>51902.3</v>
      </c>
      <c r="M895" s="87"/>
      <c r="N895" s="87">
        <v>51902.3</v>
      </c>
      <c r="O895" s="84">
        <v>5160.3684027397258</v>
      </c>
      <c r="P895" s="84">
        <v>9861.4369999999999</v>
      </c>
      <c r="Q895" s="84">
        <f t="shared" si="710"/>
        <v>15021.805402739727</v>
      </c>
      <c r="R895" s="84">
        <v>36880.494597260273</v>
      </c>
      <c r="S895" s="87">
        <f t="shared" si="711"/>
        <v>46741.931597260278</v>
      </c>
      <c r="T895" s="150">
        <v>5</v>
      </c>
      <c r="U895" s="69">
        <v>365</v>
      </c>
      <c r="V895" s="70"/>
      <c r="W895" s="71">
        <v>-5.0109589041095894</v>
      </c>
      <c r="X895" s="76">
        <f t="shared" si="727"/>
        <v>44440</v>
      </c>
      <c r="AF895" s="132" t="s">
        <v>3114</v>
      </c>
      <c r="AG895" s="60">
        <f>MATCH(AF895,'Cat-4'!$A:$A,0)</f>
        <v>844</v>
      </c>
      <c r="AH895" s="60">
        <f>MATCH(X895,'Cat-4'!$1:$1,0)</f>
        <v>117</v>
      </c>
      <c r="AI895" s="60">
        <f>INDEX('Cat-4'!$1:$1048576,Working!AG895,Working!AH895)</f>
        <v>148.1</v>
      </c>
      <c r="AJ895" s="60">
        <f>MATCH($AJ$3,'Cat-4'!$1:$1,0)</f>
        <v>144</v>
      </c>
      <c r="AK895" s="60">
        <f>INDEX('Cat-4'!$1:$1048576,Working!AG895,Working!AJ895)</f>
        <v>160.30000000000001</v>
      </c>
      <c r="AL895" s="146">
        <f t="shared" si="720"/>
        <v>1.0823767724510467</v>
      </c>
      <c r="AM895" s="152">
        <f t="shared" si="721"/>
        <v>1.0823767724510467</v>
      </c>
      <c r="AN895" s="146">
        <f t="shared" si="714"/>
        <v>2.3972222222222221</v>
      </c>
      <c r="AO895" s="169">
        <f>INDEX('EL&amp;SV'!$C$4:$G$50,MATCH(AF895,'EL&amp;SV'!$G$4:$G$50,0),MATCH(IF(P895&gt;5000000,"A",IF(N895&gt;2000000,"B",IF(N895&gt;500000,"C","D"))),'EL&amp;SV'!$C$4:$G$4,0))</f>
        <v>6</v>
      </c>
      <c r="AP895" s="171">
        <f>INDEX('EL&amp;SV'!$G$4:$K$50,MATCH(AF895,'EL&amp;SV'!$G$4:$G$50,0),MATCH(IF(N895&gt;5000000,"A",IF(N895&gt;2000000,"B",IF(N895&gt;500000,"C","D"))),'EL&amp;SV'!$G$4:$K$4,0))</f>
        <v>0.95</v>
      </c>
      <c r="AQ895" s="153">
        <f t="shared" si="722"/>
        <v>56177.84395678596</v>
      </c>
      <c r="AR895" s="153">
        <f t="shared" si="723"/>
        <v>21322.872855542115</v>
      </c>
      <c r="AS895" s="153">
        <f t="shared" si="724"/>
        <v>34854.971101243849</v>
      </c>
      <c r="AT895" s="60">
        <v>0.75</v>
      </c>
      <c r="AU895" s="153">
        <f t="shared" si="725"/>
        <v>26141.228325932887</v>
      </c>
      <c r="AV895" s="153">
        <f t="shared" si="726"/>
        <v>26141.228325932887</v>
      </c>
    </row>
    <row r="896" spans="1:48" x14ac:dyDescent="0.2">
      <c r="A896" s="82">
        <v>892</v>
      </c>
      <c r="B896" s="82" t="s">
        <v>1410</v>
      </c>
      <c r="C896" s="83"/>
      <c r="D896" s="84" t="s">
        <v>112</v>
      </c>
      <c r="E896" s="85" t="s">
        <v>464</v>
      </c>
      <c r="F896" s="86">
        <v>41000</v>
      </c>
      <c r="G896" s="86" t="s">
        <v>1350</v>
      </c>
      <c r="H896" s="89"/>
      <c r="I896" s="89">
        <v>7.5739726027397272E-2</v>
      </c>
      <c r="J896" s="84"/>
      <c r="K896" s="84"/>
      <c r="L896" s="87">
        <v>51856</v>
      </c>
      <c r="M896" s="87"/>
      <c r="N896" s="87">
        <v>51856</v>
      </c>
      <c r="O896" s="84">
        <v>49263.200000000019</v>
      </c>
      <c r="P896" s="84">
        <v>0</v>
      </c>
      <c r="Q896" s="84">
        <f t="shared" si="710"/>
        <v>49263.200000000019</v>
      </c>
      <c r="R896" s="84">
        <v>2592.7999999999811</v>
      </c>
      <c r="S896" s="87">
        <f t="shared" si="711"/>
        <v>2592.7999999999811</v>
      </c>
      <c r="T896" s="150">
        <v>10</v>
      </c>
      <c r="U896" s="69">
        <v>365</v>
      </c>
      <c r="V896" s="70"/>
      <c r="W896" s="71">
        <v>-5.0109589041095894</v>
      </c>
      <c r="X896" s="76">
        <f t="shared" si="727"/>
        <v>41000</v>
      </c>
      <c r="AF896" s="132" t="s">
        <v>3098</v>
      </c>
      <c r="AG896" s="60">
        <f>MATCH(AF896,'Cat-4'!$A:$A,0)</f>
        <v>836</v>
      </c>
      <c r="AH896" s="60">
        <f>MATCH(X896,'Cat-4'!$1:$1,0)</f>
        <v>4</v>
      </c>
      <c r="AI896" s="60">
        <f>INDEX('Cat-4'!$1:$1048576,Working!AG896,Working!AH896)</f>
        <v>98</v>
      </c>
      <c r="AJ896" s="60">
        <f>MATCH($AJ$3,'Cat-4'!$1:$1,0)</f>
        <v>144</v>
      </c>
      <c r="AK896" s="60">
        <f>INDEX('Cat-4'!$1:$1048576,Working!AG896,Working!AJ896)</f>
        <v>147.4</v>
      </c>
      <c r="AL896" s="146">
        <f t="shared" si="720"/>
        <v>1.5040816326530613</v>
      </c>
      <c r="AM896" s="152">
        <f t="shared" si="721"/>
        <v>1.5040816326530613</v>
      </c>
      <c r="AN896" s="146">
        <f t="shared" si="714"/>
        <v>11.872222222222222</v>
      </c>
      <c r="AO896" s="169">
        <f>INDEX('EL&amp;SV'!$C$4:$G$50,MATCH(AF896,'EL&amp;SV'!$G$4:$G$50,0),MATCH(IF(P896&gt;5000000,"A",IF(N896&gt;2000000,"B",IF(N896&gt;500000,"C","D"))),'EL&amp;SV'!$C$4:$G$4,0))</f>
        <v>8</v>
      </c>
      <c r="AP896" s="171">
        <f>INDEX('EL&amp;SV'!$G$4:$K$50,MATCH(AF896,'EL&amp;SV'!$G$4:$G$50,0),MATCH(IF(N896&gt;5000000,"A",IF(N896&gt;2000000,"B",IF(N896&gt;500000,"C","D"))),'EL&amp;SV'!$G$4:$K$4,0))</f>
        <v>0.95</v>
      </c>
      <c r="AQ896" s="153">
        <f t="shared" si="722"/>
        <v>77995.657142857148</v>
      </c>
      <c r="AR896" s="153">
        <f t="shared" si="723"/>
        <v>74095.874285714293</v>
      </c>
      <c r="AS896" s="153">
        <f t="shared" si="724"/>
        <v>3899.7828571428545</v>
      </c>
      <c r="AT896" s="60">
        <v>0.75</v>
      </c>
      <c r="AU896" s="153">
        <f t="shared" si="725"/>
        <v>2924.8371428571409</v>
      </c>
      <c r="AV896" s="153">
        <f t="shared" si="726"/>
        <v>3899.7828571428608</v>
      </c>
    </row>
    <row r="897" spans="1:48" x14ac:dyDescent="0.2">
      <c r="A897" s="82">
        <v>893</v>
      </c>
      <c r="B897" s="82" t="s">
        <v>1410</v>
      </c>
      <c r="C897" s="83"/>
      <c r="D897" s="84" t="s">
        <v>112</v>
      </c>
      <c r="E897" s="85" t="s">
        <v>378</v>
      </c>
      <c r="F897" s="86">
        <v>41000</v>
      </c>
      <c r="G897" s="86" t="s">
        <v>1350</v>
      </c>
      <c r="H897" s="89"/>
      <c r="I897" s="89">
        <v>6.2996311907270813E-2</v>
      </c>
      <c r="J897" s="84"/>
      <c r="K897" s="84"/>
      <c r="L897" s="87">
        <v>51642.5</v>
      </c>
      <c r="M897" s="87"/>
      <c r="N897" s="87">
        <v>51642.5</v>
      </c>
      <c r="O897" s="84">
        <v>32793.939811643846</v>
      </c>
      <c r="P897" s="84">
        <v>3253.2870376712331</v>
      </c>
      <c r="Q897" s="84">
        <f t="shared" si="710"/>
        <v>36047.226849315077</v>
      </c>
      <c r="R897" s="84">
        <v>15595.273150684923</v>
      </c>
      <c r="S897" s="87">
        <f t="shared" si="711"/>
        <v>18848.560188356154</v>
      </c>
      <c r="T897" s="150">
        <v>15</v>
      </c>
      <c r="U897" s="69">
        <v>365</v>
      </c>
      <c r="V897" s="70"/>
      <c r="W897" s="71">
        <v>-5.0109589041095894</v>
      </c>
      <c r="X897" s="76">
        <f t="shared" si="727"/>
        <v>41000</v>
      </c>
      <c r="AF897" s="132" t="s">
        <v>3114</v>
      </c>
      <c r="AG897" s="60">
        <f>MATCH(AF897,'Cat-4'!$A:$A,0)</f>
        <v>844</v>
      </c>
      <c r="AH897" s="60">
        <f>MATCH(X897,'Cat-4'!$1:$1,0)</f>
        <v>4</v>
      </c>
      <c r="AI897" s="60">
        <f>INDEX('Cat-4'!$1:$1048576,Working!AG897,Working!AH897)</f>
        <v>103.9</v>
      </c>
      <c r="AJ897" s="60">
        <f>MATCH($AJ$3,'Cat-4'!$1:$1,0)</f>
        <v>144</v>
      </c>
      <c r="AK897" s="60">
        <f>INDEX('Cat-4'!$1:$1048576,Working!AG897,Working!AJ897)</f>
        <v>160.30000000000001</v>
      </c>
      <c r="AL897" s="146">
        <f t="shared" si="720"/>
        <v>1.5428296438883542</v>
      </c>
      <c r="AM897" s="152">
        <f t="shared" si="721"/>
        <v>1.5428296438883542</v>
      </c>
      <c r="AN897" s="146">
        <f t="shared" si="714"/>
        <v>11.872222222222222</v>
      </c>
      <c r="AO897" s="169">
        <f>INDEX('EL&amp;SV'!$C$4:$G$50,MATCH(AF897,'EL&amp;SV'!$G$4:$G$50,0),MATCH(IF(P897&gt;5000000,"A",IF(N897&gt;2000000,"B",IF(N897&gt;500000,"C","D"))),'EL&amp;SV'!$C$4:$G$4,0))</f>
        <v>6</v>
      </c>
      <c r="AP897" s="171">
        <f>INDEX('EL&amp;SV'!$G$4:$K$50,MATCH(AF897,'EL&amp;SV'!$G$4:$G$50,0),MATCH(IF(N897&gt;5000000,"A",IF(N897&gt;2000000,"B",IF(N897&gt;500000,"C","D"))),'EL&amp;SV'!$G$4:$K$4,0))</f>
        <v>0.95</v>
      </c>
      <c r="AQ897" s="153">
        <f t="shared" si="722"/>
        <v>79675.579884504332</v>
      </c>
      <c r="AR897" s="153">
        <f t="shared" si="723"/>
        <v>75691.800890279119</v>
      </c>
      <c r="AS897" s="153">
        <f t="shared" si="724"/>
        <v>3983.778994225213</v>
      </c>
      <c r="AT897" s="60">
        <v>0.75</v>
      </c>
      <c r="AU897" s="153">
        <f t="shared" si="725"/>
        <v>2987.8342456689097</v>
      </c>
      <c r="AV897" s="153">
        <f t="shared" si="726"/>
        <v>3983.7789942252202</v>
      </c>
    </row>
    <row r="898" spans="1:48" hidden="1" x14ac:dyDescent="0.25">
      <c r="A898" s="82">
        <v>894</v>
      </c>
      <c r="B898" s="82" t="s">
        <v>1409</v>
      </c>
      <c r="C898" s="83"/>
      <c r="D898" s="84" t="s">
        <v>28</v>
      </c>
      <c r="E898" s="85" t="s">
        <v>229</v>
      </c>
      <c r="F898" s="86">
        <v>40871</v>
      </c>
      <c r="G898" s="86" t="s">
        <v>1351</v>
      </c>
      <c r="H898" s="89"/>
      <c r="I898" s="89">
        <v>0</v>
      </c>
      <c r="J898" s="84"/>
      <c r="K898" s="84"/>
      <c r="L898" s="87">
        <v>51530</v>
      </c>
      <c r="M898" s="87"/>
      <c r="N898" s="87">
        <v>51530</v>
      </c>
      <c r="O898" s="84">
        <v>0</v>
      </c>
      <c r="P898" s="84">
        <v>0</v>
      </c>
      <c r="Q898" s="84">
        <f t="shared" si="710"/>
        <v>0</v>
      </c>
      <c r="R898" s="84">
        <v>51530</v>
      </c>
      <c r="S898" s="87">
        <f t="shared" si="711"/>
        <v>51530</v>
      </c>
      <c r="T898" s="85" t="s">
        <v>1290</v>
      </c>
      <c r="U898" s="69">
        <v>365</v>
      </c>
      <c r="V898" s="70"/>
      <c r="W898" s="71">
        <v>-11.72054794520548</v>
      </c>
      <c r="X898" s="76">
        <f>DATE(YEAR(F898),MONTH(F898),1)</f>
        <v>40848</v>
      </c>
      <c r="AN898" s="146">
        <f t="shared" si="714"/>
        <v>12.225</v>
      </c>
      <c r="AP898" s="60"/>
      <c r="AQ898" s="60"/>
      <c r="AU898" s="60"/>
      <c r="AV898" s="60"/>
    </row>
    <row r="899" spans="1:48" x14ac:dyDescent="0.2">
      <c r="A899" s="82">
        <v>895</v>
      </c>
      <c r="B899" s="82" t="s">
        <v>1410</v>
      </c>
      <c r="C899" s="83"/>
      <c r="D899" s="84" t="s">
        <v>112</v>
      </c>
      <c r="E899" s="85" t="s">
        <v>1131</v>
      </c>
      <c r="F899" s="86">
        <v>43621</v>
      </c>
      <c r="G899" s="86" t="s">
        <v>36</v>
      </c>
      <c r="H899" s="89"/>
      <c r="I899" s="89">
        <v>0.19</v>
      </c>
      <c r="J899" s="84"/>
      <c r="K899" s="84"/>
      <c r="L899" s="87">
        <v>51000.78</v>
      </c>
      <c r="M899" s="87"/>
      <c r="N899" s="87">
        <v>51000.78</v>
      </c>
      <c r="O899" s="84">
        <v>27371.350121095889</v>
      </c>
      <c r="P899" s="84">
        <v>9690.1481999999996</v>
      </c>
      <c r="Q899" s="84">
        <f t="shared" si="710"/>
        <v>37061.498321095889</v>
      </c>
      <c r="R899" s="84">
        <v>13939.28167890411</v>
      </c>
      <c r="S899" s="87">
        <f t="shared" si="711"/>
        <v>23629.42987890411</v>
      </c>
      <c r="T899" s="150">
        <v>5</v>
      </c>
      <c r="U899" s="69">
        <v>365</v>
      </c>
      <c r="V899" s="70"/>
      <c r="W899" s="71">
        <v>-11.72054794520548</v>
      </c>
      <c r="X899" s="76">
        <f t="shared" ref="X899:X908" si="728">DATE(YEAR(F899),MONTH(F899),1)</f>
        <v>43617</v>
      </c>
      <c r="AF899" s="132" t="s">
        <v>3114</v>
      </c>
      <c r="AG899" s="60">
        <f>MATCH(AF899,'Cat-4'!$A:$A,0)</f>
        <v>844</v>
      </c>
      <c r="AH899" s="60">
        <f>MATCH(X899,'Cat-4'!$1:$1,0)</f>
        <v>90</v>
      </c>
      <c r="AI899" s="60">
        <f>INDEX('Cat-4'!$1:$1048576,Working!AG899,Working!AH899)</f>
        <v>132.1</v>
      </c>
      <c r="AJ899" s="60">
        <f>MATCH($AJ$3,'Cat-4'!$1:$1,0)</f>
        <v>144</v>
      </c>
      <c r="AK899" s="60">
        <f>INDEX('Cat-4'!$1:$1048576,Working!AG899,Working!AJ899)</f>
        <v>160.30000000000001</v>
      </c>
      <c r="AL899" s="146">
        <f>AK899/AI899</f>
        <v>1.2134746404239214</v>
      </c>
      <c r="AM899" s="152">
        <f>AL899</f>
        <v>1.2134746404239214</v>
      </c>
      <c r="AN899" s="146">
        <f t="shared" si="714"/>
        <v>4.6944444444444446</v>
      </c>
      <c r="AO899" s="169">
        <f>INDEX('EL&amp;SV'!$C$4:$G$50,MATCH(AF899,'EL&amp;SV'!$G$4:$G$50,0),MATCH(IF(P899&gt;5000000,"A",IF(N899&gt;2000000,"B",IF(N899&gt;500000,"C","D"))),'EL&amp;SV'!$C$4:$G$4,0))</f>
        <v>6</v>
      </c>
      <c r="AP899" s="171">
        <f>INDEX('EL&amp;SV'!$G$4:$K$50,MATCH(AF899,'EL&amp;SV'!$G$4:$G$50,0),MATCH(IF(N899&gt;5000000,"A",IF(N899&gt;2000000,"B",IF(N899&gt;500000,"C","D"))),'EL&amp;SV'!$G$4:$K$4,0))</f>
        <v>0.95</v>
      </c>
      <c r="AQ899" s="153">
        <f t="shared" ref="AQ899:AQ906" si="729">AM899*N899</f>
        <v>61888.15317183952</v>
      </c>
      <c r="AR899" s="153">
        <f t="shared" ref="AR899:AR906" si="730">AQ899*(AP899/AO899)*(IF(AN899&gt;AO899,AO899,AN899))</f>
        <v>46000.6619987909</v>
      </c>
      <c r="AS899" s="153">
        <f t="shared" ref="AS899:AS906" si="731">AQ899-AR899</f>
        <v>15887.49117304862</v>
      </c>
      <c r="AT899" s="60">
        <v>0.75</v>
      </c>
      <c r="AU899" s="153">
        <f t="shared" ref="AU899:AU906" si="732">AT899*AS899</f>
        <v>11915.618379786465</v>
      </c>
      <c r="AV899" s="153">
        <f t="shared" ref="AV899:AV906" si="733">IF((AQ899*(1-AP899))&gt;AU899,(AQ899*(1-AP899)),AU899)</f>
        <v>11915.618379786465</v>
      </c>
    </row>
    <row r="900" spans="1:48" x14ac:dyDescent="0.2">
      <c r="A900" s="82">
        <v>896</v>
      </c>
      <c r="B900" s="82" t="s">
        <v>1410</v>
      </c>
      <c r="C900" s="83"/>
      <c r="D900" s="84" t="s">
        <v>112</v>
      </c>
      <c r="E900" s="85" t="s">
        <v>509</v>
      </c>
      <c r="F900" s="86">
        <v>40274</v>
      </c>
      <c r="G900" s="86" t="s">
        <v>1352</v>
      </c>
      <c r="H900" s="89"/>
      <c r="I900" s="89">
        <v>0.30382054794520552</v>
      </c>
      <c r="J900" s="84"/>
      <c r="K900" s="84"/>
      <c r="L900" s="87">
        <v>51000</v>
      </c>
      <c r="M900" s="87"/>
      <c r="N900" s="87">
        <v>51000</v>
      </c>
      <c r="O900" s="84">
        <v>48450</v>
      </c>
      <c r="P900" s="84">
        <v>0</v>
      </c>
      <c r="Q900" s="84">
        <f t="shared" si="710"/>
        <v>48450</v>
      </c>
      <c r="R900" s="84">
        <v>2550</v>
      </c>
      <c r="S900" s="87">
        <f t="shared" si="711"/>
        <v>2550</v>
      </c>
      <c r="T900" s="150">
        <v>3</v>
      </c>
      <c r="U900" s="69">
        <v>365</v>
      </c>
      <c r="V900" s="70"/>
      <c r="W900" s="71">
        <v>-5.7205479452054799</v>
      </c>
      <c r="X900" s="76">
        <f t="shared" si="728"/>
        <v>40269</v>
      </c>
      <c r="Y900" s="138" t="s">
        <v>1374</v>
      </c>
      <c r="Z900" s="60">
        <f>MATCH(Y900,'Cat-3'!$A:$A,0)</f>
        <v>756</v>
      </c>
      <c r="AA900" s="60">
        <f>MATCH(X900,'Cat-3'!$1:$1,0)</f>
        <v>67</v>
      </c>
      <c r="AB900" s="60">
        <f>INDEX('Cat-3'!$1:$1048576,Working!Z900,Working!AA900)</f>
        <v>83</v>
      </c>
      <c r="AC900" s="60">
        <f>MATCH($AC$3,'Cat-3'!$1:$1,0)</f>
        <v>90</v>
      </c>
      <c r="AD900" s="60">
        <f>INDEX('Cat-3'!$1:$1048576,Working!Z900,Working!AC900)</f>
        <v>87</v>
      </c>
      <c r="AE900" s="146">
        <f>AD900/AB900</f>
        <v>1.0481927710843373</v>
      </c>
      <c r="AF900" s="132" t="s">
        <v>2720</v>
      </c>
      <c r="AG900" s="60">
        <f>MATCH(AF900,'Cat-4'!$A:$A,0)</f>
        <v>646</v>
      </c>
      <c r="AH900" s="60">
        <f>MATCH($AH$3,'Cat-4'!$1:$1,0)</f>
        <v>4</v>
      </c>
      <c r="AI900" s="60">
        <f>INDEX('Cat-4'!$1:$1048576,Working!AG900,Working!AH900)</f>
        <v>91.7</v>
      </c>
      <c r="AJ900" s="60">
        <f>MATCH($AJ$3,'Cat-4'!$1:$1,0)</f>
        <v>144</v>
      </c>
      <c r="AK900" s="60">
        <f>INDEX('Cat-4'!$1:$1048576,Working!AG900,Working!AJ900)</f>
        <v>154.1</v>
      </c>
      <c r="AL900" s="146">
        <f>AK900/AI900</f>
        <v>1.6804798255179934</v>
      </c>
      <c r="AM900" s="146">
        <f>AL900*AE900</f>
        <v>1.7614668050610292</v>
      </c>
      <c r="AN900" s="146">
        <f t="shared" si="714"/>
        <v>13.858333333333333</v>
      </c>
      <c r="AO900" s="169">
        <f>INDEX('EL&amp;SV'!$C$4:$G$50,MATCH(AF900,'EL&amp;SV'!$G$4:$G$50,0),MATCH(IF(P900&gt;5000000,"A",IF(N900&gt;2000000,"B",IF(N900&gt;500000,"C","D"))),'EL&amp;SV'!$C$4:$G$4,0))</f>
        <v>5</v>
      </c>
      <c r="AP900" s="171">
        <f>INDEX('EL&amp;SV'!$G$4:$K$50,MATCH(AF900,'EL&amp;SV'!$G$4:$G$50,0),MATCH(IF(N900&gt;5000000,"A",IF(N900&gt;2000000,"B",IF(N900&gt;500000,"C","D"))),'EL&amp;SV'!$G$4:$K$4,0))</f>
        <v>1</v>
      </c>
      <c r="AQ900" s="153">
        <f t="shared" si="729"/>
        <v>89834.807058112492</v>
      </c>
      <c r="AR900" s="153">
        <f t="shared" si="730"/>
        <v>89834.807058112492</v>
      </c>
      <c r="AS900" s="153">
        <f t="shared" si="731"/>
        <v>0</v>
      </c>
      <c r="AT900" s="60">
        <v>0.75</v>
      </c>
      <c r="AU900" s="153">
        <f t="shared" si="732"/>
        <v>0</v>
      </c>
      <c r="AV900" s="153">
        <f t="shared" si="733"/>
        <v>0</v>
      </c>
    </row>
    <row r="901" spans="1:48" x14ac:dyDescent="0.2">
      <c r="A901" s="82">
        <v>897</v>
      </c>
      <c r="B901" s="82" t="s">
        <v>1410</v>
      </c>
      <c r="C901" s="83"/>
      <c r="D901" s="84" t="s">
        <v>112</v>
      </c>
      <c r="E901" s="85" t="s">
        <v>813</v>
      </c>
      <c r="F901" s="86">
        <v>41000</v>
      </c>
      <c r="G901" s="86" t="s">
        <v>1350</v>
      </c>
      <c r="H901" s="89"/>
      <c r="I901" s="89">
        <v>6.2916227608008427E-2</v>
      </c>
      <c r="J901" s="84"/>
      <c r="K901" s="84"/>
      <c r="L901" s="87">
        <v>51000</v>
      </c>
      <c r="M901" s="87"/>
      <c r="N901" s="87">
        <v>51000</v>
      </c>
      <c r="O901" s="84">
        <v>32406.361959957852</v>
      </c>
      <c r="P901" s="84">
        <v>3208.7276080084298</v>
      </c>
      <c r="Q901" s="84">
        <f t="shared" ref="Q901:Q964" si="734">O901+P901</f>
        <v>35615.089567966279</v>
      </c>
      <c r="R901" s="84">
        <v>15384.910432033721</v>
      </c>
      <c r="S901" s="87">
        <f t="shared" ref="S901:S964" si="735">L901-O901</f>
        <v>18593.638040042148</v>
      </c>
      <c r="T901" s="150">
        <v>15</v>
      </c>
      <c r="U901" s="69">
        <v>365</v>
      </c>
      <c r="V901" s="70"/>
      <c r="W901" s="71">
        <v>-5.6821917808219187</v>
      </c>
      <c r="X901" s="76">
        <f t="shared" si="728"/>
        <v>41000</v>
      </c>
      <c r="AF901" s="132" t="s">
        <v>3114</v>
      </c>
      <c r="AG901" s="60">
        <f>MATCH(AF901,'Cat-4'!$A:$A,0)</f>
        <v>844</v>
      </c>
      <c r="AH901" s="60">
        <f>MATCH(X901,'Cat-4'!$1:$1,0)</f>
        <v>4</v>
      </c>
      <c r="AI901" s="60">
        <f>INDEX('Cat-4'!$1:$1048576,Working!AG901,Working!AH901)</f>
        <v>103.9</v>
      </c>
      <c r="AJ901" s="60">
        <f>MATCH($AJ$3,'Cat-4'!$1:$1,0)</f>
        <v>144</v>
      </c>
      <c r="AK901" s="60">
        <f>INDEX('Cat-4'!$1:$1048576,Working!AG901,Working!AJ901)</f>
        <v>160.30000000000001</v>
      </c>
      <c r="AL901" s="146">
        <f t="shared" ref="AL901:AL906" si="736">AK901/AI901</f>
        <v>1.5428296438883542</v>
      </c>
      <c r="AM901" s="152">
        <f t="shared" ref="AM901:AM906" si="737">AL901</f>
        <v>1.5428296438883542</v>
      </c>
      <c r="AN901" s="146">
        <f t="shared" si="714"/>
        <v>11.872222222222222</v>
      </c>
      <c r="AO901" s="169">
        <f>INDEX('EL&amp;SV'!$C$4:$G$50,MATCH(AF901,'EL&amp;SV'!$G$4:$G$50,0),MATCH(IF(P901&gt;5000000,"A",IF(N901&gt;2000000,"B",IF(N901&gt;500000,"C","D"))),'EL&amp;SV'!$C$4:$G$4,0))</f>
        <v>6</v>
      </c>
      <c r="AP901" s="171">
        <f>INDEX('EL&amp;SV'!$G$4:$K$50,MATCH(AF901,'EL&amp;SV'!$G$4:$G$50,0),MATCH(IF(N901&gt;5000000,"A",IF(N901&gt;2000000,"B",IF(N901&gt;500000,"C","D"))),'EL&amp;SV'!$G$4:$K$4,0))</f>
        <v>0.95</v>
      </c>
      <c r="AQ901" s="153">
        <f t="shared" si="729"/>
        <v>78684.311838306065</v>
      </c>
      <c r="AR901" s="153">
        <f t="shared" si="730"/>
        <v>74750.096246390764</v>
      </c>
      <c r="AS901" s="153">
        <f t="shared" si="731"/>
        <v>3934.215591915301</v>
      </c>
      <c r="AT901" s="60">
        <v>0.75</v>
      </c>
      <c r="AU901" s="153">
        <f t="shared" si="732"/>
        <v>2950.6616939364758</v>
      </c>
      <c r="AV901" s="153">
        <f t="shared" si="733"/>
        <v>3934.2155919153065</v>
      </c>
    </row>
    <row r="902" spans="1:48" x14ac:dyDescent="0.2">
      <c r="A902" s="82">
        <v>898</v>
      </c>
      <c r="B902" s="82" t="s">
        <v>1410</v>
      </c>
      <c r="C902" s="83"/>
      <c r="D902" s="84" t="s">
        <v>112</v>
      </c>
      <c r="E902" s="85" t="s">
        <v>560</v>
      </c>
      <c r="F902" s="86">
        <v>41000</v>
      </c>
      <c r="G902" s="86" t="s">
        <v>1350</v>
      </c>
      <c r="H902" s="89"/>
      <c r="I902" s="89">
        <v>9.7605479452054764E-2</v>
      </c>
      <c r="J902" s="84"/>
      <c r="K902" s="84"/>
      <c r="L902" s="87">
        <v>50960</v>
      </c>
      <c r="M902" s="87"/>
      <c r="N902" s="87">
        <v>50960</v>
      </c>
      <c r="O902" s="84">
        <v>48412.000000000007</v>
      </c>
      <c r="P902" s="84">
        <v>0</v>
      </c>
      <c r="Q902" s="84">
        <f t="shared" si="734"/>
        <v>48412.000000000007</v>
      </c>
      <c r="R902" s="84">
        <v>2547.9999999999927</v>
      </c>
      <c r="S902" s="87">
        <f t="shared" si="735"/>
        <v>2547.9999999999927</v>
      </c>
      <c r="T902" s="150">
        <v>6</v>
      </c>
      <c r="U902" s="69">
        <v>365</v>
      </c>
      <c r="V902" s="70"/>
      <c r="W902" s="71">
        <v>-5.6821917808219187</v>
      </c>
      <c r="X902" s="76">
        <f t="shared" si="728"/>
        <v>41000</v>
      </c>
      <c r="AF902" s="132" t="s">
        <v>3114</v>
      </c>
      <c r="AG902" s="60">
        <f>MATCH(AF902,'Cat-4'!$A:$A,0)</f>
        <v>844</v>
      </c>
      <c r="AH902" s="60">
        <f>MATCH(X902,'Cat-4'!$1:$1,0)</f>
        <v>4</v>
      </c>
      <c r="AI902" s="60">
        <f>INDEX('Cat-4'!$1:$1048576,Working!AG902,Working!AH902)</f>
        <v>103.9</v>
      </c>
      <c r="AJ902" s="60">
        <f>MATCH($AJ$3,'Cat-4'!$1:$1,0)</f>
        <v>144</v>
      </c>
      <c r="AK902" s="60">
        <f>INDEX('Cat-4'!$1:$1048576,Working!AG902,Working!AJ902)</f>
        <v>160.30000000000001</v>
      </c>
      <c r="AL902" s="146">
        <f t="shared" si="736"/>
        <v>1.5428296438883542</v>
      </c>
      <c r="AM902" s="152">
        <f t="shared" si="737"/>
        <v>1.5428296438883542</v>
      </c>
      <c r="AN902" s="146">
        <f t="shared" ref="AN902:AN965" si="738">YEARFRAC(F902,$AN$3)</f>
        <v>11.872222222222222</v>
      </c>
      <c r="AO902" s="169">
        <f>INDEX('EL&amp;SV'!$C$4:$G$50,MATCH(AF902,'EL&amp;SV'!$G$4:$G$50,0),MATCH(IF(P902&gt;5000000,"A",IF(N902&gt;2000000,"B",IF(N902&gt;500000,"C","D"))),'EL&amp;SV'!$C$4:$G$4,0))</f>
        <v>6</v>
      </c>
      <c r="AP902" s="171">
        <f>INDEX('EL&amp;SV'!$G$4:$K$50,MATCH(AF902,'EL&amp;SV'!$G$4:$G$50,0),MATCH(IF(N902&gt;5000000,"A",IF(N902&gt;2000000,"B",IF(N902&gt;500000,"C","D"))),'EL&amp;SV'!$G$4:$K$4,0))</f>
        <v>0.95</v>
      </c>
      <c r="AQ902" s="153">
        <f t="shared" si="729"/>
        <v>78622.598652550529</v>
      </c>
      <c r="AR902" s="153">
        <f t="shared" si="730"/>
        <v>74691.468719922996</v>
      </c>
      <c r="AS902" s="153">
        <f t="shared" si="731"/>
        <v>3931.129932627533</v>
      </c>
      <c r="AT902" s="60">
        <v>0.75</v>
      </c>
      <c r="AU902" s="153">
        <f t="shared" si="732"/>
        <v>2948.3474494706497</v>
      </c>
      <c r="AV902" s="153">
        <f t="shared" si="733"/>
        <v>3931.1299326275298</v>
      </c>
    </row>
    <row r="903" spans="1:48" x14ac:dyDescent="0.2">
      <c r="A903" s="82">
        <v>899</v>
      </c>
      <c r="B903" s="82" t="s">
        <v>1410</v>
      </c>
      <c r="C903" s="83"/>
      <c r="D903" s="84" t="s">
        <v>112</v>
      </c>
      <c r="E903" s="85" t="s">
        <v>1046</v>
      </c>
      <c r="F903" s="86">
        <v>42460</v>
      </c>
      <c r="G903" s="86" t="s">
        <v>25</v>
      </c>
      <c r="H903" s="89"/>
      <c r="I903" s="89">
        <v>0.31666666666666665</v>
      </c>
      <c r="J903" s="84"/>
      <c r="K903" s="84"/>
      <c r="L903" s="87">
        <v>50500</v>
      </c>
      <c r="M903" s="87"/>
      <c r="N903" s="87">
        <v>50500</v>
      </c>
      <c r="O903" s="84">
        <v>48018.812785388123</v>
      </c>
      <c r="P903" s="84">
        <v>0</v>
      </c>
      <c r="Q903" s="84">
        <f t="shared" si="734"/>
        <v>48018.812785388123</v>
      </c>
      <c r="R903" s="84">
        <v>2481.1872146118767</v>
      </c>
      <c r="S903" s="87">
        <f t="shared" si="735"/>
        <v>2481.1872146118767</v>
      </c>
      <c r="T903" s="150">
        <v>3</v>
      </c>
      <c r="U903" s="69">
        <v>365</v>
      </c>
      <c r="V903" s="70"/>
      <c r="W903" s="71">
        <v>-8.6821917808219187</v>
      </c>
      <c r="X903" s="76">
        <f t="shared" si="728"/>
        <v>42430</v>
      </c>
      <c r="AF903" s="132" t="s">
        <v>2718</v>
      </c>
      <c r="AG903" s="60">
        <f>MATCH(AF903,'Cat-4'!$A:$A,0)</f>
        <v>645</v>
      </c>
      <c r="AH903" s="60">
        <f>MATCH(X903,'Cat-4'!$1:$1,0)</f>
        <v>51</v>
      </c>
      <c r="AI903" s="60">
        <f>INDEX('Cat-4'!$1:$1048576,Working!AG903,Working!AH903)</f>
        <v>115.6</v>
      </c>
      <c r="AJ903" s="60">
        <f>MATCH($AJ$3,'Cat-4'!$1:$1,0)</f>
        <v>144</v>
      </c>
      <c r="AK903" s="60">
        <f>INDEX('Cat-4'!$1:$1048576,Working!AG903,Working!AJ903)</f>
        <v>115.6</v>
      </c>
      <c r="AL903" s="146">
        <f t="shared" si="736"/>
        <v>1</v>
      </c>
      <c r="AM903" s="152">
        <f t="shared" si="737"/>
        <v>1</v>
      </c>
      <c r="AN903" s="146">
        <f t="shared" si="738"/>
        <v>7.875</v>
      </c>
      <c r="AO903" s="169">
        <f>INDEX('EL&amp;SV'!$C$4:$G$50,MATCH(AF903,'EL&amp;SV'!$G$4:$G$50,0),MATCH(IF(P903&gt;5000000,"A",IF(N903&gt;2000000,"B",IF(N903&gt;500000,"C","D"))),'EL&amp;SV'!$C$4:$G$4,0))</f>
        <v>5</v>
      </c>
      <c r="AP903" s="171">
        <f>INDEX('EL&amp;SV'!$G$4:$K$50,MATCH(AF903,'EL&amp;SV'!$G$4:$G$50,0),MATCH(IF(N903&gt;5000000,"A",IF(N903&gt;2000000,"B",IF(N903&gt;500000,"C","D"))),'EL&amp;SV'!$G$4:$K$4,0))</f>
        <v>1</v>
      </c>
      <c r="AQ903" s="153">
        <f t="shared" si="729"/>
        <v>50500</v>
      </c>
      <c r="AR903" s="153">
        <f t="shared" si="730"/>
        <v>50500</v>
      </c>
      <c r="AS903" s="153">
        <f t="shared" si="731"/>
        <v>0</v>
      </c>
      <c r="AT903" s="60">
        <v>0.75</v>
      </c>
      <c r="AU903" s="153">
        <f t="shared" si="732"/>
        <v>0</v>
      </c>
      <c r="AV903" s="153">
        <f t="shared" si="733"/>
        <v>0</v>
      </c>
    </row>
    <row r="904" spans="1:48" x14ac:dyDescent="0.2">
      <c r="A904" s="82">
        <v>900</v>
      </c>
      <c r="B904" s="82" t="s">
        <v>1410</v>
      </c>
      <c r="C904" s="83"/>
      <c r="D904" s="84" t="s">
        <v>112</v>
      </c>
      <c r="E904" s="85" t="s">
        <v>1046</v>
      </c>
      <c r="F904" s="86">
        <v>42460</v>
      </c>
      <c r="G904" s="86" t="s">
        <v>25</v>
      </c>
      <c r="H904" s="89"/>
      <c r="I904" s="89">
        <v>0.31666666666666665</v>
      </c>
      <c r="J904" s="84"/>
      <c r="K904" s="84"/>
      <c r="L904" s="87">
        <v>50500</v>
      </c>
      <c r="M904" s="87"/>
      <c r="N904" s="87">
        <v>50500</v>
      </c>
      <c r="O904" s="84">
        <v>48018.812785388123</v>
      </c>
      <c r="P904" s="84">
        <v>0</v>
      </c>
      <c r="Q904" s="84">
        <f t="shared" si="734"/>
        <v>48018.812785388123</v>
      </c>
      <c r="R904" s="84">
        <v>2481.1872146118767</v>
      </c>
      <c r="S904" s="87">
        <f t="shared" si="735"/>
        <v>2481.1872146118767</v>
      </c>
      <c r="T904" s="150">
        <v>3</v>
      </c>
      <c r="U904" s="69">
        <v>365</v>
      </c>
      <c r="V904" s="70"/>
      <c r="W904" s="71">
        <v>-8.3589041095890408</v>
      </c>
      <c r="X904" s="76">
        <f t="shared" si="728"/>
        <v>42430</v>
      </c>
      <c r="AF904" s="132" t="s">
        <v>2718</v>
      </c>
      <c r="AG904" s="60">
        <f>MATCH(AF904,'Cat-4'!$A:$A,0)</f>
        <v>645</v>
      </c>
      <c r="AH904" s="60">
        <f>MATCH(X904,'Cat-4'!$1:$1,0)</f>
        <v>51</v>
      </c>
      <c r="AI904" s="60">
        <f>INDEX('Cat-4'!$1:$1048576,Working!AG904,Working!AH904)</f>
        <v>115.6</v>
      </c>
      <c r="AJ904" s="60">
        <f>MATCH($AJ$3,'Cat-4'!$1:$1,0)</f>
        <v>144</v>
      </c>
      <c r="AK904" s="60">
        <f>INDEX('Cat-4'!$1:$1048576,Working!AG904,Working!AJ904)</f>
        <v>115.6</v>
      </c>
      <c r="AL904" s="146">
        <f t="shared" si="736"/>
        <v>1</v>
      </c>
      <c r="AM904" s="152">
        <f t="shared" si="737"/>
        <v>1</v>
      </c>
      <c r="AN904" s="146">
        <f t="shared" si="738"/>
        <v>7.875</v>
      </c>
      <c r="AO904" s="169">
        <f>INDEX('EL&amp;SV'!$C$4:$G$50,MATCH(AF904,'EL&amp;SV'!$G$4:$G$50,0),MATCH(IF(P904&gt;5000000,"A",IF(N904&gt;2000000,"B",IF(N904&gt;500000,"C","D"))),'EL&amp;SV'!$C$4:$G$4,0))</f>
        <v>5</v>
      </c>
      <c r="AP904" s="171">
        <f>INDEX('EL&amp;SV'!$G$4:$K$50,MATCH(AF904,'EL&amp;SV'!$G$4:$G$50,0),MATCH(IF(N904&gt;5000000,"A",IF(N904&gt;2000000,"B",IF(N904&gt;500000,"C","D"))),'EL&amp;SV'!$G$4:$K$4,0))</f>
        <v>1</v>
      </c>
      <c r="AQ904" s="153">
        <f t="shared" si="729"/>
        <v>50500</v>
      </c>
      <c r="AR904" s="153">
        <f t="shared" si="730"/>
        <v>50500</v>
      </c>
      <c r="AS904" s="153">
        <f t="shared" si="731"/>
        <v>0</v>
      </c>
      <c r="AT904" s="60">
        <v>0.75</v>
      </c>
      <c r="AU904" s="153">
        <f t="shared" si="732"/>
        <v>0</v>
      </c>
      <c r="AV904" s="153">
        <f t="shared" si="733"/>
        <v>0</v>
      </c>
    </row>
    <row r="905" spans="1:48" x14ac:dyDescent="0.2">
      <c r="A905" s="82">
        <v>901</v>
      </c>
      <c r="B905" s="82" t="s">
        <v>1410</v>
      </c>
      <c r="C905" s="83"/>
      <c r="D905" s="84" t="s">
        <v>112</v>
      </c>
      <c r="E905" s="85" t="s">
        <v>617</v>
      </c>
      <c r="F905" s="86">
        <v>41494</v>
      </c>
      <c r="G905" s="86" t="s">
        <v>1349</v>
      </c>
      <c r="H905" s="89"/>
      <c r="I905" s="89">
        <v>0.15787840327533265</v>
      </c>
      <c r="J905" s="84"/>
      <c r="K905" s="84"/>
      <c r="L905" s="87">
        <v>50400</v>
      </c>
      <c r="M905" s="87"/>
      <c r="N905" s="87">
        <v>50400</v>
      </c>
      <c r="O905" s="84">
        <v>47880</v>
      </c>
      <c r="P905" s="84">
        <v>0</v>
      </c>
      <c r="Q905" s="84">
        <f t="shared" si="734"/>
        <v>47880</v>
      </c>
      <c r="R905" s="84">
        <v>2520</v>
      </c>
      <c r="S905" s="87">
        <f t="shared" si="735"/>
        <v>2520</v>
      </c>
      <c r="T905" s="150">
        <v>6</v>
      </c>
      <c r="U905" s="69">
        <v>365</v>
      </c>
      <c r="V905" s="70"/>
      <c r="W905" s="71">
        <v>-8.3589041095890408</v>
      </c>
      <c r="X905" s="76">
        <f t="shared" si="728"/>
        <v>41487</v>
      </c>
      <c r="AF905" s="132" t="s">
        <v>3114</v>
      </c>
      <c r="AG905" s="60">
        <f>MATCH(AF905,'Cat-4'!$A:$A,0)</f>
        <v>844</v>
      </c>
      <c r="AH905" s="60">
        <f>MATCH(X905,'Cat-4'!$1:$1,0)</f>
        <v>20</v>
      </c>
      <c r="AI905" s="60">
        <f>INDEX('Cat-4'!$1:$1048576,Working!AG905,Working!AH905)</f>
        <v>110.3</v>
      </c>
      <c r="AJ905" s="60">
        <f>MATCH($AJ$3,'Cat-4'!$1:$1,0)</f>
        <v>144</v>
      </c>
      <c r="AK905" s="60">
        <f>INDEX('Cat-4'!$1:$1048576,Working!AG905,Working!AJ905)</f>
        <v>160.30000000000001</v>
      </c>
      <c r="AL905" s="146">
        <f t="shared" si="736"/>
        <v>1.4533091568449683</v>
      </c>
      <c r="AM905" s="152">
        <f t="shared" si="737"/>
        <v>1.4533091568449683</v>
      </c>
      <c r="AN905" s="146">
        <f t="shared" si="738"/>
        <v>10.519444444444444</v>
      </c>
      <c r="AO905" s="169">
        <f>INDEX('EL&amp;SV'!$C$4:$G$50,MATCH(AF905,'EL&amp;SV'!$G$4:$G$50,0),MATCH(IF(P905&gt;5000000,"A",IF(N905&gt;2000000,"B",IF(N905&gt;500000,"C","D"))),'EL&amp;SV'!$C$4:$G$4,0))</f>
        <v>6</v>
      </c>
      <c r="AP905" s="171">
        <f>INDEX('EL&amp;SV'!$G$4:$K$50,MATCH(AF905,'EL&amp;SV'!$G$4:$G$50,0),MATCH(IF(N905&gt;5000000,"A",IF(N905&gt;2000000,"B",IF(N905&gt;500000,"C","D"))),'EL&amp;SV'!$G$4:$K$4,0))</f>
        <v>0.95</v>
      </c>
      <c r="AQ905" s="153">
        <f t="shared" si="729"/>
        <v>73246.7815049864</v>
      </c>
      <c r="AR905" s="153">
        <f t="shared" si="730"/>
        <v>69584.442429737086</v>
      </c>
      <c r="AS905" s="153">
        <f t="shared" si="731"/>
        <v>3662.3390752493142</v>
      </c>
      <c r="AT905" s="60">
        <v>0.75</v>
      </c>
      <c r="AU905" s="153">
        <f t="shared" si="732"/>
        <v>2746.7543064369856</v>
      </c>
      <c r="AV905" s="153">
        <f t="shared" si="733"/>
        <v>3662.3390752493233</v>
      </c>
    </row>
    <row r="906" spans="1:48" x14ac:dyDescent="0.2">
      <c r="A906" s="82">
        <v>902</v>
      </c>
      <c r="B906" s="82" t="s">
        <v>1410</v>
      </c>
      <c r="C906" s="83"/>
      <c r="D906" s="84" t="s">
        <v>112</v>
      </c>
      <c r="E906" s="85" t="s">
        <v>612</v>
      </c>
      <c r="F906" s="86">
        <v>41708</v>
      </c>
      <c r="G906" s="86" t="s">
        <v>1349</v>
      </c>
      <c r="H906" s="89"/>
      <c r="I906" s="89">
        <v>0.31983578751164954</v>
      </c>
      <c r="J906" s="84"/>
      <c r="K906" s="84"/>
      <c r="L906" s="87">
        <v>50110.2</v>
      </c>
      <c r="M906" s="87"/>
      <c r="N906" s="87">
        <v>50110.2</v>
      </c>
      <c r="O906" s="84">
        <v>47604.689999999995</v>
      </c>
      <c r="P906" s="84">
        <v>0</v>
      </c>
      <c r="Q906" s="84">
        <f t="shared" si="734"/>
        <v>47604.689999999995</v>
      </c>
      <c r="R906" s="84">
        <v>2505.510000000002</v>
      </c>
      <c r="S906" s="87">
        <f t="shared" si="735"/>
        <v>2505.510000000002</v>
      </c>
      <c r="T906" s="150">
        <v>3</v>
      </c>
      <c r="U906" s="69">
        <v>365</v>
      </c>
      <c r="V906" s="70"/>
      <c r="W906" s="71">
        <v>-8.8931506849315074</v>
      </c>
      <c r="X906" s="76">
        <f t="shared" si="728"/>
        <v>41699</v>
      </c>
      <c r="AF906" s="132" t="s">
        <v>3114</v>
      </c>
      <c r="AG906" s="60">
        <f>MATCH(AF906,'Cat-4'!$A:$A,0)</f>
        <v>844</v>
      </c>
      <c r="AH906" s="60">
        <f>MATCH(X906,'Cat-4'!$1:$1,0)</f>
        <v>27</v>
      </c>
      <c r="AI906" s="60">
        <f>INDEX('Cat-4'!$1:$1048576,Working!AG906,Working!AH906)</f>
        <v>115.3</v>
      </c>
      <c r="AJ906" s="60">
        <f>MATCH($AJ$3,'Cat-4'!$1:$1,0)</f>
        <v>144</v>
      </c>
      <c r="AK906" s="60">
        <f>INDEX('Cat-4'!$1:$1048576,Working!AG906,Working!AJ906)</f>
        <v>160.30000000000001</v>
      </c>
      <c r="AL906" s="146">
        <f t="shared" si="736"/>
        <v>1.3902862098872508</v>
      </c>
      <c r="AM906" s="152">
        <f t="shared" si="737"/>
        <v>1.3902862098872508</v>
      </c>
      <c r="AN906" s="146">
        <f t="shared" si="738"/>
        <v>9.9305555555555554</v>
      </c>
      <c r="AO906" s="169">
        <f>INDEX('EL&amp;SV'!$C$4:$G$50,MATCH(AF906,'EL&amp;SV'!$G$4:$G$50,0),MATCH(IF(P906&gt;5000000,"A",IF(N906&gt;2000000,"B",IF(N906&gt;500000,"C","D"))),'EL&amp;SV'!$C$4:$G$4,0))</f>
        <v>6</v>
      </c>
      <c r="AP906" s="171">
        <f>INDEX('EL&amp;SV'!$G$4:$K$50,MATCH(AF906,'EL&amp;SV'!$G$4:$G$50,0),MATCH(IF(N906&gt;5000000,"A",IF(N906&gt;2000000,"B",IF(N906&gt;500000,"C","D"))),'EL&amp;SV'!$G$4:$K$4,0))</f>
        <v>0.95</v>
      </c>
      <c r="AQ906" s="153">
        <f t="shared" si="729"/>
        <v>69667.520034692119</v>
      </c>
      <c r="AR906" s="153">
        <f t="shared" si="730"/>
        <v>66184.144032957498</v>
      </c>
      <c r="AS906" s="153">
        <f t="shared" si="731"/>
        <v>3483.3760017346212</v>
      </c>
      <c r="AT906" s="60">
        <v>0.75</v>
      </c>
      <c r="AU906" s="153">
        <f t="shared" si="732"/>
        <v>2612.5320013009659</v>
      </c>
      <c r="AV906" s="153">
        <f t="shared" si="733"/>
        <v>3483.376001734609</v>
      </c>
    </row>
    <row r="907" spans="1:48" hidden="1" x14ac:dyDescent="0.25">
      <c r="A907" s="82">
        <v>903</v>
      </c>
      <c r="B907" s="82" t="s">
        <v>1409</v>
      </c>
      <c r="C907" s="83"/>
      <c r="D907" s="84" t="s">
        <v>109</v>
      </c>
      <c r="E907" s="85" t="s">
        <v>121</v>
      </c>
      <c r="F907" s="86">
        <v>41642</v>
      </c>
      <c r="G907" s="86" t="s">
        <v>1349</v>
      </c>
      <c r="H907" s="89"/>
      <c r="I907" s="89">
        <v>1.1111111111111112E-2</v>
      </c>
      <c r="J907" s="84"/>
      <c r="K907" s="84"/>
      <c r="L907" s="87">
        <v>50105</v>
      </c>
      <c r="M907" s="87"/>
      <c r="N907" s="87">
        <v>50105</v>
      </c>
      <c r="O907" s="84">
        <v>4588.0012176560122</v>
      </c>
      <c r="P907" s="84">
        <v>556.72222222222229</v>
      </c>
      <c r="Q907" s="84">
        <f t="shared" si="734"/>
        <v>5144.7234398782348</v>
      </c>
      <c r="R907" s="84">
        <v>44960.276560121769</v>
      </c>
      <c r="S907" s="87">
        <f t="shared" si="735"/>
        <v>45516.998782343988</v>
      </c>
      <c r="T907" s="85">
        <v>90</v>
      </c>
      <c r="U907" s="69">
        <v>365</v>
      </c>
      <c r="V907" s="70"/>
      <c r="W907" s="71">
        <v>-8.5863013698630137</v>
      </c>
      <c r="X907" s="76">
        <f t="shared" si="728"/>
        <v>41640</v>
      </c>
      <c r="AN907" s="146">
        <f t="shared" si="738"/>
        <v>10.116666666666667</v>
      </c>
      <c r="AP907" s="60"/>
      <c r="AQ907" s="60"/>
      <c r="AU907" s="60"/>
      <c r="AV907" s="60"/>
    </row>
    <row r="908" spans="1:48" hidden="1" x14ac:dyDescent="0.25">
      <c r="A908" s="82">
        <v>904</v>
      </c>
      <c r="B908" s="82" t="s">
        <v>1409</v>
      </c>
      <c r="C908" s="83"/>
      <c r="D908" s="84" t="s">
        <v>109</v>
      </c>
      <c r="E908" s="85" t="s">
        <v>122</v>
      </c>
      <c r="F908" s="86">
        <v>41365</v>
      </c>
      <c r="G908" s="86" t="s">
        <v>1349</v>
      </c>
      <c r="H908" s="89"/>
      <c r="I908" s="89">
        <v>1.1111111111111112E-2</v>
      </c>
      <c r="J908" s="84"/>
      <c r="K908" s="84"/>
      <c r="L908" s="87">
        <v>50000</v>
      </c>
      <c r="M908" s="87"/>
      <c r="N908" s="87">
        <v>50000</v>
      </c>
      <c r="O908" s="84">
        <v>5000</v>
      </c>
      <c r="P908" s="84">
        <v>555.55555555555554</v>
      </c>
      <c r="Q908" s="84">
        <f t="shared" si="734"/>
        <v>5555.5555555555557</v>
      </c>
      <c r="R908" s="84">
        <v>44444.444444444445</v>
      </c>
      <c r="S908" s="87">
        <f t="shared" si="735"/>
        <v>45000</v>
      </c>
      <c r="T908" s="85">
        <v>90</v>
      </c>
      <c r="U908" s="69">
        <v>365</v>
      </c>
      <c r="V908" s="70"/>
      <c r="W908" s="71">
        <v>-9.5397260273972595</v>
      </c>
      <c r="X908" s="76">
        <f t="shared" si="728"/>
        <v>41365</v>
      </c>
      <c r="AN908" s="146">
        <f t="shared" si="738"/>
        <v>10.872222222222222</v>
      </c>
      <c r="AP908" s="60"/>
      <c r="AQ908" s="60"/>
      <c r="AU908" s="60"/>
      <c r="AV908" s="60"/>
    </row>
    <row r="909" spans="1:48" x14ac:dyDescent="0.2">
      <c r="A909" s="82">
        <v>905</v>
      </c>
      <c r="B909" s="82" t="s">
        <v>1410</v>
      </c>
      <c r="C909" s="83"/>
      <c r="D909" s="84" t="s">
        <v>112</v>
      </c>
      <c r="E909" s="85" t="s">
        <v>518</v>
      </c>
      <c r="F909" s="86">
        <v>40344</v>
      </c>
      <c r="G909" s="86" t="s">
        <v>1352</v>
      </c>
      <c r="H909" s="89"/>
      <c r="I909" s="89">
        <v>0.33046712328767119</v>
      </c>
      <c r="J909" s="84"/>
      <c r="K909" s="84"/>
      <c r="L909" s="87">
        <v>50000</v>
      </c>
      <c r="M909" s="87"/>
      <c r="N909" s="87">
        <v>50000</v>
      </c>
      <c r="O909" s="84">
        <v>47500</v>
      </c>
      <c r="P909" s="84">
        <v>0</v>
      </c>
      <c r="Q909" s="84">
        <f t="shared" si="734"/>
        <v>47500</v>
      </c>
      <c r="R909" s="84">
        <v>2500</v>
      </c>
      <c r="S909" s="87">
        <f t="shared" si="735"/>
        <v>2500</v>
      </c>
      <c r="T909" s="150">
        <v>3</v>
      </c>
      <c r="U909" s="69">
        <v>365</v>
      </c>
      <c r="V909" s="70"/>
      <c r="W909" s="71">
        <v>-8.2602739726027394</v>
      </c>
      <c r="X909" s="76">
        <f t="shared" ref="X909:X911" si="739">DATE(YEAR(F909),MONTH(F909),1)</f>
        <v>40330</v>
      </c>
      <c r="Y909" s="138" t="s">
        <v>1374</v>
      </c>
      <c r="Z909" s="60">
        <f>MATCH(Y909,'Cat-3'!$A:$A,0)</f>
        <v>756</v>
      </c>
      <c r="AA909" s="60">
        <f>MATCH(X909,'Cat-3'!$1:$1,0)</f>
        <v>69</v>
      </c>
      <c r="AB909" s="60">
        <f>INDEX('Cat-3'!$1:$1048576,Working!Z909,Working!AA909)</f>
        <v>83.1</v>
      </c>
      <c r="AC909" s="60">
        <f>MATCH($AC$3,'Cat-3'!$1:$1,0)</f>
        <v>90</v>
      </c>
      <c r="AD909" s="60">
        <f>INDEX('Cat-3'!$1:$1048576,Working!Z909,Working!AC909)</f>
        <v>87</v>
      </c>
      <c r="AE909" s="146">
        <f>AD909/AB909</f>
        <v>1.0469314079422383</v>
      </c>
      <c r="AF909" s="132" t="s">
        <v>2720</v>
      </c>
      <c r="AG909" s="60">
        <f>MATCH(AF909,'Cat-4'!$A:$A,0)</f>
        <v>646</v>
      </c>
      <c r="AH909" s="60">
        <f>MATCH($AH$3,'Cat-4'!$1:$1,0)</f>
        <v>4</v>
      </c>
      <c r="AI909" s="60">
        <f>INDEX('Cat-4'!$1:$1048576,Working!AG909,Working!AH909)</f>
        <v>91.7</v>
      </c>
      <c r="AJ909" s="60">
        <f>MATCH($AJ$3,'Cat-4'!$1:$1,0)</f>
        <v>144</v>
      </c>
      <c r="AK909" s="60">
        <f>INDEX('Cat-4'!$1:$1048576,Working!AG909,Working!AJ909)</f>
        <v>154.1</v>
      </c>
      <c r="AL909" s="146">
        <f>AK909/AI909</f>
        <v>1.6804798255179934</v>
      </c>
      <c r="AM909" s="146">
        <f>AL909*AE909</f>
        <v>1.7593471097480797</v>
      </c>
      <c r="AN909" s="146">
        <f t="shared" si="738"/>
        <v>13.666666666666666</v>
      </c>
      <c r="AO909" s="169">
        <f>INDEX('EL&amp;SV'!$C$4:$G$50,MATCH(AF909,'EL&amp;SV'!$G$4:$G$50,0),MATCH(IF(P909&gt;5000000,"A",IF(N909&gt;2000000,"B",IF(N909&gt;500000,"C","D"))),'EL&amp;SV'!$C$4:$G$4,0))</f>
        <v>5</v>
      </c>
      <c r="AP909" s="171">
        <f>INDEX('EL&amp;SV'!$G$4:$K$50,MATCH(AF909,'EL&amp;SV'!$G$4:$G$50,0),MATCH(IF(N909&gt;5000000,"A",IF(N909&gt;2000000,"B",IF(N909&gt;500000,"C","D"))),'EL&amp;SV'!$G$4:$K$4,0))</f>
        <v>1</v>
      </c>
      <c r="AQ909" s="153">
        <f t="shared" ref="AQ909:AQ956" si="740">AM909*N909</f>
        <v>87967.355487403984</v>
      </c>
      <c r="AR909" s="153">
        <f t="shared" ref="AR909:AR956" si="741">AQ909*(AP909/AO909)*(IF(AN909&gt;AO909,AO909,AN909))</f>
        <v>87967.355487403984</v>
      </c>
      <c r="AS909" s="153">
        <f t="shared" ref="AS909:AS956" si="742">AQ909-AR909</f>
        <v>0</v>
      </c>
      <c r="AT909" s="60">
        <v>0.75</v>
      </c>
      <c r="AU909" s="153">
        <f t="shared" ref="AU909:AU956" si="743">AT909*AS909</f>
        <v>0</v>
      </c>
      <c r="AV909" s="153">
        <f t="shared" ref="AV909:AV956" si="744">IF((AQ909*(1-AP909))&gt;AU909,(AQ909*(1-AP909)),AU909)</f>
        <v>0</v>
      </c>
    </row>
    <row r="910" spans="1:48" x14ac:dyDescent="0.2">
      <c r="A910" s="82">
        <v>906</v>
      </c>
      <c r="B910" s="82" t="s">
        <v>1410</v>
      </c>
      <c r="C910" s="83"/>
      <c r="D910" s="84" t="s">
        <v>112</v>
      </c>
      <c r="E910" s="85" t="s">
        <v>591</v>
      </c>
      <c r="F910" s="86">
        <v>41000</v>
      </c>
      <c r="G910" s="86" t="s">
        <v>1350</v>
      </c>
      <c r="H910" s="89"/>
      <c r="I910" s="89">
        <v>0.62979698630136993</v>
      </c>
      <c r="J910" s="84"/>
      <c r="K910" s="84"/>
      <c r="L910" s="87">
        <v>50000</v>
      </c>
      <c r="M910" s="87"/>
      <c r="N910" s="87">
        <v>50000</v>
      </c>
      <c r="O910" s="84">
        <v>47500</v>
      </c>
      <c r="P910" s="84">
        <v>0</v>
      </c>
      <c r="Q910" s="84">
        <f t="shared" si="734"/>
        <v>47500</v>
      </c>
      <c r="R910" s="84">
        <v>2500</v>
      </c>
      <c r="S910" s="87">
        <f t="shared" si="735"/>
        <v>2500</v>
      </c>
      <c r="T910" s="150">
        <v>3</v>
      </c>
      <c r="U910" s="69">
        <v>365</v>
      </c>
      <c r="V910" s="70"/>
      <c r="W910" s="71">
        <v>-7.0082191780821912</v>
      </c>
      <c r="X910" s="76">
        <f t="shared" si="739"/>
        <v>41000</v>
      </c>
      <c r="AF910" s="132" t="s">
        <v>2720</v>
      </c>
      <c r="AG910" s="60">
        <f>MATCH(AF910,'Cat-4'!$A:$A,0)</f>
        <v>646</v>
      </c>
      <c r="AH910" s="60">
        <f>MATCH(X910,'Cat-4'!$1:$1,0)</f>
        <v>4</v>
      </c>
      <c r="AI910" s="60">
        <f>INDEX('Cat-4'!$1:$1048576,Working!AG910,Working!AH910)</f>
        <v>91.7</v>
      </c>
      <c r="AJ910" s="60">
        <f>MATCH($AJ$3,'Cat-4'!$1:$1,0)</f>
        <v>144</v>
      </c>
      <c r="AK910" s="60">
        <f>INDEX('Cat-4'!$1:$1048576,Working!AG910,Working!AJ910)</f>
        <v>154.1</v>
      </c>
      <c r="AL910" s="146">
        <f t="shared" ref="AL910:AL944" si="745">AK910/AI910</f>
        <v>1.6804798255179934</v>
      </c>
      <c r="AM910" s="152">
        <f t="shared" ref="AM910:AM944" si="746">AL910</f>
        <v>1.6804798255179934</v>
      </c>
      <c r="AN910" s="146">
        <f t="shared" si="738"/>
        <v>11.872222222222222</v>
      </c>
      <c r="AO910" s="169">
        <f>INDEX('EL&amp;SV'!$C$4:$G$50,MATCH(AF910,'EL&amp;SV'!$G$4:$G$50,0),MATCH(IF(P910&gt;5000000,"A",IF(N910&gt;2000000,"B",IF(N910&gt;500000,"C","D"))),'EL&amp;SV'!$C$4:$G$4,0))</f>
        <v>5</v>
      </c>
      <c r="AP910" s="171">
        <f>INDEX('EL&amp;SV'!$G$4:$K$50,MATCH(AF910,'EL&amp;SV'!$G$4:$G$50,0),MATCH(IF(N910&gt;5000000,"A",IF(N910&gt;2000000,"B",IF(N910&gt;500000,"C","D"))),'EL&amp;SV'!$G$4:$K$4,0))</f>
        <v>1</v>
      </c>
      <c r="AQ910" s="153">
        <f t="shared" si="740"/>
        <v>84023.991275899665</v>
      </c>
      <c r="AR910" s="153">
        <f t="shared" si="741"/>
        <v>84023.991275899665</v>
      </c>
      <c r="AS910" s="153">
        <f t="shared" si="742"/>
        <v>0</v>
      </c>
      <c r="AT910" s="60">
        <v>0.75</v>
      </c>
      <c r="AU910" s="153">
        <f t="shared" si="743"/>
        <v>0</v>
      </c>
      <c r="AV910" s="153">
        <f t="shared" si="744"/>
        <v>0</v>
      </c>
    </row>
    <row r="911" spans="1:48" x14ac:dyDescent="0.2">
      <c r="A911" s="82">
        <v>907</v>
      </c>
      <c r="B911" s="82" t="s">
        <v>1410</v>
      </c>
      <c r="C911" s="83"/>
      <c r="D911" s="84" t="s">
        <v>112</v>
      </c>
      <c r="E911" s="85" t="s">
        <v>595</v>
      </c>
      <c r="F911" s="86">
        <v>41000</v>
      </c>
      <c r="G911" s="86" t="s">
        <v>1350</v>
      </c>
      <c r="H911" s="89"/>
      <c r="I911" s="89">
        <v>0.67109917808219177</v>
      </c>
      <c r="J911" s="84"/>
      <c r="K911" s="84"/>
      <c r="L911" s="87">
        <v>50000</v>
      </c>
      <c r="M911" s="87"/>
      <c r="N911" s="87">
        <v>50000</v>
      </c>
      <c r="O911" s="84">
        <v>47500</v>
      </c>
      <c r="P911" s="84">
        <v>0</v>
      </c>
      <c r="Q911" s="84">
        <f t="shared" si="734"/>
        <v>47500</v>
      </c>
      <c r="R911" s="84">
        <v>2500</v>
      </c>
      <c r="S911" s="87">
        <f t="shared" si="735"/>
        <v>2500</v>
      </c>
      <c r="T911" s="150">
        <v>3</v>
      </c>
      <c r="U911" s="69">
        <v>365</v>
      </c>
      <c r="V911" s="70"/>
      <c r="W911" s="71">
        <v>-5.0136986301369859</v>
      </c>
      <c r="X911" s="76">
        <f t="shared" si="739"/>
        <v>41000</v>
      </c>
      <c r="AF911" s="132" t="s">
        <v>2720</v>
      </c>
      <c r="AG911" s="60">
        <f>MATCH(AF911,'Cat-4'!$A:$A,0)</f>
        <v>646</v>
      </c>
      <c r="AH911" s="60">
        <f>MATCH(X911,'Cat-4'!$1:$1,0)</f>
        <v>4</v>
      </c>
      <c r="AI911" s="60">
        <f>INDEX('Cat-4'!$1:$1048576,Working!AG911,Working!AH911)</f>
        <v>91.7</v>
      </c>
      <c r="AJ911" s="60">
        <f>MATCH($AJ$3,'Cat-4'!$1:$1,0)</f>
        <v>144</v>
      </c>
      <c r="AK911" s="60">
        <f>INDEX('Cat-4'!$1:$1048576,Working!AG911,Working!AJ911)</f>
        <v>154.1</v>
      </c>
      <c r="AL911" s="146">
        <f t="shared" si="745"/>
        <v>1.6804798255179934</v>
      </c>
      <c r="AM911" s="152">
        <f t="shared" si="746"/>
        <v>1.6804798255179934</v>
      </c>
      <c r="AN911" s="146">
        <f t="shared" si="738"/>
        <v>11.872222222222222</v>
      </c>
      <c r="AO911" s="169">
        <f>INDEX('EL&amp;SV'!$C$4:$G$50,MATCH(AF911,'EL&amp;SV'!$G$4:$G$50,0),MATCH(IF(P911&gt;5000000,"A",IF(N911&gt;2000000,"B",IF(N911&gt;500000,"C","D"))),'EL&amp;SV'!$C$4:$G$4,0))</f>
        <v>5</v>
      </c>
      <c r="AP911" s="171">
        <f>INDEX('EL&amp;SV'!$G$4:$K$50,MATCH(AF911,'EL&amp;SV'!$G$4:$G$50,0),MATCH(IF(N911&gt;5000000,"A",IF(N911&gt;2000000,"B",IF(N911&gt;500000,"C","D"))),'EL&amp;SV'!$G$4:$K$4,0))</f>
        <v>1</v>
      </c>
      <c r="AQ911" s="153">
        <f t="shared" si="740"/>
        <v>84023.991275899665</v>
      </c>
      <c r="AR911" s="153">
        <f t="shared" si="741"/>
        <v>84023.991275899665</v>
      </c>
      <c r="AS911" s="153">
        <f t="shared" si="742"/>
        <v>0</v>
      </c>
      <c r="AT911" s="60">
        <v>0.75</v>
      </c>
      <c r="AU911" s="153">
        <f t="shared" si="743"/>
        <v>0</v>
      </c>
      <c r="AV911" s="153">
        <f t="shared" si="744"/>
        <v>0</v>
      </c>
    </row>
    <row r="912" spans="1:48" x14ac:dyDescent="0.2">
      <c r="A912" s="82">
        <v>908</v>
      </c>
      <c r="B912" s="82" t="s">
        <v>1410</v>
      </c>
      <c r="C912" s="83"/>
      <c r="D912" s="84" t="s">
        <v>111</v>
      </c>
      <c r="E912" s="85" t="s">
        <v>270</v>
      </c>
      <c r="F912" s="86">
        <v>41557</v>
      </c>
      <c r="G912" s="86" t="s">
        <v>1349</v>
      </c>
      <c r="H912" s="89"/>
      <c r="I912" s="89">
        <v>2.3401649684619118E-2</v>
      </c>
      <c r="J912" s="84"/>
      <c r="K912" s="84"/>
      <c r="L912" s="87">
        <v>49875</v>
      </c>
      <c r="M912" s="87"/>
      <c r="N912" s="87">
        <v>49875</v>
      </c>
      <c r="O912" s="84">
        <v>10585.417676217823</v>
      </c>
      <c r="P912" s="84">
        <v>1167.1572780203785</v>
      </c>
      <c r="Q912" s="84">
        <f t="shared" si="734"/>
        <v>11752.574954238202</v>
      </c>
      <c r="R912" s="84">
        <v>38122.425045761796</v>
      </c>
      <c r="S912" s="87">
        <f t="shared" si="735"/>
        <v>39289.582323782175</v>
      </c>
      <c r="T912" s="150">
        <v>40</v>
      </c>
      <c r="U912" s="69">
        <v>365</v>
      </c>
      <c r="V912" s="70"/>
      <c r="W912" s="71">
        <v>-7.0082191780821912</v>
      </c>
      <c r="X912" s="76">
        <f>DATE(YEAR(F912),MONTH(F912),1)</f>
        <v>41548</v>
      </c>
      <c r="AF912" s="132" t="s">
        <v>2879</v>
      </c>
      <c r="AG912" s="60">
        <f>MATCH(AF912,'Cat-4'!$A:$A,0)</f>
        <v>726</v>
      </c>
      <c r="AH912" s="60">
        <f>MATCH(X912,'Cat-4'!$1:$1,0)</f>
        <v>22</v>
      </c>
      <c r="AI912" s="60">
        <f>INDEX('Cat-4'!$1:$1048576,Working!AG912,Working!AH912)</f>
        <v>107.4</v>
      </c>
      <c r="AJ912" s="60">
        <f>MATCH($AJ$3,'Cat-4'!$1:$1,0)</f>
        <v>144</v>
      </c>
      <c r="AK912" s="60">
        <f>INDEX('Cat-4'!$1:$1048576,Working!AG912,Working!AJ912)</f>
        <v>132.30000000000001</v>
      </c>
      <c r="AL912" s="146">
        <f t="shared" si="745"/>
        <v>1.2318435754189945</v>
      </c>
      <c r="AM912" s="152">
        <f t="shared" si="746"/>
        <v>1.2318435754189945</v>
      </c>
      <c r="AN912" s="146">
        <f t="shared" si="738"/>
        <v>10.347222222222221</v>
      </c>
      <c r="AO912" s="169">
        <f>INDEX('EL&amp;SV'!$C$4:$G$50,MATCH(AF912,'EL&amp;SV'!$G$4:$G$50,0),MATCH(IF(P912&gt;5000000,"A",IF(N912&gt;2000000,"B",IF(N912&gt;500000,"C","D"))),'EL&amp;SV'!$C$4:$G$4,0))</f>
        <v>8</v>
      </c>
      <c r="AP912" s="171">
        <f>INDEX('EL&amp;SV'!$G$4:$K$50,MATCH(AF912,'EL&amp;SV'!$G$4:$G$50,0),MATCH(IF(N912&gt;5000000,"A",IF(N912&gt;2000000,"B",IF(N912&gt;500000,"C","D"))),'EL&amp;SV'!$G$4:$K$4,0))</f>
        <v>0.95</v>
      </c>
      <c r="AQ912" s="153">
        <f t="shared" si="740"/>
        <v>61438.198324022349</v>
      </c>
      <c r="AR912" s="153">
        <f t="shared" si="741"/>
        <v>58366.28840782123</v>
      </c>
      <c r="AS912" s="153">
        <f t="shared" si="742"/>
        <v>3071.9099162011189</v>
      </c>
      <c r="AT912" s="60">
        <v>0.75</v>
      </c>
      <c r="AU912" s="153">
        <f t="shared" si="743"/>
        <v>2303.9324371508392</v>
      </c>
      <c r="AV912" s="153">
        <f t="shared" si="744"/>
        <v>3071.9099162011203</v>
      </c>
    </row>
    <row r="913" spans="1:48" x14ac:dyDescent="0.2">
      <c r="A913" s="82">
        <v>909</v>
      </c>
      <c r="B913" s="82" t="s">
        <v>1410</v>
      </c>
      <c r="C913" s="83"/>
      <c r="D913" s="84" t="s">
        <v>112</v>
      </c>
      <c r="E913" s="85" t="s">
        <v>1222</v>
      </c>
      <c r="F913" s="86">
        <v>44595</v>
      </c>
      <c r="G913" s="86" t="s">
        <v>38</v>
      </c>
      <c r="H913" s="89"/>
      <c r="I913" s="89">
        <v>0.31666666666666665</v>
      </c>
      <c r="J913" s="84"/>
      <c r="K913" s="84"/>
      <c r="L913" s="87">
        <v>49560</v>
      </c>
      <c r="M913" s="87"/>
      <c r="N913" s="87">
        <v>49560</v>
      </c>
      <c r="O913" s="84">
        <v>2450.8438356164384</v>
      </c>
      <c r="P913" s="84">
        <v>15694</v>
      </c>
      <c r="Q913" s="84">
        <f t="shared" si="734"/>
        <v>18144.843835616437</v>
      </c>
      <c r="R913" s="84">
        <v>31415.156164383563</v>
      </c>
      <c r="S913" s="87">
        <f t="shared" si="735"/>
        <v>47109.156164383559</v>
      </c>
      <c r="T913" s="150">
        <v>3</v>
      </c>
      <c r="U913" s="69">
        <v>365</v>
      </c>
      <c r="V913" s="70"/>
      <c r="W913" s="71">
        <v>-7.0082191780821912</v>
      </c>
      <c r="X913" s="76">
        <f t="shared" ref="X913:X956" si="747">DATE(YEAR(F913),MONTH(F913),1)</f>
        <v>44593</v>
      </c>
      <c r="AF913" s="132" t="s">
        <v>3114</v>
      </c>
      <c r="AG913" s="60">
        <f>MATCH(AF913,'Cat-4'!$A:$A,0)</f>
        <v>844</v>
      </c>
      <c r="AH913" s="60">
        <f>MATCH(X913,'Cat-4'!$1:$1,0)</f>
        <v>122</v>
      </c>
      <c r="AI913" s="60">
        <f>INDEX('Cat-4'!$1:$1048576,Working!AG913,Working!AH913)</f>
        <v>154.69999999999999</v>
      </c>
      <c r="AJ913" s="60">
        <f>MATCH($AJ$3,'Cat-4'!$1:$1,0)</f>
        <v>144</v>
      </c>
      <c r="AK913" s="60">
        <f>INDEX('Cat-4'!$1:$1048576,Working!AG913,Working!AJ913)</f>
        <v>160.30000000000001</v>
      </c>
      <c r="AL913" s="146">
        <f t="shared" si="745"/>
        <v>1.0361990950226245</v>
      </c>
      <c r="AM913" s="152">
        <f t="shared" si="746"/>
        <v>1.0361990950226245</v>
      </c>
      <c r="AN913" s="146">
        <f t="shared" si="738"/>
        <v>2.0333333333333332</v>
      </c>
      <c r="AO913" s="169">
        <f>INDEX('EL&amp;SV'!$C$4:$G$50,MATCH(AF913,'EL&amp;SV'!$G$4:$G$50,0),MATCH(IF(P913&gt;5000000,"A",IF(N913&gt;2000000,"B",IF(N913&gt;500000,"C","D"))),'EL&amp;SV'!$C$4:$G$4,0))</f>
        <v>6</v>
      </c>
      <c r="AP913" s="171">
        <f>INDEX('EL&amp;SV'!$G$4:$K$50,MATCH(AF913,'EL&amp;SV'!$G$4:$G$50,0),MATCH(IF(N913&gt;5000000,"A",IF(N913&gt;2000000,"B",IF(N913&gt;500000,"C","D"))),'EL&amp;SV'!$G$4:$K$4,0))</f>
        <v>0.95</v>
      </c>
      <c r="AQ913" s="153">
        <f t="shared" si="740"/>
        <v>51354.027149321271</v>
      </c>
      <c r="AR913" s="153">
        <f t="shared" si="741"/>
        <v>16533.143740573152</v>
      </c>
      <c r="AS913" s="153">
        <f t="shared" si="742"/>
        <v>34820.883408748123</v>
      </c>
      <c r="AT913" s="60">
        <v>0.75</v>
      </c>
      <c r="AU913" s="153">
        <f t="shared" si="743"/>
        <v>26115.662556561092</v>
      </c>
      <c r="AV913" s="153">
        <f t="shared" si="744"/>
        <v>26115.662556561092</v>
      </c>
    </row>
    <row r="914" spans="1:48" x14ac:dyDescent="0.2">
      <c r="A914" s="82">
        <v>910</v>
      </c>
      <c r="B914" s="82" t="s">
        <v>1410</v>
      </c>
      <c r="C914" s="83"/>
      <c r="D914" s="84" t="s">
        <v>112</v>
      </c>
      <c r="E914" s="85" t="s">
        <v>593</v>
      </c>
      <c r="F914" s="86">
        <v>41000</v>
      </c>
      <c r="G914" s="86" t="s">
        <v>1350</v>
      </c>
      <c r="H914" s="89"/>
      <c r="I914" s="89">
        <v>0.64844958904109584</v>
      </c>
      <c r="J914" s="84"/>
      <c r="K914" s="84"/>
      <c r="L914" s="87">
        <v>49350</v>
      </c>
      <c r="M914" s="87"/>
      <c r="N914" s="87">
        <v>49350</v>
      </c>
      <c r="O914" s="84">
        <v>46882.5</v>
      </c>
      <c r="P914" s="84">
        <v>0</v>
      </c>
      <c r="Q914" s="84">
        <f t="shared" si="734"/>
        <v>46882.5</v>
      </c>
      <c r="R914" s="84">
        <v>2467.5</v>
      </c>
      <c r="S914" s="87">
        <f t="shared" si="735"/>
        <v>2467.5</v>
      </c>
      <c r="T914" s="150">
        <v>3</v>
      </c>
      <c r="U914" s="69">
        <v>365</v>
      </c>
      <c r="V914" s="70"/>
      <c r="W914" s="71">
        <v>-7.0082191780821912</v>
      </c>
      <c r="X914" s="76">
        <f t="shared" si="747"/>
        <v>41000</v>
      </c>
      <c r="AF914" s="132" t="s">
        <v>2722</v>
      </c>
      <c r="AG914" s="60">
        <f>MATCH(AF914,'Cat-4'!$A:$A,0)</f>
        <v>647</v>
      </c>
      <c r="AH914" s="60">
        <f>MATCH(X914,'Cat-4'!$1:$1,0)</f>
        <v>4</v>
      </c>
      <c r="AI914" s="60">
        <f>INDEX('Cat-4'!$1:$1048576,Working!AG914,Working!AH914)</f>
        <v>100.5</v>
      </c>
      <c r="AJ914" s="60">
        <f>MATCH($AJ$3,'Cat-4'!$1:$1,0)</f>
        <v>144</v>
      </c>
      <c r="AK914" s="60">
        <f>INDEX('Cat-4'!$1:$1048576,Working!AG914,Working!AJ914)</f>
        <v>94.2</v>
      </c>
      <c r="AL914" s="146">
        <f t="shared" si="745"/>
        <v>0.93731343283582091</v>
      </c>
      <c r="AM914" s="152">
        <f t="shared" si="746"/>
        <v>0.93731343283582091</v>
      </c>
      <c r="AN914" s="146">
        <f t="shared" si="738"/>
        <v>11.872222222222222</v>
      </c>
      <c r="AO914" s="169">
        <f>INDEX('EL&amp;SV'!$C$4:$G$50,MATCH(AF914,'EL&amp;SV'!$G$4:$G$50,0),MATCH(IF(P914&gt;5000000,"A",IF(N914&gt;2000000,"B",IF(N914&gt;500000,"C","D"))),'EL&amp;SV'!$C$4:$G$4,0))</f>
        <v>5</v>
      </c>
      <c r="AP914" s="171">
        <f>INDEX('EL&amp;SV'!$G$4:$K$50,MATCH(AF914,'EL&amp;SV'!$G$4:$G$50,0),MATCH(IF(N914&gt;5000000,"A",IF(N914&gt;2000000,"B",IF(N914&gt;500000,"C","D"))),'EL&amp;SV'!$G$4:$K$4,0))</f>
        <v>1</v>
      </c>
      <c r="AQ914" s="153">
        <f t="shared" si="740"/>
        <v>46256.417910447759</v>
      </c>
      <c r="AR914" s="153">
        <f t="shared" si="741"/>
        <v>46256.417910447766</v>
      </c>
      <c r="AS914" s="153">
        <f t="shared" si="742"/>
        <v>0</v>
      </c>
      <c r="AT914" s="60">
        <v>0.75</v>
      </c>
      <c r="AU914" s="153">
        <f t="shared" si="743"/>
        <v>0</v>
      </c>
      <c r="AV914" s="153">
        <f t="shared" si="744"/>
        <v>0</v>
      </c>
    </row>
    <row r="915" spans="1:48" x14ac:dyDescent="0.2">
      <c r="A915" s="82">
        <v>911</v>
      </c>
      <c r="B915" s="82" t="s">
        <v>1410</v>
      </c>
      <c r="C915" s="83"/>
      <c r="D915" s="84" t="s">
        <v>112</v>
      </c>
      <c r="E915" s="85" t="s">
        <v>1052</v>
      </c>
      <c r="F915" s="86">
        <v>42423</v>
      </c>
      <c r="G915" s="86" t="s">
        <v>25</v>
      </c>
      <c r="H915" s="89"/>
      <c r="I915" s="89">
        <v>0.31666666666666665</v>
      </c>
      <c r="J915" s="84"/>
      <c r="K915" s="84"/>
      <c r="L915" s="87">
        <v>49350</v>
      </c>
      <c r="M915" s="87"/>
      <c r="N915" s="87">
        <v>49350</v>
      </c>
      <c r="O915" s="84">
        <v>48509.472602739726</v>
      </c>
      <c r="P915" s="84">
        <v>0</v>
      </c>
      <c r="Q915" s="84">
        <f t="shared" si="734"/>
        <v>48509.472602739726</v>
      </c>
      <c r="R915" s="84">
        <v>840.52739726027357</v>
      </c>
      <c r="S915" s="87">
        <f t="shared" si="735"/>
        <v>840.52739726027357</v>
      </c>
      <c r="T915" s="150">
        <v>3</v>
      </c>
      <c r="U915" s="69">
        <v>365</v>
      </c>
      <c r="V915" s="70"/>
      <c r="W915" s="71">
        <v>-4.0082191780821912</v>
      </c>
      <c r="X915" s="76">
        <f t="shared" si="747"/>
        <v>42401</v>
      </c>
      <c r="AF915" s="132" t="s">
        <v>2718</v>
      </c>
      <c r="AG915" s="60">
        <f>MATCH(AF915,'Cat-4'!$A:$A,0)</f>
        <v>645</v>
      </c>
      <c r="AH915" s="60">
        <f>MATCH(X915,'Cat-4'!$1:$1,0)</f>
        <v>50</v>
      </c>
      <c r="AI915" s="60">
        <f>INDEX('Cat-4'!$1:$1048576,Working!AG915,Working!AH915)</f>
        <v>115.6</v>
      </c>
      <c r="AJ915" s="60">
        <f>MATCH($AJ$3,'Cat-4'!$1:$1,0)</f>
        <v>144</v>
      </c>
      <c r="AK915" s="60">
        <f>INDEX('Cat-4'!$1:$1048576,Working!AG915,Working!AJ915)</f>
        <v>115.6</v>
      </c>
      <c r="AL915" s="146">
        <f t="shared" si="745"/>
        <v>1</v>
      </c>
      <c r="AM915" s="152">
        <f t="shared" si="746"/>
        <v>1</v>
      </c>
      <c r="AN915" s="146">
        <f t="shared" si="738"/>
        <v>7.9777777777777779</v>
      </c>
      <c r="AO915" s="169">
        <f>INDEX('EL&amp;SV'!$C$4:$G$50,MATCH(AF915,'EL&amp;SV'!$G$4:$G$50,0),MATCH(IF(P915&gt;5000000,"A",IF(N915&gt;2000000,"B",IF(N915&gt;500000,"C","D"))),'EL&amp;SV'!$C$4:$G$4,0))</f>
        <v>5</v>
      </c>
      <c r="AP915" s="171">
        <f>INDEX('EL&amp;SV'!$G$4:$K$50,MATCH(AF915,'EL&amp;SV'!$G$4:$G$50,0),MATCH(IF(N915&gt;5000000,"A",IF(N915&gt;2000000,"B",IF(N915&gt;500000,"C","D"))),'EL&amp;SV'!$G$4:$K$4,0))</f>
        <v>1</v>
      </c>
      <c r="AQ915" s="153">
        <f t="shared" si="740"/>
        <v>49350</v>
      </c>
      <c r="AR915" s="153">
        <f t="shared" si="741"/>
        <v>49350</v>
      </c>
      <c r="AS915" s="153">
        <f t="shared" si="742"/>
        <v>0</v>
      </c>
      <c r="AT915" s="60">
        <v>0.75</v>
      </c>
      <c r="AU915" s="153">
        <f t="shared" si="743"/>
        <v>0</v>
      </c>
      <c r="AV915" s="153">
        <f t="shared" si="744"/>
        <v>0</v>
      </c>
    </row>
    <row r="916" spans="1:48" x14ac:dyDescent="0.2">
      <c r="A916" s="82">
        <v>912</v>
      </c>
      <c r="B916" s="82" t="s">
        <v>1410</v>
      </c>
      <c r="C916" s="83"/>
      <c r="D916" s="84" t="s">
        <v>112</v>
      </c>
      <c r="E916" s="85" t="s">
        <v>1052</v>
      </c>
      <c r="F916" s="86">
        <v>42423</v>
      </c>
      <c r="G916" s="86" t="s">
        <v>25</v>
      </c>
      <c r="H916" s="89"/>
      <c r="I916" s="89">
        <v>0.31666666666666665</v>
      </c>
      <c r="J916" s="84"/>
      <c r="K916" s="84"/>
      <c r="L916" s="87">
        <v>49350</v>
      </c>
      <c r="M916" s="87"/>
      <c r="N916" s="87">
        <v>49350</v>
      </c>
      <c r="O916" s="84">
        <v>48509.472602739726</v>
      </c>
      <c r="P916" s="84">
        <v>0</v>
      </c>
      <c r="Q916" s="84">
        <f t="shared" si="734"/>
        <v>48509.472602739726</v>
      </c>
      <c r="R916" s="84">
        <v>840.52739726027357</v>
      </c>
      <c r="S916" s="87">
        <f t="shared" si="735"/>
        <v>840.52739726027357</v>
      </c>
      <c r="T916" s="150">
        <v>3</v>
      </c>
      <c r="U916" s="69">
        <v>365</v>
      </c>
      <c r="V916" s="70"/>
      <c r="W916" s="71">
        <v>-7.0082191780821912</v>
      </c>
      <c r="X916" s="76">
        <f t="shared" si="747"/>
        <v>42401</v>
      </c>
      <c r="AF916" s="132" t="s">
        <v>2718</v>
      </c>
      <c r="AG916" s="60">
        <f>MATCH(AF916,'Cat-4'!$A:$A,0)</f>
        <v>645</v>
      </c>
      <c r="AH916" s="60">
        <f>MATCH(X916,'Cat-4'!$1:$1,0)</f>
        <v>50</v>
      </c>
      <c r="AI916" s="60">
        <f>INDEX('Cat-4'!$1:$1048576,Working!AG916,Working!AH916)</f>
        <v>115.6</v>
      </c>
      <c r="AJ916" s="60">
        <f>MATCH($AJ$3,'Cat-4'!$1:$1,0)</f>
        <v>144</v>
      </c>
      <c r="AK916" s="60">
        <f>INDEX('Cat-4'!$1:$1048576,Working!AG916,Working!AJ916)</f>
        <v>115.6</v>
      </c>
      <c r="AL916" s="146">
        <f t="shared" si="745"/>
        <v>1</v>
      </c>
      <c r="AM916" s="152">
        <f t="shared" si="746"/>
        <v>1</v>
      </c>
      <c r="AN916" s="146">
        <f t="shared" si="738"/>
        <v>7.9777777777777779</v>
      </c>
      <c r="AO916" s="169">
        <f>INDEX('EL&amp;SV'!$C$4:$G$50,MATCH(AF916,'EL&amp;SV'!$G$4:$G$50,0),MATCH(IF(P916&gt;5000000,"A",IF(N916&gt;2000000,"B",IF(N916&gt;500000,"C","D"))),'EL&amp;SV'!$C$4:$G$4,0))</f>
        <v>5</v>
      </c>
      <c r="AP916" s="171">
        <f>INDEX('EL&amp;SV'!$G$4:$K$50,MATCH(AF916,'EL&amp;SV'!$G$4:$G$50,0),MATCH(IF(N916&gt;5000000,"A",IF(N916&gt;2000000,"B",IF(N916&gt;500000,"C","D"))),'EL&amp;SV'!$G$4:$K$4,0))</f>
        <v>1</v>
      </c>
      <c r="AQ916" s="153">
        <f t="shared" si="740"/>
        <v>49350</v>
      </c>
      <c r="AR916" s="153">
        <f t="shared" si="741"/>
        <v>49350</v>
      </c>
      <c r="AS916" s="153">
        <f t="shared" si="742"/>
        <v>0</v>
      </c>
      <c r="AT916" s="60">
        <v>0.75</v>
      </c>
      <c r="AU916" s="153">
        <f t="shared" si="743"/>
        <v>0</v>
      </c>
      <c r="AV916" s="153">
        <f t="shared" si="744"/>
        <v>0</v>
      </c>
    </row>
    <row r="917" spans="1:48" x14ac:dyDescent="0.2">
      <c r="A917" s="82">
        <v>913</v>
      </c>
      <c r="B917" s="82" t="s">
        <v>1410</v>
      </c>
      <c r="C917" s="83"/>
      <c r="D917" s="84" t="s">
        <v>112</v>
      </c>
      <c r="E917" s="85" t="s">
        <v>1052</v>
      </c>
      <c r="F917" s="86">
        <v>42423</v>
      </c>
      <c r="G917" s="86" t="s">
        <v>25</v>
      </c>
      <c r="H917" s="89"/>
      <c r="I917" s="89">
        <v>0.31666666666666665</v>
      </c>
      <c r="J917" s="84"/>
      <c r="K917" s="84"/>
      <c r="L917" s="87">
        <v>49350</v>
      </c>
      <c r="M917" s="87"/>
      <c r="N917" s="87">
        <v>49350</v>
      </c>
      <c r="O917" s="84">
        <v>48509.472602739726</v>
      </c>
      <c r="P917" s="84">
        <v>0</v>
      </c>
      <c r="Q917" s="84">
        <f t="shared" si="734"/>
        <v>48509.472602739726</v>
      </c>
      <c r="R917" s="84">
        <v>840.52739726027357</v>
      </c>
      <c r="S917" s="87">
        <f t="shared" si="735"/>
        <v>840.52739726027357</v>
      </c>
      <c r="T917" s="150">
        <v>3</v>
      </c>
      <c r="U917" s="69">
        <v>365</v>
      </c>
      <c r="V917" s="70"/>
      <c r="W917" s="71">
        <v>-4.0082191780821912</v>
      </c>
      <c r="X917" s="76">
        <f t="shared" si="747"/>
        <v>42401</v>
      </c>
      <c r="AF917" s="132" t="s">
        <v>2718</v>
      </c>
      <c r="AG917" s="60">
        <f>MATCH(AF917,'Cat-4'!$A:$A,0)</f>
        <v>645</v>
      </c>
      <c r="AH917" s="60">
        <f>MATCH(X917,'Cat-4'!$1:$1,0)</f>
        <v>50</v>
      </c>
      <c r="AI917" s="60">
        <f>INDEX('Cat-4'!$1:$1048576,Working!AG917,Working!AH917)</f>
        <v>115.6</v>
      </c>
      <c r="AJ917" s="60">
        <f>MATCH($AJ$3,'Cat-4'!$1:$1,0)</f>
        <v>144</v>
      </c>
      <c r="AK917" s="60">
        <f>INDEX('Cat-4'!$1:$1048576,Working!AG917,Working!AJ917)</f>
        <v>115.6</v>
      </c>
      <c r="AL917" s="146">
        <f t="shared" si="745"/>
        <v>1</v>
      </c>
      <c r="AM917" s="152">
        <f t="shared" si="746"/>
        <v>1</v>
      </c>
      <c r="AN917" s="146">
        <f t="shared" si="738"/>
        <v>7.9777777777777779</v>
      </c>
      <c r="AO917" s="169">
        <f>INDEX('EL&amp;SV'!$C$4:$G$50,MATCH(AF917,'EL&amp;SV'!$G$4:$G$50,0),MATCH(IF(P917&gt;5000000,"A",IF(N917&gt;2000000,"B",IF(N917&gt;500000,"C","D"))),'EL&amp;SV'!$C$4:$G$4,0))</f>
        <v>5</v>
      </c>
      <c r="AP917" s="171">
        <f>INDEX('EL&amp;SV'!$G$4:$K$50,MATCH(AF917,'EL&amp;SV'!$G$4:$G$50,0),MATCH(IF(N917&gt;5000000,"A",IF(N917&gt;2000000,"B",IF(N917&gt;500000,"C","D"))),'EL&amp;SV'!$G$4:$K$4,0))</f>
        <v>1</v>
      </c>
      <c r="AQ917" s="153">
        <f t="shared" si="740"/>
        <v>49350</v>
      </c>
      <c r="AR917" s="153">
        <f t="shared" si="741"/>
        <v>49350</v>
      </c>
      <c r="AS917" s="153">
        <f t="shared" si="742"/>
        <v>0</v>
      </c>
      <c r="AT917" s="60">
        <v>0.75</v>
      </c>
      <c r="AU917" s="153">
        <f t="shared" si="743"/>
        <v>0</v>
      </c>
      <c r="AV917" s="153">
        <f t="shared" si="744"/>
        <v>0</v>
      </c>
    </row>
    <row r="918" spans="1:48" x14ac:dyDescent="0.2">
      <c r="A918" s="82">
        <v>914</v>
      </c>
      <c r="B918" s="82" t="s">
        <v>1410</v>
      </c>
      <c r="C918" s="83"/>
      <c r="D918" s="84" t="s">
        <v>112</v>
      </c>
      <c r="E918" s="85" t="s">
        <v>1052</v>
      </c>
      <c r="F918" s="86">
        <v>42423</v>
      </c>
      <c r="G918" s="86" t="s">
        <v>25</v>
      </c>
      <c r="H918" s="89"/>
      <c r="I918" s="89">
        <v>0.31666666666666665</v>
      </c>
      <c r="J918" s="84"/>
      <c r="K918" s="84"/>
      <c r="L918" s="87">
        <v>49350</v>
      </c>
      <c r="M918" s="87"/>
      <c r="N918" s="87">
        <v>49350</v>
      </c>
      <c r="O918" s="84">
        <v>48509.472602739726</v>
      </c>
      <c r="P918" s="84">
        <v>0</v>
      </c>
      <c r="Q918" s="84">
        <f t="shared" si="734"/>
        <v>48509.472602739726</v>
      </c>
      <c r="R918" s="84">
        <v>840.52739726027357</v>
      </c>
      <c r="S918" s="87">
        <f t="shared" si="735"/>
        <v>840.52739726027357</v>
      </c>
      <c r="T918" s="150">
        <v>3</v>
      </c>
      <c r="U918" s="69">
        <v>365</v>
      </c>
      <c r="V918" s="70"/>
      <c r="W918" s="71">
        <v>-7.0082191780821912</v>
      </c>
      <c r="X918" s="76">
        <f t="shared" si="747"/>
        <v>42401</v>
      </c>
      <c r="AF918" s="132" t="s">
        <v>2718</v>
      </c>
      <c r="AG918" s="60">
        <f>MATCH(AF918,'Cat-4'!$A:$A,0)</f>
        <v>645</v>
      </c>
      <c r="AH918" s="60">
        <f>MATCH(X918,'Cat-4'!$1:$1,0)</f>
        <v>50</v>
      </c>
      <c r="AI918" s="60">
        <f>INDEX('Cat-4'!$1:$1048576,Working!AG918,Working!AH918)</f>
        <v>115.6</v>
      </c>
      <c r="AJ918" s="60">
        <f>MATCH($AJ$3,'Cat-4'!$1:$1,0)</f>
        <v>144</v>
      </c>
      <c r="AK918" s="60">
        <f>INDEX('Cat-4'!$1:$1048576,Working!AG918,Working!AJ918)</f>
        <v>115.6</v>
      </c>
      <c r="AL918" s="146">
        <f t="shared" si="745"/>
        <v>1</v>
      </c>
      <c r="AM918" s="152">
        <f t="shared" si="746"/>
        <v>1</v>
      </c>
      <c r="AN918" s="146">
        <f t="shared" si="738"/>
        <v>7.9777777777777779</v>
      </c>
      <c r="AO918" s="169">
        <f>INDEX('EL&amp;SV'!$C$4:$G$50,MATCH(AF918,'EL&amp;SV'!$G$4:$G$50,0),MATCH(IF(P918&gt;5000000,"A",IF(N918&gt;2000000,"B",IF(N918&gt;500000,"C","D"))),'EL&amp;SV'!$C$4:$G$4,0))</f>
        <v>5</v>
      </c>
      <c r="AP918" s="171">
        <f>INDEX('EL&amp;SV'!$G$4:$K$50,MATCH(AF918,'EL&amp;SV'!$G$4:$G$50,0),MATCH(IF(N918&gt;5000000,"A",IF(N918&gt;2000000,"B",IF(N918&gt;500000,"C","D"))),'EL&amp;SV'!$G$4:$K$4,0))</f>
        <v>1</v>
      </c>
      <c r="AQ918" s="153">
        <f t="shared" si="740"/>
        <v>49350</v>
      </c>
      <c r="AR918" s="153">
        <f t="shared" si="741"/>
        <v>49350</v>
      </c>
      <c r="AS918" s="153">
        <f t="shared" si="742"/>
        <v>0</v>
      </c>
      <c r="AT918" s="60">
        <v>0.75</v>
      </c>
      <c r="AU918" s="153">
        <f t="shared" si="743"/>
        <v>0</v>
      </c>
      <c r="AV918" s="153">
        <f t="shared" si="744"/>
        <v>0</v>
      </c>
    </row>
    <row r="919" spans="1:48" x14ac:dyDescent="0.2">
      <c r="A919" s="82">
        <v>915</v>
      </c>
      <c r="B919" s="82" t="s">
        <v>1410</v>
      </c>
      <c r="C919" s="83"/>
      <c r="D919" s="84" t="s">
        <v>112</v>
      </c>
      <c r="E919" s="85" t="s">
        <v>1052</v>
      </c>
      <c r="F919" s="86">
        <v>42423</v>
      </c>
      <c r="G919" s="86" t="s">
        <v>25</v>
      </c>
      <c r="H919" s="89"/>
      <c r="I919" s="89">
        <v>0.31666666666666665</v>
      </c>
      <c r="J919" s="84"/>
      <c r="K919" s="84"/>
      <c r="L919" s="87">
        <v>49350</v>
      </c>
      <c r="M919" s="87"/>
      <c r="N919" s="87">
        <v>49350</v>
      </c>
      <c r="O919" s="84">
        <v>48509.472602739726</v>
      </c>
      <c r="P919" s="84">
        <v>0</v>
      </c>
      <c r="Q919" s="84">
        <f t="shared" si="734"/>
        <v>48509.472602739726</v>
      </c>
      <c r="R919" s="84">
        <v>840.52739726027357</v>
      </c>
      <c r="S919" s="87">
        <f t="shared" si="735"/>
        <v>840.52739726027357</v>
      </c>
      <c r="T919" s="150">
        <v>3</v>
      </c>
      <c r="U919" s="69">
        <v>365</v>
      </c>
      <c r="V919" s="70"/>
      <c r="W919" s="71">
        <v>-7.0082191780821912</v>
      </c>
      <c r="X919" s="76">
        <f t="shared" si="747"/>
        <v>42401</v>
      </c>
      <c r="AF919" s="132" t="s">
        <v>2718</v>
      </c>
      <c r="AG919" s="60">
        <f>MATCH(AF919,'Cat-4'!$A:$A,0)</f>
        <v>645</v>
      </c>
      <c r="AH919" s="60">
        <f>MATCH(X919,'Cat-4'!$1:$1,0)</f>
        <v>50</v>
      </c>
      <c r="AI919" s="60">
        <f>INDEX('Cat-4'!$1:$1048576,Working!AG919,Working!AH919)</f>
        <v>115.6</v>
      </c>
      <c r="AJ919" s="60">
        <f>MATCH($AJ$3,'Cat-4'!$1:$1,0)</f>
        <v>144</v>
      </c>
      <c r="AK919" s="60">
        <f>INDEX('Cat-4'!$1:$1048576,Working!AG919,Working!AJ919)</f>
        <v>115.6</v>
      </c>
      <c r="AL919" s="146">
        <f t="shared" si="745"/>
        <v>1</v>
      </c>
      <c r="AM919" s="152">
        <f t="shared" si="746"/>
        <v>1</v>
      </c>
      <c r="AN919" s="146">
        <f t="shared" si="738"/>
        <v>7.9777777777777779</v>
      </c>
      <c r="AO919" s="169">
        <f>INDEX('EL&amp;SV'!$C$4:$G$50,MATCH(AF919,'EL&amp;SV'!$G$4:$G$50,0),MATCH(IF(P919&gt;5000000,"A",IF(N919&gt;2000000,"B",IF(N919&gt;500000,"C","D"))),'EL&amp;SV'!$C$4:$G$4,0))</f>
        <v>5</v>
      </c>
      <c r="AP919" s="171">
        <f>INDEX('EL&amp;SV'!$G$4:$K$50,MATCH(AF919,'EL&amp;SV'!$G$4:$G$50,0),MATCH(IF(N919&gt;5000000,"A",IF(N919&gt;2000000,"B",IF(N919&gt;500000,"C","D"))),'EL&amp;SV'!$G$4:$K$4,0))</f>
        <v>1</v>
      </c>
      <c r="AQ919" s="153">
        <f t="shared" si="740"/>
        <v>49350</v>
      </c>
      <c r="AR919" s="153">
        <f t="shared" si="741"/>
        <v>49350</v>
      </c>
      <c r="AS919" s="153">
        <f t="shared" si="742"/>
        <v>0</v>
      </c>
      <c r="AT919" s="60">
        <v>0.75</v>
      </c>
      <c r="AU919" s="153">
        <f t="shared" si="743"/>
        <v>0</v>
      </c>
      <c r="AV919" s="153">
        <f t="shared" si="744"/>
        <v>0</v>
      </c>
    </row>
    <row r="920" spans="1:48" x14ac:dyDescent="0.2">
      <c r="A920" s="82">
        <v>916</v>
      </c>
      <c r="B920" s="82" t="s">
        <v>1410</v>
      </c>
      <c r="C920" s="83"/>
      <c r="D920" s="84" t="s">
        <v>112</v>
      </c>
      <c r="E920" s="85" t="s">
        <v>1052</v>
      </c>
      <c r="F920" s="86">
        <v>42423</v>
      </c>
      <c r="G920" s="86" t="s">
        <v>25</v>
      </c>
      <c r="H920" s="89"/>
      <c r="I920" s="89">
        <v>0.31666666666666665</v>
      </c>
      <c r="J920" s="84"/>
      <c r="K920" s="84"/>
      <c r="L920" s="87">
        <v>49350</v>
      </c>
      <c r="M920" s="87"/>
      <c r="N920" s="87">
        <v>49350</v>
      </c>
      <c r="O920" s="84">
        <v>48509.472602739726</v>
      </c>
      <c r="P920" s="84">
        <v>0</v>
      </c>
      <c r="Q920" s="84">
        <f t="shared" si="734"/>
        <v>48509.472602739726</v>
      </c>
      <c r="R920" s="84">
        <v>840.52739726027357</v>
      </c>
      <c r="S920" s="87">
        <f t="shared" si="735"/>
        <v>840.52739726027357</v>
      </c>
      <c r="T920" s="150">
        <v>3</v>
      </c>
      <c r="U920" s="69">
        <v>365</v>
      </c>
      <c r="V920" s="70"/>
      <c r="W920" s="71">
        <v>-5.0958904109589049</v>
      </c>
      <c r="X920" s="76">
        <f t="shared" si="747"/>
        <v>42401</v>
      </c>
      <c r="AF920" s="132" t="s">
        <v>2718</v>
      </c>
      <c r="AG920" s="60">
        <f>MATCH(AF920,'Cat-4'!$A:$A,0)</f>
        <v>645</v>
      </c>
      <c r="AH920" s="60">
        <f>MATCH(X920,'Cat-4'!$1:$1,0)</f>
        <v>50</v>
      </c>
      <c r="AI920" s="60">
        <f>INDEX('Cat-4'!$1:$1048576,Working!AG920,Working!AH920)</f>
        <v>115.6</v>
      </c>
      <c r="AJ920" s="60">
        <f>MATCH($AJ$3,'Cat-4'!$1:$1,0)</f>
        <v>144</v>
      </c>
      <c r="AK920" s="60">
        <f>INDEX('Cat-4'!$1:$1048576,Working!AG920,Working!AJ920)</f>
        <v>115.6</v>
      </c>
      <c r="AL920" s="146">
        <f t="shared" si="745"/>
        <v>1</v>
      </c>
      <c r="AM920" s="152">
        <f t="shared" si="746"/>
        <v>1</v>
      </c>
      <c r="AN920" s="146">
        <f t="shared" si="738"/>
        <v>7.9777777777777779</v>
      </c>
      <c r="AO920" s="169">
        <f>INDEX('EL&amp;SV'!$C$4:$G$50,MATCH(AF920,'EL&amp;SV'!$G$4:$G$50,0),MATCH(IF(P920&gt;5000000,"A",IF(N920&gt;2000000,"B",IF(N920&gt;500000,"C","D"))),'EL&amp;SV'!$C$4:$G$4,0))</f>
        <v>5</v>
      </c>
      <c r="AP920" s="171">
        <f>INDEX('EL&amp;SV'!$G$4:$K$50,MATCH(AF920,'EL&amp;SV'!$G$4:$G$50,0),MATCH(IF(N920&gt;5000000,"A",IF(N920&gt;2000000,"B",IF(N920&gt;500000,"C","D"))),'EL&amp;SV'!$G$4:$K$4,0))</f>
        <v>1</v>
      </c>
      <c r="AQ920" s="153">
        <f t="shared" si="740"/>
        <v>49350</v>
      </c>
      <c r="AR920" s="153">
        <f t="shared" si="741"/>
        <v>49350</v>
      </c>
      <c r="AS920" s="153">
        <f t="shared" si="742"/>
        <v>0</v>
      </c>
      <c r="AT920" s="60">
        <v>0.75</v>
      </c>
      <c r="AU920" s="153">
        <f t="shared" si="743"/>
        <v>0</v>
      </c>
      <c r="AV920" s="153">
        <f t="shared" si="744"/>
        <v>0</v>
      </c>
    </row>
    <row r="921" spans="1:48" x14ac:dyDescent="0.2">
      <c r="A921" s="82">
        <v>917</v>
      </c>
      <c r="B921" s="82" t="s">
        <v>1410</v>
      </c>
      <c r="C921" s="83"/>
      <c r="D921" s="84" t="s">
        <v>112</v>
      </c>
      <c r="E921" s="85" t="s">
        <v>1052</v>
      </c>
      <c r="F921" s="86">
        <v>42423</v>
      </c>
      <c r="G921" s="86" t="s">
        <v>25</v>
      </c>
      <c r="H921" s="89"/>
      <c r="I921" s="89">
        <v>0.31666666666666665</v>
      </c>
      <c r="J921" s="84"/>
      <c r="K921" s="84"/>
      <c r="L921" s="87">
        <v>49350</v>
      </c>
      <c r="M921" s="87"/>
      <c r="N921" s="87">
        <v>49350</v>
      </c>
      <c r="O921" s="84">
        <v>48509.472602739726</v>
      </c>
      <c r="P921" s="84">
        <v>0</v>
      </c>
      <c r="Q921" s="84">
        <f t="shared" si="734"/>
        <v>48509.472602739726</v>
      </c>
      <c r="R921" s="84">
        <v>840.52739726027357</v>
      </c>
      <c r="S921" s="87">
        <f t="shared" si="735"/>
        <v>840.52739726027357</v>
      </c>
      <c r="T921" s="150">
        <v>3</v>
      </c>
      <c r="U921" s="69">
        <v>365</v>
      </c>
      <c r="V921" s="70"/>
      <c r="W921" s="71">
        <v>-9.2547945205479447</v>
      </c>
      <c r="X921" s="76">
        <f t="shared" si="747"/>
        <v>42401</v>
      </c>
      <c r="AF921" s="132" t="s">
        <v>2718</v>
      </c>
      <c r="AG921" s="60">
        <f>MATCH(AF921,'Cat-4'!$A:$A,0)</f>
        <v>645</v>
      </c>
      <c r="AH921" s="60">
        <f>MATCH(X921,'Cat-4'!$1:$1,0)</f>
        <v>50</v>
      </c>
      <c r="AI921" s="60">
        <f>INDEX('Cat-4'!$1:$1048576,Working!AG921,Working!AH921)</f>
        <v>115.6</v>
      </c>
      <c r="AJ921" s="60">
        <f>MATCH($AJ$3,'Cat-4'!$1:$1,0)</f>
        <v>144</v>
      </c>
      <c r="AK921" s="60">
        <f>INDEX('Cat-4'!$1:$1048576,Working!AG921,Working!AJ921)</f>
        <v>115.6</v>
      </c>
      <c r="AL921" s="146">
        <f t="shared" si="745"/>
        <v>1</v>
      </c>
      <c r="AM921" s="152">
        <f t="shared" si="746"/>
        <v>1</v>
      </c>
      <c r="AN921" s="146">
        <f t="shared" si="738"/>
        <v>7.9777777777777779</v>
      </c>
      <c r="AO921" s="169">
        <f>INDEX('EL&amp;SV'!$C$4:$G$50,MATCH(AF921,'EL&amp;SV'!$G$4:$G$50,0),MATCH(IF(P921&gt;5000000,"A",IF(N921&gt;2000000,"B",IF(N921&gt;500000,"C","D"))),'EL&amp;SV'!$C$4:$G$4,0))</f>
        <v>5</v>
      </c>
      <c r="AP921" s="171">
        <f>INDEX('EL&amp;SV'!$G$4:$K$50,MATCH(AF921,'EL&amp;SV'!$G$4:$G$50,0),MATCH(IF(N921&gt;5000000,"A",IF(N921&gt;2000000,"B",IF(N921&gt;500000,"C","D"))),'EL&amp;SV'!$G$4:$K$4,0))</f>
        <v>1</v>
      </c>
      <c r="AQ921" s="153">
        <f t="shared" si="740"/>
        <v>49350</v>
      </c>
      <c r="AR921" s="153">
        <f t="shared" si="741"/>
        <v>49350</v>
      </c>
      <c r="AS921" s="153">
        <f t="shared" si="742"/>
        <v>0</v>
      </c>
      <c r="AT921" s="60">
        <v>0.75</v>
      </c>
      <c r="AU921" s="153">
        <f t="shared" si="743"/>
        <v>0</v>
      </c>
      <c r="AV921" s="153">
        <f t="shared" si="744"/>
        <v>0</v>
      </c>
    </row>
    <row r="922" spans="1:48" x14ac:dyDescent="0.2">
      <c r="A922" s="82">
        <v>918</v>
      </c>
      <c r="B922" s="82" t="s">
        <v>1410</v>
      </c>
      <c r="C922" s="83"/>
      <c r="D922" s="84" t="s">
        <v>112</v>
      </c>
      <c r="E922" s="85" t="s">
        <v>1052</v>
      </c>
      <c r="F922" s="86">
        <v>42423</v>
      </c>
      <c r="G922" s="86" t="s">
        <v>25</v>
      </c>
      <c r="H922" s="89"/>
      <c r="I922" s="89">
        <v>0.31666666666666665</v>
      </c>
      <c r="J922" s="84"/>
      <c r="K922" s="84"/>
      <c r="L922" s="87">
        <v>49350</v>
      </c>
      <c r="M922" s="87"/>
      <c r="N922" s="87">
        <v>49350</v>
      </c>
      <c r="O922" s="84">
        <v>48509.472602739726</v>
      </c>
      <c r="P922" s="84">
        <v>0</v>
      </c>
      <c r="Q922" s="84">
        <f t="shared" si="734"/>
        <v>48509.472602739726</v>
      </c>
      <c r="R922" s="84">
        <v>840.52739726027357</v>
      </c>
      <c r="S922" s="87">
        <f t="shared" si="735"/>
        <v>840.52739726027357</v>
      </c>
      <c r="T922" s="150">
        <v>3</v>
      </c>
      <c r="U922" s="69">
        <v>365</v>
      </c>
      <c r="V922" s="70"/>
      <c r="W922" s="71">
        <v>-9.1835616438356169</v>
      </c>
      <c r="X922" s="76">
        <f t="shared" si="747"/>
        <v>42401</v>
      </c>
      <c r="AF922" s="132" t="s">
        <v>2718</v>
      </c>
      <c r="AG922" s="60">
        <f>MATCH(AF922,'Cat-4'!$A:$A,0)</f>
        <v>645</v>
      </c>
      <c r="AH922" s="60">
        <f>MATCH(X922,'Cat-4'!$1:$1,0)</f>
        <v>50</v>
      </c>
      <c r="AI922" s="60">
        <f>INDEX('Cat-4'!$1:$1048576,Working!AG922,Working!AH922)</f>
        <v>115.6</v>
      </c>
      <c r="AJ922" s="60">
        <f>MATCH($AJ$3,'Cat-4'!$1:$1,0)</f>
        <v>144</v>
      </c>
      <c r="AK922" s="60">
        <f>INDEX('Cat-4'!$1:$1048576,Working!AG922,Working!AJ922)</f>
        <v>115.6</v>
      </c>
      <c r="AL922" s="146">
        <f t="shared" si="745"/>
        <v>1</v>
      </c>
      <c r="AM922" s="152">
        <f t="shared" si="746"/>
        <v>1</v>
      </c>
      <c r="AN922" s="146">
        <f t="shared" si="738"/>
        <v>7.9777777777777779</v>
      </c>
      <c r="AO922" s="169">
        <f>INDEX('EL&amp;SV'!$C$4:$G$50,MATCH(AF922,'EL&amp;SV'!$G$4:$G$50,0),MATCH(IF(P922&gt;5000000,"A",IF(N922&gt;2000000,"B",IF(N922&gt;500000,"C","D"))),'EL&amp;SV'!$C$4:$G$4,0))</f>
        <v>5</v>
      </c>
      <c r="AP922" s="171">
        <f>INDEX('EL&amp;SV'!$G$4:$K$50,MATCH(AF922,'EL&amp;SV'!$G$4:$G$50,0),MATCH(IF(N922&gt;5000000,"A",IF(N922&gt;2000000,"B",IF(N922&gt;500000,"C","D"))),'EL&amp;SV'!$G$4:$K$4,0))</f>
        <v>1</v>
      </c>
      <c r="AQ922" s="153">
        <f t="shared" si="740"/>
        <v>49350</v>
      </c>
      <c r="AR922" s="153">
        <f t="shared" si="741"/>
        <v>49350</v>
      </c>
      <c r="AS922" s="153">
        <f t="shared" si="742"/>
        <v>0</v>
      </c>
      <c r="AT922" s="60">
        <v>0.75</v>
      </c>
      <c r="AU922" s="153">
        <f t="shared" si="743"/>
        <v>0</v>
      </c>
      <c r="AV922" s="153">
        <f t="shared" si="744"/>
        <v>0</v>
      </c>
    </row>
    <row r="923" spans="1:48" x14ac:dyDescent="0.2">
      <c r="A923" s="82">
        <v>919</v>
      </c>
      <c r="B923" s="82" t="s">
        <v>1410</v>
      </c>
      <c r="C923" s="83"/>
      <c r="D923" s="84" t="s">
        <v>112</v>
      </c>
      <c r="E923" s="85" t="s">
        <v>1052</v>
      </c>
      <c r="F923" s="86">
        <v>42423</v>
      </c>
      <c r="G923" s="86" t="s">
        <v>25</v>
      </c>
      <c r="H923" s="89"/>
      <c r="I923" s="89">
        <v>0.31666666666666665</v>
      </c>
      <c r="J923" s="84"/>
      <c r="K923" s="84"/>
      <c r="L923" s="87">
        <v>49350</v>
      </c>
      <c r="M923" s="87"/>
      <c r="N923" s="87">
        <v>49350</v>
      </c>
      <c r="O923" s="84">
        <v>48509.472602739726</v>
      </c>
      <c r="P923" s="84">
        <v>0</v>
      </c>
      <c r="Q923" s="84">
        <f t="shared" si="734"/>
        <v>48509.472602739726</v>
      </c>
      <c r="R923" s="84">
        <v>840.52739726027357</v>
      </c>
      <c r="S923" s="87">
        <f t="shared" si="735"/>
        <v>840.52739726027357</v>
      </c>
      <c r="T923" s="150">
        <v>3</v>
      </c>
      <c r="U923" s="69">
        <v>365</v>
      </c>
      <c r="V923" s="70"/>
      <c r="W923" s="71">
        <v>0.84383561643835669</v>
      </c>
      <c r="X923" s="76">
        <f t="shared" si="747"/>
        <v>42401</v>
      </c>
      <c r="AF923" s="132" t="s">
        <v>2718</v>
      </c>
      <c r="AG923" s="60">
        <f>MATCH(AF923,'Cat-4'!$A:$A,0)</f>
        <v>645</v>
      </c>
      <c r="AH923" s="60">
        <f>MATCH(X923,'Cat-4'!$1:$1,0)</f>
        <v>50</v>
      </c>
      <c r="AI923" s="60">
        <f>INDEX('Cat-4'!$1:$1048576,Working!AG923,Working!AH923)</f>
        <v>115.6</v>
      </c>
      <c r="AJ923" s="60">
        <f>MATCH($AJ$3,'Cat-4'!$1:$1,0)</f>
        <v>144</v>
      </c>
      <c r="AK923" s="60">
        <f>INDEX('Cat-4'!$1:$1048576,Working!AG923,Working!AJ923)</f>
        <v>115.6</v>
      </c>
      <c r="AL923" s="146">
        <f t="shared" si="745"/>
        <v>1</v>
      </c>
      <c r="AM923" s="152">
        <f t="shared" si="746"/>
        <v>1</v>
      </c>
      <c r="AN923" s="146">
        <f t="shared" si="738"/>
        <v>7.9777777777777779</v>
      </c>
      <c r="AO923" s="169">
        <f>INDEX('EL&amp;SV'!$C$4:$G$50,MATCH(AF923,'EL&amp;SV'!$G$4:$G$50,0),MATCH(IF(P923&gt;5000000,"A",IF(N923&gt;2000000,"B",IF(N923&gt;500000,"C","D"))),'EL&amp;SV'!$C$4:$G$4,0))</f>
        <v>5</v>
      </c>
      <c r="AP923" s="171">
        <f>INDEX('EL&amp;SV'!$G$4:$K$50,MATCH(AF923,'EL&amp;SV'!$G$4:$G$50,0),MATCH(IF(N923&gt;5000000,"A",IF(N923&gt;2000000,"B",IF(N923&gt;500000,"C","D"))),'EL&amp;SV'!$G$4:$K$4,0))</f>
        <v>1</v>
      </c>
      <c r="AQ923" s="153">
        <f t="shared" si="740"/>
        <v>49350</v>
      </c>
      <c r="AR923" s="153">
        <f t="shared" si="741"/>
        <v>49350</v>
      </c>
      <c r="AS923" s="153">
        <f t="shared" si="742"/>
        <v>0</v>
      </c>
      <c r="AT923" s="60">
        <v>0.75</v>
      </c>
      <c r="AU923" s="153">
        <f t="shared" si="743"/>
        <v>0</v>
      </c>
      <c r="AV923" s="153">
        <f t="shared" si="744"/>
        <v>0</v>
      </c>
    </row>
    <row r="924" spans="1:48" x14ac:dyDescent="0.2">
      <c r="A924" s="82">
        <v>920</v>
      </c>
      <c r="B924" s="82" t="s">
        <v>1410</v>
      </c>
      <c r="C924" s="83"/>
      <c r="D924" s="84" t="s">
        <v>112</v>
      </c>
      <c r="E924" s="85" t="s">
        <v>1052</v>
      </c>
      <c r="F924" s="86">
        <v>42423</v>
      </c>
      <c r="G924" s="86" t="s">
        <v>25</v>
      </c>
      <c r="H924" s="89"/>
      <c r="I924" s="89">
        <v>0.31666666666666665</v>
      </c>
      <c r="J924" s="84"/>
      <c r="K924" s="84"/>
      <c r="L924" s="87">
        <v>49350</v>
      </c>
      <c r="M924" s="87"/>
      <c r="N924" s="87">
        <v>49350</v>
      </c>
      <c r="O924" s="84">
        <v>48509.472602739726</v>
      </c>
      <c r="P924" s="84">
        <v>0</v>
      </c>
      <c r="Q924" s="84">
        <f t="shared" si="734"/>
        <v>48509.472602739726</v>
      </c>
      <c r="R924" s="84">
        <v>840.52739726027357</v>
      </c>
      <c r="S924" s="87">
        <f t="shared" si="735"/>
        <v>840.52739726027357</v>
      </c>
      <c r="T924" s="150">
        <v>3</v>
      </c>
      <c r="U924" s="69">
        <v>365</v>
      </c>
      <c r="V924" s="70"/>
      <c r="W924" s="71">
        <v>0.84657534246575317</v>
      </c>
      <c r="X924" s="76">
        <f t="shared" si="747"/>
        <v>42401</v>
      </c>
      <c r="AF924" s="132" t="s">
        <v>2718</v>
      </c>
      <c r="AG924" s="60">
        <f>MATCH(AF924,'Cat-4'!$A:$A,0)</f>
        <v>645</v>
      </c>
      <c r="AH924" s="60">
        <f>MATCH(X924,'Cat-4'!$1:$1,0)</f>
        <v>50</v>
      </c>
      <c r="AI924" s="60">
        <f>INDEX('Cat-4'!$1:$1048576,Working!AG924,Working!AH924)</f>
        <v>115.6</v>
      </c>
      <c r="AJ924" s="60">
        <f>MATCH($AJ$3,'Cat-4'!$1:$1,0)</f>
        <v>144</v>
      </c>
      <c r="AK924" s="60">
        <f>INDEX('Cat-4'!$1:$1048576,Working!AG924,Working!AJ924)</f>
        <v>115.6</v>
      </c>
      <c r="AL924" s="146">
        <f t="shared" si="745"/>
        <v>1</v>
      </c>
      <c r="AM924" s="152">
        <f t="shared" si="746"/>
        <v>1</v>
      </c>
      <c r="AN924" s="146">
        <f t="shared" si="738"/>
        <v>7.9777777777777779</v>
      </c>
      <c r="AO924" s="169">
        <f>INDEX('EL&amp;SV'!$C$4:$G$50,MATCH(AF924,'EL&amp;SV'!$G$4:$G$50,0),MATCH(IF(P924&gt;5000000,"A",IF(N924&gt;2000000,"B",IF(N924&gt;500000,"C","D"))),'EL&amp;SV'!$C$4:$G$4,0))</f>
        <v>5</v>
      </c>
      <c r="AP924" s="171">
        <f>INDEX('EL&amp;SV'!$G$4:$K$50,MATCH(AF924,'EL&amp;SV'!$G$4:$G$50,0),MATCH(IF(N924&gt;5000000,"A",IF(N924&gt;2000000,"B",IF(N924&gt;500000,"C","D"))),'EL&amp;SV'!$G$4:$K$4,0))</f>
        <v>1</v>
      </c>
      <c r="AQ924" s="153">
        <f t="shared" si="740"/>
        <v>49350</v>
      </c>
      <c r="AR924" s="153">
        <f t="shared" si="741"/>
        <v>49350</v>
      </c>
      <c r="AS924" s="153">
        <f t="shared" si="742"/>
        <v>0</v>
      </c>
      <c r="AT924" s="60">
        <v>0.75</v>
      </c>
      <c r="AU924" s="153">
        <f t="shared" si="743"/>
        <v>0</v>
      </c>
      <c r="AV924" s="153">
        <f t="shared" si="744"/>
        <v>0</v>
      </c>
    </row>
    <row r="925" spans="1:48" x14ac:dyDescent="0.2">
      <c r="A925" s="82">
        <v>921</v>
      </c>
      <c r="B925" s="82" t="s">
        <v>1410</v>
      </c>
      <c r="C925" s="83"/>
      <c r="D925" s="84" t="s">
        <v>112</v>
      </c>
      <c r="E925" s="85" t="s">
        <v>1052</v>
      </c>
      <c r="F925" s="86">
        <v>42423</v>
      </c>
      <c r="G925" s="86" t="s">
        <v>25</v>
      </c>
      <c r="H925" s="89"/>
      <c r="I925" s="89">
        <v>0.31666666666666665</v>
      </c>
      <c r="J925" s="84"/>
      <c r="K925" s="84"/>
      <c r="L925" s="87">
        <v>49350</v>
      </c>
      <c r="M925" s="87"/>
      <c r="N925" s="87">
        <v>49350</v>
      </c>
      <c r="O925" s="84">
        <v>48509.472602739726</v>
      </c>
      <c r="P925" s="84">
        <v>0</v>
      </c>
      <c r="Q925" s="84">
        <f t="shared" si="734"/>
        <v>48509.472602739726</v>
      </c>
      <c r="R925" s="84">
        <v>840.52739726027357</v>
      </c>
      <c r="S925" s="87">
        <f t="shared" si="735"/>
        <v>840.52739726027357</v>
      </c>
      <c r="T925" s="150">
        <v>3</v>
      </c>
      <c r="U925" s="69">
        <v>365</v>
      </c>
      <c r="V925" s="70"/>
      <c r="W925" s="71">
        <v>0.84657534246575317</v>
      </c>
      <c r="X925" s="76">
        <f t="shared" si="747"/>
        <v>42401</v>
      </c>
      <c r="AF925" s="132" t="s">
        <v>2718</v>
      </c>
      <c r="AG925" s="60">
        <f>MATCH(AF925,'Cat-4'!$A:$A,0)</f>
        <v>645</v>
      </c>
      <c r="AH925" s="60">
        <f>MATCH(X925,'Cat-4'!$1:$1,0)</f>
        <v>50</v>
      </c>
      <c r="AI925" s="60">
        <f>INDEX('Cat-4'!$1:$1048576,Working!AG925,Working!AH925)</f>
        <v>115.6</v>
      </c>
      <c r="AJ925" s="60">
        <f>MATCH($AJ$3,'Cat-4'!$1:$1,0)</f>
        <v>144</v>
      </c>
      <c r="AK925" s="60">
        <f>INDEX('Cat-4'!$1:$1048576,Working!AG925,Working!AJ925)</f>
        <v>115.6</v>
      </c>
      <c r="AL925" s="146">
        <f t="shared" si="745"/>
        <v>1</v>
      </c>
      <c r="AM925" s="152">
        <f t="shared" si="746"/>
        <v>1</v>
      </c>
      <c r="AN925" s="146">
        <f t="shared" si="738"/>
        <v>7.9777777777777779</v>
      </c>
      <c r="AO925" s="169">
        <f>INDEX('EL&amp;SV'!$C$4:$G$50,MATCH(AF925,'EL&amp;SV'!$G$4:$G$50,0),MATCH(IF(P925&gt;5000000,"A",IF(N925&gt;2000000,"B",IF(N925&gt;500000,"C","D"))),'EL&amp;SV'!$C$4:$G$4,0))</f>
        <v>5</v>
      </c>
      <c r="AP925" s="171">
        <f>INDEX('EL&amp;SV'!$G$4:$K$50,MATCH(AF925,'EL&amp;SV'!$G$4:$G$50,0),MATCH(IF(N925&gt;5000000,"A",IF(N925&gt;2000000,"B",IF(N925&gt;500000,"C","D"))),'EL&amp;SV'!$G$4:$K$4,0))</f>
        <v>1</v>
      </c>
      <c r="AQ925" s="153">
        <f t="shared" si="740"/>
        <v>49350</v>
      </c>
      <c r="AR925" s="153">
        <f t="shared" si="741"/>
        <v>49350</v>
      </c>
      <c r="AS925" s="153">
        <f t="shared" si="742"/>
        <v>0</v>
      </c>
      <c r="AT925" s="60">
        <v>0.75</v>
      </c>
      <c r="AU925" s="153">
        <f t="shared" si="743"/>
        <v>0</v>
      </c>
      <c r="AV925" s="153">
        <f t="shared" si="744"/>
        <v>0</v>
      </c>
    </row>
    <row r="926" spans="1:48" x14ac:dyDescent="0.2">
      <c r="A926" s="82">
        <v>922</v>
      </c>
      <c r="B926" s="82" t="s">
        <v>1410</v>
      </c>
      <c r="C926" s="83"/>
      <c r="D926" s="84" t="s">
        <v>112</v>
      </c>
      <c r="E926" s="85" t="s">
        <v>426</v>
      </c>
      <c r="F926" s="86">
        <v>41000</v>
      </c>
      <c r="G926" s="86" t="s">
        <v>1350</v>
      </c>
      <c r="H926" s="89"/>
      <c r="I926" s="89">
        <v>2.5458196622447006E-7</v>
      </c>
      <c r="J926" s="84"/>
      <c r="K926" s="84"/>
      <c r="L926" s="87">
        <v>49100.1</v>
      </c>
      <c r="M926" s="87"/>
      <c r="N926" s="87">
        <v>49100.1</v>
      </c>
      <c r="O926" s="84">
        <v>49100.099999999977</v>
      </c>
      <c r="P926" s="84">
        <v>0</v>
      </c>
      <c r="Q926" s="84">
        <f t="shared" si="734"/>
        <v>49100.099999999977</v>
      </c>
      <c r="R926" s="84">
        <v>0</v>
      </c>
      <c r="S926" s="87">
        <f t="shared" si="735"/>
        <v>0</v>
      </c>
      <c r="T926" s="150">
        <v>10</v>
      </c>
      <c r="U926" s="69">
        <v>365</v>
      </c>
      <c r="V926" s="70"/>
      <c r="W926" s="71">
        <v>0.85479452054794436</v>
      </c>
      <c r="X926" s="76">
        <f t="shared" si="747"/>
        <v>41000</v>
      </c>
      <c r="AF926" s="132" t="s">
        <v>3114</v>
      </c>
      <c r="AG926" s="60">
        <f>MATCH(AF926,'Cat-4'!$A:$A,0)</f>
        <v>844</v>
      </c>
      <c r="AH926" s="60">
        <f>MATCH(X926,'Cat-4'!$1:$1,0)</f>
        <v>4</v>
      </c>
      <c r="AI926" s="60">
        <f>INDEX('Cat-4'!$1:$1048576,Working!AG926,Working!AH926)</f>
        <v>103.9</v>
      </c>
      <c r="AJ926" s="60">
        <f>MATCH($AJ$3,'Cat-4'!$1:$1,0)</f>
        <v>144</v>
      </c>
      <c r="AK926" s="60">
        <f>INDEX('Cat-4'!$1:$1048576,Working!AG926,Working!AJ926)</f>
        <v>160.30000000000001</v>
      </c>
      <c r="AL926" s="146">
        <f t="shared" si="745"/>
        <v>1.5428296438883542</v>
      </c>
      <c r="AM926" s="152">
        <f t="shared" si="746"/>
        <v>1.5428296438883542</v>
      </c>
      <c r="AN926" s="146">
        <f t="shared" si="738"/>
        <v>11.872222222222222</v>
      </c>
      <c r="AO926" s="169">
        <f>INDEX('EL&amp;SV'!$C$4:$G$50,MATCH(AF926,'EL&amp;SV'!$G$4:$G$50,0),MATCH(IF(P926&gt;5000000,"A",IF(N926&gt;2000000,"B",IF(N926&gt;500000,"C","D"))),'EL&amp;SV'!$C$4:$G$4,0))</f>
        <v>6</v>
      </c>
      <c r="AP926" s="171">
        <f>INDEX('EL&amp;SV'!$G$4:$K$50,MATCH(AF926,'EL&amp;SV'!$G$4:$G$50,0),MATCH(IF(N926&gt;5000000,"A",IF(N926&gt;2000000,"B",IF(N926&gt;500000,"C","D"))),'EL&amp;SV'!$G$4:$K$4,0))</f>
        <v>0.95</v>
      </c>
      <c r="AQ926" s="153">
        <f t="shared" si="740"/>
        <v>75753.089797882581</v>
      </c>
      <c r="AR926" s="153">
        <f t="shared" si="741"/>
        <v>71965.435307988446</v>
      </c>
      <c r="AS926" s="153">
        <f t="shared" si="742"/>
        <v>3787.6544898941356</v>
      </c>
      <c r="AT926" s="60">
        <v>0.75</v>
      </c>
      <c r="AU926" s="153">
        <f t="shared" si="743"/>
        <v>2840.7408674206017</v>
      </c>
      <c r="AV926" s="153">
        <f t="shared" si="744"/>
        <v>3787.6544898941324</v>
      </c>
    </row>
    <row r="927" spans="1:48" x14ac:dyDescent="0.2">
      <c r="A927" s="82">
        <v>923</v>
      </c>
      <c r="B927" s="82" t="s">
        <v>1410</v>
      </c>
      <c r="C927" s="83"/>
      <c r="D927" s="84" t="s">
        <v>112</v>
      </c>
      <c r="E927" s="85" t="s">
        <v>1159</v>
      </c>
      <c r="F927" s="86">
        <v>43822</v>
      </c>
      <c r="G927" s="86" t="s">
        <v>36</v>
      </c>
      <c r="H927" s="89"/>
      <c r="I927" s="89">
        <v>0.31666666666666665</v>
      </c>
      <c r="J927" s="84"/>
      <c r="K927" s="84"/>
      <c r="L927" s="87">
        <v>49029</v>
      </c>
      <c r="M927" s="87"/>
      <c r="N927" s="87">
        <v>49029</v>
      </c>
      <c r="O927" s="84">
        <v>35305.35753424657</v>
      </c>
      <c r="P927" s="84">
        <v>11272.192465753429</v>
      </c>
      <c r="Q927" s="84">
        <f t="shared" si="734"/>
        <v>46577.55</v>
      </c>
      <c r="R927" s="84">
        <v>2451.4499999999971</v>
      </c>
      <c r="S927" s="87">
        <f t="shared" si="735"/>
        <v>13723.64246575343</v>
      </c>
      <c r="T927" s="150">
        <v>3</v>
      </c>
      <c r="U927" s="69">
        <v>365</v>
      </c>
      <c r="V927" s="70"/>
      <c r="W927" s="71">
        <v>0.83013698630136901</v>
      </c>
      <c r="X927" s="76">
        <f t="shared" si="747"/>
        <v>43800</v>
      </c>
      <c r="AF927" s="132" t="s">
        <v>3114</v>
      </c>
      <c r="AG927" s="60">
        <f>MATCH(AF927,'Cat-4'!$A:$A,0)</f>
        <v>844</v>
      </c>
      <c r="AH927" s="60">
        <f>MATCH(X927,'Cat-4'!$1:$1,0)</f>
        <v>96</v>
      </c>
      <c r="AI927" s="60">
        <f>INDEX('Cat-4'!$1:$1048576,Working!AG927,Working!AH927)</f>
        <v>130.30000000000001</v>
      </c>
      <c r="AJ927" s="60">
        <f>MATCH($AJ$3,'Cat-4'!$1:$1,0)</f>
        <v>144</v>
      </c>
      <c r="AK927" s="60">
        <f>INDEX('Cat-4'!$1:$1048576,Working!AG927,Working!AJ927)</f>
        <v>160.30000000000001</v>
      </c>
      <c r="AL927" s="146">
        <f t="shared" si="745"/>
        <v>1.2302379125095932</v>
      </c>
      <c r="AM927" s="152">
        <f t="shared" si="746"/>
        <v>1.2302379125095932</v>
      </c>
      <c r="AN927" s="146">
        <f t="shared" si="738"/>
        <v>4.1444444444444448</v>
      </c>
      <c r="AO927" s="169">
        <f>INDEX('EL&amp;SV'!$C$4:$G$50,MATCH(AF927,'EL&amp;SV'!$G$4:$G$50,0),MATCH(IF(P927&gt;5000000,"A",IF(N927&gt;2000000,"B",IF(N927&gt;500000,"C","D"))),'EL&amp;SV'!$C$4:$G$4,0))</f>
        <v>6</v>
      </c>
      <c r="AP927" s="171">
        <f>INDEX('EL&amp;SV'!$G$4:$K$50,MATCH(AF927,'EL&amp;SV'!$G$4:$G$50,0),MATCH(IF(N927&gt;5000000,"A",IF(N927&gt;2000000,"B",IF(N927&gt;500000,"C","D"))),'EL&amp;SV'!$G$4:$K$4,0))</f>
        <v>0.95</v>
      </c>
      <c r="AQ927" s="153">
        <f t="shared" si="740"/>
        <v>60317.334612432845</v>
      </c>
      <c r="AR927" s="153">
        <f t="shared" si="741"/>
        <v>39580.458370214037</v>
      </c>
      <c r="AS927" s="153">
        <f t="shared" si="742"/>
        <v>20736.876242218808</v>
      </c>
      <c r="AT927" s="60">
        <v>0.75</v>
      </c>
      <c r="AU927" s="153">
        <f t="shared" si="743"/>
        <v>15552.657181664106</v>
      </c>
      <c r="AV927" s="153">
        <f t="shared" si="744"/>
        <v>15552.657181664106</v>
      </c>
    </row>
    <row r="928" spans="1:48" x14ac:dyDescent="0.2">
      <c r="A928" s="82">
        <v>924</v>
      </c>
      <c r="B928" s="82" t="s">
        <v>1410</v>
      </c>
      <c r="C928" s="83"/>
      <c r="D928" s="84" t="s">
        <v>112</v>
      </c>
      <c r="E928" s="85" t="s">
        <v>776</v>
      </c>
      <c r="F928" s="86">
        <v>41000</v>
      </c>
      <c r="G928" s="86" t="s">
        <v>1350</v>
      </c>
      <c r="H928" s="89"/>
      <c r="I928" s="89">
        <v>6.0182767682415435E-2</v>
      </c>
      <c r="J928" s="84"/>
      <c r="K928" s="84"/>
      <c r="L928" s="87">
        <v>49000</v>
      </c>
      <c r="M928" s="87"/>
      <c r="N928" s="87">
        <v>49000</v>
      </c>
      <c r="O928" s="84">
        <v>31805.221917808227</v>
      </c>
      <c r="P928" s="84">
        <v>2948.9556164383562</v>
      </c>
      <c r="Q928" s="84">
        <f t="shared" si="734"/>
        <v>34754.177534246584</v>
      </c>
      <c r="R928" s="84">
        <v>14245.822465753416</v>
      </c>
      <c r="S928" s="87">
        <f t="shared" si="735"/>
        <v>17194.778082191773</v>
      </c>
      <c r="T928" s="150">
        <v>15</v>
      </c>
      <c r="U928" s="69">
        <v>365</v>
      </c>
      <c r="V928" s="70"/>
      <c r="W928" s="71">
        <v>-9.0931506849315067</v>
      </c>
      <c r="X928" s="76">
        <f t="shared" si="747"/>
        <v>41000</v>
      </c>
      <c r="AF928" s="132" t="s">
        <v>3114</v>
      </c>
      <c r="AG928" s="60">
        <f>MATCH(AF928,'Cat-4'!$A:$A,0)</f>
        <v>844</v>
      </c>
      <c r="AH928" s="60">
        <f>MATCH(X928,'Cat-4'!$1:$1,0)</f>
        <v>4</v>
      </c>
      <c r="AI928" s="60">
        <f>INDEX('Cat-4'!$1:$1048576,Working!AG928,Working!AH928)</f>
        <v>103.9</v>
      </c>
      <c r="AJ928" s="60">
        <f>MATCH($AJ$3,'Cat-4'!$1:$1,0)</f>
        <v>144</v>
      </c>
      <c r="AK928" s="60">
        <f>INDEX('Cat-4'!$1:$1048576,Working!AG928,Working!AJ928)</f>
        <v>160.30000000000001</v>
      </c>
      <c r="AL928" s="146">
        <f t="shared" si="745"/>
        <v>1.5428296438883542</v>
      </c>
      <c r="AM928" s="152">
        <f t="shared" si="746"/>
        <v>1.5428296438883542</v>
      </c>
      <c r="AN928" s="146">
        <f t="shared" si="738"/>
        <v>11.872222222222222</v>
      </c>
      <c r="AO928" s="169">
        <f>INDEX('EL&amp;SV'!$C$4:$G$50,MATCH(AF928,'EL&amp;SV'!$G$4:$G$50,0),MATCH(IF(P928&gt;5000000,"A",IF(N928&gt;2000000,"B",IF(N928&gt;500000,"C","D"))),'EL&amp;SV'!$C$4:$G$4,0))</f>
        <v>6</v>
      </c>
      <c r="AP928" s="171">
        <f>INDEX('EL&amp;SV'!$G$4:$K$50,MATCH(AF928,'EL&amp;SV'!$G$4:$G$50,0),MATCH(IF(N928&gt;5000000,"A",IF(N928&gt;2000000,"B",IF(N928&gt;500000,"C","D"))),'EL&amp;SV'!$G$4:$K$4,0))</f>
        <v>0.95</v>
      </c>
      <c r="AQ928" s="153">
        <f t="shared" si="740"/>
        <v>75598.652550529354</v>
      </c>
      <c r="AR928" s="153">
        <f t="shared" si="741"/>
        <v>71818.719923002878</v>
      </c>
      <c r="AS928" s="153">
        <f t="shared" si="742"/>
        <v>3779.9326275264757</v>
      </c>
      <c r="AT928" s="60">
        <v>0.75</v>
      </c>
      <c r="AU928" s="153">
        <f t="shared" si="743"/>
        <v>2834.9494706448568</v>
      </c>
      <c r="AV928" s="153">
        <f t="shared" si="744"/>
        <v>3779.9326275264712</v>
      </c>
    </row>
    <row r="929" spans="1:48" x14ac:dyDescent="0.2">
      <c r="A929" s="82">
        <v>925</v>
      </c>
      <c r="B929" s="82" t="s">
        <v>1410</v>
      </c>
      <c r="C929" s="83"/>
      <c r="D929" s="84" t="s">
        <v>112</v>
      </c>
      <c r="E929" s="85" t="s">
        <v>776</v>
      </c>
      <c r="F929" s="86">
        <v>41000</v>
      </c>
      <c r="G929" s="86" t="s">
        <v>1350</v>
      </c>
      <c r="H929" s="89"/>
      <c r="I929" s="89">
        <v>6.0182767682415435E-2</v>
      </c>
      <c r="J929" s="84"/>
      <c r="K929" s="84"/>
      <c r="L929" s="87">
        <v>49000</v>
      </c>
      <c r="M929" s="87"/>
      <c r="N929" s="87">
        <v>49000</v>
      </c>
      <c r="O929" s="84">
        <v>31805.221917808227</v>
      </c>
      <c r="P929" s="84">
        <v>2948.9556164383562</v>
      </c>
      <c r="Q929" s="84">
        <f t="shared" si="734"/>
        <v>34754.177534246584</v>
      </c>
      <c r="R929" s="84">
        <v>14245.822465753416</v>
      </c>
      <c r="S929" s="87">
        <f t="shared" si="735"/>
        <v>17194.778082191773</v>
      </c>
      <c r="T929" s="150">
        <v>15</v>
      </c>
      <c r="U929" s="69">
        <v>365</v>
      </c>
      <c r="V929" s="70"/>
      <c r="W929" s="71">
        <v>-5.0082191780821912</v>
      </c>
      <c r="X929" s="76">
        <f t="shared" si="747"/>
        <v>41000</v>
      </c>
      <c r="AF929" s="132" t="s">
        <v>3114</v>
      </c>
      <c r="AG929" s="60">
        <f>MATCH(AF929,'Cat-4'!$A:$A,0)</f>
        <v>844</v>
      </c>
      <c r="AH929" s="60">
        <f>MATCH(X929,'Cat-4'!$1:$1,0)</f>
        <v>4</v>
      </c>
      <c r="AI929" s="60">
        <f>INDEX('Cat-4'!$1:$1048576,Working!AG929,Working!AH929)</f>
        <v>103.9</v>
      </c>
      <c r="AJ929" s="60">
        <f>MATCH($AJ$3,'Cat-4'!$1:$1,0)</f>
        <v>144</v>
      </c>
      <c r="AK929" s="60">
        <f>INDEX('Cat-4'!$1:$1048576,Working!AG929,Working!AJ929)</f>
        <v>160.30000000000001</v>
      </c>
      <c r="AL929" s="146">
        <f t="shared" si="745"/>
        <v>1.5428296438883542</v>
      </c>
      <c r="AM929" s="152">
        <f t="shared" si="746"/>
        <v>1.5428296438883542</v>
      </c>
      <c r="AN929" s="146">
        <f t="shared" si="738"/>
        <v>11.872222222222222</v>
      </c>
      <c r="AO929" s="169">
        <f>INDEX('EL&amp;SV'!$C$4:$G$50,MATCH(AF929,'EL&amp;SV'!$G$4:$G$50,0),MATCH(IF(P929&gt;5000000,"A",IF(N929&gt;2000000,"B",IF(N929&gt;500000,"C","D"))),'EL&amp;SV'!$C$4:$G$4,0))</f>
        <v>6</v>
      </c>
      <c r="AP929" s="171">
        <f>INDEX('EL&amp;SV'!$G$4:$K$50,MATCH(AF929,'EL&amp;SV'!$G$4:$G$50,0),MATCH(IF(N929&gt;5000000,"A",IF(N929&gt;2000000,"B",IF(N929&gt;500000,"C","D"))),'EL&amp;SV'!$G$4:$K$4,0))</f>
        <v>0.95</v>
      </c>
      <c r="AQ929" s="153">
        <f t="shared" si="740"/>
        <v>75598.652550529354</v>
      </c>
      <c r="AR929" s="153">
        <f t="shared" si="741"/>
        <v>71818.719923002878</v>
      </c>
      <c r="AS929" s="153">
        <f t="shared" si="742"/>
        <v>3779.9326275264757</v>
      </c>
      <c r="AT929" s="60">
        <v>0.75</v>
      </c>
      <c r="AU929" s="153">
        <f t="shared" si="743"/>
        <v>2834.9494706448568</v>
      </c>
      <c r="AV929" s="153">
        <f t="shared" si="744"/>
        <v>3779.9326275264712</v>
      </c>
    </row>
    <row r="930" spans="1:48" x14ac:dyDescent="0.2">
      <c r="A930" s="82">
        <v>926</v>
      </c>
      <c r="B930" s="82" t="s">
        <v>1410</v>
      </c>
      <c r="C930" s="83"/>
      <c r="D930" s="84" t="s">
        <v>112</v>
      </c>
      <c r="E930" s="85" t="s">
        <v>409</v>
      </c>
      <c r="F930" s="151">
        <v>42248</v>
      </c>
      <c r="G930" s="86"/>
      <c r="H930" s="89"/>
      <c r="I930" s="89">
        <v>4.9999999999999961E-2</v>
      </c>
      <c r="J930" s="84"/>
      <c r="K930" s="84"/>
      <c r="L930" s="87">
        <v>48999.99</v>
      </c>
      <c r="M930" s="87"/>
      <c r="N930" s="87">
        <v>48999.99</v>
      </c>
      <c r="O930" s="84">
        <v>48999.99</v>
      </c>
      <c r="P930" s="84">
        <v>0</v>
      </c>
      <c r="Q930" s="84">
        <f t="shared" si="734"/>
        <v>48999.99</v>
      </c>
      <c r="R930" s="84">
        <v>0</v>
      </c>
      <c r="S930" s="87">
        <f t="shared" si="735"/>
        <v>0</v>
      </c>
      <c r="T930" s="150">
        <v>10</v>
      </c>
      <c r="U930" s="69">
        <v>365</v>
      </c>
      <c r="V930" s="70"/>
      <c r="W930" s="71">
        <v>0.93972602739725986</v>
      </c>
      <c r="X930" s="76">
        <f t="shared" si="747"/>
        <v>42248</v>
      </c>
      <c r="AF930" s="132" t="s">
        <v>3114</v>
      </c>
      <c r="AG930" s="60">
        <f>MATCH(AF930,'Cat-4'!$A:$A,0)</f>
        <v>844</v>
      </c>
      <c r="AH930" s="60">
        <f>MATCH(X930,'Cat-4'!$1:$1,0)</f>
        <v>45</v>
      </c>
      <c r="AI930" s="60">
        <f>INDEX('Cat-4'!$1:$1048576,Working!AG930,Working!AH930)</f>
        <v>110.9</v>
      </c>
      <c r="AJ930" s="60">
        <f>MATCH($AJ$3,'Cat-4'!$1:$1,0)</f>
        <v>144</v>
      </c>
      <c r="AK930" s="60">
        <f>INDEX('Cat-4'!$1:$1048576,Working!AG930,Working!AJ930)</f>
        <v>160.30000000000001</v>
      </c>
      <c r="AL930" s="146">
        <f t="shared" si="745"/>
        <v>1.4454463480613164</v>
      </c>
      <c r="AM930" s="152">
        <f t="shared" si="746"/>
        <v>1.4454463480613164</v>
      </c>
      <c r="AN930" s="146">
        <f t="shared" si="738"/>
        <v>8.4555555555555557</v>
      </c>
      <c r="AO930" s="169">
        <f>INDEX('EL&amp;SV'!$C$4:$G$50,MATCH(AF930,'EL&amp;SV'!$G$4:$G$50,0),MATCH(IF(P930&gt;5000000,"A",IF(N930&gt;2000000,"B",IF(N930&gt;500000,"C","D"))),'EL&amp;SV'!$C$4:$G$4,0))</f>
        <v>6</v>
      </c>
      <c r="AP930" s="171">
        <f>INDEX('EL&amp;SV'!$G$4:$K$50,MATCH(AF930,'EL&amp;SV'!$G$4:$G$50,0),MATCH(IF(N930&gt;5000000,"A",IF(N930&gt;2000000,"B",IF(N930&gt;500000,"C","D"))),'EL&amp;SV'!$G$4:$K$4,0))</f>
        <v>0.95</v>
      </c>
      <c r="AQ930" s="153">
        <f t="shared" si="740"/>
        <v>70826.856600541025</v>
      </c>
      <c r="AR930" s="153">
        <f t="shared" si="741"/>
        <v>67285.513770513964</v>
      </c>
      <c r="AS930" s="153">
        <f t="shared" si="742"/>
        <v>3541.3428300270607</v>
      </c>
      <c r="AT930" s="60">
        <v>0.75</v>
      </c>
      <c r="AU930" s="153">
        <f t="shared" si="743"/>
        <v>2656.0071225202955</v>
      </c>
      <c r="AV930" s="153">
        <f t="shared" si="744"/>
        <v>3541.3428300270543</v>
      </c>
    </row>
    <row r="931" spans="1:48" x14ac:dyDescent="0.2">
      <c r="A931" s="82">
        <v>927</v>
      </c>
      <c r="B931" s="82" t="s">
        <v>1410</v>
      </c>
      <c r="C931" s="83"/>
      <c r="D931" s="84" t="s">
        <v>112</v>
      </c>
      <c r="E931" s="85" t="s">
        <v>471</v>
      </c>
      <c r="F931" s="86">
        <v>41000</v>
      </c>
      <c r="G931" s="86" t="s">
        <v>1350</v>
      </c>
      <c r="H931" s="89"/>
      <c r="I931" s="89">
        <v>0.10082363013698629</v>
      </c>
      <c r="J931" s="84"/>
      <c r="K931" s="84"/>
      <c r="L931" s="87">
        <v>48880</v>
      </c>
      <c r="M931" s="87"/>
      <c r="N931" s="87">
        <v>48880</v>
      </c>
      <c r="O931" s="84">
        <v>46435.999999999993</v>
      </c>
      <c r="P931" s="84">
        <v>0</v>
      </c>
      <c r="Q931" s="84">
        <f t="shared" si="734"/>
        <v>46435.999999999993</v>
      </c>
      <c r="R931" s="84">
        <v>2444.0000000000073</v>
      </c>
      <c r="S931" s="87">
        <f t="shared" si="735"/>
        <v>2444.0000000000073</v>
      </c>
      <c r="T931" s="150">
        <v>10</v>
      </c>
      <c r="U931" s="69">
        <v>365</v>
      </c>
      <c r="V931" s="70"/>
      <c r="W931" s="71">
        <v>0.93972602739725986</v>
      </c>
      <c r="X931" s="76">
        <f t="shared" si="747"/>
        <v>41000</v>
      </c>
      <c r="AF931" s="132" t="s">
        <v>3098</v>
      </c>
      <c r="AG931" s="60">
        <f>MATCH(AF931,'Cat-4'!$A:$A,0)</f>
        <v>836</v>
      </c>
      <c r="AH931" s="60">
        <f>MATCH(X931,'Cat-4'!$1:$1,0)</f>
        <v>4</v>
      </c>
      <c r="AI931" s="60">
        <f>INDEX('Cat-4'!$1:$1048576,Working!AG931,Working!AH931)</f>
        <v>98</v>
      </c>
      <c r="AJ931" s="60">
        <f>MATCH($AJ$3,'Cat-4'!$1:$1,0)</f>
        <v>144</v>
      </c>
      <c r="AK931" s="60">
        <f>INDEX('Cat-4'!$1:$1048576,Working!AG931,Working!AJ931)</f>
        <v>147.4</v>
      </c>
      <c r="AL931" s="146">
        <f t="shared" si="745"/>
        <v>1.5040816326530613</v>
      </c>
      <c r="AM931" s="152">
        <f t="shared" si="746"/>
        <v>1.5040816326530613</v>
      </c>
      <c r="AN931" s="146">
        <f t="shared" si="738"/>
        <v>11.872222222222222</v>
      </c>
      <c r="AO931" s="169">
        <f>INDEX('EL&amp;SV'!$C$4:$G$50,MATCH(AF931,'EL&amp;SV'!$G$4:$G$50,0),MATCH(IF(P931&gt;5000000,"A",IF(N931&gt;2000000,"B",IF(N931&gt;500000,"C","D"))),'EL&amp;SV'!$C$4:$G$4,0))</f>
        <v>8</v>
      </c>
      <c r="AP931" s="171">
        <f>INDEX('EL&amp;SV'!$G$4:$K$50,MATCH(AF931,'EL&amp;SV'!$G$4:$G$50,0),MATCH(IF(N931&gt;5000000,"A",IF(N931&gt;2000000,"B",IF(N931&gt;500000,"C","D"))),'EL&amp;SV'!$G$4:$K$4,0))</f>
        <v>0.95</v>
      </c>
      <c r="AQ931" s="153">
        <f t="shared" si="740"/>
        <v>73519.510204081642</v>
      </c>
      <c r="AR931" s="153">
        <f t="shared" si="741"/>
        <v>69843.534693877562</v>
      </c>
      <c r="AS931" s="153">
        <f t="shared" si="742"/>
        <v>3675.9755102040799</v>
      </c>
      <c r="AT931" s="60">
        <v>0.75</v>
      </c>
      <c r="AU931" s="153">
        <f t="shared" si="743"/>
        <v>2756.9816326530599</v>
      </c>
      <c r="AV931" s="153">
        <f t="shared" si="744"/>
        <v>3675.9755102040854</v>
      </c>
    </row>
    <row r="932" spans="1:48" x14ac:dyDescent="0.2">
      <c r="A932" s="82">
        <v>928</v>
      </c>
      <c r="B932" s="82" t="s">
        <v>1410</v>
      </c>
      <c r="C932" s="83"/>
      <c r="D932" s="84" t="s">
        <v>112</v>
      </c>
      <c r="E932" s="85" t="s">
        <v>1253</v>
      </c>
      <c r="F932" s="86">
        <v>44582</v>
      </c>
      <c r="G932" s="86" t="s">
        <v>38</v>
      </c>
      <c r="H932" s="89"/>
      <c r="I932" s="89">
        <v>9.5000000000000001E-2</v>
      </c>
      <c r="J932" s="84"/>
      <c r="K932" s="84"/>
      <c r="L932" s="87">
        <v>48852</v>
      </c>
      <c r="M932" s="87"/>
      <c r="N932" s="87">
        <v>48852</v>
      </c>
      <c r="O932" s="84">
        <v>890.04328767123286</v>
      </c>
      <c r="P932" s="84">
        <v>4640.9399999999996</v>
      </c>
      <c r="Q932" s="84">
        <f t="shared" si="734"/>
        <v>5530.9832876712326</v>
      </c>
      <c r="R932" s="84">
        <v>43321.016712328768</v>
      </c>
      <c r="S932" s="87">
        <f t="shared" si="735"/>
        <v>47961.956712328771</v>
      </c>
      <c r="T932" s="150">
        <v>10</v>
      </c>
      <c r="U932" s="69">
        <v>365</v>
      </c>
      <c r="V932" s="70"/>
      <c r="W932" s="71">
        <v>0.93972602739725986</v>
      </c>
      <c r="X932" s="76">
        <f t="shared" si="747"/>
        <v>44562</v>
      </c>
      <c r="AF932" s="132" t="s">
        <v>2920</v>
      </c>
      <c r="AG932" s="60">
        <f>MATCH(AF932,'Cat-4'!$A:$A,0)</f>
        <v>747</v>
      </c>
      <c r="AH932" s="60">
        <f>MATCH(X932,'Cat-4'!$1:$1,0)</f>
        <v>121</v>
      </c>
      <c r="AI932" s="60">
        <f>INDEX('Cat-4'!$1:$1048576,Working!AG932,Working!AH932)</f>
        <v>130.19999999999999</v>
      </c>
      <c r="AJ932" s="60">
        <f>MATCH($AJ$3,'Cat-4'!$1:$1,0)</f>
        <v>144</v>
      </c>
      <c r="AK932" s="60">
        <f>INDEX('Cat-4'!$1:$1048576,Working!AG932,Working!AJ932)</f>
        <v>130.19999999999999</v>
      </c>
      <c r="AL932" s="146">
        <f t="shared" si="745"/>
        <v>1</v>
      </c>
      <c r="AM932" s="152">
        <f t="shared" si="746"/>
        <v>1</v>
      </c>
      <c r="AN932" s="146">
        <f t="shared" si="738"/>
        <v>2.0666666666666669</v>
      </c>
      <c r="AO932" s="169">
        <f>INDEX('EL&amp;SV'!$C$4:$G$50,MATCH(AF932,'EL&amp;SV'!$G$4:$G$50,0),MATCH(IF(P932&gt;5000000,"A",IF(N932&gt;2000000,"B",IF(N932&gt;500000,"C","D"))),'EL&amp;SV'!$C$4:$G$4,0))</f>
        <v>8</v>
      </c>
      <c r="AP932" s="171">
        <f>INDEX('EL&amp;SV'!$G$4:$K$50,MATCH(AF932,'EL&amp;SV'!$G$4:$G$50,0),MATCH(IF(N932&gt;5000000,"A",IF(N932&gt;2000000,"B",IF(N932&gt;500000,"C","D"))),'EL&amp;SV'!$G$4:$K$4,0))</f>
        <v>1</v>
      </c>
      <c r="AQ932" s="153">
        <f t="shared" si="740"/>
        <v>48852</v>
      </c>
      <c r="AR932" s="153">
        <f t="shared" si="741"/>
        <v>12620.1</v>
      </c>
      <c r="AS932" s="153">
        <f t="shared" si="742"/>
        <v>36231.9</v>
      </c>
      <c r="AT932" s="60">
        <v>0.75</v>
      </c>
      <c r="AU932" s="153">
        <f t="shared" si="743"/>
        <v>27173.925000000003</v>
      </c>
      <c r="AV932" s="153">
        <f t="shared" si="744"/>
        <v>27173.925000000003</v>
      </c>
    </row>
    <row r="933" spans="1:48" x14ac:dyDescent="0.2">
      <c r="A933" s="82">
        <v>929</v>
      </c>
      <c r="B933" s="82" t="s">
        <v>1410</v>
      </c>
      <c r="C933" s="83"/>
      <c r="D933" s="84" t="s">
        <v>112</v>
      </c>
      <c r="E933" s="85" t="s">
        <v>812</v>
      </c>
      <c r="F933" s="86">
        <v>41000</v>
      </c>
      <c r="G933" s="86" t="s">
        <v>1350</v>
      </c>
      <c r="H933" s="89"/>
      <c r="I933" s="89">
        <v>6.2886195995785044E-2</v>
      </c>
      <c r="J933" s="84"/>
      <c r="K933" s="84"/>
      <c r="L933" s="87">
        <v>48700</v>
      </c>
      <c r="M933" s="87"/>
      <c r="N933" s="87">
        <v>48700</v>
      </c>
      <c r="O933" s="84">
        <v>30952.211275026344</v>
      </c>
      <c r="P933" s="84">
        <v>3062.5577449947318</v>
      </c>
      <c r="Q933" s="84">
        <f t="shared" si="734"/>
        <v>34014.769020021078</v>
      </c>
      <c r="R933" s="84">
        <v>14685.230979978922</v>
      </c>
      <c r="S933" s="87">
        <f t="shared" si="735"/>
        <v>17747.788724973656</v>
      </c>
      <c r="T933" s="150">
        <v>15</v>
      </c>
      <c r="U933" s="69">
        <v>365</v>
      </c>
      <c r="V933" s="70"/>
      <c r="W933" s="71">
        <v>0.93972602739725986</v>
      </c>
      <c r="X933" s="76">
        <f t="shared" si="747"/>
        <v>41000</v>
      </c>
      <c r="AF933" s="132" t="s">
        <v>2732</v>
      </c>
      <c r="AG933" s="60">
        <f>MATCH(AF933,'Cat-4'!$A:$A,0)</f>
        <v>652</v>
      </c>
      <c r="AH933" s="60">
        <f>MATCH(X933,'Cat-4'!$1:$1,0)</f>
        <v>4</v>
      </c>
      <c r="AI933" s="60">
        <f>INDEX('Cat-4'!$1:$1048576,Working!AG933,Working!AH933)</f>
        <v>97.5</v>
      </c>
      <c r="AJ933" s="60">
        <f>MATCH($AJ$3,'Cat-4'!$1:$1,0)</f>
        <v>144</v>
      </c>
      <c r="AK933" s="60">
        <f>INDEX('Cat-4'!$1:$1048576,Working!AG933,Working!AJ933)</f>
        <v>95.4</v>
      </c>
      <c r="AL933" s="146">
        <f t="shared" si="745"/>
        <v>0.97846153846153849</v>
      </c>
      <c r="AM933" s="152">
        <f t="shared" si="746"/>
        <v>0.97846153846153849</v>
      </c>
      <c r="AN933" s="146">
        <f t="shared" si="738"/>
        <v>11.872222222222222</v>
      </c>
      <c r="AO933" s="169">
        <f>INDEX('EL&amp;SV'!$C$4:$G$50,MATCH(AF933,'EL&amp;SV'!$G$4:$G$50,0),MATCH(IF(P933&gt;5000000,"A",IF(N933&gt;2000000,"B",IF(N933&gt;500000,"C","D"))),'EL&amp;SV'!$C$4:$G$4,0))</f>
        <v>8</v>
      </c>
      <c r="AP933" s="171">
        <f>INDEX('EL&amp;SV'!$G$4:$K$50,MATCH(AF933,'EL&amp;SV'!$G$4:$G$50,0),MATCH(IF(N933&gt;5000000,"A",IF(N933&gt;2000000,"B",IF(N933&gt;500000,"C","D"))),'EL&amp;SV'!$G$4:$K$4,0))</f>
        <v>0.9</v>
      </c>
      <c r="AQ933" s="153">
        <f t="shared" si="740"/>
        <v>47651.076923076922</v>
      </c>
      <c r="AR933" s="153">
        <f t="shared" si="741"/>
        <v>42885.969230769231</v>
      </c>
      <c r="AS933" s="153">
        <f t="shared" si="742"/>
        <v>4765.1076923076907</v>
      </c>
      <c r="AT933" s="60">
        <v>0.75</v>
      </c>
      <c r="AU933" s="153">
        <f t="shared" si="743"/>
        <v>3573.8307692307681</v>
      </c>
      <c r="AV933" s="153">
        <f t="shared" si="744"/>
        <v>4765.1076923076907</v>
      </c>
    </row>
    <row r="934" spans="1:48" x14ac:dyDescent="0.2">
      <c r="A934" s="82">
        <v>930</v>
      </c>
      <c r="B934" s="82" t="s">
        <v>1410</v>
      </c>
      <c r="C934" s="83"/>
      <c r="D934" s="84" t="s">
        <v>112</v>
      </c>
      <c r="E934" s="85" t="s">
        <v>1069</v>
      </c>
      <c r="F934" s="86">
        <v>42825</v>
      </c>
      <c r="G934" s="86" t="s">
        <v>27</v>
      </c>
      <c r="H934" s="89"/>
      <c r="I934" s="89">
        <v>9.5000000000000001E-2</v>
      </c>
      <c r="J934" s="84"/>
      <c r="K934" s="84"/>
      <c r="L934" s="87">
        <v>48100</v>
      </c>
      <c r="M934" s="87"/>
      <c r="N934" s="87">
        <v>48100</v>
      </c>
      <c r="O934" s="84">
        <v>22860.019178082192</v>
      </c>
      <c r="P934" s="84">
        <v>4569.5</v>
      </c>
      <c r="Q934" s="84">
        <f t="shared" si="734"/>
        <v>27429.519178082192</v>
      </c>
      <c r="R934" s="84">
        <v>20670.480821917808</v>
      </c>
      <c r="S934" s="87">
        <f t="shared" si="735"/>
        <v>25239.980821917808</v>
      </c>
      <c r="T934" s="150">
        <v>10</v>
      </c>
      <c r="U934" s="69">
        <v>365</v>
      </c>
      <c r="V934" s="70"/>
      <c r="W934" s="71">
        <v>0.94794520547945282</v>
      </c>
      <c r="X934" s="76">
        <f t="shared" si="747"/>
        <v>42795</v>
      </c>
      <c r="AF934" s="132" t="s">
        <v>3114</v>
      </c>
      <c r="AG934" s="60">
        <f>MATCH(AF934,'Cat-4'!$A:$A,0)</f>
        <v>844</v>
      </c>
      <c r="AH934" s="60">
        <f>MATCH(X934,'Cat-4'!$1:$1,0)</f>
        <v>63</v>
      </c>
      <c r="AI934" s="60">
        <f>INDEX('Cat-4'!$1:$1048576,Working!AG934,Working!AH934)</f>
        <v>116.5</v>
      </c>
      <c r="AJ934" s="60">
        <f>MATCH($AJ$3,'Cat-4'!$1:$1,0)</f>
        <v>144</v>
      </c>
      <c r="AK934" s="60">
        <f>INDEX('Cat-4'!$1:$1048576,Working!AG934,Working!AJ934)</f>
        <v>160.30000000000001</v>
      </c>
      <c r="AL934" s="146">
        <f t="shared" si="745"/>
        <v>1.3759656652360517</v>
      </c>
      <c r="AM934" s="152">
        <f t="shared" si="746"/>
        <v>1.3759656652360517</v>
      </c>
      <c r="AN934" s="146">
        <f t="shared" si="738"/>
        <v>6.875</v>
      </c>
      <c r="AO934" s="169">
        <f>INDEX('EL&amp;SV'!$C$4:$G$50,MATCH(AF934,'EL&amp;SV'!$G$4:$G$50,0),MATCH(IF(P934&gt;5000000,"A",IF(N934&gt;2000000,"B",IF(N934&gt;500000,"C","D"))),'EL&amp;SV'!$C$4:$G$4,0))</f>
        <v>6</v>
      </c>
      <c r="AP934" s="171">
        <f>INDEX('EL&amp;SV'!$G$4:$K$50,MATCH(AF934,'EL&amp;SV'!$G$4:$G$50,0),MATCH(IF(N934&gt;5000000,"A",IF(N934&gt;2000000,"B",IF(N934&gt;500000,"C","D"))),'EL&amp;SV'!$G$4:$K$4,0))</f>
        <v>0.95</v>
      </c>
      <c r="AQ934" s="153">
        <f t="shared" si="740"/>
        <v>66183.948497854086</v>
      </c>
      <c r="AR934" s="153">
        <f t="shared" si="741"/>
        <v>62874.751072961379</v>
      </c>
      <c r="AS934" s="153">
        <f t="shared" si="742"/>
        <v>3309.1974248927072</v>
      </c>
      <c r="AT934" s="60">
        <v>0.75</v>
      </c>
      <c r="AU934" s="153">
        <f t="shared" si="743"/>
        <v>2481.8980686695304</v>
      </c>
      <c r="AV934" s="153">
        <f t="shared" si="744"/>
        <v>3309.1974248927072</v>
      </c>
    </row>
    <row r="935" spans="1:48" x14ac:dyDescent="0.2">
      <c r="A935" s="82">
        <v>931</v>
      </c>
      <c r="B935" s="82" t="s">
        <v>1410</v>
      </c>
      <c r="C935" s="83"/>
      <c r="D935" s="84" t="s">
        <v>112</v>
      </c>
      <c r="E935" s="85" t="s">
        <v>1161</v>
      </c>
      <c r="F935" s="86">
        <v>43839</v>
      </c>
      <c r="G935" s="86" t="s">
        <v>36</v>
      </c>
      <c r="H935" s="89"/>
      <c r="I935" s="89">
        <v>0.19</v>
      </c>
      <c r="J935" s="84"/>
      <c r="K935" s="84"/>
      <c r="L935" s="87">
        <v>48026</v>
      </c>
      <c r="M935" s="87"/>
      <c r="N935" s="87">
        <v>48026</v>
      </c>
      <c r="O935" s="84">
        <v>20324.866356164384</v>
      </c>
      <c r="P935" s="84">
        <v>9124.94</v>
      </c>
      <c r="Q935" s="84">
        <f t="shared" si="734"/>
        <v>29449.806356164387</v>
      </c>
      <c r="R935" s="84">
        <v>18576.193643835613</v>
      </c>
      <c r="S935" s="87">
        <f t="shared" si="735"/>
        <v>27701.133643835616</v>
      </c>
      <c r="T935" s="150">
        <v>5</v>
      </c>
      <c r="U935" s="69">
        <v>365</v>
      </c>
      <c r="V935" s="70"/>
      <c r="W935" s="71">
        <v>-9.3863013698630144</v>
      </c>
      <c r="X935" s="76">
        <f t="shared" si="747"/>
        <v>43831</v>
      </c>
      <c r="AF935" s="132" t="s">
        <v>3114</v>
      </c>
      <c r="AG935" s="60">
        <f>MATCH(AF935,'Cat-4'!$A:$A,0)</f>
        <v>844</v>
      </c>
      <c r="AH935" s="60">
        <f>MATCH(X935,'Cat-4'!$1:$1,0)</f>
        <v>97</v>
      </c>
      <c r="AI935" s="60">
        <f>INDEX('Cat-4'!$1:$1048576,Working!AG935,Working!AH935)</f>
        <v>132.9</v>
      </c>
      <c r="AJ935" s="60">
        <f>MATCH($AJ$3,'Cat-4'!$1:$1,0)</f>
        <v>144</v>
      </c>
      <c r="AK935" s="60">
        <f>INDEX('Cat-4'!$1:$1048576,Working!AG935,Working!AJ935)</f>
        <v>160.30000000000001</v>
      </c>
      <c r="AL935" s="146">
        <f t="shared" si="745"/>
        <v>1.2061700526711814</v>
      </c>
      <c r="AM935" s="152">
        <f t="shared" si="746"/>
        <v>1.2061700526711814</v>
      </c>
      <c r="AN935" s="146">
        <f t="shared" si="738"/>
        <v>4.0999999999999996</v>
      </c>
      <c r="AO935" s="169">
        <f>INDEX('EL&amp;SV'!$C$4:$G$50,MATCH(AF935,'EL&amp;SV'!$G$4:$G$50,0),MATCH(IF(P935&gt;5000000,"A",IF(N935&gt;2000000,"B",IF(N935&gt;500000,"C","D"))),'EL&amp;SV'!$C$4:$G$4,0))</f>
        <v>6</v>
      </c>
      <c r="AP935" s="171">
        <f>INDEX('EL&amp;SV'!$G$4:$K$50,MATCH(AF935,'EL&amp;SV'!$G$4:$G$50,0),MATCH(IF(N935&gt;5000000,"A",IF(N935&gt;2000000,"B",IF(N935&gt;500000,"C","D"))),'EL&amp;SV'!$G$4:$K$4,0))</f>
        <v>0.95</v>
      </c>
      <c r="AQ935" s="153">
        <f t="shared" si="740"/>
        <v>57927.522949586157</v>
      </c>
      <c r="AR935" s="153">
        <f t="shared" si="741"/>
        <v>37604.616981439678</v>
      </c>
      <c r="AS935" s="153">
        <f t="shared" si="742"/>
        <v>20322.905968146479</v>
      </c>
      <c r="AT935" s="60">
        <v>0.75</v>
      </c>
      <c r="AU935" s="153">
        <f t="shared" si="743"/>
        <v>15242.179476109859</v>
      </c>
      <c r="AV935" s="153">
        <f t="shared" si="744"/>
        <v>15242.179476109859</v>
      </c>
    </row>
    <row r="936" spans="1:48" x14ac:dyDescent="0.2">
      <c r="A936" s="82">
        <v>932</v>
      </c>
      <c r="B936" s="82" t="s">
        <v>1410</v>
      </c>
      <c r="C936" s="83"/>
      <c r="D936" s="84" t="s">
        <v>112</v>
      </c>
      <c r="E936" s="85" t="s">
        <v>577</v>
      </c>
      <c r="F936" s="86">
        <v>41000</v>
      </c>
      <c r="G936" s="86" t="s">
        <v>1350</v>
      </c>
      <c r="H936" s="89"/>
      <c r="I936" s="89">
        <v>0.59737698630136982</v>
      </c>
      <c r="J936" s="84"/>
      <c r="K936" s="84"/>
      <c r="L936" s="87">
        <v>48000</v>
      </c>
      <c r="M936" s="87"/>
      <c r="N936" s="87">
        <v>48000</v>
      </c>
      <c r="O936" s="84">
        <v>45600</v>
      </c>
      <c r="P936" s="84">
        <v>0</v>
      </c>
      <c r="Q936" s="84">
        <f t="shared" si="734"/>
        <v>45600</v>
      </c>
      <c r="R936" s="84">
        <v>2400</v>
      </c>
      <c r="S936" s="87">
        <f t="shared" si="735"/>
        <v>2400</v>
      </c>
      <c r="T936" s="150">
        <v>3</v>
      </c>
      <c r="U936" s="69">
        <v>365</v>
      </c>
      <c r="V936" s="70"/>
      <c r="W936" s="71">
        <v>0.66849315068493098</v>
      </c>
      <c r="X936" s="76">
        <f t="shared" si="747"/>
        <v>41000</v>
      </c>
      <c r="AF936" s="132" t="s">
        <v>2718</v>
      </c>
      <c r="AG936" s="60">
        <f>MATCH(AF936,'Cat-4'!$A:$A,0)</f>
        <v>645</v>
      </c>
      <c r="AH936" s="60">
        <f>MATCH(X936,'Cat-4'!$1:$1,0)</f>
        <v>4</v>
      </c>
      <c r="AI936" s="60">
        <f>INDEX('Cat-4'!$1:$1048576,Working!AG936,Working!AH936)</f>
        <v>100.5</v>
      </c>
      <c r="AJ936" s="60">
        <f>MATCH($AJ$3,'Cat-4'!$1:$1,0)</f>
        <v>144</v>
      </c>
      <c r="AK936" s="60">
        <f>INDEX('Cat-4'!$1:$1048576,Working!AG936,Working!AJ936)</f>
        <v>115.6</v>
      </c>
      <c r="AL936" s="146">
        <f t="shared" si="745"/>
        <v>1.1502487562189054</v>
      </c>
      <c r="AM936" s="152">
        <f t="shared" si="746"/>
        <v>1.1502487562189054</v>
      </c>
      <c r="AN936" s="146">
        <f t="shared" si="738"/>
        <v>11.872222222222222</v>
      </c>
      <c r="AO936" s="169">
        <f>INDEX('EL&amp;SV'!$C$4:$G$50,MATCH(AF936,'EL&amp;SV'!$G$4:$G$50,0),MATCH(IF(P936&gt;5000000,"A",IF(N936&gt;2000000,"B",IF(N936&gt;500000,"C","D"))),'EL&amp;SV'!$C$4:$G$4,0))</f>
        <v>5</v>
      </c>
      <c r="AP936" s="171">
        <f>INDEX('EL&amp;SV'!$G$4:$K$50,MATCH(AF936,'EL&amp;SV'!$G$4:$G$50,0),MATCH(IF(N936&gt;5000000,"A",IF(N936&gt;2000000,"B",IF(N936&gt;500000,"C","D"))),'EL&amp;SV'!$G$4:$K$4,0))</f>
        <v>1</v>
      </c>
      <c r="AQ936" s="153">
        <f t="shared" si="740"/>
        <v>55211.940298507463</v>
      </c>
      <c r="AR936" s="153">
        <f t="shared" si="741"/>
        <v>55211.94029850747</v>
      </c>
      <c r="AS936" s="153">
        <f t="shared" si="742"/>
        <v>0</v>
      </c>
      <c r="AT936" s="60">
        <v>0.75</v>
      </c>
      <c r="AU936" s="153">
        <f t="shared" si="743"/>
        <v>0</v>
      </c>
      <c r="AV936" s="153">
        <f t="shared" si="744"/>
        <v>0</v>
      </c>
    </row>
    <row r="937" spans="1:48" x14ac:dyDescent="0.2">
      <c r="A937" s="82">
        <v>933</v>
      </c>
      <c r="B937" s="82" t="s">
        <v>1410</v>
      </c>
      <c r="C937" s="83"/>
      <c r="D937" s="84" t="s">
        <v>112</v>
      </c>
      <c r="E937" s="85" t="s">
        <v>580</v>
      </c>
      <c r="F937" s="86">
        <v>41000</v>
      </c>
      <c r="G937" s="86" t="s">
        <v>1350</v>
      </c>
      <c r="H937" s="89"/>
      <c r="I937" s="89">
        <v>0.60492684931506846</v>
      </c>
      <c r="J937" s="84"/>
      <c r="K937" s="84"/>
      <c r="L937" s="87">
        <v>48000</v>
      </c>
      <c r="M937" s="87"/>
      <c r="N937" s="87">
        <v>48000</v>
      </c>
      <c r="O937" s="84">
        <v>45600</v>
      </c>
      <c r="P937" s="84">
        <v>0</v>
      </c>
      <c r="Q937" s="84">
        <f t="shared" si="734"/>
        <v>45600</v>
      </c>
      <c r="R937" s="84">
        <v>2400</v>
      </c>
      <c r="S937" s="87">
        <f t="shared" si="735"/>
        <v>2400</v>
      </c>
      <c r="T937" s="150">
        <v>3</v>
      </c>
      <c r="U937" s="69">
        <v>365</v>
      </c>
      <c r="V937" s="70"/>
      <c r="W937" s="71">
        <v>0.71780821917808169</v>
      </c>
      <c r="X937" s="76">
        <f t="shared" si="747"/>
        <v>41000</v>
      </c>
      <c r="AF937" s="132" t="s">
        <v>2718</v>
      </c>
      <c r="AG937" s="60">
        <f>MATCH(AF937,'Cat-4'!$A:$A,0)</f>
        <v>645</v>
      </c>
      <c r="AH937" s="60">
        <f>MATCH(X937,'Cat-4'!$1:$1,0)</f>
        <v>4</v>
      </c>
      <c r="AI937" s="60">
        <f>INDEX('Cat-4'!$1:$1048576,Working!AG937,Working!AH937)</f>
        <v>100.5</v>
      </c>
      <c r="AJ937" s="60">
        <f>MATCH($AJ$3,'Cat-4'!$1:$1,0)</f>
        <v>144</v>
      </c>
      <c r="AK937" s="60">
        <f>INDEX('Cat-4'!$1:$1048576,Working!AG937,Working!AJ937)</f>
        <v>115.6</v>
      </c>
      <c r="AL937" s="146">
        <f t="shared" si="745"/>
        <v>1.1502487562189054</v>
      </c>
      <c r="AM937" s="152">
        <f t="shared" si="746"/>
        <v>1.1502487562189054</v>
      </c>
      <c r="AN937" s="146">
        <f t="shared" si="738"/>
        <v>11.872222222222222</v>
      </c>
      <c r="AO937" s="169">
        <f>INDEX('EL&amp;SV'!$C$4:$G$50,MATCH(AF937,'EL&amp;SV'!$G$4:$G$50,0),MATCH(IF(P937&gt;5000000,"A",IF(N937&gt;2000000,"B",IF(N937&gt;500000,"C","D"))),'EL&amp;SV'!$C$4:$G$4,0))</f>
        <v>5</v>
      </c>
      <c r="AP937" s="171">
        <f>INDEX('EL&amp;SV'!$G$4:$K$50,MATCH(AF937,'EL&amp;SV'!$G$4:$G$50,0),MATCH(IF(N937&gt;5000000,"A",IF(N937&gt;2000000,"B",IF(N937&gt;500000,"C","D"))),'EL&amp;SV'!$G$4:$K$4,0))</f>
        <v>1</v>
      </c>
      <c r="AQ937" s="153">
        <f t="shared" si="740"/>
        <v>55211.940298507463</v>
      </c>
      <c r="AR937" s="153">
        <f t="shared" si="741"/>
        <v>55211.94029850747</v>
      </c>
      <c r="AS937" s="153">
        <f t="shared" si="742"/>
        <v>0</v>
      </c>
      <c r="AT937" s="60">
        <v>0.75</v>
      </c>
      <c r="AU937" s="153">
        <f t="shared" si="743"/>
        <v>0</v>
      </c>
      <c r="AV937" s="153">
        <f t="shared" si="744"/>
        <v>0</v>
      </c>
    </row>
    <row r="938" spans="1:48" x14ac:dyDescent="0.2">
      <c r="A938" s="82">
        <v>934</v>
      </c>
      <c r="B938" s="82" t="s">
        <v>1410</v>
      </c>
      <c r="C938" s="83"/>
      <c r="D938" s="84" t="s">
        <v>112</v>
      </c>
      <c r="E938" s="85" t="s">
        <v>581</v>
      </c>
      <c r="F938" s="86">
        <v>41000</v>
      </c>
      <c r="G938" s="86" t="s">
        <v>1350</v>
      </c>
      <c r="H938" s="89"/>
      <c r="I938" s="89">
        <v>0.60625917808219176</v>
      </c>
      <c r="J938" s="84"/>
      <c r="K938" s="84"/>
      <c r="L938" s="87">
        <v>48000</v>
      </c>
      <c r="M938" s="87"/>
      <c r="N938" s="87">
        <v>48000</v>
      </c>
      <c r="O938" s="84">
        <v>45600</v>
      </c>
      <c r="P938" s="84">
        <v>0</v>
      </c>
      <c r="Q938" s="84">
        <f t="shared" si="734"/>
        <v>45600</v>
      </c>
      <c r="R938" s="84">
        <v>2400</v>
      </c>
      <c r="S938" s="87">
        <f t="shared" si="735"/>
        <v>2400</v>
      </c>
      <c r="T938" s="150">
        <v>3</v>
      </c>
      <c r="U938" s="69">
        <v>365</v>
      </c>
      <c r="V938" s="70"/>
      <c r="W938" s="71">
        <v>0.73698630136986232</v>
      </c>
      <c r="X938" s="76">
        <f t="shared" si="747"/>
        <v>41000</v>
      </c>
      <c r="AF938" s="132" t="s">
        <v>2718</v>
      </c>
      <c r="AG938" s="60">
        <f>MATCH(AF938,'Cat-4'!$A:$A,0)</f>
        <v>645</v>
      </c>
      <c r="AH938" s="60">
        <f>MATCH(X938,'Cat-4'!$1:$1,0)</f>
        <v>4</v>
      </c>
      <c r="AI938" s="60">
        <f>INDEX('Cat-4'!$1:$1048576,Working!AG938,Working!AH938)</f>
        <v>100.5</v>
      </c>
      <c r="AJ938" s="60">
        <f>MATCH($AJ$3,'Cat-4'!$1:$1,0)</f>
        <v>144</v>
      </c>
      <c r="AK938" s="60">
        <f>INDEX('Cat-4'!$1:$1048576,Working!AG938,Working!AJ938)</f>
        <v>115.6</v>
      </c>
      <c r="AL938" s="146">
        <f t="shared" si="745"/>
        <v>1.1502487562189054</v>
      </c>
      <c r="AM938" s="152">
        <f t="shared" si="746"/>
        <v>1.1502487562189054</v>
      </c>
      <c r="AN938" s="146">
        <f t="shared" si="738"/>
        <v>11.872222222222222</v>
      </c>
      <c r="AO938" s="169">
        <f>INDEX('EL&amp;SV'!$C$4:$G$50,MATCH(AF938,'EL&amp;SV'!$G$4:$G$50,0),MATCH(IF(P938&gt;5000000,"A",IF(N938&gt;2000000,"B",IF(N938&gt;500000,"C","D"))),'EL&amp;SV'!$C$4:$G$4,0))</f>
        <v>5</v>
      </c>
      <c r="AP938" s="171">
        <f>INDEX('EL&amp;SV'!$G$4:$K$50,MATCH(AF938,'EL&amp;SV'!$G$4:$G$50,0),MATCH(IF(N938&gt;5000000,"A",IF(N938&gt;2000000,"B",IF(N938&gt;500000,"C","D"))),'EL&amp;SV'!$G$4:$K$4,0))</f>
        <v>1</v>
      </c>
      <c r="AQ938" s="153">
        <f t="shared" si="740"/>
        <v>55211.940298507463</v>
      </c>
      <c r="AR938" s="153">
        <f t="shared" si="741"/>
        <v>55211.94029850747</v>
      </c>
      <c r="AS938" s="153">
        <f t="shared" si="742"/>
        <v>0</v>
      </c>
      <c r="AT938" s="60">
        <v>0.75</v>
      </c>
      <c r="AU938" s="153">
        <f t="shared" si="743"/>
        <v>0</v>
      </c>
      <c r="AV938" s="153">
        <f t="shared" si="744"/>
        <v>0</v>
      </c>
    </row>
    <row r="939" spans="1:48" x14ac:dyDescent="0.2">
      <c r="A939" s="82">
        <v>935</v>
      </c>
      <c r="B939" s="82" t="s">
        <v>1410</v>
      </c>
      <c r="C939" s="83"/>
      <c r="D939" s="84" t="s">
        <v>112</v>
      </c>
      <c r="E939" s="85" t="s">
        <v>594</v>
      </c>
      <c r="F939" s="86">
        <v>41000</v>
      </c>
      <c r="G939" s="86" t="s">
        <v>1350</v>
      </c>
      <c r="H939" s="89"/>
      <c r="I939" s="89">
        <v>0.62579999999999991</v>
      </c>
      <c r="J939" s="84"/>
      <c r="K939" s="84"/>
      <c r="L939" s="87">
        <v>48000</v>
      </c>
      <c r="M939" s="87"/>
      <c r="N939" s="87">
        <v>48000</v>
      </c>
      <c r="O939" s="84">
        <v>45600</v>
      </c>
      <c r="P939" s="84">
        <v>0</v>
      </c>
      <c r="Q939" s="84">
        <f t="shared" si="734"/>
        <v>45600</v>
      </c>
      <c r="R939" s="84">
        <v>2400</v>
      </c>
      <c r="S939" s="87">
        <f t="shared" si="735"/>
        <v>2400</v>
      </c>
      <c r="T939" s="150">
        <v>3</v>
      </c>
      <c r="U939" s="69">
        <v>365</v>
      </c>
      <c r="V939" s="70"/>
      <c r="W939" s="71">
        <v>0.73698630136986232</v>
      </c>
      <c r="X939" s="76">
        <f t="shared" si="747"/>
        <v>41000</v>
      </c>
      <c r="AF939" s="132" t="s">
        <v>2718</v>
      </c>
      <c r="AG939" s="60">
        <f>MATCH(AF939,'Cat-4'!$A:$A,0)</f>
        <v>645</v>
      </c>
      <c r="AH939" s="60">
        <f>MATCH(X939,'Cat-4'!$1:$1,0)</f>
        <v>4</v>
      </c>
      <c r="AI939" s="60">
        <f>INDEX('Cat-4'!$1:$1048576,Working!AG939,Working!AH939)</f>
        <v>100.5</v>
      </c>
      <c r="AJ939" s="60">
        <f>MATCH($AJ$3,'Cat-4'!$1:$1,0)</f>
        <v>144</v>
      </c>
      <c r="AK939" s="60">
        <f>INDEX('Cat-4'!$1:$1048576,Working!AG939,Working!AJ939)</f>
        <v>115.6</v>
      </c>
      <c r="AL939" s="146">
        <f t="shared" si="745"/>
        <v>1.1502487562189054</v>
      </c>
      <c r="AM939" s="152">
        <f t="shared" si="746"/>
        <v>1.1502487562189054</v>
      </c>
      <c r="AN939" s="146">
        <f t="shared" si="738"/>
        <v>11.872222222222222</v>
      </c>
      <c r="AO939" s="169">
        <f>INDEX('EL&amp;SV'!$C$4:$G$50,MATCH(AF939,'EL&amp;SV'!$G$4:$G$50,0),MATCH(IF(P939&gt;5000000,"A",IF(N939&gt;2000000,"B",IF(N939&gt;500000,"C","D"))),'EL&amp;SV'!$C$4:$G$4,0))</f>
        <v>5</v>
      </c>
      <c r="AP939" s="171">
        <f>INDEX('EL&amp;SV'!$G$4:$K$50,MATCH(AF939,'EL&amp;SV'!$G$4:$G$50,0),MATCH(IF(N939&gt;5000000,"A",IF(N939&gt;2000000,"B",IF(N939&gt;500000,"C","D"))),'EL&amp;SV'!$G$4:$K$4,0))</f>
        <v>1</v>
      </c>
      <c r="AQ939" s="153">
        <f t="shared" si="740"/>
        <v>55211.940298507463</v>
      </c>
      <c r="AR939" s="153">
        <f t="shared" si="741"/>
        <v>55211.94029850747</v>
      </c>
      <c r="AS939" s="153">
        <f t="shared" si="742"/>
        <v>0</v>
      </c>
      <c r="AT939" s="60">
        <v>0.75</v>
      </c>
      <c r="AU939" s="153">
        <f t="shared" si="743"/>
        <v>0</v>
      </c>
      <c r="AV939" s="153">
        <f t="shared" si="744"/>
        <v>0</v>
      </c>
    </row>
    <row r="940" spans="1:48" x14ac:dyDescent="0.2">
      <c r="A940" s="82">
        <v>936</v>
      </c>
      <c r="B940" s="82" t="s">
        <v>1410</v>
      </c>
      <c r="C940" s="83"/>
      <c r="D940" s="84" t="s">
        <v>112</v>
      </c>
      <c r="E940" s="85" t="s">
        <v>1217</v>
      </c>
      <c r="F940" s="86">
        <v>44583</v>
      </c>
      <c r="G940" s="86" t="s">
        <v>38</v>
      </c>
      <c r="H940" s="89"/>
      <c r="I940" s="89">
        <v>9.5000000000000001E-2</v>
      </c>
      <c r="J940" s="84"/>
      <c r="K940" s="84"/>
      <c r="L940" s="87">
        <v>47544.49</v>
      </c>
      <c r="M940" s="87"/>
      <c r="N940" s="87">
        <v>47544.49</v>
      </c>
      <c r="O940" s="84">
        <v>853.84693684931494</v>
      </c>
      <c r="P940" s="84">
        <v>4516.7265499999994</v>
      </c>
      <c r="Q940" s="84">
        <f t="shared" si="734"/>
        <v>5370.5734868493146</v>
      </c>
      <c r="R940" s="84">
        <v>42173.916513150682</v>
      </c>
      <c r="S940" s="87">
        <f t="shared" si="735"/>
        <v>46690.643063150681</v>
      </c>
      <c r="T940" s="150">
        <v>10</v>
      </c>
      <c r="U940" s="69">
        <v>365</v>
      </c>
      <c r="V940" s="70"/>
      <c r="W940" s="71">
        <v>-8.2602739726027394</v>
      </c>
      <c r="X940" s="76">
        <f t="shared" si="747"/>
        <v>44562</v>
      </c>
      <c r="AF940" s="132" t="s">
        <v>3114</v>
      </c>
      <c r="AG940" s="60">
        <f>MATCH(AF940,'Cat-4'!$A:$A,0)</f>
        <v>844</v>
      </c>
      <c r="AH940" s="60">
        <f>MATCH(X940,'Cat-4'!$1:$1,0)</f>
        <v>121</v>
      </c>
      <c r="AI940" s="60">
        <f>INDEX('Cat-4'!$1:$1048576,Working!AG940,Working!AH940)</f>
        <v>153.30000000000001</v>
      </c>
      <c r="AJ940" s="60">
        <f>MATCH($AJ$3,'Cat-4'!$1:$1,0)</f>
        <v>144</v>
      </c>
      <c r="AK940" s="60">
        <f>INDEX('Cat-4'!$1:$1048576,Working!AG940,Working!AJ940)</f>
        <v>160.30000000000001</v>
      </c>
      <c r="AL940" s="146">
        <f t="shared" si="745"/>
        <v>1.0456621004566209</v>
      </c>
      <c r="AM940" s="152">
        <f t="shared" si="746"/>
        <v>1.0456621004566209</v>
      </c>
      <c r="AN940" s="146">
        <f t="shared" si="738"/>
        <v>2.0638888888888891</v>
      </c>
      <c r="AO940" s="169">
        <f>INDEX('EL&amp;SV'!$C$4:$G$50,MATCH(AF940,'EL&amp;SV'!$G$4:$G$50,0),MATCH(IF(P940&gt;5000000,"A",IF(N940&gt;2000000,"B",IF(N940&gt;500000,"C","D"))),'EL&amp;SV'!$C$4:$G$4,0))</f>
        <v>6</v>
      </c>
      <c r="AP940" s="171">
        <f>INDEX('EL&amp;SV'!$G$4:$K$50,MATCH(AF940,'EL&amp;SV'!$G$4:$G$50,0),MATCH(IF(N940&gt;5000000,"A",IF(N940&gt;2000000,"B",IF(N940&gt;500000,"C","D"))),'EL&amp;SV'!$G$4:$K$4,0))</f>
        <v>0.95</v>
      </c>
      <c r="AQ940" s="153">
        <f t="shared" si="740"/>
        <v>49715.471278538804</v>
      </c>
      <c r="AR940" s="153">
        <f t="shared" si="741"/>
        <v>16246.14138979473</v>
      </c>
      <c r="AS940" s="153">
        <f t="shared" si="742"/>
        <v>33469.329888744076</v>
      </c>
      <c r="AT940" s="60">
        <v>0.75</v>
      </c>
      <c r="AU940" s="153">
        <f t="shared" si="743"/>
        <v>25101.997416558057</v>
      </c>
      <c r="AV940" s="153">
        <f t="shared" si="744"/>
        <v>25101.997416558057</v>
      </c>
    </row>
    <row r="941" spans="1:48" x14ac:dyDescent="0.2">
      <c r="A941" s="82">
        <v>937</v>
      </c>
      <c r="B941" s="82" t="s">
        <v>1410</v>
      </c>
      <c r="C941" s="83"/>
      <c r="D941" s="84" t="s">
        <v>112</v>
      </c>
      <c r="E941" s="85" t="s">
        <v>1002</v>
      </c>
      <c r="F941" s="86">
        <v>41716</v>
      </c>
      <c r="G941" s="86" t="s">
        <v>1349</v>
      </c>
      <c r="H941" s="89"/>
      <c r="I941" s="89">
        <v>6.3373924189708844E-2</v>
      </c>
      <c r="J941" s="84"/>
      <c r="K941" s="84"/>
      <c r="L941" s="87">
        <v>47250</v>
      </c>
      <c r="M941" s="87"/>
      <c r="N941" s="87">
        <v>47250</v>
      </c>
      <c r="O941" s="84">
        <v>24041.428960148303</v>
      </c>
      <c r="P941" s="84">
        <v>2994.4179179637431</v>
      </c>
      <c r="Q941" s="84">
        <f t="shared" si="734"/>
        <v>27035.846878112046</v>
      </c>
      <c r="R941" s="84">
        <v>20214.153121887954</v>
      </c>
      <c r="S941" s="87">
        <f t="shared" si="735"/>
        <v>23208.571039851697</v>
      </c>
      <c r="T941" s="150">
        <v>15</v>
      </c>
      <c r="U941" s="69">
        <v>365</v>
      </c>
      <c r="V941" s="70"/>
      <c r="W941" s="71">
        <v>0.80547945205479365</v>
      </c>
      <c r="X941" s="76">
        <f t="shared" si="747"/>
        <v>41699</v>
      </c>
      <c r="AF941" s="132" t="s">
        <v>2722</v>
      </c>
      <c r="AG941" s="60">
        <f>MATCH(AF941,'Cat-4'!$A:$A,0)</f>
        <v>647</v>
      </c>
      <c r="AH941" s="60">
        <f>MATCH(X941,'Cat-4'!$1:$1,0)</f>
        <v>27</v>
      </c>
      <c r="AI941" s="60">
        <f>INDEX('Cat-4'!$1:$1048576,Working!AG941,Working!AH941)</f>
        <v>96.5</v>
      </c>
      <c r="AJ941" s="60">
        <f>MATCH($AJ$3,'Cat-4'!$1:$1,0)</f>
        <v>144</v>
      </c>
      <c r="AK941" s="60">
        <f>INDEX('Cat-4'!$1:$1048576,Working!AG941,Working!AJ941)</f>
        <v>94.2</v>
      </c>
      <c r="AL941" s="146">
        <f t="shared" si="745"/>
        <v>0.97616580310880829</v>
      </c>
      <c r="AM941" s="152">
        <f t="shared" si="746"/>
        <v>0.97616580310880829</v>
      </c>
      <c r="AN941" s="146">
        <f t="shared" si="738"/>
        <v>9.9083333333333332</v>
      </c>
      <c r="AO941" s="169">
        <f>INDEX('EL&amp;SV'!$C$4:$G$50,MATCH(AF941,'EL&amp;SV'!$G$4:$G$50,0),MATCH(IF(P941&gt;5000000,"A",IF(N941&gt;2000000,"B",IF(N941&gt;500000,"C","D"))),'EL&amp;SV'!$C$4:$G$4,0))</f>
        <v>5</v>
      </c>
      <c r="AP941" s="171">
        <f>INDEX('EL&amp;SV'!$G$4:$K$50,MATCH(AF941,'EL&amp;SV'!$G$4:$G$50,0),MATCH(IF(N941&gt;5000000,"A",IF(N941&gt;2000000,"B",IF(N941&gt;500000,"C","D"))),'EL&amp;SV'!$G$4:$K$4,0))</f>
        <v>1</v>
      </c>
      <c r="AQ941" s="153">
        <f t="shared" si="740"/>
        <v>46123.834196891192</v>
      </c>
      <c r="AR941" s="153">
        <f t="shared" si="741"/>
        <v>46123.834196891192</v>
      </c>
      <c r="AS941" s="153">
        <f t="shared" si="742"/>
        <v>0</v>
      </c>
      <c r="AT941" s="60">
        <v>0.75</v>
      </c>
      <c r="AU941" s="153">
        <f t="shared" si="743"/>
        <v>0</v>
      </c>
      <c r="AV941" s="153">
        <f t="shared" si="744"/>
        <v>0</v>
      </c>
    </row>
    <row r="942" spans="1:48" x14ac:dyDescent="0.2">
      <c r="A942" s="82">
        <v>938</v>
      </c>
      <c r="B942" s="82" t="s">
        <v>1410</v>
      </c>
      <c r="C942" s="83"/>
      <c r="D942" s="84" t="s">
        <v>112</v>
      </c>
      <c r="E942" s="85"/>
      <c r="F942" s="86">
        <v>42886</v>
      </c>
      <c r="G942" s="86" t="s">
        <v>29</v>
      </c>
      <c r="H942" s="89"/>
      <c r="I942" s="89">
        <v>0.19</v>
      </c>
      <c r="J942" s="84"/>
      <c r="K942" s="84"/>
      <c r="L942" s="87">
        <v>47250</v>
      </c>
      <c r="M942" s="87"/>
      <c r="N942" s="87">
        <v>47250</v>
      </c>
      <c r="O942" s="84">
        <v>43411.746575342462</v>
      </c>
      <c r="P942" s="84">
        <v>1475.7534246575378</v>
      </c>
      <c r="Q942" s="84">
        <f t="shared" si="734"/>
        <v>44887.5</v>
      </c>
      <c r="R942" s="84">
        <v>2362.5</v>
      </c>
      <c r="S942" s="87">
        <f t="shared" si="735"/>
        <v>3838.2534246575378</v>
      </c>
      <c r="T942" s="150">
        <v>5</v>
      </c>
      <c r="U942" s="69">
        <v>365</v>
      </c>
      <c r="V942" s="70"/>
      <c r="W942" s="71">
        <v>-9.1972602739726028</v>
      </c>
      <c r="X942" s="76">
        <f t="shared" si="747"/>
        <v>42856</v>
      </c>
      <c r="AF942" s="132" t="s">
        <v>3114</v>
      </c>
      <c r="AG942" s="60">
        <f>MATCH(AF942,'Cat-4'!$A:$A,0)</f>
        <v>844</v>
      </c>
      <c r="AH942" s="60">
        <f>MATCH(X942,'Cat-4'!$1:$1,0)</f>
        <v>65</v>
      </c>
      <c r="AI942" s="60">
        <f>INDEX('Cat-4'!$1:$1048576,Working!AG942,Working!AH942)</f>
        <v>116.4</v>
      </c>
      <c r="AJ942" s="60">
        <f>MATCH($AJ$3,'Cat-4'!$1:$1,0)</f>
        <v>144</v>
      </c>
      <c r="AK942" s="60">
        <f>INDEX('Cat-4'!$1:$1048576,Working!AG942,Working!AJ942)</f>
        <v>160.30000000000001</v>
      </c>
      <c r="AL942" s="146">
        <f t="shared" si="745"/>
        <v>1.377147766323024</v>
      </c>
      <c r="AM942" s="152">
        <f t="shared" si="746"/>
        <v>1.377147766323024</v>
      </c>
      <c r="AN942" s="146">
        <f t="shared" si="738"/>
        <v>6.708333333333333</v>
      </c>
      <c r="AO942" s="169">
        <f>INDEX('EL&amp;SV'!$C$4:$G$50,MATCH(AF942,'EL&amp;SV'!$G$4:$G$50,0),MATCH(IF(P942&gt;5000000,"A",IF(N942&gt;2000000,"B",IF(N942&gt;500000,"C","D"))),'EL&amp;SV'!$C$4:$G$4,0))</f>
        <v>6</v>
      </c>
      <c r="AP942" s="171">
        <f>INDEX('EL&amp;SV'!$G$4:$K$50,MATCH(AF942,'EL&amp;SV'!$G$4:$G$50,0),MATCH(IF(N942&gt;5000000,"A",IF(N942&gt;2000000,"B",IF(N942&gt;500000,"C","D"))),'EL&amp;SV'!$G$4:$K$4,0))</f>
        <v>0.95</v>
      </c>
      <c r="AQ942" s="153">
        <f t="shared" si="740"/>
        <v>65070.231958762888</v>
      </c>
      <c r="AR942" s="153">
        <f t="shared" si="741"/>
        <v>61816.720360824736</v>
      </c>
      <c r="AS942" s="153">
        <f t="shared" si="742"/>
        <v>3253.5115979381517</v>
      </c>
      <c r="AT942" s="60">
        <v>0.75</v>
      </c>
      <c r="AU942" s="153">
        <f t="shared" si="743"/>
        <v>2440.1336984536138</v>
      </c>
      <c r="AV942" s="153">
        <f t="shared" si="744"/>
        <v>3253.5115979381471</v>
      </c>
    </row>
    <row r="943" spans="1:48" x14ac:dyDescent="0.2">
      <c r="A943" s="82">
        <v>939</v>
      </c>
      <c r="B943" s="82" t="s">
        <v>1410</v>
      </c>
      <c r="C943" s="83"/>
      <c r="D943" s="84" t="s">
        <v>112</v>
      </c>
      <c r="E943" s="85" t="s">
        <v>873</v>
      </c>
      <c r="F943" s="86">
        <v>41000</v>
      </c>
      <c r="G943" s="86" t="s">
        <v>1350</v>
      </c>
      <c r="H943" s="89"/>
      <c r="I943" s="89">
        <v>6.8071654373024218E-2</v>
      </c>
      <c r="J943" s="84"/>
      <c r="K943" s="84"/>
      <c r="L943" s="87">
        <v>47216</v>
      </c>
      <c r="M943" s="87"/>
      <c r="N943" s="87">
        <v>47216</v>
      </c>
      <c r="O943" s="84">
        <v>28784.84383561643</v>
      </c>
      <c r="P943" s="84">
        <v>3214.0712328767113</v>
      </c>
      <c r="Q943" s="84">
        <f t="shared" si="734"/>
        <v>31998.915068493141</v>
      </c>
      <c r="R943" s="84">
        <v>15217.084931506859</v>
      </c>
      <c r="S943" s="87">
        <f t="shared" si="735"/>
        <v>18431.15616438357</v>
      </c>
      <c r="T943" s="150">
        <v>15</v>
      </c>
      <c r="U943" s="69">
        <v>365</v>
      </c>
      <c r="V943" s="70"/>
      <c r="W943" s="71">
        <v>-9.1945205479452063</v>
      </c>
      <c r="X943" s="76">
        <f t="shared" si="747"/>
        <v>41000</v>
      </c>
      <c r="AF943" s="132" t="s">
        <v>3114</v>
      </c>
      <c r="AG943" s="60">
        <f>MATCH(AF943,'Cat-4'!$A:$A,0)</f>
        <v>844</v>
      </c>
      <c r="AH943" s="60">
        <f>MATCH(X943,'Cat-4'!$1:$1,0)</f>
        <v>4</v>
      </c>
      <c r="AI943" s="60">
        <f>INDEX('Cat-4'!$1:$1048576,Working!AG943,Working!AH943)</f>
        <v>103.9</v>
      </c>
      <c r="AJ943" s="60">
        <f>MATCH($AJ$3,'Cat-4'!$1:$1,0)</f>
        <v>144</v>
      </c>
      <c r="AK943" s="60">
        <f>INDEX('Cat-4'!$1:$1048576,Working!AG943,Working!AJ943)</f>
        <v>160.30000000000001</v>
      </c>
      <c r="AL943" s="146">
        <f t="shared" si="745"/>
        <v>1.5428296438883542</v>
      </c>
      <c r="AM943" s="152">
        <f t="shared" si="746"/>
        <v>1.5428296438883542</v>
      </c>
      <c r="AN943" s="146">
        <f t="shared" si="738"/>
        <v>11.872222222222222</v>
      </c>
      <c r="AO943" s="169">
        <f>INDEX('EL&amp;SV'!$C$4:$G$50,MATCH(AF943,'EL&amp;SV'!$G$4:$G$50,0),MATCH(IF(P943&gt;5000000,"A",IF(N943&gt;2000000,"B",IF(N943&gt;500000,"C","D"))),'EL&amp;SV'!$C$4:$G$4,0))</f>
        <v>6</v>
      </c>
      <c r="AP943" s="171">
        <f>INDEX('EL&amp;SV'!$G$4:$K$50,MATCH(AF943,'EL&amp;SV'!$G$4:$G$50,0),MATCH(IF(N943&gt;5000000,"A",IF(N943&gt;2000000,"B",IF(N943&gt;500000,"C","D"))),'EL&amp;SV'!$G$4:$K$4,0))</f>
        <v>0.95</v>
      </c>
      <c r="AQ943" s="153">
        <f t="shared" si="740"/>
        <v>72846.244465832526</v>
      </c>
      <c r="AR943" s="153">
        <f t="shared" si="741"/>
        <v>69203.932242540905</v>
      </c>
      <c r="AS943" s="153">
        <f t="shared" si="742"/>
        <v>3642.3122232916212</v>
      </c>
      <c r="AT943" s="60">
        <v>0.75</v>
      </c>
      <c r="AU943" s="153">
        <f t="shared" si="743"/>
        <v>2731.7341674687159</v>
      </c>
      <c r="AV943" s="153">
        <f t="shared" si="744"/>
        <v>3642.3122232916294</v>
      </c>
    </row>
    <row r="944" spans="1:48" x14ac:dyDescent="0.2">
      <c r="A944" s="82">
        <v>940</v>
      </c>
      <c r="B944" s="82" t="s">
        <v>1410</v>
      </c>
      <c r="C944" s="83"/>
      <c r="D944" s="84" t="s">
        <v>1068</v>
      </c>
      <c r="E944" s="85" t="s">
        <v>1315</v>
      </c>
      <c r="F944" s="86">
        <v>44957</v>
      </c>
      <c r="G944" s="86" t="s">
        <v>39</v>
      </c>
      <c r="H944" s="89"/>
      <c r="I944" s="89">
        <v>0.31666666666666665</v>
      </c>
      <c r="J944" s="84"/>
      <c r="K944" s="84"/>
      <c r="L944" s="87">
        <v>0</v>
      </c>
      <c r="M944" s="87">
        <v>47200</v>
      </c>
      <c r="N944" s="87">
        <v>47200</v>
      </c>
      <c r="O944" s="84"/>
      <c r="P944" s="84">
        <v>2456.9863013698628</v>
      </c>
      <c r="Q944" s="84">
        <f t="shared" si="734"/>
        <v>2456.9863013698628</v>
      </c>
      <c r="R944" s="84">
        <v>44743.013698630137</v>
      </c>
      <c r="S944" s="87">
        <f t="shared" si="735"/>
        <v>0</v>
      </c>
      <c r="T944" s="150">
        <v>3</v>
      </c>
      <c r="U944" s="69">
        <v>365</v>
      </c>
      <c r="V944" s="70"/>
      <c r="W944" s="71">
        <v>-9.1945205479452063</v>
      </c>
      <c r="X944" s="76">
        <f t="shared" si="747"/>
        <v>44927</v>
      </c>
      <c r="AF944" s="132" t="s">
        <v>2724</v>
      </c>
      <c r="AG944" s="60">
        <f>MATCH(AF944,'Cat-4'!$A:$A,0)</f>
        <v>648</v>
      </c>
      <c r="AH944" s="60">
        <f>MATCH(X944,'Cat-4'!$1:$1,0)</f>
        <v>133</v>
      </c>
      <c r="AI944" s="60">
        <f>INDEX('Cat-4'!$1:$1048576,Working!AG944,Working!AH944)</f>
        <v>130.69999999999999</v>
      </c>
      <c r="AJ944" s="60">
        <f>MATCH($AJ$3,'Cat-4'!$1:$1,0)</f>
        <v>144</v>
      </c>
      <c r="AK944" s="60">
        <f>INDEX('Cat-4'!$1:$1048576,Working!AG944,Working!AJ944)</f>
        <v>139.4</v>
      </c>
      <c r="AL944" s="146">
        <f t="shared" si="745"/>
        <v>1.066564651874522</v>
      </c>
      <c r="AM944" s="152">
        <f t="shared" si="746"/>
        <v>1.066564651874522</v>
      </c>
      <c r="AN944" s="146">
        <f t="shared" si="738"/>
        <v>1.0416666666666667</v>
      </c>
      <c r="AO944" s="169">
        <f>INDEX('EL&amp;SV'!$C$4:$G$50,MATCH(AF944,'EL&amp;SV'!$G$4:$G$50,0),MATCH(IF(P944&gt;5000000,"A",IF(N944&gt;2000000,"B",IF(N944&gt;500000,"C","D"))),'EL&amp;SV'!$C$4:$G$4,0))</f>
        <v>5</v>
      </c>
      <c r="AP944" s="171">
        <f>INDEX('EL&amp;SV'!$G$4:$K$50,MATCH(AF944,'EL&amp;SV'!$G$4:$G$50,0),MATCH(IF(N944&gt;5000000,"A",IF(N944&gt;2000000,"B",IF(N944&gt;500000,"C","D"))),'EL&amp;SV'!$G$4:$K$4,0))</f>
        <v>1</v>
      </c>
      <c r="AQ944" s="153">
        <f t="shared" si="740"/>
        <v>50341.851568477439</v>
      </c>
      <c r="AR944" s="153">
        <f t="shared" si="741"/>
        <v>10487.8857434328</v>
      </c>
      <c r="AS944" s="153">
        <f t="shared" si="742"/>
        <v>39853.965825044637</v>
      </c>
      <c r="AT944" s="60">
        <v>0.75</v>
      </c>
      <c r="AU944" s="153">
        <f t="shared" si="743"/>
        <v>29890.474368783478</v>
      </c>
      <c r="AV944" s="153">
        <f t="shared" si="744"/>
        <v>29890.474368783478</v>
      </c>
    </row>
    <row r="945" spans="1:48" x14ac:dyDescent="0.2">
      <c r="A945" s="82">
        <v>941</v>
      </c>
      <c r="B945" s="82" t="s">
        <v>1410</v>
      </c>
      <c r="C945" s="83"/>
      <c r="D945" s="84" t="s">
        <v>112</v>
      </c>
      <c r="E945" s="85" t="s">
        <v>511</v>
      </c>
      <c r="F945" s="86">
        <v>40290</v>
      </c>
      <c r="G945" s="86" t="s">
        <v>1352</v>
      </c>
      <c r="H945" s="89"/>
      <c r="I945" s="89">
        <v>0.31092630136986288</v>
      </c>
      <c r="J945" s="84"/>
      <c r="K945" s="84"/>
      <c r="L945" s="87">
        <v>47163</v>
      </c>
      <c r="M945" s="87"/>
      <c r="N945" s="87">
        <v>47163</v>
      </c>
      <c r="O945" s="84">
        <v>44804.85</v>
      </c>
      <c r="P945" s="84">
        <v>0</v>
      </c>
      <c r="Q945" s="84">
        <f t="shared" si="734"/>
        <v>44804.85</v>
      </c>
      <c r="R945" s="84">
        <v>2358.1500000000015</v>
      </c>
      <c r="S945" s="87">
        <f t="shared" si="735"/>
        <v>2358.1500000000015</v>
      </c>
      <c r="T945" s="150">
        <v>3</v>
      </c>
      <c r="U945" s="69">
        <v>365</v>
      </c>
      <c r="V945" s="70"/>
      <c r="W945" s="71">
        <v>-9.1972602739726028</v>
      </c>
      <c r="X945" s="76">
        <f t="shared" si="747"/>
        <v>40269</v>
      </c>
      <c r="Y945" s="138" t="s">
        <v>1374</v>
      </c>
      <c r="Z945" s="60">
        <f>MATCH(Y945,'Cat-3'!$A:$A,0)</f>
        <v>756</v>
      </c>
      <c r="AA945" s="60">
        <f>MATCH(X945,'Cat-3'!$1:$1,0)</f>
        <v>67</v>
      </c>
      <c r="AB945" s="60">
        <f>INDEX('Cat-3'!$1:$1048576,Working!Z945,Working!AA945)</f>
        <v>83</v>
      </c>
      <c r="AC945" s="60">
        <f>MATCH($AC$3,'Cat-3'!$1:$1,0)</f>
        <v>90</v>
      </c>
      <c r="AD945" s="60">
        <f>INDEX('Cat-3'!$1:$1048576,Working!Z945,Working!AC945)</f>
        <v>87</v>
      </c>
      <c r="AE945" s="146">
        <f>AD945/AB945</f>
        <v>1.0481927710843373</v>
      </c>
      <c r="AF945" s="132" t="s">
        <v>2720</v>
      </c>
      <c r="AG945" s="60">
        <f>MATCH(AF945,'Cat-4'!$A:$A,0)</f>
        <v>646</v>
      </c>
      <c r="AH945" s="60">
        <f>MATCH($AH$3,'Cat-4'!$1:$1,0)</f>
        <v>4</v>
      </c>
      <c r="AI945" s="60">
        <f>INDEX('Cat-4'!$1:$1048576,Working!AG945,Working!AH945)</f>
        <v>91.7</v>
      </c>
      <c r="AJ945" s="60">
        <f>MATCH($AJ$3,'Cat-4'!$1:$1,0)</f>
        <v>144</v>
      </c>
      <c r="AK945" s="60">
        <f>INDEX('Cat-4'!$1:$1048576,Working!AG945,Working!AJ945)</f>
        <v>154.1</v>
      </c>
      <c r="AL945" s="146">
        <f>AK945/AI945</f>
        <v>1.6804798255179934</v>
      </c>
      <c r="AM945" s="146">
        <f>AL945*AE945</f>
        <v>1.7614668050610292</v>
      </c>
      <c r="AN945" s="146">
        <f t="shared" si="738"/>
        <v>13.813888888888888</v>
      </c>
      <c r="AO945" s="169">
        <f>INDEX('EL&amp;SV'!$C$4:$G$50,MATCH(AF945,'EL&amp;SV'!$G$4:$G$50,0),MATCH(IF(P945&gt;5000000,"A",IF(N945&gt;2000000,"B",IF(N945&gt;500000,"C","D"))),'EL&amp;SV'!$C$4:$G$4,0))</f>
        <v>5</v>
      </c>
      <c r="AP945" s="171">
        <f>INDEX('EL&amp;SV'!$G$4:$K$50,MATCH(AF945,'EL&amp;SV'!$G$4:$G$50,0),MATCH(IF(N945&gt;5000000,"A",IF(N945&gt;2000000,"B",IF(N945&gt;500000,"C","D"))),'EL&amp;SV'!$G$4:$K$4,0))</f>
        <v>1</v>
      </c>
      <c r="AQ945" s="153">
        <f t="shared" si="740"/>
        <v>83076.058927093312</v>
      </c>
      <c r="AR945" s="153">
        <f t="shared" si="741"/>
        <v>83076.058927093312</v>
      </c>
      <c r="AS945" s="153">
        <f t="shared" si="742"/>
        <v>0</v>
      </c>
      <c r="AT945" s="60">
        <v>0.75</v>
      </c>
      <c r="AU945" s="153">
        <f t="shared" si="743"/>
        <v>0</v>
      </c>
      <c r="AV945" s="153">
        <f t="shared" si="744"/>
        <v>0</v>
      </c>
    </row>
    <row r="946" spans="1:48" x14ac:dyDescent="0.2">
      <c r="A946" s="82">
        <v>942</v>
      </c>
      <c r="B946" s="82" t="s">
        <v>1410</v>
      </c>
      <c r="C946" s="83"/>
      <c r="D946" s="84" t="s">
        <v>112</v>
      </c>
      <c r="E946" s="85" t="s">
        <v>719</v>
      </c>
      <c r="F946" s="86">
        <v>41365</v>
      </c>
      <c r="G946" s="86" t="s">
        <v>1349</v>
      </c>
      <c r="H946" s="89"/>
      <c r="I946" s="89">
        <v>5.4276418786692766E-2</v>
      </c>
      <c r="J946" s="84"/>
      <c r="K946" s="84"/>
      <c r="L946" s="87">
        <v>47047</v>
      </c>
      <c r="M946" s="87"/>
      <c r="N946" s="87">
        <v>47047</v>
      </c>
      <c r="O946" s="84">
        <v>29373.393952054805</v>
      </c>
      <c r="P946" s="84">
        <v>2553.5426746575345</v>
      </c>
      <c r="Q946" s="84">
        <f t="shared" si="734"/>
        <v>31926.936626712341</v>
      </c>
      <c r="R946" s="84">
        <v>15120.063373287659</v>
      </c>
      <c r="S946" s="87">
        <f t="shared" si="735"/>
        <v>17673.606047945195</v>
      </c>
      <c r="T946" s="150">
        <v>15</v>
      </c>
      <c r="U946" s="69">
        <v>365</v>
      </c>
      <c r="V946" s="70"/>
      <c r="W946" s="71">
        <v>-9.1972602739726028</v>
      </c>
      <c r="X946" s="76">
        <f t="shared" si="747"/>
        <v>41365</v>
      </c>
      <c r="AF946" s="132" t="s">
        <v>3114</v>
      </c>
      <c r="AG946" s="60">
        <f>MATCH(AF946,'Cat-4'!$A:$A,0)</f>
        <v>844</v>
      </c>
      <c r="AH946" s="60">
        <f>MATCH(X946,'Cat-4'!$1:$1,0)</f>
        <v>16</v>
      </c>
      <c r="AI946" s="60">
        <f>INDEX('Cat-4'!$1:$1048576,Working!AG946,Working!AH946)</f>
        <v>108.9</v>
      </c>
      <c r="AJ946" s="60">
        <f>MATCH($AJ$3,'Cat-4'!$1:$1,0)</f>
        <v>144</v>
      </c>
      <c r="AK946" s="60">
        <f>INDEX('Cat-4'!$1:$1048576,Working!AG946,Working!AJ946)</f>
        <v>160.30000000000001</v>
      </c>
      <c r="AL946" s="146">
        <f t="shared" ref="AL946:AL953" si="748">AK946/AI946</f>
        <v>1.4719926538108357</v>
      </c>
      <c r="AM946" s="152">
        <f t="shared" ref="AM946:AM953" si="749">AL946</f>
        <v>1.4719926538108357</v>
      </c>
      <c r="AN946" s="146">
        <f t="shared" si="738"/>
        <v>10.872222222222222</v>
      </c>
      <c r="AO946" s="169">
        <f>INDEX('EL&amp;SV'!$C$4:$G$50,MATCH(AF946,'EL&amp;SV'!$G$4:$G$50,0),MATCH(IF(P946&gt;5000000,"A",IF(N946&gt;2000000,"B",IF(N946&gt;500000,"C","D"))),'EL&amp;SV'!$C$4:$G$4,0))</f>
        <v>6</v>
      </c>
      <c r="AP946" s="171">
        <f>INDEX('EL&amp;SV'!$G$4:$K$50,MATCH(AF946,'EL&amp;SV'!$G$4:$G$50,0),MATCH(IF(N946&gt;5000000,"A",IF(N946&gt;2000000,"B",IF(N946&gt;500000,"C","D"))),'EL&amp;SV'!$G$4:$K$4,0))</f>
        <v>0.95</v>
      </c>
      <c r="AQ946" s="153">
        <f t="shared" si="740"/>
        <v>69252.838383838389</v>
      </c>
      <c r="AR946" s="153">
        <f t="shared" si="741"/>
        <v>65790.196464646462</v>
      </c>
      <c r="AS946" s="153">
        <f t="shared" si="742"/>
        <v>3462.6419191919267</v>
      </c>
      <c r="AT946" s="60">
        <v>0.75</v>
      </c>
      <c r="AU946" s="153">
        <f t="shared" si="743"/>
        <v>2596.981439393945</v>
      </c>
      <c r="AV946" s="153">
        <f t="shared" si="744"/>
        <v>3462.6419191919226</v>
      </c>
    </row>
    <row r="947" spans="1:48" x14ac:dyDescent="0.2">
      <c r="A947" s="82">
        <v>943</v>
      </c>
      <c r="B947" s="82" t="s">
        <v>1410</v>
      </c>
      <c r="C947" s="83"/>
      <c r="D947" s="84" t="s">
        <v>112</v>
      </c>
      <c r="E947" s="85" t="s">
        <v>471</v>
      </c>
      <c r="F947" s="86">
        <v>41444</v>
      </c>
      <c r="G947" s="86" t="s">
        <v>1349</v>
      </c>
      <c r="H947" s="89"/>
      <c r="I947" s="89">
        <v>9.4999999999999987E-2</v>
      </c>
      <c r="J947" s="84"/>
      <c r="K947" s="84"/>
      <c r="L947" s="87">
        <v>46952</v>
      </c>
      <c r="M947" s="87"/>
      <c r="N947" s="87">
        <v>46952</v>
      </c>
      <c r="O947" s="84">
        <v>39178.549698630137</v>
      </c>
      <c r="P947" s="84">
        <v>4460.4399999999996</v>
      </c>
      <c r="Q947" s="84">
        <f t="shared" si="734"/>
        <v>43638.989698630139</v>
      </c>
      <c r="R947" s="84">
        <v>3313.0103013698608</v>
      </c>
      <c r="S947" s="87">
        <f t="shared" si="735"/>
        <v>7773.4503013698632</v>
      </c>
      <c r="T947" s="150">
        <v>10</v>
      </c>
      <c r="U947" s="69">
        <v>365</v>
      </c>
      <c r="V947" s="70"/>
      <c r="W947" s="71">
        <v>-9.131506849315068</v>
      </c>
      <c r="X947" s="76">
        <f t="shared" si="747"/>
        <v>41426</v>
      </c>
      <c r="AF947" s="132" t="s">
        <v>3098</v>
      </c>
      <c r="AG947" s="60">
        <f>MATCH(AF947,'Cat-4'!$A:$A,0)</f>
        <v>836</v>
      </c>
      <c r="AH947" s="60">
        <f>MATCH(X947,'Cat-4'!$1:$1,0)</f>
        <v>18</v>
      </c>
      <c r="AI947" s="60">
        <f>INDEX('Cat-4'!$1:$1048576,Working!AG947,Working!AH947)</f>
        <v>101.5</v>
      </c>
      <c r="AJ947" s="60">
        <f>MATCH($AJ$3,'Cat-4'!$1:$1,0)</f>
        <v>144</v>
      </c>
      <c r="AK947" s="60">
        <f>INDEX('Cat-4'!$1:$1048576,Working!AG947,Working!AJ947)</f>
        <v>147.4</v>
      </c>
      <c r="AL947" s="146">
        <f t="shared" si="748"/>
        <v>1.452216748768473</v>
      </c>
      <c r="AM947" s="152">
        <f t="shared" si="749"/>
        <v>1.452216748768473</v>
      </c>
      <c r="AN947" s="146">
        <f t="shared" si="738"/>
        <v>10.655555555555555</v>
      </c>
      <c r="AO947" s="169">
        <f>INDEX('EL&amp;SV'!$C$4:$G$50,MATCH(AF947,'EL&amp;SV'!$G$4:$G$50,0),MATCH(IF(P947&gt;5000000,"A",IF(N947&gt;2000000,"B",IF(N947&gt;500000,"C","D"))),'EL&amp;SV'!$C$4:$G$4,0))</f>
        <v>8</v>
      </c>
      <c r="AP947" s="171">
        <f>INDEX('EL&amp;SV'!$G$4:$K$50,MATCH(AF947,'EL&amp;SV'!$G$4:$G$50,0),MATCH(IF(N947&gt;5000000,"A",IF(N947&gt;2000000,"B",IF(N947&gt;500000,"C","D"))),'EL&amp;SV'!$G$4:$K$4,0))</f>
        <v>0.95</v>
      </c>
      <c r="AQ947" s="153">
        <f t="shared" si="740"/>
        <v>68184.480788177345</v>
      </c>
      <c r="AR947" s="153">
        <f t="shared" si="741"/>
        <v>64775.256748768472</v>
      </c>
      <c r="AS947" s="153">
        <f t="shared" si="742"/>
        <v>3409.2240394088731</v>
      </c>
      <c r="AT947" s="60">
        <v>0.75</v>
      </c>
      <c r="AU947" s="153">
        <f t="shared" si="743"/>
        <v>2556.9180295566548</v>
      </c>
      <c r="AV947" s="153">
        <f t="shared" si="744"/>
        <v>3409.2240394088703</v>
      </c>
    </row>
    <row r="948" spans="1:48" x14ac:dyDescent="0.2">
      <c r="A948" s="82">
        <v>944</v>
      </c>
      <c r="B948" s="82" t="s">
        <v>1410</v>
      </c>
      <c r="C948" s="83"/>
      <c r="D948" s="84" t="s">
        <v>112</v>
      </c>
      <c r="E948" s="85" t="s">
        <v>471</v>
      </c>
      <c r="F948" s="86">
        <v>41452</v>
      </c>
      <c r="G948" s="86" t="s">
        <v>1349</v>
      </c>
      <c r="H948" s="89"/>
      <c r="I948" s="89">
        <v>9.5000000000000015E-2</v>
      </c>
      <c r="J948" s="84"/>
      <c r="K948" s="84"/>
      <c r="L948" s="87">
        <v>46952</v>
      </c>
      <c r="M948" s="87"/>
      <c r="N948" s="87">
        <v>46952</v>
      </c>
      <c r="O948" s="84">
        <v>39080.786630137001</v>
      </c>
      <c r="P948" s="84">
        <v>4460.4400000000005</v>
      </c>
      <c r="Q948" s="84">
        <f t="shared" si="734"/>
        <v>43541.226630137004</v>
      </c>
      <c r="R948" s="84">
        <v>3410.7733698629963</v>
      </c>
      <c r="S948" s="87">
        <f t="shared" si="735"/>
        <v>7871.2133698629987</v>
      </c>
      <c r="T948" s="150">
        <v>10</v>
      </c>
      <c r="U948" s="69">
        <v>365</v>
      </c>
      <c r="V948" s="70"/>
      <c r="W948" s="71">
        <v>1.0493150684931507</v>
      </c>
      <c r="X948" s="76">
        <f t="shared" si="747"/>
        <v>41426</v>
      </c>
      <c r="AF948" s="132" t="s">
        <v>3098</v>
      </c>
      <c r="AG948" s="60">
        <f>MATCH(AF948,'Cat-4'!$A:$A,0)</f>
        <v>836</v>
      </c>
      <c r="AH948" s="60">
        <f>MATCH(X948,'Cat-4'!$1:$1,0)</f>
        <v>18</v>
      </c>
      <c r="AI948" s="60">
        <f>INDEX('Cat-4'!$1:$1048576,Working!AG948,Working!AH948)</f>
        <v>101.5</v>
      </c>
      <c r="AJ948" s="60">
        <f>MATCH($AJ$3,'Cat-4'!$1:$1,0)</f>
        <v>144</v>
      </c>
      <c r="AK948" s="60">
        <f>INDEX('Cat-4'!$1:$1048576,Working!AG948,Working!AJ948)</f>
        <v>147.4</v>
      </c>
      <c r="AL948" s="146">
        <f t="shared" si="748"/>
        <v>1.452216748768473</v>
      </c>
      <c r="AM948" s="152">
        <f t="shared" si="749"/>
        <v>1.452216748768473</v>
      </c>
      <c r="AN948" s="146">
        <f t="shared" si="738"/>
        <v>10.633333333333333</v>
      </c>
      <c r="AO948" s="169">
        <f>INDEX('EL&amp;SV'!$C$4:$G$50,MATCH(AF948,'EL&amp;SV'!$G$4:$G$50,0),MATCH(IF(P948&gt;5000000,"A",IF(N948&gt;2000000,"B",IF(N948&gt;500000,"C","D"))),'EL&amp;SV'!$C$4:$G$4,0))</f>
        <v>8</v>
      </c>
      <c r="AP948" s="171">
        <f>INDEX('EL&amp;SV'!$G$4:$K$50,MATCH(AF948,'EL&amp;SV'!$G$4:$G$50,0),MATCH(IF(N948&gt;5000000,"A",IF(N948&gt;2000000,"B",IF(N948&gt;500000,"C","D"))),'EL&amp;SV'!$G$4:$K$4,0))</f>
        <v>0.95</v>
      </c>
      <c r="AQ948" s="153">
        <f t="shared" si="740"/>
        <v>68184.480788177345</v>
      </c>
      <c r="AR948" s="153">
        <f t="shared" si="741"/>
        <v>64775.256748768472</v>
      </c>
      <c r="AS948" s="153">
        <f t="shared" si="742"/>
        <v>3409.2240394088731</v>
      </c>
      <c r="AT948" s="60">
        <v>0.75</v>
      </c>
      <c r="AU948" s="153">
        <f t="shared" si="743"/>
        <v>2556.9180295566548</v>
      </c>
      <c r="AV948" s="153">
        <f t="shared" si="744"/>
        <v>3409.2240394088703</v>
      </c>
    </row>
    <row r="949" spans="1:48" x14ac:dyDescent="0.2">
      <c r="A949" s="82">
        <v>945</v>
      </c>
      <c r="B949" s="82" t="s">
        <v>1410</v>
      </c>
      <c r="C949" s="83"/>
      <c r="D949" s="84" t="s">
        <v>112</v>
      </c>
      <c r="E949" s="85" t="s">
        <v>1111</v>
      </c>
      <c r="F949" s="86">
        <v>44271</v>
      </c>
      <c r="G949" s="86" t="s">
        <v>37</v>
      </c>
      <c r="H949" s="89"/>
      <c r="I949" s="89">
        <v>0.31666666666666665</v>
      </c>
      <c r="J949" s="84"/>
      <c r="K949" s="84"/>
      <c r="L949" s="87">
        <v>46610</v>
      </c>
      <c r="M949" s="87"/>
      <c r="N949" s="87">
        <v>46610</v>
      </c>
      <c r="O949" s="84">
        <v>15406.839726027396</v>
      </c>
      <c r="P949" s="84">
        <v>14759.833333333332</v>
      </c>
      <c r="Q949" s="84">
        <f t="shared" si="734"/>
        <v>30166.673059360728</v>
      </c>
      <c r="R949" s="84">
        <v>16443.326940639272</v>
      </c>
      <c r="S949" s="87">
        <f t="shared" si="735"/>
        <v>31203.160273972604</v>
      </c>
      <c r="T949" s="150">
        <v>3</v>
      </c>
      <c r="U949" s="69">
        <v>365</v>
      </c>
      <c r="V949" s="70"/>
      <c r="W949" s="71">
        <v>1.0493150684931507</v>
      </c>
      <c r="X949" s="76">
        <f t="shared" si="747"/>
        <v>44256</v>
      </c>
      <c r="AF949" s="132" t="s">
        <v>2716</v>
      </c>
      <c r="AG949" s="60">
        <f>MATCH(AF949,'Cat-4'!$A:$A,0)</f>
        <v>644</v>
      </c>
      <c r="AH949" s="60">
        <f>MATCH(X949,'Cat-4'!$1:$1,0)</f>
        <v>111</v>
      </c>
      <c r="AI949" s="60">
        <f>INDEX('Cat-4'!$1:$1048576,Working!AG949,Working!AH949)</f>
        <v>134.5</v>
      </c>
      <c r="AJ949" s="60">
        <f>MATCH($AJ$3,'Cat-4'!$1:$1,0)</f>
        <v>144</v>
      </c>
      <c r="AK949" s="60">
        <f>INDEX('Cat-4'!$1:$1048576,Working!AG949,Working!AJ949)</f>
        <v>135.1</v>
      </c>
      <c r="AL949" s="146">
        <f t="shared" si="748"/>
        <v>1.0044609665427509</v>
      </c>
      <c r="AM949" s="152">
        <f t="shared" si="749"/>
        <v>1.0044609665427509</v>
      </c>
      <c r="AN949" s="146">
        <f t="shared" si="738"/>
        <v>2.9138888888888888</v>
      </c>
      <c r="AO949" s="169">
        <f>INDEX('EL&amp;SV'!$C$4:$G$50,MATCH(AF949,'EL&amp;SV'!$G$4:$G$50,0),MATCH(IF(P949&gt;5000000,"A",IF(N949&gt;2000000,"B",IF(N949&gt;500000,"C","D"))),'EL&amp;SV'!$C$4:$G$4,0))</f>
        <v>5</v>
      </c>
      <c r="AP949" s="171">
        <f>INDEX('EL&amp;SV'!$G$4:$K$50,MATCH(AF949,'EL&amp;SV'!$G$4:$G$50,0),MATCH(IF(N949&gt;5000000,"A",IF(N949&gt;2000000,"B",IF(N949&gt;500000,"C","D"))),'EL&amp;SV'!$G$4:$K$4,0))</f>
        <v>1</v>
      </c>
      <c r="AQ949" s="153">
        <f t="shared" si="740"/>
        <v>46817.92565055762</v>
      </c>
      <c r="AR949" s="153">
        <f t="shared" si="741"/>
        <v>27284.446670797188</v>
      </c>
      <c r="AS949" s="153">
        <f t="shared" si="742"/>
        <v>19533.478979760432</v>
      </c>
      <c r="AT949" s="60">
        <v>0.75</v>
      </c>
      <c r="AU949" s="153">
        <f t="shared" si="743"/>
        <v>14650.109234820324</v>
      </c>
      <c r="AV949" s="153">
        <f t="shared" si="744"/>
        <v>14650.109234820324</v>
      </c>
    </row>
    <row r="950" spans="1:48" x14ac:dyDescent="0.2">
      <c r="A950" s="82">
        <v>946</v>
      </c>
      <c r="B950" s="82" t="s">
        <v>1410</v>
      </c>
      <c r="C950" s="83"/>
      <c r="D950" s="84" t="s">
        <v>112</v>
      </c>
      <c r="E950" s="85" t="s">
        <v>471</v>
      </c>
      <c r="F950" s="86">
        <v>41000</v>
      </c>
      <c r="G950" s="86" t="s">
        <v>1350</v>
      </c>
      <c r="H950" s="89"/>
      <c r="I950" s="89">
        <v>0.10150684931506848</v>
      </c>
      <c r="J950" s="84"/>
      <c r="K950" s="84"/>
      <c r="L950" s="87">
        <v>46544.06</v>
      </c>
      <c r="M950" s="87"/>
      <c r="N950" s="87">
        <v>46544.06</v>
      </c>
      <c r="O950" s="84">
        <v>44216.856999999996</v>
      </c>
      <c r="P950" s="84">
        <v>0</v>
      </c>
      <c r="Q950" s="84">
        <f t="shared" si="734"/>
        <v>44216.856999999996</v>
      </c>
      <c r="R950" s="84">
        <v>2327.2030000000013</v>
      </c>
      <c r="S950" s="87">
        <f t="shared" si="735"/>
        <v>2327.2030000000013</v>
      </c>
      <c r="T950" s="150">
        <v>10</v>
      </c>
      <c r="U950" s="69">
        <v>365</v>
      </c>
      <c r="V950" s="70"/>
      <c r="W950" s="71">
        <v>-8.9506849315068493</v>
      </c>
      <c r="X950" s="76">
        <f t="shared" si="747"/>
        <v>41000</v>
      </c>
      <c r="AF950" s="132" t="s">
        <v>3098</v>
      </c>
      <c r="AG950" s="60">
        <f>MATCH(AF950,'Cat-4'!$A:$A,0)</f>
        <v>836</v>
      </c>
      <c r="AH950" s="60">
        <f>MATCH(X950,'Cat-4'!$1:$1,0)</f>
        <v>4</v>
      </c>
      <c r="AI950" s="60">
        <f>INDEX('Cat-4'!$1:$1048576,Working!AG950,Working!AH950)</f>
        <v>98</v>
      </c>
      <c r="AJ950" s="60">
        <f>MATCH($AJ$3,'Cat-4'!$1:$1,0)</f>
        <v>144</v>
      </c>
      <c r="AK950" s="60">
        <f>INDEX('Cat-4'!$1:$1048576,Working!AG950,Working!AJ950)</f>
        <v>147.4</v>
      </c>
      <c r="AL950" s="146">
        <f t="shared" si="748"/>
        <v>1.5040816326530613</v>
      </c>
      <c r="AM950" s="152">
        <f t="shared" si="749"/>
        <v>1.5040816326530613</v>
      </c>
      <c r="AN950" s="146">
        <f t="shared" si="738"/>
        <v>11.872222222222222</v>
      </c>
      <c r="AO950" s="169">
        <f>INDEX('EL&amp;SV'!$C$4:$G$50,MATCH(AF950,'EL&amp;SV'!$G$4:$G$50,0),MATCH(IF(P950&gt;5000000,"A",IF(N950&gt;2000000,"B",IF(N950&gt;500000,"C","D"))),'EL&amp;SV'!$C$4:$G$4,0))</f>
        <v>8</v>
      </c>
      <c r="AP950" s="171">
        <f>INDEX('EL&amp;SV'!$G$4:$K$50,MATCH(AF950,'EL&amp;SV'!$G$4:$G$50,0),MATCH(IF(N950&gt;5000000,"A",IF(N950&gt;2000000,"B",IF(N950&gt;500000,"C","D"))),'EL&amp;SV'!$G$4:$K$4,0))</f>
        <v>0.95</v>
      </c>
      <c r="AQ950" s="153">
        <f t="shared" si="740"/>
        <v>70006.065755102041</v>
      </c>
      <c r="AR950" s="153">
        <f t="shared" si="741"/>
        <v>66505.76246734694</v>
      </c>
      <c r="AS950" s="153">
        <f t="shared" si="742"/>
        <v>3500.3032877551013</v>
      </c>
      <c r="AT950" s="60">
        <v>0.75</v>
      </c>
      <c r="AU950" s="153">
        <f t="shared" si="743"/>
        <v>2625.227465816326</v>
      </c>
      <c r="AV950" s="153">
        <f t="shared" si="744"/>
        <v>3500.303287755105</v>
      </c>
    </row>
    <row r="951" spans="1:48" x14ac:dyDescent="0.2">
      <c r="A951" s="82">
        <v>947</v>
      </c>
      <c r="B951" s="82" t="s">
        <v>1410</v>
      </c>
      <c r="C951" s="83"/>
      <c r="D951" s="84" t="s">
        <v>112</v>
      </c>
      <c r="E951" s="85" t="s">
        <v>296</v>
      </c>
      <c r="F951" s="151">
        <v>42248</v>
      </c>
      <c r="G951" s="86"/>
      <c r="H951" s="89"/>
      <c r="I951" s="89">
        <v>0.27945205479452062</v>
      </c>
      <c r="J951" s="84"/>
      <c r="K951" s="84"/>
      <c r="L951" s="87">
        <v>46535</v>
      </c>
      <c r="M951" s="87"/>
      <c r="N951" s="87">
        <v>46535</v>
      </c>
      <c r="O951" s="84">
        <v>46535</v>
      </c>
      <c r="P951" s="84">
        <v>0</v>
      </c>
      <c r="Q951" s="84">
        <f t="shared" si="734"/>
        <v>46535</v>
      </c>
      <c r="R951" s="84">
        <v>0</v>
      </c>
      <c r="S951" s="87">
        <f t="shared" si="735"/>
        <v>0</v>
      </c>
      <c r="T951" s="150">
        <v>10</v>
      </c>
      <c r="U951" s="69">
        <v>365</v>
      </c>
      <c r="V951" s="70"/>
      <c r="W951" s="71">
        <v>-8.9178082191780828</v>
      </c>
      <c r="X951" s="76">
        <f t="shared" si="747"/>
        <v>42248</v>
      </c>
      <c r="AF951" s="132" t="s">
        <v>3114</v>
      </c>
      <c r="AG951" s="60">
        <f>MATCH(AF951,'Cat-4'!$A:$A,0)</f>
        <v>844</v>
      </c>
      <c r="AH951" s="60">
        <f>MATCH(X951,'Cat-4'!$1:$1,0)</f>
        <v>45</v>
      </c>
      <c r="AI951" s="60">
        <f>INDEX('Cat-4'!$1:$1048576,Working!AG951,Working!AH951)</f>
        <v>110.9</v>
      </c>
      <c r="AJ951" s="60">
        <f>MATCH($AJ$3,'Cat-4'!$1:$1,0)</f>
        <v>144</v>
      </c>
      <c r="AK951" s="60">
        <f>INDEX('Cat-4'!$1:$1048576,Working!AG951,Working!AJ951)</f>
        <v>160.30000000000001</v>
      </c>
      <c r="AL951" s="146">
        <f t="shared" si="748"/>
        <v>1.4454463480613164</v>
      </c>
      <c r="AM951" s="152">
        <f t="shared" si="749"/>
        <v>1.4454463480613164</v>
      </c>
      <c r="AN951" s="146">
        <f t="shared" si="738"/>
        <v>8.4555555555555557</v>
      </c>
      <c r="AO951" s="169">
        <f>INDEX('EL&amp;SV'!$C$4:$G$50,MATCH(AF951,'EL&amp;SV'!$G$4:$G$50,0),MATCH(IF(P951&gt;5000000,"A",IF(N951&gt;2000000,"B",IF(N951&gt;500000,"C","D"))),'EL&amp;SV'!$C$4:$G$4,0))</f>
        <v>6</v>
      </c>
      <c r="AP951" s="171">
        <f>INDEX('EL&amp;SV'!$G$4:$K$50,MATCH(AF951,'EL&amp;SV'!$G$4:$G$50,0),MATCH(IF(N951&gt;5000000,"A",IF(N951&gt;2000000,"B",IF(N951&gt;500000,"C","D"))),'EL&amp;SV'!$G$4:$K$4,0))</f>
        <v>0.95</v>
      </c>
      <c r="AQ951" s="153">
        <f t="shared" si="740"/>
        <v>67263.845807033358</v>
      </c>
      <c r="AR951" s="153">
        <f t="shared" si="741"/>
        <v>63900.65351668169</v>
      </c>
      <c r="AS951" s="153">
        <f t="shared" si="742"/>
        <v>3363.1922903516679</v>
      </c>
      <c r="AT951" s="60">
        <v>0.75</v>
      </c>
      <c r="AU951" s="153">
        <f t="shared" si="743"/>
        <v>2522.3942177637509</v>
      </c>
      <c r="AV951" s="153">
        <f t="shared" si="744"/>
        <v>3363.1922903516711</v>
      </c>
    </row>
    <row r="952" spans="1:48" x14ac:dyDescent="0.2">
      <c r="A952" s="82">
        <v>948</v>
      </c>
      <c r="B952" s="82" t="s">
        <v>1410</v>
      </c>
      <c r="C952" s="83"/>
      <c r="D952" s="84" t="s">
        <v>112</v>
      </c>
      <c r="E952" s="85" t="s">
        <v>1192</v>
      </c>
      <c r="F952" s="86">
        <v>44084</v>
      </c>
      <c r="G952" s="86" t="s">
        <v>37</v>
      </c>
      <c r="H952" s="89"/>
      <c r="I952" s="89">
        <v>0.31666666666666665</v>
      </c>
      <c r="J952" s="84"/>
      <c r="K952" s="84"/>
      <c r="L952" s="87">
        <v>46521.5</v>
      </c>
      <c r="M952" s="87"/>
      <c r="N952" s="87">
        <v>46521.5</v>
      </c>
      <c r="O952" s="84">
        <v>22925.11543378995</v>
      </c>
      <c r="P952" s="84">
        <v>14731.808333333332</v>
      </c>
      <c r="Q952" s="84">
        <f t="shared" si="734"/>
        <v>37656.923767123284</v>
      </c>
      <c r="R952" s="84">
        <v>8864.5762328767159</v>
      </c>
      <c r="S952" s="87">
        <f t="shared" si="735"/>
        <v>23596.38456621005</v>
      </c>
      <c r="T952" s="150">
        <v>3</v>
      </c>
      <c r="U952" s="69">
        <v>365</v>
      </c>
      <c r="V952" s="70"/>
      <c r="W952" s="71">
        <v>-8.9534246575342458</v>
      </c>
      <c r="X952" s="76">
        <f t="shared" si="747"/>
        <v>44075</v>
      </c>
      <c r="AF952" s="132" t="s">
        <v>3114</v>
      </c>
      <c r="AG952" s="60">
        <f>MATCH(AF952,'Cat-4'!$A:$A,0)</f>
        <v>844</v>
      </c>
      <c r="AH952" s="60">
        <f>MATCH(X952,'Cat-4'!$1:$1,0)</f>
        <v>105</v>
      </c>
      <c r="AI952" s="60">
        <f>INDEX('Cat-4'!$1:$1048576,Working!AG952,Working!AH952)</f>
        <v>130.5</v>
      </c>
      <c r="AJ952" s="60">
        <f>MATCH($AJ$3,'Cat-4'!$1:$1,0)</f>
        <v>144</v>
      </c>
      <c r="AK952" s="60">
        <f>INDEX('Cat-4'!$1:$1048576,Working!AG952,Working!AJ952)</f>
        <v>160.30000000000001</v>
      </c>
      <c r="AL952" s="146">
        <f t="shared" si="748"/>
        <v>1.228352490421456</v>
      </c>
      <c r="AM952" s="152">
        <f t="shared" si="749"/>
        <v>1.228352490421456</v>
      </c>
      <c r="AN952" s="146">
        <f t="shared" si="738"/>
        <v>3.4305555555555554</v>
      </c>
      <c r="AO952" s="169">
        <f>INDEX('EL&amp;SV'!$C$4:$G$50,MATCH(AF952,'EL&amp;SV'!$G$4:$G$50,0),MATCH(IF(P952&gt;5000000,"A",IF(N952&gt;2000000,"B",IF(N952&gt;500000,"C","D"))),'EL&amp;SV'!$C$4:$G$4,0))</f>
        <v>6</v>
      </c>
      <c r="AP952" s="171">
        <f>INDEX('EL&amp;SV'!$G$4:$K$50,MATCH(AF952,'EL&amp;SV'!$G$4:$G$50,0),MATCH(IF(N952&gt;5000000,"A",IF(N952&gt;2000000,"B",IF(N952&gt;500000,"C","D"))),'EL&amp;SV'!$G$4:$K$4,0))</f>
        <v>0.95</v>
      </c>
      <c r="AQ952" s="153">
        <f t="shared" si="740"/>
        <v>57144.800383141766</v>
      </c>
      <c r="AR952" s="153">
        <f t="shared" si="741"/>
        <v>31039.4153007042</v>
      </c>
      <c r="AS952" s="153">
        <f t="shared" si="742"/>
        <v>26105.385082437566</v>
      </c>
      <c r="AT952" s="60">
        <v>0.75</v>
      </c>
      <c r="AU952" s="153">
        <f t="shared" si="743"/>
        <v>19579.038811828173</v>
      </c>
      <c r="AV952" s="153">
        <f t="shared" si="744"/>
        <v>19579.038811828173</v>
      </c>
    </row>
    <row r="953" spans="1:48" x14ac:dyDescent="0.2">
      <c r="A953" s="82">
        <v>949</v>
      </c>
      <c r="B953" s="82" t="s">
        <v>1410</v>
      </c>
      <c r="C953" s="83"/>
      <c r="D953" s="84" t="s">
        <v>113</v>
      </c>
      <c r="E953" s="85" t="s">
        <v>1330</v>
      </c>
      <c r="F953" s="86">
        <v>45016</v>
      </c>
      <c r="G953" s="86" t="s">
        <v>39</v>
      </c>
      <c r="H953" s="89"/>
      <c r="I953" s="89">
        <v>0.19</v>
      </c>
      <c r="J953" s="84"/>
      <c r="K953" s="84"/>
      <c r="L953" s="87">
        <v>0</v>
      </c>
      <c r="M953" s="87">
        <v>46473</v>
      </c>
      <c r="N953" s="87">
        <v>46473</v>
      </c>
      <c r="O953" s="84"/>
      <c r="P953" s="84">
        <v>24.191424657534249</v>
      </c>
      <c r="Q953" s="84">
        <f t="shared" si="734"/>
        <v>24.191424657534249</v>
      </c>
      <c r="R953" s="84">
        <v>46448.808575342468</v>
      </c>
      <c r="S953" s="87">
        <f t="shared" si="735"/>
        <v>0</v>
      </c>
      <c r="T953" s="150">
        <v>5</v>
      </c>
      <c r="U953" s="69">
        <v>365</v>
      </c>
      <c r="V953" s="70"/>
      <c r="W953" s="71">
        <v>-8.9835616438356158</v>
      </c>
      <c r="X953" s="76">
        <f t="shared" si="747"/>
        <v>44986</v>
      </c>
      <c r="AF953" s="132" t="s">
        <v>2732</v>
      </c>
      <c r="AG953" s="60">
        <f>MATCH(AF953,'Cat-4'!$A:$A,0)</f>
        <v>652</v>
      </c>
      <c r="AH953" s="60">
        <f>MATCH(X953,'Cat-4'!$1:$1,0)</f>
        <v>135</v>
      </c>
      <c r="AI953" s="60">
        <f>INDEX('Cat-4'!$1:$1048576,Working!AG953,Working!AH953)</f>
        <v>89.8</v>
      </c>
      <c r="AJ953" s="60">
        <f>MATCH($AJ$3,'Cat-4'!$1:$1,0)</f>
        <v>144</v>
      </c>
      <c r="AK953" s="60">
        <f>INDEX('Cat-4'!$1:$1048576,Working!AG953,Working!AJ953)</f>
        <v>95.4</v>
      </c>
      <c r="AL953" s="146">
        <f t="shared" si="748"/>
        <v>1.0623608017817372</v>
      </c>
      <c r="AM953" s="152">
        <f t="shared" si="749"/>
        <v>1.0623608017817372</v>
      </c>
      <c r="AN953" s="146">
        <f t="shared" si="738"/>
        <v>0.875</v>
      </c>
      <c r="AO953" s="169">
        <f>INDEX('EL&amp;SV'!$C$4:$G$50,MATCH(AF953,'EL&amp;SV'!$G$4:$G$50,0),MATCH(IF(P953&gt;5000000,"A",IF(N953&gt;2000000,"B",IF(N953&gt;500000,"C","D"))),'EL&amp;SV'!$C$4:$G$4,0))</f>
        <v>8</v>
      </c>
      <c r="AP953" s="171">
        <f>INDEX('EL&amp;SV'!$G$4:$K$50,MATCH(AF953,'EL&amp;SV'!$G$4:$G$50,0),MATCH(IF(N953&gt;5000000,"A",IF(N953&gt;2000000,"B",IF(N953&gt;500000,"C","D"))),'EL&amp;SV'!$G$4:$K$4,0))</f>
        <v>0.9</v>
      </c>
      <c r="AQ953" s="153">
        <f t="shared" si="740"/>
        <v>49371.093541202674</v>
      </c>
      <c r="AR953" s="153">
        <f t="shared" si="741"/>
        <v>4859.9670204621389</v>
      </c>
      <c r="AS953" s="153">
        <f t="shared" si="742"/>
        <v>44511.126520740538</v>
      </c>
      <c r="AT953" s="60">
        <v>0.75</v>
      </c>
      <c r="AU953" s="153">
        <f t="shared" si="743"/>
        <v>33383.344890555403</v>
      </c>
      <c r="AV953" s="153">
        <f t="shared" si="744"/>
        <v>33383.344890555403</v>
      </c>
    </row>
    <row r="954" spans="1:48" x14ac:dyDescent="0.2">
      <c r="A954" s="82">
        <v>950</v>
      </c>
      <c r="B954" s="82" t="s">
        <v>1410</v>
      </c>
      <c r="C954" s="83"/>
      <c r="D954" s="84" t="s">
        <v>112</v>
      </c>
      <c r="E954" s="85" t="s">
        <v>498</v>
      </c>
      <c r="F954" s="86">
        <v>39671</v>
      </c>
      <c r="G954" s="86" t="s">
        <v>1348</v>
      </c>
      <c r="H954" s="89"/>
      <c r="I954" s="89">
        <v>3.6305191256830349E-2</v>
      </c>
      <c r="J954" s="84"/>
      <c r="K954" s="84"/>
      <c r="L954" s="87">
        <v>46300</v>
      </c>
      <c r="M954" s="87"/>
      <c r="N954" s="87">
        <v>46300</v>
      </c>
      <c r="O954" s="84">
        <v>43985</v>
      </c>
      <c r="P954" s="84">
        <v>0</v>
      </c>
      <c r="Q954" s="84">
        <f t="shared" si="734"/>
        <v>43985</v>
      </c>
      <c r="R954" s="84">
        <v>2315</v>
      </c>
      <c r="S954" s="87">
        <f t="shared" si="735"/>
        <v>2315</v>
      </c>
      <c r="T954" s="150">
        <v>3</v>
      </c>
      <c r="U954" s="69">
        <v>365</v>
      </c>
      <c r="V954" s="70"/>
      <c r="W954" s="71">
        <v>-8.9835616438356158</v>
      </c>
      <c r="X954" s="76">
        <f t="shared" si="747"/>
        <v>39661</v>
      </c>
      <c r="Y954" s="138" t="s">
        <v>4016</v>
      </c>
      <c r="Z954" s="60">
        <f>MATCH(Y954,'Cat-3'!$A:$A,0)</f>
        <v>628</v>
      </c>
      <c r="AA954" s="60">
        <f>MATCH(X954,'Cat-3'!$1:$1,0)</f>
        <v>47</v>
      </c>
      <c r="AB954" s="60">
        <f>INDEX('Cat-3'!$1:$1048576,Working!Z954,Working!AA954)</f>
        <v>120.9</v>
      </c>
      <c r="AC954" s="60">
        <f>MATCH($AC$3,'Cat-3'!$1:$1,0)</f>
        <v>90</v>
      </c>
      <c r="AD954" s="60">
        <f>INDEX('Cat-3'!$1:$1048576,Working!Z954,Working!AC954)</f>
        <v>138.4</v>
      </c>
      <c r="AE954" s="146">
        <f>AD954/AB954</f>
        <v>1.1447477253928866</v>
      </c>
      <c r="AF954" s="132" t="s">
        <v>3114</v>
      </c>
      <c r="AG954" s="60">
        <f>MATCH(AF954,'Cat-4'!$A:$A,0)</f>
        <v>844</v>
      </c>
      <c r="AH954" s="60">
        <f>MATCH($AH$3,'Cat-4'!$1:$1,0)</f>
        <v>4</v>
      </c>
      <c r="AI954" s="60">
        <f>INDEX('Cat-4'!$1:$1048576,Working!AG954,Working!AH954)</f>
        <v>103.9</v>
      </c>
      <c r="AJ954" s="60">
        <f>MATCH($AJ$3,'Cat-4'!$1:$1,0)</f>
        <v>144</v>
      </c>
      <c r="AK954" s="60">
        <f>INDEX('Cat-4'!$1:$1048576,Working!AG954,Working!AJ954)</f>
        <v>160.30000000000001</v>
      </c>
      <c r="AL954" s="146">
        <f>AK954/AI954</f>
        <v>1.5428296438883542</v>
      </c>
      <c r="AM954" s="146">
        <f>AL954*AE954</f>
        <v>1.7661507255099107</v>
      </c>
      <c r="AN954" s="146">
        <f t="shared" si="738"/>
        <v>15.511111111111111</v>
      </c>
      <c r="AO954" s="169">
        <f>INDEX('EL&amp;SV'!$C$4:$G$50,MATCH(AF954,'EL&amp;SV'!$G$4:$G$50,0),MATCH(IF(P954&gt;5000000,"A",IF(N954&gt;2000000,"B",IF(N954&gt;500000,"C","D"))),'EL&amp;SV'!$C$4:$G$4,0))</f>
        <v>6</v>
      </c>
      <c r="AP954" s="171">
        <f>INDEX('EL&amp;SV'!$G$4:$K$50,MATCH(AF954,'EL&amp;SV'!$G$4:$G$50,0),MATCH(IF(N954&gt;5000000,"A",IF(N954&gt;2000000,"B",IF(N954&gt;500000,"C","D"))),'EL&amp;SV'!$G$4:$K$4,0))</f>
        <v>0.95</v>
      </c>
      <c r="AQ954" s="153">
        <f t="shared" si="740"/>
        <v>81772.778591108872</v>
      </c>
      <c r="AR954" s="153">
        <f t="shared" si="741"/>
        <v>77684.139661553432</v>
      </c>
      <c r="AS954" s="153">
        <f t="shared" si="742"/>
        <v>4088.63892955544</v>
      </c>
      <c r="AT954" s="60">
        <v>0.75</v>
      </c>
      <c r="AU954" s="153">
        <f t="shared" si="743"/>
        <v>3066.47919716658</v>
      </c>
      <c r="AV954" s="153">
        <f t="shared" si="744"/>
        <v>4088.6389295554472</v>
      </c>
    </row>
    <row r="955" spans="1:48" x14ac:dyDescent="0.2">
      <c r="A955" s="82">
        <v>951</v>
      </c>
      <c r="B955" s="82" t="s">
        <v>1410</v>
      </c>
      <c r="C955" s="83"/>
      <c r="D955" s="84" t="s">
        <v>112</v>
      </c>
      <c r="E955" s="85" t="s">
        <v>1082</v>
      </c>
      <c r="F955" s="86">
        <v>43190</v>
      </c>
      <c r="G955" s="86" t="s">
        <v>29</v>
      </c>
      <c r="H955" s="89"/>
      <c r="I955" s="89">
        <v>0.19</v>
      </c>
      <c r="J955" s="84"/>
      <c r="K955" s="84"/>
      <c r="L955" s="87">
        <v>46200.66</v>
      </c>
      <c r="M955" s="87"/>
      <c r="N955" s="87">
        <v>46200.66</v>
      </c>
      <c r="O955" s="84">
        <v>35124.526429315069</v>
      </c>
      <c r="P955" s="84">
        <v>8778.1254000000008</v>
      </c>
      <c r="Q955" s="84">
        <f t="shared" si="734"/>
        <v>43902.651829315073</v>
      </c>
      <c r="R955" s="84">
        <v>2298.0081706849305</v>
      </c>
      <c r="S955" s="87">
        <f t="shared" si="735"/>
        <v>11076.133570684935</v>
      </c>
      <c r="T955" s="150">
        <v>10</v>
      </c>
      <c r="U955" s="69">
        <v>365</v>
      </c>
      <c r="V955" s="70"/>
      <c r="W955" s="71">
        <v>-7.8767123287671232</v>
      </c>
      <c r="X955" s="76">
        <f t="shared" si="747"/>
        <v>43160</v>
      </c>
      <c r="AF955" s="132" t="s">
        <v>3114</v>
      </c>
      <c r="AG955" s="60">
        <f>MATCH(AF955,'Cat-4'!$A:$A,0)</f>
        <v>844</v>
      </c>
      <c r="AH955" s="60">
        <f>MATCH(X955,'Cat-4'!$1:$1,0)</f>
        <v>75</v>
      </c>
      <c r="AI955" s="60">
        <f>INDEX('Cat-4'!$1:$1048576,Working!AG955,Working!AH955)</f>
        <v>124.6</v>
      </c>
      <c r="AJ955" s="60">
        <f>MATCH($AJ$3,'Cat-4'!$1:$1,0)</f>
        <v>144</v>
      </c>
      <c r="AK955" s="60">
        <f>INDEX('Cat-4'!$1:$1048576,Working!AG955,Working!AJ955)</f>
        <v>160.30000000000001</v>
      </c>
      <c r="AL955" s="146">
        <f t="shared" ref="AL955:AL956" si="750">AK955/AI955</f>
        <v>1.2865168539325844</v>
      </c>
      <c r="AM955" s="152">
        <f t="shared" ref="AM955:AM956" si="751">AL955</f>
        <v>1.2865168539325844</v>
      </c>
      <c r="AN955" s="146">
        <f t="shared" si="738"/>
        <v>5.875</v>
      </c>
      <c r="AO955" s="169">
        <f>INDEX('EL&amp;SV'!$C$4:$G$50,MATCH(AF955,'EL&amp;SV'!$G$4:$G$50,0),MATCH(IF(P955&gt;5000000,"A",IF(N955&gt;2000000,"B",IF(N955&gt;500000,"C","D"))),'EL&amp;SV'!$C$4:$G$4,0))</f>
        <v>6</v>
      </c>
      <c r="AP955" s="171">
        <f>INDEX('EL&amp;SV'!$G$4:$K$50,MATCH(AF955,'EL&amp;SV'!$G$4:$G$50,0),MATCH(IF(N955&gt;5000000,"A",IF(N955&gt;2000000,"B",IF(N955&gt;500000,"C","D"))),'EL&amp;SV'!$G$4:$K$4,0))</f>
        <v>0.95</v>
      </c>
      <c r="AQ955" s="153">
        <f t="shared" si="740"/>
        <v>59437.927752809002</v>
      </c>
      <c r="AR955" s="153">
        <f t="shared" si="741"/>
        <v>55289.655711727544</v>
      </c>
      <c r="AS955" s="153">
        <f t="shared" si="742"/>
        <v>4148.2720410814582</v>
      </c>
      <c r="AT955" s="60">
        <v>0.75</v>
      </c>
      <c r="AU955" s="153">
        <f t="shared" si="743"/>
        <v>3111.2040308110936</v>
      </c>
      <c r="AV955" s="153">
        <f t="shared" si="744"/>
        <v>3111.2040308110936</v>
      </c>
    </row>
    <row r="956" spans="1:48" x14ac:dyDescent="0.2">
      <c r="A956" s="82">
        <v>952</v>
      </c>
      <c r="B956" s="82" t="s">
        <v>1410</v>
      </c>
      <c r="C956" s="83"/>
      <c r="D956" s="84" t="s">
        <v>112</v>
      </c>
      <c r="E956" s="85" t="s">
        <v>1039</v>
      </c>
      <c r="F956" s="86">
        <v>42460</v>
      </c>
      <c r="G956" s="86" t="s">
        <v>25</v>
      </c>
      <c r="H956" s="89"/>
      <c r="I956" s="89">
        <v>0.31666666666666665</v>
      </c>
      <c r="J956" s="84"/>
      <c r="K956" s="84"/>
      <c r="L956" s="87">
        <v>46200</v>
      </c>
      <c r="M956" s="87"/>
      <c r="N956" s="87">
        <v>46200</v>
      </c>
      <c r="O956" s="84">
        <v>43930.082191780821</v>
      </c>
      <c r="P956" s="84">
        <v>0</v>
      </c>
      <c r="Q956" s="84">
        <f t="shared" si="734"/>
        <v>43930.082191780821</v>
      </c>
      <c r="R956" s="84">
        <v>2269.9178082191793</v>
      </c>
      <c r="S956" s="87">
        <f t="shared" si="735"/>
        <v>2269.9178082191793</v>
      </c>
      <c r="T956" s="150">
        <v>3</v>
      </c>
      <c r="U956" s="69">
        <v>365</v>
      </c>
      <c r="V956" s="70"/>
      <c r="W956" s="71">
        <v>-8.8547945205479444</v>
      </c>
      <c r="X956" s="76">
        <f t="shared" si="747"/>
        <v>42430</v>
      </c>
      <c r="AF956" s="132" t="s">
        <v>2722</v>
      </c>
      <c r="AG956" s="60">
        <f>MATCH(AF956,'Cat-4'!$A:$A,0)</f>
        <v>647</v>
      </c>
      <c r="AH956" s="60">
        <f>MATCH(X956,'Cat-4'!$1:$1,0)</f>
        <v>51</v>
      </c>
      <c r="AI956" s="60">
        <f>INDEX('Cat-4'!$1:$1048576,Working!AG956,Working!AH956)</f>
        <v>93.3</v>
      </c>
      <c r="AJ956" s="60">
        <f>MATCH($AJ$3,'Cat-4'!$1:$1,0)</f>
        <v>144</v>
      </c>
      <c r="AK956" s="60">
        <f>INDEX('Cat-4'!$1:$1048576,Working!AG956,Working!AJ956)</f>
        <v>94.2</v>
      </c>
      <c r="AL956" s="146">
        <f t="shared" si="750"/>
        <v>1.009646302250804</v>
      </c>
      <c r="AM956" s="152">
        <f t="shared" si="751"/>
        <v>1.009646302250804</v>
      </c>
      <c r="AN956" s="146">
        <f t="shared" si="738"/>
        <v>7.875</v>
      </c>
      <c r="AO956" s="169">
        <f>INDEX('EL&amp;SV'!$C$4:$G$50,MATCH(AF956,'EL&amp;SV'!$G$4:$G$50,0),MATCH(IF(P956&gt;5000000,"A",IF(N956&gt;2000000,"B",IF(N956&gt;500000,"C","D"))),'EL&amp;SV'!$C$4:$G$4,0))</f>
        <v>5</v>
      </c>
      <c r="AP956" s="171">
        <f>INDEX('EL&amp;SV'!$G$4:$K$50,MATCH(AF956,'EL&amp;SV'!$G$4:$G$50,0),MATCH(IF(N956&gt;5000000,"A",IF(N956&gt;2000000,"B",IF(N956&gt;500000,"C","D"))),'EL&amp;SV'!$G$4:$K$4,0))</f>
        <v>1</v>
      </c>
      <c r="AQ956" s="153">
        <f t="shared" si="740"/>
        <v>46645.659163987148</v>
      </c>
      <c r="AR956" s="153">
        <f t="shared" si="741"/>
        <v>46645.659163987148</v>
      </c>
      <c r="AS956" s="153">
        <f t="shared" si="742"/>
        <v>0</v>
      </c>
      <c r="AT956" s="60">
        <v>0.75</v>
      </c>
      <c r="AU956" s="153">
        <f t="shared" si="743"/>
        <v>0</v>
      </c>
      <c r="AV956" s="153">
        <f t="shared" si="744"/>
        <v>0</v>
      </c>
    </row>
    <row r="957" spans="1:48" hidden="1" x14ac:dyDescent="0.25">
      <c r="A957" s="82">
        <v>953</v>
      </c>
      <c r="B957" s="82" t="s">
        <v>1409</v>
      </c>
      <c r="C957" s="83"/>
      <c r="D957" s="84" t="s">
        <v>28</v>
      </c>
      <c r="E957" s="85" t="s">
        <v>145</v>
      </c>
      <c r="F957" s="86">
        <v>39989</v>
      </c>
      <c r="G957" s="86" t="s">
        <v>1353</v>
      </c>
      <c r="H957" s="89"/>
      <c r="I957" s="89">
        <v>0</v>
      </c>
      <c r="J957" s="84"/>
      <c r="K957" s="84"/>
      <c r="L957" s="87">
        <v>46176</v>
      </c>
      <c r="M957" s="87"/>
      <c r="N957" s="87">
        <v>46176</v>
      </c>
      <c r="O957" s="84">
        <v>0</v>
      </c>
      <c r="P957" s="84">
        <v>0</v>
      </c>
      <c r="Q957" s="84">
        <f t="shared" si="734"/>
        <v>0</v>
      </c>
      <c r="R957" s="84">
        <v>46176</v>
      </c>
      <c r="S957" s="87">
        <f t="shared" si="735"/>
        <v>46176</v>
      </c>
      <c r="T957" s="85" t="s">
        <v>1290</v>
      </c>
      <c r="U957" s="69">
        <v>365</v>
      </c>
      <c r="V957" s="70"/>
      <c r="W957" s="71">
        <v>-8.8027397260273972</v>
      </c>
      <c r="X957" s="76">
        <f>DATE(YEAR(F957),MONTH(F957),1)</f>
        <v>39965</v>
      </c>
      <c r="AN957" s="146">
        <f t="shared" si="738"/>
        <v>14.638888888888889</v>
      </c>
      <c r="AP957" s="60"/>
      <c r="AQ957" s="60"/>
      <c r="AU957" s="60"/>
      <c r="AV957" s="60"/>
    </row>
    <row r="958" spans="1:48" x14ac:dyDescent="0.2">
      <c r="A958" s="82">
        <v>954</v>
      </c>
      <c r="B958" s="82" t="s">
        <v>1410</v>
      </c>
      <c r="C958" s="83"/>
      <c r="D958" s="84" t="s">
        <v>112</v>
      </c>
      <c r="E958" s="85" t="s">
        <v>471</v>
      </c>
      <c r="F958" s="86">
        <v>41000</v>
      </c>
      <c r="G958" s="86" t="s">
        <v>1350</v>
      </c>
      <c r="H958" s="89"/>
      <c r="I958" s="89">
        <v>0.10560616438356166</v>
      </c>
      <c r="J958" s="84"/>
      <c r="K958" s="84"/>
      <c r="L958" s="87">
        <v>46102</v>
      </c>
      <c r="M958" s="87"/>
      <c r="N958" s="87">
        <v>46102</v>
      </c>
      <c r="O958" s="84">
        <v>43796.900000000009</v>
      </c>
      <c r="P958" s="84">
        <v>0</v>
      </c>
      <c r="Q958" s="84">
        <f t="shared" si="734"/>
        <v>43796.900000000009</v>
      </c>
      <c r="R958" s="84">
        <v>2305.0999999999913</v>
      </c>
      <c r="S958" s="87">
        <f t="shared" si="735"/>
        <v>2305.0999999999913</v>
      </c>
      <c r="T958" s="150">
        <v>10</v>
      </c>
      <c r="U958" s="69">
        <v>365</v>
      </c>
      <c r="V958" s="70"/>
      <c r="W958" s="71">
        <v>-8.7726027397260271</v>
      </c>
      <c r="X958" s="76">
        <f t="shared" ref="X958:X983" si="752">DATE(YEAR(F958),MONTH(F958),1)</f>
        <v>41000</v>
      </c>
      <c r="AF958" s="132" t="s">
        <v>3098</v>
      </c>
      <c r="AG958" s="60">
        <f>MATCH(AF958,'Cat-4'!$A:$A,0)</f>
        <v>836</v>
      </c>
      <c r="AH958" s="60">
        <f>MATCH(X958,'Cat-4'!$1:$1,0)</f>
        <v>4</v>
      </c>
      <c r="AI958" s="60">
        <f>INDEX('Cat-4'!$1:$1048576,Working!AG958,Working!AH958)</f>
        <v>98</v>
      </c>
      <c r="AJ958" s="60">
        <f>MATCH($AJ$3,'Cat-4'!$1:$1,0)</f>
        <v>144</v>
      </c>
      <c r="AK958" s="60">
        <f>INDEX('Cat-4'!$1:$1048576,Working!AG958,Working!AJ958)</f>
        <v>147.4</v>
      </c>
      <c r="AL958" s="146">
        <f t="shared" ref="AL958:AL960" si="753">AK958/AI958</f>
        <v>1.5040816326530613</v>
      </c>
      <c r="AM958" s="152">
        <f t="shared" ref="AM958:AM960" si="754">AL958</f>
        <v>1.5040816326530613</v>
      </c>
      <c r="AN958" s="146">
        <f t="shared" si="738"/>
        <v>11.872222222222222</v>
      </c>
      <c r="AO958" s="169">
        <f>INDEX('EL&amp;SV'!$C$4:$G$50,MATCH(AF958,'EL&amp;SV'!$G$4:$G$50,0),MATCH(IF(P958&gt;5000000,"A",IF(N958&gt;2000000,"B",IF(N958&gt;500000,"C","D"))),'EL&amp;SV'!$C$4:$G$4,0))</f>
        <v>8</v>
      </c>
      <c r="AP958" s="171">
        <f>INDEX('EL&amp;SV'!$G$4:$K$50,MATCH(AF958,'EL&amp;SV'!$G$4:$G$50,0),MATCH(IF(N958&gt;5000000,"A",IF(N958&gt;2000000,"B",IF(N958&gt;500000,"C","D"))),'EL&amp;SV'!$G$4:$K$4,0))</f>
        <v>0.95</v>
      </c>
      <c r="AQ958" s="153">
        <f t="shared" ref="AQ958:AQ983" si="755">AM958*N958</f>
        <v>69341.171428571426</v>
      </c>
      <c r="AR958" s="153">
        <f t="shared" ref="AR958:AR983" si="756">AQ958*(AP958/AO958)*(IF(AN958&gt;AO958,AO958,AN958))</f>
        <v>65874.112857142856</v>
      </c>
      <c r="AS958" s="153">
        <f t="shared" ref="AS958:AS983" si="757">AQ958-AR958</f>
        <v>3467.0585714285698</v>
      </c>
      <c r="AT958" s="60">
        <v>0.75</v>
      </c>
      <c r="AU958" s="153">
        <f t="shared" ref="AU958:AU983" si="758">AT958*AS958</f>
        <v>2600.2939285714274</v>
      </c>
      <c r="AV958" s="153">
        <f t="shared" ref="AV958:AV983" si="759">IF((AQ958*(1-AP958))&gt;AU958,(AQ958*(1-AP958)),AU958)</f>
        <v>3467.0585714285744</v>
      </c>
    </row>
    <row r="959" spans="1:48" x14ac:dyDescent="0.2">
      <c r="A959" s="82">
        <v>955</v>
      </c>
      <c r="B959" s="82" t="s">
        <v>1410</v>
      </c>
      <c r="C959" s="83"/>
      <c r="D959" s="84" t="s">
        <v>112</v>
      </c>
      <c r="E959" s="85" t="s">
        <v>1126</v>
      </c>
      <c r="F959" s="86">
        <v>43601</v>
      </c>
      <c r="G959" s="86" t="s">
        <v>36</v>
      </c>
      <c r="H959" s="89"/>
      <c r="I959" s="89">
        <v>0.31666666666666665</v>
      </c>
      <c r="J959" s="84"/>
      <c r="K959" s="84"/>
      <c r="L959" s="87">
        <v>46079</v>
      </c>
      <c r="M959" s="87"/>
      <c r="N959" s="87">
        <v>46079</v>
      </c>
      <c r="O959" s="84">
        <v>42016.052557077623</v>
      </c>
      <c r="P959" s="84">
        <v>1758.9974429223771</v>
      </c>
      <c r="Q959" s="84">
        <f t="shared" si="734"/>
        <v>43775.05</v>
      </c>
      <c r="R959" s="84">
        <v>2303.9499999999971</v>
      </c>
      <c r="S959" s="87">
        <f t="shared" si="735"/>
        <v>4062.9474429223774</v>
      </c>
      <c r="T959" s="150">
        <v>3</v>
      </c>
      <c r="U959" s="69">
        <v>365</v>
      </c>
      <c r="V959" s="70"/>
      <c r="W959" s="71">
        <v>1.4657534246575334</v>
      </c>
      <c r="X959" s="76">
        <f t="shared" si="752"/>
        <v>43586</v>
      </c>
      <c r="AF959" s="132" t="s">
        <v>2720</v>
      </c>
      <c r="AG959" s="60">
        <f>MATCH(AF959,'Cat-4'!$A:$A,0)</f>
        <v>646</v>
      </c>
      <c r="AH959" s="60">
        <f>MATCH(X959,'Cat-4'!$1:$1,0)</f>
        <v>89</v>
      </c>
      <c r="AI959" s="60">
        <f>INDEX('Cat-4'!$1:$1048576,Working!AG959,Working!AH959)</f>
        <v>154.1</v>
      </c>
      <c r="AJ959" s="60">
        <f>MATCH($AJ$3,'Cat-4'!$1:$1,0)</f>
        <v>144</v>
      </c>
      <c r="AK959" s="60">
        <f>INDEX('Cat-4'!$1:$1048576,Working!AG959,Working!AJ959)</f>
        <v>154.1</v>
      </c>
      <c r="AL959" s="146">
        <f t="shared" si="753"/>
        <v>1</v>
      </c>
      <c r="AM959" s="152">
        <f t="shared" si="754"/>
        <v>1</v>
      </c>
      <c r="AN959" s="146">
        <f t="shared" si="738"/>
        <v>4.7472222222222218</v>
      </c>
      <c r="AO959" s="169">
        <f>INDEX('EL&amp;SV'!$C$4:$G$50,MATCH(AF959,'EL&amp;SV'!$G$4:$G$50,0),MATCH(IF(P959&gt;5000000,"A",IF(N959&gt;2000000,"B",IF(N959&gt;500000,"C","D"))),'EL&amp;SV'!$C$4:$G$4,0))</f>
        <v>5</v>
      </c>
      <c r="AP959" s="171">
        <f>INDEX('EL&amp;SV'!$G$4:$K$50,MATCH(AF959,'EL&amp;SV'!$G$4:$G$50,0),MATCH(IF(N959&gt;5000000,"A",IF(N959&gt;2000000,"B",IF(N959&gt;500000,"C","D"))),'EL&amp;SV'!$G$4:$K$4,0))</f>
        <v>1</v>
      </c>
      <c r="AQ959" s="153">
        <f t="shared" si="755"/>
        <v>46079</v>
      </c>
      <c r="AR959" s="153">
        <f t="shared" si="756"/>
        <v>43749.450555555559</v>
      </c>
      <c r="AS959" s="153">
        <f t="shared" si="757"/>
        <v>2329.5494444444412</v>
      </c>
      <c r="AT959" s="60">
        <v>0.75</v>
      </c>
      <c r="AU959" s="153">
        <f t="shared" si="758"/>
        <v>1747.1620833333309</v>
      </c>
      <c r="AV959" s="153">
        <f t="shared" si="759"/>
        <v>1747.1620833333309</v>
      </c>
    </row>
    <row r="960" spans="1:48" x14ac:dyDescent="0.2">
      <c r="A960" s="82">
        <v>956</v>
      </c>
      <c r="B960" s="82" t="s">
        <v>1410</v>
      </c>
      <c r="C960" s="83"/>
      <c r="D960" s="84" t="s">
        <v>112</v>
      </c>
      <c r="E960" s="85" t="s">
        <v>1126</v>
      </c>
      <c r="F960" s="86">
        <v>43601</v>
      </c>
      <c r="G960" s="86" t="s">
        <v>36</v>
      </c>
      <c r="H960" s="89"/>
      <c r="I960" s="89">
        <v>0.19</v>
      </c>
      <c r="J960" s="84"/>
      <c r="K960" s="84"/>
      <c r="L960" s="87">
        <v>46079</v>
      </c>
      <c r="M960" s="87"/>
      <c r="N960" s="87">
        <v>46079</v>
      </c>
      <c r="O960" s="84">
        <v>25209.631534246575</v>
      </c>
      <c r="P960" s="84">
        <v>8755.01</v>
      </c>
      <c r="Q960" s="84">
        <f t="shared" si="734"/>
        <v>33964.641534246577</v>
      </c>
      <c r="R960" s="84">
        <v>12114.358465753423</v>
      </c>
      <c r="S960" s="87">
        <f t="shared" si="735"/>
        <v>20869.368465753425</v>
      </c>
      <c r="T960" s="150">
        <v>5</v>
      </c>
      <c r="U960" s="69">
        <v>365</v>
      </c>
      <c r="V960" s="70"/>
      <c r="W960" s="71">
        <v>-8.6273972602739732</v>
      </c>
      <c r="X960" s="76">
        <f t="shared" si="752"/>
        <v>43586</v>
      </c>
      <c r="AF960" s="132" t="s">
        <v>2720</v>
      </c>
      <c r="AG960" s="60">
        <f>MATCH(AF960,'Cat-4'!$A:$A,0)</f>
        <v>646</v>
      </c>
      <c r="AH960" s="60">
        <f>MATCH(X960,'Cat-4'!$1:$1,0)</f>
        <v>89</v>
      </c>
      <c r="AI960" s="60">
        <f>INDEX('Cat-4'!$1:$1048576,Working!AG960,Working!AH960)</f>
        <v>154.1</v>
      </c>
      <c r="AJ960" s="60">
        <f>MATCH($AJ$3,'Cat-4'!$1:$1,0)</f>
        <v>144</v>
      </c>
      <c r="AK960" s="60">
        <f>INDEX('Cat-4'!$1:$1048576,Working!AG960,Working!AJ960)</f>
        <v>154.1</v>
      </c>
      <c r="AL960" s="146">
        <f t="shared" si="753"/>
        <v>1</v>
      </c>
      <c r="AM960" s="152">
        <f t="shared" si="754"/>
        <v>1</v>
      </c>
      <c r="AN960" s="146">
        <f t="shared" si="738"/>
        <v>4.7472222222222218</v>
      </c>
      <c r="AO960" s="169">
        <f>INDEX('EL&amp;SV'!$C$4:$G$50,MATCH(AF960,'EL&amp;SV'!$G$4:$G$50,0),MATCH(IF(P960&gt;5000000,"A",IF(N960&gt;2000000,"B",IF(N960&gt;500000,"C","D"))),'EL&amp;SV'!$C$4:$G$4,0))</f>
        <v>5</v>
      </c>
      <c r="AP960" s="171">
        <f>INDEX('EL&amp;SV'!$G$4:$K$50,MATCH(AF960,'EL&amp;SV'!$G$4:$G$50,0),MATCH(IF(N960&gt;5000000,"A",IF(N960&gt;2000000,"B",IF(N960&gt;500000,"C","D"))),'EL&amp;SV'!$G$4:$K$4,0))</f>
        <v>1</v>
      </c>
      <c r="AQ960" s="153">
        <f t="shared" si="755"/>
        <v>46079</v>
      </c>
      <c r="AR960" s="153">
        <f t="shared" si="756"/>
        <v>43749.450555555559</v>
      </c>
      <c r="AS960" s="153">
        <f t="shared" si="757"/>
        <v>2329.5494444444412</v>
      </c>
      <c r="AT960" s="60">
        <v>0.75</v>
      </c>
      <c r="AU960" s="153">
        <f t="shared" si="758"/>
        <v>1747.1620833333309</v>
      </c>
      <c r="AV960" s="153">
        <f t="shared" si="759"/>
        <v>1747.1620833333309</v>
      </c>
    </row>
    <row r="961" spans="1:48" x14ac:dyDescent="0.2">
      <c r="A961" s="82">
        <v>957</v>
      </c>
      <c r="B961" s="82" t="s">
        <v>1410</v>
      </c>
      <c r="C961" s="83"/>
      <c r="D961" s="84" t="s">
        <v>112</v>
      </c>
      <c r="E961" s="85" t="s">
        <v>523</v>
      </c>
      <c r="F961" s="86">
        <v>40444</v>
      </c>
      <c r="G961" s="86" t="s">
        <v>1352</v>
      </c>
      <c r="H961" s="89"/>
      <c r="I961" s="89">
        <v>0.37931917808219162</v>
      </c>
      <c r="J961" s="84"/>
      <c r="K961" s="84"/>
      <c r="L961" s="87">
        <v>46000</v>
      </c>
      <c r="M961" s="87"/>
      <c r="N961" s="87">
        <v>46000</v>
      </c>
      <c r="O961" s="84">
        <v>43700</v>
      </c>
      <c r="P961" s="84">
        <v>0</v>
      </c>
      <c r="Q961" s="84">
        <f t="shared" si="734"/>
        <v>43700</v>
      </c>
      <c r="R961" s="84">
        <v>2300</v>
      </c>
      <c r="S961" s="87">
        <f t="shared" si="735"/>
        <v>2300</v>
      </c>
      <c r="T961" s="150">
        <v>3</v>
      </c>
      <c r="U961" s="69">
        <v>365</v>
      </c>
      <c r="V961" s="70"/>
      <c r="W961" s="71">
        <v>1.6958904109589046</v>
      </c>
      <c r="X961" s="76">
        <f t="shared" si="752"/>
        <v>40422</v>
      </c>
      <c r="Y961" s="138" t="s">
        <v>1374</v>
      </c>
      <c r="Z961" s="60">
        <f>MATCH(Y961,'Cat-3'!$A:$A,0)</f>
        <v>756</v>
      </c>
      <c r="AA961" s="60">
        <f>MATCH(X961,'Cat-3'!$1:$1,0)</f>
        <v>72</v>
      </c>
      <c r="AB961" s="60">
        <f>INDEX('Cat-3'!$1:$1048576,Working!Z961,Working!AA961)</f>
        <v>83.1</v>
      </c>
      <c r="AC961" s="60">
        <f>MATCH($AC$3,'Cat-3'!$1:$1,0)</f>
        <v>90</v>
      </c>
      <c r="AD961" s="60">
        <f>INDEX('Cat-3'!$1:$1048576,Working!Z961,Working!AC961)</f>
        <v>87</v>
      </c>
      <c r="AE961" s="146">
        <f t="shared" ref="AE961:AE962" si="760">AD961/AB961</f>
        <v>1.0469314079422383</v>
      </c>
      <c r="AF961" s="132" t="s">
        <v>2718</v>
      </c>
      <c r="AG961" s="60">
        <f>MATCH(AF961,'Cat-4'!$A:$A,0)</f>
        <v>645</v>
      </c>
      <c r="AH961" s="60">
        <f>MATCH($AH$3,'Cat-4'!$1:$1,0)</f>
        <v>4</v>
      </c>
      <c r="AI961" s="60">
        <f>INDEX('Cat-4'!$1:$1048576,Working!AG961,Working!AH961)</f>
        <v>100.5</v>
      </c>
      <c r="AJ961" s="60">
        <f>MATCH($AJ$3,'Cat-4'!$1:$1,0)</f>
        <v>144</v>
      </c>
      <c r="AK961" s="60">
        <f>INDEX('Cat-4'!$1:$1048576,Working!AG961,Working!AJ961)</f>
        <v>115.6</v>
      </c>
      <c r="AL961" s="146">
        <f t="shared" ref="AL961:AL962" si="761">AK961/AI961</f>
        <v>1.1502487562189054</v>
      </c>
      <c r="AM961" s="146">
        <f t="shared" ref="AM961:AM962" si="762">AL961*AE961</f>
        <v>1.204231549832067</v>
      </c>
      <c r="AN961" s="146">
        <f t="shared" si="738"/>
        <v>13.394444444444444</v>
      </c>
      <c r="AO961" s="169">
        <f>INDEX('EL&amp;SV'!$C$4:$G$50,MATCH(AF961,'EL&amp;SV'!$G$4:$G$50,0),MATCH(IF(P961&gt;5000000,"A",IF(N961&gt;2000000,"B",IF(N961&gt;500000,"C","D"))),'EL&amp;SV'!$C$4:$G$4,0))</f>
        <v>5</v>
      </c>
      <c r="AP961" s="171">
        <f>INDEX('EL&amp;SV'!$G$4:$K$50,MATCH(AF961,'EL&amp;SV'!$G$4:$G$50,0),MATCH(IF(N961&gt;5000000,"A",IF(N961&gt;2000000,"B",IF(N961&gt;500000,"C","D"))),'EL&amp;SV'!$G$4:$K$4,0))</f>
        <v>1</v>
      </c>
      <c r="AQ961" s="153">
        <f t="shared" si="755"/>
        <v>55394.651292275084</v>
      </c>
      <c r="AR961" s="153">
        <f t="shared" si="756"/>
        <v>55394.651292275084</v>
      </c>
      <c r="AS961" s="153">
        <f t="shared" si="757"/>
        <v>0</v>
      </c>
      <c r="AT961" s="60">
        <v>0.75</v>
      </c>
      <c r="AU961" s="153">
        <f t="shared" si="758"/>
        <v>0</v>
      </c>
      <c r="AV961" s="153">
        <f t="shared" si="759"/>
        <v>0</v>
      </c>
    </row>
    <row r="962" spans="1:48" x14ac:dyDescent="0.2">
      <c r="A962" s="82">
        <v>958</v>
      </c>
      <c r="B962" s="82" t="s">
        <v>1410</v>
      </c>
      <c r="C962" s="83"/>
      <c r="D962" s="84" t="s">
        <v>112</v>
      </c>
      <c r="E962" s="85" t="s">
        <v>524</v>
      </c>
      <c r="F962" s="86">
        <v>40444</v>
      </c>
      <c r="G962" s="86" t="s">
        <v>1352</v>
      </c>
      <c r="H962" s="89"/>
      <c r="I962" s="89">
        <v>0.37931917808219162</v>
      </c>
      <c r="J962" s="84"/>
      <c r="K962" s="84"/>
      <c r="L962" s="87">
        <v>46000</v>
      </c>
      <c r="M962" s="87"/>
      <c r="N962" s="87">
        <v>46000</v>
      </c>
      <c r="O962" s="84">
        <v>43700</v>
      </c>
      <c r="P962" s="84">
        <v>0</v>
      </c>
      <c r="Q962" s="84">
        <f t="shared" si="734"/>
        <v>43700</v>
      </c>
      <c r="R962" s="84">
        <v>2300</v>
      </c>
      <c r="S962" s="87">
        <f t="shared" si="735"/>
        <v>2300</v>
      </c>
      <c r="T962" s="150">
        <v>3</v>
      </c>
      <c r="U962" s="69">
        <v>365</v>
      </c>
      <c r="V962" s="70"/>
      <c r="W962" s="71">
        <v>-8.3780821917808215</v>
      </c>
      <c r="X962" s="76">
        <f t="shared" si="752"/>
        <v>40422</v>
      </c>
      <c r="Y962" s="138" t="s">
        <v>1374</v>
      </c>
      <c r="Z962" s="60">
        <f>MATCH(Y962,'Cat-3'!$A:$A,0)</f>
        <v>756</v>
      </c>
      <c r="AA962" s="60">
        <f>MATCH(X962,'Cat-3'!$1:$1,0)</f>
        <v>72</v>
      </c>
      <c r="AB962" s="60">
        <f>INDEX('Cat-3'!$1:$1048576,Working!Z962,Working!AA962)</f>
        <v>83.1</v>
      </c>
      <c r="AC962" s="60">
        <f>MATCH($AC$3,'Cat-3'!$1:$1,0)</f>
        <v>90</v>
      </c>
      <c r="AD962" s="60">
        <f>INDEX('Cat-3'!$1:$1048576,Working!Z962,Working!AC962)</f>
        <v>87</v>
      </c>
      <c r="AE962" s="146">
        <f t="shared" si="760"/>
        <v>1.0469314079422383</v>
      </c>
      <c r="AF962" s="132" t="s">
        <v>2718</v>
      </c>
      <c r="AG962" s="60">
        <f>MATCH(AF962,'Cat-4'!$A:$A,0)</f>
        <v>645</v>
      </c>
      <c r="AH962" s="60">
        <f>MATCH($AH$3,'Cat-4'!$1:$1,0)</f>
        <v>4</v>
      </c>
      <c r="AI962" s="60">
        <f>INDEX('Cat-4'!$1:$1048576,Working!AG962,Working!AH962)</f>
        <v>100.5</v>
      </c>
      <c r="AJ962" s="60">
        <f>MATCH($AJ$3,'Cat-4'!$1:$1,0)</f>
        <v>144</v>
      </c>
      <c r="AK962" s="60">
        <f>INDEX('Cat-4'!$1:$1048576,Working!AG962,Working!AJ962)</f>
        <v>115.6</v>
      </c>
      <c r="AL962" s="146">
        <f t="shared" si="761"/>
        <v>1.1502487562189054</v>
      </c>
      <c r="AM962" s="146">
        <f t="shared" si="762"/>
        <v>1.204231549832067</v>
      </c>
      <c r="AN962" s="146">
        <f t="shared" si="738"/>
        <v>13.394444444444444</v>
      </c>
      <c r="AO962" s="169">
        <f>INDEX('EL&amp;SV'!$C$4:$G$50,MATCH(AF962,'EL&amp;SV'!$G$4:$G$50,0),MATCH(IF(P962&gt;5000000,"A",IF(N962&gt;2000000,"B",IF(N962&gt;500000,"C","D"))),'EL&amp;SV'!$C$4:$G$4,0))</f>
        <v>5</v>
      </c>
      <c r="AP962" s="171">
        <f>INDEX('EL&amp;SV'!$G$4:$K$50,MATCH(AF962,'EL&amp;SV'!$G$4:$G$50,0),MATCH(IF(N962&gt;5000000,"A",IF(N962&gt;2000000,"B",IF(N962&gt;500000,"C","D"))),'EL&amp;SV'!$G$4:$K$4,0))</f>
        <v>1</v>
      </c>
      <c r="AQ962" s="153">
        <f t="shared" si="755"/>
        <v>55394.651292275084</v>
      </c>
      <c r="AR962" s="153">
        <f t="shared" si="756"/>
        <v>55394.651292275084</v>
      </c>
      <c r="AS962" s="153">
        <f t="shared" si="757"/>
        <v>0</v>
      </c>
      <c r="AT962" s="60">
        <v>0.75</v>
      </c>
      <c r="AU962" s="153">
        <f t="shared" si="758"/>
        <v>0</v>
      </c>
      <c r="AV962" s="153">
        <f t="shared" si="759"/>
        <v>0</v>
      </c>
    </row>
    <row r="963" spans="1:48" x14ac:dyDescent="0.2">
      <c r="A963" s="82">
        <v>959</v>
      </c>
      <c r="B963" s="82" t="s">
        <v>1410</v>
      </c>
      <c r="C963" s="83"/>
      <c r="D963" s="84" t="s">
        <v>112</v>
      </c>
      <c r="E963" s="85" t="s">
        <v>1217</v>
      </c>
      <c r="F963" s="86">
        <v>44461</v>
      </c>
      <c r="G963" s="86" t="s">
        <v>38</v>
      </c>
      <c r="H963" s="89"/>
      <c r="I963" s="89">
        <v>0.19</v>
      </c>
      <c r="J963" s="84"/>
      <c r="K963" s="84"/>
      <c r="L963" s="87">
        <v>45701.3</v>
      </c>
      <c r="M963" s="87"/>
      <c r="N963" s="87">
        <v>45701.3</v>
      </c>
      <c r="O963" s="84">
        <v>4543.8361013698632</v>
      </c>
      <c r="P963" s="84">
        <v>8683.2470000000012</v>
      </c>
      <c r="Q963" s="84">
        <f t="shared" si="734"/>
        <v>13227.083101369864</v>
      </c>
      <c r="R963" s="84">
        <v>32474.21689863014</v>
      </c>
      <c r="S963" s="87">
        <f t="shared" si="735"/>
        <v>41157.463898630143</v>
      </c>
      <c r="T963" s="150">
        <v>5</v>
      </c>
      <c r="U963" s="69">
        <v>365</v>
      </c>
      <c r="V963" s="70"/>
      <c r="W963" s="71">
        <v>-8.4986301369863018</v>
      </c>
      <c r="X963" s="76">
        <f t="shared" si="752"/>
        <v>44440</v>
      </c>
      <c r="AF963" s="132" t="s">
        <v>3114</v>
      </c>
      <c r="AG963" s="60">
        <f>MATCH(AF963,'Cat-4'!$A:$A,0)</f>
        <v>844</v>
      </c>
      <c r="AH963" s="60">
        <f>MATCH(X963,'Cat-4'!$1:$1,0)</f>
        <v>117</v>
      </c>
      <c r="AI963" s="60">
        <f>INDEX('Cat-4'!$1:$1048576,Working!AG963,Working!AH963)</f>
        <v>148.1</v>
      </c>
      <c r="AJ963" s="60">
        <f>MATCH($AJ$3,'Cat-4'!$1:$1,0)</f>
        <v>144</v>
      </c>
      <c r="AK963" s="60">
        <f>INDEX('Cat-4'!$1:$1048576,Working!AG963,Working!AJ963)</f>
        <v>160.30000000000001</v>
      </c>
      <c r="AL963" s="146">
        <f>AK963/AI963</f>
        <v>1.0823767724510467</v>
      </c>
      <c r="AM963" s="152">
        <f>AL963</f>
        <v>1.0823767724510467</v>
      </c>
      <c r="AN963" s="146">
        <f t="shared" si="738"/>
        <v>2.3972222222222221</v>
      </c>
      <c r="AO963" s="169">
        <f>INDEX('EL&amp;SV'!$C$4:$G$50,MATCH(AF963,'EL&amp;SV'!$G$4:$G$50,0),MATCH(IF(P963&gt;5000000,"A",IF(N963&gt;2000000,"B",IF(N963&gt;500000,"C","D"))),'EL&amp;SV'!$C$4:$G$4,0))</f>
        <v>6</v>
      </c>
      <c r="AP963" s="171">
        <f>INDEX('EL&amp;SV'!$G$4:$K$50,MATCH(AF963,'EL&amp;SV'!$G$4:$G$50,0),MATCH(IF(N963&gt;5000000,"A",IF(N963&gt;2000000,"B",IF(N963&gt;500000,"C","D"))),'EL&amp;SV'!$G$4:$K$4,0))</f>
        <v>0.95</v>
      </c>
      <c r="AQ963" s="153">
        <f t="shared" si="755"/>
        <v>49466.025590817022</v>
      </c>
      <c r="AR963" s="153">
        <f t="shared" si="756"/>
        <v>18775.333833625617</v>
      </c>
      <c r="AS963" s="153">
        <f t="shared" si="757"/>
        <v>30690.691757191405</v>
      </c>
      <c r="AT963" s="60">
        <v>0.75</v>
      </c>
      <c r="AU963" s="153">
        <f t="shared" si="758"/>
        <v>23018.018817893553</v>
      </c>
      <c r="AV963" s="153">
        <f t="shared" si="759"/>
        <v>23018.018817893553</v>
      </c>
    </row>
    <row r="964" spans="1:48" x14ac:dyDescent="0.2">
      <c r="A964" s="82">
        <v>960</v>
      </c>
      <c r="B964" s="82" t="s">
        <v>1410</v>
      </c>
      <c r="C964" s="83"/>
      <c r="D964" s="84" t="s">
        <v>112</v>
      </c>
      <c r="E964" s="85" t="s">
        <v>521</v>
      </c>
      <c r="F964" s="86">
        <v>40374</v>
      </c>
      <c r="G964" s="86" t="s">
        <v>1352</v>
      </c>
      <c r="H964" s="89"/>
      <c r="I964" s="89">
        <v>0.34823150684931492</v>
      </c>
      <c r="J964" s="84"/>
      <c r="K964" s="84"/>
      <c r="L964" s="87">
        <v>45200</v>
      </c>
      <c r="M964" s="87"/>
      <c r="N964" s="87">
        <v>45200</v>
      </c>
      <c r="O964" s="84">
        <v>42940</v>
      </c>
      <c r="P964" s="84">
        <v>0</v>
      </c>
      <c r="Q964" s="84">
        <f t="shared" si="734"/>
        <v>42940</v>
      </c>
      <c r="R964" s="84">
        <v>2260</v>
      </c>
      <c r="S964" s="87">
        <f t="shared" si="735"/>
        <v>2260</v>
      </c>
      <c r="T964" s="150">
        <v>3</v>
      </c>
      <c r="U964" s="69">
        <v>365</v>
      </c>
      <c r="V964" s="70"/>
      <c r="W964" s="71">
        <v>-8.5479452054794525</v>
      </c>
      <c r="X964" s="76">
        <f t="shared" si="752"/>
        <v>40360</v>
      </c>
      <c r="Y964" s="138" t="s">
        <v>4016</v>
      </c>
      <c r="Z964" s="60">
        <f>MATCH(Y964,'Cat-3'!$A:$A,0)</f>
        <v>628</v>
      </c>
      <c r="AA964" s="60">
        <f>MATCH(X964,'Cat-3'!$1:$1,0)</f>
        <v>70</v>
      </c>
      <c r="AB964" s="60">
        <f>INDEX('Cat-3'!$1:$1048576,Working!Z964,Working!AA964)</f>
        <v>130.6</v>
      </c>
      <c r="AC964" s="60">
        <f>MATCH($AC$3,'Cat-3'!$1:$1,0)</f>
        <v>90</v>
      </c>
      <c r="AD964" s="60">
        <f>INDEX('Cat-3'!$1:$1048576,Working!Z964,Working!AC964)</f>
        <v>138.4</v>
      </c>
      <c r="AE964" s="146">
        <f t="shared" ref="AE964:AE965" si="763">AD964/AB964</f>
        <v>1.0597243491577337</v>
      </c>
      <c r="AF964" s="132" t="s">
        <v>3114</v>
      </c>
      <c r="AG964" s="60">
        <f>MATCH(AF964,'Cat-4'!$A:$A,0)</f>
        <v>844</v>
      </c>
      <c r="AH964" s="60">
        <f>MATCH($AH$3,'Cat-4'!$1:$1,0)</f>
        <v>4</v>
      </c>
      <c r="AI964" s="60">
        <f>INDEX('Cat-4'!$1:$1048576,Working!AG964,Working!AH964)</f>
        <v>103.9</v>
      </c>
      <c r="AJ964" s="60">
        <f>MATCH($AJ$3,'Cat-4'!$1:$1,0)</f>
        <v>144</v>
      </c>
      <c r="AK964" s="60">
        <f>INDEX('Cat-4'!$1:$1048576,Working!AG964,Working!AJ964)</f>
        <v>160.30000000000001</v>
      </c>
      <c r="AL964" s="146">
        <f t="shared" ref="AL964:AL983" si="764">AK964/AI964</f>
        <v>1.5428296438883542</v>
      </c>
      <c r="AM964" s="146">
        <f t="shared" ref="AM964:AM965" si="765">AL964*AE964</f>
        <v>1.6349741402308442</v>
      </c>
      <c r="AN964" s="146">
        <f t="shared" si="738"/>
        <v>13.583333333333334</v>
      </c>
      <c r="AO964" s="169">
        <f>INDEX('EL&amp;SV'!$C$4:$G$50,MATCH(AF964,'EL&amp;SV'!$G$4:$G$50,0),MATCH(IF(P964&gt;5000000,"A",IF(N964&gt;2000000,"B",IF(N964&gt;500000,"C","D"))),'EL&amp;SV'!$C$4:$G$4,0))</f>
        <v>6</v>
      </c>
      <c r="AP964" s="171">
        <f>INDEX('EL&amp;SV'!$G$4:$K$50,MATCH(AF964,'EL&amp;SV'!$G$4:$G$50,0),MATCH(IF(N964&gt;5000000,"A",IF(N964&gt;2000000,"B",IF(N964&gt;500000,"C","D"))),'EL&amp;SV'!$G$4:$K$4,0))</f>
        <v>0.95</v>
      </c>
      <c r="AQ964" s="153">
        <f t="shared" si="755"/>
        <v>73900.83113843415</v>
      </c>
      <c r="AR964" s="153">
        <f t="shared" si="756"/>
        <v>70205.78958151245</v>
      </c>
      <c r="AS964" s="153">
        <f t="shared" si="757"/>
        <v>3695.0415569217002</v>
      </c>
      <c r="AT964" s="60">
        <v>0.75</v>
      </c>
      <c r="AU964" s="153">
        <f t="shared" si="758"/>
        <v>2771.2811676912752</v>
      </c>
      <c r="AV964" s="153">
        <f t="shared" si="759"/>
        <v>3695.0415569217107</v>
      </c>
    </row>
    <row r="965" spans="1:48" x14ac:dyDescent="0.2">
      <c r="A965" s="82">
        <v>961</v>
      </c>
      <c r="B965" s="82" t="s">
        <v>1410</v>
      </c>
      <c r="C965" s="83"/>
      <c r="D965" s="84" t="s">
        <v>112</v>
      </c>
      <c r="E965" s="85" t="s">
        <v>490</v>
      </c>
      <c r="F965" s="86">
        <v>39413</v>
      </c>
      <c r="G965" s="86" t="s">
        <v>1347</v>
      </c>
      <c r="H965" s="89"/>
      <c r="I965" s="89">
        <v>0</v>
      </c>
      <c r="J965" s="84"/>
      <c r="K965" s="84"/>
      <c r="L965" s="87">
        <v>45100</v>
      </c>
      <c r="M965" s="87"/>
      <c r="N965" s="87">
        <v>45100</v>
      </c>
      <c r="O965" s="84">
        <v>42845</v>
      </c>
      <c r="P965" s="84">
        <v>0</v>
      </c>
      <c r="Q965" s="84">
        <f t="shared" ref="Q965:Q1028" si="766">O965+P965</f>
        <v>42845</v>
      </c>
      <c r="R965" s="84">
        <v>2255</v>
      </c>
      <c r="S965" s="87">
        <f t="shared" ref="S965:S1028" si="767">L965-O965</f>
        <v>2255</v>
      </c>
      <c r="T965" s="150">
        <v>3</v>
      </c>
      <c r="U965" s="69">
        <v>365</v>
      </c>
      <c r="V965" s="70"/>
      <c r="W965" s="71">
        <v>1.3561643835616444</v>
      </c>
      <c r="X965" s="76">
        <f t="shared" si="752"/>
        <v>39387</v>
      </c>
      <c r="Y965" s="138" t="s">
        <v>1374</v>
      </c>
      <c r="Z965" s="60">
        <f>MATCH(Y965,'Cat-3'!$A:$A,0)</f>
        <v>756</v>
      </c>
      <c r="AA965" s="60">
        <f>MATCH(X965,'Cat-3'!$1:$1,0)</f>
        <v>38</v>
      </c>
      <c r="AB965" s="60">
        <f>INDEX('Cat-3'!$1:$1048576,Working!Z965,Working!AA965)</f>
        <v>85</v>
      </c>
      <c r="AC965" s="60">
        <f>MATCH($AC$3,'Cat-3'!$1:$1,0)</f>
        <v>90</v>
      </c>
      <c r="AD965" s="60">
        <f>INDEX('Cat-3'!$1:$1048576,Working!Z965,Working!AC965)</f>
        <v>87</v>
      </c>
      <c r="AE965" s="146">
        <f t="shared" si="763"/>
        <v>1.0235294117647058</v>
      </c>
      <c r="AF965" s="132" t="s">
        <v>2718</v>
      </c>
      <c r="AG965" s="60">
        <f>MATCH(AF965,'Cat-4'!$A:$A,0)</f>
        <v>645</v>
      </c>
      <c r="AH965" s="60">
        <f>MATCH($AH$3,'Cat-4'!$1:$1,0)</f>
        <v>4</v>
      </c>
      <c r="AI965" s="60">
        <f>INDEX('Cat-4'!$1:$1048576,Working!AG965,Working!AH965)</f>
        <v>100.5</v>
      </c>
      <c r="AJ965" s="60">
        <f>MATCH($AJ$3,'Cat-4'!$1:$1,0)</f>
        <v>144</v>
      </c>
      <c r="AK965" s="60">
        <f>INDEX('Cat-4'!$1:$1048576,Working!AG965,Working!AJ965)</f>
        <v>115.6</v>
      </c>
      <c r="AL965" s="146">
        <f t="shared" si="764"/>
        <v>1.1502487562189054</v>
      </c>
      <c r="AM965" s="146">
        <f t="shared" si="765"/>
        <v>1.1773134328358208</v>
      </c>
      <c r="AN965" s="146">
        <f t="shared" si="738"/>
        <v>16.216666666666665</v>
      </c>
      <c r="AO965" s="169">
        <f>INDEX('EL&amp;SV'!$C$4:$G$50,MATCH(AF965,'EL&amp;SV'!$G$4:$G$50,0),MATCH(IF(P965&gt;5000000,"A",IF(N965&gt;2000000,"B",IF(N965&gt;500000,"C","D"))),'EL&amp;SV'!$C$4:$G$4,0))</f>
        <v>5</v>
      </c>
      <c r="AP965" s="171">
        <f>INDEX('EL&amp;SV'!$G$4:$K$50,MATCH(AF965,'EL&amp;SV'!$G$4:$G$50,0),MATCH(IF(N965&gt;5000000,"A",IF(N965&gt;2000000,"B",IF(N965&gt;500000,"C","D"))),'EL&amp;SV'!$G$4:$K$4,0))</f>
        <v>1</v>
      </c>
      <c r="AQ965" s="153">
        <f t="shared" si="755"/>
        <v>53096.835820895518</v>
      </c>
      <c r="AR965" s="153">
        <f t="shared" si="756"/>
        <v>53096.835820895518</v>
      </c>
      <c r="AS965" s="153">
        <f t="shared" si="757"/>
        <v>0</v>
      </c>
      <c r="AT965" s="60">
        <v>0.75</v>
      </c>
      <c r="AU965" s="153">
        <f t="shared" si="758"/>
        <v>0</v>
      </c>
      <c r="AV965" s="153">
        <f t="shared" si="759"/>
        <v>0</v>
      </c>
    </row>
    <row r="966" spans="1:48" x14ac:dyDescent="0.2">
      <c r="A966" s="82">
        <v>962</v>
      </c>
      <c r="B966" s="82" t="s">
        <v>1410</v>
      </c>
      <c r="C966" s="83"/>
      <c r="D966" s="84" t="s">
        <v>112</v>
      </c>
      <c r="E966" s="85" t="s">
        <v>1134</v>
      </c>
      <c r="F966" s="86">
        <v>43706</v>
      </c>
      <c r="G966" s="86" t="s">
        <v>36</v>
      </c>
      <c r="H966" s="89"/>
      <c r="I966" s="89">
        <v>0.31666666666666665</v>
      </c>
      <c r="J966" s="84"/>
      <c r="K966" s="84"/>
      <c r="L966" s="87">
        <v>45076</v>
      </c>
      <c r="M966" s="87"/>
      <c r="N966" s="87">
        <v>45076</v>
      </c>
      <c r="O966" s="84">
        <v>36995.252237442925</v>
      </c>
      <c r="P966" s="84">
        <v>5826.9477625570753</v>
      </c>
      <c r="Q966" s="84">
        <f t="shared" si="766"/>
        <v>42822.2</v>
      </c>
      <c r="R966" s="84">
        <v>2253.8000000000029</v>
      </c>
      <c r="S966" s="87">
        <f t="shared" si="767"/>
        <v>8080.7477625570755</v>
      </c>
      <c r="T966" s="150">
        <v>3</v>
      </c>
      <c r="U966" s="69">
        <v>365</v>
      </c>
      <c r="V966" s="70"/>
      <c r="W966" s="71">
        <v>-8.5780821917808225</v>
      </c>
      <c r="X966" s="76">
        <f t="shared" si="752"/>
        <v>43678</v>
      </c>
      <c r="AF966" s="132" t="s">
        <v>2716</v>
      </c>
      <c r="AG966" s="60">
        <f>MATCH(AF966,'Cat-4'!$A:$A,0)</f>
        <v>644</v>
      </c>
      <c r="AH966" s="60">
        <f>MATCH(X966,'Cat-4'!$1:$1,0)</f>
        <v>92</v>
      </c>
      <c r="AI966" s="60">
        <f>INDEX('Cat-4'!$1:$1048576,Working!AG966,Working!AH966)</f>
        <v>135.1</v>
      </c>
      <c r="AJ966" s="60">
        <f>MATCH($AJ$3,'Cat-4'!$1:$1,0)</f>
        <v>144</v>
      </c>
      <c r="AK966" s="60">
        <f>INDEX('Cat-4'!$1:$1048576,Working!AG966,Working!AJ966)</f>
        <v>135.1</v>
      </c>
      <c r="AL966" s="146">
        <f t="shared" si="764"/>
        <v>1</v>
      </c>
      <c r="AM966" s="152">
        <f t="shared" ref="AM966:AM983" si="768">AL966</f>
        <v>1</v>
      </c>
      <c r="AN966" s="146">
        <f t="shared" ref="AN966:AN1029" si="769">YEARFRAC(F966,$AN$3)</f>
        <v>4.4611111111111112</v>
      </c>
      <c r="AO966" s="169">
        <f>INDEX('EL&amp;SV'!$C$4:$G$50,MATCH(AF966,'EL&amp;SV'!$G$4:$G$50,0),MATCH(IF(P966&gt;5000000,"A",IF(N966&gt;2000000,"B",IF(N966&gt;500000,"C","D"))),'EL&amp;SV'!$C$4:$G$4,0))</f>
        <v>5</v>
      </c>
      <c r="AP966" s="171">
        <f>INDEX('EL&amp;SV'!$G$4:$K$50,MATCH(AF966,'EL&amp;SV'!$G$4:$G$50,0),MATCH(IF(N966&gt;5000000,"A",IF(N966&gt;2000000,"B",IF(N966&gt;500000,"C","D"))),'EL&amp;SV'!$G$4:$K$4,0))</f>
        <v>1</v>
      </c>
      <c r="AQ966" s="153">
        <f t="shared" si="755"/>
        <v>45076</v>
      </c>
      <c r="AR966" s="153">
        <f t="shared" si="756"/>
        <v>40217.808888888896</v>
      </c>
      <c r="AS966" s="153">
        <f t="shared" si="757"/>
        <v>4858.191111111104</v>
      </c>
      <c r="AT966" s="60">
        <v>0.75</v>
      </c>
      <c r="AU966" s="153">
        <f t="shared" si="758"/>
        <v>3643.643333333328</v>
      </c>
      <c r="AV966" s="153">
        <f t="shared" si="759"/>
        <v>3643.643333333328</v>
      </c>
    </row>
    <row r="967" spans="1:48" x14ac:dyDescent="0.2">
      <c r="A967" s="82">
        <v>963</v>
      </c>
      <c r="B967" s="82" t="s">
        <v>1410</v>
      </c>
      <c r="C967" s="83"/>
      <c r="D967" s="84" t="s">
        <v>112</v>
      </c>
      <c r="E967" s="85" t="s">
        <v>1134</v>
      </c>
      <c r="F967" s="86">
        <v>43706</v>
      </c>
      <c r="G967" s="86" t="s">
        <v>36</v>
      </c>
      <c r="H967" s="89"/>
      <c r="I967" s="89">
        <v>0.31666666666666665</v>
      </c>
      <c r="J967" s="84"/>
      <c r="K967" s="84"/>
      <c r="L967" s="87">
        <v>45076</v>
      </c>
      <c r="M967" s="87"/>
      <c r="N967" s="87">
        <v>45076</v>
      </c>
      <c r="O967" s="84">
        <v>36995.252237442925</v>
      </c>
      <c r="P967" s="84">
        <v>5826.9477625570753</v>
      </c>
      <c r="Q967" s="84">
        <f t="shared" si="766"/>
        <v>42822.2</v>
      </c>
      <c r="R967" s="84">
        <v>2253.8000000000029</v>
      </c>
      <c r="S967" s="87">
        <f t="shared" si="767"/>
        <v>8080.7477625570755</v>
      </c>
      <c r="T967" s="150">
        <v>3</v>
      </c>
      <c r="U967" s="69">
        <v>365</v>
      </c>
      <c r="V967" s="70"/>
      <c r="W967" s="71">
        <v>-8.9041095890410951</v>
      </c>
      <c r="X967" s="76">
        <f t="shared" si="752"/>
        <v>43678</v>
      </c>
      <c r="AF967" s="132" t="s">
        <v>2716</v>
      </c>
      <c r="AG967" s="60">
        <f>MATCH(AF967,'Cat-4'!$A:$A,0)</f>
        <v>644</v>
      </c>
      <c r="AH967" s="60">
        <f>MATCH(X967,'Cat-4'!$1:$1,0)</f>
        <v>92</v>
      </c>
      <c r="AI967" s="60">
        <f>INDEX('Cat-4'!$1:$1048576,Working!AG967,Working!AH967)</f>
        <v>135.1</v>
      </c>
      <c r="AJ967" s="60">
        <f>MATCH($AJ$3,'Cat-4'!$1:$1,0)</f>
        <v>144</v>
      </c>
      <c r="AK967" s="60">
        <f>INDEX('Cat-4'!$1:$1048576,Working!AG967,Working!AJ967)</f>
        <v>135.1</v>
      </c>
      <c r="AL967" s="146">
        <f t="shared" si="764"/>
        <v>1</v>
      </c>
      <c r="AM967" s="152">
        <f t="shared" si="768"/>
        <v>1</v>
      </c>
      <c r="AN967" s="146">
        <f t="shared" si="769"/>
        <v>4.4611111111111112</v>
      </c>
      <c r="AO967" s="169">
        <f>INDEX('EL&amp;SV'!$C$4:$G$50,MATCH(AF967,'EL&amp;SV'!$G$4:$G$50,0),MATCH(IF(P967&gt;5000000,"A",IF(N967&gt;2000000,"B",IF(N967&gt;500000,"C","D"))),'EL&amp;SV'!$C$4:$G$4,0))</f>
        <v>5</v>
      </c>
      <c r="AP967" s="171">
        <f>INDEX('EL&amp;SV'!$G$4:$K$50,MATCH(AF967,'EL&amp;SV'!$G$4:$G$50,0),MATCH(IF(N967&gt;5000000,"A",IF(N967&gt;2000000,"B",IF(N967&gt;500000,"C","D"))),'EL&amp;SV'!$G$4:$K$4,0))</f>
        <v>1</v>
      </c>
      <c r="AQ967" s="153">
        <f t="shared" si="755"/>
        <v>45076</v>
      </c>
      <c r="AR967" s="153">
        <f t="shared" si="756"/>
        <v>40217.808888888896</v>
      </c>
      <c r="AS967" s="153">
        <f t="shared" si="757"/>
        <v>4858.191111111104</v>
      </c>
      <c r="AT967" s="60">
        <v>0.75</v>
      </c>
      <c r="AU967" s="153">
        <f t="shared" si="758"/>
        <v>3643.643333333328</v>
      </c>
      <c r="AV967" s="153">
        <f t="shared" si="759"/>
        <v>3643.643333333328</v>
      </c>
    </row>
    <row r="968" spans="1:48" x14ac:dyDescent="0.2">
      <c r="A968" s="82">
        <v>964</v>
      </c>
      <c r="B968" s="82" t="s">
        <v>1410</v>
      </c>
      <c r="C968" s="83"/>
      <c r="D968" s="84" t="s">
        <v>112</v>
      </c>
      <c r="E968" s="85" t="s">
        <v>1134</v>
      </c>
      <c r="F968" s="86">
        <v>43706</v>
      </c>
      <c r="G968" s="86" t="s">
        <v>36</v>
      </c>
      <c r="H968" s="89"/>
      <c r="I968" s="89">
        <v>0.31666666666666665</v>
      </c>
      <c r="J968" s="84"/>
      <c r="K968" s="84"/>
      <c r="L968" s="87">
        <v>45076</v>
      </c>
      <c r="M968" s="87"/>
      <c r="N968" s="87">
        <v>45076</v>
      </c>
      <c r="O968" s="84">
        <v>36995.252237442925</v>
      </c>
      <c r="P968" s="84">
        <v>5826.9477625570753</v>
      </c>
      <c r="Q968" s="84">
        <f t="shared" si="766"/>
        <v>42822.2</v>
      </c>
      <c r="R968" s="84">
        <v>2253.8000000000029</v>
      </c>
      <c r="S968" s="87">
        <f t="shared" si="767"/>
        <v>8080.7477625570755</v>
      </c>
      <c r="T968" s="150">
        <v>3</v>
      </c>
      <c r="U968" s="69">
        <v>365</v>
      </c>
      <c r="V968" s="70"/>
      <c r="W968" s="71">
        <v>-8.742465753424657</v>
      </c>
      <c r="X968" s="76">
        <f t="shared" si="752"/>
        <v>43678</v>
      </c>
      <c r="AF968" s="132" t="s">
        <v>2716</v>
      </c>
      <c r="AG968" s="60">
        <f>MATCH(AF968,'Cat-4'!$A:$A,0)</f>
        <v>644</v>
      </c>
      <c r="AH968" s="60">
        <f>MATCH(X968,'Cat-4'!$1:$1,0)</f>
        <v>92</v>
      </c>
      <c r="AI968" s="60">
        <f>INDEX('Cat-4'!$1:$1048576,Working!AG968,Working!AH968)</f>
        <v>135.1</v>
      </c>
      <c r="AJ968" s="60">
        <f>MATCH($AJ$3,'Cat-4'!$1:$1,0)</f>
        <v>144</v>
      </c>
      <c r="AK968" s="60">
        <f>INDEX('Cat-4'!$1:$1048576,Working!AG968,Working!AJ968)</f>
        <v>135.1</v>
      </c>
      <c r="AL968" s="146">
        <f t="shared" si="764"/>
        <v>1</v>
      </c>
      <c r="AM968" s="152">
        <f t="shared" si="768"/>
        <v>1</v>
      </c>
      <c r="AN968" s="146">
        <f t="shared" si="769"/>
        <v>4.4611111111111112</v>
      </c>
      <c r="AO968" s="169">
        <f>INDEX('EL&amp;SV'!$C$4:$G$50,MATCH(AF968,'EL&amp;SV'!$G$4:$G$50,0),MATCH(IF(P968&gt;5000000,"A",IF(N968&gt;2000000,"B",IF(N968&gt;500000,"C","D"))),'EL&amp;SV'!$C$4:$G$4,0))</f>
        <v>5</v>
      </c>
      <c r="AP968" s="171">
        <f>INDEX('EL&amp;SV'!$G$4:$K$50,MATCH(AF968,'EL&amp;SV'!$G$4:$G$50,0),MATCH(IF(N968&gt;5000000,"A",IF(N968&gt;2000000,"B",IF(N968&gt;500000,"C","D"))),'EL&amp;SV'!$G$4:$K$4,0))</f>
        <v>1</v>
      </c>
      <c r="AQ968" s="153">
        <f t="shared" si="755"/>
        <v>45076</v>
      </c>
      <c r="AR968" s="153">
        <f t="shared" si="756"/>
        <v>40217.808888888896</v>
      </c>
      <c r="AS968" s="153">
        <f t="shared" si="757"/>
        <v>4858.191111111104</v>
      </c>
      <c r="AT968" s="60">
        <v>0.75</v>
      </c>
      <c r="AU968" s="153">
        <f t="shared" si="758"/>
        <v>3643.643333333328</v>
      </c>
      <c r="AV968" s="153">
        <f t="shared" si="759"/>
        <v>3643.643333333328</v>
      </c>
    </row>
    <row r="969" spans="1:48" x14ac:dyDescent="0.2">
      <c r="A969" s="82">
        <v>965</v>
      </c>
      <c r="B969" s="82" t="s">
        <v>1410</v>
      </c>
      <c r="C969" s="83"/>
      <c r="D969" s="84" t="s">
        <v>112</v>
      </c>
      <c r="E969" s="85" t="s">
        <v>1134</v>
      </c>
      <c r="F969" s="86">
        <v>43706</v>
      </c>
      <c r="G969" s="86" t="s">
        <v>36</v>
      </c>
      <c r="H969" s="89"/>
      <c r="I969" s="89">
        <v>0.31666666666666665</v>
      </c>
      <c r="J969" s="84"/>
      <c r="K969" s="84"/>
      <c r="L969" s="87">
        <v>45076</v>
      </c>
      <c r="M969" s="87"/>
      <c r="N969" s="87">
        <v>45076</v>
      </c>
      <c r="O969" s="84">
        <v>36995.252237442925</v>
      </c>
      <c r="P969" s="84">
        <v>5826.9477625570753</v>
      </c>
      <c r="Q969" s="84">
        <f t="shared" si="766"/>
        <v>42822.2</v>
      </c>
      <c r="R969" s="84">
        <v>2253.8000000000029</v>
      </c>
      <c r="S969" s="87">
        <f t="shared" si="767"/>
        <v>8080.7477625570755</v>
      </c>
      <c r="T969" s="150">
        <v>3</v>
      </c>
      <c r="U969" s="69">
        <v>365</v>
      </c>
      <c r="V969" s="70"/>
      <c r="W969" s="71">
        <v>-8.1972602739726028</v>
      </c>
      <c r="X969" s="76">
        <f t="shared" si="752"/>
        <v>43678</v>
      </c>
      <c r="AF969" s="132" t="s">
        <v>2716</v>
      </c>
      <c r="AG969" s="60">
        <f>MATCH(AF969,'Cat-4'!$A:$A,0)</f>
        <v>644</v>
      </c>
      <c r="AH969" s="60">
        <f>MATCH(X969,'Cat-4'!$1:$1,0)</f>
        <v>92</v>
      </c>
      <c r="AI969" s="60">
        <f>INDEX('Cat-4'!$1:$1048576,Working!AG969,Working!AH969)</f>
        <v>135.1</v>
      </c>
      <c r="AJ969" s="60">
        <f>MATCH($AJ$3,'Cat-4'!$1:$1,0)</f>
        <v>144</v>
      </c>
      <c r="AK969" s="60">
        <f>INDEX('Cat-4'!$1:$1048576,Working!AG969,Working!AJ969)</f>
        <v>135.1</v>
      </c>
      <c r="AL969" s="146">
        <f t="shared" si="764"/>
        <v>1</v>
      </c>
      <c r="AM969" s="152">
        <f t="shared" si="768"/>
        <v>1</v>
      </c>
      <c r="AN969" s="146">
        <f t="shared" si="769"/>
        <v>4.4611111111111112</v>
      </c>
      <c r="AO969" s="169">
        <f>INDEX('EL&amp;SV'!$C$4:$G$50,MATCH(AF969,'EL&amp;SV'!$G$4:$G$50,0),MATCH(IF(P969&gt;5000000,"A",IF(N969&gt;2000000,"B",IF(N969&gt;500000,"C","D"))),'EL&amp;SV'!$C$4:$G$4,0))</f>
        <v>5</v>
      </c>
      <c r="AP969" s="171">
        <f>INDEX('EL&amp;SV'!$G$4:$K$50,MATCH(AF969,'EL&amp;SV'!$G$4:$G$50,0),MATCH(IF(N969&gt;5000000,"A",IF(N969&gt;2000000,"B",IF(N969&gt;500000,"C","D"))),'EL&amp;SV'!$G$4:$K$4,0))</f>
        <v>1</v>
      </c>
      <c r="AQ969" s="153">
        <f t="shared" si="755"/>
        <v>45076</v>
      </c>
      <c r="AR969" s="153">
        <f t="shared" si="756"/>
        <v>40217.808888888896</v>
      </c>
      <c r="AS969" s="153">
        <f t="shared" si="757"/>
        <v>4858.191111111104</v>
      </c>
      <c r="AT969" s="60">
        <v>0.75</v>
      </c>
      <c r="AU969" s="153">
        <f t="shared" si="758"/>
        <v>3643.643333333328</v>
      </c>
      <c r="AV969" s="153">
        <f t="shared" si="759"/>
        <v>3643.643333333328</v>
      </c>
    </row>
    <row r="970" spans="1:48" x14ac:dyDescent="0.2">
      <c r="A970" s="82">
        <v>966</v>
      </c>
      <c r="B970" s="82" t="s">
        <v>1410</v>
      </c>
      <c r="C970" s="83"/>
      <c r="D970" s="84" t="s">
        <v>112</v>
      </c>
      <c r="E970" s="85" t="s">
        <v>1134</v>
      </c>
      <c r="F970" s="86">
        <v>43706</v>
      </c>
      <c r="G970" s="86" t="s">
        <v>36</v>
      </c>
      <c r="H970" s="89"/>
      <c r="I970" s="89">
        <v>0.31666666666666665</v>
      </c>
      <c r="J970" s="84"/>
      <c r="K970" s="84"/>
      <c r="L970" s="87">
        <v>45076</v>
      </c>
      <c r="M970" s="87"/>
      <c r="N970" s="87">
        <v>45076</v>
      </c>
      <c r="O970" s="84">
        <v>36995.252237442925</v>
      </c>
      <c r="P970" s="84">
        <v>5826.9477625570753</v>
      </c>
      <c r="Q970" s="84">
        <f t="shared" si="766"/>
        <v>42822.2</v>
      </c>
      <c r="R970" s="84">
        <v>2253.8000000000029</v>
      </c>
      <c r="S970" s="87">
        <f t="shared" si="767"/>
        <v>8080.7477625570755</v>
      </c>
      <c r="T970" s="150">
        <v>3</v>
      </c>
      <c r="U970" s="69">
        <v>365</v>
      </c>
      <c r="V970" s="70"/>
      <c r="W970" s="71">
        <v>-8.2301369863013694</v>
      </c>
      <c r="X970" s="76">
        <f t="shared" si="752"/>
        <v>43678</v>
      </c>
      <c r="AF970" s="132" t="s">
        <v>2716</v>
      </c>
      <c r="AG970" s="60">
        <f>MATCH(AF970,'Cat-4'!$A:$A,0)</f>
        <v>644</v>
      </c>
      <c r="AH970" s="60">
        <f>MATCH(X970,'Cat-4'!$1:$1,0)</f>
        <v>92</v>
      </c>
      <c r="AI970" s="60">
        <f>INDEX('Cat-4'!$1:$1048576,Working!AG970,Working!AH970)</f>
        <v>135.1</v>
      </c>
      <c r="AJ970" s="60">
        <f>MATCH($AJ$3,'Cat-4'!$1:$1,0)</f>
        <v>144</v>
      </c>
      <c r="AK970" s="60">
        <f>INDEX('Cat-4'!$1:$1048576,Working!AG970,Working!AJ970)</f>
        <v>135.1</v>
      </c>
      <c r="AL970" s="146">
        <f t="shared" si="764"/>
        <v>1</v>
      </c>
      <c r="AM970" s="152">
        <f t="shared" si="768"/>
        <v>1</v>
      </c>
      <c r="AN970" s="146">
        <f t="shared" si="769"/>
        <v>4.4611111111111112</v>
      </c>
      <c r="AO970" s="169">
        <f>INDEX('EL&amp;SV'!$C$4:$G$50,MATCH(AF970,'EL&amp;SV'!$G$4:$G$50,0),MATCH(IF(P970&gt;5000000,"A",IF(N970&gt;2000000,"B",IF(N970&gt;500000,"C","D"))),'EL&amp;SV'!$C$4:$G$4,0))</f>
        <v>5</v>
      </c>
      <c r="AP970" s="171">
        <f>INDEX('EL&amp;SV'!$G$4:$K$50,MATCH(AF970,'EL&amp;SV'!$G$4:$G$50,0),MATCH(IF(N970&gt;5000000,"A",IF(N970&gt;2000000,"B",IF(N970&gt;500000,"C","D"))),'EL&amp;SV'!$G$4:$K$4,0))</f>
        <v>1</v>
      </c>
      <c r="AQ970" s="153">
        <f t="shared" si="755"/>
        <v>45076</v>
      </c>
      <c r="AR970" s="153">
        <f t="shared" si="756"/>
        <v>40217.808888888896</v>
      </c>
      <c r="AS970" s="153">
        <f t="shared" si="757"/>
        <v>4858.191111111104</v>
      </c>
      <c r="AT970" s="60">
        <v>0.75</v>
      </c>
      <c r="AU970" s="153">
        <f t="shared" si="758"/>
        <v>3643.643333333328</v>
      </c>
      <c r="AV970" s="153">
        <f t="shared" si="759"/>
        <v>3643.643333333328</v>
      </c>
    </row>
    <row r="971" spans="1:48" x14ac:dyDescent="0.2">
      <c r="A971" s="82">
        <v>967</v>
      </c>
      <c r="B971" s="82" t="s">
        <v>1410</v>
      </c>
      <c r="C971" s="83"/>
      <c r="D971" s="84" t="s">
        <v>112</v>
      </c>
      <c r="E971" s="85" t="s">
        <v>1134</v>
      </c>
      <c r="F971" s="86">
        <v>43706</v>
      </c>
      <c r="G971" s="86" t="s">
        <v>36</v>
      </c>
      <c r="H971" s="89"/>
      <c r="I971" s="89">
        <v>0.31666666666666665</v>
      </c>
      <c r="J971" s="84"/>
      <c r="K971" s="84"/>
      <c r="L971" s="87">
        <v>45076</v>
      </c>
      <c r="M971" s="87"/>
      <c r="N971" s="87">
        <v>45076</v>
      </c>
      <c r="O971" s="84">
        <v>36995.252237442925</v>
      </c>
      <c r="P971" s="84">
        <v>5826.9477625570753</v>
      </c>
      <c r="Q971" s="84">
        <f t="shared" si="766"/>
        <v>42822.2</v>
      </c>
      <c r="R971" s="84">
        <v>2253.8000000000029</v>
      </c>
      <c r="S971" s="87">
        <f t="shared" si="767"/>
        <v>8080.7477625570755</v>
      </c>
      <c r="T971" s="150">
        <v>3</v>
      </c>
      <c r="U971" s="69">
        <v>365</v>
      </c>
      <c r="V971" s="70"/>
      <c r="W971" s="71">
        <v>-8.2246575342465746</v>
      </c>
      <c r="X971" s="76">
        <f t="shared" si="752"/>
        <v>43678</v>
      </c>
      <c r="AF971" s="132" t="s">
        <v>2716</v>
      </c>
      <c r="AG971" s="60">
        <f>MATCH(AF971,'Cat-4'!$A:$A,0)</f>
        <v>644</v>
      </c>
      <c r="AH971" s="60">
        <f>MATCH(X971,'Cat-4'!$1:$1,0)</f>
        <v>92</v>
      </c>
      <c r="AI971" s="60">
        <f>INDEX('Cat-4'!$1:$1048576,Working!AG971,Working!AH971)</f>
        <v>135.1</v>
      </c>
      <c r="AJ971" s="60">
        <f>MATCH($AJ$3,'Cat-4'!$1:$1,0)</f>
        <v>144</v>
      </c>
      <c r="AK971" s="60">
        <f>INDEX('Cat-4'!$1:$1048576,Working!AG971,Working!AJ971)</f>
        <v>135.1</v>
      </c>
      <c r="AL971" s="146">
        <f t="shared" si="764"/>
        <v>1</v>
      </c>
      <c r="AM971" s="152">
        <f t="shared" si="768"/>
        <v>1</v>
      </c>
      <c r="AN971" s="146">
        <f t="shared" si="769"/>
        <v>4.4611111111111112</v>
      </c>
      <c r="AO971" s="169">
        <f>INDEX('EL&amp;SV'!$C$4:$G$50,MATCH(AF971,'EL&amp;SV'!$G$4:$G$50,0),MATCH(IF(P971&gt;5000000,"A",IF(N971&gt;2000000,"B",IF(N971&gt;500000,"C","D"))),'EL&amp;SV'!$C$4:$G$4,0))</f>
        <v>5</v>
      </c>
      <c r="AP971" s="171">
        <f>INDEX('EL&amp;SV'!$G$4:$K$50,MATCH(AF971,'EL&amp;SV'!$G$4:$G$50,0),MATCH(IF(N971&gt;5000000,"A",IF(N971&gt;2000000,"B",IF(N971&gt;500000,"C","D"))),'EL&amp;SV'!$G$4:$K$4,0))</f>
        <v>1</v>
      </c>
      <c r="AQ971" s="153">
        <f t="shared" si="755"/>
        <v>45076</v>
      </c>
      <c r="AR971" s="153">
        <f t="shared" si="756"/>
        <v>40217.808888888896</v>
      </c>
      <c r="AS971" s="153">
        <f t="shared" si="757"/>
        <v>4858.191111111104</v>
      </c>
      <c r="AT971" s="60">
        <v>0.75</v>
      </c>
      <c r="AU971" s="153">
        <f t="shared" si="758"/>
        <v>3643.643333333328</v>
      </c>
      <c r="AV971" s="153">
        <f t="shared" si="759"/>
        <v>3643.643333333328</v>
      </c>
    </row>
    <row r="972" spans="1:48" x14ac:dyDescent="0.2">
      <c r="A972" s="82">
        <v>968</v>
      </c>
      <c r="B972" s="82" t="s">
        <v>1410</v>
      </c>
      <c r="C972" s="83"/>
      <c r="D972" s="84" t="s">
        <v>112</v>
      </c>
      <c r="E972" s="85" t="s">
        <v>1134</v>
      </c>
      <c r="F972" s="86">
        <v>43706</v>
      </c>
      <c r="G972" s="86" t="s">
        <v>36</v>
      </c>
      <c r="H972" s="89"/>
      <c r="I972" s="89">
        <v>0.31666666666666665</v>
      </c>
      <c r="J972" s="84"/>
      <c r="K972" s="84"/>
      <c r="L972" s="87">
        <v>45076</v>
      </c>
      <c r="M972" s="87"/>
      <c r="N972" s="87">
        <v>45076</v>
      </c>
      <c r="O972" s="84">
        <v>36995.252237442925</v>
      </c>
      <c r="P972" s="84">
        <v>5826.9477625570753</v>
      </c>
      <c r="Q972" s="84">
        <f t="shared" si="766"/>
        <v>42822.2</v>
      </c>
      <c r="R972" s="84">
        <v>2253.8000000000029</v>
      </c>
      <c r="S972" s="87">
        <f t="shared" si="767"/>
        <v>8080.7477625570755</v>
      </c>
      <c r="T972" s="150">
        <v>3</v>
      </c>
      <c r="U972" s="69">
        <v>365</v>
      </c>
      <c r="V972" s="70"/>
      <c r="W972" s="71">
        <v>-8.6876712328767116</v>
      </c>
      <c r="X972" s="76">
        <f t="shared" si="752"/>
        <v>43678</v>
      </c>
      <c r="AF972" s="132" t="s">
        <v>2716</v>
      </c>
      <c r="AG972" s="60">
        <f>MATCH(AF972,'Cat-4'!$A:$A,0)</f>
        <v>644</v>
      </c>
      <c r="AH972" s="60">
        <f>MATCH(X972,'Cat-4'!$1:$1,0)</f>
        <v>92</v>
      </c>
      <c r="AI972" s="60">
        <f>INDEX('Cat-4'!$1:$1048576,Working!AG972,Working!AH972)</f>
        <v>135.1</v>
      </c>
      <c r="AJ972" s="60">
        <f>MATCH($AJ$3,'Cat-4'!$1:$1,0)</f>
        <v>144</v>
      </c>
      <c r="AK972" s="60">
        <f>INDEX('Cat-4'!$1:$1048576,Working!AG972,Working!AJ972)</f>
        <v>135.1</v>
      </c>
      <c r="AL972" s="146">
        <f t="shared" si="764"/>
        <v>1</v>
      </c>
      <c r="AM972" s="152">
        <f t="shared" si="768"/>
        <v>1</v>
      </c>
      <c r="AN972" s="146">
        <f t="shared" si="769"/>
        <v>4.4611111111111112</v>
      </c>
      <c r="AO972" s="169">
        <f>INDEX('EL&amp;SV'!$C$4:$G$50,MATCH(AF972,'EL&amp;SV'!$G$4:$G$50,0),MATCH(IF(P972&gt;5000000,"A",IF(N972&gt;2000000,"B",IF(N972&gt;500000,"C","D"))),'EL&amp;SV'!$C$4:$G$4,0))</f>
        <v>5</v>
      </c>
      <c r="AP972" s="171">
        <f>INDEX('EL&amp;SV'!$G$4:$K$50,MATCH(AF972,'EL&amp;SV'!$G$4:$G$50,0),MATCH(IF(N972&gt;5000000,"A",IF(N972&gt;2000000,"B",IF(N972&gt;500000,"C","D"))),'EL&amp;SV'!$G$4:$K$4,0))</f>
        <v>1</v>
      </c>
      <c r="AQ972" s="153">
        <f t="shared" si="755"/>
        <v>45076</v>
      </c>
      <c r="AR972" s="153">
        <f t="shared" si="756"/>
        <v>40217.808888888896</v>
      </c>
      <c r="AS972" s="153">
        <f t="shared" si="757"/>
        <v>4858.191111111104</v>
      </c>
      <c r="AT972" s="60">
        <v>0.75</v>
      </c>
      <c r="AU972" s="153">
        <f t="shared" si="758"/>
        <v>3643.643333333328</v>
      </c>
      <c r="AV972" s="153">
        <f t="shared" si="759"/>
        <v>3643.643333333328</v>
      </c>
    </row>
    <row r="973" spans="1:48" x14ac:dyDescent="0.2">
      <c r="A973" s="82">
        <v>969</v>
      </c>
      <c r="B973" s="82" t="s">
        <v>1410</v>
      </c>
      <c r="C973" s="83"/>
      <c r="D973" s="84" t="s">
        <v>112</v>
      </c>
      <c r="E973" s="85" t="s">
        <v>1201</v>
      </c>
      <c r="F973" s="86">
        <v>43976</v>
      </c>
      <c r="G973" s="86" t="s">
        <v>37</v>
      </c>
      <c r="H973" s="89"/>
      <c r="I973" s="89">
        <v>0.31666666666666665</v>
      </c>
      <c r="J973" s="84"/>
      <c r="K973" s="84"/>
      <c r="L973" s="87">
        <v>45076</v>
      </c>
      <c r="M973" s="87"/>
      <c r="N973" s="87">
        <v>45076</v>
      </c>
      <c r="O973" s="84">
        <v>26436.353607305937</v>
      </c>
      <c r="P973" s="84">
        <v>14274.066666666666</v>
      </c>
      <c r="Q973" s="84">
        <f t="shared" si="766"/>
        <v>40710.420273972602</v>
      </c>
      <c r="R973" s="84">
        <v>4365.5797260273976</v>
      </c>
      <c r="S973" s="87">
        <f t="shared" si="767"/>
        <v>18639.646392694063</v>
      </c>
      <c r="T973" s="150">
        <v>3</v>
      </c>
      <c r="U973" s="69">
        <v>365</v>
      </c>
      <c r="V973" s="70"/>
      <c r="W973" s="71">
        <v>-8.9205479452054792</v>
      </c>
      <c r="X973" s="76">
        <f t="shared" si="752"/>
        <v>43952</v>
      </c>
      <c r="AF973" s="132" t="s">
        <v>2716</v>
      </c>
      <c r="AG973" s="60">
        <f>MATCH(AF973,'Cat-4'!$A:$A,0)</f>
        <v>644</v>
      </c>
      <c r="AH973" s="60">
        <f>MATCH(X973,'Cat-4'!$1:$1,0)</f>
        <v>101</v>
      </c>
      <c r="AI973" s="60">
        <f>INDEX('Cat-4'!$1:$1048576,Working!AG973,Working!AH973)</f>
        <v>135</v>
      </c>
      <c r="AJ973" s="60">
        <f>MATCH($AJ$3,'Cat-4'!$1:$1,0)</f>
        <v>144</v>
      </c>
      <c r="AK973" s="60">
        <f>INDEX('Cat-4'!$1:$1048576,Working!AG973,Working!AJ973)</f>
        <v>135.1</v>
      </c>
      <c r="AL973" s="146">
        <f t="shared" si="764"/>
        <v>1.0007407407407407</v>
      </c>
      <c r="AM973" s="152">
        <f t="shared" si="768"/>
        <v>1.0007407407407407</v>
      </c>
      <c r="AN973" s="146">
        <f t="shared" si="769"/>
        <v>3.7222222222222223</v>
      </c>
      <c r="AO973" s="169">
        <f>INDEX('EL&amp;SV'!$C$4:$G$50,MATCH(AF973,'EL&amp;SV'!$G$4:$G$50,0),MATCH(IF(P973&gt;5000000,"A",IF(N973&gt;2000000,"B",IF(N973&gt;500000,"C","D"))),'EL&amp;SV'!$C$4:$G$4,0))</f>
        <v>5</v>
      </c>
      <c r="AP973" s="171">
        <f>INDEX('EL&amp;SV'!$G$4:$K$50,MATCH(AF973,'EL&amp;SV'!$G$4:$G$50,0),MATCH(IF(N973&gt;5000000,"A",IF(N973&gt;2000000,"B",IF(N973&gt;500000,"C","D"))),'EL&amp;SV'!$G$4:$K$4,0))</f>
        <v>1</v>
      </c>
      <c r="AQ973" s="153">
        <f t="shared" si="755"/>
        <v>45109.38962962963</v>
      </c>
      <c r="AR973" s="153">
        <f t="shared" si="756"/>
        <v>33581.434502057615</v>
      </c>
      <c r="AS973" s="153">
        <f t="shared" si="757"/>
        <v>11527.955127572015</v>
      </c>
      <c r="AT973" s="60">
        <v>0.75</v>
      </c>
      <c r="AU973" s="153">
        <f t="shared" si="758"/>
        <v>8645.9663456790113</v>
      </c>
      <c r="AV973" s="153">
        <f t="shared" si="759"/>
        <v>8645.9663456790113</v>
      </c>
    </row>
    <row r="974" spans="1:48" x14ac:dyDescent="0.2">
      <c r="A974" s="82">
        <v>970</v>
      </c>
      <c r="B974" s="82" t="s">
        <v>1410</v>
      </c>
      <c r="C974" s="83"/>
      <c r="D974" s="84" t="s">
        <v>112</v>
      </c>
      <c r="E974" s="85" t="s">
        <v>831</v>
      </c>
      <c r="F974" s="86">
        <v>41000</v>
      </c>
      <c r="G974" s="86" t="s">
        <v>1350</v>
      </c>
      <c r="H974" s="89"/>
      <c r="I974" s="89">
        <v>6.5268703898840888E-2</v>
      </c>
      <c r="J974" s="84"/>
      <c r="K974" s="84"/>
      <c r="L974" s="87">
        <v>44946</v>
      </c>
      <c r="M974" s="87"/>
      <c r="N974" s="87">
        <v>44946</v>
      </c>
      <c r="O974" s="84">
        <v>25097.29700737619</v>
      </c>
      <c r="P974" s="84">
        <v>2933.5671654373027</v>
      </c>
      <c r="Q974" s="84">
        <f t="shared" si="766"/>
        <v>28030.864172813493</v>
      </c>
      <c r="R974" s="84">
        <v>16915.135827186507</v>
      </c>
      <c r="S974" s="87">
        <f t="shared" si="767"/>
        <v>19848.70299262381</v>
      </c>
      <c r="T974" s="150">
        <v>15</v>
      </c>
      <c r="U974" s="69">
        <v>365</v>
      </c>
      <c r="V974" s="70"/>
      <c r="W974" s="71">
        <v>-8.3041095890410954</v>
      </c>
      <c r="X974" s="76">
        <f t="shared" si="752"/>
        <v>41000</v>
      </c>
      <c r="AF974" s="132" t="s">
        <v>3114</v>
      </c>
      <c r="AG974" s="60">
        <f>MATCH(AF974,'Cat-4'!$A:$A,0)</f>
        <v>844</v>
      </c>
      <c r="AH974" s="60">
        <f>MATCH(X974,'Cat-4'!$1:$1,0)</f>
        <v>4</v>
      </c>
      <c r="AI974" s="60">
        <f>INDEX('Cat-4'!$1:$1048576,Working!AG974,Working!AH974)</f>
        <v>103.9</v>
      </c>
      <c r="AJ974" s="60">
        <f>MATCH($AJ$3,'Cat-4'!$1:$1,0)</f>
        <v>144</v>
      </c>
      <c r="AK974" s="60">
        <f>INDEX('Cat-4'!$1:$1048576,Working!AG974,Working!AJ974)</f>
        <v>160.30000000000001</v>
      </c>
      <c r="AL974" s="146">
        <f t="shared" si="764"/>
        <v>1.5428296438883542</v>
      </c>
      <c r="AM974" s="152">
        <f t="shared" si="768"/>
        <v>1.5428296438883542</v>
      </c>
      <c r="AN974" s="146">
        <f t="shared" si="769"/>
        <v>11.872222222222222</v>
      </c>
      <c r="AO974" s="169">
        <f>INDEX('EL&amp;SV'!$C$4:$G$50,MATCH(AF974,'EL&amp;SV'!$G$4:$G$50,0),MATCH(IF(P974&gt;5000000,"A",IF(N974&gt;2000000,"B",IF(N974&gt;500000,"C","D"))),'EL&amp;SV'!$C$4:$G$4,0))</f>
        <v>6</v>
      </c>
      <c r="AP974" s="171">
        <f>INDEX('EL&amp;SV'!$G$4:$K$50,MATCH(AF974,'EL&amp;SV'!$G$4:$G$50,0),MATCH(IF(N974&gt;5000000,"A",IF(N974&gt;2000000,"B",IF(N974&gt;500000,"C","D"))),'EL&amp;SV'!$G$4:$K$4,0))</f>
        <v>0.95</v>
      </c>
      <c r="AQ974" s="153">
        <f t="shared" si="755"/>
        <v>69344.021174205962</v>
      </c>
      <c r="AR974" s="153">
        <f t="shared" si="756"/>
        <v>65876.820115495662</v>
      </c>
      <c r="AS974" s="153">
        <f t="shared" si="757"/>
        <v>3467.2010587102995</v>
      </c>
      <c r="AT974" s="60">
        <v>0.75</v>
      </c>
      <c r="AU974" s="153">
        <f t="shared" si="758"/>
        <v>2600.4007940327247</v>
      </c>
      <c r="AV974" s="153">
        <f t="shared" si="759"/>
        <v>3467.2010587103014</v>
      </c>
    </row>
    <row r="975" spans="1:48" x14ac:dyDescent="0.2">
      <c r="A975" s="82">
        <v>971</v>
      </c>
      <c r="B975" s="82" t="s">
        <v>1410</v>
      </c>
      <c r="C975" s="83"/>
      <c r="D975" s="84" t="s">
        <v>112</v>
      </c>
      <c r="E975" s="85" t="s">
        <v>866</v>
      </c>
      <c r="F975" s="86">
        <v>41000</v>
      </c>
      <c r="G975" s="86" t="s">
        <v>1350</v>
      </c>
      <c r="H975" s="89"/>
      <c r="I975" s="89">
        <v>6.9232876712328778E-2</v>
      </c>
      <c r="J975" s="84"/>
      <c r="K975" s="84"/>
      <c r="L975" s="87">
        <v>44832.5</v>
      </c>
      <c r="M975" s="87"/>
      <c r="N975" s="87">
        <v>44832.5</v>
      </c>
      <c r="O975" s="84">
        <v>27071.460273972611</v>
      </c>
      <c r="P975" s="84">
        <v>3103.8829452054802</v>
      </c>
      <c r="Q975" s="84">
        <f t="shared" si="766"/>
        <v>30175.343219178092</v>
      </c>
      <c r="R975" s="84">
        <v>14657.156780821908</v>
      </c>
      <c r="S975" s="87">
        <f t="shared" si="767"/>
        <v>17761.039726027389</v>
      </c>
      <c r="T975" s="150">
        <v>15</v>
      </c>
      <c r="U975" s="69">
        <v>365</v>
      </c>
      <c r="V975" s="70"/>
      <c r="W975" s="71">
        <v>-8.7671232876712324</v>
      </c>
      <c r="X975" s="76">
        <f t="shared" si="752"/>
        <v>41000</v>
      </c>
      <c r="AF975" s="132" t="s">
        <v>3114</v>
      </c>
      <c r="AG975" s="60">
        <f>MATCH(AF975,'Cat-4'!$A:$A,0)</f>
        <v>844</v>
      </c>
      <c r="AH975" s="60">
        <f>MATCH(X975,'Cat-4'!$1:$1,0)</f>
        <v>4</v>
      </c>
      <c r="AI975" s="60">
        <f>INDEX('Cat-4'!$1:$1048576,Working!AG975,Working!AH975)</f>
        <v>103.9</v>
      </c>
      <c r="AJ975" s="60">
        <f>MATCH($AJ$3,'Cat-4'!$1:$1,0)</f>
        <v>144</v>
      </c>
      <c r="AK975" s="60">
        <f>INDEX('Cat-4'!$1:$1048576,Working!AG975,Working!AJ975)</f>
        <v>160.30000000000001</v>
      </c>
      <c r="AL975" s="146">
        <f t="shared" si="764"/>
        <v>1.5428296438883542</v>
      </c>
      <c r="AM975" s="152">
        <f t="shared" si="768"/>
        <v>1.5428296438883542</v>
      </c>
      <c r="AN975" s="146">
        <f t="shared" si="769"/>
        <v>11.872222222222222</v>
      </c>
      <c r="AO975" s="169">
        <f>INDEX('EL&amp;SV'!$C$4:$G$50,MATCH(AF975,'EL&amp;SV'!$G$4:$G$50,0),MATCH(IF(P975&gt;5000000,"A",IF(N975&gt;2000000,"B",IF(N975&gt;500000,"C","D"))),'EL&amp;SV'!$C$4:$G$4,0))</f>
        <v>6</v>
      </c>
      <c r="AP975" s="171">
        <f>INDEX('EL&amp;SV'!$G$4:$K$50,MATCH(AF975,'EL&amp;SV'!$G$4:$G$50,0),MATCH(IF(N975&gt;5000000,"A",IF(N975&gt;2000000,"B",IF(N975&gt;500000,"C","D"))),'EL&amp;SV'!$G$4:$K$4,0))</f>
        <v>0.95</v>
      </c>
      <c r="AQ975" s="153">
        <f t="shared" si="755"/>
        <v>69168.91000962464</v>
      </c>
      <c r="AR975" s="153">
        <f t="shared" si="756"/>
        <v>65710.464509143407</v>
      </c>
      <c r="AS975" s="153">
        <f t="shared" si="757"/>
        <v>3458.4455004812335</v>
      </c>
      <c r="AT975" s="60">
        <v>0.75</v>
      </c>
      <c r="AU975" s="153">
        <f t="shared" si="758"/>
        <v>2593.8341253609251</v>
      </c>
      <c r="AV975" s="153">
        <f t="shared" si="759"/>
        <v>3458.4455004812353</v>
      </c>
    </row>
    <row r="976" spans="1:48" x14ac:dyDescent="0.2">
      <c r="A976" s="82">
        <v>972</v>
      </c>
      <c r="B976" s="82" t="s">
        <v>1410</v>
      </c>
      <c r="C976" s="83"/>
      <c r="D976" s="84" t="s">
        <v>112</v>
      </c>
      <c r="E976" s="85" t="s">
        <v>567</v>
      </c>
      <c r="F976" s="86">
        <v>41000</v>
      </c>
      <c r="G976" s="86" t="s">
        <v>1350</v>
      </c>
      <c r="H976" s="89"/>
      <c r="I976" s="89">
        <v>9.7605479452054777E-2</v>
      </c>
      <c r="J976" s="84"/>
      <c r="K976" s="84"/>
      <c r="L976" s="87">
        <v>44720</v>
      </c>
      <c r="M976" s="87"/>
      <c r="N976" s="87">
        <v>44720</v>
      </c>
      <c r="O976" s="84">
        <v>42484</v>
      </c>
      <c r="P976" s="84">
        <v>0</v>
      </c>
      <c r="Q976" s="84">
        <f t="shared" si="766"/>
        <v>42484</v>
      </c>
      <c r="R976" s="84">
        <v>2236</v>
      </c>
      <c r="S976" s="87">
        <f t="shared" si="767"/>
        <v>2236</v>
      </c>
      <c r="T976" s="150">
        <v>6</v>
      </c>
      <c r="U976" s="69">
        <v>365</v>
      </c>
      <c r="V976" s="70"/>
      <c r="W976" s="71">
        <v>2.0054794520547947</v>
      </c>
      <c r="X976" s="76">
        <f t="shared" si="752"/>
        <v>41000</v>
      </c>
      <c r="AF976" s="132" t="s">
        <v>2724</v>
      </c>
      <c r="AG976" s="60">
        <f>MATCH(AF976,'Cat-4'!$A:$A,0)</f>
        <v>648</v>
      </c>
      <c r="AH976" s="60">
        <f>MATCH(X976,'Cat-4'!$1:$1,0)</f>
        <v>4</v>
      </c>
      <c r="AI976" s="60">
        <f>INDEX('Cat-4'!$1:$1048576,Working!AG976,Working!AH976)</f>
        <v>103.2</v>
      </c>
      <c r="AJ976" s="60">
        <f>MATCH($AJ$3,'Cat-4'!$1:$1,0)</f>
        <v>144</v>
      </c>
      <c r="AK976" s="60">
        <f>INDEX('Cat-4'!$1:$1048576,Working!AG976,Working!AJ976)</f>
        <v>139.4</v>
      </c>
      <c r="AL976" s="146">
        <f t="shared" si="764"/>
        <v>1.3507751937984496</v>
      </c>
      <c r="AM976" s="152">
        <f t="shared" si="768"/>
        <v>1.3507751937984496</v>
      </c>
      <c r="AN976" s="146">
        <f t="shared" si="769"/>
        <v>11.872222222222222</v>
      </c>
      <c r="AO976" s="169">
        <f>INDEX('EL&amp;SV'!$C$4:$G$50,MATCH(AF976,'EL&amp;SV'!$G$4:$G$50,0),MATCH(IF(P976&gt;5000000,"A",IF(N976&gt;2000000,"B",IF(N976&gt;500000,"C","D"))),'EL&amp;SV'!$C$4:$G$4,0))</f>
        <v>5</v>
      </c>
      <c r="AP976" s="171">
        <f>INDEX('EL&amp;SV'!$G$4:$K$50,MATCH(AF976,'EL&amp;SV'!$G$4:$G$50,0),MATCH(IF(N976&gt;5000000,"A",IF(N976&gt;2000000,"B",IF(N976&gt;500000,"C","D"))),'EL&amp;SV'!$G$4:$K$4,0))</f>
        <v>1</v>
      </c>
      <c r="AQ976" s="153">
        <f t="shared" si="755"/>
        <v>60406.666666666664</v>
      </c>
      <c r="AR976" s="153">
        <f t="shared" si="756"/>
        <v>60406.666666666672</v>
      </c>
      <c r="AS976" s="153">
        <f t="shared" si="757"/>
        <v>0</v>
      </c>
      <c r="AT976" s="60">
        <v>0.75</v>
      </c>
      <c r="AU976" s="153">
        <f t="shared" si="758"/>
        <v>0</v>
      </c>
      <c r="AV976" s="153">
        <f t="shared" si="759"/>
        <v>0</v>
      </c>
    </row>
    <row r="977" spans="1:48" x14ac:dyDescent="0.2">
      <c r="A977" s="82">
        <v>973</v>
      </c>
      <c r="B977" s="82" t="s">
        <v>1410</v>
      </c>
      <c r="C977" s="83"/>
      <c r="D977" s="84" t="s">
        <v>112</v>
      </c>
      <c r="E977" s="85" t="s">
        <v>378</v>
      </c>
      <c r="F977" s="86">
        <v>41000</v>
      </c>
      <c r="G977" s="86" t="s">
        <v>1350</v>
      </c>
      <c r="H977" s="89"/>
      <c r="I977" s="89">
        <v>0.11624205479452056</v>
      </c>
      <c r="J977" s="84"/>
      <c r="K977" s="84"/>
      <c r="L977" s="87">
        <v>44605.5</v>
      </c>
      <c r="M977" s="87"/>
      <c r="N977" s="87">
        <v>44605.5</v>
      </c>
      <c r="O977" s="84">
        <v>44605.5</v>
      </c>
      <c r="P977" s="84">
        <v>0</v>
      </c>
      <c r="Q977" s="84">
        <f t="shared" si="766"/>
        <v>44605.5</v>
      </c>
      <c r="R977" s="84">
        <v>0</v>
      </c>
      <c r="S977" s="87">
        <f t="shared" si="767"/>
        <v>0</v>
      </c>
      <c r="T977" s="150">
        <v>10</v>
      </c>
      <c r="U977" s="69">
        <v>365</v>
      </c>
      <c r="V977" s="70"/>
      <c r="W977" s="71">
        <v>-7.9863013698630141</v>
      </c>
      <c r="X977" s="76">
        <f t="shared" si="752"/>
        <v>41000</v>
      </c>
      <c r="AF977" s="132" t="s">
        <v>3114</v>
      </c>
      <c r="AG977" s="60">
        <f>MATCH(AF977,'Cat-4'!$A:$A,0)</f>
        <v>844</v>
      </c>
      <c r="AH977" s="60">
        <f>MATCH(X977,'Cat-4'!$1:$1,0)</f>
        <v>4</v>
      </c>
      <c r="AI977" s="60">
        <f>INDEX('Cat-4'!$1:$1048576,Working!AG977,Working!AH977)</f>
        <v>103.9</v>
      </c>
      <c r="AJ977" s="60">
        <f>MATCH($AJ$3,'Cat-4'!$1:$1,0)</f>
        <v>144</v>
      </c>
      <c r="AK977" s="60">
        <f>INDEX('Cat-4'!$1:$1048576,Working!AG977,Working!AJ977)</f>
        <v>160.30000000000001</v>
      </c>
      <c r="AL977" s="146">
        <f t="shared" si="764"/>
        <v>1.5428296438883542</v>
      </c>
      <c r="AM977" s="152">
        <f t="shared" si="768"/>
        <v>1.5428296438883542</v>
      </c>
      <c r="AN977" s="146">
        <f t="shared" si="769"/>
        <v>11.872222222222222</v>
      </c>
      <c r="AO977" s="169">
        <f>INDEX('EL&amp;SV'!$C$4:$G$50,MATCH(AF977,'EL&amp;SV'!$G$4:$G$50,0),MATCH(IF(P977&gt;5000000,"A",IF(N977&gt;2000000,"B",IF(N977&gt;500000,"C","D"))),'EL&amp;SV'!$C$4:$G$4,0))</f>
        <v>6</v>
      </c>
      <c r="AP977" s="171">
        <f>INDEX('EL&amp;SV'!$G$4:$K$50,MATCH(AF977,'EL&amp;SV'!$G$4:$G$50,0),MATCH(IF(N977&gt;5000000,"A",IF(N977&gt;2000000,"B",IF(N977&gt;500000,"C","D"))),'EL&amp;SV'!$G$4:$K$4,0))</f>
        <v>0.95</v>
      </c>
      <c r="AQ977" s="153">
        <f t="shared" si="755"/>
        <v>68818.687680461982</v>
      </c>
      <c r="AR977" s="153">
        <f t="shared" si="756"/>
        <v>65377.753296438881</v>
      </c>
      <c r="AS977" s="153">
        <f t="shared" si="757"/>
        <v>3440.9343840231013</v>
      </c>
      <c r="AT977" s="60">
        <v>0.75</v>
      </c>
      <c r="AU977" s="153">
        <f t="shared" si="758"/>
        <v>2580.700788017326</v>
      </c>
      <c r="AV977" s="153">
        <f t="shared" si="759"/>
        <v>3440.9343840231022</v>
      </c>
    </row>
    <row r="978" spans="1:48" x14ac:dyDescent="0.2">
      <c r="A978" s="82">
        <v>974</v>
      </c>
      <c r="B978" s="82" t="s">
        <v>1410</v>
      </c>
      <c r="C978" s="83"/>
      <c r="D978" s="84" t="s">
        <v>112</v>
      </c>
      <c r="E978" s="85" t="s">
        <v>1187</v>
      </c>
      <c r="F978" s="86">
        <v>44151</v>
      </c>
      <c r="G978" s="86" t="s">
        <v>37</v>
      </c>
      <c r="H978" s="89"/>
      <c r="I978" s="89">
        <v>0.19</v>
      </c>
      <c r="J978" s="84"/>
      <c r="K978" s="84"/>
      <c r="L978" s="87">
        <v>44604</v>
      </c>
      <c r="M978" s="87"/>
      <c r="N978" s="87">
        <v>44604</v>
      </c>
      <c r="O978" s="84">
        <v>11632.478794520548</v>
      </c>
      <c r="P978" s="84">
        <v>8474.76</v>
      </c>
      <c r="Q978" s="84">
        <f t="shared" si="766"/>
        <v>20107.238794520548</v>
      </c>
      <c r="R978" s="84">
        <v>24496.761205479452</v>
      </c>
      <c r="S978" s="87">
        <f t="shared" si="767"/>
        <v>32971.521205479454</v>
      </c>
      <c r="T978" s="150">
        <v>5</v>
      </c>
      <c r="U978" s="69">
        <v>365</v>
      </c>
      <c r="V978" s="70"/>
      <c r="W978" s="71">
        <v>-7.9589041095890405</v>
      </c>
      <c r="X978" s="76">
        <f t="shared" si="752"/>
        <v>44136</v>
      </c>
      <c r="AF978" s="132" t="s">
        <v>2732</v>
      </c>
      <c r="AG978" s="60">
        <f>MATCH(AF978,'Cat-4'!$A:$A,0)</f>
        <v>652</v>
      </c>
      <c r="AH978" s="60">
        <f>MATCH(X978,'Cat-4'!$1:$1,0)</f>
        <v>107</v>
      </c>
      <c r="AI978" s="60">
        <f>INDEX('Cat-4'!$1:$1048576,Working!AG978,Working!AH978)</f>
        <v>85.1</v>
      </c>
      <c r="AJ978" s="60">
        <f>MATCH($AJ$3,'Cat-4'!$1:$1,0)</f>
        <v>144</v>
      </c>
      <c r="AK978" s="60">
        <f>INDEX('Cat-4'!$1:$1048576,Working!AG978,Working!AJ978)</f>
        <v>95.4</v>
      </c>
      <c r="AL978" s="146">
        <f t="shared" si="764"/>
        <v>1.1210340775558167</v>
      </c>
      <c r="AM978" s="152">
        <f t="shared" si="768"/>
        <v>1.1210340775558167</v>
      </c>
      <c r="AN978" s="146">
        <f t="shared" si="769"/>
        <v>3.2472222222222222</v>
      </c>
      <c r="AO978" s="169">
        <f>INDEX('EL&amp;SV'!$C$4:$G$50,MATCH(AF978,'EL&amp;SV'!$G$4:$G$50,0),MATCH(IF(P978&gt;5000000,"A",IF(N978&gt;2000000,"B",IF(N978&gt;500000,"C","D"))),'EL&amp;SV'!$C$4:$G$4,0))</f>
        <v>8</v>
      </c>
      <c r="AP978" s="171">
        <f>INDEX('EL&amp;SV'!$G$4:$K$50,MATCH(AF978,'EL&amp;SV'!$G$4:$G$50,0),MATCH(IF(N978&gt;5000000,"A",IF(N978&gt;2000000,"B",IF(N978&gt;500000,"C","D"))),'EL&amp;SV'!$G$4:$K$4,0))</f>
        <v>0.9</v>
      </c>
      <c r="AQ978" s="153">
        <f t="shared" si="755"/>
        <v>50002.603995299651</v>
      </c>
      <c r="AR978" s="153">
        <f t="shared" si="756"/>
        <v>18266.576272032904</v>
      </c>
      <c r="AS978" s="153">
        <f t="shared" si="757"/>
        <v>31736.027723266747</v>
      </c>
      <c r="AT978" s="60">
        <v>0.75</v>
      </c>
      <c r="AU978" s="153">
        <f t="shared" si="758"/>
        <v>23802.020792450061</v>
      </c>
      <c r="AV978" s="153">
        <f t="shared" si="759"/>
        <v>23802.020792450061</v>
      </c>
    </row>
    <row r="979" spans="1:48" x14ac:dyDescent="0.2">
      <c r="A979" s="82">
        <v>975</v>
      </c>
      <c r="B979" s="82" t="s">
        <v>1410</v>
      </c>
      <c r="C979" s="83"/>
      <c r="D979" s="84" t="s">
        <v>112</v>
      </c>
      <c r="E979" s="85" t="s">
        <v>311</v>
      </c>
      <c r="F979" s="86">
        <v>41000</v>
      </c>
      <c r="G979" s="86" t="s">
        <v>1350</v>
      </c>
      <c r="H979" s="89"/>
      <c r="I979" s="89">
        <v>9.9918458904109581E-2</v>
      </c>
      <c r="J979" s="84"/>
      <c r="K979" s="84"/>
      <c r="L979" s="87">
        <v>44550</v>
      </c>
      <c r="M979" s="87"/>
      <c r="N979" s="87">
        <v>44550</v>
      </c>
      <c r="O979" s="84">
        <v>44550</v>
      </c>
      <c r="P979" s="84">
        <v>0</v>
      </c>
      <c r="Q979" s="84">
        <f t="shared" si="766"/>
        <v>44550</v>
      </c>
      <c r="R979" s="84">
        <v>0</v>
      </c>
      <c r="S979" s="87">
        <f t="shared" si="767"/>
        <v>0</v>
      </c>
      <c r="T979" s="150">
        <v>10</v>
      </c>
      <c r="U979" s="69">
        <v>365</v>
      </c>
      <c r="V979" s="70"/>
      <c r="W979" s="71">
        <v>2.0164383561643842</v>
      </c>
      <c r="X979" s="76">
        <f t="shared" si="752"/>
        <v>41000</v>
      </c>
      <c r="AF979" s="132" t="s">
        <v>3114</v>
      </c>
      <c r="AG979" s="60">
        <f>MATCH(AF979,'Cat-4'!$A:$A,0)</f>
        <v>844</v>
      </c>
      <c r="AH979" s="60">
        <f>MATCH(X979,'Cat-4'!$1:$1,0)</f>
        <v>4</v>
      </c>
      <c r="AI979" s="60">
        <f>INDEX('Cat-4'!$1:$1048576,Working!AG979,Working!AH979)</f>
        <v>103.9</v>
      </c>
      <c r="AJ979" s="60">
        <f>MATCH($AJ$3,'Cat-4'!$1:$1,0)</f>
        <v>144</v>
      </c>
      <c r="AK979" s="60">
        <f>INDEX('Cat-4'!$1:$1048576,Working!AG979,Working!AJ979)</f>
        <v>160.30000000000001</v>
      </c>
      <c r="AL979" s="146">
        <f t="shared" si="764"/>
        <v>1.5428296438883542</v>
      </c>
      <c r="AM979" s="152">
        <f t="shared" si="768"/>
        <v>1.5428296438883542</v>
      </c>
      <c r="AN979" s="146">
        <f t="shared" si="769"/>
        <v>11.872222222222222</v>
      </c>
      <c r="AO979" s="169">
        <f>INDEX('EL&amp;SV'!$C$4:$G$50,MATCH(AF979,'EL&amp;SV'!$G$4:$G$50,0),MATCH(IF(P979&gt;5000000,"A",IF(N979&gt;2000000,"B",IF(N979&gt;500000,"C","D"))),'EL&amp;SV'!$C$4:$G$4,0))</f>
        <v>6</v>
      </c>
      <c r="AP979" s="171">
        <f>INDEX('EL&amp;SV'!$G$4:$K$50,MATCH(AF979,'EL&amp;SV'!$G$4:$G$50,0),MATCH(IF(N979&gt;5000000,"A",IF(N979&gt;2000000,"B",IF(N979&gt;500000,"C","D"))),'EL&amp;SV'!$G$4:$K$4,0))</f>
        <v>0.95</v>
      </c>
      <c r="AQ979" s="153">
        <f t="shared" si="755"/>
        <v>68733.060635226182</v>
      </c>
      <c r="AR979" s="153">
        <f t="shared" si="756"/>
        <v>65296.407603464868</v>
      </c>
      <c r="AS979" s="153">
        <f t="shared" si="757"/>
        <v>3436.6530317613142</v>
      </c>
      <c r="AT979" s="60">
        <v>0.75</v>
      </c>
      <c r="AU979" s="153">
        <f t="shared" si="758"/>
        <v>2577.4897738209856</v>
      </c>
      <c r="AV979" s="153">
        <f t="shared" si="759"/>
        <v>3436.6530317613124</v>
      </c>
    </row>
    <row r="980" spans="1:48" x14ac:dyDescent="0.2">
      <c r="A980" s="82">
        <v>976</v>
      </c>
      <c r="B980" s="82" t="s">
        <v>1410</v>
      </c>
      <c r="C980" s="83"/>
      <c r="D980" s="84" t="s">
        <v>112</v>
      </c>
      <c r="E980" s="85" t="s">
        <v>1130</v>
      </c>
      <c r="F980" s="86">
        <v>43608</v>
      </c>
      <c r="G980" s="86" t="s">
        <v>36</v>
      </c>
      <c r="H980" s="89"/>
      <c r="I980" s="89">
        <v>0.19</v>
      </c>
      <c r="J980" s="84"/>
      <c r="K980" s="84"/>
      <c r="L980" s="87">
        <v>44352</v>
      </c>
      <c r="M980" s="87"/>
      <c r="N980" s="87">
        <v>44352</v>
      </c>
      <c r="O980" s="84">
        <v>24103.185534246571</v>
      </c>
      <c r="P980" s="84">
        <v>8426.8799999999992</v>
      </c>
      <c r="Q980" s="84">
        <f t="shared" si="766"/>
        <v>32530.065534246569</v>
      </c>
      <c r="R980" s="84">
        <v>11821.934465753431</v>
      </c>
      <c r="S980" s="87">
        <f t="shared" si="767"/>
        <v>20248.814465753429</v>
      </c>
      <c r="T980" s="150">
        <v>5</v>
      </c>
      <c r="U980" s="69">
        <v>365</v>
      </c>
      <c r="V980" s="70"/>
      <c r="W980" s="71">
        <v>2.043835616438356</v>
      </c>
      <c r="X980" s="76">
        <f t="shared" si="752"/>
        <v>43586</v>
      </c>
      <c r="AF980" s="132" t="s">
        <v>3114</v>
      </c>
      <c r="AG980" s="60">
        <f>MATCH(AF980,'Cat-4'!$A:$A,0)</f>
        <v>844</v>
      </c>
      <c r="AH980" s="60">
        <f>MATCH(X980,'Cat-4'!$1:$1,0)</f>
        <v>89</v>
      </c>
      <c r="AI980" s="60">
        <f>INDEX('Cat-4'!$1:$1048576,Working!AG980,Working!AH980)</f>
        <v>128.69999999999999</v>
      </c>
      <c r="AJ980" s="60">
        <f>MATCH($AJ$3,'Cat-4'!$1:$1,0)</f>
        <v>144</v>
      </c>
      <c r="AK980" s="60">
        <f>INDEX('Cat-4'!$1:$1048576,Working!AG980,Working!AJ980)</f>
        <v>160.30000000000001</v>
      </c>
      <c r="AL980" s="146">
        <f t="shared" si="764"/>
        <v>1.2455322455322457</v>
      </c>
      <c r="AM980" s="152">
        <f t="shared" si="768"/>
        <v>1.2455322455322457</v>
      </c>
      <c r="AN980" s="146">
        <f t="shared" si="769"/>
        <v>4.7277777777777779</v>
      </c>
      <c r="AO980" s="169">
        <f>INDEX('EL&amp;SV'!$C$4:$G$50,MATCH(AF980,'EL&amp;SV'!$G$4:$G$50,0),MATCH(IF(P980&gt;5000000,"A",IF(N980&gt;2000000,"B",IF(N980&gt;500000,"C","D"))),'EL&amp;SV'!$C$4:$G$4,0))</f>
        <v>6</v>
      </c>
      <c r="AP980" s="171">
        <f>INDEX('EL&amp;SV'!$G$4:$K$50,MATCH(AF980,'EL&amp;SV'!$G$4:$G$50,0),MATCH(IF(N980&gt;5000000,"A",IF(N980&gt;2000000,"B",IF(N980&gt;500000,"C","D"))),'EL&amp;SV'!$G$4:$K$4,0))</f>
        <v>0.95</v>
      </c>
      <c r="AQ980" s="153">
        <f t="shared" si="755"/>
        <v>55241.846153846163</v>
      </c>
      <c r="AR980" s="153">
        <f t="shared" si="756"/>
        <v>41352.102336182346</v>
      </c>
      <c r="AS980" s="153">
        <f t="shared" si="757"/>
        <v>13889.743817663817</v>
      </c>
      <c r="AT980" s="60">
        <v>0.75</v>
      </c>
      <c r="AU980" s="153">
        <f t="shared" si="758"/>
        <v>10417.307863247863</v>
      </c>
      <c r="AV980" s="153">
        <f t="shared" si="759"/>
        <v>10417.307863247863</v>
      </c>
    </row>
    <row r="981" spans="1:48" x14ac:dyDescent="0.2">
      <c r="A981" s="82">
        <v>977</v>
      </c>
      <c r="B981" s="82" t="s">
        <v>1410</v>
      </c>
      <c r="C981" s="83"/>
      <c r="D981" s="84" t="s">
        <v>112</v>
      </c>
      <c r="E981" s="85" t="s">
        <v>114</v>
      </c>
      <c r="F981" s="86">
        <v>42577</v>
      </c>
      <c r="G981" s="86" t="s">
        <v>27</v>
      </c>
      <c r="H981" s="89"/>
      <c r="I981" s="89">
        <v>0.11874999999999999</v>
      </c>
      <c r="J981" s="84"/>
      <c r="K981" s="84"/>
      <c r="L981" s="87">
        <v>44299</v>
      </c>
      <c r="M981" s="87"/>
      <c r="N981" s="87">
        <v>44299</v>
      </c>
      <c r="O981" s="84">
        <v>29891.205376712322</v>
      </c>
      <c r="P981" s="84">
        <v>5260.5062499999995</v>
      </c>
      <c r="Q981" s="84">
        <f t="shared" si="766"/>
        <v>35151.71162671232</v>
      </c>
      <c r="R981" s="84">
        <v>9147.2883732876799</v>
      </c>
      <c r="S981" s="87">
        <f t="shared" si="767"/>
        <v>14407.794623287678</v>
      </c>
      <c r="T981" s="150">
        <v>8</v>
      </c>
      <c r="U981" s="69">
        <v>365</v>
      </c>
      <c r="V981" s="70"/>
      <c r="W981" s="71">
        <v>-7.8904109589041092</v>
      </c>
      <c r="X981" s="76">
        <f t="shared" si="752"/>
        <v>42552</v>
      </c>
      <c r="AF981" s="132" t="s">
        <v>3114</v>
      </c>
      <c r="AG981" s="60">
        <f>MATCH(AF981,'Cat-4'!$A:$A,0)</f>
        <v>844</v>
      </c>
      <c r="AH981" s="60">
        <f>MATCH(X981,'Cat-4'!$1:$1,0)</f>
        <v>55</v>
      </c>
      <c r="AI981" s="60">
        <f>INDEX('Cat-4'!$1:$1048576,Working!AG981,Working!AH981)</f>
        <v>112.9</v>
      </c>
      <c r="AJ981" s="60">
        <f>MATCH($AJ$3,'Cat-4'!$1:$1,0)</f>
        <v>144</v>
      </c>
      <c r="AK981" s="60">
        <f>INDEX('Cat-4'!$1:$1048576,Working!AG981,Working!AJ981)</f>
        <v>160.30000000000001</v>
      </c>
      <c r="AL981" s="146">
        <f t="shared" si="764"/>
        <v>1.4198405668733394</v>
      </c>
      <c r="AM981" s="152">
        <f t="shared" si="768"/>
        <v>1.4198405668733394</v>
      </c>
      <c r="AN981" s="146">
        <f t="shared" si="769"/>
        <v>7.552777777777778</v>
      </c>
      <c r="AO981" s="169">
        <f>INDEX('EL&amp;SV'!$C$4:$G$50,MATCH(AF981,'EL&amp;SV'!$G$4:$G$50,0),MATCH(IF(P981&gt;5000000,"A",IF(N981&gt;2000000,"B",IF(N981&gt;500000,"C","D"))),'EL&amp;SV'!$C$4:$G$4,0))</f>
        <v>6</v>
      </c>
      <c r="AP981" s="171">
        <f>INDEX('EL&amp;SV'!$G$4:$K$50,MATCH(AF981,'EL&amp;SV'!$G$4:$G$50,0),MATCH(IF(N981&gt;5000000,"A",IF(N981&gt;2000000,"B",IF(N981&gt;500000,"C","D"))),'EL&amp;SV'!$G$4:$K$4,0))</f>
        <v>0.95</v>
      </c>
      <c r="AQ981" s="153">
        <f t="shared" si="755"/>
        <v>62897.517271922057</v>
      </c>
      <c r="AR981" s="153">
        <f t="shared" si="756"/>
        <v>59752.641408325944</v>
      </c>
      <c r="AS981" s="153">
        <f t="shared" si="757"/>
        <v>3144.875863596113</v>
      </c>
      <c r="AT981" s="60">
        <v>0.75</v>
      </c>
      <c r="AU981" s="153">
        <f t="shared" si="758"/>
        <v>2358.6568976970848</v>
      </c>
      <c r="AV981" s="153">
        <f t="shared" si="759"/>
        <v>3144.8758635961058</v>
      </c>
    </row>
    <row r="982" spans="1:48" x14ac:dyDescent="0.2">
      <c r="A982" s="82">
        <v>978</v>
      </c>
      <c r="B982" s="82" t="s">
        <v>1410</v>
      </c>
      <c r="C982" s="83"/>
      <c r="D982" s="84" t="s">
        <v>112</v>
      </c>
      <c r="E982" s="85" t="s">
        <v>114</v>
      </c>
      <c r="F982" s="86">
        <v>42577</v>
      </c>
      <c r="G982" s="86" t="s">
        <v>27</v>
      </c>
      <c r="H982" s="89"/>
      <c r="I982" s="89">
        <v>0.11874999999999999</v>
      </c>
      <c r="J982" s="84"/>
      <c r="K982" s="84"/>
      <c r="L982" s="87">
        <v>44299</v>
      </c>
      <c r="M982" s="87"/>
      <c r="N982" s="87">
        <v>44299</v>
      </c>
      <c r="O982" s="84">
        <v>29891.205376712322</v>
      </c>
      <c r="P982" s="84">
        <v>5260.5062499999995</v>
      </c>
      <c r="Q982" s="84">
        <f t="shared" si="766"/>
        <v>35151.71162671232</v>
      </c>
      <c r="R982" s="84">
        <v>9147.2883732876799</v>
      </c>
      <c r="S982" s="87">
        <f t="shared" si="767"/>
        <v>14407.794623287678</v>
      </c>
      <c r="T982" s="150">
        <v>8</v>
      </c>
      <c r="U982" s="69">
        <v>365</v>
      </c>
      <c r="V982" s="70"/>
      <c r="W982" s="71">
        <v>2.1232876712328768</v>
      </c>
      <c r="X982" s="76">
        <f t="shared" si="752"/>
        <v>42552</v>
      </c>
      <c r="AF982" s="132" t="s">
        <v>3114</v>
      </c>
      <c r="AG982" s="60">
        <f>MATCH(AF982,'Cat-4'!$A:$A,0)</f>
        <v>844</v>
      </c>
      <c r="AH982" s="60">
        <f>MATCH(X982,'Cat-4'!$1:$1,0)</f>
        <v>55</v>
      </c>
      <c r="AI982" s="60">
        <f>INDEX('Cat-4'!$1:$1048576,Working!AG982,Working!AH982)</f>
        <v>112.9</v>
      </c>
      <c r="AJ982" s="60">
        <f>MATCH($AJ$3,'Cat-4'!$1:$1,0)</f>
        <v>144</v>
      </c>
      <c r="AK982" s="60">
        <f>INDEX('Cat-4'!$1:$1048576,Working!AG982,Working!AJ982)</f>
        <v>160.30000000000001</v>
      </c>
      <c r="AL982" s="146">
        <f t="shared" si="764"/>
        <v>1.4198405668733394</v>
      </c>
      <c r="AM982" s="152">
        <f t="shared" si="768"/>
        <v>1.4198405668733394</v>
      </c>
      <c r="AN982" s="146">
        <f t="shared" si="769"/>
        <v>7.552777777777778</v>
      </c>
      <c r="AO982" s="169">
        <f>INDEX('EL&amp;SV'!$C$4:$G$50,MATCH(AF982,'EL&amp;SV'!$G$4:$G$50,0),MATCH(IF(P982&gt;5000000,"A",IF(N982&gt;2000000,"B",IF(N982&gt;500000,"C","D"))),'EL&amp;SV'!$C$4:$G$4,0))</f>
        <v>6</v>
      </c>
      <c r="AP982" s="171">
        <f>INDEX('EL&amp;SV'!$G$4:$K$50,MATCH(AF982,'EL&amp;SV'!$G$4:$G$50,0),MATCH(IF(N982&gt;5000000,"A",IF(N982&gt;2000000,"B",IF(N982&gt;500000,"C","D"))),'EL&amp;SV'!$G$4:$K$4,0))</f>
        <v>0.95</v>
      </c>
      <c r="AQ982" s="153">
        <f t="shared" si="755"/>
        <v>62897.517271922057</v>
      </c>
      <c r="AR982" s="153">
        <f t="shared" si="756"/>
        <v>59752.641408325944</v>
      </c>
      <c r="AS982" s="153">
        <f t="shared" si="757"/>
        <v>3144.875863596113</v>
      </c>
      <c r="AT982" s="60">
        <v>0.75</v>
      </c>
      <c r="AU982" s="153">
        <f t="shared" si="758"/>
        <v>2358.6568976970848</v>
      </c>
      <c r="AV982" s="153">
        <f t="shared" si="759"/>
        <v>3144.8758635961058</v>
      </c>
    </row>
    <row r="983" spans="1:48" x14ac:dyDescent="0.2">
      <c r="A983" s="82">
        <v>979</v>
      </c>
      <c r="B983" s="82" t="s">
        <v>1410</v>
      </c>
      <c r="C983" s="83"/>
      <c r="D983" s="84" t="s">
        <v>112</v>
      </c>
      <c r="E983" s="85" t="s">
        <v>1019</v>
      </c>
      <c r="F983" s="86">
        <v>43555</v>
      </c>
      <c r="G983" s="86" t="s">
        <v>35</v>
      </c>
      <c r="H983" s="89"/>
      <c r="I983" s="89">
        <v>9.5000000000000001E-2</v>
      </c>
      <c r="J983" s="84"/>
      <c r="K983" s="84"/>
      <c r="L983" s="87">
        <v>44222.48</v>
      </c>
      <c r="M983" s="87"/>
      <c r="N983" s="87">
        <v>44222.48</v>
      </c>
      <c r="O983" s="84">
        <v>12614.916760547949</v>
      </c>
      <c r="P983" s="84">
        <v>4201.1356000000005</v>
      </c>
      <c r="Q983" s="84">
        <f t="shared" si="766"/>
        <v>16816.05236054795</v>
      </c>
      <c r="R983" s="84">
        <v>27406.427639452053</v>
      </c>
      <c r="S983" s="87">
        <f t="shared" si="767"/>
        <v>31607.563239452054</v>
      </c>
      <c r="T983" s="150">
        <v>10</v>
      </c>
      <c r="U983" s="69">
        <v>365</v>
      </c>
      <c r="V983" s="70"/>
      <c r="W983" s="71">
        <v>2.1534246575342468</v>
      </c>
      <c r="X983" s="76">
        <f t="shared" si="752"/>
        <v>43525</v>
      </c>
      <c r="AF983" s="132" t="s">
        <v>3114</v>
      </c>
      <c r="AG983" s="60">
        <f>MATCH(AF983,'Cat-4'!$A:$A,0)</f>
        <v>844</v>
      </c>
      <c r="AH983" s="60">
        <f>MATCH(X983,'Cat-4'!$1:$1,0)</f>
        <v>87</v>
      </c>
      <c r="AI983" s="60">
        <f>INDEX('Cat-4'!$1:$1048576,Working!AG983,Working!AH983)</f>
        <v>129.5</v>
      </c>
      <c r="AJ983" s="60">
        <f>MATCH($AJ$3,'Cat-4'!$1:$1,0)</f>
        <v>144</v>
      </c>
      <c r="AK983" s="60">
        <f>INDEX('Cat-4'!$1:$1048576,Working!AG983,Working!AJ983)</f>
        <v>160.30000000000001</v>
      </c>
      <c r="AL983" s="146">
        <f t="shared" si="764"/>
        <v>1.2378378378378379</v>
      </c>
      <c r="AM983" s="152">
        <f t="shared" si="768"/>
        <v>1.2378378378378379</v>
      </c>
      <c r="AN983" s="146">
        <f t="shared" si="769"/>
        <v>4.875</v>
      </c>
      <c r="AO983" s="169">
        <f>INDEX('EL&amp;SV'!$C$4:$G$50,MATCH(AF983,'EL&amp;SV'!$G$4:$G$50,0),MATCH(IF(P983&gt;5000000,"A",IF(N983&gt;2000000,"B",IF(N983&gt;500000,"C","D"))),'EL&amp;SV'!$C$4:$G$4,0))</f>
        <v>6</v>
      </c>
      <c r="AP983" s="171">
        <f>INDEX('EL&amp;SV'!$G$4:$K$50,MATCH(AF983,'EL&amp;SV'!$G$4:$G$50,0),MATCH(IF(N983&gt;5000000,"A",IF(N983&gt;2000000,"B",IF(N983&gt;500000,"C","D"))),'EL&amp;SV'!$G$4:$K$4,0))</f>
        <v>0.95</v>
      </c>
      <c r="AQ983" s="153">
        <f t="shared" si="755"/>
        <v>54740.25902702703</v>
      </c>
      <c r="AR983" s="153">
        <f t="shared" si="756"/>
        <v>42252.63743648649</v>
      </c>
      <c r="AS983" s="153">
        <f t="shared" si="757"/>
        <v>12487.621590540541</v>
      </c>
      <c r="AT983" s="60">
        <v>0.75</v>
      </c>
      <c r="AU983" s="153">
        <f t="shared" si="758"/>
        <v>9365.7161929054055</v>
      </c>
      <c r="AV983" s="153">
        <f t="shared" si="759"/>
        <v>9365.7161929054055</v>
      </c>
    </row>
    <row r="984" spans="1:48" hidden="1" x14ac:dyDescent="0.25">
      <c r="A984" s="82">
        <v>980</v>
      </c>
      <c r="B984" s="82" t="s">
        <v>1409</v>
      </c>
      <c r="C984" s="83"/>
      <c r="D984" s="84" t="s">
        <v>28</v>
      </c>
      <c r="E984" s="85" t="s">
        <v>236</v>
      </c>
      <c r="F984" s="86">
        <v>40871</v>
      </c>
      <c r="G984" s="86" t="s">
        <v>1351</v>
      </c>
      <c r="H984" s="89"/>
      <c r="I984" s="89">
        <v>0</v>
      </c>
      <c r="J984" s="84"/>
      <c r="K984" s="84"/>
      <c r="L984" s="87">
        <v>44172</v>
      </c>
      <c r="M984" s="87"/>
      <c r="N984" s="87">
        <v>44172</v>
      </c>
      <c r="O984" s="84">
        <v>0</v>
      </c>
      <c r="P984" s="84">
        <v>0</v>
      </c>
      <c r="Q984" s="84">
        <f t="shared" si="766"/>
        <v>0</v>
      </c>
      <c r="R984" s="84">
        <v>44172</v>
      </c>
      <c r="S984" s="87">
        <f t="shared" si="767"/>
        <v>44172</v>
      </c>
      <c r="T984" s="85" t="s">
        <v>1290</v>
      </c>
      <c r="U984" s="69">
        <v>365</v>
      </c>
      <c r="V984" s="70"/>
      <c r="W984" s="71">
        <v>2.2356164383561641</v>
      </c>
      <c r="X984" s="76">
        <f>DATE(YEAR(F984),MONTH(F984),1)</f>
        <v>40848</v>
      </c>
      <c r="AN984" s="146">
        <f t="shared" si="769"/>
        <v>12.225</v>
      </c>
      <c r="AP984" s="60"/>
      <c r="AQ984" s="60"/>
      <c r="AU984" s="60"/>
      <c r="AV984" s="60"/>
    </row>
    <row r="985" spans="1:48" x14ac:dyDescent="0.2">
      <c r="A985" s="82">
        <v>981</v>
      </c>
      <c r="B985" s="82" t="s">
        <v>1410</v>
      </c>
      <c r="C985" s="83"/>
      <c r="D985" s="84" t="s">
        <v>112</v>
      </c>
      <c r="E985" s="85" t="s">
        <v>1299</v>
      </c>
      <c r="F985" s="86">
        <v>45016</v>
      </c>
      <c r="G985" s="86" t="s">
        <v>39</v>
      </c>
      <c r="H985" s="89"/>
      <c r="I985" s="89">
        <v>9.5000000000000001E-2</v>
      </c>
      <c r="J985" s="84"/>
      <c r="K985" s="84"/>
      <c r="L985" s="87">
        <v>0</v>
      </c>
      <c r="M985" s="87">
        <v>44148</v>
      </c>
      <c r="N985" s="87">
        <v>44148</v>
      </c>
      <c r="O985" s="84"/>
      <c r="P985" s="84">
        <v>11.490575342465755</v>
      </c>
      <c r="Q985" s="84">
        <f t="shared" si="766"/>
        <v>11.490575342465755</v>
      </c>
      <c r="R985" s="84">
        <v>44136.509424657532</v>
      </c>
      <c r="S985" s="87">
        <f t="shared" si="767"/>
        <v>0</v>
      </c>
      <c r="T985" s="150">
        <v>10</v>
      </c>
      <c r="U985" s="69">
        <v>365</v>
      </c>
      <c r="V985" s="70"/>
      <c r="W985" s="71">
        <v>-7.75068493150685</v>
      </c>
      <c r="X985" s="76">
        <f t="shared" ref="X985:X1032" si="770">DATE(YEAR(F985),MONTH(F985),1)</f>
        <v>44986</v>
      </c>
      <c r="AF985" s="132" t="s">
        <v>3114</v>
      </c>
      <c r="AG985" s="60">
        <f>MATCH(AF985,'Cat-4'!$A:$A,0)</f>
        <v>844</v>
      </c>
      <c r="AH985" s="60">
        <f>MATCH(X985,'Cat-4'!$1:$1,0)</f>
        <v>135</v>
      </c>
      <c r="AI985" s="60">
        <f>INDEX('Cat-4'!$1:$1048576,Working!AG985,Working!AH985)</f>
        <v>160.1</v>
      </c>
      <c r="AJ985" s="60">
        <f>MATCH($AJ$3,'Cat-4'!$1:$1,0)</f>
        <v>144</v>
      </c>
      <c r="AK985" s="60">
        <f>INDEX('Cat-4'!$1:$1048576,Working!AG985,Working!AJ985)</f>
        <v>160.30000000000001</v>
      </c>
      <c r="AL985" s="146">
        <f t="shared" ref="AL985:AL989" si="771">AK985/AI985</f>
        <v>1.0012492192379763</v>
      </c>
      <c r="AM985" s="152">
        <f t="shared" ref="AM985:AM989" si="772">AL985</f>
        <v>1.0012492192379763</v>
      </c>
      <c r="AN985" s="146">
        <f t="shared" si="769"/>
        <v>0.875</v>
      </c>
      <c r="AO985" s="169">
        <f>INDEX('EL&amp;SV'!$C$4:$G$50,MATCH(AF985,'EL&amp;SV'!$G$4:$G$50,0),MATCH(IF(P985&gt;5000000,"A",IF(N985&gt;2000000,"B",IF(N985&gt;500000,"C","D"))),'EL&amp;SV'!$C$4:$G$4,0))</f>
        <v>6</v>
      </c>
      <c r="AP985" s="171">
        <f>INDEX('EL&amp;SV'!$G$4:$K$50,MATCH(AF985,'EL&amp;SV'!$G$4:$G$50,0),MATCH(IF(N985&gt;5000000,"A",IF(N985&gt;2000000,"B",IF(N985&gt;500000,"C","D"))),'EL&amp;SV'!$G$4:$K$4,0))</f>
        <v>0.95</v>
      </c>
      <c r="AQ985" s="153">
        <f t="shared" ref="AQ985:AQ1048" si="773">AM985*N985</f>
        <v>44203.150530918174</v>
      </c>
      <c r="AR985" s="153">
        <f t="shared" ref="AR985:AR1048" si="774">AQ985*(AP985/AO985)*(IF(AN985&gt;AO985,AO985,AN985))</f>
        <v>6123.9781464709549</v>
      </c>
      <c r="AS985" s="153">
        <f t="shared" ref="AS985:AS1048" si="775">AQ985-AR985</f>
        <v>38079.172384447222</v>
      </c>
      <c r="AT985" s="60">
        <v>0.75</v>
      </c>
      <c r="AU985" s="153">
        <f t="shared" ref="AU985:AU1048" si="776">AT985*AS985</f>
        <v>28559.379288335418</v>
      </c>
      <c r="AV985" s="153">
        <f t="shared" ref="AV985:AV1048" si="777">IF((AQ985*(1-AP985))&gt;AU985,(AQ985*(1-AP985)),AU985)</f>
        <v>28559.379288335418</v>
      </c>
    </row>
    <row r="986" spans="1:48" x14ac:dyDescent="0.2">
      <c r="A986" s="82">
        <v>982</v>
      </c>
      <c r="B986" s="82" t="s">
        <v>1410</v>
      </c>
      <c r="C986" s="83"/>
      <c r="D986" s="84" t="s">
        <v>112</v>
      </c>
      <c r="E986" s="85" t="s">
        <v>919</v>
      </c>
      <c r="F986" s="86">
        <v>41601</v>
      </c>
      <c r="G986" s="86" t="s">
        <v>1349</v>
      </c>
      <c r="H986" s="89"/>
      <c r="I986" s="89">
        <v>6.3715394687616916E-2</v>
      </c>
      <c r="J986" s="84"/>
      <c r="K986" s="84"/>
      <c r="L986" s="87">
        <v>44000</v>
      </c>
      <c r="M986" s="87"/>
      <c r="N986" s="87">
        <v>44000</v>
      </c>
      <c r="O986" s="84">
        <v>23166.476464287734</v>
      </c>
      <c r="P986" s="84">
        <v>2803.4773662551443</v>
      </c>
      <c r="Q986" s="84">
        <f t="shared" si="766"/>
        <v>25969.95383054288</v>
      </c>
      <c r="R986" s="84">
        <v>18030.04616945712</v>
      </c>
      <c r="S986" s="87">
        <f t="shared" si="767"/>
        <v>20833.523535712266</v>
      </c>
      <c r="T986" s="150">
        <v>15</v>
      </c>
      <c r="U986" s="69">
        <v>365</v>
      </c>
      <c r="V986" s="70"/>
      <c r="W986" s="71">
        <v>-7.6794520547945204</v>
      </c>
      <c r="X986" s="76">
        <f t="shared" si="770"/>
        <v>41579</v>
      </c>
      <c r="AF986" s="132" t="s">
        <v>3114</v>
      </c>
      <c r="AG986" s="60">
        <f>MATCH(AF986,'Cat-4'!$A:$A,0)</f>
        <v>844</v>
      </c>
      <c r="AH986" s="60">
        <f>MATCH(X986,'Cat-4'!$1:$1,0)</f>
        <v>23</v>
      </c>
      <c r="AI986" s="60">
        <f>INDEX('Cat-4'!$1:$1048576,Working!AG986,Working!AH986)</f>
        <v>112.2</v>
      </c>
      <c r="AJ986" s="60">
        <f>MATCH($AJ$3,'Cat-4'!$1:$1,0)</f>
        <v>144</v>
      </c>
      <c r="AK986" s="60">
        <f>INDEX('Cat-4'!$1:$1048576,Working!AG986,Working!AJ986)</f>
        <v>160.30000000000001</v>
      </c>
      <c r="AL986" s="146">
        <f t="shared" si="771"/>
        <v>1.428698752228164</v>
      </c>
      <c r="AM986" s="152">
        <f t="shared" si="772"/>
        <v>1.428698752228164</v>
      </c>
      <c r="AN986" s="146">
        <f t="shared" si="769"/>
        <v>10.227777777777778</v>
      </c>
      <c r="AO986" s="169">
        <f>INDEX('EL&amp;SV'!$C$4:$G$50,MATCH(AF986,'EL&amp;SV'!$G$4:$G$50,0),MATCH(IF(P986&gt;5000000,"A",IF(N986&gt;2000000,"B",IF(N986&gt;500000,"C","D"))),'EL&amp;SV'!$C$4:$G$4,0))</f>
        <v>6</v>
      </c>
      <c r="AP986" s="171">
        <f>INDEX('EL&amp;SV'!$G$4:$K$50,MATCH(AF986,'EL&amp;SV'!$G$4:$G$50,0),MATCH(IF(N986&gt;5000000,"A",IF(N986&gt;2000000,"B",IF(N986&gt;500000,"C","D"))),'EL&amp;SV'!$G$4:$K$4,0))</f>
        <v>0.95</v>
      </c>
      <c r="AQ986" s="153">
        <f t="shared" si="773"/>
        <v>62862.745098039217</v>
      </c>
      <c r="AR986" s="153">
        <f t="shared" si="774"/>
        <v>59719.607843137259</v>
      </c>
      <c r="AS986" s="153">
        <f t="shared" si="775"/>
        <v>3143.1372549019579</v>
      </c>
      <c r="AT986" s="60">
        <v>0.75</v>
      </c>
      <c r="AU986" s="153">
        <f t="shared" si="776"/>
        <v>2357.3529411764684</v>
      </c>
      <c r="AV986" s="153">
        <f t="shared" si="777"/>
        <v>3143.1372549019638</v>
      </c>
    </row>
    <row r="987" spans="1:48" x14ac:dyDescent="0.2">
      <c r="A987" s="82">
        <v>983</v>
      </c>
      <c r="B987" s="82" t="s">
        <v>1410</v>
      </c>
      <c r="C987" s="83"/>
      <c r="D987" s="84" t="s">
        <v>112</v>
      </c>
      <c r="E987" s="85" t="s">
        <v>1266</v>
      </c>
      <c r="F987" s="86">
        <v>44462</v>
      </c>
      <c r="G987" s="86" t="s">
        <v>38</v>
      </c>
      <c r="H987" s="89"/>
      <c r="I987" s="89">
        <v>9.5000000000000001E-2</v>
      </c>
      <c r="J987" s="84"/>
      <c r="K987" s="84"/>
      <c r="L987" s="87">
        <v>43521.84</v>
      </c>
      <c r="M987" s="87"/>
      <c r="N987" s="87">
        <v>43521.84</v>
      </c>
      <c r="O987" s="84">
        <v>2152.244416438356</v>
      </c>
      <c r="P987" s="84">
        <v>4134.5747999999994</v>
      </c>
      <c r="Q987" s="84">
        <f t="shared" si="766"/>
        <v>6286.8192164383554</v>
      </c>
      <c r="R987" s="84">
        <v>37235.020783561638</v>
      </c>
      <c r="S987" s="87">
        <f t="shared" si="767"/>
        <v>41369.595583561641</v>
      </c>
      <c r="T987" s="150">
        <v>10</v>
      </c>
      <c r="U987" s="69">
        <v>365</v>
      </c>
      <c r="V987" s="70"/>
      <c r="W987" s="71">
        <v>-7.7013698630136993</v>
      </c>
      <c r="X987" s="76">
        <f t="shared" si="770"/>
        <v>44440</v>
      </c>
      <c r="AF987" s="132" t="s">
        <v>2920</v>
      </c>
      <c r="AG987" s="60">
        <f>MATCH(AF987,'Cat-4'!$A:$A,0)</f>
        <v>747</v>
      </c>
      <c r="AH987" s="60">
        <f>MATCH(X987,'Cat-4'!$1:$1,0)</f>
        <v>117</v>
      </c>
      <c r="AI987" s="60">
        <f>INDEX('Cat-4'!$1:$1048576,Working!AG987,Working!AH987)</f>
        <v>130.19999999999999</v>
      </c>
      <c r="AJ987" s="60">
        <f>MATCH($AJ$3,'Cat-4'!$1:$1,0)</f>
        <v>144</v>
      </c>
      <c r="AK987" s="60">
        <f>INDEX('Cat-4'!$1:$1048576,Working!AG987,Working!AJ987)</f>
        <v>130.19999999999999</v>
      </c>
      <c r="AL987" s="146">
        <f t="shared" si="771"/>
        <v>1</v>
      </c>
      <c r="AM987" s="152">
        <f t="shared" si="772"/>
        <v>1</v>
      </c>
      <c r="AN987" s="146">
        <f t="shared" si="769"/>
        <v>2.3944444444444444</v>
      </c>
      <c r="AO987" s="169">
        <f>INDEX('EL&amp;SV'!$C$4:$G$50,MATCH(AF987,'EL&amp;SV'!$G$4:$G$50,0),MATCH(IF(P987&gt;5000000,"A",IF(N987&gt;2000000,"B",IF(N987&gt;500000,"C","D"))),'EL&amp;SV'!$C$4:$G$4,0))</f>
        <v>8</v>
      </c>
      <c r="AP987" s="171">
        <f>INDEX('EL&amp;SV'!$G$4:$K$50,MATCH(AF987,'EL&amp;SV'!$G$4:$G$50,0),MATCH(IF(N987&gt;5000000,"A",IF(N987&gt;2000000,"B",IF(N987&gt;500000,"C","D"))),'EL&amp;SV'!$G$4:$K$4,0))</f>
        <v>1</v>
      </c>
      <c r="AQ987" s="153">
        <f t="shared" si="773"/>
        <v>43521.84</v>
      </c>
      <c r="AR987" s="153">
        <f t="shared" si="774"/>
        <v>13026.328499999998</v>
      </c>
      <c r="AS987" s="153">
        <f t="shared" si="775"/>
        <v>30495.511500000001</v>
      </c>
      <c r="AT987" s="60">
        <v>0.75</v>
      </c>
      <c r="AU987" s="153">
        <f t="shared" si="776"/>
        <v>22871.633625000002</v>
      </c>
      <c r="AV987" s="153">
        <f t="shared" si="777"/>
        <v>22871.633625000002</v>
      </c>
    </row>
    <row r="988" spans="1:48" x14ac:dyDescent="0.2">
      <c r="A988" s="82">
        <v>984</v>
      </c>
      <c r="B988" s="82" t="s">
        <v>1410</v>
      </c>
      <c r="C988" s="83"/>
      <c r="D988" s="84" t="s">
        <v>112</v>
      </c>
      <c r="E988" s="85" t="s">
        <v>973</v>
      </c>
      <c r="F988" s="86">
        <v>42460</v>
      </c>
      <c r="G988" s="86" t="s">
        <v>25</v>
      </c>
      <c r="H988" s="89"/>
      <c r="I988" s="89">
        <v>6.3333333333333325E-2</v>
      </c>
      <c r="J988" s="84"/>
      <c r="K988" s="84"/>
      <c r="L988" s="87">
        <v>43500</v>
      </c>
      <c r="M988" s="87"/>
      <c r="N988" s="87">
        <v>43500</v>
      </c>
      <c r="O988" s="84">
        <v>16537.547945205479</v>
      </c>
      <c r="P988" s="84">
        <v>2754.9999999999995</v>
      </c>
      <c r="Q988" s="84">
        <f t="shared" si="766"/>
        <v>19292.547945205479</v>
      </c>
      <c r="R988" s="84">
        <v>24207.452054794521</v>
      </c>
      <c r="S988" s="87">
        <f t="shared" si="767"/>
        <v>26962.452054794521</v>
      </c>
      <c r="T988" s="150">
        <v>15</v>
      </c>
      <c r="U988" s="69">
        <v>365</v>
      </c>
      <c r="V988" s="70"/>
      <c r="W988" s="71">
        <v>-7.6547945205479451</v>
      </c>
      <c r="X988" s="76">
        <f t="shared" si="770"/>
        <v>42430</v>
      </c>
      <c r="AF988" s="132" t="s">
        <v>2734</v>
      </c>
      <c r="AG988" s="60">
        <f>MATCH(AF988,'Cat-4'!$A:$A,0)</f>
        <v>653</v>
      </c>
      <c r="AH988" s="60">
        <f>MATCH(X988,'Cat-4'!$1:$1,0)</f>
        <v>51</v>
      </c>
      <c r="AI988" s="60">
        <f>INDEX('Cat-4'!$1:$1048576,Working!AG988,Working!AH988)</f>
        <v>110.5</v>
      </c>
      <c r="AJ988" s="60">
        <f>MATCH($AJ$3,'Cat-4'!$1:$1,0)</f>
        <v>144</v>
      </c>
      <c r="AK988" s="60">
        <f>INDEX('Cat-4'!$1:$1048576,Working!AG988,Working!AJ988)</f>
        <v>122.3</v>
      </c>
      <c r="AL988" s="146">
        <f t="shared" si="771"/>
        <v>1.1067873303167421</v>
      </c>
      <c r="AM988" s="152">
        <f t="shared" si="772"/>
        <v>1.1067873303167421</v>
      </c>
      <c r="AN988" s="146">
        <f t="shared" si="769"/>
        <v>7.875</v>
      </c>
      <c r="AO988" s="169">
        <f>INDEX('EL&amp;SV'!$C$4:$G$50,MATCH(AF988,'EL&amp;SV'!$G$4:$G$50,0),MATCH(IF(P988&gt;5000000,"A",IF(N988&gt;2000000,"B",IF(N988&gt;500000,"C","D"))),'EL&amp;SV'!$C$4:$G$4,0))</f>
        <v>8</v>
      </c>
      <c r="AP988" s="171">
        <f>INDEX('EL&amp;SV'!$G$4:$K$50,MATCH(AF988,'EL&amp;SV'!$G$4:$G$50,0),MATCH(IF(N988&gt;5000000,"A",IF(N988&gt;2000000,"B",IF(N988&gt;500000,"C","D"))),'EL&amp;SV'!$G$4:$K$4,0))</f>
        <v>0.9</v>
      </c>
      <c r="AQ988" s="153">
        <f t="shared" si="773"/>
        <v>48145.248868778282</v>
      </c>
      <c r="AR988" s="153">
        <f t="shared" si="774"/>
        <v>42653.681419683257</v>
      </c>
      <c r="AS988" s="153">
        <f t="shared" si="775"/>
        <v>5491.5674490950259</v>
      </c>
      <c r="AT988" s="60">
        <v>0.75</v>
      </c>
      <c r="AU988" s="153">
        <f t="shared" si="776"/>
        <v>4118.6755868212695</v>
      </c>
      <c r="AV988" s="153">
        <f t="shared" si="777"/>
        <v>4814.5248868778272</v>
      </c>
    </row>
    <row r="989" spans="1:48" x14ac:dyDescent="0.2">
      <c r="A989" s="82">
        <v>985</v>
      </c>
      <c r="B989" s="82" t="s">
        <v>1410</v>
      </c>
      <c r="C989" s="83"/>
      <c r="D989" s="84" t="s">
        <v>112</v>
      </c>
      <c r="E989" s="85" t="s">
        <v>1166</v>
      </c>
      <c r="F989" s="86">
        <v>43822</v>
      </c>
      <c r="G989" s="86" t="s">
        <v>36</v>
      </c>
      <c r="H989" s="89"/>
      <c r="I989" s="89">
        <v>0.19</v>
      </c>
      <c r="J989" s="84"/>
      <c r="K989" s="84"/>
      <c r="L989" s="87">
        <v>43365</v>
      </c>
      <c r="M989" s="87"/>
      <c r="N989" s="87">
        <v>43365</v>
      </c>
      <c r="O989" s="84">
        <v>18736.056164383561</v>
      </c>
      <c r="P989" s="84">
        <v>8239.35</v>
      </c>
      <c r="Q989" s="84">
        <f t="shared" si="766"/>
        <v>26975.406164383559</v>
      </c>
      <c r="R989" s="84">
        <v>16389.593835616441</v>
      </c>
      <c r="S989" s="87">
        <f t="shared" si="767"/>
        <v>24628.943835616439</v>
      </c>
      <c r="T989" s="150">
        <v>5</v>
      </c>
      <c r="U989" s="69">
        <v>365</v>
      </c>
      <c r="V989" s="70"/>
      <c r="W989" s="71">
        <v>2.5123287671232877</v>
      </c>
      <c r="X989" s="76">
        <f t="shared" si="770"/>
        <v>43800</v>
      </c>
      <c r="AF989" s="132" t="s">
        <v>2718</v>
      </c>
      <c r="AG989" s="60">
        <f>MATCH(AF989,'Cat-4'!$A:$A,0)</f>
        <v>645</v>
      </c>
      <c r="AH989" s="60">
        <f>MATCH(X989,'Cat-4'!$1:$1,0)</f>
        <v>96</v>
      </c>
      <c r="AI989" s="60">
        <f>INDEX('Cat-4'!$1:$1048576,Working!AG989,Working!AH989)</f>
        <v>115.6</v>
      </c>
      <c r="AJ989" s="60">
        <f>MATCH($AJ$3,'Cat-4'!$1:$1,0)</f>
        <v>144</v>
      </c>
      <c r="AK989" s="60">
        <f>INDEX('Cat-4'!$1:$1048576,Working!AG989,Working!AJ989)</f>
        <v>115.6</v>
      </c>
      <c r="AL989" s="146">
        <f t="shared" si="771"/>
        <v>1</v>
      </c>
      <c r="AM989" s="152">
        <f t="shared" si="772"/>
        <v>1</v>
      </c>
      <c r="AN989" s="146">
        <f t="shared" si="769"/>
        <v>4.1444444444444448</v>
      </c>
      <c r="AO989" s="169">
        <f>INDEX('EL&amp;SV'!$C$4:$G$50,MATCH(AF989,'EL&amp;SV'!$G$4:$G$50,0),MATCH(IF(P989&gt;5000000,"A",IF(N989&gt;2000000,"B",IF(N989&gt;500000,"C","D"))),'EL&amp;SV'!$C$4:$G$4,0))</f>
        <v>5</v>
      </c>
      <c r="AP989" s="171">
        <f>INDEX('EL&amp;SV'!$G$4:$K$50,MATCH(AF989,'EL&amp;SV'!$G$4:$G$50,0),MATCH(IF(N989&gt;5000000,"A",IF(N989&gt;2000000,"B",IF(N989&gt;500000,"C","D"))),'EL&amp;SV'!$G$4:$K$4,0))</f>
        <v>1</v>
      </c>
      <c r="AQ989" s="153">
        <f t="shared" si="773"/>
        <v>43365</v>
      </c>
      <c r="AR989" s="153">
        <f t="shared" si="774"/>
        <v>35944.76666666667</v>
      </c>
      <c r="AS989" s="153">
        <f t="shared" si="775"/>
        <v>7420.2333333333299</v>
      </c>
      <c r="AT989" s="60">
        <v>0.75</v>
      </c>
      <c r="AU989" s="153">
        <f t="shared" si="776"/>
        <v>5565.1749999999975</v>
      </c>
      <c r="AV989" s="153">
        <f t="shared" si="777"/>
        <v>5565.1749999999975</v>
      </c>
    </row>
    <row r="990" spans="1:48" x14ac:dyDescent="0.2">
      <c r="A990" s="82">
        <v>986</v>
      </c>
      <c r="B990" s="82" t="s">
        <v>1410</v>
      </c>
      <c r="C990" s="83"/>
      <c r="D990" s="84" t="s">
        <v>112</v>
      </c>
      <c r="E990" s="85" t="s">
        <v>717</v>
      </c>
      <c r="F990" s="86">
        <v>40285</v>
      </c>
      <c r="G990" s="86" t="s">
        <v>1352</v>
      </c>
      <c r="H990" s="89"/>
      <c r="I990" s="89">
        <v>6.902233250620346E-2</v>
      </c>
      <c r="J990" s="84"/>
      <c r="K990" s="84"/>
      <c r="L990" s="87">
        <v>43313</v>
      </c>
      <c r="M990" s="87"/>
      <c r="N990" s="87">
        <v>43313</v>
      </c>
      <c r="O990" s="84">
        <v>32055.798330126778</v>
      </c>
      <c r="P990" s="84">
        <v>2989.5642878411904</v>
      </c>
      <c r="Q990" s="84">
        <f t="shared" si="766"/>
        <v>35045.36261796797</v>
      </c>
      <c r="R990" s="84">
        <v>8267.6373820320296</v>
      </c>
      <c r="S990" s="87">
        <f t="shared" si="767"/>
        <v>11257.201669873222</v>
      </c>
      <c r="T990" s="150">
        <v>15</v>
      </c>
      <c r="U990" s="69">
        <v>365</v>
      </c>
      <c r="V990" s="70"/>
      <c r="W990" s="71">
        <v>2.4684931506849317</v>
      </c>
      <c r="X990" s="76">
        <f t="shared" si="770"/>
        <v>40269</v>
      </c>
      <c r="Y990" s="138" t="s">
        <v>4016</v>
      </c>
      <c r="Z990" s="60">
        <f>MATCH(Y990,'Cat-3'!$A:$A,0)</f>
        <v>628</v>
      </c>
      <c r="AA990" s="60">
        <f>MATCH(X990,'Cat-3'!$1:$1,0)</f>
        <v>67</v>
      </c>
      <c r="AB990" s="60">
        <f>INDEX('Cat-3'!$1:$1048576,Working!Z990,Working!AA990)</f>
        <v>128.80000000000001</v>
      </c>
      <c r="AC990" s="60">
        <f>MATCH($AC$3,'Cat-3'!$1:$1,0)</f>
        <v>90</v>
      </c>
      <c r="AD990" s="60">
        <f>INDEX('Cat-3'!$1:$1048576,Working!Z990,Working!AC990)</f>
        <v>138.4</v>
      </c>
      <c r="AE990" s="146">
        <f>AD990/AB990</f>
        <v>1.0745341614906831</v>
      </c>
      <c r="AF990" s="132" t="s">
        <v>3114</v>
      </c>
      <c r="AG990" s="60">
        <f>MATCH(AF990,'Cat-4'!$A:$A,0)</f>
        <v>844</v>
      </c>
      <c r="AH990" s="60">
        <f>MATCH($AH$3,'Cat-4'!$1:$1,0)</f>
        <v>4</v>
      </c>
      <c r="AI990" s="60">
        <f>INDEX('Cat-4'!$1:$1048576,Working!AG990,Working!AH990)</f>
        <v>103.9</v>
      </c>
      <c r="AJ990" s="60">
        <f>MATCH($AJ$3,'Cat-4'!$1:$1,0)</f>
        <v>144</v>
      </c>
      <c r="AK990" s="60">
        <f>INDEX('Cat-4'!$1:$1048576,Working!AG990,Working!AJ990)</f>
        <v>160.30000000000001</v>
      </c>
      <c r="AL990" s="146">
        <f>AK990/AI990</f>
        <v>1.5428296438883542</v>
      </c>
      <c r="AM990" s="146">
        <f>AL990*AE990</f>
        <v>1.6578231577185421</v>
      </c>
      <c r="AN990" s="146">
        <f t="shared" si="769"/>
        <v>13.827777777777778</v>
      </c>
      <c r="AO990" s="169">
        <f>INDEX('EL&amp;SV'!$C$4:$G$50,MATCH(AF990,'EL&amp;SV'!$G$4:$G$50,0),MATCH(IF(P990&gt;5000000,"A",IF(N990&gt;2000000,"B",IF(N990&gt;500000,"C","D"))),'EL&amp;SV'!$C$4:$G$4,0))</f>
        <v>6</v>
      </c>
      <c r="AP990" s="171">
        <f>INDEX('EL&amp;SV'!$G$4:$K$50,MATCH(AF990,'EL&amp;SV'!$G$4:$G$50,0),MATCH(IF(N990&gt;5000000,"A",IF(N990&gt;2000000,"B",IF(N990&gt;500000,"C","D"))),'EL&amp;SV'!$G$4:$K$4,0))</f>
        <v>0.95</v>
      </c>
      <c r="AQ990" s="153">
        <f t="shared" si="773"/>
        <v>71805.29443026321</v>
      </c>
      <c r="AR990" s="153">
        <f t="shared" si="774"/>
        <v>68215.029708750051</v>
      </c>
      <c r="AS990" s="153">
        <f t="shared" si="775"/>
        <v>3590.2647215131583</v>
      </c>
      <c r="AT990" s="60">
        <v>0.75</v>
      </c>
      <c r="AU990" s="153">
        <f t="shared" si="776"/>
        <v>2692.6985411348687</v>
      </c>
      <c r="AV990" s="153">
        <f t="shared" si="777"/>
        <v>3590.2647215131637</v>
      </c>
    </row>
    <row r="991" spans="1:48" x14ac:dyDescent="0.2">
      <c r="A991" s="82">
        <v>987</v>
      </c>
      <c r="B991" s="82" t="s">
        <v>1410</v>
      </c>
      <c r="C991" s="83"/>
      <c r="D991" s="84" t="s">
        <v>112</v>
      </c>
      <c r="E991" s="85" t="s">
        <v>1167</v>
      </c>
      <c r="F991" s="86">
        <v>43822</v>
      </c>
      <c r="G991" s="86" t="s">
        <v>36</v>
      </c>
      <c r="H991" s="89"/>
      <c r="I991" s="89">
        <v>0.19</v>
      </c>
      <c r="J991" s="84"/>
      <c r="K991" s="84"/>
      <c r="L991" s="87">
        <v>43188</v>
      </c>
      <c r="M991" s="87"/>
      <c r="N991" s="87">
        <v>43188</v>
      </c>
      <c r="O991" s="84">
        <v>18659.582465753425</v>
      </c>
      <c r="P991" s="84">
        <v>8205.7199999999993</v>
      </c>
      <c r="Q991" s="84">
        <f t="shared" si="766"/>
        <v>26865.302465753426</v>
      </c>
      <c r="R991" s="84">
        <v>16322.697534246574</v>
      </c>
      <c r="S991" s="87">
        <f t="shared" si="767"/>
        <v>24528.417534246575</v>
      </c>
      <c r="T991" s="150">
        <v>5</v>
      </c>
      <c r="U991" s="69">
        <v>365</v>
      </c>
      <c r="V991" s="70"/>
      <c r="W991" s="71">
        <v>2.3287671232876708</v>
      </c>
      <c r="X991" s="76">
        <f t="shared" si="770"/>
        <v>43800</v>
      </c>
      <c r="AF991" s="132" t="s">
        <v>3114</v>
      </c>
      <c r="AG991" s="60">
        <f>MATCH(AF991,'Cat-4'!$A:$A,0)</f>
        <v>844</v>
      </c>
      <c r="AH991" s="60">
        <f>MATCH(X991,'Cat-4'!$1:$1,0)</f>
        <v>96</v>
      </c>
      <c r="AI991" s="60">
        <f>INDEX('Cat-4'!$1:$1048576,Working!AG991,Working!AH991)</f>
        <v>130.30000000000001</v>
      </c>
      <c r="AJ991" s="60">
        <f>MATCH($AJ$3,'Cat-4'!$1:$1,0)</f>
        <v>144</v>
      </c>
      <c r="AK991" s="60">
        <f>INDEX('Cat-4'!$1:$1048576,Working!AG991,Working!AJ991)</f>
        <v>160.30000000000001</v>
      </c>
      <c r="AL991" s="146">
        <f t="shared" ref="AL991:AL1002" si="778">AK991/AI991</f>
        <v>1.2302379125095932</v>
      </c>
      <c r="AM991" s="152">
        <f t="shared" ref="AM991:AM1002" si="779">AL991</f>
        <v>1.2302379125095932</v>
      </c>
      <c r="AN991" s="146">
        <f t="shared" si="769"/>
        <v>4.1444444444444448</v>
      </c>
      <c r="AO991" s="169">
        <f>INDEX('EL&amp;SV'!$C$4:$G$50,MATCH(AF991,'EL&amp;SV'!$G$4:$G$50,0),MATCH(IF(P991&gt;5000000,"A",IF(N991&gt;2000000,"B",IF(N991&gt;500000,"C","D"))),'EL&amp;SV'!$C$4:$G$4,0))</f>
        <v>6</v>
      </c>
      <c r="AP991" s="171">
        <f>INDEX('EL&amp;SV'!$G$4:$K$50,MATCH(AF991,'EL&amp;SV'!$G$4:$G$50,0),MATCH(IF(N991&gt;5000000,"A",IF(N991&gt;2000000,"B",IF(N991&gt;500000,"C","D"))),'EL&amp;SV'!$G$4:$K$4,0))</f>
        <v>0.95</v>
      </c>
      <c r="AQ991" s="153">
        <f t="shared" si="773"/>
        <v>53131.51496546431</v>
      </c>
      <c r="AR991" s="153">
        <f t="shared" si="774"/>
        <v>34865.096903726437</v>
      </c>
      <c r="AS991" s="153">
        <f t="shared" si="775"/>
        <v>18266.418061737873</v>
      </c>
      <c r="AT991" s="60">
        <v>0.75</v>
      </c>
      <c r="AU991" s="153">
        <f t="shared" si="776"/>
        <v>13699.813546303405</v>
      </c>
      <c r="AV991" s="153">
        <f t="shared" si="777"/>
        <v>13699.813546303405</v>
      </c>
    </row>
    <row r="992" spans="1:48" x14ac:dyDescent="0.2">
      <c r="A992" s="82">
        <v>988</v>
      </c>
      <c r="B992" s="82" t="s">
        <v>1410</v>
      </c>
      <c r="C992" s="83"/>
      <c r="D992" s="84" t="s">
        <v>112</v>
      </c>
      <c r="E992" s="85" t="s">
        <v>1072</v>
      </c>
      <c r="F992" s="86">
        <v>42978</v>
      </c>
      <c r="G992" s="86" t="s">
        <v>29</v>
      </c>
      <c r="H992" s="89"/>
      <c r="I992" s="89">
        <v>0.31666666666666665</v>
      </c>
      <c r="J992" s="84"/>
      <c r="K992" s="84"/>
      <c r="L992" s="87">
        <v>43150</v>
      </c>
      <c r="M992" s="87"/>
      <c r="N992" s="87">
        <v>43150</v>
      </c>
      <c r="O992" s="84">
        <v>40992.5</v>
      </c>
      <c r="P992" s="84">
        <v>0</v>
      </c>
      <c r="Q992" s="84">
        <f t="shared" si="766"/>
        <v>40992.5</v>
      </c>
      <c r="R992" s="84">
        <v>2157.5</v>
      </c>
      <c r="S992" s="87">
        <f t="shared" si="767"/>
        <v>2157.5</v>
      </c>
      <c r="T992" s="150">
        <v>3</v>
      </c>
      <c r="U992" s="69">
        <v>365</v>
      </c>
      <c r="V992" s="70"/>
      <c r="W992" s="71">
        <v>2.3287671232876708</v>
      </c>
      <c r="X992" s="76">
        <f t="shared" si="770"/>
        <v>42948</v>
      </c>
      <c r="AF992" s="132" t="s">
        <v>2720</v>
      </c>
      <c r="AG992" s="60">
        <f>MATCH(AF992,'Cat-4'!$A:$A,0)</f>
        <v>646</v>
      </c>
      <c r="AH992" s="60">
        <f>MATCH(X992,'Cat-4'!$1:$1,0)</f>
        <v>68</v>
      </c>
      <c r="AI992" s="60">
        <f>INDEX('Cat-4'!$1:$1048576,Working!AG992,Working!AH992)</f>
        <v>140.4</v>
      </c>
      <c r="AJ992" s="60">
        <f>MATCH($AJ$3,'Cat-4'!$1:$1,0)</f>
        <v>144</v>
      </c>
      <c r="AK992" s="60">
        <f>INDEX('Cat-4'!$1:$1048576,Working!AG992,Working!AJ992)</f>
        <v>154.1</v>
      </c>
      <c r="AL992" s="146">
        <f t="shared" si="778"/>
        <v>1.0975783475783476</v>
      </c>
      <c r="AM992" s="152">
        <f t="shared" si="779"/>
        <v>1.0975783475783476</v>
      </c>
      <c r="AN992" s="146">
        <f t="shared" si="769"/>
        <v>6.458333333333333</v>
      </c>
      <c r="AO992" s="169">
        <f>INDEX('EL&amp;SV'!$C$4:$G$50,MATCH(AF992,'EL&amp;SV'!$G$4:$G$50,0),MATCH(IF(P992&gt;5000000,"A",IF(N992&gt;2000000,"B",IF(N992&gt;500000,"C","D"))),'EL&amp;SV'!$C$4:$G$4,0))</f>
        <v>5</v>
      </c>
      <c r="AP992" s="171">
        <f>INDEX('EL&amp;SV'!$G$4:$K$50,MATCH(AF992,'EL&amp;SV'!$G$4:$G$50,0),MATCH(IF(N992&gt;5000000,"A",IF(N992&gt;2000000,"B",IF(N992&gt;500000,"C","D"))),'EL&amp;SV'!$G$4:$K$4,0))</f>
        <v>1</v>
      </c>
      <c r="AQ992" s="153">
        <f t="shared" si="773"/>
        <v>47360.505698005698</v>
      </c>
      <c r="AR992" s="153">
        <f t="shared" si="774"/>
        <v>47360.505698005698</v>
      </c>
      <c r="AS992" s="153">
        <f t="shared" si="775"/>
        <v>0</v>
      </c>
      <c r="AT992" s="60">
        <v>0.75</v>
      </c>
      <c r="AU992" s="153">
        <f t="shared" si="776"/>
        <v>0</v>
      </c>
      <c r="AV992" s="153">
        <f t="shared" si="777"/>
        <v>0</v>
      </c>
    </row>
    <row r="993" spans="1:48" x14ac:dyDescent="0.2">
      <c r="A993" s="82">
        <v>989</v>
      </c>
      <c r="B993" s="82" t="s">
        <v>1410</v>
      </c>
      <c r="C993" s="83"/>
      <c r="D993" s="84" t="s">
        <v>112</v>
      </c>
      <c r="E993" s="85" t="s">
        <v>1075</v>
      </c>
      <c r="F993" s="86">
        <v>43160</v>
      </c>
      <c r="G993" s="86" t="s">
        <v>29</v>
      </c>
      <c r="H993" s="89"/>
      <c r="I993" s="89">
        <v>0.31666666666666665</v>
      </c>
      <c r="J993" s="84"/>
      <c r="K993" s="84"/>
      <c r="L993" s="87">
        <v>43070</v>
      </c>
      <c r="M993" s="87"/>
      <c r="N993" s="87">
        <v>43070</v>
      </c>
      <c r="O993" s="84">
        <v>40916.5</v>
      </c>
      <c r="P993" s="84">
        <v>0</v>
      </c>
      <c r="Q993" s="84">
        <f t="shared" si="766"/>
        <v>40916.5</v>
      </c>
      <c r="R993" s="84">
        <v>2153.5</v>
      </c>
      <c r="S993" s="87">
        <f t="shared" si="767"/>
        <v>2153.5</v>
      </c>
      <c r="T993" s="150">
        <v>3</v>
      </c>
      <c r="U993" s="69">
        <v>365</v>
      </c>
      <c r="V993" s="70"/>
      <c r="W993" s="71">
        <v>4.9917808219178088</v>
      </c>
      <c r="X993" s="76">
        <f t="shared" si="770"/>
        <v>43160</v>
      </c>
      <c r="AF993" s="132" t="s">
        <v>2716</v>
      </c>
      <c r="AG993" s="60">
        <f>MATCH(AF993,'Cat-4'!$A:$A,0)</f>
        <v>644</v>
      </c>
      <c r="AH993" s="60">
        <f>MATCH(X993,'Cat-4'!$1:$1,0)</f>
        <v>75</v>
      </c>
      <c r="AI993" s="60">
        <f>INDEX('Cat-4'!$1:$1048576,Working!AG993,Working!AH993)</f>
        <v>127.4</v>
      </c>
      <c r="AJ993" s="60">
        <f>MATCH($AJ$3,'Cat-4'!$1:$1,0)</f>
        <v>144</v>
      </c>
      <c r="AK993" s="60">
        <f>INDEX('Cat-4'!$1:$1048576,Working!AG993,Working!AJ993)</f>
        <v>135.1</v>
      </c>
      <c r="AL993" s="146">
        <f t="shared" si="778"/>
        <v>1.0604395604395604</v>
      </c>
      <c r="AM993" s="152">
        <f t="shared" si="779"/>
        <v>1.0604395604395604</v>
      </c>
      <c r="AN993" s="146">
        <f t="shared" si="769"/>
        <v>5.9555555555555557</v>
      </c>
      <c r="AO993" s="169">
        <f>INDEX('EL&amp;SV'!$C$4:$G$50,MATCH(AF993,'EL&amp;SV'!$G$4:$G$50,0),MATCH(IF(P993&gt;5000000,"A",IF(N993&gt;2000000,"B",IF(N993&gt;500000,"C","D"))),'EL&amp;SV'!$C$4:$G$4,0))</f>
        <v>5</v>
      </c>
      <c r="AP993" s="171">
        <f>INDEX('EL&amp;SV'!$G$4:$K$50,MATCH(AF993,'EL&amp;SV'!$G$4:$G$50,0),MATCH(IF(N993&gt;5000000,"A",IF(N993&gt;2000000,"B",IF(N993&gt;500000,"C","D"))),'EL&amp;SV'!$G$4:$K$4,0))</f>
        <v>1</v>
      </c>
      <c r="AQ993" s="153">
        <f t="shared" si="773"/>
        <v>45673.131868131866</v>
      </c>
      <c r="AR993" s="153">
        <f t="shared" si="774"/>
        <v>45673.131868131866</v>
      </c>
      <c r="AS993" s="153">
        <f t="shared" si="775"/>
        <v>0</v>
      </c>
      <c r="AT993" s="60">
        <v>0.75</v>
      </c>
      <c r="AU993" s="153">
        <f t="shared" si="776"/>
        <v>0</v>
      </c>
      <c r="AV993" s="153">
        <f t="shared" si="777"/>
        <v>0</v>
      </c>
    </row>
    <row r="994" spans="1:48" x14ac:dyDescent="0.2">
      <c r="A994" s="82">
        <v>990</v>
      </c>
      <c r="B994" s="82" t="s">
        <v>1410</v>
      </c>
      <c r="C994" s="83"/>
      <c r="D994" s="84" t="s">
        <v>112</v>
      </c>
      <c r="E994" s="85" t="s">
        <v>1146</v>
      </c>
      <c r="F994" s="86">
        <v>43748</v>
      </c>
      <c r="G994" s="86" t="s">
        <v>36</v>
      </c>
      <c r="H994" s="89"/>
      <c r="I994" s="89">
        <v>0.31666666666666665</v>
      </c>
      <c r="J994" s="84"/>
      <c r="K994" s="84"/>
      <c r="L994" s="87">
        <v>43070</v>
      </c>
      <c r="M994" s="87"/>
      <c r="N994" s="87">
        <v>43070</v>
      </c>
      <c r="O994" s="84">
        <v>33779.46666666666</v>
      </c>
      <c r="P994" s="84">
        <v>7137.0333333333401</v>
      </c>
      <c r="Q994" s="84">
        <f t="shared" si="766"/>
        <v>40916.5</v>
      </c>
      <c r="R994" s="84">
        <v>2153.5</v>
      </c>
      <c r="S994" s="87">
        <f t="shared" si="767"/>
        <v>9290.5333333333401</v>
      </c>
      <c r="T994" s="150">
        <v>3</v>
      </c>
      <c r="U994" s="69">
        <v>365</v>
      </c>
      <c r="V994" s="70"/>
      <c r="W994" s="71">
        <v>4.9917808219178088</v>
      </c>
      <c r="X994" s="76">
        <f t="shared" si="770"/>
        <v>43739</v>
      </c>
      <c r="AF994" s="132" t="s">
        <v>2716</v>
      </c>
      <c r="AG994" s="60">
        <f>MATCH(AF994,'Cat-4'!$A:$A,0)</f>
        <v>644</v>
      </c>
      <c r="AH994" s="60">
        <f>MATCH(X994,'Cat-4'!$1:$1,0)</f>
        <v>94</v>
      </c>
      <c r="AI994" s="60">
        <f>INDEX('Cat-4'!$1:$1048576,Working!AG994,Working!AH994)</f>
        <v>135.1</v>
      </c>
      <c r="AJ994" s="60">
        <f>MATCH($AJ$3,'Cat-4'!$1:$1,0)</f>
        <v>144</v>
      </c>
      <c r="AK994" s="60">
        <f>INDEX('Cat-4'!$1:$1048576,Working!AG994,Working!AJ994)</f>
        <v>135.1</v>
      </c>
      <c r="AL994" s="146">
        <f t="shared" si="778"/>
        <v>1</v>
      </c>
      <c r="AM994" s="152">
        <f t="shared" si="779"/>
        <v>1</v>
      </c>
      <c r="AN994" s="146">
        <f t="shared" si="769"/>
        <v>4.3472222222222223</v>
      </c>
      <c r="AO994" s="169">
        <f>INDEX('EL&amp;SV'!$C$4:$G$50,MATCH(AF994,'EL&amp;SV'!$G$4:$G$50,0),MATCH(IF(P994&gt;5000000,"A",IF(N994&gt;2000000,"B",IF(N994&gt;500000,"C","D"))),'EL&amp;SV'!$C$4:$G$4,0))</f>
        <v>5</v>
      </c>
      <c r="AP994" s="171">
        <f>INDEX('EL&amp;SV'!$G$4:$K$50,MATCH(AF994,'EL&amp;SV'!$G$4:$G$50,0),MATCH(IF(N994&gt;5000000,"A",IF(N994&gt;2000000,"B",IF(N994&gt;500000,"C","D"))),'EL&amp;SV'!$G$4:$K$4,0))</f>
        <v>1</v>
      </c>
      <c r="AQ994" s="153">
        <f t="shared" si="773"/>
        <v>43070</v>
      </c>
      <c r="AR994" s="153">
        <f t="shared" si="774"/>
        <v>37446.972222222226</v>
      </c>
      <c r="AS994" s="153">
        <f t="shared" si="775"/>
        <v>5623.0277777777737</v>
      </c>
      <c r="AT994" s="60">
        <v>0.75</v>
      </c>
      <c r="AU994" s="153">
        <f t="shared" si="776"/>
        <v>4217.2708333333303</v>
      </c>
      <c r="AV994" s="153">
        <f t="shared" si="777"/>
        <v>4217.2708333333303</v>
      </c>
    </row>
    <row r="995" spans="1:48" x14ac:dyDescent="0.2">
      <c r="A995" s="82">
        <v>991</v>
      </c>
      <c r="B995" s="82" t="s">
        <v>1410</v>
      </c>
      <c r="C995" s="83"/>
      <c r="D995" s="84" t="s">
        <v>112</v>
      </c>
      <c r="E995" s="85" t="s">
        <v>1146</v>
      </c>
      <c r="F995" s="86">
        <v>43748</v>
      </c>
      <c r="G995" s="86" t="s">
        <v>36</v>
      </c>
      <c r="H995" s="89"/>
      <c r="I995" s="89">
        <v>0.31666666666666665</v>
      </c>
      <c r="J995" s="84"/>
      <c r="K995" s="84"/>
      <c r="L995" s="87">
        <v>43070</v>
      </c>
      <c r="M995" s="87"/>
      <c r="N995" s="87">
        <v>43070</v>
      </c>
      <c r="O995" s="84">
        <v>33779.46666666666</v>
      </c>
      <c r="P995" s="84">
        <v>7137.0333333333401</v>
      </c>
      <c r="Q995" s="84">
        <f t="shared" si="766"/>
        <v>40916.5</v>
      </c>
      <c r="R995" s="84">
        <v>2153.5</v>
      </c>
      <c r="S995" s="87">
        <f t="shared" si="767"/>
        <v>9290.5333333333401</v>
      </c>
      <c r="T995" s="150">
        <v>3</v>
      </c>
      <c r="U995" s="69">
        <v>365</v>
      </c>
      <c r="V995" s="70"/>
      <c r="W995" s="71">
        <v>4.9917808219178088</v>
      </c>
      <c r="X995" s="76">
        <f t="shared" si="770"/>
        <v>43739</v>
      </c>
      <c r="AF995" s="132" t="s">
        <v>2716</v>
      </c>
      <c r="AG995" s="60">
        <f>MATCH(AF995,'Cat-4'!$A:$A,0)</f>
        <v>644</v>
      </c>
      <c r="AH995" s="60">
        <f>MATCH(X995,'Cat-4'!$1:$1,0)</f>
        <v>94</v>
      </c>
      <c r="AI995" s="60">
        <f>INDEX('Cat-4'!$1:$1048576,Working!AG995,Working!AH995)</f>
        <v>135.1</v>
      </c>
      <c r="AJ995" s="60">
        <f>MATCH($AJ$3,'Cat-4'!$1:$1,0)</f>
        <v>144</v>
      </c>
      <c r="AK995" s="60">
        <f>INDEX('Cat-4'!$1:$1048576,Working!AG995,Working!AJ995)</f>
        <v>135.1</v>
      </c>
      <c r="AL995" s="146">
        <f t="shared" si="778"/>
        <v>1</v>
      </c>
      <c r="AM995" s="152">
        <f t="shared" si="779"/>
        <v>1</v>
      </c>
      <c r="AN995" s="146">
        <f t="shared" si="769"/>
        <v>4.3472222222222223</v>
      </c>
      <c r="AO995" s="169">
        <f>INDEX('EL&amp;SV'!$C$4:$G$50,MATCH(AF995,'EL&amp;SV'!$G$4:$G$50,0),MATCH(IF(P995&gt;5000000,"A",IF(N995&gt;2000000,"B",IF(N995&gt;500000,"C","D"))),'EL&amp;SV'!$C$4:$G$4,0))</f>
        <v>5</v>
      </c>
      <c r="AP995" s="171">
        <f>INDEX('EL&amp;SV'!$G$4:$K$50,MATCH(AF995,'EL&amp;SV'!$G$4:$G$50,0),MATCH(IF(N995&gt;5000000,"A",IF(N995&gt;2000000,"B",IF(N995&gt;500000,"C","D"))),'EL&amp;SV'!$G$4:$K$4,0))</f>
        <v>1</v>
      </c>
      <c r="AQ995" s="153">
        <f t="shared" si="773"/>
        <v>43070</v>
      </c>
      <c r="AR995" s="153">
        <f t="shared" si="774"/>
        <v>37446.972222222226</v>
      </c>
      <c r="AS995" s="153">
        <f t="shared" si="775"/>
        <v>5623.0277777777737</v>
      </c>
      <c r="AT995" s="60">
        <v>0.75</v>
      </c>
      <c r="AU995" s="153">
        <f t="shared" si="776"/>
        <v>4217.2708333333303</v>
      </c>
      <c r="AV995" s="153">
        <f t="shared" si="777"/>
        <v>4217.2708333333303</v>
      </c>
    </row>
    <row r="996" spans="1:48" x14ac:dyDescent="0.2">
      <c r="A996" s="82">
        <v>992</v>
      </c>
      <c r="B996" s="82" t="s">
        <v>1410</v>
      </c>
      <c r="C996" s="83"/>
      <c r="D996" s="84" t="s">
        <v>112</v>
      </c>
      <c r="E996" s="85" t="s">
        <v>1057</v>
      </c>
      <c r="F996" s="86">
        <v>42118</v>
      </c>
      <c r="G996" s="86" t="s">
        <v>25</v>
      </c>
      <c r="H996" s="89"/>
      <c r="I996" s="89">
        <v>6.3333333333333325E-2</v>
      </c>
      <c r="J996" s="84"/>
      <c r="K996" s="84"/>
      <c r="L996" s="87">
        <v>43000</v>
      </c>
      <c r="M996" s="87"/>
      <c r="N996" s="87">
        <v>43000</v>
      </c>
      <c r="O996" s="84">
        <v>18899.187214611869</v>
      </c>
      <c r="P996" s="84">
        <v>2723.333333333333</v>
      </c>
      <c r="Q996" s="84">
        <f t="shared" si="766"/>
        <v>21622.520547945202</v>
      </c>
      <c r="R996" s="84">
        <v>21377.479452054798</v>
      </c>
      <c r="S996" s="87">
        <f t="shared" si="767"/>
        <v>24100.812785388131</v>
      </c>
      <c r="T996" s="150">
        <v>15</v>
      </c>
      <c r="U996" s="69">
        <v>365</v>
      </c>
      <c r="V996" s="70"/>
      <c r="W996" s="71">
        <v>3.0328767123287665</v>
      </c>
      <c r="X996" s="76">
        <f t="shared" si="770"/>
        <v>42095</v>
      </c>
      <c r="AF996" s="132" t="s">
        <v>3114</v>
      </c>
      <c r="AG996" s="60">
        <f>MATCH(AF996,'Cat-4'!$A:$A,0)</f>
        <v>844</v>
      </c>
      <c r="AH996" s="60">
        <f>MATCH(X996,'Cat-4'!$1:$1,0)</f>
        <v>40</v>
      </c>
      <c r="AI996" s="60">
        <f>INDEX('Cat-4'!$1:$1048576,Working!AG996,Working!AH996)</f>
        <v>111.4</v>
      </c>
      <c r="AJ996" s="60">
        <f>MATCH($AJ$3,'Cat-4'!$1:$1,0)</f>
        <v>144</v>
      </c>
      <c r="AK996" s="60">
        <f>INDEX('Cat-4'!$1:$1048576,Working!AG996,Working!AJ996)</f>
        <v>160.30000000000001</v>
      </c>
      <c r="AL996" s="146">
        <f t="shared" si="778"/>
        <v>1.4389587073608618</v>
      </c>
      <c r="AM996" s="152">
        <f t="shared" si="779"/>
        <v>1.4389587073608618</v>
      </c>
      <c r="AN996" s="146">
        <f t="shared" si="769"/>
        <v>8.8083333333333336</v>
      </c>
      <c r="AO996" s="169">
        <f>INDEX('EL&amp;SV'!$C$4:$G$50,MATCH(AF996,'EL&amp;SV'!$G$4:$G$50,0),MATCH(IF(P996&gt;5000000,"A",IF(N996&gt;2000000,"B",IF(N996&gt;500000,"C","D"))),'EL&amp;SV'!$C$4:$G$4,0))</f>
        <v>6</v>
      </c>
      <c r="AP996" s="171">
        <f>INDEX('EL&amp;SV'!$G$4:$K$50,MATCH(AF996,'EL&amp;SV'!$G$4:$G$50,0),MATCH(IF(N996&gt;5000000,"A",IF(N996&gt;2000000,"B",IF(N996&gt;500000,"C","D"))),'EL&amp;SV'!$G$4:$K$4,0))</f>
        <v>0.95</v>
      </c>
      <c r="AQ996" s="153">
        <f t="shared" si="773"/>
        <v>61875.224416517056</v>
      </c>
      <c r="AR996" s="153">
        <f t="shared" si="774"/>
        <v>58781.463195691205</v>
      </c>
      <c r="AS996" s="153">
        <f t="shared" si="775"/>
        <v>3093.7612208258506</v>
      </c>
      <c r="AT996" s="60">
        <v>0.75</v>
      </c>
      <c r="AU996" s="153">
        <f t="shared" si="776"/>
        <v>2320.320915619388</v>
      </c>
      <c r="AV996" s="153">
        <f t="shared" si="777"/>
        <v>3093.7612208258556</v>
      </c>
    </row>
    <row r="997" spans="1:48" x14ac:dyDescent="0.2">
      <c r="A997" s="82">
        <v>993</v>
      </c>
      <c r="B997" s="82" t="s">
        <v>1410</v>
      </c>
      <c r="C997" s="83"/>
      <c r="D997" s="84" t="s">
        <v>112</v>
      </c>
      <c r="E997" s="85" t="s">
        <v>1096</v>
      </c>
      <c r="F997" s="86">
        <v>43330</v>
      </c>
      <c r="G997" s="86" t="s">
        <v>35</v>
      </c>
      <c r="H997" s="89"/>
      <c r="I997" s="89">
        <v>0.19</v>
      </c>
      <c r="J997" s="84"/>
      <c r="K997" s="84"/>
      <c r="L997" s="87">
        <v>42880</v>
      </c>
      <c r="M997" s="87"/>
      <c r="N997" s="87">
        <v>42880</v>
      </c>
      <c r="O997" s="84">
        <v>29486.167671232877</v>
      </c>
      <c r="P997" s="84">
        <v>8147.2</v>
      </c>
      <c r="Q997" s="84">
        <f t="shared" si="766"/>
        <v>37633.367671232874</v>
      </c>
      <c r="R997" s="84">
        <v>5246.6323287671257</v>
      </c>
      <c r="S997" s="87">
        <f t="shared" si="767"/>
        <v>13393.832328767123</v>
      </c>
      <c r="T997" s="150">
        <v>5</v>
      </c>
      <c r="U997" s="69">
        <v>365</v>
      </c>
      <c r="V997" s="70"/>
      <c r="W997" s="71">
        <v>6.1479452054794521</v>
      </c>
      <c r="X997" s="76">
        <f t="shared" si="770"/>
        <v>43313</v>
      </c>
      <c r="AF997" s="132" t="s">
        <v>2734</v>
      </c>
      <c r="AG997" s="60">
        <f>MATCH(AF997,'Cat-4'!$A:$A,0)</f>
        <v>653</v>
      </c>
      <c r="AH997" s="60">
        <f>MATCH(X997,'Cat-4'!$1:$1,0)</f>
        <v>80</v>
      </c>
      <c r="AI997" s="60">
        <f>INDEX('Cat-4'!$1:$1048576,Working!AG997,Working!AH997)</f>
        <v>117.5</v>
      </c>
      <c r="AJ997" s="60">
        <f>MATCH($AJ$3,'Cat-4'!$1:$1,0)</f>
        <v>144</v>
      </c>
      <c r="AK997" s="60">
        <f>INDEX('Cat-4'!$1:$1048576,Working!AG997,Working!AJ997)</f>
        <v>122.3</v>
      </c>
      <c r="AL997" s="146">
        <f t="shared" si="778"/>
        <v>1.0408510638297872</v>
      </c>
      <c r="AM997" s="152">
        <f t="shared" si="779"/>
        <v>1.0408510638297872</v>
      </c>
      <c r="AN997" s="146">
        <f t="shared" si="769"/>
        <v>5.4916666666666663</v>
      </c>
      <c r="AO997" s="169">
        <f>INDEX('EL&amp;SV'!$C$4:$G$50,MATCH(AF997,'EL&amp;SV'!$G$4:$G$50,0),MATCH(IF(P997&gt;5000000,"A",IF(N997&gt;2000000,"B",IF(N997&gt;500000,"C","D"))),'EL&amp;SV'!$C$4:$G$4,0))</f>
        <v>8</v>
      </c>
      <c r="AP997" s="171">
        <f>INDEX('EL&amp;SV'!$G$4:$K$50,MATCH(AF997,'EL&amp;SV'!$G$4:$G$50,0),MATCH(IF(N997&gt;5000000,"A",IF(N997&gt;2000000,"B",IF(N997&gt;500000,"C","D"))),'EL&amp;SV'!$G$4:$K$4,0))</f>
        <v>0.9</v>
      </c>
      <c r="AQ997" s="153">
        <f t="shared" si="773"/>
        <v>44631.693617021272</v>
      </c>
      <c r="AR997" s="153">
        <f t="shared" si="774"/>
        <v>27574.018212765957</v>
      </c>
      <c r="AS997" s="153">
        <f t="shared" si="775"/>
        <v>17057.675404255315</v>
      </c>
      <c r="AT997" s="60">
        <v>0.75</v>
      </c>
      <c r="AU997" s="153">
        <f t="shared" si="776"/>
        <v>12793.256553191486</v>
      </c>
      <c r="AV997" s="153">
        <f t="shared" si="777"/>
        <v>12793.256553191486</v>
      </c>
    </row>
    <row r="998" spans="1:48" x14ac:dyDescent="0.2">
      <c r="A998" s="82">
        <v>994</v>
      </c>
      <c r="B998" s="82" t="s">
        <v>1410</v>
      </c>
      <c r="C998" s="83"/>
      <c r="D998" s="84" t="s">
        <v>112</v>
      </c>
      <c r="E998" s="85" t="s">
        <v>1136</v>
      </c>
      <c r="F998" s="86">
        <v>43675</v>
      </c>
      <c r="G998" s="86" t="s">
        <v>36</v>
      </c>
      <c r="H998" s="89"/>
      <c r="I998" s="89">
        <v>0.19</v>
      </c>
      <c r="J998" s="84"/>
      <c r="K998" s="84"/>
      <c r="L998" s="87">
        <v>42880</v>
      </c>
      <c r="M998" s="87"/>
      <c r="N998" s="87">
        <v>42880</v>
      </c>
      <c r="O998" s="84">
        <v>21807.710684931506</v>
      </c>
      <c r="P998" s="84">
        <v>8147.2</v>
      </c>
      <c r="Q998" s="84">
        <f t="shared" si="766"/>
        <v>29954.910684931507</v>
      </c>
      <c r="R998" s="84">
        <v>12925.089315068493</v>
      </c>
      <c r="S998" s="87">
        <f t="shared" si="767"/>
        <v>21072.289315068494</v>
      </c>
      <c r="T998" s="150">
        <v>5</v>
      </c>
      <c r="U998" s="69">
        <v>365</v>
      </c>
      <c r="V998" s="70"/>
      <c r="W998" s="71">
        <v>5.9917808219178088</v>
      </c>
      <c r="X998" s="76">
        <f t="shared" si="770"/>
        <v>43647</v>
      </c>
      <c r="AF998" s="132" t="s">
        <v>2734</v>
      </c>
      <c r="AG998" s="60">
        <f>MATCH(AF998,'Cat-4'!$A:$A,0)</f>
        <v>653</v>
      </c>
      <c r="AH998" s="60">
        <f>MATCH(X998,'Cat-4'!$1:$1,0)</f>
        <v>91</v>
      </c>
      <c r="AI998" s="60">
        <f>INDEX('Cat-4'!$1:$1048576,Working!AG998,Working!AH998)</f>
        <v>119.4</v>
      </c>
      <c r="AJ998" s="60">
        <f>MATCH($AJ$3,'Cat-4'!$1:$1,0)</f>
        <v>144</v>
      </c>
      <c r="AK998" s="60">
        <f>INDEX('Cat-4'!$1:$1048576,Working!AG998,Working!AJ998)</f>
        <v>122.3</v>
      </c>
      <c r="AL998" s="146">
        <f t="shared" si="778"/>
        <v>1.0242881072026799</v>
      </c>
      <c r="AM998" s="152">
        <f t="shared" si="779"/>
        <v>1.0242881072026799</v>
      </c>
      <c r="AN998" s="146">
        <f t="shared" si="769"/>
        <v>4.5444444444444443</v>
      </c>
      <c r="AO998" s="169">
        <f>INDEX('EL&amp;SV'!$C$4:$G$50,MATCH(AF998,'EL&amp;SV'!$G$4:$G$50,0),MATCH(IF(P998&gt;5000000,"A",IF(N998&gt;2000000,"B",IF(N998&gt;500000,"C","D"))),'EL&amp;SV'!$C$4:$G$4,0))</f>
        <v>8</v>
      </c>
      <c r="AP998" s="171">
        <f>INDEX('EL&amp;SV'!$G$4:$K$50,MATCH(AF998,'EL&amp;SV'!$G$4:$G$50,0),MATCH(IF(N998&gt;5000000,"A",IF(N998&gt;2000000,"B",IF(N998&gt;500000,"C","D"))),'EL&amp;SV'!$G$4:$K$4,0))</f>
        <v>0.9</v>
      </c>
      <c r="AQ998" s="153">
        <f t="shared" si="773"/>
        <v>43921.474036850916</v>
      </c>
      <c r="AR998" s="153">
        <f t="shared" si="774"/>
        <v>22454.85360134003</v>
      </c>
      <c r="AS998" s="153">
        <f t="shared" si="775"/>
        <v>21466.620435510886</v>
      </c>
      <c r="AT998" s="60">
        <v>0.75</v>
      </c>
      <c r="AU998" s="153">
        <f t="shared" si="776"/>
        <v>16099.965326633164</v>
      </c>
      <c r="AV998" s="153">
        <f t="shared" si="777"/>
        <v>16099.965326633164</v>
      </c>
    </row>
    <row r="999" spans="1:48" x14ac:dyDescent="0.2">
      <c r="A999" s="82">
        <v>995</v>
      </c>
      <c r="B999" s="82" t="s">
        <v>1410</v>
      </c>
      <c r="C999" s="83"/>
      <c r="D999" s="84" t="s">
        <v>112</v>
      </c>
      <c r="E999" s="85" t="s">
        <v>912</v>
      </c>
      <c r="F999" s="86">
        <v>41505</v>
      </c>
      <c r="G999" s="86" t="s">
        <v>1349</v>
      </c>
      <c r="H999" s="89"/>
      <c r="I999" s="89">
        <v>6.4011904761904756E-2</v>
      </c>
      <c r="J999" s="84"/>
      <c r="K999" s="84"/>
      <c r="L999" s="87">
        <v>42840</v>
      </c>
      <c r="M999" s="87"/>
      <c r="N999" s="87">
        <v>42840</v>
      </c>
      <c r="O999" s="84">
        <v>23192.550410958906</v>
      </c>
      <c r="P999" s="84">
        <v>2742.2699999999995</v>
      </c>
      <c r="Q999" s="84">
        <f t="shared" si="766"/>
        <v>25934.820410958906</v>
      </c>
      <c r="R999" s="84">
        <v>16905.179589041094</v>
      </c>
      <c r="S999" s="87">
        <f t="shared" si="767"/>
        <v>19647.449589041094</v>
      </c>
      <c r="T999" s="150">
        <v>15</v>
      </c>
      <c r="U999" s="69">
        <v>365</v>
      </c>
      <c r="V999" s="70"/>
      <c r="W999" s="71">
        <v>6.4657534246575334</v>
      </c>
      <c r="X999" s="76">
        <f t="shared" si="770"/>
        <v>41487</v>
      </c>
      <c r="AF999" s="132" t="s">
        <v>3114</v>
      </c>
      <c r="AG999" s="60">
        <f>MATCH(AF999,'Cat-4'!$A:$A,0)</f>
        <v>844</v>
      </c>
      <c r="AH999" s="60">
        <f>MATCH(X999,'Cat-4'!$1:$1,0)</f>
        <v>20</v>
      </c>
      <c r="AI999" s="60">
        <f>INDEX('Cat-4'!$1:$1048576,Working!AG999,Working!AH999)</f>
        <v>110.3</v>
      </c>
      <c r="AJ999" s="60">
        <f>MATCH($AJ$3,'Cat-4'!$1:$1,0)</f>
        <v>144</v>
      </c>
      <c r="AK999" s="60">
        <f>INDEX('Cat-4'!$1:$1048576,Working!AG999,Working!AJ999)</f>
        <v>160.30000000000001</v>
      </c>
      <c r="AL999" s="146">
        <f t="shared" si="778"/>
        <v>1.4533091568449683</v>
      </c>
      <c r="AM999" s="152">
        <f t="shared" si="779"/>
        <v>1.4533091568449683</v>
      </c>
      <c r="AN999" s="146">
        <f t="shared" si="769"/>
        <v>10.488888888888889</v>
      </c>
      <c r="AO999" s="169">
        <f>INDEX('EL&amp;SV'!$C$4:$G$50,MATCH(AF999,'EL&amp;SV'!$G$4:$G$50,0),MATCH(IF(P999&gt;5000000,"A",IF(N999&gt;2000000,"B",IF(N999&gt;500000,"C","D"))),'EL&amp;SV'!$C$4:$G$4,0))</f>
        <v>6</v>
      </c>
      <c r="AP999" s="171">
        <f>INDEX('EL&amp;SV'!$G$4:$K$50,MATCH(AF999,'EL&amp;SV'!$G$4:$G$50,0),MATCH(IF(N999&gt;5000000,"A",IF(N999&gt;2000000,"B",IF(N999&gt;500000,"C","D"))),'EL&amp;SV'!$G$4:$K$4,0))</f>
        <v>0.95</v>
      </c>
      <c r="AQ999" s="153">
        <f t="shared" si="773"/>
        <v>62259.764279238443</v>
      </c>
      <c r="AR999" s="153">
        <f t="shared" si="774"/>
        <v>59146.776065276514</v>
      </c>
      <c r="AS999" s="153">
        <f t="shared" si="775"/>
        <v>3112.9882139619294</v>
      </c>
      <c r="AT999" s="60">
        <v>0.75</v>
      </c>
      <c r="AU999" s="153">
        <f t="shared" si="776"/>
        <v>2334.7411604714471</v>
      </c>
      <c r="AV999" s="153">
        <f t="shared" si="777"/>
        <v>3112.9882139619249</v>
      </c>
    </row>
    <row r="1000" spans="1:48" x14ac:dyDescent="0.2">
      <c r="A1000" s="82">
        <v>996</v>
      </c>
      <c r="B1000" s="82" t="s">
        <v>1410</v>
      </c>
      <c r="C1000" s="83"/>
      <c r="D1000" s="84" t="s">
        <v>112</v>
      </c>
      <c r="E1000" s="85" t="s">
        <v>1036</v>
      </c>
      <c r="F1000" s="86">
        <v>43805</v>
      </c>
      <c r="G1000" s="86" t="s">
        <v>36</v>
      </c>
      <c r="H1000" s="89"/>
      <c r="I1000" s="89">
        <v>0.19</v>
      </c>
      <c r="J1000" s="84"/>
      <c r="K1000" s="84"/>
      <c r="L1000" s="87">
        <v>42799.72</v>
      </c>
      <c r="M1000" s="87"/>
      <c r="N1000" s="87">
        <v>42799.72</v>
      </c>
      <c r="O1000" s="84">
        <v>18870.572437260274</v>
      </c>
      <c r="P1000" s="84">
        <v>8131.9468000000006</v>
      </c>
      <c r="Q1000" s="84">
        <f t="shared" si="766"/>
        <v>27002.519237260276</v>
      </c>
      <c r="R1000" s="84">
        <v>15797.200762739725</v>
      </c>
      <c r="S1000" s="87">
        <f t="shared" si="767"/>
        <v>23929.147562739727</v>
      </c>
      <c r="T1000" s="150">
        <v>5</v>
      </c>
      <c r="U1000" s="69">
        <v>365</v>
      </c>
      <c r="V1000" s="70"/>
      <c r="W1000" s="71">
        <v>-3.5616438356164384</v>
      </c>
      <c r="X1000" s="76">
        <f t="shared" si="770"/>
        <v>43800</v>
      </c>
      <c r="AF1000" s="132" t="s">
        <v>2732</v>
      </c>
      <c r="AG1000" s="60">
        <f>MATCH(AF1000,'Cat-4'!$A:$A,0)</f>
        <v>652</v>
      </c>
      <c r="AH1000" s="60">
        <f>MATCH(X1000,'Cat-4'!$1:$1,0)</f>
        <v>96</v>
      </c>
      <c r="AI1000" s="60">
        <f>INDEX('Cat-4'!$1:$1048576,Working!AG1000,Working!AH1000)</f>
        <v>87.4</v>
      </c>
      <c r="AJ1000" s="60">
        <f>MATCH($AJ$3,'Cat-4'!$1:$1,0)</f>
        <v>144</v>
      </c>
      <c r="AK1000" s="60">
        <f>INDEX('Cat-4'!$1:$1048576,Working!AG1000,Working!AJ1000)</f>
        <v>95.4</v>
      </c>
      <c r="AL1000" s="146">
        <f t="shared" si="778"/>
        <v>1.091533180778032</v>
      </c>
      <c r="AM1000" s="152">
        <f t="shared" si="779"/>
        <v>1.091533180778032</v>
      </c>
      <c r="AN1000" s="146">
        <f t="shared" si="769"/>
        <v>4.1916666666666664</v>
      </c>
      <c r="AO1000" s="169">
        <f>INDEX('EL&amp;SV'!$C$4:$G$50,MATCH(AF1000,'EL&amp;SV'!$G$4:$G$50,0),MATCH(IF(P1000&gt;5000000,"A",IF(N1000&gt;2000000,"B",IF(N1000&gt;500000,"C","D"))),'EL&amp;SV'!$C$4:$G$4,0))</f>
        <v>8</v>
      </c>
      <c r="AP1000" s="171">
        <f>INDEX('EL&amp;SV'!$G$4:$K$50,MATCH(AF1000,'EL&amp;SV'!$G$4:$G$50,0),MATCH(IF(N1000&gt;5000000,"A",IF(N1000&gt;2000000,"B",IF(N1000&gt;500000,"C","D"))),'EL&amp;SV'!$G$4:$K$4,0))</f>
        <v>0.9</v>
      </c>
      <c r="AQ1000" s="153">
        <f t="shared" si="773"/>
        <v>46717.314508009149</v>
      </c>
      <c r="AR1000" s="153">
        <f t="shared" si="774"/>
        <v>22030.133622683064</v>
      </c>
      <c r="AS1000" s="153">
        <f t="shared" si="775"/>
        <v>24687.180885326085</v>
      </c>
      <c r="AT1000" s="60">
        <v>0.75</v>
      </c>
      <c r="AU1000" s="153">
        <f t="shared" si="776"/>
        <v>18515.385663994562</v>
      </c>
      <c r="AV1000" s="153">
        <f t="shared" si="777"/>
        <v>18515.385663994562</v>
      </c>
    </row>
    <row r="1001" spans="1:48" x14ac:dyDescent="0.2">
      <c r="A1001" s="82">
        <v>997</v>
      </c>
      <c r="B1001" s="82" t="s">
        <v>1410</v>
      </c>
      <c r="C1001" s="83"/>
      <c r="D1001" s="84" t="s">
        <v>112</v>
      </c>
      <c r="E1001" s="85" t="s">
        <v>1108</v>
      </c>
      <c r="F1001" s="86">
        <v>43462</v>
      </c>
      <c r="G1001" s="86" t="s">
        <v>35</v>
      </c>
      <c r="H1001" s="89"/>
      <c r="I1001" s="89">
        <v>0.31666666666666665</v>
      </c>
      <c r="J1001" s="84"/>
      <c r="K1001" s="84"/>
      <c r="L1001" s="87">
        <v>42716</v>
      </c>
      <c r="M1001" s="87"/>
      <c r="N1001" s="87">
        <v>42716</v>
      </c>
      <c r="O1001" s="84">
        <v>40579.797077625568</v>
      </c>
      <c r="P1001" s="84">
        <v>0</v>
      </c>
      <c r="Q1001" s="84">
        <f t="shared" si="766"/>
        <v>40579.797077625568</v>
      </c>
      <c r="R1001" s="84">
        <v>2136.2029223744321</v>
      </c>
      <c r="S1001" s="87">
        <f t="shared" si="767"/>
        <v>2136.2029223744321</v>
      </c>
      <c r="T1001" s="150">
        <v>3</v>
      </c>
      <c r="U1001" s="69">
        <v>365</v>
      </c>
      <c r="V1001" s="70"/>
      <c r="W1001" s="71">
        <v>6.4767123287671229</v>
      </c>
      <c r="X1001" s="76">
        <f t="shared" si="770"/>
        <v>43435</v>
      </c>
      <c r="AF1001" s="132" t="s">
        <v>2720</v>
      </c>
      <c r="AG1001" s="60">
        <f>MATCH(AF1001,'Cat-4'!$A:$A,0)</f>
        <v>646</v>
      </c>
      <c r="AH1001" s="60">
        <f>MATCH(X1001,'Cat-4'!$1:$1,0)</f>
        <v>84</v>
      </c>
      <c r="AI1001" s="60">
        <f>INDEX('Cat-4'!$1:$1048576,Working!AG1001,Working!AH1001)</f>
        <v>154.1</v>
      </c>
      <c r="AJ1001" s="60">
        <f>MATCH($AJ$3,'Cat-4'!$1:$1,0)</f>
        <v>144</v>
      </c>
      <c r="AK1001" s="60">
        <f>INDEX('Cat-4'!$1:$1048576,Working!AG1001,Working!AJ1001)</f>
        <v>154.1</v>
      </c>
      <c r="AL1001" s="146">
        <f t="shared" si="778"/>
        <v>1</v>
      </c>
      <c r="AM1001" s="152">
        <f t="shared" si="779"/>
        <v>1</v>
      </c>
      <c r="AN1001" s="146">
        <f t="shared" si="769"/>
        <v>5.1305555555555555</v>
      </c>
      <c r="AO1001" s="169">
        <f>INDEX('EL&amp;SV'!$C$4:$G$50,MATCH(AF1001,'EL&amp;SV'!$G$4:$G$50,0),MATCH(IF(P1001&gt;5000000,"A",IF(N1001&gt;2000000,"B",IF(N1001&gt;500000,"C","D"))),'EL&amp;SV'!$C$4:$G$4,0))</f>
        <v>5</v>
      </c>
      <c r="AP1001" s="171">
        <f>INDEX('EL&amp;SV'!$G$4:$K$50,MATCH(AF1001,'EL&amp;SV'!$G$4:$G$50,0),MATCH(IF(N1001&gt;5000000,"A",IF(N1001&gt;2000000,"B",IF(N1001&gt;500000,"C","D"))),'EL&amp;SV'!$G$4:$K$4,0))</f>
        <v>1</v>
      </c>
      <c r="AQ1001" s="153">
        <f t="shared" si="773"/>
        <v>42716</v>
      </c>
      <c r="AR1001" s="153">
        <f t="shared" si="774"/>
        <v>42716</v>
      </c>
      <c r="AS1001" s="153">
        <f t="shared" si="775"/>
        <v>0</v>
      </c>
      <c r="AT1001" s="60">
        <v>0.75</v>
      </c>
      <c r="AU1001" s="153">
        <f t="shared" si="776"/>
        <v>0</v>
      </c>
      <c r="AV1001" s="153">
        <f t="shared" si="777"/>
        <v>0</v>
      </c>
    </row>
    <row r="1002" spans="1:48" x14ac:dyDescent="0.2">
      <c r="A1002" s="82">
        <v>998</v>
      </c>
      <c r="B1002" s="82" t="s">
        <v>1410</v>
      </c>
      <c r="C1002" s="83"/>
      <c r="D1002" s="84" t="s">
        <v>112</v>
      </c>
      <c r="E1002" s="85" t="s">
        <v>1065</v>
      </c>
      <c r="F1002" s="86">
        <v>42367</v>
      </c>
      <c r="G1002" s="86" t="s">
        <v>25</v>
      </c>
      <c r="H1002" s="89"/>
      <c r="I1002" s="89">
        <v>6.3333333333333325E-2</v>
      </c>
      <c r="J1002" s="84"/>
      <c r="K1002" s="84"/>
      <c r="L1002" s="87">
        <v>42562.5</v>
      </c>
      <c r="M1002" s="87"/>
      <c r="N1002" s="87">
        <v>42562.5</v>
      </c>
      <c r="O1002" s="84">
        <v>16867.965753424654</v>
      </c>
      <c r="P1002" s="84">
        <v>2695.6249999999995</v>
      </c>
      <c r="Q1002" s="84">
        <f t="shared" si="766"/>
        <v>19563.590753424654</v>
      </c>
      <c r="R1002" s="84">
        <v>22998.909246575346</v>
      </c>
      <c r="S1002" s="87">
        <f t="shared" si="767"/>
        <v>25694.534246575346</v>
      </c>
      <c r="T1002" s="150">
        <v>15</v>
      </c>
      <c r="U1002" s="69">
        <v>365</v>
      </c>
      <c r="V1002" s="70"/>
      <c r="W1002" s="71">
        <v>6.4821917808219176</v>
      </c>
      <c r="X1002" s="76">
        <f t="shared" si="770"/>
        <v>42339</v>
      </c>
      <c r="AF1002" s="132" t="s">
        <v>3114</v>
      </c>
      <c r="AG1002" s="60">
        <f>MATCH(AF1002,'Cat-4'!$A:$A,0)</f>
        <v>844</v>
      </c>
      <c r="AH1002" s="60">
        <f>MATCH(X1002,'Cat-4'!$1:$1,0)</f>
        <v>48</v>
      </c>
      <c r="AI1002" s="60">
        <f>INDEX('Cat-4'!$1:$1048576,Working!AG1002,Working!AH1002)</f>
        <v>112.9</v>
      </c>
      <c r="AJ1002" s="60">
        <f>MATCH($AJ$3,'Cat-4'!$1:$1,0)</f>
        <v>144</v>
      </c>
      <c r="AK1002" s="60">
        <f>INDEX('Cat-4'!$1:$1048576,Working!AG1002,Working!AJ1002)</f>
        <v>160.30000000000001</v>
      </c>
      <c r="AL1002" s="146">
        <f t="shared" si="778"/>
        <v>1.4198405668733394</v>
      </c>
      <c r="AM1002" s="152">
        <f t="shared" si="779"/>
        <v>1.4198405668733394</v>
      </c>
      <c r="AN1002" s="146">
        <f t="shared" si="769"/>
        <v>8.1277777777777782</v>
      </c>
      <c r="AO1002" s="169">
        <f>INDEX('EL&amp;SV'!$C$4:$G$50,MATCH(AF1002,'EL&amp;SV'!$G$4:$G$50,0),MATCH(IF(P1002&gt;5000000,"A",IF(N1002&gt;2000000,"B",IF(N1002&gt;500000,"C","D"))),'EL&amp;SV'!$C$4:$G$4,0))</f>
        <v>6</v>
      </c>
      <c r="AP1002" s="171">
        <f>INDEX('EL&amp;SV'!$G$4:$K$50,MATCH(AF1002,'EL&amp;SV'!$G$4:$G$50,0),MATCH(IF(N1002&gt;5000000,"A",IF(N1002&gt;2000000,"B",IF(N1002&gt;500000,"C","D"))),'EL&amp;SV'!$G$4:$K$4,0))</f>
        <v>0.95</v>
      </c>
      <c r="AQ1002" s="153">
        <f t="shared" si="773"/>
        <v>60431.964127546504</v>
      </c>
      <c r="AR1002" s="153">
        <f t="shared" si="774"/>
        <v>57410.36592116917</v>
      </c>
      <c r="AS1002" s="153">
        <f t="shared" si="775"/>
        <v>3021.5982063773336</v>
      </c>
      <c r="AT1002" s="60">
        <v>0.75</v>
      </c>
      <c r="AU1002" s="153">
        <f t="shared" si="776"/>
        <v>2266.1986547830002</v>
      </c>
      <c r="AV1002" s="153">
        <f t="shared" si="777"/>
        <v>3021.5982063773281</v>
      </c>
    </row>
    <row r="1003" spans="1:48" x14ac:dyDescent="0.2">
      <c r="A1003" s="82">
        <v>999</v>
      </c>
      <c r="B1003" s="82" t="s">
        <v>1410</v>
      </c>
      <c r="C1003" s="83"/>
      <c r="D1003" s="84" t="s">
        <v>112</v>
      </c>
      <c r="E1003" s="85" t="s">
        <v>479</v>
      </c>
      <c r="F1003" s="86">
        <v>39500</v>
      </c>
      <c r="G1003" s="86" t="s">
        <v>1347</v>
      </c>
      <c r="H1003" s="89"/>
      <c r="I1003" s="89">
        <v>0</v>
      </c>
      <c r="J1003" s="84"/>
      <c r="K1003" s="84"/>
      <c r="L1003" s="87">
        <v>42500</v>
      </c>
      <c r="M1003" s="87"/>
      <c r="N1003" s="87">
        <v>42500</v>
      </c>
      <c r="O1003" s="84">
        <v>40460</v>
      </c>
      <c r="P1003" s="84">
        <v>0</v>
      </c>
      <c r="Q1003" s="84">
        <f t="shared" si="766"/>
        <v>40460</v>
      </c>
      <c r="R1003" s="84">
        <v>2040</v>
      </c>
      <c r="S1003" s="87">
        <f t="shared" si="767"/>
        <v>2040</v>
      </c>
      <c r="T1003" s="150">
        <v>6</v>
      </c>
      <c r="U1003" s="69">
        <v>365</v>
      </c>
      <c r="V1003" s="70"/>
      <c r="W1003" s="71">
        <v>6.4328767123287669</v>
      </c>
      <c r="X1003" s="76">
        <f t="shared" si="770"/>
        <v>39479</v>
      </c>
      <c r="Y1003" s="138" t="s">
        <v>4016</v>
      </c>
      <c r="Z1003" s="60">
        <f>MATCH(Y1003,'Cat-3'!$A:$A,0)</f>
        <v>628</v>
      </c>
      <c r="AA1003" s="60">
        <f>MATCH(X1003,'Cat-3'!$1:$1,0)</f>
        <v>41</v>
      </c>
      <c r="AB1003" s="60">
        <f>INDEX('Cat-3'!$1:$1048576,Working!Z1003,Working!AA1003)</f>
        <v>116.6</v>
      </c>
      <c r="AC1003" s="60">
        <f>MATCH($AC$3,'Cat-3'!$1:$1,0)</f>
        <v>90</v>
      </c>
      <c r="AD1003" s="60">
        <f>INDEX('Cat-3'!$1:$1048576,Working!Z1003,Working!AC1003)</f>
        <v>138.4</v>
      </c>
      <c r="AE1003" s="146">
        <f>AD1003/AB1003</f>
        <v>1.1869639794168096</v>
      </c>
      <c r="AF1003" s="132" t="s">
        <v>3114</v>
      </c>
      <c r="AG1003" s="60">
        <f>MATCH(AF1003,'Cat-4'!$A:$A,0)</f>
        <v>844</v>
      </c>
      <c r="AH1003" s="60">
        <f>MATCH($AH$3,'Cat-4'!$1:$1,0)</f>
        <v>4</v>
      </c>
      <c r="AI1003" s="60">
        <f>INDEX('Cat-4'!$1:$1048576,Working!AG1003,Working!AH1003)</f>
        <v>103.9</v>
      </c>
      <c r="AJ1003" s="60">
        <f>MATCH($AJ$3,'Cat-4'!$1:$1,0)</f>
        <v>144</v>
      </c>
      <c r="AK1003" s="60">
        <f>INDEX('Cat-4'!$1:$1048576,Working!AG1003,Working!AJ1003)</f>
        <v>160.30000000000001</v>
      </c>
      <c r="AL1003" s="146">
        <f>AK1003/AI1003</f>
        <v>1.5428296438883542</v>
      </c>
      <c r="AM1003" s="146">
        <f>AL1003*AE1003</f>
        <v>1.8312832136719401</v>
      </c>
      <c r="AN1003" s="146">
        <f t="shared" si="769"/>
        <v>15.980555555555556</v>
      </c>
      <c r="AO1003" s="169">
        <f>INDEX('EL&amp;SV'!$C$4:$G$50,MATCH(AF1003,'EL&amp;SV'!$G$4:$G$50,0),MATCH(IF(P1003&gt;5000000,"A",IF(N1003&gt;2000000,"B",IF(N1003&gt;500000,"C","D"))),'EL&amp;SV'!$C$4:$G$4,0))</f>
        <v>6</v>
      </c>
      <c r="AP1003" s="171">
        <f>INDEX('EL&amp;SV'!$G$4:$K$50,MATCH(AF1003,'EL&amp;SV'!$G$4:$G$50,0),MATCH(IF(N1003&gt;5000000,"A",IF(N1003&gt;2000000,"B",IF(N1003&gt;500000,"C","D"))),'EL&amp;SV'!$G$4:$K$4,0))</f>
        <v>0.95</v>
      </c>
      <c r="AQ1003" s="153">
        <f t="shared" si="773"/>
        <v>77829.536581057459</v>
      </c>
      <c r="AR1003" s="153">
        <f t="shared" si="774"/>
        <v>73938.05975200457</v>
      </c>
      <c r="AS1003" s="153">
        <f t="shared" si="775"/>
        <v>3891.4768290528882</v>
      </c>
      <c r="AT1003" s="60">
        <v>0.75</v>
      </c>
      <c r="AU1003" s="153">
        <f t="shared" si="776"/>
        <v>2918.6076217896662</v>
      </c>
      <c r="AV1003" s="153">
        <f t="shared" si="777"/>
        <v>3891.4768290528764</v>
      </c>
    </row>
    <row r="1004" spans="1:48" x14ac:dyDescent="0.2">
      <c r="A1004" s="82">
        <v>1000</v>
      </c>
      <c r="B1004" s="82" t="s">
        <v>1410</v>
      </c>
      <c r="C1004" s="83"/>
      <c r="D1004" s="84" t="s">
        <v>112</v>
      </c>
      <c r="E1004" s="85" t="s">
        <v>798</v>
      </c>
      <c r="F1004" s="86">
        <v>41000</v>
      </c>
      <c r="G1004" s="86" t="s">
        <v>1350</v>
      </c>
      <c r="H1004" s="89"/>
      <c r="I1004" s="89">
        <v>6.4487881981032669E-2</v>
      </c>
      <c r="J1004" s="84"/>
      <c r="K1004" s="84"/>
      <c r="L1004" s="87">
        <v>42399.97</v>
      </c>
      <c r="M1004" s="87"/>
      <c r="N1004" s="87">
        <v>42399.97</v>
      </c>
      <c r="O1004" s="84">
        <v>26608.550193203366</v>
      </c>
      <c r="P1004" s="84">
        <v>2734.2842613593257</v>
      </c>
      <c r="Q1004" s="84">
        <f t="shared" si="766"/>
        <v>29342.83445456269</v>
      </c>
      <c r="R1004" s="84">
        <v>13057.135545437312</v>
      </c>
      <c r="S1004" s="87">
        <f t="shared" si="767"/>
        <v>15791.419806796635</v>
      </c>
      <c r="T1004" s="150">
        <v>15</v>
      </c>
      <c r="U1004" s="69">
        <v>365</v>
      </c>
      <c r="V1004" s="70"/>
      <c r="W1004" s="71">
        <v>-3.5178082191780824</v>
      </c>
      <c r="X1004" s="76">
        <f t="shared" si="770"/>
        <v>41000</v>
      </c>
      <c r="AF1004" s="132" t="s">
        <v>2732</v>
      </c>
      <c r="AG1004" s="60">
        <f>MATCH(AF1004,'Cat-4'!$A:$A,0)</f>
        <v>652</v>
      </c>
      <c r="AH1004" s="60">
        <f>MATCH(X1004,'Cat-4'!$1:$1,0)</f>
        <v>4</v>
      </c>
      <c r="AI1004" s="60">
        <f>INDEX('Cat-4'!$1:$1048576,Working!AG1004,Working!AH1004)</f>
        <v>97.5</v>
      </c>
      <c r="AJ1004" s="60">
        <f>MATCH($AJ$3,'Cat-4'!$1:$1,0)</f>
        <v>144</v>
      </c>
      <c r="AK1004" s="60">
        <f>INDEX('Cat-4'!$1:$1048576,Working!AG1004,Working!AJ1004)</f>
        <v>95.4</v>
      </c>
      <c r="AL1004" s="146">
        <f t="shared" ref="AL1004:AL1006" si="780">AK1004/AI1004</f>
        <v>0.97846153846153849</v>
      </c>
      <c r="AM1004" s="152">
        <f t="shared" ref="AM1004:AM1006" si="781">AL1004</f>
        <v>0.97846153846153849</v>
      </c>
      <c r="AN1004" s="146">
        <f t="shared" si="769"/>
        <v>11.872222222222222</v>
      </c>
      <c r="AO1004" s="169">
        <f>INDEX('EL&amp;SV'!$C$4:$G$50,MATCH(AF1004,'EL&amp;SV'!$G$4:$G$50,0),MATCH(IF(P1004&gt;5000000,"A",IF(N1004&gt;2000000,"B",IF(N1004&gt;500000,"C","D"))),'EL&amp;SV'!$C$4:$G$4,0))</f>
        <v>8</v>
      </c>
      <c r="AP1004" s="171">
        <f>INDEX('EL&amp;SV'!$G$4:$K$50,MATCH(AF1004,'EL&amp;SV'!$G$4:$G$50,0),MATCH(IF(N1004&gt;5000000,"A",IF(N1004&gt;2000000,"B",IF(N1004&gt;500000,"C","D"))),'EL&amp;SV'!$G$4:$K$4,0))</f>
        <v>0.9</v>
      </c>
      <c r="AQ1004" s="153">
        <f t="shared" si="773"/>
        <v>41486.739876923079</v>
      </c>
      <c r="AR1004" s="153">
        <f t="shared" si="774"/>
        <v>37338.065889230769</v>
      </c>
      <c r="AS1004" s="153">
        <f t="shared" si="775"/>
        <v>4148.6739876923093</v>
      </c>
      <c r="AT1004" s="60">
        <v>0.75</v>
      </c>
      <c r="AU1004" s="153">
        <f t="shared" si="776"/>
        <v>3111.505490769232</v>
      </c>
      <c r="AV1004" s="153">
        <f t="shared" si="777"/>
        <v>4148.6739876923066</v>
      </c>
    </row>
    <row r="1005" spans="1:48" x14ac:dyDescent="0.2">
      <c r="A1005" s="82">
        <v>1001</v>
      </c>
      <c r="B1005" s="82" t="s">
        <v>1410</v>
      </c>
      <c r="C1005" s="83"/>
      <c r="D1005" s="84" t="s">
        <v>113</v>
      </c>
      <c r="E1005" s="85" t="s">
        <v>1329</v>
      </c>
      <c r="F1005" s="86">
        <v>45016</v>
      </c>
      <c r="G1005" s="86" t="s">
        <v>39</v>
      </c>
      <c r="H1005" s="89"/>
      <c r="I1005" s="89">
        <v>0.19</v>
      </c>
      <c r="J1005" s="84"/>
      <c r="K1005" s="84"/>
      <c r="L1005" s="87">
        <v>0</v>
      </c>
      <c r="M1005" s="87">
        <v>42276</v>
      </c>
      <c r="N1005" s="87">
        <v>42276</v>
      </c>
      <c r="O1005" s="84"/>
      <c r="P1005" s="84">
        <v>22.00668493150685</v>
      </c>
      <c r="Q1005" s="84">
        <f t="shared" si="766"/>
        <v>22.00668493150685</v>
      </c>
      <c r="R1005" s="84">
        <v>42253.993315068496</v>
      </c>
      <c r="S1005" s="87">
        <f t="shared" si="767"/>
        <v>0</v>
      </c>
      <c r="T1005" s="150">
        <v>5</v>
      </c>
      <c r="U1005" s="69">
        <v>365</v>
      </c>
      <c r="V1005" s="70"/>
      <c r="W1005" s="71">
        <v>3.0410958904109595</v>
      </c>
      <c r="X1005" s="76">
        <f t="shared" si="770"/>
        <v>44986</v>
      </c>
      <c r="AF1005" s="132" t="s">
        <v>2850</v>
      </c>
      <c r="AG1005" s="60">
        <f>MATCH(AF1005,'Cat-4'!$A:$A,0)</f>
        <v>711</v>
      </c>
      <c r="AH1005" s="60">
        <f>MATCH(X1005,'Cat-4'!$1:$1,0)</f>
        <v>135</v>
      </c>
      <c r="AI1005" s="60">
        <f>INDEX('Cat-4'!$1:$1048576,Working!AG1005,Working!AH1005)</f>
        <v>133.80000000000001</v>
      </c>
      <c r="AJ1005" s="60">
        <f>MATCH($AJ$3,'Cat-4'!$1:$1,0)</f>
        <v>144</v>
      </c>
      <c r="AK1005" s="60">
        <f>INDEX('Cat-4'!$1:$1048576,Working!AG1005,Working!AJ1005)</f>
        <v>132</v>
      </c>
      <c r="AL1005" s="146">
        <f t="shared" si="780"/>
        <v>0.98654708520179368</v>
      </c>
      <c r="AM1005" s="152">
        <f t="shared" si="781"/>
        <v>0.98654708520179368</v>
      </c>
      <c r="AN1005" s="146">
        <f t="shared" si="769"/>
        <v>0.875</v>
      </c>
      <c r="AO1005" s="169">
        <f>INDEX('EL&amp;SV'!$C$4:$G$50,MATCH(AF1005,'EL&amp;SV'!$G$4:$G$50,0),MATCH(IF(P1005&gt;5000000,"A",IF(N1005&gt;2000000,"B",IF(N1005&gt;500000,"C","D"))),'EL&amp;SV'!$C$4:$G$4,0))</f>
        <v>8</v>
      </c>
      <c r="AP1005" s="171">
        <f>INDEX('EL&amp;SV'!$G$4:$K$50,MATCH(AF1005,'EL&amp;SV'!$G$4:$G$50,0),MATCH(IF(N1005&gt;5000000,"A",IF(N1005&gt;2000000,"B",IF(N1005&gt;500000,"C","D"))),'EL&amp;SV'!$G$4:$K$4,0))</f>
        <v>0.95</v>
      </c>
      <c r="AQ1005" s="153">
        <f t="shared" si="773"/>
        <v>41707.264573991029</v>
      </c>
      <c r="AR1005" s="153">
        <f t="shared" si="774"/>
        <v>4333.645459641255</v>
      </c>
      <c r="AS1005" s="153">
        <f t="shared" si="775"/>
        <v>37373.619114349771</v>
      </c>
      <c r="AT1005" s="60">
        <v>0.75</v>
      </c>
      <c r="AU1005" s="153">
        <f t="shared" si="776"/>
        <v>28030.214335762328</v>
      </c>
      <c r="AV1005" s="153">
        <f t="shared" si="777"/>
        <v>28030.214335762328</v>
      </c>
    </row>
    <row r="1006" spans="1:48" x14ac:dyDescent="0.2">
      <c r="A1006" s="82">
        <v>1002</v>
      </c>
      <c r="B1006" s="82" t="s">
        <v>1410</v>
      </c>
      <c r="C1006" s="83"/>
      <c r="D1006" s="84" t="s">
        <v>112</v>
      </c>
      <c r="E1006" s="85" t="s">
        <v>392</v>
      </c>
      <c r="F1006" s="86">
        <v>41000</v>
      </c>
      <c r="G1006" s="86" t="s">
        <v>1350</v>
      </c>
      <c r="H1006" s="89"/>
      <c r="I1006" s="89">
        <v>9.9051335616438377E-2</v>
      </c>
      <c r="J1006" s="84"/>
      <c r="K1006" s="84"/>
      <c r="L1006" s="87">
        <v>42000.04</v>
      </c>
      <c r="M1006" s="87"/>
      <c r="N1006" s="87">
        <v>42000.04</v>
      </c>
      <c r="O1006" s="84">
        <v>42000.040000000015</v>
      </c>
      <c r="P1006" s="84">
        <v>0</v>
      </c>
      <c r="Q1006" s="84">
        <f t="shared" si="766"/>
        <v>42000.040000000015</v>
      </c>
      <c r="R1006" s="84">
        <v>0</v>
      </c>
      <c r="S1006" s="87">
        <f t="shared" si="767"/>
        <v>0</v>
      </c>
      <c r="T1006" s="150">
        <v>10</v>
      </c>
      <c r="U1006" s="69">
        <v>365</v>
      </c>
      <c r="V1006" s="70"/>
      <c r="W1006" s="71">
        <v>-6.7232876712328764</v>
      </c>
      <c r="X1006" s="76">
        <f t="shared" si="770"/>
        <v>41000</v>
      </c>
      <c r="AF1006" s="132" t="s">
        <v>3114</v>
      </c>
      <c r="AG1006" s="60">
        <f>MATCH(AF1006,'Cat-4'!$A:$A,0)</f>
        <v>844</v>
      </c>
      <c r="AH1006" s="60">
        <f>MATCH(X1006,'Cat-4'!$1:$1,0)</f>
        <v>4</v>
      </c>
      <c r="AI1006" s="60">
        <f>INDEX('Cat-4'!$1:$1048576,Working!AG1006,Working!AH1006)</f>
        <v>103.9</v>
      </c>
      <c r="AJ1006" s="60">
        <f>MATCH($AJ$3,'Cat-4'!$1:$1,0)</f>
        <v>144</v>
      </c>
      <c r="AK1006" s="60">
        <f>INDEX('Cat-4'!$1:$1048576,Working!AG1006,Working!AJ1006)</f>
        <v>160.30000000000001</v>
      </c>
      <c r="AL1006" s="146">
        <f t="shared" si="780"/>
        <v>1.5428296438883542</v>
      </c>
      <c r="AM1006" s="152">
        <f t="shared" si="781"/>
        <v>1.5428296438883542</v>
      </c>
      <c r="AN1006" s="146">
        <f t="shared" si="769"/>
        <v>11.872222222222222</v>
      </c>
      <c r="AO1006" s="169">
        <f>INDEX('EL&amp;SV'!$C$4:$G$50,MATCH(AF1006,'EL&amp;SV'!$G$4:$G$50,0),MATCH(IF(P1006&gt;5000000,"A",IF(N1006&gt;2000000,"B",IF(N1006&gt;500000,"C","D"))),'EL&amp;SV'!$C$4:$G$4,0))</f>
        <v>6</v>
      </c>
      <c r="AP1006" s="171">
        <f>INDEX('EL&amp;SV'!$G$4:$K$50,MATCH(AF1006,'EL&amp;SV'!$G$4:$G$50,0),MATCH(IF(N1006&gt;5000000,"A",IF(N1006&gt;2000000,"B",IF(N1006&gt;500000,"C","D"))),'EL&amp;SV'!$G$4:$K$4,0))</f>
        <v>0.95</v>
      </c>
      <c r="AQ1006" s="153">
        <f t="shared" si="773"/>
        <v>64798.906756496632</v>
      </c>
      <c r="AR1006" s="153">
        <f t="shared" si="774"/>
        <v>61558.961418671803</v>
      </c>
      <c r="AS1006" s="153">
        <f t="shared" si="775"/>
        <v>3239.945337824829</v>
      </c>
      <c r="AT1006" s="60">
        <v>0.75</v>
      </c>
      <c r="AU1006" s="153">
        <f t="shared" si="776"/>
        <v>2429.9590033686218</v>
      </c>
      <c r="AV1006" s="153">
        <f t="shared" si="777"/>
        <v>3239.9453378248345</v>
      </c>
    </row>
    <row r="1007" spans="1:48" x14ac:dyDescent="0.2">
      <c r="A1007" s="82">
        <v>1003</v>
      </c>
      <c r="B1007" s="82" t="s">
        <v>1410</v>
      </c>
      <c r="C1007" s="83"/>
      <c r="D1007" s="84" t="s">
        <v>112</v>
      </c>
      <c r="E1007" s="85" t="s">
        <v>526</v>
      </c>
      <c r="F1007" s="86">
        <v>40564</v>
      </c>
      <c r="G1007" s="86" t="s">
        <v>1352</v>
      </c>
      <c r="H1007" s="89"/>
      <c r="I1007" s="89">
        <v>0.43261232876712319</v>
      </c>
      <c r="J1007" s="84"/>
      <c r="K1007" s="84"/>
      <c r="L1007" s="87">
        <v>41963</v>
      </c>
      <c r="M1007" s="87"/>
      <c r="N1007" s="87">
        <v>41963</v>
      </c>
      <c r="O1007" s="84">
        <v>39864.85</v>
      </c>
      <c r="P1007" s="84">
        <v>0</v>
      </c>
      <c r="Q1007" s="84">
        <f t="shared" si="766"/>
        <v>39864.85</v>
      </c>
      <c r="R1007" s="84">
        <v>2098.1500000000015</v>
      </c>
      <c r="S1007" s="87">
        <f t="shared" si="767"/>
        <v>2098.1500000000015</v>
      </c>
      <c r="T1007" s="150">
        <v>3</v>
      </c>
      <c r="U1007" s="69">
        <v>365</v>
      </c>
      <c r="V1007" s="70"/>
      <c r="W1007" s="71">
        <v>-6.7232876712328764</v>
      </c>
      <c r="X1007" s="76">
        <f t="shared" si="770"/>
        <v>40544</v>
      </c>
      <c r="Y1007" s="138" t="s">
        <v>1374</v>
      </c>
      <c r="Z1007" s="60">
        <f>MATCH(Y1007,'Cat-3'!$A:$A,0)</f>
        <v>756</v>
      </c>
      <c r="AA1007" s="60">
        <f>MATCH(X1007,'Cat-3'!$1:$1,0)</f>
        <v>76</v>
      </c>
      <c r="AB1007" s="60">
        <f>INDEX('Cat-3'!$1:$1048576,Working!Z1007,Working!AA1007)</f>
        <v>83.8</v>
      </c>
      <c r="AC1007" s="60">
        <f>MATCH($AC$3,'Cat-3'!$1:$1,0)</f>
        <v>90</v>
      </c>
      <c r="AD1007" s="60">
        <f>INDEX('Cat-3'!$1:$1048576,Working!Z1007,Working!AC1007)</f>
        <v>87</v>
      </c>
      <c r="AE1007" s="146">
        <f>AD1007/AB1007</f>
        <v>1.0381861575178999</v>
      </c>
      <c r="AF1007" s="132" t="s">
        <v>2718</v>
      </c>
      <c r="AG1007" s="60">
        <f>MATCH(AF1007,'Cat-4'!$A:$A,0)</f>
        <v>645</v>
      </c>
      <c r="AH1007" s="60">
        <f>MATCH($AH$3,'Cat-4'!$1:$1,0)</f>
        <v>4</v>
      </c>
      <c r="AI1007" s="60">
        <f>INDEX('Cat-4'!$1:$1048576,Working!AG1007,Working!AH1007)</f>
        <v>100.5</v>
      </c>
      <c r="AJ1007" s="60">
        <f>MATCH($AJ$3,'Cat-4'!$1:$1,0)</f>
        <v>144</v>
      </c>
      <c r="AK1007" s="60">
        <f>INDEX('Cat-4'!$1:$1048576,Working!AG1007,Working!AJ1007)</f>
        <v>115.6</v>
      </c>
      <c r="AL1007" s="146">
        <f>AK1007/AI1007</f>
        <v>1.1502487562189054</v>
      </c>
      <c r="AM1007" s="146">
        <f>AL1007*AE1007</f>
        <v>1.1941723364086489</v>
      </c>
      <c r="AN1007" s="146">
        <f t="shared" si="769"/>
        <v>13.066666666666666</v>
      </c>
      <c r="AO1007" s="169">
        <f>INDEX('EL&amp;SV'!$C$4:$G$50,MATCH(AF1007,'EL&amp;SV'!$G$4:$G$50,0),MATCH(IF(P1007&gt;5000000,"A",IF(N1007&gt;2000000,"B",IF(N1007&gt;500000,"C","D"))),'EL&amp;SV'!$C$4:$G$4,0))</f>
        <v>5</v>
      </c>
      <c r="AP1007" s="171">
        <f>INDEX('EL&amp;SV'!$G$4:$K$50,MATCH(AF1007,'EL&amp;SV'!$G$4:$G$50,0),MATCH(IF(N1007&gt;5000000,"A",IF(N1007&gt;2000000,"B",IF(N1007&gt;500000,"C","D"))),'EL&amp;SV'!$G$4:$K$4,0))</f>
        <v>1</v>
      </c>
      <c r="AQ1007" s="153">
        <f t="shared" si="773"/>
        <v>50111.053752716136</v>
      </c>
      <c r="AR1007" s="153">
        <f t="shared" si="774"/>
        <v>50111.053752716143</v>
      </c>
      <c r="AS1007" s="153">
        <f t="shared" si="775"/>
        <v>0</v>
      </c>
      <c r="AT1007" s="60">
        <v>0.75</v>
      </c>
      <c r="AU1007" s="153">
        <f t="shared" si="776"/>
        <v>0</v>
      </c>
      <c r="AV1007" s="153">
        <f t="shared" si="777"/>
        <v>0</v>
      </c>
    </row>
    <row r="1008" spans="1:48" x14ac:dyDescent="0.2">
      <c r="A1008" s="82">
        <v>1004</v>
      </c>
      <c r="B1008" s="82" t="s">
        <v>1410</v>
      </c>
      <c r="C1008" s="83"/>
      <c r="D1008" s="84" t="s">
        <v>113</v>
      </c>
      <c r="E1008" s="85" t="s">
        <v>1344</v>
      </c>
      <c r="F1008" s="86">
        <v>44826</v>
      </c>
      <c r="G1008" s="86" t="s">
        <v>39</v>
      </c>
      <c r="H1008" s="89"/>
      <c r="I1008" s="89">
        <v>0.19</v>
      </c>
      <c r="J1008" s="84"/>
      <c r="K1008" s="84"/>
      <c r="L1008" s="87">
        <v>0</v>
      </c>
      <c r="M1008" s="87">
        <v>41772</v>
      </c>
      <c r="N1008" s="87">
        <v>41772</v>
      </c>
      <c r="O1008" s="84"/>
      <c r="P1008" s="84">
        <v>4153.1667945205481</v>
      </c>
      <c r="Q1008" s="84">
        <f t="shared" si="766"/>
        <v>4153.1667945205481</v>
      </c>
      <c r="R1008" s="84">
        <v>37618.833205479452</v>
      </c>
      <c r="S1008" s="87">
        <f t="shared" si="767"/>
        <v>0</v>
      </c>
      <c r="T1008" s="150">
        <v>5</v>
      </c>
      <c r="U1008" s="69">
        <v>365</v>
      </c>
      <c r="V1008" s="70"/>
      <c r="W1008" s="71">
        <v>-6.7232876712328764</v>
      </c>
      <c r="X1008" s="76">
        <f t="shared" si="770"/>
        <v>44805</v>
      </c>
      <c r="AF1008" s="132" t="s">
        <v>2730</v>
      </c>
      <c r="AG1008" s="60">
        <f>MATCH(AF1008,'Cat-4'!$A:$A,0)</f>
        <v>651</v>
      </c>
      <c r="AH1008" s="60">
        <f>MATCH(X1008,'Cat-4'!$1:$1,0)</f>
        <v>129</v>
      </c>
      <c r="AI1008" s="60">
        <f>INDEX('Cat-4'!$1:$1048576,Working!AG1008,Working!AH1008)</f>
        <v>100.6</v>
      </c>
      <c r="AJ1008" s="60">
        <f>MATCH($AJ$3,'Cat-4'!$1:$1,0)</f>
        <v>144</v>
      </c>
      <c r="AK1008" s="60">
        <f>INDEX('Cat-4'!$1:$1048576,Working!AG1008,Working!AJ1008)</f>
        <v>103.9</v>
      </c>
      <c r="AL1008" s="146">
        <f>AK1008/AI1008</f>
        <v>1.0328031809145131</v>
      </c>
      <c r="AM1008" s="152">
        <f>AL1008</f>
        <v>1.0328031809145131</v>
      </c>
      <c r="AN1008" s="146">
        <f t="shared" si="769"/>
        <v>1.3972222222222221</v>
      </c>
      <c r="AO1008" s="169">
        <f>INDEX('EL&amp;SV'!$C$4:$G$50,MATCH(AF1008,'EL&amp;SV'!$G$4:$G$50,0),MATCH(IF(P1008&gt;5000000,"A",IF(N1008&gt;2000000,"B",IF(N1008&gt;500000,"C","D"))),'EL&amp;SV'!$C$4:$G$4,0))</f>
        <v>8</v>
      </c>
      <c r="AP1008" s="171">
        <f>INDEX('EL&amp;SV'!$G$4:$K$50,MATCH(AF1008,'EL&amp;SV'!$G$4:$G$50,0),MATCH(IF(N1008&gt;5000000,"A",IF(N1008&gt;2000000,"B",IF(N1008&gt;500000,"C","D"))),'EL&amp;SV'!$G$4:$K$4,0))</f>
        <v>1</v>
      </c>
      <c r="AQ1008" s="153">
        <f t="shared" si="773"/>
        <v>43142.25447316104</v>
      </c>
      <c r="AR1008" s="153">
        <f t="shared" si="774"/>
        <v>7534.9145833333341</v>
      </c>
      <c r="AS1008" s="153">
        <f t="shared" si="775"/>
        <v>35607.339889827708</v>
      </c>
      <c r="AT1008" s="60">
        <v>0.75</v>
      </c>
      <c r="AU1008" s="153">
        <f t="shared" si="776"/>
        <v>26705.504917370781</v>
      </c>
      <c r="AV1008" s="153">
        <f t="shared" si="777"/>
        <v>26705.504917370781</v>
      </c>
    </row>
    <row r="1009" spans="1:48" x14ac:dyDescent="0.2">
      <c r="A1009" s="82">
        <v>1005</v>
      </c>
      <c r="B1009" s="82" t="s">
        <v>1410</v>
      </c>
      <c r="C1009" s="83"/>
      <c r="D1009" s="84" t="s">
        <v>112</v>
      </c>
      <c r="E1009" s="85" t="s">
        <v>460</v>
      </c>
      <c r="F1009" s="86">
        <v>39513</v>
      </c>
      <c r="G1009" s="86" t="s">
        <v>1347</v>
      </c>
      <c r="H1009" s="89"/>
      <c r="I1009" s="89">
        <v>0.11926378227494765</v>
      </c>
      <c r="J1009" s="84"/>
      <c r="K1009" s="84"/>
      <c r="L1009" s="87">
        <v>41700</v>
      </c>
      <c r="M1009" s="87"/>
      <c r="N1009" s="87">
        <v>41700</v>
      </c>
      <c r="O1009" s="84">
        <v>39615</v>
      </c>
      <c r="P1009" s="84">
        <v>0</v>
      </c>
      <c r="Q1009" s="84">
        <f t="shared" si="766"/>
        <v>39615</v>
      </c>
      <c r="R1009" s="84">
        <v>2085</v>
      </c>
      <c r="S1009" s="87">
        <f t="shared" si="767"/>
        <v>2085</v>
      </c>
      <c r="T1009" s="150">
        <v>10</v>
      </c>
      <c r="U1009" s="69">
        <v>365</v>
      </c>
      <c r="V1009" s="70"/>
      <c r="W1009" s="71">
        <v>3.2767123287671236</v>
      </c>
      <c r="X1009" s="76">
        <f t="shared" si="770"/>
        <v>39508</v>
      </c>
      <c r="Y1009" s="138" t="s">
        <v>4269</v>
      </c>
      <c r="Z1009" s="60">
        <f>MATCH(Y1009,'Cat-3'!$A:$A,0)</f>
        <v>768</v>
      </c>
      <c r="AA1009" s="60">
        <f>MATCH(X1009,'Cat-3'!$1:$1,0)</f>
        <v>42</v>
      </c>
      <c r="AB1009" s="60">
        <f>INDEX('Cat-3'!$1:$1048576,Working!Z1009,Working!AA1009)</f>
        <v>101.3</v>
      </c>
      <c r="AC1009" s="60">
        <f>MATCH($AC$3,'Cat-3'!$1:$1,0)</f>
        <v>90</v>
      </c>
      <c r="AD1009" s="60">
        <f>INDEX('Cat-3'!$1:$1048576,Working!Z1009,Working!AC1009)</f>
        <v>135.1</v>
      </c>
      <c r="AE1009" s="146">
        <f>AD1009/AB1009</f>
        <v>1.3336623889437316</v>
      </c>
      <c r="AF1009" s="132" t="s">
        <v>3098</v>
      </c>
      <c r="AG1009" s="60">
        <f>MATCH(AF1009,'Cat-4'!$A:$A,0)</f>
        <v>836</v>
      </c>
      <c r="AH1009" s="60">
        <f>MATCH($AH$3,'Cat-4'!$1:$1,0)</f>
        <v>4</v>
      </c>
      <c r="AI1009" s="60">
        <f>INDEX('Cat-4'!$1:$1048576,Working!AG1009,Working!AH1009)</f>
        <v>98</v>
      </c>
      <c r="AJ1009" s="60">
        <f>MATCH($AJ$3,'Cat-4'!$1:$1,0)</f>
        <v>144</v>
      </c>
      <c r="AK1009" s="60">
        <f>INDEX('Cat-4'!$1:$1048576,Working!AG1009,Working!AJ1009)</f>
        <v>147.4</v>
      </c>
      <c r="AL1009" s="146">
        <f>AK1009/AI1009</f>
        <v>1.5040816326530613</v>
      </c>
      <c r="AM1009" s="146">
        <f>AL1009*AE1009</f>
        <v>2.0059371033704698</v>
      </c>
      <c r="AN1009" s="146">
        <f t="shared" si="769"/>
        <v>15.941666666666666</v>
      </c>
      <c r="AO1009" s="169">
        <f>INDEX('EL&amp;SV'!$C$4:$G$50,MATCH(AF1009,'EL&amp;SV'!$G$4:$G$50,0),MATCH(IF(P1009&gt;5000000,"A",IF(N1009&gt;2000000,"B",IF(N1009&gt;500000,"C","D"))),'EL&amp;SV'!$C$4:$G$4,0))</f>
        <v>8</v>
      </c>
      <c r="AP1009" s="171">
        <f>INDEX('EL&amp;SV'!$G$4:$K$50,MATCH(AF1009,'EL&amp;SV'!$G$4:$G$50,0),MATCH(IF(N1009&gt;5000000,"A",IF(N1009&gt;2000000,"B",IF(N1009&gt;500000,"C","D"))),'EL&amp;SV'!$G$4:$K$4,0))</f>
        <v>0.95</v>
      </c>
      <c r="AQ1009" s="153">
        <f t="shared" si="773"/>
        <v>83647.577210548596</v>
      </c>
      <c r="AR1009" s="153">
        <f t="shared" si="774"/>
        <v>79465.198350021165</v>
      </c>
      <c r="AS1009" s="153">
        <f t="shared" si="775"/>
        <v>4182.3788605274312</v>
      </c>
      <c r="AT1009" s="60">
        <v>0.75</v>
      </c>
      <c r="AU1009" s="153">
        <f t="shared" si="776"/>
        <v>3136.7841453955734</v>
      </c>
      <c r="AV1009" s="153">
        <f t="shared" si="777"/>
        <v>4182.3788605274331</v>
      </c>
    </row>
    <row r="1010" spans="1:48" x14ac:dyDescent="0.2">
      <c r="A1010" s="82">
        <v>1006</v>
      </c>
      <c r="B1010" s="82" t="s">
        <v>1410</v>
      </c>
      <c r="C1010" s="83"/>
      <c r="D1010" s="84" t="s">
        <v>112</v>
      </c>
      <c r="E1010" s="85" t="s">
        <v>826</v>
      </c>
      <c r="F1010" s="86">
        <v>41708</v>
      </c>
      <c r="G1010" s="86" t="s">
        <v>1349</v>
      </c>
      <c r="H1010" s="89"/>
      <c r="I1010" s="89">
        <v>6.3397212543554002E-2</v>
      </c>
      <c r="J1010" s="84"/>
      <c r="K1010" s="84"/>
      <c r="L1010" s="87">
        <v>40860</v>
      </c>
      <c r="M1010" s="87"/>
      <c r="N1010" s="87">
        <v>40860</v>
      </c>
      <c r="O1010" s="84">
        <v>20840.263575962956</v>
      </c>
      <c r="P1010" s="84">
        <v>2590.4101045296165</v>
      </c>
      <c r="Q1010" s="84">
        <f t="shared" si="766"/>
        <v>23430.673680492571</v>
      </c>
      <c r="R1010" s="84">
        <v>17429.326319507429</v>
      </c>
      <c r="S1010" s="87">
        <f t="shared" si="767"/>
        <v>20019.736424037044</v>
      </c>
      <c r="T1010" s="150">
        <v>15</v>
      </c>
      <c r="U1010" s="69">
        <v>365</v>
      </c>
      <c r="V1010" s="70"/>
      <c r="W1010" s="71">
        <v>3.2767123287671236</v>
      </c>
      <c r="X1010" s="76">
        <f t="shared" si="770"/>
        <v>41699</v>
      </c>
      <c r="AF1010" s="132" t="s">
        <v>3114</v>
      </c>
      <c r="AG1010" s="60">
        <f>MATCH(AF1010,'Cat-4'!$A:$A,0)</f>
        <v>844</v>
      </c>
      <c r="AH1010" s="60">
        <f>MATCH(X1010,'Cat-4'!$1:$1,0)</f>
        <v>27</v>
      </c>
      <c r="AI1010" s="60">
        <f>INDEX('Cat-4'!$1:$1048576,Working!AG1010,Working!AH1010)</f>
        <v>115.3</v>
      </c>
      <c r="AJ1010" s="60">
        <f>MATCH($AJ$3,'Cat-4'!$1:$1,0)</f>
        <v>144</v>
      </c>
      <c r="AK1010" s="60">
        <f>INDEX('Cat-4'!$1:$1048576,Working!AG1010,Working!AJ1010)</f>
        <v>160.30000000000001</v>
      </c>
      <c r="AL1010" s="146">
        <f t="shared" ref="AL1010:AL1016" si="782">AK1010/AI1010</f>
        <v>1.3902862098872508</v>
      </c>
      <c r="AM1010" s="152">
        <f t="shared" ref="AM1010:AM1016" si="783">AL1010</f>
        <v>1.3902862098872508</v>
      </c>
      <c r="AN1010" s="146">
        <f t="shared" si="769"/>
        <v>9.9305555555555554</v>
      </c>
      <c r="AO1010" s="169">
        <f>INDEX('EL&amp;SV'!$C$4:$G$50,MATCH(AF1010,'EL&amp;SV'!$G$4:$G$50,0),MATCH(IF(P1010&gt;5000000,"A",IF(N1010&gt;2000000,"B",IF(N1010&gt;500000,"C","D"))),'EL&amp;SV'!$C$4:$G$4,0))</f>
        <v>6</v>
      </c>
      <c r="AP1010" s="171">
        <f>INDEX('EL&amp;SV'!$G$4:$K$50,MATCH(AF1010,'EL&amp;SV'!$G$4:$G$50,0),MATCH(IF(N1010&gt;5000000,"A",IF(N1010&gt;2000000,"B",IF(N1010&gt;500000,"C","D"))),'EL&amp;SV'!$G$4:$K$4,0))</f>
        <v>0.95</v>
      </c>
      <c r="AQ1010" s="153">
        <f t="shared" si="773"/>
        <v>56807.09453599307</v>
      </c>
      <c r="AR1010" s="153">
        <f t="shared" si="774"/>
        <v>53966.739809193416</v>
      </c>
      <c r="AS1010" s="153">
        <f t="shared" si="775"/>
        <v>2840.3547267996546</v>
      </c>
      <c r="AT1010" s="60">
        <v>0.75</v>
      </c>
      <c r="AU1010" s="153">
        <f t="shared" si="776"/>
        <v>2130.2660450997409</v>
      </c>
      <c r="AV1010" s="153">
        <f t="shared" si="777"/>
        <v>2840.354726799656</v>
      </c>
    </row>
    <row r="1011" spans="1:48" x14ac:dyDescent="0.2">
      <c r="A1011" s="82">
        <v>1007</v>
      </c>
      <c r="B1011" s="82" t="s">
        <v>1410</v>
      </c>
      <c r="C1011" s="83"/>
      <c r="D1011" s="84" t="s">
        <v>112</v>
      </c>
      <c r="E1011" s="85" t="s">
        <v>592</v>
      </c>
      <c r="F1011" s="86">
        <v>41000</v>
      </c>
      <c r="G1011" s="86" t="s">
        <v>1350</v>
      </c>
      <c r="H1011" s="89"/>
      <c r="I1011" s="89">
        <v>0.68664301369863001</v>
      </c>
      <c r="J1011" s="84"/>
      <c r="K1011" s="84"/>
      <c r="L1011" s="87">
        <v>40360</v>
      </c>
      <c r="M1011" s="87"/>
      <c r="N1011" s="87">
        <v>40360</v>
      </c>
      <c r="O1011" s="84">
        <v>38342</v>
      </c>
      <c r="P1011" s="84">
        <v>0</v>
      </c>
      <c r="Q1011" s="84">
        <f t="shared" si="766"/>
        <v>38342</v>
      </c>
      <c r="R1011" s="84">
        <v>2018</v>
      </c>
      <c r="S1011" s="87">
        <f t="shared" si="767"/>
        <v>2018</v>
      </c>
      <c r="T1011" s="150">
        <v>3</v>
      </c>
      <c r="U1011" s="69">
        <v>365</v>
      </c>
      <c r="V1011" s="70"/>
      <c r="W1011" s="71">
        <v>3.2657534246575342</v>
      </c>
      <c r="X1011" s="76">
        <f t="shared" si="770"/>
        <v>41000</v>
      </c>
      <c r="AF1011" s="132" t="s">
        <v>2720</v>
      </c>
      <c r="AG1011" s="60">
        <f>MATCH(AF1011,'Cat-4'!$A:$A,0)</f>
        <v>646</v>
      </c>
      <c r="AH1011" s="60">
        <f>MATCH(X1011,'Cat-4'!$1:$1,0)</f>
        <v>4</v>
      </c>
      <c r="AI1011" s="60">
        <f>INDEX('Cat-4'!$1:$1048576,Working!AG1011,Working!AH1011)</f>
        <v>91.7</v>
      </c>
      <c r="AJ1011" s="60">
        <f>MATCH($AJ$3,'Cat-4'!$1:$1,0)</f>
        <v>144</v>
      </c>
      <c r="AK1011" s="60">
        <f>INDEX('Cat-4'!$1:$1048576,Working!AG1011,Working!AJ1011)</f>
        <v>154.1</v>
      </c>
      <c r="AL1011" s="146">
        <f t="shared" si="782"/>
        <v>1.6804798255179934</v>
      </c>
      <c r="AM1011" s="152">
        <f t="shared" si="783"/>
        <v>1.6804798255179934</v>
      </c>
      <c r="AN1011" s="146">
        <f t="shared" si="769"/>
        <v>11.872222222222222</v>
      </c>
      <c r="AO1011" s="169">
        <f>INDEX('EL&amp;SV'!$C$4:$G$50,MATCH(AF1011,'EL&amp;SV'!$G$4:$G$50,0),MATCH(IF(P1011&gt;5000000,"A",IF(N1011&gt;2000000,"B",IF(N1011&gt;500000,"C","D"))),'EL&amp;SV'!$C$4:$G$4,0))</f>
        <v>5</v>
      </c>
      <c r="AP1011" s="171">
        <f>INDEX('EL&amp;SV'!$G$4:$K$50,MATCH(AF1011,'EL&amp;SV'!$G$4:$G$50,0),MATCH(IF(N1011&gt;5000000,"A",IF(N1011&gt;2000000,"B",IF(N1011&gt;500000,"C","D"))),'EL&amp;SV'!$G$4:$K$4,0))</f>
        <v>1</v>
      </c>
      <c r="AQ1011" s="153">
        <f t="shared" si="773"/>
        <v>67824.165757906216</v>
      </c>
      <c r="AR1011" s="153">
        <f t="shared" si="774"/>
        <v>67824.165757906216</v>
      </c>
      <c r="AS1011" s="153">
        <f t="shared" si="775"/>
        <v>0</v>
      </c>
      <c r="AT1011" s="60">
        <v>0.75</v>
      </c>
      <c r="AU1011" s="153">
        <f t="shared" si="776"/>
        <v>0</v>
      </c>
      <c r="AV1011" s="153">
        <f t="shared" si="777"/>
        <v>0</v>
      </c>
    </row>
    <row r="1012" spans="1:48" x14ac:dyDescent="0.2">
      <c r="A1012" s="82">
        <v>1008</v>
      </c>
      <c r="B1012" s="82" t="s">
        <v>1410</v>
      </c>
      <c r="C1012" s="83"/>
      <c r="D1012" s="84" t="s">
        <v>112</v>
      </c>
      <c r="E1012" s="85" t="s">
        <v>596</v>
      </c>
      <c r="F1012" s="86">
        <v>41000</v>
      </c>
      <c r="G1012" s="86" t="s">
        <v>1350</v>
      </c>
      <c r="H1012" s="89"/>
      <c r="I1012" s="89">
        <v>0.68664301369863001</v>
      </c>
      <c r="J1012" s="84"/>
      <c r="K1012" s="84"/>
      <c r="L1012" s="87">
        <v>40360</v>
      </c>
      <c r="M1012" s="87"/>
      <c r="N1012" s="87">
        <v>40360</v>
      </c>
      <c r="O1012" s="84">
        <v>38342</v>
      </c>
      <c r="P1012" s="84">
        <v>0</v>
      </c>
      <c r="Q1012" s="84">
        <f t="shared" si="766"/>
        <v>38342</v>
      </c>
      <c r="R1012" s="84">
        <v>2018</v>
      </c>
      <c r="S1012" s="87">
        <f t="shared" si="767"/>
        <v>2018</v>
      </c>
      <c r="T1012" s="150">
        <v>3</v>
      </c>
      <c r="U1012" s="69">
        <v>365</v>
      </c>
      <c r="V1012" s="70"/>
      <c r="W1012" s="71">
        <v>3.3205479452054796</v>
      </c>
      <c r="X1012" s="76">
        <f t="shared" si="770"/>
        <v>41000</v>
      </c>
      <c r="AF1012" s="132" t="s">
        <v>2720</v>
      </c>
      <c r="AG1012" s="60">
        <f>MATCH(AF1012,'Cat-4'!$A:$A,0)</f>
        <v>646</v>
      </c>
      <c r="AH1012" s="60">
        <f>MATCH(X1012,'Cat-4'!$1:$1,0)</f>
        <v>4</v>
      </c>
      <c r="AI1012" s="60">
        <f>INDEX('Cat-4'!$1:$1048576,Working!AG1012,Working!AH1012)</f>
        <v>91.7</v>
      </c>
      <c r="AJ1012" s="60">
        <f>MATCH($AJ$3,'Cat-4'!$1:$1,0)</f>
        <v>144</v>
      </c>
      <c r="AK1012" s="60">
        <f>INDEX('Cat-4'!$1:$1048576,Working!AG1012,Working!AJ1012)</f>
        <v>154.1</v>
      </c>
      <c r="AL1012" s="146">
        <f t="shared" si="782"/>
        <v>1.6804798255179934</v>
      </c>
      <c r="AM1012" s="152">
        <f t="shared" si="783"/>
        <v>1.6804798255179934</v>
      </c>
      <c r="AN1012" s="146">
        <f t="shared" si="769"/>
        <v>11.872222222222222</v>
      </c>
      <c r="AO1012" s="169">
        <f>INDEX('EL&amp;SV'!$C$4:$G$50,MATCH(AF1012,'EL&amp;SV'!$G$4:$G$50,0),MATCH(IF(P1012&gt;5000000,"A",IF(N1012&gt;2000000,"B",IF(N1012&gt;500000,"C","D"))),'EL&amp;SV'!$C$4:$G$4,0))</f>
        <v>5</v>
      </c>
      <c r="AP1012" s="171">
        <f>INDEX('EL&amp;SV'!$G$4:$K$50,MATCH(AF1012,'EL&amp;SV'!$G$4:$G$50,0),MATCH(IF(N1012&gt;5000000,"A",IF(N1012&gt;2000000,"B",IF(N1012&gt;500000,"C","D"))),'EL&amp;SV'!$G$4:$K$4,0))</f>
        <v>1</v>
      </c>
      <c r="AQ1012" s="153">
        <f t="shared" si="773"/>
        <v>67824.165757906216</v>
      </c>
      <c r="AR1012" s="153">
        <f t="shared" si="774"/>
        <v>67824.165757906216</v>
      </c>
      <c r="AS1012" s="153">
        <f t="shared" si="775"/>
        <v>0</v>
      </c>
      <c r="AT1012" s="60">
        <v>0.75</v>
      </c>
      <c r="AU1012" s="153">
        <f t="shared" si="776"/>
        <v>0</v>
      </c>
      <c r="AV1012" s="153">
        <f t="shared" si="777"/>
        <v>0</v>
      </c>
    </row>
    <row r="1013" spans="1:48" x14ac:dyDescent="0.2">
      <c r="A1013" s="82">
        <v>1009</v>
      </c>
      <c r="B1013" s="82" t="s">
        <v>1410</v>
      </c>
      <c r="C1013" s="83"/>
      <c r="D1013" s="84" t="s">
        <v>112</v>
      </c>
      <c r="E1013" s="85" t="s">
        <v>808</v>
      </c>
      <c r="F1013" s="86">
        <v>41000</v>
      </c>
      <c r="G1013" s="86" t="s">
        <v>1350</v>
      </c>
      <c r="H1013" s="89"/>
      <c r="I1013" s="89">
        <v>6.3216543730242367E-2</v>
      </c>
      <c r="J1013" s="84"/>
      <c r="K1013" s="84"/>
      <c r="L1013" s="87">
        <v>40170.9</v>
      </c>
      <c r="M1013" s="87"/>
      <c r="N1013" s="87">
        <v>40170.9</v>
      </c>
      <c r="O1013" s="84">
        <v>25465.027717334044</v>
      </c>
      <c r="P1013" s="84">
        <v>2539.465456533193</v>
      </c>
      <c r="Q1013" s="84">
        <f t="shared" si="766"/>
        <v>28004.493173867239</v>
      </c>
      <c r="R1013" s="84">
        <v>12166.406826132763</v>
      </c>
      <c r="S1013" s="87">
        <f t="shared" si="767"/>
        <v>14705.872282665958</v>
      </c>
      <c r="T1013" s="150">
        <v>15</v>
      </c>
      <c r="U1013" s="69">
        <v>365</v>
      </c>
      <c r="V1013" s="70"/>
      <c r="W1013" s="71">
        <v>4.9917808219178088</v>
      </c>
      <c r="X1013" s="76">
        <f t="shared" si="770"/>
        <v>41000</v>
      </c>
      <c r="AF1013" s="132" t="s">
        <v>3114</v>
      </c>
      <c r="AG1013" s="60">
        <f>MATCH(AF1013,'Cat-4'!$A:$A,0)</f>
        <v>844</v>
      </c>
      <c r="AH1013" s="60">
        <f>MATCH(X1013,'Cat-4'!$1:$1,0)</f>
        <v>4</v>
      </c>
      <c r="AI1013" s="60">
        <f>INDEX('Cat-4'!$1:$1048576,Working!AG1013,Working!AH1013)</f>
        <v>103.9</v>
      </c>
      <c r="AJ1013" s="60">
        <f>MATCH($AJ$3,'Cat-4'!$1:$1,0)</f>
        <v>144</v>
      </c>
      <c r="AK1013" s="60">
        <f>INDEX('Cat-4'!$1:$1048576,Working!AG1013,Working!AJ1013)</f>
        <v>160.30000000000001</v>
      </c>
      <c r="AL1013" s="146">
        <f t="shared" si="782"/>
        <v>1.5428296438883542</v>
      </c>
      <c r="AM1013" s="152">
        <f t="shared" si="783"/>
        <v>1.5428296438883542</v>
      </c>
      <c r="AN1013" s="146">
        <f t="shared" si="769"/>
        <v>11.872222222222222</v>
      </c>
      <c r="AO1013" s="169">
        <f>INDEX('EL&amp;SV'!$C$4:$G$50,MATCH(AF1013,'EL&amp;SV'!$G$4:$G$50,0),MATCH(IF(P1013&gt;5000000,"A",IF(N1013&gt;2000000,"B",IF(N1013&gt;500000,"C","D"))),'EL&amp;SV'!$C$4:$G$4,0))</f>
        <v>6</v>
      </c>
      <c r="AP1013" s="171">
        <f>INDEX('EL&amp;SV'!$G$4:$K$50,MATCH(AF1013,'EL&amp;SV'!$G$4:$G$50,0),MATCH(IF(N1013&gt;5000000,"A",IF(N1013&gt;2000000,"B",IF(N1013&gt;500000,"C","D"))),'EL&amp;SV'!$G$4:$K$4,0))</f>
        <v>0.95</v>
      </c>
      <c r="AQ1013" s="153">
        <f t="shared" si="773"/>
        <v>61976.855341674687</v>
      </c>
      <c r="AR1013" s="153">
        <f t="shared" si="774"/>
        <v>58878.012574590946</v>
      </c>
      <c r="AS1013" s="153">
        <f t="shared" si="775"/>
        <v>3098.8427670837409</v>
      </c>
      <c r="AT1013" s="60">
        <v>0.75</v>
      </c>
      <c r="AU1013" s="153">
        <f t="shared" si="776"/>
        <v>2324.1320753128057</v>
      </c>
      <c r="AV1013" s="153">
        <f t="shared" si="777"/>
        <v>3098.8427670837373</v>
      </c>
    </row>
    <row r="1014" spans="1:48" x14ac:dyDescent="0.2">
      <c r="A1014" s="82">
        <v>1010</v>
      </c>
      <c r="B1014" s="82" t="s">
        <v>1410</v>
      </c>
      <c r="C1014" s="83"/>
      <c r="D1014" s="84" t="s">
        <v>112</v>
      </c>
      <c r="E1014" s="85" t="s">
        <v>1094</v>
      </c>
      <c r="F1014" s="86">
        <v>42998</v>
      </c>
      <c r="G1014" s="86" t="s">
        <v>29</v>
      </c>
      <c r="H1014" s="89"/>
      <c r="I1014" s="89">
        <v>0.31666666666666665</v>
      </c>
      <c r="J1014" s="84"/>
      <c r="K1014" s="84"/>
      <c r="L1014" s="87">
        <v>40000</v>
      </c>
      <c r="M1014" s="87"/>
      <c r="N1014" s="87">
        <v>40000</v>
      </c>
      <c r="O1014" s="84">
        <v>38000</v>
      </c>
      <c r="P1014" s="84">
        <v>0</v>
      </c>
      <c r="Q1014" s="84">
        <f t="shared" si="766"/>
        <v>38000</v>
      </c>
      <c r="R1014" s="84">
        <v>2000</v>
      </c>
      <c r="S1014" s="87">
        <f t="shared" si="767"/>
        <v>2000</v>
      </c>
      <c r="T1014" s="150">
        <v>3</v>
      </c>
      <c r="U1014" s="69">
        <v>365</v>
      </c>
      <c r="V1014" s="70"/>
      <c r="W1014" s="71">
        <v>3.2986301369863007</v>
      </c>
      <c r="X1014" s="76">
        <f t="shared" si="770"/>
        <v>42979</v>
      </c>
      <c r="AF1014" s="132" t="s">
        <v>2716</v>
      </c>
      <c r="AG1014" s="60">
        <f>MATCH(AF1014,'Cat-4'!$A:$A,0)</f>
        <v>644</v>
      </c>
      <c r="AH1014" s="60">
        <f>MATCH(X1014,'Cat-4'!$1:$1,0)</f>
        <v>69</v>
      </c>
      <c r="AI1014" s="60">
        <f>INDEX('Cat-4'!$1:$1048576,Working!AG1014,Working!AH1014)</f>
        <v>127.4</v>
      </c>
      <c r="AJ1014" s="60">
        <f>MATCH($AJ$3,'Cat-4'!$1:$1,0)</f>
        <v>144</v>
      </c>
      <c r="AK1014" s="60">
        <f>INDEX('Cat-4'!$1:$1048576,Working!AG1014,Working!AJ1014)</f>
        <v>135.1</v>
      </c>
      <c r="AL1014" s="146">
        <f t="shared" si="782"/>
        <v>1.0604395604395604</v>
      </c>
      <c r="AM1014" s="152">
        <f t="shared" si="783"/>
        <v>1.0604395604395604</v>
      </c>
      <c r="AN1014" s="146">
        <f t="shared" si="769"/>
        <v>6.4027777777777777</v>
      </c>
      <c r="AO1014" s="169">
        <f>INDEX('EL&amp;SV'!$C$4:$G$50,MATCH(AF1014,'EL&amp;SV'!$G$4:$G$50,0),MATCH(IF(P1014&gt;5000000,"A",IF(N1014&gt;2000000,"B",IF(N1014&gt;500000,"C","D"))),'EL&amp;SV'!$C$4:$G$4,0))</f>
        <v>5</v>
      </c>
      <c r="AP1014" s="171">
        <f>INDEX('EL&amp;SV'!$G$4:$K$50,MATCH(AF1014,'EL&amp;SV'!$G$4:$G$50,0),MATCH(IF(N1014&gt;5000000,"A",IF(N1014&gt;2000000,"B",IF(N1014&gt;500000,"C","D"))),'EL&amp;SV'!$G$4:$K$4,0))</f>
        <v>1</v>
      </c>
      <c r="AQ1014" s="153">
        <f t="shared" si="773"/>
        <v>42417.582417582416</v>
      </c>
      <c r="AR1014" s="153">
        <f t="shared" si="774"/>
        <v>42417.582417582416</v>
      </c>
      <c r="AS1014" s="153">
        <f t="shared" si="775"/>
        <v>0</v>
      </c>
      <c r="AT1014" s="60">
        <v>0.75</v>
      </c>
      <c r="AU1014" s="153">
        <f t="shared" si="776"/>
        <v>0</v>
      </c>
      <c r="AV1014" s="153">
        <f t="shared" si="777"/>
        <v>0</v>
      </c>
    </row>
    <row r="1015" spans="1:48" x14ac:dyDescent="0.2">
      <c r="A1015" s="82">
        <v>1011</v>
      </c>
      <c r="B1015" s="82" t="s">
        <v>1410</v>
      </c>
      <c r="C1015" s="83"/>
      <c r="D1015" s="84" t="s">
        <v>112</v>
      </c>
      <c r="E1015" s="85" t="s">
        <v>624</v>
      </c>
      <c r="F1015" s="86">
        <v>42460</v>
      </c>
      <c r="G1015" s="86" t="s">
        <v>25</v>
      </c>
      <c r="H1015" s="89"/>
      <c r="I1015" s="89">
        <v>0.31666666666666665</v>
      </c>
      <c r="J1015" s="84"/>
      <c r="K1015" s="84"/>
      <c r="L1015" s="87">
        <v>39900</v>
      </c>
      <c r="M1015" s="87"/>
      <c r="N1015" s="87">
        <v>39900</v>
      </c>
      <c r="O1015" s="84">
        <v>37939.616438356163</v>
      </c>
      <c r="P1015" s="84">
        <v>0</v>
      </c>
      <c r="Q1015" s="84">
        <f t="shared" si="766"/>
        <v>37939.616438356163</v>
      </c>
      <c r="R1015" s="84">
        <v>1960.3835616438373</v>
      </c>
      <c r="S1015" s="87">
        <f t="shared" si="767"/>
        <v>1960.3835616438373</v>
      </c>
      <c r="T1015" s="150">
        <v>3</v>
      </c>
      <c r="U1015" s="69">
        <v>365</v>
      </c>
      <c r="V1015" s="70"/>
      <c r="W1015" s="71">
        <v>3.2767123287671236</v>
      </c>
      <c r="X1015" s="76">
        <f t="shared" si="770"/>
        <v>42430</v>
      </c>
      <c r="AF1015" s="132" t="s">
        <v>3114</v>
      </c>
      <c r="AG1015" s="60">
        <f>MATCH(AF1015,'Cat-4'!$A:$A,0)</f>
        <v>844</v>
      </c>
      <c r="AH1015" s="60">
        <f>MATCH(X1015,'Cat-4'!$1:$1,0)</f>
        <v>51</v>
      </c>
      <c r="AI1015" s="60">
        <f>INDEX('Cat-4'!$1:$1048576,Working!AG1015,Working!AH1015)</f>
        <v>114.6</v>
      </c>
      <c r="AJ1015" s="60">
        <f>MATCH($AJ$3,'Cat-4'!$1:$1,0)</f>
        <v>144</v>
      </c>
      <c r="AK1015" s="60">
        <f>INDEX('Cat-4'!$1:$1048576,Working!AG1015,Working!AJ1015)</f>
        <v>160.30000000000001</v>
      </c>
      <c r="AL1015" s="146">
        <f t="shared" si="782"/>
        <v>1.3987783595113439</v>
      </c>
      <c r="AM1015" s="152">
        <f t="shared" si="783"/>
        <v>1.3987783595113439</v>
      </c>
      <c r="AN1015" s="146">
        <f t="shared" si="769"/>
        <v>7.875</v>
      </c>
      <c r="AO1015" s="169">
        <f>INDEX('EL&amp;SV'!$C$4:$G$50,MATCH(AF1015,'EL&amp;SV'!$G$4:$G$50,0),MATCH(IF(P1015&gt;5000000,"A",IF(N1015&gt;2000000,"B",IF(N1015&gt;500000,"C","D"))),'EL&amp;SV'!$C$4:$G$4,0))</f>
        <v>6</v>
      </c>
      <c r="AP1015" s="171">
        <f>INDEX('EL&amp;SV'!$G$4:$K$50,MATCH(AF1015,'EL&amp;SV'!$G$4:$G$50,0),MATCH(IF(N1015&gt;5000000,"A",IF(N1015&gt;2000000,"B",IF(N1015&gt;500000,"C","D"))),'EL&amp;SV'!$G$4:$K$4,0))</f>
        <v>0.95</v>
      </c>
      <c r="AQ1015" s="153">
        <f t="shared" si="773"/>
        <v>55811.256544502619</v>
      </c>
      <c r="AR1015" s="153">
        <f t="shared" si="774"/>
        <v>53020.693717277485</v>
      </c>
      <c r="AS1015" s="153">
        <f t="shared" si="775"/>
        <v>2790.5628272251342</v>
      </c>
      <c r="AT1015" s="60">
        <v>0.75</v>
      </c>
      <c r="AU1015" s="153">
        <f t="shared" si="776"/>
        <v>2092.9221204188507</v>
      </c>
      <c r="AV1015" s="153">
        <f t="shared" si="777"/>
        <v>2790.5628272251333</v>
      </c>
    </row>
    <row r="1016" spans="1:48" x14ac:dyDescent="0.2">
      <c r="A1016" s="82">
        <v>1012</v>
      </c>
      <c r="B1016" s="82" t="s">
        <v>1410</v>
      </c>
      <c r="C1016" s="83"/>
      <c r="D1016" s="84" t="s">
        <v>112</v>
      </c>
      <c r="E1016" s="85" t="s">
        <v>1058</v>
      </c>
      <c r="F1016" s="86">
        <v>42132</v>
      </c>
      <c r="G1016" s="86" t="s">
        <v>25</v>
      </c>
      <c r="H1016" s="89"/>
      <c r="I1016" s="89">
        <v>6.3333333333333325E-2</v>
      </c>
      <c r="J1016" s="84"/>
      <c r="K1016" s="84"/>
      <c r="L1016" s="87">
        <v>39780</v>
      </c>
      <c r="M1016" s="87"/>
      <c r="N1016" s="87">
        <v>39780</v>
      </c>
      <c r="O1016" s="84">
        <v>17387.311232876709</v>
      </c>
      <c r="P1016" s="84">
        <v>2519.3999999999996</v>
      </c>
      <c r="Q1016" s="84">
        <f t="shared" si="766"/>
        <v>19906.711232876711</v>
      </c>
      <c r="R1016" s="84">
        <v>19873.288767123289</v>
      </c>
      <c r="S1016" s="87">
        <f t="shared" si="767"/>
        <v>22392.688767123291</v>
      </c>
      <c r="T1016" s="150">
        <v>15</v>
      </c>
      <c r="U1016" s="69">
        <v>365</v>
      </c>
      <c r="V1016" s="70"/>
      <c r="W1016" s="71">
        <v>3.5726027397260278</v>
      </c>
      <c r="X1016" s="76">
        <f t="shared" si="770"/>
        <v>42125</v>
      </c>
      <c r="AF1016" s="132" t="s">
        <v>3114</v>
      </c>
      <c r="AG1016" s="60">
        <f>MATCH(AF1016,'Cat-4'!$A:$A,0)</f>
        <v>844</v>
      </c>
      <c r="AH1016" s="60">
        <f>MATCH(X1016,'Cat-4'!$1:$1,0)</f>
        <v>41</v>
      </c>
      <c r="AI1016" s="60">
        <f>INDEX('Cat-4'!$1:$1048576,Working!AG1016,Working!AH1016)</f>
        <v>112.6</v>
      </c>
      <c r="AJ1016" s="60">
        <f>MATCH($AJ$3,'Cat-4'!$1:$1,0)</f>
        <v>144</v>
      </c>
      <c r="AK1016" s="60">
        <f>INDEX('Cat-4'!$1:$1048576,Working!AG1016,Working!AJ1016)</f>
        <v>160.30000000000001</v>
      </c>
      <c r="AL1016" s="146">
        <f t="shared" si="782"/>
        <v>1.4236234458259327</v>
      </c>
      <c r="AM1016" s="152">
        <f t="shared" si="783"/>
        <v>1.4236234458259327</v>
      </c>
      <c r="AN1016" s="146">
        <f t="shared" si="769"/>
        <v>8.7694444444444439</v>
      </c>
      <c r="AO1016" s="169">
        <f>INDEX('EL&amp;SV'!$C$4:$G$50,MATCH(AF1016,'EL&amp;SV'!$G$4:$G$50,0),MATCH(IF(P1016&gt;5000000,"A",IF(N1016&gt;2000000,"B",IF(N1016&gt;500000,"C","D"))),'EL&amp;SV'!$C$4:$G$4,0))</f>
        <v>6</v>
      </c>
      <c r="AP1016" s="171">
        <f>INDEX('EL&amp;SV'!$G$4:$K$50,MATCH(AF1016,'EL&amp;SV'!$G$4:$G$50,0),MATCH(IF(N1016&gt;5000000,"A",IF(N1016&gt;2000000,"B",IF(N1016&gt;500000,"C","D"))),'EL&amp;SV'!$G$4:$K$4,0))</f>
        <v>0.95</v>
      </c>
      <c r="AQ1016" s="153">
        <f t="shared" si="773"/>
        <v>56631.740674955603</v>
      </c>
      <c r="AR1016" s="153">
        <f t="shared" si="774"/>
        <v>53800.153641207813</v>
      </c>
      <c r="AS1016" s="153">
        <f t="shared" si="775"/>
        <v>2831.58703374779</v>
      </c>
      <c r="AT1016" s="60">
        <v>0.75</v>
      </c>
      <c r="AU1016" s="153">
        <f t="shared" si="776"/>
        <v>2123.6902753108425</v>
      </c>
      <c r="AV1016" s="153">
        <f t="shared" si="777"/>
        <v>2831.5870337477827</v>
      </c>
    </row>
    <row r="1017" spans="1:48" x14ac:dyDescent="0.2">
      <c r="A1017" s="82">
        <v>1013</v>
      </c>
      <c r="B1017" s="82" t="s">
        <v>1410</v>
      </c>
      <c r="C1017" s="83"/>
      <c r="D1017" s="84" t="s">
        <v>112</v>
      </c>
      <c r="E1017" s="85" t="s">
        <v>633</v>
      </c>
      <c r="F1017" s="86">
        <v>40424</v>
      </c>
      <c r="G1017" s="86" t="s">
        <v>1352</v>
      </c>
      <c r="H1017" s="89"/>
      <c r="I1017" s="89">
        <v>0.42043698630136989</v>
      </c>
      <c r="J1017" s="84"/>
      <c r="K1017" s="84"/>
      <c r="L1017" s="87">
        <v>39708</v>
      </c>
      <c r="M1017" s="87"/>
      <c r="N1017" s="87">
        <v>39708</v>
      </c>
      <c r="O1017" s="84">
        <v>39708</v>
      </c>
      <c r="P1017" s="84">
        <v>0</v>
      </c>
      <c r="Q1017" s="84">
        <f t="shared" si="766"/>
        <v>39708</v>
      </c>
      <c r="R1017" s="84">
        <v>0</v>
      </c>
      <c r="S1017" s="87">
        <f t="shared" si="767"/>
        <v>0</v>
      </c>
      <c r="T1017" s="150">
        <v>3</v>
      </c>
      <c r="U1017" s="69">
        <v>365</v>
      </c>
      <c r="V1017" s="70"/>
      <c r="W1017" s="71">
        <v>-6.0931506849315067</v>
      </c>
      <c r="X1017" s="76">
        <f t="shared" si="770"/>
        <v>40422</v>
      </c>
      <c r="Y1017" s="138" t="s">
        <v>4016</v>
      </c>
      <c r="Z1017" s="60">
        <f>MATCH(Y1017,'Cat-3'!$A:$A,0)</f>
        <v>628</v>
      </c>
      <c r="AA1017" s="60">
        <f>MATCH(X1017,'Cat-3'!$1:$1,0)</f>
        <v>72</v>
      </c>
      <c r="AB1017" s="60">
        <f>INDEX('Cat-3'!$1:$1048576,Working!Z1017,Working!AA1017)</f>
        <v>130.6</v>
      </c>
      <c r="AC1017" s="60">
        <f>MATCH($AC$3,'Cat-3'!$1:$1,0)</f>
        <v>90</v>
      </c>
      <c r="AD1017" s="60">
        <f>INDEX('Cat-3'!$1:$1048576,Working!Z1017,Working!AC1017)</f>
        <v>138.4</v>
      </c>
      <c r="AE1017" s="146">
        <f>AD1017/AB1017</f>
        <v>1.0597243491577337</v>
      </c>
      <c r="AF1017" s="132" t="s">
        <v>3114</v>
      </c>
      <c r="AG1017" s="60">
        <f>MATCH(AF1017,'Cat-4'!$A:$A,0)</f>
        <v>844</v>
      </c>
      <c r="AH1017" s="60">
        <f>MATCH($AH$3,'Cat-4'!$1:$1,0)</f>
        <v>4</v>
      </c>
      <c r="AI1017" s="60">
        <f>INDEX('Cat-4'!$1:$1048576,Working!AG1017,Working!AH1017)</f>
        <v>103.9</v>
      </c>
      <c r="AJ1017" s="60">
        <f>MATCH($AJ$3,'Cat-4'!$1:$1,0)</f>
        <v>144</v>
      </c>
      <c r="AK1017" s="60">
        <f>INDEX('Cat-4'!$1:$1048576,Working!AG1017,Working!AJ1017)</f>
        <v>160.30000000000001</v>
      </c>
      <c r="AL1017" s="146">
        <f>AK1017/AI1017</f>
        <v>1.5428296438883542</v>
      </c>
      <c r="AM1017" s="146">
        <f>AL1017*AE1017</f>
        <v>1.6349741402308442</v>
      </c>
      <c r="AN1017" s="146">
        <f t="shared" si="769"/>
        <v>13.45</v>
      </c>
      <c r="AO1017" s="169">
        <f>INDEX('EL&amp;SV'!$C$4:$G$50,MATCH(AF1017,'EL&amp;SV'!$G$4:$G$50,0),MATCH(IF(P1017&gt;5000000,"A",IF(N1017&gt;2000000,"B",IF(N1017&gt;500000,"C","D"))),'EL&amp;SV'!$C$4:$G$4,0))</f>
        <v>6</v>
      </c>
      <c r="AP1017" s="171">
        <f>INDEX('EL&amp;SV'!$G$4:$K$50,MATCH(AF1017,'EL&amp;SV'!$G$4:$G$50,0),MATCH(IF(N1017&gt;5000000,"A",IF(N1017&gt;2000000,"B",IF(N1017&gt;500000,"C","D"))),'EL&amp;SV'!$G$4:$K$4,0))</f>
        <v>0.95</v>
      </c>
      <c r="AQ1017" s="153">
        <f t="shared" si="773"/>
        <v>64921.553160286363</v>
      </c>
      <c r="AR1017" s="153">
        <f t="shared" si="774"/>
        <v>61675.475502272042</v>
      </c>
      <c r="AS1017" s="153">
        <f t="shared" si="775"/>
        <v>3246.0776580143211</v>
      </c>
      <c r="AT1017" s="60">
        <v>0.75</v>
      </c>
      <c r="AU1017" s="153">
        <f t="shared" si="776"/>
        <v>2434.5582435107408</v>
      </c>
      <c r="AV1017" s="153">
        <f t="shared" si="777"/>
        <v>3246.0776580143211</v>
      </c>
    </row>
    <row r="1018" spans="1:48" x14ac:dyDescent="0.2">
      <c r="A1018" s="82">
        <v>1014</v>
      </c>
      <c r="B1018" s="82" t="s">
        <v>1410</v>
      </c>
      <c r="C1018" s="83"/>
      <c r="D1018" s="84" t="s">
        <v>112</v>
      </c>
      <c r="E1018" s="85" t="s">
        <v>1281</v>
      </c>
      <c r="F1018" s="86">
        <v>44651</v>
      </c>
      <c r="G1018" s="86" t="s">
        <v>38</v>
      </c>
      <c r="H1018" s="89"/>
      <c r="I1018" s="89">
        <v>9.5000000000000001E-2</v>
      </c>
      <c r="J1018" s="84"/>
      <c r="K1018" s="84"/>
      <c r="L1018" s="87">
        <v>39631.699999999997</v>
      </c>
      <c r="M1018" s="87"/>
      <c r="N1018" s="87">
        <v>39631.699999999997</v>
      </c>
      <c r="O1018" s="84">
        <v>10.315099999999999</v>
      </c>
      <c r="P1018" s="84">
        <v>3765.0114999999996</v>
      </c>
      <c r="Q1018" s="84">
        <f t="shared" si="766"/>
        <v>3775.3265999999994</v>
      </c>
      <c r="R1018" s="84">
        <v>35856.373399999997</v>
      </c>
      <c r="S1018" s="87">
        <f t="shared" si="767"/>
        <v>39621.384899999997</v>
      </c>
      <c r="T1018" s="150">
        <v>10</v>
      </c>
      <c r="U1018" s="69">
        <v>365</v>
      </c>
      <c r="V1018" s="70"/>
      <c r="W1018" s="71">
        <v>4.9917808219178088</v>
      </c>
      <c r="X1018" s="76">
        <f t="shared" si="770"/>
        <v>44621</v>
      </c>
      <c r="AF1018" s="132" t="s">
        <v>2920</v>
      </c>
      <c r="AG1018" s="60">
        <f>MATCH(AF1018,'Cat-4'!$A:$A,0)</f>
        <v>747</v>
      </c>
      <c r="AH1018" s="60">
        <f>MATCH(X1018,'Cat-4'!$1:$1,0)</f>
        <v>123</v>
      </c>
      <c r="AI1018" s="60">
        <f>INDEX('Cat-4'!$1:$1048576,Working!AG1018,Working!AH1018)</f>
        <v>130.19999999999999</v>
      </c>
      <c r="AJ1018" s="60">
        <f>MATCH($AJ$3,'Cat-4'!$1:$1,0)</f>
        <v>144</v>
      </c>
      <c r="AK1018" s="60">
        <f>INDEX('Cat-4'!$1:$1048576,Working!AG1018,Working!AJ1018)</f>
        <v>130.19999999999999</v>
      </c>
      <c r="AL1018" s="146">
        <f t="shared" ref="AL1018:AL1042" si="784">AK1018/AI1018</f>
        <v>1</v>
      </c>
      <c r="AM1018" s="152">
        <f t="shared" ref="AM1018:AM1042" si="785">AL1018</f>
        <v>1</v>
      </c>
      <c r="AN1018" s="146">
        <f t="shared" si="769"/>
        <v>1.875</v>
      </c>
      <c r="AO1018" s="169">
        <f>INDEX('EL&amp;SV'!$C$4:$G$50,MATCH(AF1018,'EL&amp;SV'!$G$4:$G$50,0),MATCH(IF(P1018&gt;5000000,"A",IF(N1018&gt;2000000,"B",IF(N1018&gt;500000,"C","D"))),'EL&amp;SV'!$C$4:$G$4,0))</f>
        <v>8</v>
      </c>
      <c r="AP1018" s="171">
        <f>INDEX('EL&amp;SV'!$G$4:$K$50,MATCH(AF1018,'EL&amp;SV'!$G$4:$G$50,0),MATCH(IF(N1018&gt;5000000,"A",IF(N1018&gt;2000000,"B",IF(N1018&gt;500000,"C","D"))),'EL&amp;SV'!$G$4:$K$4,0))</f>
        <v>1</v>
      </c>
      <c r="AQ1018" s="153">
        <f t="shared" si="773"/>
        <v>39631.699999999997</v>
      </c>
      <c r="AR1018" s="153">
        <f t="shared" si="774"/>
        <v>9288.6796875</v>
      </c>
      <c r="AS1018" s="153">
        <f t="shared" si="775"/>
        <v>30343.020312499997</v>
      </c>
      <c r="AT1018" s="60">
        <v>0.75</v>
      </c>
      <c r="AU1018" s="153">
        <f t="shared" si="776"/>
        <v>22757.265234374998</v>
      </c>
      <c r="AV1018" s="153">
        <f t="shared" si="777"/>
        <v>22757.265234374998</v>
      </c>
    </row>
    <row r="1019" spans="1:48" x14ac:dyDescent="0.2">
      <c r="A1019" s="82">
        <v>1015</v>
      </c>
      <c r="B1019" s="82" t="s">
        <v>1410</v>
      </c>
      <c r="C1019" s="83"/>
      <c r="D1019" s="84" t="s">
        <v>112</v>
      </c>
      <c r="E1019" s="85" t="s">
        <v>1059</v>
      </c>
      <c r="F1019" s="86">
        <v>42140</v>
      </c>
      <c r="G1019" s="86" t="s">
        <v>25</v>
      </c>
      <c r="H1019" s="89"/>
      <c r="I1019" s="89">
        <v>6.3333333333333325E-2</v>
      </c>
      <c r="J1019" s="84"/>
      <c r="K1019" s="84"/>
      <c r="L1019" s="87">
        <v>39576</v>
      </c>
      <c r="M1019" s="87"/>
      <c r="N1019" s="87">
        <v>39576</v>
      </c>
      <c r="O1019" s="84">
        <v>17243.208986301368</v>
      </c>
      <c r="P1019" s="84">
        <v>2506.4799999999996</v>
      </c>
      <c r="Q1019" s="84">
        <f t="shared" si="766"/>
        <v>19749.688986301368</v>
      </c>
      <c r="R1019" s="84">
        <v>19826.311013698632</v>
      </c>
      <c r="S1019" s="87">
        <f t="shared" si="767"/>
        <v>22332.791013698632</v>
      </c>
      <c r="T1019" s="150">
        <v>15</v>
      </c>
      <c r="U1019" s="69">
        <v>365</v>
      </c>
      <c r="V1019" s="70"/>
      <c r="W1019" s="71">
        <v>4.9917808219178088</v>
      </c>
      <c r="X1019" s="76">
        <f t="shared" si="770"/>
        <v>42125</v>
      </c>
      <c r="AF1019" s="132" t="s">
        <v>3114</v>
      </c>
      <c r="AG1019" s="60">
        <f>MATCH(AF1019,'Cat-4'!$A:$A,0)</f>
        <v>844</v>
      </c>
      <c r="AH1019" s="60">
        <f>MATCH(X1019,'Cat-4'!$1:$1,0)</f>
        <v>41</v>
      </c>
      <c r="AI1019" s="60">
        <f>INDEX('Cat-4'!$1:$1048576,Working!AG1019,Working!AH1019)</f>
        <v>112.6</v>
      </c>
      <c r="AJ1019" s="60">
        <f>MATCH($AJ$3,'Cat-4'!$1:$1,0)</f>
        <v>144</v>
      </c>
      <c r="AK1019" s="60">
        <f>INDEX('Cat-4'!$1:$1048576,Working!AG1019,Working!AJ1019)</f>
        <v>160.30000000000001</v>
      </c>
      <c r="AL1019" s="146">
        <f t="shared" si="784"/>
        <v>1.4236234458259327</v>
      </c>
      <c r="AM1019" s="152">
        <f t="shared" si="785"/>
        <v>1.4236234458259327</v>
      </c>
      <c r="AN1019" s="146">
        <f t="shared" si="769"/>
        <v>8.7472222222222218</v>
      </c>
      <c r="AO1019" s="169">
        <f>INDEX('EL&amp;SV'!$C$4:$G$50,MATCH(AF1019,'EL&amp;SV'!$G$4:$G$50,0),MATCH(IF(P1019&gt;5000000,"A",IF(N1019&gt;2000000,"B",IF(N1019&gt;500000,"C","D"))),'EL&amp;SV'!$C$4:$G$4,0))</f>
        <v>6</v>
      </c>
      <c r="AP1019" s="171">
        <f>INDEX('EL&amp;SV'!$G$4:$K$50,MATCH(AF1019,'EL&amp;SV'!$G$4:$G$50,0),MATCH(IF(N1019&gt;5000000,"A",IF(N1019&gt;2000000,"B",IF(N1019&gt;500000,"C","D"))),'EL&amp;SV'!$G$4:$K$4,0))</f>
        <v>0.95</v>
      </c>
      <c r="AQ1019" s="153">
        <f t="shared" si="773"/>
        <v>56341.321492007111</v>
      </c>
      <c r="AR1019" s="153">
        <f t="shared" si="774"/>
        <v>53524.255417406755</v>
      </c>
      <c r="AS1019" s="153">
        <f t="shared" si="775"/>
        <v>2817.0660746003559</v>
      </c>
      <c r="AT1019" s="60">
        <v>0.75</v>
      </c>
      <c r="AU1019" s="153">
        <f t="shared" si="776"/>
        <v>2112.7995559502669</v>
      </c>
      <c r="AV1019" s="153">
        <f t="shared" si="777"/>
        <v>2817.0660746003582</v>
      </c>
    </row>
    <row r="1020" spans="1:48" x14ac:dyDescent="0.2">
      <c r="A1020" s="82">
        <v>1016</v>
      </c>
      <c r="B1020" s="82" t="s">
        <v>1410</v>
      </c>
      <c r="C1020" s="83"/>
      <c r="D1020" s="84" t="s">
        <v>112</v>
      </c>
      <c r="E1020" s="85" t="s">
        <v>1068</v>
      </c>
      <c r="F1020" s="86">
        <v>42515</v>
      </c>
      <c r="G1020" s="86" t="s">
        <v>27</v>
      </c>
      <c r="H1020" s="89"/>
      <c r="I1020" s="89">
        <v>0.31666666666666698</v>
      </c>
      <c r="J1020" s="84"/>
      <c r="K1020" s="84"/>
      <c r="L1020" s="87">
        <v>39428</v>
      </c>
      <c r="M1020" s="87"/>
      <c r="N1020" s="87">
        <v>39428</v>
      </c>
      <c r="O1020" s="84">
        <v>37456.6</v>
      </c>
      <c r="P1020" s="84">
        <v>0</v>
      </c>
      <c r="Q1020" s="84">
        <f t="shared" si="766"/>
        <v>37456.6</v>
      </c>
      <c r="R1020" s="84">
        <v>1971.4000000000015</v>
      </c>
      <c r="S1020" s="87">
        <f t="shared" si="767"/>
        <v>1971.4000000000015</v>
      </c>
      <c r="T1020" s="150">
        <v>3</v>
      </c>
      <c r="U1020" s="69">
        <v>365</v>
      </c>
      <c r="V1020" s="70"/>
      <c r="W1020" s="71">
        <v>4.9917808219178088</v>
      </c>
      <c r="X1020" s="76">
        <f t="shared" si="770"/>
        <v>42491</v>
      </c>
      <c r="AF1020" s="132" t="s">
        <v>2718</v>
      </c>
      <c r="AG1020" s="60">
        <f>MATCH(AF1020,'Cat-4'!$A:$A,0)</f>
        <v>645</v>
      </c>
      <c r="AH1020" s="60">
        <f>MATCH(X1020,'Cat-4'!$1:$1,0)</f>
        <v>53</v>
      </c>
      <c r="AI1020" s="60">
        <f>INDEX('Cat-4'!$1:$1048576,Working!AG1020,Working!AH1020)</f>
        <v>115.6</v>
      </c>
      <c r="AJ1020" s="60">
        <f>MATCH($AJ$3,'Cat-4'!$1:$1,0)</f>
        <v>144</v>
      </c>
      <c r="AK1020" s="60">
        <f>INDEX('Cat-4'!$1:$1048576,Working!AG1020,Working!AJ1020)</f>
        <v>115.6</v>
      </c>
      <c r="AL1020" s="146">
        <f t="shared" si="784"/>
        <v>1</v>
      </c>
      <c r="AM1020" s="152">
        <f t="shared" si="785"/>
        <v>1</v>
      </c>
      <c r="AN1020" s="146">
        <f t="shared" si="769"/>
        <v>7.7222222222222223</v>
      </c>
      <c r="AO1020" s="169">
        <f>INDEX('EL&amp;SV'!$C$4:$G$50,MATCH(AF1020,'EL&amp;SV'!$G$4:$G$50,0),MATCH(IF(P1020&gt;5000000,"A",IF(N1020&gt;2000000,"B",IF(N1020&gt;500000,"C","D"))),'EL&amp;SV'!$C$4:$G$4,0))</f>
        <v>5</v>
      </c>
      <c r="AP1020" s="171">
        <f>INDEX('EL&amp;SV'!$G$4:$K$50,MATCH(AF1020,'EL&amp;SV'!$G$4:$G$50,0),MATCH(IF(N1020&gt;5000000,"A",IF(N1020&gt;2000000,"B",IF(N1020&gt;500000,"C","D"))),'EL&amp;SV'!$G$4:$K$4,0))</f>
        <v>1</v>
      </c>
      <c r="AQ1020" s="153">
        <f t="shared" si="773"/>
        <v>39428</v>
      </c>
      <c r="AR1020" s="153">
        <f t="shared" si="774"/>
        <v>39428</v>
      </c>
      <c r="AS1020" s="153">
        <f t="shared" si="775"/>
        <v>0</v>
      </c>
      <c r="AT1020" s="60">
        <v>0.75</v>
      </c>
      <c r="AU1020" s="153">
        <f t="shared" si="776"/>
        <v>0</v>
      </c>
      <c r="AV1020" s="153">
        <f t="shared" si="777"/>
        <v>0</v>
      </c>
    </row>
    <row r="1021" spans="1:48" x14ac:dyDescent="0.2">
      <c r="A1021" s="82">
        <v>1017</v>
      </c>
      <c r="B1021" s="82" t="s">
        <v>1410</v>
      </c>
      <c r="C1021" s="83"/>
      <c r="D1021" s="84" t="s">
        <v>112</v>
      </c>
      <c r="E1021" s="85" t="s">
        <v>1068</v>
      </c>
      <c r="F1021" s="86">
        <v>42542</v>
      </c>
      <c r="G1021" s="86" t="s">
        <v>27</v>
      </c>
      <c r="H1021" s="89"/>
      <c r="I1021" s="89">
        <v>0.31666666666666665</v>
      </c>
      <c r="J1021" s="84"/>
      <c r="K1021" s="84"/>
      <c r="L1021" s="87">
        <v>39428</v>
      </c>
      <c r="M1021" s="87"/>
      <c r="N1021" s="87">
        <v>39428</v>
      </c>
      <c r="O1021" s="84">
        <v>37456.6</v>
      </c>
      <c r="P1021" s="84">
        <v>0</v>
      </c>
      <c r="Q1021" s="84">
        <f t="shared" si="766"/>
        <v>37456.6</v>
      </c>
      <c r="R1021" s="84">
        <v>1971.4000000000015</v>
      </c>
      <c r="S1021" s="87">
        <f t="shared" si="767"/>
        <v>1971.4000000000015</v>
      </c>
      <c r="T1021" s="150">
        <v>3</v>
      </c>
      <c r="U1021" s="69">
        <v>365</v>
      </c>
      <c r="V1021" s="70"/>
      <c r="W1021" s="71">
        <v>4.9917808219178088</v>
      </c>
      <c r="X1021" s="76">
        <f t="shared" si="770"/>
        <v>42522</v>
      </c>
      <c r="AF1021" s="132" t="s">
        <v>2718</v>
      </c>
      <c r="AG1021" s="60">
        <f>MATCH(AF1021,'Cat-4'!$A:$A,0)</f>
        <v>645</v>
      </c>
      <c r="AH1021" s="60">
        <f>MATCH(X1021,'Cat-4'!$1:$1,0)</f>
        <v>54</v>
      </c>
      <c r="AI1021" s="60">
        <f>INDEX('Cat-4'!$1:$1048576,Working!AG1021,Working!AH1021)</f>
        <v>115.6</v>
      </c>
      <c r="AJ1021" s="60">
        <f>MATCH($AJ$3,'Cat-4'!$1:$1,0)</f>
        <v>144</v>
      </c>
      <c r="AK1021" s="60">
        <f>INDEX('Cat-4'!$1:$1048576,Working!AG1021,Working!AJ1021)</f>
        <v>115.6</v>
      </c>
      <c r="AL1021" s="146">
        <f t="shared" si="784"/>
        <v>1</v>
      </c>
      <c r="AM1021" s="152">
        <f t="shared" si="785"/>
        <v>1</v>
      </c>
      <c r="AN1021" s="146">
        <f t="shared" si="769"/>
        <v>7.65</v>
      </c>
      <c r="AO1021" s="169">
        <f>INDEX('EL&amp;SV'!$C$4:$G$50,MATCH(AF1021,'EL&amp;SV'!$G$4:$G$50,0),MATCH(IF(P1021&gt;5000000,"A",IF(N1021&gt;2000000,"B",IF(N1021&gt;500000,"C","D"))),'EL&amp;SV'!$C$4:$G$4,0))</f>
        <v>5</v>
      </c>
      <c r="AP1021" s="171">
        <f>INDEX('EL&amp;SV'!$G$4:$K$50,MATCH(AF1021,'EL&amp;SV'!$G$4:$G$50,0),MATCH(IF(N1021&gt;5000000,"A",IF(N1021&gt;2000000,"B",IF(N1021&gt;500000,"C","D"))),'EL&amp;SV'!$G$4:$K$4,0))</f>
        <v>1</v>
      </c>
      <c r="AQ1021" s="153">
        <f t="shared" si="773"/>
        <v>39428</v>
      </c>
      <c r="AR1021" s="153">
        <f t="shared" si="774"/>
        <v>39428</v>
      </c>
      <c r="AS1021" s="153">
        <f t="shared" si="775"/>
        <v>0</v>
      </c>
      <c r="AT1021" s="60">
        <v>0.75</v>
      </c>
      <c r="AU1021" s="153">
        <f t="shared" si="776"/>
        <v>0</v>
      </c>
      <c r="AV1021" s="153">
        <f t="shared" si="777"/>
        <v>0</v>
      </c>
    </row>
    <row r="1022" spans="1:48" x14ac:dyDescent="0.2">
      <c r="A1022" s="82">
        <v>1018</v>
      </c>
      <c r="B1022" s="82" t="s">
        <v>1410</v>
      </c>
      <c r="C1022" s="83"/>
      <c r="D1022" s="84" t="s">
        <v>112</v>
      </c>
      <c r="E1022" s="85" t="s">
        <v>1068</v>
      </c>
      <c r="F1022" s="86">
        <v>42683</v>
      </c>
      <c r="G1022" s="86" t="s">
        <v>27</v>
      </c>
      <c r="H1022" s="89"/>
      <c r="I1022" s="89">
        <v>0.31666666666666665</v>
      </c>
      <c r="J1022" s="84"/>
      <c r="K1022" s="84"/>
      <c r="L1022" s="87">
        <v>39060</v>
      </c>
      <c r="M1022" s="87"/>
      <c r="N1022" s="87">
        <v>39060</v>
      </c>
      <c r="O1022" s="84">
        <v>37107</v>
      </c>
      <c r="P1022" s="84">
        <v>0</v>
      </c>
      <c r="Q1022" s="84">
        <f t="shared" si="766"/>
        <v>37107</v>
      </c>
      <c r="R1022" s="84">
        <v>1953</v>
      </c>
      <c r="S1022" s="87">
        <f t="shared" si="767"/>
        <v>1953</v>
      </c>
      <c r="T1022" s="150">
        <v>3</v>
      </c>
      <c r="U1022" s="69">
        <v>365</v>
      </c>
      <c r="V1022" s="70"/>
      <c r="W1022" s="71">
        <v>-117.33698630136986</v>
      </c>
      <c r="X1022" s="76">
        <f t="shared" si="770"/>
        <v>42675</v>
      </c>
      <c r="AF1022" s="132" t="s">
        <v>2718</v>
      </c>
      <c r="AG1022" s="60">
        <f>MATCH(AF1022,'Cat-4'!$A:$A,0)</f>
        <v>645</v>
      </c>
      <c r="AH1022" s="60">
        <f>MATCH(X1022,'Cat-4'!$1:$1,0)</f>
        <v>59</v>
      </c>
      <c r="AI1022" s="60">
        <f>INDEX('Cat-4'!$1:$1048576,Working!AG1022,Working!AH1022)</f>
        <v>115.6</v>
      </c>
      <c r="AJ1022" s="60">
        <f>MATCH($AJ$3,'Cat-4'!$1:$1,0)</f>
        <v>144</v>
      </c>
      <c r="AK1022" s="60">
        <f>INDEX('Cat-4'!$1:$1048576,Working!AG1022,Working!AJ1022)</f>
        <v>115.6</v>
      </c>
      <c r="AL1022" s="146">
        <f t="shared" si="784"/>
        <v>1</v>
      </c>
      <c r="AM1022" s="152">
        <f t="shared" si="785"/>
        <v>1</v>
      </c>
      <c r="AN1022" s="146">
        <f t="shared" si="769"/>
        <v>7.2666666666666666</v>
      </c>
      <c r="AO1022" s="169">
        <f>INDEX('EL&amp;SV'!$C$4:$G$50,MATCH(AF1022,'EL&amp;SV'!$G$4:$G$50,0),MATCH(IF(P1022&gt;5000000,"A",IF(N1022&gt;2000000,"B",IF(N1022&gt;500000,"C","D"))),'EL&amp;SV'!$C$4:$G$4,0))</f>
        <v>5</v>
      </c>
      <c r="AP1022" s="171">
        <f>INDEX('EL&amp;SV'!$G$4:$K$50,MATCH(AF1022,'EL&amp;SV'!$G$4:$G$50,0),MATCH(IF(N1022&gt;5000000,"A",IF(N1022&gt;2000000,"B",IF(N1022&gt;500000,"C","D"))),'EL&amp;SV'!$G$4:$K$4,0))</f>
        <v>1</v>
      </c>
      <c r="AQ1022" s="153">
        <f t="shared" si="773"/>
        <v>39060</v>
      </c>
      <c r="AR1022" s="153">
        <f t="shared" si="774"/>
        <v>39060</v>
      </c>
      <c r="AS1022" s="153">
        <f t="shared" si="775"/>
        <v>0</v>
      </c>
      <c r="AT1022" s="60">
        <v>0.75</v>
      </c>
      <c r="AU1022" s="153">
        <f t="shared" si="776"/>
        <v>0</v>
      </c>
      <c r="AV1022" s="153">
        <f t="shared" si="777"/>
        <v>0</v>
      </c>
    </row>
    <row r="1023" spans="1:48" x14ac:dyDescent="0.2">
      <c r="A1023" s="82">
        <v>1019</v>
      </c>
      <c r="B1023" s="82" t="s">
        <v>1410</v>
      </c>
      <c r="C1023" s="83"/>
      <c r="D1023" s="84" t="s">
        <v>112</v>
      </c>
      <c r="E1023" s="85" t="s">
        <v>471</v>
      </c>
      <c r="F1023" s="86">
        <v>41000</v>
      </c>
      <c r="G1023" s="86" t="s">
        <v>1350</v>
      </c>
      <c r="H1023" s="89"/>
      <c r="I1023" s="89">
        <v>9.103082191780823E-2</v>
      </c>
      <c r="J1023" s="84"/>
      <c r="K1023" s="84"/>
      <c r="L1023" s="87">
        <v>39044</v>
      </c>
      <c r="M1023" s="87"/>
      <c r="N1023" s="87">
        <v>39044</v>
      </c>
      <c r="O1023" s="84">
        <v>37091.799999999996</v>
      </c>
      <c r="P1023" s="84">
        <v>0</v>
      </c>
      <c r="Q1023" s="84">
        <f t="shared" si="766"/>
        <v>37091.799999999996</v>
      </c>
      <c r="R1023" s="84">
        <v>1952.2000000000044</v>
      </c>
      <c r="S1023" s="87">
        <f t="shared" si="767"/>
        <v>1952.2000000000044</v>
      </c>
      <c r="T1023" s="150">
        <v>10</v>
      </c>
      <c r="U1023" s="69">
        <v>365</v>
      </c>
      <c r="V1023" s="70"/>
      <c r="W1023" s="71">
        <v>4.9917808219178088</v>
      </c>
      <c r="X1023" s="76">
        <f t="shared" si="770"/>
        <v>41000</v>
      </c>
      <c r="AF1023" s="132" t="s">
        <v>3098</v>
      </c>
      <c r="AG1023" s="60">
        <f>MATCH(AF1023,'Cat-4'!$A:$A,0)</f>
        <v>836</v>
      </c>
      <c r="AH1023" s="60">
        <f>MATCH(X1023,'Cat-4'!$1:$1,0)</f>
        <v>4</v>
      </c>
      <c r="AI1023" s="60">
        <f>INDEX('Cat-4'!$1:$1048576,Working!AG1023,Working!AH1023)</f>
        <v>98</v>
      </c>
      <c r="AJ1023" s="60">
        <f>MATCH($AJ$3,'Cat-4'!$1:$1,0)</f>
        <v>144</v>
      </c>
      <c r="AK1023" s="60">
        <f>INDEX('Cat-4'!$1:$1048576,Working!AG1023,Working!AJ1023)</f>
        <v>147.4</v>
      </c>
      <c r="AL1023" s="146">
        <f t="shared" si="784"/>
        <v>1.5040816326530613</v>
      </c>
      <c r="AM1023" s="152">
        <f t="shared" si="785"/>
        <v>1.5040816326530613</v>
      </c>
      <c r="AN1023" s="146">
        <f t="shared" si="769"/>
        <v>11.872222222222222</v>
      </c>
      <c r="AO1023" s="169">
        <f>INDEX('EL&amp;SV'!$C$4:$G$50,MATCH(AF1023,'EL&amp;SV'!$G$4:$G$50,0),MATCH(IF(P1023&gt;5000000,"A",IF(N1023&gt;2000000,"B",IF(N1023&gt;500000,"C","D"))),'EL&amp;SV'!$C$4:$G$4,0))</f>
        <v>8</v>
      </c>
      <c r="AP1023" s="171">
        <f>INDEX('EL&amp;SV'!$G$4:$K$50,MATCH(AF1023,'EL&amp;SV'!$G$4:$G$50,0),MATCH(IF(N1023&gt;5000000,"A",IF(N1023&gt;2000000,"B",IF(N1023&gt;500000,"C","D"))),'EL&amp;SV'!$G$4:$K$4,0))</f>
        <v>0.95</v>
      </c>
      <c r="AQ1023" s="153">
        <f t="shared" si="773"/>
        <v>58725.363265306121</v>
      </c>
      <c r="AR1023" s="153">
        <f t="shared" si="774"/>
        <v>55789.09510204081</v>
      </c>
      <c r="AS1023" s="153">
        <f t="shared" si="775"/>
        <v>2936.2681632653112</v>
      </c>
      <c r="AT1023" s="60">
        <v>0.75</v>
      </c>
      <c r="AU1023" s="153">
        <f t="shared" si="776"/>
        <v>2202.2011224489834</v>
      </c>
      <c r="AV1023" s="153">
        <f t="shared" si="777"/>
        <v>2936.2681632653089</v>
      </c>
    </row>
    <row r="1024" spans="1:48" x14ac:dyDescent="0.2">
      <c r="A1024" s="82">
        <v>1020</v>
      </c>
      <c r="B1024" s="82" t="s">
        <v>1410</v>
      </c>
      <c r="C1024" s="83"/>
      <c r="D1024" s="84" t="s">
        <v>112</v>
      </c>
      <c r="E1024" s="85" t="s">
        <v>471</v>
      </c>
      <c r="F1024" s="86">
        <v>41000</v>
      </c>
      <c r="G1024" s="86" t="s">
        <v>1350</v>
      </c>
      <c r="H1024" s="89"/>
      <c r="I1024" s="89">
        <v>8.8070205479452046E-2</v>
      </c>
      <c r="J1024" s="84"/>
      <c r="K1024" s="84"/>
      <c r="L1024" s="87">
        <v>39044</v>
      </c>
      <c r="M1024" s="87"/>
      <c r="N1024" s="87">
        <v>39044</v>
      </c>
      <c r="O1024" s="84">
        <v>37091.799999999996</v>
      </c>
      <c r="P1024" s="84">
        <v>0</v>
      </c>
      <c r="Q1024" s="84">
        <f t="shared" si="766"/>
        <v>37091.799999999996</v>
      </c>
      <c r="R1024" s="84">
        <v>1952.2000000000044</v>
      </c>
      <c r="S1024" s="87">
        <f t="shared" si="767"/>
        <v>1952.2000000000044</v>
      </c>
      <c r="T1024" s="150">
        <v>10</v>
      </c>
      <c r="U1024" s="69">
        <v>365</v>
      </c>
      <c r="V1024" s="70"/>
      <c r="W1024" s="71">
        <v>4.9917808219178088</v>
      </c>
      <c r="X1024" s="76">
        <f t="shared" si="770"/>
        <v>41000</v>
      </c>
      <c r="AF1024" s="132" t="s">
        <v>3098</v>
      </c>
      <c r="AG1024" s="60">
        <f>MATCH(AF1024,'Cat-4'!$A:$A,0)</f>
        <v>836</v>
      </c>
      <c r="AH1024" s="60">
        <f>MATCH(X1024,'Cat-4'!$1:$1,0)</f>
        <v>4</v>
      </c>
      <c r="AI1024" s="60">
        <f>INDEX('Cat-4'!$1:$1048576,Working!AG1024,Working!AH1024)</f>
        <v>98</v>
      </c>
      <c r="AJ1024" s="60">
        <f>MATCH($AJ$3,'Cat-4'!$1:$1,0)</f>
        <v>144</v>
      </c>
      <c r="AK1024" s="60">
        <f>INDEX('Cat-4'!$1:$1048576,Working!AG1024,Working!AJ1024)</f>
        <v>147.4</v>
      </c>
      <c r="AL1024" s="146">
        <f t="shared" si="784"/>
        <v>1.5040816326530613</v>
      </c>
      <c r="AM1024" s="152">
        <f t="shared" si="785"/>
        <v>1.5040816326530613</v>
      </c>
      <c r="AN1024" s="146">
        <f t="shared" si="769"/>
        <v>11.872222222222222</v>
      </c>
      <c r="AO1024" s="169">
        <f>INDEX('EL&amp;SV'!$C$4:$G$50,MATCH(AF1024,'EL&amp;SV'!$G$4:$G$50,0),MATCH(IF(P1024&gt;5000000,"A",IF(N1024&gt;2000000,"B",IF(N1024&gt;500000,"C","D"))),'EL&amp;SV'!$C$4:$G$4,0))</f>
        <v>8</v>
      </c>
      <c r="AP1024" s="171">
        <f>INDEX('EL&amp;SV'!$G$4:$K$50,MATCH(AF1024,'EL&amp;SV'!$G$4:$G$50,0),MATCH(IF(N1024&gt;5000000,"A",IF(N1024&gt;2000000,"B",IF(N1024&gt;500000,"C","D"))),'EL&amp;SV'!$G$4:$K$4,0))</f>
        <v>0.95</v>
      </c>
      <c r="AQ1024" s="153">
        <f t="shared" si="773"/>
        <v>58725.363265306121</v>
      </c>
      <c r="AR1024" s="153">
        <f t="shared" si="774"/>
        <v>55789.09510204081</v>
      </c>
      <c r="AS1024" s="153">
        <f t="shared" si="775"/>
        <v>2936.2681632653112</v>
      </c>
      <c r="AT1024" s="60">
        <v>0.75</v>
      </c>
      <c r="AU1024" s="153">
        <f t="shared" si="776"/>
        <v>2202.2011224489834</v>
      </c>
      <c r="AV1024" s="153">
        <f t="shared" si="777"/>
        <v>2936.2681632653089</v>
      </c>
    </row>
    <row r="1025" spans="1:48" x14ac:dyDescent="0.2">
      <c r="A1025" s="82">
        <v>1021</v>
      </c>
      <c r="B1025" s="82" t="s">
        <v>1410</v>
      </c>
      <c r="C1025" s="83"/>
      <c r="D1025" s="84" t="s">
        <v>112</v>
      </c>
      <c r="E1025" s="85" t="s">
        <v>471</v>
      </c>
      <c r="F1025" s="86">
        <v>41000</v>
      </c>
      <c r="G1025" s="86" t="s">
        <v>1350</v>
      </c>
      <c r="H1025" s="89"/>
      <c r="I1025" s="89">
        <v>9.1974315068493143E-2</v>
      </c>
      <c r="J1025" s="84"/>
      <c r="K1025" s="84"/>
      <c r="L1025" s="87">
        <v>39044</v>
      </c>
      <c r="M1025" s="87"/>
      <c r="N1025" s="87">
        <v>39044</v>
      </c>
      <c r="O1025" s="84">
        <v>37091.799999999996</v>
      </c>
      <c r="P1025" s="84">
        <v>0</v>
      </c>
      <c r="Q1025" s="84">
        <f t="shared" si="766"/>
        <v>37091.799999999996</v>
      </c>
      <c r="R1025" s="84">
        <v>1952.2000000000044</v>
      </c>
      <c r="S1025" s="87">
        <f t="shared" si="767"/>
        <v>1952.2000000000044</v>
      </c>
      <c r="T1025" s="150">
        <v>10</v>
      </c>
      <c r="U1025" s="69">
        <v>365</v>
      </c>
      <c r="V1025" s="70"/>
      <c r="W1025" s="71">
        <v>4.9917808219178088</v>
      </c>
      <c r="X1025" s="76">
        <f t="shared" si="770"/>
        <v>41000</v>
      </c>
      <c r="AF1025" s="132" t="s">
        <v>3098</v>
      </c>
      <c r="AG1025" s="60">
        <f>MATCH(AF1025,'Cat-4'!$A:$A,0)</f>
        <v>836</v>
      </c>
      <c r="AH1025" s="60">
        <f>MATCH(X1025,'Cat-4'!$1:$1,0)</f>
        <v>4</v>
      </c>
      <c r="AI1025" s="60">
        <f>INDEX('Cat-4'!$1:$1048576,Working!AG1025,Working!AH1025)</f>
        <v>98</v>
      </c>
      <c r="AJ1025" s="60">
        <f>MATCH($AJ$3,'Cat-4'!$1:$1,0)</f>
        <v>144</v>
      </c>
      <c r="AK1025" s="60">
        <f>INDEX('Cat-4'!$1:$1048576,Working!AG1025,Working!AJ1025)</f>
        <v>147.4</v>
      </c>
      <c r="AL1025" s="146">
        <f t="shared" si="784"/>
        <v>1.5040816326530613</v>
      </c>
      <c r="AM1025" s="152">
        <f t="shared" si="785"/>
        <v>1.5040816326530613</v>
      </c>
      <c r="AN1025" s="146">
        <f t="shared" si="769"/>
        <v>11.872222222222222</v>
      </c>
      <c r="AO1025" s="169">
        <f>INDEX('EL&amp;SV'!$C$4:$G$50,MATCH(AF1025,'EL&amp;SV'!$G$4:$G$50,0),MATCH(IF(P1025&gt;5000000,"A",IF(N1025&gt;2000000,"B",IF(N1025&gt;500000,"C","D"))),'EL&amp;SV'!$C$4:$G$4,0))</f>
        <v>8</v>
      </c>
      <c r="AP1025" s="171">
        <f>INDEX('EL&amp;SV'!$G$4:$K$50,MATCH(AF1025,'EL&amp;SV'!$G$4:$G$50,0),MATCH(IF(N1025&gt;5000000,"A",IF(N1025&gt;2000000,"B",IF(N1025&gt;500000,"C","D"))),'EL&amp;SV'!$G$4:$K$4,0))</f>
        <v>0.95</v>
      </c>
      <c r="AQ1025" s="153">
        <f t="shared" si="773"/>
        <v>58725.363265306121</v>
      </c>
      <c r="AR1025" s="153">
        <f t="shared" si="774"/>
        <v>55789.09510204081</v>
      </c>
      <c r="AS1025" s="153">
        <f t="shared" si="775"/>
        <v>2936.2681632653112</v>
      </c>
      <c r="AT1025" s="60">
        <v>0.75</v>
      </c>
      <c r="AU1025" s="153">
        <f t="shared" si="776"/>
        <v>2202.2011224489834</v>
      </c>
      <c r="AV1025" s="153">
        <f t="shared" si="777"/>
        <v>2936.2681632653089</v>
      </c>
    </row>
    <row r="1026" spans="1:48" x14ac:dyDescent="0.2">
      <c r="A1026" s="82">
        <v>1022</v>
      </c>
      <c r="B1026" s="82" t="s">
        <v>1410</v>
      </c>
      <c r="C1026" s="83"/>
      <c r="D1026" s="84" t="s">
        <v>112</v>
      </c>
      <c r="E1026" s="85" t="s">
        <v>471</v>
      </c>
      <c r="F1026" s="86">
        <v>41000</v>
      </c>
      <c r="G1026" s="86" t="s">
        <v>1350</v>
      </c>
      <c r="H1026" s="89"/>
      <c r="I1026" s="89">
        <v>9.2039383561643831E-2</v>
      </c>
      <c r="J1026" s="84"/>
      <c r="K1026" s="84"/>
      <c r="L1026" s="87">
        <v>39044</v>
      </c>
      <c r="M1026" s="87"/>
      <c r="N1026" s="87">
        <v>39044</v>
      </c>
      <c r="O1026" s="84">
        <v>37091.800000000003</v>
      </c>
      <c r="P1026" s="84">
        <v>0</v>
      </c>
      <c r="Q1026" s="84">
        <f t="shared" si="766"/>
        <v>37091.800000000003</v>
      </c>
      <c r="R1026" s="84">
        <v>1952.1999999999971</v>
      </c>
      <c r="S1026" s="87">
        <f t="shared" si="767"/>
        <v>1952.1999999999971</v>
      </c>
      <c r="T1026" s="150">
        <v>10</v>
      </c>
      <c r="U1026" s="69">
        <v>365</v>
      </c>
      <c r="V1026" s="70"/>
      <c r="W1026" s="71">
        <v>4.9917808219178088</v>
      </c>
      <c r="X1026" s="76">
        <f t="shared" si="770"/>
        <v>41000</v>
      </c>
      <c r="AF1026" s="132" t="s">
        <v>3098</v>
      </c>
      <c r="AG1026" s="60">
        <f>MATCH(AF1026,'Cat-4'!$A:$A,0)</f>
        <v>836</v>
      </c>
      <c r="AH1026" s="60">
        <f>MATCH(X1026,'Cat-4'!$1:$1,0)</f>
        <v>4</v>
      </c>
      <c r="AI1026" s="60">
        <f>INDEX('Cat-4'!$1:$1048576,Working!AG1026,Working!AH1026)</f>
        <v>98</v>
      </c>
      <c r="AJ1026" s="60">
        <f>MATCH($AJ$3,'Cat-4'!$1:$1,0)</f>
        <v>144</v>
      </c>
      <c r="AK1026" s="60">
        <f>INDEX('Cat-4'!$1:$1048576,Working!AG1026,Working!AJ1026)</f>
        <v>147.4</v>
      </c>
      <c r="AL1026" s="146">
        <f t="shared" si="784"/>
        <v>1.5040816326530613</v>
      </c>
      <c r="AM1026" s="152">
        <f t="shared" si="785"/>
        <v>1.5040816326530613</v>
      </c>
      <c r="AN1026" s="146">
        <f t="shared" si="769"/>
        <v>11.872222222222222</v>
      </c>
      <c r="AO1026" s="169">
        <f>INDEX('EL&amp;SV'!$C$4:$G$50,MATCH(AF1026,'EL&amp;SV'!$G$4:$G$50,0),MATCH(IF(P1026&gt;5000000,"A",IF(N1026&gt;2000000,"B",IF(N1026&gt;500000,"C","D"))),'EL&amp;SV'!$C$4:$G$4,0))</f>
        <v>8</v>
      </c>
      <c r="AP1026" s="171">
        <f>INDEX('EL&amp;SV'!$G$4:$K$50,MATCH(AF1026,'EL&amp;SV'!$G$4:$G$50,0),MATCH(IF(N1026&gt;5000000,"A",IF(N1026&gt;2000000,"B",IF(N1026&gt;500000,"C","D"))),'EL&amp;SV'!$G$4:$K$4,0))</f>
        <v>0.95</v>
      </c>
      <c r="AQ1026" s="153">
        <f t="shared" si="773"/>
        <v>58725.363265306121</v>
      </c>
      <c r="AR1026" s="153">
        <f t="shared" si="774"/>
        <v>55789.09510204081</v>
      </c>
      <c r="AS1026" s="153">
        <f t="shared" si="775"/>
        <v>2936.2681632653112</v>
      </c>
      <c r="AT1026" s="60">
        <v>0.75</v>
      </c>
      <c r="AU1026" s="153">
        <f t="shared" si="776"/>
        <v>2202.2011224489834</v>
      </c>
      <c r="AV1026" s="153">
        <f t="shared" si="777"/>
        <v>2936.2681632653089</v>
      </c>
    </row>
    <row r="1027" spans="1:48" x14ac:dyDescent="0.2">
      <c r="A1027" s="82">
        <v>1023</v>
      </c>
      <c r="B1027" s="82" t="s">
        <v>1410</v>
      </c>
      <c r="C1027" s="83"/>
      <c r="D1027" s="84" t="s">
        <v>113</v>
      </c>
      <c r="E1027" s="85" t="s">
        <v>1217</v>
      </c>
      <c r="F1027" s="86">
        <v>44826</v>
      </c>
      <c r="G1027" s="86" t="s">
        <v>39</v>
      </c>
      <c r="H1027" s="89"/>
      <c r="I1027" s="89">
        <v>0.19</v>
      </c>
      <c r="J1027" s="84"/>
      <c r="K1027" s="84"/>
      <c r="L1027" s="87">
        <v>0</v>
      </c>
      <c r="M1027" s="87">
        <v>38928.199999999997</v>
      </c>
      <c r="N1027" s="87">
        <v>38928.199999999997</v>
      </c>
      <c r="O1027" s="84"/>
      <c r="P1027" s="84">
        <v>3870.422953424657</v>
      </c>
      <c r="Q1027" s="84">
        <f t="shared" si="766"/>
        <v>3870.422953424657</v>
      </c>
      <c r="R1027" s="84">
        <v>35057.777046575342</v>
      </c>
      <c r="S1027" s="87">
        <f t="shared" si="767"/>
        <v>0</v>
      </c>
      <c r="T1027" s="150">
        <v>5</v>
      </c>
      <c r="U1027" s="69">
        <v>365</v>
      </c>
      <c r="V1027" s="70"/>
      <c r="W1027" s="71">
        <v>-117.33698630136986</v>
      </c>
      <c r="X1027" s="76">
        <f t="shared" si="770"/>
        <v>44805</v>
      </c>
      <c r="AF1027" s="132" t="s">
        <v>2920</v>
      </c>
      <c r="AG1027" s="60">
        <f>MATCH(AF1027,'Cat-4'!$A:$A,0)</f>
        <v>747</v>
      </c>
      <c r="AH1027" s="60">
        <f>MATCH(X1027,'Cat-4'!$1:$1,0)</f>
        <v>129</v>
      </c>
      <c r="AI1027" s="60">
        <f>INDEX('Cat-4'!$1:$1048576,Working!AG1027,Working!AH1027)</f>
        <v>130.19999999999999</v>
      </c>
      <c r="AJ1027" s="60">
        <f>MATCH($AJ$3,'Cat-4'!$1:$1,0)</f>
        <v>144</v>
      </c>
      <c r="AK1027" s="60">
        <f>INDEX('Cat-4'!$1:$1048576,Working!AG1027,Working!AJ1027)</f>
        <v>130.19999999999999</v>
      </c>
      <c r="AL1027" s="146">
        <f t="shared" si="784"/>
        <v>1</v>
      </c>
      <c r="AM1027" s="152">
        <f t="shared" si="785"/>
        <v>1</v>
      </c>
      <c r="AN1027" s="146">
        <f t="shared" si="769"/>
        <v>1.3972222222222221</v>
      </c>
      <c r="AO1027" s="169">
        <f>INDEX('EL&amp;SV'!$C$4:$G$50,MATCH(AF1027,'EL&amp;SV'!$G$4:$G$50,0),MATCH(IF(P1027&gt;5000000,"A",IF(N1027&gt;2000000,"B",IF(N1027&gt;500000,"C","D"))),'EL&amp;SV'!$C$4:$G$4,0))</f>
        <v>8</v>
      </c>
      <c r="AP1027" s="171">
        <f>INDEX('EL&amp;SV'!$G$4:$K$50,MATCH(AF1027,'EL&amp;SV'!$G$4:$G$50,0),MATCH(IF(N1027&gt;5000000,"A",IF(N1027&gt;2000000,"B",IF(N1027&gt;500000,"C","D"))),'EL&amp;SV'!$G$4:$K$4,0))</f>
        <v>1</v>
      </c>
      <c r="AQ1027" s="153">
        <f t="shared" si="773"/>
        <v>38928.199999999997</v>
      </c>
      <c r="AR1027" s="153">
        <f t="shared" si="774"/>
        <v>6798.9182638888879</v>
      </c>
      <c r="AS1027" s="153">
        <f t="shared" si="775"/>
        <v>32129.281736111108</v>
      </c>
      <c r="AT1027" s="60">
        <v>0.75</v>
      </c>
      <c r="AU1027" s="153">
        <f t="shared" si="776"/>
        <v>24096.961302083331</v>
      </c>
      <c r="AV1027" s="153">
        <f t="shared" si="777"/>
        <v>24096.961302083331</v>
      </c>
    </row>
    <row r="1028" spans="1:48" x14ac:dyDescent="0.2">
      <c r="A1028" s="82">
        <v>1024</v>
      </c>
      <c r="B1028" s="82" t="s">
        <v>1410</v>
      </c>
      <c r="C1028" s="83"/>
      <c r="D1028" s="84" t="s">
        <v>112</v>
      </c>
      <c r="E1028" s="85"/>
      <c r="F1028" s="86">
        <v>41894</v>
      </c>
      <c r="G1028" s="86" t="s">
        <v>23</v>
      </c>
      <c r="H1028" s="89"/>
      <c r="I1028" s="89">
        <v>9.5000000000000001E-2</v>
      </c>
      <c r="J1028" s="84"/>
      <c r="K1028" s="84"/>
      <c r="L1028" s="87">
        <v>38608.160000000003</v>
      </c>
      <c r="M1028" s="87"/>
      <c r="N1028" s="87">
        <v>38608.160000000003</v>
      </c>
      <c r="O1028" s="84">
        <v>27694.214934794523</v>
      </c>
      <c r="P1028" s="84">
        <v>3667.7752000000005</v>
      </c>
      <c r="Q1028" s="84">
        <f t="shared" si="766"/>
        <v>31361.990134794523</v>
      </c>
      <c r="R1028" s="84">
        <v>7246.1698652054802</v>
      </c>
      <c r="S1028" s="87">
        <f t="shared" si="767"/>
        <v>10913.94506520548</v>
      </c>
      <c r="T1028" s="150">
        <v>10</v>
      </c>
      <c r="U1028" s="69">
        <v>365</v>
      </c>
      <c r="V1028" s="70"/>
      <c r="W1028" s="71">
        <v>-9.169863013698631</v>
      </c>
      <c r="X1028" s="76">
        <f t="shared" si="770"/>
        <v>41883</v>
      </c>
      <c r="AF1028" s="132" t="s">
        <v>3114</v>
      </c>
      <c r="AG1028" s="60">
        <f>MATCH(AF1028,'Cat-4'!$A:$A,0)</f>
        <v>844</v>
      </c>
      <c r="AH1028" s="60">
        <f>MATCH(X1028,'Cat-4'!$1:$1,0)</f>
        <v>33</v>
      </c>
      <c r="AI1028" s="60">
        <f>INDEX('Cat-4'!$1:$1048576,Working!AG1028,Working!AH1028)</f>
        <v>116.6</v>
      </c>
      <c r="AJ1028" s="60">
        <f>MATCH($AJ$3,'Cat-4'!$1:$1,0)</f>
        <v>144</v>
      </c>
      <c r="AK1028" s="60">
        <f>INDEX('Cat-4'!$1:$1048576,Working!AG1028,Working!AJ1028)</f>
        <v>160.30000000000001</v>
      </c>
      <c r="AL1028" s="146">
        <f t="shared" si="784"/>
        <v>1.374785591766724</v>
      </c>
      <c r="AM1028" s="152">
        <f t="shared" si="785"/>
        <v>1.374785591766724</v>
      </c>
      <c r="AN1028" s="146">
        <f t="shared" si="769"/>
        <v>9.4250000000000007</v>
      </c>
      <c r="AO1028" s="169">
        <f>INDEX('EL&amp;SV'!$C$4:$G$50,MATCH(AF1028,'EL&amp;SV'!$G$4:$G$50,0),MATCH(IF(P1028&gt;5000000,"A",IF(N1028&gt;2000000,"B",IF(N1028&gt;500000,"C","D"))),'EL&amp;SV'!$C$4:$G$4,0))</f>
        <v>6</v>
      </c>
      <c r="AP1028" s="171">
        <f>INDEX('EL&amp;SV'!$G$4:$K$50,MATCH(AF1028,'EL&amp;SV'!$G$4:$G$50,0),MATCH(IF(N1028&gt;5000000,"A",IF(N1028&gt;2000000,"B",IF(N1028&gt;500000,"C","D"))),'EL&amp;SV'!$G$4:$K$4,0))</f>
        <v>0.95</v>
      </c>
      <c r="AQ1028" s="153">
        <f t="shared" si="773"/>
        <v>53077.942092624369</v>
      </c>
      <c r="AR1028" s="153">
        <f t="shared" si="774"/>
        <v>50424.044987993155</v>
      </c>
      <c r="AS1028" s="153">
        <f t="shared" si="775"/>
        <v>2653.8971046312145</v>
      </c>
      <c r="AT1028" s="60">
        <v>0.75</v>
      </c>
      <c r="AU1028" s="153">
        <f t="shared" si="776"/>
        <v>1990.4228284734108</v>
      </c>
      <c r="AV1028" s="153">
        <f t="shared" si="777"/>
        <v>2653.8971046312208</v>
      </c>
    </row>
    <row r="1029" spans="1:48" x14ac:dyDescent="0.2">
      <c r="A1029" s="82">
        <v>1025</v>
      </c>
      <c r="B1029" s="82" t="s">
        <v>1410</v>
      </c>
      <c r="C1029" s="83"/>
      <c r="D1029" s="84" t="s">
        <v>1068</v>
      </c>
      <c r="E1029" s="85" t="s">
        <v>1217</v>
      </c>
      <c r="F1029" s="86">
        <v>44755</v>
      </c>
      <c r="G1029" s="86" t="s">
        <v>39</v>
      </c>
      <c r="H1029" s="89"/>
      <c r="I1029" s="89">
        <v>0.31666666666666665</v>
      </c>
      <c r="J1029" s="84"/>
      <c r="K1029" s="84"/>
      <c r="L1029" s="87">
        <v>0</v>
      </c>
      <c r="M1029" s="87">
        <v>38468</v>
      </c>
      <c r="N1029" s="87">
        <v>38468</v>
      </c>
      <c r="O1029" s="84"/>
      <c r="P1029" s="84">
        <v>8744.004748858446</v>
      </c>
      <c r="Q1029" s="84">
        <f t="shared" ref="Q1029:Q1092" si="786">O1029+P1029</f>
        <v>8744.004748858446</v>
      </c>
      <c r="R1029" s="84">
        <v>29723.995251141554</v>
      </c>
      <c r="S1029" s="87">
        <f t="shared" ref="S1029:S1092" si="787">L1029-O1029</f>
        <v>0</v>
      </c>
      <c r="T1029" s="150">
        <v>3</v>
      </c>
      <c r="U1029" s="69">
        <v>365</v>
      </c>
      <c r="V1029" s="70"/>
      <c r="W1029" s="71">
        <v>-9.1506849315068486</v>
      </c>
      <c r="X1029" s="76">
        <f t="shared" si="770"/>
        <v>44743</v>
      </c>
      <c r="AF1029" s="132" t="s">
        <v>2716</v>
      </c>
      <c r="AG1029" s="60">
        <f>MATCH(AF1029,'Cat-4'!$A:$A,0)</f>
        <v>644</v>
      </c>
      <c r="AH1029" s="60">
        <f>MATCH(X1029,'Cat-4'!$1:$1,0)</f>
        <v>127</v>
      </c>
      <c r="AI1029" s="60">
        <f>INDEX('Cat-4'!$1:$1048576,Working!AG1029,Working!AH1029)</f>
        <v>134.9</v>
      </c>
      <c r="AJ1029" s="60">
        <f>MATCH($AJ$3,'Cat-4'!$1:$1,0)</f>
        <v>144</v>
      </c>
      <c r="AK1029" s="60">
        <f>INDEX('Cat-4'!$1:$1048576,Working!AG1029,Working!AJ1029)</f>
        <v>135.1</v>
      </c>
      <c r="AL1029" s="146">
        <f t="shared" si="784"/>
        <v>1.0014825796886582</v>
      </c>
      <c r="AM1029" s="152">
        <f t="shared" si="785"/>
        <v>1.0014825796886582</v>
      </c>
      <c r="AN1029" s="146">
        <f t="shared" si="769"/>
        <v>1.5888888888888888</v>
      </c>
      <c r="AO1029" s="169">
        <f>INDEX('EL&amp;SV'!$C$4:$G$50,MATCH(AF1029,'EL&amp;SV'!$G$4:$G$50,0),MATCH(IF(P1029&gt;5000000,"A",IF(N1029&gt;2000000,"B",IF(N1029&gt;500000,"C","D"))),'EL&amp;SV'!$C$4:$G$4,0))</f>
        <v>5</v>
      </c>
      <c r="AP1029" s="171">
        <f>INDEX('EL&amp;SV'!$G$4:$K$50,MATCH(AF1029,'EL&amp;SV'!$G$4:$G$50,0),MATCH(IF(N1029&gt;5000000,"A",IF(N1029&gt;2000000,"B",IF(N1029&gt;500000,"C","D"))),'EL&amp;SV'!$G$4:$K$4,0))</f>
        <v>1</v>
      </c>
      <c r="AQ1029" s="153">
        <f t="shared" si="773"/>
        <v>38525.031875463304</v>
      </c>
      <c r="AR1029" s="153">
        <f t="shared" si="774"/>
        <v>12242.399018202783</v>
      </c>
      <c r="AS1029" s="153">
        <f t="shared" si="775"/>
        <v>26282.63285726052</v>
      </c>
      <c r="AT1029" s="60">
        <v>0.75</v>
      </c>
      <c r="AU1029" s="153">
        <f t="shared" si="776"/>
        <v>19711.974642945388</v>
      </c>
      <c r="AV1029" s="153">
        <f t="shared" si="777"/>
        <v>19711.974642945388</v>
      </c>
    </row>
    <row r="1030" spans="1:48" x14ac:dyDescent="0.2">
      <c r="A1030" s="82">
        <v>1026</v>
      </c>
      <c r="B1030" s="82" t="s">
        <v>1410</v>
      </c>
      <c r="C1030" s="83"/>
      <c r="D1030" s="84" t="s">
        <v>112</v>
      </c>
      <c r="E1030" s="85" t="s">
        <v>1068</v>
      </c>
      <c r="F1030" s="86">
        <v>42790</v>
      </c>
      <c r="G1030" s="86" t="s">
        <v>27</v>
      </c>
      <c r="H1030" s="89"/>
      <c r="I1030" s="89">
        <v>0.31666666666666665</v>
      </c>
      <c r="J1030" s="84"/>
      <c r="K1030" s="84"/>
      <c r="L1030" s="87">
        <v>38325</v>
      </c>
      <c r="M1030" s="87"/>
      <c r="N1030" s="87">
        <v>38325</v>
      </c>
      <c r="O1030" s="84">
        <v>36408.75</v>
      </c>
      <c r="P1030" s="84">
        <v>0</v>
      </c>
      <c r="Q1030" s="84">
        <f t="shared" si="786"/>
        <v>36408.75</v>
      </c>
      <c r="R1030" s="84">
        <v>1916.25</v>
      </c>
      <c r="S1030" s="87">
        <f t="shared" si="787"/>
        <v>1916.25</v>
      </c>
      <c r="T1030" s="150">
        <v>3</v>
      </c>
      <c r="U1030" s="69">
        <v>365</v>
      </c>
      <c r="V1030" s="70"/>
      <c r="W1030" s="71">
        <v>-9.1041095890410961</v>
      </c>
      <c r="X1030" s="76">
        <f t="shared" si="770"/>
        <v>42767</v>
      </c>
      <c r="AF1030" s="132" t="s">
        <v>2718</v>
      </c>
      <c r="AG1030" s="60">
        <f>MATCH(AF1030,'Cat-4'!$A:$A,0)</f>
        <v>645</v>
      </c>
      <c r="AH1030" s="60">
        <f>MATCH(X1030,'Cat-4'!$1:$1,0)</f>
        <v>62</v>
      </c>
      <c r="AI1030" s="60">
        <f>INDEX('Cat-4'!$1:$1048576,Working!AG1030,Working!AH1030)</f>
        <v>115.6</v>
      </c>
      <c r="AJ1030" s="60">
        <f>MATCH($AJ$3,'Cat-4'!$1:$1,0)</f>
        <v>144</v>
      </c>
      <c r="AK1030" s="60">
        <f>INDEX('Cat-4'!$1:$1048576,Working!AG1030,Working!AJ1030)</f>
        <v>115.6</v>
      </c>
      <c r="AL1030" s="146">
        <f t="shared" si="784"/>
        <v>1</v>
      </c>
      <c r="AM1030" s="152">
        <f t="shared" si="785"/>
        <v>1</v>
      </c>
      <c r="AN1030" s="146">
        <f t="shared" ref="AN1030:AN1093" si="788">YEARFRAC(F1030,$AN$3)</f>
        <v>6.9749999999999996</v>
      </c>
      <c r="AO1030" s="169">
        <f>INDEX('EL&amp;SV'!$C$4:$G$50,MATCH(AF1030,'EL&amp;SV'!$G$4:$G$50,0),MATCH(IF(P1030&gt;5000000,"A",IF(N1030&gt;2000000,"B",IF(N1030&gt;500000,"C","D"))),'EL&amp;SV'!$C$4:$G$4,0))</f>
        <v>5</v>
      </c>
      <c r="AP1030" s="171">
        <f>INDEX('EL&amp;SV'!$G$4:$K$50,MATCH(AF1030,'EL&amp;SV'!$G$4:$G$50,0),MATCH(IF(N1030&gt;5000000,"A",IF(N1030&gt;2000000,"B",IF(N1030&gt;500000,"C","D"))),'EL&amp;SV'!$G$4:$K$4,0))</f>
        <v>1</v>
      </c>
      <c r="AQ1030" s="153">
        <f t="shared" si="773"/>
        <v>38325</v>
      </c>
      <c r="AR1030" s="153">
        <f t="shared" si="774"/>
        <v>38325</v>
      </c>
      <c r="AS1030" s="153">
        <f t="shared" si="775"/>
        <v>0</v>
      </c>
      <c r="AT1030" s="60">
        <v>0.75</v>
      </c>
      <c r="AU1030" s="153">
        <f t="shared" si="776"/>
        <v>0</v>
      </c>
      <c r="AV1030" s="153">
        <f t="shared" si="777"/>
        <v>0</v>
      </c>
    </row>
    <row r="1031" spans="1:48" x14ac:dyDescent="0.2">
      <c r="A1031" s="82">
        <v>1027</v>
      </c>
      <c r="B1031" s="82" t="s">
        <v>1410</v>
      </c>
      <c r="C1031" s="83"/>
      <c r="D1031" s="84" t="s">
        <v>112</v>
      </c>
      <c r="E1031" s="85" t="s">
        <v>412</v>
      </c>
      <c r="F1031" s="86">
        <v>41710</v>
      </c>
      <c r="G1031" s="86" t="s">
        <v>1349</v>
      </c>
      <c r="H1031" s="89"/>
      <c r="I1031" s="89">
        <v>0.10020220385674931</v>
      </c>
      <c r="J1031" s="84"/>
      <c r="K1031" s="84"/>
      <c r="L1031" s="87">
        <v>38306.25</v>
      </c>
      <c r="M1031" s="87"/>
      <c r="N1031" s="87">
        <v>38306.25</v>
      </c>
      <c r="O1031" s="84">
        <v>30839.830337654246</v>
      </c>
      <c r="P1031" s="84">
        <v>3838.3706714876034</v>
      </c>
      <c r="Q1031" s="84">
        <f t="shared" si="786"/>
        <v>34678.201009141849</v>
      </c>
      <c r="R1031" s="84">
        <v>3628.0489908581512</v>
      </c>
      <c r="S1031" s="87">
        <f t="shared" si="787"/>
        <v>7466.4196623457537</v>
      </c>
      <c r="T1031" s="150">
        <v>10</v>
      </c>
      <c r="U1031" s="69">
        <v>365</v>
      </c>
      <c r="V1031" s="70"/>
      <c r="W1031" s="71">
        <v>-9.1205479452054803</v>
      </c>
      <c r="X1031" s="76">
        <f t="shared" si="770"/>
        <v>41699</v>
      </c>
      <c r="AF1031" s="132" t="s">
        <v>3114</v>
      </c>
      <c r="AG1031" s="60">
        <f>MATCH(AF1031,'Cat-4'!$A:$A,0)</f>
        <v>844</v>
      </c>
      <c r="AH1031" s="60">
        <f>MATCH(X1031,'Cat-4'!$1:$1,0)</f>
        <v>27</v>
      </c>
      <c r="AI1031" s="60">
        <f>INDEX('Cat-4'!$1:$1048576,Working!AG1031,Working!AH1031)</f>
        <v>115.3</v>
      </c>
      <c r="AJ1031" s="60">
        <f>MATCH($AJ$3,'Cat-4'!$1:$1,0)</f>
        <v>144</v>
      </c>
      <c r="AK1031" s="60">
        <f>INDEX('Cat-4'!$1:$1048576,Working!AG1031,Working!AJ1031)</f>
        <v>160.30000000000001</v>
      </c>
      <c r="AL1031" s="146">
        <f t="shared" si="784"/>
        <v>1.3902862098872508</v>
      </c>
      <c r="AM1031" s="152">
        <f t="shared" si="785"/>
        <v>1.3902862098872508</v>
      </c>
      <c r="AN1031" s="146">
        <f t="shared" si="788"/>
        <v>9.9250000000000007</v>
      </c>
      <c r="AO1031" s="169">
        <f>INDEX('EL&amp;SV'!$C$4:$G$50,MATCH(AF1031,'EL&amp;SV'!$G$4:$G$50,0),MATCH(IF(P1031&gt;5000000,"A",IF(N1031&gt;2000000,"B",IF(N1031&gt;500000,"C","D"))),'EL&amp;SV'!$C$4:$G$4,0))</f>
        <v>6</v>
      </c>
      <c r="AP1031" s="171">
        <f>INDEX('EL&amp;SV'!$G$4:$K$50,MATCH(AF1031,'EL&amp;SV'!$G$4:$G$50,0),MATCH(IF(N1031&gt;5000000,"A",IF(N1031&gt;2000000,"B",IF(N1031&gt;500000,"C","D"))),'EL&amp;SV'!$G$4:$K$4,0))</f>
        <v>0.95</v>
      </c>
      <c r="AQ1031" s="153">
        <f t="shared" si="773"/>
        <v>53256.651127493504</v>
      </c>
      <c r="AR1031" s="153">
        <f t="shared" si="774"/>
        <v>50593.818571118827</v>
      </c>
      <c r="AS1031" s="153">
        <f t="shared" si="775"/>
        <v>2662.8325563746766</v>
      </c>
      <c r="AT1031" s="60">
        <v>0.75</v>
      </c>
      <c r="AU1031" s="153">
        <f t="shared" si="776"/>
        <v>1997.1244172810075</v>
      </c>
      <c r="AV1031" s="153">
        <f t="shared" si="777"/>
        <v>2662.8325563746776</v>
      </c>
    </row>
    <row r="1032" spans="1:48" x14ac:dyDescent="0.2">
      <c r="A1032" s="82">
        <v>1028</v>
      </c>
      <c r="B1032" s="82" t="s">
        <v>1410</v>
      </c>
      <c r="C1032" s="83"/>
      <c r="D1032" s="84" t="s">
        <v>112</v>
      </c>
      <c r="E1032" s="85" t="s">
        <v>992</v>
      </c>
      <c r="F1032" s="86">
        <v>41606</v>
      </c>
      <c r="G1032" s="86" t="s">
        <v>1349</v>
      </c>
      <c r="H1032" s="89"/>
      <c r="I1032" s="89">
        <v>6.3700242945243873E-2</v>
      </c>
      <c r="J1032" s="84"/>
      <c r="K1032" s="84"/>
      <c r="L1032" s="87">
        <v>38204.1</v>
      </c>
      <c r="M1032" s="87"/>
      <c r="N1032" s="87">
        <v>38204.1</v>
      </c>
      <c r="O1032" s="84">
        <v>20085.382650391297</v>
      </c>
      <c r="P1032" s="84">
        <v>2433.6104515043912</v>
      </c>
      <c r="Q1032" s="84">
        <f t="shared" si="786"/>
        <v>22518.993101895689</v>
      </c>
      <c r="R1032" s="84">
        <v>15685.10689810431</v>
      </c>
      <c r="S1032" s="87">
        <f t="shared" si="787"/>
        <v>18118.717349608702</v>
      </c>
      <c r="T1032" s="150">
        <v>15</v>
      </c>
      <c r="U1032" s="69">
        <v>365</v>
      </c>
      <c r="V1032" s="70"/>
      <c r="W1032" s="71">
        <v>-8.4684931506849317</v>
      </c>
      <c r="X1032" s="76">
        <f t="shared" si="770"/>
        <v>41579</v>
      </c>
      <c r="AF1032" s="132" t="s">
        <v>3114</v>
      </c>
      <c r="AG1032" s="60">
        <f>MATCH(AF1032,'Cat-4'!$A:$A,0)</f>
        <v>844</v>
      </c>
      <c r="AH1032" s="60">
        <f>MATCH(X1032,'Cat-4'!$1:$1,0)</f>
        <v>23</v>
      </c>
      <c r="AI1032" s="60">
        <f>INDEX('Cat-4'!$1:$1048576,Working!AG1032,Working!AH1032)</f>
        <v>112.2</v>
      </c>
      <c r="AJ1032" s="60">
        <f>MATCH($AJ$3,'Cat-4'!$1:$1,0)</f>
        <v>144</v>
      </c>
      <c r="AK1032" s="60">
        <f>INDEX('Cat-4'!$1:$1048576,Working!AG1032,Working!AJ1032)</f>
        <v>160.30000000000001</v>
      </c>
      <c r="AL1032" s="146">
        <f t="shared" si="784"/>
        <v>1.428698752228164</v>
      </c>
      <c r="AM1032" s="152">
        <f t="shared" si="785"/>
        <v>1.428698752228164</v>
      </c>
      <c r="AN1032" s="146">
        <f t="shared" si="788"/>
        <v>10.213888888888889</v>
      </c>
      <c r="AO1032" s="169">
        <f>INDEX('EL&amp;SV'!$C$4:$G$50,MATCH(AF1032,'EL&amp;SV'!$G$4:$G$50,0),MATCH(IF(P1032&gt;5000000,"A",IF(N1032&gt;2000000,"B",IF(N1032&gt;500000,"C","D"))),'EL&amp;SV'!$C$4:$G$4,0))</f>
        <v>6</v>
      </c>
      <c r="AP1032" s="171">
        <f>INDEX('EL&amp;SV'!$G$4:$K$50,MATCH(AF1032,'EL&amp;SV'!$G$4:$G$50,0),MATCH(IF(N1032&gt;5000000,"A",IF(N1032&gt;2000000,"B",IF(N1032&gt;500000,"C","D"))),'EL&amp;SV'!$G$4:$K$4,0))</f>
        <v>0.95</v>
      </c>
      <c r="AQ1032" s="153">
        <f t="shared" si="773"/>
        <v>54582.15</v>
      </c>
      <c r="AR1032" s="153">
        <f t="shared" si="774"/>
        <v>51853.042499999996</v>
      </c>
      <c r="AS1032" s="153">
        <f t="shared" si="775"/>
        <v>2729.1075000000055</v>
      </c>
      <c r="AT1032" s="60">
        <v>0.75</v>
      </c>
      <c r="AU1032" s="153">
        <f t="shared" si="776"/>
        <v>2046.8306250000041</v>
      </c>
      <c r="AV1032" s="153">
        <f t="shared" si="777"/>
        <v>2729.1075000000023</v>
      </c>
    </row>
    <row r="1033" spans="1:48" x14ac:dyDescent="0.2">
      <c r="A1033" s="82">
        <v>1029</v>
      </c>
      <c r="B1033" s="82" t="s">
        <v>1410</v>
      </c>
      <c r="C1033" s="83"/>
      <c r="D1033" s="84" t="s">
        <v>111</v>
      </c>
      <c r="E1033" s="85" t="s">
        <v>263</v>
      </c>
      <c r="F1033" s="86">
        <v>41000</v>
      </c>
      <c r="G1033" s="86" t="s">
        <v>1350</v>
      </c>
      <c r="H1033" s="89"/>
      <c r="I1033" s="89">
        <v>2.0606979091564528E-2</v>
      </c>
      <c r="J1033" s="84"/>
      <c r="K1033" s="84"/>
      <c r="L1033" s="87">
        <v>38109.379999999997</v>
      </c>
      <c r="M1033" s="87"/>
      <c r="N1033" s="87">
        <v>38109.379999999997</v>
      </c>
      <c r="O1033" s="84">
        <v>12644.33509442538</v>
      </c>
      <c r="P1033" s="84">
        <v>785.31919685248738</v>
      </c>
      <c r="Q1033" s="84">
        <f t="shared" si="786"/>
        <v>13429.654291277868</v>
      </c>
      <c r="R1033" s="84">
        <v>24679.72570872213</v>
      </c>
      <c r="S1033" s="87">
        <f t="shared" si="787"/>
        <v>25465.044905574618</v>
      </c>
      <c r="T1033" s="150">
        <v>40</v>
      </c>
      <c r="U1033" s="69">
        <v>365</v>
      </c>
      <c r="V1033" s="70"/>
      <c r="W1033" s="71">
        <v>-8.6301369863013697</v>
      </c>
      <c r="X1033" s="76">
        <f>DATE(YEAR(F1033),MONTH(F1033),1)</f>
        <v>41000</v>
      </c>
      <c r="AF1033" s="132" t="s">
        <v>2760</v>
      </c>
      <c r="AG1033" s="60">
        <f>MATCH(AF1033,'Cat-4'!$A:$A,0)</f>
        <v>666</v>
      </c>
      <c r="AH1033" s="60">
        <f>MATCH(X1033,'Cat-4'!$1:$1,0)</f>
        <v>4</v>
      </c>
      <c r="AI1033" s="60">
        <f>INDEX('Cat-4'!$1:$1048576,Working!AG1033,Working!AH1033)</f>
        <v>104.1</v>
      </c>
      <c r="AJ1033" s="60">
        <f>MATCH($AJ$3,'Cat-4'!$1:$1,0)</f>
        <v>144</v>
      </c>
      <c r="AK1033" s="60">
        <f>INDEX('Cat-4'!$1:$1048576,Working!AG1033,Working!AJ1033)</f>
        <v>131.6</v>
      </c>
      <c r="AL1033" s="146">
        <f t="shared" si="784"/>
        <v>1.2641690682036504</v>
      </c>
      <c r="AM1033" s="152">
        <f t="shared" si="785"/>
        <v>1.2641690682036504</v>
      </c>
      <c r="AN1033" s="146">
        <f t="shared" si="788"/>
        <v>11.872222222222222</v>
      </c>
      <c r="AO1033" s="169">
        <f>INDEX('EL&amp;SV'!$C$4:$G$50,MATCH(AF1033,'EL&amp;SV'!$G$4:$G$50,0),MATCH(IF(P1033&gt;5000000,"A",IF(N1033&gt;2000000,"B",IF(N1033&gt;500000,"C","D"))),'EL&amp;SV'!$C$4:$G$4,0))</f>
        <v>8</v>
      </c>
      <c r="AP1033" s="171">
        <f>INDEX('EL&amp;SV'!$G$4:$K$50,MATCH(AF1033,'EL&amp;SV'!$G$4:$G$50,0),MATCH(IF(N1033&gt;5000000,"A",IF(N1033&gt;2000000,"B",IF(N1033&gt;500000,"C","D"))),'EL&amp;SV'!$G$4:$K$4,0))</f>
        <v>0.95</v>
      </c>
      <c r="AQ1033" s="153">
        <f t="shared" si="773"/>
        <v>48176.699404418825</v>
      </c>
      <c r="AR1033" s="153">
        <f t="shared" si="774"/>
        <v>45767.86443419788</v>
      </c>
      <c r="AS1033" s="153">
        <f t="shared" si="775"/>
        <v>2408.8349702209453</v>
      </c>
      <c r="AT1033" s="60">
        <v>0.75</v>
      </c>
      <c r="AU1033" s="153">
        <f t="shared" si="776"/>
        <v>1806.6262276657089</v>
      </c>
      <c r="AV1033" s="153">
        <f t="shared" si="777"/>
        <v>2408.8349702209434</v>
      </c>
    </row>
    <row r="1034" spans="1:48" x14ac:dyDescent="0.2">
      <c r="A1034" s="82">
        <v>1030</v>
      </c>
      <c r="B1034" s="82" t="s">
        <v>1410</v>
      </c>
      <c r="C1034" s="83"/>
      <c r="D1034" s="84" t="s">
        <v>112</v>
      </c>
      <c r="E1034" s="85" t="s">
        <v>1139</v>
      </c>
      <c r="F1034" s="86">
        <v>43727</v>
      </c>
      <c r="G1034" s="86" t="s">
        <v>36</v>
      </c>
      <c r="H1034" s="89"/>
      <c r="I1034" s="89">
        <v>9.5000000000000001E-2</v>
      </c>
      <c r="J1034" s="84"/>
      <c r="K1034" s="84"/>
      <c r="L1034" s="87">
        <v>38000.720000000001</v>
      </c>
      <c r="M1034" s="87"/>
      <c r="N1034" s="87">
        <v>38000.720000000001</v>
      </c>
      <c r="O1034" s="84">
        <v>9148.8034794520554</v>
      </c>
      <c r="P1034" s="84">
        <v>3610.0684000000001</v>
      </c>
      <c r="Q1034" s="84">
        <f t="shared" si="786"/>
        <v>12758.871879452056</v>
      </c>
      <c r="R1034" s="84">
        <v>25241.848120547947</v>
      </c>
      <c r="S1034" s="87">
        <f t="shared" si="787"/>
        <v>28851.916520547944</v>
      </c>
      <c r="T1034" s="150">
        <v>10</v>
      </c>
      <c r="U1034" s="69">
        <v>365</v>
      </c>
      <c r="V1034" s="70"/>
      <c r="W1034" s="71">
        <v>-8.9863013698630141</v>
      </c>
      <c r="X1034" s="76">
        <f t="shared" ref="X1034:X1057" si="789">DATE(YEAR(F1034),MONTH(F1034),1)</f>
        <v>43709</v>
      </c>
      <c r="AF1034" s="132" t="s">
        <v>3114</v>
      </c>
      <c r="AG1034" s="60">
        <f>MATCH(AF1034,'Cat-4'!$A:$A,0)</f>
        <v>844</v>
      </c>
      <c r="AH1034" s="60">
        <f>MATCH(X1034,'Cat-4'!$1:$1,0)</f>
        <v>93</v>
      </c>
      <c r="AI1034" s="60">
        <f>INDEX('Cat-4'!$1:$1048576,Working!AG1034,Working!AH1034)</f>
        <v>131.1</v>
      </c>
      <c r="AJ1034" s="60">
        <f>MATCH($AJ$3,'Cat-4'!$1:$1,0)</f>
        <v>144</v>
      </c>
      <c r="AK1034" s="60">
        <f>INDEX('Cat-4'!$1:$1048576,Working!AG1034,Working!AJ1034)</f>
        <v>160.30000000000001</v>
      </c>
      <c r="AL1034" s="146">
        <f t="shared" si="784"/>
        <v>1.2227307398932115</v>
      </c>
      <c r="AM1034" s="152">
        <f t="shared" si="785"/>
        <v>1.2227307398932115</v>
      </c>
      <c r="AN1034" s="146">
        <f t="shared" si="788"/>
        <v>4.4055555555555559</v>
      </c>
      <c r="AO1034" s="169">
        <f>INDEX('EL&amp;SV'!$C$4:$G$50,MATCH(AF1034,'EL&amp;SV'!$G$4:$G$50,0),MATCH(IF(P1034&gt;5000000,"A",IF(N1034&gt;2000000,"B",IF(N1034&gt;500000,"C","D"))),'EL&amp;SV'!$C$4:$G$4,0))</f>
        <v>6</v>
      </c>
      <c r="AP1034" s="171">
        <f>INDEX('EL&amp;SV'!$G$4:$K$50,MATCH(AF1034,'EL&amp;SV'!$G$4:$G$50,0),MATCH(IF(N1034&gt;5000000,"A",IF(N1034&gt;2000000,"B",IF(N1034&gt;500000,"C","D"))),'EL&amp;SV'!$G$4:$K$4,0))</f>
        <v>0.95</v>
      </c>
      <c r="AQ1034" s="153">
        <f t="shared" si="773"/>
        <v>46464.648482074757</v>
      </c>
      <c r="AR1034" s="153">
        <f t="shared" si="774"/>
        <v>32411.243457380573</v>
      </c>
      <c r="AS1034" s="153">
        <f t="shared" si="775"/>
        <v>14053.405024694184</v>
      </c>
      <c r="AT1034" s="60">
        <v>0.75</v>
      </c>
      <c r="AU1034" s="153">
        <f t="shared" si="776"/>
        <v>10540.053768520638</v>
      </c>
      <c r="AV1034" s="153">
        <f t="shared" si="777"/>
        <v>10540.053768520638</v>
      </c>
    </row>
    <row r="1035" spans="1:48" x14ac:dyDescent="0.2">
      <c r="A1035" s="82">
        <v>1031</v>
      </c>
      <c r="B1035" s="82" t="s">
        <v>1410</v>
      </c>
      <c r="C1035" s="83"/>
      <c r="D1035" s="84" t="s">
        <v>112</v>
      </c>
      <c r="E1035" s="85" t="s">
        <v>973</v>
      </c>
      <c r="F1035" s="86">
        <v>43579</v>
      </c>
      <c r="G1035" s="86" t="s">
        <v>36</v>
      </c>
      <c r="H1035" s="89"/>
      <c r="I1035" s="89">
        <v>9.5000000000000001E-2</v>
      </c>
      <c r="J1035" s="84"/>
      <c r="K1035" s="84"/>
      <c r="L1035" s="87">
        <v>38000</v>
      </c>
      <c r="M1035" s="87"/>
      <c r="N1035" s="87">
        <v>38000</v>
      </c>
      <c r="O1035" s="84">
        <v>10612.410958904109</v>
      </c>
      <c r="P1035" s="84">
        <v>3610</v>
      </c>
      <c r="Q1035" s="84">
        <f t="shared" si="786"/>
        <v>14222.410958904109</v>
      </c>
      <c r="R1035" s="84">
        <v>23777.589041095889</v>
      </c>
      <c r="S1035" s="87">
        <f t="shared" si="787"/>
        <v>27387.589041095889</v>
      </c>
      <c r="T1035" s="150">
        <v>10</v>
      </c>
      <c r="U1035" s="69">
        <v>365</v>
      </c>
      <c r="V1035" s="70"/>
      <c r="W1035" s="71">
        <v>-7.9917808219178088</v>
      </c>
      <c r="X1035" s="76">
        <f t="shared" si="789"/>
        <v>43556</v>
      </c>
      <c r="AF1035" s="132" t="s">
        <v>2734</v>
      </c>
      <c r="AG1035" s="60">
        <f>MATCH(AF1035,'Cat-4'!$A:$A,0)</f>
        <v>653</v>
      </c>
      <c r="AH1035" s="60">
        <f>MATCH(X1035,'Cat-4'!$1:$1,0)</f>
        <v>88</v>
      </c>
      <c r="AI1035" s="60">
        <f>INDEX('Cat-4'!$1:$1048576,Working!AG1035,Working!AH1035)</f>
        <v>118.3</v>
      </c>
      <c r="AJ1035" s="60">
        <f>MATCH($AJ$3,'Cat-4'!$1:$1,0)</f>
        <v>144</v>
      </c>
      <c r="AK1035" s="60">
        <f>INDEX('Cat-4'!$1:$1048576,Working!AG1035,Working!AJ1035)</f>
        <v>122.3</v>
      </c>
      <c r="AL1035" s="146">
        <f t="shared" si="784"/>
        <v>1.0338123415046492</v>
      </c>
      <c r="AM1035" s="152">
        <f t="shared" si="785"/>
        <v>1.0338123415046492</v>
      </c>
      <c r="AN1035" s="146">
        <f t="shared" si="788"/>
        <v>4.8083333333333336</v>
      </c>
      <c r="AO1035" s="169">
        <f>INDEX('EL&amp;SV'!$C$4:$G$50,MATCH(AF1035,'EL&amp;SV'!$G$4:$G$50,0),MATCH(IF(P1035&gt;5000000,"A",IF(N1035&gt;2000000,"B",IF(N1035&gt;500000,"C","D"))),'EL&amp;SV'!$C$4:$G$4,0))</f>
        <v>8</v>
      </c>
      <c r="AP1035" s="171">
        <f>INDEX('EL&amp;SV'!$G$4:$K$50,MATCH(AF1035,'EL&amp;SV'!$G$4:$G$50,0),MATCH(IF(N1035&gt;5000000,"A",IF(N1035&gt;2000000,"B",IF(N1035&gt;500000,"C","D"))),'EL&amp;SV'!$G$4:$K$4,0))</f>
        <v>0.9</v>
      </c>
      <c r="AQ1035" s="153">
        <f t="shared" si="773"/>
        <v>39284.868977176666</v>
      </c>
      <c r="AR1035" s="153">
        <f t="shared" si="774"/>
        <v>21250.658812341502</v>
      </c>
      <c r="AS1035" s="153">
        <f t="shared" si="775"/>
        <v>18034.210164835164</v>
      </c>
      <c r="AT1035" s="60">
        <v>0.75</v>
      </c>
      <c r="AU1035" s="153">
        <f t="shared" si="776"/>
        <v>13525.657623626372</v>
      </c>
      <c r="AV1035" s="153">
        <f t="shared" si="777"/>
        <v>13525.657623626372</v>
      </c>
    </row>
    <row r="1036" spans="1:48" x14ac:dyDescent="0.2">
      <c r="A1036" s="82">
        <v>1032</v>
      </c>
      <c r="B1036" s="82" t="s">
        <v>1410</v>
      </c>
      <c r="C1036" s="83"/>
      <c r="D1036" s="84" t="s">
        <v>112</v>
      </c>
      <c r="E1036" s="85" t="s">
        <v>973</v>
      </c>
      <c r="F1036" s="86">
        <v>43579</v>
      </c>
      <c r="G1036" s="86" t="s">
        <v>36</v>
      </c>
      <c r="H1036" s="89"/>
      <c r="I1036" s="89">
        <v>9.5000000000000001E-2</v>
      </c>
      <c r="J1036" s="84"/>
      <c r="K1036" s="84"/>
      <c r="L1036" s="87">
        <v>38000</v>
      </c>
      <c r="M1036" s="87"/>
      <c r="N1036" s="87">
        <v>38000</v>
      </c>
      <c r="O1036" s="84">
        <v>10612.410958904109</v>
      </c>
      <c r="P1036" s="84">
        <v>3610</v>
      </c>
      <c r="Q1036" s="84">
        <f t="shared" si="786"/>
        <v>14222.410958904109</v>
      </c>
      <c r="R1036" s="84">
        <v>23777.589041095889</v>
      </c>
      <c r="S1036" s="87">
        <f t="shared" si="787"/>
        <v>27387.589041095889</v>
      </c>
      <c r="T1036" s="150">
        <v>10</v>
      </c>
      <c r="U1036" s="69">
        <v>365</v>
      </c>
      <c r="V1036" s="70"/>
      <c r="W1036" s="71">
        <v>-7.9616438356164387</v>
      </c>
      <c r="X1036" s="76">
        <f t="shared" si="789"/>
        <v>43556</v>
      </c>
      <c r="AF1036" s="132" t="s">
        <v>2734</v>
      </c>
      <c r="AG1036" s="60">
        <f>MATCH(AF1036,'Cat-4'!$A:$A,0)</f>
        <v>653</v>
      </c>
      <c r="AH1036" s="60">
        <f>MATCH(X1036,'Cat-4'!$1:$1,0)</f>
        <v>88</v>
      </c>
      <c r="AI1036" s="60">
        <f>INDEX('Cat-4'!$1:$1048576,Working!AG1036,Working!AH1036)</f>
        <v>118.3</v>
      </c>
      <c r="AJ1036" s="60">
        <f>MATCH($AJ$3,'Cat-4'!$1:$1,0)</f>
        <v>144</v>
      </c>
      <c r="AK1036" s="60">
        <f>INDEX('Cat-4'!$1:$1048576,Working!AG1036,Working!AJ1036)</f>
        <v>122.3</v>
      </c>
      <c r="AL1036" s="146">
        <f t="shared" si="784"/>
        <v>1.0338123415046492</v>
      </c>
      <c r="AM1036" s="152">
        <f t="shared" si="785"/>
        <v>1.0338123415046492</v>
      </c>
      <c r="AN1036" s="146">
        <f t="shared" si="788"/>
        <v>4.8083333333333336</v>
      </c>
      <c r="AO1036" s="169">
        <f>INDEX('EL&amp;SV'!$C$4:$G$50,MATCH(AF1036,'EL&amp;SV'!$G$4:$G$50,0),MATCH(IF(P1036&gt;5000000,"A",IF(N1036&gt;2000000,"B",IF(N1036&gt;500000,"C","D"))),'EL&amp;SV'!$C$4:$G$4,0))</f>
        <v>8</v>
      </c>
      <c r="AP1036" s="171">
        <f>INDEX('EL&amp;SV'!$G$4:$K$50,MATCH(AF1036,'EL&amp;SV'!$G$4:$G$50,0),MATCH(IF(N1036&gt;5000000,"A",IF(N1036&gt;2000000,"B",IF(N1036&gt;500000,"C","D"))),'EL&amp;SV'!$G$4:$K$4,0))</f>
        <v>0.9</v>
      </c>
      <c r="AQ1036" s="153">
        <f t="shared" si="773"/>
        <v>39284.868977176666</v>
      </c>
      <c r="AR1036" s="153">
        <f t="shared" si="774"/>
        <v>21250.658812341502</v>
      </c>
      <c r="AS1036" s="153">
        <f t="shared" si="775"/>
        <v>18034.210164835164</v>
      </c>
      <c r="AT1036" s="60">
        <v>0.75</v>
      </c>
      <c r="AU1036" s="153">
        <f t="shared" si="776"/>
        <v>13525.657623626372</v>
      </c>
      <c r="AV1036" s="153">
        <f t="shared" si="777"/>
        <v>13525.657623626372</v>
      </c>
    </row>
    <row r="1037" spans="1:48" x14ac:dyDescent="0.2">
      <c r="A1037" s="82">
        <v>1033</v>
      </c>
      <c r="B1037" s="82" t="s">
        <v>1410</v>
      </c>
      <c r="C1037" s="83"/>
      <c r="D1037" s="84" t="s">
        <v>112</v>
      </c>
      <c r="E1037" s="85" t="s">
        <v>1174</v>
      </c>
      <c r="F1037" s="86">
        <v>44281</v>
      </c>
      <c r="G1037" s="86" t="s">
        <v>37</v>
      </c>
      <c r="H1037" s="89"/>
      <c r="I1037" s="89">
        <v>0.19</v>
      </c>
      <c r="J1037" s="84"/>
      <c r="K1037" s="84"/>
      <c r="L1037" s="87">
        <v>38000</v>
      </c>
      <c r="M1037" s="87"/>
      <c r="N1037" s="87">
        <v>38000</v>
      </c>
      <c r="O1037" s="84">
        <v>7338.6849315068494</v>
      </c>
      <c r="P1037" s="84">
        <v>7220</v>
      </c>
      <c r="Q1037" s="84">
        <f t="shared" si="786"/>
        <v>14558.68493150685</v>
      </c>
      <c r="R1037" s="84">
        <v>23441.31506849315</v>
      </c>
      <c r="S1037" s="87">
        <f t="shared" si="787"/>
        <v>30661.31506849315</v>
      </c>
      <c r="T1037" s="150">
        <v>5</v>
      </c>
      <c r="U1037" s="69">
        <v>365</v>
      </c>
      <c r="V1037" s="70"/>
      <c r="W1037" s="71">
        <v>-7.9616438356164387</v>
      </c>
      <c r="X1037" s="76">
        <f t="shared" si="789"/>
        <v>44256</v>
      </c>
      <c r="AF1037" s="132" t="s">
        <v>2734</v>
      </c>
      <c r="AG1037" s="60">
        <f>MATCH(AF1037,'Cat-4'!$A:$A,0)</f>
        <v>653</v>
      </c>
      <c r="AH1037" s="60">
        <f>MATCH(X1037,'Cat-4'!$1:$1,0)</f>
        <v>111</v>
      </c>
      <c r="AI1037" s="60">
        <f>INDEX('Cat-4'!$1:$1048576,Working!AG1037,Working!AH1037)</f>
        <v>119</v>
      </c>
      <c r="AJ1037" s="60">
        <f>MATCH($AJ$3,'Cat-4'!$1:$1,0)</f>
        <v>144</v>
      </c>
      <c r="AK1037" s="60">
        <f>INDEX('Cat-4'!$1:$1048576,Working!AG1037,Working!AJ1037)</f>
        <v>122.3</v>
      </c>
      <c r="AL1037" s="146">
        <f t="shared" si="784"/>
        <v>1.0277310924369747</v>
      </c>
      <c r="AM1037" s="152">
        <f t="shared" si="785"/>
        <v>1.0277310924369747</v>
      </c>
      <c r="AN1037" s="146">
        <f t="shared" si="788"/>
        <v>2.8861111111111111</v>
      </c>
      <c r="AO1037" s="169">
        <f>INDEX('EL&amp;SV'!$C$4:$G$50,MATCH(AF1037,'EL&amp;SV'!$G$4:$G$50,0),MATCH(IF(P1037&gt;5000000,"A",IF(N1037&gt;2000000,"B",IF(N1037&gt;500000,"C","D"))),'EL&amp;SV'!$C$4:$G$4,0))</f>
        <v>8</v>
      </c>
      <c r="AP1037" s="171">
        <f>INDEX('EL&amp;SV'!$G$4:$K$50,MATCH(AF1037,'EL&amp;SV'!$G$4:$G$50,0),MATCH(IF(N1037&gt;5000000,"A",IF(N1037&gt;2000000,"B",IF(N1037&gt;500000,"C","D"))),'EL&amp;SV'!$G$4:$K$4,0))</f>
        <v>0.9</v>
      </c>
      <c r="AQ1037" s="153">
        <f t="shared" si="773"/>
        <v>39053.781512605041</v>
      </c>
      <c r="AR1037" s="153">
        <f t="shared" si="774"/>
        <v>12680.274684873948</v>
      </c>
      <c r="AS1037" s="153">
        <f t="shared" si="775"/>
        <v>26373.506827731093</v>
      </c>
      <c r="AT1037" s="60">
        <v>0.75</v>
      </c>
      <c r="AU1037" s="153">
        <f t="shared" si="776"/>
        <v>19780.13012079832</v>
      </c>
      <c r="AV1037" s="153">
        <f t="shared" si="777"/>
        <v>19780.13012079832</v>
      </c>
    </row>
    <row r="1038" spans="1:48" x14ac:dyDescent="0.2">
      <c r="A1038" s="82">
        <v>1034</v>
      </c>
      <c r="B1038" s="82" t="s">
        <v>1410</v>
      </c>
      <c r="C1038" s="83"/>
      <c r="D1038" s="84" t="s">
        <v>113</v>
      </c>
      <c r="E1038" s="85" t="s">
        <v>1324</v>
      </c>
      <c r="F1038" s="86">
        <v>45016</v>
      </c>
      <c r="G1038" s="86" t="s">
        <v>39</v>
      </c>
      <c r="H1038" s="89"/>
      <c r="I1038" s="89">
        <v>0.19</v>
      </c>
      <c r="J1038" s="84"/>
      <c r="K1038" s="84"/>
      <c r="L1038" s="87">
        <v>0</v>
      </c>
      <c r="M1038" s="87">
        <v>37990.1</v>
      </c>
      <c r="N1038" s="87">
        <v>37990.1</v>
      </c>
      <c r="O1038" s="84"/>
      <c r="P1038" s="84">
        <v>19.775668493150683</v>
      </c>
      <c r="Q1038" s="84">
        <f t="shared" si="786"/>
        <v>19.775668493150683</v>
      </c>
      <c r="R1038" s="84">
        <v>37970.324331506847</v>
      </c>
      <c r="S1038" s="87">
        <f t="shared" si="787"/>
        <v>0</v>
      </c>
      <c r="T1038" s="150">
        <v>5</v>
      </c>
      <c r="U1038" s="69">
        <v>365</v>
      </c>
      <c r="V1038" s="70"/>
      <c r="W1038" s="71">
        <v>-7.7479452054794518</v>
      </c>
      <c r="X1038" s="76">
        <f t="shared" si="789"/>
        <v>44986</v>
      </c>
      <c r="AF1038" s="132" t="s">
        <v>2846</v>
      </c>
      <c r="AG1038" s="60">
        <f>MATCH(AF1038,'Cat-4'!$A:$A,0)</f>
        <v>709</v>
      </c>
      <c r="AH1038" s="60">
        <f>MATCH(X1038,'Cat-4'!$1:$1,0)</f>
        <v>135</v>
      </c>
      <c r="AI1038" s="60">
        <f>INDEX('Cat-4'!$1:$1048576,Working!AG1038,Working!AH1038)</f>
        <v>130.69999999999999</v>
      </c>
      <c r="AJ1038" s="60">
        <f>MATCH($AJ$3,'Cat-4'!$1:$1,0)</f>
        <v>144</v>
      </c>
      <c r="AK1038" s="60">
        <f>INDEX('Cat-4'!$1:$1048576,Working!AG1038,Working!AJ1038)</f>
        <v>130.9</v>
      </c>
      <c r="AL1038" s="146">
        <f t="shared" si="784"/>
        <v>1.0015302218821731</v>
      </c>
      <c r="AM1038" s="152">
        <f t="shared" si="785"/>
        <v>1.0015302218821731</v>
      </c>
      <c r="AN1038" s="146">
        <f t="shared" si="788"/>
        <v>0.875</v>
      </c>
      <c r="AO1038" s="169">
        <f>INDEX('EL&amp;SV'!$C$4:$G$50,MATCH(AF1038,'EL&amp;SV'!$G$4:$G$50,0),MATCH(IF(P1038&gt;5000000,"A",IF(N1038&gt;2000000,"B",IF(N1038&gt;500000,"C","D"))),'EL&amp;SV'!$C$4:$G$4,0))</f>
        <v>8</v>
      </c>
      <c r="AP1038" s="171">
        <f>INDEX('EL&amp;SV'!$G$4:$K$50,MATCH(AF1038,'EL&amp;SV'!$G$4:$G$50,0),MATCH(IF(N1038&gt;5000000,"A",IF(N1038&gt;2000000,"B",IF(N1038&gt;500000,"C","D"))),'EL&amp;SV'!$G$4:$K$4,0))</f>
        <v>0.9</v>
      </c>
      <c r="AQ1038" s="153">
        <f t="shared" si="773"/>
        <v>38048.233282325942</v>
      </c>
      <c r="AR1038" s="153">
        <f t="shared" si="774"/>
        <v>3745.3729637289598</v>
      </c>
      <c r="AS1038" s="153">
        <f t="shared" si="775"/>
        <v>34302.860318596984</v>
      </c>
      <c r="AT1038" s="60">
        <v>0.75</v>
      </c>
      <c r="AU1038" s="153">
        <f t="shared" si="776"/>
        <v>25727.145238947738</v>
      </c>
      <c r="AV1038" s="153">
        <f t="shared" si="777"/>
        <v>25727.145238947738</v>
      </c>
    </row>
    <row r="1039" spans="1:48" x14ac:dyDescent="0.2">
      <c r="A1039" s="82">
        <v>1035</v>
      </c>
      <c r="B1039" s="82" t="s">
        <v>1410</v>
      </c>
      <c r="C1039" s="83"/>
      <c r="D1039" s="84" t="s">
        <v>112</v>
      </c>
      <c r="E1039" s="85" t="s">
        <v>1155</v>
      </c>
      <c r="F1039" s="86">
        <v>43817</v>
      </c>
      <c r="G1039" s="86" t="s">
        <v>36</v>
      </c>
      <c r="H1039" s="89"/>
      <c r="I1039" s="89">
        <v>0.19</v>
      </c>
      <c r="J1039" s="84"/>
      <c r="K1039" s="84"/>
      <c r="L1039" s="87">
        <v>37878</v>
      </c>
      <c r="M1039" s="87"/>
      <c r="N1039" s="87">
        <v>37878</v>
      </c>
      <c r="O1039" s="84">
        <v>16463.958082191781</v>
      </c>
      <c r="P1039" s="84">
        <v>7196.82</v>
      </c>
      <c r="Q1039" s="84">
        <f t="shared" si="786"/>
        <v>23660.77808219178</v>
      </c>
      <c r="R1039" s="84">
        <v>14217.22191780822</v>
      </c>
      <c r="S1039" s="87">
        <f t="shared" si="787"/>
        <v>21414.041917808219</v>
      </c>
      <c r="T1039" s="150">
        <v>5</v>
      </c>
      <c r="U1039" s="69">
        <v>365</v>
      </c>
      <c r="V1039" s="70"/>
      <c r="W1039" s="71">
        <v>-7.7452054794520553</v>
      </c>
      <c r="X1039" s="76">
        <f t="shared" si="789"/>
        <v>43800</v>
      </c>
      <c r="AF1039" s="132" t="s">
        <v>3114</v>
      </c>
      <c r="AG1039" s="60">
        <f>MATCH(AF1039,'Cat-4'!$A:$A,0)</f>
        <v>844</v>
      </c>
      <c r="AH1039" s="60">
        <f>MATCH(X1039,'Cat-4'!$1:$1,0)</f>
        <v>96</v>
      </c>
      <c r="AI1039" s="60">
        <f>INDEX('Cat-4'!$1:$1048576,Working!AG1039,Working!AH1039)</f>
        <v>130.30000000000001</v>
      </c>
      <c r="AJ1039" s="60">
        <f>MATCH($AJ$3,'Cat-4'!$1:$1,0)</f>
        <v>144</v>
      </c>
      <c r="AK1039" s="60">
        <f>INDEX('Cat-4'!$1:$1048576,Working!AG1039,Working!AJ1039)</f>
        <v>160.30000000000001</v>
      </c>
      <c r="AL1039" s="146">
        <f t="shared" si="784"/>
        <v>1.2302379125095932</v>
      </c>
      <c r="AM1039" s="152">
        <f t="shared" si="785"/>
        <v>1.2302379125095932</v>
      </c>
      <c r="AN1039" s="146">
        <f t="shared" si="788"/>
        <v>4.1583333333333332</v>
      </c>
      <c r="AO1039" s="169">
        <f>INDEX('EL&amp;SV'!$C$4:$G$50,MATCH(AF1039,'EL&amp;SV'!$G$4:$G$50,0),MATCH(IF(P1039&gt;5000000,"A",IF(N1039&gt;2000000,"B",IF(N1039&gt;500000,"C","D"))),'EL&amp;SV'!$C$4:$G$4,0))</f>
        <v>6</v>
      </c>
      <c r="AP1039" s="171">
        <f>INDEX('EL&amp;SV'!$G$4:$K$50,MATCH(AF1039,'EL&amp;SV'!$G$4:$G$50,0),MATCH(IF(N1039&gt;5000000,"A",IF(N1039&gt;2000000,"B",IF(N1039&gt;500000,"C","D"))),'EL&amp;SV'!$G$4:$K$4,0))</f>
        <v>0.95</v>
      </c>
      <c r="AQ1039" s="153">
        <f t="shared" si="773"/>
        <v>46598.951650038376</v>
      </c>
      <c r="AR1039" s="153">
        <f t="shared" si="774"/>
        <v>30680.879207917627</v>
      </c>
      <c r="AS1039" s="153">
        <f t="shared" si="775"/>
        <v>15918.072442120749</v>
      </c>
      <c r="AT1039" s="60">
        <v>0.75</v>
      </c>
      <c r="AU1039" s="153">
        <f t="shared" si="776"/>
        <v>11938.554331590562</v>
      </c>
      <c r="AV1039" s="153">
        <f t="shared" si="777"/>
        <v>11938.554331590562</v>
      </c>
    </row>
    <row r="1040" spans="1:48" x14ac:dyDescent="0.2">
      <c r="A1040" s="82">
        <v>1036</v>
      </c>
      <c r="B1040" s="82" t="s">
        <v>1410</v>
      </c>
      <c r="C1040" s="83"/>
      <c r="D1040" s="84" t="s">
        <v>112</v>
      </c>
      <c r="E1040" s="85" t="s">
        <v>393</v>
      </c>
      <c r="F1040" s="86">
        <v>41000</v>
      </c>
      <c r="G1040" s="86" t="s">
        <v>1350</v>
      </c>
      <c r="H1040" s="89"/>
      <c r="I1040" s="89">
        <v>9.6276541095890414E-2</v>
      </c>
      <c r="J1040" s="84"/>
      <c r="K1040" s="84"/>
      <c r="L1040" s="87">
        <v>37800</v>
      </c>
      <c r="M1040" s="87"/>
      <c r="N1040" s="87">
        <v>37800</v>
      </c>
      <c r="O1040" s="84">
        <v>37799.999999999993</v>
      </c>
      <c r="P1040" s="84">
        <v>0</v>
      </c>
      <c r="Q1040" s="84">
        <f t="shared" si="786"/>
        <v>37799.999999999993</v>
      </c>
      <c r="R1040" s="84">
        <v>0</v>
      </c>
      <c r="S1040" s="87">
        <f t="shared" si="787"/>
        <v>0</v>
      </c>
      <c r="T1040" s="150">
        <v>10</v>
      </c>
      <c r="U1040" s="69">
        <v>365</v>
      </c>
      <c r="V1040" s="70"/>
      <c r="W1040" s="71">
        <v>2.9917808219178088</v>
      </c>
      <c r="X1040" s="76">
        <f t="shared" si="789"/>
        <v>41000</v>
      </c>
      <c r="AF1040" s="132" t="s">
        <v>3114</v>
      </c>
      <c r="AG1040" s="60">
        <f>MATCH(AF1040,'Cat-4'!$A:$A,0)</f>
        <v>844</v>
      </c>
      <c r="AH1040" s="60">
        <f>MATCH(X1040,'Cat-4'!$1:$1,0)</f>
        <v>4</v>
      </c>
      <c r="AI1040" s="60">
        <f>INDEX('Cat-4'!$1:$1048576,Working!AG1040,Working!AH1040)</f>
        <v>103.9</v>
      </c>
      <c r="AJ1040" s="60">
        <f>MATCH($AJ$3,'Cat-4'!$1:$1,0)</f>
        <v>144</v>
      </c>
      <c r="AK1040" s="60">
        <f>INDEX('Cat-4'!$1:$1048576,Working!AG1040,Working!AJ1040)</f>
        <v>160.30000000000001</v>
      </c>
      <c r="AL1040" s="146">
        <f t="shared" si="784"/>
        <v>1.5428296438883542</v>
      </c>
      <c r="AM1040" s="152">
        <f t="shared" si="785"/>
        <v>1.5428296438883542</v>
      </c>
      <c r="AN1040" s="146">
        <f t="shared" si="788"/>
        <v>11.872222222222222</v>
      </c>
      <c r="AO1040" s="169">
        <f>INDEX('EL&amp;SV'!$C$4:$G$50,MATCH(AF1040,'EL&amp;SV'!$G$4:$G$50,0),MATCH(IF(P1040&gt;5000000,"A",IF(N1040&gt;2000000,"B",IF(N1040&gt;500000,"C","D"))),'EL&amp;SV'!$C$4:$G$4,0))</f>
        <v>6</v>
      </c>
      <c r="AP1040" s="171">
        <f>INDEX('EL&amp;SV'!$G$4:$K$50,MATCH(AF1040,'EL&amp;SV'!$G$4:$G$50,0),MATCH(IF(N1040&gt;5000000,"A",IF(N1040&gt;2000000,"B",IF(N1040&gt;500000,"C","D"))),'EL&amp;SV'!$G$4:$K$4,0))</f>
        <v>0.95</v>
      </c>
      <c r="AQ1040" s="153">
        <f t="shared" si="773"/>
        <v>58318.960538979787</v>
      </c>
      <c r="AR1040" s="153">
        <f t="shared" si="774"/>
        <v>55403.012512030793</v>
      </c>
      <c r="AS1040" s="153">
        <f t="shared" si="775"/>
        <v>2915.9480269489941</v>
      </c>
      <c r="AT1040" s="60">
        <v>0.75</v>
      </c>
      <c r="AU1040" s="153">
        <f t="shared" si="776"/>
        <v>2186.9610202117456</v>
      </c>
      <c r="AV1040" s="153">
        <f t="shared" si="777"/>
        <v>2915.9480269489918</v>
      </c>
    </row>
    <row r="1041" spans="1:48" x14ac:dyDescent="0.2">
      <c r="A1041" s="82">
        <v>1037</v>
      </c>
      <c r="B1041" s="82" t="s">
        <v>1410</v>
      </c>
      <c r="C1041" s="83"/>
      <c r="D1041" s="84" t="s">
        <v>112</v>
      </c>
      <c r="E1041" s="85" t="s">
        <v>1076</v>
      </c>
      <c r="F1041" s="86">
        <v>42957</v>
      </c>
      <c r="G1041" s="86" t="s">
        <v>29</v>
      </c>
      <c r="H1041" s="89"/>
      <c r="I1041" s="89">
        <v>0.31666666666666665</v>
      </c>
      <c r="J1041" s="84"/>
      <c r="K1041" s="84"/>
      <c r="L1041" s="87">
        <v>37760</v>
      </c>
      <c r="M1041" s="87"/>
      <c r="N1041" s="87">
        <v>37760</v>
      </c>
      <c r="O1041" s="84">
        <v>35872</v>
      </c>
      <c r="P1041" s="84">
        <v>0</v>
      </c>
      <c r="Q1041" s="84">
        <f t="shared" si="786"/>
        <v>35872</v>
      </c>
      <c r="R1041" s="84">
        <v>1888</v>
      </c>
      <c r="S1041" s="87">
        <f t="shared" si="787"/>
        <v>1888</v>
      </c>
      <c r="T1041" s="150">
        <v>3</v>
      </c>
      <c r="U1041" s="69">
        <v>365</v>
      </c>
      <c r="V1041" s="70"/>
      <c r="W1041" s="71">
        <v>3</v>
      </c>
      <c r="X1041" s="76">
        <f t="shared" si="789"/>
        <v>42948</v>
      </c>
      <c r="AF1041" s="132" t="s">
        <v>3114</v>
      </c>
      <c r="AG1041" s="60">
        <f>MATCH(AF1041,'Cat-4'!$A:$A,0)</f>
        <v>844</v>
      </c>
      <c r="AH1041" s="60">
        <f>MATCH(X1041,'Cat-4'!$1:$1,0)</f>
        <v>68</v>
      </c>
      <c r="AI1041" s="60">
        <f>INDEX('Cat-4'!$1:$1048576,Working!AG1041,Working!AH1041)</f>
        <v>120.3</v>
      </c>
      <c r="AJ1041" s="60">
        <f>MATCH($AJ$3,'Cat-4'!$1:$1,0)</f>
        <v>144</v>
      </c>
      <c r="AK1041" s="60">
        <f>INDEX('Cat-4'!$1:$1048576,Working!AG1041,Working!AJ1041)</f>
        <v>160.30000000000001</v>
      </c>
      <c r="AL1041" s="146">
        <f t="shared" si="784"/>
        <v>1.3325020781379886</v>
      </c>
      <c r="AM1041" s="152">
        <f t="shared" si="785"/>
        <v>1.3325020781379886</v>
      </c>
      <c r="AN1041" s="146">
        <f t="shared" si="788"/>
        <v>6.5138888888888893</v>
      </c>
      <c r="AO1041" s="169">
        <f>INDEX('EL&amp;SV'!$C$4:$G$50,MATCH(AF1041,'EL&amp;SV'!$G$4:$G$50,0),MATCH(IF(P1041&gt;5000000,"A",IF(N1041&gt;2000000,"B",IF(N1041&gt;500000,"C","D"))),'EL&amp;SV'!$C$4:$G$4,0))</f>
        <v>6</v>
      </c>
      <c r="AP1041" s="171">
        <f>INDEX('EL&amp;SV'!$G$4:$K$50,MATCH(AF1041,'EL&amp;SV'!$G$4:$G$50,0),MATCH(IF(N1041&gt;5000000,"A",IF(N1041&gt;2000000,"B",IF(N1041&gt;500000,"C","D"))),'EL&amp;SV'!$G$4:$K$4,0))</f>
        <v>0.95</v>
      </c>
      <c r="AQ1041" s="153">
        <f t="shared" si="773"/>
        <v>50315.278470490448</v>
      </c>
      <c r="AR1041" s="153">
        <f t="shared" si="774"/>
        <v>47799.514546965918</v>
      </c>
      <c r="AS1041" s="153">
        <f t="shared" si="775"/>
        <v>2515.7639235245297</v>
      </c>
      <c r="AT1041" s="60">
        <v>0.75</v>
      </c>
      <c r="AU1041" s="153">
        <f t="shared" si="776"/>
        <v>1886.8229426433973</v>
      </c>
      <c r="AV1041" s="153">
        <f t="shared" si="777"/>
        <v>2515.7639235245247</v>
      </c>
    </row>
    <row r="1042" spans="1:48" x14ac:dyDescent="0.2">
      <c r="A1042" s="82">
        <v>1038</v>
      </c>
      <c r="B1042" s="82" t="s">
        <v>1410</v>
      </c>
      <c r="C1042" s="83"/>
      <c r="D1042" s="84" t="s">
        <v>112</v>
      </c>
      <c r="E1042" s="85" t="s">
        <v>1271</v>
      </c>
      <c r="F1042" s="86">
        <v>44447</v>
      </c>
      <c r="G1042" s="86" t="s">
        <v>38</v>
      </c>
      <c r="H1042" s="89"/>
      <c r="I1042" s="89">
        <v>0.19</v>
      </c>
      <c r="J1042" s="84"/>
      <c r="K1042" s="84"/>
      <c r="L1042" s="87">
        <v>37760</v>
      </c>
      <c r="M1042" s="87"/>
      <c r="N1042" s="87">
        <v>37760</v>
      </c>
      <c r="O1042" s="84">
        <v>4029.4575342465751</v>
      </c>
      <c r="P1042" s="84">
        <v>7174.4</v>
      </c>
      <c r="Q1042" s="84">
        <f t="shared" si="786"/>
        <v>11203.857534246574</v>
      </c>
      <c r="R1042" s="84">
        <v>26556.142465753426</v>
      </c>
      <c r="S1042" s="87">
        <f t="shared" si="787"/>
        <v>33730.542465753424</v>
      </c>
      <c r="T1042" s="150">
        <v>5</v>
      </c>
      <c r="U1042" s="69">
        <v>365</v>
      </c>
      <c r="V1042" s="70"/>
      <c r="W1042" s="71">
        <v>3</v>
      </c>
      <c r="X1042" s="76">
        <f t="shared" si="789"/>
        <v>44440</v>
      </c>
      <c r="AF1042" s="132" t="s">
        <v>3114</v>
      </c>
      <c r="AG1042" s="60">
        <f>MATCH(AF1042,'Cat-4'!$A:$A,0)</f>
        <v>844</v>
      </c>
      <c r="AH1042" s="60">
        <f>MATCH(X1042,'Cat-4'!$1:$1,0)</f>
        <v>117</v>
      </c>
      <c r="AI1042" s="60">
        <f>INDEX('Cat-4'!$1:$1048576,Working!AG1042,Working!AH1042)</f>
        <v>148.1</v>
      </c>
      <c r="AJ1042" s="60">
        <f>MATCH($AJ$3,'Cat-4'!$1:$1,0)</f>
        <v>144</v>
      </c>
      <c r="AK1042" s="60">
        <f>INDEX('Cat-4'!$1:$1048576,Working!AG1042,Working!AJ1042)</f>
        <v>160.30000000000001</v>
      </c>
      <c r="AL1042" s="146">
        <f t="shared" si="784"/>
        <v>1.0823767724510467</v>
      </c>
      <c r="AM1042" s="152">
        <f t="shared" si="785"/>
        <v>1.0823767724510467</v>
      </c>
      <c r="AN1042" s="146">
        <f t="shared" si="788"/>
        <v>2.4361111111111109</v>
      </c>
      <c r="AO1042" s="169">
        <f>INDEX('EL&amp;SV'!$C$4:$G$50,MATCH(AF1042,'EL&amp;SV'!$G$4:$G$50,0),MATCH(IF(P1042&gt;5000000,"A",IF(N1042&gt;2000000,"B",IF(N1042&gt;500000,"C","D"))),'EL&amp;SV'!$C$4:$G$4,0))</f>
        <v>6</v>
      </c>
      <c r="AP1042" s="171">
        <f>INDEX('EL&amp;SV'!$G$4:$K$50,MATCH(AF1042,'EL&amp;SV'!$G$4:$G$50,0),MATCH(IF(N1042&gt;5000000,"A",IF(N1042&gt;2000000,"B",IF(N1042&gt;500000,"C","D"))),'EL&amp;SV'!$G$4:$K$4,0))</f>
        <v>0.95</v>
      </c>
      <c r="AQ1042" s="153">
        <f t="shared" si="773"/>
        <v>40870.546927751522</v>
      </c>
      <c r="AR1042" s="153">
        <f t="shared" si="774"/>
        <v>15764.488968914895</v>
      </c>
      <c r="AS1042" s="153">
        <f t="shared" si="775"/>
        <v>25106.057958836627</v>
      </c>
      <c r="AT1042" s="60">
        <v>0.75</v>
      </c>
      <c r="AU1042" s="153">
        <f t="shared" si="776"/>
        <v>18829.543469127471</v>
      </c>
      <c r="AV1042" s="153">
        <f t="shared" si="777"/>
        <v>18829.543469127471</v>
      </c>
    </row>
    <row r="1043" spans="1:48" x14ac:dyDescent="0.2">
      <c r="A1043" s="82">
        <v>1039</v>
      </c>
      <c r="B1043" s="82" t="s">
        <v>1410</v>
      </c>
      <c r="C1043" s="83"/>
      <c r="D1043" s="84" t="s">
        <v>112</v>
      </c>
      <c r="E1043" s="85" t="s">
        <v>627</v>
      </c>
      <c r="F1043" s="86">
        <v>40375</v>
      </c>
      <c r="G1043" s="86" t="s">
        <v>1352</v>
      </c>
      <c r="H1043" s="89"/>
      <c r="I1043" s="89">
        <v>0</v>
      </c>
      <c r="J1043" s="84"/>
      <c r="K1043" s="84"/>
      <c r="L1043" s="87">
        <v>37500</v>
      </c>
      <c r="M1043" s="87"/>
      <c r="N1043" s="87">
        <v>37500</v>
      </c>
      <c r="O1043" s="84">
        <v>37500</v>
      </c>
      <c r="P1043" s="84">
        <v>0</v>
      </c>
      <c r="Q1043" s="84">
        <f t="shared" si="786"/>
        <v>37500</v>
      </c>
      <c r="R1043" s="84">
        <v>0</v>
      </c>
      <c r="S1043" s="87">
        <f t="shared" si="787"/>
        <v>0</v>
      </c>
      <c r="T1043" s="150">
        <v>0</v>
      </c>
      <c r="U1043" s="69">
        <v>365</v>
      </c>
      <c r="V1043" s="70"/>
      <c r="W1043" s="71">
        <v>3</v>
      </c>
      <c r="X1043" s="76">
        <f t="shared" si="789"/>
        <v>40360</v>
      </c>
      <c r="Y1043" s="138" t="s">
        <v>4016</v>
      </c>
      <c r="Z1043" s="60">
        <f>MATCH(Y1043,'Cat-3'!$A:$A,0)</f>
        <v>628</v>
      </c>
      <c r="AA1043" s="60">
        <f>MATCH(X1043,'Cat-3'!$1:$1,0)</f>
        <v>70</v>
      </c>
      <c r="AB1043" s="60">
        <f>INDEX('Cat-3'!$1:$1048576,Working!Z1043,Working!AA1043)</f>
        <v>130.6</v>
      </c>
      <c r="AC1043" s="60">
        <f>MATCH($AC$3,'Cat-3'!$1:$1,0)</f>
        <v>90</v>
      </c>
      <c r="AD1043" s="60">
        <f>INDEX('Cat-3'!$1:$1048576,Working!Z1043,Working!AC1043)</f>
        <v>138.4</v>
      </c>
      <c r="AE1043" s="146">
        <f>AD1043/AB1043</f>
        <v>1.0597243491577337</v>
      </c>
      <c r="AF1043" s="132" t="s">
        <v>3114</v>
      </c>
      <c r="AG1043" s="60">
        <f>MATCH(AF1043,'Cat-4'!$A:$A,0)</f>
        <v>844</v>
      </c>
      <c r="AH1043" s="60">
        <f>MATCH($AH$3,'Cat-4'!$1:$1,0)</f>
        <v>4</v>
      </c>
      <c r="AI1043" s="60">
        <f>INDEX('Cat-4'!$1:$1048576,Working!AG1043,Working!AH1043)</f>
        <v>103.9</v>
      </c>
      <c r="AJ1043" s="60">
        <f>MATCH($AJ$3,'Cat-4'!$1:$1,0)</f>
        <v>144</v>
      </c>
      <c r="AK1043" s="60">
        <f>INDEX('Cat-4'!$1:$1048576,Working!AG1043,Working!AJ1043)</f>
        <v>160.30000000000001</v>
      </c>
      <c r="AL1043" s="146">
        <f>AK1043/AI1043</f>
        <v>1.5428296438883542</v>
      </c>
      <c r="AM1043" s="146">
        <f>AL1043*AE1043</f>
        <v>1.6349741402308442</v>
      </c>
      <c r="AN1043" s="146">
        <f t="shared" si="788"/>
        <v>13.580555555555556</v>
      </c>
      <c r="AO1043" s="169">
        <f>INDEX('EL&amp;SV'!$C$4:$G$50,MATCH(AF1043,'EL&amp;SV'!$G$4:$G$50,0),MATCH(IF(P1043&gt;5000000,"A",IF(N1043&gt;2000000,"B",IF(N1043&gt;500000,"C","D"))),'EL&amp;SV'!$C$4:$G$4,0))</f>
        <v>6</v>
      </c>
      <c r="AP1043" s="171">
        <f>INDEX('EL&amp;SV'!$G$4:$K$50,MATCH(AF1043,'EL&amp;SV'!$G$4:$G$50,0),MATCH(IF(N1043&gt;5000000,"A",IF(N1043&gt;2000000,"B",IF(N1043&gt;500000,"C","D"))),'EL&amp;SV'!$G$4:$K$4,0))</f>
        <v>0.95</v>
      </c>
      <c r="AQ1043" s="153">
        <f t="shared" si="773"/>
        <v>61311.530258656654</v>
      </c>
      <c r="AR1043" s="153">
        <f t="shared" si="774"/>
        <v>58245.953745723818</v>
      </c>
      <c r="AS1043" s="153">
        <f t="shared" si="775"/>
        <v>3065.5765129328356</v>
      </c>
      <c r="AT1043" s="60">
        <v>0.75</v>
      </c>
      <c r="AU1043" s="153">
        <f t="shared" si="776"/>
        <v>2299.1823846996267</v>
      </c>
      <c r="AV1043" s="153">
        <f t="shared" si="777"/>
        <v>3065.5765129328356</v>
      </c>
    </row>
    <row r="1044" spans="1:48" x14ac:dyDescent="0.2">
      <c r="A1044" s="82">
        <v>1040</v>
      </c>
      <c r="B1044" s="82" t="s">
        <v>1410</v>
      </c>
      <c r="C1044" s="83"/>
      <c r="D1044" s="84" t="s">
        <v>112</v>
      </c>
      <c r="E1044" s="85" t="s">
        <v>559</v>
      </c>
      <c r="F1044" s="86">
        <v>41000</v>
      </c>
      <c r="G1044" s="86" t="s">
        <v>1350</v>
      </c>
      <c r="H1044" s="89"/>
      <c r="I1044" s="89">
        <v>9.7605479452054764E-2</v>
      </c>
      <c r="J1044" s="84"/>
      <c r="K1044" s="84"/>
      <c r="L1044" s="87">
        <v>37232</v>
      </c>
      <c r="M1044" s="87"/>
      <c r="N1044" s="87">
        <v>37232</v>
      </c>
      <c r="O1044" s="84">
        <v>35370.400000000001</v>
      </c>
      <c r="P1044" s="84">
        <v>0</v>
      </c>
      <c r="Q1044" s="84">
        <f t="shared" si="786"/>
        <v>35370.400000000001</v>
      </c>
      <c r="R1044" s="84">
        <v>1861.5999999999985</v>
      </c>
      <c r="S1044" s="87">
        <f t="shared" si="787"/>
        <v>1861.5999999999985</v>
      </c>
      <c r="T1044" s="150">
        <v>6</v>
      </c>
      <c r="U1044" s="69">
        <v>365</v>
      </c>
      <c r="V1044" s="70"/>
      <c r="W1044" s="71">
        <v>3</v>
      </c>
      <c r="X1044" s="76">
        <f t="shared" si="789"/>
        <v>41000</v>
      </c>
      <c r="AF1044" s="132" t="s">
        <v>3114</v>
      </c>
      <c r="AG1044" s="60">
        <f>MATCH(AF1044,'Cat-4'!$A:$A,0)</f>
        <v>844</v>
      </c>
      <c r="AH1044" s="60">
        <f>MATCH(X1044,'Cat-4'!$1:$1,0)</f>
        <v>4</v>
      </c>
      <c r="AI1044" s="60">
        <f>INDEX('Cat-4'!$1:$1048576,Working!AG1044,Working!AH1044)</f>
        <v>103.9</v>
      </c>
      <c r="AJ1044" s="60">
        <f>MATCH($AJ$3,'Cat-4'!$1:$1,0)</f>
        <v>144</v>
      </c>
      <c r="AK1044" s="60">
        <f>INDEX('Cat-4'!$1:$1048576,Working!AG1044,Working!AJ1044)</f>
        <v>160.30000000000001</v>
      </c>
      <c r="AL1044" s="146">
        <f t="shared" ref="AL1044:AL1058" si="790">AK1044/AI1044</f>
        <v>1.5428296438883542</v>
      </c>
      <c r="AM1044" s="152">
        <f t="shared" ref="AM1044:AM1058" si="791">AL1044</f>
        <v>1.5428296438883542</v>
      </c>
      <c r="AN1044" s="146">
        <f t="shared" si="788"/>
        <v>11.872222222222222</v>
      </c>
      <c r="AO1044" s="169">
        <f>INDEX('EL&amp;SV'!$C$4:$G$50,MATCH(AF1044,'EL&amp;SV'!$G$4:$G$50,0),MATCH(IF(P1044&gt;5000000,"A",IF(N1044&gt;2000000,"B",IF(N1044&gt;500000,"C","D"))),'EL&amp;SV'!$C$4:$G$4,0))</f>
        <v>6</v>
      </c>
      <c r="AP1044" s="171">
        <f>INDEX('EL&amp;SV'!$G$4:$K$50,MATCH(AF1044,'EL&amp;SV'!$G$4:$G$50,0),MATCH(IF(N1044&gt;5000000,"A",IF(N1044&gt;2000000,"B",IF(N1044&gt;500000,"C","D"))),'EL&amp;SV'!$G$4:$K$4,0))</f>
        <v>0.95</v>
      </c>
      <c r="AQ1044" s="153">
        <f t="shared" si="773"/>
        <v>57442.633301251204</v>
      </c>
      <c r="AR1044" s="153">
        <f t="shared" si="774"/>
        <v>54570.501636188637</v>
      </c>
      <c r="AS1044" s="153">
        <f t="shared" si="775"/>
        <v>2872.1316650625668</v>
      </c>
      <c r="AT1044" s="60">
        <v>0.75</v>
      </c>
      <c r="AU1044" s="153">
        <f t="shared" si="776"/>
        <v>2154.0987487969251</v>
      </c>
      <c r="AV1044" s="153">
        <f t="shared" si="777"/>
        <v>2872.1316650625627</v>
      </c>
    </row>
    <row r="1045" spans="1:48" x14ac:dyDescent="0.2">
      <c r="A1045" s="82">
        <v>1041</v>
      </c>
      <c r="B1045" s="82" t="s">
        <v>1410</v>
      </c>
      <c r="C1045" s="83"/>
      <c r="D1045" s="84" t="s">
        <v>112</v>
      </c>
      <c r="E1045" s="85" t="s">
        <v>1087</v>
      </c>
      <c r="F1045" s="86">
        <v>43190</v>
      </c>
      <c r="G1045" s="86" t="s">
        <v>29</v>
      </c>
      <c r="H1045" s="89"/>
      <c r="I1045" s="89">
        <v>0.19</v>
      </c>
      <c r="J1045" s="84"/>
      <c r="K1045" s="84"/>
      <c r="L1045" s="87">
        <v>37200</v>
      </c>
      <c r="M1045" s="87"/>
      <c r="N1045" s="87">
        <v>37200</v>
      </c>
      <c r="O1045" s="84">
        <v>28281.682191780823</v>
      </c>
      <c r="P1045" s="84">
        <v>7068</v>
      </c>
      <c r="Q1045" s="84">
        <f t="shared" si="786"/>
        <v>35349.682191780827</v>
      </c>
      <c r="R1045" s="84">
        <v>1850.3178082191735</v>
      </c>
      <c r="S1045" s="87">
        <f t="shared" si="787"/>
        <v>8918.3178082191771</v>
      </c>
      <c r="T1045" s="150">
        <v>10</v>
      </c>
      <c r="U1045" s="69">
        <v>365</v>
      </c>
      <c r="V1045" s="70"/>
      <c r="W1045" s="71">
        <v>3</v>
      </c>
      <c r="X1045" s="76">
        <f t="shared" si="789"/>
        <v>43160</v>
      </c>
      <c r="AF1045" s="132" t="s">
        <v>3114</v>
      </c>
      <c r="AG1045" s="60">
        <f>MATCH(AF1045,'Cat-4'!$A:$A,0)</f>
        <v>844</v>
      </c>
      <c r="AH1045" s="60">
        <f>MATCH(X1045,'Cat-4'!$1:$1,0)</f>
        <v>75</v>
      </c>
      <c r="AI1045" s="60">
        <f>INDEX('Cat-4'!$1:$1048576,Working!AG1045,Working!AH1045)</f>
        <v>124.6</v>
      </c>
      <c r="AJ1045" s="60">
        <f>MATCH($AJ$3,'Cat-4'!$1:$1,0)</f>
        <v>144</v>
      </c>
      <c r="AK1045" s="60">
        <f>INDEX('Cat-4'!$1:$1048576,Working!AG1045,Working!AJ1045)</f>
        <v>160.30000000000001</v>
      </c>
      <c r="AL1045" s="146">
        <f t="shared" si="790"/>
        <v>1.2865168539325844</v>
      </c>
      <c r="AM1045" s="152">
        <f t="shared" si="791"/>
        <v>1.2865168539325844</v>
      </c>
      <c r="AN1045" s="146">
        <f t="shared" si="788"/>
        <v>5.875</v>
      </c>
      <c r="AO1045" s="169">
        <f>INDEX('EL&amp;SV'!$C$4:$G$50,MATCH(AF1045,'EL&amp;SV'!$G$4:$G$50,0),MATCH(IF(P1045&gt;5000000,"A",IF(N1045&gt;2000000,"B",IF(N1045&gt;500000,"C","D"))),'EL&amp;SV'!$C$4:$G$4,0))</f>
        <v>6</v>
      </c>
      <c r="AP1045" s="171">
        <f>INDEX('EL&amp;SV'!$G$4:$K$50,MATCH(AF1045,'EL&amp;SV'!$G$4:$G$50,0),MATCH(IF(N1045&gt;5000000,"A",IF(N1045&gt;2000000,"B",IF(N1045&gt;500000,"C","D"))),'EL&amp;SV'!$G$4:$K$4,0))</f>
        <v>0.95</v>
      </c>
      <c r="AQ1045" s="153">
        <f t="shared" si="773"/>
        <v>47858.426966292143</v>
      </c>
      <c r="AR1045" s="153">
        <f t="shared" si="774"/>
        <v>44518.307584269671</v>
      </c>
      <c r="AS1045" s="153">
        <f t="shared" si="775"/>
        <v>3340.1193820224726</v>
      </c>
      <c r="AT1045" s="60">
        <v>0.75</v>
      </c>
      <c r="AU1045" s="153">
        <f t="shared" si="776"/>
        <v>2505.0895365168544</v>
      </c>
      <c r="AV1045" s="153">
        <f t="shared" si="777"/>
        <v>2505.0895365168544</v>
      </c>
    </row>
    <row r="1046" spans="1:48" x14ac:dyDescent="0.2">
      <c r="A1046" s="82">
        <v>1042</v>
      </c>
      <c r="B1046" s="82" t="s">
        <v>1410</v>
      </c>
      <c r="C1046" s="83"/>
      <c r="D1046" s="84" t="s">
        <v>112</v>
      </c>
      <c r="E1046" s="85" t="s">
        <v>378</v>
      </c>
      <c r="F1046" s="86">
        <v>41397</v>
      </c>
      <c r="G1046" s="86" t="s">
        <v>1349</v>
      </c>
      <c r="H1046" s="89"/>
      <c r="I1046" s="89">
        <v>6.4358712563204981E-2</v>
      </c>
      <c r="J1046" s="84"/>
      <c r="K1046" s="84"/>
      <c r="L1046" s="87">
        <v>37171.25</v>
      </c>
      <c r="M1046" s="87"/>
      <c r="N1046" s="87">
        <v>37171.25</v>
      </c>
      <c r="O1046" s="84">
        <v>20749.189387454509</v>
      </c>
      <c r="P1046" s="84">
        <v>2392.2937943650331</v>
      </c>
      <c r="Q1046" s="84">
        <f t="shared" si="786"/>
        <v>23141.483181819542</v>
      </c>
      <c r="R1046" s="84">
        <v>14029.766818180458</v>
      </c>
      <c r="S1046" s="87">
        <f t="shared" si="787"/>
        <v>16422.060612545491</v>
      </c>
      <c r="T1046" s="150">
        <v>15</v>
      </c>
      <c r="U1046" s="69">
        <v>365</v>
      </c>
      <c r="V1046" s="70"/>
      <c r="W1046" s="71">
        <v>3</v>
      </c>
      <c r="X1046" s="76">
        <f t="shared" si="789"/>
        <v>41395</v>
      </c>
      <c r="AF1046" s="132" t="s">
        <v>3114</v>
      </c>
      <c r="AG1046" s="60">
        <f>MATCH(AF1046,'Cat-4'!$A:$A,0)</f>
        <v>844</v>
      </c>
      <c r="AH1046" s="60">
        <f>MATCH(X1046,'Cat-4'!$1:$1,0)</f>
        <v>17</v>
      </c>
      <c r="AI1046" s="60">
        <f>INDEX('Cat-4'!$1:$1048576,Working!AG1046,Working!AH1046)</f>
        <v>108.9</v>
      </c>
      <c r="AJ1046" s="60">
        <f>MATCH($AJ$3,'Cat-4'!$1:$1,0)</f>
        <v>144</v>
      </c>
      <c r="AK1046" s="60">
        <f>INDEX('Cat-4'!$1:$1048576,Working!AG1046,Working!AJ1046)</f>
        <v>160.30000000000001</v>
      </c>
      <c r="AL1046" s="146">
        <f t="shared" si="790"/>
        <v>1.4719926538108357</v>
      </c>
      <c r="AM1046" s="152">
        <f t="shared" si="791"/>
        <v>1.4719926538108357</v>
      </c>
      <c r="AN1046" s="146">
        <f t="shared" si="788"/>
        <v>10.783333333333333</v>
      </c>
      <c r="AO1046" s="169">
        <f>INDEX('EL&amp;SV'!$C$4:$G$50,MATCH(AF1046,'EL&amp;SV'!$G$4:$G$50,0),MATCH(IF(P1046&gt;5000000,"A",IF(N1046&gt;2000000,"B",IF(N1046&gt;500000,"C","D"))),'EL&amp;SV'!$C$4:$G$4,0))</f>
        <v>6</v>
      </c>
      <c r="AP1046" s="171">
        <f>INDEX('EL&amp;SV'!$G$4:$K$50,MATCH(AF1046,'EL&amp;SV'!$G$4:$G$50,0),MATCH(IF(N1046&gt;5000000,"A",IF(N1046&gt;2000000,"B",IF(N1046&gt;500000,"C","D"))),'EL&amp;SV'!$G$4:$K$4,0))</f>
        <v>0.95</v>
      </c>
      <c r="AQ1046" s="153">
        <f t="shared" si="773"/>
        <v>54715.806932966028</v>
      </c>
      <c r="AR1046" s="153">
        <f t="shared" si="774"/>
        <v>51980.016586317724</v>
      </c>
      <c r="AS1046" s="153">
        <f t="shared" si="775"/>
        <v>2735.790346648304</v>
      </c>
      <c r="AT1046" s="60">
        <v>0.75</v>
      </c>
      <c r="AU1046" s="153">
        <f t="shared" si="776"/>
        <v>2051.842759986228</v>
      </c>
      <c r="AV1046" s="153">
        <f t="shared" si="777"/>
        <v>2735.790346648304</v>
      </c>
    </row>
    <row r="1047" spans="1:48" x14ac:dyDescent="0.2">
      <c r="A1047" s="82">
        <v>1043</v>
      </c>
      <c r="B1047" s="82" t="s">
        <v>1410</v>
      </c>
      <c r="C1047" s="83"/>
      <c r="D1047" s="84" t="s">
        <v>112</v>
      </c>
      <c r="E1047" s="85" t="s">
        <v>378</v>
      </c>
      <c r="F1047" s="86">
        <v>41467</v>
      </c>
      <c r="G1047" s="86" t="s">
        <v>1349</v>
      </c>
      <c r="H1047" s="89"/>
      <c r="I1047" s="89">
        <v>6.4132290867229463E-2</v>
      </c>
      <c r="J1047" s="84"/>
      <c r="K1047" s="84"/>
      <c r="L1047" s="87">
        <v>37171.25</v>
      </c>
      <c r="M1047" s="87"/>
      <c r="N1047" s="87">
        <v>37171.25</v>
      </c>
      <c r="O1047" s="84">
        <v>20343.24355607844</v>
      </c>
      <c r="P1047" s="84">
        <v>2383.8774168985033</v>
      </c>
      <c r="Q1047" s="84">
        <f t="shared" si="786"/>
        <v>22727.120972976943</v>
      </c>
      <c r="R1047" s="84">
        <v>14444.129027023057</v>
      </c>
      <c r="S1047" s="87">
        <f t="shared" si="787"/>
        <v>16828.00644392156</v>
      </c>
      <c r="T1047" s="150">
        <v>15</v>
      </c>
      <c r="U1047" s="69">
        <v>365</v>
      </c>
      <c r="V1047" s="70"/>
      <c r="W1047" s="71">
        <v>3</v>
      </c>
      <c r="X1047" s="76">
        <f t="shared" si="789"/>
        <v>41456</v>
      </c>
      <c r="AF1047" s="132" t="s">
        <v>3114</v>
      </c>
      <c r="AG1047" s="60">
        <f>MATCH(AF1047,'Cat-4'!$A:$A,0)</f>
        <v>844</v>
      </c>
      <c r="AH1047" s="60">
        <f>MATCH(X1047,'Cat-4'!$1:$1,0)</f>
        <v>19</v>
      </c>
      <c r="AI1047" s="60">
        <f>INDEX('Cat-4'!$1:$1048576,Working!AG1047,Working!AH1047)</f>
        <v>106.6</v>
      </c>
      <c r="AJ1047" s="60">
        <f>MATCH($AJ$3,'Cat-4'!$1:$1,0)</f>
        <v>144</v>
      </c>
      <c r="AK1047" s="60">
        <f>INDEX('Cat-4'!$1:$1048576,Working!AG1047,Working!AJ1047)</f>
        <v>160.30000000000001</v>
      </c>
      <c r="AL1047" s="146">
        <f t="shared" si="790"/>
        <v>1.50375234521576</v>
      </c>
      <c r="AM1047" s="152">
        <f t="shared" si="791"/>
        <v>1.50375234521576</v>
      </c>
      <c r="AN1047" s="146">
        <f t="shared" si="788"/>
        <v>10.591666666666667</v>
      </c>
      <c r="AO1047" s="169">
        <f>INDEX('EL&amp;SV'!$C$4:$G$50,MATCH(AF1047,'EL&amp;SV'!$G$4:$G$50,0),MATCH(IF(P1047&gt;5000000,"A",IF(N1047&gt;2000000,"B",IF(N1047&gt;500000,"C","D"))),'EL&amp;SV'!$C$4:$G$4,0))</f>
        <v>6</v>
      </c>
      <c r="AP1047" s="171">
        <f>INDEX('EL&amp;SV'!$G$4:$K$50,MATCH(AF1047,'EL&amp;SV'!$G$4:$G$50,0),MATCH(IF(N1047&gt;5000000,"A",IF(N1047&gt;2000000,"B",IF(N1047&gt;500000,"C","D"))),'EL&amp;SV'!$G$4:$K$4,0))</f>
        <v>0.95</v>
      </c>
      <c r="AQ1047" s="153">
        <f t="shared" si="773"/>
        <v>55896.354362101316</v>
      </c>
      <c r="AR1047" s="153">
        <f t="shared" si="774"/>
        <v>53101.536643996253</v>
      </c>
      <c r="AS1047" s="153">
        <f t="shared" si="775"/>
        <v>2794.8177181050632</v>
      </c>
      <c r="AT1047" s="60">
        <v>0.75</v>
      </c>
      <c r="AU1047" s="153">
        <f t="shared" si="776"/>
        <v>2096.1132885787974</v>
      </c>
      <c r="AV1047" s="153">
        <f t="shared" si="777"/>
        <v>2794.8177181050683</v>
      </c>
    </row>
    <row r="1048" spans="1:48" x14ac:dyDescent="0.2">
      <c r="A1048" s="82">
        <v>1044</v>
      </c>
      <c r="B1048" s="82" t="s">
        <v>1410</v>
      </c>
      <c r="C1048" s="83"/>
      <c r="D1048" s="84" t="s">
        <v>112</v>
      </c>
      <c r="E1048" s="85" t="s">
        <v>964</v>
      </c>
      <c r="F1048" s="86">
        <v>41499</v>
      </c>
      <c r="G1048" s="86" t="s">
        <v>1349</v>
      </c>
      <c r="H1048" s="89"/>
      <c r="I1048" s="89">
        <v>6.4030797101449266E-2</v>
      </c>
      <c r="J1048" s="84"/>
      <c r="K1048" s="84"/>
      <c r="L1048" s="87">
        <v>37170.339999999997</v>
      </c>
      <c r="M1048" s="87"/>
      <c r="N1048" s="87">
        <v>37170.339999999997</v>
      </c>
      <c r="O1048" s="84">
        <v>20157.773512183834</v>
      </c>
      <c r="P1048" s="84">
        <v>2380.0464987318833</v>
      </c>
      <c r="Q1048" s="84">
        <f t="shared" si="786"/>
        <v>22537.820010915719</v>
      </c>
      <c r="R1048" s="84">
        <v>14632.519989084278</v>
      </c>
      <c r="S1048" s="87">
        <f t="shared" si="787"/>
        <v>17012.566487816162</v>
      </c>
      <c r="T1048" s="150">
        <v>15</v>
      </c>
      <c r="U1048" s="69">
        <v>365</v>
      </c>
      <c r="V1048" s="70"/>
      <c r="W1048" s="71">
        <v>3.0191780821917806</v>
      </c>
      <c r="X1048" s="76">
        <f t="shared" si="789"/>
        <v>41487</v>
      </c>
      <c r="AF1048" s="132" t="s">
        <v>3114</v>
      </c>
      <c r="AG1048" s="60">
        <f>MATCH(AF1048,'Cat-4'!$A:$A,0)</f>
        <v>844</v>
      </c>
      <c r="AH1048" s="60">
        <f>MATCH(X1048,'Cat-4'!$1:$1,0)</f>
        <v>20</v>
      </c>
      <c r="AI1048" s="60">
        <f>INDEX('Cat-4'!$1:$1048576,Working!AG1048,Working!AH1048)</f>
        <v>110.3</v>
      </c>
      <c r="AJ1048" s="60">
        <f>MATCH($AJ$3,'Cat-4'!$1:$1,0)</f>
        <v>144</v>
      </c>
      <c r="AK1048" s="60">
        <f>INDEX('Cat-4'!$1:$1048576,Working!AG1048,Working!AJ1048)</f>
        <v>160.30000000000001</v>
      </c>
      <c r="AL1048" s="146">
        <f t="shared" si="790"/>
        <v>1.4533091568449683</v>
      </c>
      <c r="AM1048" s="152">
        <f t="shared" si="791"/>
        <v>1.4533091568449683</v>
      </c>
      <c r="AN1048" s="146">
        <f t="shared" si="788"/>
        <v>10.505555555555556</v>
      </c>
      <c r="AO1048" s="169">
        <f>INDEX('EL&amp;SV'!$C$4:$G$50,MATCH(AF1048,'EL&amp;SV'!$G$4:$G$50,0),MATCH(IF(P1048&gt;5000000,"A",IF(N1048&gt;2000000,"B",IF(N1048&gt;500000,"C","D"))),'EL&amp;SV'!$C$4:$G$4,0))</f>
        <v>6</v>
      </c>
      <c r="AP1048" s="171">
        <f>INDEX('EL&amp;SV'!$G$4:$K$50,MATCH(AF1048,'EL&amp;SV'!$G$4:$G$50,0),MATCH(IF(N1048&gt;5000000,"A",IF(N1048&gt;2000000,"B",IF(N1048&gt;500000,"C","D"))),'EL&amp;SV'!$G$4:$K$4,0))</f>
        <v>0.95</v>
      </c>
      <c r="AQ1048" s="153">
        <f t="shared" si="773"/>
        <v>54019.995485040796</v>
      </c>
      <c r="AR1048" s="153">
        <f t="shared" si="774"/>
        <v>51318.99571078876</v>
      </c>
      <c r="AS1048" s="153">
        <f t="shared" si="775"/>
        <v>2700.9997742520354</v>
      </c>
      <c r="AT1048" s="60">
        <v>0.75</v>
      </c>
      <c r="AU1048" s="153">
        <f t="shared" si="776"/>
        <v>2025.7498306890266</v>
      </c>
      <c r="AV1048" s="153">
        <f t="shared" si="777"/>
        <v>2700.9997742520422</v>
      </c>
    </row>
    <row r="1049" spans="1:48" x14ac:dyDescent="0.2">
      <c r="A1049" s="82">
        <v>1045</v>
      </c>
      <c r="B1049" s="82" t="s">
        <v>1410</v>
      </c>
      <c r="C1049" s="83"/>
      <c r="D1049" s="84" t="s">
        <v>112</v>
      </c>
      <c r="E1049" s="85" t="s">
        <v>1101</v>
      </c>
      <c r="F1049" s="86">
        <v>43412</v>
      </c>
      <c r="G1049" s="86" t="s">
        <v>35</v>
      </c>
      <c r="H1049" s="89"/>
      <c r="I1049" s="89">
        <v>0.19</v>
      </c>
      <c r="J1049" s="84"/>
      <c r="K1049" s="84"/>
      <c r="L1049" s="87">
        <v>37170</v>
      </c>
      <c r="M1049" s="87"/>
      <c r="N1049" s="87">
        <v>37170</v>
      </c>
      <c r="O1049" s="84">
        <v>23973.122465753426</v>
      </c>
      <c r="P1049" s="84">
        <v>7062.3</v>
      </c>
      <c r="Q1049" s="84">
        <f t="shared" si="786"/>
        <v>31035.422465753425</v>
      </c>
      <c r="R1049" s="84">
        <v>6134.5775342465749</v>
      </c>
      <c r="S1049" s="87">
        <f t="shared" si="787"/>
        <v>13196.877534246574</v>
      </c>
      <c r="T1049" s="150">
        <v>5</v>
      </c>
      <c r="U1049" s="69">
        <v>365</v>
      </c>
      <c r="V1049" s="70"/>
      <c r="W1049" s="71">
        <v>2.9945205479452053</v>
      </c>
      <c r="X1049" s="76">
        <f t="shared" si="789"/>
        <v>43405</v>
      </c>
      <c r="AF1049" s="132" t="s">
        <v>3114</v>
      </c>
      <c r="AG1049" s="60">
        <f>MATCH(AF1049,'Cat-4'!$A:$A,0)</f>
        <v>844</v>
      </c>
      <c r="AH1049" s="60">
        <f>MATCH(X1049,'Cat-4'!$1:$1,0)</f>
        <v>83</v>
      </c>
      <c r="AI1049" s="60">
        <f>INDEX('Cat-4'!$1:$1048576,Working!AG1049,Working!AH1049)</f>
        <v>127.4</v>
      </c>
      <c r="AJ1049" s="60">
        <f>MATCH($AJ$3,'Cat-4'!$1:$1,0)</f>
        <v>144</v>
      </c>
      <c r="AK1049" s="60">
        <f>INDEX('Cat-4'!$1:$1048576,Working!AG1049,Working!AJ1049)</f>
        <v>160.30000000000001</v>
      </c>
      <c r="AL1049" s="146">
        <f t="shared" si="790"/>
        <v>1.2582417582417582</v>
      </c>
      <c r="AM1049" s="152">
        <f t="shared" si="791"/>
        <v>1.2582417582417582</v>
      </c>
      <c r="AN1049" s="146">
        <f t="shared" si="788"/>
        <v>5.2694444444444448</v>
      </c>
      <c r="AO1049" s="169">
        <f>INDEX('EL&amp;SV'!$C$4:$G$50,MATCH(AF1049,'EL&amp;SV'!$G$4:$G$50,0),MATCH(IF(P1049&gt;5000000,"A",IF(N1049&gt;2000000,"B",IF(N1049&gt;500000,"C","D"))),'EL&amp;SV'!$C$4:$G$4,0))</f>
        <v>6</v>
      </c>
      <c r="AP1049" s="171">
        <f>INDEX('EL&amp;SV'!$G$4:$K$50,MATCH(AF1049,'EL&amp;SV'!$G$4:$G$50,0),MATCH(IF(N1049&gt;5000000,"A",IF(N1049&gt;2000000,"B",IF(N1049&gt;500000,"C","D"))),'EL&amp;SV'!$G$4:$K$4,0))</f>
        <v>0.95</v>
      </c>
      <c r="AQ1049" s="153">
        <f t="shared" ref="AQ1049:AQ1104" si="792">AM1049*N1049</f>
        <v>46768.846153846156</v>
      </c>
      <c r="AR1049" s="153">
        <f t="shared" ref="AR1049:AR1104" si="793">AQ1049*(AP1049/AO1049)*(IF(AN1049&gt;AO1049,AO1049,AN1049))</f>
        <v>39020.590785256412</v>
      </c>
      <c r="AS1049" s="153">
        <f t="shared" ref="AS1049:AS1104" si="794">AQ1049-AR1049</f>
        <v>7748.2553685897437</v>
      </c>
      <c r="AT1049" s="60">
        <v>0.75</v>
      </c>
      <c r="AU1049" s="153">
        <f t="shared" ref="AU1049:AU1104" si="795">AT1049*AS1049</f>
        <v>5811.1915264423078</v>
      </c>
      <c r="AV1049" s="153">
        <f t="shared" ref="AV1049:AV1104" si="796">IF((AQ1049*(1-AP1049))&gt;AU1049,(AQ1049*(1-AP1049)),AU1049)</f>
        <v>5811.1915264423078</v>
      </c>
    </row>
    <row r="1050" spans="1:48" x14ac:dyDescent="0.2">
      <c r="A1050" s="82">
        <v>1046</v>
      </c>
      <c r="B1050" s="82" t="s">
        <v>1410</v>
      </c>
      <c r="C1050" s="83"/>
      <c r="D1050" s="84" t="s">
        <v>112</v>
      </c>
      <c r="E1050" s="85" t="s">
        <v>1156</v>
      </c>
      <c r="F1050" s="86">
        <v>43817</v>
      </c>
      <c r="G1050" s="86" t="s">
        <v>36</v>
      </c>
      <c r="H1050" s="89"/>
      <c r="I1050" s="89">
        <v>0.19</v>
      </c>
      <c r="J1050" s="84"/>
      <c r="K1050" s="84"/>
      <c r="L1050" s="87">
        <v>37170</v>
      </c>
      <c r="M1050" s="87"/>
      <c r="N1050" s="87">
        <v>37170</v>
      </c>
      <c r="O1050" s="84">
        <v>16156.220547945206</v>
      </c>
      <c r="P1050" s="84">
        <v>7062.3</v>
      </c>
      <c r="Q1050" s="84">
        <f t="shared" si="786"/>
        <v>23218.520547945205</v>
      </c>
      <c r="R1050" s="84">
        <v>13951.479452054795</v>
      </c>
      <c r="S1050" s="87">
        <f t="shared" si="787"/>
        <v>21013.779452054794</v>
      </c>
      <c r="T1050" s="150">
        <v>5</v>
      </c>
      <c r="U1050" s="69">
        <v>365</v>
      </c>
      <c r="V1050" s="70"/>
      <c r="W1050" s="71">
        <v>3.0109589041095894</v>
      </c>
      <c r="X1050" s="76">
        <f t="shared" si="789"/>
        <v>43800</v>
      </c>
      <c r="AF1050" s="132" t="s">
        <v>3114</v>
      </c>
      <c r="AG1050" s="60">
        <f>MATCH(AF1050,'Cat-4'!$A:$A,0)</f>
        <v>844</v>
      </c>
      <c r="AH1050" s="60">
        <f>MATCH(X1050,'Cat-4'!$1:$1,0)</f>
        <v>96</v>
      </c>
      <c r="AI1050" s="60">
        <f>INDEX('Cat-4'!$1:$1048576,Working!AG1050,Working!AH1050)</f>
        <v>130.30000000000001</v>
      </c>
      <c r="AJ1050" s="60">
        <f>MATCH($AJ$3,'Cat-4'!$1:$1,0)</f>
        <v>144</v>
      </c>
      <c r="AK1050" s="60">
        <f>INDEX('Cat-4'!$1:$1048576,Working!AG1050,Working!AJ1050)</f>
        <v>160.30000000000001</v>
      </c>
      <c r="AL1050" s="146">
        <f t="shared" si="790"/>
        <v>1.2302379125095932</v>
      </c>
      <c r="AM1050" s="152">
        <f t="shared" si="791"/>
        <v>1.2302379125095932</v>
      </c>
      <c r="AN1050" s="146">
        <f t="shared" si="788"/>
        <v>4.1583333333333332</v>
      </c>
      <c r="AO1050" s="169">
        <f>INDEX('EL&amp;SV'!$C$4:$G$50,MATCH(AF1050,'EL&amp;SV'!$G$4:$G$50,0),MATCH(IF(P1050&gt;5000000,"A",IF(N1050&gt;2000000,"B",IF(N1050&gt;500000,"C","D"))),'EL&amp;SV'!$C$4:$G$4,0))</f>
        <v>6</v>
      </c>
      <c r="AP1050" s="171">
        <f>INDEX('EL&amp;SV'!$G$4:$K$50,MATCH(AF1050,'EL&amp;SV'!$G$4:$G$50,0),MATCH(IF(N1050&gt;5000000,"A",IF(N1050&gt;2000000,"B",IF(N1050&gt;500000,"C","D"))),'EL&amp;SV'!$G$4:$K$4,0))</f>
        <v>0.95</v>
      </c>
      <c r="AQ1050" s="153">
        <f t="shared" si="792"/>
        <v>45727.943207981582</v>
      </c>
      <c r="AR1050" s="153">
        <f t="shared" si="793"/>
        <v>30107.404830199539</v>
      </c>
      <c r="AS1050" s="153">
        <f t="shared" si="794"/>
        <v>15620.538377782043</v>
      </c>
      <c r="AT1050" s="60">
        <v>0.75</v>
      </c>
      <c r="AU1050" s="153">
        <f t="shared" si="795"/>
        <v>11715.403783336533</v>
      </c>
      <c r="AV1050" s="153">
        <f t="shared" si="796"/>
        <v>11715.403783336533</v>
      </c>
    </row>
    <row r="1051" spans="1:48" x14ac:dyDescent="0.2">
      <c r="A1051" s="82">
        <v>1047</v>
      </c>
      <c r="B1051" s="82" t="s">
        <v>1410</v>
      </c>
      <c r="C1051" s="83"/>
      <c r="D1051" s="84" t="s">
        <v>112</v>
      </c>
      <c r="E1051" s="85" t="s">
        <v>1032</v>
      </c>
      <c r="F1051" s="86">
        <v>43555</v>
      </c>
      <c r="G1051" s="86" t="s">
        <v>35</v>
      </c>
      <c r="H1051" s="89"/>
      <c r="I1051" s="89">
        <v>9.5000000000000001E-2</v>
      </c>
      <c r="J1051" s="84"/>
      <c r="K1051" s="84"/>
      <c r="L1051" s="87">
        <v>37161.32</v>
      </c>
      <c r="M1051" s="87"/>
      <c r="N1051" s="87">
        <v>37161.32</v>
      </c>
      <c r="O1051" s="84">
        <v>10600.648324383563</v>
      </c>
      <c r="P1051" s="84">
        <v>3530.3254000000002</v>
      </c>
      <c r="Q1051" s="84">
        <f t="shared" si="786"/>
        <v>14130.973724383563</v>
      </c>
      <c r="R1051" s="84">
        <v>23030.346275616437</v>
      </c>
      <c r="S1051" s="87">
        <f t="shared" si="787"/>
        <v>26560.671675616439</v>
      </c>
      <c r="T1051" s="150">
        <v>10</v>
      </c>
      <c r="U1051" s="69">
        <v>365</v>
      </c>
      <c r="V1051" s="70"/>
      <c r="W1051" s="71">
        <v>3.1999999999999993</v>
      </c>
      <c r="X1051" s="76">
        <f t="shared" si="789"/>
        <v>43525</v>
      </c>
      <c r="AF1051" s="132" t="s">
        <v>3114</v>
      </c>
      <c r="AG1051" s="60">
        <f>MATCH(AF1051,'Cat-4'!$A:$A,0)</f>
        <v>844</v>
      </c>
      <c r="AH1051" s="60">
        <f>MATCH(X1051,'Cat-4'!$1:$1,0)</f>
        <v>87</v>
      </c>
      <c r="AI1051" s="60">
        <f>INDEX('Cat-4'!$1:$1048576,Working!AG1051,Working!AH1051)</f>
        <v>129.5</v>
      </c>
      <c r="AJ1051" s="60">
        <f>MATCH($AJ$3,'Cat-4'!$1:$1,0)</f>
        <v>144</v>
      </c>
      <c r="AK1051" s="60">
        <f>INDEX('Cat-4'!$1:$1048576,Working!AG1051,Working!AJ1051)</f>
        <v>160.30000000000001</v>
      </c>
      <c r="AL1051" s="146">
        <f t="shared" si="790"/>
        <v>1.2378378378378379</v>
      </c>
      <c r="AM1051" s="152">
        <f t="shared" si="791"/>
        <v>1.2378378378378379</v>
      </c>
      <c r="AN1051" s="146">
        <f t="shared" si="788"/>
        <v>4.875</v>
      </c>
      <c r="AO1051" s="169">
        <f>INDEX('EL&amp;SV'!$C$4:$G$50,MATCH(AF1051,'EL&amp;SV'!$G$4:$G$50,0),MATCH(IF(P1051&gt;5000000,"A",IF(N1051&gt;2000000,"B",IF(N1051&gt;500000,"C","D"))),'EL&amp;SV'!$C$4:$G$4,0))</f>
        <v>6</v>
      </c>
      <c r="AP1051" s="171">
        <f>INDEX('EL&amp;SV'!$G$4:$K$50,MATCH(AF1051,'EL&amp;SV'!$G$4:$G$50,0),MATCH(IF(N1051&gt;5000000,"A",IF(N1051&gt;2000000,"B",IF(N1051&gt;500000,"C","D"))),'EL&amp;SV'!$G$4:$K$4,0))</f>
        <v>0.95</v>
      </c>
      <c r="AQ1051" s="153">
        <f t="shared" si="792"/>
        <v>45999.688000000002</v>
      </c>
      <c r="AR1051" s="153">
        <f t="shared" si="793"/>
        <v>35506.009174999999</v>
      </c>
      <c r="AS1051" s="153">
        <f t="shared" si="794"/>
        <v>10493.678825000003</v>
      </c>
      <c r="AT1051" s="60">
        <v>0.75</v>
      </c>
      <c r="AU1051" s="153">
        <f t="shared" si="795"/>
        <v>7870.259118750002</v>
      </c>
      <c r="AV1051" s="153">
        <f t="shared" si="796"/>
        <v>7870.259118750002</v>
      </c>
    </row>
    <row r="1052" spans="1:48" x14ac:dyDescent="0.2">
      <c r="A1052" s="82">
        <v>1048</v>
      </c>
      <c r="B1052" s="82" t="s">
        <v>1410</v>
      </c>
      <c r="C1052" s="83"/>
      <c r="D1052" s="84" t="s">
        <v>112</v>
      </c>
      <c r="E1052" s="85" t="s">
        <v>311</v>
      </c>
      <c r="F1052" s="86">
        <v>41000</v>
      </c>
      <c r="G1052" s="86" t="s">
        <v>1350</v>
      </c>
      <c r="H1052" s="89"/>
      <c r="I1052" s="89">
        <v>0.10050376712328767</v>
      </c>
      <c r="J1052" s="84"/>
      <c r="K1052" s="84"/>
      <c r="L1052" s="87">
        <v>37125</v>
      </c>
      <c r="M1052" s="87"/>
      <c r="N1052" s="87">
        <v>37125</v>
      </c>
      <c r="O1052" s="84">
        <v>37125.000000000007</v>
      </c>
      <c r="P1052" s="84">
        <v>0</v>
      </c>
      <c r="Q1052" s="84">
        <f t="shared" si="786"/>
        <v>37125.000000000007</v>
      </c>
      <c r="R1052" s="84">
        <v>0</v>
      </c>
      <c r="S1052" s="87">
        <f t="shared" si="787"/>
        <v>0</v>
      </c>
      <c r="T1052" s="150">
        <v>10</v>
      </c>
      <c r="U1052" s="69">
        <v>365</v>
      </c>
      <c r="V1052" s="70"/>
      <c r="W1052" s="71">
        <v>-6.9808219178082194</v>
      </c>
      <c r="X1052" s="76">
        <f t="shared" si="789"/>
        <v>41000</v>
      </c>
      <c r="AF1052" s="132" t="s">
        <v>3114</v>
      </c>
      <c r="AG1052" s="60">
        <f>MATCH(AF1052,'Cat-4'!$A:$A,0)</f>
        <v>844</v>
      </c>
      <c r="AH1052" s="60">
        <f>MATCH(X1052,'Cat-4'!$1:$1,0)</f>
        <v>4</v>
      </c>
      <c r="AI1052" s="60">
        <f>INDEX('Cat-4'!$1:$1048576,Working!AG1052,Working!AH1052)</f>
        <v>103.9</v>
      </c>
      <c r="AJ1052" s="60">
        <f>MATCH($AJ$3,'Cat-4'!$1:$1,0)</f>
        <v>144</v>
      </c>
      <c r="AK1052" s="60">
        <f>INDEX('Cat-4'!$1:$1048576,Working!AG1052,Working!AJ1052)</f>
        <v>160.30000000000001</v>
      </c>
      <c r="AL1052" s="146">
        <f t="shared" si="790"/>
        <v>1.5428296438883542</v>
      </c>
      <c r="AM1052" s="152">
        <f t="shared" si="791"/>
        <v>1.5428296438883542</v>
      </c>
      <c r="AN1052" s="146">
        <f t="shared" si="788"/>
        <v>11.872222222222222</v>
      </c>
      <c r="AO1052" s="169">
        <f>INDEX('EL&amp;SV'!$C$4:$G$50,MATCH(AF1052,'EL&amp;SV'!$G$4:$G$50,0),MATCH(IF(P1052&gt;5000000,"A",IF(N1052&gt;2000000,"B",IF(N1052&gt;500000,"C","D"))),'EL&amp;SV'!$C$4:$G$4,0))</f>
        <v>6</v>
      </c>
      <c r="AP1052" s="171">
        <f>INDEX('EL&amp;SV'!$G$4:$K$50,MATCH(AF1052,'EL&amp;SV'!$G$4:$G$50,0),MATCH(IF(N1052&gt;5000000,"A",IF(N1052&gt;2000000,"B",IF(N1052&gt;500000,"C","D"))),'EL&amp;SV'!$G$4:$K$4,0))</f>
        <v>0.95</v>
      </c>
      <c r="AQ1052" s="153">
        <f t="shared" si="792"/>
        <v>57277.550529355147</v>
      </c>
      <c r="AR1052" s="153">
        <f t="shared" si="793"/>
        <v>54413.673002887386</v>
      </c>
      <c r="AS1052" s="153">
        <f t="shared" si="794"/>
        <v>2863.8775264677606</v>
      </c>
      <c r="AT1052" s="60">
        <v>0.75</v>
      </c>
      <c r="AU1052" s="153">
        <f t="shared" si="795"/>
        <v>2147.9081448508205</v>
      </c>
      <c r="AV1052" s="153">
        <f t="shared" si="796"/>
        <v>2863.8775264677597</v>
      </c>
    </row>
    <row r="1053" spans="1:48" x14ac:dyDescent="0.2">
      <c r="A1053" s="82">
        <v>1049</v>
      </c>
      <c r="B1053" s="82" t="s">
        <v>1410</v>
      </c>
      <c r="C1053" s="83"/>
      <c r="D1053" s="84" t="s">
        <v>112</v>
      </c>
      <c r="E1053" s="85" t="s">
        <v>1202</v>
      </c>
      <c r="F1053" s="86">
        <v>44286</v>
      </c>
      <c r="G1053" s="86" t="s">
        <v>37</v>
      </c>
      <c r="H1053" s="89"/>
      <c r="I1053" s="89">
        <v>9.5000000000000001E-2</v>
      </c>
      <c r="J1053" s="84"/>
      <c r="K1053" s="84"/>
      <c r="L1053" s="87">
        <v>37113.360000000001</v>
      </c>
      <c r="M1053" s="87"/>
      <c r="N1053" s="87">
        <v>37113.360000000001</v>
      </c>
      <c r="O1053" s="84">
        <v>3535.4288416438358</v>
      </c>
      <c r="P1053" s="84">
        <v>3525.7692000000002</v>
      </c>
      <c r="Q1053" s="84">
        <f t="shared" si="786"/>
        <v>7061.1980416438364</v>
      </c>
      <c r="R1053" s="84">
        <v>30052.161958356162</v>
      </c>
      <c r="S1053" s="87">
        <f t="shared" si="787"/>
        <v>33577.931158356165</v>
      </c>
      <c r="T1053" s="150">
        <v>10</v>
      </c>
      <c r="U1053" s="69">
        <v>365</v>
      </c>
      <c r="V1053" s="70"/>
      <c r="W1053" s="71">
        <v>-6.9753424657534246</v>
      </c>
      <c r="X1053" s="76">
        <f t="shared" si="789"/>
        <v>44256</v>
      </c>
      <c r="AF1053" s="132" t="s">
        <v>3114</v>
      </c>
      <c r="AG1053" s="60">
        <f>MATCH(AF1053,'Cat-4'!$A:$A,0)</f>
        <v>844</v>
      </c>
      <c r="AH1053" s="60">
        <f>MATCH(X1053,'Cat-4'!$1:$1,0)</f>
        <v>111</v>
      </c>
      <c r="AI1053" s="60">
        <f>INDEX('Cat-4'!$1:$1048576,Working!AG1053,Working!AH1053)</f>
        <v>143.19999999999999</v>
      </c>
      <c r="AJ1053" s="60">
        <f>MATCH($AJ$3,'Cat-4'!$1:$1,0)</f>
        <v>144</v>
      </c>
      <c r="AK1053" s="60">
        <f>INDEX('Cat-4'!$1:$1048576,Working!AG1053,Working!AJ1053)</f>
        <v>160.30000000000001</v>
      </c>
      <c r="AL1053" s="146">
        <f t="shared" si="790"/>
        <v>1.1194134078212292</v>
      </c>
      <c r="AM1053" s="152">
        <f t="shared" si="791"/>
        <v>1.1194134078212292</v>
      </c>
      <c r="AN1053" s="146">
        <f t="shared" si="788"/>
        <v>2.875</v>
      </c>
      <c r="AO1053" s="169">
        <f>INDEX('EL&amp;SV'!$C$4:$G$50,MATCH(AF1053,'EL&amp;SV'!$G$4:$G$50,0),MATCH(IF(P1053&gt;5000000,"A",IF(N1053&gt;2000000,"B",IF(N1053&gt;500000,"C","D"))),'EL&amp;SV'!$C$4:$G$4,0))</f>
        <v>6</v>
      </c>
      <c r="AP1053" s="171">
        <f>INDEX('EL&amp;SV'!$G$4:$K$50,MATCH(AF1053,'EL&amp;SV'!$G$4:$G$50,0),MATCH(IF(N1053&gt;5000000,"A",IF(N1053&gt;2000000,"B",IF(N1053&gt;500000,"C","D"))),'EL&amp;SV'!$G$4:$K$4,0))</f>
        <v>0.95</v>
      </c>
      <c r="AQ1053" s="153">
        <f t="shared" si="792"/>
        <v>41545.192793296097</v>
      </c>
      <c r="AR1053" s="153">
        <f t="shared" si="793"/>
        <v>18911.717969448327</v>
      </c>
      <c r="AS1053" s="153">
        <f t="shared" si="794"/>
        <v>22633.47482384777</v>
      </c>
      <c r="AT1053" s="60">
        <v>0.75</v>
      </c>
      <c r="AU1053" s="153">
        <f t="shared" si="795"/>
        <v>16975.106117885829</v>
      </c>
      <c r="AV1053" s="153">
        <f t="shared" si="796"/>
        <v>16975.106117885829</v>
      </c>
    </row>
    <row r="1054" spans="1:48" x14ac:dyDescent="0.2">
      <c r="A1054" s="82">
        <v>1050</v>
      </c>
      <c r="B1054" s="82" t="s">
        <v>1410</v>
      </c>
      <c r="C1054" s="83"/>
      <c r="D1054" s="84" t="s">
        <v>112</v>
      </c>
      <c r="E1054" s="85" t="s">
        <v>397</v>
      </c>
      <c r="F1054" s="86">
        <v>41000</v>
      </c>
      <c r="G1054" s="86" t="s">
        <v>1350</v>
      </c>
      <c r="H1054" s="89"/>
      <c r="I1054" s="89">
        <v>9.7078630136986296E-2</v>
      </c>
      <c r="J1054" s="84"/>
      <c r="K1054" s="84"/>
      <c r="L1054" s="87">
        <v>37015.800000000003</v>
      </c>
      <c r="M1054" s="87"/>
      <c r="N1054" s="87">
        <v>37015.800000000003</v>
      </c>
      <c r="O1054" s="84">
        <v>37015.800000000003</v>
      </c>
      <c r="P1054" s="84">
        <v>0</v>
      </c>
      <c r="Q1054" s="84">
        <f t="shared" si="786"/>
        <v>37015.800000000003</v>
      </c>
      <c r="R1054" s="84">
        <v>0</v>
      </c>
      <c r="S1054" s="87">
        <f t="shared" si="787"/>
        <v>0</v>
      </c>
      <c r="T1054" s="150">
        <v>10</v>
      </c>
      <c r="U1054" s="69">
        <v>365</v>
      </c>
      <c r="V1054" s="70"/>
      <c r="W1054" s="71">
        <v>3.0465753424657542</v>
      </c>
      <c r="X1054" s="76">
        <f t="shared" si="789"/>
        <v>41000</v>
      </c>
      <c r="AF1054" s="132" t="s">
        <v>3114</v>
      </c>
      <c r="AG1054" s="60">
        <f>MATCH(AF1054,'Cat-4'!$A:$A,0)</f>
        <v>844</v>
      </c>
      <c r="AH1054" s="60">
        <f>MATCH(X1054,'Cat-4'!$1:$1,0)</f>
        <v>4</v>
      </c>
      <c r="AI1054" s="60">
        <f>INDEX('Cat-4'!$1:$1048576,Working!AG1054,Working!AH1054)</f>
        <v>103.9</v>
      </c>
      <c r="AJ1054" s="60">
        <f>MATCH($AJ$3,'Cat-4'!$1:$1,0)</f>
        <v>144</v>
      </c>
      <c r="AK1054" s="60">
        <f>INDEX('Cat-4'!$1:$1048576,Working!AG1054,Working!AJ1054)</f>
        <v>160.30000000000001</v>
      </c>
      <c r="AL1054" s="146">
        <f t="shared" si="790"/>
        <v>1.5428296438883542</v>
      </c>
      <c r="AM1054" s="152">
        <f t="shared" si="791"/>
        <v>1.5428296438883542</v>
      </c>
      <c r="AN1054" s="146">
        <f t="shared" si="788"/>
        <v>11.872222222222222</v>
      </c>
      <c r="AO1054" s="169">
        <f>INDEX('EL&amp;SV'!$C$4:$G$50,MATCH(AF1054,'EL&amp;SV'!$G$4:$G$50,0),MATCH(IF(P1054&gt;5000000,"A",IF(N1054&gt;2000000,"B",IF(N1054&gt;500000,"C","D"))),'EL&amp;SV'!$C$4:$G$4,0))</f>
        <v>6</v>
      </c>
      <c r="AP1054" s="171">
        <f>INDEX('EL&amp;SV'!$G$4:$K$50,MATCH(AF1054,'EL&amp;SV'!$G$4:$G$50,0),MATCH(IF(N1054&gt;5000000,"A",IF(N1054&gt;2000000,"B",IF(N1054&gt;500000,"C","D"))),'EL&amp;SV'!$G$4:$K$4,0))</f>
        <v>0.95</v>
      </c>
      <c r="AQ1054" s="153">
        <f t="shared" si="792"/>
        <v>57109.073532242546</v>
      </c>
      <c r="AR1054" s="153">
        <f t="shared" si="793"/>
        <v>54253.619855630415</v>
      </c>
      <c r="AS1054" s="153">
        <f t="shared" si="794"/>
        <v>2855.4536766121309</v>
      </c>
      <c r="AT1054" s="60">
        <v>0.75</v>
      </c>
      <c r="AU1054" s="153">
        <f t="shared" si="795"/>
        <v>2141.5902574590982</v>
      </c>
      <c r="AV1054" s="153">
        <f t="shared" si="796"/>
        <v>2855.45367661213</v>
      </c>
    </row>
    <row r="1055" spans="1:48" x14ac:dyDescent="0.2">
      <c r="A1055" s="82">
        <v>1051</v>
      </c>
      <c r="B1055" s="82" t="s">
        <v>1410</v>
      </c>
      <c r="C1055" s="83"/>
      <c r="D1055" s="84" t="s">
        <v>112</v>
      </c>
      <c r="E1055" s="85" t="s">
        <v>1217</v>
      </c>
      <c r="F1055" s="86">
        <v>44461</v>
      </c>
      <c r="G1055" s="86" t="s">
        <v>38</v>
      </c>
      <c r="H1055" s="89"/>
      <c r="I1055" s="89">
        <v>0.19</v>
      </c>
      <c r="J1055" s="84"/>
      <c r="K1055" s="84"/>
      <c r="L1055" s="87">
        <v>37000</v>
      </c>
      <c r="M1055" s="87"/>
      <c r="N1055" s="87">
        <v>37000</v>
      </c>
      <c r="O1055" s="84">
        <v>3678.7123287671234</v>
      </c>
      <c r="P1055" s="84">
        <v>7030</v>
      </c>
      <c r="Q1055" s="84">
        <f t="shared" si="786"/>
        <v>10708.712328767124</v>
      </c>
      <c r="R1055" s="84">
        <v>26291.287671232876</v>
      </c>
      <c r="S1055" s="87">
        <f t="shared" si="787"/>
        <v>33321.28767123288</v>
      </c>
      <c r="T1055" s="150">
        <v>5</v>
      </c>
      <c r="U1055" s="69">
        <v>365</v>
      </c>
      <c r="V1055" s="70"/>
      <c r="W1055" s="71">
        <v>3.0465753424657542</v>
      </c>
      <c r="X1055" s="76">
        <f t="shared" si="789"/>
        <v>44440</v>
      </c>
      <c r="AF1055" s="132" t="s">
        <v>3114</v>
      </c>
      <c r="AG1055" s="60">
        <f>MATCH(AF1055,'Cat-4'!$A:$A,0)</f>
        <v>844</v>
      </c>
      <c r="AH1055" s="60">
        <f>MATCH(X1055,'Cat-4'!$1:$1,0)</f>
        <v>117</v>
      </c>
      <c r="AI1055" s="60">
        <f>INDEX('Cat-4'!$1:$1048576,Working!AG1055,Working!AH1055)</f>
        <v>148.1</v>
      </c>
      <c r="AJ1055" s="60">
        <f>MATCH($AJ$3,'Cat-4'!$1:$1,0)</f>
        <v>144</v>
      </c>
      <c r="AK1055" s="60">
        <f>INDEX('Cat-4'!$1:$1048576,Working!AG1055,Working!AJ1055)</f>
        <v>160.30000000000001</v>
      </c>
      <c r="AL1055" s="146">
        <f t="shared" si="790"/>
        <v>1.0823767724510467</v>
      </c>
      <c r="AM1055" s="152">
        <f t="shared" si="791"/>
        <v>1.0823767724510467</v>
      </c>
      <c r="AN1055" s="146">
        <f t="shared" si="788"/>
        <v>2.3972222222222221</v>
      </c>
      <c r="AO1055" s="169">
        <f>INDEX('EL&amp;SV'!$C$4:$G$50,MATCH(AF1055,'EL&amp;SV'!$G$4:$G$50,0),MATCH(IF(P1055&gt;5000000,"A",IF(N1055&gt;2000000,"B",IF(N1055&gt;500000,"C","D"))),'EL&amp;SV'!$C$4:$G$4,0))</f>
        <v>6</v>
      </c>
      <c r="AP1055" s="171">
        <f>INDEX('EL&amp;SV'!$G$4:$K$50,MATCH(AF1055,'EL&amp;SV'!$G$4:$G$50,0),MATCH(IF(N1055&gt;5000000,"A",IF(N1055&gt;2000000,"B",IF(N1055&gt;500000,"C","D"))),'EL&amp;SV'!$G$4:$K$4,0))</f>
        <v>0.95</v>
      </c>
      <c r="AQ1055" s="153">
        <f t="shared" si="792"/>
        <v>40047.94058068873</v>
      </c>
      <c r="AR1055" s="153">
        <f t="shared" si="793"/>
        <v>15200.603743091506</v>
      </c>
      <c r="AS1055" s="153">
        <f t="shared" si="794"/>
        <v>24847.336837597224</v>
      </c>
      <c r="AT1055" s="60">
        <v>0.75</v>
      </c>
      <c r="AU1055" s="153">
        <f t="shared" si="795"/>
        <v>18635.502628197919</v>
      </c>
      <c r="AV1055" s="153">
        <f t="shared" si="796"/>
        <v>18635.502628197919</v>
      </c>
    </row>
    <row r="1056" spans="1:48" x14ac:dyDescent="0.2">
      <c r="A1056" s="82">
        <v>1052</v>
      </c>
      <c r="B1056" s="82" t="s">
        <v>1410</v>
      </c>
      <c r="C1056" s="83"/>
      <c r="D1056" s="84" t="s">
        <v>112</v>
      </c>
      <c r="E1056" s="85" t="s">
        <v>378</v>
      </c>
      <c r="F1056" s="86">
        <v>41000</v>
      </c>
      <c r="G1056" s="86" t="s">
        <v>1350</v>
      </c>
      <c r="H1056" s="89"/>
      <c r="I1056" s="89">
        <v>0.10741907534246577</v>
      </c>
      <c r="J1056" s="84"/>
      <c r="K1056" s="84"/>
      <c r="L1056" s="87">
        <v>36887.5</v>
      </c>
      <c r="M1056" s="87"/>
      <c r="N1056" s="87">
        <v>36887.5</v>
      </c>
      <c r="O1056" s="84">
        <v>36887.500000000007</v>
      </c>
      <c r="P1056" s="84">
        <v>0</v>
      </c>
      <c r="Q1056" s="84">
        <f t="shared" si="786"/>
        <v>36887.500000000007</v>
      </c>
      <c r="R1056" s="84">
        <v>0</v>
      </c>
      <c r="S1056" s="87">
        <f t="shared" si="787"/>
        <v>0</v>
      </c>
      <c r="T1056" s="150">
        <v>10</v>
      </c>
      <c r="U1056" s="69">
        <v>365</v>
      </c>
      <c r="V1056" s="70"/>
      <c r="W1056" s="71">
        <v>3.0547945205479454</v>
      </c>
      <c r="X1056" s="76">
        <f t="shared" si="789"/>
        <v>41000</v>
      </c>
      <c r="AF1056" s="132" t="s">
        <v>3114</v>
      </c>
      <c r="AG1056" s="60">
        <f>MATCH(AF1056,'Cat-4'!$A:$A,0)</f>
        <v>844</v>
      </c>
      <c r="AH1056" s="60">
        <f>MATCH(X1056,'Cat-4'!$1:$1,0)</f>
        <v>4</v>
      </c>
      <c r="AI1056" s="60">
        <f>INDEX('Cat-4'!$1:$1048576,Working!AG1056,Working!AH1056)</f>
        <v>103.9</v>
      </c>
      <c r="AJ1056" s="60">
        <f>MATCH($AJ$3,'Cat-4'!$1:$1,0)</f>
        <v>144</v>
      </c>
      <c r="AK1056" s="60">
        <f>INDEX('Cat-4'!$1:$1048576,Working!AG1056,Working!AJ1056)</f>
        <v>160.30000000000001</v>
      </c>
      <c r="AL1056" s="146">
        <f t="shared" si="790"/>
        <v>1.5428296438883542</v>
      </c>
      <c r="AM1056" s="152">
        <f t="shared" si="791"/>
        <v>1.5428296438883542</v>
      </c>
      <c r="AN1056" s="146">
        <f t="shared" si="788"/>
        <v>11.872222222222222</v>
      </c>
      <c r="AO1056" s="169">
        <f>INDEX('EL&amp;SV'!$C$4:$G$50,MATCH(AF1056,'EL&amp;SV'!$G$4:$G$50,0),MATCH(IF(P1056&gt;5000000,"A",IF(N1056&gt;2000000,"B",IF(N1056&gt;500000,"C","D"))),'EL&amp;SV'!$C$4:$G$4,0))</f>
        <v>6</v>
      </c>
      <c r="AP1056" s="171">
        <f>INDEX('EL&amp;SV'!$G$4:$K$50,MATCH(AF1056,'EL&amp;SV'!$G$4:$G$50,0),MATCH(IF(N1056&gt;5000000,"A",IF(N1056&gt;2000000,"B",IF(N1056&gt;500000,"C","D"))),'EL&amp;SV'!$G$4:$K$4,0))</f>
        <v>0.95</v>
      </c>
      <c r="AQ1056" s="153">
        <f t="shared" si="792"/>
        <v>56911.128488931667</v>
      </c>
      <c r="AR1056" s="153">
        <f t="shared" si="793"/>
        <v>54065.572064485081</v>
      </c>
      <c r="AS1056" s="153">
        <f t="shared" si="794"/>
        <v>2845.5564244465859</v>
      </c>
      <c r="AT1056" s="60">
        <v>0.75</v>
      </c>
      <c r="AU1056" s="153">
        <f t="shared" si="795"/>
        <v>2134.1673183349394</v>
      </c>
      <c r="AV1056" s="153">
        <f t="shared" si="796"/>
        <v>2845.5564244465859</v>
      </c>
    </row>
    <row r="1057" spans="1:48" x14ac:dyDescent="0.2">
      <c r="A1057" s="82">
        <v>1053</v>
      </c>
      <c r="B1057" s="82" t="s">
        <v>1410</v>
      </c>
      <c r="C1057" s="83"/>
      <c r="D1057" s="84" t="s">
        <v>112</v>
      </c>
      <c r="E1057" s="85" t="s">
        <v>1069</v>
      </c>
      <c r="F1057" s="86">
        <v>42825</v>
      </c>
      <c r="G1057" s="86" t="s">
        <v>27</v>
      </c>
      <c r="H1057" s="89"/>
      <c r="I1057" s="89">
        <v>9.5000000000000001E-2</v>
      </c>
      <c r="J1057" s="84"/>
      <c r="K1057" s="84"/>
      <c r="L1057" s="87">
        <v>36769</v>
      </c>
      <c r="M1057" s="87"/>
      <c r="N1057" s="87">
        <v>36769</v>
      </c>
      <c r="O1057" s="84">
        <v>17474.845013698628</v>
      </c>
      <c r="P1057" s="84">
        <v>3493.0549999999998</v>
      </c>
      <c r="Q1057" s="84">
        <f t="shared" si="786"/>
        <v>20967.900013698629</v>
      </c>
      <c r="R1057" s="84">
        <v>15801.099986301371</v>
      </c>
      <c r="S1057" s="87">
        <f t="shared" si="787"/>
        <v>19294.154986301372</v>
      </c>
      <c r="T1057" s="150">
        <v>10</v>
      </c>
      <c r="U1057" s="69">
        <v>365</v>
      </c>
      <c r="V1057" s="70"/>
      <c r="W1057" s="71">
        <v>-6.9671232876712335</v>
      </c>
      <c r="X1057" s="76">
        <f t="shared" si="789"/>
        <v>42795</v>
      </c>
      <c r="AF1057" s="132" t="s">
        <v>3114</v>
      </c>
      <c r="AG1057" s="60">
        <f>MATCH(AF1057,'Cat-4'!$A:$A,0)</f>
        <v>844</v>
      </c>
      <c r="AH1057" s="60">
        <f>MATCH(X1057,'Cat-4'!$1:$1,0)</f>
        <v>63</v>
      </c>
      <c r="AI1057" s="60">
        <f>INDEX('Cat-4'!$1:$1048576,Working!AG1057,Working!AH1057)</f>
        <v>116.5</v>
      </c>
      <c r="AJ1057" s="60">
        <f>MATCH($AJ$3,'Cat-4'!$1:$1,0)</f>
        <v>144</v>
      </c>
      <c r="AK1057" s="60">
        <f>INDEX('Cat-4'!$1:$1048576,Working!AG1057,Working!AJ1057)</f>
        <v>160.30000000000001</v>
      </c>
      <c r="AL1057" s="146">
        <f t="shared" si="790"/>
        <v>1.3759656652360517</v>
      </c>
      <c r="AM1057" s="152">
        <f t="shared" si="791"/>
        <v>1.3759656652360517</v>
      </c>
      <c r="AN1057" s="146">
        <f t="shared" si="788"/>
        <v>6.875</v>
      </c>
      <c r="AO1057" s="169">
        <f>INDEX('EL&amp;SV'!$C$4:$G$50,MATCH(AF1057,'EL&amp;SV'!$G$4:$G$50,0),MATCH(IF(P1057&gt;5000000,"A",IF(N1057&gt;2000000,"B",IF(N1057&gt;500000,"C","D"))),'EL&amp;SV'!$C$4:$G$4,0))</f>
        <v>6</v>
      </c>
      <c r="AP1057" s="171">
        <f>INDEX('EL&amp;SV'!$G$4:$K$50,MATCH(AF1057,'EL&amp;SV'!$G$4:$G$50,0),MATCH(IF(N1057&gt;5000000,"A",IF(N1057&gt;2000000,"B",IF(N1057&gt;500000,"C","D"))),'EL&amp;SV'!$G$4:$K$4,0))</f>
        <v>0.95</v>
      </c>
      <c r="AQ1057" s="153">
        <f t="shared" si="792"/>
        <v>50592.881545064381</v>
      </c>
      <c r="AR1057" s="153">
        <f t="shared" si="793"/>
        <v>48063.237467811159</v>
      </c>
      <c r="AS1057" s="153">
        <f t="shared" si="794"/>
        <v>2529.6440772532223</v>
      </c>
      <c r="AT1057" s="60">
        <v>0.75</v>
      </c>
      <c r="AU1057" s="153">
        <f t="shared" si="795"/>
        <v>1897.2330579399168</v>
      </c>
      <c r="AV1057" s="153">
        <f t="shared" si="796"/>
        <v>2529.6440772532214</v>
      </c>
    </row>
    <row r="1058" spans="1:48" x14ac:dyDescent="0.2">
      <c r="A1058" s="82">
        <v>1054</v>
      </c>
      <c r="B1058" s="82" t="s">
        <v>1410</v>
      </c>
      <c r="C1058" s="83"/>
      <c r="D1058" s="84" t="s">
        <v>111</v>
      </c>
      <c r="E1058" s="85" t="s">
        <v>280</v>
      </c>
      <c r="F1058" s="86">
        <v>41579</v>
      </c>
      <c r="G1058" s="86" t="s">
        <v>1349</v>
      </c>
      <c r="H1058" s="89"/>
      <c r="I1058" s="89">
        <v>2.3446411516367914E-2</v>
      </c>
      <c r="J1058" s="84"/>
      <c r="K1058" s="84"/>
      <c r="L1058" s="87">
        <v>36697.5</v>
      </c>
      <c r="M1058" s="87"/>
      <c r="N1058" s="87">
        <v>36697.5</v>
      </c>
      <c r="O1058" s="84">
        <v>7684.9915422903623</v>
      </c>
      <c r="P1058" s="84">
        <v>860.42468662191152</v>
      </c>
      <c r="Q1058" s="84">
        <f t="shared" si="786"/>
        <v>8545.4162289122742</v>
      </c>
      <c r="R1058" s="84">
        <v>28152.083771087724</v>
      </c>
      <c r="S1058" s="87">
        <f t="shared" si="787"/>
        <v>29012.508457709639</v>
      </c>
      <c r="T1058" s="150">
        <v>40</v>
      </c>
      <c r="U1058" s="69">
        <v>365</v>
      </c>
      <c r="V1058" s="70"/>
      <c r="W1058" s="71">
        <v>-6.9287671232876704</v>
      </c>
      <c r="X1058" s="76">
        <f>DATE(YEAR(F1058),MONTH(F1058),1)</f>
        <v>41579</v>
      </c>
      <c r="AF1058" s="132" t="s">
        <v>2879</v>
      </c>
      <c r="AG1058" s="60">
        <f>MATCH(AF1058,'Cat-4'!$A:$A,0)</f>
        <v>726</v>
      </c>
      <c r="AH1058" s="60">
        <f>MATCH(X1058,'Cat-4'!$1:$1,0)</f>
        <v>23</v>
      </c>
      <c r="AI1058" s="60">
        <f>INDEX('Cat-4'!$1:$1048576,Working!AG1058,Working!AH1058)</f>
        <v>106.7</v>
      </c>
      <c r="AJ1058" s="60">
        <f>MATCH($AJ$3,'Cat-4'!$1:$1,0)</f>
        <v>144</v>
      </c>
      <c r="AK1058" s="60">
        <f>INDEX('Cat-4'!$1:$1048576,Working!AG1058,Working!AJ1058)</f>
        <v>132.30000000000001</v>
      </c>
      <c r="AL1058" s="146">
        <f t="shared" si="790"/>
        <v>1.2399250234301782</v>
      </c>
      <c r="AM1058" s="152">
        <f t="shared" si="791"/>
        <v>1.2399250234301782</v>
      </c>
      <c r="AN1058" s="146">
        <f t="shared" si="788"/>
        <v>10.28888888888889</v>
      </c>
      <c r="AO1058" s="169">
        <f>INDEX('EL&amp;SV'!$C$4:$G$50,MATCH(AF1058,'EL&amp;SV'!$G$4:$G$50,0),MATCH(IF(P1058&gt;5000000,"A",IF(N1058&gt;2000000,"B",IF(N1058&gt;500000,"C","D"))),'EL&amp;SV'!$C$4:$G$4,0))</f>
        <v>8</v>
      </c>
      <c r="AP1058" s="171">
        <f>INDEX('EL&amp;SV'!$G$4:$K$50,MATCH(AF1058,'EL&amp;SV'!$G$4:$G$50,0),MATCH(IF(N1058&gt;5000000,"A",IF(N1058&gt;2000000,"B",IF(N1058&gt;500000,"C","D"))),'EL&amp;SV'!$G$4:$K$4,0))</f>
        <v>0.95</v>
      </c>
      <c r="AQ1058" s="153">
        <f t="shared" si="792"/>
        <v>45502.148547328965</v>
      </c>
      <c r="AR1058" s="153">
        <f t="shared" si="793"/>
        <v>43227.041119962516</v>
      </c>
      <c r="AS1058" s="153">
        <f t="shared" si="794"/>
        <v>2275.107427366449</v>
      </c>
      <c r="AT1058" s="60">
        <v>0.75</v>
      </c>
      <c r="AU1058" s="153">
        <f t="shared" si="795"/>
        <v>1706.3305705248367</v>
      </c>
      <c r="AV1058" s="153">
        <f t="shared" si="796"/>
        <v>2275.1074273664503</v>
      </c>
    </row>
    <row r="1059" spans="1:48" x14ac:dyDescent="0.2">
      <c r="A1059" s="82">
        <v>1055</v>
      </c>
      <c r="B1059" s="82" t="s">
        <v>1410</v>
      </c>
      <c r="C1059" s="83"/>
      <c r="D1059" s="84" t="s">
        <v>112</v>
      </c>
      <c r="E1059" s="85" t="s">
        <v>481</v>
      </c>
      <c r="F1059" s="86">
        <v>39500</v>
      </c>
      <c r="G1059" s="86" t="s">
        <v>1347</v>
      </c>
      <c r="H1059" s="89"/>
      <c r="I1059" s="89">
        <v>0</v>
      </c>
      <c r="J1059" s="84"/>
      <c r="K1059" s="84"/>
      <c r="L1059" s="87">
        <v>36500</v>
      </c>
      <c r="M1059" s="87"/>
      <c r="N1059" s="87">
        <v>36500</v>
      </c>
      <c r="O1059" s="84">
        <v>34760</v>
      </c>
      <c r="P1059" s="84">
        <v>0</v>
      </c>
      <c r="Q1059" s="84">
        <f t="shared" si="786"/>
        <v>34760</v>
      </c>
      <c r="R1059" s="84">
        <v>1740</v>
      </c>
      <c r="S1059" s="87">
        <f t="shared" si="787"/>
        <v>1740</v>
      </c>
      <c r="T1059" s="150">
        <v>3</v>
      </c>
      <c r="U1059" s="69">
        <v>365</v>
      </c>
      <c r="V1059" s="70"/>
      <c r="W1059" s="71">
        <v>-6.9342465753424651</v>
      </c>
      <c r="X1059" s="76">
        <f t="shared" ref="X1059:X1069" si="797">DATE(YEAR(F1059),MONTH(F1059),1)</f>
        <v>39479</v>
      </c>
      <c r="Y1059" s="138" t="s">
        <v>4253</v>
      </c>
      <c r="Z1059" s="60">
        <f>MATCH(Y1059,'Cat-3'!$A:$A,0)</f>
        <v>757</v>
      </c>
      <c r="AA1059" s="60">
        <f>MATCH(X1059,'Cat-3'!$1:$1,0)</f>
        <v>41</v>
      </c>
      <c r="AB1059" s="60">
        <f>INDEX('Cat-3'!$1:$1048576,Working!Z1059,Working!AA1059)</f>
        <v>98.8</v>
      </c>
      <c r="AC1059" s="60">
        <f>MATCH($AC$3,'Cat-3'!$1:$1,0)</f>
        <v>90</v>
      </c>
      <c r="AD1059" s="60">
        <f>INDEX('Cat-3'!$1:$1048576,Working!Z1059,Working!AC1059)</f>
        <v>93.3</v>
      </c>
      <c r="AE1059" s="146">
        <f t="shared" ref="AE1059:AE1060" si="798">AD1059/AB1059</f>
        <v>0.94433198380566796</v>
      </c>
      <c r="AF1059" s="132" t="s">
        <v>2722</v>
      </c>
      <c r="AG1059" s="60">
        <f>MATCH(AF1059,'Cat-4'!$A:$A,0)</f>
        <v>647</v>
      </c>
      <c r="AH1059" s="60">
        <f>MATCH($AH$3,'Cat-4'!$1:$1,0)</f>
        <v>4</v>
      </c>
      <c r="AI1059" s="60">
        <f>INDEX('Cat-4'!$1:$1048576,Working!AG1059,Working!AH1059)</f>
        <v>100.5</v>
      </c>
      <c r="AJ1059" s="60">
        <f>MATCH($AJ$3,'Cat-4'!$1:$1,0)</f>
        <v>144</v>
      </c>
      <c r="AK1059" s="60">
        <f>INDEX('Cat-4'!$1:$1048576,Working!AG1059,Working!AJ1059)</f>
        <v>94.2</v>
      </c>
      <c r="AL1059" s="146">
        <f t="shared" ref="AL1059:AL1062" si="799">AK1059/AI1059</f>
        <v>0.93731343283582091</v>
      </c>
      <c r="AM1059" s="146">
        <f t="shared" ref="AM1059:AM1060" si="800">AL1059*AE1059</f>
        <v>0.8851350534775515</v>
      </c>
      <c r="AN1059" s="146">
        <f t="shared" si="788"/>
        <v>15.980555555555556</v>
      </c>
      <c r="AO1059" s="169">
        <f>INDEX('EL&amp;SV'!$C$4:$G$50,MATCH(AF1059,'EL&amp;SV'!$G$4:$G$50,0),MATCH(IF(P1059&gt;5000000,"A",IF(N1059&gt;2000000,"B",IF(N1059&gt;500000,"C","D"))),'EL&amp;SV'!$C$4:$G$4,0))</f>
        <v>5</v>
      </c>
      <c r="AP1059" s="171">
        <f>INDEX('EL&amp;SV'!$G$4:$K$50,MATCH(AF1059,'EL&amp;SV'!$G$4:$G$50,0),MATCH(IF(N1059&gt;5000000,"A",IF(N1059&gt;2000000,"B",IF(N1059&gt;500000,"C","D"))),'EL&amp;SV'!$G$4:$K$4,0))</f>
        <v>1</v>
      </c>
      <c r="AQ1059" s="153">
        <f t="shared" si="792"/>
        <v>32307.429451930631</v>
      </c>
      <c r="AR1059" s="153">
        <f t="shared" si="793"/>
        <v>32307.429451930635</v>
      </c>
      <c r="AS1059" s="153">
        <f t="shared" si="794"/>
        <v>0</v>
      </c>
      <c r="AT1059" s="60">
        <v>0.75</v>
      </c>
      <c r="AU1059" s="153">
        <f t="shared" si="795"/>
        <v>0</v>
      </c>
      <c r="AV1059" s="153">
        <f t="shared" si="796"/>
        <v>0</v>
      </c>
    </row>
    <row r="1060" spans="1:48" x14ac:dyDescent="0.2">
      <c r="A1060" s="82">
        <v>1056</v>
      </c>
      <c r="B1060" s="82" t="s">
        <v>1410</v>
      </c>
      <c r="C1060" s="83"/>
      <c r="D1060" s="84" t="s">
        <v>112</v>
      </c>
      <c r="E1060" s="85" t="s">
        <v>759</v>
      </c>
      <c r="F1060" s="86">
        <v>40273</v>
      </c>
      <c r="G1060" s="86" t="s">
        <v>1352</v>
      </c>
      <c r="H1060" s="89"/>
      <c r="I1060" s="89">
        <v>6.9085664509706324E-2</v>
      </c>
      <c r="J1060" s="84"/>
      <c r="K1060" s="84"/>
      <c r="L1060" s="87">
        <v>36500</v>
      </c>
      <c r="M1060" s="87"/>
      <c r="N1060" s="87">
        <v>36500</v>
      </c>
      <c r="O1060" s="84">
        <v>27089.394036834241</v>
      </c>
      <c r="P1060" s="84">
        <v>2521.6267546042809</v>
      </c>
      <c r="Q1060" s="84">
        <f t="shared" si="786"/>
        <v>29611.020791438521</v>
      </c>
      <c r="R1060" s="84">
        <v>6888.979208561479</v>
      </c>
      <c r="S1060" s="87">
        <f t="shared" si="787"/>
        <v>9410.605963165759</v>
      </c>
      <c r="T1060" s="150">
        <v>15</v>
      </c>
      <c r="U1060" s="69">
        <v>365</v>
      </c>
      <c r="V1060" s="70"/>
      <c r="W1060" s="71">
        <v>-6.9342465753424651</v>
      </c>
      <c r="X1060" s="76">
        <f t="shared" si="797"/>
        <v>40269</v>
      </c>
      <c r="Y1060" s="138" t="s">
        <v>4226</v>
      </c>
      <c r="Z1060" s="60">
        <f>MATCH(Y1060,'Cat-3'!$A:$A,0)</f>
        <v>742</v>
      </c>
      <c r="AA1060" s="60">
        <f>MATCH(X1060,'Cat-3'!$1:$1,0)</f>
        <v>67</v>
      </c>
      <c r="AB1060" s="60">
        <f>INDEX('Cat-3'!$1:$1048576,Working!Z1060,Working!AA1060)</f>
        <v>73.8</v>
      </c>
      <c r="AC1060" s="60">
        <f>MATCH($AC$3,'Cat-3'!$1:$1,0)</f>
        <v>90</v>
      </c>
      <c r="AD1060" s="60">
        <f>INDEX('Cat-3'!$1:$1048576,Working!Z1060,Working!AC1060)</f>
        <v>73.099999999999994</v>
      </c>
      <c r="AE1060" s="146">
        <f t="shared" si="798"/>
        <v>0.99051490514905149</v>
      </c>
      <c r="AF1060" s="132" t="s">
        <v>2732</v>
      </c>
      <c r="AG1060" s="60">
        <f>MATCH(AF1060,'Cat-4'!$A:$A,0)</f>
        <v>652</v>
      </c>
      <c r="AH1060" s="60">
        <f>MATCH($AH$3,'Cat-4'!$1:$1,0)</f>
        <v>4</v>
      </c>
      <c r="AI1060" s="60">
        <f>INDEX('Cat-4'!$1:$1048576,Working!AG1060,Working!AH1060)</f>
        <v>97.5</v>
      </c>
      <c r="AJ1060" s="60">
        <f>MATCH($AJ$3,'Cat-4'!$1:$1,0)</f>
        <v>144</v>
      </c>
      <c r="AK1060" s="60">
        <f>INDEX('Cat-4'!$1:$1048576,Working!AG1060,Working!AJ1060)</f>
        <v>95.4</v>
      </c>
      <c r="AL1060" s="146">
        <f t="shared" si="799"/>
        <v>0.97846153846153849</v>
      </c>
      <c r="AM1060" s="146">
        <f t="shared" si="800"/>
        <v>0.96918073796122584</v>
      </c>
      <c r="AN1060" s="146">
        <f t="shared" si="788"/>
        <v>13.861111111111111</v>
      </c>
      <c r="AO1060" s="169">
        <f>INDEX('EL&amp;SV'!$C$4:$G$50,MATCH(AF1060,'EL&amp;SV'!$G$4:$G$50,0),MATCH(IF(P1060&gt;5000000,"A",IF(N1060&gt;2000000,"B",IF(N1060&gt;500000,"C","D"))),'EL&amp;SV'!$C$4:$G$4,0))</f>
        <v>8</v>
      </c>
      <c r="AP1060" s="171">
        <f>INDEX('EL&amp;SV'!$G$4:$K$50,MATCH(AF1060,'EL&amp;SV'!$G$4:$G$50,0),MATCH(IF(N1060&gt;5000000,"A",IF(N1060&gt;2000000,"B",IF(N1060&gt;500000,"C","D"))),'EL&amp;SV'!$G$4:$K$4,0))</f>
        <v>0.9</v>
      </c>
      <c r="AQ1060" s="153">
        <f t="shared" si="792"/>
        <v>35375.096935584741</v>
      </c>
      <c r="AR1060" s="153">
        <f t="shared" si="793"/>
        <v>31837.587242026268</v>
      </c>
      <c r="AS1060" s="153">
        <f t="shared" si="794"/>
        <v>3537.5096935584734</v>
      </c>
      <c r="AT1060" s="60">
        <v>0.75</v>
      </c>
      <c r="AU1060" s="153">
        <f t="shared" si="795"/>
        <v>2653.132270168855</v>
      </c>
      <c r="AV1060" s="153">
        <f t="shared" si="796"/>
        <v>3537.5096935584734</v>
      </c>
    </row>
    <row r="1061" spans="1:48" x14ac:dyDescent="0.2">
      <c r="A1061" s="82">
        <v>1057</v>
      </c>
      <c r="B1061" s="82" t="s">
        <v>1410</v>
      </c>
      <c r="C1061" s="83"/>
      <c r="D1061" s="84" t="s">
        <v>112</v>
      </c>
      <c r="E1061" s="85" t="s">
        <v>547</v>
      </c>
      <c r="F1061" s="86">
        <v>41000</v>
      </c>
      <c r="G1061" s="86" t="s">
        <v>1350</v>
      </c>
      <c r="H1061" s="89"/>
      <c r="I1061" s="89">
        <v>9.7605479452054764E-2</v>
      </c>
      <c r="J1061" s="84"/>
      <c r="K1061" s="84"/>
      <c r="L1061" s="87">
        <v>36400</v>
      </c>
      <c r="M1061" s="87"/>
      <c r="N1061" s="87">
        <v>36400</v>
      </c>
      <c r="O1061" s="84">
        <v>34580</v>
      </c>
      <c r="P1061" s="84">
        <v>0</v>
      </c>
      <c r="Q1061" s="84">
        <f t="shared" si="786"/>
        <v>34580</v>
      </c>
      <c r="R1061" s="84">
        <v>1820</v>
      </c>
      <c r="S1061" s="87">
        <f t="shared" si="787"/>
        <v>1820</v>
      </c>
      <c r="T1061" s="150">
        <v>6</v>
      </c>
      <c r="U1061" s="69">
        <v>365</v>
      </c>
      <c r="V1061" s="70"/>
      <c r="W1061" s="71">
        <v>-6.9534246575342458</v>
      </c>
      <c r="X1061" s="76">
        <f t="shared" si="797"/>
        <v>41000</v>
      </c>
      <c r="AF1061" s="132" t="s">
        <v>3114</v>
      </c>
      <c r="AG1061" s="60">
        <f>MATCH(AF1061,'Cat-4'!$A:$A,0)</f>
        <v>844</v>
      </c>
      <c r="AH1061" s="60">
        <f>MATCH(X1061,'Cat-4'!$1:$1,0)</f>
        <v>4</v>
      </c>
      <c r="AI1061" s="60">
        <f>INDEX('Cat-4'!$1:$1048576,Working!AG1061,Working!AH1061)</f>
        <v>103.9</v>
      </c>
      <c r="AJ1061" s="60">
        <f>MATCH($AJ$3,'Cat-4'!$1:$1,0)</f>
        <v>144</v>
      </c>
      <c r="AK1061" s="60">
        <f>INDEX('Cat-4'!$1:$1048576,Working!AG1061,Working!AJ1061)</f>
        <v>160.30000000000001</v>
      </c>
      <c r="AL1061" s="146">
        <f t="shared" si="799"/>
        <v>1.5428296438883542</v>
      </c>
      <c r="AM1061" s="152">
        <f t="shared" ref="AM1061:AM1062" si="801">AL1061</f>
        <v>1.5428296438883542</v>
      </c>
      <c r="AN1061" s="146">
        <f t="shared" si="788"/>
        <v>11.872222222222222</v>
      </c>
      <c r="AO1061" s="169">
        <f>INDEX('EL&amp;SV'!$C$4:$G$50,MATCH(AF1061,'EL&amp;SV'!$G$4:$G$50,0),MATCH(IF(P1061&gt;5000000,"A",IF(N1061&gt;2000000,"B",IF(N1061&gt;500000,"C","D"))),'EL&amp;SV'!$C$4:$G$4,0))</f>
        <v>6</v>
      </c>
      <c r="AP1061" s="171">
        <f>INDEX('EL&amp;SV'!$G$4:$K$50,MATCH(AF1061,'EL&amp;SV'!$G$4:$G$50,0),MATCH(IF(N1061&gt;5000000,"A",IF(N1061&gt;2000000,"B",IF(N1061&gt;500000,"C","D"))),'EL&amp;SV'!$G$4:$K$4,0))</f>
        <v>0.95</v>
      </c>
      <c r="AQ1061" s="153">
        <f t="shared" si="792"/>
        <v>56158.999037536094</v>
      </c>
      <c r="AR1061" s="153">
        <f t="shared" si="793"/>
        <v>53351.049085659288</v>
      </c>
      <c r="AS1061" s="153">
        <f t="shared" si="794"/>
        <v>2807.9499518768062</v>
      </c>
      <c r="AT1061" s="60">
        <v>0.75</v>
      </c>
      <c r="AU1061" s="153">
        <f t="shared" si="795"/>
        <v>2105.9624639076046</v>
      </c>
      <c r="AV1061" s="153">
        <f t="shared" si="796"/>
        <v>2807.9499518768071</v>
      </c>
    </row>
    <row r="1062" spans="1:48" x14ac:dyDescent="0.2">
      <c r="A1062" s="82">
        <v>1058</v>
      </c>
      <c r="B1062" s="82" t="s">
        <v>1410</v>
      </c>
      <c r="C1062" s="83"/>
      <c r="D1062" s="84" t="s">
        <v>112</v>
      </c>
      <c r="E1062" s="85" t="s">
        <v>938</v>
      </c>
      <c r="F1062" s="86">
        <v>41402</v>
      </c>
      <c r="G1062" s="86" t="s">
        <v>1349</v>
      </c>
      <c r="H1062" s="89"/>
      <c r="I1062" s="89">
        <v>6.4342335340975346E-2</v>
      </c>
      <c r="J1062" s="84"/>
      <c r="K1062" s="84"/>
      <c r="L1062" s="87">
        <v>36320</v>
      </c>
      <c r="M1062" s="87"/>
      <c r="N1062" s="87">
        <v>36320</v>
      </c>
      <c r="O1062" s="84">
        <v>20245.625669002569</v>
      </c>
      <c r="P1062" s="84">
        <v>2336.9136195842248</v>
      </c>
      <c r="Q1062" s="84">
        <f t="shared" si="786"/>
        <v>22582.539288586795</v>
      </c>
      <c r="R1062" s="84">
        <v>13737.460711413205</v>
      </c>
      <c r="S1062" s="87">
        <f t="shared" si="787"/>
        <v>16074.374330997431</v>
      </c>
      <c r="T1062" s="150">
        <v>15</v>
      </c>
      <c r="U1062" s="69">
        <v>365</v>
      </c>
      <c r="V1062" s="70"/>
      <c r="W1062" s="71">
        <v>-6.9534246575342458</v>
      </c>
      <c r="X1062" s="76">
        <f t="shared" si="797"/>
        <v>41395</v>
      </c>
      <c r="AF1062" s="132" t="s">
        <v>3114</v>
      </c>
      <c r="AG1062" s="60">
        <f>MATCH(AF1062,'Cat-4'!$A:$A,0)</f>
        <v>844</v>
      </c>
      <c r="AH1062" s="60">
        <f>MATCH(X1062,'Cat-4'!$1:$1,0)</f>
        <v>17</v>
      </c>
      <c r="AI1062" s="60">
        <f>INDEX('Cat-4'!$1:$1048576,Working!AG1062,Working!AH1062)</f>
        <v>108.9</v>
      </c>
      <c r="AJ1062" s="60">
        <f>MATCH($AJ$3,'Cat-4'!$1:$1,0)</f>
        <v>144</v>
      </c>
      <c r="AK1062" s="60">
        <f>INDEX('Cat-4'!$1:$1048576,Working!AG1062,Working!AJ1062)</f>
        <v>160.30000000000001</v>
      </c>
      <c r="AL1062" s="146">
        <f t="shared" si="799"/>
        <v>1.4719926538108357</v>
      </c>
      <c r="AM1062" s="152">
        <f t="shared" si="801"/>
        <v>1.4719926538108357</v>
      </c>
      <c r="AN1062" s="146">
        <f t="shared" si="788"/>
        <v>10.769444444444444</v>
      </c>
      <c r="AO1062" s="169">
        <f>INDEX('EL&amp;SV'!$C$4:$G$50,MATCH(AF1062,'EL&amp;SV'!$G$4:$G$50,0),MATCH(IF(P1062&gt;5000000,"A",IF(N1062&gt;2000000,"B",IF(N1062&gt;500000,"C","D"))),'EL&amp;SV'!$C$4:$G$4,0))</f>
        <v>6</v>
      </c>
      <c r="AP1062" s="171">
        <f>INDEX('EL&amp;SV'!$G$4:$K$50,MATCH(AF1062,'EL&amp;SV'!$G$4:$G$50,0),MATCH(IF(N1062&gt;5000000,"A",IF(N1062&gt;2000000,"B",IF(N1062&gt;500000,"C","D"))),'EL&amp;SV'!$G$4:$K$4,0))</f>
        <v>0.95</v>
      </c>
      <c r="AQ1062" s="153">
        <f t="shared" si="792"/>
        <v>53462.773186409548</v>
      </c>
      <c r="AR1062" s="153">
        <f t="shared" si="793"/>
        <v>50789.63452708906</v>
      </c>
      <c r="AS1062" s="153">
        <f t="shared" si="794"/>
        <v>2673.1386593204879</v>
      </c>
      <c r="AT1062" s="60">
        <v>0.75</v>
      </c>
      <c r="AU1062" s="153">
        <f t="shared" si="795"/>
        <v>2004.8539944903659</v>
      </c>
      <c r="AV1062" s="153">
        <f t="shared" si="796"/>
        <v>2673.1386593204797</v>
      </c>
    </row>
    <row r="1063" spans="1:48" x14ac:dyDescent="0.2">
      <c r="A1063" s="82">
        <v>1059</v>
      </c>
      <c r="B1063" s="82" t="s">
        <v>1410</v>
      </c>
      <c r="C1063" s="83"/>
      <c r="D1063" s="84" t="s">
        <v>112</v>
      </c>
      <c r="E1063" s="85" t="s">
        <v>510</v>
      </c>
      <c r="F1063" s="86">
        <v>40337</v>
      </c>
      <c r="G1063" s="86" t="s">
        <v>1352</v>
      </c>
      <c r="H1063" s="89"/>
      <c r="I1063" s="89">
        <v>0.30382054794520547</v>
      </c>
      <c r="J1063" s="84"/>
      <c r="K1063" s="84"/>
      <c r="L1063" s="87">
        <v>35910</v>
      </c>
      <c r="M1063" s="87"/>
      <c r="N1063" s="87">
        <v>35910</v>
      </c>
      <c r="O1063" s="84">
        <v>34114.5</v>
      </c>
      <c r="P1063" s="84">
        <v>0</v>
      </c>
      <c r="Q1063" s="84">
        <f t="shared" si="786"/>
        <v>34114.5</v>
      </c>
      <c r="R1063" s="84">
        <v>1795.5</v>
      </c>
      <c r="S1063" s="87">
        <f t="shared" si="787"/>
        <v>1795.5</v>
      </c>
      <c r="T1063" s="150">
        <v>3</v>
      </c>
      <c r="U1063" s="69">
        <v>365</v>
      </c>
      <c r="V1063" s="70"/>
      <c r="W1063" s="71">
        <v>-6.8849315068493144</v>
      </c>
      <c r="X1063" s="76">
        <f t="shared" si="797"/>
        <v>40330</v>
      </c>
      <c r="Y1063" s="138" t="s">
        <v>1374</v>
      </c>
      <c r="Z1063" s="60">
        <f>MATCH(Y1063,'Cat-3'!$A:$A,0)</f>
        <v>756</v>
      </c>
      <c r="AA1063" s="60">
        <f>MATCH(X1063,'Cat-3'!$1:$1,0)</f>
        <v>69</v>
      </c>
      <c r="AB1063" s="60">
        <f>INDEX('Cat-3'!$1:$1048576,Working!Z1063,Working!AA1063)</f>
        <v>83.1</v>
      </c>
      <c r="AC1063" s="60">
        <f>MATCH($AC$3,'Cat-3'!$1:$1,0)</f>
        <v>90</v>
      </c>
      <c r="AD1063" s="60">
        <f>INDEX('Cat-3'!$1:$1048576,Working!Z1063,Working!AC1063)</f>
        <v>87</v>
      </c>
      <c r="AE1063" s="146">
        <f t="shared" ref="AE1063:AE1064" si="802">AD1063/AB1063</f>
        <v>1.0469314079422383</v>
      </c>
      <c r="AF1063" s="132" t="s">
        <v>2718</v>
      </c>
      <c r="AG1063" s="60">
        <f>MATCH(AF1063,'Cat-4'!$A:$A,0)</f>
        <v>645</v>
      </c>
      <c r="AH1063" s="60">
        <f>MATCH($AH$3,'Cat-4'!$1:$1,0)</f>
        <v>4</v>
      </c>
      <c r="AI1063" s="60">
        <f>INDEX('Cat-4'!$1:$1048576,Working!AG1063,Working!AH1063)</f>
        <v>100.5</v>
      </c>
      <c r="AJ1063" s="60">
        <f>MATCH($AJ$3,'Cat-4'!$1:$1,0)</f>
        <v>144</v>
      </c>
      <c r="AK1063" s="60">
        <f>INDEX('Cat-4'!$1:$1048576,Working!AG1063,Working!AJ1063)</f>
        <v>115.6</v>
      </c>
      <c r="AL1063" s="146">
        <f t="shared" ref="AL1063:AL1075" si="803">AK1063/AI1063</f>
        <v>1.1502487562189054</v>
      </c>
      <c r="AM1063" s="146">
        <f t="shared" ref="AM1063:AM1064" si="804">AL1063*AE1063</f>
        <v>1.204231549832067</v>
      </c>
      <c r="AN1063" s="146">
        <f t="shared" si="788"/>
        <v>13.686111111111112</v>
      </c>
      <c r="AO1063" s="169">
        <f>INDEX('EL&amp;SV'!$C$4:$G$50,MATCH(AF1063,'EL&amp;SV'!$G$4:$G$50,0),MATCH(IF(P1063&gt;5000000,"A",IF(N1063&gt;2000000,"B",IF(N1063&gt;500000,"C","D"))),'EL&amp;SV'!$C$4:$G$4,0))</f>
        <v>5</v>
      </c>
      <c r="AP1063" s="171">
        <f>INDEX('EL&amp;SV'!$G$4:$K$50,MATCH(AF1063,'EL&amp;SV'!$G$4:$G$50,0),MATCH(IF(N1063&gt;5000000,"A",IF(N1063&gt;2000000,"B",IF(N1063&gt;500000,"C","D"))),'EL&amp;SV'!$G$4:$K$4,0))</f>
        <v>1</v>
      </c>
      <c r="AQ1063" s="153">
        <f t="shared" si="792"/>
        <v>43243.954954469526</v>
      </c>
      <c r="AR1063" s="153">
        <f t="shared" si="793"/>
        <v>43243.954954469526</v>
      </c>
      <c r="AS1063" s="153">
        <f t="shared" si="794"/>
        <v>0</v>
      </c>
      <c r="AT1063" s="60">
        <v>0.75</v>
      </c>
      <c r="AU1063" s="153">
        <f t="shared" si="795"/>
        <v>0</v>
      </c>
      <c r="AV1063" s="153">
        <f t="shared" si="796"/>
        <v>0</v>
      </c>
    </row>
    <row r="1064" spans="1:48" x14ac:dyDescent="0.2">
      <c r="A1064" s="82">
        <v>1060</v>
      </c>
      <c r="B1064" s="82" t="s">
        <v>1410</v>
      </c>
      <c r="C1064" s="83"/>
      <c r="D1064" s="84" t="s">
        <v>112</v>
      </c>
      <c r="E1064" s="85" t="s">
        <v>510</v>
      </c>
      <c r="F1064" s="86">
        <v>40337</v>
      </c>
      <c r="G1064" s="86" t="s">
        <v>1352</v>
      </c>
      <c r="H1064" s="89"/>
      <c r="I1064" s="89">
        <v>0.30382054794520547</v>
      </c>
      <c r="J1064" s="84"/>
      <c r="K1064" s="84"/>
      <c r="L1064" s="87">
        <v>35910</v>
      </c>
      <c r="M1064" s="87"/>
      <c r="N1064" s="87">
        <v>35910</v>
      </c>
      <c r="O1064" s="84">
        <v>34114.5</v>
      </c>
      <c r="P1064" s="84">
        <v>0</v>
      </c>
      <c r="Q1064" s="84">
        <f t="shared" si="786"/>
        <v>34114.5</v>
      </c>
      <c r="R1064" s="84">
        <v>1795.5</v>
      </c>
      <c r="S1064" s="87">
        <f t="shared" si="787"/>
        <v>1795.5</v>
      </c>
      <c r="T1064" s="150">
        <v>3</v>
      </c>
      <c r="U1064" s="69">
        <v>365</v>
      </c>
      <c r="V1064" s="70"/>
      <c r="W1064" s="71">
        <v>-6.9972602739726035</v>
      </c>
      <c r="X1064" s="76">
        <f t="shared" si="797"/>
        <v>40330</v>
      </c>
      <c r="Y1064" s="138" t="s">
        <v>1374</v>
      </c>
      <c r="Z1064" s="60">
        <f>MATCH(Y1064,'Cat-3'!$A:$A,0)</f>
        <v>756</v>
      </c>
      <c r="AA1064" s="60">
        <f>MATCH(X1064,'Cat-3'!$1:$1,0)</f>
        <v>69</v>
      </c>
      <c r="AB1064" s="60">
        <f>INDEX('Cat-3'!$1:$1048576,Working!Z1064,Working!AA1064)</f>
        <v>83.1</v>
      </c>
      <c r="AC1064" s="60">
        <f>MATCH($AC$3,'Cat-3'!$1:$1,0)</f>
        <v>90</v>
      </c>
      <c r="AD1064" s="60">
        <f>INDEX('Cat-3'!$1:$1048576,Working!Z1064,Working!AC1064)</f>
        <v>87</v>
      </c>
      <c r="AE1064" s="146">
        <f t="shared" si="802"/>
        <v>1.0469314079422383</v>
      </c>
      <c r="AF1064" s="132" t="s">
        <v>2718</v>
      </c>
      <c r="AG1064" s="60">
        <f>MATCH(AF1064,'Cat-4'!$A:$A,0)</f>
        <v>645</v>
      </c>
      <c r="AH1064" s="60">
        <f>MATCH($AH$3,'Cat-4'!$1:$1,0)</f>
        <v>4</v>
      </c>
      <c r="AI1064" s="60">
        <f>INDEX('Cat-4'!$1:$1048576,Working!AG1064,Working!AH1064)</f>
        <v>100.5</v>
      </c>
      <c r="AJ1064" s="60">
        <f>MATCH($AJ$3,'Cat-4'!$1:$1,0)</f>
        <v>144</v>
      </c>
      <c r="AK1064" s="60">
        <f>INDEX('Cat-4'!$1:$1048576,Working!AG1064,Working!AJ1064)</f>
        <v>115.6</v>
      </c>
      <c r="AL1064" s="146">
        <f t="shared" si="803"/>
        <v>1.1502487562189054</v>
      </c>
      <c r="AM1064" s="146">
        <f t="shared" si="804"/>
        <v>1.204231549832067</v>
      </c>
      <c r="AN1064" s="146">
        <f t="shared" si="788"/>
        <v>13.686111111111112</v>
      </c>
      <c r="AO1064" s="169">
        <f>INDEX('EL&amp;SV'!$C$4:$G$50,MATCH(AF1064,'EL&amp;SV'!$G$4:$G$50,0),MATCH(IF(P1064&gt;5000000,"A",IF(N1064&gt;2000000,"B",IF(N1064&gt;500000,"C","D"))),'EL&amp;SV'!$C$4:$G$4,0))</f>
        <v>5</v>
      </c>
      <c r="AP1064" s="171">
        <f>INDEX('EL&amp;SV'!$G$4:$K$50,MATCH(AF1064,'EL&amp;SV'!$G$4:$G$50,0),MATCH(IF(N1064&gt;5000000,"A",IF(N1064&gt;2000000,"B",IF(N1064&gt;500000,"C","D"))),'EL&amp;SV'!$G$4:$K$4,0))</f>
        <v>1</v>
      </c>
      <c r="AQ1064" s="153">
        <f t="shared" si="792"/>
        <v>43243.954954469526</v>
      </c>
      <c r="AR1064" s="153">
        <f t="shared" si="793"/>
        <v>43243.954954469526</v>
      </c>
      <c r="AS1064" s="153">
        <f t="shared" si="794"/>
        <v>0</v>
      </c>
      <c r="AT1064" s="60">
        <v>0.75</v>
      </c>
      <c r="AU1064" s="153">
        <f t="shared" si="795"/>
        <v>0</v>
      </c>
      <c r="AV1064" s="153">
        <f t="shared" si="796"/>
        <v>0</v>
      </c>
    </row>
    <row r="1065" spans="1:48" x14ac:dyDescent="0.2">
      <c r="A1065" s="82">
        <v>1061</v>
      </c>
      <c r="B1065" s="82" t="s">
        <v>1410</v>
      </c>
      <c r="C1065" s="83"/>
      <c r="D1065" s="84" t="s">
        <v>112</v>
      </c>
      <c r="E1065" s="85" t="s">
        <v>1010</v>
      </c>
      <c r="F1065" s="86">
        <v>42436</v>
      </c>
      <c r="G1065" s="86" t="s">
        <v>25</v>
      </c>
      <c r="H1065" s="89"/>
      <c r="I1065" s="89">
        <v>6.3333333333333325E-2</v>
      </c>
      <c r="J1065" s="84"/>
      <c r="K1065" s="84"/>
      <c r="L1065" s="87">
        <v>35900</v>
      </c>
      <c r="M1065" s="87"/>
      <c r="N1065" s="87">
        <v>35900</v>
      </c>
      <c r="O1065" s="84">
        <v>13797.730593607303</v>
      </c>
      <c r="P1065" s="84">
        <v>2273.6666666666665</v>
      </c>
      <c r="Q1065" s="84">
        <f t="shared" si="786"/>
        <v>16071.397260273969</v>
      </c>
      <c r="R1065" s="84">
        <v>19828.602739726033</v>
      </c>
      <c r="S1065" s="87">
        <f t="shared" si="787"/>
        <v>22102.269406392697</v>
      </c>
      <c r="T1065" s="150">
        <v>15</v>
      </c>
      <c r="U1065" s="69">
        <v>365</v>
      </c>
      <c r="V1065" s="70"/>
      <c r="W1065" s="71">
        <v>-6.9178082191780828</v>
      </c>
      <c r="X1065" s="76">
        <f t="shared" si="797"/>
        <v>42430</v>
      </c>
      <c r="AF1065" s="132" t="s">
        <v>2734</v>
      </c>
      <c r="AG1065" s="60">
        <f>MATCH(AF1065,'Cat-4'!$A:$A,0)</f>
        <v>653</v>
      </c>
      <c r="AH1065" s="60">
        <f>MATCH(X1065,'Cat-4'!$1:$1,0)</f>
        <v>51</v>
      </c>
      <c r="AI1065" s="60">
        <f>INDEX('Cat-4'!$1:$1048576,Working!AG1065,Working!AH1065)</f>
        <v>110.5</v>
      </c>
      <c r="AJ1065" s="60">
        <f>MATCH($AJ$3,'Cat-4'!$1:$1,0)</f>
        <v>144</v>
      </c>
      <c r="AK1065" s="60">
        <f>INDEX('Cat-4'!$1:$1048576,Working!AG1065,Working!AJ1065)</f>
        <v>122.3</v>
      </c>
      <c r="AL1065" s="146">
        <f t="shared" si="803"/>
        <v>1.1067873303167421</v>
      </c>
      <c r="AM1065" s="152">
        <f t="shared" ref="AM1065:AM1075" si="805">AL1065</f>
        <v>1.1067873303167421</v>
      </c>
      <c r="AN1065" s="146">
        <f t="shared" si="788"/>
        <v>7.9388888888888891</v>
      </c>
      <c r="AO1065" s="169">
        <f>INDEX('EL&amp;SV'!$C$4:$G$50,MATCH(AF1065,'EL&amp;SV'!$G$4:$G$50,0),MATCH(IF(P1065&gt;5000000,"A",IF(N1065&gt;2000000,"B",IF(N1065&gt;500000,"C","D"))),'EL&amp;SV'!$C$4:$G$4,0))</f>
        <v>8</v>
      </c>
      <c r="AP1065" s="171">
        <f>INDEX('EL&amp;SV'!$G$4:$K$50,MATCH(AF1065,'EL&amp;SV'!$G$4:$G$50,0),MATCH(IF(N1065&gt;5000000,"A",IF(N1065&gt;2000000,"B",IF(N1065&gt;500000,"C","D"))),'EL&amp;SV'!$G$4:$K$4,0))</f>
        <v>0.9</v>
      </c>
      <c r="AQ1065" s="153">
        <f t="shared" si="792"/>
        <v>39733.665158371041</v>
      </c>
      <c r="AR1065" s="153">
        <f t="shared" si="793"/>
        <v>35487.12969457014</v>
      </c>
      <c r="AS1065" s="153">
        <f t="shared" si="794"/>
        <v>4246.5354638009012</v>
      </c>
      <c r="AT1065" s="60">
        <v>0.75</v>
      </c>
      <c r="AU1065" s="153">
        <f t="shared" si="795"/>
        <v>3184.9015978506759</v>
      </c>
      <c r="AV1065" s="153">
        <f t="shared" si="796"/>
        <v>3973.3665158371032</v>
      </c>
    </row>
    <row r="1066" spans="1:48" x14ac:dyDescent="0.2">
      <c r="A1066" s="82">
        <v>1062</v>
      </c>
      <c r="B1066" s="82" t="s">
        <v>1410</v>
      </c>
      <c r="C1066" s="83"/>
      <c r="D1066" s="84" t="s">
        <v>112</v>
      </c>
      <c r="E1066" s="85" t="s">
        <v>311</v>
      </c>
      <c r="F1066" s="86">
        <v>41000</v>
      </c>
      <c r="G1066" s="86" t="s">
        <v>1350</v>
      </c>
      <c r="H1066" s="89"/>
      <c r="I1066" s="89">
        <v>9.8379315068493151E-2</v>
      </c>
      <c r="J1066" s="84"/>
      <c r="K1066" s="84"/>
      <c r="L1066" s="87">
        <v>35830</v>
      </c>
      <c r="M1066" s="87"/>
      <c r="N1066" s="87">
        <v>35830</v>
      </c>
      <c r="O1066" s="84">
        <v>35830</v>
      </c>
      <c r="P1066" s="84">
        <v>0</v>
      </c>
      <c r="Q1066" s="84">
        <f t="shared" si="786"/>
        <v>35830</v>
      </c>
      <c r="R1066" s="84">
        <v>0</v>
      </c>
      <c r="S1066" s="87">
        <f t="shared" si="787"/>
        <v>0</v>
      </c>
      <c r="T1066" s="150">
        <v>10</v>
      </c>
      <c r="U1066" s="69">
        <v>365</v>
      </c>
      <c r="V1066" s="70"/>
      <c r="W1066" s="71">
        <v>-6.9178082191780828</v>
      </c>
      <c r="X1066" s="76">
        <f t="shared" si="797"/>
        <v>41000</v>
      </c>
      <c r="AF1066" s="132" t="s">
        <v>3114</v>
      </c>
      <c r="AG1066" s="60">
        <f>MATCH(AF1066,'Cat-4'!$A:$A,0)</f>
        <v>844</v>
      </c>
      <c r="AH1066" s="60">
        <f>MATCH(X1066,'Cat-4'!$1:$1,0)</f>
        <v>4</v>
      </c>
      <c r="AI1066" s="60">
        <f>INDEX('Cat-4'!$1:$1048576,Working!AG1066,Working!AH1066)</f>
        <v>103.9</v>
      </c>
      <c r="AJ1066" s="60">
        <f>MATCH($AJ$3,'Cat-4'!$1:$1,0)</f>
        <v>144</v>
      </c>
      <c r="AK1066" s="60">
        <f>INDEX('Cat-4'!$1:$1048576,Working!AG1066,Working!AJ1066)</f>
        <v>160.30000000000001</v>
      </c>
      <c r="AL1066" s="146">
        <f t="shared" si="803"/>
        <v>1.5428296438883542</v>
      </c>
      <c r="AM1066" s="152">
        <f t="shared" si="805"/>
        <v>1.5428296438883542</v>
      </c>
      <c r="AN1066" s="146">
        <f t="shared" si="788"/>
        <v>11.872222222222222</v>
      </c>
      <c r="AO1066" s="169">
        <f>INDEX('EL&amp;SV'!$C$4:$G$50,MATCH(AF1066,'EL&amp;SV'!$G$4:$G$50,0),MATCH(IF(P1066&gt;5000000,"A",IF(N1066&gt;2000000,"B",IF(N1066&gt;500000,"C","D"))),'EL&amp;SV'!$C$4:$G$4,0))</f>
        <v>6</v>
      </c>
      <c r="AP1066" s="171">
        <f>INDEX('EL&amp;SV'!$G$4:$K$50,MATCH(AF1066,'EL&amp;SV'!$G$4:$G$50,0),MATCH(IF(N1066&gt;5000000,"A",IF(N1066&gt;2000000,"B",IF(N1066&gt;500000,"C","D"))),'EL&amp;SV'!$G$4:$K$4,0))</f>
        <v>0.95</v>
      </c>
      <c r="AQ1066" s="153">
        <f t="shared" si="792"/>
        <v>55279.586140519728</v>
      </c>
      <c r="AR1066" s="153">
        <f t="shared" si="793"/>
        <v>52515.606833493737</v>
      </c>
      <c r="AS1066" s="153">
        <f t="shared" si="794"/>
        <v>2763.9793070259911</v>
      </c>
      <c r="AT1066" s="60">
        <v>0.75</v>
      </c>
      <c r="AU1066" s="153">
        <f t="shared" si="795"/>
        <v>2072.9844802694934</v>
      </c>
      <c r="AV1066" s="153">
        <f t="shared" si="796"/>
        <v>2763.9793070259889</v>
      </c>
    </row>
    <row r="1067" spans="1:48" x14ac:dyDescent="0.2">
      <c r="A1067" s="82">
        <v>1063</v>
      </c>
      <c r="B1067" s="82" t="s">
        <v>1410</v>
      </c>
      <c r="C1067" s="83"/>
      <c r="D1067" s="84" t="s">
        <v>112</v>
      </c>
      <c r="E1067" s="85" t="s">
        <v>387</v>
      </c>
      <c r="F1067" s="151">
        <v>42248</v>
      </c>
      <c r="G1067" s="86"/>
      <c r="H1067" s="89"/>
      <c r="I1067" s="89">
        <v>4.9999999999999899E-2</v>
      </c>
      <c r="J1067" s="84"/>
      <c r="K1067" s="84"/>
      <c r="L1067" s="87">
        <v>35800.17</v>
      </c>
      <c r="M1067" s="87"/>
      <c r="N1067" s="87">
        <v>35800.17</v>
      </c>
      <c r="O1067" s="84">
        <v>35800.17</v>
      </c>
      <c r="P1067" s="84">
        <v>0</v>
      </c>
      <c r="Q1067" s="84">
        <f t="shared" si="786"/>
        <v>35800.17</v>
      </c>
      <c r="R1067" s="84">
        <v>0</v>
      </c>
      <c r="S1067" s="87">
        <f t="shared" si="787"/>
        <v>0</v>
      </c>
      <c r="T1067" s="150">
        <v>10</v>
      </c>
      <c r="U1067" s="69">
        <v>365</v>
      </c>
      <c r="V1067" s="70"/>
      <c r="W1067" s="71">
        <v>-6.8876712328767127</v>
      </c>
      <c r="X1067" s="76">
        <f t="shared" si="797"/>
        <v>42248</v>
      </c>
      <c r="AF1067" s="132" t="s">
        <v>3114</v>
      </c>
      <c r="AG1067" s="60">
        <f>MATCH(AF1067,'Cat-4'!$A:$A,0)</f>
        <v>844</v>
      </c>
      <c r="AH1067" s="60">
        <f>MATCH(X1067,'Cat-4'!$1:$1,0)</f>
        <v>45</v>
      </c>
      <c r="AI1067" s="60">
        <f>INDEX('Cat-4'!$1:$1048576,Working!AG1067,Working!AH1067)</f>
        <v>110.9</v>
      </c>
      <c r="AJ1067" s="60">
        <f>MATCH($AJ$3,'Cat-4'!$1:$1,0)</f>
        <v>144</v>
      </c>
      <c r="AK1067" s="60">
        <f>INDEX('Cat-4'!$1:$1048576,Working!AG1067,Working!AJ1067)</f>
        <v>160.30000000000001</v>
      </c>
      <c r="AL1067" s="146">
        <f t="shared" si="803"/>
        <v>1.4454463480613164</v>
      </c>
      <c r="AM1067" s="152">
        <f t="shared" si="805"/>
        <v>1.4454463480613164</v>
      </c>
      <c r="AN1067" s="146">
        <f t="shared" si="788"/>
        <v>8.4555555555555557</v>
      </c>
      <c r="AO1067" s="169">
        <f>INDEX('EL&amp;SV'!$C$4:$G$50,MATCH(AF1067,'EL&amp;SV'!$G$4:$G$50,0),MATCH(IF(P1067&gt;5000000,"A",IF(N1067&gt;2000000,"B",IF(N1067&gt;500000,"C","D"))),'EL&amp;SV'!$C$4:$G$4,0))</f>
        <v>6</v>
      </c>
      <c r="AP1067" s="171">
        <f>INDEX('EL&amp;SV'!$G$4:$K$50,MATCH(AF1067,'EL&amp;SV'!$G$4:$G$50,0),MATCH(IF(N1067&gt;5000000,"A",IF(N1067&gt;2000000,"B",IF(N1067&gt;500000,"C","D"))),'EL&amp;SV'!$G$4:$K$4,0))</f>
        <v>0.95</v>
      </c>
      <c r="AQ1067" s="153">
        <f t="shared" si="792"/>
        <v>51747.224986474299</v>
      </c>
      <c r="AR1067" s="153">
        <f t="shared" si="793"/>
        <v>49159.86373715059</v>
      </c>
      <c r="AS1067" s="153">
        <f t="shared" si="794"/>
        <v>2587.3612493237088</v>
      </c>
      <c r="AT1067" s="60">
        <v>0.75</v>
      </c>
      <c r="AU1067" s="153">
        <f t="shared" si="795"/>
        <v>1940.5209369927816</v>
      </c>
      <c r="AV1067" s="153">
        <f t="shared" si="796"/>
        <v>2587.3612493237174</v>
      </c>
    </row>
    <row r="1068" spans="1:48" x14ac:dyDescent="0.2">
      <c r="A1068" s="82">
        <v>1064</v>
      </c>
      <c r="B1068" s="82" t="s">
        <v>1410</v>
      </c>
      <c r="C1068" s="83"/>
      <c r="D1068" s="84" t="s">
        <v>112</v>
      </c>
      <c r="E1068" s="85" t="s">
        <v>1069</v>
      </c>
      <c r="F1068" s="86">
        <v>42825</v>
      </c>
      <c r="G1068" s="86" t="s">
        <v>27</v>
      </c>
      <c r="H1068" s="89"/>
      <c r="I1068" s="89">
        <v>9.5000000000000001E-2</v>
      </c>
      <c r="J1068" s="84"/>
      <c r="K1068" s="84"/>
      <c r="L1068" s="87">
        <v>35746</v>
      </c>
      <c r="M1068" s="87"/>
      <c r="N1068" s="87">
        <v>35746</v>
      </c>
      <c r="O1068" s="84">
        <v>16988.653753424656</v>
      </c>
      <c r="P1068" s="84">
        <v>3395.87</v>
      </c>
      <c r="Q1068" s="84">
        <f t="shared" si="786"/>
        <v>20384.523753424655</v>
      </c>
      <c r="R1068" s="84">
        <v>15361.476246575345</v>
      </c>
      <c r="S1068" s="87">
        <f t="shared" si="787"/>
        <v>18757.346246575344</v>
      </c>
      <c r="T1068" s="150">
        <v>10</v>
      </c>
      <c r="U1068" s="69">
        <v>365</v>
      </c>
      <c r="V1068" s="70"/>
      <c r="W1068" s="71">
        <v>-6.8931506849315074</v>
      </c>
      <c r="X1068" s="76">
        <f t="shared" si="797"/>
        <v>42795</v>
      </c>
      <c r="AF1068" s="132" t="s">
        <v>3114</v>
      </c>
      <c r="AG1068" s="60">
        <f>MATCH(AF1068,'Cat-4'!$A:$A,0)</f>
        <v>844</v>
      </c>
      <c r="AH1068" s="60">
        <f>MATCH(X1068,'Cat-4'!$1:$1,0)</f>
        <v>63</v>
      </c>
      <c r="AI1068" s="60">
        <f>INDEX('Cat-4'!$1:$1048576,Working!AG1068,Working!AH1068)</f>
        <v>116.5</v>
      </c>
      <c r="AJ1068" s="60">
        <f>MATCH($AJ$3,'Cat-4'!$1:$1,0)</f>
        <v>144</v>
      </c>
      <c r="AK1068" s="60">
        <f>INDEX('Cat-4'!$1:$1048576,Working!AG1068,Working!AJ1068)</f>
        <v>160.30000000000001</v>
      </c>
      <c r="AL1068" s="146">
        <f t="shared" si="803"/>
        <v>1.3759656652360517</v>
      </c>
      <c r="AM1068" s="152">
        <f t="shared" si="805"/>
        <v>1.3759656652360517</v>
      </c>
      <c r="AN1068" s="146">
        <f t="shared" si="788"/>
        <v>6.875</v>
      </c>
      <c r="AO1068" s="169">
        <f>INDEX('EL&amp;SV'!$C$4:$G$50,MATCH(AF1068,'EL&amp;SV'!$G$4:$G$50,0),MATCH(IF(P1068&gt;5000000,"A",IF(N1068&gt;2000000,"B",IF(N1068&gt;500000,"C","D"))),'EL&amp;SV'!$C$4:$G$4,0))</f>
        <v>6</v>
      </c>
      <c r="AP1068" s="171">
        <f>INDEX('EL&amp;SV'!$G$4:$K$50,MATCH(AF1068,'EL&amp;SV'!$G$4:$G$50,0),MATCH(IF(N1068&gt;5000000,"A",IF(N1068&gt;2000000,"B",IF(N1068&gt;500000,"C","D"))),'EL&amp;SV'!$G$4:$K$4,0))</f>
        <v>0.95</v>
      </c>
      <c r="AQ1068" s="153">
        <f t="shared" si="792"/>
        <v>49185.268669527904</v>
      </c>
      <c r="AR1068" s="153">
        <f t="shared" si="793"/>
        <v>46726.005236051511</v>
      </c>
      <c r="AS1068" s="153">
        <f t="shared" si="794"/>
        <v>2459.2634334763934</v>
      </c>
      <c r="AT1068" s="60">
        <v>0.75</v>
      </c>
      <c r="AU1068" s="153">
        <f t="shared" si="795"/>
        <v>1844.4475751072951</v>
      </c>
      <c r="AV1068" s="153">
        <f t="shared" si="796"/>
        <v>2459.2634334763975</v>
      </c>
    </row>
    <row r="1069" spans="1:48" x14ac:dyDescent="0.2">
      <c r="A1069" s="82">
        <v>1065</v>
      </c>
      <c r="B1069" s="82" t="s">
        <v>1410</v>
      </c>
      <c r="C1069" s="83"/>
      <c r="D1069" s="84" t="s">
        <v>112</v>
      </c>
      <c r="E1069" s="85" t="s">
        <v>461</v>
      </c>
      <c r="F1069" s="86">
        <v>41000</v>
      </c>
      <c r="G1069" s="86" t="s">
        <v>1350</v>
      </c>
      <c r="H1069" s="89"/>
      <c r="I1069" s="89">
        <v>7.0306506849315067E-2</v>
      </c>
      <c r="J1069" s="84"/>
      <c r="K1069" s="84"/>
      <c r="L1069" s="87">
        <v>35600</v>
      </c>
      <c r="M1069" s="87"/>
      <c r="N1069" s="87">
        <v>35600</v>
      </c>
      <c r="O1069" s="84">
        <v>33820.000000000007</v>
      </c>
      <c r="P1069" s="84">
        <v>0</v>
      </c>
      <c r="Q1069" s="84">
        <f t="shared" si="786"/>
        <v>33820.000000000007</v>
      </c>
      <c r="R1069" s="84">
        <v>1779.9999999999927</v>
      </c>
      <c r="S1069" s="87">
        <f t="shared" si="787"/>
        <v>1779.9999999999927</v>
      </c>
      <c r="T1069" s="150">
        <v>10</v>
      </c>
      <c r="U1069" s="69">
        <v>365</v>
      </c>
      <c r="V1069" s="70"/>
      <c r="W1069" s="71">
        <v>4.9917808219178088</v>
      </c>
      <c r="X1069" s="76">
        <f t="shared" si="797"/>
        <v>41000</v>
      </c>
      <c r="AF1069" s="132" t="s">
        <v>3098</v>
      </c>
      <c r="AG1069" s="60">
        <f>MATCH(AF1069,'Cat-4'!$A:$A,0)</f>
        <v>836</v>
      </c>
      <c r="AH1069" s="60">
        <f>MATCH(X1069,'Cat-4'!$1:$1,0)</f>
        <v>4</v>
      </c>
      <c r="AI1069" s="60">
        <f>INDEX('Cat-4'!$1:$1048576,Working!AG1069,Working!AH1069)</f>
        <v>98</v>
      </c>
      <c r="AJ1069" s="60">
        <f>MATCH($AJ$3,'Cat-4'!$1:$1,0)</f>
        <v>144</v>
      </c>
      <c r="AK1069" s="60">
        <f>INDEX('Cat-4'!$1:$1048576,Working!AG1069,Working!AJ1069)</f>
        <v>147.4</v>
      </c>
      <c r="AL1069" s="146">
        <f t="shared" si="803"/>
        <v>1.5040816326530613</v>
      </c>
      <c r="AM1069" s="152">
        <f t="shared" si="805"/>
        <v>1.5040816326530613</v>
      </c>
      <c r="AN1069" s="146">
        <f t="shared" si="788"/>
        <v>11.872222222222222</v>
      </c>
      <c r="AO1069" s="169">
        <f>INDEX('EL&amp;SV'!$C$4:$G$50,MATCH(AF1069,'EL&amp;SV'!$G$4:$G$50,0),MATCH(IF(P1069&gt;5000000,"A",IF(N1069&gt;2000000,"B",IF(N1069&gt;500000,"C","D"))),'EL&amp;SV'!$C$4:$G$4,0))</f>
        <v>8</v>
      </c>
      <c r="AP1069" s="171">
        <f>INDEX('EL&amp;SV'!$G$4:$K$50,MATCH(AF1069,'EL&amp;SV'!$G$4:$G$50,0),MATCH(IF(N1069&gt;5000000,"A",IF(N1069&gt;2000000,"B",IF(N1069&gt;500000,"C","D"))),'EL&amp;SV'!$G$4:$K$4,0))</f>
        <v>0.95</v>
      </c>
      <c r="AQ1069" s="153">
        <f t="shared" si="792"/>
        <v>53545.306122448979</v>
      </c>
      <c r="AR1069" s="153">
        <f t="shared" si="793"/>
        <v>50868.040816326531</v>
      </c>
      <c r="AS1069" s="153">
        <f t="shared" si="794"/>
        <v>2677.2653061224482</v>
      </c>
      <c r="AT1069" s="60">
        <v>0.75</v>
      </c>
      <c r="AU1069" s="153">
        <f t="shared" si="795"/>
        <v>2007.9489795918362</v>
      </c>
      <c r="AV1069" s="153">
        <f t="shared" si="796"/>
        <v>2677.2653061224514</v>
      </c>
    </row>
    <row r="1070" spans="1:48" x14ac:dyDescent="0.2">
      <c r="A1070" s="82">
        <v>1066</v>
      </c>
      <c r="B1070" s="82" t="s">
        <v>1410</v>
      </c>
      <c r="C1070" s="83"/>
      <c r="D1070" s="84" t="s">
        <v>111</v>
      </c>
      <c r="E1070" s="85" t="s">
        <v>276</v>
      </c>
      <c r="F1070" s="86">
        <v>41542</v>
      </c>
      <c r="G1070" s="86" t="s">
        <v>1349</v>
      </c>
      <c r="H1070" s="89"/>
      <c r="I1070" s="89">
        <v>2.337105190119345E-2</v>
      </c>
      <c r="J1070" s="84"/>
      <c r="K1070" s="84"/>
      <c r="L1070" s="87">
        <v>35484</v>
      </c>
      <c r="M1070" s="87"/>
      <c r="N1070" s="87">
        <v>35484</v>
      </c>
      <c r="O1070" s="84">
        <v>7599.396498994216</v>
      </c>
      <c r="P1070" s="84">
        <v>829.29840566194844</v>
      </c>
      <c r="Q1070" s="84">
        <f t="shared" si="786"/>
        <v>8428.694904656164</v>
      </c>
      <c r="R1070" s="84">
        <v>27055.305095343836</v>
      </c>
      <c r="S1070" s="87">
        <f t="shared" si="787"/>
        <v>27884.603501005782</v>
      </c>
      <c r="T1070" s="150">
        <v>40</v>
      </c>
      <c r="U1070" s="69">
        <v>365</v>
      </c>
      <c r="V1070" s="70"/>
      <c r="W1070" s="71">
        <v>4.9917808219178088</v>
      </c>
      <c r="X1070" s="76">
        <f>DATE(YEAR(F1070),MONTH(F1070),1)</f>
        <v>41518</v>
      </c>
      <c r="AF1070" s="132" t="s">
        <v>3028</v>
      </c>
      <c r="AG1070" s="60">
        <f>MATCH(AF1070,'Cat-4'!$A:$A,0)</f>
        <v>801</v>
      </c>
      <c r="AH1070" s="60">
        <f>MATCH(X1070,'Cat-4'!$1:$1,0)</f>
        <v>21</v>
      </c>
      <c r="AI1070" s="60">
        <f>INDEX('Cat-4'!$1:$1048576,Working!AG1070,Working!AH1070)</f>
        <v>115.9</v>
      </c>
      <c r="AJ1070" s="60">
        <f>MATCH($AJ$3,'Cat-4'!$1:$1,0)</f>
        <v>144</v>
      </c>
      <c r="AK1070" s="60">
        <f>INDEX('Cat-4'!$1:$1048576,Working!AG1070,Working!AJ1070)</f>
        <v>115.4</v>
      </c>
      <c r="AL1070" s="146">
        <f t="shared" si="803"/>
        <v>0.99568593615185508</v>
      </c>
      <c r="AM1070" s="152">
        <f t="shared" si="805"/>
        <v>0.99568593615185508</v>
      </c>
      <c r="AN1070" s="146">
        <f t="shared" si="788"/>
        <v>10.388888888888889</v>
      </c>
      <c r="AO1070" s="169">
        <f>INDEX('EL&amp;SV'!$C$4:$G$50,MATCH(AF1070,'EL&amp;SV'!$G$4:$G$50,0),MATCH(IF(P1070&gt;5000000,"A",IF(N1070&gt;2000000,"B",IF(N1070&gt;500000,"C","D"))),'EL&amp;SV'!$C$4:$G$4,0))</f>
        <v>6</v>
      </c>
      <c r="AP1070" s="171">
        <f>INDEX('EL&amp;SV'!$G$4:$K$50,MATCH(AF1070,'EL&amp;SV'!$G$4:$G$50,0),MATCH(IF(N1070&gt;5000000,"A",IF(N1070&gt;2000000,"B",IF(N1070&gt;500000,"C","D"))),'EL&amp;SV'!$G$4:$K$4,0))</f>
        <v>0.9</v>
      </c>
      <c r="AQ1070" s="153">
        <f t="shared" si="792"/>
        <v>35330.919758412427</v>
      </c>
      <c r="AR1070" s="153">
        <f t="shared" si="793"/>
        <v>31797.827782571185</v>
      </c>
      <c r="AS1070" s="153">
        <f t="shared" si="794"/>
        <v>3533.0919758412419</v>
      </c>
      <c r="AT1070" s="60">
        <v>0.75</v>
      </c>
      <c r="AU1070" s="153">
        <f t="shared" si="795"/>
        <v>2649.8189818809315</v>
      </c>
      <c r="AV1070" s="153">
        <f t="shared" si="796"/>
        <v>3533.0919758412419</v>
      </c>
    </row>
    <row r="1071" spans="1:48" x14ac:dyDescent="0.2">
      <c r="A1071" s="82">
        <v>1067</v>
      </c>
      <c r="B1071" s="82" t="s">
        <v>1410</v>
      </c>
      <c r="C1071" s="83"/>
      <c r="D1071" s="84" t="s">
        <v>112</v>
      </c>
      <c r="E1071" s="85" t="s">
        <v>276</v>
      </c>
      <c r="F1071" s="86">
        <v>41444</v>
      </c>
      <c r="G1071" s="86" t="s">
        <v>1349</v>
      </c>
      <c r="H1071" s="89"/>
      <c r="I1071" s="89">
        <v>6.4206012719213723E-2</v>
      </c>
      <c r="J1071" s="84"/>
      <c r="K1071" s="84"/>
      <c r="L1071" s="87">
        <v>35484</v>
      </c>
      <c r="M1071" s="87"/>
      <c r="N1071" s="87">
        <v>35484</v>
      </c>
      <c r="O1071" s="84">
        <v>19546.974557697133</v>
      </c>
      <c r="P1071" s="84">
        <v>2278.2861553285798</v>
      </c>
      <c r="Q1071" s="84">
        <f t="shared" si="786"/>
        <v>21825.260713025713</v>
      </c>
      <c r="R1071" s="84">
        <v>13658.739286974287</v>
      </c>
      <c r="S1071" s="87">
        <f t="shared" si="787"/>
        <v>15937.025442302867</v>
      </c>
      <c r="T1071" s="150">
        <v>15</v>
      </c>
      <c r="U1071" s="69">
        <v>365</v>
      </c>
      <c r="V1071" s="70"/>
      <c r="W1071" s="71">
        <v>-6.7616438356164377</v>
      </c>
      <c r="X1071" s="76">
        <f t="shared" ref="X1071:X1072" si="806">DATE(YEAR(F1071),MONTH(F1071),1)</f>
        <v>41426</v>
      </c>
      <c r="AF1071" s="132" t="s">
        <v>3114</v>
      </c>
      <c r="AG1071" s="60">
        <f>MATCH(AF1071,'Cat-4'!$A:$A,0)</f>
        <v>844</v>
      </c>
      <c r="AH1071" s="60">
        <f>MATCH(X1071,'Cat-4'!$1:$1,0)</f>
        <v>18</v>
      </c>
      <c r="AI1071" s="60">
        <f>INDEX('Cat-4'!$1:$1048576,Working!AG1071,Working!AH1071)</f>
        <v>106.3</v>
      </c>
      <c r="AJ1071" s="60">
        <f>MATCH($AJ$3,'Cat-4'!$1:$1,0)</f>
        <v>144</v>
      </c>
      <c r="AK1071" s="60">
        <f>INDEX('Cat-4'!$1:$1048576,Working!AG1071,Working!AJ1071)</f>
        <v>160.30000000000001</v>
      </c>
      <c r="AL1071" s="146">
        <f t="shared" si="803"/>
        <v>1.5079962370649107</v>
      </c>
      <c r="AM1071" s="152">
        <f t="shared" si="805"/>
        <v>1.5079962370649107</v>
      </c>
      <c r="AN1071" s="146">
        <f t="shared" si="788"/>
        <v>10.655555555555555</v>
      </c>
      <c r="AO1071" s="169">
        <f>INDEX('EL&amp;SV'!$C$4:$G$50,MATCH(AF1071,'EL&amp;SV'!$G$4:$G$50,0),MATCH(IF(P1071&gt;5000000,"A",IF(N1071&gt;2000000,"B",IF(N1071&gt;500000,"C","D"))),'EL&amp;SV'!$C$4:$G$4,0))</f>
        <v>6</v>
      </c>
      <c r="AP1071" s="171">
        <f>INDEX('EL&amp;SV'!$G$4:$K$50,MATCH(AF1071,'EL&amp;SV'!$G$4:$G$50,0),MATCH(IF(N1071&gt;5000000,"A",IF(N1071&gt;2000000,"B",IF(N1071&gt;500000,"C","D"))),'EL&amp;SV'!$G$4:$K$4,0))</f>
        <v>0.95</v>
      </c>
      <c r="AQ1071" s="153">
        <f t="shared" si="792"/>
        <v>53509.738476011291</v>
      </c>
      <c r="AR1071" s="153">
        <f t="shared" si="793"/>
        <v>50834.251552210728</v>
      </c>
      <c r="AS1071" s="153">
        <f t="shared" si="794"/>
        <v>2675.4869238005631</v>
      </c>
      <c r="AT1071" s="60">
        <v>0.75</v>
      </c>
      <c r="AU1071" s="153">
        <f t="shared" si="795"/>
        <v>2006.6151928504223</v>
      </c>
      <c r="AV1071" s="153">
        <f t="shared" si="796"/>
        <v>2675.4869238005667</v>
      </c>
    </row>
    <row r="1072" spans="1:48" x14ac:dyDescent="0.2">
      <c r="A1072" s="82">
        <v>1068</v>
      </c>
      <c r="B1072" s="82" t="s">
        <v>1410</v>
      </c>
      <c r="C1072" s="83"/>
      <c r="D1072" s="84" t="s">
        <v>1068</v>
      </c>
      <c r="E1072" s="85" t="s">
        <v>1217</v>
      </c>
      <c r="F1072" s="86">
        <v>44799</v>
      </c>
      <c r="G1072" s="86" t="s">
        <v>39</v>
      </c>
      <c r="H1072" s="89"/>
      <c r="I1072" s="89">
        <v>0.31666666666666665</v>
      </c>
      <c r="J1072" s="84"/>
      <c r="K1072" s="84"/>
      <c r="L1072" s="87">
        <v>0</v>
      </c>
      <c r="M1072" s="87">
        <v>35400</v>
      </c>
      <c r="N1072" s="87">
        <v>35400</v>
      </c>
      <c r="O1072" s="84"/>
      <c r="P1072" s="84">
        <v>6695.2876712328771</v>
      </c>
      <c r="Q1072" s="84">
        <f t="shared" si="786"/>
        <v>6695.2876712328771</v>
      </c>
      <c r="R1072" s="84">
        <v>28704.712328767124</v>
      </c>
      <c r="S1072" s="87">
        <f t="shared" si="787"/>
        <v>0</v>
      </c>
      <c r="T1072" s="150">
        <v>3</v>
      </c>
      <c r="U1072" s="69">
        <v>365</v>
      </c>
      <c r="V1072" s="70"/>
      <c r="W1072" s="71">
        <v>3.2383561643835623</v>
      </c>
      <c r="X1072" s="76">
        <f t="shared" si="806"/>
        <v>44774</v>
      </c>
      <c r="AF1072" s="132" t="s">
        <v>2716</v>
      </c>
      <c r="AG1072" s="60">
        <f>MATCH(AF1072,'Cat-4'!$A:$A,0)</f>
        <v>644</v>
      </c>
      <c r="AH1072" s="60">
        <f>MATCH(X1072,'Cat-4'!$1:$1,0)</f>
        <v>128</v>
      </c>
      <c r="AI1072" s="60">
        <f>INDEX('Cat-4'!$1:$1048576,Working!AG1072,Working!AH1072)</f>
        <v>134.9</v>
      </c>
      <c r="AJ1072" s="60">
        <f>MATCH($AJ$3,'Cat-4'!$1:$1,0)</f>
        <v>144</v>
      </c>
      <c r="AK1072" s="60">
        <f>INDEX('Cat-4'!$1:$1048576,Working!AG1072,Working!AJ1072)</f>
        <v>135.1</v>
      </c>
      <c r="AL1072" s="146">
        <f t="shared" si="803"/>
        <v>1.0014825796886582</v>
      </c>
      <c r="AM1072" s="152">
        <f t="shared" si="805"/>
        <v>1.0014825796886582</v>
      </c>
      <c r="AN1072" s="146">
        <f t="shared" si="788"/>
        <v>1.4694444444444446</v>
      </c>
      <c r="AO1072" s="169">
        <f>INDEX('EL&amp;SV'!$C$4:$G$50,MATCH(AF1072,'EL&amp;SV'!$G$4:$G$50,0),MATCH(IF(P1072&gt;5000000,"A",IF(N1072&gt;2000000,"B",IF(N1072&gt;500000,"C","D"))),'EL&amp;SV'!$C$4:$G$4,0))</f>
        <v>5</v>
      </c>
      <c r="AP1072" s="171">
        <f>INDEX('EL&amp;SV'!$G$4:$K$50,MATCH(AF1072,'EL&amp;SV'!$G$4:$G$50,0),MATCH(IF(N1072&gt;5000000,"A",IF(N1072&gt;2000000,"B",IF(N1072&gt;500000,"C","D"))),'EL&amp;SV'!$G$4:$K$4,0))</f>
        <v>1</v>
      </c>
      <c r="AQ1072" s="153">
        <f t="shared" si="792"/>
        <v>35452.483320978499</v>
      </c>
      <c r="AR1072" s="153">
        <f t="shared" si="793"/>
        <v>10419.090931554238</v>
      </c>
      <c r="AS1072" s="153">
        <f t="shared" si="794"/>
        <v>25033.392389424262</v>
      </c>
      <c r="AT1072" s="60">
        <v>0.75</v>
      </c>
      <c r="AU1072" s="153">
        <f t="shared" si="795"/>
        <v>18775.044292068196</v>
      </c>
      <c r="AV1072" s="153">
        <f t="shared" si="796"/>
        <v>18775.044292068196</v>
      </c>
    </row>
    <row r="1073" spans="1:48" x14ac:dyDescent="0.2">
      <c r="A1073" s="82">
        <v>1069</v>
      </c>
      <c r="B1073" s="82" t="s">
        <v>1410</v>
      </c>
      <c r="C1073" s="83"/>
      <c r="D1073" s="84" t="s">
        <v>111</v>
      </c>
      <c r="E1073" s="85" t="s">
        <v>272</v>
      </c>
      <c r="F1073" s="86">
        <v>41464</v>
      </c>
      <c r="G1073" s="86" t="s">
        <v>1349</v>
      </c>
      <c r="H1073" s="89"/>
      <c r="I1073" s="89">
        <v>2.3210911120413007E-2</v>
      </c>
      <c r="J1073" s="84"/>
      <c r="K1073" s="84"/>
      <c r="L1073" s="87">
        <v>35200</v>
      </c>
      <c r="M1073" s="87"/>
      <c r="N1073" s="87">
        <v>35200</v>
      </c>
      <c r="O1073" s="84">
        <v>7890.6499961658383</v>
      </c>
      <c r="P1073" s="84">
        <v>817.02407143853782</v>
      </c>
      <c r="Q1073" s="84">
        <f t="shared" si="786"/>
        <v>8707.6740676043755</v>
      </c>
      <c r="R1073" s="84">
        <v>26492.325932395623</v>
      </c>
      <c r="S1073" s="87">
        <f t="shared" si="787"/>
        <v>27309.350003834163</v>
      </c>
      <c r="T1073" s="150">
        <v>40</v>
      </c>
      <c r="U1073" s="69">
        <v>365</v>
      </c>
      <c r="V1073" s="70"/>
      <c r="W1073" s="71">
        <v>4.9917808219178088</v>
      </c>
      <c r="X1073" s="76">
        <f>DATE(YEAR(F1073),MONTH(F1073),1)</f>
        <v>41456</v>
      </c>
      <c r="AF1073" s="132" t="s">
        <v>2879</v>
      </c>
      <c r="AG1073" s="60">
        <f>MATCH(AF1073,'Cat-4'!$A:$A,0)</f>
        <v>726</v>
      </c>
      <c r="AH1073" s="60">
        <f>MATCH(X1073,'Cat-4'!$1:$1,0)</f>
        <v>19</v>
      </c>
      <c r="AI1073" s="60">
        <f>INDEX('Cat-4'!$1:$1048576,Working!AG1073,Working!AH1073)</f>
        <v>106.4</v>
      </c>
      <c r="AJ1073" s="60">
        <f>MATCH($AJ$3,'Cat-4'!$1:$1,0)</f>
        <v>144</v>
      </c>
      <c r="AK1073" s="60">
        <f>INDEX('Cat-4'!$1:$1048576,Working!AG1073,Working!AJ1073)</f>
        <v>132.30000000000001</v>
      </c>
      <c r="AL1073" s="146">
        <f t="shared" si="803"/>
        <v>1.243421052631579</v>
      </c>
      <c r="AM1073" s="152">
        <f t="shared" si="805"/>
        <v>1.243421052631579</v>
      </c>
      <c r="AN1073" s="146">
        <f t="shared" si="788"/>
        <v>10.6</v>
      </c>
      <c r="AO1073" s="169">
        <f>INDEX('EL&amp;SV'!$C$4:$G$50,MATCH(AF1073,'EL&amp;SV'!$G$4:$G$50,0),MATCH(IF(P1073&gt;5000000,"A",IF(N1073&gt;2000000,"B",IF(N1073&gt;500000,"C","D"))),'EL&amp;SV'!$C$4:$G$4,0))</f>
        <v>8</v>
      </c>
      <c r="AP1073" s="171">
        <f>INDEX('EL&amp;SV'!$G$4:$K$50,MATCH(AF1073,'EL&amp;SV'!$G$4:$G$50,0),MATCH(IF(N1073&gt;5000000,"A",IF(N1073&gt;2000000,"B",IF(N1073&gt;500000,"C","D"))),'EL&amp;SV'!$G$4:$K$4,0))</f>
        <v>0.95</v>
      </c>
      <c r="AQ1073" s="153">
        <f t="shared" si="792"/>
        <v>43768.42105263158</v>
      </c>
      <c r="AR1073" s="153">
        <f t="shared" si="793"/>
        <v>41580</v>
      </c>
      <c r="AS1073" s="153">
        <f t="shared" si="794"/>
        <v>2188.4210526315801</v>
      </c>
      <c r="AT1073" s="60">
        <v>0.75</v>
      </c>
      <c r="AU1073" s="153">
        <f t="shared" si="795"/>
        <v>1641.3157894736851</v>
      </c>
      <c r="AV1073" s="153">
        <f t="shared" si="796"/>
        <v>2188.421052631581</v>
      </c>
    </row>
    <row r="1074" spans="1:48" x14ac:dyDescent="0.2">
      <c r="A1074" s="82">
        <v>1070</v>
      </c>
      <c r="B1074" s="82" t="s">
        <v>1410</v>
      </c>
      <c r="C1074" s="83"/>
      <c r="D1074" s="84" t="s">
        <v>112</v>
      </c>
      <c r="E1074" s="85" t="s">
        <v>1135</v>
      </c>
      <c r="F1074" s="86">
        <v>43703</v>
      </c>
      <c r="G1074" s="86" t="s">
        <v>36</v>
      </c>
      <c r="H1074" s="89"/>
      <c r="I1074" s="89">
        <v>0.19</v>
      </c>
      <c r="J1074" s="84"/>
      <c r="K1074" s="84"/>
      <c r="L1074" s="87">
        <v>35105</v>
      </c>
      <c r="M1074" s="87"/>
      <c r="N1074" s="87">
        <v>35105</v>
      </c>
      <c r="O1074" s="84">
        <v>17341.87</v>
      </c>
      <c r="P1074" s="84">
        <v>6669.95</v>
      </c>
      <c r="Q1074" s="84">
        <f t="shared" si="786"/>
        <v>24011.82</v>
      </c>
      <c r="R1074" s="84">
        <v>11093.18</v>
      </c>
      <c r="S1074" s="87">
        <f t="shared" si="787"/>
        <v>17763.13</v>
      </c>
      <c r="T1074" s="150">
        <v>5</v>
      </c>
      <c r="U1074" s="69">
        <v>365</v>
      </c>
      <c r="V1074" s="70"/>
      <c r="W1074" s="71">
        <v>4.9917808219178088</v>
      </c>
      <c r="X1074" s="76">
        <f t="shared" ref="X1074:X1104" si="807">DATE(YEAR(F1074),MONTH(F1074),1)</f>
        <v>43678</v>
      </c>
      <c r="AF1074" s="132" t="s">
        <v>2708</v>
      </c>
      <c r="AG1074" s="60">
        <f>MATCH(AF1074,'Cat-4'!$A:$A,0)</f>
        <v>640</v>
      </c>
      <c r="AH1074" s="60">
        <f>MATCH(X1074,'Cat-4'!$1:$1,0)</f>
        <v>92</v>
      </c>
      <c r="AI1074" s="60">
        <f>INDEX('Cat-4'!$1:$1048576,Working!AG1074,Working!AH1074)</f>
        <v>98</v>
      </c>
      <c r="AJ1074" s="60">
        <f>MATCH($AJ$3,'Cat-4'!$1:$1,0)</f>
        <v>144</v>
      </c>
      <c r="AK1074" s="60">
        <f>INDEX('Cat-4'!$1:$1048576,Working!AG1074,Working!AJ1074)</f>
        <v>114.8</v>
      </c>
      <c r="AL1074" s="146">
        <f t="shared" si="803"/>
        <v>1.1714285714285715</v>
      </c>
      <c r="AM1074" s="152">
        <f t="shared" si="805"/>
        <v>1.1714285714285715</v>
      </c>
      <c r="AN1074" s="146">
        <f t="shared" si="788"/>
        <v>4.4694444444444441</v>
      </c>
      <c r="AO1074" s="169">
        <f>INDEX('EL&amp;SV'!$C$4:$G$50,MATCH(AF1074,'EL&amp;SV'!$G$4:$G$50,0),MATCH(IF(P1074&gt;5000000,"A",IF(N1074&gt;2000000,"B",IF(N1074&gt;500000,"C","D"))),'EL&amp;SV'!$C$4:$G$4,0))</f>
        <v>5</v>
      </c>
      <c r="AP1074" s="171">
        <f>INDEX('EL&amp;SV'!$G$4:$K$50,MATCH(AF1074,'EL&amp;SV'!$G$4:$G$50,0),MATCH(IF(N1074&gt;5000000,"A",IF(N1074&gt;2000000,"B",IF(N1074&gt;500000,"C","D"))),'EL&amp;SV'!$G$4:$K$4,0))</f>
        <v>1</v>
      </c>
      <c r="AQ1074" s="153">
        <f t="shared" si="792"/>
        <v>41123</v>
      </c>
      <c r="AR1074" s="153">
        <f t="shared" si="793"/>
        <v>36759.392777777779</v>
      </c>
      <c r="AS1074" s="153">
        <f t="shared" si="794"/>
        <v>4363.607222222221</v>
      </c>
      <c r="AT1074" s="60">
        <v>0.75</v>
      </c>
      <c r="AU1074" s="153">
        <f t="shared" si="795"/>
        <v>3272.7054166666658</v>
      </c>
      <c r="AV1074" s="153">
        <f t="shared" si="796"/>
        <v>3272.7054166666658</v>
      </c>
    </row>
    <row r="1075" spans="1:48" x14ac:dyDescent="0.2">
      <c r="A1075" s="82">
        <v>1071</v>
      </c>
      <c r="B1075" s="82" t="s">
        <v>1410</v>
      </c>
      <c r="C1075" s="83"/>
      <c r="D1075" s="84" t="s">
        <v>112</v>
      </c>
      <c r="E1075" s="85" t="s">
        <v>1177</v>
      </c>
      <c r="F1075" s="86">
        <v>44268</v>
      </c>
      <c r="G1075" s="86" t="s">
        <v>37</v>
      </c>
      <c r="H1075" s="89"/>
      <c r="I1075" s="89">
        <v>0.19</v>
      </c>
      <c r="J1075" s="84"/>
      <c r="K1075" s="84"/>
      <c r="L1075" s="87">
        <v>35000.32</v>
      </c>
      <c r="M1075" s="87"/>
      <c r="N1075" s="87">
        <v>35000.32</v>
      </c>
      <c r="O1075" s="84">
        <v>6996.2283484931513</v>
      </c>
      <c r="P1075" s="84">
        <v>6650.0608000000002</v>
      </c>
      <c r="Q1075" s="84">
        <f t="shared" si="786"/>
        <v>13646.289148493152</v>
      </c>
      <c r="R1075" s="84">
        <v>21354.030851506846</v>
      </c>
      <c r="S1075" s="87">
        <f t="shared" si="787"/>
        <v>28004.091651506849</v>
      </c>
      <c r="T1075" s="150">
        <v>5</v>
      </c>
      <c r="U1075" s="69">
        <v>365</v>
      </c>
      <c r="V1075" s="70"/>
      <c r="W1075" s="71">
        <v>4.9917808219178088</v>
      </c>
      <c r="X1075" s="76">
        <f t="shared" si="807"/>
        <v>44256</v>
      </c>
      <c r="AF1075" s="132" t="s">
        <v>2732</v>
      </c>
      <c r="AG1075" s="60">
        <f>MATCH(AF1075,'Cat-4'!$A:$A,0)</f>
        <v>652</v>
      </c>
      <c r="AH1075" s="60">
        <f>MATCH(X1075,'Cat-4'!$1:$1,0)</f>
        <v>111</v>
      </c>
      <c r="AI1075" s="60">
        <f>INDEX('Cat-4'!$1:$1048576,Working!AG1075,Working!AH1075)</f>
        <v>92.5</v>
      </c>
      <c r="AJ1075" s="60">
        <f>MATCH($AJ$3,'Cat-4'!$1:$1,0)</f>
        <v>144</v>
      </c>
      <c r="AK1075" s="60">
        <f>INDEX('Cat-4'!$1:$1048576,Working!AG1075,Working!AJ1075)</f>
        <v>95.4</v>
      </c>
      <c r="AL1075" s="146">
        <f t="shared" si="803"/>
        <v>1.0313513513513515</v>
      </c>
      <c r="AM1075" s="152">
        <f t="shared" si="805"/>
        <v>1.0313513513513515</v>
      </c>
      <c r="AN1075" s="146">
        <f t="shared" si="788"/>
        <v>2.9222222222222221</v>
      </c>
      <c r="AO1075" s="169">
        <f>INDEX('EL&amp;SV'!$C$4:$G$50,MATCH(AF1075,'EL&amp;SV'!$G$4:$G$50,0),MATCH(IF(P1075&gt;5000000,"A",IF(N1075&gt;2000000,"B",IF(N1075&gt;500000,"C","D"))),'EL&amp;SV'!$C$4:$G$4,0))</f>
        <v>8</v>
      </c>
      <c r="AP1075" s="171">
        <f>INDEX('EL&amp;SV'!$G$4:$K$50,MATCH(AF1075,'EL&amp;SV'!$G$4:$G$50,0),MATCH(IF(N1075&gt;5000000,"A",IF(N1075&gt;2000000,"B",IF(N1075&gt;500000,"C","D"))),'EL&amp;SV'!$G$4:$K$4,0))</f>
        <v>0.9</v>
      </c>
      <c r="AQ1075" s="153">
        <f t="shared" si="792"/>
        <v>36097.62732972973</v>
      </c>
      <c r="AR1075" s="153">
        <f t="shared" si="793"/>
        <v>11867.094984648647</v>
      </c>
      <c r="AS1075" s="153">
        <f t="shared" si="794"/>
        <v>24230.532345081083</v>
      </c>
      <c r="AT1075" s="60">
        <v>0.75</v>
      </c>
      <c r="AU1075" s="153">
        <f t="shared" si="795"/>
        <v>18172.899258810812</v>
      </c>
      <c r="AV1075" s="153">
        <f t="shared" si="796"/>
        <v>18172.899258810812</v>
      </c>
    </row>
    <row r="1076" spans="1:48" x14ac:dyDescent="0.2">
      <c r="A1076" s="82">
        <v>1072</v>
      </c>
      <c r="B1076" s="82" t="s">
        <v>1410</v>
      </c>
      <c r="C1076" s="83"/>
      <c r="D1076" s="84" t="s">
        <v>112</v>
      </c>
      <c r="E1076" s="85" t="s">
        <v>510</v>
      </c>
      <c r="F1076" s="86">
        <v>40247</v>
      </c>
      <c r="G1076" s="86" t="s">
        <v>1353</v>
      </c>
      <c r="H1076" s="89"/>
      <c r="I1076" s="89">
        <v>0.3073734246575342</v>
      </c>
      <c r="J1076" s="84"/>
      <c r="K1076" s="84"/>
      <c r="L1076" s="87">
        <v>35000</v>
      </c>
      <c r="M1076" s="87"/>
      <c r="N1076" s="87">
        <v>35000</v>
      </c>
      <c r="O1076" s="84">
        <v>33250</v>
      </c>
      <c r="P1076" s="84">
        <v>0</v>
      </c>
      <c r="Q1076" s="84">
        <f t="shared" si="786"/>
        <v>33250</v>
      </c>
      <c r="R1076" s="84">
        <v>1750</v>
      </c>
      <c r="S1076" s="87">
        <f t="shared" si="787"/>
        <v>1750</v>
      </c>
      <c r="T1076" s="150">
        <v>3</v>
      </c>
      <c r="U1076" s="69">
        <v>365</v>
      </c>
      <c r="V1076" s="70"/>
      <c r="W1076" s="71">
        <v>4.9917808219178088</v>
      </c>
      <c r="X1076" s="76">
        <f t="shared" si="807"/>
        <v>40238</v>
      </c>
      <c r="Y1076" s="138" t="s">
        <v>1374</v>
      </c>
      <c r="Z1076" s="60">
        <f>MATCH(Y1076,'Cat-3'!$A:$A,0)</f>
        <v>756</v>
      </c>
      <c r="AA1076" s="60">
        <f>MATCH(X1076,'Cat-3'!$1:$1,0)</f>
        <v>66</v>
      </c>
      <c r="AB1076" s="60">
        <f>INDEX('Cat-3'!$1:$1048576,Working!Z1076,Working!AA1076)</f>
        <v>82.9</v>
      </c>
      <c r="AC1076" s="60">
        <f>MATCH($AC$3,'Cat-3'!$1:$1,0)</f>
        <v>90</v>
      </c>
      <c r="AD1076" s="60">
        <f>INDEX('Cat-3'!$1:$1048576,Working!Z1076,Working!AC1076)</f>
        <v>87</v>
      </c>
      <c r="AE1076" s="146">
        <f t="shared" ref="AE1076:AE1078" si="808">AD1076/AB1076</f>
        <v>1.0494571773220747</v>
      </c>
      <c r="AF1076" s="132" t="s">
        <v>2718</v>
      </c>
      <c r="AG1076" s="60">
        <f>MATCH(AF1076,'Cat-4'!$A:$A,0)</f>
        <v>645</v>
      </c>
      <c r="AH1076" s="60">
        <f>MATCH($AH$3,'Cat-4'!$1:$1,0)</f>
        <v>4</v>
      </c>
      <c r="AI1076" s="60">
        <f>INDEX('Cat-4'!$1:$1048576,Working!AG1076,Working!AH1076)</f>
        <v>100.5</v>
      </c>
      <c r="AJ1076" s="60">
        <f>MATCH($AJ$3,'Cat-4'!$1:$1,0)</f>
        <v>144</v>
      </c>
      <c r="AK1076" s="60">
        <f>INDEX('Cat-4'!$1:$1048576,Working!AG1076,Working!AJ1076)</f>
        <v>115.6</v>
      </c>
      <c r="AL1076" s="146">
        <f t="shared" ref="AL1076:AL1085" si="809">AK1076/AI1076</f>
        <v>1.1502487562189054</v>
      </c>
      <c r="AM1076" s="146">
        <f t="shared" ref="AM1076:AM1078" si="810">AL1076*AE1076</f>
        <v>1.2071368129197197</v>
      </c>
      <c r="AN1076" s="146">
        <f t="shared" si="788"/>
        <v>13.930555555555555</v>
      </c>
      <c r="AO1076" s="169">
        <f>INDEX('EL&amp;SV'!$C$4:$G$50,MATCH(AF1076,'EL&amp;SV'!$G$4:$G$50,0),MATCH(IF(P1076&gt;5000000,"A",IF(N1076&gt;2000000,"B",IF(N1076&gt;500000,"C","D"))),'EL&amp;SV'!$C$4:$G$4,0))</f>
        <v>5</v>
      </c>
      <c r="AP1076" s="171">
        <f>INDEX('EL&amp;SV'!$G$4:$K$50,MATCH(AF1076,'EL&amp;SV'!$G$4:$G$50,0),MATCH(IF(N1076&gt;5000000,"A",IF(N1076&gt;2000000,"B",IF(N1076&gt;500000,"C","D"))),'EL&amp;SV'!$G$4:$K$4,0))</f>
        <v>1</v>
      </c>
      <c r="AQ1076" s="153">
        <f t="shared" si="792"/>
        <v>42249.788452190194</v>
      </c>
      <c r="AR1076" s="153">
        <f t="shared" si="793"/>
        <v>42249.788452190194</v>
      </c>
      <c r="AS1076" s="153">
        <f t="shared" si="794"/>
        <v>0</v>
      </c>
      <c r="AT1076" s="60">
        <v>0.75</v>
      </c>
      <c r="AU1076" s="153">
        <f t="shared" si="795"/>
        <v>0</v>
      </c>
      <c r="AV1076" s="153">
        <f t="shared" si="796"/>
        <v>0</v>
      </c>
    </row>
    <row r="1077" spans="1:48" x14ac:dyDescent="0.2">
      <c r="A1077" s="82">
        <v>1073</v>
      </c>
      <c r="B1077" s="82" t="s">
        <v>1410</v>
      </c>
      <c r="C1077" s="83"/>
      <c r="D1077" s="84" t="s">
        <v>112</v>
      </c>
      <c r="E1077" s="85" t="s">
        <v>510</v>
      </c>
      <c r="F1077" s="86">
        <v>40238</v>
      </c>
      <c r="G1077" s="86" t="s">
        <v>1353</v>
      </c>
      <c r="H1077" s="89"/>
      <c r="I1077" s="89">
        <v>0.3073734246575342</v>
      </c>
      <c r="J1077" s="84"/>
      <c r="K1077" s="84"/>
      <c r="L1077" s="87">
        <v>35000</v>
      </c>
      <c r="M1077" s="87"/>
      <c r="N1077" s="87">
        <v>35000</v>
      </c>
      <c r="O1077" s="84">
        <v>33250</v>
      </c>
      <c r="P1077" s="84">
        <v>0</v>
      </c>
      <c r="Q1077" s="84">
        <f t="shared" si="786"/>
        <v>33250</v>
      </c>
      <c r="R1077" s="84">
        <v>1750</v>
      </c>
      <c r="S1077" s="87">
        <f t="shared" si="787"/>
        <v>1750</v>
      </c>
      <c r="T1077" s="150">
        <v>3</v>
      </c>
      <c r="U1077" s="69">
        <v>365</v>
      </c>
      <c r="V1077" s="70"/>
      <c r="W1077" s="71">
        <v>4.9917808219178088</v>
      </c>
      <c r="X1077" s="76">
        <f t="shared" si="807"/>
        <v>40238</v>
      </c>
      <c r="Y1077" s="138" t="s">
        <v>1374</v>
      </c>
      <c r="Z1077" s="60">
        <f>MATCH(Y1077,'Cat-3'!$A:$A,0)</f>
        <v>756</v>
      </c>
      <c r="AA1077" s="60">
        <f>MATCH(X1077,'Cat-3'!$1:$1,0)</f>
        <v>66</v>
      </c>
      <c r="AB1077" s="60">
        <f>INDEX('Cat-3'!$1:$1048576,Working!Z1077,Working!AA1077)</f>
        <v>82.9</v>
      </c>
      <c r="AC1077" s="60">
        <f>MATCH($AC$3,'Cat-3'!$1:$1,0)</f>
        <v>90</v>
      </c>
      <c r="AD1077" s="60">
        <f>INDEX('Cat-3'!$1:$1048576,Working!Z1077,Working!AC1077)</f>
        <v>87</v>
      </c>
      <c r="AE1077" s="146">
        <f t="shared" si="808"/>
        <v>1.0494571773220747</v>
      </c>
      <c r="AF1077" s="132" t="s">
        <v>2718</v>
      </c>
      <c r="AG1077" s="60">
        <f>MATCH(AF1077,'Cat-4'!$A:$A,0)</f>
        <v>645</v>
      </c>
      <c r="AH1077" s="60">
        <f>MATCH($AH$3,'Cat-4'!$1:$1,0)</f>
        <v>4</v>
      </c>
      <c r="AI1077" s="60">
        <f>INDEX('Cat-4'!$1:$1048576,Working!AG1077,Working!AH1077)</f>
        <v>100.5</v>
      </c>
      <c r="AJ1077" s="60">
        <f>MATCH($AJ$3,'Cat-4'!$1:$1,0)</f>
        <v>144</v>
      </c>
      <c r="AK1077" s="60">
        <f>INDEX('Cat-4'!$1:$1048576,Working!AG1077,Working!AJ1077)</f>
        <v>115.6</v>
      </c>
      <c r="AL1077" s="146">
        <f t="shared" si="809"/>
        <v>1.1502487562189054</v>
      </c>
      <c r="AM1077" s="146">
        <f t="shared" si="810"/>
        <v>1.2071368129197197</v>
      </c>
      <c r="AN1077" s="146">
        <f t="shared" si="788"/>
        <v>13.955555555555556</v>
      </c>
      <c r="AO1077" s="169">
        <f>INDEX('EL&amp;SV'!$C$4:$G$50,MATCH(AF1077,'EL&amp;SV'!$G$4:$G$50,0),MATCH(IF(P1077&gt;5000000,"A",IF(N1077&gt;2000000,"B",IF(N1077&gt;500000,"C","D"))),'EL&amp;SV'!$C$4:$G$4,0))</f>
        <v>5</v>
      </c>
      <c r="AP1077" s="171">
        <f>INDEX('EL&amp;SV'!$G$4:$K$50,MATCH(AF1077,'EL&amp;SV'!$G$4:$G$50,0),MATCH(IF(N1077&gt;5000000,"A",IF(N1077&gt;2000000,"B",IF(N1077&gt;500000,"C","D"))),'EL&amp;SV'!$G$4:$K$4,0))</f>
        <v>1</v>
      </c>
      <c r="AQ1077" s="153">
        <f t="shared" si="792"/>
        <v>42249.788452190194</v>
      </c>
      <c r="AR1077" s="153">
        <f t="shared" si="793"/>
        <v>42249.788452190194</v>
      </c>
      <c r="AS1077" s="153">
        <f t="shared" si="794"/>
        <v>0</v>
      </c>
      <c r="AT1077" s="60">
        <v>0.75</v>
      </c>
      <c r="AU1077" s="153">
        <f t="shared" si="795"/>
        <v>0</v>
      </c>
      <c r="AV1077" s="153">
        <f t="shared" si="796"/>
        <v>0</v>
      </c>
    </row>
    <row r="1078" spans="1:48" x14ac:dyDescent="0.2">
      <c r="A1078" s="82">
        <v>1074</v>
      </c>
      <c r="B1078" s="82" t="s">
        <v>1410</v>
      </c>
      <c r="C1078" s="83"/>
      <c r="D1078" s="84" t="s">
        <v>112</v>
      </c>
      <c r="E1078" s="85" t="s">
        <v>510</v>
      </c>
      <c r="F1078" s="86">
        <v>40295</v>
      </c>
      <c r="G1078" s="86" t="s">
        <v>1352</v>
      </c>
      <c r="H1078" s="89"/>
      <c r="I1078" s="89">
        <v>0.31314684931506842</v>
      </c>
      <c r="J1078" s="84"/>
      <c r="K1078" s="84"/>
      <c r="L1078" s="87">
        <v>35000</v>
      </c>
      <c r="M1078" s="87"/>
      <c r="N1078" s="87">
        <v>35000</v>
      </c>
      <c r="O1078" s="84">
        <v>33250</v>
      </c>
      <c r="P1078" s="84">
        <v>0</v>
      </c>
      <c r="Q1078" s="84">
        <f t="shared" si="786"/>
        <v>33250</v>
      </c>
      <c r="R1078" s="84">
        <v>1750</v>
      </c>
      <c r="S1078" s="87">
        <f t="shared" si="787"/>
        <v>1750</v>
      </c>
      <c r="T1078" s="150">
        <v>3</v>
      </c>
      <c r="U1078" s="69">
        <v>365</v>
      </c>
      <c r="V1078" s="70"/>
      <c r="W1078" s="71">
        <v>4.9917808219178088</v>
      </c>
      <c r="X1078" s="76">
        <f t="shared" si="807"/>
        <v>40269</v>
      </c>
      <c r="Y1078" s="138" t="s">
        <v>1374</v>
      </c>
      <c r="Z1078" s="60">
        <f>MATCH(Y1078,'Cat-3'!$A:$A,0)</f>
        <v>756</v>
      </c>
      <c r="AA1078" s="60">
        <f>MATCH(X1078,'Cat-3'!$1:$1,0)</f>
        <v>67</v>
      </c>
      <c r="AB1078" s="60">
        <f>INDEX('Cat-3'!$1:$1048576,Working!Z1078,Working!AA1078)</f>
        <v>83</v>
      </c>
      <c r="AC1078" s="60">
        <f>MATCH($AC$3,'Cat-3'!$1:$1,0)</f>
        <v>90</v>
      </c>
      <c r="AD1078" s="60">
        <f>INDEX('Cat-3'!$1:$1048576,Working!Z1078,Working!AC1078)</f>
        <v>87</v>
      </c>
      <c r="AE1078" s="146">
        <f t="shared" si="808"/>
        <v>1.0481927710843373</v>
      </c>
      <c r="AF1078" s="132" t="s">
        <v>2718</v>
      </c>
      <c r="AG1078" s="60">
        <f>MATCH(AF1078,'Cat-4'!$A:$A,0)</f>
        <v>645</v>
      </c>
      <c r="AH1078" s="60">
        <f>MATCH($AH$3,'Cat-4'!$1:$1,0)</f>
        <v>4</v>
      </c>
      <c r="AI1078" s="60">
        <f>INDEX('Cat-4'!$1:$1048576,Working!AG1078,Working!AH1078)</f>
        <v>100.5</v>
      </c>
      <c r="AJ1078" s="60">
        <f>MATCH($AJ$3,'Cat-4'!$1:$1,0)</f>
        <v>144</v>
      </c>
      <c r="AK1078" s="60">
        <f>INDEX('Cat-4'!$1:$1048576,Working!AG1078,Working!AJ1078)</f>
        <v>115.6</v>
      </c>
      <c r="AL1078" s="146">
        <f t="shared" si="809"/>
        <v>1.1502487562189054</v>
      </c>
      <c r="AM1078" s="146">
        <f t="shared" si="810"/>
        <v>1.2056824312174068</v>
      </c>
      <c r="AN1078" s="146">
        <f t="shared" si="788"/>
        <v>13.8</v>
      </c>
      <c r="AO1078" s="169">
        <f>INDEX('EL&amp;SV'!$C$4:$G$50,MATCH(AF1078,'EL&amp;SV'!$G$4:$G$50,0),MATCH(IF(P1078&gt;5000000,"A",IF(N1078&gt;2000000,"B",IF(N1078&gt;500000,"C","D"))),'EL&amp;SV'!$C$4:$G$4,0))</f>
        <v>5</v>
      </c>
      <c r="AP1078" s="171">
        <f>INDEX('EL&amp;SV'!$G$4:$K$50,MATCH(AF1078,'EL&amp;SV'!$G$4:$G$50,0),MATCH(IF(N1078&gt;5000000,"A",IF(N1078&gt;2000000,"B",IF(N1078&gt;500000,"C","D"))),'EL&amp;SV'!$G$4:$K$4,0))</f>
        <v>1</v>
      </c>
      <c r="AQ1078" s="153">
        <f t="shared" si="792"/>
        <v>42198.885092609242</v>
      </c>
      <c r="AR1078" s="153">
        <f t="shared" si="793"/>
        <v>42198.885092609242</v>
      </c>
      <c r="AS1078" s="153">
        <f t="shared" si="794"/>
        <v>0</v>
      </c>
      <c r="AT1078" s="60">
        <v>0.75</v>
      </c>
      <c r="AU1078" s="153">
        <f t="shared" si="795"/>
        <v>0</v>
      </c>
      <c r="AV1078" s="153">
        <f t="shared" si="796"/>
        <v>0</v>
      </c>
    </row>
    <row r="1079" spans="1:48" x14ac:dyDescent="0.2">
      <c r="A1079" s="82">
        <v>1075</v>
      </c>
      <c r="B1079" s="82" t="s">
        <v>1410</v>
      </c>
      <c r="C1079" s="83"/>
      <c r="D1079" s="84" t="s">
        <v>113</v>
      </c>
      <c r="E1079" s="85" t="s">
        <v>1328</v>
      </c>
      <c r="F1079" s="86">
        <v>45016</v>
      </c>
      <c r="G1079" s="86" t="s">
        <v>39</v>
      </c>
      <c r="H1079" s="89"/>
      <c r="I1079" s="89">
        <v>0.19</v>
      </c>
      <c r="J1079" s="84"/>
      <c r="K1079" s="84"/>
      <c r="L1079" s="87">
        <v>0</v>
      </c>
      <c r="M1079" s="87">
        <v>35000</v>
      </c>
      <c r="N1079" s="87">
        <v>35000</v>
      </c>
      <c r="O1079" s="84"/>
      <c r="P1079" s="84">
        <v>18.219178082191782</v>
      </c>
      <c r="Q1079" s="84">
        <f t="shared" si="786"/>
        <v>18.219178082191782</v>
      </c>
      <c r="R1079" s="84">
        <v>34981.780821917811</v>
      </c>
      <c r="S1079" s="87">
        <f t="shared" si="787"/>
        <v>0</v>
      </c>
      <c r="T1079" s="150">
        <v>5</v>
      </c>
      <c r="U1079" s="69">
        <v>365</v>
      </c>
      <c r="V1079" s="70"/>
      <c r="W1079" s="71">
        <v>4.9917808219178088</v>
      </c>
      <c r="X1079" s="76">
        <f t="shared" si="807"/>
        <v>44986</v>
      </c>
      <c r="AF1079" s="132" t="s">
        <v>2734</v>
      </c>
      <c r="AG1079" s="60">
        <f>MATCH(AF1079,'Cat-4'!$A:$A,0)</f>
        <v>653</v>
      </c>
      <c r="AH1079" s="60">
        <f>MATCH(X1079,'Cat-4'!$1:$1,0)</f>
        <v>135</v>
      </c>
      <c r="AI1079" s="60">
        <f>INDEX('Cat-4'!$1:$1048576,Working!AG1079,Working!AH1079)</f>
        <v>121.9</v>
      </c>
      <c r="AJ1079" s="60">
        <f>MATCH($AJ$3,'Cat-4'!$1:$1,0)</f>
        <v>144</v>
      </c>
      <c r="AK1079" s="60">
        <f>INDEX('Cat-4'!$1:$1048576,Working!AG1079,Working!AJ1079)</f>
        <v>122.3</v>
      </c>
      <c r="AL1079" s="146">
        <f t="shared" si="809"/>
        <v>1.003281378178835</v>
      </c>
      <c r="AM1079" s="152">
        <f t="shared" ref="AM1079:AM1085" si="811">AL1079</f>
        <v>1.003281378178835</v>
      </c>
      <c r="AN1079" s="146">
        <f t="shared" si="788"/>
        <v>0.875</v>
      </c>
      <c r="AO1079" s="169">
        <f>INDEX('EL&amp;SV'!$C$4:$G$50,MATCH(AF1079,'EL&amp;SV'!$G$4:$G$50,0),MATCH(IF(P1079&gt;5000000,"A",IF(N1079&gt;2000000,"B",IF(N1079&gt;500000,"C","D"))),'EL&amp;SV'!$C$4:$G$4,0))</f>
        <v>8</v>
      </c>
      <c r="AP1079" s="171">
        <f>INDEX('EL&amp;SV'!$G$4:$K$50,MATCH(AF1079,'EL&amp;SV'!$G$4:$G$50,0),MATCH(IF(N1079&gt;5000000,"A",IF(N1079&gt;2000000,"B",IF(N1079&gt;500000,"C","D"))),'EL&amp;SV'!$G$4:$K$4,0))</f>
        <v>0.9</v>
      </c>
      <c r="AQ1079" s="153">
        <f t="shared" si="792"/>
        <v>35114.848236259226</v>
      </c>
      <c r="AR1079" s="153">
        <f t="shared" si="793"/>
        <v>3456.6178732567678</v>
      </c>
      <c r="AS1079" s="153">
        <f t="shared" si="794"/>
        <v>31658.230363002458</v>
      </c>
      <c r="AT1079" s="60">
        <v>0.75</v>
      </c>
      <c r="AU1079" s="153">
        <f t="shared" si="795"/>
        <v>23743.672772251844</v>
      </c>
      <c r="AV1079" s="153">
        <f t="shared" si="796"/>
        <v>23743.672772251844</v>
      </c>
    </row>
    <row r="1080" spans="1:48" x14ac:dyDescent="0.2">
      <c r="A1080" s="82">
        <v>1076</v>
      </c>
      <c r="B1080" s="82" t="s">
        <v>1410</v>
      </c>
      <c r="C1080" s="83"/>
      <c r="D1080" s="84" t="s">
        <v>113</v>
      </c>
      <c r="E1080" s="85" t="s">
        <v>1340</v>
      </c>
      <c r="F1080" s="86">
        <v>45016</v>
      </c>
      <c r="G1080" s="86" t="s">
        <v>39</v>
      </c>
      <c r="H1080" s="89"/>
      <c r="I1080" s="89">
        <v>0.19</v>
      </c>
      <c r="J1080" s="84"/>
      <c r="K1080" s="84"/>
      <c r="L1080" s="87">
        <v>0</v>
      </c>
      <c r="M1080" s="87">
        <v>35000</v>
      </c>
      <c r="N1080" s="87">
        <v>35000</v>
      </c>
      <c r="O1080" s="84"/>
      <c r="P1080" s="84">
        <v>18.219178082191782</v>
      </c>
      <c r="Q1080" s="84">
        <f t="shared" si="786"/>
        <v>18.219178082191782</v>
      </c>
      <c r="R1080" s="84">
        <v>34981.780821917811</v>
      </c>
      <c r="S1080" s="87">
        <f t="shared" si="787"/>
        <v>0</v>
      </c>
      <c r="T1080" s="150">
        <v>5</v>
      </c>
      <c r="U1080" s="69">
        <v>365</v>
      </c>
      <c r="V1080" s="70"/>
      <c r="W1080" s="71">
        <v>4.9917808219178088</v>
      </c>
      <c r="X1080" s="76">
        <f t="shared" si="807"/>
        <v>44986</v>
      </c>
      <c r="AF1080" s="132" t="s">
        <v>2734</v>
      </c>
      <c r="AG1080" s="60">
        <f>MATCH(AF1080,'Cat-4'!$A:$A,0)</f>
        <v>653</v>
      </c>
      <c r="AH1080" s="60">
        <f>MATCH(X1080,'Cat-4'!$1:$1,0)</f>
        <v>135</v>
      </c>
      <c r="AI1080" s="60">
        <f>INDEX('Cat-4'!$1:$1048576,Working!AG1080,Working!AH1080)</f>
        <v>121.9</v>
      </c>
      <c r="AJ1080" s="60">
        <f>MATCH($AJ$3,'Cat-4'!$1:$1,0)</f>
        <v>144</v>
      </c>
      <c r="AK1080" s="60">
        <f>INDEX('Cat-4'!$1:$1048576,Working!AG1080,Working!AJ1080)</f>
        <v>122.3</v>
      </c>
      <c r="AL1080" s="146">
        <f t="shared" si="809"/>
        <v>1.003281378178835</v>
      </c>
      <c r="AM1080" s="152">
        <f t="shared" si="811"/>
        <v>1.003281378178835</v>
      </c>
      <c r="AN1080" s="146">
        <f t="shared" si="788"/>
        <v>0.875</v>
      </c>
      <c r="AO1080" s="169">
        <f>INDEX('EL&amp;SV'!$C$4:$G$50,MATCH(AF1080,'EL&amp;SV'!$G$4:$G$50,0),MATCH(IF(P1080&gt;5000000,"A",IF(N1080&gt;2000000,"B",IF(N1080&gt;500000,"C","D"))),'EL&amp;SV'!$C$4:$G$4,0))</f>
        <v>8</v>
      </c>
      <c r="AP1080" s="171">
        <f>INDEX('EL&amp;SV'!$G$4:$K$50,MATCH(AF1080,'EL&amp;SV'!$G$4:$G$50,0),MATCH(IF(N1080&gt;5000000,"A",IF(N1080&gt;2000000,"B",IF(N1080&gt;500000,"C","D"))),'EL&amp;SV'!$G$4:$K$4,0))</f>
        <v>0.9</v>
      </c>
      <c r="AQ1080" s="153">
        <f t="shared" si="792"/>
        <v>35114.848236259226</v>
      </c>
      <c r="AR1080" s="153">
        <f t="shared" si="793"/>
        <v>3456.6178732567678</v>
      </c>
      <c r="AS1080" s="153">
        <f t="shared" si="794"/>
        <v>31658.230363002458</v>
      </c>
      <c r="AT1080" s="60">
        <v>0.75</v>
      </c>
      <c r="AU1080" s="153">
        <f t="shared" si="795"/>
        <v>23743.672772251844</v>
      </c>
      <c r="AV1080" s="153">
        <f t="shared" si="796"/>
        <v>23743.672772251844</v>
      </c>
    </row>
    <row r="1081" spans="1:48" x14ac:dyDescent="0.2">
      <c r="A1081" s="82">
        <v>1077</v>
      </c>
      <c r="B1081" s="82" t="s">
        <v>1410</v>
      </c>
      <c r="C1081" s="83"/>
      <c r="D1081" s="84" t="s">
        <v>113</v>
      </c>
      <c r="E1081" s="85" t="s">
        <v>1217</v>
      </c>
      <c r="F1081" s="86">
        <v>44736</v>
      </c>
      <c r="G1081" s="86" t="s">
        <v>39</v>
      </c>
      <c r="H1081" s="89"/>
      <c r="I1081" s="89">
        <v>0.19</v>
      </c>
      <c r="J1081" s="84"/>
      <c r="K1081" s="84"/>
      <c r="L1081" s="87">
        <v>0</v>
      </c>
      <c r="M1081" s="87">
        <v>34900.480000000003</v>
      </c>
      <c r="N1081" s="87">
        <v>34900.480000000003</v>
      </c>
      <c r="O1081" s="84"/>
      <c r="P1081" s="84">
        <v>5105.0318553424668</v>
      </c>
      <c r="Q1081" s="84">
        <f t="shared" si="786"/>
        <v>5105.0318553424668</v>
      </c>
      <c r="R1081" s="84">
        <v>29795.448144657537</v>
      </c>
      <c r="S1081" s="87">
        <f t="shared" si="787"/>
        <v>0</v>
      </c>
      <c r="T1081" s="150">
        <v>5</v>
      </c>
      <c r="U1081" s="69">
        <v>365</v>
      </c>
      <c r="V1081" s="70"/>
      <c r="W1081" s="71">
        <v>4.9917808219178088</v>
      </c>
      <c r="X1081" s="76">
        <f t="shared" si="807"/>
        <v>44713</v>
      </c>
      <c r="AF1081" s="132" t="s">
        <v>2920</v>
      </c>
      <c r="AG1081" s="60">
        <f>MATCH(AF1081,'Cat-4'!$A:$A,0)</f>
        <v>747</v>
      </c>
      <c r="AH1081" s="60">
        <f>MATCH(X1081,'Cat-4'!$1:$1,0)</f>
        <v>126</v>
      </c>
      <c r="AI1081" s="60">
        <f>INDEX('Cat-4'!$1:$1048576,Working!AG1081,Working!AH1081)</f>
        <v>130.19999999999999</v>
      </c>
      <c r="AJ1081" s="60">
        <f>MATCH($AJ$3,'Cat-4'!$1:$1,0)</f>
        <v>144</v>
      </c>
      <c r="AK1081" s="60">
        <f>INDEX('Cat-4'!$1:$1048576,Working!AG1081,Working!AJ1081)</f>
        <v>130.19999999999999</v>
      </c>
      <c r="AL1081" s="146">
        <f t="shared" si="809"/>
        <v>1</v>
      </c>
      <c r="AM1081" s="152">
        <f t="shared" si="811"/>
        <v>1</v>
      </c>
      <c r="AN1081" s="146">
        <f t="shared" si="788"/>
        <v>1.6416666666666666</v>
      </c>
      <c r="AO1081" s="169">
        <f>INDEX('EL&amp;SV'!$C$4:$G$50,MATCH(AF1081,'EL&amp;SV'!$G$4:$G$50,0),MATCH(IF(P1081&gt;5000000,"A",IF(N1081&gt;2000000,"B",IF(N1081&gt;500000,"C","D"))),'EL&amp;SV'!$C$4:$G$4,0))</f>
        <v>8</v>
      </c>
      <c r="AP1081" s="171">
        <f>INDEX('EL&amp;SV'!$G$4:$K$50,MATCH(AF1081,'EL&amp;SV'!$G$4:$G$50,0),MATCH(IF(N1081&gt;5000000,"A",IF(N1081&gt;2000000,"B",IF(N1081&gt;500000,"C","D"))),'EL&amp;SV'!$G$4:$K$4,0))</f>
        <v>1</v>
      </c>
      <c r="AQ1081" s="153">
        <f t="shared" si="792"/>
        <v>34900.480000000003</v>
      </c>
      <c r="AR1081" s="153">
        <f t="shared" si="793"/>
        <v>7161.869333333334</v>
      </c>
      <c r="AS1081" s="153">
        <f t="shared" si="794"/>
        <v>27738.610666666667</v>
      </c>
      <c r="AT1081" s="60">
        <v>0.75</v>
      </c>
      <c r="AU1081" s="153">
        <f t="shared" si="795"/>
        <v>20803.957999999999</v>
      </c>
      <c r="AV1081" s="153">
        <f t="shared" si="796"/>
        <v>20803.957999999999</v>
      </c>
    </row>
    <row r="1082" spans="1:48" x14ac:dyDescent="0.2">
      <c r="A1082" s="82">
        <v>1078</v>
      </c>
      <c r="B1082" s="82" t="s">
        <v>1410</v>
      </c>
      <c r="C1082" s="83"/>
      <c r="D1082" s="84" t="s">
        <v>113</v>
      </c>
      <c r="E1082" s="85" t="s">
        <v>1345</v>
      </c>
      <c r="F1082" s="86">
        <v>44734</v>
      </c>
      <c r="G1082" s="86" t="s">
        <v>39</v>
      </c>
      <c r="H1082" s="89"/>
      <c r="I1082" s="89">
        <v>0.19</v>
      </c>
      <c r="J1082" s="84"/>
      <c r="K1082" s="84"/>
      <c r="L1082" s="87">
        <v>0</v>
      </c>
      <c r="M1082" s="87">
        <v>34900.480000000003</v>
      </c>
      <c r="N1082" s="87">
        <v>34900.480000000003</v>
      </c>
      <c r="O1082" s="84"/>
      <c r="P1082" s="84">
        <v>5141.3666016438365</v>
      </c>
      <c r="Q1082" s="84">
        <f t="shared" si="786"/>
        <v>5141.3666016438365</v>
      </c>
      <c r="R1082" s="84">
        <v>29759.113398356167</v>
      </c>
      <c r="S1082" s="87">
        <f t="shared" si="787"/>
        <v>0</v>
      </c>
      <c r="T1082" s="150">
        <v>5</v>
      </c>
      <c r="U1082" s="69">
        <v>365</v>
      </c>
      <c r="V1082" s="70"/>
      <c r="W1082" s="71">
        <v>4.9917808219178088</v>
      </c>
      <c r="X1082" s="76">
        <f t="shared" si="807"/>
        <v>44713</v>
      </c>
      <c r="AF1082" s="132" t="s">
        <v>2920</v>
      </c>
      <c r="AG1082" s="60">
        <f>MATCH(AF1082,'Cat-4'!$A:$A,0)</f>
        <v>747</v>
      </c>
      <c r="AH1082" s="60">
        <f>MATCH(X1082,'Cat-4'!$1:$1,0)</f>
        <v>126</v>
      </c>
      <c r="AI1082" s="60">
        <f>INDEX('Cat-4'!$1:$1048576,Working!AG1082,Working!AH1082)</f>
        <v>130.19999999999999</v>
      </c>
      <c r="AJ1082" s="60">
        <f>MATCH($AJ$3,'Cat-4'!$1:$1,0)</f>
        <v>144</v>
      </c>
      <c r="AK1082" s="60">
        <f>INDEX('Cat-4'!$1:$1048576,Working!AG1082,Working!AJ1082)</f>
        <v>130.19999999999999</v>
      </c>
      <c r="AL1082" s="146">
        <f t="shared" si="809"/>
        <v>1</v>
      </c>
      <c r="AM1082" s="152">
        <f t="shared" si="811"/>
        <v>1</v>
      </c>
      <c r="AN1082" s="146">
        <f t="shared" si="788"/>
        <v>1.6472222222222221</v>
      </c>
      <c r="AO1082" s="169">
        <f>INDEX('EL&amp;SV'!$C$4:$G$50,MATCH(AF1082,'EL&amp;SV'!$G$4:$G$50,0),MATCH(IF(P1082&gt;5000000,"A",IF(N1082&gt;2000000,"B",IF(N1082&gt;500000,"C","D"))),'EL&amp;SV'!$C$4:$G$4,0))</f>
        <v>8</v>
      </c>
      <c r="AP1082" s="171">
        <f>INDEX('EL&amp;SV'!$G$4:$K$50,MATCH(AF1082,'EL&amp;SV'!$G$4:$G$50,0),MATCH(IF(N1082&gt;5000000,"A",IF(N1082&gt;2000000,"B",IF(N1082&gt;500000,"C","D"))),'EL&amp;SV'!$G$4:$K$4,0))</f>
        <v>1</v>
      </c>
      <c r="AQ1082" s="153">
        <f t="shared" si="792"/>
        <v>34900.480000000003</v>
      </c>
      <c r="AR1082" s="153">
        <f t="shared" si="793"/>
        <v>7186.1057777777778</v>
      </c>
      <c r="AS1082" s="153">
        <f t="shared" si="794"/>
        <v>27714.374222222224</v>
      </c>
      <c r="AT1082" s="60">
        <v>0.75</v>
      </c>
      <c r="AU1082" s="153">
        <f t="shared" si="795"/>
        <v>20785.780666666669</v>
      </c>
      <c r="AV1082" s="153">
        <f t="shared" si="796"/>
        <v>20785.780666666669</v>
      </c>
    </row>
    <row r="1083" spans="1:48" x14ac:dyDescent="0.2">
      <c r="A1083" s="82">
        <v>1079</v>
      </c>
      <c r="B1083" s="82" t="s">
        <v>1410</v>
      </c>
      <c r="C1083" s="83"/>
      <c r="D1083" s="84" t="s">
        <v>112</v>
      </c>
      <c r="E1083" s="85" t="s">
        <v>891</v>
      </c>
      <c r="F1083" s="86">
        <v>41544</v>
      </c>
      <c r="G1083" s="86" t="s">
        <v>1349</v>
      </c>
      <c r="H1083" s="89"/>
      <c r="I1083" s="89">
        <v>6.3890149366609944E-2</v>
      </c>
      <c r="J1083" s="84"/>
      <c r="K1083" s="84"/>
      <c r="L1083" s="87">
        <v>34650</v>
      </c>
      <c r="M1083" s="87"/>
      <c r="N1083" s="87">
        <v>34650</v>
      </c>
      <c r="O1083" s="84">
        <v>18549.069267437979</v>
      </c>
      <c r="P1083" s="84">
        <v>2213.7936755530345</v>
      </c>
      <c r="Q1083" s="84">
        <f t="shared" si="786"/>
        <v>20762.862942991014</v>
      </c>
      <c r="R1083" s="84">
        <v>13887.137057008986</v>
      </c>
      <c r="S1083" s="87">
        <f t="shared" si="787"/>
        <v>16100.930732562021</v>
      </c>
      <c r="T1083" s="150">
        <v>15</v>
      </c>
      <c r="U1083" s="69">
        <v>365</v>
      </c>
      <c r="V1083" s="70"/>
      <c r="W1083" s="71">
        <v>4.9917808219178088</v>
      </c>
      <c r="X1083" s="76">
        <f t="shared" si="807"/>
        <v>41518</v>
      </c>
      <c r="AF1083" s="132" t="s">
        <v>3114</v>
      </c>
      <c r="AG1083" s="60">
        <f>MATCH(AF1083,'Cat-4'!$A:$A,0)</f>
        <v>844</v>
      </c>
      <c r="AH1083" s="60">
        <f>MATCH(X1083,'Cat-4'!$1:$1,0)</f>
        <v>21</v>
      </c>
      <c r="AI1083" s="60">
        <f>INDEX('Cat-4'!$1:$1048576,Working!AG1083,Working!AH1083)</f>
        <v>112.4</v>
      </c>
      <c r="AJ1083" s="60">
        <f>MATCH($AJ$3,'Cat-4'!$1:$1,0)</f>
        <v>144</v>
      </c>
      <c r="AK1083" s="60">
        <f>INDEX('Cat-4'!$1:$1048576,Working!AG1083,Working!AJ1083)</f>
        <v>160.30000000000001</v>
      </c>
      <c r="AL1083" s="146">
        <f t="shared" si="809"/>
        <v>1.4261565836298933</v>
      </c>
      <c r="AM1083" s="152">
        <f t="shared" si="811"/>
        <v>1.4261565836298933</v>
      </c>
      <c r="AN1083" s="146">
        <f t="shared" si="788"/>
        <v>10.383333333333333</v>
      </c>
      <c r="AO1083" s="169">
        <f>INDEX('EL&amp;SV'!$C$4:$G$50,MATCH(AF1083,'EL&amp;SV'!$G$4:$G$50,0),MATCH(IF(P1083&gt;5000000,"A",IF(N1083&gt;2000000,"B",IF(N1083&gt;500000,"C","D"))),'EL&amp;SV'!$C$4:$G$4,0))</f>
        <v>6</v>
      </c>
      <c r="AP1083" s="171">
        <f>INDEX('EL&amp;SV'!$G$4:$K$50,MATCH(AF1083,'EL&amp;SV'!$G$4:$G$50,0),MATCH(IF(N1083&gt;5000000,"A",IF(N1083&gt;2000000,"B",IF(N1083&gt;500000,"C","D"))),'EL&amp;SV'!$G$4:$K$4,0))</f>
        <v>0.95</v>
      </c>
      <c r="AQ1083" s="153">
        <f t="shared" si="792"/>
        <v>49416.325622775803</v>
      </c>
      <c r="AR1083" s="153">
        <f t="shared" si="793"/>
        <v>46945.509341637007</v>
      </c>
      <c r="AS1083" s="153">
        <f t="shared" si="794"/>
        <v>2470.8162811387956</v>
      </c>
      <c r="AT1083" s="60">
        <v>0.75</v>
      </c>
      <c r="AU1083" s="153">
        <f t="shared" si="795"/>
        <v>1853.1122108540967</v>
      </c>
      <c r="AV1083" s="153">
        <f t="shared" si="796"/>
        <v>2470.8162811387924</v>
      </c>
    </row>
    <row r="1084" spans="1:48" x14ac:dyDescent="0.2">
      <c r="A1084" s="82">
        <v>1080</v>
      </c>
      <c r="B1084" s="82" t="s">
        <v>1410</v>
      </c>
      <c r="C1084" s="83"/>
      <c r="D1084" s="84" t="s">
        <v>112</v>
      </c>
      <c r="E1084" s="85" t="s">
        <v>1268</v>
      </c>
      <c r="F1084" s="86">
        <v>44454</v>
      </c>
      <c r="G1084" s="86" t="s">
        <v>38</v>
      </c>
      <c r="H1084" s="89"/>
      <c r="I1084" s="89">
        <v>0.19</v>
      </c>
      <c r="J1084" s="84"/>
      <c r="K1084" s="84"/>
      <c r="L1084" s="87">
        <v>34569.279999999999</v>
      </c>
      <c r="M1084" s="87"/>
      <c r="N1084" s="87">
        <v>34569.279999999999</v>
      </c>
      <c r="O1084" s="84">
        <v>3563.0035989041098</v>
      </c>
      <c r="P1084" s="84">
        <v>6568.1632</v>
      </c>
      <c r="Q1084" s="84">
        <f t="shared" si="786"/>
        <v>10131.166798904109</v>
      </c>
      <c r="R1084" s="84">
        <v>24438.11320109589</v>
      </c>
      <c r="S1084" s="87">
        <f t="shared" si="787"/>
        <v>31006.276401095889</v>
      </c>
      <c r="T1084" s="150">
        <v>5</v>
      </c>
      <c r="U1084" s="69">
        <v>365</v>
      </c>
      <c r="V1084" s="70"/>
      <c r="W1084" s="71">
        <v>4.9917808219178088</v>
      </c>
      <c r="X1084" s="76">
        <f t="shared" si="807"/>
        <v>44440</v>
      </c>
      <c r="AF1084" s="132" t="s">
        <v>3114</v>
      </c>
      <c r="AG1084" s="60">
        <f>MATCH(AF1084,'Cat-4'!$A:$A,0)</f>
        <v>844</v>
      </c>
      <c r="AH1084" s="60">
        <f>MATCH(X1084,'Cat-4'!$1:$1,0)</f>
        <v>117</v>
      </c>
      <c r="AI1084" s="60">
        <f>INDEX('Cat-4'!$1:$1048576,Working!AG1084,Working!AH1084)</f>
        <v>148.1</v>
      </c>
      <c r="AJ1084" s="60">
        <f>MATCH($AJ$3,'Cat-4'!$1:$1,0)</f>
        <v>144</v>
      </c>
      <c r="AK1084" s="60">
        <f>INDEX('Cat-4'!$1:$1048576,Working!AG1084,Working!AJ1084)</f>
        <v>160.30000000000001</v>
      </c>
      <c r="AL1084" s="146">
        <f t="shared" si="809"/>
        <v>1.0823767724510467</v>
      </c>
      <c r="AM1084" s="152">
        <f t="shared" si="811"/>
        <v>1.0823767724510467</v>
      </c>
      <c r="AN1084" s="146">
        <f t="shared" si="788"/>
        <v>2.4166666666666665</v>
      </c>
      <c r="AO1084" s="169">
        <f>INDEX('EL&amp;SV'!$C$4:$G$50,MATCH(AF1084,'EL&amp;SV'!$G$4:$G$50,0),MATCH(IF(P1084&gt;5000000,"A",IF(N1084&gt;2000000,"B",IF(N1084&gt;500000,"C","D"))),'EL&amp;SV'!$C$4:$G$4,0))</f>
        <v>6</v>
      </c>
      <c r="AP1084" s="171">
        <f>INDEX('EL&amp;SV'!$G$4:$K$50,MATCH(AF1084,'EL&amp;SV'!$G$4:$G$50,0),MATCH(IF(N1084&gt;5000000,"A",IF(N1084&gt;2000000,"B",IF(N1084&gt;500000,"C","D"))),'EL&amp;SV'!$G$4:$K$4,0))</f>
        <v>0.95</v>
      </c>
      <c r="AQ1084" s="153">
        <f t="shared" si="792"/>
        <v>37416.985712356516</v>
      </c>
      <c r="AR1084" s="153">
        <f t="shared" si="793"/>
        <v>14317.193838547526</v>
      </c>
      <c r="AS1084" s="153">
        <f t="shared" si="794"/>
        <v>23099.79187380899</v>
      </c>
      <c r="AT1084" s="60">
        <v>0.75</v>
      </c>
      <c r="AU1084" s="153">
        <f t="shared" si="795"/>
        <v>17324.843905356742</v>
      </c>
      <c r="AV1084" s="153">
        <f t="shared" si="796"/>
        <v>17324.843905356742</v>
      </c>
    </row>
    <row r="1085" spans="1:48" x14ac:dyDescent="0.2">
      <c r="A1085" s="82">
        <v>1081</v>
      </c>
      <c r="B1085" s="82" t="s">
        <v>1410</v>
      </c>
      <c r="C1085" s="83"/>
      <c r="D1085" s="84" t="s">
        <v>112</v>
      </c>
      <c r="E1085" s="85" t="s">
        <v>1143</v>
      </c>
      <c r="F1085" s="86">
        <v>43727</v>
      </c>
      <c r="G1085" s="86" t="s">
        <v>36</v>
      </c>
      <c r="H1085" s="89"/>
      <c r="I1085" s="89">
        <v>0.19</v>
      </c>
      <c r="J1085" s="84"/>
      <c r="K1085" s="84"/>
      <c r="L1085" s="87">
        <v>34499.839999999997</v>
      </c>
      <c r="M1085" s="87"/>
      <c r="N1085" s="87">
        <v>34499.839999999997</v>
      </c>
      <c r="O1085" s="84">
        <v>16611.909260273973</v>
      </c>
      <c r="P1085" s="84">
        <v>6554.9695999999994</v>
      </c>
      <c r="Q1085" s="84">
        <f t="shared" si="786"/>
        <v>23166.878860273973</v>
      </c>
      <c r="R1085" s="84">
        <v>11332.961139726023</v>
      </c>
      <c r="S1085" s="87">
        <f t="shared" si="787"/>
        <v>17887.930739726024</v>
      </c>
      <c r="T1085" s="150">
        <v>5</v>
      </c>
      <c r="U1085" s="69">
        <v>365</v>
      </c>
      <c r="V1085" s="70"/>
      <c r="W1085" s="71">
        <v>4.9917808219178088</v>
      </c>
      <c r="X1085" s="76">
        <f t="shared" si="807"/>
        <v>43709</v>
      </c>
      <c r="AF1085" s="132" t="s">
        <v>2732</v>
      </c>
      <c r="AG1085" s="60">
        <f>MATCH(AF1085,'Cat-4'!$A:$A,0)</f>
        <v>652</v>
      </c>
      <c r="AH1085" s="60">
        <f>MATCH(X1085,'Cat-4'!$1:$1,0)</f>
        <v>93</v>
      </c>
      <c r="AI1085" s="60">
        <f>INDEX('Cat-4'!$1:$1048576,Working!AG1085,Working!AH1085)</f>
        <v>87.9</v>
      </c>
      <c r="AJ1085" s="60">
        <f>MATCH($AJ$3,'Cat-4'!$1:$1,0)</f>
        <v>144</v>
      </c>
      <c r="AK1085" s="60">
        <f>INDEX('Cat-4'!$1:$1048576,Working!AG1085,Working!AJ1085)</f>
        <v>95.4</v>
      </c>
      <c r="AL1085" s="146">
        <f t="shared" si="809"/>
        <v>1.0853242320819112</v>
      </c>
      <c r="AM1085" s="152">
        <f t="shared" si="811"/>
        <v>1.0853242320819112</v>
      </c>
      <c r="AN1085" s="146">
        <f t="shared" si="788"/>
        <v>4.4055555555555559</v>
      </c>
      <c r="AO1085" s="169">
        <f>INDEX('EL&amp;SV'!$C$4:$G$50,MATCH(AF1085,'EL&amp;SV'!$G$4:$G$50,0),MATCH(IF(P1085&gt;5000000,"A",IF(N1085&gt;2000000,"B",IF(N1085&gt;500000,"C","D"))),'EL&amp;SV'!$C$4:$G$4,0))</f>
        <v>8</v>
      </c>
      <c r="AP1085" s="171">
        <f>INDEX('EL&amp;SV'!$G$4:$K$50,MATCH(AF1085,'EL&amp;SV'!$G$4:$G$50,0),MATCH(IF(N1085&gt;5000000,"A",IF(N1085&gt;2000000,"B",IF(N1085&gt;500000,"C","D"))),'EL&amp;SV'!$G$4:$K$4,0))</f>
        <v>0.9</v>
      </c>
      <c r="AQ1085" s="153">
        <f t="shared" si="792"/>
        <v>37443.512354948798</v>
      </c>
      <c r="AR1085" s="153">
        <f t="shared" si="793"/>
        <v>18557.9408109215</v>
      </c>
      <c r="AS1085" s="153">
        <f t="shared" si="794"/>
        <v>18885.571544027298</v>
      </c>
      <c r="AT1085" s="60">
        <v>0.75</v>
      </c>
      <c r="AU1085" s="153">
        <f t="shared" si="795"/>
        <v>14164.178658020473</v>
      </c>
      <c r="AV1085" s="153">
        <f t="shared" si="796"/>
        <v>14164.178658020473</v>
      </c>
    </row>
    <row r="1086" spans="1:48" x14ac:dyDescent="0.2">
      <c r="A1086" s="82">
        <v>1082</v>
      </c>
      <c r="B1086" s="82" t="s">
        <v>1410</v>
      </c>
      <c r="C1086" s="83"/>
      <c r="D1086" s="84" t="s">
        <v>112</v>
      </c>
      <c r="E1086" s="85" t="s">
        <v>682</v>
      </c>
      <c r="F1086" s="86">
        <v>39713</v>
      </c>
      <c r="G1086" s="86" t="s">
        <v>1348</v>
      </c>
      <c r="H1086" s="89"/>
      <c r="I1086" s="89">
        <v>7.2589585960487604E-2</v>
      </c>
      <c r="J1086" s="84"/>
      <c r="K1086" s="84"/>
      <c r="L1086" s="87">
        <v>34400</v>
      </c>
      <c r="M1086" s="87"/>
      <c r="N1086" s="87">
        <v>34400</v>
      </c>
      <c r="O1086" s="84">
        <v>28999.36990332073</v>
      </c>
      <c r="P1086" s="84">
        <v>2497.0817570407735</v>
      </c>
      <c r="Q1086" s="84">
        <f t="shared" si="786"/>
        <v>31496.451660361505</v>
      </c>
      <c r="R1086" s="84">
        <v>2903.5483396384952</v>
      </c>
      <c r="S1086" s="87">
        <f t="shared" si="787"/>
        <v>5400.6300966792696</v>
      </c>
      <c r="T1086" s="150">
        <v>15</v>
      </c>
      <c r="U1086" s="69">
        <v>365</v>
      </c>
      <c r="V1086" s="70"/>
      <c r="W1086" s="71">
        <v>4.9917808219178088</v>
      </c>
      <c r="X1086" s="76">
        <f t="shared" si="807"/>
        <v>39692</v>
      </c>
      <c r="Y1086" s="138" t="s">
        <v>4120</v>
      </c>
      <c r="Z1086" s="60">
        <f>MATCH(Y1086,'Cat-3'!$A:$A,0)</f>
        <v>686</v>
      </c>
      <c r="AA1086" s="60">
        <f>MATCH(X1086,'Cat-3'!$1:$1,0)</f>
        <v>48</v>
      </c>
      <c r="AB1086" s="60">
        <f>INDEX('Cat-3'!$1:$1048576,Working!Z1086,Working!AA1086)</f>
        <v>100.8</v>
      </c>
      <c r="AC1086" s="60">
        <f>MATCH($AC$3,'Cat-3'!$1:$1,0)</f>
        <v>90</v>
      </c>
      <c r="AD1086" s="60">
        <f>INDEX('Cat-3'!$1:$1048576,Working!Z1086,Working!AC1086)</f>
        <v>103.4</v>
      </c>
      <c r="AE1086" s="146">
        <f>AD1086/AB1086</f>
        <v>1.0257936507936509</v>
      </c>
      <c r="AF1086" s="132" t="s">
        <v>2734</v>
      </c>
      <c r="AG1086" s="60">
        <f>MATCH(AF1086,'Cat-4'!$A:$A,0)</f>
        <v>653</v>
      </c>
      <c r="AH1086" s="60">
        <f>MATCH($AH$3,'Cat-4'!$1:$1,0)</f>
        <v>4</v>
      </c>
      <c r="AI1086" s="60">
        <f>INDEX('Cat-4'!$1:$1048576,Working!AG1086,Working!AH1086)</f>
        <v>100.8</v>
      </c>
      <c r="AJ1086" s="60">
        <f>MATCH($AJ$3,'Cat-4'!$1:$1,0)</f>
        <v>144</v>
      </c>
      <c r="AK1086" s="60">
        <f>INDEX('Cat-4'!$1:$1048576,Working!AG1086,Working!AJ1086)</f>
        <v>122.3</v>
      </c>
      <c r="AL1086" s="146">
        <f>AK1086/AI1086</f>
        <v>1.2132936507936507</v>
      </c>
      <c r="AM1086" s="146">
        <f>AL1086*AE1086</f>
        <v>1.2445889235323759</v>
      </c>
      <c r="AN1086" s="146">
        <f t="shared" si="788"/>
        <v>15.397222222222222</v>
      </c>
      <c r="AO1086" s="169">
        <f>INDEX('EL&amp;SV'!$C$4:$G$50,MATCH(AF1086,'EL&amp;SV'!$G$4:$G$50,0),MATCH(IF(P1086&gt;5000000,"A",IF(N1086&gt;2000000,"B",IF(N1086&gt;500000,"C","D"))),'EL&amp;SV'!$C$4:$G$4,0))</f>
        <v>8</v>
      </c>
      <c r="AP1086" s="171">
        <f>INDEX('EL&amp;SV'!$G$4:$K$50,MATCH(AF1086,'EL&amp;SV'!$G$4:$G$50,0),MATCH(IF(N1086&gt;5000000,"A",IF(N1086&gt;2000000,"B",IF(N1086&gt;500000,"C","D"))),'EL&amp;SV'!$G$4:$K$4,0))</f>
        <v>0.9</v>
      </c>
      <c r="AQ1086" s="153">
        <f t="shared" si="792"/>
        <v>42813.858969513734</v>
      </c>
      <c r="AR1086" s="153">
        <f t="shared" si="793"/>
        <v>38532.473072562359</v>
      </c>
      <c r="AS1086" s="153">
        <f t="shared" si="794"/>
        <v>4281.3858969513749</v>
      </c>
      <c r="AT1086" s="60">
        <v>0.75</v>
      </c>
      <c r="AU1086" s="153">
        <f t="shared" si="795"/>
        <v>3211.0394227135312</v>
      </c>
      <c r="AV1086" s="153">
        <f t="shared" si="796"/>
        <v>4281.3858969513722</v>
      </c>
    </row>
    <row r="1087" spans="1:48" x14ac:dyDescent="0.2">
      <c r="A1087" s="82">
        <v>1083</v>
      </c>
      <c r="B1087" s="82" t="s">
        <v>1410</v>
      </c>
      <c r="C1087" s="83"/>
      <c r="D1087" s="84" t="s">
        <v>112</v>
      </c>
      <c r="E1087" s="85" t="s">
        <v>1054</v>
      </c>
      <c r="F1087" s="86">
        <v>42460</v>
      </c>
      <c r="G1087" s="86" t="s">
        <v>25</v>
      </c>
      <c r="H1087" s="89"/>
      <c r="I1087" s="89">
        <v>0.2</v>
      </c>
      <c r="J1087" s="84"/>
      <c r="K1087" s="84"/>
      <c r="L1087" s="87">
        <v>34400</v>
      </c>
      <c r="M1087" s="87"/>
      <c r="N1087" s="87">
        <v>34400</v>
      </c>
      <c r="O1087" s="84">
        <v>34400</v>
      </c>
      <c r="P1087" s="84">
        <v>0</v>
      </c>
      <c r="Q1087" s="84">
        <f t="shared" si="786"/>
        <v>34400</v>
      </c>
      <c r="R1087" s="84">
        <v>0</v>
      </c>
      <c r="S1087" s="87">
        <f t="shared" si="787"/>
        <v>0</v>
      </c>
      <c r="T1087" s="150">
        <v>5</v>
      </c>
      <c r="U1087" s="69">
        <v>365</v>
      </c>
      <c r="V1087" s="70"/>
      <c r="W1087" s="71">
        <v>4.9917808219178088</v>
      </c>
      <c r="X1087" s="76">
        <f t="shared" si="807"/>
        <v>42430</v>
      </c>
      <c r="AF1087" s="132" t="s">
        <v>2722</v>
      </c>
      <c r="AG1087" s="60">
        <f>MATCH(AF1087,'Cat-4'!$A:$A,0)</f>
        <v>647</v>
      </c>
      <c r="AH1087" s="60">
        <f>MATCH(X1087,'Cat-4'!$1:$1,0)</f>
        <v>51</v>
      </c>
      <c r="AI1087" s="60">
        <f>INDEX('Cat-4'!$1:$1048576,Working!AG1087,Working!AH1087)</f>
        <v>93.3</v>
      </c>
      <c r="AJ1087" s="60">
        <f>MATCH($AJ$3,'Cat-4'!$1:$1,0)</f>
        <v>144</v>
      </c>
      <c r="AK1087" s="60">
        <f>INDEX('Cat-4'!$1:$1048576,Working!AG1087,Working!AJ1087)</f>
        <v>94.2</v>
      </c>
      <c r="AL1087" s="146">
        <f t="shared" ref="AL1087:AL1098" si="812">AK1087/AI1087</f>
        <v>1.009646302250804</v>
      </c>
      <c r="AM1087" s="152">
        <f t="shared" ref="AM1087:AM1098" si="813">AL1087</f>
        <v>1.009646302250804</v>
      </c>
      <c r="AN1087" s="146">
        <f t="shared" si="788"/>
        <v>7.875</v>
      </c>
      <c r="AO1087" s="169">
        <f>INDEX('EL&amp;SV'!$C$4:$G$50,MATCH(AF1087,'EL&amp;SV'!$G$4:$G$50,0),MATCH(IF(P1087&gt;5000000,"A",IF(N1087&gt;2000000,"B",IF(N1087&gt;500000,"C","D"))),'EL&amp;SV'!$C$4:$G$4,0))</f>
        <v>5</v>
      </c>
      <c r="AP1087" s="171">
        <f>INDEX('EL&amp;SV'!$G$4:$K$50,MATCH(AF1087,'EL&amp;SV'!$G$4:$G$50,0),MATCH(IF(N1087&gt;5000000,"A",IF(N1087&gt;2000000,"B",IF(N1087&gt;500000,"C","D"))),'EL&amp;SV'!$G$4:$K$4,0))</f>
        <v>1</v>
      </c>
      <c r="AQ1087" s="153">
        <f t="shared" si="792"/>
        <v>34731.832797427654</v>
      </c>
      <c r="AR1087" s="153">
        <f t="shared" si="793"/>
        <v>34731.832797427654</v>
      </c>
      <c r="AS1087" s="153">
        <f t="shared" si="794"/>
        <v>0</v>
      </c>
      <c r="AT1087" s="60">
        <v>0.75</v>
      </c>
      <c r="AU1087" s="153">
        <f t="shared" si="795"/>
        <v>0</v>
      </c>
      <c r="AV1087" s="153">
        <f t="shared" si="796"/>
        <v>0</v>
      </c>
    </row>
    <row r="1088" spans="1:48" x14ac:dyDescent="0.2">
      <c r="A1088" s="82">
        <v>1084</v>
      </c>
      <c r="B1088" s="82" t="s">
        <v>1410</v>
      </c>
      <c r="C1088" s="83"/>
      <c r="D1088" s="84" t="s">
        <v>112</v>
      </c>
      <c r="E1088" s="85" t="s">
        <v>1069</v>
      </c>
      <c r="F1088" s="86">
        <v>42825</v>
      </c>
      <c r="G1088" s="86" t="s">
        <v>27</v>
      </c>
      <c r="H1088" s="89"/>
      <c r="I1088" s="89">
        <v>9.5000000000000001E-2</v>
      </c>
      <c r="J1088" s="84"/>
      <c r="K1088" s="84"/>
      <c r="L1088" s="87">
        <v>34380</v>
      </c>
      <c r="M1088" s="87"/>
      <c r="N1088" s="87">
        <v>34380</v>
      </c>
      <c r="O1088" s="84">
        <v>16339.448219178083</v>
      </c>
      <c r="P1088" s="84">
        <v>3266.1</v>
      </c>
      <c r="Q1088" s="84">
        <f t="shared" si="786"/>
        <v>19605.548219178083</v>
      </c>
      <c r="R1088" s="84">
        <v>14774.451780821917</v>
      </c>
      <c r="S1088" s="87">
        <f t="shared" si="787"/>
        <v>18040.551780821916</v>
      </c>
      <c r="T1088" s="150">
        <v>10</v>
      </c>
      <c r="U1088" s="69">
        <v>365</v>
      </c>
      <c r="V1088" s="70"/>
      <c r="W1088" s="71">
        <v>4.9917808219178088</v>
      </c>
      <c r="X1088" s="76">
        <f t="shared" si="807"/>
        <v>42795</v>
      </c>
      <c r="AF1088" s="132" t="s">
        <v>3114</v>
      </c>
      <c r="AG1088" s="60">
        <f>MATCH(AF1088,'Cat-4'!$A:$A,0)</f>
        <v>844</v>
      </c>
      <c r="AH1088" s="60">
        <f>MATCH(X1088,'Cat-4'!$1:$1,0)</f>
        <v>63</v>
      </c>
      <c r="AI1088" s="60">
        <f>INDEX('Cat-4'!$1:$1048576,Working!AG1088,Working!AH1088)</f>
        <v>116.5</v>
      </c>
      <c r="AJ1088" s="60">
        <f>MATCH($AJ$3,'Cat-4'!$1:$1,0)</f>
        <v>144</v>
      </c>
      <c r="AK1088" s="60">
        <f>INDEX('Cat-4'!$1:$1048576,Working!AG1088,Working!AJ1088)</f>
        <v>160.30000000000001</v>
      </c>
      <c r="AL1088" s="146">
        <f t="shared" si="812"/>
        <v>1.3759656652360517</v>
      </c>
      <c r="AM1088" s="152">
        <f t="shared" si="813"/>
        <v>1.3759656652360517</v>
      </c>
      <c r="AN1088" s="146">
        <f t="shared" si="788"/>
        <v>6.875</v>
      </c>
      <c r="AO1088" s="169">
        <f>INDEX('EL&amp;SV'!$C$4:$G$50,MATCH(AF1088,'EL&amp;SV'!$G$4:$G$50,0),MATCH(IF(P1088&gt;5000000,"A",IF(N1088&gt;2000000,"B",IF(N1088&gt;500000,"C","D"))),'EL&amp;SV'!$C$4:$G$4,0))</f>
        <v>6</v>
      </c>
      <c r="AP1088" s="171">
        <f>INDEX('EL&amp;SV'!$G$4:$K$50,MATCH(AF1088,'EL&amp;SV'!$G$4:$G$50,0),MATCH(IF(N1088&gt;5000000,"A",IF(N1088&gt;2000000,"B",IF(N1088&gt;500000,"C","D"))),'EL&amp;SV'!$G$4:$K$4,0))</f>
        <v>0.95</v>
      </c>
      <c r="AQ1088" s="153">
        <f t="shared" si="792"/>
        <v>47305.699570815457</v>
      </c>
      <c r="AR1088" s="153">
        <f t="shared" si="793"/>
        <v>44940.414592274683</v>
      </c>
      <c r="AS1088" s="153">
        <f t="shared" si="794"/>
        <v>2365.2849785407743</v>
      </c>
      <c r="AT1088" s="60">
        <v>0.75</v>
      </c>
      <c r="AU1088" s="153">
        <f t="shared" si="795"/>
        <v>1773.9637339055807</v>
      </c>
      <c r="AV1088" s="153">
        <f t="shared" si="796"/>
        <v>2365.2849785407748</v>
      </c>
    </row>
    <row r="1089" spans="1:48" x14ac:dyDescent="0.2">
      <c r="A1089" s="82">
        <v>1085</v>
      </c>
      <c r="B1089" s="82" t="s">
        <v>1410</v>
      </c>
      <c r="C1089" s="83"/>
      <c r="D1089" s="84" t="s">
        <v>112</v>
      </c>
      <c r="E1089" s="85" t="s">
        <v>558</v>
      </c>
      <c r="F1089" s="86">
        <v>41000</v>
      </c>
      <c r="G1089" s="86" t="s">
        <v>1350</v>
      </c>
      <c r="H1089" s="89"/>
      <c r="I1089" s="89">
        <v>9.7605479452054777E-2</v>
      </c>
      <c r="J1089" s="84"/>
      <c r="K1089" s="84"/>
      <c r="L1089" s="87">
        <v>34320</v>
      </c>
      <c r="M1089" s="87"/>
      <c r="N1089" s="87">
        <v>34320</v>
      </c>
      <c r="O1089" s="84">
        <v>32604</v>
      </c>
      <c r="P1089" s="84">
        <v>0</v>
      </c>
      <c r="Q1089" s="84">
        <f t="shared" si="786"/>
        <v>32604</v>
      </c>
      <c r="R1089" s="84">
        <v>1716</v>
      </c>
      <c r="S1089" s="87">
        <f t="shared" si="787"/>
        <v>1716</v>
      </c>
      <c r="T1089" s="150">
        <v>6</v>
      </c>
      <c r="U1089" s="69">
        <v>365</v>
      </c>
      <c r="V1089" s="70"/>
      <c r="W1089" s="71">
        <v>4.9917808219178088</v>
      </c>
      <c r="X1089" s="76">
        <f t="shared" si="807"/>
        <v>41000</v>
      </c>
      <c r="AF1089" s="132" t="s">
        <v>3114</v>
      </c>
      <c r="AG1089" s="60">
        <f>MATCH(AF1089,'Cat-4'!$A:$A,0)</f>
        <v>844</v>
      </c>
      <c r="AH1089" s="60">
        <f>MATCH(X1089,'Cat-4'!$1:$1,0)</f>
        <v>4</v>
      </c>
      <c r="AI1089" s="60">
        <f>INDEX('Cat-4'!$1:$1048576,Working!AG1089,Working!AH1089)</f>
        <v>103.9</v>
      </c>
      <c r="AJ1089" s="60">
        <f>MATCH($AJ$3,'Cat-4'!$1:$1,0)</f>
        <v>144</v>
      </c>
      <c r="AK1089" s="60">
        <f>INDEX('Cat-4'!$1:$1048576,Working!AG1089,Working!AJ1089)</f>
        <v>160.30000000000001</v>
      </c>
      <c r="AL1089" s="146">
        <f t="shared" si="812"/>
        <v>1.5428296438883542</v>
      </c>
      <c r="AM1089" s="152">
        <f t="shared" si="813"/>
        <v>1.5428296438883542</v>
      </c>
      <c r="AN1089" s="146">
        <f t="shared" si="788"/>
        <v>11.872222222222222</v>
      </c>
      <c r="AO1089" s="169">
        <f>INDEX('EL&amp;SV'!$C$4:$G$50,MATCH(AF1089,'EL&amp;SV'!$G$4:$G$50,0),MATCH(IF(P1089&gt;5000000,"A",IF(N1089&gt;2000000,"B",IF(N1089&gt;500000,"C","D"))),'EL&amp;SV'!$C$4:$G$4,0))</f>
        <v>6</v>
      </c>
      <c r="AP1089" s="171">
        <f>INDEX('EL&amp;SV'!$G$4:$K$50,MATCH(AF1089,'EL&amp;SV'!$G$4:$G$50,0),MATCH(IF(N1089&gt;5000000,"A",IF(N1089&gt;2000000,"B",IF(N1089&gt;500000,"C","D"))),'EL&amp;SV'!$G$4:$K$4,0))</f>
        <v>0.95</v>
      </c>
      <c r="AQ1089" s="153">
        <f t="shared" si="792"/>
        <v>52949.913378248319</v>
      </c>
      <c r="AR1089" s="153">
        <f t="shared" si="793"/>
        <v>50302.417709335903</v>
      </c>
      <c r="AS1089" s="153">
        <f t="shared" si="794"/>
        <v>2647.4956689124156</v>
      </c>
      <c r="AT1089" s="60">
        <v>0.75</v>
      </c>
      <c r="AU1089" s="153">
        <f t="shared" si="795"/>
        <v>1985.6217516843117</v>
      </c>
      <c r="AV1089" s="153">
        <f t="shared" si="796"/>
        <v>2647.4956689124183</v>
      </c>
    </row>
    <row r="1090" spans="1:48" x14ac:dyDescent="0.2">
      <c r="A1090" s="82">
        <v>1086</v>
      </c>
      <c r="B1090" s="82" t="s">
        <v>1410</v>
      </c>
      <c r="C1090" s="83"/>
      <c r="D1090" s="84" t="s">
        <v>112</v>
      </c>
      <c r="E1090" s="85" t="s">
        <v>318</v>
      </c>
      <c r="F1090" s="86">
        <v>43555</v>
      </c>
      <c r="G1090" s="86" t="s">
        <v>35</v>
      </c>
      <c r="H1090" s="89"/>
      <c r="I1090" s="89">
        <v>9.5000000000000001E-2</v>
      </c>
      <c r="J1090" s="84"/>
      <c r="K1090" s="84"/>
      <c r="L1090" s="87">
        <v>34278.199999999997</v>
      </c>
      <c r="M1090" s="87"/>
      <c r="N1090" s="87">
        <v>34278.199999999997</v>
      </c>
      <c r="O1090" s="84">
        <v>9778.2087232876711</v>
      </c>
      <c r="P1090" s="84">
        <v>3256.4289999999996</v>
      </c>
      <c r="Q1090" s="84">
        <f t="shared" si="786"/>
        <v>13034.637723287671</v>
      </c>
      <c r="R1090" s="84">
        <v>21243.562276712328</v>
      </c>
      <c r="S1090" s="87">
        <f t="shared" si="787"/>
        <v>24499.991276712324</v>
      </c>
      <c r="T1090" s="150">
        <v>10</v>
      </c>
      <c r="U1090" s="69">
        <v>365</v>
      </c>
      <c r="V1090" s="70"/>
      <c r="W1090" s="71">
        <v>-117.33698630136986</v>
      </c>
      <c r="X1090" s="76">
        <f t="shared" si="807"/>
        <v>43525</v>
      </c>
      <c r="AF1090" s="132" t="s">
        <v>3114</v>
      </c>
      <c r="AG1090" s="60">
        <f>MATCH(AF1090,'Cat-4'!$A:$A,0)</f>
        <v>844</v>
      </c>
      <c r="AH1090" s="60">
        <f>MATCH(X1090,'Cat-4'!$1:$1,0)</f>
        <v>87</v>
      </c>
      <c r="AI1090" s="60">
        <f>INDEX('Cat-4'!$1:$1048576,Working!AG1090,Working!AH1090)</f>
        <v>129.5</v>
      </c>
      <c r="AJ1090" s="60">
        <f>MATCH($AJ$3,'Cat-4'!$1:$1,0)</f>
        <v>144</v>
      </c>
      <c r="AK1090" s="60">
        <f>INDEX('Cat-4'!$1:$1048576,Working!AG1090,Working!AJ1090)</f>
        <v>160.30000000000001</v>
      </c>
      <c r="AL1090" s="146">
        <f t="shared" si="812"/>
        <v>1.2378378378378379</v>
      </c>
      <c r="AM1090" s="152">
        <f t="shared" si="813"/>
        <v>1.2378378378378379</v>
      </c>
      <c r="AN1090" s="146">
        <f t="shared" si="788"/>
        <v>4.875</v>
      </c>
      <c r="AO1090" s="169">
        <f>INDEX('EL&amp;SV'!$C$4:$G$50,MATCH(AF1090,'EL&amp;SV'!$G$4:$G$50,0),MATCH(IF(P1090&gt;5000000,"A",IF(N1090&gt;2000000,"B",IF(N1090&gt;500000,"C","D"))),'EL&amp;SV'!$C$4:$G$4,0))</f>
        <v>6</v>
      </c>
      <c r="AP1090" s="171">
        <f>INDEX('EL&amp;SV'!$G$4:$K$50,MATCH(AF1090,'EL&amp;SV'!$G$4:$G$50,0),MATCH(IF(N1090&gt;5000000,"A",IF(N1090&gt;2000000,"B",IF(N1090&gt;500000,"C","D"))),'EL&amp;SV'!$G$4:$K$4,0))</f>
        <v>0.95</v>
      </c>
      <c r="AQ1090" s="153">
        <f t="shared" si="792"/>
        <v>42430.852972972971</v>
      </c>
      <c r="AR1090" s="153">
        <f t="shared" si="793"/>
        <v>32751.314638513508</v>
      </c>
      <c r="AS1090" s="153">
        <f t="shared" si="794"/>
        <v>9679.5383344594629</v>
      </c>
      <c r="AT1090" s="60">
        <v>0.75</v>
      </c>
      <c r="AU1090" s="153">
        <f t="shared" si="795"/>
        <v>7259.6537508445972</v>
      </c>
      <c r="AV1090" s="153">
        <f t="shared" si="796"/>
        <v>7259.6537508445972</v>
      </c>
    </row>
    <row r="1091" spans="1:48" x14ac:dyDescent="0.2">
      <c r="A1091" s="82">
        <v>1087</v>
      </c>
      <c r="B1091" s="82" t="s">
        <v>1410</v>
      </c>
      <c r="C1091" s="83"/>
      <c r="D1091" s="84" t="s">
        <v>112</v>
      </c>
      <c r="E1091" s="85" t="s">
        <v>390</v>
      </c>
      <c r="F1091" s="86">
        <v>41000</v>
      </c>
      <c r="G1091" s="86" t="s">
        <v>1350</v>
      </c>
      <c r="H1091" s="89"/>
      <c r="I1091" s="89">
        <v>9.6276541095890414E-2</v>
      </c>
      <c r="J1091" s="84"/>
      <c r="K1091" s="84"/>
      <c r="L1091" s="87">
        <v>34200</v>
      </c>
      <c r="M1091" s="87"/>
      <c r="N1091" s="87">
        <v>34200</v>
      </c>
      <c r="O1091" s="84">
        <v>34199.999999999993</v>
      </c>
      <c r="P1091" s="84">
        <v>0</v>
      </c>
      <c r="Q1091" s="84">
        <f t="shared" si="786"/>
        <v>34199.999999999993</v>
      </c>
      <c r="R1091" s="84">
        <v>0</v>
      </c>
      <c r="S1091" s="87">
        <f t="shared" si="787"/>
        <v>0</v>
      </c>
      <c r="T1091" s="150">
        <v>10</v>
      </c>
      <c r="U1091" s="69">
        <v>365</v>
      </c>
      <c r="V1091" s="70"/>
      <c r="W1091" s="71">
        <v>-117.33698630136986</v>
      </c>
      <c r="X1091" s="76">
        <f t="shared" si="807"/>
        <v>41000</v>
      </c>
      <c r="AF1091" s="132" t="s">
        <v>3114</v>
      </c>
      <c r="AG1091" s="60">
        <f>MATCH(AF1091,'Cat-4'!$A:$A,0)</f>
        <v>844</v>
      </c>
      <c r="AH1091" s="60">
        <f>MATCH(X1091,'Cat-4'!$1:$1,0)</f>
        <v>4</v>
      </c>
      <c r="AI1091" s="60">
        <f>INDEX('Cat-4'!$1:$1048576,Working!AG1091,Working!AH1091)</f>
        <v>103.9</v>
      </c>
      <c r="AJ1091" s="60">
        <f>MATCH($AJ$3,'Cat-4'!$1:$1,0)</f>
        <v>144</v>
      </c>
      <c r="AK1091" s="60">
        <f>INDEX('Cat-4'!$1:$1048576,Working!AG1091,Working!AJ1091)</f>
        <v>160.30000000000001</v>
      </c>
      <c r="AL1091" s="146">
        <f t="shared" si="812"/>
        <v>1.5428296438883542</v>
      </c>
      <c r="AM1091" s="152">
        <f t="shared" si="813"/>
        <v>1.5428296438883542</v>
      </c>
      <c r="AN1091" s="146">
        <f t="shared" si="788"/>
        <v>11.872222222222222</v>
      </c>
      <c r="AO1091" s="169">
        <f>INDEX('EL&amp;SV'!$C$4:$G$50,MATCH(AF1091,'EL&amp;SV'!$G$4:$G$50,0),MATCH(IF(P1091&gt;5000000,"A",IF(N1091&gt;2000000,"B",IF(N1091&gt;500000,"C","D"))),'EL&amp;SV'!$C$4:$G$4,0))</f>
        <v>6</v>
      </c>
      <c r="AP1091" s="171">
        <f>INDEX('EL&amp;SV'!$G$4:$K$50,MATCH(AF1091,'EL&amp;SV'!$G$4:$G$50,0),MATCH(IF(N1091&gt;5000000,"A",IF(N1091&gt;2000000,"B",IF(N1091&gt;500000,"C","D"))),'EL&amp;SV'!$G$4:$K$4,0))</f>
        <v>0.95</v>
      </c>
      <c r="AQ1091" s="153">
        <f t="shared" si="792"/>
        <v>52764.773820981711</v>
      </c>
      <c r="AR1091" s="153">
        <f t="shared" si="793"/>
        <v>50126.535129932621</v>
      </c>
      <c r="AS1091" s="153">
        <f t="shared" si="794"/>
        <v>2638.2386910490895</v>
      </c>
      <c r="AT1091" s="60">
        <v>0.75</v>
      </c>
      <c r="AU1091" s="153">
        <f t="shared" si="795"/>
        <v>1978.6790182868172</v>
      </c>
      <c r="AV1091" s="153">
        <f t="shared" si="796"/>
        <v>2638.2386910490877</v>
      </c>
    </row>
    <row r="1092" spans="1:48" x14ac:dyDescent="0.2">
      <c r="A1092" s="82">
        <v>1088</v>
      </c>
      <c r="B1092" s="82" t="s">
        <v>1410</v>
      </c>
      <c r="C1092" s="83"/>
      <c r="D1092" s="84" t="s">
        <v>112</v>
      </c>
      <c r="E1092" s="85" t="s">
        <v>418</v>
      </c>
      <c r="F1092" s="151">
        <v>42248</v>
      </c>
      <c r="G1092" s="86"/>
      <c r="H1092" s="89"/>
      <c r="I1092" s="89">
        <v>4.9999999999999982E-2</v>
      </c>
      <c r="J1092" s="84"/>
      <c r="K1092" s="84"/>
      <c r="L1092" s="87">
        <v>34199.919999999998</v>
      </c>
      <c r="M1092" s="87"/>
      <c r="N1092" s="87">
        <v>34199.919999999998</v>
      </c>
      <c r="O1092" s="84">
        <v>34199.919999999998</v>
      </c>
      <c r="P1092" s="84">
        <v>0</v>
      </c>
      <c r="Q1092" s="84">
        <f t="shared" si="786"/>
        <v>34199.919999999998</v>
      </c>
      <c r="R1092" s="84">
        <v>0</v>
      </c>
      <c r="S1092" s="87">
        <f t="shared" si="787"/>
        <v>0</v>
      </c>
      <c r="T1092" s="150">
        <v>10</v>
      </c>
      <c r="U1092" s="69">
        <v>365</v>
      </c>
      <c r="V1092" s="70"/>
      <c r="W1092" s="71">
        <v>-117.33698630136986</v>
      </c>
      <c r="X1092" s="76">
        <f t="shared" si="807"/>
        <v>42248</v>
      </c>
      <c r="AF1092" s="132" t="s">
        <v>3114</v>
      </c>
      <c r="AG1092" s="60">
        <f>MATCH(AF1092,'Cat-4'!$A:$A,0)</f>
        <v>844</v>
      </c>
      <c r="AH1092" s="60">
        <f>MATCH(X1092,'Cat-4'!$1:$1,0)</f>
        <v>45</v>
      </c>
      <c r="AI1092" s="60">
        <f>INDEX('Cat-4'!$1:$1048576,Working!AG1092,Working!AH1092)</f>
        <v>110.9</v>
      </c>
      <c r="AJ1092" s="60">
        <f>MATCH($AJ$3,'Cat-4'!$1:$1,0)</f>
        <v>144</v>
      </c>
      <c r="AK1092" s="60">
        <f>INDEX('Cat-4'!$1:$1048576,Working!AG1092,Working!AJ1092)</f>
        <v>160.30000000000001</v>
      </c>
      <c r="AL1092" s="146">
        <f t="shared" si="812"/>
        <v>1.4454463480613164</v>
      </c>
      <c r="AM1092" s="152">
        <f t="shared" si="813"/>
        <v>1.4454463480613164</v>
      </c>
      <c r="AN1092" s="146">
        <f t="shared" si="788"/>
        <v>8.4555555555555557</v>
      </c>
      <c r="AO1092" s="169">
        <f>INDEX('EL&amp;SV'!$C$4:$G$50,MATCH(AF1092,'EL&amp;SV'!$G$4:$G$50,0),MATCH(IF(P1092&gt;5000000,"A",IF(N1092&gt;2000000,"B",IF(N1092&gt;500000,"C","D"))),'EL&amp;SV'!$C$4:$G$4,0))</f>
        <v>6</v>
      </c>
      <c r="AP1092" s="171">
        <f>INDEX('EL&amp;SV'!$G$4:$K$50,MATCH(AF1092,'EL&amp;SV'!$G$4:$G$50,0),MATCH(IF(N1092&gt;5000000,"A",IF(N1092&gt;2000000,"B",IF(N1092&gt;500000,"C","D"))),'EL&amp;SV'!$G$4:$K$4,0))</f>
        <v>0.95</v>
      </c>
      <c r="AQ1092" s="153">
        <f t="shared" si="792"/>
        <v>49434.149467989177</v>
      </c>
      <c r="AR1092" s="153">
        <f t="shared" si="793"/>
        <v>46962.44199458971</v>
      </c>
      <c r="AS1092" s="153">
        <f t="shared" si="794"/>
        <v>2471.7074733994668</v>
      </c>
      <c r="AT1092" s="60">
        <v>0.75</v>
      </c>
      <c r="AU1092" s="153">
        <f t="shared" si="795"/>
        <v>1853.7806050496001</v>
      </c>
      <c r="AV1092" s="153">
        <f t="shared" si="796"/>
        <v>2471.7074733994609</v>
      </c>
    </row>
    <row r="1093" spans="1:48" x14ac:dyDescent="0.2">
      <c r="A1093" s="82">
        <v>1089</v>
      </c>
      <c r="B1093" s="82" t="s">
        <v>1410</v>
      </c>
      <c r="C1093" s="83"/>
      <c r="D1093" s="84" t="s">
        <v>1068</v>
      </c>
      <c r="E1093" s="85" t="s">
        <v>626</v>
      </c>
      <c r="F1093" s="86">
        <v>45016</v>
      </c>
      <c r="G1093" s="86" t="s">
        <v>39</v>
      </c>
      <c r="H1093" s="89"/>
      <c r="I1093" s="89">
        <v>0.31666666666666665</v>
      </c>
      <c r="J1093" s="84"/>
      <c r="K1093" s="84"/>
      <c r="L1093" s="87">
        <v>0</v>
      </c>
      <c r="M1093" s="87">
        <v>34199.040000000001</v>
      </c>
      <c r="N1093" s="87">
        <v>34199.040000000001</v>
      </c>
      <c r="O1093" s="84"/>
      <c r="P1093" s="84">
        <v>29.670400000000001</v>
      </c>
      <c r="Q1093" s="84">
        <f t="shared" ref="Q1093:Q1156" si="814">O1093+P1093</f>
        <v>29.670400000000001</v>
      </c>
      <c r="R1093" s="84">
        <v>34169.369599999998</v>
      </c>
      <c r="S1093" s="87">
        <f t="shared" ref="S1093:S1156" si="815">L1093-O1093</f>
        <v>0</v>
      </c>
      <c r="T1093" s="150">
        <v>3</v>
      </c>
      <c r="U1093" s="69">
        <v>365</v>
      </c>
      <c r="V1093" s="70"/>
      <c r="W1093" s="71">
        <v>4.9917808219178088</v>
      </c>
      <c r="X1093" s="76">
        <f t="shared" si="807"/>
        <v>44986</v>
      </c>
      <c r="AF1093" s="132" t="s">
        <v>2716</v>
      </c>
      <c r="AG1093" s="60">
        <f>MATCH(AF1093,'Cat-4'!$A:$A,0)</f>
        <v>644</v>
      </c>
      <c r="AH1093" s="60">
        <f>MATCH(X1093,'Cat-4'!$1:$1,0)</f>
        <v>135</v>
      </c>
      <c r="AI1093" s="60">
        <f>INDEX('Cat-4'!$1:$1048576,Working!AG1093,Working!AH1093)</f>
        <v>135.1</v>
      </c>
      <c r="AJ1093" s="60">
        <f>MATCH($AJ$3,'Cat-4'!$1:$1,0)</f>
        <v>144</v>
      </c>
      <c r="AK1093" s="60">
        <f>INDEX('Cat-4'!$1:$1048576,Working!AG1093,Working!AJ1093)</f>
        <v>135.1</v>
      </c>
      <c r="AL1093" s="146">
        <f t="shared" si="812"/>
        <v>1</v>
      </c>
      <c r="AM1093" s="152">
        <f t="shared" si="813"/>
        <v>1</v>
      </c>
      <c r="AN1093" s="146">
        <f t="shared" si="788"/>
        <v>0.875</v>
      </c>
      <c r="AO1093" s="169">
        <f>INDEX('EL&amp;SV'!$C$4:$G$50,MATCH(AF1093,'EL&amp;SV'!$G$4:$G$50,0),MATCH(IF(P1093&gt;5000000,"A",IF(N1093&gt;2000000,"B",IF(N1093&gt;500000,"C","D"))),'EL&amp;SV'!$C$4:$G$4,0))</f>
        <v>5</v>
      </c>
      <c r="AP1093" s="171">
        <f>INDEX('EL&amp;SV'!$G$4:$K$50,MATCH(AF1093,'EL&amp;SV'!$G$4:$G$50,0),MATCH(IF(N1093&gt;5000000,"A",IF(N1093&gt;2000000,"B",IF(N1093&gt;500000,"C","D"))),'EL&amp;SV'!$G$4:$K$4,0))</f>
        <v>1</v>
      </c>
      <c r="AQ1093" s="153">
        <f t="shared" si="792"/>
        <v>34199.040000000001</v>
      </c>
      <c r="AR1093" s="153">
        <f t="shared" si="793"/>
        <v>5984.8320000000003</v>
      </c>
      <c r="AS1093" s="153">
        <f t="shared" si="794"/>
        <v>28214.207999999999</v>
      </c>
      <c r="AT1093" s="60">
        <v>0.75</v>
      </c>
      <c r="AU1093" s="153">
        <f t="shared" si="795"/>
        <v>21160.655999999999</v>
      </c>
      <c r="AV1093" s="153">
        <f t="shared" si="796"/>
        <v>21160.655999999999</v>
      </c>
    </row>
    <row r="1094" spans="1:48" x14ac:dyDescent="0.2">
      <c r="A1094" s="82">
        <v>1090</v>
      </c>
      <c r="B1094" s="82" t="s">
        <v>1410</v>
      </c>
      <c r="C1094" s="83"/>
      <c r="D1094" s="84" t="s">
        <v>112</v>
      </c>
      <c r="E1094" s="85"/>
      <c r="F1094" s="86">
        <v>41799</v>
      </c>
      <c r="G1094" s="86" t="s">
        <v>23</v>
      </c>
      <c r="H1094" s="89"/>
      <c r="I1094" s="89">
        <v>6.3333333333333325E-2</v>
      </c>
      <c r="J1094" s="84"/>
      <c r="K1094" s="84"/>
      <c r="L1094" s="87">
        <v>34125</v>
      </c>
      <c r="M1094" s="87"/>
      <c r="N1094" s="87">
        <v>34125</v>
      </c>
      <c r="O1094" s="84">
        <v>16881.434931506847</v>
      </c>
      <c r="P1094" s="84">
        <v>2161.2499999999995</v>
      </c>
      <c r="Q1094" s="84">
        <f t="shared" si="814"/>
        <v>19042.684931506847</v>
      </c>
      <c r="R1094" s="84">
        <v>15082.315068493153</v>
      </c>
      <c r="S1094" s="87">
        <f t="shared" si="815"/>
        <v>17243.565068493153</v>
      </c>
      <c r="T1094" s="150">
        <v>15</v>
      </c>
      <c r="U1094" s="69">
        <v>365</v>
      </c>
      <c r="V1094" s="70"/>
      <c r="W1094" s="71">
        <v>4.9917808219178088</v>
      </c>
      <c r="X1094" s="76">
        <f t="shared" si="807"/>
        <v>41791</v>
      </c>
      <c r="AF1094" s="132" t="s">
        <v>3114</v>
      </c>
      <c r="AG1094" s="60">
        <f>MATCH(AF1094,'Cat-4'!$A:$A,0)</f>
        <v>844</v>
      </c>
      <c r="AH1094" s="60">
        <f>MATCH(X1094,'Cat-4'!$1:$1,0)</f>
        <v>30</v>
      </c>
      <c r="AI1094" s="60">
        <f>INDEX('Cat-4'!$1:$1048576,Working!AG1094,Working!AH1094)</f>
        <v>118.1</v>
      </c>
      <c r="AJ1094" s="60">
        <f>MATCH($AJ$3,'Cat-4'!$1:$1,0)</f>
        <v>144</v>
      </c>
      <c r="AK1094" s="60">
        <f>INDEX('Cat-4'!$1:$1048576,Working!AG1094,Working!AJ1094)</f>
        <v>160.30000000000001</v>
      </c>
      <c r="AL1094" s="146">
        <f t="shared" si="812"/>
        <v>1.3573243014394583</v>
      </c>
      <c r="AM1094" s="152">
        <f t="shared" si="813"/>
        <v>1.3573243014394583</v>
      </c>
      <c r="AN1094" s="146">
        <f t="shared" ref="AN1094:AN1157" si="816">YEARFRAC(F1094,$AN$3)</f>
        <v>9.6833333333333336</v>
      </c>
      <c r="AO1094" s="169">
        <f>INDEX('EL&amp;SV'!$C$4:$G$50,MATCH(AF1094,'EL&amp;SV'!$G$4:$G$50,0),MATCH(IF(P1094&gt;5000000,"A",IF(N1094&gt;2000000,"B",IF(N1094&gt;500000,"C","D"))),'EL&amp;SV'!$C$4:$G$4,0))</f>
        <v>6</v>
      </c>
      <c r="AP1094" s="171">
        <f>INDEX('EL&amp;SV'!$G$4:$K$50,MATCH(AF1094,'EL&amp;SV'!$G$4:$G$50,0),MATCH(IF(N1094&gt;5000000,"A",IF(N1094&gt;2000000,"B",IF(N1094&gt;500000,"C","D"))),'EL&amp;SV'!$G$4:$K$4,0))</f>
        <v>0.95</v>
      </c>
      <c r="AQ1094" s="153">
        <f t="shared" si="792"/>
        <v>46318.691786621515</v>
      </c>
      <c r="AR1094" s="153">
        <f t="shared" si="793"/>
        <v>44002.757197290433</v>
      </c>
      <c r="AS1094" s="153">
        <f t="shared" si="794"/>
        <v>2315.934589331082</v>
      </c>
      <c r="AT1094" s="60">
        <v>0.75</v>
      </c>
      <c r="AU1094" s="153">
        <f t="shared" si="795"/>
        <v>1736.9509419983115</v>
      </c>
      <c r="AV1094" s="153">
        <f t="shared" si="796"/>
        <v>2315.9345893310779</v>
      </c>
    </row>
    <row r="1095" spans="1:48" x14ac:dyDescent="0.2">
      <c r="A1095" s="82">
        <v>1091</v>
      </c>
      <c r="B1095" s="82" t="s">
        <v>1410</v>
      </c>
      <c r="C1095" s="83"/>
      <c r="D1095" s="84" t="s">
        <v>113</v>
      </c>
      <c r="E1095" s="85" t="s">
        <v>1217</v>
      </c>
      <c r="F1095" s="86">
        <v>45016</v>
      </c>
      <c r="G1095" s="86" t="s">
        <v>39</v>
      </c>
      <c r="H1095" s="89"/>
      <c r="I1095" s="89">
        <v>0.19</v>
      </c>
      <c r="J1095" s="84"/>
      <c r="K1095" s="84"/>
      <c r="L1095" s="87">
        <v>0</v>
      </c>
      <c r="M1095" s="87">
        <v>34100</v>
      </c>
      <c r="N1095" s="87">
        <v>34100</v>
      </c>
      <c r="O1095" s="84"/>
      <c r="P1095" s="84">
        <v>17.75068493150685</v>
      </c>
      <c r="Q1095" s="84">
        <f t="shared" si="814"/>
        <v>17.75068493150685</v>
      </c>
      <c r="R1095" s="84">
        <v>34082.24931506849</v>
      </c>
      <c r="S1095" s="87">
        <f t="shared" si="815"/>
        <v>0</v>
      </c>
      <c r="T1095" s="150">
        <v>5</v>
      </c>
      <c r="U1095" s="69">
        <v>365</v>
      </c>
      <c r="V1095" s="70"/>
      <c r="W1095" s="71">
        <v>4.9917808219178088</v>
      </c>
      <c r="X1095" s="76">
        <f t="shared" si="807"/>
        <v>44986</v>
      </c>
      <c r="AF1095" s="132" t="s">
        <v>2920</v>
      </c>
      <c r="AG1095" s="60">
        <f>MATCH(AF1095,'Cat-4'!$A:$A,0)</f>
        <v>747</v>
      </c>
      <c r="AH1095" s="60">
        <f>MATCH(X1095,'Cat-4'!$1:$1,0)</f>
        <v>135</v>
      </c>
      <c r="AI1095" s="60">
        <f>INDEX('Cat-4'!$1:$1048576,Working!AG1095,Working!AH1095)</f>
        <v>130.19999999999999</v>
      </c>
      <c r="AJ1095" s="60">
        <f>MATCH($AJ$3,'Cat-4'!$1:$1,0)</f>
        <v>144</v>
      </c>
      <c r="AK1095" s="60">
        <f>INDEX('Cat-4'!$1:$1048576,Working!AG1095,Working!AJ1095)</f>
        <v>130.19999999999999</v>
      </c>
      <c r="AL1095" s="146">
        <f t="shared" si="812"/>
        <v>1</v>
      </c>
      <c r="AM1095" s="152">
        <f t="shared" si="813"/>
        <v>1</v>
      </c>
      <c r="AN1095" s="146">
        <f t="shared" si="816"/>
        <v>0.875</v>
      </c>
      <c r="AO1095" s="169">
        <f>INDEX('EL&amp;SV'!$C$4:$G$50,MATCH(AF1095,'EL&amp;SV'!$G$4:$G$50,0),MATCH(IF(P1095&gt;5000000,"A",IF(N1095&gt;2000000,"B",IF(N1095&gt;500000,"C","D"))),'EL&amp;SV'!$C$4:$G$4,0))</f>
        <v>8</v>
      </c>
      <c r="AP1095" s="171">
        <f>INDEX('EL&amp;SV'!$G$4:$K$50,MATCH(AF1095,'EL&amp;SV'!$G$4:$G$50,0),MATCH(IF(N1095&gt;5000000,"A",IF(N1095&gt;2000000,"B",IF(N1095&gt;500000,"C","D"))),'EL&amp;SV'!$G$4:$K$4,0))</f>
        <v>1</v>
      </c>
      <c r="AQ1095" s="153">
        <f t="shared" si="792"/>
        <v>34100</v>
      </c>
      <c r="AR1095" s="153">
        <f t="shared" si="793"/>
        <v>3729.6875</v>
      </c>
      <c r="AS1095" s="153">
        <f t="shared" si="794"/>
        <v>30370.3125</v>
      </c>
      <c r="AT1095" s="60">
        <v>0.75</v>
      </c>
      <c r="AU1095" s="153">
        <f t="shared" si="795"/>
        <v>22777.734375</v>
      </c>
      <c r="AV1095" s="153">
        <f t="shared" si="796"/>
        <v>22777.734375</v>
      </c>
    </row>
    <row r="1096" spans="1:48" x14ac:dyDescent="0.2">
      <c r="A1096" s="82">
        <v>1092</v>
      </c>
      <c r="B1096" s="82" t="s">
        <v>1410</v>
      </c>
      <c r="C1096" s="83"/>
      <c r="D1096" s="84" t="s">
        <v>113</v>
      </c>
      <c r="E1096" s="85" t="s">
        <v>1326</v>
      </c>
      <c r="F1096" s="86">
        <v>45016</v>
      </c>
      <c r="G1096" s="86" t="s">
        <v>39</v>
      </c>
      <c r="H1096" s="89"/>
      <c r="I1096" s="89">
        <v>0.19</v>
      </c>
      <c r="J1096" s="84"/>
      <c r="K1096" s="84"/>
      <c r="L1096" s="87">
        <v>0</v>
      </c>
      <c r="M1096" s="87">
        <v>34100</v>
      </c>
      <c r="N1096" s="87">
        <v>34100</v>
      </c>
      <c r="O1096" s="84"/>
      <c r="P1096" s="84">
        <v>17.75068493150685</v>
      </c>
      <c r="Q1096" s="84">
        <f t="shared" si="814"/>
        <v>17.75068493150685</v>
      </c>
      <c r="R1096" s="84">
        <v>34082.24931506849</v>
      </c>
      <c r="S1096" s="87">
        <f t="shared" si="815"/>
        <v>0</v>
      </c>
      <c r="T1096" s="150">
        <v>5</v>
      </c>
      <c r="U1096" s="69">
        <v>365</v>
      </c>
      <c r="V1096" s="70"/>
      <c r="W1096" s="71">
        <v>-117.33698630136986</v>
      </c>
      <c r="X1096" s="76">
        <f t="shared" si="807"/>
        <v>44986</v>
      </c>
      <c r="AF1096" s="132" t="s">
        <v>2734</v>
      </c>
      <c r="AG1096" s="60">
        <f>MATCH(AF1096,'Cat-4'!$A:$A,0)</f>
        <v>653</v>
      </c>
      <c r="AH1096" s="60">
        <f>MATCH(X1096,'Cat-4'!$1:$1,0)</f>
        <v>135</v>
      </c>
      <c r="AI1096" s="60">
        <f>INDEX('Cat-4'!$1:$1048576,Working!AG1096,Working!AH1096)</f>
        <v>121.9</v>
      </c>
      <c r="AJ1096" s="60">
        <f>MATCH($AJ$3,'Cat-4'!$1:$1,0)</f>
        <v>144</v>
      </c>
      <c r="AK1096" s="60">
        <f>INDEX('Cat-4'!$1:$1048576,Working!AG1096,Working!AJ1096)</f>
        <v>122.3</v>
      </c>
      <c r="AL1096" s="146">
        <f t="shared" si="812"/>
        <v>1.003281378178835</v>
      </c>
      <c r="AM1096" s="152">
        <f t="shared" si="813"/>
        <v>1.003281378178835</v>
      </c>
      <c r="AN1096" s="146">
        <f t="shared" si="816"/>
        <v>0.875</v>
      </c>
      <c r="AO1096" s="169">
        <f>INDEX('EL&amp;SV'!$C$4:$G$50,MATCH(AF1096,'EL&amp;SV'!$G$4:$G$50,0),MATCH(IF(P1096&gt;5000000,"A",IF(N1096&gt;2000000,"B",IF(N1096&gt;500000,"C","D"))),'EL&amp;SV'!$C$4:$G$4,0))</f>
        <v>8</v>
      </c>
      <c r="AP1096" s="171">
        <f>INDEX('EL&amp;SV'!$G$4:$K$50,MATCH(AF1096,'EL&amp;SV'!$G$4:$G$50,0),MATCH(IF(N1096&gt;5000000,"A",IF(N1096&gt;2000000,"B",IF(N1096&gt;500000,"C","D"))),'EL&amp;SV'!$G$4:$K$4,0))</f>
        <v>0.9</v>
      </c>
      <c r="AQ1096" s="153">
        <f t="shared" si="792"/>
        <v>34211.89499589827</v>
      </c>
      <c r="AR1096" s="153">
        <f t="shared" si="793"/>
        <v>3367.733413658736</v>
      </c>
      <c r="AS1096" s="153">
        <f t="shared" si="794"/>
        <v>30844.161582239532</v>
      </c>
      <c r="AT1096" s="60">
        <v>0.75</v>
      </c>
      <c r="AU1096" s="153">
        <f t="shared" si="795"/>
        <v>23133.121186679651</v>
      </c>
      <c r="AV1096" s="153">
        <f t="shared" si="796"/>
        <v>23133.121186679651</v>
      </c>
    </row>
    <row r="1097" spans="1:48" x14ac:dyDescent="0.2">
      <c r="A1097" s="82">
        <v>1093</v>
      </c>
      <c r="B1097" s="82" t="s">
        <v>1410</v>
      </c>
      <c r="C1097" s="83"/>
      <c r="D1097" s="84" t="s">
        <v>113</v>
      </c>
      <c r="E1097" s="85" t="s">
        <v>1327</v>
      </c>
      <c r="F1097" s="86">
        <v>45016</v>
      </c>
      <c r="G1097" s="86" t="s">
        <v>39</v>
      </c>
      <c r="H1097" s="89"/>
      <c r="I1097" s="89">
        <v>0.19</v>
      </c>
      <c r="J1097" s="84"/>
      <c r="K1097" s="84"/>
      <c r="L1097" s="87">
        <v>0</v>
      </c>
      <c r="M1097" s="87">
        <v>34100</v>
      </c>
      <c r="N1097" s="87">
        <v>34100</v>
      </c>
      <c r="O1097" s="84"/>
      <c r="P1097" s="84">
        <v>17.75068493150685</v>
      </c>
      <c r="Q1097" s="84">
        <f t="shared" si="814"/>
        <v>17.75068493150685</v>
      </c>
      <c r="R1097" s="84">
        <v>34082.24931506849</v>
      </c>
      <c r="S1097" s="87">
        <f t="shared" si="815"/>
        <v>0</v>
      </c>
      <c r="T1097" s="150">
        <v>5</v>
      </c>
      <c r="U1097" s="69">
        <v>365</v>
      </c>
      <c r="V1097" s="70"/>
      <c r="W1097" s="71">
        <v>4.9917808219178088</v>
      </c>
      <c r="X1097" s="76">
        <f t="shared" si="807"/>
        <v>44986</v>
      </c>
      <c r="AF1097" s="132" t="s">
        <v>2734</v>
      </c>
      <c r="AG1097" s="60">
        <f>MATCH(AF1097,'Cat-4'!$A:$A,0)</f>
        <v>653</v>
      </c>
      <c r="AH1097" s="60">
        <f>MATCH(X1097,'Cat-4'!$1:$1,0)</f>
        <v>135</v>
      </c>
      <c r="AI1097" s="60">
        <f>INDEX('Cat-4'!$1:$1048576,Working!AG1097,Working!AH1097)</f>
        <v>121.9</v>
      </c>
      <c r="AJ1097" s="60">
        <f>MATCH($AJ$3,'Cat-4'!$1:$1,0)</f>
        <v>144</v>
      </c>
      <c r="AK1097" s="60">
        <f>INDEX('Cat-4'!$1:$1048576,Working!AG1097,Working!AJ1097)</f>
        <v>122.3</v>
      </c>
      <c r="AL1097" s="146">
        <f t="shared" si="812"/>
        <v>1.003281378178835</v>
      </c>
      <c r="AM1097" s="152">
        <f t="shared" si="813"/>
        <v>1.003281378178835</v>
      </c>
      <c r="AN1097" s="146">
        <f t="shared" si="816"/>
        <v>0.875</v>
      </c>
      <c r="AO1097" s="169">
        <f>INDEX('EL&amp;SV'!$C$4:$G$50,MATCH(AF1097,'EL&amp;SV'!$G$4:$G$50,0),MATCH(IF(P1097&gt;5000000,"A",IF(N1097&gt;2000000,"B",IF(N1097&gt;500000,"C","D"))),'EL&amp;SV'!$C$4:$G$4,0))</f>
        <v>8</v>
      </c>
      <c r="AP1097" s="171">
        <f>INDEX('EL&amp;SV'!$G$4:$K$50,MATCH(AF1097,'EL&amp;SV'!$G$4:$G$50,0),MATCH(IF(N1097&gt;5000000,"A",IF(N1097&gt;2000000,"B",IF(N1097&gt;500000,"C","D"))),'EL&amp;SV'!$G$4:$K$4,0))</f>
        <v>0.9</v>
      </c>
      <c r="AQ1097" s="153">
        <f t="shared" si="792"/>
        <v>34211.89499589827</v>
      </c>
      <c r="AR1097" s="153">
        <f t="shared" si="793"/>
        <v>3367.733413658736</v>
      </c>
      <c r="AS1097" s="153">
        <f t="shared" si="794"/>
        <v>30844.161582239532</v>
      </c>
      <c r="AT1097" s="60">
        <v>0.75</v>
      </c>
      <c r="AU1097" s="153">
        <f t="shared" si="795"/>
        <v>23133.121186679651</v>
      </c>
      <c r="AV1097" s="153">
        <f t="shared" si="796"/>
        <v>23133.121186679651</v>
      </c>
    </row>
    <row r="1098" spans="1:48" x14ac:dyDescent="0.2">
      <c r="A1098" s="82">
        <v>1094</v>
      </c>
      <c r="B1098" s="82" t="s">
        <v>1410</v>
      </c>
      <c r="C1098" s="83"/>
      <c r="D1098" s="84" t="s">
        <v>112</v>
      </c>
      <c r="E1098" s="85" t="s">
        <v>535</v>
      </c>
      <c r="F1098" s="86">
        <v>41000</v>
      </c>
      <c r="G1098" s="86" t="s">
        <v>1350</v>
      </c>
      <c r="H1098" s="89"/>
      <c r="I1098" s="89">
        <v>0.36333123287671226</v>
      </c>
      <c r="J1098" s="84"/>
      <c r="K1098" s="84"/>
      <c r="L1098" s="87">
        <v>34000</v>
      </c>
      <c r="M1098" s="87"/>
      <c r="N1098" s="87">
        <v>34000</v>
      </c>
      <c r="O1098" s="84">
        <v>32300</v>
      </c>
      <c r="P1098" s="84">
        <v>0</v>
      </c>
      <c r="Q1098" s="84">
        <f t="shared" si="814"/>
        <v>32300</v>
      </c>
      <c r="R1098" s="84">
        <v>1700</v>
      </c>
      <c r="S1098" s="87">
        <f t="shared" si="815"/>
        <v>1700</v>
      </c>
      <c r="T1098" s="150">
        <v>3</v>
      </c>
      <c r="U1098" s="69">
        <v>365</v>
      </c>
      <c r="V1098" s="70"/>
      <c r="W1098" s="71">
        <v>4.9917808219178088</v>
      </c>
      <c r="X1098" s="76">
        <f t="shared" si="807"/>
        <v>41000</v>
      </c>
      <c r="AF1098" s="132" t="s">
        <v>2718</v>
      </c>
      <c r="AG1098" s="60">
        <f>MATCH(AF1098,'Cat-4'!$A:$A,0)</f>
        <v>645</v>
      </c>
      <c r="AH1098" s="60">
        <f>MATCH(X1098,'Cat-4'!$1:$1,0)</f>
        <v>4</v>
      </c>
      <c r="AI1098" s="60">
        <f>INDEX('Cat-4'!$1:$1048576,Working!AG1098,Working!AH1098)</f>
        <v>100.5</v>
      </c>
      <c r="AJ1098" s="60">
        <f>MATCH($AJ$3,'Cat-4'!$1:$1,0)</f>
        <v>144</v>
      </c>
      <c r="AK1098" s="60">
        <f>INDEX('Cat-4'!$1:$1048576,Working!AG1098,Working!AJ1098)</f>
        <v>115.6</v>
      </c>
      <c r="AL1098" s="146">
        <f t="shared" si="812"/>
        <v>1.1502487562189054</v>
      </c>
      <c r="AM1098" s="152">
        <f t="shared" si="813"/>
        <v>1.1502487562189054</v>
      </c>
      <c r="AN1098" s="146">
        <f t="shared" si="816"/>
        <v>11.872222222222222</v>
      </c>
      <c r="AO1098" s="169">
        <f>INDEX('EL&amp;SV'!$C$4:$G$50,MATCH(AF1098,'EL&amp;SV'!$G$4:$G$50,0),MATCH(IF(P1098&gt;5000000,"A",IF(N1098&gt;2000000,"B",IF(N1098&gt;500000,"C","D"))),'EL&amp;SV'!$C$4:$G$4,0))</f>
        <v>5</v>
      </c>
      <c r="AP1098" s="171">
        <f>INDEX('EL&amp;SV'!$G$4:$K$50,MATCH(AF1098,'EL&amp;SV'!$G$4:$G$50,0),MATCH(IF(N1098&gt;5000000,"A",IF(N1098&gt;2000000,"B",IF(N1098&gt;500000,"C","D"))),'EL&amp;SV'!$G$4:$K$4,0))</f>
        <v>1</v>
      </c>
      <c r="AQ1098" s="153">
        <f t="shared" si="792"/>
        <v>39108.457711442781</v>
      </c>
      <c r="AR1098" s="153">
        <f t="shared" si="793"/>
        <v>39108.457711442781</v>
      </c>
      <c r="AS1098" s="153">
        <f t="shared" si="794"/>
        <v>0</v>
      </c>
      <c r="AT1098" s="60">
        <v>0.75</v>
      </c>
      <c r="AU1098" s="153">
        <f t="shared" si="795"/>
        <v>0</v>
      </c>
      <c r="AV1098" s="153">
        <f t="shared" si="796"/>
        <v>0</v>
      </c>
    </row>
    <row r="1099" spans="1:48" x14ac:dyDescent="0.2">
      <c r="A1099" s="82">
        <v>1095</v>
      </c>
      <c r="B1099" s="82" t="s">
        <v>1410</v>
      </c>
      <c r="C1099" s="83"/>
      <c r="D1099" s="84" t="s">
        <v>112</v>
      </c>
      <c r="E1099" s="85" t="s">
        <v>730</v>
      </c>
      <c r="F1099" s="86">
        <v>40374</v>
      </c>
      <c r="G1099" s="86" t="s">
        <v>1352</v>
      </c>
      <c r="H1099" s="89"/>
      <c r="I1099" s="89">
        <v>7.1555596018451087E-2</v>
      </c>
      <c r="J1099" s="84"/>
      <c r="K1099" s="84"/>
      <c r="L1099" s="87">
        <v>34000</v>
      </c>
      <c r="M1099" s="87"/>
      <c r="N1099" s="87">
        <v>34000</v>
      </c>
      <c r="O1099" s="84">
        <v>24308.122117018698</v>
      </c>
      <c r="P1099" s="84">
        <v>2432.8902646273368</v>
      </c>
      <c r="Q1099" s="84">
        <f t="shared" si="814"/>
        <v>26741.012381646036</v>
      </c>
      <c r="R1099" s="84">
        <v>7258.9876183539636</v>
      </c>
      <c r="S1099" s="87">
        <f t="shared" si="815"/>
        <v>9691.8778829813018</v>
      </c>
      <c r="T1099" s="150">
        <v>15</v>
      </c>
      <c r="U1099" s="69">
        <v>365</v>
      </c>
      <c r="V1099" s="70"/>
      <c r="W1099" s="71">
        <v>4.9917808219178088</v>
      </c>
      <c r="X1099" s="76">
        <f t="shared" si="807"/>
        <v>40360</v>
      </c>
      <c r="Y1099" s="138" t="s">
        <v>4016</v>
      </c>
      <c r="Z1099" s="60">
        <f>MATCH(Y1099,'Cat-3'!$A:$A,0)</f>
        <v>628</v>
      </c>
      <c r="AA1099" s="60">
        <f>MATCH(X1099,'Cat-3'!$1:$1,0)</f>
        <v>70</v>
      </c>
      <c r="AB1099" s="60">
        <f>INDEX('Cat-3'!$1:$1048576,Working!Z1099,Working!AA1099)</f>
        <v>130.6</v>
      </c>
      <c r="AC1099" s="60">
        <f>MATCH($AC$3,'Cat-3'!$1:$1,0)</f>
        <v>90</v>
      </c>
      <c r="AD1099" s="60">
        <f>INDEX('Cat-3'!$1:$1048576,Working!Z1099,Working!AC1099)</f>
        <v>138.4</v>
      </c>
      <c r="AE1099" s="146">
        <f>AD1099/AB1099</f>
        <v>1.0597243491577337</v>
      </c>
      <c r="AF1099" s="132" t="s">
        <v>3114</v>
      </c>
      <c r="AG1099" s="60">
        <f>MATCH(AF1099,'Cat-4'!$A:$A,0)</f>
        <v>844</v>
      </c>
      <c r="AH1099" s="60">
        <f>MATCH($AH$3,'Cat-4'!$1:$1,0)</f>
        <v>4</v>
      </c>
      <c r="AI1099" s="60">
        <f>INDEX('Cat-4'!$1:$1048576,Working!AG1099,Working!AH1099)</f>
        <v>103.9</v>
      </c>
      <c r="AJ1099" s="60">
        <f>MATCH($AJ$3,'Cat-4'!$1:$1,0)</f>
        <v>144</v>
      </c>
      <c r="AK1099" s="60">
        <f>INDEX('Cat-4'!$1:$1048576,Working!AG1099,Working!AJ1099)</f>
        <v>160.30000000000001</v>
      </c>
      <c r="AL1099" s="146">
        <f>AK1099/AI1099</f>
        <v>1.5428296438883542</v>
      </c>
      <c r="AM1099" s="146">
        <f>AL1099*AE1099</f>
        <v>1.6349741402308442</v>
      </c>
      <c r="AN1099" s="146">
        <f t="shared" si="816"/>
        <v>13.583333333333334</v>
      </c>
      <c r="AO1099" s="169">
        <f>INDEX('EL&amp;SV'!$C$4:$G$50,MATCH(AF1099,'EL&amp;SV'!$G$4:$G$50,0),MATCH(IF(P1099&gt;5000000,"A",IF(N1099&gt;2000000,"B",IF(N1099&gt;500000,"C","D"))),'EL&amp;SV'!$C$4:$G$4,0))</f>
        <v>6</v>
      </c>
      <c r="AP1099" s="171">
        <f>INDEX('EL&amp;SV'!$G$4:$K$50,MATCH(AF1099,'EL&amp;SV'!$G$4:$G$50,0),MATCH(IF(N1099&gt;5000000,"A",IF(N1099&gt;2000000,"B",IF(N1099&gt;500000,"C","D"))),'EL&amp;SV'!$G$4:$K$4,0))</f>
        <v>0.95</v>
      </c>
      <c r="AQ1099" s="153">
        <f t="shared" si="792"/>
        <v>55589.120767848704</v>
      </c>
      <c r="AR1099" s="153">
        <f t="shared" si="793"/>
        <v>52809.664729456272</v>
      </c>
      <c r="AS1099" s="153">
        <f t="shared" si="794"/>
        <v>2779.4560383924327</v>
      </c>
      <c r="AT1099" s="60">
        <v>0.75</v>
      </c>
      <c r="AU1099" s="153">
        <f t="shared" si="795"/>
        <v>2084.5920287943245</v>
      </c>
      <c r="AV1099" s="153">
        <f t="shared" si="796"/>
        <v>2779.4560383924377</v>
      </c>
    </row>
    <row r="1100" spans="1:48" x14ac:dyDescent="0.2">
      <c r="A1100" s="82">
        <v>1096</v>
      </c>
      <c r="B1100" s="82" t="s">
        <v>1410</v>
      </c>
      <c r="C1100" s="83"/>
      <c r="D1100" s="84" t="s">
        <v>112</v>
      </c>
      <c r="E1100" s="85" t="s">
        <v>436</v>
      </c>
      <c r="F1100" s="151">
        <v>42248</v>
      </c>
      <c r="G1100" s="86"/>
      <c r="H1100" s="89"/>
      <c r="I1100" s="89">
        <v>0.56712328767123277</v>
      </c>
      <c r="J1100" s="84"/>
      <c r="K1100" s="84"/>
      <c r="L1100" s="87">
        <v>33929.78</v>
      </c>
      <c r="M1100" s="87"/>
      <c r="N1100" s="87">
        <v>33929.78</v>
      </c>
      <c r="O1100" s="84">
        <v>33929.78</v>
      </c>
      <c r="P1100" s="84">
        <v>0</v>
      </c>
      <c r="Q1100" s="84">
        <f t="shared" si="814"/>
        <v>33929.78</v>
      </c>
      <c r="R1100" s="84">
        <v>0</v>
      </c>
      <c r="S1100" s="87">
        <f t="shared" si="815"/>
        <v>0</v>
      </c>
      <c r="T1100" s="150">
        <v>10</v>
      </c>
      <c r="U1100" s="69">
        <v>365</v>
      </c>
      <c r="V1100" s="70"/>
      <c r="W1100" s="71">
        <v>-117.33698630136986</v>
      </c>
      <c r="X1100" s="76">
        <f t="shared" si="807"/>
        <v>42248</v>
      </c>
      <c r="AF1100" s="132" t="s">
        <v>3114</v>
      </c>
      <c r="AG1100" s="60">
        <f>MATCH(AF1100,'Cat-4'!$A:$A,0)</f>
        <v>844</v>
      </c>
      <c r="AH1100" s="60">
        <f>MATCH(X1100,'Cat-4'!$1:$1,0)</f>
        <v>45</v>
      </c>
      <c r="AI1100" s="60">
        <f>INDEX('Cat-4'!$1:$1048576,Working!AG1100,Working!AH1100)</f>
        <v>110.9</v>
      </c>
      <c r="AJ1100" s="60">
        <f>MATCH($AJ$3,'Cat-4'!$1:$1,0)</f>
        <v>144</v>
      </c>
      <c r="AK1100" s="60">
        <f>INDEX('Cat-4'!$1:$1048576,Working!AG1100,Working!AJ1100)</f>
        <v>160.30000000000001</v>
      </c>
      <c r="AL1100" s="146">
        <f t="shared" ref="AL1100:AL1104" si="817">AK1100/AI1100</f>
        <v>1.4454463480613164</v>
      </c>
      <c r="AM1100" s="152">
        <f t="shared" ref="AM1100:AM1104" si="818">AL1100</f>
        <v>1.4454463480613164</v>
      </c>
      <c r="AN1100" s="146">
        <f t="shared" si="816"/>
        <v>8.4555555555555557</v>
      </c>
      <c r="AO1100" s="169">
        <f>INDEX('EL&amp;SV'!$C$4:$G$50,MATCH(AF1100,'EL&amp;SV'!$G$4:$G$50,0),MATCH(IF(P1100&gt;5000000,"A",IF(N1100&gt;2000000,"B",IF(N1100&gt;500000,"C","D"))),'EL&amp;SV'!$C$4:$G$4,0))</f>
        <v>6</v>
      </c>
      <c r="AP1100" s="171">
        <f>INDEX('EL&amp;SV'!$G$4:$K$50,MATCH(AF1100,'EL&amp;SV'!$G$4:$G$50,0),MATCH(IF(N1100&gt;5000000,"A",IF(N1100&gt;2000000,"B",IF(N1100&gt;500000,"C","D"))),'EL&amp;SV'!$G$4:$K$4,0))</f>
        <v>0.95</v>
      </c>
      <c r="AQ1100" s="153">
        <f t="shared" si="792"/>
        <v>49043.676591523894</v>
      </c>
      <c r="AR1100" s="153">
        <f t="shared" si="793"/>
        <v>46591.492761947695</v>
      </c>
      <c r="AS1100" s="153">
        <f t="shared" si="794"/>
        <v>2452.1838295761991</v>
      </c>
      <c r="AT1100" s="60">
        <v>0.75</v>
      </c>
      <c r="AU1100" s="153">
        <f t="shared" si="795"/>
        <v>1839.1378721821493</v>
      </c>
      <c r="AV1100" s="153">
        <f t="shared" si="796"/>
        <v>2452.1838295761968</v>
      </c>
    </row>
    <row r="1101" spans="1:48" x14ac:dyDescent="0.2">
      <c r="A1101" s="82">
        <v>1097</v>
      </c>
      <c r="B1101" s="82" t="s">
        <v>1410</v>
      </c>
      <c r="C1101" s="83"/>
      <c r="D1101" s="84" t="s">
        <v>112</v>
      </c>
      <c r="E1101" s="85" t="s">
        <v>1077</v>
      </c>
      <c r="F1101" s="86">
        <v>43026</v>
      </c>
      <c r="G1101" s="86" t="s">
        <v>29</v>
      </c>
      <c r="H1101" s="89"/>
      <c r="I1101" s="89">
        <v>0.19</v>
      </c>
      <c r="J1101" s="84"/>
      <c r="K1101" s="84"/>
      <c r="L1101" s="87">
        <v>33900</v>
      </c>
      <c r="M1101" s="87"/>
      <c r="N1101" s="87">
        <v>33900</v>
      </c>
      <c r="O1101" s="84">
        <v>28675.684931506847</v>
      </c>
      <c r="P1101" s="84">
        <v>3529.3150684931534</v>
      </c>
      <c r="Q1101" s="84">
        <f t="shared" si="814"/>
        <v>32205</v>
      </c>
      <c r="R1101" s="84">
        <v>1695</v>
      </c>
      <c r="S1101" s="87">
        <f t="shared" si="815"/>
        <v>5224.3150684931534</v>
      </c>
      <c r="T1101" s="150">
        <v>5</v>
      </c>
      <c r="U1101" s="69">
        <v>365</v>
      </c>
      <c r="V1101" s="70"/>
      <c r="W1101" s="71">
        <v>-117.33698630136986</v>
      </c>
      <c r="X1101" s="76">
        <f t="shared" si="807"/>
        <v>43009</v>
      </c>
      <c r="AF1101" s="132" t="s">
        <v>3114</v>
      </c>
      <c r="AG1101" s="60">
        <f>MATCH(AF1101,'Cat-4'!$A:$A,0)</f>
        <v>844</v>
      </c>
      <c r="AH1101" s="60">
        <f>MATCH(X1101,'Cat-4'!$1:$1,0)</f>
        <v>70</v>
      </c>
      <c r="AI1101" s="60">
        <f>INDEX('Cat-4'!$1:$1048576,Working!AG1101,Working!AH1101)</f>
        <v>122.1</v>
      </c>
      <c r="AJ1101" s="60">
        <f>MATCH($AJ$3,'Cat-4'!$1:$1,0)</f>
        <v>144</v>
      </c>
      <c r="AK1101" s="60">
        <f>INDEX('Cat-4'!$1:$1048576,Working!AG1101,Working!AJ1101)</f>
        <v>160.30000000000001</v>
      </c>
      <c r="AL1101" s="146">
        <f t="shared" si="817"/>
        <v>1.3128583128583131</v>
      </c>
      <c r="AM1101" s="152">
        <f t="shared" si="818"/>
        <v>1.3128583128583131</v>
      </c>
      <c r="AN1101" s="146">
        <f t="shared" si="816"/>
        <v>6.3250000000000002</v>
      </c>
      <c r="AO1101" s="169">
        <f>INDEX('EL&amp;SV'!$C$4:$G$50,MATCH(AF1101,'EL&amp;SV'!$G$4:$G$50,0),MATCH(IF(P1101&gt;5000000,"A",IF(N1101&gt;2000000,"B",IF(N1101&gt;500000,"C","D"))),'EL&amp;SV'!$C$4:$G$4,0))</f>
        <v>6</v>
      </c>
      <c r="AP1101" s="171">
        <f>INDEX('EL&amp;SV'!$G$4:$K$50,MATCH(AF1101,'EL&amp;SV'!$G$4:$G$50,0),MATCH(IF(N1101&gt;5000000,"A",IF(N1101&gt;2000000,"B",IF(N1101&gt;500000,"C","D"))),'EL&amp;SV'!$G$4:$K$4,0))</f>
        <v>0.95</v>
      </c>
      <c r="AQ1101" s="153">
        <f t="shared" si="792"/>
        <v>44505.896805896817</v>
      </c>
      <c r="AR1101" s="153">
        <f t="shared" si="793"/>
        <v>42280.601965601971</v>
      </c>
      <c r="AS1101" s="153">
        <f t="shared" si="794"/>
        <v>2225.2948402948459</v>
      </c>
      <c r="AT1101" s="60">
        <v>0.75</v>
      </c>
      <c r="AU1101" s="153">
        <f t="shared" si="795"/>
        <v>1668.9711302211344</v>
      </c>
      <c r="AV1101" s="153">
        <f t="shared" si="796"/>
        <v>2225.2948402948427</v>
      </c>
    </row>
    <row r="1102" spans="1:48" x14ac:dyDescent="0.2">
      <c r="A1102" s="82">
        <v>1098</v>
      </c>
      <c r="B1102" s="82" t="s">
        <v>1410</v>
      </c>
      <c r="C1102" s="83"/>
      <c r="D1102" s="84" t="s">
        <v>112</v>
      </c>
      <c r="E1102" s="85" t="s">
        <v>996</v>
      </c>
      <c r="F1102" s="86">
        <v>41559</v>
      </c>
      <c r="G1102" s="86" t="s">
        <v>1349</v>
      </c>
      <c r="H1102" s="89"/>
      <c r="I1102" s="89">
        <v>6.3843797134238323E-2</v>
      </c>
      <c r="J1102" s="84"/>
      <c r="K1102" s="84"/>
      <c r="L1102" s="87">
        <v>33810</v>
      </c>
      <c r="M1102" s="87"/>
      <c r="N1102" s="87">
        <v>33810</v>
      </c>
      <c r="O1102" s="84">
        <v>18020.85853654001</v>
      </c>
      <c r="P1102" s="84">
        <v>2158.5587811085975</v>
      </c>
      <c r="Q1102" s="84">
        <f t="shared" si="814"/>
        <v>20179.417317648607</v>
      </c>
      <c r="R1102" s="84">
        <v>13630.582682351393</v>
      </c>
      <c r="S1102" s="87">
        <f t="shared" si="815"/>
        <v>15789.14146345999</v>
      </c>
      <c r="T1102" s="150">
        <v>15</v>
      </c>
      <c r="U1102" s="69">
        <v>365</v>
      </c>
      <c r="V1102" s="70"/>
      <c r="W1102" s="71">
        <v>-117.33698630136986</v>
      </c>
      <c r="X1102" s="76">
        <f t="shared" si="807"/>
        <v>41548</v>
      </c>
      <c r="AF1102" s="132" t="s">
        <v>3114</v>
      </c>
      <c r="AG1102" s="60">
        <f>MATCH(AF1102,'Cat-4'!$A:$A,0)</f>
        <v>844</v>
      </c>
      <c r="AH1102" s="60">
        <f>MATCH(X1102,'Cat-4'!$1:$1,0)</f>
        <v>22</v>
      </c>
      <c r="AI1102" s="60">
        <f>INDEX('Cat-4'!$1:$1048576,Working!AG1102,Working!AH1102)</f>
        <v>113.3</v>
      </c>
      <c r="AJ1102" s="60">
        <f>MATCH($AJ$3,'Cat-4'!$1:$1,0)</f>
        <v>144</v>
      </c>
      <c r="AK1102" s="60">
        <f>INDEX('Cat-4'!$1:$1048576,Working!AG1102,Working!AJ1102)</f>
        <v>160.30000000000001</v>
      </c>
      <c r="AL1102" s="146">
        <f t="shared" si="817"/>
        <v>1.4148278905560461</v>
      </c>
      <c r="AM1102" s="152">
        <f t="shared" si="818"/>
        <v>1.4148278905560461</v>
      </c>
      <c r="AN1102" s="146">
        <f t="shared" si="816"/>
        <v>10.341666666666667</v>
      </c>
      <c r="AO1102" s="169">
        <f>INDEX('EL&amp;SV'!$C$4:$G$50,MATCH(AF1102,'EL&amp;SV'!$G$4:$G$50,0),MATCH(IF(P1102&gt;5000000,"A",IF(N1102&gt;2000000,"B",IF(N1102&gt;500000,"C","D"))),'EL&amp;SV'!$C$4:$G$4,0))</f>
        <v>6</v>
      </c>
      <c r="AP1102" s="171">
        <f>INDEX('EL&amp;SV'!$G$4:$K$50,MATCH(AF1102,'EL&amp;SV'!$G$4:$G$50,0),MATCH(IF(N1102&gt;5000000,"A",IF(N1102&gt;2000000,"B",IF(N1102&gt;500000,"C","D"))),'EL&amp;SV'!$G$4:$K$4,0))</f>
        <v>0.95</v>
      </c>
      <c r="AQ1102" s="153">
        <f t="shared" si="792"/>
        <v>47835.330979699916</v>
      </c>
      <c r="AR1102" s="153">
        <f t="shared" si="793"/>
        <v>45443.56443071492</v>
      </c>
      <c r="AS1102" s="153">
        <f t="shared" si="794"/>
        <v>2391.7665489849969</v>
      </c>
      <c r="AT1102" s="60">
        <v>0.75</v>
      </c>
      <c r="AU1102" s="153">
        <f t="shared" si="795"/>
        <v>1793.8249117387477</v>
      </c>
      <c r="AV1102" s="153">
        <f t="shared" si="796"/>
        <v>2391.7665489849978</v>
      </c>
    </row>
    <row r="1103" spans="1:48" x14ac:dyDescent="0.2">
      <c r="A1103" s="82">
        <v>1099</v>
      </c>
      <c r="B1103" s="82" t="s">
        <v>1410</v>
      </c>
      <c r="C1103" s="83"/>
      <c r="D1103" s="84" t="s">
        <v>112</v>
      </c>
      <c r="E1103" s="85" t="s">
        <v>990</v>
      </c>
      <c r="F1103" s="86">
        <v>41716</v>
      </c>
      <c r="G1103" s="86" t="s">
        <v>1349</v>
      </c>
      <c r="H1103" s="89"/>
      <c r="I1103" s="89">
        <v>6.3373924189708844E-2</v>
      </c>
      <c r="J1103" s="84"/>
      <c r="K1103" s="84"/>
      <c r="L1103" s="87">
        <v>33810</v>
      </c>
      <c r="M1103" s="87"/>
      <c r="N1103" s="87">
        <v>33810</v>
      </c>
      <c r="O1103" s="84">
        <v>17202.978055928339</v>
      </c>
      <c r="P1103" s="84">
        <v>2142.672376854056</v>
      </c>
      <c r="Q1103" s="84">
        <f t="shared" si="814"/>
        <v>19345.650432782393</v>
      </c>
      <c r="R1103" s="84">
        <v>14464.349567217607</v>
      </c>
      <c r="S1103" s="87">
        <f t="shared" si="815"/>
        <v>16607.021944071661</v>
      </c>
      <c r="T1103" s="150">
        <v>15</v>
      </c>
      <c r="U1103" s="69">
        <v>365</v>
      </c>
      <c r="V1103" s="70"/>
      <c r="W1103" s="71">
        <v>4.9917808219178088</v>
      </c>
      <c r="X1103" s="76">
        <f t="shared" si="807"/>
        <v>41699</v>
      </c>
      <c r="AF1103" s="132" t="s">
        <v>2722</v>
      </c>
      <c r="AG1103" s="60">
        <f>MATCH(AF1103,'Cat-4'!$A:$A,0)</f>
        <v>647</v>
      </c>
      <c r="AH1103" s="60">
        <f>MATCH(X1103,'Cat-4'!$1:$1,0)</f>
        <v>27</v>
      </c>
      <c r="AI1103" s="60">
        <f>INDEX('Cat-4'!$1:$1048576,Working!AG1103,Working!AH1103)</f>
        <v>96.5</v>
      </c>
      <c r="AJ1103" s="60">
        <f>MATCH($AJ$3,'Cat-4'!$1:$1,0)</f>
        <v>144</v>
      </c>
      <c r="AK1103" s="60">
        <f>INDEX('Cat-4'!$1:$1048576,Working!AG1103,Working!AJ1103)</f>
        <v>94.2</v>
      </c>
      <c r="AL1103" s="146">
        <f t="shared" si="817"/>
        <v>0.97616580310880829</v>
      </c>
      <c r="AM1103" s="152">
        <f t="shared" si="818"/>
        <v>0.97616580310880829</v>
      </c>
      <c r="AN1103" s="146">
        <f t="shared" si="816"/>
        <v>9.9083333333333332</v>
      </c>
      <c r="AO1103" s="169">
        <f>INDEX('EL&amp;SV'!$C$4:$G$50,MATCH(AF1103,'EL&amp;SV'!$G$4:$G$50,0),MATCH(IF(P1103&gt;5000000,"A",IF(N1103&gt;2000000,"B",IF(N1103&gt;500000,"C","D"))),'EL&amp;SV'!$C$4:$G$4,0))</f>
        <v>5</v>
      </c>
      <c r="AP1103" s="171">
        <f>INDEX('EL&amp;SV'!$G$4:$K$50,MATCH(AF1103,'EL&amp;SV'!$G$4:$G$50,0),MATCH(IF(N1103&gt;5000000,"A",IF(N1103&gt;2000000,"B",IF(N1103&gt;500000,"C","D"))),'EL&amp;SV'!$G$4:$K$4,0))</f>
        <v>1</v>
      </c>
      <c r="AQ1103" s="153">
        <f t="shared" si="792"/>
        <v>33004.165803108808</v>
      </c>
      <c r="AR1103" s="153">
        <f t="shared" si="793"/>
        <v>33004.165803108808</v>
      </c>
      <c r="AS1103" s="153">
        <f t="shared" si="794"/>
        <v>0</v>
      </c>
      <c r="AT1103" s="60">
        <v>0.75</v>
      </c>
      <c r="AU1103" s="153">
        <f t="shared" si="795"/>
        <v>0</v>
      </c>
      <c r="AV1103" s="153">
        <f t="shared" si="796"/>
        <v>0</v>
      </c>
    </row>
    <row r="1104" spans="1:48" x14ac:dyDescent="0.2">
      <c r="A1104" s="82">
        <v>1100</v>
      </c>
      <c r="B1104" s="82" t="s">
        <v>1410</v>
      </c>
      <c r="C1104" s="83"/>
      <c r="D1104" s="84" t="s">
        <v>112</v>
      </c>
      <c r="E1104" s="85" t="s">
        <v>311</v>
      </c>
      <c r="F1104" s="86">
        <v>41000</v>
      </c>
      <c r="G1104" s="86" t="s">
        <v>1350</v>
      </c>
      <c r="H1104" s="89"/>
      <c r="I1104" s="89">
        <v>9.6775136986301372E-2</v>
      </c>
      <c r="J1104" s="84"/>
      <c r="K1104" s="84"/>
      <c r="L1104" s="87">
        <v>33750</v>
      </c>
      <c r="M1104" s="87"/>
      <c r="N1104" s="87">
        <v>33750</v>
      </c>
      <c r="O1104" s="84">
        <v>33749.999999999993</v>
      </c>
      <c r="P1104" s="84">
        <v>0</v>
      </c>
      <c r="Q1104" s="84">
        <f t="shared" si="814"/>
        <v>33749.999999999993</v>
      </c>
      <c r="R1104" s="84">
        <v>0</v>
      </c>
      <c r="S1104" s="87">
        <f t="shared" si="815"/>
        <v>0</v>
      </c>
      <c r="T1104" s="150">
        <v>10</v>
      </c>
      <c r="U1104" s="69">
        <v>365</v>
      </c>
      <c r="V1104" s="70"/>
      <c r="W1104" s="71">
        <v>4.9917808219178088</v>
      </c>
      <c r="X1104" s="76">
        <f t="shared" si="807"/>
        <v>41000</v>
      </c>
      <c r="AF1104" s="132" t="s">
        <v>3114</v>
      </c>
      <c r="AG1104" s="60">
        <f>MATCH(AF1104,'Cat-4'!$A:$A,0)</f>
        <v>844</v>
      </c>
      <c r="AH1104" s="60">
        <f>MATCH(X1104,'Cat-4'!$1:$1,0)</f>
        <v>4</v>
      </c>
      <c r="AI1104" s="60">
        <f>INDEX('Cat-4'!$1:$1048576,Working!AG1104,Working!AH1104)</f>
        <v>103.9</v>
      </c>
      <c r="AJ1104" s="60">
        <f>MATCH($AJ$3,'Cat-4'!$1:$1,0)</f>
        <v>144</v>
      </c>
      <c r="AK1104" s="60">
        <f>INDEX('Cat-4'!$1:$1048576,Working!AG1104,Working!AJ1104)</f>
        <v>160.30000000000001</v>
      </c>
      <c r="AL1104" s="146">
        <f t="shared" si="817"/>
        <v>1.5428296438883542</v>
      </c>
      <c r="AM1104" s="152">
        <f t="shared" si="818"/>
        <v>1.5428296438883542</v>
      </c>
      <c r="AN1104" s="146">
        <f t="shared" si="816"/>
        <v>11.872222222222222</v>
      </c>
      <c r="AO1104" s="169">
        <f>INDEX('EL&amp;SV'!$C$4:$G$50,MATCH(AF1104,'EL&amp;SV'!$G$4:$G$50,0),MATCH(IF(P1104&gt;5000000,"A",IF(N1104&gt;2000000,"B",IF(N1104&gt;500000,"C","D"))),'EL&amp;SV'!$C$4:$G$4,0))</f>
        <v>6</v>
      </c>
      <c r="AP1104" s="171">
        <f>INDEX('EL&amp;SV'!$G$4:$K$50,MATCH(AF1104,'EL&amp;SV'!$G$4:$G$50,0),MATCH(IF(N1104&gt;5000000,"A",IF(N1104&gt;2000000,"B",IF(N1104&gt;500000,"C","D"))),'EL&amp;SV'!$G$4:$K$4,0))</f>
        <v>0.95</v>
      </c>
      <c r="AQ1104" s="153">
        <f t="shared" si="792"/>
        <v>52070.500481231953</v>
      </c>
      <c r="AR1104" s="153">
        <f t="shared" si="793"/>
        <v>49466.975457170352</v>
      </c>
      <c r="AS1104" s="153">
        <f t="shared" si="794"/>
        <v>2603.5250240616006</v>
      </c>
      <c r="AT1104" s="60">
        <v>0.75</v>
      </c>
      <c r="AU1104" s="153">
        <f t="shared" si="795"/>
        <v>1952.6437680462004</v>
      </c>
      <c r="AV1104" s="153">
        <f t="shared" si="796"/>
        <v>2603.5250240616001</v>
      </c>
    </row>
    <row r="1105" spans="1:48" hidden="1" x14ac:dyDescent="0.25">
      <c r="A1105" s="82">
        <v>1101</v>
      </c>
      <c r="B1105" s="82" t="s">
        <v>1409</v>
      </c>
      <c r="C1105" s="83"/>
      <c r="D1105" s="84" t="s">
        <v>28</v>
      </c>
      <c r="E1105" s="85" t="s">
        <v>237</v>
      </c>
      <c r="F1105" s="86">
        <v>40871</v>
      </c>
      <c r="G1105" s="86" t="s">
        <v>1351</v>
      </c>
      <c r="H1105" s="89"/>
      <c r="I1105" s="89">
        <v>0</v>
      </c>
      <c r="J1105" s="84"/>
      <c r="K1105" s="84"/>
      <c r="L1105" s="87">
        <v>33642</v>
      </c>
      <c r="M1105" s="87"/>
      <c r="N1105" s="87">
        <v>33642</v>
      </c>
      <c r="O1105" s="84">
        <v>0</v>
      </c>
      <c r="P1105" s="84">
        <v>0</v>
      </c>
      <c r="Q1105" s="84">
        <f t="shared" si="814"/>
        <v>0</v>
      </c>
      <c r="R1105" s="84">
        <v>33642</v>
      </c>
      <c r="S1105" s="87">
        <f t="shared" si="815"/>
        <v>33642</v>
      </c>
      <c r="T1105" s="85" t="s">
        <v>1290</v>
      </c>
      <c r="U1105" s="69">
        <v>365</v>
      </c>
      <c r="V1105" s="70"/>
      <c r="W1105" s="71">
        <v>4.9917808219178088</v>
      </c>
      <c r="X1105" s="76">
        <f>DATE(YEAR(F1105),MONTH(F1105),1)</f>
        <v>40848</v>
      </c>
      <c r="AN1105" s="146">
        <f t="shared" si="816"/>
        <v>12.225</v>
      </c>
      <c r="AP1105" s="60"/>
      <c r="AQ1105" s="60"/>
      <c r="AU1105" s="60"/>
      <c r="AV1105" s="60"/>
    </row>
    <row r="1106" spans="1:48" x14ac:dyDescent="0.2">
      <c r="A1106" s="82">
        <v>1102</v>
      </c>
      <c r="B1106" s="82" t="s">
        <v>1410</v>
      </c>
      <c r="C1106" s="83"/>
      <c r="D1106" s="84" t="s">
        <v>112</v>
      </c>
      <c r="E1106" s="85" t="s">
        <v>439</v>
      </c>
      <c r="F1106" s="151">
        <v>42248</v>
      </c>
      <c r="G1106" s="86"/>
      <c r="H1106" s="89"/>
      <c r="I1106" s="89">
        <v>0.05</v>
      </c>
      <c r="J1106" s="84"/>
      <c r="K1106" s="84"/>
      <c r="L1106" s="87">
        <v>33482.5</v>
      </c>
      <c r="M1106" s="87"/>
      <c r="N1106" s="87">
        <v>33482.5</v>
      </c>
      <c r="O1106" s="84">
        <v>33482.5</v>
      </c>
      <c r="P1106" s="84">
        <v>0</v>
      </c>
      <c r="Q1106" s="84">
        <f t="shared" si="814"/>
        <v>33482.5</v>
      </c>
      <c r="R1106" s="84">
        <v>0</v>
      </c>
      <c r="S1106" s="87">
        <f t="shared" si="815"/>
        <v>0</v>
      </c>
      <c r="T1106" s="150">
        <v>10</v>
      </c>
      <c r="U1106" s="69">
        <v>365</v>
      </c>
      <c r="V1106" s="70"/>
      <c r="W1106" s="71">
        <v>-117.33698630136986</v>
      </c>
      <c r="X1106" s="76">
        <f t="shared" ref="X1106:X1115" si="819">DATE(YEAR(F1106),MONTH(F1106),1)</f>
        <v>42248</v>
      </c>
      <c r="AF1106" s="132" t="s">
        <v>3114</v>
      </c>
      <c r="AG1106" s="60">
        <f>MATCH(AF1106,'Cat-4'!$A:$A,0)</f>
        <v>844</v>
      </c>
      <c r="AH1106" s="60">
        <f>MATCH(X1106,'Cat-4'!$1:$1,0)</f>
        <v>45</v>
      </c>
      <c r="AI1106" s="60">
        <f>INDEX('Cat-4'!$1:$1048576,Working!AG1106,Working!AH1106)</f>
        <v>110.9</v>
      </c>
      <c r="AJ1106" s="60">
        <f>MATCH($AJ$3,'Cat-4'!$1:$1,0)</f>
        <v>144</v>
      </c>
      <c r="AK1106" s="60">
        <f>INDEX('Cat-4'!$1:$1048576,Working!AG1106,Working!AJ1106)</f>
        <v>160.30000000000001</v>
      </c>
      <c r="AL1106" s="146">
        <f t="shared" ref="AL1106:AL1113" si="820">AK1106/AI1106</f>
        <v>1.4454463480613164</v>
      </c>
      <c r="AM1106" s="152">
        <f t="shared" ref="AM1106:AM1113" si="821">AL1106</f>
        <v>1.4454463480613164</v>
      </c>
      <c r="AN1106" s="146">
        <f t="shared" si="816"/>
        <v>8.4555555555555557</v>
      </c>
      <c r="AO1106" s="169">
        <f>INDEX('EL&amp;SV'!$C$4:$G$50,MATCH(AF1106,'EL&amp;SV'!$G$4:$G$50,0),MATCH(IF(P1106&gt;5000000,"A",IF(N1106&gt;2000000,"B",IF(N1106&gt;500000,"C","D"))),'EL&amp;SV'!$C$4:$G$4,0))</f>
        <v>6</v>
      </c>
      <c r="AP1106" s="171">
        <f>INDEX('EL&amp;SV'!$G$4:$K$50,MATCH(AF1106,'EL&amp;SV'!$G$4:$G$50,0),MATCH(IF(N1106&gt;5000000,"A",IF(N1106&gt;2000000,"B",IF(N1106&gt;500000,"C","D"))),'EL&amp;SV'!$G$4:$K$4,0))</f>
        <v>0.95</v>
      </c>
      <c r="AQ1106" s="153">
        <f t="shared" ref="AQ1106:AQ1128" si="822">AM1106*N1106</f>
        <v>48397.157348963025</v>
      </c>
      <c r="AR1106" s="153">
        <f t="shared" ref="AR1106:AR1128" si="823">AQ1106*(AP1106/AO1106)*(IF(AN1106&gt;AO1106,AO1106,AN1106))</f>
        <v>45977.29948151487</v>
      </c>
      <c r="AS1106" s="153">
        <f t="shared" ref="AS1106:AS1128" si="824">AQ1106-AR1106</f>
        <v>2419.8578674481541</v>
      </c>
      <c r="AT1106" s="60">
        <v>0.75</v>
      </c>
      <c r="AU1106" s="153">
        <f t="shared" ref="AU1106:AU1128" si="825">AT1106*AS1106</f>
        <v>1814.8934005861156</v>
      </c>
      <c r="AV1106" s="153">
        <f t="shared" ref="AV1106:AV1128" si="826">IF((AQ1106*(1-AP1106))&gt;AU1106,(AQ1106*(1-AP1106)),AU1106)</f>
        <v>2419.8578674481532</v>
      </c>
    </row>
    <row r="1107" spans="1:48" x14ac:dyDescent="0.2">
      <c r="A1107" s="82">
        <v>1103</v>
      </c>
      <c r="B1107" s="82" t="s">
        <v>1410</v>
      </c>
      <c r="C1107" s="83"/>
      <c r="D1107" s="84" t="s">
        <v>112</v>
      </c>
      <c r="E1107" s="85" t="s">
        <v>929</v>
      </c>
      <c r="F1107" s="86">
        <v>41491</v>
      </c>
      <c r="G1107" s="86" t="s">
        <v>1349</v>
      </c>
      <c r="H1107" s="89"/>
      <c r="I1107" s="89">
        <v>6.4056054239877772E-2</v>
      </c>
      <c r="J1107" s="84"/>
      <c r="K1107" s="84"/>
      <c r="L1107" s="87">
        <v>33300</v>
      </c>
      <c r="M1107" s="87"/>
      <c r="N1107" s="87">
        <v>33300</v>
      </c>
      <c r="O1107" s="84">
        <v>18100.254082380146</v>
      </c>
      <c r="P1107" s="84">
        <v>2133.0666061879297</v>
      </c>
      <c r="Q1107" s="84">
        <f t="shared" si="814"/>
        <v>20233.320688568077</v>
      </c>
      <c r="R1107" s="84">
        <v>13066.679311431923</v>
      </c>
      <c r="S1107" s="87">
        <f t="shared" si="815"/>
        <v>15199.745917619854</v>
      </c>
      <c r="T1107" s="150">
        <v>15</v>
      </c>
      <c r="U1107" s="69">
        <v>365</v>
      </c>
      <c r="V1107" s="70"/>
      <c r="W1107" s="71">
        <v>4.9917808219178088</v>
      </c>
      <c r="X1107" s="76">
        <f t="shared" si="819"/>
        <v>41487</v>
      </c>
      <c r="AF1107" s="132" t="s">
        <v>2734</v>
      </c>
      <c r="AG1107" s="60">
        <f>MATCH(AF1107,'Cat-4'!$A:$A,0)</f>
        <v>653</v>
      </c>
      <c r="AH1107" s="60">
        <f>MATCH(X1107,'Cat-4'!$1:$1,0)</f>
        <v>20</v>
      </c>
      <c r="AI1107" s="60">
        <f>INDEX('Cat-4'!$1:$1048576,Working!AG1107,Working!AH1107)</f>
        <v>106.1</v>
      </c>
      <c r="AJ1107" s="60">
        <f>MATCH($AJ$3,'Cat-4'!$1:$1,0)</f>
        <v>144</v>
      </c>
      <c r="AK1107" s="60">
        <f>INDEX('Cat-4'!$1:$1048576,Working!AG1107,Working!AJ1107)</f>
        <v>122.3</v>
      </c>
      <c r="AL1107" s="146">
        <f t="shared" si="820"/>
        <v>1.1526861451460886</v>
      </c>
      <c r="AM1107" s="152">
        <f t="shared" si="821"/>
        <v>1.1526861451460886</v>
      </c>
      <c r="AN1107" s="146">
        <f t="shared" si="816"/>
        <v>10.527777777777779</v>
      </c>
      <c r="AO1107" s="169">
        <f>INDEX('EL&amp;SV'!$C$4:$G$50,MATCH(AF1107,'EL&amp;SV'!$G$4:$G$50,0),MATCH(IF(P1107&gt;5000000,"A",IF(N1107&gt;2000000,"B",IF(N1107&gt;500000,"C","D"))),'EL&amp;SV'!$C$4:$G$4,0))</f>
        <v>8</v>
      </c>
      <c r="AP1107" s="171">
        <f>INDEX('EL&amp;SV'!$G$4:$K$50,MATCH(AF1107,'EL&amp;SV'!$G$4:$G$50,0),MATCH(IF(N1107&gt;5000000,"A",IF(N1107&gt;2000000,"B",IF(N1107&gt;500000,"C","D"))),'EL&amp;SV'!$G$4:$K$4,0))</f>
        <v>0.9</v>
      </c>
      <c r="AQ1107" s="153">
        <f t="shared" si="822"/>
        <v>38384.448633364751</v>
      </c>
      <c r="AR1107" s="153">
        <f t="shared" si="823"/>
        <v>34546.003770028277</v>
      </c>
      <c r="AS1107" s="153">
        <f t="shared" si="824"/>
        <v>3838.4448633364736</v>
      </c>
      <c r="AT1107" s="60">
        <v>0.75</v>
      </c>
      <c r="AU1107" s="153">
        <f t="shared" si="825"/>
        <v>2878.8336475023552</v>
      </c>
      <c r="AV1107" s="153">
        <f t="shared" si="826"/>
        <v>3838.4448633364741</v>
      </c>
    </row>
    <row r="1108" spans="1:48" x14ac:dyDescent="0.2">
      <c r="A1108" s="82">
        <v>1104</v>
      </c>
      <c r="B1108" s="82" t="s">
        <v>1410</v>
      </c>
      <c r="C1108" s="83"/>
      <c r="D1108" s="84" t="s">
        <v>112</v>
      </c>
      <c r="E1108" s="85" t="s">
        <v>392</v>
      </c>
      <c r="F1108" s="86">
        <v>41000</v>
      </c>
      <c r="G1108" s="86" t="s">
        <v>1350</v>
      </c>
      <c r="H1108" s="89"/>
      <c r="I1108" s="89">
        <v>9.6124794520547951E-2</v>
      </c>
      <c r="J1108" s="84"/>
      <c r="K1108" s="84"/>
      <c r="L1108" s="87">
        <v>33000</v>
      </c>
      <c r="M1108" s="87"/>
      <c r="N1108" s="87">
        <v>33000</v>
      </c>
      <c r="O1108" s="84">
        <v>33000</v>
      </c>
      <c r="P1108" s="84">
        <v>0</v>
      </c>
      <c r="Q1108" s="84">
        <f t="shared" si="814"/>
        <v>33000</v>
      </c>
      <c r="R1108" s="84">
        <v>0</v>
      </c>
      <c r="S1108" s="87">
        <f t="shared" si="815"/>
        <v>0</v>
      </c>
      <c r="T1108" s="150">
        <v>10</v>
      </c>
      <c r="U1108" s="69">
        <v>365</v>
      </c>
      <c r="V1108" s="70"/>
      <c r="W1108" s="71">
        <v>-117.33698630136986</v>
      </c>
      <c r="X1108" s="76">
        <f t="shared" si="819"/>
        <v>41000</v>
      </c>
      <c r="AF1108" s="132" t="s">
        <v>3114</v>
      </c>
      <c r="AG1108" s="60">
        <f>MATCH(AF1108,'Cat-4'!$A:$A,0)</f>
        <v>844</v>
      </c>
      <c r="AH1108" s="60">
        <f>MATCH(X1108,'Cat-4'!$1:$1,0)</f>
        <v>4</v>
      </c>
      <c r="AI1108" s="60">
        <f>INDEX('Cat-4'!$1:$1048576,Working!AG1108,Working!AH1108)</f>
        <v>103.9</v>
      </c>
      <c r="AJ1108" s="60">
        <f>MATCH($AJ$3,'Cat-4'!$1:$1,0)</f>
        <v>144</v>
      </c>
      <c r="AK1108" s="60">
        <f>INDEX('Cat-4'!$1:$1048576,Working!AG1108,Working!AJ1108)</f>
        <v>160.30000000000001</v>
      </c>
      <c r="AL1108" s="146">
        <f t="shared" si="820"/>
        <v>1.5428296438883542</v>
      </c>
      <c r="AM1108" s="152">
        <f t="shared" si="821"/>
        <v>1.5428296438883542</v>
      </c>
      <c r="AN1108" s="146">
        <f t="shared" si="816"/>
        <v>11.872222222222222</v>
      </c>
      <c r="AO1108" s="169">
        <f>INDEX('EL&amp;SV'!$C$4:$G$50,MATCH(AF1108,'EL&amp;SV'!$G$4:$G$50,0),MATCH(IF(P1108&gt;5000000,"A",IF(N1108&gt;2000000,"B",IF(N1108&gt;500000,"C","D"))),'EL&amp;SV'!$C$4:$G$4,0))</f>
        <v>6</v>
      </c>
      <c r="AP1108" s="171">
        <f>INDEX('EL&amp;SV'!$G$4:$K$50,MATCH(AF1108,'EL&amp;SV'!$G$4:$G$50,0),MATCH(IF(N1108&gt;5000000,"A",IF(N1108&gt;2000000,"B",IF(N1108&gt;500000,"C","D"))),'EL&amp;SV'!$G$4:$K$4,0))</f>
        <v>0.95</v>
      </c>
      <c r="AQ1108" s="153">
        <f t="shared" si="822"/>
        <v>50913.37824831569</v>
      </c>
      <c r="AR1108" s="153">
        <f t="shared" si="823"/>
        <v>48367.709335899897</v>
      </c>
      <c r="AS1108" s="153">
        <f t="shared" si="824"/>
        <v>2545.6689124157929</v>
      </c>
      <c r="AT1108" s="60">
        <v>0.75</v>
      </c>
      <c r="AU1108" s="153">
        <f t="shared" si="825"/>
        <v>1909.2516843118447</v>
      </c>
      <c r="AV1108" s="153">
        <f t="shared" si="826"/>
        <v>2545.668912415787</v>
      </c>
    </row>
    <row r="1109" spans="1:48" x14ac:dyDescent="0.2">
      <c r="A1109" s="82">
        <v>1105</v>
      </c>
      <c r="B1109" s="82" t="s">
        <v>1410</v>
      </c>
      <c r="C1109" s="83"/>
      <c r="D1109" s="84" t="s">
        <v>113</v>
      </c>
      <c r="E1109" s="85" t="s">
        <v>1217</v>
      </c>
      <c r="F1109" s="86">
        <v>44762</v>
      </c>
      <c r="G1109" s="86" t="s">
        <v>39</v>
      </c>
      <c r="H1109" s="89"/>
      <c r="I1109" s="89">
        <v>0.19</v>
      </c>
      <c r="J1109" s="84"/>
      <c r="K1109" s="84"/>
      <c r="L1109" s="87">
        <v>0</v>
      </c>
      <c r="M1109" s="87">
        <v>32804</v>
      </c>
      <c r="N1109" s="87">
        <v>32804</v>
      </c>
      <c r="O1109" s="84"/>
      <c r="P1109" s="84">
        <v>4354.3939726027402</v>
      </c>
      <c r="Q1109" s="84">
        <f t="shared" si="814"/>
        <v>4354.3939726027402</v>
      </c>
      <c r="R1109" s="84">
        <v>28449.606027397262</v>
      </c>
      <c r="S1109" s="87">
        <f t="shared" si="815"/>
        <v>0</v>
      </c>
      <c r="T1109" s="150">
        <v>5</v>
      </c>
      <c r="U1109" s="69">
        <v>365</v>
      </c>
      <c r="V1109" s="70"/>
      <c r="W1109" s="71">
        <v>4.9917808219178088</v>
      </c>
      <c r="X1109" s="76">
        <f t="shared" si="819"/>
        <v>44743</v>
      </c>
      <c r="AF1109" s="132" t="s">
        <v>2920</v>
      </c>
      <c r="AG1109" s="60">
        <f>MATCH(AF1109,'Cat-4'!$A:$A,0)</f>
        <v>747</v>
      </c>
      <c r="AH1109" s="60">
        <f>MATCH(X1109,'Cat-4'!$1:$1,0)</f>
        <v>127</v>
      </c>
      <c r="AI1109" s="60">
        <f>INDEX('Cat-4'!$1:$1048576,Working!AG1109,Working!AH1109)</f>
        <v>130.19999999999999</v>
      </c>
      <c r="AJ1109" s="60">
        <f>MATCH($AJ$3,'Cat-4'!$1:$1,0)</f>
        <v>144</v>
      </c>
      <c r="AK1109" s="60">
        <f>INDEX('Cat-4'!$1:$1048576,Working!AG1109,Working!AJ1109)</f>
        <v>130.19999999999999</v>
      </c>
      <c r="AL1109" s="146">
        <f t="shared" si="820"/>
        <v>1</v>
      </c>
      <c r="AM1109" s="152">
        <f t="shared" si="821"/>
        <v>1</v>
      </c>
      <c r="AN1109" s="146">
        <f t="shared" si="816"/>
        <v>1.5694444444444444</v>
      </c>
      <c r="AO1109" s="169">
        <f>INDEX('EL&amp;SV'!$C$4:$G$50,MATCH(AF1109,'EL&amp;SV'!$G$4:$G$50,0),MATCH(IF(P1109&gt;5000000,"A",IF(N1109&gt;2000000,"B",IF(N1109&gt;500000,"C","D"))),'EL&amp;SV'!$C$4:$G$4,0))</f>
        <v>8</v>
      </c>
      <c r="AP1109" s="171">
        <f>INDEX('EL&amp;SV'!$G$4:$K$50,MATCH(AF1109,'EL&amp;SV'!$G$4:$G$50,0),MATCH(IF(N1109&gt;5000000,"A",IF(N1109&gt;2000000,"B",IF(N1109&gt;500000,"C","D"))),'EL&amp;SV'!$G$4:$K$4,0))</f>
        <v>1</v>
      </c>
      <c r="AQ1109" s="153">
        <f t="shared" si="822"/>
        <v>32804</v>
      </c>
      <c r="AR1109" s="153">
        <f t="shared" si="823"/>
        <v>6435.5069444444443</v>
      </c>
      <c r="AS1109" s="153">
        <f t="shared" si="824"/>
        <v>26368.493055555555</v>
      </c>
      <c r="AT1109" s="60">
        <v>0.75</v>
      </c>
      <c r="AU1109" s="153">
        <f t="shared" si="825"/>
        <v>19776.369791666664</v>
      </c>
      <c r="AV1109" s="153">
        <f t="shared" si="826"/>
        <v>19776.369791666664</v>
      </c>
    </row>
    <row r="1110" spans="1:48" x14ac:dyDescent="0.2">
      <c r="A1110" s="82">
        <v>1106</v>
      </c>
      <c r="B1110" s="82" t="s">
        <v>1410</v>
      </c>
      <c r="C1110" s="83"/>
      <c r="D1110" s="84" t="s">
        <v>112</v>
      </c>
      <c r="E1110" s="85" t="s">
        <v>414</v>
      </c>
      <c r="F1110" s="86">
        <v>41000</v>
      </c>
      <c r="G1110" s="86" t="s">
        <v>1350</v>
      </c>
      <c r="H1110" s="89"/>
      <c r="I1110" s="89">
        <v>0.10915332191780822</v>
      </c>
      <c r="J1110" s="84"/>
      <c r="K1110" s="84"/>
      <c r="L1110" s="87">
        <v>32688</v>
      </c>
      <c r="M1110" s="87"/>
      <c r="N1110" s="87">
        <v>32688</v>
      </c>
      <c r="O1110" s="84">
        <v>32688.000000000004</v>
      </c>
      <c r="P1110" s="84">
        <v>0</v>
      </c>
      <c r="Q1110" s="84">
        <f t="shared" si="814"/>
        <v>32688.000000000004</v>
      </c>
      <c r="R1110" s="84">
        <v>0</v>
      </c>
      <c r="S1110" s="87">
        <f t="shared" si="815"/>
        <v>0</v>
      </c>
      <c r="T1110" s="150">
        <v>10</v>
      </c>
      <c r="U1110" s="69">
        <v>365</v>
      </c>
      <c r="V1110" s="70"/>
      <c r="W1110" s="71">
        <v>4.9917808219178088</v>
      </c>
      <c r="X1110" s="76">
        <f t="shared" si="819"/>
        <v>41000</v>
      </c>
      <c r="AF1110" s="132" t="s">
        <v>3114</v>
      </c>
      <c r="AG1110" s="60">
        <f>MATCH(AF1110,'Cat-4'!$A:$A,0)</f>
        <v>844</v>
      </c>
      <c r="AH1110" s="60">
        <f>MATCH(X1110,'Cat-4'!$1:$1,0)</f>
        <v>4</v>
      </c>
      <c r="AI1110" s="60">
        <f>INDEX('Cat-4'!$1:$1048576,Working!AG1110,Working!AH1110)</f>
        <v>103.9</v>
      </c>
      <c r="AJ1110" s="60">
        <f>MATCH($AJ$3,'Cat-4'!$1:$1,0)</f>
        <v>144</v>
      </c>
      <c r="AK1110" s="60">
        <f>INDEX('Cat-4'!$1:$1048576,Working!AG1110,Working!AJ1110)</f>
        <v>160.30000000000001</v>
      </c>
      <c r="AL1110" s="146">
        <f t="shared" si="820"/>
        <v>1.5428296438883542</v>
      </c>
      <c r="AM1110" s="152">
        <f t="shared" si="821"/>
        <v>1.5428296438883542</v>
      </c>
      <c r="AN1110" s="146">
        <f t="shared" si="816"/>
        <v>11.872222222222222</v>
      </c>
      <c r="AO1110" s="169">
        <f>INDEX('EL&amp;SV'!$C$4:$G$50,MATCH(AF1110,'EL&amp;SV'!$G$4:$G$50,0),MATCH(IF(P1110&gt;5000000,"A",IF(N1110&gt;2000000,"B",IF(N1110&gt;500000,"C","D"))),'EL&amp;SV'!$C$4:$G$4,0))</f>
        <v>6</v>
      </c>
      <c r="AP1110" s="171">
        <f>INDEX('EL&amp;SV'!$G$4:$K$50,MATCH(AF1110,'EL&amp;SV'!$G$4:$G$50,0),MATCH(IF(N1110&gt;5000000,"A",IF(N1110&gt;2000000,"B",IF(N1110&gt;500000,"C","D"))),'EL&amp;SV'!$G$4:$K$4,0))</f>
        <v>0.95</v>
      </c>
      <c r="AQ1110" s="153">
        <f t="shared" si="822"/>
        <v>50432.015399422518</v>
      </c>
      <c r="AR1110" s="153">
        <f t="shared" si="823"/>
        <v>47910.414629451392</v>
      </c>
      <c r="AS1110" s="153">
        <f t="shared" si="824"/>
        <v>2521.6007699711263</v>
      </c>
      <c r="AT1110" s="60">
        <v>0.75</v>
      </c>
      <c r="AU1110" s="153">
        <f t="shared" si="825"/>
        <v>1891.2005774783447</v>
      </c>
      <c r="AV1110" s="153">
        <f t="shared" si="826"/>
        <v>2521.6007699711281</v>
      </c>
    </row>
    <row r="1111" spans="1:48" x14ac:dyDescent="0.2">
      <c r="A1111" s="82">
        <v>1107</v>
      </c>
      <c r="B1111" s="82" t="s">
        <v>1410</v>
      </c>
      <c r="C1111" s="83"/>
      <c r="D1111" s="84" t="s">
        <v>112</v>
      </c>
      <c r="E1111" s="85" t="s">
        <v>1017</v>
      </c>
      <c r="F1111" s="86">
        <v>42436</v>
      </c>
      <c r="G1111" s="86" t="s">
        <v>25</v>
      </c>
      <c r="H1111" s="89"/>
      <c r="I1111" s="89">
        <v>6.3333333333333325E-2</v>
      </c>
      <c r="J1111" s="84"/>
      <c r="K1111" s="84"/>
      <c r="L1111" s="87">
        <v>32632</v>
      </c>
      <c r="M1111" s="87"/>
      <c r="N1111" s="87">
        <v>32632</v>
      </c>
      <c r="O1111" s="84">
        <v>12541.714337899541</v>
      </c>
      <c r="P1111" s="84">
        <v>2066.6933333333332</v>
      </c>
      <c r="Q1111" s="84">
        <f t="shared" si="814"/>
        <v>14608.407671232873</v>
      </c>
      <c r="R1111" s="84">
        <v>18023.592328767125</v>
      </c>
      <c r="S1111" s="87">
        <f t="shared" si="815"/>
        <v>20090.285662100461</v>
      </c>
      <c r="T1111" s="150">
        <v>15</v>
      </c>
      <c r="U1111" s="69">
        <v>365</v>
      </c>
      <c r="V1111" s="70"/>
      <c r="W1111" s="71">
        <v>4.9917808219178088</v>
      </c>
      <c r="X1111" s="76">
        <f t="shared" si="819"/>
        <v>42430</v>
      </c>
      <c r="AF1111" s="132" t="s">
        <v>3114</v>
      </c>
      <c r="AG1111" s="60">
        <f>MATCH(AF1111,'Cat-4'!$A:$A,0)</f>
        <v>844</v>
      </c>
      <c r="AH1111" s="60">
        <f>MATCH(X1111,'Cat-4'!$1:$1,0)</f>
        <v>51</v>
      </c>
      <c r="AI1111" s="60">
        <f>INDEX('Cat-4'!$1:$1048576,Working!AG1111,Working!AH1111)</f>
        <v>114.6</v>
      </c>
      <c r="AJ1111" s="60">
        <f>MATCH($AJ$3,'Cat-4'!$1:$1,0)</f>
        <v>144</v>
      </c>
      <c r="AK1111" s="60">
        <f>INDEX('Cat-4'!$1:$1048576,Working!AG1111,Working!AJ1111)</f>
        <v>160.30000000000001</v>
      </c>
      <c r="AL1111" s="146">
        <f t="shared" si="820"/>
        <v>1.3987783595113439</v>
      </c>
      <c r="AM1111" s="152">
        <f t="shared" si="821"/>
        <v>1.3987783595113439</v>
      </c>
      <c r="AN1111" s="146">
        <f t="shared" si="816"/>
        <v>7.9388888888888891</v>
      </c>
      <c r="AO1111" s="169">
        <f>INDEX('EL&amp;SV'!$C$4:$G$50,MATCH(AF1111,'EL&amp;SV'!$G$4:$G$50,0),MATCH(IF(P1111&gt;5000000,"A",IF(N1111&gt;2000000,"B",IF(N1111&gt;500000,"C","D"))),'EL&amp;SV'!$C$4:$G$4,0))</f>
        <v>6</v>
      </c>
      <c r="AP1111" s="171">
        <f>INDEX('EL&amp;SV'!$G$4:$K$50,MATCH(AF1111,'EL&amp;SV'!$G$4:$G$50,0),MATCH(IF(N1111&gt;5000000,"A",IF(N1111&gt;2000000,"B",IF(N1111&gt;500000,"C","D"))),'EL&amp;SV'!$G$4:$K$4,0))</f>
        <v>0.95</v>
      </c>
      <c r="AQ1111" s="153">
        <f t="shared" si="822"/>
        <v>45644.935427574172</v>
      </c>
      <c r="AR1111" s="153">
        <f t="shared" si="823"/>
        <v>43362.68865619546</v>
      </c>
      <c r="AS1111" s="153">
        <f t="shared" si="824"/>
        <v>2282.2467713787119</v>
      </c>
      <c r="AT1111" s="60">
        <v>0.75</v>
      </c>
      <c r="AU1111" s="153">
        <f t="shared" si="825"/>
        <v>1711.6850785340339</v>
      </c>
      <c r="AV1111" s="153">
        <f t="shared" si="826"/>
        <v>2282.2467713787105</v>
      </c>
    </row>
    <row r="1112" spans="1:48" x14ac:dyDescent="0.2">
      <c r="A1112" s="82">
        <v>1108</v>
      </c>
      <c r="B1112" s="82" t="s">
        <v>1410</v>
      </c>
      <c r="C1112" s="83"/>
      <c r="D1112" s="84" t="s">
        <v>112</v>
      </c>
      <c r="E1112" s="85" t="s">
        <v>1115</v>
      </c>
      <c r="F1112" s="86">
        <v>44286</v>
      </c>
      <c r="G1112" s="86" t="s">
        <v>37</v>
      </c>
      <c r="H1112" s="89"/>
      <c r="I1112" s="89">
        <v>9.5000000000000001E-2</v>
      </c>
      <c r="J1112" s="84"/>
      <c r="K1112" s="84"/>
      <c r="L1112" s="87">
        <v>32582.720000000001</v>
      </c>
      <c r="M1112" s="87"/>
      <c r="N1112" s="87">
        <v>32582.720000000001</v>
      </c>
      <c r="O1112" s="84">
        <v>3103.838833972603</v>
      </c>
      <c r="P1112" s="84">
        <v>3095.3584000000001</v>
      </c>
      <c r="Q1112" s="84">
        <f t="shared" si="814"/>
        <v>6199.1972339726035</v>
      </c>
      <c r="R1112" s="84">
        <v>26383.522766027396</v>
      </c>
      <c r="S1112" s="87">
        <f t="shared" si="815"/>
        <v>29478.881166027397</v>
      </c>
      <c r="T1112" s="150">
        <v>10</v>
      </c>
      <c r="U1112" s="69">
        <v>365</v>
      </c>
      <c r="V1112" s="70"/>
      <c r="W1112" s="71">
        <v>4.9917808219178088</v>
      </c>
      <c r="X1112" s="76">
        <f t="shared" si="819"/>
        <v>44256</v>
      </c>
      <c r="AF1112" s="132" t="s">
        <v>3114</v>
      </c>
      <c r="AG1112" s="60">
        <f>MATCH(AF1112,'Cat-4'!$A:$A,0)</f>
        <v>844</v>
      </c>
      <c r="AH1112" s="60">
        <f>MATCH(X1112,'Cat-4'!$1:$1,0)</f>
        <v>111</v>
      </c>
      <c r="AI1112" s="60">
        <f>INDEX('Cat-4'!$1:$1048576,Working!AG1112,Working!AH1112)</f>
        <v>143.19999999999999</v>
      </c>
      <c r="AJ1112" s="60">
        <f>MATCH($AJ$3,'Cat-4'!$1:$1,0)</f>
        <v>144</v>
      </c>
      <c r="AK1112" s="60">
        <f>INDEX('Cat-4'!$1:$1048576,Working!AG1112,Working!AJ1112)</f>
        <v>160.30000000000001</v>
      </c>
      <c r="AL1112" s="146">
        <f t="shared" si="820"/>
        <v>1.1194134078212292</v>
      </c>
      <c r="AM1112" s="152">
        <f t="shared" si="821"/>
        <v>1.1194134078212292</v>
      </c>
      <c r="AN1112" s="146">
        <f t="shared" si="816"/>
        <v>2.875</v>
      </c>
      <c r="AO1112" s="169">
        <f>INDEX('EL&amp;SV'!$C$4:$G$50,MATCH(AF1112,'EL&amp;SV'!$G$4:$G$50,0),MATCH(IF(P1112&gt;5000000,"A",IF(N1112&gt;2000000,"B",IF(N1112&gt;500000,"C","D"))),'EL&amp;SV'!$C$4:$G$4,0))</f>
        <v>6</v>
      </c>
      <c r="AP1112" s="171">
        <f>INDEX('EL&amp;SV'!$G$4:$K$50,MATCH(AF1112,'EL&amp;SV'!$G$4:$G$50,0),MATCH(IF(N1112&gt;5000000,"A",IF(N1112&gt;2000000,"B",IF(N1112&gt;500000,"C","D"))),'EL&amp;SV'!$G$4:$K$4,0))</f>
        <v>0.95</v>
      </c>
      <c r="AQ1112" s="153">
        <f t="shared" si="822"/>
        <v>36473.533631284925</v>
      </c>
      <c r="AR1112" s="153">
        <f t="shared" si="823"/>
        <v>16603.056455074489</v>
      </c>
      <c r="AS1112" s="153">
        <f t="shared" si="824"/>
        <v>19870.477176210436</v>
      </c>
      <c r="AT1112" s="60">
        <v>0.75</v>
      </c>
      <c r="AU1112" s="153">
        <f t="shared" si="825"/>
        <v>14902.857882157827</v>
      </c>
      <c r="AV1112" s="153">
        <f t="shared" si="826"/>
        <v>14902.857882157827</v>
      </c>
    </row>
    <row r="1113" spans="1:48" x14ac:dyDescent="0.2">
      <c r="A1113" s="82">
        <v>1109</v>
      </c>
      <c r="B1113" s="82" t="s">
        <v>1410</v>
      </c>
      <c r="C1113" s="83"/>
      <c r="D1113" s="84" t="s">
        <v>112</v>
      </c>
      <c r="E1113" s="85" t="s">
        <v>1268</v>
      </c>
      <c r="F1113" s="86">
        <v>44459</v>
      </c>
      <c r="G1113" s="86" t="s">
        <v>38</v>
      </c>
      <c r="H1113" s="89"/>
      <c r="I1113" s="89">
        <v>0.19</v>
      </c>
      <c r="J1113" s="84"/>
      <c r="K1113" s="84"/>
      <c r="L1113" s="87">
        <v>32408.7</v>
      </c>
      <c r="M1113" s="87"/>
      <c r="N1113" s="87">
        <v>32408.7</v>
      </c>
      <c r="O1113" s="84">
        <v>3255.9644630136991</v>
      </c>
      <c r="P1113" s="84">
        <v>6157.6530000000002</v>
      </c>
      <c r="Q1113" s="84">
        <f t="shared" si="814"/>
        <v>9413.6174630136993</v>
      </c>
      <c r="R1113" s="84">
        <v>22995.082536986301</v>
      </c>
      <c r="S1113" s="87">
        <f t="shared" si="815"/>
        <v>29152.7355369863</v>
      </c>
      <c r="T1113" s="150">
        <v>5</v>
      </c>
      <c r="U1113" s="69">
        <v>365</v>
      </c>
      <c r="V1113" s="70"/>
      <c r="W1113" s="71">
        <v>4.9917808219178088</v>
      </c>
      <c r="X1113" s="76">
        <f t="shared" si="819"/>
        <v>44440</v>
      </c>
      <c r="AF1113" s="132" t="s">
        <v>3114</v>
      </c>
      <c r="AG1113" s="60">
        <f>MATCH(AF1113,'Cat-4'!$A:$A,0)</f>
        <v>844</v>
      </c>
      <c r="AH1113" s="60">
        <f>MATCH(X1113,'Cat-4'!$1:$1,0)</f>
        <v>117</v>
      </c>
      <c r="AI1113" s="60">
        <f>INDEX('Cat-4'!$1:$1048576,Working!AG1113,Working!AH1113)</f>
        <v>148.1</v>
      </c>
      <c r="AJ1113" s="60">
        <f>MATCH($AJ$3,'Cat-4'!$1:$1,0)</f>
        <v>144</v>
      </c>
      <c r="AK1113" s="60">
        <f>INDEX('Cat-4'!$1:$1048576,Working!AG1113,Working!AJ1113)</f>
        <v>160.30000000000001</v>
      </c>
      <c r="AL1113" s="146">
        <f t="shared" si="820"/>
        <v>1.0823767724510467</v>
      </c>
      <c r="AM1113" s="152">
        <f t="shared" si="821"/>
        <v>1.0823767724510467</v>
      </c>
      <c r="AN1113" s="146">
        <f t="shared" si="816"/>
        <v>2.4027777777777777</v>
      </c>
      <c r="AO1113" s="169">
        <f>INDEX('EL&amp;SV'!$C$4:$G$50,MATCH(AF1113,'EL&amp;SV'!$G$4:$G$50,0),MATCH(IF(P1113&gt;5000000,"A",IF(N1113&gt;2000000,"B",IF(N1113&gt;500000,"C","D"))),'EL&amp;SV'!$C$4:$G$4,0))</f>
        <v>6</v>
      </c>
      <c r="AP1113" s="171">
        <f>INDEX('EL&amp;SV'!$G$4:$K$50,MATCH(AF1113,'EL&amp;SV'!$G$4:$G$50,0),MATCH(IF(N1113&gt;5000000,"A",IF(N1113&gt;2000000,"B",IF(N1113&gt;500000,"C","D"))),'EL&amp;SV'!$G$4:$K$4,0))</f>
        <v>0.95</v>
      </c>
      <c r="AQ1113" s="153">
        <f t="shared" si="822"/>
        <v>35078.424105334241</v>
      </c>
      <c r="AR1113" s="153">
        <f t="shared" si="823"/>
        <v>13345.229170628894</v>
      </c>
      <c r="AS1113" s="153">
        <f t="shared" si="824"/>
        <v>21733.194934705345</v>
      </c>
      <c r="AT1113" s="60">
        <v>0.75</v>
      </c>
      <c r="AU1113" s="153">
        <f t="shared" si="825"/>
        <v>16299.896201029009</v>
      </c>
      <c r="AV1113" s="153">
        <f t="shared" si="826"/>
        <v>16299.896201029009</v>
      </c>
    </row>
    <row r="1114" spans="1:48" x14ac:dyDescent="0.2">
      <c r="A1114" s="82">
        <v>1110</v>
      </c>
      <c r="B1114" s="82" t="s">
        <v>1410</v>
      </c>
      <c r="C1114" s="83"/>
      <c r="D1114" s="84" t="s">
        <v>112</v>
      </c>
      <c r="E1114" s="85" t="s">
        <v>530</v>
      </c>
      <c r="F1114" s="86">
        <v>40634</v>
      </c>
      <c r="G1114" s="86" t="s">
        <v>1351</v>
      </c>
      <c r="H1114" s="89"/>
      <c r="I1114" s="89">
        <v>0.12329552102376599</v>
      </c>
      <c r="J1114" s="84"/>
      <c r="K1114" s="84"/>
      <c r="L1114" s="87">
        <v>32172.21</v>
      </c>
      <c r="M1114" s="87"/>
      <c r="N1114" s="87">
        <v>32172.21</v>
      </c>
      <c r="O1114" s="84">
        <v>30563.5995</v>
      </c>
      <c r="P1114" s="84">
        <v>0</v>
      </c>
      <c r="Q1114" s="84">
        <f t="shared" si="814"/>
        <v>30563.5995</v>
      </c>
      <c r="R1114" s="84">
        <v>1608.6104999999989</v>
      </c>
      <c r="S1114" s="87">
        <f t="shared" si="815"/>
        <v>1608.6104999999989</v>
      </c>
      <c r="T1114" s="150">
        <v>6</v>
      </c>
      <c r="U1114" s="69">
        <v>365</v>
      </c>
      <c r="V1114" s="70"/>
      <c r="W1114" s="71">
        <v>-117.33698630136986</v>
      </c>
      <c r="X1114" s="76">
        <f t="shared" si="819"/>
        <v>40634</v>
      </c>
      <c r="Y1114" s="138" t="s">
        <v>4016</v>
      </c>
      <c r="Z1114" s="60">
        <f>MATCH(Y1114,'Cat-3'!$A:$A,0)</f>
        <v>628</v>
      </c>
      <c r="AA1114" s="60">
        <f>MATCH(X1114,'Cat-3'!$1:$1,0)</f>
        <v>79</v>
      </c>
      <c r="AB1114" s="60">
        <f>INDEX('Cat-3'!$1:$1048576,Working!Z1114,Working!AA1114)</f>
        <v>132.4</v>
      </c>
      <c r="AC1114" s="60">
        <f>MATCH($AC$3,'Cat-3'!$1:$1,0)</f>
        <v>90</v>
      </c>
      <c r="AD1114" s="60">
        <f>INDEX('Cat-3'!$1:$1048576,Working!Z1114,Working!AC1114)</f>
        <v>138.4</v>
      </c>
      <c r="AE1114" s="146">
        <f>AD1114/AB1114</f>
        <v>1.0453172205438066</v>
      </c>
      <c r="AF1114" s="132" t="s">
        <v>3114</v>
      </c>
      <c r="AG1114" s="60">
        <f>MATCH(AF1114,'Cat-4'!$A:$A,0)</f>
        <v>844</v>
      </c>
      <c r="AH1114" s="60">
        <f>MATCH($AH$3,'Cat-4'!$1:$1,0)</f>
        <v>4</v>
      </c>
      <c r="AI1114" s="60">
        <f>INDEX('Cat-4'!$1:$1048576,Working!AG1114,Working!AH1114)</f>
        <v>103.9</v>
      </c>
      <c r="AJ1114" s="60">
        <f>MATCH($AJ$3,'Cat-4'!$1:$1,0)</f>
        <v>144</v>
      </c>
      <c r="AK1114" s="60">
        <f>INDEX('Cat-4'!$1:$1048576,Working!AG1114,Working!AJ1114)</f>
        <v>160.30000000000001</v>
      </c>
      <c r="AL1114" s="146">
        <f>AK1114/AI1114</f>
        <v>1.5428296438883542</v>
      </c>
      <c r="AM1114" s="146">
        <f>AL1114*AE1114</f>
        <v>1.6127463951219654</v>
      </c>
      <c r="AN1114" s="146">
        <f t="shared" si="816"/>
        <v>12.872222222222222</v>
      </c>
      <c r="AO1114" s="169">
        <f>INDEX('EL&amp;SV'!$C$4:$G$50,MATCH(AF1114,'EL&amp;SV'!$G$4:$G$50,0),MATCH(IF(P1114&gt;5000000,"A",IF(N1114&gt;2000000,"B",IF(N1114&gt;500000,"C","D"))),'EL&amp;SV'!$C$4:$G$4,0))</f>
        <v>6</v>
      </c>
      <c r="AP1114" s="171">
        <f>INDEX('EL&amp;SV'!$G$4:$K$50,MATCH(AF1114,'EL&amp;SV'!$G$4:$G$50,0),MATCH(IF(N1114&gt;5000000,"A",IF(N1114&gt;2000000,"B",IF(N1114&gt;500000,"C","D"))),'EL&amp;SV'!$G$4:$K$4,0))</f>
        <v>0.95</v>
      </c>
      <c r="AQ1114" s="153">
        <f t="shared" si="822"/>
        <v>51885.615700606846</v>
      </c>
      <c r="AR1114" s="153">
        <f t="shared" si="823"/>
        <v>49291.334915576503</v>
      </c>
      <c r="AS1114" s="153">
        <f t="shared" si="824"/>
        <v>2594.2807850303434</v>
      </c>
      <c r="AT1114" s="60">
        <v>0.75</v>
      </c>
      <c r="AU1114" s="153">
        <f t="shared" si="825"/>
        <v>1945.7105887727575</v>
      </c>
      <c r="AV1114" s="153">
        <f t="shared" si="826"/>
        <v>2594.2807850303448</v>
      </c>
    </row>
    <row r="1115" spans="1:48" x14ac:dyDescent="0.2">
      <c r="A1115" s="82">
        <v>1111</v>
      </c>
      <c r="B1115" s="82" t="s">
        <v>1410</v>
      </c>
      <c r="C1115" s="83"/>
      <c r="D1115" s="84" t="s">
        <v>112</v>
      </c>
      <c r="E1115" s="85" t="s">
        <v>1271</v>
      </c>
      <c r="F1115" s="86">
        <v>44583</v>
      </c>
      <c r="G1115" s="86" t="s">
        <v>38</v>
      </c>
      <c r="H1115" s="89"/>
      <c r="I1115" s="89">
        <v>0.19</v>
      </c>
      <c r="J1115" s="84"/>
      <c r="K1115" s="84"/>
      <c r="L1115" s="87">
        <v>32155</v>
      </c>
      <c r="M1115" s="87"/>
      <c r="N1115" s="87">
        <v>32155</v>
      </c>
      <c r="O1115" s="84">
        <v>1154.9371232876711</v>
      </c>
      <c r="P1115" s="84">
        <v>6109.45</v>
      </c>
      <c r="Q1115" s="84">
        <f t="shared" si="814"/>
        <v>7264.3871232876709</v>
      </c>
      <c r="R1115" s="84">
        <v>24890.61287671233</v>
      </c>
      <c r="S1115" s="87">
        <f t="shared" si="815"/>
        <v>31000.062876712327</v>
      </c>
      <c r="T1115" s="150">
        <v>5</v>
      </c>
      <c r="U1115" s="69">
        <v>365</v>
      </c>
      <c r="V1115" s="70"/>
      <c r="W1115" s="71">
        <v>4.9917808219178088</v>
      </c>
      <c r="X1115" s="76">
        <f t="shared" si="819"/>
        <v>44562</v>
      </c>
      <c r="AF1115" s="132" t="s">
        <v>3114</v>
      </c>
      <c r="AG1115" s="60">
        <f>MATCH(AF1115,'Cat-4'!$A:$A,0)</f>
        <v>844</v>
      </c>
      <c r="AH1115" s="60">
        <f>MATCH(X1115,'Cat-4'!$1:$1,0)</f>
        <v>121</v>
      </c>
      <c r="AI1115" s="60">
        <f>INDEX('Cat-4'!$1:$1048576,Working!AG1115,Working!AH1115)</f>
        <v>153.30000000000001</v>
      </c>
      <c r="AJ1115" s="60">
        <f>MATCH($AJ$3,'Cat-4'!$1:$1,0)</f>
        <v>144</v>
      </c>
      <c r="AK1115" s="60">
        <f>INDEX('Cat-4'!$1:$1048576,Working!AG1115,Working!AJ1115)</f>
        <v>160.30000000000001</v>
      </c>
      <c r="AL1115" s="146">
        <f t="shared" ref="AL1115:AL1119" si="827">AK1115/AI1115</f>
        <v>1.0456621004566209</v>
      </c>
      <c r="AM1115" s="152">
        <f t="shared" ref="AM1115:AM1119" si="828">AL1115</f>
        <v>1.0456621004566209</v>
      </c>
      <c r="AN1115" s="146">
        <f t="shared" si="816"/>
        <v>2.0638888888888891</v>
      </c>
      <c r="AO1115" s="169">
        <f>INDEX('EL&amp;SV'!$C$4:$G$50,MATCH(AF1115,'EL&amp;SV'!$G$4:$G$50,0),MATCH(IF(P1115&gt;5000000,"A",IF(N1115&gt;2000000,"B",IF(N1115&gt;500000,"C","D"))),'EL&amp;SV'!$C$4:$G$4,0))</f>
        <v>6</v>
      </c>
      <c r="AP1115" s="171">
        <f>INDEX('EL&amp;SV'!$G$4:$K$50,MATCH(AF1115,'EL&amp;SV'!$G$4:$G$50,0),MATCH(IF(N1115&gt;5000000,"A",IF(N1115&gt;2000000,"B",IF(N1115&gt;500000,"C","D"))),'EL&amp;SV'!$G$4:$K$4,0))</f>
        <v>0.95</v>
      </c>
      <c r="AQ1115" s="153">
        <f t="shared" si="822"/>
        <v>33623.264840182645</v>
      </c>
      <c r="AR1115" s="153">
        <f t="shared" si="823"/>
        <v>10987.491429371723</v>
      </c>
      <c r="AS1115" s="153">
        <f t="shared" si="824"/>
        <v>22635.773410810922</v>
      </c>
      <c r="AT1115" s="60">
        <v>0.75</v>
      </c>
      <c r="AU1115" s="153">
        <f t="shared" si="825"/>
        <v>16976.830058108193</v>
      </c>
      <c r="AV1115" s="153">
        <f t="shared" si="826"/>
        <v>16976.830058108193</v>
      </c>
    </row>
    <row r="1116" spans="1:48" x14ac:dyDescent="0.2">
      <c r="A1116" s="82">
        <v>1112</v>
      </c>
      <c r="B1116" s="82" t="s">
        <v>1410</v>
      </c>
      <c r="C1116" s="83"/>
      <c r="D1116" s="84" t="s">
        <v>111</v>
      </c>
      <c r="E1116" s="85" t="s">
        <v>258</v>
      </c>
      <c r="F1116" s="86">
        <v>41000</v>
      </c>
      <c r="G1116" s="86" t="s">
        <v>1350</v>
      </c>
      <c r="H1116" s="89"/>
      <c r="I1116" s="89">
        <v>2.0606979091564528E-2</v>
      </c>
      <c r="J1116" s="84"/>
      <c r="K1116" s="84"/>
      <c r="L1116" s="87">
        <v>32064</v>
      </c>
      <c r="M1116" s="87"/>
      <c r="N1116" s="87">
        <v>32064</v>
      </c>
      <c r="O1116" s="84">
        <v>10638.534672242247</v>
      </c>
      <c r="P1116" s="84">
        <v>660.74217759192504</v>
      </c>
      <c r="Q1116" s="84">
        <f t="shared" si="814"/>
        <v>11299.276849834172</v>
      </c>
      <c r="R1116" s="84">
        <v>20764.723150165828</v>
      </c>
      <c r="S1116" s="87">
        <f t="shared" si="815"/>
        <v>21425.465327757753</v>
      </c>
      <c r="T1116" s="150">
        <v>40</v>
      </c>
      <c r="U1116" s="69">
        <v>365</v>
      </c>
      <c r="V1116" s="70"/>
      <c r="W1116" s="71">
        <v>4.9917808219178088</v>
      </c>
      <c r="X1116" s="76">
        <f>DATE(YEAR(F1116),MONTH(F1116),1)</f>
        <v>41000</v>
      </c>
      <c r="AF1116" s="132" t="s">
        <v>2879</v>
      </c>
      <c r="AG1116" s="60">
        <f>MATCH(AF1116,'Cat-4'!$A:$A,0)</f>
        <v>726</v>
      </c>
      <c r="AH1116" s="60">
        <f>MATCH(X1116,'Cat-4'!$1:$1,0)</f>
        <v>4</v>
      </c>
      <c r="AI1116" s="60">
        <f>INDEX('Cat-4'!$1:$1048576,Working!AG1116,Working!AH1116)</f>
        <v>106.1</v>
      </c>
      <c r="AJ1116" s="60">
        <f>MATCH($AJ$3,'Cat-4'!$1:$1,0)</f>
        <v>144</v>
      </c>
      <c r="AK1116" s="60">
        <f>INDEX('Cat-4'!$1:$1048576,Working!AG1116,Working!AJ1116)</f>
        <v>132.30000000000001</v>
      </c>
      <c r="AL1116" s="146">
        <f t="shared" si="827"/>
        <v>1.2469368520263904</v>
      </c>
      <c r="AM1116" s="152">
        <f t="shared" si="828"/>
        <v>1.2469368520263904</v>
      </c>
      <c r="AN1116" s="146">
        <f t="shared" si="816"/>
        <v>11.872222222222222</v>
      </c>
      <c r="AO1116" s="169">
        <f>INDEX('EL&amp;SV'!$C$4:$G$50,MATCH(AF1116,'EL&amp;SV'!$G$4:$G$50,0),MATCH(IF(P1116&gt;5000000,"A",IF(N1116&gt;2000000,"B",IF(N1116&gt;500000,"C","D"))),'EL&amp;SV'!$C$4:$G$4,0))</f>
        <v>8</v>
      </c>
      <c r="AP1116" s="171">
        <f>INDEX('EL&amp;SV'!$G$4:$K$50,MATCH(AF1116,'EL&amp;SV'!$G$4:$G$50,0),MATCH(IF(N1116&gt;5000000,"A",IF(N1116&gt;2000000,"B",IF(N1116&gt;500000,"C","D"))),'EL&amp;SV'!$G$4:$K$4,0))</f>
        <v>0.95</v>
      </c>
      <c r="AQ1116" s="153">
        <f t="shared" si="822"/>
        <v>39981.783223374179</v>
      </c>
      <c r="AR1116" s="153">
        <f t="shared" si="823"/>
        <v>37982.694062205468</v>
      </c>
      <c r="AS1116" s="153">
        <f t="shared" si="824"/>
        <v>1999.0891611687111</v>
      </c>
      <c r="AT1116" s="60">
        <v>0.75</v>
      </c>
      <c r="AU1116" s="153">
        <f t="shared" si="825"/>
        <v>1499.3168708765334</v>
      </c>
      <c r="AV1116" s="153">
        <f t="shared" si="826"/>
        <v>1999.0891611687107</v>
      </c>
    </row>
    <row r="1117" spans="1:48" x14ac:dyDescent="0.2">
      <c r="A1117" s="82">
        <v>1113</v>
      </c>
      <c r="B1117" s="82" t="s">
        <v>1410</v>
      </c>
      <c r="C1117" s="83"/>
      <c r="D1117" s="84" t="s">
        <v>112</v>
      </c>
      <c r="E1117" s="85" t="s">
        <v>1253</v>
      </c>
      <c r="F1117" s="86">
        <v>44582</v>
      </c>
      <c r="G1117" s="86" t="s">
        <v>38</v>
      </c>
      <c r="H1117" s="89"/>
      <c r="I1117" s="89">
        <v>0.19</v>
      </c>
      <c r="J1117" s="84"/>
      <c r="K1117" s="84"/>
      <c r="L1117" s="87">
        <v>32000</v>
      </c>
      <c r="M1117" s="87"/>
      <c r="N1117" s="87">
        <v>32000</v>
      </c>
      <c r="O1117" s="84">
        <v>1166.0273972602738</v>
      </c>
      <c r="P1117" s="84">
        <v>6080</v>
      </c>
      <c r="Q1117" s="84">
        <f t="shared" si="814"/>
        <v>7246.0273972602736</v>
      </c>
      <c r="R1117" s="84">
        <v>24753.972602739726</v>
      </c>
      <c r="S1117" s="87">
        <f t="shared" si="815"/>
        <v>30833.972602739726</v>
      </c>
      <c r="T1117" s="150">
        <v>5</v>
      </c>
      <c r="U1117" s="69">
        <v>365</v>
      </c>
      <c r="V1117" s="70"/>
      <c r="W1117" s="71">
        <v>4.9917808219178088</v>
      </c>
      <c r="X1117" s="76">
        <f t="shared" ref="X1117:X1128" si="829">DATE(YEAR(F1117),MONTH(F1117),1)</f>
        <v>44562</v>
      </c>
      <c r="AF1117" s="132" t="s">
        <v>2920</v>
      </c>
      <c r="AG1117" s="60">
        <f>MATCH(AF1117,'Cat-4'!$A:$A,0)</f>
        <v>747</v>
      </c>
      <c r="AH1117" s="60">
        <f>MATCH(X1117,'Cat-4'!$1:$1,0)</f>
        <v>121</v>
      </c>
      <c r="AI1117" s="60">
        <f>INDEX('Cat-4'!$1:$1048576,Working!AG1117,Working!AH1117)</f>
        <v>130.19999999999999</v>
      </c>
      <c r="AJ1117" s="60">
        <f>MATCH($AJ$3,'Cat-4'!$1:$1,0)</f>
        <v>144</v>
      </c>
      <c r="AK1117" s="60">
        <f>INDEX('Cat-4'!$1:$1048576,Working!AG1117,Working!AJ1117)</f>
        <v>130.19999999999999</v>
      </c>
      <c r="AL1117" s="146">
        <f t="shared" si="827"/>
        <v>1</v>
      </c>
      <c r="AM1117" s="152">
        <f t="shared" si="828"/>
        <v>1</v>
      </c>
      <c r="AN1117" s="146">
        <f t="shared" si="816"/>
        <v>2.0666666666666669</v>
      </c>
      <c r="AO1117" s="169">
        <f>INDEX('EL&amp;SV'!$C$4:$G$50,MATCH(AF1117,'EL&amp;SV'!$G$4:$G$50,0),MATCH(IF(P1117&gt;5000000,"A",IF(N1117&gt;2000000,"B",IF(N1117&gt;500000,"C","D"))),'EL&amp;SV'!$C$4:$G$4,0))</f>
        <v>8</v>
      </c>
      <c r="AP1117" s="171">
        <f>INDEX('EL&amp;SV'!$G$4:$K$50,MATCH(AF1117,'EL&amp;SV'!$G$4:$G$50,0),MATCH(IF(N1117&gt;5000000,"A",IF(N1117&gt;2000000,"B",IF(N1117&gt;500000,"C","D"))),'EL&amp;SV'!$G$4:$K$4,0))</f>
        <v>1</v>
      </c>
      <c r="AQ1117" s="153">
        <f t="shared" si="822"/>
        <v>32000</v>
      </c>
      <c r="AR1117" s="153">
        <f t="shared" si="823"/>
        <v>8266.6666666666679</v>
      </c>
      <c r="AS1117" s="153">
        <f t="shared" si="824"/>
        <v>23733.333333333332</v>
      </c>
      <c r="AT1117" s="60">
        <v>0.75</v>
      </c>
      <c r="AU1117" s="153">
        <f t="shared" si="825"/>
        <v>17800</v>
      </c>
      <c r="AV1117" s="153">
        <f t="shared" si="826"/>
        <v>17800</v>
      </c>
    </row>
    <row r="1118" spans="1:48" x14ac:dyDescent="0.2">
      <c r="A1118" s="82">
        <v>1114</v>
      </c>
      <c r="B1118" s="82" t="s">
        <v>1410</v>
      </c>
      <c r="C1118" s="83"/>
      <c r="D1118" s="84" t="s">
        <v>112</v>
      </c>
      <c r="E1118" s="85" t="s">
        <v>1281</v>
      </c>
      <c r="F1118" s="86">
        <v>44651</v>
      </c>
      <c r="G1118" s="86" t="s">
        <v>38</v>
      </c>
      <c r="H1118" s="89"/>
      <c r="I1118" s="89">
        <v>9.5000000000000001E-2</v>
      </c>
      <c r="J1118" s="84"/>
      <c r="K1118" s="84"/>
      <c r="L1118" s="87">
        <v>31900.12</v>
      </c>
      <c r="M1118" s="87"/>
      <c r="N1118" s="87">
        <v>31900.12</v>
      </c>
      <c r="O1118" s="84">
        <v>8.3027709589041088</v>
      </c>
      <c r="P1118" s="84">
        <v>3030.5113999999999</v>
      </c>
      <c r="Q1118" s="84">
        <f t="shared" si="814"/>
        <v>3038.814170958904</v>
      </c>
      <c r="R1118" s="84">
        <v>28861.305829041095</v>
      </c>
      <c r="S1118" s="87">
        <f t="shared" si="815"/>
        <v>31891.817229041095</v>
      </c>
      <c r="T1118" s="150">
        <v>10</v>
      </c>
      <c r="U1118" s="69">
        <v>365</v>
      </c>
      <c r="V1118" s="70"/>
      <c r="W1118" s="71">
        <v>-117.33698630136986</v>
      </c>
      <c r="X1118" s="76">
        <f t="shared" si="829"/>
        <v>44621</v>
      </c>
      <c r="AF1118" s="132" t="s">
        <v>2920</v>
      </c>
      <c r="AG1118" s="60">
        <f>MATCH(AF1118,'Cat-4'!$A:$A,0)</f>
        <v>747</v>
      </c>
      <c r="AH1118" s="60">
        <f>MATCH(X1118,'Cat-4'!$1:$1,0)</f>
        <v>123</v>
      </c>
      <c r="AI1118" s="60">
        <f>INDEX('Cat-4'!$1:$1048576,Working!AG1118,Working!AH1118)</f>
        <v>130.19999999999999</v>
      </c>
      <c r="AJ1118" s="60">
        <f>MATCH($AJ$3,'Cat-4'!$1:$1,0)</f>
        <v>144</v>
      </c>
      <c r="AK1118" s="60">
        <f>INDEX('Cat-4'!$1:$1048576,Working!AG1118,Working!AJ1118)</f>
        <v>130.19999999999999</v>
      </c>
      <c r="AL1118" s="146">
        <f t="shared" si="827"/>
        <v>1</v>
      </c>
      <c r="AM1118" s="152">
        <f t="shared" si="828"/>
        <v>1</v>
      </c>
      <c r="AN1118" s="146">
        <f t="shared" si="816"/>
        <v>1.875</v>
      </c>
      <c r="AO1118" s="169">
        <f>INDEX('EL&amp;SV'!$C$4:$G$50,MATCH(AF1118,'EL&amp;SV'!$G$4:$G$50,0),MATCH(IF(P1118&gt;5000000,"A",IF(N1118&gt;2000000,"B",IF(N1118&gt;500000,"C","D"))),'EL&amp;SV'!$C$4:$G$4,0))</f>
        <v>8</v>
      </c>
      <c r="AP1118" s="171">
        <f>INDEX('EL&amp;SV'!$G$4:$K$50,MATCH(AF1118,'EL&amp;SV'!$G$4:$G$50,0),MATCH(IF(N1118&gt;5000000,"A",IF(N1118&gt;2000000,"B",IF(N1118&gt;500000,"C","D"))),'EL&amp;SV'!$G$4:$K$4,0))</f>
        <v>1</v>
      </c>
      <c r="AQ1118" s="153">
        <f t="shared" si="822"/>
        <v>31900.12</v>
      </c>
      <c r="AR1118" s="153">
        <f t="shared" si="823"/>
        <v>7476.5906249999998</v>
      </c>
      <c r="AS1118" s="153">
        <f t="shared" si="824"/>
        <v>24423.529374999998</v>
      </c>
      <c r="AT1118" s="60">
        <v>0.75</v>
      </c>
      <c r="AU1118" s="153">
        <f t="shared" si="825"/>
        <v>18317.647031249999</v>
      </c>
      <c r="AV1118" s="153">
        <f t="shared" si="826"/>
        <v>18317.647031249999</v>
      </c>
    </row>
    <row r="1119" spans="1:48" x14ac:dyDescent="0.2">
      <c r="A1119" s="82">
        <v>1115</v>
      </c>
      <c r="B1119" s="82" t="s">
        <v>1410</v>
      </c>
      <c r="C1119" s="83"/>
      <c r="D1119" s="84" t="s">
        <v>112</v>
      </c>
      <c r="E1119" s="85" t="s">
        <v>1043</v>
      </c>
      <c r="F1119" s="86">
        <v>42460</v>
      </c>
      <c r="G1119" s="86" t="s">
        <v>25</v>
      </c>
      <c r="H1119" s="89"/>
      <c r="I1119" s="89">
        <v>0.31666666666666665</v>
      </c>
      <c r="J1119" s="84"/>
      <c r="K1119" s="84"/>
      <c r="L1119" s="87">
        <v>31871.119999999999</v>
      </c>
      <c r="M1119" s="87"/>
      <c r="N1119" s="87">
        <v>31871.119999999999</v>
      </c>
      <c r="O1119" s="84">
        <v>30305.214743378994</v>
      </c>
      <c r="P1119" s="84">
        <v>0</v>
      </c>
      <c r="Q1119" s="84">
        <f t="shared" si="814"/>
        <v>30305.214743378994</v>
      </c>
      <c r="R1119" s="84">
        <v>1565.9052566210048</v>
      </c>
      <c r="S1119" s="87">
        <f t="shared" si="815"/>
        <v>1565.9052566210048</v>
      </c>
      <c r="T1119" s="150">
        <v>3</v>
      </c>
      <c r="U1119" s="69">
        <v>365</v>
      </c>
      <c r="V1119" s="70"/>
      <c r="W1119" s="71">
        <v>4.9917808219178088</v>
      </c>
      <c r="X1119" s="76">
        <f t="shared" si="829"/>
        <v>42430</v>
      </c>
      <c r="AF1119" s="132" t="s">
        <v>2722</v>
      </c>
      <c r="AG1119" s="60">
        <f>MATCH(AF1119,'Cat-4'!$A:$A,0)</f>
        <v>647</v>
      </c>
      <c r="AH1119" s="60">
        <f>MATCH(X1119,'Cat-4'!$1:$1,0)</f>
        <v>51</v>
      </c>
      <c r="AI1119" s="60">
        <f>INDEX('Cat-4'!$1:$1048576,Working!AG1119,Working!AH1119)</f>
        <v>93.3</v>
      </c>
      <c r="AJ1119" s="60">
        <f>MATCH($AJ$3,'Cat-4'!$1:$1,0)</f>
        <v>144</v>
      </c>
      <c r="AK1119" s="60">
        <f>INDEX('Cat-4'!$1:$1048576,Working!AG1119,Working!AJ1119)</f>
        <v>94.2</v>
      </c>
      <c r="AL1119" s="146">
        <f t="shared" si="827"/>
        <v>1.009646302250804</v>
      </c>
      <c r="AM1119" s="152">
        <f t="shared" si="828"/>
        <v>1.009646302250804</v>
      </c>
      <c r="AN1119" s="146">
        <f t="shared" si="816"/>
        <v>7.875</v>
      </c>
      <c r="AO1119" s="169">
        <f>INDEX('EL&amp;SV'!$C$4:$G$50,MATCH(AF1119,'EL&amp;SV'!$G$4:$G$50,0),MATCH(IF(P1119&gt;5000000,"A",IF(N1119&gt;2000000,"B",IF(N1119&gt;500000,"C","D"))),'EL&amp;SV'!$C$4:$G$4,0))</f>
        <v>5</v>
      </c>
      <c r="AP1119" s="171">
        <f>INDEX('EL&amp;SV'!$G$4:$K$50,MATCH(AF1119,'EL&amp;SV'!$G$4:$G$50,0),MATCH(IF(N1119&gt;5000000,"A",IF(N1119&gt;2000000,"B",IF(N1119&gt;500000,"C","D"))),'EL&amp;SV'!$G$4:$K$4,0))</f>
        <v>1</v>
      </c>
      <c r="AQ1119" s="153">
        <f t="shared" si="822"/>
        <v>32178.558456591643</v>
      </c>
      <c r="AR1119" s="153">
        <f t="shared" si="823"/>
        <v>32178.558456591643</v>
      </c>
      <c r="AS1119" s="153">
        <f t="shared" si="824"/>
        <v>0</v>
      </c>
      <c r="AT1119" s="60">
        <v>0.75</v>
      </c>
      <c r="AU1119" s="153">
        <f t="shared" si="825"/>
        <v>0</v>
      </c>
      <c r="AV1119" s="153">
        <f t="shared" si="826"/>
        <v>0</v>
      </c>
    </row>
    <row r="1120" spans="1:48" x14ac:dyDescent="0.2">
      <c r="A1120" s="82">
        <v>1116</v>
      </c>
      <c r="B1120" s="82" t="s">
        <v>1410</v>
      </c>
      <c r="C1120" s="83"/>
      <c r="D1120" s="84" t="s">
        <v>112</v>
      </c>
      <c r="E1120" s="85" t="s">
        <v>496</v>
      </c>
      <c r="F1120" s="86">
        <v>39709</v>
      </c>
      <c r="G1120" s="86" t="s">
        <v>1348</v>
      </c>
      <c r="H1120" s="89"/>
      <c r="I1120" s="89">
        <v>5.3135245901639185E-2</v>
      </c>
      <c r="J1120" s="84"/>
      <c r="K1120" s="84"/>
      <c r="L1120" s="87">
        <v>31500</v>
      </c>
      <c r="M1120" s="87"/>
      <c r="N1120" s="87">
        <v>31500</v>
      </c>
      <c r="O1120" s="84">
        <v>29925</v>
      </c>
      <c r="P1120" s="84">
        <v>0</v>
      </c>
      <c r="Q1120" s="84">
        <f t="shared" si="814"/>
        <v>29925</v>
      </c>
      <c r="R1120" s="84">
        <v>1575</v>
      </c>
      <c r="S1120" s="87">
        <f t="shared" si="815"/>
        <v>1575</v>
      </c>
      <c r="T1120" s="150">
        <v>3</v>
      </c>
      <c r="U1120" s="69">
        <v>365</v>
      </c>
      <c r="V1120" s="70"/>
      <c r="W1120" s="71">
        <v>4.9917808219178088</v>
      </c>
      <c r="X1120" s="76">
        <f t="shared" si="829"/>
        <v>39692</v>
      </c>
      <c r="Y1120" s="138" t="s">
        <v>4016</v>
      </c>
      <c r="Z1120" s="60">
        <f>MATCH(Y1120,'Cat-3'!$A:$A,0)</f>
        <v>628</v>
      </c>
      <c r="AA1120" s="60">
        <f>MATCH(X1120,'Cat-3'!$1:$1,0)</f>
        <v>48</v>
      </c>
      <c r="AB1120" s="60">
        <f>INDEX('Cat-3'!$1:$1048576,Working!Z1120,Working!AA1120)</f>
        <v>120.9</v>
      </c>
      <c r="AC1120" s="60">
        <f>MATCH($AC$3,'Cat-3'!$1:$1,0)</f>
        <v>90</v>
      </c>
      <c r="AD1120" s="60">
        <f>INDEX('Cat-3'!$1:$1048576,Working!Z1120,Working!AC1120)</f>
        <v>138.4</v>
      </c>
      <c r="AE1120" s="146">
        <f>AD1120/AB1120</f>
        <v>1.1447477253928866</v>
      </c>
      <c r="AF1120" s="132" t="s">
        <v>3114</v>
      </c>
      <c r="AG1120" s="60">
        <f>MATCH(AF1120,'Cat-4'!$A:$A,0)</f>
        <v>844</v>
      </c>
      <c r="AH1120" s="60">
        <f>MATCH($AH$3,'Cat-4'!$1:$1,0)</f>
        <v>4</v>
      </c>
      <c r="AI1120" s="60">
        <f>INDEX('Cat-4'!$1:$1048576,Working!AG1120,Working!AH1120)</f>
        <v>103.9</v>
      </c>
      <c r="AJ1120" s="60">
        <f>MATCH($AJ$3,'Cat-4'!$1:$1,0)</f>
        <v>144</v>
      </c>
      <c r="AK1120" s="60">
        <f>INDEX('Cat-4'!$1:$1048576,Working!AG1120,Working!AJ1120)</f>
        <v>160.30000000000001</v>
      </c>
      <c r="AL1120" s="146">
        <f>AK1120/AI1120</f>
        <v>1.5428296438883542</v>
      </c>
      <c r="AM1120" s="146">
        <f>AL1120*AE1120</f>
        <v>1.7661507255099107</v>
      </c>
      <c r="AN1120" s="146">
        <f t="shared" si="816"/>
        <v>15.408333333333333</v>
      </c>
      <c r="AO1120" s="169">
        <f>INDEX('EL&amp;SV'!$C$4:$G$50,MATCH(AF1120,'EL&amp;SV'!$G$4:$G$50,0),MATCH(IF(P1120&gt;5000000,"A",IF(N1120&gt;2000000,"B",IF(N1120&gt;500000,"C","D"))),'EL&amp;SV'!$C$4:$G$4,0))</f>
        <v>6</v>
      </c>
      <c r="AP1120" s="171">
        <f>INDEX('EL&amp;SV'!$G$4:$K$50,MATCH(AF1120,'EL&amp;SV'!$G$4:$G$50,0),MATCH(IF(N1120&gt;5000000,"A",IF(N1120&gt;2000000,"B",IF(N1120&gt;500000,"C","D"))),'EL&amp;SV'!$G$4:$K$4,0))</f>
        <v>0.95</v>
      </c>
      <c r="AQ1120" s="153">
        <f t="shared" si="822"/>
        <v>55633.747853562185</v>
      </c>
      <c r="AR1120" s="153">
        <f t="shared" si="823"/>
        <v>52852.060460884073</v>
      </c>
      <c r="AS1120" s="153">
        <f t="shared" si="824"/>
        <v>2781.6873926781118</v>
      </c>
      <c r="AT1120" s="60">
        <v>0.75</v>
      </c>
      <c r="AU1120" s="153">
        <f t="shared" si="825"/>
        <v>2086.2655445085838</v>
      </c>
      <c r="AV1120" s="153">
        <f t="shared" si="826"/>
        <v>2781.6873926781118</v>
      </c>
    </row>
    <row r="1121" spans="1:48" x14ac:dyDescent="0.2">
      <c r="A1121" s="82">
        <v>1117</v>
      </c>
      <c r="B1121" s="82" t="s">
        <v>1410</v>
      </c>
      <c r="C1121" s="83"/>
      <c r="D1121" s="84" t="s">
        <v>112</v>
      </c>
      <c r="E1121" s="85" t="s">
        <v>428</v>
      </c>
      <c r="F1121" s="86">
        <v>41000</v>
      </c>
      <c r="G1121" s="86" t="s">
        <v>1350</v>
      </c>
      <c r="H1121" s="89"/>
      <c r="I1121" s="89">
        <v>0.10189116438356166</v>
      </c>
      <c r="J1121" s="84"/>
      <c r="K1121" s="84"/>
      <c r="L1121" s="87">
        <v>31326</v>
      </c>
      <c r="M1121" s="87"/>
      <c r="N1121" s="87">
        <v>31326</v>
      </c>
      <c r="O1121" s="84">
        <v>31325.999999999993</v>
      </c>
      <c r="P1121" s="84">
        <v>0</v>
      </c>
      <c r="Q1121" s="84">
        <f t="shared" si="814"/>
        <v>31325.999999999993</v>
      </c>
      <c r="R1121" s="84">
        <v>0</v>
      </c>
      <c r="S1121" s="87">
        <f t="shared" si="815"/>
        <v>0</v>
      </c>
      <c r="T1121" s="150">
        <v>10</v>
      </c>
      <c r="U1121" s="69">
        <v>365</v>
      </c>
      <c r="V1121" s="70"/>
      <c r="W1121" s="71">
        <v>4.9917808219178088</v>
      </c>
      <c r="X1121" s="76">
        <f t="shared" si="829"/>
        <v>41000</v>
      </c>
      <c r="AF1121" s="132" t="s">
        <v>3114</v>
      </c>
      <c r="AG1121" s="60">
        <f>MATCH(AF1121,'Cat-4'!$A:$A,0)</f>
        <v>844</v>
      </c>
      <c r="AH1121" s="60">
        <f>MATCH(X1121,'Cat-4'!$1:$1,0)</f>
        <v>4</v>
      </c>
      <c r="AI1121" s="60">
        <f>INDEX('Cat-4'!$1:$1048576,Working!AG1121,Working!AH1121)</f>
        <v>103.9</v>
      </c>
      <c r="AJ1121" s="60">
        <f>MATCH($AJ$3,'Cat-4'!$1:$1,0)</f>
        <v>144</v>
      </c>
      <c r="AK1121" s="60">
        <f>INDEX('Cat-4'!$1:$1048576,Working!AG1121,Working!AJ1121)</f>
        <v>160.30000000000001</v>
      </c>
      <c r="AL1121" s="146">
        <f t="shared" ref="AL1121:AL1128" si="830">AK1121/AI1121</f>
        <v>1.5428296438883542</v>
      </c>
      <c r="AM1121" s="152">
        <f t="shared" ref="AM1121:AM1128" si="831">AL1121</f>
        <v>1.5428296438883542</v>
      </c>
      <c r="AN1121" s="146">
        <f t="shared" si="816"/>
        <v>11.872222222222222</v>
      </c>
      <c r="AO1121" s="169">
        <f>INDEX('EL&amp;SV'!$C$4:$G$50,MATCH(AF1121,'EL&amp;SV'!$G$4:$G$50,0),MATCH(IF(P1121&gt;5000000,"A",IF(N1121&gt;2000000,"B",IF(N1121&gt;500000,"C","D"))),'EL&amp;SV'!$C$4:$G$4,0))</f>
        <v>6</v>
      </c>
      <c r="AP1121" s="171">
        <f>INDEX('EL&amp;SV'!$G$4:$K$50,MATCH(AF1121,'EL&amp;SV'!$G$4:$G$50,0),MATCH(IF(N1121&gt;5000000,"A",IF(N1121&gt;2000000,"B",IF(N1121&gt;500000,"C","D"))),'EL&amp;SV'!$G$4:$K$4,0))</f>
        <v>0.95</v>
      </c>
      <c r="AQ1121" s="153">
        <f t="shared" si="822"/>
        <v>48330.681424446586</v>
      </c>
      <c r="AR1121" s="153">
        <f t="shared" si="823"/>
        <v>45914.147353224253</v>
      </c>
      <c r="AS1121" s="153">
        <f t="shared" si="824"/>
        <v>2416.5340712223333</v>
      </c>
      <c r="AT1121" s="60">
        <v>0.75</v>
      </c>
      <c r="AU1121" s="153">
        <f t="shared" si="825"/>
        <v>1812.40055341675</v>
      </c>
      <c r="AV1121" s="153">
        <f t="shared" si="826"/>
        <v>2416.5340712223315</v>
      </c>
    </row>
    <row r="1122" spans="1:48" x14ac:dyDescent="0.2">
      <c r="A1122" s="82">
        <v>1118</v>
      </c>
      <c r="B1122" s="82" t="s">
        <v>1410</v>
      </c>
      <c r="C1122" s="83"/>
      <c r="D1122" s="84" t="s">
        <v>112</v>
      </c>
      <c r="E1122" s="85" t="s">
        <v>451</v>
      </c>
      <c r="F1122" s="86">
        <v>41725</v>
      </c>
      <c r="G1122" s="86" t="s">
        <v>1349</v>
      </c>
      <c r="H1122" s="89"/>
      <c r="I1122" s="89">
        <v>0.10005034293552811</v>
      </c>
      <c r="J1122" s="84"/>
      <c r="K1122" s="84"/>
      <c r="L1122" s="87">
        <v>31326</v>
      </c>
      <c r="M1122" s="87"/>
      <c r="N1122" s="87">
        <v>31326</v>
      </c>
      <c r="O1122" s="84">
        <v>25100.579846496417</v>
      </c>
      <c r="P1122" s="84">
        <v>3134.1770427983538</v>
      </c>
      <c r="Q1122" s="84">
        <f t="shared" si="814"/>
        <v>28234.756889294771</v>
      </c>
      <c r="R1122" s="84">
        <v>3091.2431107052289</v>
      </c>
      <c r="S1122" s="87">
        <f t="shared" si="815"/>
        <v>6225.4201535035827</v>
      </c>
      <c r="T1122" s="150">
        <v>10</v>
      </c>
      <c r="U1122" s="69">
        <v>365</v>
      </c>
      <c r="V1122" s="70"/>
      <c r="W1122" s="71">
        <v>4.9917808219178088</v>
      </c>
      <c r="X1122" s="76">
        <f t="shared" si="829"/>
        <v>41699</v>
      </c>
      <c r="AF1122" s="132" t="s">
        <v>3114</v>
      </c>
      <c r="AG1122" s="60">
        <f>MATCH(AF1122,'Cat-4'!$A:$A,0)</f>
        <v>844</v>
      </c>
      <c r="AH1122" s="60">
        <f>MATCH(X1122,'Cat-4'!$1:$1,0)</f>
        <v>27</v>
      </c>
      <c r="AI1122" s="60">
        <f>INDEX('Cat-4'!$1:$1048576,Working!AG1122,Working!AH1122)</f>
        <v>115.3</v>
      </c>
      <c r="AJ1122" s="60">
        <f>MATCH($AJ$3,'Cat-4'!$1:$1,0)</f>
        <v>144</v>
      </c>
      <c r="AK1122" s="60">
        <f>INDEX('Cat-4'!$1:$1048576,Working!AG1122,Working!AJ1122)</f>
        <v>160.30000000000001</v>
      </c>
      <c r="AL1122" s="146">
        <f t="shared" si="830"/>
        <v>1.3902862098872508</v>
      </c>
      <c r="AM1122" s="152">
        <f t="shared" si="831"/>
        <v>1.3902862098872508</v>
      </c>
      <c r="AN1122" s="146">
        <f t="shared" si="816"/>
        <v>9.8833333333333329</v>
      </c>
      <c r="AO1122" s="169">
        <f>INDEX('EL&amp;SV'!$C$4:$G$50,MATCH(AF1122,'EL&amp;SV'!$G$4:$G$50,0),MATCH(IF(P1122&gt;5000000,"A",IF(N1122&gt;2000000,"B",IF(N1122&gt;500000,"C","D"))),'EL&amp;SV'!$C$4:$G$4,0))</f>
        <v>6</v>
      </c>
      <c r="AP1122" s="171">
        <f>INDEX('EL&amp;SV'!$G$4:$K$50,MATCH(AF1122,'EL&amp;SV'!$G$4:$G$50,0),MATCH(IF(N1122&gt;5000000,"A",IF(N1122&gt;2000000,"B",IF(N1122&gt;500000,"C","D"))),'EL&amp;SV'!$G$4:$K$4,0))</f>
        <v>0.95</v>
      </c>
      <c r="AQ1122" s="153">
        <f t="shared" si="822"/>
        <v>43552.10581092802</v>
      </c>
      <c r="AR1122" s="153">
        <f t="shared" si="823"/>
        <v>41374.500520381618</v>
      </c>
      <c r="AS1122" s="153">
        <f t="shared" si="824"/>
        <v>2177.6052905464021</v>
      </c>
      <c r="AT1122" s="60">
        <v>0.75</v>
      </c>
      <c r="AU1122" s="153">
        <f t="shared" si="825"/>
        <v>1633.2039679098016</v>
      </c>
      <c r="AV1122" s="153">
        <f t="shared" si="826"/>
        <v>2177.605290546403</v>
      </c>
    </row>
    <row r="1123" spans="1:48" x14ac:dyDescent="0.2">
      <c r="A1123" s="82">
        <v>1119</v>
      </c>
      <c r="B1123" s="82" t="s">
        <v>1410</v>
      </c>
      <c r="C1123" s="83"/>
      <c r="D1123" s="84" t="s">
        <v>112</v>
      </c>
      <c r="E1123" s="85" t="s">
        <v>1217</v>
      </c>
      <c r="F1123" s="86">
        <v>44720</v>
      </c>
      <c r="G1123" s="86" t="s">
        <v>39</v>
      </c>
      <c r="H1123" s="89"/>
      <c r="I1123" s="89">
        <v>9.5000000000000001E-2</v>
      </c>
      <c r="J1123" s="84"/>
      <c r="K1123" s="84"/>
      <c r="L1123" s="87">
        <v>0</v>
      </c>
      <c r="M1123" s="87">
        <v>31301.439999999999</v>
      </c>
      <c r="N1123" s="87">
        <v>31301.439999999999</v>
      </c>
      <c r="O1123" s="84"/>
      <c r="P1123" s="84">
        <v>2419.6441906849309</v>
      </c>
      <c r="Q1123" s="84">
        <f t="shared" si="814"/>
        <v>2419.6441906849309</v>
      </c>
      <c r="R1123" s="84">
        <v>28881.795809315066</v>
      </c>
      <c r="S1123" s="87">
        <f t="shared" si="815"/>
        <v>0</v>
      </c>
      <c r="T1123" s="150">
        <v>10</v>
      </c>
      <c r="U1123" s="69">
        <v>365</v>
      </c>
      <c r="V1123" s="70"/>
      <c r="W1123" s="71">
        <v>4.9917808219178088</v>
      </c>
      <c r="X1123" s="76">
        <f t="shared" si="829"/>
        <v>44713</v>
      </c>
      <c r="AF1123" s="132" t="s">
        <v>3114</v>
      </c>
      <c r="AG1123" s="60">
        <f>MATCH(AF1123,'Cat-4'!$A:$A,0)</f>
        <v>844</v>
      </c>
      <c r="AH1123" s="60">
        <f>MATCH(X1123,'Cat-4'!$1:$1,0)</f>
        <v>126</v>
      </c>
      <c r="AI1123" s="60">
        <f>INDEX('Cat-4'!$1:$1048576,Working!AG1123,Working!AH1123)</f>
        <v>155.80000000000001</v>
      </c>
      <c r="AJ1123" s="60">
        <f>MATCH($AJ$3,'Cat-4'!$1:$1,0)</f>
        <v>144</v>
      </c>
      <c r="AK1123" s="60">
        <f>INDEX('Cat-4'!$1:$1048576,Working!AG1123,Working!AJ1123)</f>
        <v>160.30000000000001</v>
      </c>
      <c r="AL1123" s="146">
        <f t="shared" si="830"/>
        <v>1.0288831835686778</v>
      </c>
      <c r="AM1123" s="152">
        <f t="shared" si="831"/>
        <v>1.0288831835686778</v>
      </c>
      <c r="AN1123" s="146">
        <f t="shared" si="816"/>
        <v>1.6861111111111111</v>
      </c>
      <c r="AO1123" s="169">
        <f>INDEX('EL&amp;SV'!$C$4:$G$50,MATCH(AF1123,'EL&amp;SV'!$G$4:$G$50,0),MATCH(IF(P1123&gt;5000000,"A",IF(N1123&gt;2000000,"B",IF(N1123&gt;500000,"C","D"))),'EL&amp;SV'!$C$4:$G$4,0))</f>
        <v>6</v>
      </c>
      <c r="AP1123" s="171">
        <f>INDEX('EL&amp;SV'!$G$4:$K$50,MATCH(AF1123,'EL&amp;SV'!$G$4:$G$50,0),MATCH(IF(N1123&gt;5000000,"A",IF(N1123&gt;2000000,"B",IF(N1123&gt;500000,"C","D"))),'EL&amp;SV'!$G$4:$K$4,0))</f>
        <v>0.95</v>
      </c>
      <c r="AQ1123" s="153">
        <f t="shared" si="822"/>
        <v>32205.525237483951</v>
      </c>
      <c r="AR1123" s="153">
        <f t="shared" si="823"/>
        <v>8597.8315408310737</v>
      </c>
      <c r="AS1123" s="153">
        <f t="shared" si="824"/>
        <v>23607.693696652877</v>
      </c>
      <c r="AT1123" s="60">
        <v>0.75</v>
      </c>
      <c r="AU1123" s="153">
        <f t="shared" si="825"/>
        <v>17705.770272489659</v>
      </c>
      <c r="AV1123" s="153">
        <f t="shared" si="826"/>
        <v>17705.770272489659</v>
      </c>
    </row>
    <row r="1124" spans="1:48" x14ac:dyDescent="0.2">
      <c r="A1124" s="82">
        <v>1120</v>
      </c>
      <c r="B1124" s="82" t="s">
        <v>1410</v>
      </c>
      <c r="C1124" s="83"/>
      <c r="D1124" s="84" t="s">
        <v>112</v>
      </c>
      <c r="E1124" s="85" t="s">
        <v>1176</v>
      </c>
      <c r="F1124" s="86">
        <v>44278</v>
      </c>
      <c r="G1124" s="86" t="s">
        <v>37</v>
      </c>
      <c r="H1124" s="89"/>
      <c r="I1124" s="89">
        <v>6.3333333333333325E-2</v>
      </c>
      <c r="J1124" s="84"/>
      <c r="K1124" s="84"/>
      <c r="L1124" s="87">
        <v>31222.799999999999</v>
      </c>
      <c r="M1124" s="87"/>
      <c r="N1124" s="87">
        <v>31222.799999999999</v>
      </c>
      <c r="O1124" s="84">
        <v>2026.2028931506848</v>
      </c>
      <c r="P1124" s="84">
        <v>1977.4439999999997</v>
      </c>
      <c r="Q1124" s="84">
        <f t="shared" si="814"/>
        <v>4003.6468931506843</v>
      </c>
      <c r="R1124" s="84">
        <v>27219.153106849313</v>
      </c>
      <c r="S1124" s="87">
        <f t="shared" si="815"/>
        <v>29196.597106849316</v>
      </c>
      <c r="T1124" s="150">
        <v>15</v>
      </c>
      <c r="U1124" s="69">
        <v>365</v>
      </c>
      <c r="V1124" s="70"/>
      <c r="W1124" s="71">
        <v>4.9917808219178088</v>
      </c>
      <c r="X1124" s="76">
        <f t="shared" si="829"/>
        <v>44256</v>
      </c>
      <c r="AF1124" s="132" t="s">
        <v>3114</v>
      </c>
      <c r="AG1124" s="60">
        <f>MATCH(AF1124,'Cat-4'!$A:$A,0)</f>
        <v>844</v>
      </c>
      <c r="AH1124" s="60">
        <f>MATCH(X1124,'Cat-4'!$1:$1,0)</f>
        <v>111</v>
      </c>
      <c r="AI1124" s="60">
        <f>INDEX('Cat-4'!$1:$1048576,Working!AG1124,Working!AH1124)</f>
        <v>143.19999999999999</v>
      </c>
      <c r="AJ1124" s="60">
        <f>MATCH($AJ$3,'Cat-4'!$1:$1,0)</f>
        <v>144</v>
      </c>
      <c r="AK1124" s="60">
        <f>INDEX('Cat-4'!$1:$1048576,Working!AG1124,Working!AJ1124)</f>
        <v>160.30000000000001</v>
      </c>
      <c r="AL1124" s="146">
        <f t="shared" si="830"/>
        <v>1.1194134078212292</v>
      </c>
      <c r="AM1124" s="152">
        <f t="shared" si="831"/>
        <v>1.1194134078212292</v>
      </c>
      <c r="AN1124" s="146">
        <f t="shared" si="816"/>
        <v>2.8944444444444444</v>
      </c>
      <c r="AO1124" s="169">
        <f>INDEX('EL&amp;SV'!$C$4:$G$50,MATCH(AF1124,'EL&amp;SV'!$G$4:$G$50,0),MATCH(IF(P1124&gt;5000000,"A",IF(N1124&gt;2000000,"B",IF(N1124&gt;500000,"C","D"))),'EL&amp;SV'!$C$4:$G$4,0))</f>
        <v>6</v>
      </c>
      <c r="AP1124" s="171">
        <f>INDEX('EL&amp;SV'!$G$4:$K$50,MATCH(AF1124,'EL&amp;SV'!$G$4:$G$50,0),MATCH(IF(N1124&gt;5000000,"A",IF(N1124&gt;2000000,"B",IF(N1124&gt;500000,"C","D"))),'EL&amp;SV'!$G$4:$K$4,0))</f>
        <v>0.95</v>
      </c>
      <c r="AQ1124" s="153">
        <f t="shared" si="822"/>
        <v>34951.220949720671</v>
      </c>
      <c r="AR1124" s="153">
        <f t="shared" si="823"/>
        <v>16017.6914898743</v>
      </c>
      <c r="AS1124" s="153">
        <f t="shared" si="824"/>
        <v>18933.529459846373</v>
      </c>
      <c r="AT1124" s="60">
        <v>0.75</v>
      </c>
      <c r="AU1124" s="153">
        <f t="shared" si="825"/>
        <v>14200.14709488478</v>
      </c>
      <c r="AV1124" s="153">
        <f t="shared" si="826"/>
        <v>14200.14709488478</v>
      </c>
    </row>
    <row r="1125" spans="1:48" x14ac:dyDescent="0.2">
      <c r="A1125" s="82">
        <v>1121</v>
      </c>
      <c r="B1125" s="82" t="s">
        <v>1410</v>
      </c>
      <c r="C1125" s="83"/>
      <c r="D1125" s="84" t="s">
        <v>112</v>
      </c>
      <c r="E1125" s="85"/>
      <c r="F1125" s="86">
        <v>42014</v>
      </c>
      <c r="G1125" s="86" t="s">
        <v>23</v>
      </c>
      <c r="H1125" s="89"/>
      <c r="I1125" s="89">
        <v>9.5000000000000001E-2</v>
      </c>
      <c r="J1125" s="84"/>
      <c r="K1125" s="84"/>
      <c r="L1125" s="87">
        <v>31218.75</v>
      </c>
      <c r="M1125" s="87"/>
      <c r="N1125" s="87">
        <v>31218.75</v>
      </c>
      <c r="O1125" s="84">
        <v>21418.628424657534</v>
      </c>
      <c r="P1125" s="84">
        <v>2965.78125</v>
      </c>
      <c r="Q1125" s="84">
        <f t="shared" si="814"/>
        <v>24384.409674657534</v>
      </c>
      <c r="R1125" s="84">
        <v>6834.3403253424658</v>
      </c>
      <c r="S1125" s="87">
        <f t="shared" si="815"/>
        <v>9800.1215753424658</v>
      </c>
      <c r="T1125" s="150">
        <v>10</v>
      </c>
      <c r="U1125" s="69">
        <v>365</v>
      </c>
      <c r="V1125" s="70"/>
      <c r="W1125" s="71">
        <v>4.9917808219178088</v>
      </c>
      <c r="X1125" s="76">
        <f t="shared" si="829"/>
        <v>42005</v>
      </c>
      <c r="AF1125" s="132" t="s">
        <v>3114</v>
      </c>
      <c r="AG1125" s="60">
        <f>MATCH(AF1125,'Cat-4'!$A:$A,0)</f>
        <v>844</v>
      </c>
      <c r="AH1125" s="60">
        <f>MATCH(X1125,'Cat-4'!$1:$1,0)</f>
        <v>37</v>
      </c>
      <c r="AI1125" s="60">
        <f>INDEX('Cat-4'!$1:$1048576,Working!AG1125,Working!AH1125)</f>
        <v>117.7</v>
      </c>
      <c r="AJ1125" s="60">
        <f>MATCH($AJ$3,'Cat-4'!$1:$1,0)</f>
        <v>144</v>
      </c>
      <c r="AK1125" s="60">
        <f>INDEX('Cat-4'!$1:$1048576,Working!AG1125,Working!AJ1125)</f>
        <v>160.30000000000001</v>
      </c>
      <c r="AL1125" s="146">
        <f t="shared" si="830"/>
        <v>1.3619371282922685</v>
      </c>
      <c r="AM1125" s="152">
        <f t="shared" si="831"/>
        <v>1.3619371282922685</v>
      </c>
      <c r="AN1125" s="146">
        <f t="shared" si="816"/>
        <v>9.0972222222222214</v>
      </c>
      <c r="AO1125" s="169">
        <f>INDEX('EL&amp;SV'!$C$4:$G$50,MATCH(AF1125,'EL&amp;SV'!$G$4:$G$50,0),MATCH(IF(P1125&gt;5000000,"A",IF(N1125&gt;2000000,"B",IF(N1125&gt;500000,"C","D"))),'EL&amp;SV'!$C$4:$G$4,0))</f>
        <v>6</v>
      </c>
      <c r="AP1125" s="171">
        <f>INDEX('EL&amp;SV'!$G$4:$K$50,MATCH(AF1125,'EL&amp;SV'!$G$4:$G$50,0),MATCH(IF(N1125&gt;5000000,"A",IF(N1125&gt;2000000,"B",IF(N1125&gt;500000,"C","D"))),'EL&amp;SV'!$G$4:$K$4,0))</f>
        <v>0.95</v>
      </c>
      <c r="AQ1125" s="153">
        <f t="shared" si="822"/>
        <v>42517.974723874257</v>
      </c>
      <c r="AR1125" s="153">
        <f t="shared" si="823"/>
        <v>40392.075987680546</v>
      </c>
      <c r="AS1125" s="153">
        <f t="shared" si="824"/>
        <v>2125.8987361937106</v>
      </c>
      <c r="AT1125" s="60">
        <v>0.75</v>
      </c>
      <c r="AU1125" s="153">
        <f t="shared" si="825"/>
        <v>1594.424052145283</v>
      </c>
      <c r="AV1125" s="153">
        <f t="shared" si="826"/>
        <v>2125.8987361937147</v>
      </c>
    </row>
    <row r="1126" spans="1:48" x14ac:dyDescent="0.2">
      <c r="A1126" s="82">
        <v>1122</v>
      </c>
      <c r="B1126" s="82" t="s">
        <v>1410</v>
      </c>
      <c r="C1126" s="83"/>
      <c r="D1126" s="84" t="s">
        <v>112</v>
      </c>
      <c r="E1126" s="85" t="s">
        <v>442</v>
      </c>
      <c r="F1126" s="86">
        <v>41376</v>
      </c>
      <c r="G1126" s="86" t="s">
        <v>1349</v>
      </c>
      <c r="H1126" s="89"/>
      <c r="I1126" s="89">
        <v>0.10394168689320389</v>
      </c>
      <c r="J1126" s="84"/>
      <c r="K1126" s="84"/>
      <c r="L1126" s="87">
        <v>31199.74</v>
      </c>
      <c r="M1126" s="87"/>
      <c r="N1126" s="87">
        <v>31199.74</v>
      </c>
      <c r="O1126" s="84">
        <v>27859.053545363724</v>
      </c>
      <c r="P1126" s="84">
        <v>3242.9536062293691</v>
      </c>
      <c r="Q1126" s="84">
        <f t="shared" si="814"/>
        <v>31102.007151593094</v>
      </c>
      <c r="R1126" s="84">
        <v>97.732848406907578</v>
      </c>
      <c r="S1126" s="87">
        <f t="shared" si="815"/>
        <v>3340.6864546362776</v>
      </c>
      <c r="T1126" s="150">
        <v>10</v>
      </c>
      <c r="U1126" s="69">
        <v>365</v>
      </c>
      <c r="V1126" s="70"/>
      <c r="W1126" s="71">
        <v>4.9917808219178088</v>
      </c>
      <c r="X1126" s="76">
        <f t="shared" si="829"/>
        <v>41365</v>
      </c>
      <c r="AF1126" s="132" t="s">
        <v>3114</v>
      </c>
      <c r="AG1126" s="60">
        <f>MATCH(AF1126,'Cat-4'!$A:$A,0)</f>
        <v>844</v>
      </c>
      <c r="AH1126" s="60">
        <f>MATCH(X1126,'Cat-4'!$1:$1,0)</f>
        <v>16</v>
      </c>
      <c r="AI1126" s="60">
        <f>INDEX('Cat-4'!$1:$1048576,Working!AG1126,Working!AH1126)</f>
        <v>108.9</v>
      </c>
      <c r="AJ1126" s="60">
        <f>MATCH($AJ$3,'Cat-4'!$1:$1,0)</f>
        <v>144</v>
      </c>
      <c r="AK1126" s="60">
        <f>INDEX('Cat-4'!$1:$1048576,Working!AG1126,Working!AJ1126)</f>
        <v>160.30000000000001</v>
      </c>
      <c r="AL1126" s="146">
        <f t="shared" si="830"/>
        <v>1.4719926538108357</v>
      </c>
      <c r="AM1126" s="152">
        <f t="shared" si="831"/>
        <v>1.4719926538108357</v>
      </c>
      <c r="AN1126" s="146">
        <f t="shared" si="816"/>
        <v>10.841666666666667</v>
      </c>
      <c r="AO1126" s="169">
        <f>INDEX('EL&amp;SV'!$C$4:$G$50,MATCH(AF1126,'EL&amp;SV'!$G$4:$G$50,0),MATCH(IF(P1126&gt;5000000,"A",IF(N1126&gt;2000000,"B",IF(N1126&gt;500000,"C","D"))),'EL&amp;SV'!$C$4:$G$4,0))</f>
        <v>6</v>
      </c>
      <c r="AP1126" s="171">
        <f>INDEX('EL&amp;SV'!$G$4:$K$50,MATCH(AF1126,'EL&amp;SV'!$G$4:$G$50,0),MATCH(IF(N1126&gt;5000000,"A",IF(N1126&gt;2000000,"B",IF(N1126&gt;500000,"C","D"))),'EL&amp;SV'!$G$4:$K$4,0))</f>
        <v>0.95</v>
      </c>
      <c r="AQ1126" s="153">
        <f t="shared" si="822"/>
        <v>45925.788080808081</v>
      </c>
      <c r="AR1126" s="153">
        <f t="shared" si="823"/>
        <v>43629.498676767675</v>
      </c>
      <c r="AS1126" s="153">
        <f t="shared" si="824"/>
        <v>2296.2894040404062</v>
      </c>
      <c r="AT1126" s="60">
        <v>0.75</v>
      </c>
      <c r="AU1126" s="153">
        <f t="shared" si="825"/>
        <v>1722.2170530303047</v>
      </c>
      <c r="AV1126" s="153">
        <f t="shared" si="826"/>
        <v>2296.2894040404062</v>
      </c>
    </row>
    <row r="1127" spans="1:48" x14ac:dyDescent="0.2">
      <c r="A1127" s="82">
        <v>1123</v>
      </c>
      <c r="B1127" s="82" t="s">
        <v>1410</v>
      </c>
      <c r="C1127" s="83"/>
      <c r="D1127" s="84" t="s">
        <v>112</v>
      </c>
      <c r="E1127" s="85" t="s">
        <v>1217</v>
      </c>
      <c r="F1127" s="86">
        <v>44363</v>
      </c>
      <c r="G1127" s="86" t="s">
        <v>38</v>
      </c>
      <c r="H1127" s="89"/>
      <c r="I1127" s="89">
        <v>0.19</v>
      </c>
      <c r="J1127" s="84"/>
      <c r="K1127" s="84"/>
      <c r="L1127" s="87">
        <v>31172.85</v>
      </c>
      <c r="M1127" s="87"/>
      <c r="N1127" s="87">
        <v>31172.85</v>
      </c>
      <c r="O1127" s="84">
        <v>4689.5923109589039</v>
      </c>
      <c r="P1127" s="84">
        <v>5922.8414999999995</v>
      </c>
      <c r="Q1127" s="84">
        <f t="shared" si="814"/>
        <v>10612.433810958904</v>
      </c>
      <c r="R1127" s="84">
        <v>20560.416189041094</v>
      </c>
      <c r="S1127" s="87">
        <f t="shared" si="815"/>
        <v>26483.257689041093</v>
      </c>
      <c r="T1127" s="150">
        <v>5</v>
      </c>
      <c r="U1127" s="69">
        <v>365</v>
      </c>
      <c r="V1127" s="70"/>
      <c r="W1127" s="71">
        <v>4.9917808219178088</v>
      </c>
      <c r="X1127" s="76">
        <f t="shared" si="829"/>
        <v>44348</v>
      </c>
      <c r="AF1127" s="132" t="s">
        <v>3114</v>
      </c>
      <c r="AG1127" s="60">
        <f>MATCH(AF1127,'Cat-4'!$A:$A,0)</f>
        <v>844</v>
      </c>
      <c r="AH1127" s="60">
        <f>MATCH(X1127,'Cat-4'!$1:$1,0)</f>
        <v>114</v>
      </c>
      <c r="AI1127" s="60">
        <f>INDEX('Cat-4'!$1:$1048576,Working!AG1127,Working!AH1127)</f>
        <v>144.80000000000001</v>
      </c>
      <c r="AJ1127" s="60">
        <f>MATCH($AJ$3,'Cat-4'!$1:$1,0)</f>
        <v>144</v>
      </c>
      <c r="AK1127" s="60">
        <f>INDEX('Cat-4'!$1:$1048576,Working!AG1127,Working!AJ1127)</f>
        <v>160.30000000000001</v>
      </c>
      <c r="AL1127" s="146">
        <f t="shared" si="830"/>
        <v>1.1070441988950277</v>
      </c>
      <c r="AM1127" s="152">
        <f t="shared" si="831"/>
        <v>1.1070441988950277</v>
      </c>
      <c r="AN1127" s="146">
        <f t="shared" si="816"/>
        <v>2.6638888888888888</v>
      </c>
      <c r="AO1127" s="169">
        <f>INDEX('EL&amp;SV'!$C$4:$G$50,MATCH(AF1127,'EL&amp;SV'!$G$4:$G$50,0),MATCH(IF(P1127&gt;5000000,"A",IF(N1127&gt;2000000,"B",IF(N1127&gt;500000,"C","D"))),'EL&amp;SV'!$C$4:$G$4,0))</f>
        <v>6</v>
      </c>
      <c r="AP1127" s="171">
        <f>INDEX('EL&amp;SV'!$G$4:$K$50,MATCH(AF1127,'EL&amp;SV'!$G$4:$G$50,0),MATCH(IF(N1127&gt;5000000,"A",IF(N1127&gt;2000000,"B",IF(N1127&gt;500000,"C","D"))),'EL&amp;SV'!$G$4:$K$4,0))</f>
        <v>0.95</v>
      </c>
      <c r="AQ1127" s="153">
        <f t="shared" si="822"/>
        <v>34509.722755524861</v>
      </c>
      <c r="AR1127" s="153">
        <f t="shared" si="823"/>
        <v>14555.593942787464</v>
      </c>
      <c r="AS1127" s="153">
        <f t="shared" si="824"/>
        <v>19954.128812737399</v>
      </c>
      <c r="AT1127" s="60">
        <v>0.75</v>
      </c>
      <c r="AU1127" s="153">
        <f t="shared" si="825"/>
        <v>14965.596609553049</v>
      </c>
      <c r="AV1127" s="153">
        <f t="shared" si="826"/>
        <v>14965.596609553049</v>
      </c>
    </row>
    <row r="1128" spans="1:48" x14ac:dyDescent="0.2">
      <c r="A1128" s="82">
        <v>1124</v>
      </c>
      <c r="B1128" s="82" t="s">
        <v>1410</v>
      </c>
      <c r="C1128" s="83"/>
      <c r="D1128" s="84" t="s">
        <v>112</v>
      </c>
      <c r="E1128" s="85" t="s">
        <v>740</v>
      </c>
      <c r="F1128" s="86">
        <v>41000</v>
      </c>
      <c r="G1128" s="86" t="s">
        <v>1350</v>
      </c>
      <c r="H1128" s="89"/>
      <c r="I1128" s="89">
        <v>6.3796737172533466E-2</v>
      </c>
      <c r="J1128" s="84"/>
      <c r="K1128" s="84"/>
      <c r="L1128" s="87">
        <v>30937.16</v>
      </c>
      <c r="M1128" s="87"/>
      <c r="N1128" s="87">
        <v>30937.16</v>
      </c>
      <c r="O1128" s="84">
        <v>20198.112673076921</v>
      </c>
      <c r="P1128" s="84">
        <v>1973.6898653846154</v>
      </c>
      <c r="Q1128" s="84">
        <f t="shared" si="814"/>
        <v>22171.802538461536</v>
      </c>
      <c r="R1128" s="84">
        <v>8765.3574615384641</v>
      </c>
      <c r="S1128" s="87">
        <f t="shared" si="815"/>
        <v>10739.047326923079</v>
      </c>
      <c r="T1128" s="150">
        <v>15</v>
      </c>
      <c r="U1128" s="69">
        <v>365</v>
      </c>
      <c r="V1128" s="70"/>
      <c r="W1128" s="71">
        <v>4.9917808219178088</v>
      </c>
      <c r="X1128" s="76">
        <f t="shared" si="829"/>
        <v>41000</v>
      </c>
      <c r="AF1128" s="132" t="s">
        <v>3114</v>
      </c>
      <c r="AG1128" s="60">
        <f>MATCH(AF1128,'Cat-4'!$A:$A,0)</f>
        <v>844</v>
      </c>
      <c r="AH1128" s="60">
        <f>MATCH(X1128,'Cat-4'!$1:$1,0)</f>
        <v>4</v>
      </c>
      <c r="AI1128" s="60">
        <f>INDEX('Cat-4'!$1:$1048576,Working!AG1128,Working!AH1128)</f>
        <v>103.9</v>
      </c>
      <c r="AJ1128" s="60">
        <f>MATCH($AJ$3,'Cat-4'!$1:$1,0)</f>
        <v>144</v>
      </c>
      <c r="AK1128" s="60">
        <f>INDEX('Cat-4'!$1:$1048576,Working!AG1128,Working!AJ1128)</f>
        <v>160.30000000000001</v>
      </c>
      <c r="AL1128" s="146">
        <f t="shared" si="830"/>
        <v>1.5428296438883542</v>
      </c>
      <c r="AM1128" s="152">
        <f t="shared" si="831"/>
        <v>1.5428296438883542</v>
      </c>
      <c r="AN1128" s="146">
        <f t="shared" si="816"/>
        <v>11.872222222222222</v>
      </c>
      <c r="AO1128" s="169">
        <f>INDEX('EL&amp;SV'!$C$4:$G$50,MATCH(AF1128,'EL&amp;SV'!$G$4:$G$50,0),MATCH(IF(P1128&gt;5000000,"A",IF(N1128&gt;2000000,"B",IF(N1128&gt;500000,"C","D"))),'EL&amp;SV'!$C$4:$G$4,0))</f>
        <v>6</v>
      </c>
      <c r="AP1128" s="171">
        <f>INDEX('EL&amp;SV'!$G$4:$K$50,MATCH(AF1128,'EL&amp;SV'!$G$4:$G$50,0),MATCH(IF(N1128&gt;5000000,"A",IF(N1128&gt;2000000,"B",IF(N1128&gt;500000,"C","D"))),'EL&amp;SV'!$G$4:$K$4,0))</f>
        <v>0.95</v>
      </c>
      <c r="AQ1128" s="153">
        <f t="shared" si="822"/>
        <v>47730.767545717033</v>
      </c>
      <c r="AR1128" s="153">
        <f t="shared" si="823"/>
        <v>45344.229168431179</v>
      </c>
      <c r="AS1128" s="153">
        <f t="shared" si="824"/>
        <v>2386.5383772858549</v>
      </c>
      <c r="AT1128" s="60">
        <v>0.75</v>
      </c>
      <c r="AU1128" s="153">
        <f t="shared" si="825"/>
        <v>1789.9037829643912</v>
      </c>
      <c r="AV1128" s="153">
        <f t="shared" si="826"/>
        <v>2386.5383772858536</v>
      </c>
    </row>
    <row r="1129" spans="1:48" hidden="1" x14ac:dyDescent="0.25">
      <c r="A1129" s="82">
        <v>1125</v>
      </c>
      <c r="B1129" s="82" t="s">
        <v>1409</v>
      </c>
      <c r="C1129" s="83"/>
      <c r="D1129" s="84" t="s">
        <v>28</v>
      </c>
      <c r="E1129" s="85" t="s">
        <v>144</v>
      </c>
      <c r="F1129" s="86">
        <v>39989</v>
      </c>
      <c r="G1129" s="86" t="s">
        <v>1353</v>
      </c>
      <c r="H1129" s="89"/>
      <c r="I1129" s="89">
        <v>0</v>
      </c>
      <c r="J1129" s="84"/>
      <c r="K1129" s="84"/>
      <c r="L1129" s="87">
        <v>30864</v>
      </c>
      <c r="M1129" s="87"/>
      <c r="N1129" s="87">
        <v>30864</v>
      </c>
      <c r="O1129" s="84">
        <v>0</v>
      </c>
      <c r="P1129" s="84">
        <v>0</v>
      </c>
      <c r="Q1129" s="84">
        <f t="shared" si="814"/>
        <v>0</v>
      </c>
      <c r="R1129" s="84">
        <v>30864</v>
      </c>
      <c r="S1129" s="87">
        <f t="shared" si="815"/>
        <v>30864</v>
      </c>
      <c r="T1129" s="85" t="s">
        <v>1290</v>
      </c>
      <c r="U1129" s="69">
        <v>365</v>
      </c>
      <c r="V1129" s="70"/>
      <c r="W1129" s="71">
        <v>4.9917808219178088</v>
      </c>
      <c r="X1129" s="76">
        <f>DATE(YEAR(F1129),MONTH(F1129),1)</f>
        <v>39965</v>
      </c>
      <c r="AN1129" s="146">
        <f t="shared" si="816"/>
        <v>14.638888888888889</v>
      </c>
      <c r="AP1129" s="60"/>
      <c r="AQ1129" s="60"/>
      <c r="AU1129" s="60"/>
      <c r="AV1129" s="60"/>
    </row>
    <row r="1130" spans="1:48" x14ac:dyDescent="0.2">
      <c r="A1130" s="82">
        <v>1126</v>
      </c>
      <c r="B1130" s="82" t="s">
        <v>1410</v>
      </c>
      <c r="C1130" s="83"/>
      <c r="D1130" s="84" t="s">
        <v>112</v>
      </c>
      <c r="E1130" s="85" t="s">
        <v>1160</v>
      </c>
      <c r="F1130" s="86">
        <v>43830</v>
      </c>
      <c r="G1130" s="86" t="s">
        <v>36</v>
      </c>
      <c r="H1130" s="89"/>
      <c r="I1130" s="89">
        <v>0.31666666666666665</v>
      </c>
      <c r="J1130" s="84"/>
      <c r="K1130" s="84"/>
      <c r="L1130" s="87">
        <v>30680</v>
      </c>
      <c r="M1130" s="87"/>
      <c r="N1130" s="87">
        <v>30680</v>
      </c>
      <c r="O1130" s="84">
        <v>21879.463013698627</v>
      </c>
      <c r="P1130" s="84">
        <v>7266.536986301373</v>
      </c>
      <c r="Q1130" s="84">
        <f t="shared" si="814"/>
        <v>29146</v>
      </c>
      <c r="R1130" s="84">
        <v>1534</v>
      </c>
      <c r="S1130" s="87">
        <f t="shared" si="815"/>
        <v>8800.536986301373</v>
      </c>
      <c r="T1130" s="150">
        <v>3</v>
      </c>
      <c r="U1130" s="69">
        <v>365</v>
      </c>
      <c r="V1130" s="70"/>
      <c r="W1130" s="71">
        <v>4.9917808219178088</v>
      </c>
      <c r="X1130" s="76">
        <f t="shared" ref="X1130:X1152" si="832">DATE(YEAR(F1130),MONTH(F1130),1)</f>
        <v>43800</v>
      </c>
      <c r="AF1130" s="132" t="s">
        <v>2708</v>
      </c>
      <c r="AG1130" s="60">
        <f>MATCH(AF1130,'Cat-4'!$A:$A,0)</f>
        <v>640</v>
      </c>
      <c r="AH1130" s="60">
        <f>MATCH(X1130,'Cat-4'!$1:$1,0)</f>
        <v>96</v>
      </c>
      <c r="AI1130" s="60">
        <f>INDEX('Cat-4'!$1:$1048576,Working!AG1130,Working!AH1130)</f>
        <v>97.8</v>
      </c>
      <c r="AJ1130" s="60">
        <f>MATCH($AJ$3,'Cat-4'!$1:$1,0)</f>
        <v>144</v>
      </c>
      <c r="AK1130" s="60">
        <f>INDEX('Cat-4'!$1:$1048576,Working!AG1130,Working!AJ1130)</f>
        <v>114.8</v>
      </c>
      <c r="AL1130" s="146">
        <f>AK1130/AI1130</f>
        <v>1.1738241308793456</v>
      </c>
      <c r="AM1130" s="152">
        <f>AL1130</f>
        <v>1.1738241308793456</v>
      </c>
      <c r="AN1130" s="146">
        <f t="shared" si="816"/>
        <v>4.125</v>
      </c>
      <c r="AO1130" s="169">
        <f>INDEX('EL&amp;SV'!$C$4:$G$50,MATCH(AF1130,'EL&amp;SV'!$G$4:$G$50,0),MATCH(IF(P1130&gt;5000000,"A",IF(N1130&gt;2000000,"B",IF(N1130&gt;500000,"C","D"))),'EL&amp;SV'!$C$4:$G$4,0))</f>
        <v>5</v>
      </c>
      <c r="AP1130" s="171">
        <f>INDEX('EL&amp;SV'!$G$4:$K$50,MATCH(AF1130,'EL&amp;SV'!$G$4:$G$50,0),MATCH(IF(N1130&gt;5000000,"A",IF(N1130&gt;2000000,"B",IF(N1130&gt;500000,"C","D"))),'EL&amp;SV'!$G$4:$K$4,0))</f>
        <v>1</v>
      </c>
      <c r="AQ1130" s="153">
        <f t="shared" ref="AQ1130:AQ1152" si="833">AM1130*N1130</f>
        <v>36012.924335378324</v>
      </c>
      <c r="AR1130" s="153">
        <f t="shared" ref="AR1130:AR1152" si="834">AQ1130*(AP1130/AO1130)*(IF(AN1130&gt;AO1130,AO1130,AN1130))</f>
        <v>29710.662576687118</v>
      </c>
      <c r="AS1130" s="153">
        <f t="shared" ref="AS1130:AS1152" si="835">AQ1130-AR1130</f>
        <v>6302.2617586912056</v>
      </c>
      <c r="AT1130" s="60">
        <v>0.75</v>
      </c>
      <c r="AU1130" s="153">
        <f t="shared" ref="AU1130:AU1152" si="836">AT1130*AS1130</f>
        <v>4726.6963190184042</v>
      </c>
      <c r="AV1130" s="153">
        <f t="shared" ref="AV1130:AV1152" si="837">IF((AQ1130*(1-AP1130))&gt;AU1130,(AQ1130*(1-AP1130)),AU1130)</f>
        <v>4726.6963190184042</v>
      </c>
    </row>
    <row r="1131" spans="1:48" x14ac:dyDescent="0.2">
      <c r="A1131" s="82">
        <v>1127</v>
      </c>
      <c r="B1131" s="82" t="s">
        <v>1410</v>
      </c>
      <c r="C1131" s="83"/>
      <c r="D1131" s="84" t="s">
        <v>112</v>
      </c>
      <c r="E1131" s="85" t="s">
        <v>655</v>
      </c>
      <c r="F1131" s="86">
        <v>39521</v>
      </c>
      <c r="G1131" s="86" t="s">
        <v>1347</v>
      </c>
      <c r="H1131" s="89"/>
      <c r="I1131" s="89">
        <v>7.4072169713457731E-2</v>
      </c>
      <c r="J1131" s="84"/>
      <c r="K1131" s="84"/>
      <c r="L1131" s="87">
        <v>30550</v>
      </c>
      <c r="M1131" s="87"/>
      <c r="N1131" s="87">
        <v>30550</v>
      </c>
      <c r="O1131" s="84">
        <v>26877.390258843385</v>
      </c>
      <c r="P1131" s="84">
        <v>2262.9047847461338</v>
      </c>
      <c r="Q1131" s="84">
        <f t="shared" si="814"/>
        <v>29140.295043589518</v>
      </c>
      <c r="R1131" s="84">
        <v>1409.7049564104818</v>
      </c>
      <c r="S1131" s="87">
        <f t="shared" si="815"/>
        <v>3672.6097411566152</v>
      </c>
      <c r="T1131" s="150">
        <v>15</v>
      </c>
      <c r="U1131" s="69">
        <v>365</v>
      </c>
      <c r="V1131" s="70"/>
      <c r="W1131" s="71">
        <v>4.9917808219178088</v>
      </c>
      <c r="X1131" s="76">
        <f t="shared" si="832"/>
        <v>39508</v>
      </c>
      <c r="Y1131" s="138" t="s">
        <v>4120</v>
      </c>
      <c r="Z1131" s="60">
        <f>MATCH(Y1131,'Cat-3'!$A:$A,0)</f>
        <v>686</v>
      </c>
      <c r="AA1131" s="60">
        <f>MATCH(X1131,'Cat-3'!$1:$1,0)</f>
        <v>42</v>
      </c>
      <c r="AB1131" s="60">
        <f>INDEX('Cat-3'!$1:$1048576,Working!Z1131,Working!AA1131)</f>
        <v>98.1</v>
      </c>
      <c r="AC1131" s="60">
        <f>MATCH($AC$3,'Cat-3'!$1:$1,0)</f>
        <v>90</v>
      </c>
      <c r="AD1131" s="60">
        <f>INDEX('Cat-3'!$1:$1048576,Working!Z1131,Working!AC1131)</f>
        <v>103.4</v>
      </c>
      <c r="AE1131" s="146">
        <f>AD1131/AB1131</f>
        <v>1.054026503567788</v>
      </c>
      <c r="AF1131" s="132" t="s">
        <v>2734</v>
      </c>
      <c r="AG1131" s="60">
        <f>MATCH(AF1131,'Cat-4'!$A:$A,0)</f>
        <v>653</v>
      </c>
      <c r="AH1131" s="60">
        <f>MATCH($AH$3,'Cat-4'!$1:$1,0)</f>
        <v>4</v>
      </c>
      <c r="AI1131" s="60">
        <f>INDEX('Cat-4'!$1:$1048576,Working!AG1131,Working!AH1131)</f>
        <v>100.8</v>
      </c>
      <c r="AJ1131" s="60">
        <f>MATCH($AJ$3,'Cat-4'!$1:$1,0)</f>
        <v>144</v>
      </c>
      <c r="AK1131" s="60">
        <f>INDEX('Cat-4'!$1:$1048576,Working!AG1131,Working!AJ1131)</f>
        <v>122.3</v>
      </c>
      <c r="AL1131" s="146">
        <f>AK1131/AI1131</f>
        <v>1.2132936507936507</v>
      </c>
      <c r="AM1131" s="146">
        <f>AL1131*AE1131</f>
        <v>1.2788436645470285</v>
      </c>
      <c r="AN1131" s="146">
        <f t="shared" si="816"/>
        <v>15.919444444444444</v>
      </c>
      <c r="AO1131" s="169">
        <f>INDEX('EL&amp;SV'!$C$4:$G$50,MATCH(AF1131,'EL&amp;SV'!$G$4:$G$50,0),MATCH(IF(P1131&gt;5000000,"A",IF(N1131&gt;2000000,"B",IF(N1131&gt;500000,"C","D"))),'EL&amp;SV'!$C$4:$G$4,0))</f>
        <v>8</v>
      </c>
      <c r="AP1131" s="171">
        <f>INDEX('EL&amp;SV'!$G$4:$K$50,MATCH(AF1131,'EL&amp;SV'!$G$4:$G$50,0),MATCH(IF(N1131&gt;5000000,"A",IF(N1131&gt;2000000,"B",IF(N1131&gt;500000,"C","D"))),'EL&amp;SV'!$G$4:$K$4,0))</f>
        <v>0.9</v>
      </c>
      <c r="AQ1131" s="153">
        <f t="shared" si="833"/>
        <v>39068.673951911718</v>
      </c>
      <c r="AR1131" s="153">
        <f t="shared" si="834"/>
        <v>35161.806556720549</v>
      </c>
      <c r="AS1131" s="153">
        <f t="shared" si="835"/>
        <v>3906.8673951911696</v>
      </c>
      <c r="AT1131" s="60">
        <v>0.75</v>
      </c>
      <c r="AU1131" s="153">
        <f t="shared" si="836"/>
        <v>2930.1505463933772</v>
      </c>
      <c r="AV1131" s="153">
        <f t="shared" si="837"/>
        <v>3906.867395191171</v>
      </c>
    </row>
    <row r="1132" spans="1:48" x14ac:dyDescent="0.2">
      <c r="A1132" s="82">
        <v>1128</v>
      </c>
      <c r="B1132" s="82" t="s">
        <v>1410</v>
      </c>
      <c r="C1132" s="83"/>
      <c r="D1132" s="84" t="s">
        <v>112</v>
      </c>
      <c r="E1132" s="85" t="s">
        <v>1117</v>
      </c>
      <c r="F1132" s="86">
        <v>43609</v>
      </c>
      <c r="G1132" s="86" t="s">
        <v>36</v>
      </c>
      <c r="H1132" s="89"/>
      <c r="I1132" s="89">
        <v>9.5000000000000001E-2</v>
      </c>
      <c r="J1132" s="84"/>
      <c r="K1132" s="84"/>
      <c r="L1132" s="87">
        <v>30500.01</v>
      </c>
      <c r="M1132" s="87"/>
      <c r="N1132" s="87">
        <v>30500.01</v>
      </c>
      <c r="O1132" s="84">
        <v>8279.7081941095894</v>
      </c>
      <c r="P1132" s="84">
        <v>2897.5009500000001</v>
      </c>
      <c r="Q1132" s="84">
        <f t="shared" si="814"/>
        <v>11177.209144109589</v>
      </c>
      <c r="R1132" s="84">
        <v>19322.800855890411</v>
      </c>
      <c r="S1132" s="87">
        <f t="shared" si="815"/>
        <v>22220.301805890409</v>
      </c>
      <c r="T1132" s="150">
        <v>10</v>
      </c>
      <c r="U1132" s="69">
        <v>365</v>
      </c>
      <c r="V1132" s="70"/>
      <c r="W1132" s="71">
        <v>4.9917808219178088</v>
      </c>
      <c r="X1132" s="76">
        <f t="shared" si="832"/>
        <v>43586</v>
      </c>
      <c r="AF1132" s="132" t="s">
        <v>2734</v>
      </c>
      <c r="AG1132" s="60">
        <f>MATCH(AF1132,'Cat-4'!$A:$A,0)</f>
        <v>653</v>
      </c>
      <c r="AH1132" s="60">
        <f>MATCH(X1132,'Cat-4'!$1:$1,0)</f>
        <v>89</v>
      </c>
      <c r="AI1132" s="60">
        <f>INDEX('Cat-4'!$1:$1048576,Working!AG1132,Working!AH1132)</f>
        <v>118.6</v>
      </c>
      <c r="AJ1132" s="60">
        <f>MATCH($AJ$3,'Cat-4'!$1:$1,0)</f>
        <v>144</v>
      </c>
      <c r="AK1132" s="60">
        <f>INDEX('Cat-4'!$1:$1048576,Working!AG1132,Working!AJ1132)</f>
        <v>122.3</v>
      </c>
      <c r="AL1132" s="146">
        <f t="shared" ref="AL1132:AL1135" si="838">AK1132/AI1132</f>
        <v>1.0311973018549747</v>
      </c>
      <c r="AM1132" s="152">
        <f t="shared" ref="AM1132:AM1135" si="839">AL1132</f>
        <v>1.0311973018549747</v>
      </c>
      <c r="AN1132" s="146">
        <f t="shared" si="816"/>
        <v>4.7249999999999996</v>
      </c>
      <c r="AO1132" s="169">
        <f>INDEX('EL&amp;SV'!$C$4:$G$50,MATCH(AF1132,'EL&amp;SV'!$G$4:$G$50,0),MATCH(IF(P1132&gt;5000000,"A",IF(N1132&gt;2000000,"B",IF(N1132&gt;500000,"C","D"))),'EL&amp;SV'!$C$4:$G$4,0))</f>
        <v>8</v>
      </c>
      <c r="AP1132" s="171">
        <f>INDEX('EL&amp;SV'!$G$4:$K$50,MATCH(AF1132,'EL&amp;SV'!$G$4:$G$50,0),MATCH(IF(N1132&gt;5000000,"A",IF(N1132&gt;2000000,"B",IF(N1132&gt;500000,"C","D"))),'EL&amp;SV'!$G$4:$K$4,0))</f>
        <v>0.9</v>
      </c>
      <c r="AQ1132" s="153">
        <f t="shared" si="833"/>
        <v>31451.528018549747</v>
      </c>
      <c r="AR1132" s="153">
        <f t="shared" si="834"/>
        <v>16718.452862360351</v>
      </c>
      <c r="AS1132" s="153">
        <f t="shared" si="835"/>
        <v>14733.075156189396</v>
      </c>
      <c r="AT1132" s="60">
        <v>0.75</v>
      </c>
      <c r="AU1132" s="153">
        <f t="shared" si="836"/>
        <v>11049.806367142046</v>
      </c>
      <c r="AV1132" s="153">
        <f t="shared" si="837"/>
        <v>11049.806367142046</v>
      </c>
    </row>
    <row r="1133" spans="1:48" x14ac:dyDescent="0.2">
      <c r="A1133" s="82">
        <v>1129</v>
      </c>
      <c r="B1133" s="82" t="s">
        <v>1410</v>
      </c>
      <c r="C1133" s="83"/>
      <c r="D1133" s="84" t="s">
        <v>112</v>
      </c>
      <c r="E1133" s="85" t="s">
        <v>1275</v>
      </c>
      <c r="F1133" s="86">
        <v>44338</v>
      </c>
      <c r="G1133" s="86" t="s">
        <v>38</v>
      </c>
      <c r="H1133" s="89"/>
      <c r="I1133" s="89">
        <v>0.19</v>
      </c>
      <c r="J1133" s="84"/>
      <c r="K1133" s="84"/>
      <c r="L1133" s="87">
        <v>30499.84</v>
      </c>
      <c r="M1133" s="87"/>
      <c r="N1133" s="87">
        <v>30499.84</v>
      </c>
      <c r="O1133" s="84">
        <v>4985.2615189041098</v>
      </c>
      <c r="P1133" s="84">
        <v>5794.9696000000004</v>
      </c>
      <c r="Q1133" s="84">
        <f t="shared" si="814"/>
        <v>10780.23111890411</v>
      </c>
      <c r="R1133" s="84">
        <v>19719.60888109589</v>
      </c>
      <c r="S1133" s="87">
        <f t="shared" si="815"/>
        <v>25514.57848109589</v>
      </c>
      <c r="T1133" s="150">
        <v>5</v>
      </c>
      <c r="U1133" s="69">
        <v>365</v>
      </c>
      <c r="V1133" s="70"/>
      <c r="W1133" s="71">
        <v>4.9917808219178088</v>
      </c>
      <c r="X1133" s="76">
        <f t="shared" si="832"/>
        <v>44317</v>
      </c>
      <c r="AF1133" s="132" t="s">
        <v>3114</v>
      </c>
      <c r="AG1133" s="60">
        <f>MATCH(AF1133,'Cat-4'!$A:$A,0)</f>
        <v>844</v>
      </c>
      <c r="AH1133" s="60">
        <f>MATCH(X1133,'Cat-4'!$1:$1,0)</f>
        <v>113</v>
      </c>
      <c r="AI1133" s="60">
        <f>INDEX('Cat-4'!$1:$1048576,Working!AG1133,Working!AH1133)</f>
        <v>146.30000000000001</v>
      </c>
      <c r="AJ1133" s="60">
        <f>MATCH($AJ$3,'Cat-4'!$1:$1,0)</f>
        <v>144</v>
      </c>
      <c r="AK1133" s="60">
        <f>INDEX('Cat-4'!$1:$1048576,Working!AG1133,Working!AJ1133)</f>
        <v>160.30000000000001</v>
      </c>
      <c r="AL1133" s="146">
        <f t="shared" si="838"/>
        <v>1.0956937799043063</v>
      </c>
      <c r="AM1133" s="152">
        <f t="shared" si="839"/>
        <v>1.0956937799043063</v>
      </c>
      <c r="AN1133" s="146">
        <f t="shared" si="816"/>
        <v>2.7305555555555556</v>
      </c>
      <c r="AO1133" s="169">
        <f>INDEX('EL&amp;SV'!$C$4:$G$50,MATCH(AF1133,'EL&amp;SV'!$G$4:$G$50,0),MATCH(IF(P1133&gt;5000000,"A",IF(N1133&gt;2000000,"B",IF(N1133&gt;500000,"C","D"))),'EL&amp;SV'!$C$4:$G$4,0))</f>
        <v>6</v>
      </c>
      <c r="AP1133" s="171">
        <f>INDEX('EL&amp;SV'!$G$4:$K$50,MATCH(AF1133,'EL&amp;SV'!$G$4:$G$50,0),MATCH(IF(N1133&gt;5000000,"A",IF(N1133&gt;2000000,"B",IF(N1133&gt;500000,"C","D"))),'EL&amp;SV'!$G$4:$K$4,0))</f>
        <v>0.95</v>
      </c>
      <c r="AQ1133" s="153">
        <f t="shared" si="833"/>
        <v>33418.484976076557</v>
      </c>
      <c r="AR1133" s="153">
        <f t="shared" si="834"/>
        <v>14448.079719865322</v>
      </c>
      <c r="AS1133" s="153">
        <f t="shared" si="835"/>
        <v>18970.405256211234</v>
      </c>
      <c r="AT1133" s="60">
        <v>0.75</v>
      </c>
      <c r="AU1133" s="153">
        <f t="shared" si="836"/>
        <v>14227.803942158425</v>
      </c>
      <c r="AV1133" s="153">
        <f t="shared" si="837"/>
        <v>14227.803942158425</v>
      </c>
    </row>
    <row r="1134" spans="1:48" x14ac:dyDescent="0.2">
      <c r="A1134" s="82">
        <v>1130</v>
      </c>
      <c r="B1134" s="82" t="s">
        <v>1410</v>
      </c>
      <c r="C1134" s="83"/>
      <c r="D1134" s="84" t="s">
        <v>112</v>
      </c>
      <c r="E1134" s="85" t="s">
        <v>1253</v>
      </c>
      <c r="F1134" s="86">
        <v>44582</v>
      </c>
      <c r="G1134" s="86" t="s">
        <v>38</v>
      </c>
      <c r="H1134" s="89"/>
      <c r="I1134" s="89">
        <v>0.19</v>
      </c>
      <c r="J1134" s="84"/>
      <c r="K1134" s="84"/>
      <c r="L1134" s="87">
        <v>30499.84</v>
      </c>
      <c r="M1134" s="87"/>
      <c r="N1134" s="87">
        <v>30499.84</v>
      </c>
      <c r="O1134" s="84">
        <v>1111.3640328767124</v>
      </c>
      <c r="P1134" s="84">
        <v>5794.9696000000004</v>
      </c>
      <c r="Q1134" s="84">
        <f t="shared" si="814"/>
        <v>6906.3336328767127</v>
      </c>
      <c r="R1134" s="84">
        <v>23593.506367123286</v>
      </c>
      <c r="S1134" s="87">
        <f t="shared" si="815"/>
        <v>29388.47596712329</v>
      </c>
      <c r="T1134" s="150">
        <v>5</v>
      </c>
      <c r="U1134" s="69">
        <v>365</v>
      </c>
      <c r="V1134" s="70"/>
      <c r="W1134" s="71">
        <v>4.9917808219178088</v>
      </c>
      <c r="X1134" s="76">
        <f t="shared" si="832"/>
        <v>44562</v>
      </c>
      <c r="AF1134" s="132" t="s">
        <v>2920</v>
      </c>
      <c r="AG1134" s="60">
        <f>MATCH(AF1134,'Cat-4'!$A:$A,0)</f>
        <v>747</v>
      </c>
      <c r="AH1134" s="60">
        <f>MATCH(X1134,'Cat-4'!$1:$1,0)</f>
        <v>121</v>
      </c>
      <c r="AI1134" s="60">
        <f>INDEX('Cat-4'!$1:$1048576,Working!AG1134,Working!AH1134)</f>
        <v>130.19999999999999</v>
      </c>
      <c r="AJ1134" s="60">
        <f>MATCH($AJ$3,'Cat-4'!$1:$1,0)</f>
        <v>144</v>
      </c>
      <c r="AK1134" s="60">
        <f>INDEX('Cat-4'!$1:$1048576,Working!AG1134,Working!AJ1134)</f>
        <v>130.19999999999999</v>
      </c>
      <c r="AL1134" s="146">
        <f t="shared" si="838"/>
        <v>1</v>
      </c>
      <c r="AM1134" s="152">
        <f t="shared" si="839"/>
        <v>1</v>
      </c>
      <c r="AN1134" s="146">
        <f t="shared" si="816"/>
        <v>2.0666666666666669</v>
      </c>
      <c r="AO1134" s="169">
        <f>INDEX('EL&amp;SV'!$C$4:$G$50,MATCH(AF1134,'EL&amp;SV'!$G$4:$G$50,0),MATCH(IF(P1134&gt;5000000,"A",IF(N1134&gt;2000000,"B",IF(N1134&gt;500000,"C","D"))),'EL&amp;SV'!$C$4:$G$4,0))</f>
        <v>8</v>
      </c>
      <c r="AP1134" s="171">
        <f>INDEX('EL&amp;SV'!$G$4:$K$50,MATCH(AF1134,'EL&amp;SV'!$G$4:$G$50,0),MATCH(IF(N1134&gt;5000000,"A",IF(N1134&gt;2000000,"B",IF(N1134&gt;500000,"C","D"))),'EL&amp;SV'!$G$4:$K$4,0))</f>
        <v>1</v>
      </c>
      <c r="AQ1134" s="153">
        <f t="shared" si="833"/>
        <v>30499.84</v>
      </c>
      <c r="AR1134" s="153">
        <f t="shared" si="834"/>
        <v>7879.1253333333343</v>
      </c>
      <c r="AS1134" s="153">
        <f t="shared" si="835"/>
        <v>22620.714666666667</v>
      </c>
      <c r="AT1134" s="60">
        <v>0.75</v>
      </c>
      <c r="AU1134" s="153">
        <f t="shared" si="836"/>
        <v>16965.536</v>
      </c>
      <c r="AV1134" s="153">
        <f t="shared" si="837"/>
        <v>16965.536</v>
      </c>
    </row>
    <row r="1135" spans="1:48" x14ac:dyDescent="0.2">
      <c r="A1135" s="82">
        <v>1131</v>
      </c>
      <c r="B1135" s="82" t="s">
        <v>1410</v>
      </c>
      <c r="C1135" s="83"/>
      <c r="D1135" s="84" t="s">
        <v>112</v>
      </c>
      <c r="E1135" s="85" t="s">
        <v>1217</v>
      </c>
      <c r="F1135" s="86">
        <v>44366</v>
      </c>
      <c r="G1135" s="86" t="s">
        <v>38</v>
      </c>
      <c r="H1135" s="89"/>
      <c r="I1135" s="89">
        <v>0.19</v>
      </c>
      <c r="J1135" s="84"/>
      <c r="K1135" s="84"/>
      <c r="L1135" s="87">
        <v>30366.65</v>
      </c>
      <c r="M1135" s="87"/>
      <c r="N1135" s="87">
        <v>30366.65</v>
      </c>
      <c r="O1135" s="84">
        <v>4520.887016438357</v>
      </c>
      <c r="P1135" s="84">
        <v>5769.6635000000006</v>
      </c>
      <c r="Q1135" s="84">
        <f t="shared" si="814"/>
        <v>10290.550516438358</v>
      </c>
      <c r="R1135" s="84">
        <v>20076.099483561644</v>
      </c>
      <c r="S1135" s="87">
        <f t="shared" si="815"/>
        <v>25845.762983561646</v>
      </c>
      <c r="T1135" s="150">
        <v>5</v>
      </c>
      <c r="U1135" s="69">
        <v>365</v>
      </c>
      <c r="V1135" s="70"/>
      <c r="W1135" s="71">
        <v>4.9917808219178088</v>
      </c>
      <c r="X1135" s="76">
        <f t="shared" si="832"/>
        <v>44348</v>
      </c>
      <c r="AF1135" s="132" t="s">
        <v>3114</v>
      </c>
      <c r="AG1135" s="60">
        <f>MATCH(AF1135,'Cat-4'!$A:$A,0)</f>
        <v>844</v>
      </c>
      <c r="AH1135" s="60">
        <f>MATCH(X1135,'Cat-4'!$1:$1,0)</f>
        <v>114</v>
      </c>
      <c r="AI1135" s="60">
        <f>INDEX('Cat-4'!$1:$1048576,Working!AG1135,Working!AH1135)</f>
        <v>144.80000000000001</v>
      </c>
      <c r="AJ1135" s="60">
        <f>MATCH($AJ$3,'Cat-4'!$1:$1,0)</f>
        <v>144</v>
      </c>
      <c r="AK1135" s="60">
        <f>INDEX('Cat-4'!$1:$1048576,Working!AG1135,Working!AJ1135)</f>
        <v>160.30000000000001</v>
      </c>
      <c r="AL1135" s="146">
        <f t="shared" si="838"/>
        <v>1.1070441988950277</v>
      </c>
      <c r="AM1135" s="152">
        <f t="shared" si="839"/>
        <v>1.1070441988950277</v>
      </c>
      <c r="AN1135" s="146">
        <f t="shared" si="816"/>
        <v>2.6555555555555554</v>
      </c>
      <c r="AO1135" s="169">
        <f>INDEX('EL&amp;SV'!$C$4:$G$50,MATCH(AF1135,'EL&amp;SV'!$G$4:$G$50,0),MATCH(IF(P1135&gt;5000000,"A",IF(N1135&gt;2000000,"B",IF(N1135&gt;500000,"C","D"))),'EL&amp;SV'!$C$4:$G$4,0))</f>
        <v>6</v>
      </c>
      <c r="AP1135" s="171">
        <f>INDEX('EL&amp;SV'!$G$4:$K$50,MATCH(AF1135,'EL&amp;SV'!$G$4:$G$50,0),MATCH(IF(N1135&gt;5000000,"A",IF(N1135&gt;2000000,"B",IF(N1135&gt;500000,"C","D"))),'EL&amp;SV'!$G$4:$K$4,0))</f>
        <v>0.95</v>
      </c>
      <c r="AQ1135" s="153">
        <f t="shared" si="833"/>
        <v>33617.223722375697</v>
      </c>
      <c r="AR1135" s="153">
        <f t="shared" si="834"/>
        <v>14134.797492898892</v>
      </c>
      <c r="AS1135" s="153">
        <f t="shared" si="835"/>
        <v>19482.426229476805</v>
      </c>
      <c r="AT1135" s="60">
        <v>0.75</v>
      </c>
      <c r="AU1135" s="153">
        <f t="shared" si="836"/>
        <v>14611.819672107604</v>
      </c>
      <c r="AV1135" s="153">
        <f t="shared" si="837"/>
        <v>14611.819672107604</v>
      </c>
    </row>
    <row r="1136" spans="1:48" x14ac:dyDescent="0.2">
      <c r="A1136" s="82">
        <v>1132</v>
      </c>
      <c r="B1136" s="82" t="s">
        <v>1410</v>
      </c>
      <c r="C1136" s="83"/>
      <c r="D1136" s="84" t="s">
        <v>112</v>
      </c>
      <c r="E1136" s="85" t="s">
        <v>713</v>
      </c>
      <c r="F1136" s="86">
        <v>40079</v>
      </c>
      <c r="G1136" s="86" t="s">
        <v>1353</v>
      </c>
      <c r="H1136" s="89"/>
      <c r="I1136" s="89">
        <v>7.0181746861924688E-2</v>
      </c>
      <c r="J1136" s="84"/>
      <c r="K1136" s="84"/>
      <c r="L1136" s="87">
        <v>30350</v>
      </c>
      <c r="M1136" s="87"/>
      <c r="N1136" s="87">
        <v>30350</v>
      </c>
      <c r="O1136" s="84">
        <v>23557.063069582167</v>
      </c>
      <c r="P1136" s="84">
        <v>2130.0160172594142</v>
      </c>
      <c r="Q1136" s="84">
        <f t="shared" si="814"/>
        <v>25687.079086841582</v>
      </c>
      <c r="R1136" s="84">
        <v>4662.9209131584175</v>
      </c>
      <c r="S1136" s="87">
        <f t="shared" si="815"/>
        <v>6792.9369304178326</v>
      </c>
      <c r="T1136" s="150">
        <v>15</v>
      </c>
      <c r="U1136" s="69">
        <v>365</v>
      </c>
      <c r="V1136" s="70"/>
      <c r="W1136" s="71">
        <v>4.9917808219178088</v>
      </c>
      <c r="X1136" s="76">
        <f t="shared" si="832"/>
        <v>40057</v>
      </c>
      <c r="Y1136" s="138" t="s">
        <v>4016</v>
      </c>
      <c r="Z1136" s="60">
        <f>MATCH(Y1136,'Cat-3'!$A:$A,0)</f>
        <v>628</v>
      </c>
      <c r="AA1136" s="60">
        <f>MATCH(X1136,'Cat-3'!$1:$1,0)</f>
        <v>60</v>
      </c>
      <c r="AB1136" s="60">
        <f>INDEX('Cat-3'!$1:$1048576,Working!Z1136,Working!AA1136)</f>
        <v>122.3</v>
      </c>
      <c r="AC1136" s="60">
        <f>MATCH($AC$3,'Cat-3'!$1:$1,0)</f>
        <v>90</v>
      </c>
      <c r="AD1136" s="60">
        <f>INDEX('Cat-3'!$1:$1048576,Working!Z1136,Working!AC1136)</f>
        <v>138.4</v>
      </c>
      <c r="AE1136" s="146">
        <f>AD1136/AB1136</f>
        <v>1.1316434995911693</v>
      </c>
      <c r="AF1136" s="132" t="s">
        <v>3114</v>
      </c>
      <c r="AG1136" s="60">
        <f>MATCH(AF1136,'Cat-4'!$A:$A,0)</f>
        <v>844</v>
      </c>
      <c r="AH1136" s="60">
        <f>MATCH($AH$3,'Cat-4'!$1:$1,0)</f>
        <v>4</v>
      </c>
      <c r="AI1136" s="60">
        <f>INDEX('Cat-4'!$1:$1048576,Working!AG1136,Working!AH1136)</f>
        <v>103.9</v>
      </c>
      <c r="AJ1136" s="60">
        <f>MATCH($AJ$3,'Cat-4'!$1:$1,0)</f>
        <v>144</v>
      </c>
      <c r="AK1136" s="60">
        <f>INDEX('Cat-4'!$1:$1048576,Working!AG1136,Working!AJ1136)</f>
        <v>160.30000000000001</v>
      </c>
      <c r="AL1136" s="146">
        <f>AK1136/AI1136</f>
        <v>1.5428296438883542</v>
      </c>
      <c r="AM1136" s="146">
        <f>AL1136*AE1136</f>
        <v>1.7459331374828146</v>
      </c>
      <c r="AN1136" s="146">
        <f t="shared" si="816"/>
        <v>14.394444444444444</v>
      </c>
      <c r="AO1136" s="169">
        <f>INDEX('EL&amp;SV'!$C$4:$G$50,MATCH(AF1136,'EL&amp;SV'!$G$4:$G$50,0),MATCH(IF(P1136&gt;5000000,"A",IF(N1136&gt;2000000,"B",IF(N1136&gt;500000,"C","D"))),'EL&amp;SV'!$C$4:$G$4,0))</f>
        <v>6</v>
      </c>
      <c r="AP1136" s="171">
        <f>INDEX('EL&amp;SV'!$G$4:$K$50,MATCH(AF1136,'EL&amp;SV'!$G$4:$G$50,0),MATCH(IF(N1136&gt;5000000,"A",IF(N1136&gt;2000000,"B",IF(N1136&gt;500000,"C","D"))),'EL&amp;SV'!$G$4:$K$4,0))</f>
        <v>0.95</v>
      </c>
      <c r="AQ1136" s="153">
        <f t="shared" si="833"/>
        <v>52989.070722603421</v>
      </c>
      <c r="AR1136" s="153">
        <f t="shared" si="834"/>
        <v>50339.617186473246</v>
      </c>
      <c r="AS1136" s="153">
        <f t="shared" si="835"/>
        <v>2649.4535361301751</v>
      </c>
      <c r="AT1136" s="60">
        <v>0.75</v>
      </c>
      <c r="AU1136" s="153">
        <f t="shared" si="836"/>
        <v>1987.0901520976313</v>
      </c>
      <c r="AV1136" s="153">
        <f t="shared" si="837"/>
        <v>2649.4535361301732</v>
      </c>
    </row>
    <row r="1137" spans="1:48" x14ac:dyDescent="0.2">
      <c r="A1137" s="82">
        <v>1133</v>
      </c>
      <c r="B1137" s="82" t="s">
        <v>1410</v>
      </c>
      <c r="C1137" s="83"/>
      <c r="D1137" s="84" t="s">
        <v>112</v>
      </c>
      <c r="E1137" s="85" t="s">
        <v>1267</v>
      </c>
      <c r="F1137" s="86">
        <v>44461</v>
      </c>
      <c r="G1137" s="86" t="s">
        <v>38</v>
      </c>
      <c r="H1137" s="89"/>
      <c r="I1137" s="89">
        <v>0.19</v>
      </c>
      <c r="J1137" s="84"/>
      <c r="K1137" s="84"/>
      <c r="L1137" s="87">
        <v>30324.17</v>
      </c>
      <c r="M1137" s="87"/>
      <c r="N1137" s="87">
        <v>30324.17</v>
      </c>
      <c r="O1137" s="84">
        <v>3014.9702172602738</v>
      </c>
      <c r="P1137" s="84">
        <v>5761.5922999999993</v>
      </c>
      <c r="Q1137" s="84">
        <f t="shared" si="814"/>
        <v>8776.562517260274</v>
      </c>
      <c r="R1137" s="84">
        <v>21547.607482739724</v>
      </c>
      <c r="S1137" s="87">
        <f t="shared" si="815"/>
        <v>27309.199782739724</v>
      </c>
      <c r="T1137" s="150">
        <v>5</v>
      </c>
      <c r="U1137" s="69">
        <v>365</v>
      </c>
      <c r="V1137" s="70"/>
      <c r="W1137" s="71">
        <v>-117.33698630136986</v>
      </c>
      <c r="X1137" s="76">
        <f t="shared" si="832"/>
        <v>44440</v>
      </c>
      <c r="AF1137" s="132" t="s">
        <v>3114</v>
      </c>
      <c r="AG1137" s="60">
        <f>MATCH(AF1137,'Cat-4'!$A:$A,0)</f>
        <v>844</v>
      </c>
      <c r="AH1137" s="60">
        <f>MATCH(X1137,'Cat-4'!$1:$1,0)</f>
        <v>117</v>
      </c>
      <c r="AI1137" s="60">
        <f>INDEX('Cat-4'!$1:$1048576,Working!AG1137,Working!AH1137)</f>
        <v>148.1</v>
      </c>
      <c r="AJ1137" s="60">
        <f>MATCH($AJ$3,'Cat-4'!$1:$1,0)</f>
        <v>144</v>
      </c>
      <c r="AK1137" s="60">
        <f>INDEX('Cat-4'!$1:$1048576,Working!AG1137,Working!AJ1137)</f>
        <v>160.30000000000001</v>
      </c>
      <c r="AL1137" s="146">
        <f t="shared" ref="AL1137:AL1139" si="840">AK1137/AI1137</f>
        <v>1.0823767724510467</v>
      </c>
      <c r="AM1137" s="152">
        <f t="shared" ref="AM1137:AM1139" si="841">AL1137</f>
        <v>1.0823767724510467</v>
      </c>
      <c r="AN1137" s="146">
        <f t="shared" si="816"/>
        <v>2.3972222222222221</v>
      </c>
      <c r="AO1137" s="169">
        <f>INDEX('EL&amp;SV'!$C$4:$G$50,MATCH(AF1137,'EL&amp;SV'!$G$4:$G$50,0),MATCH(IF(P1137&gt;5000000,"A",IF(N1137&gt;2000000,"B",IF(N1137&gt;500000,"C","D"))),'EL&amp;SV'!$C$4:$G$4,0))</f>
        <v>6</v>
      </c>
      <c r="AP1137" s="171">
        <f>INDEX('EL&amp;SV'!$G$4:$K$50,MATCH(AF1137,'EL&amp;SV'!$G$4:$G$50,0),MATCH(IF(N1137&gt;5000000,"A",IF(N1137&gt;2000000,"B",IF(N1137&gt;500000,"C","D"))),'EL&amp;SV'!$G$4:$K$4,0))</f>
        <v>0.95</v>
      </c>
      <c r="AQ1137" s="153">
        <f t="shared" si="833"/>
        <v>32822.177251856854</v>
      </c>
      <c r="AR1137" s="153">
        <f t="shared" si="834"/>
        <v>12457.991675895759</v>
      </c>
      <c r="AS1137" s="153">
        <f t="shared" si="835"/>
        <v>20364.185575961095</v>
      </c>
      <c r="AT1137" s="60">
        <v>0.75</v>
      </c>
      <c r="AU1137" s="153">
        <f t="shared" si="836"/>
        <v>15273.139181970822</v>
      </c>
      <c r="AV1137" s="153">
        <f t="shared" si="837"/>
        <v>15273.139181970822</v>
      </c>
    </row>
    <row r="1138" spans="1:48" x14ac:dyDescent="0.2">
      <c r="A1138" s="82">
        <v>1134</v>
      </c>
      <c r="B1138" s="82" t="s">
        <v>1410</v>
      </c>
      <c r="C1138" s="83"/>
      <c r="D1138" s="84" t="s">
        <v>112</v>
      </c>
      <c r="E1138" s="85" t="s">
        <v>642</v>
      </c>
      <c r="F1138" s="86">
        <v>41000</v>
      </c>
      <c r="G1138" s="86" t="s">
        <v>1350</v>
      </c>
      <c r="H1138" s="89"/>
      <c r="I1138" s="89">
        <v>0.1394167123287671</v>
      </c>
      <c r="J1138" s="84"/>
      <c r="K1138" s="84"/>
      <c r="L1138" s="87">
        <v>30160</v>
      </c>
      <c r="M1138" s="87"/>
      <c r="N1138" s="87">
        <v>30160</v>
      </c>
      <c r="O1138" s="84">
        <v>30160</v>
      </c>
      <c r="P1138" s="84">
        <v>0</v>
      </c>
      <c r="Q1138" s="84">
        <f t="shared" si="814"/>
        <v>30160</v>
      </c>
      <c r="R1138" s="84">
        <v>0</v>
      </c>
      <c r="S1138" s="87">
        <f t="shared" si="815"/>
        <v>0</v>
      </c>
      <c r="T1138" s="150">
        <v>6</v>
      </c>
      <c r="U1138" s="69">
        <v>365</v>
      </c>
      <c r="V1138" s="70"/>
      <c r="W1138" s="71">
        <v>4.9917808219178088</v>
      </c>
      <c r="X1138" s="76">
        <f t="shared" si="832"/>
        <v>41000</v>
      </c>
      <c r="AF1138" s="132" t="s">
        <v>3114</v>
      </c>
      <c r="AG1138" s="60">
        <f>MATCH(AF1138,'Cat-4'!$A:$A,0)</f>
        <v>844</v>
      </c>
      <c r="AH1138" s="60">
        <f>MATCH(X1138,'Cat-4'!$1:$1,0)</f>
        <v>4</v>
      </c>
      <c r="AI1138" s="60">
        <f>INDEX('Cat-4'!$1:$1048576,Working!AG1138,Working!AH1138)</f>
        <v>103.9</v>
      </c>
      <c r="AJ1138" s="60">
        <f>MATCH($AJ$3,'Cat-4'!$1:$1,0)</f>
        <v>144</v>
      </c>
      <c r="AK1138" s="60">
        <f>INDEX('Cat-4'!$1:$1048576,Working!AG1138,Working!AJ1138)</f>
        <v>160.30000000000001</v>
      </c>
      <c r="AL1138" s="146">
        <f t="shared" si="840"/>
        <v>1.5428296438883542</v>
      </c>
      <c r="AM1138" s="152">
        <f t="shared" si="841"/>
        <v>1.5428296438883542</v>
      </c>
      <c r="AN1138" s="146">
        <f t="shared" si="816"/>
        <v>11.872222222222222</v>
      </c>
      <c r="AO1138" s="169">
        <f>INDEX('EL&amp;SV'!$C$4:$G$50,MATCH(AF1138,'EL&amp;SV'!$G$4:$G$50,0),MATCH(IF(P1138&gt;5000000,"A",IF(N1138&gt;2000000,"B",IF(N1138&gt;500000,"C","D"))),'EL&amp;SV'!$C$4:$G$4,0))</f>
        <v>6</v>
      </c>
      <c r="AP1138" s="171">
        <f>INDEX('EL&amp;SV'!$G$4:$K$50,MATCH(AF1138,'EL&amp;SV'!$G$4:$G$50,0),MATCH(IF(N1138&gt;5000000,"A",IF(N1138&gt;2000000,"B",IF(N1138&gt;500000,"C","D"))),'EL&amp;SV'!$G$4:$K$4,0))</f>
        <v>0.95</v>
      </c>
      <c r="AQ1138" s="153">
        <f t="shared" si="833"/>
        <v>46531.742059672761</v>
      </c>
      <c r="AR1138" s="153">
        <f t="shared" si="834"/>
        <v>44205.154956689119</v>
      </c>
      <c r="AS1138" s="153">
        <f t="shared" si="835"/>
        <v>2326.5871029836417</v>
      </c>
      <c r="AT1138" s="60">
        <v>0.75</v>
      </c>
      <c r="AU1138" s="153">
        <f t="shared" si="836"/>
        <v>1744.9403272377313</v>
      </c>
      <c r="AV1138" s="153">
        <f t="shared" si="837"/>
        <v>2326.5871029836403</v>
      </c>
    </row>
    <row r="1139" spans="1:48" x14ac:dyDescent="0.2">
      <c r="A1139" s="82">
        <v>1135</v>
      </c>
      <c r="B1139" s="82" t="s">
        <v>1410</v>
      </c>
      <c r="C1139" s="83"/>
      <c r="D1139" s="84" t="s">
        <v>112</v>
      </c>
      <c r="E1139" s="85" t="s">
        <v>1056</v>
      </c>
      <c r="F1139" s="86">
        <v>42460</v>
      </c>
      <c r="G1139" s="86" t="s">
        <v>25</v>
      </c>
      <c r="H1139" s="89"/>
      <c r="I1139" s="89">
        <v>6.3333333333333325E-2</v>
      </c>
      <c r="J1139" s="84"/>
      <c r="K1139" s="84"/>
      <c r="L1139" s="87">
        <v>30150</v>
      </c>
      <c r="M1139" s="87"/>
      <c r="N1139" s="87">
        <v>30150</v>
      </c>
      <c r="O1139" s="84">
        <v>11462.231506849314</v>
      </c>
      <c r="P1139" s="84">
        <v>1909.4999999999998</v>
      </c>
      <c r="Q1139" s="84">
        <f t="shared" si="814"/>
        <v>13371.731506849314</v>
      </c>
      <c r="R1139" s="84">
        <v>16778.268493150688</v>
      </c>
      <c r="S1139" s="87">
        <f t="shared" si="815"/>
        <v>18687.768493150688</v>
      </c>
      <c r="T1139" s="150">
        <v>15</v>
      </c>
      <c r="U1139" s="69">
        <v>365</v>
      </c>
      <c r="V1139" s="70"/>
      <c r="W1139" s="71">
        <v>4.9917808219178088</v>
      </c>
      <c r="X1139" s="76">
        <f t="shared" si="832"/>
        <v>42430</v>
      </c>
      <c r="AF1139" s="132" t="s">
        <v>3114</v>
      </c>
      <c r="AG1139" s="60">
        <f>MATCH(AF1139,'Cat-4'!$A:$A,0)</f>
        <v>844</v>
      </c>
      <c r="AH1139" s="60">
        <f>MATCH(X1139,'Cat-4'!$1:$1,0)</f>
        <v>51</v>
      </c>
      <c r="AI1139" s="60">
        <f>INDEX('Cat-4'!$1:$1048576,Working!AG1139,Working!AH1139)</f>
        <v>114.6</v>
      </c>
      <c r="AJ1139" s="60">
        <f>MATCH($AJ$3,'Cat-4'!$1:$1,0)</f>
        <v>144</v>
      </c>
      <c r="AK1139" s="60">
        <f>INDEX('Cat-4'!$1:$1048576,Working!AG1139,Working!AJ1139)</f>
        <v>160.30000000000001</v>
      </c>
      <c r="AL1139" s="146">
        <f t="shared" si="840"/>
        <v>1.3987783595113439</v>
      </c>
      <c r="AM1139" s="152">
        <f t="shared" si="841"/>
        <v>1.3987783595113439</v>
      </c>
      <c r="AN1139" s="146">
        <f t="shared" si="816"/>
        <v>7.875</v>
      </c>
      <c r="AO1139" s="169">
        <f>INDEX('EL&amp;SV'!$C$4:$G$50,MATCH(AF1139,'EL&amp;SV'!$G$4:$G$50,0),MATCH(IF(P1139&gt;5000000,"A",IF(N1139&gt;2000000,"B",IF(N1139&gt;500000,"C","D"))),'EL&amp;SV'!$C$4:$G$4,0))</f>
        <v>6</v>
      </c>
      <c r="AP1139" s="171">
        <f>INDEX('EL&amp;SV'!$G$4:$K$50,MATCH(AF1139,'EL&amp;SV'!$G$4:$G$50,0),MATCH(IF(N1139&gt;5000000,"A",IF(N1139&gt;2000000,"B",IF(N1139&gt;500000,"C","D"))),'EL&amp;SV'!$G$4:$K$4,0))</f>
        <v>0.95</v>
      </c>
      <c r="AQ1139" s="153">
        <f t="shared" si="833"/>
        <v>42173.167539267015</v>
      </c>
      <c r="AR1139" s="153">
        <f t="shared" si="834"/>
        <v>40064.509162303664</v>
      </c>
      <c r="AS1139" s="153">
        <f t="shared" si="835"/>
        <v>2108.6583769633507</v>
      </c>
      <c r="AT1139" s="60">
        <v>0.75</v>
      </c>
      <c r="AU1139" s="153">
        <f t="shared" si="836"/>
        <v>1581.4937827225131</v>
      </c>
      <c r="AV1139" s="153">
        <f t="shared" si="837"/>
        <v>2108.6583769633526</v>
      </c>
    </row>
    <row r="1140" spans="1:48" x14ac:dyDescent="0.2">
      <c r="A1140" s="82">
        <v>1136</v>
      </c>
      <c r="B1140" s="82" t="s">
        <v>1410</v>
      </c>
      <c r="C1140" s="83"/>
      <c r="D1140" s="84" t="s">
        <v>112</v>
      </c>
      <c r="E1140" s="85" t="s">
        <v>756</v>
      </c>
      <c r="F1140" s="86">
        <v>40280</v>
      </c>
      <c r="G1140" s="86" t="s">
        <v>1352</v>
      </c>
      <c r="H1140" s="89"/>
      <c r="I1140" s="89">
        <v>6.9049929606625274E-2</v>
      </c>
      <c r="J1140" s="84"/>
      <c r="K1140" s="84"/>
      <c r="L1140" s="87">
        <v>30000</v>
      </c>
      <c r="M1140" s="87"/>
      <c r="N1140" s="87">
        <v>30000</v>
      </c>
      <c r="O1140" s="84">
        <v>22228.752968603767</v>
      </c>
      <c r="P1140" s="84">
        <v>2071.4978881987581</v>
      </c>
      <c r="Q1140" s="84">
        <f t="shared" si="814"/>
        <v>24300.250856802526</v>
      </c>
      <c r="R1140" s="84">
        <v>5699.749143197474</v>
      </c>
      <c r="S1140" s="87">
        <f t="shared" si="815"/>
        <v>7771.2470313962331</v>
      </c>
      <c r="T1140" s="150">
        <v>15</v>
      </c>
      <c r="U1140" s="69">
        <v>365</v>
      </c>
      <c r="V1140" s="70"/>
      <c r="W1140" s="71">
        <v>4.9917808219178088</v>
      </c>
      <c r="X1140" s="76">
        <f t="shared" si="832"/>
        <v>40269</v>
      </c>
      <c r="Y1140" s="138" t="s">
        <v>4016</v>
      </c>
      <c r="Z1140" s="60">
        <f>MATCH(Y1140,'Cat-3'!$A:$A,0)</f>
        <v>628</v>
      </c>
      <c r="AA1140" s="60">
        <f>MATCH(X1140,'Cat-3'!$1:$1,0)</f>
        <v>67</v>
      </c>
      <c r="AB1140" s="60">
        <f>INDEX('Cat-3'!$1:$1048576,Working!Z1140,Working!AA1140)</f>
        <v>128.80000000000001</v>
      </c>
      <c r="AC1140" s="60">
        <f>MATCH($AC$3,'Cat-3'!$1:$1,0)</f>
        <v>90</v>
      </c>
      <c r="AD1140" s="60">
        <f>INDEX('Cat-3'!$1:$1048576,Working!Z1140,Working!AC1140)</f>
        <v>138.4</v>
      </c>
      <c r="AE1140" s="146">
        <f>AD1140/AB1140</f>
        <v>1.0745341614906831</v>
      </c>
      <c r="AF1140" s="132" t="s">
        <v>3114</v>
      </c>
      <c r="AG1140" s="60">
        <f>MATCH(AF1140,'Cat-4'!$A:$A,0)</f>
        <v>844</v>
      </c>
      <c r="AH1140" s="60">
        <f>MATCH($AH$3,'Cat-4'!$1:$1,0)</f>
        <v>4</v>
      </c>
      <c r="AI1140" s="60">
        <f>INDEX('Cat-4'!$1:$1048576,Working!AG1140,Working!AH1140)</f>
        <v>103.9</v>
      </c>
      <c r="AJ1140" s="60">
        <f>MATCH($AJ$3,'Cat-4'!$1:$1,0)</f>
        <v>144</v>
      </c>
      <c r="AK1140" s="60">
        <f>INDEX('Cat-4'!$1:$1048576,Working!AG1140,Working!AJ1140)</f>
        <v>160.30000000000001</v>
      </c>
      <c r="AL1140" s="146">
        <f>AK1140/AI1140</f>
        <v>1.5428296438883542</v>
      </c>
      <c r="AM1140" s="146">
        <f>AL1140*AE1140</f>
        <v>1.6578231577185421</v>
      </c>
      <c r="AN1140" s="146">
        <f t="shared" si="816"/>
        <v>13.841666666666667</v>
      </c>
      <c r="AO1140" s="169">
        <f>INDEX('EL&amp;SV'!$C$4:$G$50,MATCH(AF1140,'EL&amp;SV'!$G$4:$G$50,0),MATCH(IF(P1140&gt;5000000,"A",IF(N1140&gt;2000000,"B",IF(N1140&gt;500000,"C","D"))),'EL&amp;SV'!$C$4:$G$4,0))</f>
        <v>6</v>
      </c>
      <c r="AP1140" s="171">
        <f>INDEX('EL&amp;SV'!$G$4:$K$50,MATCH(AF1140,'EL&amp;SV'!$G$4:$G$50,0),MATCH(IF(N1140&gt;5000000,"A",IF(N1140&gt;2000000,"B",IF(N1140&gt;500000,"C","D"))),'EL&amp;SV'!$G$4:$K$4,0))</f>
        <v>0.95</v>
      </c>
      <c r="AQ1140" s="153">
        <f t="shared" si="833"/>
        <v>49734.694731556265</v>
      </c>
      <c r="AR1140" s="153">
        <f t="shared" si="834"/>
        <v>47247.959994978446</v>
      </c>
      <c r="AS1140" s="153">
        <f t="shared" si="835"/>
        <v>2486.7347365778187</v>
      </c>
      <c r="AT1140" s="60">
        <v>0.75</v>
      </c>
      <c r="AU1140" s="153">
        <f t="shared" si="836"/>
        <v>1865.051052433364</v>
      </c>
      <c r="AV1140" s="153">
        <f t="shared" si="837"/>
        <v>2486.7347365778155</v>
      </c>
    </row>
    <row r="1141" spans="1:48" x14ac:dyDescent="0.2">
      <c r="A1141" s="82">
        <v>1137</v>
      </c>
      <c r="B1141" s="82" t="s">
        <v>1410</v>
      </c>
      <c r="C1141" s="83"/>
      <c r="D1141" s="84" t="s">
        <v>112</v>
      </c>
      <c r="E1141" s="85" t="s">
        <v>458</v>
      </c>
      <c r="F1141" s="151">
        <v>42248</v>
      </c>
      <c r="G1141" s="86"/>
      <c r="H1141" s="89"/>
      <c r="I1141" s="89">
        <v>0.852054794520548</v>
      </c>
      <c r="J1141" s="84"/>
      <c r="K1141" s="84"/>
      <c r="L1141" s="87">
        <v>29960.18</v>
      </c>
      <c r="M1141" s="87"/>
      <c r="N1141" s="87">
        <v>29960.18</v>
      </c>
      <c r="O1141" s="84">
        <v>29960.18</v>
      </c>
      <c r="P1141" s="84">
        <v>0</v>
      </c>
      <c r="Q1141" s="84">
        <f t="shared" si="814"/>
        <v>29960.18</v>
      </c>
      <c r="R1141" s="84">
        <v>0</v>
      </c>
      <c r="S1141" s="87">
        <f t="shared" si="815"/>
        <v>0</v>
      </c>
      <c r="T1141" s="150">
        <v>10</v>
      </c>
      <c r="U1141" s="69">
        <v>365</v>
      </c>
      <c r="V1141" s="70"/>
      <c r="W1141" s="71">
        <v>4.9917808219178088</v>
      </c>
      <c r="X1141" s="76">
        <f t="shared" si="832"/>
        <v>42248</v>
      </c>
      <c r="AF1141" s="132" t="s">
        <v>3114</v>
      </c>
      <c r="AG1141" s="60">
        <f>MATCH(AF1141,'Cat-4'!$A:$A,0)</f>
        <v>844</v>
      </c>
      <c r="AH1141" s="60">
        <f>MATCH(X1141,'Cat-4'!$1:$1,0)</f>
        <v>45</v>
      </c>
      <c r="AI1141" s="60">
        <f>INDEX('Cat-4'!$1:$1048576,Working!AG1141,Working!AH1141)</f>
        <v>110.9</v>
      </c>
      <c r="AJ1141" s="60">
        <f>MATCH($AJ$3,'Cat-4'!$1:$1,0)</f>
        <v>144</v>
      </c>
      <c r="AK1141" s="60">
        <f>INDEX('Cat-4'!$1:$1048576,Working!AG1141,Working!AJ1141)</f>
        <v>160.30000000000001</v>
      </c>
      <c r="AL1141" s="146">
        <f t="shared" ref="AL1141:AL1142" si="842">AK1141/AI1141</f>
        <v>1.4454463480613164</v>
      </c>
      <c r="AM1141" s="152">
        <f t="shared" ref="AM1141:AM1142" si="843">AL1141</f>
        <v>1.4454463480613164</v>
      </c>
      <c r="AN1141" s="146">
        <f t="shared" si="816"/>
        <v>8.4555555555555557</v>
      </c>
      <c r="AO1141" s="169">
        <f>INDEX('EL&amp;SV'!$C$4:$G$50,MATCH(AF1141,'EL&amp;SV'!$G$4:$G$50,0),MATCH(IF(P1141&gt;5000000,"A",IF(N1141&gt;2000000,"B",IF(N1141&gt;500000,"C","D"))),'EL&amp;SV'!$C$4:$G$4,0))</f>
        <v>6</v>
      </c>
      <c r="AP1141" s="171">
        <f>INDEX('EL&amp;SV'!$G$4:$K$50,MATCH(AF1141,'EL&amp;SV'!$G$4:$G$50,0),MATCH(IF(N1141&gt;5000000,"A",IF(N1141&gt;2000000,"B",IF(N1141&gt;500000,"C","D"))),'EL&amp;SV'!$G$4:$K$4,0))</f>
        <v>0.95</v>
      </c>
      <c r="AQ1141" s="153">
        <f t="shared" si="833"/>
        <v>43305.832768259694</v>
      </c>
      <c r="AR1141" s="153">
        <f t="shared" si="834"/>
        <v>41140.541129846708</v>
      </c>
      <c r="AS1141" s="153">
        <f t="shared" si="835"/>
        <v>2165.2916384129858</v>
      </c>
      <c r="AT1141" s="60">
        <v>0.75</v>
      </c>
      <c r="AU1141" s="153">
        <f t="shared" si="836"/>
        <v>1623.9687288097393</v>
      </c>
      <c r="AV1141" s="153">
        <f t="shared" si="837"/>
        <v>2165.2916384129867</v>
      </c>
    </row>
    <row r="1142" spans="1:48" x14ac:dyDescent="0.2">
      <c r="A1142" s="82">
        <v>1138</v>
      </c>
      <c r="B1142" s="82" t="s">
        <v>1410</v>
      </c>
      <c r="C1142" s="83"/>
      <c r="D1142" s="84" t="s">
        <v>112</v>
      </c>
      <c r="E1142" s="85" t="s">
        <v>844</v>
      </c>
      <c r="F1142" s="86">
        <v>41000</v>
      </c>
      <c r="G1142" s="86" t="s">
        <v>1350</v>
      </c>
      <c r="H1142" s="89"/>
      <c r="I1142" s="89">
        <v>6.8632244467860912E-2</v>
      </c>
      <c r="J1142" s="84"/>
      <c r="K1142" s="84"/>
      <c r="L1142" s="87">
        <v>29812</v>
      </c>
      <c r="M1142" s="87"/>
      <c r="N1142" s="87">
        <v>29812</v>
      </c>
      <c r="O1142" s="84">
        <v>18091.077639620657</v>
      </c>
      <c r="P1142" s="84">
        <v>2046.0644720758694</v>
      </c>
      <c r="Q1142" s="84">
        <f t="shared" si="814"/>
        <v>20137.142111696525</v>
      </c>
      <c r="R1142" s="84">
        <v>9674.8578883034752</v>
      </c>
      <c r="S1142" s="87">
        <f t="shared" si="815"/>
        <v>11720.922360379343</v>
      </c>
      <c r="T1142" s="150">
        <v>15</v>
      </c>
      <c r="U1142" s="69">
        <v>365</v>
      </c>
      <c r="V1142" s="70"/>
      <c r="W1142" s="71">
        <v>4.9917808219178088</v>
      </c>
      <c r="X1142" s="76">
        <f t="shared" si="832"/>
        <v>41000</v>
      </c>
      <c r="AF1142" s="132" t="s">
        <v>3114</v>
      </c>
      <c r="AG1142" s="60">
        <f>MATCH(AF1142,'Cat-4'!$A:$A,0)</f>
        <v>844</v>
      </c>
      <c r="AH1142" s="60">
        <f>MATCH(X1142,'Cat-4'!$1:$1,0)</f>
        <v>4</v>
      </c>
      <c r="AI1142" s="60">
        <f>INDEX('Cat-4'!$1:$1048576,Working!AG1142,Working!AH1142)</f>
        <v>103.9</v>
      </c>
      <c r="AJ1142" s="60">
        <f>MATCH($AJ$3,'Cat-4'!$1:$1,0)</f>
        <v>144</v>
      </c>
      <c r="AK1142" s="60">
        <f>INDEX('Cat-4'!$1:$1048576,Working!AG1142,Working!AJ1142)</f>
        <v>160.30000000000001</v>
      </c>
      <c r="AL1142" s="146">
        <f t="shared" si="842"/>
        <v>1.5428296438883542</v>
      </c>
      <c r="AM1142" s="152">
        <f t="shared" si="843"/>
        <v>1.5428296438883542</v>
      </c>
      <c r="AN1142" s="146">
        <f t="shared" si="816"/>
        <v>11.872222222222222</v>
      </c>
      <c r="AO1142" s="169">
        <f>INDEX('EL&amp;SV'!$C$4:$G$50,MATCH(AF1142,'EL&amp;SV'!$G$4:$G$50,0),MATCH(IF(P1142&gt;5000000,"A",IF(N1142&gt;2000000,"B",IF(N1142&gt;500000,"C","D"))),'EL&amp;SV'!$C$4:$G$4,0))</f>
        <v>6</v>
      </c>
      <c r="AP1142" s="171">
        <f>INDEX('EL&amp;SV'!$G$4:$K$50,MATCH(AF1142,'EL&amp;SV'!$G$4:$G$50,0),MATCH(IF(N1142&gt;5000000,"A",IF(N1142&gt;2000000,"B",IF(N1142&gt;500000,"C","D"))),'EL&amp;SV'!$G$4:$K$4,0))</f>
        <v>0.95</v>
      </c>
      <c r="AQ1142" s="153">
        <f t="shared" si="833"/>
        <v>45994.837343599618</v>
      </c>
      <c r="AR1142" s="153">
        <f t="shared" si="834"/>
        <v>43695.095476419636</v>
      </c>
      <c r="AS1142" s="153">
        <f t="shared" si="835"/>
        <v>2299.7418671799824</v>
      </c>
      <c r="AT1142" s="60">
        <v>0.75</v>
      </c>
      <c r="AU1142" s="153">
        <f t="shared" si="836"/>
        <v>1724.8064003849868</v>
      </c>
      <c r="AV1142" s="153">
        <f t="shared" si="837"/>
        <v>2299.7418671799828</v>
      </c>
    </row>
    <row r="1143" spans="1:48" x14ac:dyDescent="0.2">
      <c r="A1143" s="82">
        <v>1139</v>
      </c>
      <c r="B1143" s="82" t="s">
        <v>1410</v>
      </c>
      <c r="C1143" s="83"/>
      <c r="D1143" s="84" t="s">
        <v>112</v>
      </c>
      <c r="E1143" s="85" t="s">
        <v>633</v>
      </c>
      <c r="F1143" s="86">
        <v>40312</v>
      </c>
      <c r="G1143" s="86" t="s">
        <v>1352</v>
      </c>
      <c r="H1143" s="89"/>
      <c r="I1143" s="89">
        <v>0.37069671232876705</v>
      </c>
      <c r="J1143" s="84"/>
      <c r="K1143" s="84"/>
      <c r="L1143" s="87">
        <v>29781</v>
      </c>
      <c r="M1143" s="87"/>
      <c r="N1143" s="87">
        <v>29781</v>
      </c>
      <c r="O1143" s="84">
        <v>29781</v>
      </c>
      <c r="P1143" s="84">
        <v>0</v>
      </c>
      <c r="Q1143" s="84">
        <f t="shared" si="814"/>
        <v>29781</v>
      </c>
      <c r="R1143" s="84">
        <v>0</v>
      </c>
      <c r="S1143" s="87">
        <f t="shared" si="815"/>
        <v>0</v>
      </c>
      <c r="T1143" s="150">
        <v>3</v>
      </c>
      <c r="U1143" s="69">
        <v>365</v>
      </c>
      <c r="V1143" s="70"/>
      <c r="W1143" s="71">
        <v>4.9917808219178088</v>
      </c>
      <c r="X1143" s="76">
        <f t="shared" si="832"/>
        <v>40299</v>
      </c>
      <c r="Y1143" s="138" t="s">
        <v>4016</v>
      </c>
      <c r="Z1143" s="60">
        <f>MATCH(Y1143,'Cat-3'!$A:$A,0)</f>
        <v>628</v>
      </c>
      <c r="AA1143" s="60">
        <f>MATCH(X1143,'Cat-3'!$1:$1,0)</f>
        <v>68</v>
      </c>
      <c r="AB1143" s="60">
        <f>INDEX('Cat-3'!$1:$1048576,Working!Z1143,Working!AA1143)</f>
        <v>130.1</v>
      </c>
      <c r="AC1143" s="60">
        <f>MATCH($AC$3,'Cat-3'!$1:$1,0)</f>
        <v>90</v>
      </c>
      <c r="AD1143" s="60">
        <f>INDEX('Cat-3'!$1:$1048576,Working!Z1143,Working!AC1143)</f>
        <v>138.4</v>
      </c>
      <c r="AE1143" s="146">
        <f t="shared" ref="AE1143:AE1144" si="844">AD1143/AB1143</f>
        <v>1.0637970791698694</v>
      </c>
      <c r="AF1143" s="132" t="s">
        <v>3114</v>
      </c>
      <c r="AG1143" s="60">
        <f>MATCH(AF1143,'Cat-4'!$A:$A,0)</f>
        <v>844</v>
      </c>
      <c r="AH1143" s="60">
        <f>MATCH($AH$3,'Cat-4'!$1:$1,0)</f>
        <v>4</v>
      </c>
      <c r="AI1143" s="60">
        <f>INDEX('Cat-4'!$1:$1048576,Working!AG1143,Working!AH1143)</f>
        <v>103.9</v>
      </c>
      <c r="AJ1143" s="60">
        <f>MATCH($AJ$3,'Cat-4'!$1:$1,0)</f>
        <v>144</v>
      </c>
      <c r="AK1143" s="60">
        <f>INDEX('Cat-4'!$1:$1048576,Working!AG1143,Working!AJ1143)</f>
        <v>160.30000000000001</v>
      </c>
      <c r="AL1143" s="146">
        <f t="shared" ref="AL1143:AL1152" si="845">AK1143/AI1143</f>
        <v>1.5428296438883542</v>
      </c>
      <c r="AM1143" s="146">
        <f t="shared" ref="AM1143:AM1144" si="846">AL1143*AE1143</f>
        <v>1.641257668825121</v>
      </c>
      <c r="AN1143" s="146">
        <f t="shared" si="816"/>
        <v>13.752777777777778</v>
      </c>
      <c r="AO1143" s="169">
        <f>INDEX('EL&amp;SV'!$C$4:$G$50,MATCH(AF1143,'EL&amp;SV'!$G$4:$G$50,0),MATCH(IF(P1143&gt;5000000,"A",IF(N1143&gt;2000000,"B",IF(N1143&gt;500000,"C","D"))),'EL&amp;SV'!$C$4:$G$4,0))</f>
        <v>6</v>
      </c>
      <c r="AP1143" s="171">
        <f>INDEX('EL&amp;SV'!$G$4:$K$50,MATCH(AF1143,'EL&amp;SV'!$G$4:$G$50,0),MATCH(IF(N1143&gt;5000000,"A",IF(N1143&gt;2000000,"B",IF(N1143&gt;500000,"C","D"))),'EL&amp;SV'!$G$4:$K$4,0))</f>
        <v>0.95</v>
      </c>
      <c r="AQ1143" s="153">
        <f t="shared" si="833"/>
        <v>48878.29463528093</v>
      </c>
      <c r="AR1143" s="153">
        <f t="shared" si="834"/>
        <v>46434.379903516878</v>
      </c>
      <c r="AS1143" s="153">
        <f t="shared" si="835"/>
        <v>2443.9147317640527</v>
      </c>
      <c r="AT1143" s="60">
        <v>0.75</v>
      </c>
      <c r="AU1143" s="153">
        <f t="shared" si="836"/>
        <v>1832.9360488230395</v>
      </c>
      <c r="AV1143" s="153">
        <f t="shared" si="837"/>
        <v>2443.9147317640486</v>
      </c>
    </row>
    <row r="1144" spans="1:48" x14ac:dyDescent="0.2">
      <c r="A1144" s="82">
        <v>1140</v>
      </c>
      <c r="B1144" s="82" t="s">
        <v>1410</v>
      </c>
      <c r="C1144" s="83"/>
      <c r="D1144" s="84" t="s">
        <v>112</v>
      </c>
      <c r="E1144" s="85" t="s">
        <v>634</v>
      </c>
      <c r="F1144" s="86">
        <v>40441</v>
      </c>
      <c r="G1144" s="86" t="s">
        <v>1352</v>
      </c>
      <c r="H1144" s="89"/>
      <c r="I1144" s="89">
        <v>0.42798684931506842</v>
      </c>
      <c r="J1144" s="84"/>
      <c r="K1144" s="84"/>
      <c r="L1144" s="87">
        <v>29781</v>
      </c>
      <c r="M1144" s="87"/>
      <c r="N1144" s="87">
        <v>29781</v>
      </c>
      <c r="O1144" s="84">
        <v>29781</v>
      </c>
      <c r="P1144" s="84">
        <v>0</v>
      </c>
      <c r="Q1144" s="84">
        <f t="shared" si="814"/>
        <v>29781</v>
      </c>
      <c r="R1144" s="84">
        <v>0</v>
      </c>
      <c r="S1144" s="87">
        <f t="shared" si="815"/>
        <v>0</v>
      </c>
      <c r="T1144" s="150">
        <v>2</v>
      </c>
      <c r="U1144" s="69">
        <v>365</v>
      </c>
      <c r="V1144" s="70"/>
      <c r="W1144" s="71">
        <v>4.9917808219178088</v>
      </c>
      <c r="X1144" s="76">
        <f t="shared" si="832"/>
        <v>40422</v>
      </c>
      <c r="Y1144" s="138" t="s">
        <v>4016</v>
      </c>
      <c r="Z1144" s="60">
        <f>MATCH(Y1144,'Cat-3'!$A:$A,0)</f>
        <v>628</v>
      </c>
      <c r="AA1144" s="60">
        <f>MATCH(X1144,'Cat-3'!$1:$1,0)</f>
        <v>72</v>
      </c>
      <c r="AB1144" s="60">
        <f>INDEX('Cat-3'!$1:$1048576,Working!Z1144,Working!AA1144)</f>
        <v>130.6</v>
      </c>
      <c r="AC1144" s="60">
        <f>MATCH($AC$3,'Cat-3'!$1:$1,0)</f>
        <v>90</v>
      </c>
      <c r="AD1144" s="60">
        <f>INDEX('Cat-3'!$1:$1048576,Working!Z1144,Working!AC1144)</f>
        <v>138.4</v>
      </c>
      <c r="AE1144" s="146">
        <f t="shared" si="844"/>
        <v>1.0597243491577337</v>
      </c>
      <c r="AF1144" s="132" t="s">
        <v>3114</v>
      </c>
      <c r="AG1144" s="60">
        <f>MATCH(AF1144,'Cat-4'!$A:$A,0)</f>
        <v>844</v>
      </c>
      <c r="AH1144" s="60">
        <f>MATCH($AH$3,'Cat-4'!$1:$1,0)</f>
        <v>4</v>
      </c>
      <c r="AI1144" s="60">
        <f>INDEX('Cat-4'!$1:$1048576,Working!AG1144,Working!AH1144)</f>
        <v>103.9</v>
      </c>
      <c r="AJ1144" s="60">
        <f>MATCH($AJ$3,'Cat-4'!$1:$1,0)</f>
        <v>144</v>
      </c>
      <c r="AK1144" s="60">
        <f>INDEX('Cat-4'!$1:$1048576,Working!AG1144,Working!AJ1144)</f>
        <v>160.30000000000001</v>
      </c>
      <c r="AL1144" s="146">
        <f t="shared" si="845"/>
        <v>1.5428296438883542</v>
      </c>
      <c r="AM1144" s="146">
        <f t="shared" si="846"/>
        <v>1.6349741402308442</v>
      </c>
      <c r="AN1144" s="146">
        <f t="shared" si="816"/>
        <v>13.402777777777779</v>
      </c>
      <c r="AO1144" s="169">
        <f>INDEX('EL&amp;SV'!$C$4:$G$50,MATCH(AF1144,'EL&amp;SV'!$G$4:$G$50,0),MATCH(IF(P1144&gt;5000000,"A",IF(N1144&gt;2000000,"B",IF(N1144&gt;500000,"C","D"))),'EL&amp;SV'!$C$4:$G$4,0))</f>
        <v>6</v>
      </c>
      <c r="AP1144" s="171">
        <f>INDEX('EL&amp;SV'!$G$4:$K$50,MATCH(AF1144,'EL&amp;SV'!$G$4:$G$50,0),MATCH(IF(N1144&gt;5000000,"A",IF(N1144&gt;2000000,"B",IF(N1144&gt;500000,"C","D"))),'EL&amp;SV'!$G$4:$K$4,0))</f>
        <v>0.95</v>
      </c>
      <c r="AQ1144" s="153">
        <f t="shared" si="833"/>
        <v>48691.164870214772</v>
      </c>
      <c r="AR1144" s="153">
        <f t="shared" si="834"/>
        <v>46256.60662670403</v>
      </c>
      <c r="AS1144" s="153">
        <f t="shared" si="835"/>
        <v>2434.5582435107426</v>
      </c>
      <c r="AT1144" s="60">
        <v>0.75</v>
      </c>
      <c r="AU1144" s="153">
        <f t="shared" si="836"/>
        <v>1825.918682633057</v>
      </c>
      <c r="AV1144" s="153">
        <f t="shared" si="837"/>
        <v>2434.5582435107408</v>
      </c>
    </row>
    <row r="1145" spans="1:48" x14ac:dyDescent="0.2">
      <c r="A1145" s="82">
        <v>1141</v>
      </c>
      <c r="B1145" s="82" t="s">
        <v>1410</v>
      </c>
      <c r="C1145" s="83"/>
      <c r="D1145" s="84" t="s">
        <v>112</v>
      </c>
      <c r="E1145" s="85" t="s">
        <v>779</v>
      </c>
      <c r="F1145" s="86">
        <v>41000</v>
      </c>
      <c r="G1145" s="86" t="s">
        <v>1350</v>
      </c>
      <c r="H1145" s="89"/>
      <c r="I1145" s="89">
        <v>5.9162542303754444E-2</v>
      </c>
      <c r="J1145" s="84"/>
      <c r="K1145" s="84"/>
      <c r="L1145" s="87">
        <v>29749.5</v>
      </c>
      <c r="M1145" s="87"/>
      <c r="N1145" s="87">
        <v>29749.5</v>
      </c>
      <c r="O1145" s="84">
        <v>19461.744738672289</v>
      </c>
      <c r="P1145" s="84">
        <v>1760.0560522655428</v>
      </c>
      <c r="Q1145" s="84">
        <f t="shared" si="814"/>
        <v>21221.800790937832</v>
      </c>
      <c r="R1145" s="84">
        <v>8527.6992090621679</v>
      </c>
      <c r="S1145" s="87">
        <f t="shared" si="815"/>
        <v>10287.755261327711</v>
      </c>
      <c r="T1145" s="150">
        <v>15</v>
      </c>
      <c r="U1145" s="69">
        <v>365</v>
      </c>
      <c r="V1145" s="70"/>
      <c r="W1145" s="71">
        <v>4.9917808219178088</v>
      </c>
      <c r="X1145" s="76">
        <f t="shared" si="832"/>
        <v>41000</v>
      </c>
      <c r="AF1145" s="132" t="s">
        <v>3114</v>
      </c>
      <c r="AG1145" s="60">
        <f>MATCH(AF1145,'Cat-4'!$A:$A,0)</f>
        <v>844</v>
      </c>
      <c r="AH1145" s="60">
        <f>MATCH(X1145,'Cat-4'!$1:$1,0)</f>
        <v>4</v>
      </c>
      <c r="AI1145" s="60">
        <f>INDEX('Cat-4'!$1:$1048576,Working!AG1145,Working!AH1145)</f>
        <v>103.9</v>
      </c>
      <c r="AJ1145" s="60">
        <f>MATCH($AJ$3,'Cat-4'!$1:$1,0)</f>
        <v>144</v>
      </c>
      <c r="AK1145" s="60">
        <f>INDEX('Cat-4'!$1:$1048576,Working!AG1145,Working!AJ1145)</f>
        <v>160.30000000000001</v>
      </c>
      <c r="AL1145" s="146">
        <f t="shared" si="845"/>
        <v>1.5428296438883542</v>
      </c>
      <c r="AM1145" s="152">
        <f t="shared" ref="AM1145:AM1152" si="847">AL1145</f>
        <v>1.5428296438883542</v>
      </c>
      <c r="AN1145" s="146">
        <f t="shared" si="816"/>
        <v>11.872222222222222</v>
      </c>
      <c r="AO1145" s="169">
        <f>INDEX('EL&amp;SV'!$C$4:$G$50,MATCH(AF1145,'EL&amp;SV'!$G$4:$G$50,0),MATCH(IF(P1145&gt;5000000,"A",IF(N1145&gt;2000000,"B",IF(N1145&gt;500000,"C","D"))),'EL&amp;SV'!$C$4:$G$4,0))</f>
        <v>6</v>
      </c>
      <c r="AP1145" s="171">
        <f>INDEX('EL&amp;SV'!$G$4:$K$50,MATCH(AF1145,'EL&amp;SV'!$G$4:$G$50,0),MATCH(IF(N1145&gt;5000000,"A",IF(N1145&gt;2000000,"B",IF(N1145&gt;500000,"C","D"))),'EL&amp;SV'!$G$4:$K$4,0))</f>
        <v>0.95</v>
      </c>
      <c r="AQ1145" s="153">
        <f t="shared" si="833"/>
        <v>45898.410490856593</v>
      </c>
      <c r="AR1145" s="153">
        <f t="shared" si="834"/>
        <v>43603.489966313762</v>
      </c>
      <c r="AS1145" s="153">
        <f t="shared" si="835"/>
        <v>2294.9205245428311</v>
      </c>
      <c r="AT1145" s="60">
        <v>0.75</v>
      </c>
      <c r="AU1145" s="153">
        <f t="shared" si="836"/>
        <v>1721.1903934071233</v>
      </c>
      <c r="AV1145" s="153">
        <f t="shared" si="837"/>
        <v>2294.9205245428316</v>
      </c>
    </row>
    <row r="1146" spans="1:48" x14ac:dyDescent="0.2">
      <c r="A1146" s="82">
        <v>1142</v>
      </c>
      <c r="B1146" s="82" t="s">
        <v>1410</v>
      </c>
      <c r="C1146" s="83"/>
      <c r="D1146" s="84" t="s">
        <v>112</v>
      </c>
      <c r="E1146" s="85" t="s">
        <v>417</v>
      </c>
      <c r="F1146" s="86">
        <v>41000</v>
      </c>
      <c r="G1146" s="86" t="s">
        <v>1350</v>
      </c>
      <c r="H1146" s="89"/>
      <c r="I1146" s="89">
        <v>0.1052079109589041</v>
      </c>
      <c r="J1146" s="84"/>
      <c r="K1146" s="84"/>
      <c r="L1146" s="87">
        <v>29599.98</v>
      </c>
      <c r="M1146" s="87"/>
      <c r="N1146" s="87">
        <v>29599.98</v>
      </c>
      <c r="O1146" s="84">
        <v>29599.980000000003</v>
      </c>
      <c r="P1146" s="84">
        <v>0</v>
      </c>
      <c r="Q1146" s="84">
        <f t="shared" si="814"/>
        <v>29599.980000000003</v>
      </c>
      <c r="R1146" s="84">
        <v>0</v>
      </c>
      <c r="S1146" s="87">
        <f t="shared" si="815"/>
        <v>0</v>
      </c>
      <c r="T1146" s="150">
        <v>10</v>
      </c>
      <c r="U1146" s="69">
        <v>365</v>
      </c>
      <c r="V1146" s="70"/>
      <c r="W1146" s="71">
        <v>-117.33698630136986</v>
      </c>
      <c r="X1146" s="76">
        <f t="shared" si="832"/>
        <v>41000</v>
      </c>
      <c r="AF1146" s="132" t="s">
        <v>3114</v>
      </c>
      <c r="AG1146" s="60">
        <f>MATCH(AF1146,'Cat-4'!$A:$A,0)</f>
        <v>844</v>
      </c>
      <c r="AH1146" s="60">
        <f>MATCH(X1146,'Cat-4'!$1:$1,0)</f>
        <v>4</v>
      </c>
      <c r="AI1146" s="60">
        <f>INDEX('Cat-4'!$1:$1048576,Working!AG1146,Working!AH1146)</f>
        <v>103.9</v>
      </c>
      <c r="AJ1146" s="60">
        <f>MATCH($AJ$3,'Cat-4'!$1:$1,0)</f>
        <v>144</v>
      </c>
      <c r="AK1146" s="60">
        <f>INDEX('Cat-4'!$1:$1048576,Working!AG1146,Working!AJ1146)</f>
        <v>160.30000000000001</v>
      </c>
      <c r="AL1146" s="146">
        <f t="shared" si="845"/>
        <v>1.5428296438883542</v>
      </c>
      <c r="AM1146" s="152">
        <f t="shared" si="847"/>
        <v>1.5428296438883542</v>
      </c>
      <c r="AN1146" s="146">
        <f t="shared" si="816"/>
        <v>11.872222222222222</v>
      </c>
      <c r="AO1146" s="169">
        <f>INDEX('EL&amp;SV'!$C$4:$G$50,MATCH(AF1146,'EL&amp;SV'!$G$4:$G$50,0),MATCH(IF(P1146&gt;5000000,"A",IF(N1146&gt;2000000,"B",IF(N1146&gt;500000,"C","D"))),'EL&amp;SV'!$C$4:$G$4,0))</f>
        <v>6</v>
      </c>
      <c r="AP1146" s="171">
        <f>INDEX('EL&amp;SV'!$G$4:$K$50,MATCH(AF1146,'EL&amp;SV'!$G$4:$G$50,0),MATCH(IF(N1146&gt;5000000,"A",IF(N1146&gt;2000000,"B",IF(N1146&gt;500000,"C","D"))),'EL&amp;SV'!$G$4:$K$4,0))</f>
        <v>0.95</v>
      </c>
      <c r="AQ1146" s="153">
        <f t="shared" si="833"/>
        <v>45667.726602502407</v>
      </c>
      <c r="AR1146" s="153">
        <f t="shared" si="834"/>
        <v>43384.340272377282</v>
      </c>
      <c r="AS1146" s="153">
        <f t="shared" si="835"/>
        <v>2283.3863301251258</v>
      </c>
      <c r="AT1146" s="60">
        <v>0.75</v>
      </c>
      <c r="AU1146" s="153">
        <f t="shared" si="836"/>
        <v>1712.5397475938444</v>
      </c>
      <c r="AV1146" s="153">
        <f t="shared" si="837"/>
        <v>2283.3863301251222</v>
      </c>
    </row>
    <row r="1147" spans="1:48" x14ac:dyDescent="0.2">
      <c r="A1147" s="82">
        <v>1143</v>
      </c>
      <c r="B1147" s="82" t="s">
        <v>1410</v>
      </c>
      <c r="C1147" s="83"/>
      <c r="D1147" s="84" t="s">
        <v>112</v>
      </c>
      <c r="E1147" s="85" t="s">
        <v>797</v>
      </c>
      <c r="F1147" s="151">
        <v>42248</v>
      </c>
      <c r="G1147" s="86"/>
      <c r="H1147" s="89"/>
      <c r="I1147" s="89">
        <v>0</v>
      </c>
      <c r="J1147" s="84"/>
      <c r="K1147" s="84"/>
      <c r="L1147" s="87">
        <v>29500.12</v>
      </c>
      <c r="M1147" s="87"/>
      <c r="N1147" s="87">
        <v>29500.12</v>
      </c>
      <c r="O1147" s="84">
        <v>28025.113999999998</v>
      </c>
      <c r="P1147" s="84">
        <v>0</v>
      </c>
      <c r="Q1147" s="84">
        <f t="shared" si="814"/>
        <v>28025.113999999998</v>
      </c>
      <c r="R1147" s="84">
        <v>1475.0060000000012</v>
      </c>
      <c r="S1147" s="87">
        <f t="shared" si="815"/>
        <v>1475.0060000000012</v>
      </c>
      <c r="T1147" s="150">
        <v>5</v>
      </c>
      <c r="U1147" s="69">
        <v>365</v>
      </c>
      <c r="V1147" s="70"/>
      <c r="W1147" s="71">
        <v>-117.33698630136986</v>
      </c>
      <c r="X1147" s="76">
        <f t="shared" si="832"/>
        <v>42248</v>
      </c>
      <c r="AF1147" s="132" t="s">
        <v>3114</v>
      </c>
      <c r="AG1147" s="60">
        <f>MATCH(AF1147,'Cat-4'!$A:$A,0)</f>
        <v>844</v>
      </c>
      <c r="AH1147" s="60">
        <f>MATCH(X1147,'Cat-4'!$1:$1,0)</f>
        <v>45</v>
      </c>
      <c r="AI1147" s="60">
        <f>INDEX('Cat-4'!$1:$1048576,Working!AG1147,Working!AH1147)</f>
        <v>110.9</v>
      </c>
      <c r="AJ1147" s="60">
        <f>MATCH($AJ$3,'Cat-4'!$1:$1,0)</f>
        <v>144</v>
      </c>
      <c r="AK1147" s="60">
        <f>INDEX('Cat-4'!$1:$1048576,Working!AG1147,Working!AJ1147)</f>
        <v>160.30000000000001</v>
      </c>
      <c r="AL1147" s="146">
        <f t="shared" si="845"/>
        <v>1.4454463480613164</v>
      </c>
      <c r="AM1147" s="152">
        <f t="shared" si="847"/>
        <v>1.4454463480613164</v>
      </c>
      <c r="AN1147" s="146">
        <f t="shared" si="816"/>
        <v>8.4555555555555557</v>
      </c>
      <c r="AO1147" s="169">
        <f>INDEX('EL&amp;SV'!$C$4:$G$50,MATCH(AF1147,'EL&amp;SV'!$G$4:$G$50,0),MATCH(IF(P1147&gt;5000000,"A",IF(N1147&gt;2000000,"B",IF(N1147&gt;500000,"C","D"))),'EL&amp;SV'!$C$4:$G$4,0))</f>
        <v>6</v>
      </c>
      <c r="AP1147" s="171">
        <f>INDEX('EL&amp;SV'!$G$4:$K$50,MATCH(AF1147,'EL&amp;SV'!$G$4:$G$50,0),MATCH(IF(N1147&gt;5000000,"A",IF(N1147&gt;2000000,"B",IF(N1147&gt;500000,"C","D"))),'EL&amp;SV'!$G$4:$K$4,0))</f>
        <v>0.95</v>
      </c>
      <c r="AQ1147" s="153">
        <f t="shared" si="833"/>
        <v>42640.840721370601</v>
      </c>
      <c r="AR1147" s="153">
        <f t="shared" si="834"/>
        <v>40508.79868530207</v>
      </c>
      <c r="AS1147" s="153">
        <f t="shared" si="835"/>
        <v>2132.0420360685312</v>
      </c>
      <c r="AT1147" s="60">
        <v>0.75</v>
      </c>
      <c r="AU1147" s="153">
        <f t="shared" si="836"/>
        <v>1599.0315270513984</v>
      </c>
      <c r="AV1147" s="153">
        <f t="shared" si="837"/>
        <v>2132.0420360685321</v>
      </c>
    </row>
    <row r="1148" spans="1:48" x14ac:dyDescent="0.2">
      <c r="A1148" s="82">
        <v>1144</v>
      </c>
      <c r="B1148" s="82" t="s">
        <v>1410</v>
      </c>
      <c r="C1148" s="83"/>
      <c r="D1148" s="84" t="s">
        <v>112</v>
      </c>
      <c r="E1148" s="85" t="s">
        <v>854</v>
      </c>
      <c r="F1148" s="86">
        <v>41000</v>
      </c>
      <c r="G1148" s="86" t="s">
        <v>1350</v>
      </c>
      <c r="H1148" s="89"/>
      <c r="I1148" s="89">
        <v>7.009378292939937E-2</v>
      </c>
      <c r="J1148" s="84"/>
      <c r="K1148" s="84"/>
      <c r="L1148" s="87">
        <v>29500</v>
      </c>
      <c r="M1148" s="87"/>
      <c r="N1148" s="87">
        <v>29500</v>
      </c>
      <c r="O1148" s="84">
        <v>17686.167017913594</v>
      </c>
      <c r="P1148" s="84">
        <v>2067.7665964172816</v>
      </c>
      <c r="Q1148" s="84">
        <f t="shared" si="814"/>
        <v>19753.933614330876</v>
      </c>
      <c r="R1148" s="84">
        <v>9746.0663856691244</v>
      </c>
      <c r="S1148" s="87">
        <f t="shared" si="815"/>
        <v>11813.832982086406</v>
      </c>
      <c r="T1148" s="150">
        <v>15</v>
      </c>
      <c r="U1148" s="69">
        <v>365</v>
      </c>
      <c r="V1148" s="70"/>
      <c r="W1148" s="71">
        <v>-117.33698630136986</v>
      </c>
      <c r="X1148" s="76">
        <f t="shared" si="832"/>
        <v>41000</v>
      </c>
      <c r="AF1148" s="132" t="s">
        <v>3114</v>
      </c>
      <c r="AG1148" s="60">
        <f>MATCH(AF1148,'Cat-4'!$A:$A,0)</f>
        <v>844</v>
      </c>
      <c r="AH1148" s="60">
        <f>MATCH(X1148,'Cat-4'!$1:$1,0)</f>
        <v>4</v>
      </c>
      <c r="AI1148" s="60">
        <f>INDEX('Cat-4'!$1:$1048576,Working!AG1148,Working!AH1148)</f>
        <v>103.9</v>
      </c>
      <c r="AJ1148" s="60">
        <f>MATCH($AJ$3,'Cat-4'!$1:$1,0)</f>
        <v>144</v>
      </c>
      <c r="AK1148" s="60">
        <f>INDEX('Cat-4'!$1:$1048576,Working!AG1148,Working!AJ1148)</f>
        <v>160.30000000000001</v>
      </c>
      <c r="AL1148" s="146">
        <f t="shared" si="845"/>
        <v>1.5428296438883542</v>
      </c>
      <c r="AM1148" s="152">
        <f t="shared" si="847"/>
        <v>1.5428296438883542</v>
      </c>
      <c r="AN1148" s="146">
        <f t="shared" si="816"/>
        <v>11.872222222222222</v>
      </c>
      <c r="AO1148" s="169">
        <f>INDEX('EL&amp;SV'!$C$4:$G$50,MATCH(AF1148,'EL&amp;SV'!$G$4:$G$50,0),MATCH(IF(P1148&gt;5000000,"A",IF(N1148&gt;2000000,"B",IF(N1148&gt;500000,"C","D"))),'EL&amp;SV'!$C$4:$G$4,0))</f>
        <v>6</v>
      </c>
      <c r="AP1148" s="171">
        <f>INDEX('EL&amp;SV'!$G$4:$K$50,MATCH(AF1148,'EL&amp;SV'!$G$4:$G$50,0),MATCH(IF(N1148&gt;5000000,"A",IF(N1148&gt;2000000,"B",IF(N1148&gt;500000,"C","D"))),'EL&amp;SV'!$G$4:$K$4,0))</f>
        <v>0.95</v>
      </c>
      <c r="AQ1148" s="153">
        <f t="shared" si="833"/>
        <v>45513.474494706446</v>
      </c>
      <c r="AR1148" s="153">
        <f t="shared" si="834"/>
        <v>43237.800769971123</v>
      </c>
      <c r="AS1148" s="153">
        <f t="shared" si="835"/>
        <v>2275.673724735323</v>
      </c>
      <c r="AT1148" s="60">
        <v>0.75</v>
      </c>
      <c r="AU1148" s="153">
        <f t="shared" si="836"/>
        <v>1706.7552935514923</v>
      </c>
      <c r="AV1148" s="153">
        <f t="shared" si="837"/>
        <v>2275.6737247353244</v>
      </c>
    </row>
    <row r="1149" spans="1:48" x14ac:dyDescent="0.2">
      <c r="A1149" s="82">
        <v>1145</v>
      </c>
      <c r="B1149" s="82" t="s">
        <v>1410</v>
      </c>
      <c r="C1149" s="83"/>
      <c r="D1149" s="84" t="s">
        <v>112</v>
      </c>
      <c r="E1149" s="85" t="s">
        <v>1253</v>
      </c>
      <c r="F1149" s="86">
        <v>44582</v>
      </c>
      <c r="G1149" s="86" t="s">
        <v>38</v>
      </c>
      <c r="H1149" s="89"/>
      <c r="I1149" s="89">
        <v>9.5000000000000001E-2</v>
      </c>
      <c r="J1149" s="84"/>
      <c r="K1149" s="84"/>
      <c r="L1149" s="87">
        <v>29500</v>
      </c>
      <c r="M1149" s="87"/>
      <c r="N1149" s="87">
        <v>29500</v>
      </c>
      <c r="O1149" s="84">
        <v>537.46575342465758</v>
      </c>
      <c r="P1149" s="84">
        <v>2802.5</v>
      </c>
      <c r="Q1149" s="84">
        <f t="shared" si="814"/>
        <v>3339.9657534246576</v>
      </c>
      <c r="R1149" s="84">
        <v>26160.034246575342</v>
      </c>
      <c r="S1149" s="87">
        <f t="shared" si="815"/>
        <v>28962.534246575342</v>
      </c>
      <c r="T1149" s="150">
        <v>10</v>
      </c>
      <c r="U1149" s="69">
        <v>365</v>
      </c>
      <c r="V1149" s="70"/>
      <c r="W1149" s="71">
        <v>-117.33698630136986</v>
      </c>
      <c r="X1149" s="76">
        <f t="shared" si="832"/>
        <v>44562</v>
      </c>
      <c r="AF1149" s="132" t="s">
        <v>2920</v>
      </c>
      <c r="AG1149" s="60">
        <f>MATCH(AF1149,'Cat-4'!$A:$A,0)</f>
        <v>747</v>
      </c>
      <c r="AH1149" s="60">
        <f>MATCH(X1149,'Cat-4'!$1:$1,0)</f>
        <v>121</v>
      </c>
      <c r="AI1149" s="60">
        <f>INDEX('Cat-4'!$1:$1048576,Working!AG1149,Working!AH1149)</f>
        <v>130.19999999999999</v>
      </c>
      <c r="AJ1149" s="60">
        <f>MATCH($AJ$3,'Cat-4'!$1:$1,0)</f>
        <v>144</v>
      </c>
      <c r="AK1149" s="60">
        <f>INDEX('Cat-4'!$1:$1048576,Working!AG1149,Working!AJ1149)</f>
        <v>130.19999999999999</v>
      </c>
      <c r="AL1149" s="146">
        <f t="shared" si="845"/>
        <v>1</v>
      </c>
      <c r="AM1149" s="152">
        <f t="shared" si="847"/>
        <v>1</v>
      </c>
      <c r="AN1149" s="146">
        <f t="shared" si="816"/>
        <v>2.0666666666666669</v>
      </c>
      <c r="AO1149" s="169">
        <f>INDEX('EL&amp;SV'!$C$4:$G$50,MATCH(AF1149,'EL&amp;SV'!$G$4:$G$50,0),MATCH(IF(P1149&gt;5000000,"A",IF(N1149&gt;2000000,"B",IF(N1149&gt;500000,"C","D"))),'EL&amp;SV'!$C$4:$G$4,0))</f>
        <v>8</v>
      </c>
      <c r="AP1149" s="171">
        <f>INDEX('EL&amp;SV'!$G$4:$K$50,MATCH(AF1149,'EL&amp;SV'!$G$4:$G$50,0),MATCH(IF(N1149&gt;5000000,"A",IF(N1149&gt;2000000,"B",IF(N1149&gt;500000,"C","D"))),'EL&amp;SV'!$G$4:$K$4,0))</f>
        <v>1</v>
      </c>
      <c r="AQ1149" s="153">
        <f t="shared" si="833"/>
        <v>29500</v>
      </c>
      <c r="AR1149" s="153">
        <f t="shared" si="834"/>
        <v>7620.8333333333339</v>
      </c>
      <c r="AS1149" s="153">
        <f t="shared" si="835"/>
        <v>21879.166666666664</v>
      </c>
      <c r="AT1149" s="60">
        <v>0.75</v>
      </c>
      <c r="AU1149" s="153">
        <f t="shared" si="836"/>
        <v>16409.375</v>
      </c>
      <c r="AV1149" s="153">
        <f t="shared" si="837"/>
        <v>16409.375</v>
      </c>
    </row>
    <row r="1150" spans="1:48" x14ac:dyDescent="0.2">
      <c r="A1150" s="82">
        <v>1146</v>
      </c>
      <c r="B1150" s="82" t="s">
        <v>1410</v>
      </c>
      <c r="C1150" s="83"/>
      <c r="D1150" s="84" t="s">
        <v>1068</v>
      </c>
      <c r="E1150" s="85" t="s">
        <v>1315</v>
      </c>
      <c r="F1150" s="86">
        <v>44957</v>
      </c>
      <c r="G1150" s="86" t="s">
        <v>39</v>
      </c>
      <c r="H1150" s="89"/>
      <c r="I1150" s="89">
        <v>0.31666666666666665</v>
      </c>
      <c r="J1150" s="84"/>
      <c r="K1150" s="84"/>
      <c r="L1150" s="87">
        <v>0</v>
      </c>
      <c r="M1150" s="87">
        <v>29500</v>
      </c>
      <c r="N1150" s="87">
        <v>29500</v>
      </c>
      <c r="O1150" s="84"/>
      <c r="P1150" s="84">
        <v>1535.6164383561643</v>
      </c>
      <c r="Q1150" s="84">
        <f t="shared" si="814"/>
        <v>1535.6164383561643</v>
      </c>
      <c r="R1150" s="84">
        <v>27964.383561643837</v>
      </c>
      <c r="S1150" s="87">
        <f t="shared" si="815"/>
        <v>0</v>
      </c>
      <c r="T1150" s="150">
        <v>3</v>
      </c>
      <c r="U1150" s="69">
        <v>365</v>
      </c>
      <c r="V1150" s="70"/>
      <c r="W1150" s="71">
        <v>4.9917808219178088</v>
      </c>
      <c r="X1150" s="76">
        <f t="shared" si="832"/>
        <v>44927</v>
      </c>
      <c r="AF1150" s="132" t="s">
        <v>2724</v>
      </c>
      <c r="AG1150" s="60">
        <f>MATCH(AF1150,'Cat-4'!$A:$A,0)</f>
        <v>648</v>
      </c>
      <c r="AH1150" s="60">
        <f>MATCH(X1150,'Cat-4'!$1:$1,0)</f>
        <v>133</v>
      </c>
      <c r="AI1150" s="60">
        <f>INDEX('Cat-4'!$1:$1048576,Working!AG1150,Working!AH1150)</f>
        <v>130.69999999999999</v>
      </c>
      <c r="AJ1150" s="60">
        <f>MATCH($AJ$3,'Cat-4'!$1:$1,0)</f>
        <v>144</v>
      </c>
      <c r="AK1150" s="60">
        <f>INDEX('Cat-4'!$1:$1048576,Working!AG1150,Working!AJ1150)</f>
        <v>139.4</v>
      </c>
      <c r="AL1150" s="146">
        <f t="shared" si="845"/>
        <v>1.066564651874522</v>
      </c>
      <c r="AM1150" s="152">
        <f t="shared" si="847"/>
        <v>1.066564651874522</v>
      </c>
      <c r="AN1150" s="146">
        <f t="shared" si="816"/>
        <v>1.0416666666666667</v>
      </c>
      <c r="AO1150" s="169">
        <f>INDEX('EL&amp;SV'!$C$4:$G$50,MATCH(AF1150,'EL&amp;SV'!$G$4:$G$50,0),MATCH(IF(P1150&gt;5000000,"A",IF(N1150&gt;2000000,"B",IF(N1150&gt;500000,"C","D"))),'EL&amp;SV'!$C$4:$G$4,0))</f>
        <v>5</v>
      </c>
      <c r="AP1150" s="171">
        <f>INDEX('EL&amp;SV'!$G$4:$K$50,MATCH(AF1150,'EL&amp;SV'!$G$4:$G$50,0),MATCH(IF(N1150&gt;5000000,"A",IF(N1150&gt;2000000,"B",IF(N1150&gt;500000,"C","D"))),'EL&amp;SV'!$G$4:$K$4,0))</f>
        <v>1</v>
      </c>
      <c r="AQ1150" s="153">
        <f t="shared" si="833"/>
        <v>31463.657230298399</v>
      </c>
      <c r="AR1150" s="153">
        <f t="shared" si="834"/>
        <v>6554.9285896455003</v>
      </c>
      <c r="AS1150" s="153">
        <f t="shared" si="835"/>
        <v>24908.728640652898</v>
      </c>
      <c r="AT1150" s="60">
        <v>0.75</v>
      </c>
      <c r="AU1150" s="153">
        <f t="shared" si="836"/>
        <v>18681.546480489673</v>
      </c>
      <c r="AV1150" s="153">
        <f t="shared" si="837"/>
        <v>18681.546480489673</v>
      </c>
    </row>
    <row r="1151" spans="1:48" x14ac:dyDescent="0.2">
      <c r="A1151" s="82">
        <v>1147</v>
      </c>
      <c r="B1151" s="82" t="s">
        <v>1410</v>
      </c>
      <c r="C1151" s="83"/>
      <c r="D1151" s="84" t="s">
        <v>112</v>
      </c>
      <c r="E1151" s="85" t="s">
        <v>1273</v>
      </c>
      <c r="F1151" s="86">
        <v>44347</v>
      </c>
      <c r="G1151" s="86" t="s">
        <v>38</v>
      </c>
      <c r="H1151" s="89"/>
      <c r="I1151" s="89">
        <v>0.19</v>
      </c>
      <c r="J1151" s="84"/>
      <c r="K1151" s="84"/>
      <c r="L1151" s="87">
        <v>29485.25</v>
      </c>
      <c r="M1151" s="87"/>
      <c r="N1151" s="87">
        <v>29485.25</v>
      </c>
      <c r="O1151" s="84">
        <v>4681.2883219178084</v>
      </c>
      <c r="P1151" s="84">
        <v>5602.1975000000002</v>
      </c>
      <c r="Q1151" s="84">
        <f t="shared" si="814"/>
        <v>10283.48582191781</v>
      </c>
      <c r="R1151" s="84">
        <v>19201.76417808219</v>
      </c>
      <c r="S1151" s="87">
        <f t="shared" si="815"/>
        <v>24803.961678082193</v>
      </c>
      <c r="T1151" s="150">
        <v>5</v>
      </c>
      <c r="U1151" s="69">
        <v>365</v>
      </c>
      <c r="V1151" s="70"/>
      <c r="W1151" s="71">
        <v>-117.33698630136986</v>
      </c>
      <c r="X1151" s="76">
        <f t="shared" si="832"/>
        <v>44317</v>
      </c>
      <c r="AF1151" s="132" t="s">
        <v>3114</v>
      </c>
      <c r="AG1151" s="60">
        <f>MATCH(AF1151,'Cat-4'!$A:$A,0)</f>
        <v>844</v>
      </c>
      <c r="AH1151" s="60">
        <f>MATCH(X1151,'Cat-4'!$1:$1,0)</f>
        <v>113</v>
      </c>
      <c r="AI1151" s="60">
        <f>INDEX('Cat-4'!$1:$1048576,Working!AG1151,Working!AH1151)</f>
        <v>146.30000000000001</v>
      </c>
      <c r="AJ1151" s="60">
        <f>MATCH($AJ$3,'Cat-4'!$1:$1,0)</f>
        <v>144</v>
      </c>
      <c r="AK1151" s="60">
        <f>INDEX('Cat-4'!$1:$1048576,Working!AG1151,Working!AJ1151)</f>
        <v>160.30000000000001</v>
      </c>
      <c r="AL1151" s="146">
        <f t="shared" si="845"/>
        <v>1.0956937799043063</v>
      </c>
      <c r="AM1151" s="152">
        <f t="shared" si="847"/>
        <v>1.0956937799043063</v>
      </c>
      <c r="AN1151" s="146">
        <f t="shared" si="816"/>
        <v>2.7083333333333335</v>
      </c>
      <c r="AO1151" s="169">
        <f>INDEX('EL&amp;SV'!$C$4:$G$50,MATCH(AF1151,'EL&amp;SV'!$G$4:$G$50,0),MATCH(IF(P1151&gt;5000000,"A",IF(N1151&gt;2000000,"B",IF(N1151&gt;500000,"C","D"))),'EL&amp;SV'!$C$4:$G$4,0))</f>
        <v>6</v>
      </c>
      <c r="AP1151" s="171">
        <f>INDEX('EL&amp;SV'!$G$4:$K$50,MATCH(AF1151,'EL&amp;SV'!$G$4:$G$50,0),MATCH(IF(N1151&gt;5000000,"A",IF(N1151&gt;2000000,"B",IF(N1151&gt;500000,"C","D"))),'EL&amp;SV'!$G$4:$K$4,0))</f>
        <v>0.95</v>
      </c>
      <c r="AQ1151" s="153">
        <f t="shared" si="833"/>
        <v>32306.805023923447</v>
      </c>
      <c r="AR1151" s="153">
        <f t="shared" si="834"/>
        <v>13853.786182133839</v>
      </c>
      <c r="AS1151" s="153">
        <f t="shared" si="835"/>
        <v>18453.018841789606</v>
      </c>
      <c r="AT1151" s="60">
        <v>0.75</v>
      </c>
      <c r="AU1151" s="153">
        <f t="shared" si="836"/>
        <v>13839.764131342205</v>
      </c>
      <c r="AV1151" s="153">
        <f t="shared" si="837"/>
        <v>13839.764131342205</v>
      </c>
    </row>
    <row r="1152" spans="1:48" x14ac:dyDescent="0.2">
      <c r="A1152" s="82">
        <v>1148</v>
      </c>
      <c r="B1152" s="82" t="s">
        <v>1410</v>
      </c>
      <c r="C1152" s="83"/>
      <c r="D1152" s="84" t="s">
        <v>112</v>
      </c>
      <c r="E1152" s="85" t="s">
        <v>1278</v>
      </c>
      <c r="F1152" s="86">
        <v>44341</v>
      </c>
      <c r="G1152" s="86" t="s">
        <v>38</v>
      </c>
      <c r="H1152" s="89"/>
      <c r="I1152" s="89">
        <v>0.19</v>
      </c>
      <c r="J1152" s="84"/>
      <c r="K1152" s="84"/>
      <c r="L1152" s="87">
        <v>29443.360000000001</v>
      </c>
      <c r="M1152" s="87"/>
      <c r="N1152" s="87">
        <v>29443.360000000001</v>
      </c>
      <c r="O1152" s="84">
        <v>4766.5976504109585</v>
      </c>
      <c r="P1152" s="84">
        <v>5594.2384000000002</v>
      </c>
      <c r="Q1152" s="84">
        <f t="shared" si="814"/>
        <v>10360.836050410959</v>
      </c>
      <c r="R1152" s="84">
        <v>19082.523949589042</v>
      </c>
      <c r="S1152" s="87">
        <f t="shared" si="815"/>
        <v>24676.762349589044</v>
      </c>
      <c r="T1152" s="150">
        <v>5</v>
      </c>
      <c r="U1152" s="69">
        <v>365</v>
      </c>
      <c r="V1152" s="70"/>
      <c r="W1152" s="71">
        <v>4.9917808219178088</v>
      </c>
      <c r="X1152" s="76">
        <f t="shared" si="832"/>
        <v>44317</v>
      </c>
      <c r="AF1152" s="132" t="s">
        <v>3114</v>
      </c>
      <c r="AG1152" s="60">
        <f>MATCH(AF1152,'Cat-4'!$A:$A,0)</f>
        <v>844</v>
      </c>
      <c r="AH1152" s="60">
        <f>MATCH(X1152,'Cat-4'!$1:$1,0)</f>
        <v>113</v>
      </c>
      <c r="AI1152" s="60">
        <f>INDEX('Cat-4'!$1:$1048576,Working!AG1152,Working!AH1152)</f>
        <v>146.30000000000001</v>
      </c>
      <c r="AJ1152" s="60">
        <f>MATCH($AJ$3,'Cat-4'!$1:$1,0)</f>
        <v>144</v>
      </c>
      <c r="AK1152" s="60">
        <f>INDEX('Cat-4'!$1:$1048576,Working!AG1152,Working!AJ1152)</f>
        <v>160.30000000000001</v>
      </c>
      <c r="AL1152" s="146">
        <f t="shared" si="845"/>
        <v>1.0956937799043063</v>
      </c>
      <c r="AM1152" s="152">
        <f t="shared" si="847"/>
        <v>1.0956937799043063</v>
      </c>
      <c r="AN1152" s="146">
        <f t="shared" si="816"/>
        <v>2.7222222222222223</v>
      </c>
      <c r="AO1152" s="169">
        <f>INDEX('EL&amp;SV'!$C$4:$G$50,MATCH(AF1152,'EL&amp;SV'!$G$4:$G$50,0),MATCH(IF(P1152&gt;5000000,"A",IF(N1152&gt;2000000,"B",IF(N1152&gt;500000,"C","D"))),'EL&amp;SV'!$C$4:$G$4,0))</f>
        <v>6</v>
      </c>
      <c r="AP1152" s="171">
        <f>INDEX('EL&amp;SV'!$G$4:$K$50,MATCH(AF1152,'EL&amp;SV'!$G$4:$G$50,0),MATCH(IF(N1152&gt;5000000,"A",IF(N1152&gt;2000000,"B",IF(N1152&gt;500000,"C","D"))),'EL&amp;SV'!$G$4:$K$4,0))</f>
        <v>0.95</v>
      </c>
      <c r="AQ1152" s="153">
        <f t="shared" si="833"/>
        <v>32260.906411483254</v>
      </c>
      <c r="AR1152" s="153">
        <f t="shared" si="834"/>
        <v>13905.048087542087</v>
      </c>
      <c r="AS1152" s="153">
        <f t="shared" si="835"/>
        <v>18355.858323941167</v>
      </c>
      <c r="AT1152" s="60">
        <v>0.75</v>
      </c>
      <c r="AU1152" s="153">
        <f t="shared" si="836"/>
        <v>13766.893742955875</v>
      </c>
      <c r="AV1152" s="153">
        <f t="shared" si="837"/>
        <v>13766.893742955875</v>
      </c>
    </row>
    <row r="1153" spans="1:48" hidden="1" x14ac:dyDescent="0.25">
      <c r="A1153" s="82">
        <v>1149</v>
      </c>
      <c r="B1153" s="82" t="s">
        <v>1409</v>
      </c>
      <c r="C1153" s="83"/>
      <c r="D1153" s="84" t="s">
        <v>28</v>
      </c>
      <c r="E1153" s="85" t="s">
        <v>231</v>
      </c>
      <c r="F1153" s="86">
        <v>40871</v>
      </c>
      <c r="G1153" s="86" t="s">
        <v>1351</v>
      </c>
      <c r="H1153" s="89"/>
      <c r="I1153" s="89">
        <v>0</v>
      </c>
      <c r="J1153" s="84"/>
      <c r="K1153" s="84"/>
      <c r="L1153" s="87">
        <v>29214</v>
      </c>
      <c r="M1153" s="87"/>
      <c r="N1153" s="87">
        <v>29214</v>
      </c>
      <c r="O1153" s="84">
        <v>0</v>
      </c>
      <c r="P1153" s="84">
        <v>0</v>
      </c>
      <c r="Q1153" s="84">
        <f t="shared" si="814"/>
        <v>0</v>
      </c>
      <c r="R1153" s="84">
        <v>29214</v>
      </c>
      <c r="S1153" s="87">
        <f t="shared" si="815"/>
        <v>29214</v>
      </c>
      <c r="T1153" s="85" t="s">
        <v>1290</v>
      </c>
      <c r="U1153" s="69">
        <v>365</v>
      </c>
      <c r="V1153" s="70"/>
      <c r="W1153" s="71">
        <v>-117.33698630136986</v>
      </c>
      <c r="X1153" s="76">
        <f>DATE(YEAR(F1153),MONTH(F1153),1)</f>
        <v>40848</v>
      </c>
      <c r="AN1153" s="146">
        <f t="shared" si="816"/>
        <v>12.225</v>
      </c>
      <c r="AP1153" s="60"/>
      <c r="AQ1153" s="60"/>
      <c r="AU1153" s="60"/>
      <c r="AV1153" s="60"/>
    </row>
    <row r="1154" spans="1:48" x14ac:dyDescent="0.2">
      <c r="A1154" s="82">
        <v>1150</v>
      </c>
      <c r="B1154" s="82" t="s">
        <v>1410</v>
      </c>
      <c r="C1154" s="83"/>
      <c r="D1154" s="84" t="s">
        <v>1068</v>
      </c>
      <c r="E1154" s="85" t="s">
        <v>1217</v>
      </c>
      <c r="F1154" s="86">
        <v>44950</v>
      </c>
      <c r="G1154" s="86" t="s">
        <v>39</v>
      </c>
      <c r="H1154" s="89"/>
      <c r="I1154" s="89">
        <v>0.31666666666666665</v>
      </c>
      <c r="J1154" s="84"/>
      <c r="K1154" s="84"/>
      <c r="L1154" s="87">
        <v>0</v>
      </c>
      <c r="M1154" s="87">
        <v>29028</v>
      </c>
      <c r="N1154" s="87">
        <v>29028</v>
      </c>
      <c r="O1154" s="84"/>
      <c r="P1154" s="84">
        <v>1687.3353424657532</v>
      </c>
      <c r="Q1154" s="84">
        <f t="shared" si="814"/>
        <v>1687.3353424657532</v>
      </c>
      <c r="R1154" s="84">
        <v>27340.664657534246</v>
      </c>
      <c r="S1154" s="87">
        <f t="shared" si="815"/>
        <v>0</v>
      </c>
      <c r="T1154" s="150">
        <v>3</v>
      </c>
      <c r="U1154" s="69">
        <v>365</v>
      </c>
      <c r="V1154" s="70"/>
      <c r="W1154" s="71">
        <v>4.9917808219178088</v>
      </c>
      <c r="X1154" s="76">
        <f t="shared" ref="X1154:X1161" si="848">DATE(YEAR(F1154),MONTH(F1154),1)</f>
        <v>44927</v>
      </c>
      <c r="AF1154" s="132" t="s">
        <v>2716</v>
      </c>
      <c r="AG1154" s="60">
        <f>MATCH(AF1154,'Cat-4'!$A:$A,0)</f>
        <v>644</v>
      </c>
      <c r="AH1154" s="60">
        <f>MATCH(X1154,'Cat-4'!$1:$1,0)</f>
        <v>133</v>
      </c>
      <c r="AI1154" s="60">
        <f>INDEX('Cat-4'!$1:$1048576,Working!AG1154,Working!AH1154)</f>
        <v>135</v>
      </c>
      <c r="AJ1154" s="60">
        <f>MATCH($AJ$3,'Cat-4'!$1:$1,0)</f>
        <v>144</v>
      </c>
      <c r="AK1154" s="60">
        <f>INDEX('Cat-4'!$1:$1048576,Working!AG1154,Working!AJ1154)</f>
        <v>135.1</v>
      </c>
      <c r="AL1154" s="146">
        <f t="shared" ref="AL1154:AL1162" si="849">AK1154/AI1154</f>
        <v>1.0007407407407407</v>
      </c>
      <c r="AM1154" s="152">
        <f t="shared" ref="AM1154:AM1162" si="850">AL1154</f>
        <v>1.0007407407407407</v>
      </c>
      <c r="AN1154" s="146">
        <f t="shared" si="816"/>
        <v>1.0583333333333333</v>
      </c>
      <c r="AO1154" s="169">
        <f>INDEX('EL&amp;SV'!$C$4:$G$50,MATCH(AF1154,'EL&amp;SV'!$G$4:$G$50,0),MATCH(IF(P1154&gt;5000000,"A",IF(N1154&gt;2000000,"B",IF(N1154&gt;500000,"C","D"))),'EL&amp;SV'!$C$4:$G$4,0))</f>
        <v>5</v>
      </c>
      <c r="AP1154" s="171">
        <f>INDEX('EL&amp;SV'!$G$4:$K$50,MATCH(AF1154,'EL&amp;SV'!$G$4:$G$50,0),MATCH(IF(N1154&gt;5000000,"A",IF(N1154&gt;2000000,"B",IF(N1154&gt;500000,"C","D"))),'EL&amp;SV'!$G$4:$K$4,0))</f>
        <v>1</v>
      </c>
      <c r="AQ1154" s="153">
        <f t="shared" ref="AQ1154:AQ1217" si="851">AM1154*N1154</f>
        <v>29049.502222222221</v>
      </c>
      <c r="AR1154" s="153">
        <f t="shared" ref="AR1154:AR1217" si="852">AQ1154*(AP1154/AO1154)*(IF(AN1154&gt;AO1154,AO1154,AN1154))</f>
        <v>6148.8113037037037</v>
      </c>
      <c r="AS1154" s="153">
        <f t="shared" ref="AS1154:AS1217" si="853">AQ1154-AR1154</f>
        <v>22900.690918518518</v>
      </c>
      <c r="AT1154" s="60">
        <v>0.75</v>
      </c>
      <c r="AU1154" s="153">
        <f t="shared" ref="AU1154:AU1217" si="854">AT1154*AS1154</f>
        <v>17175.518188888887</v>
      </c>
      <c r="AV1154" s="153">
        <f t="shared" ref="AV1154:AV1217" si="855">IF((AQ1154*(1-AP1154))&gt;AU1154,(AQ1154*(1-AP1154)),AU1154)</f>
        <v>17175.518188888887</v>
      </c>
    </row>
    <row r="1155" spans="1:48" x14ac:dyDescent="0.2">
      <c r="A1155" s="82">
        <v>1151</v>
      </c>
      <c r="B1155" s="82" t="s">
        <v>1410</v>
      </c>
      <c r="C1155" s="83"/>
      <c r="D1155" s="84" t="s">
        <v>1068</v>
      </c>
      <c r="E1155" s="85" t="s">
        <v>1217</v>
      </c>
      <c r="F1155" s="86">
        <v>44950</v>
      </c>
      <c r="G1155" s="86" t="s">
        <v>39</v>
      </c>
      <c r="H1155" s="89"/>
      <c r="I1155" s="89">
        <v>0.31666666666666665</v>
      </c>
      <c r="J1155" s="84"/>
      <c r="K1155" s="84"/>
      <c r="L1155" s="87">
        <v>0</v>
      </c>
      <c r="M1155" s="87">
        <v>29028</v>
      </c>
      <c r="N1155" s="87">
        <v>29028</v>
      </c>
      <c r="O1155" s="84"/>
      <c r="P1155" s="84">
        <v>1687.3353424657532</v>
      </c>
      <c r="Q1155" s="84">
        <f t="shared" si="814"/>
        <v>1687.3353424657532</v>
      </c>
      <c r="R1155" s="84">
        <v>27340.664657534246</v>
      </c>
      <c r="S1155" s="87">
        <f t="shared" si="815"/>
        <v>0</v>
      </c>
      <c r="T1155" s="150">
        <v>3</v>
      </c>
      <c r="U1155" s="69">
        <v>365</v>
      </c>
      <c r="V1155" s="70"/>
      <c r="W1155" s="71">
        <v>4.9917808219178088</v>
      </c>
      <c r="X1155" s="76">
        <f t="shared" si="848"/>
        <v>44927</v>
      </c>
      <c r="AF1155" s="132" t="s">
        <v>2716</v>
      </c>
      <c r="AG1155" s="60">
        <f>MATCH(AF1155,'Cat-4'!$A:$A,0)</f>
        <v>644</v>
      </c>
      <c r="AH1155" s="60">
        <f>MATCH(X1155,'Cat-4'!$1:$1,0)</f>
        <v>133</v>
      </c>
      <c r="AI1155" s="60">
        <f>INDEX('Cat-4'!$1:$1048576,Working!AG1155,Working!AH1155)</f>
        <v>135</v>
      </c>
      <c r="AJ1155" s="60">
        <f>MATCH($AJ$3,'Cat-4'!$1:$1,0)</f>
        <v>144</v>
      </c>
      <c r="AK1155" s="60">
        <f>INDEX('Cat-4'!$1:$1048576,Working!AG1155,Working!AJ1155)</f>
        <v>135.1</v>
      </c>
      <c r="AL1155" s="146">
        <f t="shared" si="849"/>
        <v>1.0007407407407407</v>
      </c>
      <c r="AM1155" s="152">
        <f t="shared" si="850"/>
        <v>1.0007407407407407</v>
      </c>
      <c r="AN1155" s="146">
        <f t="shared" si="816"/>
        <v>1.0583333333333333</v>
      </c>
      <c r="AO1155" s="169">
        <f>INDEX('EL&amp;SV'!$C$4:$G$50,MATCH(AF1155,'EL&amp;SV'!$G$4:$G$50,0),MATCH(IF(P1155&gt;5000000,"A",IF(N1155&gt;2000000,"B",IF(N1155&gt;500000,"C","D"))),'EL&amp;SV'!$C$4:$G$4,0))</f>
        <v>5</v>
      </c>
      <c r="AP1155" s="171">
        <f>INDEX('EL&amp;SV'!$G$4:$K$50,MATCH(AF1155,'EL&amp;SV'!$G$4:$G$50,0),MATCH(IF(N1155&gt;5000000,"A",IF(N1155&gt;2000000,"B",IF(N1155&gt;500000,"C","D"))),'EL&amp;SV'!$G$4:$K$4,0))</f>
        <v>1</v>
      </c>
      <c r="AQ1155" s="153">
        <f t="shared" si="851"/>
        <v>29049.502222222221</v>
      </c>
      <c r="AR1155" s="153">
        <f t="shared" si="852"/>
        <v>6148.8113037037037</v>
      </c>
      <c r="AS1155" s="153">
        <f t="shared" si="853"/>
        <v>22900.690918518518</v>
      </c>
      <c r="AT1155" s="60">
        <v>0.75</v>
      </c>
      <c r="AU1155" s="153">
        <f t="shared" si="854"/>
        <v>17175.518188888887</v>
      </c>
      <c r="AV1155" s="153">
        <f t="shared" si="855"/>
        <v>17175.518188888887</v>
      </c>
    </row>
    <row r="1156" spans="1:48" x14ac:dyDescent="0.2">
      <c r="A1156" s="82">
        <v>1152</v>
      </c>
      <c r="B1156" s="82" t="s">
        <v>1410</v>
      </c>
      <c r="C1156" s="83"/>
      <c r="D1156" s="84" t="s">
        <v>112</v>
      </c>
      <c r="E1156" s="85" t="s">
        <v>416</v>
      </c>
      <c r="F1156" s="86">
        <v>41000</v>
      </c>
      <c r="G1156" s="86" t="s">
        <v>1350</v>
      </c>
      <c r="H1156" s="89"/>
      <c r="I1156" s="89">
        <v>0.10520791095890412</v>
      </c>
      <c r="J1156" s="84"/>
      <c r="K1156" s="84"/>
      <c r="L1156" s="87">
        <v>29000</v>
      </c>
      <c r="M1156" s="87"/>
      <c r="N1156" s="87">
        <v>29000</v>
      </c>
      <c r="O1156" s="84">
        <v>28999.999999999996</v>
      </c>
      <c r="P1156" s="84">
        <v>0</v>
      </c>
      <c r="Q1156" s="84">
        <f t="shared" si="814"/>
        <v>28999.999999999996</v>
      </c>
      <c r="R1156" s="84">
        <v>0</v>
      </c>
      <c r="S1156" s="87">
        <f t="shared" si="815"/>
        <v>0</v>
      </c>
      <c r="T1156" s="150">
        <v>10</v>
      </c>
      <c r="U1156" s="69">
        <v>365</v>
      </c>
      <c r="V1156" s="70"/>
      <c r="W1156" s="71">
        <v>-117.33698630136986</v>
      </c>
      <c r="X1156" s="76">
        <f t="shared" si="848"/>
        <v>41000</v>
      </c>
      <c r="AF1156" s="132" t="s">
        <v>3114</v>
      </c>
      <c r="AG1156" s="60">
        <f>MATCH(AF1156,'Cat-4'!$A:$A,0)</f>
        <v>844</v>
      </c>
      <c r="AH1156" s="60">
        <f>MATCH(X1156,'Cat-4'!$1:$1,0)</f>
        <v>4</v>
      </c>
      <c r="AI1156" s="60">
        <f>INDEX('Cat-4'!$1:$1048576,Working!AG1156,Working!AH1156)</f>
        <v>103.9</v>
      </c>
      <c r="AJ1156" s="60">
        <f>MATCH($AJ$3,'Cat-4'!$1:$1,0)</f>
        <v>144</v>
      </c>
      <c r="AK1156" s="60">
        <f>INDEX('Cat-4'!$1:$1048576,Working!AG1156,Working!AJ1156)</f>
        <v>160.30000000000001</v>
      </c>
      <c r="AL1156" s="146">
        <f t="shared" si="849"/>
        <v>1.5428296438883542</v>
      </c>
      <c r="AM1156" s="152">
        <f t="shared" si="850"/>
        <v>1.5428296438883542</v>
      </c>
      <c r="AN1156" s="146">
        <f t="shared" si="816"/>
        <v>11.872222222222222</v>
      </c>
      <c r="AO1156" s="169">
        <f>INDEX('EL&amp;SV'!$C$4:$G$50,MATCH(AF1156,'EL&amp;SV'!$G$4:$G$50,0),MATCH(IF(P1156&gt;5000000,"A",IF(N1156&gt;2000000,"B",IF(N1156&gt;500000,"C","D"))),'EL&amp;SV'!$C$4:$G$4,0))</f>
        <v>6</v>
      </c>
      <c r="AP1156" s="171">
        <f>INDEX('EL&amp;SV'!$G$4:$K$50,MATCH(AF1156,'EL&amp;SV'!$G$4:$G$50,0),MATCH(IF(N1156&gt;5000000,"A",IF(N1156&gt;2000000,"B",IF(N1156&gt;500000,"C","D"))),'EL&amp;SV'!$G$4:$K$4,0))</f>
        <v>0.95</v>
      </c>
      <c r="AQ1156" s="153">
        <f t="shared" si="851"/>
        <v>44742.059672762269</v>
      </c>
      <c r="AR1156" s="153">
        <f t="shared" si="852"/>
        <v>42504.956689124156</v>
      </c>
      <c r="AS1156" s="153">
        <f t="shared" si="853"/>
        <v>2237.1029836381131</v>
      </c>
      <c r="AT1156" s="60">
        <v>0.75</v>
      </c>
      <c r="AU1156" s="153">
        <f t="shared" si="854"/>
        <v>1677.8272377285848</v>
      </c>
      <c r="AV1156" s="153">
        <f t="shared" si="855"/>
        <v>2237.1029836381153</v>
      </c>
    </row>
    <row r="1157" spans="1:48" x14ac:dyDescent="0.2">
      <c r="A1157" s="82">
        <v>1153</v>
      </c>
      <c r="B1157" s="82" t="s">
        <v>1410</v>
      </c>
      <c r="C1157" s="83"/>
      <c r="D1157" s="84" t="s">
        <v>112</v>
      </c>
      <c r="E1157" s="85" t="s">
        <v>876</v>
      </c>
      <c r="F1157" s="86">
        <v>41000</v>
      </c>
      <c r="G1157" s="86" t="s">
        <v>1350</v>
      </c>
      <c r="H1157" s="89"/>
      <c r="I1157" s="89">
        <v>7.2616438356164381E-2</v>
      </c>
      <c r="J1157" s="84"/>
      <c r="K1157" s="84"/>
      <c r="L1157" s="87">
        <v>29000</v>
      </c>
      <c r="M1157" s="87"/>
      <c r="N1157" s="87">
        <v>29000</v>
      </c>
      <c r="O1157" s="84">
        <v>17020.616438356163</v>
      </c>
      <c r="P1157" s="84">
        <v>2105.8767123287671</v>
      </c>
      <c r="Q1157" s="84">
        <f t="shared" ref="Q1157:Q1220" si="856">O1157+P1157</f>
        <v>19126.493150684932</v>
      </c>
      <c r="R1157" s="84">
        <v>9873.5068493150684</v>
      </c>
      <c r="S1157" s="87">
        <f t="shared" ref="S1157:S1220" si="857">L1157-O1157</f>
        <v>11979.383561643837</v>
      </c>
      <c r="T1157" s="150">
        <v>15</v>
      </c>
      <c r="U1157" s="69">
        <v>365</v>
      </c>
      <c r="V1157" s="70"/>
      <c r="W1157" s="71">
        <v>-117.33698630136986</v>
      </c>
      <c r="X1157" s="76">
        <f t="shared" si="848"/>
        <v>41000</v>
      </c>
      <c r="AF1157" s="132" t="s">
        <v>2734</v>
      </c>
      <c r="AG1157" s="60">
        <f>MATCH(AF1157,'Cat-4'!$A:$A,0)</f>
        <v>653</v>
      </c>
      <c r="AH1157" s="60">
        <f>MATCH(X1157,'Cat-4'!$1:$1,0)</f>
        <v>4</v>
      </c>
      <c r="AI1157" s="60">
        <f>INDEX('Cat-4'!$1:$1048576,Working!AG1157,Working!AH1157)</f>
        <v>100.8</v>
      </c>
      <c r="AJ1157" s="60">
        <f>MATCH($AJ$3,'Cat-4'!$1:$1,0)</f>
        <v>144</v>
      </c>
      <c r="AK1157" s="60">
        <f>INDEX('Cat-4'!$1:$1048576,Working!AG1157,Working!AJ1157)</f>
        <v>122.3</v>
      </c>
      <c r="AL1157" s="146">
        <f t="shared" si="849"/>
        <v>1.2132936507936507</v>
      </c>
      <c r="AM1157" s="152">
        <f t="shared" si="850"/>
        <v>1.2132936507936507</v>
      </c>
      <c r="AN1157" s="146">
        <f t="shared" si="816"/>
        <v>11.872222222222222</v>
      </c>
      <c r="AO1157" s="169">
        <f>INDEX('EL&amp;SV'!$C$4:$G$50,MATCH(AF1157,'EL&amp;SV'!$G$4:$G$50,0),MATCH(IF(P1157&gt;5000000,"A",IF(N1157&gt;2000000,"B",IF(N1157&gt;500000,"C","D"))),'EL&amp;SV'!$C$4:$G$4,0))</f>
        <v>8</v>
      </c>
      <c r="AP1157" s="171">
        <f>INDEX('EL&amp;SV'!$G$4:$K$50,MATCH(AF1157,'EL&amp;SV'!$G$4:$G$50,0),MATCH(IF(N1157&gt;5000000,"A",IF(N1157&gt;2000000,"B",IF(N1157&gt;500000,"C","D"))),'EL&amp;SV'!$G$4:$K$4,0))</f>
        <v>0.9</v>
      </c>
      <c r="AQ1157" s="153">
        <f t="shared" si="851"/>
        <v>35185.515873015873</v>
      </c>
      <c r="AR1157" s="153">
        <f t="shared" si="852"/>
        <v>31666.964285714286</v>
      </c>
      <c r="AS1157" s="153">
        <f t="shared" si="853"/>
        <v>3518.5515873015866</v>
      </c>
      <c r="AT1157" s="60">
        <v>0.75</v>
      </c>
      <c r="AU1157" s="153">
        <f t="shared" si="854"/>
        <v>2638.9136904761899</v>
      </c>
      <c r="AV1157" s="153">
        <f t="shared" si="855"/>
        <v>3518.5515873015866</v>
      </c>
    </row>
    <row r="1158" spans="1:48" x14ac:dyDescent="0.2">
      <c r="A1158" s="82">
        <v>1154</v>
      </c>
      <c r="B1158" s="82" t="s">
        <v>1410</v>
      </c>
      <c r="C1158" s="83"/>
      <c r="D1158" s="84" t="s">
        <v>112</v>
      </c>
      <c r="E1158" s="85" t="s">
        <v>929</v>
      </c>
      <c r="F1158" s="86">
        <v>41380</v>
      </c>
      <c r="G1158" s="86" t="s">
        <v>1349</v>
      </c>
      <c r="H1158" s="89"/>
      <c r="I1158" s="89">
        <v>6.4414634146341451E-2</v>
      </c>
      <c r="J1158" s="84"/>
      <c r="K1158" s="84"/>
      <c r="L1158" s="87">
        <v>29000</v>
      </c>
      <c r="M1158" s="87"/>
      <c r="N1158" s="87">
        <v>29000</v>
      </c>
      <c r="O1158" s="84">
        <v>16265.08553291012</v>
      </c>
      <c r="P1158" s="84">
        <v>1868.0243902439022</v>
      </c>
      <c r="Q1158" s="84">
        <f t="shared" si="856"/>
        <v>18133.109923154021</v>
      </c>
      <c r="R1158" s="84">
        <v>10866.890076845979</v>
      </c>
      <c r="S1158" s="87">
        <f t="shared" si="857"/>
        <v>12734.91446708988</v>
      </c>
      <c r="T1158" s="150">
        <v>15</v>
      </c>
      <c r="U1158" s="69">
        <v>365</v>
      </c>
      <c r="V1158" s="70"/>
      <c r="W1158" s="71">
        <v>-117.33698630136986</v>
      </c>
      <c r="X1158" s="76">
        <f t="shared" si="848"/>
        <v>41365</v>
      </c>
      <c r="AF1158" s="132" t="s">
        <v>2734</v>
      </c>
      <c r="AG1158" s="60">
        <f>MATCH(AF1158,'Cat-4'!$A:$A,0)</f>
        <v>653</v>
      </c>
      <c r="AH1158" s="60">
        <f>MATCH(X1158,'Cat-4'!$1:$1,0)</f>
        <v>16</v>
      </c>
      <c r="AI1158" s="60">
        <f>INDEX('Cat-4'!$1:$1048576,Working!AG1158,Working!AH1158)</f>
        <v>102.9</v>
      </c>
      <c r="AJ1158" s="60">
        <f>MATCH($AJ$3,'Cat-4'!$1:$1,0)</f>
        <v>144</v>
      </c>
      <c r="AK1158" s="60">
        <f>INDEX('Cat-4'!$1:$1048576,Working!AG1158,Working!AJ1158)</f>
        <v>122.3</v>
      </c>
      <c r="AL1158" s="146">
        <f t="shared" si="849"/>
        <v>1.1885325558794946</v>
      </c>
      <c r="AM1158" s="152">
        <f t="shared" si="850"/>
        <v>1.1885325558794946</v>
      </c>
      <c r="AN1158" s="146">
        <f t="shared" ref="AN1158:AN1221" si="858">YEARFRAC(F1158,$AN$3)</f>
        <v>10.830555555555556</v>
      </c>
      <c r="AO1158" s="169">
        <f>INDEX('EL&amp;SV'!$C$4:$G$50,MATCH(AF1158,'EL&amp;SV'!$G$4:$G$50,0),MATCH(IF(P1158&gt;5000000,"A",IF(N1158&gt;2000000,"B",IF(N1158&gt;500000,"C","D"))),'EL&amp;SV'!$C$4:$G$4,0))</f>
        <v>8</v>
      </c>
      <c r="AP1158" s="171">
        <f>INDEX('EL&amp;SV'!$G$4:$K$50,MATCH(AF1158,'EL&amp;SV'!$G$4:$G$50,0),MATCH(IF(N1158&gt;5000000,"A",IF(N1158&gt;2000000,"B",IF(N1158&gt;500000,"C","D"))),'EL&amp;SV'!$G$4:$K$4,0))</f>
        <v>0.9</v>
      </c>
      <c r="AQ1158" s="153">
        <f t="shared" si="851"/>
        <v>34467.444120505344</v>
      </c>
      <c r="AR1158" s="153">
        <f t="shared" si="852"/>
        <v>31020.699708454809</v>
      </c>
      <c r="AS1158" s="153">
        <f t="shared" si="853"/>
        <v>3446.7444120505352</v>
      </c>
      <c r="AT1158" s="60">
        <v>0.75</v>
      </c>
      <c r="AU1158" s="153">
        <f t="shared" si="854"/>
        <v>2585.0583090379014</v>
      </c>
      <c r="AV1158" s="153">
        <f t="shared" si="855"/>
        <v>3446.7444120505338</v>
      </c>
    </row>
    <row r="1159" spans="1:48" x14ac:dyDescent="0.2">
      <c r="A1159" s="82">
        <v>1155</v>
      </c>
      <c r="B1159" s="82" t="s">
        <v>1410</v>
      </c>
      <c r="C1159" s="83"/>
      <c r="D1159" s="84" t="s">
        <v>112</v>
      </c>
      <c r="E1159" s="85" t="s">
        <v>946</v>
      </c>
      <c r="F1159" s="86">
        <v>41444</v>
      </c>
      <c r="G1159" s="86" t="s">
        <v>1349</v>
      </c>
      <c r="H1159" s="89"/>
      <c r="I1159" s="89">
        <v>6.4206012719213723E-2</v>
      </c>
      <c r="J1159" s="84"/>
      <c r="K1159" s="84"/>
      <c r="L1159" s="87">
        <v>29000</v>
      </c>
      <c r="M1159" s="87"/>
      <c r="N1159" s="87">
        <v>29000</v>
      </c>
      <c r="O1159" s="84">
        <v>15975.151115241146</v>
      </c>
      <c r="P1159" s="84">
        <v>1861.974368857198</v>
      </c>
      <c r="Q1159" s="84">
        <f t="shared" si="856"/>
        <v>17837.125484098346</v>
      </c>
      <c r="R1159" s="84">
        <v>11162.874515901654</v>
      </c>
      <c r="S1159" s="87">
        <f t="shared" si="857"/>
        <v>13024.848884758854</v>
      </c>
      <c r="T1159" s="150">
        <v>15</v>
      </c>
      <c r="U1159" s="69">
        <v>365</v>
      </c>
      <c r="V1159" s="70"/>
      <c r="W1159" s="71">
        <v>4.9917808219178088</v>
      </c>
      <c r="X1159" s="76">
        <f t="shared" si="848"/>
        <v>41426</v>
      </c>
      <c r="AF1159" s="132" t="s">
        <v>3114</v>
      </c>
      <c r="AG1159" s="60">
        <f>MATCH(AF1159,'Cat-4'!$A:$A,0)</f>
        <v>844</v>
      </c>
      <c r="AH1159" s="60">
        <f>MATCH(X1159,'Cat-4'!$1:$1,0)</f>
        <v>18</v>
      </c>
      <c r="AI1159" s="60">
        <f>INDEX('Cat-4'!$1:$1048576,Working!AG1159,Working!AH1159)</f>
        <v>106.3</v>
      </c>
      <c r="AJ1159" s="60">
        <f>MATCH($AJ$3,'Cat-4'!$1:$1,0)</f>
        <v>144</v>
      </c>
      <c r="AK1159" s="60">
        <f>INDEX('Cat-4'!$1:$1048576,Working!AG1159,Working!AJ1159)</f>
        <v>160.30000000000001</v>
      </c>
      <c r="AL1159" s="146">
        <f t="shared" si="849"/>
        <v>1.5079962370649107</v>
      </c>
      <c r="AM1159" s="152">
        <f t="shared" si="850"/>
        <v>1.5079962370649107</v>
      </c>
      <c r="AN1159" s="146">
        <f t="shared" si="858"/>
        <v>10.655555555555555</v>
      </c>
      <c r="AO1159" s="169">
        <f>INDEX('EL&amp;SV'!$C$4:$G$50,MATCH(AF1159,'EL&amp;SV'!$G$4:$G$50,0),MATCH(IF(P1159&gt;5000000,"A",IF(N1159&gt;2000000,"B",IF(N1159&gt;500000,"C","D"))),'EL&amp;SV'!$C$4:$G$4,0))</f>
        <v>6</v>
      </c>
      <c r="AP1159" s="171">
        <f>INDEX('EL&amp;SV'!$G$4:$K$50,MATCH(AF1159,'EL&amp;SV'!$G$4:$G$50,0),MATCH(IF(N1159&gt;5000000,"A",IF(N1159&gt;2000000,"B",IF(N1159&gt;500000,"C","D"))),'EL&amp;SV'!$G$4:$K$4,0))</f>
        <v>0.95</v>
      </c>
      <c r="AQ1159" s="153">
        <f t="shared" si="851"/>
        <v>43731.890874882411</v>
      </c>
      <c r="AR1159" s="153">
        <f t="shared" si="852"/>
        <v>41545.296331138292</v>
      </c>
      <c r="AS1159" s="153">
        <f t="shared" si="853"/>
        <v>2186.5945437441187</v>
      </c>
      <c r="AT1159" s="60">
        <v>0.75</v>
      </c>
      <c r="AU1159" s="153">
        <f t="shared" si="854"/>
        <v>1639.945907808089</v>
      </c>
      <c r="AV1159" s="153">
        <f t="shared" si="855"/>
        <v>2186.5945437441223</v>
      </c>
    </row>
    <row r="1160" spans="1:48" x14ac:dyDescent="0.2">
      <c r="A1160" s="82">
        <v>1156</v>
      </c>
      <c r="B1160" s="82" t="s">
        <v>1410</v>
      </c>
      <c r="C1160" s="83"/>
      <c r="D1160" s="84" t="s">
        <v>112</v>
      </c>
      <c r="E1160" s="85" t="s">
        <v>1081</v>
      </c>
      <c r="F1160" s="86">
        <v>43129</v>
      </c>
      <c r="G1160" s="86" t="s">
        <v>29</v>
      </c>
      <c r="H1160" s="89"/>
      <c r="I1160" s="89">
        <v>0.19</v>
      </c>
      <c r="J1160" s="84"/>
      <c r="K1160" s="84"/>
      <c r="L1160" s="87">
        <v>28999.68</v>
      </c>
      <c r="M1160" s="87"/>
      <c r="N1160" s="87">
        <v>28999.68</v>
      </c>
      <c r="O1160" s="84">
        <v>22975.69167780822</v>
      </c>
      <c r="P1160" s="84">
        <v>5509.9391999999998</v>
      </c>
      <c r="Q1160" s="84">
        <f t="shared" si="856"/>
        <v>28485.63087780822</v>
      </c>
      <c r="R1160" s="84">
        <v>514.04912219178004</v>
      </c>
      <c r="S1160" s="87">
        <f t="shared" si="857"/>
        <v>6023.9883221917808</v>
      </c>
      <c r="T1160" s="150">
        <v>5</v>
      </c>
      <c r="U1160" s="69">
        <v>365</v>
      </c>
      <c r="V1160" s="70"/>
      <c r="W1160" s="71">
        <v>4.9917808219178088</v>
      </c>
      <c r="X1160" s="76">
        <f t="shared" si="848"/>
        <v>43101</v>
      </c>
      <c r="AF1160" s="132" t="s">
        <v>3114</v>
      </c>
      <c r="AG1160" s="60">
        <f>MATCH(AF1160,'Cat-4'!$A:$A,0)</f>
        <v>844</v>
      </c>
      <c r="AH1160" s="60">
        <f>MATCH(X1160,'Cat-4'!$1:$1,0)</f>
        <v>73</v>
      </c>
      <c r="AI1160" s="60">
        <f>INDEX('Cat-4'!$1:$1048576,Working!AG1160,Working!AH1160)</f>
        <v>120.2</v>
      </c>
      <c r="AJ1160" s="60">
        <f>MATCH($AJ$3,'Cat-4'!$1:$1,0)</f>
        <v>144</v>
      </c>
      <c r="AK1160" s="60">
        <f>INDEX('Cat-4'!$1:$1048576,Working!AG1160,Working!AJ1160)</f>
        <v>160.30000000000001</v>
      </c>
      <c r="AL1160" s="146">
        <f t="shared" si="849"/>
        <v>1.3336106489184694</v>
      </c>
      <c r="AM1160" s="152">
        <f t="shared" si="850"/>
        <v>1.3336106489184694</v>
      </c>
      <c r="AN1160" s="146">
        <f t="shared" si="858"/>
        <v>6.0444444444444443</v>
      </c>
      <c r="AO1160" s="169">
        <f>INDEX('EL&amp;SV'!$C$4:$G$50,MATCH(AF1160,'EL&amp;SV'!$G$4:$G$50,0),MATCH(IF(P1160&gt;5000000,"A",IF(N1160&gt;2000000,"B",IF(N1160&gt;500000,"C","D"))),'EL&amp;SV'!$C$4:$G$4,0))</f>
        <v>6</v>
      </c>
      <c r="AP1160" s="171">
        <f>INDEX('EL&amp;SV'!$G$4:$K$50,MATCH(AF1160,'EL&amp;SV'!$G$4:$G$50,0),MATCH(IF(N1160&gt;5000000,"A",IF(N1160&gt;2000000,"B",IF(N1160&gt;500000,"C","D"))),'EL&amp;SV'!$G$4:$K$4,0))</f>
        <v>0.95</v>
      </c>
      <c r="AQ1160" s="153">
        <f t="shared" si="851"/>
        <v>38674.282063227954</v>
      </c>
      <c r="AR1160" s="153">
        <f t="shared" si="852"/>
        <v>36740.567960066553</v>
      </c>
      <c r="AS1160" s="153">
        <f t="shared" si="853"/>
        <v>1933.714103161401</v>
      </c>
      <c r="AT1160" s="60">
        <v>0.75</v>
      </c>
      <c r="AU1160" s="153">
        <f t="shared" si="854"/>
        <v>1450.2855773710507</v>
      </c>
      <c r="AV1160" s="153">
        <f t="shared" si="855"/>
        <v>1933.7141031613994</v>
      </c>
    </row>
    <row r="1161" spans="1:48" x14ac:dyDescent="0.2">
      <c r="A1161" s="82">
        <v>1157</v>
      </c>
      <c r="B1161" s="82" t="s">
        <v>1410</v>
      </c>
      <c r="C1161" s="83"/>
      <c r="D1161" s="84" t="s">
        <v>112</v>
      </c>
      <c r="E1161" s="85" t="s">
        <v>1253</v>
      </c>
      <c r="F1161" s="86">
        <v>44613</v>
      </c>
      <c r="G1161" s="86" t="s">
        <v>38</v>
      </c>
      <c r="H1161" s="89"/>
      <c r="I1161" s="89">
        <v>9.5000000000000001E-2</v>
      </c>
      <c r="J1161" s="84"/>
      <c r="K1161" s="84"/>
      <c r="L1161" s="87">
        <v>28600.42</v>
      </c>
      <c r="M1161" s="87"/>
      <c r="N1161" s="87">
        <v>28600.42</v>
      </c>
      <c r="O1161" s="84">
        <v>290.3138523287671</v>
      </c>
      <c r="P1161" s="84">
        <v>2717.0398999999998</v>
      </c>
      <c r="Q1161" s="84">
        <f t="shared" si="856"/>
        <v>3007.3537523287669</v>
      </c>
      <c r="R1161" s="84">
        <v>25593.066247671231</v>
      </c>
      <c r="S1161" s="87">
        <f t="shared" si="857"/>
        <v>28310.106147671231</v>
      </c>
      <c r="T1161" s="150">
        <v>10</v>
      </c>
      <c r="U1161" s="69">
        <v>365</v>
      </c>
      <c r="V1161" s="70"/>
      <c r="W1161" s="71">
        <v>-117.33698630136986</v>
      </c>
      <c r="X1161" s="76">
        <f t="shared" si="848"/>
        <v>44593</v>
      </c>
      <c r="AF1161" s="132" t="s">
        <v>2920</v>
      </c>
      <c r="AG1161" s="60">
        <f>MATCH(AF1161,'Cat-4'!$A:$A,0)</f>
        <v>747</v>
      </c>
      <c r="AH1161" s="60">
        <f>MATCH(X1161,'Cat-4'!$1:$1,0)</f>
        <v>122</v>
      </c>
      <c r="AI1161" s="60">
        <f>INDEX('Cat-4'!$1:$1048576,Working!AG1161,Working!AH1161)</f>
        <v>130.19999999999999</v>
      </c>
      <c r="AJ1161" s="60">
        <f>MATCH($AJ$3,'Cat-4'!$1:$1,0)</f>
        <v>144</v>
      </c>
      <c r="AK1161" s="60">
        <f>INDEX('Cat-4'!$1:$1048576,Working!AG1161,Working!AJ1161)</f>
        <v>130.19999999999999</v>
      </c>
      <c r="AL1161" s="146">
        <f t="shared" si="849"/>
        <v>1</v>
      </c>
      <c r="AM1161" s="152">
        <f t="shared" si="850"/>
        <v>1</v>
      </c>
      <c r="AN1161" s="146">
        <f t="shared" si="858"/>
        <v>1.9833333333333334</v>
      </c>
      <c r="AO1161" s="169">
        <f>INDEX('EL&amp;SV'!$C$4:$G$50,MATCH(AF1161,'EL&amp;SV'!$G$4:$G$50,0),MATCH(IF(P1161&gt;5000000,"A",IF(N1161&gt;2000000,"B",IF(N1161&gt;500000,"C","D"))),'EL&amp;SV'!$C$4:$G$4,0))</f>
        <v>8</v>
      </c>
      <c r="AP1161" s="171">
        <f>INDEX('EL&amp;SV'!$G$4:$K$50,MATCH(AF1161,'EL&amp;SV'!$G$4:$G$50,0),MATCH(IF(N1161&gt;5000000,"A",IF(N1161&gt;2000000,"B",IF(N1161&gt;500000,"C","D"))),'EL&amp;SV'!$G$4:$K$4,0))</f>
        <v>1</v>
      </c>
      <c r="AQ1161" s="153">
        <f t="shared" si="851"/>
        <v>28600.42</v>
      </c>
      <c r="AR1161" s="153">
        <f t="shared" si="852"/>
        <v>7090.5207916666668</v>
      </c>
      <c r="AS1161" s="153">
        <f t="shared" si="853"/>
        <v>21509.899208333332</v>
      </c>
      <c r="AT1161" s="60">
        <v>0.75</v>
      </c>
      <c r="AU1161" s="153">
        <f t="shared" si="854"/>
        <v>16132.42440625</v>
      </c>
      <c r="AV1161" s="153">
        <f t="shared" si="855"/>
        <v>16132.42440625</v>
      </c>
    </row>
    <row r="1162" spans="1:48" x14ac:dyDescent="0.2">
      <c r="A1162" s="82">
        <v>1158</v>
      </c>
      <c r="B1162" s="82" t="s">
        <v>1410</v>
      </c>
      <c r="C1162" s="83"/>
      <c r="D1162" s="84" t="s">
        <v>111</v>
      </c>
      <c r="E1162" s="85" t="s">
        <v>282</v>
      </c>
      <c r="F1162" s="86">
        <v>41650</v>
      </c>
      <c r="G1162" s="86" t="s">
        <v>1349</v>
      </c>
      <c r="H1162" s="89"/>
      <c r="I1162" s="89">
        <v>2.3589944903581267E-2</v>
      </c>
      <c r="J1162" s="84"/>
      <c r="K1162" s="84"/>
      <c r="L1162" s="87">
        <v>28580.17</v>
      </c>
      <c r="M1162" s="87"/>
      <c r="N1162" s="87">
        <v>28580.17</v>
      </c>
      <c r="O1162" s="84">
        <v>5724.3840387237251</v>
      </c>
      <c r="P1162" s="84">
        <v>674.20463563498618</v>
      </c>
      <c r="Q1162" s="84">
        <f t="shared" si="856"/>
        <v>6398.5886743587116</v>
      </c>
      <c r="R1162" s="84">
        <v>22181.581325641288</v>
      </c>
      <c r="S1162" s="87">
        <f t="shared" si="857"/>
        <v>22855.785961276273</v>
      </c>
      <c r="T1162" s="150">
        <v>40</v>
      </c>
      <c r="U1162" s="69">
        <v>365</v>
      </c>
      <c r="V1162" s="70"/>
      <c r="W1162" s="71">
        <v>-117.33698630136986</v>
      </c>
      <c r="X1162" s="76">
        <f>DATE(YEAR(F1162),MONTH(F1162),1)</f>
        <v>41640</v>
      </c>
      <c r="AF1162" s="132" t="s">
        <v>2844</v>
      </c>
      <c r="AG1162" s="60">
        <f>MATCH(AF1162,'Cat-4'!$A:$A,0)</f>
        <v>708</v>
      </c>
      <c r="AH1162" s="60">
        <f>MATCH(X1162,'Cat-4'!$1:$1,0)</f>
        <v>25</v>
      </c>
      <c r="AI1162" s="60">
        <f>INDEX('Cat-4'!$1:$1048576,Working!AG1162,Working!AH1162)</f>
        <v>116.2</v>
      </c>
      <c r="AJ1162" s="60">
        <f>MATCH($AJ$3,'Cat-4'!$1:$1,0)</f>
        <v>144</v>
      </c>
      <c r="AK1162" s="60">
        <f>INDEX('Cat-4'!$1:$1048576,Working!AG1162,Working!AJ1162)</f>
        <v>134</v>
      </c>
      <c r="AL1162" s="146">
        <f t="shared" si="849"/>
        <v>1.153184165232358</v>
      </c>
      <c r="AM1162" s="152">
        <f t="shared" si="850"/>
        <v>1.153184165232358</v>
      </c>
      <c r="AN1162" s="146">
        <f t="shared" si="858"/>
        <v>10.094444444444445</v>
      </c>
      <c r="AO1162" s="169">
        <f>INDEX('EL&amp;SV'!$C$4:$G$50,MATCH(AF1162,'EL&amp;SV'!$G$4:$G$50,0),MATCH(IF(P1162&gt;5000000,"A",IF(N1162&gt;2000000,"B",IF(N1162&gt;500000,"C","D"))),'EL&amp;SV'!$C$4:$G$4,0))</f>
        <v>8</v>
      </c>
      <c r="AP1162" s="171">
        <f>INDEX('EL&amp;SV'!$G$4:$K$50,MATCH(AF1162,'EL&amp;SV'!$G$4:$G$50,0),MATCH(IF(N1162&gt;5000000,"A",IF(N1162&gt;2000000,"B",IF(N1162&gt;500000,"C","D"))),'EL&amp;SV'!$G$4:$K$4,0))</f>
        <v>0.9</v>
      </c>
      <c r="AQ1162" s="153">
        <f t="shared" si="851"/>
        <v>32958.199483648881</v>
      </c>
      <c r="AR1162" s="153">
        <f t="shared" si="852"/>
        <v>29662.379535283995</v>
      </c>
      <c r="AS1162" s="153">
        <f t="shared" si="853"/>
        <v>3295.8199483648859</v>
      </c>
      <c r="AT1162" s="60">
        <v>0.75</v>
      </c>
      <c r="AU1162" s="153">
        <f t="shared" si="854"/>
        <v>2471.8649612736644</v>
      </c>
      <c r="AV1162" s="153">
        <f t="shared" si="855"/>
        <v>3295.8199483648873</v>
      </c>
    </row>
    <row r="1163" spans="1:48" x14ac:dyDescent="0.2">
      <c r="A1163" s="82">
        <v>1159</v>
      </c>
      <c r="B1163" s="82" t="s">
        <v>1410</v>
      </c>
      <c r="C1163" s="83"/>
      <c r="D1163" s="84" t="s">
        <v>112</v>
      </c>
      <c r="E1163" s="85" t="s">
        <v>712</v>
      </c>
      <c r="F1163" s="86">
        <v>40095</v>
      </c>
      <c r="G1163" s="86" t="s">
        <v>1353</v>
      </c>
      <c r="H1163" s="89"/>
      <c r="I1163" s="89">
        <v>7.0087239583333336E-2</v>
      </c>
      <c r="J1163" s="84"/>
      <c r="K1163" s="84"/>
      <c r="L1163" s="87">
        <v>28500</v>
      </c>
      <c r="M1163" s="87"/>
      <c r="N1163" s="87">
        <v>28500</v>
      </c>
      <c r="O1163" s="84">
        <v>22040.239940068495</v>
      </c>
      <c r="P1163" s="84">
        <v>1997.486328125</v>
      </c>
      <c r="Q1163" s="84">
        <f t="shared" si="856"/>
        <v>24037.726268193495</v>
      </c>
      <c r="R1163" s="84">
        <v>4462.2737318065047</v>
      </c>
      <c r="S1163" s="87">
        <f t="shared" si="857"/>
        <v>6459.7600599315047</v>
      </c>
      <c r="T1163" s="150">
        <v>15</v>
      </c>
      <c r="U1163" s="69">
        <v>365</v>
      </c>
      <c r="V1163" s="70"/>
      <c r="W1163" s="71">
        <v>4.9917808219178088</v>
      </c>
      <c r="X1163" s="76">
        <f t="shared" ref="X1163:X1181" si="859">DATE(YEAR(F1163),MONTH(F1163),1)</f>
        <v>40087</v>
      </c>
      <c r="Y1163" s="138" t="s">
        <v>4016</v>
      </c>
      <c r="Z1163" s="60">
        <f>MATCH(Y1163,'Cat-3'!$A:$A,0)</f>
        <v>628</v>
      </c>
      <c r="AA1163" s="60">
        <f>MATCH(X1163,'Cat-3'!$1:$1,0)</f>
        <v>61</v>
      </c>
      <c r="AB1163" s="60">
        <f>INDEX('Cat-3'!$1:$1048576,Working!Z1163,Working!AA1163)</f>
        <v>125.6</v>
      </c>
      <c r="AC1163" s="60">
        <f>MATCH($AC$3,'Cat-3'!$1:$1,0)</f>
        <v>90</v>
      </c>
      <c r="AD1163" s="60">
        <f>INDEX('Cat-3'!$1:$1048576,Working!Z1163,Working!AC1163)</f>
        <v>138.4</v>
      </c>
      <c r="AE1163" s="146">
        <f>AD1163/AB1163</f>
        <v>1.1019108280254779</v>
      </c>
      <c r="AF1163" s="132" t="s">
        <v>3114</v>
      </c>
      <c r="AG1163" s="60">
        <f>MATCH(AF1163,'Cat-4'!$A:$A,0)</f>
        <v>844</v>
      </c>
      <c r="AH1163" s="60">
        <f>MATCH($AH$3,'Cat-4'!$1:$1,0)</f>
        <v>4</v>
      </c>
      <c r="AI1163" s="60">
        <f>INDEX('Cat-4'!$1:$1048576,Working!AG1163,Working!AH1163)</f>
        <v>103.9</v>
      </c>
      <c r="AJ1163" s="60">
        <f>MATCH($AJ$3,'Cat-4'!$1:$1,0)</f>
        <v>144</v>
      </c>
      <c r="AK1163" s="60">
        <f>INDEX('Cat-4'!$1:$1048576,Working!AG1163,Working!AJ1163)</f>
        <v>160.30000000000001</v>
      </c>
      <c r="AL1163" s="146">
        <f>AK1163/AI1163</f>
        <v>1.5428296438883542</v>
      </c>
      <c r="AM1163" s="146">
        <f>AL1163*AE1163</f>
        <v>1.7000606903992697</v>
      </c>
      <c r="AN1163" s="146">
        <f t="shared" si="858"/>
        <v>14.35</v>
      </c>
      <c r="AO1163" s="169">
        <f>INDEX('EL&amp;SV'!$C$4:$G$50,MATCH(AF1163,'EL&amp;SV'!$G$4:$G$50,0),MATCH(IF(P1163&gt;5000000,"A",IF(N1163&gt;2000000,"B",IF(N1163&gt;500000,"C","D"))),'EL&amp;SV'!$C$4:$G$4,0))</f>
        <v>6</v>
      </c>
      <c r="AP1163" s="171">
        <f>INDEX('EL&amp;SV'!$G$4:$K$50,MATCH(AF1163,'EL&amp;SV'!$G$4:$G$50,0),MATCH(IF(N1163&gt;5000000,"A",IF(N1163&gt;2000000,"B",IF(N1163&gt;500000,"C","D"))),'EL&amp;SV'!$G$4:$K$4,0))</f>
        <v>0.95</v>
      </c>
      <c r="AQ1163" s="153">
        <f t="shared" si="851"/>
        <v>48451.729676379182</v>
      </c>
      <c r="AR1163" s="153">
        <f t="shared" si="852"/>
        <v>46029.143192560223</v>
      </c>
      <c r="AS1163" s="153">
        <f t="shared" si="853"/>
        <v>2422.5864838189591</v>
      </c>
      <c r="AT1163" s="60">
        <v>0.75</v>
      </c>
      <c r="AU1163" s="153">
        <f t="shared" si="854"/>
        <v>1816.9398628642193</v>
      </c>
      <c r="AV1163" s="153">
        <f t="shared" si="855"/>
        <v>2422.5864838189614</v>
      </c>
    </row>
    <row r="1164" spans="1:48" x14ac:dyDescent="0.2">
      <c r="A1164" s="82">
        <v>1160</v>
      </c>
      <c r="B1164" s="82" t="s">
        <v>1410</v>
      </c>
      <c r="C1164" s="83"/>
      <c r="D1164" s="84" t="s">
        <v>112</v>
      </c>
      <c r="E1164" s="85" t="s">
        <v>1033</v>
      </c>
      <c r="F1164" s="86">
        <v>43607</v>
      </c>
      <c r="G1164" s="86" t="s">
        <v>36</v>
      </c>
      <c r="H1164" s="89"/>
      <c r="I1164" s="89">
        <v>9.5000000000000001E-2</v>
      </c>
      <c r="J1164" s="84"/>
      <c r="K1164" s="84"/>
      <c r="L1164" s="87">
        <v>28500</v>
      </c>
      <c r="M1164" s="87"/>
      <c r="N1164" s="87">
        <v>28500</v>
      </c>
      <c r="O1164" s="84">
        <v>7751.6095890410961</v>
      </c>
      <c r="P1164" s="84">
        <v>2707.5</v>
      </c>
      <c r="Q1164" s="84">
        <f t="shared" si="856"/>
        <v>10459.109589041096</v>
      </c>
      <c r="R1164" s="84">
        <v>18040.890410958906</v>
      </c>
      <c r="S1164" s="87">
        <f t="shared" si="857"/>
        <v>20748.390410958906</v>
      </c>
      <c r="T1164" s="150">
        <v>10</v>
      </c>
      <c r="U1164" s="69">
        <v>365</v>
      </c>
      <c r="V1164" s="70"/>
      <c r="W1164" s="71">
        <v>4.9917808219178088</v>
      </c>
      <c r="X1164" s="76">
        <f t="shared" si="859"/>
        <v>43586</v>
      </c>
      <c r="AF1164" s="132" t="s">
        <v>3114</v>
      </c>
      <c r="AG1164" s="60">
        <f>MATCH(AF1164,'Cat-4'!$A:$A,0)</f>
        <v>844</v>
      </c>
      <c r="AH1164" s="60">
        <f>MATCH(X1164,'Cat-4'!$1:$1,0)</f>
        <v>89</v>
      </c>
      <c r="AI1164" s="60">
        <f>INDEX('Cat-4'!$1:$1048576,Working!AG1164,Working!AH1164)</f>
        <v>128.69999999999999</v>
      </c>
      <c r="AJ1164" s="60">
        <f>MATCH($AJ$3,'Cat-4'!$1:$1,0)</f>
        <v>144</v>
      </c>
      <c r="AK1164" s="60">
        <f>INDEX('Cat-4'!$1:$1048576,Working!AG1164,Working!AJ1164)</f>
        <v>160.30000000000001</v>
      </c>
      <c r="AL1164" s="146">
        <f t="shared" ref="AL1164:AL1165" si="860">AK1164/AI1164</f>
        <v>1.2455322455322457</v>
      </c>
      <c r="AM1164" s="152">
        <f t="shared" ref="AM1164:AM1165" si="861">AL1164</f>
        <v>1.2455322455322457</v>
      </c>
      <c r="AN1164" s="146">
        <f t="shared" si="858"/>
        <v>4.7305555555555552</v>
      </c>
      <c r="AO1164" s="169">
        <f>INDEX('EL&amp;SV'!$C$4:$G$50,MATCH(AF1164,'EL&amp;SV'!$G$4:$G$50,0),MATCH(IF(P1164&gt;5000000,"A",IF(N1164&gt;2000000,"B",IF(N1164&gt;500000,"C","D"))),'EL&amp;SV'!$C$4:$G$4,0))</f>
        <v>6</v>
      </c>
      <c r="AP1164" s="171">
        <f>INDEX('EL&amp;SV'!$G$4:$K$50,MATCH(AF1164,'EL&amp;SV'!$G$4:$G$50,0),MATCH(IF(N1164&gt;5000000,"A",IF(N1164&gt;2000000,"B",IF(N1164&gt;500000,"C","D"))),'EL&amp;SV'!$G$4:$K$4,0))</f>
        <v>0.95</v>
      </c>
      <c r="AQ1164" s="153">
        <f t="shared" si="851"/>
        <v>35497.668997669003</v>
      </c>
      <c r="AR1164" s="153">
        <f t="shared" si="852"/>
        <v>26587.918420314254</v>
      </c>
      <c r="AS1164" s="153">
        <f t="shared" si="853"/>
        <v>8909.7505773547491</v>
      </c>
      <c r="AT1164" s="60">
        <v>0.75</v>
      </c>
      <c r="AU1164" s="153">
        <f t="shared" si="854"/>
        <v>6682.3129330160618</v>
      </c>
      <c r="AV1164" s="153">
        <f t="shared" si="855"/>
        <v>6682.3129330160618</v>
      </c>
    </row>
    <row r="1165" spans="1:48" x14ac:dyDescent="0.2">
      <c r="A1165" s="82">
        <v>1161</v>
      </c>
      <c r="B1165" s="82" t="s">
        <v>1410</v>
      </c>
      <c r="C1165" s="83"/>
      <c r="D1165" s="84" t="s">
        <v>1068</v>
      </c>
      <c r="E1165" s="85" t="s">
        <v>1217</v>
      </c>
      <c r="F1165" s="86">
        <v>44735</v>
      </c>
      <c r="G1165" s="86" t="s">
        <v>39</v>
      </c>
      <c r="H1165" s="89"/>
      <c r="I1165" s="89">
        <v>0.31666666666666665</v>
      </c>
      <c r="J1165" s="84"/>
      <c r="K1165" s="84"/>
      <c r="L1165" s="87">
        <v>0</v>
      </c>
      <c r="M1165" s="87">
        <v>28449.8</v>
      </c>
      <c r="N1165" s="87">
        <v>28449.8</v>
      </c>
      <c r="O1165" s="84"/>
      <c r="P1165" s="84">
        <v>6960.4579178082186</v>
      </c>
      <c r="Q1165" s="84">
        <f t="shared" si="856"/>
        <v>6960.4579178082186</v>
      </c>
      <c r="R1165" s="84">
        <v>21489.342082191783</v>
      </c>
      <c r="S1165" s="87">
        <f t="shared" si="857"/>
        <v>0</v>
      </c>
      <c r="T1165" s="150">
        <v>3</v>
      </c>
      <c r="U1165" s="69">
        <v>365</v>
      </c>
      <c r="V1165" s="70"/>
      <c r="W1165" s="71">
        <v>4.9917808219178088</v>
      </c>
      <c r="X1165" s="76">
        <f t="shared" si="859"/>
        <v>44713</v>
      </c>
      <c r="AF1165" s="132" t="s">
        <v>2716</v>
      </c>
      <c r="AG1165" s="60">
        <f>MATCH(AF1165,'Cat-4'!$A:$A,0)</f>
        <v>644</v>
      </c>
      <c r="AH1165" s="60">
        <f>MATCH(X1165,'Cat-4'!$1:$1,0)</f>
        <v>126</v>
      </c>
      <c r="AI1165" s="60">
        <f>INDEX('Cat-4'!$1:$1048576,Working!AG1165,Working!AH1165)</f>
        <v>134.9</v>
      </c>
      <c r="AJ1165" s="60">
        <f>MATCH($AJ$3,'Cat-4'!$1:$1,0)</f>
        <v>144</v>
      </c>
      <c r="AK1165" s="60">
        <f>INDEX('Cat-4'!$1:$1048576,Working!AG1165,Working!AJ1165)</f>
        <v>135.1</v>
      </c>
      <c r="AL1165" s="146">
        <f t="shared" si="860"/>
        <v>1.0014825796886582</v>
      </c>
      <c r="AM1165" s="152">
        <f t="shared" si="861"/>
        <v>1.0014825796886582</v>
      </c>
      <c r="AN1165" s="146">
        <f t="shared" si="858"/>
        <v>1.6444444444444444</v>
      </c>
      <c r="AO1165" s="169">
        <f>INDEX('EL&amp;SV'!$C$4:$G$50,MATCH(AF1165,'EL&amp;SV'!$G$4:$G$50,0),MATCH(IF(P1165&gt;5000000,"A",IF(N1165&gt;2000000,"B",IF(N1165&gt;500000,"C","D"))),'EL&amp;SV'!$C$4:$G$4,0))</f>
        <v>5</v>
      </c>
      <c r="AP1165" s="171">
        <f>INDEX('EL&amp;SV'!$G$4:$K$50,MATCH(AF1165,'EL&amp;SV'!$G$4:$G$50,0),MATCH(IF(N1165&gt;5000000,"A",IF(N1165&gt;2000000,"B",IF(N1165&gt;500000,"C","D"))),'EL&amp;SV'!$G$4:$K$4,0))</f>
        <v>1</v>
      </c>
      <c r="AQ1165" s="153">
        <f t="shared" si="851"/>
        <v>28491.979095626386</v>
      </c>
      <c r="AR1165" s="153">
        <f t="shared" si="852"/>
        <v>9370.6953470060125</v>
      </c>
      <c r="AS1165" s="153">
        <f t="shared" si="853"/>
        <v>19121.283748620372</v>
      </c>
      <c r="AT1165" s="60">
        <v>0.75</v>
      </c>
      <c r="AU1165" s="153">
        <f t="shared" si="854"/>
        <v>14340.962811465279</v>
      </c>
      <c r="AV1165" s="153">
        <f t="shared" si="855"/>
        <v>14340.962811465279</v>
      </c>
    </row>
    <row r="1166" spans="1:48" x14ac:dyDescent="0.2">
      <c r="A1166" s="82">
        <v>1162</v>
      </c>
      <c r="B1166" s="82" t="s">
        <v>1410</v>
      </c>
      <c r="C1166" s="83"/>
      <c r="D1166" s="84" t="s">
        <v>112</v>
      </c>
      <c r="E1166" s="85" t="s">
        <v>756</v>
      </c>
      <c r="F1166" s="86">
        <v>40270</v>
      </c>
      <c r="G1166" s="86" t="s">
        <v>1352</v>
      </c>
      <c r="H1166" s="89"/>
      <c r="I1166" s="89">
        <v>6.910301290654744E-2</v>
      </c>
      <c r="J1166" s="84"/>
      <c r="K1166" s="84"/>
      <c r="L1166" s="87">
        <v>28300</v>
      </c>
      <c r="M1166" s="87"/>
      <c r="N1166" s="87">
        <v>28300</v>
      </c>
      <c r="O1166" s="84">
        <v>21018.154204234117</v>
      </c>
      <c r="P1166" s="84">
        <v>1955.6152652552926</v>
      </c>
      <c r="Q1166" s="84">
        <f t="shared" si="856"/>
        <v>22973.769469489409</v>
      </c>
      <c r="R1166" s="84">
        <v>5326.2305305105911</v>
      </c>
      <c r="S1166" s="87">
        <f t="shared" si="857"/>
        <v>7281.8457957658829</v>
      </c>
      <c r="T1166" s="150">
        <v>15</v>
      </c>
      <c r="U1166" s="69">
        <v>365</v>
      </c>
      <c r="V1166" s="70"/>
      <c r="W1166" s="71">
        <v>4.9917808219178088</v>
      </c>
      <c r="X1166" s="76">
        <f t="shared" si="859"/>
        <v>40269</v>
      </c>
      <c r="Y1166" s="138" t="s">
        <v>4016</v>
      </c>
      <c r="Z1166" s="60">
        <f>MATCH(Y1166,'Cat-3'!$A:$A,0)</f>
        <v>628</v>
      </c>
      <c r="AA1166" s="60">
        <f>MATCH(X1166,'Cat-3'!$1:$1,0)</f>
        <v>67</v>
      </c>
      <c r="AB1166" s="60">
        <f>INDEX('Cat-3'!$1:$1048576,Working!Z1166,Working!AA1166)</f>
        <v>128.80000000000001</v>
      </c>
      <c r="AC1166" s="60">
        <f>MATCH($AC$3,'Cat-3'!$1:$1,0)</f>
        <v>90</v>
      </c>
      <c r="AD1166" s="60">
        <f>INDEX('Cat-3'!$1:$1048576,Working!Z1166,Working!AC1166)</f>
        <v>138.4</v>
      </c>
      <c r="AE1166" s="146">
        <f>AD1166/AB1166</f>
        <v>1.0745341614906831</v>
      </c>
      <c r="AF1166" s="132" t="s">
        <v>3114</v>
      </c>
      <c r="AG1166" s="60">
        <f>MATCH(AF1166,'Cat-4'!$A:$A,0)</f>
        <v>844</v>
      </c>
      <c r="AH1166" s="60">
        <f>MATCH($AH$3,'Cat-4'!$1:$1,0)</f>
        <v>4</v>
      </c>
      <c r="AI1166" s="60">
        <f>INDEX('Cat-4'!$1:$1048576,Working!AG1166,Working!AH1166)</f>
        <v>103.9</v>
      </c>
      <c r="AJ1166" s="60">
        <f>MATCH($AJ$3,'Cat-4'!$1:$1,0)</f>
        <v>144</v>
      </c>
      <c r="AK1166" s="60">
        <f>INDEX('Cat-4'!$1:$1048576,Working!AG1166,Working!AJ1166)</f>
        <v>160.30000000000001</v>
      </c>
      <c r="AL1166" s="146">
        <f>AK1166/AI1166</f>
        <v>1.5428296438883542</v>
      </c>
      <c r="AM1166" s="146">
        <f>AL1166*AE1166</f>
        <v>1.6578231577185421</v>
      </c>
      <c r="AN1166" s="146">
        <f t="shared" si="858"/>
        <v>13.869444444444444</v>
      </c>
      <c r="AO1166" s="169">
        <f>INDEX('EL&amp;SV'!$C$4:$G$50,MATCH(AF1166,'EL&amp;SV'!$G$4:$G$50,0),MATCH(IF(P1166&gt;5000000,"A",IF(N1166&gt;2000000,"B",IF(N1166&gt;500000,"C","D"))),'EL&amp;SV'!$C$4:$G$4,0))</f>
        <v>6</v>
      </c>
      <c r="AP1166" s="171">
        <f>INDEX('EL&amp;SV'!$G$4:$K$50,MATCH(AF1166,'EL&amp;SV'!$G$4:$G$50,0),MATCH(IF(N1166&gt;5000000,"A",IF(N1166&gt;2000000,"B",IF(N1166&gt;500000,"C","D"))),'EL&amp;SV'!$G$4:$K$4,0))</f>
        <v>0.95</v>
      </c>
      <c r="AQ1166" s="153">
        <f t="shared" si="851"/>
        <v>46916.395363434742</v>
      </c>
      <c r="AR1166" s="153">
        <f t="shared" si="852"/>
        <v>44570.575595263006</v>
      </c>
      <c r="AS1166" s="153">
        <f t="shared" si="853"/>
        <v>2345.8197681717356</v>
      </c>
      <c r="AT1166" s="60">
        <v>0.75</v>
      </c>
      <c r="AU1166" s="153">
        <f t="shared" si="854"/>
        <v>1759.3648261288017</v>
      </c>
      <c r="AV1166" s="153">
        <f t="shared" si="855"/>
        <v>2345.8197681717393</v>
      </c>
    </row>
    <row r="1167" spans="1:48" x14ac:dyDescent="0.2">
      <c r="A1167" s="82">
        <v>1163</v>
      </c>
      <c r="B1167" s="82" t="s">
        <v>1410</v>
      </c>
      <c r="C1167" s="83"/>
      <c r="D1167" s="84" t="s">
        <v>112</v>
      </c>
      <c r="E1167" s="85" t="s">
        <v>113</v>
      </c>
      <c r="F1167" s="86">
        <v>42590</v>
      </c>
      <c r="G1167" s="86" t="s">
        <v>27</v>
      </c>
      <c r="H1167" s="89"/>
      <c r="I1167" s="89">
        <v>6.3333333333333325E-2</v>
      </c>
      <c r="J1167" s="84"/>
      <c r="K1167" s="84"/>
      <c r="L1167" s="87">
        <v>28300</v>
      </c>
      <c r="M1167" s="87"/>
      <c r="N1167" s="87">
        <v>28300</v>
      </c>
      <c r="O1167" s="84">
        <v>10120.545205479451</v>
      </c>
      <c r="P1167" s="84">
        <v>1792.333333333333</v>
      </c>
      <c r="Q1167" s="84">
        <f t="shared" si="856"/>
        <v>11912.878538812784</v>
      </c>
      <c r="R1167" s="84">
        <v>16387.121461187216</v>
      </c>
      <c r="S1167" s="87">
        <f t="shared" si="857"/>
        <v>18179.454794520549</v>
      </c>
      <c r="T1167" s="150">
        <v>15</v>
      </c>
      <c r="U1167" s="69">
        <v>365</v>
      </c>
      <c r="V1167" s="70"/>
      <c r="W1167" s="71">
        <v>4.9917808219178088</v>
      </c>
      <c r="X1167" s="76">
        <f t="shared" si="859"/>
        <v>42583</v>
      </c>
      <c r="AF1167" s="132" t="s">
        <v>2920</v>
      </c>
      <c r="AG1167" s="60">
        <f>MATCH(AF1167,'Cat-4'!$A:$A,0)</f>
        <v>747</v>
      </c>
      <c r="AH1167" s="60">
        <f>MATCH(X1167,'Cat-4'!$1:$1,0)</f>
        <v>56</v>
      </c>
      <c r="AI1167" s="60">
        <f>INDEX('Cat-4'!$1:$1048576,Working!AG1167,Working!AH1167)</f>
        <v>130.19999999999999</v>
      </c>
      <c r="AJ1167" s="60">
        <f>MATCH($AJ$3,'Cat-4'!$1:$1,0)</f>
        <v>144</v>
      </c>
      <c r="AK1167" s="60">
        <f>INDEX('Cat-4'!$1:$1048576,Working!AG1167,Working!AJ1167)</f>
        <v>130.19999999999999</v>
      </c>
      <c r="AL1167" s="146">
        <f t="shared" ref="AL1167:AL1173" si="862">AK1167/AI1167</f>
        <v>1</v>
      </c>
      <c r="AM1167" s="152">
        <f t="shared" ref="AM1167:AM1173" si="863">AL1167</f>
        <v>1</v>
      </c>
      <c r="AN1167" s="146">
        <f t="shared" si="858"/>
        <v>7.5194444444444448</v>
      </c>
      <c r="AO1167" s="169">
        <f>INDEX('EL&amp;SV'!$C$4:$G$50,MATCH(AF1167,'EL&amp;SV'!$G$4:$G$50,0),MATCH(IF(P1167&gt;5000000,"A",IF(N1167&gt;2000000,"B",IF(N1167&gt;500000,"C","D"))),'EL&amp;SV'!$C$4:$G$4,0))</f>
        <v>8</v>
      </c>
      <c r="AP1167" s="171">
        <f>INDEX('EL&amp;SV'!$G$4:$K$50,MATCH(AF1167,'EL&amp;SV'!$G$4:$G$50,0),MATCH(IF(N1167&gt;5000000,"A",IF(N1167&gt;2000000,"B",IF(N1167&gt;500000,"C","D"))),'EL&amp;SV'!$G$4:$K$4,0))</f>
        <v>1</v>
      </c>
      <c r="AQ1167" s="153">
        <f t="shared" si="851"/>
        <v>28300</v>
      </c>
      <c r="AR1167" s="153">
        <f t="shared" si="852"/>
        <v>26600.034722222223</v>
      </c>
      <c r="AS1167" s="153">
        <f t="shared" si="853"/>
        <v>1699.9652777777774</v>
      </c>
      <c r="AT1167" s="60">
        <v>0.75</v>
      </c>
      <c r="AU1167" s="153">
        <f t="shared" si="854"/>
        <v>1274.973958333333</v>
      </c>
      <c r="AV1167" s="153">
        <f t="shared" si="855"/>
        <v>1274.973958333333</v>
      </c>
    </row>
    <row r="1168" spans="1:48" x14ac:dyDescent="0.2">
      <c r="A1168" s="82">
        <v>1164</v>
      </c>
      <c r="B1168" s="82" t="s">
        <v>1410</v>
      </c>
      <c r="C1168" s="83"/>
      <c r="D1168" s="84" t="s">
        <v>112</v>
      </c>
      <c r="E1168" s="85" t="s">
        <v>1069</v>
      </c>
      <c r="F1168" s="86">
        <v>42825</v>
      </c>
      <c r="G1168" s="86" t="s">
        <v>27</v>
      </c>
      <c r="H1168" s="89"/>
      <c r="I1168" s="89">
        <v>9.5000000000000001E-2</v>
      </c>
      <c r="J1168" s="84"/>
      <c r="K1168" s="84"/>
      <c r="L1168" s="87">
        <v>28230</v>
      </c>
      <c r="M1168" s="87"/>
      <c r="N1168" s="87">
        <v>28230</v>
      </c>
      <c r="O1168" s="84">
        <v>13416.597534246575</v>
      </c>
      <c r="P1168" s="84">
        <v>2681.85</v>
      </c>
      <c r="Q1168" s="84">
        <f t="shared" si="856"/>
        <v>16098.447534246576</v>
      </c>
      <c r="R1168" s="84">
        <v>12131.552465753424</v>
      </c>
      <c r="S1168" s="87">
        <f t="shared" si="857"/>
        <v>14813.402465753425</v>
      </c>
      <c r="T1168" s="150">
        <v>10</v>
      </c>
      <c r="U1168" s="69">
        <v>365</v>
      </c>
      <c r="V1168" s="70"/>
      <c r="W1168" s="71">
        <v>-117.33698630136986</v>
      </c>
      <c r="X1168" s="76">
        <f t="shared" si="859"/>
        <v>42795</v>
      </c>
      <c r="AF1168" s="132" t="s">
        <v>3114</v>
      </c>
      <c r="AG1168" s="60">
        <f>MATCH(AF1168,'Cat-4'!$A:$A,0)</f>
        <v>844</v>
      </c>
      <c r="AH1168" s="60">
        <f>MATCH(X1168,'Cat-4'!$1:$1,0)</f>
        <v>63</v>
      </c>
      <c r="AI1168" s="60">
        <f>INDEX('Cat-4'!$1:$1048576,Working!AG1168,Working!AH1168)</f>
        <v>116.5</v>
      </c>
      <c r="AJ1168" s="60">
        <f>MATCH($AJ$3,'Cat-4'!$1:$1,0)</f>
        <v>144</v>
      </c>
      <c r="AK1168" s="60">
        <f>INDEX('Cat-4'!$1:$1048576,Working!AG1168,Working!AJ1168)</f>
        <v>160.30000000000001</v>
      </c>
      <c r="AL1168" s="146">
        <f t="shared" si="862"/>
        <v>1.3759656652360517</v>
      </c>
      <c r="AM1168" s="152">
        <f t="shared" si="863"/>
        <v>1.3759656652360517</v>
      </c>
      <c r="AN1168" s="146">
        <f t="shared" si="858"/>
        <v>6.875</v>
      </c>
      <c r="AO1168" s="169">
        <f>INDEX('EL&amp;SV'!$C$4:$G$50,MATCH(AF1168,'EL&amp;SV'!$G$4:$G$50,0),MATCH(IF(P1168&gt;5000000,"A",IF(N1168&gt;2000000,"B",IF(N1168&gt;500000,"C","D"))),'EL&amp;SV'!$C$4:$G$4,0))</f>
        <v>6</v>
      </c>
      <c r="AP1168" s="171">
        <f>INDEX('EL&amp;SV'!$G$4:$K$50,MATCH(AF1168,'EL&amp;SV'!$G$4:$G$50,0),MATCH(IF(N1168&gt;5000000,"A",IF(N1168&gt;2000000,"B",IF(N1168&gt;500000,"C","D"))),'EL&amp;SV'!$G$4:$K$4,0))</f>
        <v>0.95</v>
      </c>
      <c r="AQ1168" s="153">
        <f t="shared" si="851"/>
        <v>38843.510729613736</v>
      </c>
      <c r="AR1168" s="153">
        <f t="shared" si="852"/>
        <v>36901.335193133047</v>
      </c>
      <c r="AS1168" s="153">
        <f t="shared" si="853"/>
        <v>1942.1755364806886</v>
      </c>
      <c r="AT1168" s="60">
        <v>0.75</v>
      </c>
      <c r="AU1168" s="153">
        <f t="shared" si="854"/>
        <v>1456.6316523605165</v>
      </c>
      <c r="AV1168" s="153">
        <f t="shared" si="855"/>
        <v>1942.1755364806886</v>
      </c>
    </row>
    <row r="1169" spans="1:48" x14ac:dyDescent="0.2">
      <c r="A1169" s="82">
        <v>1165</v>
      </c>
      <c r="B1169" s="82" t="s">
        <v>1410</v>
      </c>
      <c r="C1169" s="83"/>
      <c r="D1169" s="84" t="s">
        <v>112</v>
      </c>
      <c r="E1169" s="85" t="s">
        <v>439</v>
      </c>
      <c r="F1169" s="151">
        <v>42248</v>
      </c>
      <c r="G1169" s="86"/>
      <c r="H1169" s="89"/>
      <c r="I1169" s="89">
        <v>0.05</v>
      </c>
      <c r="J1169" s="84"/>
      <c r="K1169" s="84"/>
      <c r="L1169" s="87">
        <v>28037.5</v>
      </c>
      <c r="M1169" s="87"/>
      <c r="N1169" s="87">
        <v>28037.5</v>
      </c>
      <c r="O1169" s="84">
        <v>28037.5</v>
      </c>
      <c r="P1169" s="84">
        <v>0</v>
      </c>
      <c r="Q1169" s="84">
        <f t="shared" si="856"/>
        <v>28037.5</v>
      </c>
      <c r="R1169" s="84">
        <v>0</v>
      </c>
      <c r="S1169" s="87">
        <f t="shared" si="857"/>
        <v>0</v>
      </c>
      <c r="T1169" s="150">
        <v>10</v>
      </c>
      <c r="U1169" s="69">
        <v>365</v>
      </c>
      <c r="V1169" s="70"/>
      <c r="W1169" s="71">
        <v>4.9917808219178088</v>
      </c>
      <c r="X1169" s="76">
        <f t="shared" si="859"/>
        <v>42248</v>
      </c>
      <c r="AF1169" s="132" t="s">
        <v>3114</v>
      </c>
      <c r="AG1169" s="60">
        <f>MATCH(AF1169,'Cat-4'!$A:$A,0)</f>
        <v>844</v>
      </c>
      <c r="AH1169" s="60">
        <f>MATCH(X1169,'Cat-4'!$1:$1,0)</f>
        <v>45</v>
      </c>
      <c r="AI1169" s="60">
        <f>INDEX('Cat-4'!$1:$1048576,Working!AG1169,Working!AH1169)</f>
        <v>110.9</v>
      </c>
      <c r="AJ1169" s="60">
        <f>MATCH($AJ$3,'Cat-4'!$1:$1,0)</f>
        <v>144</v>
      </c>
      <c r="AK1169" s="60">
        <f>INDEX('Cat-4'!$1:$1048576,Working!AG1169,Working!AJ1169)</f>
        <v>160.30000000000001</v>
      </c>
      <c r="AL1169" s="146">
        <f t="shared" si="862"/>
        <v>1.4454463480613164</v>
      </c>
      <c r="AM1169" s="152">
        <f t="shared" si="863"/>
        <v>1.4454463480613164</v>
      </c>
      <c r="AN1169" s="146">
        <f t="shared" si="858"/>
        <v>8.4555555555555557</v>
      </c>
      <c r="AO1169" s="169">
        <f>INDEX('EL&amp;SV'!$C$4:$G$50,MATCH(AF1169,'EL&amp;SV'!$G$4:$G$50,0),MATCH(IF(P1169&gt;5000000,"A",IF(N1169&gt;2000000,"B",IF(N1169&gt;500000,"C","D"))),'EL&amp;SV'!$C$4:$G$4,0))</f>
        <v>6</v>
      </c>
      <c r="AP1169" s="171">
        <f>INDEX('EL&amp;SV'!$G$4:$K$50,MATCH(AF1169,'EL&amp;SV'!$G$4:$G$50,0),MATCH(IF(N1169&gt;5000000,"A",IF(N1169&gt;2000000,"B",IF(N1169&gt;500000,"C","D"))),'EL&amp;SV'!$G$4:$K$4,0))</f>
        <v>0.95</v>
      </c>
      <c r="AQ1169" s="153">
        <f t="shared" si="851"/>
        <v>40526.701983769162</v>
      </c>
      <c r="AR1169" s="153">
        <f t="shared" si="852"/>
        <v>38500.366884580704</v>
      </c>
      <c r="AS1169" s="153">
        <f t="shared" si="853"/>
        <v>2026.3350991884581</v>
      </c>
      <c r="AT1169" s="60">
        <v>0.75</v>
      </c>
      <c r="AU1169" s="153">
        <f t="shared" si="854"/>
        <v>1519.7513243913436</v>
      </c>
      <c r="AV1169" s="153">
        <f t="shared" si="855"/>
        <v>2026.3350991884599</v>
      </c>
    </row>
    <row r="1170" spans="1:48" x14ac:dyDescent="0.2">
      <c r="A1170" s="82">
        <v>1166</v>
      </c>
      <c r="B1170" s="82" t="s">
        <v>1410</v>
      </c>
      <c r="C1170" s="83"/>
      <c r="D1170" s="84" t="s">
        <v>112</v>
      </c>
      <c r="E1170" s="85" t="s">
        <v>902</v>
      </c>
      <c r="F1170" s="86">
        <v>41607</v>
      </c>
      <c r="G1170" s="86" t="s">
        <v>1349</v>
      </c>
      <c r="H1170" s="89"/>
      <c r="I1170" s="89">
        <v>6.3697215994020923E-2</v>
      </c>
      <c r="J1170" s="84"/>
      <c r="K1170" s="84"/>
      <c r="L1170" s="87">
        <v>28000</v>
      </c>
      <c r="M1170" s="87"/>
      <c r="N1170" s="87">
        <v>28000</v>
      </c>
      <c r="O1170" s="84">
        <v>14716.368163482608</v>
      </c>
      <c r="P1170" s="84">
        <v>1783.5220478325859</v>
      </c>
      <c r="Q1170" s="84">
        <f t="shared" si="856"/>
        <v>16499.890211315193</v>
      </c>
      <c r="R1170" s="84">
        <v>11500.109788684807</v>
      </c>
      <c r="S1170" s="87">
        <f t="shared" si="857"/>
        <v>13283.631836517392</v>
      </c>
      <c r="T1170" s="150">
        <v>15</v>
      </c>
      <c r="U1170" s="69">
        <v>365</v>
      </c>
      <c r="V1170" s="70"/>
      <c r="W1170" s="71">
        <v>4.9917808219178088</v>
      </c>
      <c r="X1170" s="76">
        <f t="shared" si="859"/>
        <v>41579</v>
      </c>
      <c r="AF1170" s="132" t="s">
        <v>3114</v>
      </c>
      <c r="AG1170" s="60">
        <f>MATCH(AF1170,'Cat-4'!$A:$A,0)</f>
        <v>844</v>
      </c>
      <c r="AH1170" s="60">
        <f>MATCH(X1170,'Cat-4'!$1:$1,0)</f>
        <v>23</v>
      </c>
      <c r="AI1170" s="60">
        <f>INDEX('Cat-4'!$1:$1048576,Working!AG1170,Working!AH1170)</f>
        <v>112.2</v>
      </c>
      <c r="AJ1170" s="60">
        <f>MATCH($AJ$3,'Cat-4'!$1:$1,0)</f>
        <v>144</v>
      </c>
      <c r="AK1170" s="60">
        <f>INDEX('Cat-4'!$1:$1048576,Working!AG1170,Working!AJ1170)</f>
        <v>160.30000000000001</v>
      </c>
      <c r="AL1170" s="146">
        <f t="shared" si="862"/>
        <v>1.428698752228164</v>
      </c>
      <c r="AM1170" s="152">
        <f t="shared" si="863"/>
        <v>1.428698752228164</v>
      </c>
      <c r="AN1170" s="146">
        <f t="shared" si="858"/>
        <v>10.21111111111111</v>
      </c>
      <c r="AO1170" s="169">
        <f>INDEX('EL&amp;SV'!$C$4:$G$50,MATCH(AF1170,'EL&amp;SV'!$G$4:$G$50,0),MATCH(IF(P1170&gt;5000000,"A",IF(N1170&gt;2000000,"B",IF(N1170&gt;500000,"C","D"))),'EL&amp;SV'!$C$4:$G$4,0))</f>
        <v>6</v>
      </c>
      <c r="AP1170" s="171">
        <f>INDEX('EL&amp;SV'!$G$4:$K$50,MATCH(AF1170,'EL&amp;SV'!$G$4:$G$50,0),MATCH(IF(N1170&gt;5000000,"A",IF(N1170&gt;2000000,"B",IF(N1170&gt;500000,"C","D"))),'EL&amp;SV'!$G$4:$K$4,0))</f>
        <v>0.95</v>
      </c>
      <c r="AQ1170" s="153">
        <f t="shared" si="851"/>
        <v>40003.565062388589</v>
      </c>
      <c r="AR1170" s="153">
        <f t="shared" si="852"/>
        <v>38003.386809269155</v>
      </c>
      <c r="AS1170" s="153">
        <f t="shared" si="853"/>
        <v>2000.1782531194331</v>
      </c>
      <c r="AT1170" s="60">
        <v>0.75</v>
      </c>
      <c r="AU1170" s="153">
        <f t="shared" si="854"/>
        <v>1500.1336898395748</v>
      </c>
      <c r="AV1170" s="153">
        <f t="shared" si="855"/>
        <v>2000.1782531194312</v>
      </c>
    </row>
    <row r="1171" spans="1:48" x14ac:dyDescent="0.2">
      <c r="A1171" s="82">
        <v>1167</v>
      </c>
      <c r="B1171" s="82" t="s">
        <v>1410</v>
      </c>
      <c r="C1171" s="83"/>
      <c r="D1171" s="84" t="s">
        <v>112</v>
      </c>
      <c r="E1171" s="85" t="s">
        <v>876</v>
      </c>
      <c r="F1171" s="86">
        <v>41000</v>
      </c>
      <c r="G1171" s="86" t="s">
        <v>1350</v>
      </c>
      <c r="H1171" s="89"/>
      <c r="I1171" s="89">
        <v>6.8912539515279245E-2</v>
      </c>
      <c r="J1171" s="84"/>
      <c r="K1171" s="84"/>
      <c r="L1171" s="87">
        <v>27999.32</v>
      </c>
      <c r="M1171" s="87"/>
      <c r="N1171" s="87">
        <v>27999.32</v>
      </c>
      <c r="O1171" s="84">
        <v>16951.832770495261</v>
      </c>
      <c r="P1171" s="84">
        <v>1929.5042459009485</v>
      </c>
      <c r="Q1171" s="84">
        <f t="shared" si="856"/>
        <v>18881.33701639621</v>
      </c>
      <c r="R1171" s="84">
        <v>9117.9829836037898</v>
      </c>
      <c r="S1171" s="87">
        <f t="shared" si="857"/>
        <v>11047.487229504739</v>
      </c>
      <c r="T1171" s="150">
        <v>15</v>
      </c>
      <c r="U1171" s="69">
        <v>365</v>
      </c>
      <c r="V1171" s="70"/>
      <c r="W1171" s="71">
        <v>4.9917808219178088</v>
      </c>
      <c r="X1171" s="76">
        <f t="shared" si="859"/>
        <v>41000</v>
      </c>
      <c r="AF1171" s="132" t="s">
        <v>2734</v>
      </c>
      <c r="AG1171" s="60">
        <f>MATCH(AF1171,'Cat-4'!$A:$A,0)</f>
        <v>653</v>
      </c>
      <c r="AH1171" s="60">
        <f>MATCH(X1171,'Cat-4'!$1:$1,0)</f>
        <v>4</v>
      </c>
      <c r="AI1171" s="60">
        <f>INDEX('Cat-4'!$1:$1048576,Working!AG1171,Working!AH1171)</f>
        <v>100.8</v>
      </c>
      <c r="AJ1171" s="60">
        <f>MATCH($AJ$3,'Cat-4'!$1:$1,0)</f>
        <v>144</v>
      </c>
      <c r="AK1171" s="60">
        <f>INDEX('Cat-4'!$1:$1048576,Working!AG1171,Working!AJ1171)</f>
        <v>122.3</v>
      </c>
      <c r="AL1171" s="146">
        <f t="shared" si="862"/>
        <v>1.2132936507936507</v>
      </c>
      <c r="AM1171" s="152">
        <f t="shared" si="863"/>
        <v>1.2132936507936507</v>
      </c>
      <c r="AN1171" s="146">
        <f t="shared" si="858"/>
        <v>11.872222222222222</v>
      </c>
      <c r="AO1171" s="169">
        <f>INDEX('EL&amp;SV'!$C$4:$G$50,MATCH(AF1171,'EL&amp;SV'!$G$4:$G$50,0),MATCH(IF(P1171&gt;5000000,"A",IF(N1171&gt;2000000,"B",IF(N1171&gt;500000,"C","D"))),'EL&amp;SV'!$C$4:$G$4,0))</f>
        <v>8</v>
      </c>
      <c r="AP1171" s="171">
        <f>INDEX('EL&amp;SV'!$G$4:$K$50,MATCH(AF1171,'EL&amp;SV'!$G$4:$G$50,0),MATCH(IF(N1171&gt;5000000,"A",IF(N1171&gt;2000000,"B",IF(N1171&gt;500000,"C","D"))),'EL&amp;SV'!$G$4:$K$4,0))</f>
        <v>0.9</v>
      </c>
      <c r="AQ1171" s="153">
        <f t="shared" si="851"/>
        <v>33971.39718253968</v>
      </c>
      <c r="AR1171" s="153">
        <f t="shared" si="852"/>
        <v>30574.257464285714</v>
      </c>
      <c r="AS1171" s="153">
        <f t="shared" si="853"/>
        <v>3397.1397182539658</v>
      </c>
      <c r="AT1171" s="60">
        <v>0.75</v>
      </c>
      <c r="AU1171" s="153">
        <f t="shared" si="854"/>
        <v>2547.8547886904744</v>
      </c>
      <c r="AV1171" s="153">
        <f t="shared" si="855"/>
        <v>3397.1397182539672</v>
      </c>
    </row>
    <row r="1172" spans="1:48" x14ac:dyDescent="0.2">
      <c r="A1172" s="82">
        <v>1168</v>
      </c>
      <c r="B1172" s="82" t="s">
        <v>1410</v>
      </c>
      <c r="C1172" s="83"/>
      <c r="D1172" s="84" t="s">
        <v>112</v>
      </c>
      <c r="E1172" s="85" t="s">
        <v>867</v>
      </c>
      <c r="F1172" s="86">
        <v>41000</v>
      </c>
      <c r="G1172" s="86" t="s">
        <v>1350</v>
      </c>
      <c r="H1172" s="89"/>
      <c r="I1172" s="89">
        <v>6.69504741833509E-2</v>
      </c>
      <c r="J1172" s="84"/>
      <c r="K1172" s="84"/>
      <c r="L1172" s="87">
        <v>27944.44</v>
      </c>
      <c r="M1172" s="87"/>
      <c r="N1172" s="87">
        <v>27944.44</v>
      </c>
      <c r="O1172" s="84">
        <v>17192.75045605901</v>
      </c>
      <c r="P1172" s="84">
        <v>1870.8935087881982</v>
      </c>
      <c r="Q1172" s="84">
        <f t="shared" si="856"/>
        <v>19063.643964847208</v>
      </c>
      <c r="R1172" s="84">
        <v>8880.7960351527909</v>
      </c>
      <c r="S1172" s="87">
        <f t="shared" si="857"/>
        <v>10751.689543940989</v>
      </c>
      <c r="T1172" s="150">
        <v>15</v>
      </c>
      <c r="U1172" s="69">
        <v>365</v>
      </c>
      <c r="V1172" s="70"/>
      <c r="W1172" s="71">
        <v>4.9917808219178088</v>
      </c>
      <c r="X1172" s="76">
        <f t="shared" si="859"/>
        <v>41000</v>
      </c>
      <c r="AF1172" s="132" t="s">
        <v>3114</v>
      </c>
      <c r="AG1172" s="60">
        <f>MATCH(AF1172,'Cat-4'!$A:$A,0)</f>
        <v>844</v>
      </c>
      <c r="AH1172" s="60">
        <f>MATCH(X1172,'Cat-4'!$1:$1,0)</f>
        <v>4</v>
      </c>
      <c r="AI1172" s="60">
        <f>INDEX('Cat-4'!$1:$1048576,Working!AG1172,Working!AH1172)</f>
        <v>103.9</v>
      </c>
      <c r="AJ1172" s="60">
        <f>MATCH($AJ$3,'Cat-4'!$1:$1,0)</f>
        <v>144</v>
      </c>
      <c r="AK1172" s="60">
        <f>INDEX('Cat-4'!$1:$1048576,Working!AG1172,Working!AJ1172)</f>
        <v>160.30000000000001</v>
      </c>
      <c r="AL1172" s="146">
        <f t="shared" si="862"/>
        <v>1.5428296438883542</v>
      </c>
      <c r="AM1172" s="152">
        <f t="shared" si="863"/>
        <v>1.5428296438883542</v>
      </c>
      <c r="AN1172" s="146">
        <f t="shared" si="858"/>
        <v>11.872222222222222</v>
      </c>
      <c r="AO1172" s="169">
        <f>INDEX('EL&amp;SV'!$C$4:$G$50,MATCH(AF1172,'EL&amp;SV'!$G$4:$G$50,0),MATCH(IF(P1172&gt;5000000,"A",IF(N1172&gt;2000000,"B",IF(N1172&gt;500000,"C","D"))),'EL&amp;SV'!$C$4:$G$4,0))</f>
        <v>6</v>
      </c>
      <c r="AP1172" s="171">
        <f>INDEX('EL&amp;SV'!$G$4:$K$50,MATCH(AF1172,'EL&amp;SV'!$G$4:$G$50,0),MATCH(IF(N1172&gt;5000000,"A",IF(N1172&gt;2000000,"B",IF(N1172&gt;500000,"C","D"))),'EL&amp;SV'!$G$4:$K$4,0))</f>
        <v>0.95</v>
      </c>
      <c r="AQ1172" s="153">
        <f t="shared" si="851"/>
        <v>43113.510413859476</v>
      </c>
      <c r="AR1172" s="153">
        <f t="shared" si="852"/>
        <v>40957.834893166502</v>
      </c>
      <c r="AS1172" s="153">
        <f t="shared" si="853"/>
        <v>2155.6755206929738</v>
      </c>
      <c r="AT1172" s="60">
        <v>0.75</v>
      </c>
      <c r="AU1172" s="153">
        <f t="shared" si="854"/>
        <v>1616.7566405197304</v>
      </c>
      <c r="AV1172" s="153">
        <f t="shared" si="855"/>
        <v>2155.6755206929756</v>
      </c>
    </row>
    <row r="1173" spans="1:48" x14ac:dyDescent="0.2">
      <c r="A1173" s="82">
        <v>1169</v>
      </c>
      <c r="B1173" s="82" t="s">
        <v>1410</v>
      </c>
      <c r="C1173" s="83"/>
      <c r="D1173" s="84" t="s">
        <v>112</v>
      </c>
      <c r="E1173" s="85" t="s">
        <v>718</v>
      </c>
      <c r="F1173" s="86">
        <v>41422</v>
      </c>
      <c r="G1173" s="86" t="s">
        <v>1349</v>
      </c>
      <c r="H1173" s="89"/>
      <c r="I1173" s="89">
        <v>5.3677665957035034E-2</v>
      </c>
      <c r="J1173" s="84"/>
      <c r="K1173" s="84"/>
      <c r="L1173" s="87">
        <v>27835</v>
      </c>
      <c r="M1173" s="87"/>
      <c r="N1173" s="87">
        <v>27835</v>
      </c>
      <c r="O1173" s="84">
        <v>17245.215018326264</v>
      </c>
      <c r="P1173" s="84">
        <v>1494.1178319140702</v>
      </c>
      <c r="Q1173" s="84">
        <f t="shared" si="856"/>
        <v>18739.332850240335</v>
      </c>
      <c r="R1173" s="84">
        <v>9095.6671497596653</v>
      </c>
      <c r="S1173" s="87">
        <f t="shared" si="857"/>
        <v>10589.784981673736</v>
      </c>
      <c r="T1173" s="150">
        <v>15</v>
      </c>
      <c r="U1173" s="69">
        <v>365</v>
      </c>
      <c r="V1173" s="70"/>
      <c r="W1173" s="71">
        <v>4.9917808219178088</v>
      </c>
      <c r="X1173" s="76">
        <f t="shared" si="859"/>
        <v>41395</v>
      </c>
      <c r="AF1173" s="132" t="s">
        <v>3114</v>
      </c>
      <c r="AG1173" s="60">
        <f>MATCH(AF1173,'Cat-4'!$A:$A,0)</f>
        <v>844</v>
      </c>
      <c r="AH1173" s="60">
        <f>MATCH(X1173,'Cat-4'!$1:$1,0)</f>
        <v>17</v>
      </c>
      <c r="AI1173" s="60">
        <f>INDEX('Cat-4'!$1:$1048576,Working!AG1173,Working!AH1173)</f>
        <v>108.9</v>
      </c>
      <c r="AJ1173" s="60">
        <f>MATCH($AJ$3,'Cat-4'!$1:$1,0)</f>
        <v>144</v>
      </c>
      <c r="AK1173" s="60">
        <f>INDEX('Cat-4'!$1:$1048576,Working!AG1173,Working!AJ1173)</f>
        <v>160.30000000000001</v>
      </c>
      <c r="AL1173" s="146">
        <f t="shared" si="862"/>
        <v>1.4719926538108357</v>
      </c>
      <c r="AM1173" s="152">
        <f t="shared" si="863"/>
        <v>1.4719926538108357</v>
      </c>
      <c r="AN1173" s="146">
        <f t="shared" si="858"/>
        <v>10.713888888888889</v>
      </c>
      <c r="AO1173" s="169">
        <f>INDEX('EL&amp;SV'!$C$4:$G$50,MATCH(AF1173,'EL&amp;SV'!$G$4:$G$50,0),MATCH(IF(P1173&gt;5000000,"A",IF(N1173&gt;2000000,"B",IF(N1173&gt;500000,"C","D"))),'EL&amp;SV'!$C$4:$G$4,0))</f>
        <v>6</v>
      </c>
      <c r="AP1173" s="171">
        <f>INDEX('EL&amp;SV'!$G$4:$K$50,MATCH(AF1173,'EL&amp;SV'!$G$4:$G$50,0),MATCH(IF(N1173&gt;5000000,"A",IF(N1173&gt;2000000,"B",IF(N1173&gt;500000,"C","D"))),'EL&amp;SV'!$G$4:$K$4,0))</f>
        <v>0.95</v>
      </c>
      <c r="AQ1173" s="153">
        <f t="shared" si="851"/>
        <v>40972.915518824608</v>
      </c>
      <c r="AR1173" s="153">
        <f t="shared" si="852"/>
        <v>38924.269742883378</v>
      </c>
      <c r="AS1173" s="153">
        <f t="shared" si="853"/>
        <v>2048.6457759412297</v>
      </c>
      <c r="AT1173" s="60">
        <v>0.75</v>
      </c>
      <c r="AU1173" s="153">
        <f t="shared" si="854"/>
        <v>1536.4843319559222</v>
      </c>
      <c r="AV1173" s="153">
        <f t="shared" si="855"/>
        <v>2048.6457759412324</v>
      </c>
    </row>
    <row r="1174" spans="1:48" x14ac:dyDescent="0.2">
      <c r="A1174" s="82">
        <v>1170</v>
      </c>
      <c r="B1174" s="82" t="s">
        <v>1410</v>
      </c>
      <c r="C1174" s="83"/>
      <c r="D1174" s="84" t="s">
        <v>112</v>
      </c>
      <c r="E1174" s="85" t="s">
        <v>733</v>
      </c>
      <c r="F1174" s="86">
        <v>40382</v>
      </c>
      <c r="G1174" s="86" t="s">
        <v>1352</v>
      </c>
      <c r="H1174" s="89"/>
      <c r="I1174" s="89">
        <v>7.1416888781196994E-2</v>
      </c>
      <c r="J1174" s="84"/>
      <c r="K1174" s="84"/>
      <c r="L1174" s="87">
        <v>27575</v>
      </c>
      <c r="M1174" s="87"/>
      <c r="N1174" s="87">
        <v>27575</v>
      </c>
      <c r="O1174" s="84">
        <v>19684.003165132057</v>
      </c>
      <c r="P1174" s="84">
        <v>1969.3207081415071</v>
      </c>
      <c r="Q1174" s="84">
        <f t="shared" si="856"/>
        <v>21653.323873273563</v>
      </c>
      <c r="R1174" s="84">
        <v>5921.6761267264374</v>
      </c>
      <c r="S1174" s="87">
        <f t="shared" si="857"/>
        <v>7890.9968348679431</v>
      </c>
      <c r="T1174" s="150">
        <v>15</v>
      </c>
      <c r="U1174" s="69">
        <v>365</v>
      </c>
      <c r="V1174" s="70"/>
      <c r="W1174" s="71">
        <v>4.9917808219178088</v>
      </c>
      <c r="X1174" s="76">
        <f t="shared" si="859"/>
        <v>40360</v>
      </c>
      <c r="Y1174" s="138" t="s">
        <v>4016</v>
      </c>
      <c r="Z1174" s="60">
        <f>MATCH(Y1174,'Cat-3'!$A:$A,0)</f>
        <v>628</v>
      </c>
      <c r="AA1174" s="60">
        <f>MATCH(X1174,'Cat-3'!$1:$1,0)</f>
        <v>70</v>
      </c>
      <c r="AB1174" s="60">
        <f>INDEX('Cat-3'!$1:$1048576,Working!Z1174,Working!AA1174)</f>
        <v>130.6</v>
      </c>
      <c r="AC1174" s="60">
        <f>MATCH($AC$3,'Cat-3'!$1:$1,0)</f>
        <v>90</v>
      </c>
      <c r="AD1174" s="60">
        <f>INDEX('Cat-3'!$1:$1048576,Working!Z1174,Working!AC1174)</f>
        <v>138.4</v>
      </c>
      <c r="AE1174" s="146">
        <f>AD1174/AB1174</f>
        <v>1.0597243491577337</v>
      </c>
      <c r="AF1174" s="132" t="s">
        <v>3114</v>
      </c>
      <c r="AG1174" s="60">
        <f>MATCH(AF1174,'Cat-4'!$A:$A,0)</f>
        <v>844</v>
      </c>
      <c r="AH1174" s="60">
        <f>MATCH($AH$3,'Cat-4'!$1:$1,0)</f>
        <v>4</v>
      </c>
      <c r="AI1174" s="60">
        <f>INDEX('Cat-4'!$1:$1048576,Working!AG1174,Working!AH1174)</f>
        <v>103.9</v>
      </c>
      <c r="AJ1174" s="60">
        <f>MATCH($AJ$3,'Cat-4'!$1:$1,0)</f>
        <v>144</v>
      </c>
      <c r="AK1174" s="60">
        <f>INDEX('Cat-4'!$1:$1048576,Working!AG1174,Working!AJ1174)</f>
        <v>160.30000000000001</v>
      </c>
      <c r="AL1174" s="146">
        <f>AK1174/AI1174</f>
        <v>1.5428296438883542</v>
      </c>
      <c r="AM1174" s="146">
        <f>AL1174*AE1174</f>
        <v>1.6349741402308442</v>
      </c>
      <c r="AN1174" s="146">
        <f t="shared" si="858"/>
        <v>13.561111111111112</v>
      </c>
      <c r="AO1174" s="169">
        <f>INDEX('EL&amp;SV'!$C$4:$G$50,MATCH(AF1174,'EL&amp;SV'!$G$4:$G$50,0),MATCH(IF(P1174&gt;5000000,"A",IF(N1174&gt;2000000,"B",IF(N1174&gt;500000,"C","D"))),'EL&amp;SV'!$C$4:$G$4,0))</f>
        <v>6</v>
      </c>
      <c r="AP1174" s="171">
        <f>INDEX('EL&amp;SV'!$G$4:$K$50,MATCH(AF1174,'EL&amp;SV'!$G$4:$G$50,0),MATCH(IF(N1174&gt;5000000,"A",IF(N1174&gt;2000000,"B",IF(N1174&gt;500000,"C","D"))),'EL&amp;SV'!$G$4:$K$4,0))</f>
        <v>0.95</v>
      </c>
      <c r="AQ1174" s="153">
        <f t="shared" si="851"/>
        <v>45084.411916865531</v>
      </c>
      <c r="AR1174" s="153">
        <f t="shared" si="852"/>
        <v>42830.191321022256</v>
      </c>
      <c r="AS1174" s="153">
        <f t="shared" si="853"/>
        <v>2254.2205958432751</v>
      </c>
      <c r="AT1174" s="60">
        <v>0.75</v>
      </c>
      <c r="AU1174" s="153">
        <f t="shared" si="854"/>
        <v>1690.6654468824563</v>
      </c>
      <c r="AV1174" s="153">
        <f t="shared" si="855"/>
        <v>2254.2205958432787</v>
      </c>
    </row>
    <row r="1175" spans="1:48" x14ac:dyDescent="0.2">
      <c r="A1175" s="82">
        <v>1171</v>
      </c>
      <c r="B1175" s="82" t="s">
        <v>1410</v>
      </c>
      <c r="C1175" s="83"/>
      <c r="D1175" s="84" t="s">
        <v>112</v>
      </c>
      <c r="E1175" s="85" t="s">
        <v>311</v>
      </c>
      <c r="F1175" s="151">
        <v>42248</v>
      </c>
      <c r="G1175" s="86"/>
      <c r="H1175" s="89"/>
      <c r="I1175" s="89">
        <v>5.0000000000000058E-2</v>
      </c>
      <c r="J1175" s="84"/>
      <c r="K1175" s="84"/>
      <c r="L1175" s="87">
        <v>27501.05</v>
      </c>
      <c r="M1175" s="87"/>
      <c r="N1175" s="87">
        <v>27501.05</v>
      </c>
      <c r="O1175" s="84">
        <v>27501.05</v>
      </c>
      <c r="P1175" s="84">
        <v>0</v>
      </c>
      <c r="Q1175" s="84">
        <f t="shared" si="856"/>
        <v>27501.05</v>
      </c>
      <c r="R1175" s="84">
        <v>0</v>
      </c>
      <c r="S1175" s="87">
        <f t="shared" si="857"/>
        <v>0</v>
      </c>
      <c r="T1175" s="150">
        <v>10</v>
      </c>
      <c r="U1175" s="69">
        <v>365</v>
      </c>
      <c r="V1175" s="70"/>
      <c r="W1175" s="71">
        <v>4.9917808219178088</v>
      </c>
      <c r="X1175" s="76">
        <f t="shared" si="859"/>
        <v>42248</v>
      </c>
      <c r="AF1175" s="132" t="s">
        <v>3114</v>
      </c>
      <c r="AG1175" s="60">
        <f>MATCH(AF1175,'Cat-4'!$A:$A,0)</f>
        <v>844</v>
      </c>
      <c r="AH1175" s="60">
        <f>MATCH(X1175,'Cat-4'!$1:$1,0)</f>
        <v>45</v>
      </c>
      <c r="AI1175" s="60">
        <f>INDEX('Cat-4'!$1:$1048576,Working!AG1175,Working!AH1175)</f>
        <v>110.9</v>
      </c>
      <c r="AJ1175" s="60">
        <f>MATCH($AJ$3,'Cat-4'!$1:$1,0)</f>
        <v>144</v>
      </c>
      <c r="AK1175" s="60">
        <f>INDEX('Cat-4'!$1:$1048576,Working!AG1175,Working!AJ1175)</f>
        <v>160.30000000000001</v>
      </c>
      <c r="AL1175" s="146">
        <f t="shared" ref="AL1175:AL1184" si="864">AK1175/AI1175</f>
        <v>1.4454463480613164</v>
      </c>
      <c r="AM1175" s="152">
        <f t="shared" ref="AM1175:AM1184" si="865">AL1175</f>
        <v>1.4454463480613164</v>
      </c>
      <c r="AN1175" s="146">
        <f t="shared" si="858"/>
        <v>8.4555555555555557</v>
      </c>
      <c r="AO1175" s="169">
        <f>INDEX('EL&amp;SV'!$C$4:$G$50,MATCH(AF1175,'EL&amp;SV'!$G$4:$G$50,0),MATCH(IF(P1175&gt;5000000,"A",IF(N1175&gt;2000000,"B",IF(N1175&gt;500000,"C","D"))),'EL&amp;SV'!$C$4:$G$4,0))</f>
        <v>6</v>
      </c>
      <c r="AP1175" s="171">
        <f>INDEX('EL&amp;SV'!$G$4:$K$50,MATCH(AF1175,'EL&amp;SV'!$G$4:$G$50,0),MATCH(IF(N1175&gt;5000000,"A",IF(N1175&gt;2000000,"B",IF(N1175&gt;500000,"C","D"))),'EL&amp;SV'!$G$4:$K$4,0))</f>
        <v>0.95</v>
      </c>
      <c r="AQ1175" s="153">
        <f t="shared" si="851"/>
        <v>39751.292290351666</v>
      </c>
      <c r="AR1175" s="153">
        <f t="shared" si="852"/>
        <v>37763.727675834081</v>
      </c>
      <c r="AS1175" s="153">
        <f t="shared" si="853"/>
        <v>1987.5646145175851</v>
      </c>
      <c r="AT1175" s="60">
        <v>0.75</v>
      </c>
      <c r="AU1175" s="153">
        <f t="shared" si="854"/>
        <v>1490.6734608881889</v>
      </c>
      <c r="AV1175" s="153">
        <f t="shared" si="855"/>
        <v>1987.5646145175851</v>
      </c>
    </row>
    <row r="1176" spans="1:48" x14ac:dyDescent="0.2">
      <c r="A1176" s="82">
        <v>1172</v>
      </c>
      <c r="B1176" s="82" t="s">
        <v>1410</v>
      </c>
      <c r="C1176" s="83"/>
      <c r="D1176" s="84" t="s">
        <v>112</v>
      </c>
      <c r="E1176" s="85" t="s">
        <v>816</v>
      </c>
      <c r="F1176" s="86">
        <v>41000</v>
      </c>
      <c r="G1176" s="86" t="s">
        <v>1350</v>
      </c>
      <c r="H1176" s="89"/>
      <c r="I1176" s="89">
        <v>6.5358798735511051E-2</v>
      </c>
      <c r="J1176" s="84"/>
      <c r="K1176" s="84"/>
      <c r="L1176" s="87">
        <v>27499.68</v>
      </c>
      <c r="M1176" s="87"/>
      <c r="N1176" s="87">
        <v>27499.68</v>
      </c>
      <c r="O1176" s="84">
        <v>17137.965747945203</v>
      </c>
      <c r="P1176" s="84">
        <v>1797.3460504109585</v>
      </c>
      <c r="Q1176" s="84">
        <f t="shared" si="856"/>
        <v>18935.311798356161</v>
      </c>
      <c r="R1176" s="84">
        <v>8564.3682016438397</v>
      </c>
      <c r="S1176" s="87">
        <f t="shared" si="857"/>
        <v>10361.714252054797</v>
      </c>
      <c r="T1176" s="150">
        <v>15</v>
      </c>
      <c r="U1176" s="69">
        <v>365</v>
      </c>
      <c r="V1176" s="70"/>
      <c r="W1176" s="71">
        <v>4.9917808219178088</v>
      </c>
      <c r="X1176" s="76">
        <f t="shared" si="859"/>
        <v>41000</v>
      </c>
      <c r="AF1176" s="132" t="s">
        <v>3114</v>
      </c>
      <c r="AG1176" s="60">
        <f>MATCH(AF1176,'Cat-4'!$A:$A,0)</f>
        <v>844</v>
      </c>
      <c r="AH1176" s="60">
        <f>MATCH(X1176,'Cat-4'!$1:$1,0)</f>
        <v>4</v>
      </c>
      <c r="AI1176" s="60">
        <f>INDEX('Cat-4'!$1:$1048576,Working!AG1176,Working!AH1176)</f>
        <v>103.9</v>
      </c>
      <c r="AJ1176" s="60">
        <f>MATCH($AJ$3,'Cat-4'!$1:$1,0)</f>
        <v>144</v>
      </c>
      <c r="AK1176" s="60">
        <f>INDEX('Cat-4'!$1:$1048576,Working!AG1176,Working!AJ1176)</f>
        <v>160.30000000000001</v>
      </c>
      <c r="AL1176" s="146">
        <f t="shared" si="864"/>
        <v>1.5428296438883542</v>
      </c>
      <c r="AM1176" s="152">
        <f t="shared" si="865"/>
        <v>1.5428296438883542</v>
      </c>
      <c r="AN1176" s="146">
        <f t="shared" si="858"/>
        <v>11.872222222222222</v>
      </c>
      <c r="AO1176" s="169">
        <f>INDEX('EL&amp;SV'!$C$4:$G$50,MATCH(AF1176,'EL&amp;SV'!$G$4:$G$50,0),MATCH(IF(P1176&gt;5000000,"A",IF(N1176&gt;2000000,"B",IF(N1176&gt;500000,"C","D"))),'EL&amp;SV'!$C$4:$G$4,0))</f>
        <v>6</v>
      </c>
      <c r="AP1176" s="171">
        <f>INDEX('EL&amp;SV'!$G$4:$K$50,MATCH(AF1176,'EL&amp;SV'!$G$4:$G$50,0),MATCH(IF(N1176&gt;5000000,"A",IF(N1176&gt;2000000,"B",IF(N1176&gt;500000,"C","D"))),'EL&amp;SV'!$G$4:$K$4,0))</f>
        <v>0.95</v>
      </c>
      <c r="AQ1176" s="153">
        <f t="shared" si="851"/>
        <v>42427.321501443694</v>
      </c>
      <c r="AR1176" s="153">
        <f t="shared" si="852"/>
        <v>40305.955426371504</v>
      </c>
      <c r="AS1176" s="153">
        <f t="shared" si="853"/>
        <v>2121.3660750721901</v>
      </c>
      <c r="AT1176" s="60">
        <v>0.75</v>
      </c>
      <c r="AU1176" s="153">
        <f t="shared" si="854"/>
        <v>1591.0245563041426</v>
      </c>
      <c r="AV1176" s="153">
        <f t="shared" si="855"/>
        <v>2121.3660750721865</v>
      </c>
    </row>
    <row r="1177" spans="1:48" x14ac:dyDescent="0.2">
      <c r="A1177" s="82">
        <v>1173</v>
      </c>
      <c r="B1177" s="82" t="s">
        <v>1410</v>
      </c>
      <c r="C1177" s="83"/>
      <c r="D1177" s="84" t="s">
        <v>112</v>
      </c>
      <c r="E1177" s="85" t="s">
        <v>1018</v>
      </c>
      <c r="F1177" s="86">
        <v>42436</v>
      </c>
      <c r="G1177" s="86" t="s">
        <v>25</v>
      </c>
      <c r="H1177" s="89"/>
      <c r="I1177" s="89">
        <v>6.3333333333333325E-2</v>
      </c>
      <c r="J1177" s="84"/>
      <c r="K1177" s="84"/>
      <c r="L1177" s="87">
        <v>27366</v>
      </c>
      <c r="M1177" s="87"/>
      <c r="N1177" s="87">
        <v>27366</v>
      </c>
      <c r="O1177" s="84">
        <v>10517.79095890411</v>
      </c>
      <c r="P1177" s="84">
        <v>1733.1799999999998</v>
      </c>
      <c r="Q1177" s="84">
        <f t="shared" si="856"/>
        <v>12250.97095890411</v>
      </c>
      <c r="R1177" s="84">
        <v>15115.02904109589</v>
      </c>
      <c r="S1177" s="87">
        <f t="shared" si="857"/>
        <v>16848.209041095892</v>
      </c>
      <c r="T1177" s="150">
        <v>15</v>
      </c>
      <c r="U1177" s="69">
        <v>365</v>
      </c>
      <c r="V1177" s="70"/>
      <c r="W1177" s="71">
        <v>4.9917808219178088</v>
      </c>
      <c r="X1177" s="76">
        <f t="shared" si="859"/>
        <v>42430</v>
      </c>
      <c r="AF1177" s="132" t="s">
        <v>3114</v>
      </c>
      <c r="AG1177" s="60">
        <f>MATCH(AF1177,'Cat-4'!$A:$A,0)</f>
        <v>844</v>
      </c>
      <c r="AH1177" s="60">
        <f>MATCH(X1177,'Cat-4'!$1:$1,0)</f>
        <v>51</v>
      </c>
      <c r="AI1177" s="60">
        <f>INDEX('Cat-4'!$1:$1048576,Working!AG1177,Working!AH1177)</f>
        <v>114.6</v>
      </c>
      <c r="AJ1177" s="60">
        <f>MATCH($AJ$3,'Cat-4'!$1:$1,0)</f>
        <v>144</v>
      </c>
      <c r="AK1177" s="60">
        <f>INDEX('Cat-4'!$1:$1048576,Working!AG1177,Working!AJ1177)</f>
        <v>160.30000000000001</v>
      </c>
      <c r="AL1177" s="146">
        <f t="shared" si="864"/>
        <v>1.3987783595113439</v>
      </c>
      <c r="AM1177" s="152">
        <f t="shared" si="865"/>
        <v>1.3987783595113439</v>
      </c>
      <c r="AN1177" s="146">
        <f t="shared" si="858"/>
        <v>7.9388888888888891</v>
      </c>
      <c r="AO1177" s="169">
        <f>INDEX('EL&amp;SV'!$C$4:$G$50,MATCH(AF1177,'EL&amp;SV'!$G$4:$G$50,0),MATCH(IF(P1177&gt;5000000,"A",IF(N1177&gt;2000000,"B",IF(N1177&gt;500000,"C","D"))),'EL&amp;SV'!$C$4:$G$4,0))</f>
        <v>6</v>
      </c>
      <c r="AP1177" s="171">
        <f>INDEX('EL&amp;SV'!$G$4:$K$50,MATCH(AF1177,'EL&amp;SV'!$G$4:$G$50,0),MATCH(IF(N1177&gt;5000000,"A",IF(N1177&gt;2000000,"B",IF(N1177&gt;500000,"C","D"))),'EL&amp;SV'!$G$4:$K$4,0))</f>
        <v>0.95</v>
      </c>
      <c r="AQ1177" s="153">
        <f t="shared" si="851"/>
        <v>38278.96858638744</v>
      </c>
      <c r="AR1177" s="153">
        <f t="shared" si="852"/>
        <v>36365.020157068066</v>
      </c>
      <c r="AS1177" s="153">
        <f t="shared" si="853"/>
        <v>1913.9484293193746</v>
      </c>
      <c r="AT1177" s="60">
        <v>0.75</v>
      </c>
      <c r="AU1177" s="153">
        <f t="shared" si="854"/>
        <v>1435.4613219895309</v>
      </c>
      <c r="AV1177" s="153">
        <f t="shared" si="855"/>
        <v>1913.9484293193736</v>
      </c>
    </row>
    <row r="1178" spans="1:48" x14ac:dyDescent="0.2">
      <c r="A1178" s="82">
        <v>1174</v>
      </c>
      <c r="B1178" s="82" t="s">
        <v>1410</v>
      </c>
      <c r="C1178" s="83"/>
      <c r="D1178" s="84" t="s">
        <v>112</v>
      </c>
      <c r="E1178" s="85" t="s">
        <v>1217</v>
      </c>
      <c r="F1178" s="86">
        <v>44431</v>
      </c>
      <c r="G1178" s="86" t="s">
        <v>38</v>
      </c>
      <c r="H1178" s="89"/>
      <c r="I1178" s="89">
        <v>0.31666666666666665</v>
      </c>
      <c r="J1178" s="84"/>
      <c r="K1178" s="84"/>
      <c r="L1178" s="87">
        <v>27258</v>
      </c>
      <c r="M1178" s="87"/>
      <c r="N1178" s="87">
        <v>27258</v>
      </c>
      <c r="O1178" s="84">
        <v>5226.3169863013691</v>
      </c>
      <c r="P1178" s="84">
        <v>8631.6999999999989</v>
      </c>
      <c r="Q1178" s="84">
        <f t="shared" si="856"/>
        <v>13858.016986301369</v>
      </c>
      <c r="R1178" s="84">
        <v>13399.983013698631</v>
      </c>
      <c r="S1178" s="87">
        <f t="shared" si="857"/>
        <v>22031.683013698632</v>
      </c>
      <c r="T1178" s="150">
        <v>3</v>
      </c>
      <c r="U1178" s="69">
        <v>365</v>
      </c>
      <c r="V1178" s="70"/>
      <c r="W1178" s="71">
        <v>4.9917808219178088</v>
      </c>
      <c r="X1178" s="76">
        <f t="shared" si="859"/>
        <v>44409</v>
      </c>
      <c r="AF1178" s="132" t="s">
        <v>3114</v>
      </c>
      <c r="AG1178" s="60">
        <f>MATCH(AF1178,'Cat-4'!$A:$A,0)</f>
        <v>844</v>
      </c>
      <c r="AH1178" s="60">
        <f>MATCH(X1178,'Cat-4'!$1:$1,0)</f>
        <v>116</v>
      </c>
      <c r="AI1178" s="60">
        <f>INDEX('Cat-4'!$1:$1048576,Working!AG1178,Working!AH1178)</f>
        <v>149</v>
      </c>
      <c r="AJ1178" s="60">
        <f>MATCH($AJ$3,'Cat-4'!$1:$1,0)</f>
        <v>144</v>
      </c>
      <c r="AK1178" s="60">
        <f>INDEX('Cat-4'!$1:$1048576,Working!AG1178,Working!AJ1178)</f>
        <v>160.30000000000001</v>
      </c>
      <c r="AL1178" s="146">
        <f t="shared" si="864"/>
        <v>1.0758389261744967</v>
      </c>
      <c r="AM1178" s="152">
        <f t="shared" si="865"/>
        <v>1.0758389261744967</v>
      </c>
      <c r="AN1178" s="146">
        <f t="shared" si="858"/>
        <v>2.4777777777777779</v>
      </c>
      <c r="AO1178" s="169">
        <f>INDEX('EL&amp;SV'!$C$4:$G$50,MATCH(AF1178,'EL&amp;SV'!$G$4:$G$50,0),MATCH(IF(P1178&gt;5000000,"A",IF(N1178&gt;2000000,"B",IF(N1178&gt;500000,"C","D"))),'EL&amp;SV'!$C$4:$G$4,0))</f>
        <v>6</v>
      </c>
      <c r="AP1178" s="171">
        <f>INDEX('EL&amp;SV'!$G$4:$K$50,MATCH(AF1178,'EL&amp;SV'!$G$4:$G$50,0),MATCH(IF(N1178&gt;5000000,"A",IF(N1178&gt;2000000,"B",IF(N1178&gt;500000,"C","D"))),'EL&amp;SV'!$G$4:$K$4,0))</f>
        <v>0.95</v>
      </c>
      <c r="AQ1178" s="153">
        <f t="shared" si="851"/>
        <v>29325.217449664433</v>
      </c>
      <c r="AR1178" s="153">
        <f t="shared" si="852"/>
        <v>11504.71725316928</v>
      </c>
      <c r="AS1178" s="153">
        <f t="shared" si="853"/>
        <v>17820.500196495152</v>
      </c>
      <c r="AT1178" s="60">
        <v>0.75</v>
      </c>
      <c r="AU1178" s="153">
        <f t="shared" si="854"/>
        <v>13365.375147371364</v>
      </c>
      <c r="AV1178" s="153">
        <f t="shared" si="855"/>
        <v>13365.375147371364</v>
      </c>
    </row>
    <row r="1179" spans="1:48" x14ac:dyDescent="0.2">
      <c r="A1179" s="82">
        <v>1175</v>
      </c>
      <c r="B1179" s="82" t="s">
        <v>1410</v>
      </c>
      <c r="C1179" s="83"/>
      <c r="D1179" s="84" t="s">
        <v>112</v>
      </c>
      <c r="E1179" s="85" t="s">
        <v>422</v>
      </c>
      <c r="F1179" s="86">
        <v>41000</v>
      </c>
      <c r="G1179" s="86" t="s">
        <v>1350</v>
      </c>
      <c r="H1179" s="89"/>
      <c r="I1179" s="89">
        <v>0.10653027397260274</v>
      </c>
      <c r="J1179" s="84"/>
      <c r="K1179" s="84"/>
      <c r="L1179" s="87">
        <v>27240</v>
      </c>
      <c r="M1179" s="87"/>
      <c r="N1179" s="87">
        <v>27240</v>
      </c>
      <c r="O1179" s="84">
        <v>27239.999999999993</v>
      </c>
      <c r="P1179" s="84">
        <v>0</v>
      </c>
      <c r="Q1179" s="84">
        <f t="shared" si="856"/>
        <v>27239.999999999993</v>
      </c>
      <c r="R1179" s="84">
        <v>0</v>
      </c>
      <c r="S1179" s="87">
        <f t="shared" si="857"/>
        <v>0</v>
      </c>
      <c r="T1179" s="150">
        <v>10</v>
      </c>
      <c r="U1179" s="69">
        <v>365</v>
      </c>
      <c r="V1179" s="70"/>
      <c r="W1179" s="71">
        <v>-117.33698630136986</v>
      </c>
      <c r="X1179" s="76">
        <f t="shared" si="859"/>
        <v>41000</v>
      </c>
      <c r="AF1179" s="132" t="s">
        <v>3114</v>
      </c>
      <c r="AG1179" s="60">
        <f>MATCH(AF1179,'Cat-4'!$A:$A,0)</f>
        <v>844</v>
      </c>
      <c r="AH1179" s="60">
        <f>MATCH(X1179,'Cat-4'!$1:$1,0)</f>
        <v>4</v>
      </c>
      <c r="AI1179" s="60">
        <f>INDEX('Cat-4'!$1:$1048576,Working!AG1179,Working!AH1179)</f>
        <v>103.9</v>
      </c>
      <c r="AJ1179" s="60">
        <f>MATCH($AJ$3,'Cat-4'!$1:$1,0)</f>
        <v>144</v>
      </c>
      <c r="AK1179" s="60">
        <f>INDEX('Cat-4'!$1:$1048576,Working!AG1179,Working!AJ1179)</f>
        <v>160.30000000000001</v>
      </c>
      <c r="AL1179" s="146">
        <f t="shared" si="864"/>
        <v>1.5428296438883542</v>
      </c>
      <c r="AM1179" s="152">
        <f t="shared" si="865"/>
        <v>1.5428296438883542</v>
      </c>
      <c r="AN1179" s="146">
        <f t="shared" si="858"/>
        <v>11.872222222222222</v>
      </c>
      <c r="AO1179" s="169">
        <f>INDEX('EL&amp;SV'!$C$4:$G$50,MATCH(AF1179,'EL&amp;SV'!$G$4:$G$50,0),MATCH(IF(P1179&gt;5000000,"A",IF(N1179&gt;2000000,"B",IF(N1179&gt;500000,"C","D"))),'EL&amp;SV'!$C$4:$G$4,0))</f>
        <v>6</v>
      </c>
      <c r="AP1179" s="171">
        <f>INDEX('EL&amp;SV'!$G$4:$K$50,MATCH(AF1179,'EL&amp;SV'!$G$4:$G$50,0),MATCH(IF(N1179&gt;5000000,"A",IF(N1179&gt;2000000,"B",IF(N1179&gt;500000,"C","D"))),'EL&amp;SV'!$G$4:$K$4,0))</f>
        <v>0.95</v>
      </c>
      <c r="AQ1179" s="153">
        <f t="shared" si="851"/>
        <v>42026.679499518767</v>
      </c>
      <c r="AR1179" s="153">
        <f t="shared" si="852"/>
        <v>39925.345524542827</v>
      </c>
      <c r="AS1179" s="153">
        <f t="shared" si="853"/>
        <v>2101.3339749759398</v>
      </c>
      <c r="AT1179" s="60">
        <v>0.75</v>
      </c>
      <c r="AU1179" s="153">
        <f t="shared" si="854"/>
        <v>1576.0004812319548</v>
      </c>
      <c r="AV1179" s="153">
        <f t="shared" si="855"/>
        <v>2101.3339749759402</v>
      </c>
    </row>
    <row r="1180" spans="1:48" x14ac:dyDescent="0.2">
      <c r="A1180" s="82">
        <v>1176</v>
      </c>
      <c r="B1180" s="82" t="s">
        <v>1410</v>
      </c>
      <c r="C1180" s="83"/>
      <c r="D1180" s="84" t="s">
        <v>112</v>
      </c>
      <c r="E1180" s="85" t="s">
        <v>1041</v>
      </c>
      <c r="F1180" s="86">
        <v>42460</v>
      </c>
      <c r="G1180" s="86" t="s">
        <v>25</v>
      </c>
      <c r="H1180" s="89"/>
      <c r="I1180" s="89">
        <v>6.3333333333333325E-2</v>
      </c>
      <c r="J1180" s="84"/>
      <c r="K1180" s="84"/>
      <c r="L1180" s="87">
        <v>27225</v>
      </c>
      <c r="M1180" s="87"/>
      <c r="N1180" s="87">
        <v>27225</v>
      </c>
      <c r="O1180" s="84">
        <v>10350.223972602738</v>
      </c>
      <c r="P1180" s="84">
        <v>1724.2499999999998</v>
      </c>
      <c r="Q1180" s="84">
        <f t="shared" si="856"/>
        <v>12074.473972602738</v>
      </c>
      <c r="R1180" s="84">
        <v>15150.526027397262</v>
      </c>
      <c r="S1180" s="87">
        <f t="shared" si="857"/>
        <v>16874.77602739726</v>
      </c>
      <c r="T1180" s="150">
        <v>15</v>
      </c>
      <c r="U1180" s="69">
        <v>365</v>
      </c>
      <c r="V1180" s="70"/>
      <c r="W1180" s="71">
        <v>-117.33698630136986</v>
      </c>
      <c r="X1180" s="76">
        <f t="shared" si="859"/>
        <v>42430</v>
      </c>
      <c r="AF1180" s="132" t="s">
        <v>3114</v>
      </c>
      <c r="AG1180" s="60">
        <f>MATCH(AF1180,'Cat-4'!$A:$A,0)</f>
        <v>844</v>
      </c>
      <c r="AH1180" s="60">
        <f>MATCH(X1180,'Cat-4'!$1:$1,0)</f>
        <v>51</v>
      </c>
      <c r="AI1180" s="60">
        <f>INDEX('Cat-4'!$1:$1048576,Working!AG1180,Working!AH1180)</f>
        <v>114.6</v>
      </c>
      <c r="AJ1180" s="60">
        <f>MATCH($AJ$3,'Cat-4'!$1:$1,0)</f>
        <v>144</v>
      </c>
      <c r="AK1180" s="60">
        <f>INDEX('Cat-4'!$1:$1048576,Working!AG1180,Working!AJ1180)</f>
        <v>160.30000000000001</v>
      </c>
      <c r="AL1180" s="146">
        <f t="shared" si="864"/>
        <v>1.3987783595113439</v>
      </c>
      <c r="AM1180" s="152">
        <f t="shared" si="865"/>
        <v>1.3987783595113439</v>
      </c>
      <c r="AN1180" s="146">
        <f t="shared" si="858"/>
        <v>7.875</v>
      </c>
      <c r="AO1180" s="169">
        <f>INDEX('EL&amp;SV'!$C$4:$G$50,MATCH(AF1180,'EL&amp;SV'!$G$4:$G$50,0),MATCH(IF(P1180&gt;5000000,"A",IF(N1180&gt;2000000,"B",IF(N1180&gt;500000,"C","D"))),'EL&amp;SV'!$C$4:$G$4,0))</f>
        <v>6</v>
      </c>
      <c r="AP1180" s="171">
        <f>INDEX('EL&amp;SV'!$G$4:$K$50,MATCH(AF1180,'EL&amp;SV'!$G$4:$G$50,0),MATCH(IF(N1180&gt;5000000,"A",IF(N1180&gt;2000000,"B",IF(N1180&gt;500000,"C","D"))),'EL&amp;SV'!$G$4:$K$4,0))</f>
        <v>0.95</v>
      </c>
      <c r="AQ1180" s="153">
        <f t="shared" si="851"/>
        <v>38081.740837696336</v>
      </c>
      <c r="AR1180" s="153">
        <f t="shared" si="852"/>
        <v>36177.653795811515</v>
      </c>
      <c r="AS1180" s="153">
        <f t="shared" si="853"/>
        <v>1904.0870418848208</v>
      </c>
      <c r="AT1180" s="60">
        <v>0.75</v>
      </c>
      <c r="AU1180" s="153">
        <f t="shared" si="854"/>
        <v>1428.0652814136156</v>
      </c>
      <c r="AV1180" s="153">
        <f t="shared" si="855"/>
        <v>1904.0870418848185</v>
      </c>
    </row>
    <row r="1181" spans="1:48" x14ac:dyDescent="0.2">
      <c r="A1181" s="82">
        <v>1177</v>
      </c>
      <c r="B1181" s="82" t="s">
        <v>1410</v>
      </c>
      <c r="C1181" s="83"/>
      <c r="D1181" s="84" t="s">
        <v>112</v>
      </c>
      <c r="E1181" s="85" t="s">
        <v>412</v>
      </c>
      <c r="F1181" s="86">
        <v>41000</v>
      </c>
      <c r="G1181" s="86" t="s">
        <v>1350</v>
      </c>
      <c r="H1181" s="89"/>
      <c r="I1181" s="89">
        <v>0.10915332191780823</v>
      </c>
      <c r="J1181" s="84"/>
      <c r="K1181" s="84"/>
      <c r="L1181" s="87">
        <v>27200.05</v>
      </c>
      <c r="M1181" s="87"/>
      <c r="N1181" s="87">
        <v>27200.05</v>
      </c>
      <c r="O1181" s="84">
        <v>27200.049999999996</v>
      </c>
      <c r="P1181" s="84">
        <v>0</v>
      </c>
      <c r="Q1181" s="84">
        <f t="shared" si="856"/>
        <v>27200.049999999996</v>
      </c>
      <c r="R1181" s="84">
        <v>0</v>
      </c>
      <c r="S1181" s="87">
        <f t="shared" si="857"/>
        <v>0</v>
      </c>
      <c r="T1181" s="150">
        <v>10</v>
      </c>
      <c r="U1181" s="69">
        <v>365</v>
      </c>
      <c r="V1181" s="70"/>
      <c r="W1181" s="71">
        <v>4.9917808219178088</v>
      </c>
      <c r="X1181" s="76">
        <f t="shared" si="859"/>
        <v>41000</v>
      </c>
      <c r="AF1181" s="132" t="s">
        <v>3114</v>
      </c>
      <c r="AG1181" s="60">
        <f>MATCH(AF1181,'Cat-4'!$A:$A,0)</f>
        <v>844</v>
      </c>
      <c r="AH1181" s="60">
        <f>MATCH(X1181,'Cat-4'!$1:$1,0)</f>
        <v>4</v>
      </c>
      <c r="AI1181" s="60">
        <f>INDEX('Cat-4'!$1:$1048576,Working!AG1181,Working!AH1181)</f>
        <v>103.9</v>
      </c>
      <c r="AJ1181" s="60">
        <f>MATCH($AJ$3,'Cat-4'!$1:$1,0)</f>
        <v>144</v>
      </c>
      <c r="AK1181" s="60">
        <f>INDEX('Cat-4'!$1:$1048576,Working!AG1181,Working!AJ1181)</f>
        <v>160.30000000000001</v>
      </c>
      <c r="AL1181" s="146">
        <f t="shared" si="864"/>
        <v>1.5428296438883542</v>
      </c>
      <c r="AM1181" s="152">
        <f t="shared" si="865"/>
        <v>1.5428296438883542</v>
      </c>
      <c r="AN1181" s="146">
        <f t="shared" si="858"/>
        <v>11.872222222222222</v>
      </c>
      <c r="AO1181" s="169">
        <f>INDEX('EL&amp;SV'!$C$4:$G$50,MATCH(AF1181,'EL&amp;SV'!$G$4:$G$50,0),MATCH(IF(P1181&gt;5000000,"A",IF(N1181&gt;2000000,"B",IF(N1181&gt;500000,"C","D"))),'EL&amp;SV'!$C$4:$G$4,0))</f>
        <v>6</v>
      </c>
      <c r="AP1181" s="171">
        <f>INDEX('EL&amp;SV'!$G$4:$K$50,MATCH(AF1181,'EL&amp;SV'!$G$4:$G$50,0),MATCH(IF(N1181&gt;5000000,"A",IF(N1181&gt;2000000,"B",IF(N1181&gt;500000,"C","D"))),'EL&amp;SV'!$G$4:$K$4,0))</f>
        <v>0.95</v>
      </c>
      <c r="AQ1181" s="153">
        <f t="shared" si="851"/>
        <v>41965.043455245424</v>
      </c>
      <c r="AR1181" s="153">
        <f t="shared" si="852"/>
        <v>39866.791282483151</v>
      </c>
      <c r="AS1181" s="153">
        <f t="shared" si="853"/>
        <v>2098.2521727622734</v>
      </c>
      <c r="AT1181" s="60">
        <v>0.75</v>
      </c>
      <c r="AU1181" s="153">
        <f t="shared" si="854"/>
        <v>1573.6891295717051</v>
      </c>
      <c r="AV1181" s="153">
        <f t="shared" si="855"/>
        <v>2098.2521727622729</v>
      </c>
    </row>
    <row r="1182" spans="1:48" x14ac:dyDescent="0.2">
      <c r="A1182" s="82">
        <v>1178</v>
      </c>
      <c r="B1182" s="82" t="s">
        <v>1410</v>
      </c>
      <c r="C1182" s="83"/>
      <c r="D1182" s="84" t="s">
        <v>111</v>
      </c>
      <c r="E1182" s="85" t="s">
        <v>265</v>
      </c>
      <c r="F1182" s="86">
        <v>41000</v>
      </c>
      <c r="G1182" s="86" t="s">
        <v>1350</v>
      </c>
      <c r="H1182" s="89"/>
      <c r="I1182" s="89">
        <v>2.0606979091564528E-2</v>
      </c>
      <c r="J1182" s="84"/>
      <c r="K1182" s="84"/>
      <c r="L1182" s="87">
        <v>27200.01</v>
      </c>
      <c r="M1182" s="87"/>
      <c r="N1182" s="87">
        <v>27200.01</v>
      </c>
      <c r="O1182" s="84">
        <v>9024.7083791896184</v>
      </c>
      <c r="P1182" s="84">
        <v>560.51003736034602</v>
      </c>
      <c r="Q1182" s="84">
        <f t="shared" si="856"/>
        <v>9585.2184165499639</v>
      </c>
      <c r="R1182" s="84">
        <v>17614.791583450035</v>
      </c>
      <c r="S1182" s="87">
        <f t="shared" si="857"/>
        <v>18175.30162081038</v>
      </c>
      <c r="T1182" s="150">
        <v>40</v>
      </c>
      <c r="U1182" s="69">
        <v>365</v>
      </c>
      <c r="V1182" s="70"/>
      <c r="W1182" s="71">
        <v>-117.33698630136986</v>
      </c>
      <c r="X1182" s="76">
        <f>DATE(YEAR(F1182),MONTH(F1182),1)</f>
        <v>41000</v>
      </c>
      <c r="AF1182" s="132" t="s">
        <v>2879</v>
      </c>
      <c r="AG1182" s="60">
        <f>MATCH(AF1182,'Cat-4'!$A:$A,0)</f>
        <v>726</v>
      </c>
      <c r="AH1182" s="60">
        <f>MATCH(X1182,'Cat-4'!$1:$1,0)</f>
        <v>4</v>
      </c>
      <c r="AI1182" s="60">
        <f>INDEX('Cat-4'!$1:$1048576,Working!AG1182,Working!AH1182)</f>
        <v>106.1</v>
      </c>
      <c r="AJ1182" s="60">
        <f>MATCH($AJ$3,'Cat-4'!$1:$1,0)</f>
        <v>144</v>
      </c>
      <c r="AK1182" s="60">
        <f>INDEX('Cat-4'!$1:$1048576,Working!AG1182,Working!AJ1182)</f>
        <v>132.30000000000001</v>
      </c>
      <c r="AL1182" s="146">
        <f t="shared" si="864"/>
        <v>1.2469368520263904</v>
      </c>
      <c r="AM1182" s="152">
        <f t="shared" si="865"/>
        <v>1.2469368520263904</v>
      </c>
      <c r="AN1182" s="146">
        <f t="shared" si="858"/>
        <v>11.872222222222222</v>
      </c>
      <c r="AO1182" s="169">
        <f>INDEX('EL&amp;SV'!$C$4:$G$50,MATCH(AF1182,'EL&amp;SV'!$G$4:$G$50,0),MATCH(IF(P1182&gt;5000000,"A",IF(N1182&gt;2000000,"B",IF(N1182&gt;500000,"C","D"))),'EL&amp;SV'!$C$4:$G$4,0))</f>
        <v>8</v>
      </c>
      <c r="AP1182" s="171">
        <f>INDEX('EL&amp;SV'!$G$4:$K$50,MATCH(AF1182,'EL&amp;SV'!$G$4:$G$50,0),MATCH(IF(N1182&gt;5000000,"A",IF(N1182&gt;2000000,"B",IF(N1182&gt;500000,"C","D"))),'EL&amp;SV'!$G$4:$K$4,0))</f>
        <v>0.95</v>
      </c>
      <c r="AQ1182" s="153">
        <f t="shared" si="851"/>
        <v>33916.694844486337</v>
      </c>
      <c r="AR1182" s="153">
        <f t="shared" si="852"/>
        <v>32220.860102262021</v>
      </c>
      <c r="AS1182" s="153">
        <f t="shared" si="853"/>
        <v>1695.8347422243169</v>
      </c>
      <c r="AT1182" s="60">
        <v>0.75</v>
      </c>
      <c r="AU1182" s="153">
        <f t="shared" si="854"/>
        <v>1271.8760566682377</v>
      </c>
      <c r="AV1182" s="153">
        <f t="shared" si="855"/>
        <v>1695.8347422243185</v>
      </c>
    </row>
    <row r="1183" spans="1:48" x14ac:dyDescent="0.2">
      <c r="A1183" s="82">
        <v>1179</v>
      </c>
      <c r="B1183" s="82" t="s">
        <v>1410</v>
      </c>
      <c r="C1183" s="83"/>
      <c r="D1183" s="84" t="s">
        <v>112</v>
      </c>
      <c r="E1183" s="85" t="s">
        <v>1259</v>
      </c>
      <c r="F1183" s="86">
        <v>44294</v>
      </c>
      <c r="G1183" s="86" t="s">
        <v>38</v>
      </c>
      <c r="H1183" s="89"/>
      <c r="I1183" s="89">
        <v>9.5000000000000001E-2</v>
      </c>
      <c r="J1183" s="84"/>
      <c r="K1183" s="84"/>
      <c r="L1183" s="87">
        <v>27199.58</v>
      </c>
      <c r="M1183" s="87"/>
      <c r="N1183" s="87">
        <v>27199.58</v>
      </c>
      <c r="O1183" s="84">
        <v>2534.4047008219181</v>
      </c>
      <c r="P1183" s="84">
        <v>2583.9601000000002</v>
      </c>
      <c r="Q1183" s="84">
        <f t="shared" si="856"/>
        <v>5118.3648008219188</v>
      </c>
      <c r="R1183" s="84">
        <v>22081.215199178085</v>
      </c>
      <c r="S1183" s="87">
        <f t="shared" si="857"/>
        <v>24665.175299178085</v>
      </c>
      <c r="T1183" s="150">
        <v>10</v>
      </c>
      <c r="U1183" s="69">
        <v>365</v>
      </c>
      <c r="V1183" s="70"/>
      <c r="W1183" s="71">
        <v>4.9917808219178088</v>
      </c>
      <c r="X1183" s="76">
        <f t="shared" ref="X1183:X1189" si="866">DATE(YEAR(F1183),MONTH(F1183),1)</f>
        <v>44287</v>
      </c>
      <c r="AF1183" s="132" t="s">
        <v>3114</v>
      </c>
      <c r="AG1183" s="60">
        <f>MATCH(AF1183,'Cat-4'!$A:$A,0)</f>
        <v>844</v>
      </c>
      <c r="AH1183" s="60">
        <f>MATCH(X1183,'Cat-4'!$1:$1,0)</f>
        <v>112</v>
      </c>
      <c r="AI1183" s="60">
        <f>INDEX('Cat-4'!$1:$1048576,Working!AG1183,Working!AH1183)</f>
        <v>145.80000000000001</v>
      </c>
      <c r="AJ1183" s="60">
        <f>MATCH($AJ$3,'Cat-4'!$1:$1,0)</f>
        <v>144</v>
      </c>
      <c r="AK1183" s="60">
        <f>INDEX('Cat-4'!$1:$1048576,Working!AG1183,Working!AJ1183)</f>
        <v>160.30000000000001</v>
      </c>
      <c r="AL1183" s="146">
        <f t="shared" si="864"/>
        <v>1.0994513031550068</v>
      </c>
      <c r="AM1183" s="152">
        <f t="shared" si="865"/>
        <v>1.0994513031550068</v>
      </c>
      <c r="AN1183" s="146">
        <f t="shared" si="858"/>
        <v>2.8527777777777779</v>
      </c>
      <c r="AO1183" s="169">
        <f>INDEX('EL&amp;SV'!$C$4:$G$50,MATCH(AF1183,'EL&amp;SV'!$G$4:$G$50,0),MATCH(IF(P1183&gt;5000000,"A",IF(N1183&gt;2000000,"B",IF(N1183&gt;500000,"C","D"))),'EL&amp;SV'!$C$4:$G$4,0))</f>
        <v>6</v>
      </c>
      <c r="AP1183" s="171">
        <f>INDEX('EL&amp;SV'!$G$4:$K$50,MATCH(AF1183,'EL&amp;SV'!$G$4:$G$50,0),MATCH(IF(N1183&gt;5000000,"A",IF(N1183&gt;2000000,"B",IF(N1183&gt;500000,"C","D"))),'EL&amp;SV'!$G$4:$K$4,0))</f>
        <v>0.95</v>
      </c>
      <c r="AQ1183" s="153">
        <f t="shared" si="851"/>
        <v>29904.613676268862</v>
      </c>
      <c r="AR1183" s="153">
        <f t="shared" si="852"/>
        <v>13507.609413542461</v>
      </c>
      <c r="AS1183" s="153">
        <f t="shared" si="853"/>
        <v>16397.004262726401</v>
      </c>
      <c r="AT1183" s="60">
        <v>0.75</v>
      </c>
      <c r="AU1183" s="153">
        <f t="shared" si="854"/>
        <v>12297.7531970448</v>
      </c>
      <c r="AV1183" s="153">
        <f t="shared" si="855"/>
        <v>12297.7531970448</v>
      </c>
    </row>
    <row r="1184" spans="1:48" x14ac:dyDescent="0.2">
      <c r="A1184" s="82">
        <v>1180</v>
      </c>
      <c r="B1184" s="82" t="s">
        <v>1410</v>
      </c>
      <c r="C1184" s="83"/>
      <c r="D1184" s="84" t="s">
        <v>112</v>
      </c>
      <c r="E1184" s="85" t="s">
        <v>1276</v>
      </c>
      <c r="F1184" s="86">
        <v>44322</v>
      </c>
      <c r="G1184" s="86" t="s">
        <v>38</v>
      </c>
      <c r="H1184" s="89"/>
      <c r="I1184" s="89">
        <v>9.5000000000000001E-2</v>
      </c>
      <c r="J1184" s="84"/>
      <c r="K1184" s="84"/>
      <c r="L1184" s="87">
        <v>27085.43</v>
      </c>
      <c r="M1184" s="87"/>
      <c r="N1184" s="87">
        <v>27085.43</v>
      </c>
      <c r="O1184" s="84">
        <v>2326.3787136986302</v>
      </c>
      <c r="P1184" s="84">
        <v>2573.1158500000001</v>
      </c>
      <c r="Q1184" s="84">
        <f t="shared" si="856"/>
        <v>4899.4945636986304</v>
      </c>
      <c r="R1184" s="84">
        <v>22185.93543630137</v>
      </c>
      <c r="S1184" s="87">
        <f t="shared" si="857"/>
        <v>24759.051286301372</v>
      </c>
      <c r="T1184" s="150">
        <v>10</v>
      </c>
      <c r="U1184" s="69">
        <v>365</v>
      </c>
      <c r="V1184" s="70"/>
      <c r="W1184" s="71">
        <v>4.9917808219178088</v>
      </c>
      <c r="X1184" s="76">
        <f t="shared" si="866"/>
        <v>44317</v>
      </c>
      <c r="AF1184" s="132" t="s">
        <v>3114</v>
      </c>
      <c r="AG1184" s="60">
        <f>MATCH(AF1184,'Cat-4'!$A:$A,0)</f>
        <v>844</v>
      </c>
      <c r="AH1184" s="60">
        <f>MATCH(X1184,'Cat-4'!$1:$1,0)</f>
        <v>113</v>
      </c>
      <c r="AI1184" s="60">
        <f>INDEX('Cat-4'!$1:$1048576,Working!AG1184,Working!AH1184)</f>
        <v>146.30000000000001</v>
      </c>
      <c r="AJ1184" s="60">
        <f>MATCH($AJ$3,'Cat-4'!$1:$1,0)</f>
        <v>144</v>
      </c>
      <c r="AK1184" s="60">
        <f>INDEX('Cat-4'!$1:$1048576,Working!AG1184,Working!AJ1184)</f>
        <v>160.30000000000001</v>
      </c>
      <c r="AL1184" s="146">
        <f t="shared" si="864"/>
        <v>1.0956937799043063</v>
      </c>
      <c r="AM1184" s="152">
        <f t="shared" si="865"/>
        <v>1.0956937799043063</v>
      </c>
      <c r="AN1184" s="146">
        <f t="shared" si="858"/>
        <v>2.7749999999999999</v>
      </c>
      <c r="AO1184" s="169">
        <f>INDEX('EL&amp;SV'!$C$4:$G$50,MATCH(AF1184,'EL&amp;SV'!$G$4:$G$50,0),MATCH(IF(P1184&gt;5000000,"A",IF(N1184&gt;2000000,"B",IF(N1184&gt;500000,"C","D"))),'EL&amp;SV'!$C$4:$G$4,0))</f>
        <v>6</v>
      </c>
      <c r="AP1184" s="171">
        <f>INDEX('EL&amp;SV'!$G$4:$K$50,MATCH(AF1184,'EL&amp;SV'!$G$4:$G$50,0),MATCH(IF(N1184&gt;5000000,"A",IF(N1184&gt;2000000,"B",IF(N1184&gt;500000,"C","D"))),'EL&amp;SV'!$G$4:$K$4,0))</f>
        <v>0.95</v>
      </c>
      <c r="AQ1184" s="153">
        <f t="shared" si="851"/>
        <v>29677.337177033496</v>
      </c>
      <c r="AR1184" s="153">
        <f t="shared" si="852"/>
        <v>13039.480022159092</v>
      </c>
      <c r="AS1184" s="153">
        <f t="shared" si="853"/>
        <v>16637.857154874404</v>
      </c>
      <c r="AT1184" s="60">
        <v>0.75</v>
      </c>
      <c r="AU1184" s="153">
        <f t="shared" si="854"/>
        <v>12478.392866155802</v>
      </c>
      <c r="AV1184" s="153">
        <f t="shared" si="855"/>
        <v>12478.392866155802</v>
      </c>
    </row>
    <row r="1185" spans="1:48" x14ac:dyDescent="0.2">
      <c r="A1185" s="82">
        <v>1181</v>
      </c>
      <c r="B1185" s="82" t="s">
        <v>1410</v>
      </c>
      <c r="C1185" s="83"/>
      <c r="D1185" s="84" t="s">
        <v>112</v>
      </c>
      <c r="E1185" s="85" t="s">
        <v>484</v>
      </c>
      <c r="F1185" s="86">
        <v>39527</v>
      </c>
      <c r="G1185" s="86" t="s">
        <v>1347</v>
      </c>
      <c r="H1185" s="89"/>
      <c r="I1185" s="89">
        <v>0</v>
      </c>
      <c r="J1185" s="84"/>
      <c r="K1185" s="84"/>
      <c r="L1185" s="87">
        <v>27035</v>
      </c>
      <c r="M1185" s="87"/>
      <c r="N1185" s="87">
        <v>27035</v>
      </c>
      <c r="O1185" s="84">
        <v>25683.25</v>
      </c>
      <c r="P1185" s="84">
        <v>0</v>
      </c>
      <c r="Q1185" s="84">
        <f t="shared" si="856"/>
        <v>25683.25</v>
      </c>
      <c r="R1185" s="84">
        <v>1351.75</v>
      </c>
      <c r="S1185" s="87">
        <f t="shared" si="857"/>
        <v>1351.75</v>
      </c>
      <c r="T1185" s="150">
        <v>3</v>
      </c>
      <c r="U1185" s="69">
        <v>365</v>
      </c>
      <c r="V1185" s="70"/>
      <c r="W1185" s="71">
        <v>4.9917808219178088</v>
      </c>
      <c r="X1185" s="76">
        <f t="shared" si="866"/>
        <v>39508</v>
      </c>
      <c r="Y1185" s="138" t="s">
        <v>4016</v>
      </c>
      <c r="Z1185" s="60">
        <f>MATCH(Y1185,'Cat-3'!$A:$A,0)</f>
        <v>628</v>
      </c>
      <c r="AA1185" s="60">
        <f>MATCH(X1185,'Cat-3'!$1:$1,0)</f>
        <v>42</v>
      </c>
      <c r="AB1185" s="60">
        <f>INDEX('Cat-3'!$1:$1048576,Working!Z1185,Working!AA1185)</f>
        <v>118.3</v>
      </c>
      <c r="AC1185" s="60">
        <f>MATCH($AC$3,'Cat-3'!$1:$1,0)</f>
        <v>90</v>
      </c>
      <c r="AD1185" s="60">
        <f>INDEX('Cat-3'!$1:$1048576,Working!Z1185,Working!AC1185)</f>
        <v>138.4</v>
      </c>
      <c r="AE1185" s="146">
        <f>AD1185/AB1185</f>
        <v>1.1699070160608622</v>
      </c>
      <c r="AF1185" s="132" t="s">
        <v>3114</v>
      </c>
      <c r="AG1185" s="60">
        <f>MATCH(AF1185,'Cat-4'!$A:$A,0)</f>
        <v>844</v>
      </c>
      <c r="AH1185" s="60">
        <f>MATCH($AH$3,'Cat-4'!$1:$1,0)</f>
        <v>4</v>
      </c>
      <c r="AI1185" s="60">
        <f>INDEX('Cat-4'!$1:$1048576,Working!AG1185,Working!AH1185)</f>
        <v>103.9</v>
      </c>
      <c r="AJ1185" s="60">
        <f>MATCH($AJ$3,'Cat-4'!$1:$1,0)</f>
        <v>144</v>
      </c>
      <c r="AK1185" s="60">
        <f>INDEX('Cat-4'!$1:$1048576,Working!AG1185,Working!AJ1185)</f>
        <v>160.30000000000001</v>
      </c>
      <c r="AL1185" s="146">
        <f>AK1185/AI1185</f>
        <v>1.5428296438883542</v>
      </c>
      <c r="AM1185" s="146">
        <f>AL1185*AE1185</f>
        <v>1.8049672249716671</v>
      </c>
      <c r="AN1185" s="146">
        <f t="shared" si="858"/>
        <v>15.902777777777779</v>
      </c>
      <c r="AO1185" s="169">
        <f>INDEX('EL&amp;SV'!$C$4:$G$50,MATCH(AF1185,'EL&amp;SV'!$G$4:$G$50,0),MATCH(IF(P1185&gt;5000000,"A",IF(N1185&gt;2000000,"B",IF(N1185&gt;500000,"C","D"))),'EL&amp;SV'!$C$4:$G$4,0))</f>
        <v>6</v>
      </c>
      <c r="AP1185" s="171">
        <f>INDEX('EL&amp;SV'!$G$4:$K$50,MATCH(AF1185,'EL&amp;SV'!$G$4:$G$50,0),MATCH(IF(N1185&gt;5000000,"A",IF(N1185&gt;2000000,"B",IF(N1185&gt;500000,"C","D"))),'EL&amp;SV'!$G$4:$K$4,0))</f>
        <v>0.95</v>
      </c>
      <c r="AQ1185" s="153">
        <f t="shared" si="851"/>
        <v>48797.288927109017</v>
      </c>
      <c r="AR1185" s="153">
        <f t="shared" si="852"/>
        <v>46357.424480753565</v>
      </c>
      <c r="AS1185" s="153">
        <f t="shared" si="853"/>
        <v>2439.8644463554519</v>
      </c>
      <c r="AT1185" s="60">
        <v>0.75</v>
      </c>
      <c r="AU1185" s="153">
        <f t="shared" si="854"/>
        <v>1829.898334766589</v>
      </c>
      <c r="AV1185" s="153">
        <f t="shared" si="855"/>
        <v>2439.8644463554529</v>
      </c>
    </row>
    <row r="1186" spans="1:48" x14ac:dyDescent="0.2">
      <c r="A1186" s="82">
        <v>1182</v>
      </c>
      <c r="B1186" s="82" t="s">
        <v>1410</v>
      </c>
      <c r="C1186" s="83"/>
      <c r="D1186" s="84" t="s">
        <v>112</v>
      </c>
      <c r="E1186" s="85" t="s">
        <v>937</v>
      </c>
      <c r="F1186" s="86">
        <v>41401</v>
      </c>
      <c r="G1186" s="86" t="s">
        <v>1349</v>
      </c>
      <c r="H1186" s="89"/>
      <c r="I1186" s="89">
        <v>6.4345608239409241E-2</v>
      </c>
      <c r="J1186" s="84"/>
      <c r="K1186" s="84"/>
      <c r="L1186" s="87">
        <v>27030</v>
      </c>
      <c r="M1186" s="87"/>
      <c r="N1186" s="87">
        <v>27030</v>
      </c>
      <c r="O1186" s="84">
        <v>15071.385627059721</v>
      </c>
      <c r="P1186" s="84">
        <v>1739.2617907112317</v>
      </c>
      <c r="Q1186" s="84">
        <f t="shared" si="856"/>
        <v>16810.647417770953</v>
      </c>
      <c r="R1186" s="84">
        <v>10219.352582229047</v>
      </c>
      <c r="S1186" s="87">
        <f t="shared" si="857"/>
        <v>11958.614372940279</v>
      </c>
      <c r="T1186" s="150">
        <v>15</v>
      </c>
      <c r="U1186" s="69">
        <v>365</v>
      </c>
      <c r="V1186" s="70"/>
      <c r="W1186" s="71">
        <v>4.9917808219178088</v>
      </c>
      <c r="X1186" s="76">
        <f t="shared" si="866"/>
        <v>41395</v>
      </c>
      <c r="AF1186" s="132" t="s">
        <v>2732</v>
      </c>
      <c r="AG1186" s="60">
        <f>MATCH(AF1186,'Cat-4'!$A:$A,0)</f>
        <v>652</v>
      </c>
      <c r="AH1186" s="60">
        <f>MATCH(X1186,'Cat-4'!$1:$1,0)</f>
        <v>17</v>
      </c>
      <c r="AI1186" s="60">
        <f>INDEX('Cat-4'!$1:$1048576,Working!AG1186,Working!AH1186)</f>
        <v>96</v>
      </c>
      <c r="AJ1186" s="60">
        <f>MATCH($AJ$3,'Cat-4'!$1:$1,0)</f>
        <v>144</v>
      </c>
      <c r="AK1186" s="60">
        <f>INDEX('Cat-4'!$1:$1048576,Working!AG1186,Working!AJ1186)</f>
        <v>95.4</v>
      </c>
      <c r="AL1186" s="146">
        <f t="shared" ref="AL1186:AL1236" si="867">AK1186/AI1186</f>
        <v>0.99375000000000002</v>
      </c>
      <c r="AM1186" s="152">
        <f t="shared" ref="AM1186:AM1236" si="868">AL1186</f>
        <v>0.99375000000000002</v>
      </c>
      <c r="AN1186" s="146">
        <f t="shared" si="858"/>
        <v>10.772222222222222</v>
      </c>
      <c r="AO1186" s="169">
        <f>INDEX('EL&amp;SV'!$C$4:$G$50,MATCH(AF1186,'EL&amp;SV'!$G$4:$G$50,0),MATCH(IF(P1186&gt;5000000,"A",IF(N1186&gt;2000000,"B",IF(N1186&gt;500000,"C","D"))),'EL&amp;SV'!$C$4:$G$4,0))</f>
        <v>8</v>
      </c>
      <c r="AP1186" s="171">
        <f>INDEX('EL&amp;SV'!$G$4:$K$50,MATCH(AF1186,'EL&amp;SV'!$G$4:$G$50,0),MATCH(IF(N1186&gt;5000000,"A",IF(N1186&gt;2000000,"B",IF(N1186&gt;500000,"C","D"))),'EL&amp;SV'!$G$4:$K$4,0))</f>
        <v>0.9</v>
      </c>
      <c r="AQ1186" s="153">
        <f t="shared" si="851"/>
        <v>26861.0625</v>
      </c>
      <c r="AR1186" s="153">
        <f t="shared" si="852"/>
        <v>24174.956249999999</v>
      </c>
      <c r="AS1186" s="153">
        <f t="shared" si="853"/>
        <v>2686.1062500000007</v>
      </c>
      <c r="AT1186" s="60">
        <v>0.75</v>
      </c>
      <c r="AU1186" s="153">
        <f t="shared" si="854"/>
        <v>2014.5796875000005</v>
      </c>
      <c r="AV1186" s="153">
        <f t="shared" si="855"/>
        <v>2686.1062499999994</v>
      </c>
    </row>
    <row r="1187" spans="1:48" x14ac:dyDescent="0.2">
      <c r="A1187" s="82">
        <v>1183</v>
      </c>
      <c r="B1187" s="82" t="s">
        <v>1410</v>
      </c>
      <c r="C1187" s="83"/>
      <c r="D1187" s="84" t="s">
        <v>112</v>
      </c>
      <c r="E1187" s="85" t="s">
        <v>1069</v>
      </c>
      <c r="F1187" s="86">
        <v>42825</v>
      </c>
      <c r="G1187" s="86" t="s">
        <v>27</v>
      </c>
      <c r="H1187" s="89"/>
      <c r="I1187" s="89">
        <v>9.5000000000000001E-2</v>
      </c>
      <c r="J1187" s="84"/>
      <c r="K1187" s="84"/>
      <c r="L1187" s="87">
        <v>27000</v>
      </c>
      <c r="M1187" s="87"/>
      <c r="N1187" s="87">
        <v>27000</v>
      </c>
      <c r="O1187" s="84">
        <v>12832.027397260274</v>
      </c>
      <c r="P1187" s="84">
        <v>2565</v>
      </c>
      <c r="Q1187" s="84">
        <f t="shared" si="856"/>
        <v>15397.027397260274</v>
      </c>
      <c r="R1187" s="84">
        <v>11602.972602739726</v>
      </c>
      <c r="S1187" s="87">
        <f t="shared" si="857"/>
        <v>14167.972602739726</v>
      </c>
      <c r="T1187" s="150">
        <v>10</v>
      </c>
      <c r="U1187" s="69">
        <v>365</v>
      </c>
      <c r="V1187" s="70"/>
      <c r="W1187" s="71">
        <v>4.9917808219178088</v>
      </c>
      <c r="X1187" s="76">
        <f t="shared" si="866"/>
        <v>42795</v>
      </c>
      <c r="AF1187" s="132" t="s">
        <v>3114</v>
      </c>
      <c r="AG1187" s="60">
        <f>MATCH(AF1187,'Cat-4'!$A:$A,0)</f>
        <v>844</v>
      </c>
      <c r="AH1187" s="60">
        <f>MATCH(X1187,'Cat-4'!$1:$1,0)</f>
        <v>63</v>
      </c>
      <c r="AI1187" s="60">
        <f>INDEX('Cat-4'!$1:$1048576,Working!AG1187,Working!AH1187)</f>
        <v>116.5</v>
      </c>
      <c r="AJ1187" s="60">
        <f>MATCH($AJ$3,'Cat-4'!$1:$1,0)</f>
        <v>144</v>
      </c>
      <c r="AK1187" s="60">
        <f>INDEX('Cat-4'!$1:$1048576,Working!AG1187,Working!AJ1187)</f>
        <v>160.30000000000001</v>
      </c>
      <c r="AL1187" s="146">
        <f t="shared" si="867"/>
        <v>1.3759656652360517</v>
      </c>
      <c r="AM1187" s="152">
        <f t="shared" si="868"/>
        <v>1.3759656652360517</v>
      </c>
      <c r="AN1187" s="146">
        <f t="shared" si="858"/>
        <v>6.875</v>
      </c>
      <c r="AO1187" s="169">
        <f>INDEX('EL&amp;SV'!$C$4:$G$50,MATCH(AF1187,'EL&amp;SV'!$G$4:$G$50,0),MATCH(IF(P1187&gt;5000000,"A",IF(N1187&gt;2000000,"B",IF(N1187&gt;500000,"C","D"))),'EL&amp;SV'!$C$4:$G$4,0))</f>
        <v>6</v>
      </c>
      <c r="AP1187" s="171">
        <f>INDEX('EL&amp;SV'!$G$4:$K$50,MATCH(AF1187,'EL&amp;SV'!$G$4:$G$50,0),MATCH(IF(N1187&gt;5000000,"A",IF(N1187&gt;2000000,"B",IF(N1187&gt;500000,"C","D"))),'EL&amp;SV'!$G$4:$K$4,0))</f>
        <v>0.95</v>
      </c>
      <c r="AQ1187" s="153">
        <f t="shared" si="851"/>
        <v>37151.072961373393</v>
      </c>
      <c r="AR1187" s="153">
        <f t="shared" si="852"/>
        <v>35293.519313304721</v>
      </c>
      <c r="AS1187" s="153">
        <f t="shared" si="853"/>
        <v>1857.5536480686715</v>
      </c>
      <c r="AT1187" s="60">
        <v>0.75</v>
      </c>
      <c r="AU1187" s="153">
        <f t="shared" si="854"/>
        <v>1393.1652360515036</v>
      </c>
      <c r="AV1187" s="153">
        <f t="shared" si="855"/>
        <v>1857.5536480686712</v>
      </c>
    </row>
    <row r="1188" spans="1:48" x14ac:dyDescent="0.2">
      <c r="A1188" s="82">
        <v>1184</v>
      </c>
      <c r="B1188" s="82" t="s">
        <v>1410</v>
      </c>
      <c r="C1188" s="83"/>
      <c r="D1188" s="84" t="s">
        <v>112</v>
      </c>
      <c r="E1188" s="85" t="s">
        <v>1090</v>
      </c>
      <c r="F1188" s="86">
        <v>43190</v>
      </c>
      <c r="G1188" s="86" t="s">
        <v>29</v>
      </c>
      <c r="H1188" s="89"/>
      <c r="I1188" s="89">
        <v>0.19</v>
      </c>
      <c r="J1188" s="84"/>
      <c r="K1188" s="84"/>
      <c r="L1188" s="87">
        <v>27000</v>
      </c>
      <c r="M1188" s="87"/>
      <c r="N1188" s="87">
        <v>27000</v>
      </c>
      <c r="O1188" s="84">
        <v>20527.027397260274</v>
      </c>
      <c r="P1188" s="84">
        <v>5130</v>
      </c>
      <c r="Q1188" s="84">
        <f t="shared" si="856"/>
        <v>25657.027397260274</v>
      </c>
      <c r="R1188" s="84">
        <v>1342.9726027397264</v>
      </c>
      <c r="S1188" s="87">
        <f t="shared" si="857"/>
        <v>6472.9726027397264</v>
      </c>
      <c r="T1188" s="150">
        <v>10</v>
      </c>
      <c r="U1188" s="69">
        <v>365</v>
      </c>
      <c r="V1188" s="70"/>
      <c r="W1188" s="71">
        <v>4.9917808219178088</v>
      </c>
      <c r="X1188" s="76">
        <f t="shared" si="866"/>
        <v>43160</v>
      </c>
      <c r="AF1188" s="132" t="s">
        <v>2734</v>
      </c>
      <c r="AG1188" s="60">
        <f>MATCH(AF1188,'Cat-4'!$A:$A,0)</f>
        <v>653</v>
      </c>
      <c r="AH1188" s="60">
        <f>MATCH(X1188,'Cat-4'!$1:$1,0)</f>
        <v>75</v>
      </c>
      <c r="AI1188" s="60">
        <f>INDEX('Cat-4'!$1:$1048576,Working!AG1188,Working!AH1188)</f>
        <v>116</v>
      </c>
      <c r="AJ1188" s="60">
        <f>MATCH($AJ$3,'Cat-4'!$1:$1,0)</f>
        <v>144</v>
      </c>
      <c r="AK1188" s="60">
        <f>INDEX('Cat-4'!$1:$1048576,Working!AG1188,Working!AJ1188)</f>
        <v>122.3</v>
      </c>
      <c r="AL1188" s="146">
        <f t="shared" si="867"/>
        <v>1.0543103448275861</v>
      </c>
      <c r="AM1188" s="152">
        <f t="shared" si="868"/>
        <v>1.0543103448275861</v>
      </c>
      <c r="AN1188" s="146">
        <f t="shared" si="858"/>
        <v>5.875</v>
      </c>
      <c r="AO1188" s="169">
        <f>INDEX('EL&amp;SV'!$C$4:$G$50,MATCH(AF1188,'EL&amp;SV'!$G$4:$G$50,0),MATCH(IF(P1188&gt;5000000,"A",IF(N1188&gt;2000000,"B",IF(N1188&gt;500000,"C","D"))),'EL&amp;SV'!$C$4:$G$4,0))</f>
        <v>8</v>
      </c>
      <c r="AP1188" s="171">
        <f>INDEX('EL&amp;SV'!$G$4:$K$50,MATCH(AF1188,'EL&amp;SV'!$G$4:$G$50,0),MATCH(IF(N1188&gt;5000000,"A",IF(N1188&gt;2000000,"B",IF(N1188&gt;500000,"C","D"))),'EL&amp;SV'!$G$4:$K$4,0))</f>
        <v>0.9</v>
      </c>
      <c r="AQ1188" s="153">
        <f t="shared" si="851"/>
        <v>28466.379310344826</v>
      </c>
      <c r="AR1188" s="153">
        <f t="shared" si="852"/>
        <v>18814.497575431033</v>
      </c>
      <c r="AS1188" s="153">
        <f t="shared" si="853"/>
        <v>9651.8817349137935</v>
      </c>
      <c r="AT1188" s="60">
        <v>0.75</v>
      </c>
      <c r="AU1188" s="153">
        <f t="shared" si="854"/>
        <v>7238.9113011853451</v>
      </c>
      <c r="AV1188" s="153">
        <f t="shared" si="855"/>
        <v>7238.9113011853451</v>
      </c>
    </row>
    <row r="1189" spans="1:48" x14ac:dyDescent="0.2">
      <c r="A1189" s="82">
        <v>1185</v>
      </c>
      <c r="B1189" s="82" t="s">
        <v>1410</v>
      </c>
      <c r="C1189" s="83"/>
      <c r="D1189" s="84" t="s">
        <v>112</v>
      </c>
      <c r="E1189" s="85" t="s">
        <v>868</v>
      </c>
      <c r="F1189" s="86">
        <v>41000</v>
      </c>
      <c r="G1189" s="86" t="s">
        <v>1350</v>
      </c>
      <c r="H1189" s="89"/>
      <c r="I1189" s="89">
        <v>6.69504741833509E-2</v>
      </c>
      <c r="J1189" s="84"/>
      <c r="K1189" s="84"/>
      <c r="L1189" s="87">
        <v>26937.5</v>
      </c>
      <c r="M1189" s="87"/>
      <c r="N1189" s="87">
        <v>26937.5</v>
      </c>
      <c r="O1189" s="84">
        <v>16573.233008429928</v>
      </c>
      <c r="P1189" s="84">
        <v>1803.4783983140148</v>
      </c>
      <c r="Q1189" s="84">
        <f t="shared" si="856"/>
        <v>18376.711406743943</v>
      </c>
      <c r="R1189" s="84">
        <v>8560.7885932560566</v>
      </c>
      <c r="S1189" s="87">
        <f t="shared" si="857"/>
        <v>10364.266991570072</v>
      </c>
      <c r="T1189" s="150">
        <v>15</v>
      </c>
      <c r="U1189" s="69">
        <v>365</v>
      </c>
      <c r="V1189" s="70"/>
      <c r="W1189" s="71">
        <v>4.9917808219178088</v>
      </c>
      <c r="X1189" s="76">
        <f t="shared" si="866"/>
        <v>41000</v>
      </c>
      <c r="AF1189" s="132" t="s">
        <v>3114</v>
      </c>
      <c r="AG1189" s="60">
        <f>MATCH(AF1189,'Cat-4'!$A:$A,0)</f>
        <v>844</v>
      </c>
      <c r="AH1189" s="60">
        <f>MATCH(X1189,'Cat-4'!$1:$1,0)</f>
        <v>4</v>
      </c>
      <c r="AI1189" s="60">
        <f>INDEX('Cat-4'!$1:$1048576,Working!AG1189,Working!AH1189)</f>
        <v>103.9</v>
      </c>
      <c r="AJ1189" s="60">
        <f>MATCH($AJ$3,'Cat-4'!$1:$1,0)</f>
        <v>144</v>
      </c>
      <c r="AK1189" s="60">
        <f>INDEX('Cat-4'!$1:$1048576,Working!AG1189,Working!AJ1189)</f>
        <v>160.30000000000001</v>
      </c>
      <c r="AL1189" s="146">
        <f t="shared" si="867"/>
        <v>1.5428296438883542</v>
      </c>
      <c r="AM1189" s="152">
        <f t="shared" si="868"/>
        <v>1.5428296438883542</v>
      </c>
      <c r="AN1189" s="146">
        <f t="shared" si="858"/>
        <v>11.872222222222222</v>
      </c>
      <c r="AO1189" s="169">
        <f>INDEX('EL&amp;SV'!$C$4:$G$50,MATCH(AF1189,'EL&amp;SV'!$G$4:$G$50,0),MATCH(IF(P1189&gt;5000000,"A",IF(N1189&gt;2000000,"B",IF(N1189&gt;500000,"C","D"))),'EL&amp;SV'!$C$4:$G$4,0))</f>
        <v>6</v>
      </c>
      <c r="AP1189" s="171">
        <f>INDEX('EL&amp;SV'!$G$4:$K$50,MATCH(AF1189,'EL&amp;SV'!$G$4:$G$50,0),MATCH(IF(N1189&gt;5000000,"A",IF(N1189&gt;2000000,"B",IF(N1189&gt;500000,"C","D"))),'EL&amp;SV'!$G$4:$K$4,0))</f>
        <v>0.95</v>
      </c>
      <c r="AQ1189" s="153">
        <f t="shared" si="851"/>
        <v>41559.97353224254</v>
      </c>
      <c r="AR1189" s="153">
        <f t="shared" si="852"/>
        <v>39481.974855630411</v>
      </c>
      <c r="AS1189" s="153">
        <f t="shared" si="853"/>
        <v>2077.9986766121292</v>
      </c>
      <c r="AT1189" s="60">
        <v>0.75</v>
      </c>
      <c r="AU1189" s="153">
        <f t="shared" si="854"/>
        <v>1558.4990074590969</v>
      </c>
      <c r="AV1189" s="153">
        <f t="shared" si="855"/>
        <v>2077.9986766121287</v>
      </c>
    </row>
    <row r="1190" spans="1:48" x14ac:dyDescent="0.2">
      <c r="A1190" s="82">
        <v>1186</v>
      </c>
      <c r="B1190" s="82" t="s">
        <v>1410</v>
      </c>
      <c r="C1190" s="83"/>
      <c r="D1190" s="84" t="s">
        <v>111</v>
      </c>
      <c r="E1190" s="85" t="s">
        <v>257</v>
      </c>
      <c r="F1190" s="86">
        <v>41000</v>
      </c>
      <c r="G1190" s="86" t="s">
        <v>1350</v>
      </c>
      <c r="H1190" s="89"/>
      <c r="I1190" s="89">
        <v>2.0606979091564528E-2</v>
      </c>
      <c r="J1190" s="84"/>
      <c r="K1190" s="84"/>
      <c r="L1190" s="87">
        <v>26936</v>
      </c>
      <c r="M1190" s="87"/>
      <c r="N1190" s="87">
        <v>26936</v>
      </c>
      <c r="O1190" s="84">
        <v>8937.1123356885346</v>
      </c>
      <c r="P1190" s="84">
        <v>555.06958881038213</v>
      </c>
      <c r="Q1190" s="84">
        <f t="shared" si="856"/>
        <v>9492.1819244989165</v>
      </c>
      <c r="R1190" s="84">
        <v>17443.818075501084</v>
      </c>
      <c r="S1190" s="87">
        <f t="shared" si="857"/>
        <v>17998.887664311464</v>
      </c>
      <c r="T1190" s="150">
        <v>40</v>
      </c>
      <c r="U1190" s="69">
        <v>365</v>
      </c>
      <c r="V1190" s="70"/>
      <c r="W1190" s="71">
        <v>4.9917808219178088</v>
      </c>
      <c r="X1190" s="76">
        <f>DATE(YEAR(F1190),MONTH(F1190),1)</f>
        <v>41000</v>
      </c>
      <c r="AF1190" s="132" t="s">
        <v>2879</v>
      </c>
      <c r="AG1190" s="60">
        <f>MATCH(AF1190,'Cat-4'!$A:$A,0)</f>
        <v>726</v>
      </c>
      <c r="AH1190" s="60">
        <f>MATCH(X1190,'Cat-4'!$1:$1,0)</f>
        <v>4</v>
      </c>
      <c r="AI1190" s="60">
        <f>INDEX('Cat-4'!$1:$1048576,Working!AG1190,Working!AH1190)</f>
        <v>106.1</v>
      </c>
      <c r="AJ1190" s="60">
        <f>MATCH($AJ$3,'Cat-4'!$1:$1,0)</f>
        <v>144</v>
      </c>
      <c r="AK1190" s="60">
        <f>INDEX('Cat-4'!$1:$1048576,Working!AG1190,Working!AJ1190)</f>
        <v>132.30000000000001</v>
      </c>
      <c r="AL1190" s="146">
        <f t="shared" si="867"/>
        <v>1.2469368520263904</v>
      </c>
      <c r="AM1190" s="152">
        <f t="shared" si="868"/>
        <v>1.2469368520263904</v>
      </c>
      <c r="AN1190" s="146">
        <f t="shared" si="858"/>
        <v>11.872222222222222</v>
      </c>
      <c r="AO1190" s="169">
        <f>INDEX('EL&amp;SV'!$C$4:$G$50,MATCH(AF1190,'EL&amp;SV'!$G$4:$G$50,0),MATCH(IF(P1190&gt;5000000,"A",IF(N1190&gt;2000000,"B",IF(N1190&gt;500000,"C","D"))),'EL&amp;SV'!$C$4:$G$4,0))</f>
        <v>8</v>
      </c>
      <c r="AP1190" s="171">
        <f>INDEX('EL&amp;SV'!$G$4:$K$50,MATCH(AF1190,'EL&amp;SV'!$G$4:$G$50,0),MATCH(IF(N1190&gt;5000000,"A",IF(N1190&gt;2000000,"B",IF(N1190&gt;500000,"C","D"))),'EL&amp;SV'!$G$4:$K$4,0))</f>
        <v>0.95</v>
      </c>
      <c r="AQ1190" s="153">
        <f t="shared" si="851"/>
        <v>33587.491046182848</v>
      </c>
      <c r="AR1190" s="153">
        <f t="shared" si="852"/>
        <v>31908.116493873702</v>
      </c>
      <c r="AS1190" s="153">
        <f t="shared" si="853"/>
        <v>1679.3745523091457</v>
      </c>
      <c r="AT1190" s="60">
        <v>0.75</v>
      </c>
      <c r="AU1190" s="153">
        <f t="shared" si="854"/>
        <v>1259.5309142318592</v>
      </c>
      <c r="AV1190" s="153">
        <f t="shared" si="855"/>
        <v>1679.3745523091438</v>
      </c>
    </row>
    <row r="1191" spans="1:48" x14ac:dyDescent="0.2">
      <c r="A1191" s="82">
        <v>1187</v>
      </c>
      <c r="B1191" s="82" t="s">
        <v>1410</v>
      </c>
      <c r="C1191" s="83"/>
      <c r="D1191" s="84" t="s">
        <v>112</v>
      </c>
      <c r="E1191" s="85" t="s">
        <v>742</v>
      </c>
      <c r="F1191" s="86">
        <v>41000</v>
      </c>
      <c r="G1191" s="86" t="s">
        <v>1350</v>
      </c>
      <c r="H1191" s="89"/>
      <c r="I1191" s="89">
        <v>6.2115384615384614E-2</v>
      </c>
      <c r="J1191" s="84"/>
      <c r="K1191" s="84"/>
      <c r="L1191" s="87">
        <v>26647.5</v>
      </c>
      <c r="M1191" s="87"/>
      <c r="N1191" s="87">
        <v>26647.5</v>
      </c>
      <c r="O1191" s="84">
        <v>17039.026442307695</v>
      </c>
      <c r="P1191" s="84">
        <v>1655.2197115384615</v>
      </c>
      <c r="Q1191" s="84">
        <f t="shared" si="856"/>
        <v>18694.246153846158</v>
      </c>
      <c r="R1191" s="84">
        <v>7953.2538461538425</v>
      </c>
      <c r="S1191" s="87">
        <f t="shared" si="857"/>
        <v>9608.4735576923049</v>
      </c>
      <c r="T1191" s="150">
        <v>15</v>
      </c>
      <c r="U1191" s="69">
        <v>365</v>
      </c>
      <c r="V1191" s="70"/>
      <c r="W1191" s="71">
        <v>4.9917808219178088</v>
      </c>
      <c r="X1191" s="76">
        <f t="shared" ref="X1191:X1195" si="869">DATE(YEAR(F1191),MONTH(F1191),1)</f>
        <v>41000</v>
      </c>
      <c r="AF1191" s="132" t="s">
        <v>3114</v>
      </c>
      <c r="AG1191" s="60">
        <f>MATCH(AF1191,'Cat-4'!$A:$A,0)</f>
        <v>844</v>
      </c>
      <c r="AH1191" s="60">
        <f>MATCH(X1191,'Cat-4'!$1:$1,0)</f>
        <v>4</v>
      </c>
      <c r="AI1191" s="60">
        <f>INDEX('Cat-4'!$1:$1048576,Working!AG1191,Working!AH1191)</f>
        <v>103.9</v>
      </c>
      <c r="AJ1191" s="60">
        <f>MATCH($AJ$3,'Cat-4'!$1:$1,0)</f>
        <v>144</v>
      </c>
      <c r="AK1191" s="60">
        <f>INDEX('Cat-4'!$1:$1048576,Working!AG1191,Working!AJ1191)</f>
        <v>160.30000000000001</v>
      </c>
      <c r="AL1191" s="146">
        <f t="shared" si="867"/>
        <v>1.5428296438883542</v>
      </c>
      <c r="AM1191" s="152">
        <f t="shared" si="868"/>
        <v>1.5428296438883542</v>
      </c>
      <c r="AN1191" s="146">
        <f t="shared" si="858"/>
        <v>11.872222222222222</v>
      </c>
      <c r="AO1191" s="169">
        <f>INDEX('EL&amp;SV'!$C$4:$G$50,MATCH(AF1191,'EL&amp;SV'!$G$4:$G$50,0),MATCH(IF(P1191&gt;5000000,"A",IF(N1191&gt;2000000,"B",IF(N1191&gt;500000,"C","D"))),'EL&amp;SV'!$C$4:$G$4,0))</f>
        <v>6</v>
      </c>
      <c r="AP1191" s="171">
        <f>INDEX('EL&amp;SV'!$G$4:$K$50,MATCH(AF1191,'EL&amp;SV'!$G$4:$G$50,0),MATCH(IF(N1191&gt;5000000,"A",IF(N1191&gt;2000000,"B",IF(N1191&gt;500000,"C","D"))),'EL&amp;SV'!$G$4:$K$4,0))</f>
        <v>0.95</v>
      </c>
      <c r="AQ1191" s="153">
        <f t="shared" si="851"/>
        <v>41112.552935514919</v>
      </c>
      <c r="AR1191" s="153">
        <f t="shared" si="852"/>
        <v>39056.925288739178</v>
      </c>
      <c r="AS1191" s="153">
        <f t="shared" si="853"/>
        <v>2055.6276467757416</v>
      </c>
      <c r="AT1191" s="60">
        <v>0.75</v>
      </c>
      <c r="AU1191" s="153">
        <f t="shared" si="854"/>
        <v>1541.7207350818062</v>
      </c>
      <c r="AV1191" s="153">
        <f t="shared" si="855"/>
        <v>2055.627646775748</v>
      </c>
    </row>
    <row r="1192" spans="1:48" x14ac:dyDescent="0.2">
      <c r="A1192" s="82">
        <v>1188</v>
      </c>
      <c r="B1192" s="82" t="s">
        <v>1410</v>
      </c>
      <c r="C1192" s="83"/>
      <c r="D1192" s="84" t="s">
        <v>112</v>
      </c>
      <c r="E1192" s="85" t="s">
        <v>987</v>
      </c>
      <c r="F1192" s="86">
        <v>41532</v>
      </c>
      <c r="G1192" s="86" t="s">
        <v>1349</v>
      </c>
      <c r="H1192" s="89"/>
      <c r="I1192" s="89">
        <v>6.3927420883077499E-2</v>
      </c>
      <c r="J1192" s="84"/>
      <c r="K1192" s="84"/>
      <c r="L1192" s="87">
        <v>26625</v>
      </c>
      <c r="M1192" s="87"/>
      <c r="N1192" s="87">
        <v>26625</v>
      </c>
      <c r="O1192" s="84">
        <v>14302.590305629756</v>
      </c>
      <c r="P1192" s="84">
        <v>1702.0675810119385</v>
      </c>
      <c r="Q1192" s="84">
        <f t="shared" si="856"/>
        <v>16004.657886641695</v>
      </c>
      <c r="R1192" s="84">
        <v>10620.342113358305</v>
      </c>
      <c r="S1192" s="87">
        <f t="shared" si="857"/>
        <v>12322.409694370244</v>
      </c>
      <c r="T1192" s="150">
        <v>15</v>
      </c>
      <c r="U1192" s="69">
        <v>365</v>
      </c>
      <c r="V1192" s="70"/>
      <c r="W1192" s="71">
        <v>-117.33698630136986</v>
      </c>
      <c r="X1192" s="76">
        <f t="shared" si="869"/>
        <v>41518</v>
      </c>
      <c r="AF1192" s="132" t="s">
        <v>3114</v>
      </c>
      <c r="AG1192" s="60">
        <f>MATCH(AF1192,'Cat-4'!$A:$A,0)</f>
        <v>844</v>
      </c>
      <c r="AH1192" s="60">
        <f>MATCH(X1192,'Cat-4'!$1:$1,0)</f>
        <v>21</v>
      </c>
      <c r="AI1192" s="60">
        <f>INDEX('Cat-4'!$1:$1048576,Working!AG1192,Working!AH1192)</f>
        <v>112.4</v>
      </c>
      <c r="AJ1192" s="60">
        <f>MATCH($AJ$3,'Cat-4'!$1:$1,0)</f>
        <v>144</v>
      </c>
      <c r="AK1192" s="60">
        <f>INDEX('Cat-4'!$1:$1048576,Working!AG1192,Working!AJ1192)</f>
        <v>160.30000000000001</v>
      </c>
      <c r="AL1192" s="146">
        <f t="shared" si="867"/>
        <v>1.4261565836298933</v>
      </c>
      <c r="AM1192" s="152">
        <f t="shared" si="868"/>
        <v>1.4261565836298933</v>
      </c>
      <c r="AN1192" s="146">
        <f t="shared" si="858"/>
        <v>10.416666666666666</v>
      </c>
      <c r="AO1192" s="169">
        <f>INDEX('EL&amp;SV'!$C$4:$G$50,MATCH(AF1192,'EL&amp;SV'!$G$4:$G$50,0),MATCH(IF(P1192&gt;5000000,"A",IF(N1192&gt;2000000,"B",IF(N1192&gt;500000,"C","D"))),'EL&amp;SV'!$C$4:$G$4,0))</f>
        <v>6</v>
      </c>
      <c r="AP1192" s="171">
        <f>INDEX('EL&amp;SV'!$G$4:$K$50,MATCH(AF1192,'EL&amp;SV'!$G$4:$G$50,0),MATCH(IF(N1192&gt;5000000,"A",IF(N1192&gt;2000000,"B",IF(N1192&gt;500000,"C","D"))),'EL&amp;SV'!$G$4:$K$4,0))</f>
        <v>0.95</v>
      </c>
      <c r="AQ1192" s="153">
        <f t="shared" si="851"/>
        <v>37971.419039145905</v>
      </c>
      <c r="AR1192" s="153">
        <f t="shared" si="852"/>
        <v>36072.848087188613</v>
      </c>
      <c r="AS1192" s="153">
        <f t="shared" si="853"/>
        <v>1898.570951957292</v>
      </c>
      <c r="AT1192" s="60">
        <v>0.75</v>
      </c>
      <c r="AU1192" s="153">
        <f t="shared" si="854"/>
        <v>1423.928213967969</v>
      </c>
      <c r="AV1192" s="153">
        <f t="shared" si="855"/>
        <v>1898.570951957297</v>
      </c>
    </row>
    <row r="1193" spans="1:48" x14ac:dyDescent="0.2">
      <c r="A1193" s="82">
        <v>1189</v>
      </c>
      <c r="B1193" s="82" t="s">
        <v>1410</v>
      </c>
      <c r="C1193" s="83"/>
      <c r="D1193" s="84" t="s">
        <v>112</v>
      </c>
      <c r="E1193" s="85" t="s">
        <v>788</v>
      </c>
      <c r="F1193" s="86">
        <v>41000</v>
      </c>
      <c r="G1193" s="86" t="s">
        <v>1350</v>
      </c>
      <c r="H1193" s="89"/>
      <c r="I1193" s="89">
        <v>6.5068493150684942E-2</v>
      </c>
      <c r="J1193" s="84"/>
      <c r="K1193" s="84"/>
      <c r="L1193" s="87">
        <v>26600</v>
      </c>
      <c r="M1193" s="87"/>
      <c r="N1193" s="87">
        <v>26600</v>
      </c>
      <c r="O1193" s="84">
        <v>16615.890410958909</v>
      </c>
      <c r="P1193" s="84">
        <v>1730.8219178082195</v>
      </c>
      <c r="Q1193" s="84">
        <f t="shared" si="856"/>
        <v>18346.712328767127</v>
      </c>
      <c r="R1193" s="84">
        <v>8253.2876712328725</v>
      </c>
      <c r="S1193" s="87">
        <f t="shared" si="857"/>
        <v>9984.1095890410907</v>
      </c>
      <c r="T1193" s="150">
        <v>15</v>
      </c>
      <c r="U1193" s="69">
        <v>365</v>
      </c>
      <c r="V1193" s="70"/>
      <c r="W1193" s="71">
        <v>-117.33698630136986</v>
      </c>
      <c r="X1193" s="76">
        <f t="shared" si="869"/>
        <v>41000</v>
      </c>
      <c r="AF1193" s="132" t="s">
        <v>3114</v>
      </c>
      <c r="AG1193" s="60">
        <f>MATCH(AF1193,'Cat-4'!$A:$A,0)</f>
        <v>844</v>
      </c>
      <c r="AH1193" s="60">
        <f>MATCH(X1193,'Cat-4'!$1:$1,0)</f>
        <v>4</v>
      </c>
      <c r="AI1193" s="60">
        <f>INDEX('Cat-4'!$1:$1048576,Working!AG1193,Working!AH1193)</f>
        <v>103.9</v>
      </c>
      <c r="AJ1193" s="60">
        <f>MATCH($AJ$3,'Cat-4'!$1:$1,0)</f>
        <v>144</v>
      </c>
      <c r="AK1193" s="60">
        <f>INDEX('Cat-4'!$1:$1048576,Working!AG1193,Working!AJ1193)</f>
        <v>160.30000000000001</v>
      </c>
      <c r="AL1193" s="146">
        <f t="shared" si="867"/>
        <v>1.5428296438883542</v>
      </c>
      <c r="AM1193" s="152">
        <f t="shared" si="868"/>
        <v>1.5428296438883542</v>
      </c>
      <c r="AN1193" s="146">
        <f t="shared" si="858"/>
        <v>11.872222222222222</v>
      </c>
      <c r="AO1193" s="169">
        <f>INDEX('EL&amp;SV'!$C$4:$G$50,MATCH(AF1193,'EL&amp;SV'!$G$4:$G$50,0),MATCH(IF(P1193&gt;5000000,"A",IF(N1193&gt;2000000,"B",IF(N1193&gt;500000,"C","D"))),'EL&amp;SV'!$C$4:$G$4,0))</f>
        <v>6</v>
      </c>
      <c r="AP1193" s="171">
        <f>INDEX('EL&amp;SV'!$G$4:$K$50,MATCH(AF1193,'EL&amp;SV'!$G$4:$G$50,0),MATCH(IF(N1193&gt;5000000,"A",IF(N1193&gt;2000000,"B",IF(N1193&gt;500000,"C","D"))),'EL&amp;SV'!$G$4:$K$4,0))</f>
        <v>0.95</v>
      </c>
      <c r="AQ1193" s="153">
        <f t="shared" si="851"/>
        <v>41039.26852743022</v>
      </c>
      <c r="AR1193" s="153">
        <f t="shared" si="852"/>
        <v>38987.305101058708</v>
      </c>
      <c r="AS1193" s="153">
        <f t="shared" si="853"/>
        <v>2051.9634263715125</v>
      </c>
      <c r="AT1193" s="60">
        <v>0.75</v>
      </c>
      <c r="AU1193" s="153">
        <f t="shared" si="854"/>
        <v>1538.9725697786344</v>
      </c>
      <c r="AV1193" s="153">
        <f t="shared" si="855"/>
        <v>2051.9634263715129</v>
      </c>
    </row>
    <row r="1194" spans="1:48" x14ac:dyDescent="0.2">
      <c r="A1194" s="82">
        <v>1190</v>
      </c>
      <c r="B1194" s="82" t="s">
        <v>1410</v>
      </c>
      <c r="C1194" s="83"/>
      <c r="D1194" s="84" t="s">
        <v>112</v>
      </c>
      <c r="E1194" s="85" t="s">
        <v>1069</v>
      </c>
      <c r="F1194" s="86">
        <v>42825</v>
      </c>
      <c r="G1194" s="86" t="s">
        <v>27</v>
      </c>
      <c r="H1194" s="89"/>
      <c r="I1194" s="89">
        <v>9.5000000000000001E-2</v>
      </c>
      <c r="J1194" s="84"/>
      <c r="K1194" s="84"/>
      <c r="L1194" s="87">
        <v>26500</v>
      </c>
      <c r="M1194" s="87"/>
      <c r="N1194" s="87">
        <v>26500</v>
      </c>
      <c r="O1194" s="84">
        <v>12594.397260273972</v>
      </c>
      <c r="P1194" s="84">
        <v>2517.5</v>
      </c>
      <c r="Q1194" s="84">
        <f t="shared" si="856"/>
        <v>15111.897260273972</v>
      </c>
      <c r="R1194" s="84">
        <v>11388.102739726028</v>
      </c>
      <c r="S1194" s="87">
        <f t="shared" si="857"/>
        <v>13905.602739726028</v>
      </c>
      <c r="T1194" s="150">
        <v>10</v>
      </c>
      <c r="U1194" s="69">
        <v>365</v>
      </c>
      <c r="V1194" s="70"/>
      <c r="W1194" s="71">
        <v>4.9917808219178088</v>
      </c>
      <c r="X1194" s="76">
        <f t="shared" si="869"/>
        <v>42795</v>
      </c>
      <c r="AF1194" s="132" t="s">
        <v>3114</v>
      </c>
      <c r="AG1194" s="60">
        <f>MATCH(AF1194,'Cat-4'!$A:$A,0)</f>
        <v>844</v>
      </c>
      <c r="AH1194" s="60">
        <f>MATCH(X1194,'Cat-4'!$1:$1,0)</f>
        <v>63</v>
      </c>
      <c r="AI1194" s="60">
        <f>INDEX('Cat-4'!$1:$1048576,Working!AG1194,Working!AH1194)</f>
        <v>116.5</v>
      </c>
      <c r="AJ1194" s="60">
        <f>MATCH($AJ$3,'Cat-4'!$1:$1,0)</f>
        <v>144</v>
      </c>
      <c r="AK1194" s="60">
        <f>INDEX('Cat-4'!$1:$1048576,Working!AG1194,Working!AJ1194)</f>
        <v>160.30000000000001</v>
      </c>
      <c r="AL1194" s="146">
        <f t="shared" si="867"/>
        <v>1.3759656652360517</v>
      </c>
      <c r="AM1194" s="152">
        <f t="shared" si="868"/>
        <v>1.3759656652360517</v>
      </c>
      <c r="AN1194" s="146">
        <f t="shared" si="858"/>
        <v>6.875</v>
      </c>
      <c r="AO1194" s="169">
        <f>INDEX('EL&amp;SV'!$C$4:$G$50,MATCH(AF1194,'EL&amp;SV'!$G$4:$G$50,0),MATCH(IF(P1194&gt;5000000,"A",IF(N1194&gt;2000000,"B",IF(N1194&gt;500000,"C","D"))),'EL&amp;SV'!$C$4:$G$4,0))</f>
        <v>6</v>
      </c>
      <c r="AP1194" s="171">
        <f>INDEX('EL&amp;SV'!$G$4:$K$50,MATCH(AF1194,'EL&amp;SV'!$G$4:$G$50,0),MATCH(IF(N1194&gt;5000000,"A",IF(N1194&gt;2000000,"B",IF(N1194&gt;500000,"C","D"))),'EL&amp;SV'!$G$4:$K$4,0))</f>
        <v>0.95</v>
      </c>
      <c r="AQ1194" s="153">
        <f t="shared" si="851"/>
        <v>36463.090128755372</v>
      </c>
      <c r="AR1194" s="153">
        <f t="shared" si="852"/>
        <v>34639.9356223176</v>
      </c>
      <c r="AS1194" s="153">
        <f t="shared" si="853"/>
        <v>1823.1545064377715</v>
      </c>
      <c r="AT1194" s="60">
        <v>0.75</v>
      </c>
      <c r="AU1194" s="153">
        <f t="shared" si="854"/>
        <v>1367.3658798283286</v>
      </c>
      <c r="AV1194" s="153">
        <f t="shared" si="855"/>
        <v>1823.1545064377701</v>
      </c>
    </row>
    <row r="1195" spans="1:48" x14ac:dyDescent="0.2">
      <c r="A1195" s="82">
        <v>1191</v>
      </c>
      <c r="B1195" s="82" t="s">
        <v>1410</v>
      </c>
      <c r="C1195" s="83"/>
      <c r="D1195" s="84" t="s">
        <v>112</v>
      </c>
      <c r="E1195" s="85" t="s">
        <v>1079</v>
      </c>
      <c r="F1195" s="86">
        <v>43031</v>
      </c>
      <c r="G1195" s="86" t="s">
        <v>29</v>
      </c>
      <c r="H1195" s="89"/>
      <c r="I1195" s="89">
        <v>0.19</v>
      </c>
      <c r="J1195" s="84"/>
      <c r="K1195" s="84"/>
      <c r="L1195" s="87">
        <v>26500</v>
      </c>
      <c r="M1195" s="87"/>
      <c r="N1195" s="87">
        <v>26500</v>
      </c>
      <c r="O1195" s="84">
        <v>22347.123287671231</v>
      </c>
      <c r="P1195" s="84">
        <v>2827.8767123287689</v>
      </c>
      <c r="Q1195" s="84">
        <f t="shared" si="856"/>
        <v>25175</v>
      </c>
      <c r="R1195" s="84">
        <v>1325</v>
      </c>
      <c r="S1195" s="87">
        <f t="shared" si="857"/>
        <v>4152.8767123287689</v>
      </c>
      <c r="T1195" s="150">
        <v>5</v>
      </c>
      <c r="U1195" s="69">
        <v>365</v>
      </c>
      <c r="V1195" s="70"/>
      <c r="W1195" s="71">
        <v>-117.33698630136986</v>
      </c>
      <c r="X1195" s="76">
        <f t="shared" si="869"/>
        <v>43009</v>
      </c>
      <c r="AF1195" s="132" t="s">
        <v>3114</v>
      </c>
      <c r="AG1195" s="60">
        <f>MATCH(AF1195,'Cat-4'!$A:$A,0)</f>
        <v>844</v>
      </c>
      <c r="AH1195" s="60">
        <f>MATCH(X1195,'Cat-4'!$1:$1,0)</f>
        <v>70</v>
      </c>
      <c r="AI1195" s="60">
        <f>INDEX('Cat-4'!$1:$1048576,Working!AG1195,Working!AH1195)</f>
        <v>122.1</v>
      </c>
      <c r="AJ1195" s="60">
        <f>MATCH($AJ$3,'Cat-4'!$1:$1,0)</f>
        <v>144</v>
      </c>
      <c r="AK1195" s="60">
        <f>INDEX('Cat-4'!$1:$1048576,Working!AG1195,Working!AJ1195)</f>
        <v>160.30000000000001</v>
      </c>
      <c r="AL1195" s="146">
        <f t="shared" si="867"/>
        <v>1.3128583128583131</v>
      </c>
      <c r="AM1195" s="152">
        <f t="shared" si="868"/>
        <v>1.3128583128583131</v>
      </c>
      <c r="AN1195" s="146">
        <f t="shared" si="858"/>
        <v>6.3111111111111109</v>
      </c>
      <c r="AO1195" s="169">
        <f>INDEX('EL&amp;SV'!$C$4:$G$50,MATCH(AF1195,'EL&amp;SV'!$G$4:$G$50,0),MATCH(IF(P1195&gt;5000000,"A",IF(N1195&gt;2000000,"B",IF(N1195&gt;500000,"C","D"))),'EL&amp;SV'!$C$4:$G$4,0))</f>
        <v>6</v>
      </c>
      <c r="AP1195" s="171">
        <f>INDEX('EL&amp;SV'!$G$4:$K$50,MATCH(AF1195,'EL&amp;SV'!$G$4:$G$50,0),MATCH(IF(N1195&gt;5000000,"A",IF(N1195&gt;2000000,"B",IF(N1195&gt;500000,"C","D"))),'EL&amp;SV'!$G$4:$K$4,0))</f>
        <v>0.95</v>
      </c>
      <c r="AQ1195" s="153">
        <f t="shared" si="851"/>
        <v>34790.745290745297</v>
      </c>
      <c r="AR1195" s="153">
        <f t="shared" si="852"/>
        <v>33051.208026208034</v>
      </c>
      <c r="AS1195" s="153">
        <f t="shared" si="853"/>
        <v>1739.5372645372627</v>
      </c>
      <c r="AT1195" s="60">
        <v>0.75</v>
      </c>
      <c r="AU1195" s="153">
        <f t="shared" si="854"/>
        <v>1304.652948402947</v>
      </c>
      <c r="AV1195" s="153">
        <f t="shared" si="855"/>
        <v>1739.5372645372663</v>
      </c>
    </row>
    <row r="1196" spans="1:48" x14ac:dyDescent="0.2">
      <c r="A1196" s="82">
        <v>1192</v>
      </c>
      <c r="B1196" s="82" t="s">
        <v>1410</v>
      </c>
      <c r="C1196" s="83"/>
      <c r="D1196" s="84" t="s">
        <v>111</v>
      </c>
      <c r="E1196" s="85" t="s">
        <v>283</v>
      </c>
      <c r="F1196" s="86">
        <v>41690</v>
      </c>
      <c r="G1196" s="86" t="s">
        <v>1349</v>
      </c>
      <c r="H1196" s="89"/>
      <c r="I1196" s="89">
        <v>2.3670192307692305E-2</v>
      </c>
      <c r="J1196" s="84"/>
      <c r="K1196" s="84"/>
      <c r="L1196" s="87">
        <v>26490.34</v>
      </c>
      <c r="M1196" s="87"/>
      <c r="N1196" s="87">
        <v>26490.34</v>
      </c>
      <c r="O1196" s="84">
        <v>5169.5326273993678</v>
      </c>
      <c r="P1196" s="84">
        <v>627.0314420961538</v>
      </c>
      <c r="Q1196" s="84">
        <f t="shared" si="856"/>
        <v>5796.5640694955218</v>
      </c>
      <c r="R1196" s="84">
        <v>20693.775930504478</v>
      </c>
      <c r="S1196" s="87">
        <f t="shared" si="857"/>
        <v>21320.807372600633</v>
      </c>
      <c r="T1196" s="150">
        <v>40</v>
      </c>
      <c r="U1196" s="69">
        <v>365</v>
      </c>
      <c r="V1196" s="70"/>
      <c r="W1196" s="71">
        <v>4.9917808219178088</v>
      </c>
      <c r="X1196" s="76">
        <f>DATE(YEAR(F1196),MONTH(F1196),1)</f>
        <v>41671</v>
      </c>
      <c r="AF1196" s="132" t="s">
        <v>2879</v>
      </c>
      <c r="AG1196" s="60">
        <f>MATCH(AF1196,'Cat-4'!$A:$A,0)</f>
        <v>726</v>
      </c>
      <c r="AH1196" s="60">
        <f>MATCH(X1196,'Cat-4'!$1:$1,0)</f>
        <v>26</v>
      </c>
      <c r="AI1196" s="60">
        <f>INDEX('Cat-4'!$1:$1048576,Working!AG1196,Working!AH1196)</f>
        <v>106.8</v>
      </c>
      <c r="AJ1196" s="60">
        <f>MATCH($AJ$3,'Cat-4'!$1:$1,0)</f>
        <v>144</v>
      </c>
      <c r="AK1196" s="60">
        <f>INDEX('Cat-4'!$1:$1048576,Working!AG1196,Working!AJ1196)</f>
        <v>132.30000000000001</v>
      </c>
      <c r="AL1196" s="146">
        <f t="shared" si="867"/>
        <v>1.2387640449438204</v>
      </c>
      <c r="AM1196" s="152">
        <f t="shared" si="868"/>
        <v>1.2387640449438204</v>
      </c>
      <c r="AN1196" s="146">
        <f t="shared" si="858"/>
        <v>9.9861111111111107</v>
      </c>
      <c r="AO1196" s="169">
        <f>INDEX('EL&amp;SV'!$C$4:$G$50,MATCH(AF1196,'EL&amp;SV'!$G$4:$G$50,0),MATCH(IF(P1196&gt;5000000,"A",IF(N1196&gt;2000000,"B",IF(N1196&gt;500000,"C","D"))),'EL&amp;SV'!$C$4:$G$4,0))</f>
        <v>8</v>
      </c>
      <c r="AP1196" s="171">
        <f>INDEX('EL&amp;SV'!$G$4:$K$50,MATCH(AF1196,'EL&amp;SV'!$G$4:$G$50,0),MATCH(IF(N1196&gt;5000000,"A",IF(N1196&gt;2000000,"B",IF(N1196&gt;500000,"C","D"))),'EL&amp;SV'!$G$4:$K$4,0))</f>
        <v>0.95</v>
      </c>
      <c r="AQ1196" s="153">
        <f t="shared" si="851"/>
        <v>32815.280730337086</v>
      </c>
      <c r="AR1196" s="153">
        <f t="shared" si="852"/>
        <v>31174.516693820231</v>
      </c>
      <c r="AS1196" s="153">
        <f t="shared" si="853"/>
        <v>1640.7640365168554</v>
      </c>
      <c r="AT1196" s="60">
        <v>0.75</v>
      </c>
      <c r="AU1196" s="153">
        <f t="shared" si="854"/>
        <v>1230.5730273876416</v>
      </c>
      <c r="AV1196" s="153">
        <f t="shared" si="855"/>
        <v>1640.7640365168559</v>
      </c>
    </row>
    <row r="1197" spans="1:48" x14ac:dyDescent="0.2">
      <c r="A1197" s="82">
        <v>1193</v>
      </c>
      <c r="B1197" s="82" t="s">
        <v>1410</v>
      </c>
      <c r="C1197" s="83"/>
      <c r="D1197" s="84" t="s">
        <v>112</v>
      </c>
      <c r="E1197" s="85" t="s">
        <v>971</v>
      </c>
      <c r="F1197" s="86">
        <v>41512</v>
      </c>
      <c r="G1197" s="86" t="s">
        <v>1349</v>
      </c>
      <c r="H1197" s="89"/>
      <c r="I1197" s="89">
        <v>6.3989918204299029E-2</v>
      </c>
      <c r="J1197" s="84"/>
      <c r="K1197" s="84"/>
      <c r="L1197" s="87">
        <v>26145</v>
      </c>
      <c r="M1197" s="87"/>
      <c r="N1197" s="87">
        <v>26145</v>
      </c>
      <c r="O1197" s="84">
        <v>14125.861360104333</v>
      </c>
      <c r="P1197" s="84">
        <v>1673.0164114513982</v>
      </c>
      <c r="Q1197" s="84">
        <f t="shared" si="856"/>
        <v>15798.87777155573</v>
      </c>
      <c r="R1197" s="84">
        <v>10346.12222844427</v>
      </c>
      <c r="S1197" s="87">
        <f t="shared" si="857"/>
        <v>12019.138639895667</v>
      </c>
      <c r="T1197" s="150">
        <v>15</v>
      </c>
      <c r="U1197" s="69">
        <v>365</v>
      </c>
      <c r="V1197" s="70"/>
      <c r="W1197" s="71">
        <v>4.9917808219178088</v>
      </c>
      <c r="X1197" s="76">
        <f t="shared" ref="X1197:X1252" si="870">DATE(YEAR(F1197),MONTH(F1197),1)</f>
        <v>41487</v>
      </c>
      <c r="AF1197" s="132" t="s">
        <v>2716</v>
      </c>
      <c r="AG1197" s="60">
        <f>MATCH(AF1197,'Cat-4'!$A:$A,0)</f>
        <v>644</v>
      </c>
      <c r="AH1197" s="60">
        <f>MATCH(X1197,'Cat-4'!$1:$1,0)</f>
        <v>20</v>
      </c>
      <c r="AI1197" s="60">
        <f>INDEX('Cat-4'!$1:$1048576,Working!AG1197,Working!AH1197)</f>
        <v>98.6</v>
      </c>
      <c r="AJ1197" s="60">
        <f>MATCH($AJ$3,'Cat-4'!$1:$1,0)</f>
        <v>144</v>
      </c>
      <c r="AK1197" s="60">
        <f>INDEX('Cat-4'!$1:$1048576,Working!AG1197,Working!AJ1197)</f>
        <v>135.1</v>
      </c>
      <c r="AL1197" s="146">
        <f t="shared" si="867"/>
        <v>1.3701825557809331</v>
      </c>
      <c r="AM1197" s="152">
        <f t="shared" si="868"/>
        <v>1.3701825557809331</v>
      </c>
      <c r="AN1197" s="146">
        <f t="shared" si="858"/>
        <v>10.469444444444445</v>
      </c>
      <c r="AO1197" s="169">
        <f>INDEX('EL&amp;SV'!$C$4:$G$50,MATCH(AF1197,'EL&amp;SV'!$G$4:$G$50,0),MATCH(IF(P1197&gt;5000000,"A",IF(N1197&gt;2000000,"B",IF(N1197&gt;500000,"C","D"))),'EL&amp;SV'!$C$4:$G$4,0))</f>
        <v>5</v>
      </c>
      <c r="AP1197" s="171">
        <f>INDEX('EL&amp;SV'!$G$4:$K$50,MATCH(AF1197,'EL&amp;SV'!$G$4:$G$50,0),MATCH(IF(N1197&gt;5000000,"A",IF(N1197&gt;2000000,"B",IF(N1197&gt;500000,"C","D"))),'EL&amp;SV'!$G$4:$K$4,0))</f>
        <v>1</v>
      </c>
      <c r="AQ1197" s="153">
        <f t="shared" si="851"/>
        <v>35823.422920892495</v>
      </c>
      <c r="AR1197" s="153">
        <f t="shared" si="852"/>
        <v>35823.422920892495</v>
      </c>
      <c r="AS1197" s="153">
        <f t="shared" si="853"/>
        <v>0</v>
      </c>
      <c r="AT1197" s="60">
        <v>0.75</v>
      </c>
      <c r="AU1197" s="153">
        <f t="shared" si="854"/>
        <v>0</v>
      </c>
      <c r="AV1197" s="153">
        <f t="shared" si="855"/>
        <v>0</v>
      </c>
    </row>
    <row r="1198" spans="1:48" x14ac:dyDescent="0.2">
      <c r="A1198" s="82">
        <v>1194</v>
      </c>
      <c r="B1198" s="82" t="s">
        <v>1410</v>
      </c>
      <c r="C1198" s="83"/>
      <c r="D1198" s="84" t="s">
        <v>112</v>
      </c>
      <c r="E1198" s="85" t="s">
        <v>1217</v>
      </c>
      <c r="F1198" s="86">
        <v>44804</v>
      </c>
      <c r="G1198" s="86" t="s">
        <v>39</v>
      </c>
      <c r="H1198" s="89"/>
      <c r="I1198" s="89">
        <v>9.5000000000000001E-2</v>
      </c>
      <c r="J1198" s="84"/>
      <c r="K1198" s="84"/>
      <c r="L1198" s="87">
        <v>0</v>
      </c>
      <c r="M1198" s="87">
        <v>26134.639999999999</v>
      </c>
      <c r="N1198" s="87">
        <v>26134.639999999999</v>
      </c>
      <c r="O1198" s="84"/>
      <c r="P1198" s="84">
        <v>1448.8614805479451</v>
      </c>
      <c r="Q1198" s="84">
        <f t="shared" si="856"/>
        <v>1448.8614805479451</v>
      </c>
      <c r="R1198" s="84">
        <v>24685.778519452055</v>
      </c>
      <c r="S1198" s="87">
        <f t="shared" si="857"/>
        <v>0</v>
      </c>
      <c r="T1198" s="150">
        <v>10</v>
      </c>
      <c r="U1198" s="69">
        <v>365</v>
      </c>
      <c r="V1198" s="70"/>
      <c r="W1198" s="71">
        <v>4.9917808219178088</v>
      </c>
      <c r="X1198" s="76">
        <f t="shared" si="870"/>
        <v>44774</v>
      </c>
      <c r="AF1198" s="132" t="s">
        <v>3114</v>
      </c>
      <c r="AG1198" s="60">
        <f>MATCH(AF1198,'Cat-4'!$A:$A,0)</f>
        <v>844</v>
      </c>
      <c r="AH1198" s="60">
        <f>MATCH(X1198,'Cat-4'!$1:$1,0)</f>
        <v>128</v>
      </c>
      <c r="AI1198" s="60">
        <f>INDEX('Cat-4'!$1:$1048576,Working!AG1198,Working!AH1198)</f>
        <v>157.19999999999999</v>
      </c>
      <c r="AJ1198" s="60">
        <f>MATCH($AJ$3,'Cat-4'!$1:$1,0)</f>
        <v>144</v>
      </c>
      <c r="AK1198" s="60">
        <f>INDEX('Cat-4'!$1:$1048576,Working!AG1198,Working!AJ1198)</f>
        <v>160.30000000000001</v>
      </c>
      <c r="AL1198" s="146">
        <f t="shared" si="867"/>
        <v>1.0197201017811706</v>
      </c>
      <c r="AM1198" s="152">
        <f t="shared" si="868"/>
        <v>1.0197201017811706</v>
      </c>
      <c r="AN1198" s="146">
        <f t="shared" si="858"/>
        <v>1.4583333333333333</v>
      </c>
      <c r="AO1198" s="169">
        <f>INDEX('EL&amp;SV'!$C$4:$G$50,MATCH(AF1198,'EL&amp;SV'!$G$4:$G$50,0),MATCH(IF(P1198&gt;5000000,"A",IF(N1198&gt;2000000,"B",IF(N1198&gt;500000,"C","D"))),'EL&amp;SV'!$C$4:$G$4,0))</f>
        <v>6</v>
      </c>
      <c r="AP1198" s="171">
        <f>INDEX('EL&amp;SV'!$G$4:$K$50,MATCH(AF1198,'EL&amp;SV'!$G$4:$G$50,0),MATCH(IF(N1198&gt;5000000,"A",IF(N1198&gt;2000000,"B",IF(N1198&gt;500000,"C","D"))),'EL&amp;SV'!$G$4:$K$4,0))</f>
        <v>0.95</v>
      </c>
      <c r="AQ1198" s="153">
        <f t="shared" si="851"/>
        <v>26650.017760814251</v>
      </c>
      <c r="AR1198" s="153">
        <f t="shared" si="852"/>
        <v>6153.5631287991237</v>
      </c>
      <c r="AS1198" s="153">
        <f t="shared" si="853"/>
        <v>20496.454632015128</v>
      </c>
      <c r="AT1198" s="60">
        <v>0.75</v>
      </c>
      <c r="AU1198" s="153">
        <f t="shared" si="854"/>
        <v>15372.340974011346</v>
      </c>
      <c r="AV1198" s="153">
        <f t="shared" si="855"/>
        <v>15372.340974011346</v>
      </c>
    </row>
    <row r="1199" spans="1:48" x14ac:dyDescent="0.2">
      <c r="A1199" s="82">
        <v>1195</v>
      </c>
      <c r="B1199" s="82" t="s">
        <v>1410</v>
      </c>
      <c r="C1199" s="83"/>
      <c r="D1199" s="84" t="s">
        <v>112</v>
      </c>
      <c r="E1199" s="85" t="s">
        <v>852</v>
      </c>
      <c r="F1199" s="86">
        <v>41000</v>
      </c>
      <c r="G1199" s="86" t="s">
        <v>1350</v>
      </c>
      <c r="H1199" s="89"/>
      <c r="I1199" s="89">
        <v>7.1255005268703903E-2</v>
      </c>
      <c r="J1199" s="84"/>
      <c r="K1199" s="84"/>
      <c r="L1199" s="87">
        <v>26105</v>
      </c>
      <c r="M1199" s="87"/>
      <c r="N1199" s="87">
        <v>26105</v>
      </c>
      <c r="O1199" s="84">
        <v>15499.190437302426</v>
      </c>
      <c r="P1199" s="84">
        <v>1860.1119125395153</v>
      </c>
      <c r="Q1199" s="84">
        <f t="shared" si="856"/>
        <v>17359.302349841942</v>
      </c>
      <c r="R1199" s="84">
        <v>8745.6976501580575</v>
      </c>
      <c r="S1199" s="87">
        <f t="shared" si="857"/>
        <v>10605.809562697574</v>
      </c>
      <c r="T1199" s="150">
        <v>15</v>
      </c>
      <c r="U1199" s="69">
        <v>365</v>
      </c>
      <c r="V1199" s="70"/>
      <c r="W1199" s="71">
        <v>4.9917808219178088</v>
      </c>
      <c r="X1199" s="76">
        <f t="shared" si="870"/>
        <v>41000</v>
      </c>
      <c r="AF1199" s="132" t="s">
        <v>3114</v>
      </c>
      <c r="AG1199" s="60">
        <f>MATCH(AF1199,'Cat-4'!$A:$A,0)</f>
        <v>844</v>
      </c>
      <c r="AH1199" s="60">
        <f>MATCH(X1199,'Cat-4'!$1:$1,0)</f>
        <v>4</v>
      </c>
      <c r="AI1199" s="60">
        <f>INDEX('Cat-4'!$1:$1048576,Working!AG1199,Working!AH1199)</f>
        <v>103.9</v>
      </c>
      <c r="AJ1199" s="60">
        <f>MATCH($AJ$3,'Cat-4'!$1:$1,0)</f>
        <v>144</v>
      </c>
      <c r="AK1199" s="60">
        <f>INDEX('Cat-4'!$1:$1048576,Working!AG1199,Working!AJ1199)</f>
        <v>160.30000000000001</v>
      </c>
      <c r="AL1199" s="146">
        <f t="shared" si="867"/>
        <v>1.5428296438883542</v>
      </c>
      <c r="AM1199" s="152">
        <f t="shared" si="868"/>
        <v>1.5428296438883542</v>
      </c>
      <c r="AN1199" s="146">
        <f t="shared" si="858"/>
        <v>11.872222222222222</v>
      </c>
      <c r="AO1199" s="169">
        <f>INDEX('EL&amp;SV'!$C$4:$G$50,MATCH(AF1199,'EL&amp;SV'!$G$4:$G$50,0),MATCH(IF(P1199&gt;5000000,"A",IF(N1199&gt;2000000,"B",IF(N1199&gt;500000,"C","D"))),'EL&amp;SV'!$C$4:$G$4,0))</f>
        <v>6</v>
      </c>
      <c r="AP1199" s="171">
        <f>INDEX('EL&amp;SV'!$G$4:$K$50,MATCH(AF1199,'EL&amp;SV'!$G$4:$G$50,0),MATCH(IF(N1199&gt;5000000,"A",IF(N1199&gt;2000000,"B",IF(N1199&gt;500000,"C","D"))),'EL&amp;SV'!$G$4:$K$4,0))</f>
        <v>0.95</v>
      </c>
      <c r="AQ1199" s="153">
        <f t="shared" si="851"/>
        <v>40275.567853705485</v>
      </c>
      <c r="AR1199" s="153">
        <f t="shared" si="852"/>
        <v>38261.789461020213</v>
      </c>
      <c r="AS1199" s="153">
        <f t="shared" si="853"/>
        <v>2013.7783926852717</v>
      </c>
      <c r="AT1199" s="60">
        <v>0.75</v>
      </c>
      <c r="AU1199" s="153">
        <f t="shared" si="854"/>
        <v>1510.3337945139538</v>
      </c>
      <c r="AV1199" s="153">
        <f t="shared" si="855"/>
        <v>2013.778392685276</v>
      </c>
    </row>
    <row r="1200" spans="1:48" x14ac:dyDescent="0.2">
      <c r="A1200" s="82">
        <v>1196</v>
      </c>
      <c r="B1200" s="82" t="s">
        <v>1410</v>
      </c>
      <c r="C1200" s="83"/>
      <c r="D1200" s="84" t="s">
        <v>112</v>
      </c>
      <c r="E1200" s="85" t="s">
        <v>1214</v>
      </c>
      <c r="F1200" s="86">
        <v>44286</v>
      </c>
      <c r="G1200" s="86" t="s">
        <v>37</v>
      </c>
      <c r="H1200" s="89"/>
      <c r="I1200" s="89">
        <v>9.5000000000000001E-2</v>
      </c>
      <c r="J1200" s="84"/>
      <c r="K1200" s="84"/>
      <c r="L1200" s="87">
        <v>26039.13</v>
      </c>
      <c r="M1200" s="87"/>
      <c r="N1200" s="87">
        <v>26039.13</v>
      </c>
      <c r="O1200" s="84">
        <v>2480.4946578082195</v>
      </c>
      <c r="P1200" s="84">
        <v>2473.7173500000004</v>
      </c>
      <c r="Q1200" s="84">
        <f t="shared" si="856"/>
        <v>4954.2120078082198</v>
      </c>
      <c r="R1200" s="84">
        <v>21084.917992191782</v>
      </c>
      <c r="S1200" s="87">
        <f t="shared" si="857"/>
        <v>23558.635342191781</v>
      </c>
      <c r="T1200" s="150">
        <v>10</v>
      </c>
      <c r="U1200" s="69">
        <v>365</v>
      </c>
      <c r="V1200" s="70"/>
      <c r="W1200" s="71">
        <v>4.9917808219178088</v>
      </c>
      <c r="X1200" s="76">
        <f t="shared" si="870"/>
        <v>44256</v>
      </c>
      <c r="AF1200" s="132" t="s">
        <v>3114</v>
      </c>
      <c r="AG1200" s="60">
        <f>MATCH(AF1200,'Cat-4'!$A:$A,0)</f>
        <v>844</v>
      </c>
      <c r="AH1200" s="60">
        <f>MATCH(X1200,'Cat-4'!$1:$1,0)</f>
        <v>111</v>
      </c>
      <c r="AI1200" s="60">
        <f>INDEX('Cat-4'!$1:$1048576,Working!AG1200,Working!AH1200)</f>
        <v>143.19999999999999</v>
      </c>
      <c r="AJ1200" s="60">
        <f>MATCH($AJ$3,'Cat-4'!$1:$1,0)</f>
        <v>144</v>
      </c>
      <c r="AK1200" s="60">
        <f>INDEX('Cat-4'!$1:$1048576,Working!AG1200,Working!AJ1200)</f>
        <v>160.30000000000001</v>
      </c>
      <c r="AL1200" s="146">
        <f t="shared" si="867"/>
        <v>1.1194134078212292</v>
      </c>
      <c r="AM1200" s="152">
        <f t="shared" si="868"/>
        <v>1.1194134078212292</v>
      </c>
      <c r="AN1200" s="146">
        <f t="shared" si="858"/>
        <v>2.875</v>
      </c>
      <c r="AO1200" s="169">
        <f>INDEX('EL&amp;SV'!$C$4:$G$50,MATCH(AF1200,'EL&amp;SV'!$G$4:$G$50,0),MATCH(IF(P1200&gt;5000000,"A",IF(N1200&gt;2000000,"B",IF(N1200&gt;500000,"C","D"))),'EL&amp;SV'!$C$4:$G$4,0))</f>
        <v>6</v>
      </c>
      <c r="AP1200" s="171">
        <f>INDEX('EL&amp;SV'!$G$4:$K$50,MATCH(AF1200,'EL&amp;SV'!$G$4:$G$50,0),MATCH(IF(N1200&gt;5000000,"A",IF(N1200&gt;2000000,"B",IF(N1200&gt;500000,"C","D"))),'EL&amp;SV'!$G$4:$K$4,0))</f>
        <v>0.95</v>
      </c>
      <c r="AQ1200" s="153">
        <f t="shared" si="851"/>
        <v>29148.551250000004</v>
      </c>
      <c r="AR1200" s="153">
        <f t="shared" si="852"/>
        <v>13268.663433593752</v>
      </c>
      <c r="AS1200" s="153">
        <f t="shared" si="853"/>
        <v>15879.887816406252</v>
      </c>
      <c r="AT1200" s="60">
        <v>0.75</v>
      </c>
      <c r="AU1200" s="153">
        <f t="shared" si="854"/>
        <v>11909.91586230469</v>
      </c>
      <c r="AV1200" s="153">
        <f t="shared" si="855"/>
        <v>11909.91586230469</v>
      </c>
    </row>
    <row r="1201" spans="1:48" x14ac:dyDescent="0.2">
      <c r="A1201" s="82">
        <v>1197</v>
      </c>
      <c r="B1201" s="82" t="s">
        <v>1410</v>
      </c>
      <c r="C1201" s="83"/>
      <c r="D1201" s="84" t="s">
        <v>112</v>
      </c>
      <c r="E1201" s="85" t="s">
        <v>1190</v>
      </c>
      <c r="F1201" s="86">
        <v>44095</v>
      </c>
      <c r="G1201" s="86" t="s">
        <v>37</v>
      </c>
      <c r="H1201" s="89"/>
      <c r="I1201" s="89">
        <v>0.2</v>
      </c>
      <c r="J1201" s="84"/>
      <c r="K1201" s="84"/>
      <c r="L1201" s="87">
        <v>25960</v>
      </c>
      <c r="M1201" s="87"/>
      <c r="N1201" s="87">
        <v>25960</v>
      </c>
      <c r="O1201" s="84">
        <v>7923.1342465753423</v>
      </c>
      <c r="P1201" s="84">
        <v>5192</v>
      </c>
      <c r="Q1201" s="84">
        <f t="shared" si="856"/>
        <v>13115.134246575342</v>
      </c>
      <c r="R1201" s="84">
        <v>12844.865753424658</v>
      </c>
      <c r="S1201" s="87">
        <f t="shared" si="857"/>
        <v>18036.865753424659</v>
      </c>
      <c r="T1201" s="150">
        <v>5</v>
      </c>
      <c r="U1201" s="69">
        <v>365</v>
      </c>
      <c r="V1201" s="70"/>
      <c r="W1201" s="71">
        <v>4.9917808219178088</v>
      </c>
      <c r="X1201" s="76">
        <f t="shared" si="870"/>
        <v>44075</v>
      </c>
      <c r="AF1201" s="132" t="s">
        <v>2722</v>
      </c>
      <c r="AG1201" s="60">
        <f>MATCH(AF1201,'Cat-4'!$A:$A,0)</f>
        <v>647</v>
      </c>
      <c r="AH1201" s="60">
        <f>MATCH(X1201,'Cat-4'!$1:$1,0)</f>
        <v>105</v>
      </c>
      <c r="AI1201" s="60">
        <f>INDEX('Cat-4'!$1:$1048576,Working!AG1201,Working!AH1201)</f>
        <v>94.5</v>
      </c>
      <c r="AJ1201" s="60">
        <f>MATCH($AJ$3,'Cat-4'!$1:$1,0)</f>
        <v>144</v>
      </c>
      <c r="AK1201" s="60">
        <f>INDEX('Cat-4'!$1:$1048576,Working!AG1201,Working!AJ1201)</f>
        <v>94.2</v>
      </c>
      <c r="AL1201" s="146">
        <f t="shared" si="867"/>
        <v>0.99682539682539684</v>
      </c>
      <c r="AM1201" s="152">
        <f t="shared" si="868"/>
        <v>0.99682539682539684</v>
      </c>
      <c r="AN1201" s="146">
        <f t="shared" si="858"/>
        <v>3.4</v>
      </c>
      <c r="AO1201" s="169">
        <f>INDEX('EL&amp;SV'!$C$4:$G$50,MATCH(AF1201,'EL&amp;SV'!$G$4:$G$50,0),MATCH(IF(P1201&gt;5000000,"A",IF(N1201&gt;2000000,"B",IF(N1201&gt;500000,"C","D"))),'EL&amp;SV'!$C$4:$G$4,0))</f>
        <v>5</v>
      </c>
      <c r="AP1201" s="171">
        <f>INDEX('EL&amp;SV'!$G$4:$K$50,MATCH(AF1201,'EL&amp;SV'!$G$4:$G$50,0),MATCH(IF(N1201&gt;5000000,"A",IF(N1201&gt;2000000,"B",IF(N1201&gt;500000,"C","D"))),'EL&amp;SV'!$G$4:$K$4,0))</f>
        <v>1</v>
      </c>
      <c r="AQ1201" s="153">
        <f t="shared" si="851"/>
        <v>25877.5873015873</v>
      </c>
      <c r="AR1201" s="153">
        <f t="shared" si="852"/>
        <v>17596.759365079364</v>
      </c>
      <c r="AS1201" s="153">
        <f t="shared" si="853"/>
        <v>8280.8279365079361</v>
      </c>
      <c r="AT1201" s="60">
        <v>0.75</v>
      </c>
      <c r="AU1201" s="153">
        <f t="shared" si="854"/>
        <v>6210.6209523809521</v>
      </c>
      <c r="AV1201" s="153">
        <f t="shared" si="855"/>
        <v>6210.6209523809521</v>
      </c>
    </row>
    <row r="1202" spans="1:48" x14ac:dyDescent="0.2">
      <c r="A1202" s="82">
        <v>1198</v>
      </c>
      <c r="B1202" s="82" t="s">
        <v>1410</v>
      </c>
      <c r="C1202" s="83"/>
      <c r="D1202" s="84" t="s">
        <v>112</v>
      </c>
      <c r="E1202" s="85" t="s">
        <v>1254</v>
      </c>
      <c r="F1202" s="86">
        <v>44525</v>
      </c>
      <c r="G1202" s="86" t="s">
        <v>38</v>
      </c>
      <c r="H1202" s="89"/>
      <c r="I1202" s="89">
        <v>0.19</v>
      </c>
      <c r="J1202" s="84"/>
      <c r="K1202" s="84"/>
      <c r="L1202" s="87">
        <v>25928</v>
      </c>
      <c r="M1202" s="87"/>
      <c r="N1202" s="87">
        <v>25928</v>
      </c>
      <c r="O1202" s="84">
        <v>1714.089424657534</v>
      </c>
      <c r="P1202" s="84">
        <v>4926.32</v>
      </c>
      <c r="Q1202" s="84">
        <f t="shared" si="856"/>
        <v>6640.4094246575332</v>
      </c>
      <c r="R1202" s="84">
        <v>19287.590575342467</v>
      </c>
      <c r="S1202" s="87">
        <f t="shared" si="857"/>
        <v>24213.910575342466</v>
      </c>
      <c r="T1202" s="150">
        <v>5</v>
      </c>
      <c r="U1202" s="69">
        <v>365</v>
      </c>
      <c r="V1202" s="70"/>
      <c r="W1202" s="71">
        <v>-117.33698630136986</v>
      </c>
      <c r="X1202" s="76">
        <f t="shared" si="870"/>
        <v>44501</v>
      </c>
      <c r="AF1202" s="132" t="s">
        <v>3114</v>
      </c>
      <c r="AG1202" s="60">
        <f>MATCH(AF1202,'Cat-4'!$A:$A,0)</f>
        <v>844</v>
      </c>
      <c r="AH1202" s="60">
        <f>MATCH(X1202,'Cat-4'!$1:$1,0)</f>
        <v>119</v>
      </c>
      <c r="AI1202" s="60">
        <f>INDEX('Cat-4'!$1:$1048576,Working!AG1202,Working!AH1202)</f>
        <v>150.4</v>
      </c>
      <c r="AJ1202" s="60">
        <f>MATCH($AJ$3,'Cat-4'!$1:$1,0)</f>
        <v>144</v>
      </c>
      <c r="AK1202" s="60">
        <f>INDEX('Cat-4'!$1:$1048576,Working!AG1202,Working!AJ1202)</f>
        <v>160.30000000000001</v>
      </c>
      <c r="AL1202" s="146">
        <f t="shared" si="867"/>
        <v>1.0658244680851063</v>
      </c>
      <c r="AM1202" s="152">
        <f t="shared" si="868"/>
        <v>1.0658244680851063</v>
      </c>
      <c r="AN1202" s="146">
        <f t="shared" si="858"/>
        <v>2.2222222222222223</v>
      </c>
      <c r="AO1202" s="169">
        <f>INDEX('EL&amp;SV'!$C$4:$G$50,MATCH(AF1202,'EL&amp;SV'!$G$4:$G$50,0),MATCH(IF(P1202&gt;5000000,"A",IF(N1202&gt;2000000,"B",IF(N1202&gt;500000,"C","D"))),'EL&amp;SV'!$C$4:$G$4,0))</f>
        <v>6</v>
      </c>
      <c r="AP1202" s="171">
        <f>INDEX('EL&amp;SV'!$G$4:$K$50,MATCH(AF1202,'EL&amp;SV'!$G$4:$G$50,0),MATCH(IF(N1202&gt;5000000,"A",IF(N1202&gt;2000000,"B",IF(N1202&gt;500000,"C","D"))),'EL&amp;SV'!$G$4:$K$4,0))</f>
        <v>0.95</v>
      </c>
      <c r="AQ1202" s="153">
        <f t="shared" si="851"/>
        <v>27634.696808510638</v>
      </c>
      <c r="AR1202" s="153">
        <f t="shared" si="852"/>
        <v>9723.3192474389289</v>
      </c>
      <c r="AS1202" s="153">
        <f t="shared" si="853"/>
        <v>17911.377561071709</v>
      </c>
      <c r="AT1202" s="60">
        <v>0.75</v>
      </c>
      <c r="AU1202" s="153">
        <f t="shared" si="854"/>
        <v>13433.533170803781</v>
      </c>
      <c r="AV1202" s="153">
        <f t="shared" si="855"/>
        <v>13433.533170803781</v>
      </c>
    </row>
    <row r="1203" spans="1:48" x14ac:dyDescent="0.2">
      <c r="A1203" s="82">
        <v>1199</v>
      </c>
      <c r="B1203" s="82" t="s">
        <v>1410</v>
      </c>
      <c r="C1203" s="83"/>
      <c r="D1203" s="84" t="s">
        <v>112</v>
      </c>
      <c r="E1203" s="85" t="s">
        <v>1268</v>
      </c>
      <c r="F1203" s="86">
        <v>44460</v>
      </c>
      <c r="G1203" s="86" t="s">
        <v>38</v>
      </c>
      <c r="H1203" s="89"/>
      <c r="I1203" s="89">
        <v>0.19</v>
      </c>
      <c r="J1203" s="84"/>
      <c r="K1203" s="84"/>
      <c r="L1203" s="87">
        <v>25926.959999999999</v>
      </c>
      <c r="M1203" s="87"/>
      <c r="N1203" s="87">
        <v>25926.959999999999</v>
      </c>
      <c r="O1203" s="84">
        <v>2591.2753446575343</v>
      </c>
      <c r="P1203" s="84">
        <v>4926.1224000000002</v>
      </c>
      <c r="Q1203" s="84">
        <f t="shared" si="856"/>
        <v>7517.3977446575345</v>
      </c>
      <c r="R1203" s="84">
        <v>18409.562255342466</v>
      </c>
      <c r="S1203" s="87">
        <f t="shared" si="857"/>
        <v>23335.684655342466</v>
      </c>
      <c r="T1203" s="150">
        <v>5</v>
      </c>
      <c r="U1203" s="69">
        <v>365</v>
      </c>
      <c r="V1203" s="70"/>
      <c r="W1203" s="71">
        <v>4.9917808219178088</v>
      </c>
      <c r="X1203" s="76">
        <f t="shared" si="870"/>
        <v>44440</v>
      </c>
      <c r="AF1203" s="132" t="s">
        <v>3114</v>
      </c>
      <c r="AG1203" s="60">
        <f>MATCH(AF1203,'Cat-4'!$A:$A,0)</f>
        <v>844</v>
      </c>
      <c r="AH1203" s="60">
        <f>MATCH(X1203,'Cat-4'!$1:$1,0)</f>
        <v>117</v>
      </c>
      <c r="AI1203" s="60">
        <f>INDEX('Cat-4'!$1:$1048576,Working!AG1203,Working!AH1203)</f>
        <v>148.1</v>
      </c>
      <c r="AJ1203" s="60">
        <f>MATCH($AJ$3,'Cat-4'!$1:$1,0)</f>
        <v>144</v>
      </c>
      <c r="AK1203" s="60">
        <f>INDEX('Cat-4'!$1:$1048576,Working!AG1203,Working!AJ1203)</f>
        <v>160.30000000000001</v>
      </c>
      <c r="AL1203" s="146">
        <f t="shared" si="867"/>
        <v>1.0823767724510467</v>
      </c>
      <c r="AM1203" s="152">
        <f t="shared" si="868"/>
        <v>1.0823767724510467</v>
      </c>
      <c r="AN1203" s="146">
        <f t="shared" si="858"/>
        <v>2.4</v>
      </c>
      <c r="AO1203" s="169">
        <f>INDEX('EL&amp;SV'!$C$4:$G$50,MATCH(AF1203,'EL&amp;SV'!$G$4:$G$50,0),MATCH(IF(P1203&gt;5000000,"A",IF(N1203&gt;2000000,"B",IF(N1203&gt;500000,"C","D"))),'EL&amp;SV'!$C$4:$G$4,0))</f>
        <v>6</v>
      </c>
      <c r="AP1203" s="171">
        <f>INDEX('EL&amp;SV'!$G$4:$K$50,MATCH(AF1203,'EL&amp;SV'!$G$4:$G$50,0),MATCH(IF(N1203&gt;5000000,"A",IF(N1203&gt;2000000,"B",IF(N1203&gt;500000,"C","D"))),'EL&amp;SV'!$G$4:$K$4,0))</f>
        <v>0.95</v>
      </c>
      <c r="AQ1203" s="153">
        <f t="shared" si="851"/>
        <v>28062.739284267387</v>
      </c>
      <c r="AR1203" s="153">
        <f t="shared" si="852"/>
        <v>10663.840928021606</v>
      </c>
      <c r="AS1203" s="153">
        <f t="shared" si="853"/>
        <v>17398.89835624578</v>
      </c>
      <c r="AT1203" s="60">
        <v>0.75</v>
      </c>
      <c r="AU1203" s="153">
        <f t="shared" si="854"/>
        <v>13049.173767184335</v>
      </c>
      <c r="AV1203" s="153">
        <f t="shared" si="855"/>
        <v>13049.173767184335</v>
      </c>
    </row>
    <row r="1204" spans="1:48" x14ac:dyDescent="0.2">
      <c r="A1204" s="82">
        <v>1200</v>
      </c>
      <c r="B1204" s="82" t="s">
        <v>1410</v>
      </c>
      <c r="C1204" s="83"/>
      <c r="D1204" s="84" t="s">
        <v>112</v>
      </c>
      <c r="E1204" s="85" t="s">
        <v>1268</v>
      </c>
      <c r="F1204" s="86">
        <v>44460</v>
      </c>
      <c r="G1204" s="86" t="s">
        <v>38</v>
      </c>
      <c r="H1204" s="89"/>
      <c r="I1204" s="89">
        <v>0.19</v>
      </c>
      <c r="J1204" s="84"/>
      <c r="K1204" s="84"/>
      <c r="L1204" s="87">
        <v>25926.959999999999</v>
      </c>
      <c r="M1204" s="87"/>
      <c r="N1204" s="87">
        <v>25926.959999999999</v>
      </c>
      <c r="O1204" s="84">
        <v>2591.2753446575343</v>
      </c>
      <c r="P1204" s="84">
        <v>4926.1224000000002</v>
      </c>
      <c r="Q1204" s="84">
        <f t="shared" si="856"/>
        <v>7517.3977446575345</v>
      </c>
      <c r="R1204" s="84">
        <v>18409.562255342466</v>
      </c>
      <c r="S1204" s="87">
        <f t="shared" si="857"/>
        <v>23335.684655342466</v>
      </c>
      <c r="T1204" s="150">
        <v>5</v>
      </c>
      <c r="U1204" s="69">
        <v>365</v>
      </c>
      <c r="V1204" s="70"/>
      <c r="W1204" s="71">
        <v>4.9917808219178088</v>
      </c>
      <c r="X1204" s="76">
        <f t="shared" si="870"/>
        <v>44440</v>
      </c>
      <c r="AF1204" s="132" t="s">
        <v>3114</v>
      </c>
      <c r="AG1204" s="60">
        <f>MATCH(AF1204,'Cat-4'!$A:$A,0)</f>
        <v>844</v>
      </c>
      <c r="AH1204" s="60">
        <f>MATCH(X1204,'Cat-4'!$1:$1,0)</f>
        <v>117</v>
      </c>
      <c r="AI1204" s="60">
        <f>INDEX('Cat-4'!$1:$1048576,Working!AG1204,Working!AH1204)</f>
        <v>148.1</v>
      </c>
      <c r="AJ1204" s="60">
        <f>MATCH($AJ$3,'Cat-4'!$1:$1,0)</f>
        <v>144</v>
      </c>
      <c r="AK1204" s="60">
        <f>INDEX('Cat-4'!$1:$1048576,Working!AG1204,Working!AJ1204)</f>
        <v>160.30000000000001</v>
      </c>
      <c r="AL1204" s="146">
        <f t="shared" si="867"/>
        <v>1.0823767724510467</v>
      </c>
      <c r="AM1204" s="152">
        <f t="shared" si="868"/>
        <v>1.0823767724510467</v>
      </c>
      <c r="AN1204" s="146">
        <f t="shared" si="858"/>
        <v>2.4</v>
      </c>
      <c r="AO1204" s="169">
        <f>INDEX('EL&amp;SV'!$C$4:$G$50,MATCH(AF1204,'EL&amp;SV'!$G$4:$G$50,0),MATCH(IF(P1204&gt;5000000,"A",IF(N1204&gt;2000000,"B",IF(N1204&gt;500000,"C","D"))),'EL&amp;SV'!$C$4:$G$4,0))</f>
        <v>6</v>
      </c>
      <c r="AP1204" s="171">
        <f>INDEX('EL&amp;SV'!$G$4:$K$50,MATCH(AF1204,'EL&amp;SV'!$G$4:$G$50,0),MATCH(IF(N1204&gt;5000000,"A",IF(N1204&gt;2000000,"B",IF(N1204&gt;500000,"C","D"))),'EL&amp;SV'!$G$4:$K$4,0))</f>
        <v>0.95</v>
      </c>
      <c r="AQ1204" s="153">
        <f t="shared" si="851"/>
        <v>28062.739284267387</v>
      </c>
      <c r="AR1204" s="153">
        <f t="shared" si="852"/>
        <v>10663.840928021606</v>
      </c>
      <c r="AS1204" s="153">
        <f t="shared" si="853"/>
        <v>17398.89835624578</v>
      </c>
      <c r="AT1204" s="60">
        <v>0.75</v>
      </c>
      <c r="AU1204" s="153">
        <f t="shared" si="854"/>
        <v>13049.173767184335</v>
      </c>
      <c r="AV1204" s="153">
        <f t="shared" si="855"/>
        <v>13049.173767184335</v>
      </c>
    </row>
    <row r="1205" spans="1:48" x14ac:dyDescent="0.2">
      <c r="A1205" s="82">
        <v>1201</v>
      </c>
      <c r="B1205" s="82" t="s">
        <v>1410</v>
      </c>
      <c r="C1205" s="83"/>
      <c r="D1205" s="84" t="s">
        <v>112</v>
      </c>
      <c r="E1205" s="85" t="s">
        <v>1268</v>
      </c>
      <c r="F1205" s="86">
        <v>44457</v>
      </c>
      <c r="G1205" s="86" t="s">
        <v>38</v>
      </c>
      <c r="H1205" s="89"/>
      <c r="I1205" s="89">
        <v>0.19</v>
      </c>
      <c r="J1205" s="84"/>
      <c r="K1205" s="84"/>
      <c r="L1205" s="87">
        <v>25926.959999999999</v>
      </c>
      <c r="M1205" s="87"/>
      <c r="N1205" s="87">
        <v>25926.959999999999</v>
      </c>
      <c r="O1205" s="84">
        <v>2631.7640219178083</v>
      </c>
      <c r="P1205" s="84">
        <v>4926.1224000000002</v>
      </c>
      <c r="Q1205" s="84">
        <f t="shared" si="856"/>
        <v>7557.8864219178085</v>
      </c>
      <c r="R1205" s="84">
        <v>18369.073578082192</v>
      </c>
      <c r="S1205" s="87">
        <f t="shared" si="857"/>
        <v>23295.195978082193</v>
      </c>
      <c r="T1205" s="150">
        <v>5</v>
      </c>
      <c r="U1205" s="69">
        <v>365</v>
      </c>
      <c r="V1205" s="70"/>
      <c r="W1205" s="71">
        <v>-117.33698630136986</v>
      </c>
      <c r="X1205" s="76">
        <f t="shared" si="870"/>
        <v>44440</v>
      </c>
      <c r="AF1205" s="132" t="s">
        <v>3114</v>
      </c>
      <c r="AG1205" s="60">
        <f>MATCH(AF1205,'Cat-4'!$A:$A,0)</f>
        <v>844</v>
      </c>
      <c r="AH1205" s="60">
        <f>MATCH(X1205,'Cat-4'!$1:$1,0)</f>
        <v>117</v>
      </c>
      <c r="AI1205" s="60">
        <f>INDEX('Cat-4'!$1:$1048576,Working!AG1205,Working!AH1205)</f>
        <v>148.1</v>
      </c>
      <c r="AJ1205" s="60">
        <f>MATCH($AJ$3,'Cat-4'!$1:$1,0)</f>
        <v>144</v>
      </c>
      <c r="AK1205" s="60">
        <f>INDEX('Cat-4'!$1:$1048576,Working!AG1205,Working!AJ1205)</f>
        <v>160.30000000000001</v>
      </c>
      <c r="AL1205" s="146">
        <f t="shared" si="867"/>
        <v>1.0823767724510467</v>
      </c>
      <c r="AM1205" s="152">
        <f t="shared" si="868"/>
        <v>1.0823767724510467</v>
      </c>
      <c r="AN1205" s="146">
        <f t="shared" si="858"/>
        <v>2.4083333333333332</v>
      </c>
      <c r="AO1205" s="169">
        <f>INDEX('EL&amp;SV'!$C$4:$G$50,MATCH(AF1205,'EL&amp;SV'!$G$4:$G$50,0),MATCH(IF(P1205&gt;5000000,"A",IF(N1205&gt;2000000,"B",IF(N1205&gt;500000,"C","D"))),'EL&amp;SV'!$C$4:$G$4,0))</f>
        <v>6</v>
      </c>
      <c r="AP1205" s="171">
        <f>INDEX('EL&amp;SV'!$G$4:$K$50,MATCH(AF1205,'EL&amp;SV'!$G$4:$G$50,0),MATCH(IF(N1205&gt;5000000,"A",IF(N1205&gt;2000000,"B",IF(N1205&gt;500000,"C","D"))),'EL&amp;SV'!$G$4:$K$4,0))</f>
        <v>0.95</v>
      </c>
      <c r="AQ1205" s="153">
        <f t="shared" si="851"/>
        <v>28062.739284267387</v>
      </c>
      <c r="AR1205" s="153">
        <f t="shared" si="852"/>
        <v>10700.868153466126</v>
      </c>
      <c r="AS1205" s="153">
        <f t="shared" si="853"/>
        <v>17361.871130801261</v>
      </c>
      <c r="AT1205" s="60">
        <v>0.75</v>
      </c>
      <c r="AU1205" s="153">
        <f t="shared" si="854"/>
        <v>13021.403348100946</v>
      </c>
      <c r="AV1205" s="153">
        <f t="shared" si="855"/>
        <v>13021.403348100946</v>
      </c>
    </row>
    <row r="1206" spans="1:48" x14ac:dyDescent="0.2">
      <c r="A1206" s="82">
        <v>1202</v>
      </c>
      <c r="B1206" s="82" t="s">
        <v>1410</v>
      </c>
      <c r="C1206" s="83"/>
      <c r="D1206" s="84" t="s">
        <v>112</v>
      </c>
      <c r="E1206" s="85" t="s">
        <v>1255</v>
      </c>
      <c r="F1206" s="86">
        <v>44539</v>
      </c>
      <c r="G1206" s="86" t="s">
        <v>38</v>
      </c>
      <c r="H1206" s="89"/>
      <c r="I1206" s="89">
        <v>9.5000000000000001E-2</v>
      </c>
      <c r="J1206" s="84"/>
      <c r="K1206" s="84"/>
      <c r="L1206" s="87">
        <v>25915.13</v>
      </c>
      <c r="M1206" s="87"/>
      <c r="N1206" s="87">
        <v>25915.13</v>
      </c>
      <c r="O1206" s="84">
        <v>762.18882342465758</v>
      </c>
      <c r="P1206" s="84">
        <v>2461.9373500000002</v>
      </c>
      <c r="Q1206" s="84">
        <f t="shared" si="856"/>
        <v>3224.1261734246577</v>
      </c>
      <c r="R1206" s="84">
        <v>22691.003826575343</v>
      </c>
      <c r="S1206" s="87">
        <f t="shared" si="857"/>
        <v>25152.941176575343</v>
      </c>
      <c r="T1206" s="150">
        <v>10</v>
      </c>
      <c r="U1206" s="69">
        <v>365</v>
      </c>
      <c r="V1206" s="70"/>
      <c r="W1206" s="71">
        <v>4.9917808219178088</v>
      </c>
      <c r="X1206" s="76">
        <f t="shared" si="870"/>
        <v>44531</v>
      </c>
      <c r="AF1206" s="132" t="s">
        <v>3114</v>
      </c>
      <c r="AG1206" s="60">
        <f>MATCH(AF1206,'Cat-4'!$A:$A,0)</f>
        <v>844</v>
      </c>
      <c r="AH1206" s="60">
        <f>MATCH(X1206,'Cat-4'!$1:$1,0)</f>
        <v>120</v>
      </c>
      <c r="AI1206" s="60">
        <f>INDEX('Cat-4'!$1:$1048576,Working!AG1206,Working!AH1206)</f>
        <v>154.30000000000001</v>
      </c>
      <c r="AJ1206" s="60">
        <f>MATCH($AJ$3,'Cat-4'!$1:$1,0)</f>
        <v>144</v>
      </c>
      <c r="AK1206" s="60">
        <f>INDEX('Cat-4'!$1:$1048576,Working!AG1206,Working!AJ1206)</f>
        <v>160.30000000000001</v>
      </c>
      <c r="AL1206" s="146">
        <f t="shared" si="867"/>
        <v>1.0388852883992223</v>
      </c>
      <c r="AM1206" s="152">
        <f t="shared" si="868"/>
        <v>1.0388852883992223</v>
      </c>
      <c r="AN1206" s="146">
        <f t="shared" si="858"/>
        <v>2.1833333333333331</v>
      </c>
      <c r="AO1206" s="169">
        <f>INDEX('EL&amp;SV'!$C$4:$G$50,MATCH(AF1206,'EL&amp;SV'!$G$4:$G$50,0),MATCH(IF(P1206&gt;5000000,"A",IF(N1206&gt;2000000,"B",IF(N1206&gt;500000,"C","D"))),'EL&amp;SV'!$C$4:$G$4,0))</f>
        <v>6</v>
      </c>
      <c r="AP1206" s="171">
        <f>INDEX('EL&amp;SV'!$G$4:$K$50,MATCH(AF1206,'EL&amp;SV'!$G$4:$G$50,0),MATCH(IF(N1206&gt;5000000,"A",IF(N1206&gt;2000000,"B",IF(N1206&gt;500000,"C","D"))),'EL&amp;SV'!$G$4:$K$4,0))</f>
        <v>0.95</v>
      </c>
      <c r="AQ1206" s="153">
        <f t="shared" si="851"/>
        <v>26922.847303953338</v>
      </c>
      <c r="AR1206" s="153">
        <f t="shared" si="852"/>
        <v>9307.0787416027561</v>
      </c>
      <c r="AS1206" s="153">
        <f t="shared" si="853"/>
        <v>17615.768562350582</v>
      </c>
      <c r="AT1206" s="60">
        <v>0.75</v>
      </c>
      <c r="AU1206" s="153">
        <f t="shared" si="854"/>
        <v>13211.826421762937</v>
      </c>
      <c r="AV1206" s="153">
        <f t="shared" si="855"/>
        <v>13211.826421762937</v>
      </c>
    </row>
    <row r="1207" spans="1:48" x14ac:dyDescent="0.2">
      <c r="A1207" s="82">
        <v>1203</v>
      </c>
      <c r="B1207" s="82" t="s">
        <v>1410</v>
      </c>
      <c r="C1207" s="83"/>
      <c r="D1207" s="84" t="s">
        <v>112</v>
      </c>
      <c r="E1207" s="85" t="s">
        <v>363</v>
      </c>
      <c r="F1207" s="86">
        <v>41000</v>
      </c>
      <c r="G1207" s="86" t="s">
        <v>1350</v>
      </c>
      <c r="H1207" s="89"/>
      <c r="I1207" s="89">
        <v>0.10915332191780823</v>
      </c>
      <c r="J1207" s="84"/>
      <c r="K1207" s="84"/>
      <c r="L1207" s="87">
        <v>25900.06</v>
      </c>
      <c r="M1207" s="87"/>
      <c r="N1207" s="87">
        <v>25900.06</v>
      </c>
      <c r="O1207" s="84">
        <v>25900.060000000005</v>
      </c>
      <c r="P1207" s="84">
        <v>0</v>
      </c>
      <c r="Q1207" s="84">
        <f t="shared" si="856"/>
        <v>25900.060000000005</v>
      </c>
      <c r="R1207" s="84">
        <v>0</v>
      </c>
      <c r="S1207" s="87">
        <f t="shared" si="857"/>
        <v>0</v>
      </c>
      <c r="T1207" s="150">
        <v>10</v>
      </c>
      <c r="U1207" s="69">
        <v>365</v>
      </c>
      <c r="V1207" s="70"/>
      <c r="W1207" s="71">
        <v>-117.33698630136986</v>
      </c>
      <c r="X1207" s="76">
        <f t="shared" si="870"/>
        <v>41000</v>
      </c>
      <c r="AF1207" s="132" t="s">
        <v>3114</v>
      </c>
      <c r="AG1207" s="60">
        <f>MATCH(AF1207,'Cat-4'!$A:$A,0)</f>
        <v>844</v>
      </c>
      <c r="AH1207" s="60">
        <f>MATCH(X1207,'Cat-4'!$1:$1,0)</f>
        <v>4</v>
      </c>
      <c r="AI1207" s="60">
        <f>INDEX('Cat-4'!$1:$1048576,Working!AG1207,Working!AH1207)</f>
        <v>103.9</v>
      </c>
      <c r="AJ1207" s="60">
        <f>MATCH($AJ$3,'Cat-4'!$1:$1,0)</f>
        <v>144</v>
      </c>
      <c r="AK1207" s="60">
        <f>INDEX('Cat-4'!$1:$1048576,Working!AG1207,Working!AJ1207)</f>
        <v>160.30000000000001</v>
      </c>
      <c r="AL1207" s="146">
        <f t="shared" si="867"/>
        <v>1.5428296438883542</v>
      </c>
      <c r="AM1207" s="152">
        <f t="shared" si="868"/>
        <v>1.5428296438883542</v>
      </c>
      <c r="AN1207" s="146">
        <f t="shared" si="858"/>
        <v>11.872222222222222</v>
      </c>
      <c r="AO1207" s="169">
        <f>INDEX('EL&amp;SV'!$C$4:$G$50,MATCH(AF1207,'EL&amp;SV'!$G$4:$G$50,0),MATCH(IF(P1207&gt;5000000,"A",IF(N1207&gt;2000000,"B",IF(N1207&gt;500000,"C","D"))),'EL&amp;SV'!$C$4:$G$4,0))</f>
        <v>6</v>
      </c>
      <c r="AP1207" s="171">
        <f>INDEX('EL&amp;SV'!$G$4:$K$50,MATCH(AF1207,'EL&amp;SV'!$G$4:$G$50,0),MATCH(IF(N1207&gt;5000000,"A",IF(N1207&gt;2000000,"B",IF(N1207&gt;500000,"C","D"))),'EL&amp;SV'!$G$4:$K$4,0))</f>
        <v>0.95</v>
      </c>
      <c r="AQ1207" s="153">
        <f t="shared" si="851"/>
        <v>39959.380346487007</v>
      </c>
      <c r="AR1207" s="153">
        <f t="shared" si="852"/>
        <v>37961.411329162656</v>
      </c>
      <c r="AS1207" s="153">
        <f t="shared" si="853"/>
        <v>1997.9690173243507</v>
      </c>
      <c r="AT1207" s="60">
        <v>0.75</v>
      </c>
      <c r="AU1207" s="153">
        <f t="shared" si="854"/>
        <v>1498.476762993263</v>
      </c>
      <c r="AV1207" s="153">
        <f t="shared" si="855"/>
        <v>1997.9690173243521</v>
      </c>
    </row>
    <row r="1208" spans="1:48" x14ac:dyDescent="0.2">
      <c r="A1208" s="82">
        <v>1204</v>
      </c>
      <c r="B1208" s="82" t="s">
        <v>1410</v>
      </c>
      <c r="C1208" s="83"/>
      <c r="D1208" s="84" t="s">
        <v>112</v>
      </c>
      <c r="E1208" s="85" t="s">
        <v>1064</v>
      </c>
      <c r="F1208" s="86">
        <v>42367</v>
      </c>
      <c r="G1208" s="86" t="s">
        <v>25</v>
      </c>
      <c r="H1208" s="89"/>
      <c r="I1208" s="89">
        <v>6.3333333333333325E-2</v>
      </c>
      <c r="J1208" s="84"/>
      <c r="K1208" s="84"/>
      <c r="L1208" s="87">
        <v>25537.5</v>
      </c>
      <c r="M1208" s="87"/>
      <c r="N1208" s="87">
        <v>25537.5</v>
      </c>
      <c r="O1208" s="84">
        <v>10120.779452054794</v>
      </c>
      <c r="P1208" s="84">
        <v>1617.3749999999998</v>
      </c>
      <c r="Q1208" s="84">
        <f t="shared" si="856"/>
        <v>11738.154452054794</v>
      </c>
      <c r="R1208" s="84">
        <v>13799.345547945206</v>
      </c>
      <c r="S1208" s="87">
        <f t="shared" si="857"/>
        <v>15416.720547945206</v>
      </c>
      <c r="T1208" s="150">
        <v>15</v>
      </c>
      <c r="U1208" s="69">
        <v>365</v>
      </c>
      <c r="V1208" s="70"/>
      <c r="W1208" s="71">
        <v>4.9917808219178088</v>
      </c>
      <c r="X1208" s="76">
        <f t="shared" si="870"/>
        <v>42339</v>
      </c>
      <c r="AF1208" s="132" t="s">
        <v>3114</v>
      </c>
      <c r="AG1208" s="60">
        <f>MATCH(AF1208,'Cat-4'!$A:$A,0)</f>
        <v>844</v>
      </c>
      <c r="AH1208" s="60">
        <f>MATCH(X1208,'Cat-4'!$1:$1,0)</f>
        <v>48</v>
      </c>
      <c r="AI1208" s="60">
        <f>INDEX('Cat-4'!$1:$1048576,Working!AG1208,Working!AH1208)</f>
        <v>112.9</v>
      </c>
      <c r="AJ1208" s="60">
        <f>MATCH($AJ$3,'Cat-4'!$1:$1,0)</f>
        <v>144</v>
      </c>
      <c r="AK1208" s="60">
        <f>INDEX('Cat-4'!$1:$1048576,Working!AG1208,Working!AJ1208)</f>
        <v>160.30000000000001</v>
      </c>
      <c r="AL1208" s="146">
        <f t="shared" si="867"/>
        <v>1.4198405668733394</v>
      </c>
      <c r="AM1208" s="152">
        <f t="shared" si="868"/>
        <v>1.4198405668733394</v>
      </c>
      <c r="AN1208" s="146">
        <f t="shared" si="858"/>
        <v>8.1277777777777782</v>
      </c>
      <c r="AO1208" s="169">
        <f>INDEX('EL&amp;SV'!$C$4:$G$50,MATCH(AF1208,'EL&amp;SV'!$G$4:$G$50,0),MATCH(IF(P1208&gt;5000000,"A",IF(N1208&gt;2000000,"B",IF(N1208&gt;500000,"C","D"))),'EL&amp;SV'!$C$4:$G$4,0))</f>
        <v>6</v>
      </c>
      <c r="AP1208" s="171">
        <f>INDEX('EL&amp;SV'!$G$4:$K$50,MATCH(AF1208,'EL&amp;SV'!$G$4:$G$50,0),MATCH(IF(N1208&gt;5000000,"A",IF(N1208&gt;2000000,"B",IF(N1208&gt;500000,"C","D"))),'EL&amp;SV'!$G$4:$K$4,0))</f>
        <v>0.95</v>
      </c>
      <c r="AQ1208" s="153">
        <f t="shared" si="851"/>
        <v>36259.178476527901</v>
      </c>
      <c r="AR1208" s="153">
        <f t="shared" si="852"/>
        <v>34446.219552701506</v>
      </c>
      <c r="AS1208" s="153">
        <f t="shared" si="853"/>
        <v>1812.9589238263943</v>
      </c>
      <c r="AT1208" s="60">
        <v>0.75</v>
      </c>
      <c r="AU1208" s="153">
        <f t="shared" si="854"/>
        <v>1359.7191928697957</v>
      </c>
      <c r="AV1208" s="153">
        <f t="shared" si="855"/>
        <v>1812.9589238263966</v>
      </c>
    </row>
    <row r="1209" spans="1:48" x14ac:dyDescent="0.2">
      <c r="A1209" s="82">
        <v>1205</v>
      </c>
      <c r="B1209" s="82" t="s">
        <v>1410</v>
      </c>
      <c r="C1209" s="83"/>
      <c r="D1209" s="84" t="s">
        <v>112</v>
      </c>
      <c r="E1209" s="85" t="s">
        <v>583</v>
      </c>
      <c r="F1209" s="86">
        <v>41000</v>
      </c>
      <c r="G1209" s="86" t="s">
        <v>1350</v>
      </c>
      <c r="H1209" s="89"/>
      <c r="I1209" s="89">
        <v>0.5853860273972602</v>
      </c>
      <c r="J1209" s="84"/>
      <c r="K1209" s="84"/>
      <c r="L1209" s="87">
        <v>25499.759999999998</v>
      </c>
      <c r="M1209" s="87"/>
      <c r="N1209" s="87">
        <v>25499.759999999998</v>
      </c>
      <c r="O1209" s="84">
        <v>24224.771999999997</v>
      </c>
      <c r="P1209" s="84">
        <v>0</v>
      </c>
      <c r="Q1209" s="84">
        <f t="shared" si="856"/>
        <v>24224.771999999997</v>
      </c>
      <c r="R1209" s="84">
        <v>1274.9880000000012</v>
      </c>
      <c r="S1209" s="87">
        <f t="shared" si="857"/>
        <v>1274.9880000000012</v>
      </c>
      <c r="T1209" s="150">
        <v>3</v>
      </c>
      <c r="U1209" s="69">
        <v>365</v>
      </c>
      <c r="V1209" s="70"/>
      <c r="W1209" s="71">
        <v>-117.33698630136986</v>
      </c>
      <c r="X1209" s="76">
        <f t="shared" si="870"/>
        <v>41000</v>
      </c>
      <c r="AF1209" s="132" t="s">
        <v>2722</v>
      </c>
      <c r="AG1209" s="60">
        <f>MATCH(AF1209,'Cat-4'!$A:$A,0)</f>
        <v>647</v>
      </c>
      <c r="AH1209" s="60">
        <f>MATCH(X1209,'Cat-4'!$1:$1,0)</f>
        <v>4</v>
      </c>
      <c r="AI1209" s="60">
        <f>INDEX('Cat-4'!$1:$1048576,Working!AG1209,Working!AH1209)</f>
        <v>100.5</v>
      </c>
      <c r="AJ1209" s="60">
        <f>MATCH($AJ$3,'Cat-4'!$1:$1,0)</f>
        <v>144</v>
      </c>
      <c r="AK1209" s="60">
        <f>INDEX('Cat-4'!$1:$1048576,Working!AG1209,Working!AJ1209)</f>
        <v>94.2</v>
      </c>
      <c r="AL1209" s="146">
        <f t="shared" si="867"/>
        <v>0.93731343283582091</v>
      </c>
      <c r="AM1209" s="152">
        <f t="shared" si="868"/>
        <v>0.93731343283582091</v>
      </c>
      <c r="AN1209" s="146">
        <f t="shared" si="858"/>
        <v>11.872222222222222</v>
      </c>
      <c r="AO1209" s="169">
        <f>INDEX('EL&amp;SV'!$C$4:$G$50,MATCH(AF1209,'EL&amp;SV'!$G$4:$G$50,0),MATCH(IF(P1209&gt;5000000,"A",IF(N1209&gt;2000000,"B",IF(N1209&gt;500000,"C","D"))),'EL&amp;SV'!$C$4:$G$4,0))</f>
        <v>5</v>
      </c>
      <c r="AP1209" s="171">
        <f>INDEX('EL&amp;SV'!$G$4:$K$50,MATCH(AF1209,'EL&amp;SV'!$G$4:$G$50,0),MATCH(IF(N1209&gt;5000000,"A",IF(N1209&gt;2000000,"B",IF(N1209&gt;500000,"C","D"))),'EL&amp;SV'!$G$4:$K$4,0))</f>
        <v>1</v>
      </c>
      <c r="AQ1209" s="153">
        <f t="shared" si="851"/>
        <v>23901.267582089553</v>
      </c>
      <c r="AR1209" s="153">
        <f t="shared" si="852"/>
        <v>23901.267582089553</v>
      </c>
      <c r="AS1209" s="153">
        <f t="shared" si="853"/>
        <v>0</v>
      </c>
      <c r="AT1209" s="60">
        <v>0.75</v>
      </c>
      <c r="AU1209" s="153">
        <f t="shared" si="854"/>
        <v>0</v>
      </c>
      <c r="AV1209" s="153">
        <f t="shared" si="855"/>
        <v>0</v>
      </c>
    </row>
    <row r="1210" spans="1:48" x14ac:dyDescent="0.2">
      <c r="A1210" s="82">
        <v>1206</v>
      </c>
      <c r="B1210" s="82" t="s">
        <v>1410</v>
      </c>
      <c r="C1210" s="83"/>
      <c r="D1210" s="84" t="s">
        <v>112</v>
      </c>
      <c r="E1210" s="85" t="s">
        <v>1141</v>
      </c>
      <c r="F1210" s="86">
        <v>43727</v>
      </c>
      <c r="G1210" s="86" t="s">
        <v>36</v>
      </c>
      <c r="H1210" s="89"/>
      <c r="I1210" s="89">
        <v>9.5000000000000001E-2</v>
      </c>
      <c r="J1210" s="84"/>
      <c r="K1210" s="84"/>
      <c r="L1210" s="87">
        <v>25498.62</v>
      </c>
      <c r="M1210" s="87"/>
      <c r="N1210" s="87">
        <v>25498.62</v>
      </c>
      <c r="O1210" s="84">
        <v>6138.8800890410957</v>
      </c>
      <c r="P1210" s="84">
        <v>2422.3688999999999</v>
      </c>
      <c r="Q1210" s="84">
        <f t="shared" si="856"/>
        <v>8561.2489890410961</v>
      </c>
      <c r="R1210" s="84">
        <v>16937.371010958901</v>
      </c>
      <c r="S1210" s="87">
        <f t="shared" si="857"/>
        <v>19359.739910958902</v>
      </c>
      <c r="T1210" s="150">
        <v>10</v>
      </c>
      <c r="U1210" s="69">
        <v>365</v>
      </c>
      <c r="V1210" s="70"/>
      <c r="W1210" s="71">
        <v>-117.33698630136986</v>
      </c>
      <c r="X1210" s="76">
        <f t="shared" si="870"/>
        <v>43709</v>
      </c>
      <c r="AF1210" s="132" t="s">
        <v>3114</v>
      </c>
      <c r="AG1210" s="60">
        <f>MATCH(AF1210,'Cat-4'!$A:$A,0)</f>
        <v>844</v>
      </c>
      <c r="AH1210" s="60">
        <f>MATCH(X1210,'Cat-4'!$1:$1,0)</f>
        <v>93</v>
      </c>
      <c r="AI1210" s="60">
        <f>INDEX('Cat-4'!$1:$1048576,Working!AG1210,Working!AH1210)</f>
        <v>131.1</v>
      </c>
      <c r="AJ1210" s="60">
        <f>MATCH($AJ$3,'Cat-4'!$1:$1,0)</f>
        <v>144</v>
      </c>
      <c r="AK1210" s="60">
        <f>INDEX('Cat-4'!$1:$1048576,Working!AG1210,Working!AJ1210)</f>
        <v>160.30000000000001</v>
      </c>
      <c r="AL1210" s="146">
        <f t="shared" si="867"/>
        <v>1.2227307398932115</v>
      </c>
      <c r="AM1210" s="152">
        <f t="shared" si="868"/>
        <v>1.2227307398932115</v>
      </c>
      <c r="AN1210" s="146">
        <f t="shared" si="858"/>
        <v>4.4055555555555559</v>
      </c>
      <c r="AO1210" s="169">
        <f>INDEX('EL&amp;SV'!$C$4:$G$50,MATCH(AF1210,'EL&amp;SV'!$G$4:$G$50,0),MATCH(IF(P1210&gt;5000000,"A",IF(N1210&gt;2000000,"B",IF(N1210&gt;500000,"C","D"))),'EL&amp;SV'!$C$4:$G$4,0))</f>
        <v>6</v>
      </c>
      <c r="AP1210" s="171">
        <f>INDEX('EL&amp;SV'!$G$4:$K$50,MATCH(AF1210,'EL&amp;SV'!$G$4:$G$50,0),MATCH(IF(N1210&gt;5000000,"A",IF(N1210&gt;2000000,"B",IF(N1210&gt;500000,"C","D"))),'EL&amp;SV'!$G$4:$K$4,0))</f>
        <v>0.95</v>
      </c>
      <c r="AQ1210" s="153">
        <f t="shared" si="851"/>
        <v>31177.946498855839</v>
      </c>
      <c r="AR1210" s="153">
        <f t="shared" si="852"/>
        <v>21748.061106400972</v>
      </c>
      <c r="AS1210" s="153">
        <f t="shared" si="853"/>
        <v>9429.8853924548675</v>
      </c>
      <c r="AT1210" s="60">
        <v>0.75</v>
      </c>
      <c r="AU1210" s="153">
        <f t="shared" si="854"/>
        <v>7072.4140443411507</v>
      </c>
      <c r="AV1210" s="153">
        <f t="shared" si="855"/>
        <v>7072.4140443411507</v>
      </c>
    </row>
    <row r="1211" spans="1:48" x14ac:dyDescent="0.2">
      <c r="A1211" s="82">
        <v>1207</v>
      </c>
      <c r="B1211" s="82" t="s">
        <v>1410</v>
      </c>
      <c r="C1211" s="83"/>
      <c r="D1211" s="84" t="s">
        <v>112</v>
      </c>
      <c r="E1211" s="85" t="s">
        <v>274</v>
      </c>
      <c r="F1211" s="86">
        <v>41705</v>
      </c>
      <c r="G1211" s="86" t="s">
        <v>1349</v>
      </c>
      <c r="H1211" s="89"/>
      <c r="I1211" s="89">
        <v>6.3405963302752291E-2</v>
      </c>
      <c r="J1211" s="84"/>
      <c r="K1211" s="84"/>
      <c r="L1211" s="87">
        <v>25494.06</v>
      </c>
      <c r="M1211" s="87"/>
      <c r="N1211" s="87">
        <v>25494.06</v>
      </c>
      <c r="O1211" s="84">
        <v>13014.746465809978</v>
      </c>
      <c r="P1211" s="84">
        <v>1616.4754327981652</v>
      </c>
      <c r="Q1211" s="84">
        <f t="shared" si="856"/>
        <v>14631.221898608143</v>
      </c>
      <c r="R1211" s="84">
        <v>10862.838101391859</v>
      </c>
      <c r="S1211" s="87">
        <f t="shared" si="857"/>
        <v>12479.313534190023</v>
      </c>
      <c r="T1211" s="150">
        <v>15</v>
      </c>
      <c r="U1211" s="69">
        <v>365</v>
      </c>
      <c r="V1211" s="70"/>
      <c r="W1211" s="71">
        <v>-117.33698630136986</v>
      </c>
      <c r="X1211" s="76">
        <f t="shared" si="870"/>
        <v>41699</v>
      </c>
      <c r="AF1211" s="132" t="s">
        <v>3114</v>
      </c>
      <c r="AG1211" s="60">
        <f>MATCH(AF1211,'Cat-4'!$A:$A,0)</f>
        <v>844</v>
      </c>
      <c r="AH1211" s="60">
        <f>MATCH(X1211,'Cat-4'!$1:$1,0)</f>
        <v>27</v>
      </c>
      <c r="AI1211" s="60">
        <f>INDEX('Cat-4'!$1:$1048576,Working!AG1211,Working!AH1211)</f>
        <v>115.3</v>
      </c>
      <c r="AJ1211" s="60">
        <f>MATCH($AJ$3,'Cat-4'!$1:$1,0)</f>
        <v>144</v>
      </c>
      <c r="AK1211" s="60">
        <f>INDEX('Cat-4'!$1:$1048576,Working!AG1211,Working!AJ1211)</f>
        <v>160.30000000000001</v>
      </c>
      <c r="AL1211" s="146">
        <f t="shared" si="867"/>
        <v>1.3902862098872508</v>
      </c>
      <c r="AM1211" s="152">
        <f t="shared" si="868"/>
        <v>1.3902862098872508</v>
      </c>
      <c r="AN1211" s="146">
        <f t="shared" si="858"/>
        <v>9.9388888888888882</v>
      </c>
      <c r="AO1211" s="169">
        <f>INDEX('EL&amp;SV'!$C$4:$G$50,MATCH(AF1211,'EL&amp;SV'!$G$4:$G$50,0),MATCH(IF(P1211&gt;5000000,"A",IF(N1211&gt;2000000,"B",IF(N1211&gt;500000,"C","D"))),'EL&amp;SV'!$C$4:$G$4,0))</f>
        <v>6</v>
      </c>
      <c r="AP1211" s="171">
        <f>INDEX('EL&amp;SV'!$G$4:$K$50,MATCH(AF1211,'EL&amp;SV'!$G$4:$G$50,0),MATCH(IF(N1211&gt;5000000,"A",IF(N1211&gt;2000000,"B",IF(N1211&gt;500000,"C","D"))),'EL&amp;SV'!$G$4:$K$4,0))</f>
        <v>0.95</v>
      </c>
      <c r="AQ1211" s="153">
        <f t="shared" si="851"/>
        <v>35444.040052038166</v>
      </c>
      <c r="AR1211" s="153">
        <f t="shared" si="852"/>
        <v>33671.838049436257</v>
      </c>
      <c r="AS1211" s="153">
        <f t="shared" si="853"/>
        <v>1772.202002601909</v>
      </c>
      <c r="AT1211" s="60">
        <v>0.75</v>
      </c>
      <c r="AU1211" s="153">
        <f t="shared" si="854"/>
        <v>1329.1515019514318</v>
      </c>
      <c r="AV1211" s="153">
        <f t="shared" si="855"/>
        <v>1772.20200260191</v>
      </c>
    </row>
    <row r="1212" spans="1:48" x14ac:dyDescent="0.2">
      <c r="A1212" s="82">
        <v>1208</v>
      </c>
      <c r="B1212" s="82" t="s">
        <v>1410</v>
      </c>
      <c r="C1212" s="83"/>
      <c r="D1212" s="84" t="s">
        <v>112</v>
      </c>
      <c r="E1212" s="85" t="s">
        <v>1176</v>
      </c>
      <c r="F1212" s="86">
        <v>44278</v>
      </c>
      <c r="G1212" s="86" t="s">
        <v>37</v>
      </c>
      <c r="H1212" s="89"/>
      <c r="I1212" s="89">
        <v>6.3333333333333325E-2</v>
      </c>
      <c r="J1212" s="84"/>
      <c r="K1212" s="84"/>
      <c r="L1212" s="87">
        <v>25440.799999999999</v>
      </c>
      <c r="M1212" s="87"/>
      <c r="N1212" s="87">
        <v>25440.799999999999</v>
      </c>
      <c r="O1212" s="84">
        <v>1650.9801351598171</v>
      </c>
      <c r="P1212" s="84">
        <v>1611.2506666666663</v>
      </c>
      <c r="Q1212" s="84">
        <f t="shared" si="856"/>
        <v>3262.2308018264835</v>
      </c>
      <c r="R1212" s="84">
        <v>22178.569198173514</v>
      </c>
      <c r="S1212" s="87">
        <f t="shared" si="857"/>
        <v>23789.819864840181</v>
      </c>
      <c r="T1212" s="150">
        <v>15</v>
      </c>
      <c r="U1212" s="69">
        <v>365</v>
      </c>
      <c r="V1212" s="70"/>
      <c r="W1212" s="71">
        <v>6.1479452054794521</v>
      </c>
      <c r="X1212" s="76">
        <f t="shared" si="870"/>
        <v>44256</v>
      </c>
      <c r="AF1212" s="132" t="s">
        <v>3114</v>
      </c>
      <c r="AG1212" s="60">
        <f>MATCH(AF1212,'Cat-4'!$A:$A,0)</f>
        <v>844</v>
      </c>
      <c r="AH1212" s="60">
        <f>MATCH(X1212,'Cat-4'!$1:$1,0)</f>
        <v>111</v>
      </c>
      <c r="AI1212" s="60">
        <f>INDEX('Cat-4'!$1:$1048576,Working!AG1212,Working!AH1212)</f>
        <v>143.19999999999999</v>
      </c>
      <c r="AJ1212" s="60">
        <f>MATCH($AJ$3,'Cat-4'!$1:$1,0)</f>
        <v>144</v>
      </c>
      <c r="AK1212" s="60">
        <f>INDEX('Cat-4'!$1:$1048576,Working!AG1212,Working!AJ1212)</f>
        <v>160.30000000000001</v>
      </c>
      <c r="AL1212" s="146">
        <f t="shared" si="867"/>
        <v>1.1194134078212292</v>
      </c>
      <c r="AM1212" s="152">
        <f t="shared" si="868"/>
        <v>1.1194134078212292</v>
      </c>
      <c r="AN1212" s="146">
        <f t="shared" si="858"/>
        <v>2.8944444444444444</v>
      </c>
      <c r="AO1212" s="169">
        <f>INDEX('EL&amp;SV'!$C$4:$G$50,MATCH(AF1212,'EL&amp;SV'!$G$4:$G$50,0),MATCH(IF(P1212&gt;5000000,"A",IF(N1212&gt;2000000,"B",IF(N1212&gt;500000,"C","D"))),'EL&amp;SV'!$C$4:$G$4,0))</f>
        <v>6</v>
      </c>
      <c r="AP1212" s="171">
        <f>INDEX('EL&amp;SV'!$G$4:$K$50,MATCH(AF1212,'EL&amp;SV'!$G$4:$G$50,0),MATCH(IF(N1212&gt;5000000,"A",IF(N1212&gt;2000000,"B",IF(N1212&gt;500000,"C","D"))),'EL&amp;SV'!$G$4:$K$4,0))</f>
        <v>0.95</v>
      </c>
      <c r="AQ1212" s="153">
        <f t="shared" si="851"/>
        <v>28478.772625698326</v>
      </c>
      <c r="AR1212" s="153">
        <f t="shared" si="852"/>
        <v>13051.452325082764</v>
      </c>
      <c r="AS1212" s="153">
        <f t="shared" si="853"/>
        <v>15427.320300615562</v>
      </c>
      <c r="AT1212" s="60">
        <v>0.75</v>
      </c>
      <c r="AU1212" s="153">
        <f t="shared" si="854"/>
        <v>11570.490225461672</v>
      </c>
      <c r="AV1212" s="153">
        <f t="shared" si="855"/>
        <v>11570.490225461672</v>
      </c>
    </row>
    <row r="1213" spans="1:48" x14ac:dyDescent="0.2">
      <c r="A1213" s="82">
        <v>1209</v>
      </c>
      <c r="B1213" s="82" t="s">
        <v>1410</v>
      </c>
      <c r="C1213" s="83"/>
      <c r="D1213" s="84" t="s">
        <v>112</v>
      </c>
      <c r="E1213" s="85" t="s">
        <v>1069</v>
      </c>
      <c r="F1213" s="86">
        <v>42825</v>
      </c>
      <c r="G1213" s="86" t="s">
        <v>27</v>
      </c>
      <c r="H1213" s="89"/>
      <c r="I1213" s="89">
        <v>9.5000000000000001E-2</v>
      </c>
      <c r="J1213" s="84"/>
      <c r="K1213" s="84"/>
      <c r="L1213" s="87">
        <v>25398</v>
      </c>
      <c r="M1213" s="87"/>
      <c r="N1213" s="87">
        <v>25398</v>
      </c>
      <c r="O1213" s="84">
        <v>12070.660438356163</v>
      </c>
      <c r="P1213" s="84">
        <v>2412.81</v>
      </c>
      <c r="Q1213" s="84">
        <f t="shared" si="856"/>
        <v>14483.470438356162</v>
      </c>
      <c r="R1213" s="84">
        <v>10914.529561643838</v>
      </c>
      <c r="S1213" s="87">
        <f t="shared" si="857"/>
        <v>13327.339561643837</v>
      </c>
      <c r="T1213" s="150">
        <v>10</v>
      </c>
      <c r="U1213" s="69">
        <v>365</v>
      </c>
      <c r="V1213" s="70"/>
      <c r="W1213" s="71">
        <v>5.9917808219178088</v>
      </c>
      <c r="X1213" s="76">
        <f t="shared" si="870"/>
        <v>42795</v>
      </c>
      <c r="AF1213" s="132" t="s">
        <v>3114</v>
      </c>
      <c r="AG1213" s="60">
        <f>MATCH(AF1213,'Cat-4'!$A:$A,0)</f>
        <v>844</v>
      </c>
      <c r="AH1213" s="60">
        <f>MATCH(X1213,'Cat-4'!$1:$1,0)</f>
        <v>63</v>
      </c>
      <c r="AI1213" s="60">
        <f>INDEX('Cat-4'!$1:$1048576,Working!AG1213,Working!AH1213)</f>
        <v>116.5</v>
      </c>
      <c r="AJ1213" s="60">
        <f>MATCH($AJ$3,'Cat-4'!$1:$1,0)</f>
        <v>144</v>
      </c>
      <c r="AK1213" s="60">
        <f>INDEX('Cat-4'!$1:$1048576,Working!AG1213,Working!AJ1213)</f>
        <v>160.30000000000001</v>
      </c>
      <c r="AL1213" s="146">
        <f t="shared" si="867"/>
        <v>1.3759656652360517</v>
      </c>
      <c r="AM1213" s="152">
        <f t="shared" si="868"/>
        <v>1.3759656652360517</v>
      </c>
      <c r="AN1213" s="146">
        <f t="shared" si="858"/>
        <v>6.875</v>
      </c>
      <c r="AO1213" s="169">
        <f>INDEX('EL&amp;SV'!$C$4:$G$50,MATCH(AF1213,'EL&amp;SV'!$G$4:$G$50,0),MATCH(IF(P1213&gt;5000000,"A",IF(N1213&gt;2000000,"B",IF(N1213&gt;500000,"C","D"))),'EL&amp;SV'!$C$4:$G$4,0))</f>
        <v>6</v>
      </c>
      <c r="AP1213" s="171">
        <f>INDEX('EL&amp;SV'!$G$4:$K$50,MATCH(AF1213,'EL&amp;SV'!$G$4:$G$50,0),MATCH(IF(N1213&gt;5000000,"A",IF(N1213&gt;2000000,"B",IF(N1213&gt;500000,"C","D"))),'EL&amp;SV'!$G$4:$K$4,0))</f>
        <v>0.95</v>
      </c>
      <c r="AQ1213" s="153">
        <f t="shared" si="851"/>
        <v>34946.775965665242</v>
      </c>
      <c r="AR1213" s="153">
        <f t="shared" si="852"/>
        <v>33199.437167381977</v>
      </c>
      <c r="AS1213" s="153">
        <f t="shared" si="853"/>
        <v>1747.3387982832646</v>
      </c>
      <c r="AT1213" s="60">
        <v>0.75</v>
      </c>
      <c r="AU1213" s="153">
        <f t="shared" si="854"/>
        <v>1310.5040987124485</v>
      </c>
      <c r="AV1213" s="153">
        <f t="shared" si="855"/>
        <v>1747.3387982832637</v>
      </c>
    </row>
    <row r="1214" spans="1:48" x14ac:dyDescent="0.2">
      <c r="A1214" s="82">
        <v>1210</v>
      </c>
      <c r="B1214" s="82" t="s">
        <v>1410</v>
      </c>
      <c r="C1214" s="83"/>
      <c r="D1214" s="84" t="s">
        <v>112</v>
      </c>
      <c r="E1214" s="85" t="s">
        <v>947</v>
      </c>
      <c r="F1214" s="86">
        <v>41433</v>
      </c>
      <c r="G1214" s="86" t="s">
        <v>1349</v>
      </c>
      <c r="H1214" s="89"/>
      <c r="I1214" s="89">
        <v>6.4241502510621856E-2</v>
      </c>
      <c r="J1214" s="84"/>
      <c r="K1214" s="84"/>
      <c r="L1214" s="87">
        <v>25350</v>
      </c>
      <c r="M1214" s="87"/>
      <c r="N1214" s="87">
        <v>25350</v>
      </c>
      <c r="O1214" s="84">
        <v>14007.971572167811</v>
      </c>
      <c r="P1214" s="84">
        <v>1628.5220886442642</v>
      </c>
      <c r="Q1214" s="84">
        <f t="shared" si="856"/>
        <v>15636.493660812075</v>
      </c>
      <c r="R1214" s="84">
        <v>9713.5063391879248</v>
      </c>
      <c r="S1214" s="87">
        <f t="shared" si="857"/>
        <v>11342.028427832189</v>
      </c>
      <c r="T1214" s="150">
        <v>15</v>
      </c>
      <c r="U1214" s="69">
        <v>365</v>
      </c>
      <c r="V1214" s="70"/>
      <c r="W1214" s="71">
        <v>6.4657534246575334</v>
      </c>
      <c r="X1214" s="76">
        <f t="shared" si="870"/>
        <v>41426</v>
      </c>
      <c r="AF1214" s="132" t="s">
        <v>3114</v>
      </c>
      <c r="AG1214" s="60">
        <f>MATCH(AF1214,'Cat-4'!$A:$A,0)</f>
        <v>844</v>
      </c>
      <c r="AH1214" s="60">
        <f>MATCH(X1214,'Cat-4'!$1:$1,0)</f>
        <v>18</v>
      </c>
      <c r="AI1214" s="60">
        <f>INDEX('Cat-4'!$1:$1048576,Working!AG1214,Working!AH1214)</f>
        <v>106.3</v>
      </c>
      <c r="AJ1214" s="60">
        <f>MATCH($AJ$3,'Cat-4'!$1:$1,0)</f>
        <v>144</v>
      </c>
      <c r="AK1214" s="60">
        <f>INDEX('Cat-4'!$1:$1048576,Working!AG1214,Working!AJ1214)</f>
        <v>160.30000000000001</v>
      </c>
      <c r="AL1214" s="146">
        <f t="shared" si="867"/>
        <v>1.5079962370649107</v>
      </c>
      <c r="AM1214" s="152">
        <f t="shared" si="868"/>
        <v>1.5079962370649107</v>
      </c>
      <c r="AN1214" s="146">
        <f t="shared" si="858"/>
        <v>10.686111111111112</v>
      </c>
      <c r="AO1214" s="169">
        <f>INDEX('EL&amp;SV'!$C$4:$G$50,MATCH(AF1214,'EL&amp;SV'!$G$4:$G$50,0),MATCH(IF(P1214&gt;5000000,"A",IF(N1214&gt;2000000,"B",IF(N1214&gt;500000,"C","D"))),'EL&amp;SV'!$C$4:$G$4,0))</f>
        <v>6</v>
      </c>
      <c r="AP1214" s="171">
        <f>INDEX('EL&amp;SV'!$G$4:$K$50,MATCH(AF1214,'EL&amp;SV'!$G$4:$G$50,0),MATCH(IF(N1214&gt;5000000,"A",IF(N1214&gt;2000000,"B",IF(N1214&gt;500000,"C","D"))),'EL&amp;SV'!$G$4:$K$4,0))</f>
        <v>0.95</v>
      </c>
      <c r="AQ1214" s="153">
        <f t="shared" si="851"/>
        <v>38227.704609595487</v>
      </c>
      <c r="AR1214" s="153">
        <f t="shared" si="852"/>
        <v>36316.31937911571</v>
      </c>
      <c r="AS1214" s="153">
        <f t="shared" si="853"/>
        <v>1911.3852304797765</v>
      </c>
      <c r="AT1214" s="60">
        <v>0.75</v>
      </c>
      <c r="AU1214" s="153">
        <f t="shared" si="854"/>
        <v>1433.5389228598324</v>
      </c>
      <c r="AV1214" s="153">
        <f t="shared" si="855"/>
        <v>1911.3852304797761</v>
      </c>
    </row>
    <row r="1215" spans="1:48" x14ac:dyDescent="0.2">
      <c r="A1215" s="82">
        <v>1211</v>
      </c>
      <c r="B1215" s="82" t="s">
        <v>1410</v>
      </c>
      <c r="C1215" s="83"/>
      <c r="D1215" s="84" t="s">
        <v>112</v>
      </c>
      <c r="E1215" s="85" t="s">
        <v>311</v>
      </c>
      <c r="F1215" s="86">
        <v>41575</v>
      </c>
      <c r="G1215" s="86" t="s">
        <v>1349</v>
      </c>
      <c r="H1215" s="89"/>
      <c r="I1215" s="89">
        <v>6.3794642857142855E-2</v>
      </c>
      <c r="J1215" s="84"/>
      <c r="K1215" s="84"/>
      <c r="L1215" s="87">
        <v>25200</v>
      </c>
      <c r="M1215" s="87"/>
      <c r="N1215" s="87">
        <v>25200</v>
      </c>
      <c r="O1215" s="84">
        <v>13369.31506849315</v>
      </c>
      <c r="P1215" s="84">
        <v>1607.625</v>
      </c>
      <c r="Q1215" s="84">
        <f t="shared" si="856"/>
        <v>14976.94006849315</v>
      </c>
      <c r="R1215" s="84">
        <v>10223.05993150685</v>
      </c>
      <c r="S1215" s="87">
        <f t="shared" si="857"/>
        <v>11830.68493150685</v>
      </c>
      <c r="T1215" s="150">
        <v>15</v>
      </c>
      <c r="U1215" s="69">
        <v>365</v>
      </c>
      <c r="V1215" s="70"/>
      <c r="W1215" s="71">
        <v>6.4383561643835616</v>
      </c>
      <c r="X1215" s="76">
        <f t="shared" si="870"/>
        <v>41548</v>
      </c>
      <c r="AF1215" s="132" t="s">
        <v>3114</v>
      </c>
      <c r="AG1215" s="60">
        <f>MATCH(AF1215,'Cat-4'!$A:$A,0)</f>
        <v>844</v>
      </c>
      <c r="AH1215" s="60">
        <f>MATCH(X1215,'Cat-4'!$1:$1,0)</f>
        <v>22</v>
      </c>
      <c r="AI1215" s="60">
        <f>INDEX('Cat-4'!$1:$1048576,Working!AG1215,Working!AH1215)</f>
        <v>113.3</v>
      </c>
      <c r="AJ1215" s="60">
        <f>MATCH($AJ$3,'Cat-4'!$1:$1,0)</f>
        <v>144</v>
      </c>
      <c r="AK1215" s="60">
        <f>INDEX('Cat-4'!$1:$1048576,Working!AG1215,Working!AJ1215)</f>
        <v>160.30000000000001</v>
      </c>
      <c r="AL1215" s="146">
        <f t="shared" si="867"/>
        <v>1.4148278905560461</v>
      </c>
      <c r="AM1215" s="152">
        <f t="shared" si="868"/>
        <v>1.4148278905560461</v>
      </c>
      <c r="AN1215" s="146">
        <f t="shared" si="858"/>
        <v>10.297222222222222</v>
      </c>
      <c r="AO1215" s="169">
        <f>INDEX('EL&amp;SV'!$C$4:$G$50,MATCH(AF1215,'EL&amp;SV'!$G$4:$G$50,0),MATCH(IF(P1215&gt;5000000,"A",IF(N1215&gt;2000000,"B",IF(N1215&gt;500000,"C","D"))),'EL&amp;SV'!$C$4:$G$4,0))</f>
        <v>6</v>
      </c>
      <c r="AP1215" s="171">
        <f>INDEX('EL&amp;SV'!$G$4:$K$50,MATCH(AF1215,'EL&amp;SV'!$G$4:$G$50,0),MATCH(IF(N1215&gt;5000000,"A",IF(N1215&gt;2000000,"B",IF(N1215&gt;500000,"C","D"))),'EL&amp;SV'!$G$4:$K$4,0))</f>
        <v>0.95</v>
      </c>
      <c r="AQ1215" s="153">
        <f t="shared" si="851"/>
        <v>35653.66284201236</v>
      </c>
      <c r="AR1215" s="153">
        <f t="shared" si="852"/>
        <v>33870.979699911739</v>
      </c>
      <c r="AS1215" s="153">
        <f t="shared" si="853"/>
        <v>1782.6831421006209</v>
      </c>
      <c r="AT1215" s="60">
        <v>0.75</v>
      </c>
      <c r="AU1215" s="153">
        <f t="shared" si="854"/>
        <v>1337.0123565754657</v>
      </c>
      <c r="AV1215" s="153">
        <f t="shared" si="855"/>
        <v>1782.6831421006195</v>
      </c>
    </row>
    <row r="1216" spans="1:48" x14ac:dyDescent="0.2">
      <c r="A1216" s="82">
        <v>1212</v>
      </c>
      <c r="B1216" s="82" t="s">
        <v>1410</v>
      </c>
      <c r="C1216" s="83"/>
      <c r="D1216" s="84" t="s">
        <v>112</v>
      </c>
      <c r="E1216" s="85" t="s">
        <v>457</v>
      </c>
      <c r="F1216" s="151">
        <v>42248</v>
      </c>
      <c r="G1216" s="86"/>
      <c r="H1216" s="89"/>
      <c r="I1216" s="89">
        <v>0.41369863013698627</v>
      </c>
      <c r="J1216" s="84"/>
      <c r="K1216" s="84"/>
      <c r="L1216" s="87">
        <v>24997.53</v>
      </c>
      <c r="M1216" s="87"/>
      <c r="N1216" s="87">
        <v>24997.53</v>
      </c>
      <c r="O1216" s="84">
        <v>24997.53</v>
      </c>
      <c r="P1216" s="84">
        <v>0</v>
      </c>
      <c r="Q1216" s="84">
        <f t="shared" si="856"/>
        <v>24997.53</v>
      </c>
      <c r="R1216" s="84">
        <v>0</v>
      </c>
      <c r="S1216" s="87">
        <f t="shared" si="857"/>
        <v>0</v>
      </c>
      <c r="T1216" s="150">
        <v>10</v>
      </c>
      <c r="U1216" s="69">
        <v>365</v>
      </c>
      <c r="V1216" s="70"/>
      <c r="W1216" s="71">
        <v>6.4767123287671229</v>
      </c>
      <c r="X1216" s="76">
        <f t="shared" si="870"/>
        <v>42248</v>
      </c>
      <c r="AF1216" s="132" t="s">
        <v>3114</v>
      </c>
      <c r="AG1216" s="60">
        <f>MATCH(AF1216,'Cat-4'!$A:$A,0)</f>
        <v>844</v>
      </c>
      <c r="AH1216" s="60">
        <f>MATCH(X1216,'Cat-4'!$1:$1,0)</f>
        <v>45</v>
      </c>
      <c r="AI1216" s="60">
        <f>INDEX('Cat-4'!$1:$1048576,Working!AG1216,Working!AH1216)</f>
        <v>110.9</v>
      </c>
      <c r="AJ1216" s="60">
        <f>MATCH($AJ$3,'Cat-4'!$1:$1,0)</f>
        <v>144</v>
      </c>
      <c r="AK1216" s="60">
        <f>INDEX('Cat-4'!$1:$1048576,Working!AG1216,Working!AJ1216)</f>
        <v>160.30000000000001</v>
      </c>
      <c r="AL1216" s="146">
        <f t="shared" si="867"/>
        <v>1.4454463480613164</v>
      </c>
      <c r="AM1216" s="152">
        <f t="shared" si="868"/>
        <v>1.4454463480613164</v>
      </c>
      <c r="AN1216" s="146">
        <f t="shared" si="858"/>
        <v>8.4555555555555557</v>
      </c>
      <c r="AO1216" s="169">
        <f>INDEX('EL&amp;SV'!$C$4:$G$50,MATCH(AF1216,'EL&amp;SV'!$G$4:$G$50,0),MATCH(IF(P1216&gt;5000000,"A",IF(N1216&gt;2000000,"B",IF(N1216&gt;500000,"C","D"))),'EL&amp;SV'!$C$4:$G$4,0))</f>
        <v>6</v>
      </c>
      <c r="AP1216" s="171">
        <f>INDEX('EL&amp;SV'!$G$4:$K$50,MATCH(AF1216,'EL&amp;SV'!$G$4:$G$50,0),MATCH(IF(N1216&gt;5000000,"A",IF(N1216&gt;2000000,"B",IF(N1216&gt;500000,"C","D"))),'EL&amp;SV'!$G$4:$K$4,0))</f>
        <v>0.95</v>
      </c>
      <c r="AQ1216" s="153">
        <f t="shared" si="851"/>
        <v>36132.588449053197</v>
      </c>
      <c r="AR1216" s="153">
        <f t="shared" si="852"/>
        <v>34325.959026600533</v>
      </c>
      <c r="AS1216" s="153">
        <f t="shared" si="853"/>
        <v>1806.6294224526646</v>
      </c>
      <c r="AT1216" s="60">
        <v>0.75</v>
      </c>
      <c r="AU1216" s="153">
        <f t="shared" si="854"/>
        <v>1354.9720668394984</v>
      </c>
      <c r="AV1216" s="153">
        <f t="shared" si="855"/>
        <v>1806.6294224526614</v>
      </c>
    </row>
    <row r="1217" spans="1:48" x14ac:dyDescent="0.2">
      <c r="A1217" s="82">
        <v>1213</v>
      </c>
      <c r="B1217" s="82" t="s">
        <v>1410</v>
      </c>
      <c r="C1217" s="83"/>
      <c r="D1217" s="84" t="s">
        <v>112</v>
      </c>
      <c r="E1217" s="85" t="s">
        <v>828</v>
      </c>
      <c r="F1217" s="86">
        <v>41000</v>
      </c>
      <c r="G1217" s="86" t="s">
        <v>1350</v>
      </c>
      <c r="H1217" s="89"/>
      <c r="I1217" s="89">
        <v>6.5208640674394108E-2</v>
      </c>
      <c r="J1217" s="84"/>
      <c r="K1217" s="84"/>
      <c r="L1217" s="87">
        <v>24960</v>
      </c>
      <c r="M1217" s="87"/>
      <c r="N1217" s="87">
        <v>24960</v>
      </c>
      <c r="O1217" s="84">
        <v>15573.961643835621</v>
      </c>
      <c r="P1217" s="84">
        <v>1627.607671232877</v>
      </c>
      <c r="Q1217" s="84">
        <f t="shared" si="856"/>
        <v>17201.569315068497</v>
      </c>
      <c r="R1217" s="84">
        <v>7758.4306849315035</v>
      </c>
      <c r="S1217" s="87">
        <f t="shared" si="857"/>
        <v>9386.0383561643794</v>
      </c>
      <c r="T1217" s="150">
        <v>15</v>
      </c>
      <c r="U1217" s="69">
        <v>365</v>
      </c>
      <c r="V1217" s="70"/>
      <c r="W1217" s="71">
        <v>6.4821917808219176</v>
      </c>
      <c r="X1217" s="76">
        <f t="shared" si="870"/>
        <v>41000</v>
      </c>
      <c r="AF1217" s="132" t="s">
        <v>3114</v>
      </c>
      <c r="AG1217" s="60">
        <f>MATCH(AF1217,'Cat-4'!$A:$A,0)</f>
        <v>844</v>
      </c>
      <c r="AH1217" s="60">
        <f>MATCH(X1217,'Cat-4'!$1:$1,0)</f>
        <v>4</v>
      </c>
      <c r="AI1217" s="60">
        <f>INDEX('Cat-4'!$1:$1048576,Working!AG1217,Working!AH1217)</f>
        <v>103.9</v>
      </c>
      <c r="AJ1217" s="60">
        <f>MATCH($AJ$3,'Cat-4'!$1:$1,0)</f>
        <v>144</v>
      </c>
      <c r="AK1217" s="60">
        <f>INDEX('Cat-4'!$1:$1048576,Working!AG1217,Working!AJ1217)</f>
        <v>160.30000000000001</v>
      </c>
      <c r="AL1217" s="146">
        <f t="shared" si="867"/>
        <v>1.5428296438883542</v>
      </c>
      <c r="AM1217" s="152">
        <f t="shared" si="868"/>
        <v>1.5428296438883542</v>
      </c>
      <c r="AN1217" s="146">
        <f t="shared" si="858"/>
        <v>11.872222222222222</v>
      </c>
      <c r="AO1217" s="169">
        <f>INDEX('EL&amp;SV'!$C$4:$G$50,MATCH(AF1217,'EL&amp;SV'!$G$4:$G$50,0),MATCH(IF(P1217&gt;5000000,"A",IF(N1217&gt;2000000,"B",IF(N1217&gt;500000,"C","D"))),'EL&amp;SV'!$C$4:$G$4,0))</f>
        <v>6</v>
      </c>
      <c r="AP1217" s="171">
        <f>INDEX('EL&amp;SV'!$G$4:$K$50,MATCH(AF1217,'EL&amp;SV'!$G$4:$G$50,0),MATCH(IF(N1217&gt;5000000,"A",IF(N1217&gt;2000000,"B",IF(N1217&gt;500000,"C","D"))),'EL&amp;SV'!$G$4:$K$4,0))</f>
        <v>0.95</v>
      </c>
      <c r="AQ1217" s="153">
        <f t="shared" si="851"/>
        <v>38509.027911453319</v>
      </c>
      <c r="AR1217" s="153">
        <f t="shared" si="852"/>
        <v>36583.576515880646</v>
      </c>
      <c r="AS1217" s="153">
        <f t="shared" si="853"/>
        <v>1925.4513955726725</v>
      </c>
      <c r="AT1217" s="60">
        <v>0.75</v>
      </c>
      <c r="AU1217" s="153">
        <f t="shared" si="854"/>
        <v>1444.0885466795044</v>
      </c>
      <c r="AV1217" s="153">
        <f t="shared" si="855"/>
        <v>1925.4513955726677</v>
      </c>
    </row>
    <row r="1218" spans="1:48" x14ac:dyDescent="0.2">
      <c r="A1218" s="82">
        <v>1214</v>
      </c>
      <c r="B1218" s="82" t="s">
        <v>1410</v>
      </c>
      <c r="C1218" s="83"/>
      <c r="D1218" s="84" t="s">
        <v>112</v>
      </c>
      <c r="E1218" s="85" t="s">
        <v>1086</v>
      </c>
      <c r="F1218" s="86">
        <v>43190</v>
      </c>
      <c r="G1218" s="86" t="s">
        <v>29</v>
      </c>
      <c r="H1218" s="89"/>
      <c r="I1218" s="89">
        <v>0.19</v>
      </c>
      <c r="J1218" s="84"/>
      <c r="K1218" s="84"/>
      <c r="L1218" s="87">
        <v>24785.15</v>
      </c>
      <c r="M1218" s="87"/>
      <c r="N1218" s="87">
        <v>24785.15</v>
      </c>
      <c r="O1218" s="84">
        <v>18843.164929452054</v>
      </c>
      <c r="P1218" s="84">
        <v>4709.1785</v>
      </c>
      <c r="Q1218" s="84">
        <f t="shared" si="856"/>
        <v>23552.343429452056</v>
      </c>
      <c r="R1218" s="84">
        <v>1232.8065705479457</v>
      </c>
      <c r="S1218" s="87">
        <f t="shared" si="857"/>
        <v>5941.9850705479475</v>
      </c>
      <c r="T1218" s="150">
        <v>10</v>
      </c>
      <c r="U1218" s="69">
        <v>365</v>
      </c>
      <c r="V1218" s="70"/>
      <c r="W1218" s="71">
        <v>6.4328767123287669</v>
      </c>
      <c r="X1218" s="76">
        <f t="shared" si="870"/>
        <v>43160</v>
      </c>
      <c r="AF1218" s="132" t="s">
        <v>3114</v>
      </c>
      <c r="AG1218" s="60">
        <f>MATCH(AF1218,'Cat-4'!$A:$A,0)</f>
        <v>844</v>
      </c>
      <c r="AH1218" s="60">
        <f>MATCH(X1218,'Cat-4'!$1:$1,0)</f>
        <v>75</v>
      </c>
      <c r="AI1218" s="60">
        <f>INDEX('Cat-4'!$1:$1048576,Working!AG1218,Working!AH1218)</f>
        <v>124.6</v>
      </c>
      <c r="AJ1218" s="60">
        <f>MATCH($AJ$3,'Cat-4'!$1:$1,0)</f>
        <v>144</v>
      </c>
      <c r="AK1218" s="60">
        <f>INDEX('Cat-4'!$1:$1048576,Working!AG1218,Working!AJ1218)</f>
        <v>160.30000000000001</v>
      </c>
      <c r="AL1218" s="146">
        <f t="shared" si="867"/>
        <v>1.2865168539325844</v>
      </c>
      <c r="AM1218" s="152">
        <f t="shared" si="868"/>
        <v>1.2865168539325844</v>
      </c>
      <c r="AN1218" s="146">
        <f t="shared" si="858"/>
        <v>5.875</v>
      </c>
      <c r="AO1218" s="169">
        <f>INDEX('EL&amp;SV'!$C$4:$G$50,MATCH(AF1218,'EL&amp;SV'!$G$4:$G$50,0),MATCH(IF(P1218&gt;5000000,"A",IF(N1218&gt;2000000,"B",IF(N1218&gt;500000,"C","D"))),'EL&amp;SV'!$C$4:$G$4,0))</f>
        <v>6</v>
      </c>
      <c r="AP1218" s="171">
        <f>INDEX('EL&amp;SV'!$G$4:$K$50,MATCH(AF1218,'EL&amp;SV'!$G$4:$G$50,0),MATCH(IF(N1218&gt;5000000,"A",IF(N1218&gt;2000000,"B",IF(N1218&gt;500000,"C","D"))),'EL&amp;SV'!$G$4:$K$4,0))</f>
        <v>0.95</v>
      </c>
      <c r="AQ1218" s="153">
        <f t="shared" ref="AQ1218:AQ1281" si="871">AM1218*N1218</f>
        <v>31886.513202247195</v>
      </c>
      <c r="AR1218" s="153">
        <f t="shared" ref="AR1218:AR1281" si="872">AQ1218*(AP1218/AO1218)*(IF(AN1218&gt;AO1218,AO1218,AN1218))</f>
        <v>29661.100301673694</v>
      </c>
      <c r="AS1218" s="153">
        <f t="shared" ref="AS1218:AS1281" si="873">AQ1218-AR1218</f>
        <v>2225.4129005735012</v>
      </c>
      <c r="AT1218" s="60">
        <v>0.75</v>
      </c>
      <c r="AU1218" s="153">
        <f t="shared" ref="AU1218:AU1281" si="874">AT1218*AS1218</f>
        <v>1669.0596754301259</v>
      </c>
      <c r="AV1218" s="153">
        <f t="shared" ref="AV1218:AV1281" si="875">IF((AQ1218*(1-AP1218))&gt;AU1218,(AQ1218*(1-AP1218)),AU1218)</f>
        <v>1669.0596754301259</v>
      </c>
    </row>
    <row r="1219" spans="1:48" x14ac:dyDescent="0.2">
      <c r="A1219" s="82">
        <v>1215</v>
      </c>
      <c r="B1219" s="82" t="s">
        <v>1410</v>
      </c>
      <c r="C1219" s="83"/>
      <c r="D1219" s="84" t="s">
        <v>1068</v>
      </c>
      <c r="E1219" s="85" t="s">
        <v>1217</v>
      </c>
      <c r="F1219" s="86">
        <v>44935</v>
      </c>
      <c r="G1219" s="86" t="s">
        <v>39</v>
      </c>
      <c r="H1219" s="89"/>
      <c r="I1219" s="89">
        <v>0.31666666666666665</v>
      </c>
      <c r="J1219" s="84"/>
      <c r="K1219" s="84"/>
      <c r="L1219" s="87">
        <v>0</v>
      </c>
      <c r="M1219" s="87">
        <v>24780</v>
      </c>
      <c r="N1219" s="87">
        <v>24780</v>
      </c>
      <c r="O1219" s="84"/>
      <c r="P1219" s="84">
        <v>1762.8876712328765</v>
      </c>
      <c r="Q1219" s="84">
        <f t="shared" si="856"/>
        <v>1762.8876712328765</v>
      </c>
      <c r="R1219" s="84">
        <v>23017.112328767122</v>
      </c>
      <c r="S1219" s="87">
        <f t="shared" si="857"/>
        <v>0</v>
      </c>
      <c r="T1219" s="150">
        <v>3</v>
      </c>
      <c r="U1219" s="69">
        <v>365</v>
      </c>
      <c r="V1219" s="70"/>
      <c r="W1219" s="71">
        <v>6.4821917808219176</v>
      </c>
      <c r="X1219" s="76">
        <f t="shared" si="870"/>
        <v>44927</v>
      </c>
      <c r="AF1219" s="132" t="s">
        <v>2716</v>
      </c>
      <c r="AG1219" s="60">
        <f>MATCH(AF1219,'Cat-4'!$A:$A,0)</f>
        <v>644</v>
      </c>
      <c r="AH1219" s="60">
        <f>MATCH(X1219,'Cat-4'!$1:$1,0)</f>
        <v>133</v>
      </c>
      <c r="AI1219" s="60">
        <f>INDEX('Cat-4'!$1:$1048576,Working!AG1219,Working!AH1219)</f>
        <v>135</v>
      </c>
      <c r="AJ1219" s="60">
        <f>MATCH($AJ$3,'Cat-4'!$1:$1,0)</f>
        <v>144</v>
      </c>
      <c r="AK1219" s="60">
        <f>INDEX('Cat-4'!$1:$1048576,Working!AG1219,Working!AJ1219)</f>
        <v>135.1</v>
      </c>
      <c r="AL1219" s="146">
        <f t="shared" si="867"/>
        <v>1.0007407407407407</v>
      </c>
      <c r="AM1219" s="152">
        <f t="shared" si="868"/>
        <v>1.0007407407407407</v>
      </c>
      <c r="AN1219" s="146">
        <f t="shared" si="858"/>
        <v>1.1000000000000001</v>
      </c>
      <c r="AO1219" s="169">
        <f>INDEX('EL&amp;SV'!$C$4:$G$50,MATCH(AF1219,'EL&amp;SV'!$G$4:$G$50,0),MATCH(IF(P1219&gt;5000000,"A",IF(N1219&gt;2000000,"B",IF(N1219&gt;500000,"C","D"))),'EL&amp;SV'!$C$4:$G$4,0))</f>
        <v>5</v>
      </c>
      <c r="AP1219" s="171">
        <f>INDEX('EL&amp;SV'!$G$4:$K$50,MATCH(AF1219,'EL&amp;SV'!$G$4:$G$50,0),MATCH(IF(N1219&gt;5000000,"A",IF(N1219&gt;2000000,"B",IF(N1219&gt;500000,"C","D"))),'EL&amp;SV'!$G$4:$K$4,0))</f>
        <v>1</v>
      </c>
      <c r="AQ1219" s="153">
        <f t="shared" si="871"/>
        <v>24798.355555555554</v>
      </c>
      <c r="AR1219" s="153">
        <f t="shared" si="872"/>
        <v>5455.6382222222219</v>
      </c>
      <c r="AS1219" s="153">
        <f t="shared" si="873"/>
        <v>19342.717333333334</v>
      </c>
      <c r="AT1219" s="60">
        <v>0.75</v>
      </c>
      <c r="AU1219" s="153">
        <f t="shared" si="874"/>
        <v>14507.038</v>
      </c>
      <c r="AV1219" s="153">
        <f t="shared" si="875"/>
        <v>14507.038</v>
      </c>
    </row>
    <row r="1220" spans="1:48" x14ac:dyDescent="0.2">
      <c r="A1220" s="82">
        <v>1216</v>
      </c>
      <c r="B1220" s="82" t="s">
        <v>1410</v>
      </c>
      <c r="C1220" s="83"/>
      <c r="D1220" s="84" t="s">
        <v>1068</v>
      </c>
      <c r="E1220" s="85" t="s">
        <v>1217</v>
      </c>
      <c r="F1220" s="86">
        <v>44728</v>
      </c>
      <c r="G1220" s="86" t="s">
        <v>39</v>
      </c>
      <c r="H1220" s="89"/>
      <c r="I1220" s="89">
        <v>0.31666666666666665</v>
      </c>
      <c r="J1220" s="84"/>
      <c r="K1220" s="84"/>
      <c r="L1220" s="87">
        <v>0</v>
      </c>
      <c r="M1220" s="87">
        <v>24780</v>
      </c>
      <c r="N1220" s="87">
        <v>24780</v>
      </c>
      <c r="O1220" s="84"/>
      <c r="P1220" s="84">
        <v>6213.1041095890405</v>
      </c>
      <c r="Q1220" s="84">
        <f t="shared" si="856"/>
        <v>6213.1041095890405</v>
      </c>
      <c r="R1220" s="84">
        <v>18566.89589041096</v>
      </c>
      <c r="S1220" s="87">
        <f t="shared" si="857"/>
        <v>0</v>
      </c>
      <c r="T1220" s="150">
        <v>3</v>
      </c>
      <c r="U1220" s="69">
        <v>365</v>
      </c>
      <c r="V1220" s="70"/>
      <c r="W1220" s="71">
        <v>-117.33698630136986</v>
      </c>
      <c r="X1220" s="76">
        <f t="shared" si="870"/>
        <v>44713</v>
      </c>
      <c r="AF1220" s="132" t="s">
        <v>2716</v>
      </c>
      <c r="AG1220" s="60">
        <f>MATCH(AF1220,'Cat-4'!$A:$A,0)</f>
        <v>644</v>
      </c>
      <c r="AH1220" s="60">
        <f>MATCH(X1220,'Cat-4'!$1:$1,0)</f>
        <v>126</v>
      </c>
      <c r="AI1220" s="60">
        <f>INDEX('Cat-4'!$1:$1048576,Working!AG1220,Working!AH1220)</f>
        <v>134.9</v>
      </c>
      <c r="AJ1220" s="60">
        <f>MATCH($AJ$3,'Cat-4'!$1:$1,0)</f>
        <v>144</v>
      </c>
      <c r="AK1220" s="60">
        <f>INDEX('Cat-4'!$1:$1048576,Working!AG1220,Working!AJ1220)</f>
        <v>135.1</v>
      </c>
      <c r="AL1220" s="146">
        <f t="shared" si="867"/>
        <v>1.0014825796886582</v>
      </c>
      <c r="AM1220" s="152">
        <f t="shared" si="868"/>
        <v>1.0014825796886582</v>
      </c>
      <c r="AN1220" s="146">
        <f t="shared" si="858"/>
        <v>1.663888888888889</v>
      </c>
      <c r="AO1220" s="169">
        <f>INDEX('EL&amp;SV'!$C$4:$G$50,MATCH(AF1220,'EL&amp;SV'!$G$4:$G$50,0),MATCH(IF(P1220&gt;5000000,"A",IF(N1220&gt;2000000,"B",IF(N1220&gt;500000,"C","D"))),'EL&amp;SV'!$C$4:$G$4,0))</f>
        <v>5</v>
      </c>
      <c r="AP1220" s="171">
        <f>INDEX('EL&amp;SV'!$G$4:$K$50,MATCH(AF1220,'EL&amp;SV'!$G$4:$G$50,0),MATCH(IF(N1220&gt;5000000,"A",IF(N1220&gt;2000000,"B",IF(N1220&gt;500000,"C","D"))),'EL&amp;SV'!$G$4:$K$4,0))</f>
        <v>1</v>
      </c>
      <c r="AQ1220" s="153">
        <f t="shared" si="871"/>
        <v>24816.738324684949</v>
      </c>
      <c r="AR1220" s="153">
        <f t="shared" si="872"/>
        <v>8258.4590313812714</v>
      </c>
      <c r="AS1220" s="153">
        <f t="shared" si="873"/>
        <v>16558.279293303676</v>
      </c>
      <c r="AT1220" s="60">
        <v>0.75</v>
      </c>
      <c r="AU1220" s="153">
        <f t="shared" si="874"/>
        <v>12418.709469977757</v>
      </c>
      <c r="AV1220" s="153">
        <f t="shared" si="875"/>
        <v>12418.709469977757</v>
      </c>
    </row>
    <row r="1221" spans="1:48" x14ac:dyDescent="0.2">
      <c r="A1221" s="82">
        <v>1217</v>
      </c>
      <c r="B1221" s="82" t="s">
        <v>1410</v>
      </c>
      <c r="C1221" s="83"/>
      <c r="D1221" s="84" t="s">
        <v>1068</v>
      </c>
      <c r="E1221" s="85" t="s">
        <v>1217</v>
      </c>
      <c r="F1221" s="86">
        <v>44717</v>
      </c>
      <c r="G1221" s="86" t="s">
        <v>39</v>
      </c>
      <c r="H1221" s="89"/>
      <c r="I1221" s="89">
        <v>0.31666666666666665</v>
      </c>
      <c r="J1221" s="84"/>
      <c r="K1221" s="84"/>
      <c r="L1221" s="87">
        <v>0</v>
      </c>
      <c r="M1221" s="87">
        <v>24780</v>
      </c>
      <c r="N1221" s="87">
        <v>24780</v>
      </c>
      <c r="O1221" s="84"/>
      <c r="P1221" s="84">
        <v>6449.58904109589</v>
      </c>
      <c r="Q1221" s="84">
        <f t="shared" ref="Q1221:Q1284" si="876">O1221+P1221</f>
        <v>6449.58904109589</v>
      </c>
      <c r="R1221" s="84">
        <v>18330.410958904111</v>
      </c>
      <c r="S1221" s="87">
        <f t="shared" ref="S1221:S1284" si="877">L1221-O1221</f>
        <v>0</v>
      </c>
      <c r="T1221" s="150">
        <v>3</v>
      </c>
      <c r="U1221" s="69">
        <v>365</v>
      </c>
      <c r="V1221" s="70"/>
      <c r="W1221" s="71">
        <v>-117.33698630136986</v>
      </c>
      <c r="X1221" s="76">
        <f t="shared" si="870"/>
        <v>44713</v>
      </c>
      <c r="AF1221" s="132" t="s">
        <v>2716</v>
      </c>
      <c r="AG1221" s="60">
        <f>MATCH(AF1221,'Cat-4'!$A:$A,0)</f>
        <v>644</v>
      </c>
      <c r="AH1221" s="60">
        <f>MATCH(X1221,'Cat-4'!$1:$1,0)</f>
        <v>126</v>
      </c>
      <c r="AI1221" s="60">
        <f>INDEX('Cat-4'!$1:$1048576,Working!AG1221,Working!AH1221)</f>
        <v>134.9</v>
      </c>
      <c r="AJ1221" s="60">
        <f>MATCH($AJ$3,'Cat-4'!$1:$1,0)</f>
        <v>144</v>
      </c>
      <c r="AK1221" s="60">
        <f>INDEX('Cat-4'!$1:$1048576,Working!AG1221,Working!AJ1221)</f>
        <v>135.1</v>
      </c>
      <c r="AL1221" s="146">
        <f t="shared" si="867"/>
        <v>1.0014825796886582</v>
      </c>
      <c r="AM1221" s="152">
        <f t="shared" si="868"/>
        <v>1.0014825796886582</v>
      </c>
      <c r="AN1221" s="146">
        <f t="shared" si="858"/>
        <v>1.6944444444444444</v>
      </c>
      <c r="AO1221" s="169">
        <f>INDEX('EL&amp;SV'!$C$4:$G$50,MATCH(AF1221,'EL&amp;SV'!$G$4:$G$50,0),MATCH(IF(P1221&gt;5000000,"A",IF(N1221&gt;2000000,"B",IF(N1221&gt;500000,"C","D"))),'EL&amp;SV'!$C$4:$G$4,0))</f>
        <v>5</v>
      </c>
      <c r="AP1221" s="171">
        <f>INDEX('EL&amp;SV'!$G$4:$K$50,MATCH(AF1221,'EL&amp;SV'!$G$4:$G$50,0),MATCH(IF(N1221&gt;5000000,"A",IF(N1221&gt;2000000,"B",IF(N1221&gt;500000,"C","D"))),'EL&amp;SV'!$G$4:$K$4,0))</f>
        <v>1</v>
      </c>
      <c r="AQ1221" s="153">
        <f t="shared" si="871"/>
        <v>24816.738324684949</v>
      </c>
      <c r="AR1221" s="153">
        <f t="shared" si="872"/>
        <v>8410.1168766987885</v>
      </c>
      <c r="AS1221" s="153">
        <f t="shared" si="873"/>
        <v>16406.621447986159</v>
      </c>
      <c r="AT1221" s="60">
        <v>0.75</v>
      </c>
      <c r="AU1221" s="153">
        <f t="shared" si="874"/>
        <v>12304.966085989619</v>
      </c>
      <c r="AV1221" s="153">
        <f t="shared" si="875"/>
        <v>12304.966085989619</v>
      </c>
    </row>
    <row r="1222" spans="1:48" x14ac:dyDescent="0.2">
      <c r="A1222" s="82">
        <v>1218</v>
      </c>
      <c r="B1222" s="82" t="s">
        <v>1410</v>
      </c>
      <c r="C1222" s="83"/>
      <c r="D1222" s="84" t="s">
        <v>112</v>
      </c>
      <c r="E1222" s="85" t="s">
        <v>387</v>
      </c>
      <c r="F1222" s="151">
        <v>42248</v>
      </c>
      <c r="G1222" s="86"/>
      <c r="H1222" s="89"/>
      <c r="I1222" s="89">
        <v>4.9999999999999996E-2</v>
      </c>
      <c r="J1222" s="84"/>
      <c r="K1222" s="84"/>
      <c r="L1222" s="87">
        <v>24702.12</v>
      </c>
      <c r="M1222" s="87"/>
      <c r="N1222" s="87">
        <v>24702.12</v>
      </c>
      <c r="O1222" s="84">
        <v>24702.12</v>
      </c>
      <c r="P1222" s="84">
        <v>0</v>
      </c>
      <c r="Q1222" s="84">
        <f t="shared" si="876"/>
        <v>24702.12</v>
      </c>
      <c r="R1222" s="84">
        <v>0</v>
      </c>
      <c r="S1222" s="87">
        <f t="shared" si="877"/>
        <v>0</v>
      </c>
      <c r="T1222" s="150">
        <v>10</v>
      </c>
      <c r="U1222" s="69">
        <v>365</v>
      </c>
      <c r="V1222" s="70"/>
      <c r="W1222" s="71">
        <v>-117.33698630136986</v>
      </c>
      <c r="X1222" s="76">
        <f t="shared" si="870"/>
        <v>42248</v>
      </c>
      <c r="AF1222" s="132" t="s">
        <v>3114</v>
      </c>
      <c r="AG1222" s="60">
        <f>MATCH(AF1222,'Cat-4'!$A:$A,0)</f>
        <v>844</v>
      </c>
      <c r="AH1222" s="60">
        <f>MATCH(X1222,'Cat-4'!$1:$1,0)</f>
        <v>45</v>
      </c>
      <c r="AI1222" s="60">
        <f>INDEX('Cat-4'!$1:$1048576,Working!AG1222,Working!AH1222)</f>
        <v>110.9</v>
      </c>
      <c r="AJ1222" s="60">
        <f>MATCH($AJ$3,'Cat-4'!$1:$1,0)</f>
        <v>144</v>
      </c>
      <c r="AK1222" s="60">
        <f>INDEX('Cat-4'!$1:$1048576,Working!AG1222,Working!AJ1222)</f>
        <v>160.30000000000001</v>
      </c>
      <c r="AL1222" s="146">
        <f t="shared" si="867"/>
        <v>1.4454463480613164</v>
      </c>
      <c r="AM1222" s="152">
        <f t="shared" si="868"/>
        <v>1.4454463480613164</v>
      </c>
      <c r="AN1222" s="146">
        <f t="shared" ref="AN1222:AN1285" si="878">YEARFRAC(F1222,$AN$3)</f>
        <v>8.4555555555555557</v>
      </c>
      <c r="AO1222" s="169">
        <f>INDEX('EL&amp;SV'!$C$4:$G$50,MATCH(AF1222,'EL&amp;SV'!$G$4:$G$50,0),MATCH(IF(P1222&gt;5000000,"A",IF(N1222&gt;2000000,"B",IF(N1222&gt;500000,"C","D"))),'EL&amp;SV'!$C$4:$G$4,0))</f>
        <v>6</v>
      </c>
      <c r="AP1222" s="171">
        <f>INDEX('EL&amp;SV'!$G$4:$K$50,MATCH(AF1222,'EL&amp;SV'!$G$4:$G$50,0),MATCH(IF(N1222&gt;5000000,"A",IF(N1222&gt;2000000,"B",IF(N1222&gt;500000,"C","D"))),'EL&amp;SV'!$G$4:$K$4,0))</f>
        <v>0.95</v>
      </c>
      <c r="AQ1222" s="153">
        <f t="shared" si="871"/>
        <v>35705.589143372403</v>
      </c>
      <c r="AR1222" s="153">
        <f t="shared" si="872"/>
        <v>33920.309686203786</v>
      </c>
      <c r="AS1222" s="153">
        <f t="shared" si="873"/>
        <v>1785.2794571686172</v>
      </c>
      <c r="AT1222" s="60">
        <v>0.75</v>
      </c>
      <c r="AU1222" s="153">
        <f t="shared" si="874"/>
        <v>1338.9595928764629</v>
      </c>
      <c r="AV1222" s="153">
        <f t="shared" si="875"/>
        <v>1785.2794571686218</v>
      </c>
    </row>
    <row r="1223" spans="1:48" x14ac:dyDescent="0.2">
      <c r="A1223" s="82">
        <v>1219</v>
      </c>
      <c r="B1223" s="82" t="s">
        <v>1410</v>
      </c>
      <c r="C1223" s="83"/>
      <c r="D1223" s="84" t="s">
        <v>112</v>
      </c>
      <c r="E1223" s="85" t="s">
        <v>1019</v>
      </c>
      <c r="F1223" s="86">
        <v>43596</v>
      </c>
      <c r="G1223" s="86" t="s">
        <v>36</v>
      </c>
      <c r="H1223" s="89"/>
      <c r="I1223" s="89">
        <v>9.5000000000000001E-2</v>
      </c>
      <c r="J1223" s="84"/>
      <c r="K1223" s="84"/>
      <c r="L1223" s="87">
        <v>24544</v>
      </c>
      <c r="M1223" s="87"/>
      <c r="N1223" s="87">
        <v>24544</v>
      </c>
      <c r="O1223" s="84">
        <v>6745.9015890410956</v>
      </c>
      <c r="P1223" s="84">
        <v>2331.6799999999998</v>
      </c>
      <c r="Q1223" s="84">
        <f t="shared" si="876"/>
        <v>9077.5815890410959</v>
      </c>
      <c r="R1223" s="84">
        <v>15466.418410958904</v>
      </c>
      <c r="S1223" s="87">
        <f t="shared" si="877"/>
        <v>17798.098410958904</v>
      </c>
      <c r="T1223" s="150">
        <v>10</v>
      </c>
      <c r="U1223" s="69">
        <v>365</v>
      </c>
      <c r="V1223" s="70"/>
      <c r="W1223" s="71">
        <v>-117.33698630136986</v>
      </c>
      <c r="X1223" s="76">
        <f t="shared" si="870"/>
        <v>43586</v>
      </c>
      <c r="AF1223" s="132" t="s">
        <v>3114</v>
      </c>
      <c r="AG1223" s="60">
        <f>MATCH(AF1223,'Cat-4'!$A:$A,0)</f>
        <v>844</v>
      </c>
      <c r="AH1223" s="60">
        <f>MATCH(X1223,'Cat-4'!$1:$1,0)</f>
        <v>89</v>
      </c>
      <c r="AI1223" s="60">
        <f>INDEX('Cat-4'!$1:$1048576,Working!AG1223,Working!AH1223)</f>
        <v>128.69999999999999</v>
      </c>
      <c r="AJ1223" s="60">
        <f>MATCH($AJ$3,'Cat-4'!$1:$1,0)</f>
        <v>144</v>
      </c>
      <c r="AK1223" s="60">
        <f>INDEX('Cat-4'!$1:$1048576,Working!AG1223,Working!AJ1223)</f>
        <v>160.30000000000001</v>
      </c>
      <c r="AL1223" s="146">
        <f t="shared" si="867"/>
        <v>1.2455322455322457</v>
      </c>
      <c r="AM1223" s="152">
        <f t="shared" si="868"/>
        <v>1.2455322455322457</v>
      </c>
      <c r="AN1223" s="146">
        <f t="shared" si="878"/>
        <v>4.7611111111111111</v>
      </c>
      <c r="AO1223" s="169">
        <f>INDEX('EL&amp;SV'!$C$4:$G$50,MATCH(AF1223,'EL&amp;SV'!$G$4:$G$50,0),MATCH(IF(P1223&gt;5000000,"A",IF(N1223&gt;2000000,"B",IF(N1223&gt;500000,"C","D"))),'EL&amp;SV'!$C$4:$G$4,0))</f>
        <v>6</v>
      </c>
      <c r="AP1223" s="171">
        <f>INDEX('EL&amp;SV'!$G$4:$K$50,MATCH(AF1223,'EL&amp;SV'!$G$4:$G$50,0),MATCH(IF(N1223&gt;5000000,"A",IF(N1223&gt;2000000,"B",IF(N1223&gt;500000,"C","D"))),'EL&amp;SV'!$G$4:$K$4,0))</f>
        <v>0.95</v>
      </c>
      <c r="AQ1223" s="153">
        <f t="shared" si="871"/>
        <v>30570.343434343438</v>
      </c>
      <c r="AR1223" s="153">
        <f t="shared" si="872"/>
        <v>23045.226950991397</v>
      </c>
      <c r="AS1223" s="153">
        <f t="shared" si="873"/>
        <v>7525.1164833520415</v>
      </c>
      <c r="AT1223" s="60">
        <v>0.75</v>
      </c>
      <c r="AU1223" s="153">
        <f t="shared" si="874"/>
        <v>5643.8373625140312</v>
      </c>
      <c r="AV1223" s="153">
        <f t="shared" si="875"/>
        <v>5643.8373625140312</v>
      </c>
    </row>
    <row r="1224" spans="1:48" x14ac:dyDescent="0.2">
      <c r="A1224" s="82">
        <v>1220</v>
      </c>
      <c r="B1224" s="82" t="s">
        <v>1410</v>
      </c>
      <c r="C1224" s="83"/>
      <c r="D1224" s="84" t="s">
        <v>112</v>
      </c>
      <c r="E1224" s="85" t="s">
        <v>796</v>
      </c>
      <c r="F1224" s="86">
        <v>41000</v>
      </c>
      <c r="G1224" s="86" t="s">
        <v>1350</v>
      </c>
      <c r="H1224" s="89"/>
      <c r="I1224" s="89">
        <v>0</v>
      </c>
      <c r="J1224" s="84"/>
      <c r="K1224" s="84"/>
      <c r="L1224" s="87">
        <v>24500.01</v>
      </c>
      <c r="M1224" s="87"/>
      <c r="N1224" s="87">
        <v>24500.01</v>
      </c>
      <c r="O1224" s="84">
        <v>24496.890624383563</v>
      </c>
      <c r="P1224" s="84">
        <v>0</v>
      </c>
      <c r="Q1224" s="84">
        <f t="shared" si="876"/>
        <v>24496.890624383563</v>
      </c>
      <c r="R1224" s="84">
        <v>3.1193756164357183</v>
      </c>
      <c r="S1224" s="87">
        <f t="shared" si="877"/>
        <v>3.1193756164357183</v>
      </c>
      <c r="T1224" s="150">
        <v>15</v>
      </c>
      <c r="U1224" s="69">
        <v>365</v>
      </c>
      <c r="V1224" s="70"/>
      <c r="W1224" s="71">
        <v>-117.33698630136986</v>
      </c>
      <c r="X1224" s="76">
        <f t="shared" si="870"/>
        <v>41000</v>
      </c>
      <c r="AF1224" s="132" t="s">
        <v>3114</v>
      </c>
      <c r="AG1224" s="60">
        <f>MATCH(AF1224,'Cat-4'!$A:$A,0)</f>
        <v>844</v>
      </c>
      <c r="AH1224" s="60">
        <f>MATCH(X1224,'Cat-4'!$1:$1,0)</f>
        <v>4</v>
      </c>
      <c r="AI1224" s="60">
        <f>INDEX('Cat-4'!$1:$1048576,Working!AG1224,Working!AH1224)</f>
        <v>103.9</v>
      </c>
      <c r="AJ1224" s="60">
        <f>MATCH($AJ$3,'Cat-4'!$1:$1,0)</f>
        <v>144</v>
      </c>
      <c r="AK1224" s="60">
        <f>INDEX('Cat-4'!$1:$1048576,Working!AG1224,Working!AJ1224)</f>
        <v>160.30000000000001</v>
      </c>
      <c r="AL1224" s="146">
        <f t="shared" si="867"/>
        <v>1.5428296438883542</v>
      </c>
      <c r="AM1224" s="152">
        <f t="shared" si="868"/>
        <v>1.5428296438883542</v>
      </c>
      <c r="AN1224" s="146">
        <f t="shared" si="878"/>
        <v>11.872222222222222</v>
      </c>
      <c r="AO1224" s="169">
        <f>INDEX('EL&amp;SV'!$C$4:$G$50,MATCH(AF1224,'EL&amp;SV'!$G$4:$G$50,0),MATCH(IF(P1224&gt;5000000,"A",IF(N1224&gt;2000000,"B",IF(N1224&gt;500000,"C","D"))),'EL&amp;SV'!$C$4:$G$4,0))</f>
        <v>6</v>
      </c>
      <c r="AP1224" s="171">
        <f>INDEX('EL&amp;SV'!$G$4:$K$50,MATCH(AF1224,'EL&amp;SV'!$G$4:$G$50,0),MATCH(IF(N1224&gt;5000000,"A",IF(N1224&gt;2000000,"B",IF(N1224&gt;500000,"C","D"))),'EL&amp;SV'!$G$4:$K$4,0))</f>
        <v>0.95</v>
      </c>
      <c r="AQ1224" s="153">
        <f t="shared" si="871"/>
        <v>37799.341703561113</v>
      </c>
      <c r="AR1224" s="153">
        <f t="shared" si="872"/>
        <v>35909.374618383059</v>
      </c>
      <c r="AS1224" s="153">
        <f t="shared" si="873"/>
        <v>1889.9670851780538</v>
      </c>
      <c r="AT1224" s="60">
        <v>0.75</v>
      </c>
      <c r="AU1224" s="153">
        <f t="shared" si="874"/>
        <v>1417.4753138835404</v>
      </c>
      <c r="AV1224" s="153">
        <f t="shared" si="875"/>
        <v>1889.9670851780572</v>
      </c>
    </row>
    <row r="1225" spans="1:48" x14ac:dyDescent="0.2">
      <c r="A1225" s="82">
        <v>1221</v>
      </c>
      <c r="B1225" s="82" t="s">
        <v>1410</v>
      </c>
      <c r="C1225" s="83"/>
      <c r="D1225" s="84" t="s">
        <v>112</v>
      </c>
      <c r="E1225" s="85" t="s">
        <v>637</v>
      </c>
      <c r="F1225" s="86">
        <v>41000</v>
      </c>
      <c r="G1225" s="86" t="s">
        <v>1350</v>
      </c>
      <c r="H1225" s="89"/>
      <c r="I1225" s="89">
        <v>0.57454301369863003</v>
      </c>
      <c r="J1225" s="84"/>
      <c r="K1225" s="84"/>
      <c r="L1225" s="87">
        <v>24500</v>
      </c>
      <c r="M1225" s="87"/>
      <c r="N1225" s="87">
        <v>24500</v>
      </c>
      <c r="O1225" s="84">
        <v>24500</v>
      </c>
      <c r="P1225" s="84">
        <v>0</v>
      </c>
      <c r="Q1225" s="84">
        <f t="shared" si="876"/>
        <v>24500</v>
      </c>
      <c r="R1225" s="84">
        <v>0</v>
      </c>
      <c r="S1225" s="87">
        <f t="shared" si="877"/>
        <v>0</v>
      </c>
      <c r="T1225" s="150">
        <v>3</v>
      </c>
      <c r="U1225" s="69">
        <v>365</v>
      </c>
      <c r="V1225" s="70"/>
      <c r="W1225" s="71">
        <v>-117.33698630136986</v>
      </c>
      <c r="X1225" s="76">
        <f t="shared" si="870"/>
        <v>41000</v>
      </c>
      <c r="AF1225" s="132" t="s">
        <v>3114</v>
      </c>
      <c r="AG1225" s="60">
        <f>MATCH(AF1225,'Cat-4'!$A:$A,0)</f>
        <v>844</v>
      </c>
      <c r="AH1225" s="60">
        <f>MATCH(X1225,'Cat-4'!$1:$1,0)</f>
        <v>4</v>
      </c>
      <c r="AI1225" s="60">
        <f>INDEX('Cat-4'!$1:$1048576,Working!AG1225,Working!AH1225)</f>
        <v>103.9</v>
      </c>
      <c r="AJ1225" s="60">
        <f>MATCH($AJ$3,'Cat-4'!$1:$1,0)</f>
        <v>144</v>
      </c>
      <c r="AK1225" s="60">
        <f>INDEX('Cat-4'!$1:$1048576,Working!AG1225,Working!AJ1225)</f>
        <v>160.30000000000001</v>
      </c>
      <c r="AL1225" s="146">
        <f t="shared" si="867"/>
        <v>1.5428296438883542</v>
      </c>
      <c r="AM1225" s="152">
        <f t="shared" si="868"/>
        <v>1.5428296438883542</v>
      </c>
      <c r="AN1225" s="146">
        <f t="shared" si="878"/>
        <v>11.872222222222222</v>
      </c>
      <c r="AO1225" s="169">
        <f>INDEX('EL&amp;SV'!$C$4:$G$50,MATCH(AF1225,'EL&amp;SV'!$G$4:$G$50,0),MATCH(IF(P1225&gt;5000000,"A",IF(N1225&gt;2000000,"B",IF(N1225&gt;500000,"C","D"))),'EL&amp;SV'!$C$4:$G$4,0))</f>
        <v>6</v>
      </c>
      <c r="AP1225" s="171">
        <f>INDEX('EL&amp;SV'!$G$4:$K$50,MATCH(AF1225,'EL&amp;SV'!$G$4:$G$50,0),MATCH(IF(N1225&gt;5000000,"A",IF(N1225&gt;2000000,"B",IF(N1225&gt;500000,"C","D"))),'EL&amp;SV'!$G$4:$K$4,0))</f>
        <v>0.95</v>
      </c>
      <c r="AQ1225" s="153">
        <f t="shared" si="871"/>
        <v>37799.326275264677</v>
      </c>
      <c r="AR1225" s="153">
        <f t="shared" si="872"/>
        <v>35909.359961501439</v>
      </c>
      <c r="AS1225" s="153">
        <f t="shared" si="873"/>
        <v>1889.9663137632378</v>
      </c>
      <c r="AT1225" s="60">
        <v>0.75</v>
      </c>
      <c r="AU1225" s="153">
        <f t="shared" si="874"/>
        <v>1417.4747353224284</v>
      </c>
      <c r="AV1225" s="153">
        <f t="shared" si="875"/>
        <v>1889.9663137632356</v>
      </c>
    </row>
    <row r="1226" spans="1:48" x14ac:dyDescent="0.2">
      <c r="A1226" s="82">
        <v>1222</v>
      </c>
      <c r="B1226" s="82" t="s">
        <v>1410</v>
      </c>
      <c r="C1226" s="83"/>
      <c r="D1226" s="84" t="s">
        <v>112</v>
      </c>
      <c r="E1226" s="85" t="s">
        <v>715</v>
      </c>
      <c r="F1226" s="86">
        <v>41000</v>
      </c>
      <c r="G1226" s="86" t="s">
        <v>1350</v>
      </c>
      <c r="H1226" s="89"/>
      <c r="I1226" s="89">
        <v>5.8301369863013701E-2</v>
      </c>
      <c r="J1226" s="84"/>
      <c r="K1226" s="84"/>
      <c r="L1226" s="87">
        <v>24500</v>
      </c>
      <c r="M1226" s="87"/>
      <c r="N1226" s="87">
        <v>24500</v>
      </c>
      <c r="O1226" s="84">
        <v>16133.082191780821</v>
      </c>
      <c r="P1226" s="84">
        <v>1428.3835616438357</v>
      </c>
      <c r="Q1226" s="84">
        <f t="shared" si="876"/>
        <v>17561.465753424658</v>
      </c>
      <c r="R1226" s="84">
        <v>6938.534246575342</v>
      </c>
      <c r="S1226" s="87">
        <f t="shared" si="877"/>
        <v>8366.9178082191793</v>
      </c>
      <c r="T1226" s="150">
        <v>15</v>
      </c>
      <c r="U1226" s="69">
        <v>365</v>
      </c>
      <c r="V1226" s="70"/>
      <c r="W1226" s="71">
        <v>-117.33698630136986</v>
      </c>
      <c r="X1226" s="76">
        <f t="shared" si="870"/>
        <v>41000</v>
      </c>
      <c r="AF1226" s="132" t="s">
        <v>3114</v>
      </c>
      <c r="AG1226" s="60">
        <f>MATCH(AF1226,'Cat-4'!$A:$A,0)</f>
        <v>844</v>
      </c>
      <c r="AH1226" s="60">
        <f>MATCH(X1226,'Cat-4'!$1:$1,0)</f>
        <v>4</v>
      </c>
      <c r="AI1226" s="60">
        <f>INDEX('Cat-4'!$1:$1048576,Working!AG1226,Working!AH1226)</f>
        <v>103.9</v>
      </c>
      <c r="AJ1226" s="60">
        <f>MATCH($AJ$3,'Cat-4'!$1:$1,0)</f>
        <v>144</v>
      </c>
      <c r="AK1226" s="60">
        <f>INDEX('Cat-4'!$1:$1048576,Working!AG1226,Working!AJ1226)</f>
        <v>160.30000000000001</v>
      </c>
      <c r="AL1226" s="146">
        <f t="shared" si="867"/>
        <v>1.5428296438883542</v>
      </c>
      <c r="AM1226" s="152">
        <f t="shared" si="868"/>
        <v>1.5428296438883542</v>
      </c>
      <c r="AN1226" s="146">
        <f t="shared" si="878"/>
        <v>11.872222222222222</v>
      </c>
      <c r="AO1226" s="169">
        <f>INDEX('EL&amp;SV'!$C$4:$G$50,MATCH(AF1226,'EL&amp;SV'!$G$4:$G$50,0),MATCH(IF(P1226&gt;5000000,"A",IF(N1226&gt;2000000,"B",IF(N1226&gt;500000,"C","D"))),'EL&amp;SV'!$C$4:$G$4,0))</f>
        <v>6</v>
      </c>
      <c r="AP1226" s="171">
        <f>INDEX('EL&amp;SV'!$G$4:$K$50,MATCH(AF1226,'EL&amp;SV'!$G$4:$G$50,0),MATCH(IF(N1226&gt;5000000,"A",IF(N1226&gt;2000000,"B",IF(N1226&gt;500000,"C","D"))),'EL&amp;SV'!$G$4:$K$4,0))</f>
        <v>0.95</v>
      </c>
      <c r="AQ1226" s="153">
        <f t="shared" si="871"/>
        <v>37799.326275264677</v>
      </c>
      <c r="AR1226" s="153">
        <f t="shared" si="872"/>
        <v>35909.359961501439</v>
      </c>
      <c r="AS1226" s="153">
        <f t="shared" si="873"/>
        <v>1889.9663137632378</v>
      </c>
      <c r="AT1226" s="60">
        <v>0.75</v>
      </c>
      <c r="AU1226" s="153">
        <f t="shared" si="874"/>
        <v>1417.4747353224284</v>
      </c>
      <c r="AV1226" s="153">
        <f t="shared" si="875"/>
        <v>1889.9663137632356</v>
      </c>
    </row>
    <row r="1227" spans="1:48" x14ac:dyDescent="0.2">
      <c r="A1227" s="82">
        <v>1223</v>
      </c>
      <c r="B1227" s="82" t="s">
        <v>1410</v>
      </c>
      <c r="C1227" s="83"/>
      <c r="D1227" s="84" t="s">
        <v>112</v>
      </c>
      <c r="E1227" s="85" t="s">
        <v>1066</v>
      </c>
      <c r="F1227" s="86">
        <v>42367</v>
      </c>
      <c r="G1227" s="86" t="s">
        <v>25</v>
      </c>
      <c r="H1227" s="89"/>
      <c r="I1227" s="89">
        <v>6.3333333333333325E-2</v>
      </c>
      <c r="J1227" s="84"/>
      <c r="K1227" s="84"/>
      <c r="L1227" s="87">
        <v>24402.5</v>
      </c>
      <c r="M1227" s="87"/>
      <c r="N1227" s="87">
        <v>24402.5</v>
      </c>
      <c r="O1227" s="84">
        <v>9670.9670319634697</v>
      </c>
      <c r="P1227" s="84">
        <v>1545.4916666666666</v>
      </c>
      <c r="Q1227" s="84">
        <f t="shared" si="876"/>
        <v>11216.458698630136</v>
      </c>
      <c r="R1227" s="84">
        <v>13186.041301369864</v>
      </c>
      <c r="S1227" s="87">
        <f t="shared" si="877"/>
        <v>14731.53296803653</v>
      </c>
      <c r="T1227" s="150">
        <v>15</v>
      </c>
      <c r="U1227" s="69">
        <v>365</v>
      </c>
      <c r="V1227" s="70"/>
      <c r="W1227" s="71">
        <v>-117.33698630136986</v>
      </c>
      <c r="X1227" s="76">
        <f t="shared" si="870"/>
        <v>42339</v>
      </c>
      <c r="AF1227" s="132" t="s">
        <v>3114</v>
      </c>
      <c r="AG1227" s="60">
        <f>MATCH(AF1227,'Cat-4'!$A:$A,0)</f>
        <v>844</v>
      </c>
      <c r="AH1227" s="60">
        <f>MATCH(X1227,'Cat-4'!$1:$1,0)</f>
        <v>48</v>
      </c>
      <c r="AI1227" s="60">
        <f>INDEX('Cat-4'!$1:$1048576,Working!AG1227,Working!AH1227)</f>
        <v>112.9</v>
      </c>
      <c r="AJ1227" s="60">
        <f>MATCH($AJ$3,'Cat-4'!$1:$1,0)</f>
        <v>144</v>
      </c>
      <c r="AK1227" s="60">
        <f>INDEX('Cat-4'!$1:$1048576,Working!AG1227,Working!AJ1227)</f>
        <v>160.30000000000001</v>
      </c>
      <c r="AL1227" s="146">
        <f t="shared" si="867"/>
        <v>1.4198405668733394</v>
      </c>
      <c r="AM1227" s="152">
        <f t="shared" si="868"/>
        <v>1.4198405668733394</v>
      </c>
      <c r="AN1227" s="146">
        <f t="shared" si="878"/>
        <v>8.1277777777777782</v>
      </c>
      <c r="AO1227" s="169">
        <f>INDEX('EL&amp;SV'!$C$4:$G$50,MATCH(AF1227,'EL&amp;SV'!$G$4:$G$50,0),MATCH(IF(P1227&gt;5000000,"A",IF(N1227&gt;2000000,"B",IF(N1227&gt;500000,"C","D"))),'EL&amp;SV'!$C$4:$G$4,0))</f>
        <v>6</v>
      </c>
      <c r="AP1227" s="171">
        <f>INDEX('EL&amp;SV'!$G$4:$K$50,MATCH(AF1227,'EL&amp;SV'!$G$4:$G$50,0),MATCH(IF(N1227&gt;5000000,"A",IF(N1227&gt;2000000,"B",IF(N1227&gt;500000,"C","D"))),'EL&amp;SV'!$G$4:$K$4,0))</f>
        <v>0.95</v>
      </c>
      <c r="AQ1227" s="153">
        <f t="shared" si="871"/>
        <v>34647.659433126661</v>
      </c>
      <c r="AR1227" s="153">
        <f t="shared" si="872"/>
        <v>32915.276461470326</v>
      </c>
      <c r="AS1227" s="153">
        <f t="shared" si="873"/>
        <v>1732.3829716563341</v>
      </c>
      <c r="AT1227" s="60">
        <v>0.75</v>
      </c>
      <c r="AU1227" s="153">
        <f t="shared" si="874"/>
        <v>1299.2872287422506</v>
      </c>
      <c r="AV1227" s="153">
        <f t="shared" si="875"/>
        <v>1732.3829716563346</v>
      </c>
    </row>
    <row r="1228" spans="1:48" x14ac:dyDescent="0.2">
      <c r="A1228" s="82">
        <v>1224</v>
      </c>
      <c r="B1228" s="82" t="s">
        <v>1410</v>
      </c>
      <c r="C1228" s="83"/>
      <c r="D1228" s="84" t="s">
        <v>112</v>
      </c>
      <c r="E1228" s="85" t="s">
        <v>311</v>
      </c>
      <c r="F1228" s="151">
        <v>42248</v>
      </c>
      <c r="G1228" s="86"/>
      <c r="H1228" s="89"/>
      <c r="I1228" s="89">
        <v>0.94726027397260271</v>
      </c>
      <c r="J1228" s="84"/>
      <c r="K1228" s="84"/>
      <c r="L1228" s="87">
        <v>24289</v>
      </c>
      <c r="M1228" s="87"/>
      <c r="N1228" s="87">
        <v>24289</v>
      </c>
      <c r="O1228" s="84">
        <v>23074.55</v>
      </c>
      <c r="P1228" s="84">
        <v>0</v>
      </c>
      <c r="Q1228" s="84">
        <f t="shared" si="876"/>
        <v>23074.55</v>
      </c>
      <c r="R1228" s="84">
        <v>1214.4500000000007</v>
      </c>
      <c r="S1228" s="87">
        <f t="shared" si="877"/>
        <v>1214.4500000000007</v>
      </c>
      <c r="T1228" s="150">
        <v>5</v>
      </c>
      <c r="U1228" s="69">
        <v>365</v>
      </c>
      <c r="V1228" s="70"/>
      <c r="W1228" s="71">
        <v>-117.33698630136986</v>
      </c>
      <c r="X1228" s="76">
        <f t="shared" si="870"/>
        <v>42248</v>
      </c>
      <c r="AF1228" s="132" t="s">
        <v>3114</v>
      </c>
      <c r="AG1228" s="60">
        <f>MATCH(AF1228,'Cat-4'!$A:$A,0)</f>
        <v>844</v>
      </c>
      <c r="AH1228" s="60">
        <f>MATCH(X1228,'Cat-4'!$1:$1,0)</f>
        <v>45</v>
      </c>
      <c r="AI1228" s="60">
        <f>INDEX('Cat-4'!$1:$1048576,Working!AG1228,Working!AH1228)</f>
        <v>110.9</v>
      </c>
      <c r="AJ1228" s="60">
        <f>MATCH($AJ$3,'Cat-4'!$1:$1,0)</f>
        <v>144</v>
      </c>
      <c r="AK1228" s="60">
        <f>INDEX('Cat-4'!$1:$1048576,Working!AG1228,Working!AJ1228)</f>
        <v>160.30000000000001</v>
      </c>
      <c r="AL1228" s="146">
        <f t="shared" si="867"/>
        <v>1.4454463480613164</v>
      </c>
      <c r="AM1228" s="152">
        <f t="shared" si="868"/>
        <v>1.4454463480613164</v>
      </c>
      <c r="AN1228" s="146">
        <f t="shared" si="878"/>
        <v>8.4555555555555557</v>
      </c>
      <c r="AO1228" s="169">
        <f>INDEX('EL&amp;SV'!$C$4:$G$50,MATCH(AF1228,'EL&amp;SV'!$G$4:$G$50,0),MATCH(IF(P1228&gt;5000000,"A",IF(N1228&gt;2000000,"B",IF(N1228&gt;500000,"C","D"))),'EL&amp;SV'!$C$4:$G$4,0))</f>
        <v>6</v>
      </c>
      <c r="AP1228" s="171">
        <f>INDEX('EL&amp;SV'!$G$4:$K$50,MATCH(AF1228,'EL&amp;SV'!$G$4:$G$50,0),MATCH(IF(N1228&gt;5000000,"A",IF(N1228&gt;2000000,"B",IF(N1228&gt;500000,"C","D"))),'EL&amp;SV'!$G$4:$K$4,0))</f>
        <v>0.95</v>
      </c>
      <c r="AQ1228" s="153">
        <f t="shared" si="871"/>
        <v>35108.446348061312</v>
      </c>
      <c r="AR1228" s="153">
        <f t="shared" si="872"/>
        <v>33353.024030658242</v>
      </c>
      <c r="AS1228" s="153">
        <f t="shared" si="873"/>
        <v>1755.4223174030703</v>
      </c>
      <c r="AT1228" s="60">
        <v>0.75</v>
      </c>
      <c r="AU1228" s="153">
        <f t="shared" si="874"/>
        <v>1316.5667380523028</v>
      </c>
      <c r="AV1228" s="153">
        <f t="shared" si="875"/>
        <v>1755.4223174030672</v>
      </c>
    </row>
    <row r="1229" spans="1:48" x14ac:dyDescent="0.2">
      <c r="A1229" s="82">
        <v>1225</v>
      </c>
      <c r="B1229" s="82" t="s">
        <v>1410</v>
      </c>
      <c r="C1229" s="83"/>
      <c r="D1229" s="84" t="s">
        <v>112</v>
      </c>
      <c r="E1229" s="85" t="s">
        <v>1264</v>
      </c>
      <c r="F1229" s="86">
        <v>44464</v>
      </c>
      <c r="G1229" s="86" t="s">
        <v>38</v>
      </c>
      <c r="H1229" s="89"/>
      <c r="I1229" s="89">
        <v>0.19</v>
      </c>
      <c r="J1229" s="84"/>
      <c r="K1229" s="84"/>
      <c r="L1229" s="87">
        <v>24259.33</v>
      </c>
      <c r="M1229" s="87"/>
      <c r="N1229" s="87">
        <v>24259.33</v>
      </c>
      <c r="O1229" s="84">
        <v>2374.0911441095895</v>
      </c>
      <c r="P1229" s="84">
        <v>4609.2727000000004</v>
      </c>
      <c r="Q1229" s="84">
        <f t="shared" si="876"/>
        <v>6983.36384410959</v>
      </c>
      <c r="R1229" s="84">
        <v>17275.966155890412</v>
      </c>
      <c r="S1229" s="87">
        <f t="shared" si="877"/>
        <v>21885.238855890413</v>
      </c>
      <c r="T1229" s="150">
        <v>5</v>
      </c>
      <c r="U1229" s="69">
        <v>365</v>
      </c>
      <c r="V1229" s="70"/>
      <c r="W1229" s="71">
        <v>-117.33698630136986</v>
      </c>
      <c r="X1229" s="76">
        <f t="shared" si="870"/>
        <v>44440</v>
      </c>
      <c r="AF1229" s="132" t="s">
        <v>3114</v>
      </c>
      <c r="AG1229" s="60">
        <f>MATCH(AF1229,'Cat-4'!$A:$A,0)</f>
        <v>844</v>
      </c>
      <c r="AH1229" s="60">
        <f>MATCH(X1229,'Cat-4'!$1:$1,0)</f>
        <v>117</v>
      </c>
      <c r="AI1229" s="60">
        <f>INDEX('Cat-4'!$1:$1048576,Working!AG1229,Working!AH1229)</f>
        <v>148.1</v>
      </c>
      <c r="AJ1229" s="60">
        <f>MATCH($AJ$3,'Cat-4'!$1:$1,0)</f>
        <v>144</v>
      </c>
      <c r="AK1229" s="60">
        <f>INDEX('Cat-4'!$1:$1048576,Working!AG1229,Working!AJ1229)</f>
        <v>160.30000000000001</v>
      </c>
      <c r="AL1229" s="146">
        <f t="shared" si="867"/>
        <v>1.0823767724510467</v>
      </c>
      <c r="AM1229" s="152">
        <f t="shared" si="868"/>
        <v>1.0823767724510467</v>
      </c>
      <c r="AN1229" s="146">
        <f t="shared" si="878"/>
        <v>2.3888888888888888</v>
      </c>
      <c r="AO1229" s="169">
        <f>INDEX('EL&amp;SV'!$C$4:$G$50,MATCH(AF1229,'EL&amp;SV'!$G$4:$G$50,0),MATCH(IF(P1229&gt;5000000,"A",IF(N1229&gt;2000000,"B",IF(N1229&gt;500000,"C","D"))),'EL&amp;SV'!$C$4:$G$4,0))</f>
        <v>6</v>
      </c>
      <c r="AP1229" s="171">
        <f>INDEX('EL&amp;SV'!$G$4:$K$50,MATCH(AF1229,'EL&amp;SV'!$G$4:$G$50,0),MATCH(IF(N1229&gt;5000000,"A",IF(N1229&gt;2000000,"B",IF(N1229&gt;500000,"C","D"))),'EL&amp;SV'!$G$4:$K$4,0))</f>
        <v>0.95</v>
      </c>
      <c r="AQ1229" s="153">
        <f t="shared" si="871"/>
        <v>26257.735307224852</v>
      </c>
      <c r="AR1229" s="153">
        <f t="shared" si="872"/>
        <v>9931.7452527790283</v>
      </c>
      <c r="AS1229" s="153">
        <f t="shared" si="873"/>
        <v>16325.990054445823</v>
      </c>
      <c r="AT1229" s="60">
        <v>0.75</v>
      </c>
      <c r="AU1229" s="153">
        <f t="shared" si="874"/>
        <v>12244.492540834368</v>
      </c>
      <c r="AV1229" s="153">
        <f t="shared" si="875"/>
        <v>12244.492540834368</v>
      </c>
    </row>
    <row r="1230" spans="1:48" x14ac:dyDescent="0.2">
      <c r="A1230" s="82">
        <v>1226</v>
      </c>
      <c r="B1230" s="82" t="s">
        <v>1410</v>
      </c>
      <c r="C1230" s="83"/>
      <c r="D1230" s="84" t="s">
        <v>1068</v>
      </c>
      <c r="E1230" s="85" t="s">
        <v>1323</v>
      </c>
      <c r="F1230" s="86">
        <v>44778</v>
      </c>
      <c r="G1230" s="86" t="s">
        <v>39</v>
      </c>
      <c r="H1230" s="89"/>
      <c r="I1230" s="89">
        <v>0.31666666666666665</v>
      </c>
      <c r="J1230" s="84"/>
      <c r="K1230" s="84"/>
      <c r="L1230" s="87">
        <v>0</v>
      </c>
      <c r="M1230" s="87">
        <v>24200.62</v>
      </c>
      <c r="N1230" s="87">
        <v>24200.62</v>
      </c>
      <c r="O1230" s="84"/>
      <c r="P1230" s="84">
        <v>5018.0372337899535</v>
      </c>
      <c r="Q1230" s="84">
        <f t="shared" si="876"/>
        <v>5018.0372337899535</v>
      </c>
      <c r="R1230" s="84">
        <v>19182.582766210046</v>
      </c>
      <c r="S1230" s="87">
        <f t="shared" si="877"/>
        <v>0</v>
      </c>
      <c r="T1230" s="150">
        <v>3</v>
      </c>
      <c r="U1230" s="69">
        <v>365</v>
      </c>
      <c r="V1230" s="70"/>
      <c r="W1230" s="71">
        <v>-117.33698630136986</v>
      </c>
      <c r="X1230" s="76">
        <f t="shared" si="870"/>
        <v>44774</v>
      </c>
      <c r="AF1230" s="132" t="s">
        <v>2724</v>
      </c>
      <c r="AG1230" s="60">
        <f>MATCH(AF1230,'Cat-4'!$A:$A,0)</f>
        <v>648</v>
      </c>
      <c r="AH1230" s="60">
        <f>MATCH(X1230,'Cat-4'!$1:$1,0)</f>
        <v>128</v>
      </c>
      <c r="AI1230" s="60">
        <f>INDEX('Cat-4'!$1:$1048576,Working!AG1230,Working!AH1230)</f>
        <v>129.5</v>
      </c>
      <c r="AJ1230" s="60">
        <f>MATCH($AJ$3,'Cat-4'!$1:$1,0)</f>
        <v>144</v>
      </c>
      <c r="AK1230" s="60">
        <f>INDEX('Cat-4'!$1:$1048576,Working!AG1230,Working!AJ1230)</f>
        <v>139.4</v>
      </c>
      <c r="AL1230" s="146">
        <f t="shared" si="867"/>
        <v>1.0764478764478764</v>
      </c>
      <c r="AM1230" s="152">
        <f t="shared" si="868"/>
        <v>1.0764478764478764</v>
      </c>
      <c r="AN1230" s="146">
        <f t="shared" si="878"/>
        <v>1.5277777777777777</v>
      </c>
      <c r="AO1230" s="169">
        <f>INDEX('EL&amp;SV'!$C$4:$G$50,MATCH(AF1230,'EL&amp;SV'!$G$4:$G$50,0),MATCH(IF(P1230&gt;5000000,"A",IF(N1230&gt;2000000,"B",IF(N1230&gt;500000,"C","D"))),'EL&amp;SV'!$C$4:$G$4,0))</f>
        <v>5</v>
      </c>
      <c r="AP1230" s="171">
        <f>INDEX('EL&amp;SV'!$G$4:$K$50,MATCH(AF1230,'EL&amp;SV'!$G$4:$G$50,0),MATCH(IF(N1230&gt;5000000,"A",IF(N1230&gt;2000000,"B",IF(N1230&gt;500000,"C","D"))),'EL&amp;SV'!$G$4:$K$4,0))</f>
        <v>1</v>
      </c>
      <c r="AQ1230" s="153">
        <f t="shared" si="871"/>
        <v>26050.706007722005</v>
      </c>
      <c r="AR1230" s="153">
        <f t="shared" si="872"/>
        <v>7959.937946803946</v>
      </c>
      <c r="AS1230" s="153">
        <f t="shared" si="873"/>
        <v>18090.768060918061</v>
      </c>
      <c r="AT1230" s="60">
        <v>0.75</v>
      </c>
      <c r="AU1230" s="153">
        <f t="shared" si="874"/>
        <v>13568.076045688545</v>
      </c>
      <c r="AV1230" s="153">
        <f t="shared" si="875"/>
        <v>13568.076045688545</v>
      </c>
    </row>
    <row r="1231" spans="1:48" x14ac:dyDescent="0.2">
      <c r="A1231" s="82">
        <v>1227</v>
      </c>
      <c r="B1231" s="82" t="s">
        <v>1410</v>
      </c>
      <c r="C1231" s="83"/>
      <c r="D1231" s="84" t="s">
        <v>112</v>
      </c>
      <c r="E1231" s="85" t="s">
        <v>863</v>
      </c>
      <c r="F1231" s="86">
        <v>41000</v>
      </c>
      <c r="G1231" s="86" t="s">
        <v>1350</v>
      </c>
      <c r="H1231" s="89"/>
      <c r="I1231" s="89">
        <v>7.1174920969441502E-2</v>
      </c>
      <c r="J1231" s="84"/>
      <c r="K1231" s="84"/>
      <c r="L1231" s="87">
        <v>24150</v>
      </c>
      <c r="M1231" s="87"/>
      <c r="N1231" s="87">
        <v>24150</v>
      </c>
      <c r="O1231" s="84">
        <v>14348.128292939935</v>
      </c>
      <c r="P1231" s="84">
        <v>1718.8743414120122</v>
      </c>
      <c r="Q1231" s="84">
        <f t="shared" si="876"/>
        <v>16067.002634351948</v>
      </c>
      <c r="R1231" s="84">
        <v>8082.9973656480524</v>
      </c>
      <c r="S1231" s="87">
        <f t="shared" si="877"/>
        <v>9801.8717070600651</v>
      </c>
      <c r="T1231" s="150">
        <v>15</v>
      </c>
      <c r="U1231" s="69">
        <v>365</v>
      </c>
      <c r="V1231" s="70"/>
      <c r="W1231" s="71">
        <v>6.9890410958904106</v>
      </c>
      <c r="X1231" s="76">
        <f t="shared" si="870"/>
        <v>41000</v>
      </c>
      <c r="AF1231" s="132" t="s">
        <v>3114</v>
      </c>
      <c r="AG1231" s="60">
        <f>MATCH(AF1231,'Cat-4'!$A:$A,0)</f>
        <v>844</v>
      </c>
      <c r="AH1231" s="60">
        <f>MATCH(X1231,'Cat-4'!$1:$1,0)</f>
        <v>4</v>
      </c>
      <c r="AI1231" s="60">
        <f>INDEX('Cat-4'!$1:$1048576,Working!AG1231,Working!AH1231)</f>
        <v>103.9</v>
      </c>
      <c r="AJ1231" s="60">
        <f>MATCH($AJ$3,'Cat-4'!$1:$1,0)</f>
        <v>144</v>
      </c>
      <c r="AK1231" s="60">
        <f>INDEX('Cat-4'!$1:$1048576,Working!AG1231,Working!AJ1231)</f>
        <v>160.30000000000001</v>
      </c>
      <c r="AL1231" s="146">
        <f t="shared" si="867"/>
        <v>1.5428296438883542</v>
      </c>
      <c r="AM1231" s="152">
        <f t="shared" si="868"/>
        <v>1.5428296438883542</v>
      </c>
      <c r="AN1231" s="146">
        <f t="shared" si="878"/>
        <v>11.872222222222222</v>
      </c>
      <c r="AO1231" s="169">
        <f>INDEX('EL&amp;SV'!$C$4:$G$50,MATCH(AF1231,'EL&amp;SV'!$G$4:$G$50,0),MATCH(IF(P1231&gt;5000000,"A",IF(N1231&gt;2000000,"B",IF(N1231&gt;500000,"C","D"))),'EL&amp;SV'!$C$4:$G$4,0))</f>
        <v>6</v>
      </c>
      <c r="AP1231" s="171">
        <f>INDEX('EL&amp;SV'!$G$4:$K$50,MATCH(AF1231,'EL&amp;SV'!$G$4:$G$50,0),MATCH(IF(N1231&gt;5000000,"A",IF(N1231&gt;2000000,"B",IF(N1231&gt;500000,"C","D"))),'EL&amp;SV'!$G$4:$K$4,0))</f>
        <v>0.95</v>
      </c>
      <c r="AQ1231" s="153">
        <f t="shared" si="871"/>
        <v>37259.335899903752</v>
      </c>
      <c r="AR1231" s="153">
        <f t="shared" si="872"/>
        <v>35396.369104908561</v>
      </c>
      <c r="AS1231" s="153">
        <f t="shared" si="873"/>
        <v>1862.9667949951909</v>
      </c>
      <c r="AT1231" s="60">
        <v>0.75</v>
      </c>
      <c r="AU1231" s="153">
        <f t="shared" si="874"/>
        <v>1397.2250962463932</v>
      </c>
      <c r="AV1231" s="153">
        <f t="shared" si="875"/>
        <v>1862.9667949951893</v>
      </c>
    </row>
    <row r="1232" spans="1:48" x14ac:dyDescent="0.2">
      <c r="A1232" s="82">
        <v>1228</v>
      </c>
      <c r="B1232" s="82" t="s">
        <v>1410</v>
      </c>
      <c r="C1232" s="83"/>
      <c r="D1232" s="84" t="s">
        <v>112</v>
      </c>
      <c r="E1232" s="85" t="s">
        <v>967</v>
      </c>
      <c r="F1232" s="86">
        <v>41599</v>
      </c>
      <c r="G1232" s="86" t="s">
        <v>1349</v>
      </c>
      <c r="H1232" s="89"/>
      <c r="I1232" s="89">
        <v>6.3721463323353295E-2</v>
      </c>
      <c r="J1232" s="84"/>
      <c r="K1232" s="84"/>
      <c r="L1232" s="87">
        <v>24116.400000000001</v>
      </c>
      <c r="M1232" s="87"/>
      <c r="N1232" s="87">
        <v>24116.400000000001</v>
      </c>
      <c r="O1232" s="84">
        <v>12704.993450483966</v>
      </c>
      <c r="P1232" s="84">
        <v>1536.7322980913175</v>
      </c>
      <c r="Q1232" s="84">
        <f t="shared" si="876"/>
        <v>14241.725748575283</v>
      </c>
      <c r="R1232" s="84">
        <v>9874.674251424718</v>
      </c>
      <c r="S1232" s="87">
        <f t="shared" si="877"/>
        <v>11411.406549516036</v>
      </c>
      <c r="T1232" s="150">
        <v>15</v>
      </c>
      <c r="U1232" s="69">
        <v>365</v>
      </c>
      <c r="V1232" s="70"/>
      <c r="W1232" s="71">
        <v>6.6547945205479451</v>
      </c>
      <c r="X1232" s="76">
        <f t="shared" si="870"/>
        <v>41579</v>
      </c>
      <c r="AF1232" s="132" t="s">
        <v>3114</v>
      </c>
      <c r="AG1232" s="60">
        <f>MATCH(AF1232,'Cat-4'!$A:$A,0)</f>
        <v>844</v>
      </c>
      <c r="AH1232" s="60">
        <f>MATCH(X1232,'Cat-4'!$1:$1,0)</f>
        <v>23</v>
      </c>
      <c r="AI1232" s="60">
        <f>INDEX('Cat-4'!$1:$1048576,Working!AG1232,Working!AH1232)</f>
        <v>112.2</v>
      </c>
      <c r="AJ1232" s="60">
        <f>MATCH($AJ$3,'Cat-4'!$1:$1,0)</f>
        <v>144</v>
      </c>
      <c r="AK1232" s="60">
        <f>INDEX('Cat-4'!$1:$1048576,Working!AG1232,Working!AJ1232)</f>
        <v>160.30000000000001</v>
      </c>
      <c r="AL1232" s="146">
        <f t="shared" si="867"/>
        <v>1.428698752228164</v>
      </c>
      <c r="AM1232" s="152">
        <f t="shared" si="868"/>
        <v>1.428698752228164</v>
      </c>
      <c r="AN1232" s="146">
        <f t="shared" si="878"/>
        <v>10.233333333333333</v>
      </c>
      <c r="AO1232" s="169">
        <f>INDEX('EL&amp;SV'!$C$4:$G$50,MATCH(AF1232,'EL&amp;SV'!$G$4:$G$50,0),MATCH(IF(P1232&gt;5000000,"A",IF(N1232&gt;2000000,"B",IF(N1232&gt;500000,"C","D"))),'EL&amp;SV'!$C$4:$G$4,0))</f>
        <v>6</v>
      </c>
      <c r="AP1232" s="171">
        <f>INDEX('EL&amp;SV'!$G$4:$K$50,MATCH(AF1232,'EL&amp;SV'!$G$4:$G$50,0),MATCH(IF(N1232&gt;5000000,"A",IF(N1232&gt;2000000,"B",IF(N1232&gt;500000,"C","D"))),'EL&amp;SV'!$G$4:$K$4,0))</f>
        <v>0.95</v>
      </c>
      <c r="AQ1232" s="153">
        <f t="shared" si="871"/>
        <v>34455.0705882353</v>
      </c>
      <c r="AR1232" s="153">
        <f t="shared" si="872"/>
        <v>32732.317058823533</v>
      </c>
      <c r="AS1232" s="153">
        <f t="shared" si="873"/>
        <v>1722.7535294117661</v>
      </c>
      <c r="AT1232" s="60">
        <v>0.75</v>
      </c>
      <c r="AU1232" s="153">
        <f t="shared" si="874"/>
        <v>1292.0651470588246</v>
      </c>
      <c r="AV1232" s="153">
        <f t="shared" si="875"/>
        <v>1722.7535294117665</v>
      </c>
    </row>
    <row r="1233" spans="1:48" x14ac:dyDescent="0.2">
      <c r="A1233" s="82">
        <v>1229</v>
      </c>
      <c r="B1233" s="82" t="s">
        <v>1410</v>
      </c>
      <c r="C1233" s="83"/>
      <c r="D1233" s="84" t="s">
        <v>113</v>
      </c>
      <c r="E1233" s="85" t="s">
        <v>1217</v>
      </c>
      <c r="F1233" s="86">
        <v>44701</v>
      </c>
      <c r="G1233" s="86" t="s">
        <v>39</v>
      </c>
      <c r="H1233" s="89"/>
      <c r="I1233" s="89">
        <v>0.19</v>
      </c>
      <c r="J1233" s="84"/>
      <c r="K1233" s="84"/>
      <c r="L1233" s="87">
        <v>0</v>
      </c>
      <c r="M1233" s="87">
        <v>24100</v>
      </c>
      <c r="N1233" s="87">
        <v>24100</v>
      </c>
      <c r="O1233" s="84"/>
      <c r="P1233" s="84">
        <v>3964.2849315068493</v>
      </c>
      <c r="Q1233" s="84">
        <f t="shared" si="876"/>
        <v>3964.2849315068493</v>
      </c>
      <c r="R1233" s="84">
        <v>20135.715068493151</v>
      </c>
      <c r="S1233" s="87">
        <f t="shared" si="877"/>
        <v>0</v>
      </c>
      <c r="T1233" s="150">
        <v>5</v>
      </c>
      <c r="U1233" s="69">
        <v>365</v>
      </c>
      <c r="V1233" s="70"/>
      <c r="W1233" s="71">
        <v>-117.33698630136986</v>
      </c>
      <c r="X1233" s="76">
        <f t="shared" si="870"/>
        <v>44682</v>
      </c>
      <c r="AF1233" s="132" t="s">
        <v>2920</v>
      </c>
      <c r="AG1233" s="60">
        <f>MATCH(AF1233,'Cat-4'!$A:$A,0)</f>
        <v>747</v>
      </c>
      <c r="AH1233" s="60">
        <f>MATCH(X1233,'Cat-4'!$1:$1,0)</f>
        <v>125</v>
      </c>
      <c r="AI1233" s="60">
        <f>INDEX('Cat-4'!$1:$1048576,Working!AG1233,Working!AH1233)</f>
        <v>130.19999999999999</v>
      </c>
      <c r="AJ1233" s="60">
        <f>MATCH($AJ$3,'Cat-4'!$1:$1,0)</f>
        <v>144</v>
      </c>
      <c r="AK1233" s="60">
        <f>INDEX('Cat-4'!$1:$1048576,Working!AG1233,Working!AJ1233)</f>
        <v>130.19999999999999</v>
      </c>
      <c r="AL1233" s="146">
        <f t="shared" si="867"/>
        <v>1</v>
      </c>
      <c r="AM1233" s="152">
        <f t="shared" si="868"/>
        <v>1</v>
      </c>
      <c r="AN1233" s="146">
        <f t="shared" si="878"/>
        <v>1.7361111111111112</v>
      </c>
      <c r="AO1233" s="169">
        <f>INDEX('EL&amp;SV'!$C$4:$G$50,MATCH(AF1233,'EL&amp;SV'!$G$4:$G$50,0),MATCH(IF(P1233&gt;5000000,"A",IF(N1233&gt;2000000,"B",IF(N1233&gt;500000,"C","D"))),'EL&amp;SV'!$C$4:$G$4,0))</f>
        <v>8</v>
      </c>
      <c r="AP1233" s="171">
        <f>INDEX('EL&amp;SV'!$G$4:$K$50,MATCH(AF1233,'EL&amp;SV'!$G$4:$G$50,0),MATCH(IF(N1233&gt;5000000,"A",IF(N1233&gt;2000000,"B",IF(N1233&gt;500000,"C","D"))),'EL&amp;SV'!$G$4:$K$4,0))</f>
        <v>1</v>
      </c>
      <c r="AQ1233" s="153">
        <f t="shared" si="871"/>
        <v>24100</v>
      </c>
      <c r="AR1233" s="153">
        <f t="shared" si="872"/>
        <v>5230.0347222222226</v>
      </c>
      <c r="AS1233" s="153">
        <f t="shared" si="873"/>
        <v>18869.965277777777</v>
      </c>
      <c r="AT1233" s="60">
        <v>0.75</v>
      </c>
      <c r="AU1233" s="153">
        <f t="shared" si="874"/>
        <v>14152.473958333332</v>
      </c>
      <c r="AV1233" s="153">
        <f t="shared" si="875"/>
        <v>14152.473958333332</v>
      </c>
    </row>
    <row r="1234" spans="1:48" x14ac:dyDescent="0.2">
      <c r="A1234" s="82">
        <v>1230</v>
      </c>
      <c r="B1234" s="82" t="s">
        <v>1410</v>
      </c>
      <c r="C1234" s="83"/>
      <c r="D1234" s="84" t="s">
        <v>112</v>
      </c>
      <c r="E1234" s="85"/>
      <c r="F1234" s="86">
        <v>41944</v>
      </c>
      <c r="G1234" s="86" t="s">
        <v>23</v>
      </c>
      <c r="H1234" s="89"/>
      <c r="I1234" s="89">
        <v>6.3333333333333325E-2</v>
      </c>
      <c r="J1234" s="84"/>
      <c r="K1234" s="84"/>
      <c r="L1234" s="87">
        <v>24045</v>
      </c>
      <c r="M1234" s="87"/>
      <c r="N1234" s="87">
        <v>24045</v>
      </c>
      <c r="O1234" s="84">
        <v>11289.95095890411</v>
      </c>
      <c r="P1234" s="84">
        <v>1522.85</v>
      </c>
      <c r="Q1234" s="84">
        <f t="shared" si="876"/>
        <v>12812.80095890411</v>
      </c>
      <c r="R1234" s="84">
        <v>11232.19904109589</v>
      </c>
      <c r="S1234" s="87">
        <f t="shared" si="877"/>
        <v>12755.04904109589</v>
      </c>
      <c r="T1234" s="150">
        <v>15</v>
      </c>
      <c r="U1234" s="69">
        <v>365</v>
      </c>
      <c r="V1234" s="70"/>
      <c r="W1234" s="71">
        <v>-117.33698630136986</v>
      </c>
      <c r="X1234" s="76">
        <f t="shared" si="870"/>
        <v>41944</v>
      </c>
      <c r="AF1234" s="132" t="s">
        <v>3114</v>
      </c>
      <c r="AG1234" s="60">
        <f>MATCH(AF1234,'Cat-4'!$A:$A,0)</f>
        <v>844</v>
      </c>
      <c r="AH1234" s="60">
        <f>MATCH(X1234,'Cat-4'!$1:$1,0)</f>
        <v>35</v>
      </c>
      <c r="AI1234" s="60">
        <f>INDEX('Cat-4'!$1:$1048576,Working!AG1234,Working!AH1234)</f>
        <v>116</v>
      </c>
      <c r="AJ1234" s="60">
        <f>MATCH($AJ$3,'Cat-4'!$1:$1,0)</f>
        <v>144</v>
      </c>
      <c r="AK1234" s="60">
        <f>INDEX('Cat-4'!$1:$1048576,Working!AG1234,Working!AJ1234)</f>
        <v>160.30000000000001</v>
      </c>
      <c r="AL1234" s="146">
        <f t="shared" si="867"/>
        <v>1.3818965517241379</v>
      </c>
      <c r="AM1234" s="152">
        <f t="shared" si="868"/>
        <v>1.3818965517241379</v>
      </c>
      <c r="AN1234" s="146">
        <f t="shared" si="878"/>
        <v>9.2888888888888896</v>
      </c>
      <c r="AO1234" s="169">
        <f>INDEX('EL&amp;SV'!$C$4:$G$50,MATCH(AF1234,'EL&amp;SV'!$G$4:$G$50,0),MATCH(IF(P1234&gt;5000000,"A",IF(N1234&gt;2000000,"B",IF(N1234&gt;500000,"C","D"))),'EL&amp;SV'!$C$4:$G$4,0))</f>
        <v>6</v>
      </c>
      <c r="AP1234" s="171">
        <f>INDEX('EL&amp;SV'!$G$4:$K$50,MATCH(AF1234,'EL&amp;SV'!$G$4:$G$50,0),MATCH(IF(N1234&gt;5000000,"A",IF(N1234&gt;2000000,"B",IF(N1234&gt;500000,"C","D"))),'EL&amp;SV'!$G$4:$K$4,0))</f>
        <v>0.95</v>
      </c>
      <c r="AQ1234" s="153">
        <f t="shared" si="871"/>
        <v>33227.702586206899</v>
      </c>
      <c r="AR1234" s="153">
        <f t="shared" si="872"/>
        <v>31566.317456896555</v>
      </c>
      <c r="AS1234" s="153">
        <f t="shared" si="873"/>
        <v>1661.3851293103435</v>
      </c>
      <c r="AT1234" s="60">
        <v>0.75</v>
      </c>
      <c r="AU1234" s="153">
        <f t="shared" si="874"/>
        <v>1246.0388469827576</v>
      </c>
      <c r="AV1234" s="153">
        <f t="shared" si="875"/>
        <v>1661.3851293103464</v>
      </c>
    </row>
    <row r="1235" spans="1:48" x14ac:dyDescent="0.2">
      <c r="A1235" s="82">
        <v>1231</v>
      </c>
      <c r="B1235" s="82" t="s">
        <v>1410</v>
      </c>
      <c r="C1235" s="83"/>
      <c r="D1235" s="84" t="s">
        <v>112</v>
      </c>
      <c r="E1235" s="85"/>
      <c r="F1235" s="86">
        <v>41926</v>
      </c>
      <c r="G1235" s="86" t="s">
        <v>23</v>
      </c>
      <c r="H1235" s="89"/>
      <c r="I1235" s="89">
        <v>6.3333333333333325E-2</v>
      </c>
      <c r="J1235" s="84"/>
      <c r="K1235" s="84"/>
      <c r="L1235" s="87">
        <v>24045</v>
      </c>
      <c r="M1235" s="87"/>
      <c r="N1235" s="87">
        <v>24045</v>
      </c>
      <c r="O1235" s="84">
        <v>11365.050410958906</v>
      </c>
      <c r="P1235" s="84">
        <v>1522.85</v>
      </c>
      <c r="Q1235" s="84">
        <f t="shared" si="876"/>
        <v>12887.900410958906</v>
      </c>
      <c r="R1235" s="84">
        <v>11157.099589041094</v>
      </c>
      <c r="S1235" s="87">
        <f t="shared" si="877"/>
        <v>12679.949589041094</v>
      </c>
      <c r="T1235" s="150">
        <v>15</v>
      </c>
      <c r="U1235" s="69">
        <v>365</v>
      </c>
      <c r="V1235" s="70"/>
      <c r="W1235" s="71">
        <v>-117.33698630136986</v>
      </c>
      <c r="X1235" s="76">
        <f t="shared" si="870"/>
        <v>41913</v>
      </c>
      <c r="AF1235" s="132" t="s">
        <v>3114</v>
      </c>
      <c r="AG1235" s="60">
        <f>MATCH(AF1235,'Cat-4'!$A:$A,0)</f>
        <v>844</v>
      </c>
      <c r="AH1235" s="60">
        <f>MATCH(X1235,'Cat-4'!$1:$1,0)</f>
        <v>34</v>
      </c>
      <c r="AI1235" s="60">
        <f>INDEX('Cat-4'!$1:$1048576,Working!AG1235,Working!AH1235)</f>
        <v>119.2</v>
      </c>
      <c r="AJ1235" s="60">
        <f>MATCH($AJ$3,'Cat-4'!$1:$1,0)</f>
        <v>144</v>
      </c>
      <c r="AK1235" s="60">
        <f>INDEX('Cat-4'!$1:$1048576,Working!AG1235,Working!AJ1235)</f>
        <v>160.30000000000001</v>
      </c>
      <c r="AL1235" s="146">
        <f t="shared" si="867"/>
        <v>1.3447986577181208</v>
      </c>
      <c r="AM1235" s="152">
        <f t="shared" si="868"/>
        <v>1.3447986577181208</v>
      </c>
      <c r="AN1235" s="146">
        <f t="shared" si="878"/>
        <v>9.3361111111111104</v>
      </c>
      <c r="AO1235" s="169">
        <f>INDEX('EL&amp;SV'!$C$4:$G$50,MATCH(AF1235,'EL&amp;SV'!$G$4:$G$50,0),MATCH(IF(P1235&gt;5000000,"A",IF(N1235&gt;2000000,"B",IF(N1235&gt;500000,"C","D"))),'EL&amp;SV'!$C$4:$G$4,0))</f>
        <v>6</v>
      </c>
      <c r="AP1235" s="171">
        <f>INDEX('EL&amp;SV'!$G$4:$K$50,MATCH(AF1235,'EL&amp;SV'!$G$4:$G$50,0),MATCH(IF(N1235&gt;5000000,"A",IF(N1235&gt;2000000,"B",IF(N1235&gt;500000,"C","D"))),'EL&amp;SV'!$G$4:$K$4,0))</f>
        <v>0.95</v>
      </c>
      <c r="AQ1235" s="153">
        <f t="shared" si="871"/>
        <v>32335.683724832215</v>
      </c>
      <c r="AR1235" s="153">
        <f t="shared" si="872"/>
        <v>30718.899538590602</v>
      </c>
      <c r="AS1235" s="153">
        <f t="shared" si="873"/>
        <v>1616.7841862416135</v>
      </c>
      <c r="AT1235" s="60">
        <v>0.75</v>
      </c>
      <c r="AU1235" s="153">
        <f t="shared" si="874"/>
        <v>1212.5881396812101</v>
      </c>
      <c r="AV1235" s="153">
        <f t="shared" si="875"/>
        <v>1616.7841862416121</v>
      </c>
    </row>
    <row r="1236" spans="1:48" x14ac:dyDescent="0.2">
      <c r="A1236" s="82">
        <v>1232</v>
      </c>
      <c r="B1236" s="82" t="s">
        <v>1410</v>
      </c>
      <c r="C1236" s="83"/>
      <c r="D1236" s="84" t="s">
        <v>112</v>
      </c>
      <c r="E1236" s="85" t="s">
        <v>1132</v>
      </c>
      <c r="F1236" s="86">
        <v>43644</v>
      </c>
      <c r="G1236" s="86" t="s">
        <v>36</v>
      </c>
      <c r="H1236" s="89"/>
      <c r="I1236" s="89">
        <v>0.19</v>
      </c>
      <c r="J1236" s="84"/>
      <c r="K1236" s="84"/>
      <c r="L1236" s="87">
        <v>24013</v>
      </c>
      <c r="M1236" s="87"/>
      <c r="N1236" s="87">
        <v>24013</v>
      </c>
      <c r="O1236" s="84">
        <v>12599.917150684931</v>
      </c>
      <c r="P1236" s="84">
        <v>4562.47</v>
      </c>
      <c r="Q1236" s="84">
        <f t="shared" si="876"/>
        <v>17162.387150684932</v>
      </c>
      <c r="R1236" s="84">
        <v>6850.6128493150682</v>
      </c>
      <c r="S1236" s="87">
        <f t="shared" si="877"/>
        <v>11413.082849315069</v>
      </c>
      <c r="T1236" s="150">
        <v>5</v>
      </c>
      <c r="U1236" s="69">
        <v>365</v>
      </c>
      <c r="V1236" s="70"/>
      <c r="W1236" s="71">
        <v>6.0219178082191789</v>
      </c>
      <c r="X1236" s="76">
        <f t="shared" si="870"/>
        <v>43617</v>
      </c>
      <c r="AF1236" s="132" t="s">
        <v>3114</v>
      </c>
      <c r="AG1236" s="60">
        <f>MATCH(AF1236,'Cat-4'!$A:$A,0)</f>
        <v>844</v>
      </c>
      <c r="AH1236" s="60">
        <f>MATCH(X1236,'Cat-4'!$1:$1,0)</f>
        <v>90</v>
      </c>
      <c r="AI1236" s="60">
        <f>INDEX('Cat-4'!$1:$1048576,Working!AG1236,Working!AH1236)</f>
        <v>132.1</v>
      </c>
      <c r="AJ1236" s="60">
        <f>MATCH($AJ$3,'Cat-4'!$1:$1,0)</f>
        <v>144</v>
      </c>
      <c r="AK1236" s="60">
        <f>INDEX('Cat-4'!$1:$1048576,Working!AG1236,Working!AJ1236)</f>
        <v>160.30000000000001</v>
      </c>
      <c r="AL1236" s="146">
        <f t="shared" si="867"/>
        <v>1.2134746404239214</v>
      </c>
      <c r="AM1236" s="152">
        <f t="shared" si="868"/>
        <v>1.2134746404239214</v>
      </c>
      <c r="AN1236" s="146">
        <f t="shared" si="878"/>
        <v>4.6305555555555555</v>
      </c>
      <c r="AO1236" s="169">
        <f>INDEX('EL&amp;SV'!$C$4:$G$50,MATCH(AF1236,'EL&amp;SV'!$G$4:$G$50,0),MATCH(IF(P1236&gt;5000000,"A",IF(N1236&gt;2000000,"B",IF(N1236&gt;500000,"C","D"))),'EL&amp;SV'!$C$4:$G$4,0))</f>
        <v>6</v>
      </c>
      <c r="AP1236" s="171">
        <f>INDEX('EL&amp;SV'!$G$4:$K$50,MATCH(AF1236,'EL&amp;SV'!$G$4:$G$50,0),MATCH(IF(N1236&gt;5000000,"A",IF(N1236&gt;2000000,"B",IF(N1236&gt;500000,"C","D"))),'EL&amp;SV'!$G$4:$K$4,0))</f>
        <v>0.95</v>
      </c>
      <c r="AQ1236" s="153">
        <f t="shared" si="871"/>
        <v>29139.166540499624</v>
      </c>
      <c r="AR1236" s="153">
        <f t="shared" si="872"/>
        <v>21364.000505491775</v>
      </c>
      <c r="AS1236" s="153">
        <f t="shared" si="873"/>
        <v>7775.1660350078491</v>
      </c>
      <c r="AT1236" s="60">
        <v>0.75</v>
      </c>
      <c r="AU1236" s="153">
        <f t="shared" si="874"/>
        <v>5831.3745262558868</v>
      </c>
      <c r="AV1236" s="153">
        <f t="shared" si="875"/>
        <v>5831.3745262558868</v>
      </c>
    </row>
    <row r="1237" spans="1:48" x14ac:dyDescent="0.2">
      <c r="A1237" s="82">
        <v>1233</v>
      </c>
      <c r="B1237" s="82" t="s">
        <v>1410</v>
      </c>
      <c r="C1237" s="83"/>
      <c r="D1237" s="84" t="s">
        <v>112</v>
      </c>
      <c r="E1237" s="85" t="s">
        <v>761</v>
      </c>
      <c r="F1237" s="86">
        <v>40303</v>
      </c>
      <c r="G1237" s="86" t="s">
        <v>1352</v>
      </c>
      <c r="H1237" s="89"/>
      <c r="I1237" s="89">
        <v>0</v>
      </c>
      <c r="J1237" s="84"/>
      <c r="K1237" s="84"/>
      <c r="L1237" s="87">
        <v>24000</v>
      </c>
      <c r="M1237" s="87"/>
      <c r="N1237" s="87">
        <v>24000</v>
      </c>
      <c r="O1237" s="84">
        <v>22800</v>
      </c>
      <c r="P1237" s="84">
        <v>0</v>
      </c>
      <c r="Q1237" s="84">
        <f t="shared" si="876"/>
        <v>22800</v>
      </c>
      <c r="R1237" s="84">
        <v>1200</v>
      </c>
      <c r="S1237" s="87">
        <f t="shared" si="877"/>
        <v>1200</v>
      </c>
      <c r="T1237" s="150">
        <v>5</v>
      </c>
      <c r="U1237" s="69">
        <v>365</v>
      </c>
      <c r="V1237" s="70"/>
      <c r="W1237" s="71">
        <v>-117.33698630136986</v>
      </c>
      <c r="X1237" s="76">
        <f t="shared" si="870"/>
        <v>40299</v>
      </c>
      <c r="Y1237" s="138" t="s">
        <v>4120</v>
      </c>
      <c r="Z1237" s="60">
        <f>MATCH(Y1237,'Cat-3'!$A:$A,0)</f>
        <v>686</v>
      </c>
      <c r="AA1237" s="60">
        <f>MATCH(X1237,'Cat-3'!$1:$1,0)</f>
        <v>68</v>
      </c>
      <c r="AB1237" s="60">
        <f>INDEX('Cat-3'!$1:$1048576,Working!Z1237,Working!AA1237)</f>
        <v>104.3</v>
      </c>
      <c r="AC1237" s="60">
        <f>MATCH($AC$3,'Cat-3'!$1:$1,0)</f>
        <v>90</v>
      </c>
      <c r="AD1237" s="60">
        <f>INDEX('Cat-3'!$1:$1048576,Working!Z1237,Working!AC1237)</f>
        <v>103.4</v>
      </c>
      <c r="AE1237" s="146">
        <f>AD1237/AB1237</f>
        <v>0.99137104506232032</v>
      </c>
      <c r="AF1237" s="132" t="s">
        <v>2734</v>
      </c>
      <c r="AG1237" s="60">
        <f>MATCH(AF1237,'Cat-4'!$A:$A,0)</f>
        <v>653</v>
      </c>
      <c r="AH1237" s="60">
        <f>MATCH($AH$3,'Cat-4'!$1:$1,0)</f>
        <v>4</v>
      </c>
      <c r="AI1237" s="60">
        <f>INDEX('Cat-4'!$1:$1048576,Working!AG1237,Working!AH1237)</f>
        <v>100.8</v>
      </c>
      <c r="AJ1237" s="60">
        <f>MATCH($AJ$3,'Cat-4'!$1:$1,0)</f>
        <v>144</v>
      </c>
      <c r="AK1237" s="60">
        <f>INDEX('Cat-4'!$1:$1048576,Working!AG1237,Working!AJ1237)</f>
        <v>122.3</v>
      </c>
      <c r="AL1237" s="146">
        <f>AK1237/AI1237</f>
        <v>1.2132936507936507</v>
      </c>
      <c r="AM1237" s="146">
        <f>AL1237*AE1237</f>
        <v>1.2028241945547795</v>
      </c>
      <c r="AN1237" s="146">
        <f t="shared" si="878"/>
        <v>13.777777777777779</v>
      </c>
      <c r="AO1237" s="169">
        <f>INDEX('EL&amp;SV'!$C$4:$G$50,MATCH(AF1237,'EL&amp;SV'!$G$4:$G$50,0),MATCH(IF(P1237&gt;5000000,"A",IF(N1237&gt;2000000,"B",IF(N1237&gt;500000,"C","D"))),'EL&amp;SV'!$C$4:$G$4,0))</f>
        <v>8</v>
      </c>
      <c r="AP1237" s="171">
        <f>INDEX('EL&amp;SV'!$G$4:$K$50,MATCH(AF1237,'EL&amp;SV'!$G$4:$G$50,0),MATCH(IF(N1237&gt;5000000,"A",IF(N1237&gt;2000000,"B",IF(N1237&gt;500000,"C","D"))),'EL&amp;SV'!$G$4:$K$4,0))</f>
        <v>0.9</v>
      </c>
      <c r="AQ1237" s="153">
        <f t="shared" si="871"/>
        <v>28867.780669314707</v>
      </c>
      <c r="AR1237" s="153">
        <f t="shared" si="872"/>
        <v>25981.002602383236</v>
      </c>
      <c r="AS1237" s="153">
        <f t="shared" si="873"/>
        <v>2886.7780669314707</v>
      </c>
      <c r="AT1237" s="60">
        <v>0.75</v>
      </c>
      <c r="AU1237" s="153">
        <f t="shared" si="874"/>
        <v>2165.083550198603</v>
      </c>
      <c r="AV1237" s="153">
        <f t="shared" si="875"/>
        <v>2886.7780669314702</v>
      </c>
    </row>
    <row r="1238" spans="1:48" x14ac:dyDescent="0.2">
      <c r="A1238" s="82">
        <v>1234</v>
      </c>
      <c r="B1238" s="82" t="s">
        <v>1410</v>
      </c>
      <c r="C1238" s="83"/>
      <c r="D1238" s="84" t="s">
        <v>112</v>
      </c>
      <c r="E1238" s="85" t="s">
        <v>936</v>
      </c>
      <c r="F1238" s="86">
        <v>41401</v>
      </c>
      <c r="G1238" s="86" t="s">
        <v>1349</v>
      </c>
      <c r="H1238" s="89"/>
      <c r="I1238" s="89">
        <v>6.4345608239409255E-2</v>
      </c>
      <c r="J1238" s="84"/>
      <c r="K1238" s="84"/>
      <c r="L1238" s="87">
        <v>24000</v>
      </c>
      <c r="M1238" s="87"/>
      <c r="N1238" s="87">
        <v>24000</v>
      </c>
      <c r="O1238" s="84">
        <v>13381.918425802192</v>
      </c>
      <c r="P1238" s="84">
        <v>1544.2945977458221</v>
      </c>
      <c r="Q1238" s="84">
        <f t="shared" si="876"/>
        <v>14926.213023548014</v>
      </c>
      <c r="R1238" s="84">
        <v>9073.7869764519855</v>
      </c>
      <c r="S1238" s="87">
        <f t="shared" si="877"/>
        <v>10618.081574197808</v>
      </c>
      <c r="T1238" s="150">
        <v>15</v>
      </c>
      <c r="U1238" s="69">
        <v>365</v>
      </c>
      <c r="V1238" s="70"/>
      <c r="W1238" s="71">
        <v>-117.33698630136986</v>
      </c>
      <c r="X1238" s="76">
        <f t="shared" si="870"/>
        <v>41395</v>
      </c>
      <c r="AF1238" s="132" t="s">
        <v>2732</v>
      </c>
      <c r="AG1238" s="60">
        <f>MATCH(AF1238,'Cat-4'!$A:$A,0)</f>
        <v>652</v>
      </c>
      <c r="AH1238" s="60">
        <f>MATCH(X1238,'Cat-4'!$1:$1,0)</f>
        <v>17</v>
      </c>
      <c r="AI1238" s="60">
        <f>INDEX('Cat-4'!$1:$1048576,Working!AG1238,Working!AH1238)</f>
        <v>96</v>
      </c>
      <c r="AJ1238" s="60">
        <f>MATCH($AJ$3,'Cat-4'!$1:$1,0)</f>
        <v>144</v>
      </c>
      <c r="AK1238" s="60">
        <f>INDEX('Cat-4'!$1:$1048576,Working!AG1238,Working!AJ1238)</f>
        <v>95.4</v>
      </c>
      <c r="AL1238" s="146">
        <f t="shared" ref="AL1238:AL1239" si="879">AK1238/AI1238</f>
        <v>0.99375000000000002</v>
      </c>
      <c r="AM1238" s="152">
        <f t="shared" ref="AM1238:AM1239" si="880">AL1238</f>
        <v>0.99375000000000002</v>
      </c>
      <c r="AN1238" s="146">
        <f t="shared" si="878"/>
        <v>10.772222222222222</v>
      </c>
      <c r="AO1238" s="169">
        <f>INDEX('EL&amp;SV'!$C$4:$G$50,MATCH(AF1238,'EL&amp;SV'!$G$4:$G$50,0),MATCH(IF(P1238&gt;5000000,"A",IF(N1238&gt;2000000,"B",IF(N1238&gt;500000,"C","D"))),'EL&amp;SV'!$C$4:$G$4,0))</f>
        <v>8</v>
      </c>
      <c r="AP1238" s="171">
        <f>INDEX('EL&amp;SV'!$G$4:$K$50,MATCH(AF1238,'EL&amp;SV'!$G$4:$G$50,0),MATCH(IF(N1238&gt;5000000,"A",IF(N1238&gt;2000000,"B",IF(N1238&gt;500000,"C","D"))),'EL&amp;SV'!$G$4:$K$4,0))</f>
        <v>0.9</v>
      </c>
      <c r="AQ1238" s="153">
        <f t="shared" si="871"/>
        <v>23850</v>
      </c>
      <c r="AR1238" s="153">
        <f t="shared" si="872"/>
        <v>21465</v>
      </c>
      <c r="AS1238" s="153">
        <f t="shared" si="873"/>
        <v>2385</v>
      </c>
      <c r="AT1238" s="60">
        <v>0.75</v>
      </c>
      <c r="AU1238" s="153">
        <f t="shared" si="874"/>
        <v>1788.75</v>
      </c>
      <c r="AV1238" s="153">
        <f t="shared" si="875"/>
        <v>2384.9999999999995</v>
      </c>
    </row>
    <row r="1239" spans="1:48" x14ac:dyDescent="0.2">
      <c r="A1239" s="82">
        <v>1235</v>
      </c>
      <c r="B1239" s="82" t="s">
        <v>1410</v>
      </c>
      <c r="C1239" s="83"/>
      <c r="D1239" s="84" t="s">
        <v>112</v>
      </c>
      <c r="E1239" s="85" t="s">
        <v>1210</v>
      </c>
      <c r="F1239" s="86">
        <v>44013</v>
      </c>
      <c r="G1239" s="86" t="s">
        <v>37</v>
      </c>
      <c r="H1239" s="89"/>
      <c r="I1239" s="89">
        <v>0.19</v>
      </c>
      <c r="J1239" s="84"/>
      <c r="K1239" s="84"/>
      <c r="L1239" s="87">
        <v>23956.799999999999</v>
      </c>
      <c r="M1239" s="87"/>
      <c r="N1239" s="87">
        <v>23956.799999999999</v>
      </c>
      <c r="O1239" s="84">
        <v>7968.7536657534238</v>
      </c>
      <c r="P1239" s="84">
        <v>4551.7919999999995</v>
      </c>
      <c r="Q1239" s="84">
        <f t="shared" si="876"/>
        <v>12520.545665753423</v>
      </c>
      <c r="R1239" s="84">
        <v>11436.254334246576</v>
      </c>
      <c r="S1239" s="87">
        <f t="shared" si="877"/>
        <v>15988.046334246575</v>
      </c>
      <c r="T1239" s="150">
        <v>5</v>
      </c>
      <c r="U1239" s="69">
        <v>365</v>
      </c>
      <c r="V1239" s="70"/>
      <c r="W1239" s="71">
        <v>6.0684931506849313</v>
      </c>
      <c r="X1239" s="76">
        <f t="shared" si="870"/>
        <v>44013</v>
      </c>
      <c r="AF1239" s="132" t="s">
        <v>3114</v>
      </c>
      <c r="AG1239" s="60">
        <f>MATCH(AF1239,'Cat-4'!$A:$A,0)</f>
        <v>844</v>
      </c>
      <c r="AH1239" s="60">
        <f>MATCH(X1239,'Cat-4'!$1:$1,0)</f>
        <v>103</v>
      </c>
      <c r="AI1239" s="60">
        <f>INDEX('Cat-4'!$1:$1048576,Working!AG1239,Working!AH1239)</f>
        <v>127.7</v>
      </c>
      <c r="AJ1239" s="60">
        <f>MATCH($AJ$3,'Cat-4'!$1:$1,0)</f>
        <v>144</v>
      </c>
      <c r="AK1239" s="60">
        <f>INDEX('Cat-4'!$1:$1048576,Working!AG1239,Working!AJ1239)</f>
        <v>160.30000000000001</v>
      </c>
      <c r="AL1239" s="146">
        <f t="shared" si="879"/>
        <v>1.255285826155051</v>
      </c>
      <c r="AM1239" s="152">
        <f t="shared" si="880"/>
        <v>1.255285826155051</v>
      </c>
      <c r="AN1239" s="146">
        <f t="shared" si="878"/>
        <v>3.6222222222222222</v>
      </c>
      <c r="AO1239" s="169">
        <f>INDEX('EL&amp;SV'!$C$4:$G$50,MATCH(AF1239,'EL&amp;SV'!$G$4:$G$50,0),MATCH(IF(P1239&gt;5000000,"A",IF(N1239&gt;2000000,"B",IF(N1239&gt;500000,"C","D"))),'EL&amp;SV'!$C$4:$G$4,0))</f>
        <v>6</v>
      </c>
      <c r="AP1239" s="171">
        <f>INDEX('EL&amp;SV'!$G$4:$K$50,MATCH(AF1239,'EL&amp;SV'!$G$4:$G$50,0),MATCH(IF(N1239&gt;5000000,"A",IF(N1239&gt;2000000,"B",IF(N1239&gt;500000,"C","D"))),'EL&amp;SV'!$G$4:$K$4,0))</f>
        <v>0.95</v>
      </c>
      <c r="AQ1239" s="153">
        <f t="shared" si="871"/>
        <v>30072.631480031327</v>
      </c>
      <c r="AR1239" s="153">
        <f t="shared" si="872"/>
        <v>17247.211054380929</v>
      </c>
      <c r="AS1239" s="153">
        <f t="shared" si="873"/>
        <v>12825.420425650398</v>
      </c>
      <c r="AT1239" s="60">
        <v>0.75</v>
      </c>
      <c r="AU1239" s="153">
        <f t="shared" si="874"/>
        <v>9619.0653192377977</v>
      </c>
      <c r="AV1239" s="153">
        <f t="shared" si="875"/>
        <v>9619.0653192377977</v>
      </c>
    </row>
    <row r="1240" spans="1:48" x14ac:dyDescent="0.2">
      <c r="A1240" s="82">
        <v>1236</v>
      </c>
      <c r="B1240" s="82" t="s">
        <v>1410</v>
      </c>
      <c r="C1240" s="83"/>
      <c r="D1240" s="84" t="s">
        <v>112</v>
      </c>
      <c r="E1240" s="85" t="s">
        <v>366</v>
      </c>
      <c r="F1240" s="86">
        <v>40346</v>
      </c>
      <c r="G1240" s="86" t="s">
        <v>1352</v>
      </c>
      <c r="H1240" s="89"/>
      <c r="I1240" s="89">
        <v>0.12244311562224183</v>
      </c>
      <c r="J1240" s="84"/>
      <c r="K1240" s="84"/>
      <c r="L1240" s="87">
        <v>23940</v>
      </c>
      <c r="M1240" s="87"/>
      <c r="N1240" s="87">
        <v>23940</v>
      </c>
      <c r="O1240" s="84">
        <v>23940</v>
      </c>
      <c r="P1240" s="84">
        <v>0</v>
      </c>
      <c r="Q1240" s="84">
        <f t="shared" si="876"/>
        <v>23940</v>
      </c>
      <c r="R1240" s="84">
        <v>0</v>
      </c>
      <c r="S1240" s="87">
        <f t="shared" si="877"/>
        <v>0</v>
      </c>
      <c r="T1240" s="150">
        <v>10</v>
      </c>
      <c r="U1240" s="69">
        <v>365</v>
      </c>
      <c r="V1240" s="70"/>
      <c r="W1240" s="71">
        <v>6.0712328767123296</v>
      </c>
      <c r="X1240" s="76">
        <f t="shared" si="870"/>
        <v>40330</v>
      </c>
      <c r="Y1240" s="138" t="s">
        <v>4016</v>
      </c>
      <c r="Z1240" s="60">
        <f>MATCH(Y1240,'Cat-3'!$A:$A,0)</f>
        <v>628</v>
      </c>
      <c r="AA1240" s="60">
        <f>MATCH(X1240,'Cat-3'!$1:$1,0)</f>
        <v>69</v>
      </c>
      <c r="AB1240" s="60">
        <f>INDEX('Cat-3'!$1:$1048576,Working!Z1240,Working!AA1240)</f>
        <v>130.6</v>
      </c>
      <c r="AC1240" s="60">
        <f>MATCH($AC$3,'Cat-3'!$1:$1,0)</f>
        <v>90</v>
      </c>
      <c r="AD1240" s="60">
        <f>INDEX('Cat-3'!$1:$1048576,Working!Z1240,Working!AC1240)</f>
        <v>138.4</v>
      </c>
      <c r="AE1240" s="146">
        <f>AD1240/AB1240</f>
        <v>1.0597243491577337</v>
      </c>
      <c r="AF1240" s="132" t="s">
        <v>3114</v>
      </c>
      <c r="AG1240" s="60">
        <f>MATCH(AF1240,'Cat-4'!$A:$A,0)</f>
        <v>844</v>
      </c>
      <c r="AH1240" s="60">
        <f>MATCH($AH$3,'Cat-4'!$1:$1,0)</f>
        <v>4</v>
      </c>
      <c r="AI1240" s="60">
        <f>INDEX('Cat-4'!$1:$1048576,Working!AG1240,Working!AH1240)</f>
        <v>103.9</v>
      </c>
      <c r="AJ1240" s="60">
        <f>MATCH($AJ$3,'Cat-4'!$1:$1,0)</f>
        <v>144</v>
      </c>
      <c r="AK1240" s="60">
        <f>INDEX('Cat-4'!$1:$1048576,Working!AG1240,Working!AJ1240)</f>
        <v>160.30000000000001</v>
      </c>
      <c r="AL1240" s="146">
        <f>AK1240/AI1240</f>
        <v>1.5428296438883542</v>
      </c>
      <c r="AM1240" s="146">
        <f>AL1240*AE1240</f>
        <v>1.6349741402308442</v>
      </c>
      <c r="AN1240" s="146">
        <f t="shared" si="878"/>
        <v>13.661111111111111</v>
      </c>
      <c r="AO1240" s="169">
        <f>INDEX('EL&amp;SV'!$C$4:$G$50,MATCH(AF1240,'EL&amp;SV'!$G$4:$G$50,0),MATCH(IF(P1240&gt;5000000,"A",IF(N1240&gt;2000000,"B",IF(N1240&gt;500000,"C","D"))),'EL&amp;SV'!$C$4:$G$4,0))</f>
        <v>6</v>
      </c>
      <c r="AP1240" s="171">
        <f>INDEX('EL&amp;SV'!$G$4:$K$50,MATCH(AF1240,'EL&amp;SV'!$G$4:$G$50,0),MATCH(IF(N1240&gt;5000000,"A",IF(N1240&gt;2000000,"B",IF(N1240&gt;500000,"C","D"))),'EL&amp;SV'!$G$4:$K$4,0))</f>
        <v>0.95</v>
      </c>
      <c r="AQ1240" s="153">
        <f t="shared" si="871"/>
        <v>39141.280917126409</v>
      </c>
      <c r="AR1240" s="153">
        <f t="shared" si="872"/>
        <v>37184.216871270088</v>
      </c>
      <c r="AS1240" s="153">
        <f t="shared" si="873"/>
        <v>1957.0640458563212</v>
      </c>
      <c r="AT1240" s="60">
        <v>0.75</v>
      </c>
      <c r="AU1240" s="153">
        <f t="shared" si="874"/>
        <v>1467.7980343922409</v>
      </c>
      <c r="AV1240" s="153">
        <f t="shared" si="875"/>
        <v>1957.0640458563221</v>
      </c>
    </row>
    <row r="1241" spans="1:48" x14ac:dyDescent="0.2">
      <c r="A1241" s="82">
        <v>1237</v>
      </c>
      <c r="B1241" s="82" t="s">
        <v>1410</v>
      </c>
      <c r="C1241" s="83"/>
      <c r="D1241" s="84" t="s">
        <v>112</v>
      </c>
      <c r="E1241" s="85" t="s">
        <v>1068</v>
      </c>
      <c r="F1241" s="86">
        <v>42590</v>
      </c>
      <c r="G1241" s="86" t="s">
        <v>27</v>
      </c>
      <c r="H1241" s="89"/>
      <c r="I1241" s="89">
        <v>0.31666666666666665</v>
      </c>
      <c r="J1241" s="84"/>
      <c r="K1241" s="84"/>
      <c r="L1241" s="87">
        <v>23940</v>
      </c>
      <c r="M1241" s="87"/>
      <c r="N1241" s="87">
        <v>23940</v>
      </c>
      <c r="O1241" s="84">
        <v>22743</v>
      </c>
      <c r="P1241" s="84">
        <v>0</v>
      </c>
      <c r="Q1241" s="84">
        <f t="shared" si="876"/>
        <v>22743</v>
      </c>
      <c r="R1241" s="84">
        <v>1197</v>
      </c>
      <c r="S1241" s="87">
        <f t="shared" si="877"/>
        <v>1197</v>
      </c>
      <c r="T1241" s="150">
        <v>3</v>
      </c>
      <c r="U1241" s="69">
        <v>365</v>
      </c>
      <c r="V1241" s="70"/>
      <c r="W1241" s="71">
        <v>6.0794520547945208</v>
      </c>
      <c r="X1241" s="76">
        <f t="shared" si="870"/>
        <v>42583</v>
      </c>
      <c r="AF1241" s="132" t="s">
        <v>2718</v>
      </c>
      <c r="AG1241" s="60">
        <f>MATCH(AF1241,'Cat-4'!$A:$A,0)</f>
        <v>645</v>
      </c>
      <c r="AH1241" s="60">
        <f>MATCH(X1241,'Cat-4'!$1:$1,0)</f>
        <v>56</v>
      </c>
      <c r="AI1241" s="60">
        <f>INDEX('Cat-4'!$1:$1048576,Working!AG1241,Working!AH1241)</f>
        <v>115.6</v>
      </c>
      <c r="AJ1241" s="60">
        <f>MATCH($AJ$3,'Cat-4'!$1:$1,0)</f>
        <v>144</v>
      </c>
      <c r="AK1241" s="60">
        <f>INDEX('Cat-4'!$1:$1048576,Working!AG1241,Working!AJ1241)</f>
        <v>115.6</v>
      </c>
      <c r="AL1241" s="146">
        <f t="shared" ref="AL1241:AL1251" si="881">AK1241/AI1241</f>
        <v>1</v>
      </c>
      <c r="AM1241" s="152">
        <f t="shared" ref="AM1241:AM1251" si="882">AL1241</f>
        <v>1</v>
      </c>
      <c r="AN1241" s="146">
        <f t="shared" si="878"/>
        <v>7.5194444444444448</v>
      </c>
      <c r="AO1241" s="169">
        <f>INDEX('EL&amp;SV'!$C$4:$G$50,MATCH(AF1241,'EL&amp;SV'!$G$4:$G$50,0),MATCH(IF(P1241&gt;5000000,"A",IF(N1241&gt;2000000,"B",IF(N1241&gt;500000,"C","D"))),'EL&amp;SV'!$C$4:$G$4,0))</f>
        <v>5</v>
      </c>
      <c r="AP1241" s="171">
        <f>INDEX('EL&amp;SV'!$G$4:$K$50,MATCH(AF1241,'EL&amp;SV'!$G$4:$G$50,0),MATCH(IF(N1241&gt;5000000,"A",IF(N1241&gt;2000000,"B",IF(N1241&gt;500000,"C","D"))),'EL&amp;SV'!$G$4:$K$4,0))</f>
        <v>1</v>
      </c>
      <c r="AQ1241" s="153">
        <f t="shared" si="871"/>
        <v>23940</v>
      </c>
      <c r="AR1241" s="153">
        <f t="shared" si="872"/>
        <v>23940</v>
      </c>
      <c r="AS1241" s="153">
        <f t="shared" si="873"/>
        <v>0</v>
      </c>
      <c r="AT1241" s="60">
        <v>0.75</v>
      </c>
      <c r="AU1241" s="153">
        <f t="shared" si="874"/>
        <v>0</v>
      </c>
      <c r="AV1241" s="153">
        <f t="shared" si="875"/>
        <v>0</v>
      </c>
    </row>
    <row r="1242" spans="1:48" x14ac:dyDescent="0.2">
      <c r="A1242" s="82">
        <v>1238</v>
      </c>
      <c r="B1242" s="82" t="s">
        <v>1410</v>
      </c>
      <c r="C1242" s="83"/>
      <c r="D1242" s="84" t="s">
        <v>112</v>
      </c>
      <c r="E1242" s="85" t="s">
        <v>1068</v>
      </c>
      <c r="F1242" s="86">
        <v>42590</v>
      </c>
      <c r="G1242" s="86" t="s">
        <v>27</v>
      </c>
      <c r="H1242" s="89"/>
      <c r="I1242" s="89">
        <v>0.31666666666666665</v>
      </c>
      <c r="J1242" s="84"/>
      <c r="K1242" s="84"/>
      <c r="L1242" s="87">
        <v>23940</v>
      </c>
      <c r="M1242" s="87"/>
      <c r="N1242" s="87">
        <v>23940</v>
      </c>
      <c r="O1242" s="84">
        <v>22743</v>
      </c>
      <c r="P1242" s="84">
        <v>0</v>
      </c>
      <c r="Q1242" s="84">
        <f t="shared" si="876"/>
        <v>22743</v>
      </c>
      <c r="R1242" s="84">
        <v>1197</v>
      </c>
      <c r="S1242" s="87">
        <f t="shared" si="877"/>
        <v>1197</v>
      </c>
      <c r="T1242" s="150">
        <v>3</v>
      </c>
      <c r="U1242" s="69">
        <v>365</v>
      </c>
      <c r="V1242" s="70"/>
      <c r="W1242" s="71">
        <v>6.1068493150684926</v>
      </c>
      <c r="X1242" s="76">
        <f t="shared" si="870"/>
        <v>42583</v>
      </c>
      <c r="AF1242" s="132" t="s">
        <v>2718</v>
      </c>
      <c r="AG1242" s="60">
        <f>MATCH(AF1242,'Cat-4'!$A:$A,0)</f>
        <v>645</v>
      </c>
      <c r="AH1242" s="60">
        <f>MATCH(X1242,'Cat-4'!$1:$1,0)</f>
        <v>56</v>
      </c>
      <c r="AI1242" s="60">
        <f>INDEX('Cat-4'!$1:$1048576,Working!AG1242,Working!AH1242)</f>
        <v>115.6</v>
      </c>
      <c r="AJ1242" s="60">
        <f>MATCH($AJ$3,'Cat-4'!$1:$1,0)</f>
        <v>144</v>
      </c>
      <c r="AK1242" s="60">
        <f>INDEX('Cat-4'!$1:$1048576,Working!AG1242,Working!AJ1242)</f>
        <v>115.6</v>
      </c>
      <c r="AL1242" s="146">
        <f t="shared" si="881"/>
        <v>1</v>
      </c>
      <c r="AM1242" s="152">
        <f t="shared" si="882"/>
        <v>1</v>
      </c>
      <c r="AN1242" s="146">
        <f t="shared" si="878"/>
        <v>7.5194444444444448</v>
      </c>
      <c r="AO1242" s="169">
        <f>INDEX('EL&amp;SV'!$C$4:$G$50,MATCH(AF1242,'EL&amp;SV'!$G$4:$G$50,0),MATCH(IF(P1242&gt;5000000,"A",IF(N1242&gt;2000000,"B",IF(N1242&gt;500000,"C","D"))),'EL&amp;SV'!$C$4:$G$4,0))</f>
        <v>5</v>
      </c>
      <c r="AP1242" s="171">
        <f>INDEX('EL&amp;SV'!$G$4:$K$50,MATCH(AF1242,'EL&amp;SV'!$G$4:$G$50,0),MATCH(IF(N1242&gt;5000000,"A",IF(N1242&gt;2000000,"B",IF(N1242&gt;500000,"C","D"))),'EL&amp;SV'!$G$4:$K$4,0))</f>
        <v>1</v>
      </c>
      <c r="AQ1242" s="153">
        <f t="shared" si="871"/>
        <v>23940</v>
      </c>
      <c r="AR1242" s="153">
        <f t="shared" si="872"/>
        <v>23940</v>
      </c>
      <c r="AS1242" s="153">
        <f t="shared" si="873"/>
        <v>0</v>
      </c>
      <c r="AT1242" s="60">
        <v>0.75</v>
      </c>
      <c r="AU1242" s="153">
        <f t="shared" si="874"/>
        <v>0</v>
      </c>
      <c r="AV1242" s="153">
        <f t="shared" si="875"/>
        <v>0</v>
      </c>
    </row>
    <row r="1243" spans="1:48" x14ac:dyDescent="0.2">
      <c r="A1243" s="82">
        <v>1239</v>
      </c>
      <c r="B1243" s="82" t="s">
        <v>1410</v>
      </c>
      <c r="C1243" s="83"/>
      <c r="D1243" s="84" t="s">
        <v>112</v>
      </c>
      <c r="E1243" s="85" t="s">
        <v>1007</v>
      </c>
      <c r="F1243" s="86">
        <v>42436</v>
      </c>
      <c r="G1243" s="86" t="s">
        <v>25</v>
      </c>
      <c r="H1243" s="89"/>
      <c r="I1243" s="89">
        <v>6.3333333333333325E-2</v>
      </c>
      <c r="J1243" s="84"/>
      <c r="K1243" s="84"/>
      <c r="L1243" s="87">
        <v>23900</v>
      </c>
      <c r="M1243" s="87"/>
      <c r="N1243" s="87">
        <v>23900</v>
      </c>
      <c r="O1243" s="84">
        <v>9185.6757990867554</v>
      </c>
      <c r="P1243" s="84">
        <v>1513.6666666666665</v>
      </c>
      <c r="Q1243" s="84">
        <f t="shared" si="876"/>
        <v>10699.342465753421</v>
      </c>
      <c r="R1243" s="84">
        <v>13200.657534246579</v>
      </c>
      <c r="S1243" s="87">
        <f t="shared" si="877"/>
        <v>14714.324200913245</v>
      </c>
      <c r="T1243" s="150">
        <v>15</v>
      </c>
      <c r="U1243" s="69">
        <v>365</v>
      </c>
      <c r="V1243" s="70"/>
      <c r="W1243" s="71">
        <v>-117.33698630136986</v>
      </c>
      <c r="X1243" s="76">
        <f t="shared" si="870"/>
        <v>42430</v>
      </c>
      <c r="AF1243" s="132" t="s">
        <v>3114</v>
      </c>
      <c r="AG1243" s="60">
        <f>MATCH(AF1243,'Cat-4'!$A:$A,0)</f>
        <v>844</v>
      </c>
      <c r="AH1243" s="60">
        <f>MATCH(X1243,'Cat-4'!$1:$1,0)</f>
        <v>51</v>
      </c>
      <c r="AI1243" s="60">
        <f>INDEX('Cat-4'!$1:$1048576,Working!AG1243,Working!AH1243)</f>
        <v>114.6</v>
      </c>
      <c r="AJ1243" s="60">
        <f>MATCH($AJ$3,'Cat-4'!$1:$1,0)</f>
        <v>144</v>
      </c>
      <c r="AK1243" s="60">
        <f>INDEX('Cat-4'!$1:$1048576,Working!AG1243,Working!AJ1243)</f>
        <v>160.30000000000001</v>
      </c>
      <c r="AL1243" s="146">
        <f t="shared" si="881"/>
        <v>1.3987783595113439</v>
      </c>
      <c r="AM1243" s="152">
        <f t="shared" si="882"/>
        <v>1.3987783595113439</v>
      </c>
      <c r="AN1243" s="146">
        <f t="shared" si="878"/>
        <v>7.9388888888888891</v>
      </c>
      <c r="AO1243" s="169">
        <f>INDEX('EL&amp;SV'!$C$4:$G$50,MATCH(AF1243,'EL&amp;SV'!$G$4:$G$50,0),MATCH(IF(P1243&gt;5000000,"A",IF(N1243&gt;2000000,"B",IF(N1243&gt;500000,"C","D"))),'EL&amp;SV'!$C$4:$G$4,0))</f>
        <v>6</v>
      </c>
      <c r="AP1243" s="171">
        <f>INDEX('EL&amp;SV'!$G$4:$K$50,MATCH(AF1243,'EL&amp;SV'!$G$4:$G$50,0),MATCH(IF(N1243&gt;5000000,"A",IF(N1243&gt;2000000,"B",IF(N1243&gt;500000,"C","D"))),'EL&amp;SV'!$G$4:$K$4,0))</f>
        <v>0.95</v>
      </c>
      <c r="AQ1243" s="153">
        <f t="shared" si="871"/>
        <v>33430.802792321119</v>
      </c>
      <c r="AR1243" s="153">
        <f t="shared" si="872"/>
        <v>31759.26265270506</v>
      </c>
      <c r="AS1243" s="153">
        <f t="shared" si="873"/>
        <v>1671.5401396160596</v>
      </c>
      <c r="AT1243" s="60">
        <v>0.75</v>
      </c>
      <c r="AU1243" s="153">
        <f t="shared" si="874"/>
        <v>1253.6551047120447</v>
      </c>
      <c r="AV1243" s="153">
        <f t="shared" si="875"/>
        <v>1671.5401396160576</v>
      </c>
    </row>
    <row r="1244" spans="1:48" x14ac:dyDescent="0.2">
      <c r="A1244" s="82">
        <v>1240</v>
      </c>
      <c r="B1244" s="82" t="s">
        <v>1410</v>
      </c>
      <c r="C1244" s="83"/>
      <c r="D1244" s="84" t="s">
        <v>112</v>
      </c>
      <c r="E1244" s="85" t="s">
        <v>421</v>
      </c>
      <c r="F1244" s="151">
        <v>42248</v>
      </c>
      <c r="G1244" s="86"/>
      <c r="H1244" s="89"/>
      <c r="I1244" s="89">
        <v>0.05</v>
      </c>
      <c r="J1244" s="84"/>
      <c r="K1244" s="84"/>
      <c r="L1244" s="87">
        <v>23835</v>
      </c>
      <c r="M1244" s="87"/>
      <c r="N1244" s="87">
        <v>23835</v>
      </c>
      <c r="O1244" s="84">
        <v>23835</v>
      </c>
      <c r="P1244" s="84">
        <v>0</v>
      </c>
      <c r="Q1244" s="84">
        <f t="shared" si="876"/>
        <v>23835</v>
      </c>
      <c r="R1244" s="84">
        <v>0</v>
      </c>
      <c r="S1244" s="87">
        <f t="shared" si="877"/>
        <v>0</v>
      </c>
      <c r="T1244" s="150">
        <v>10</v>
      </c>
      <c r="U1244" s="69">
        <v>365</v>
      </c>
      <c r="V1244" s="70"/>
      <c r="W1244" s="71">
        <v>6.3397260273972602</v>
      </c>
      <c r="X1244" s="76">
        <f t="shared" si="870"/>
        <v>42248</v>
      </c>
      <c r="AF1244" s="132" t="s">
        <v>3114</v>
      </c>
      <c r="AG1244" s="60">
        <f>MATCH(AF1244,'Cat-4'!$A:$A,0)</f>
        <v>844</v>
      </c>
      <c r="AH1244" s="60">
        <f>MATCH(X1244,'Cat-4'!$1:$1,0)</f>
        <v>45</v>
      </c>
      <c r="AI1244" s="60">
        <f>INDEX('Cat-4'!$1:$1048576,Working!AG1244,Working!AH1244)</f>
        <v>110.9</v>
      </c>
      <c r="AJ1244" s="60">
        <f>MATCH($AJ$3,'Cat-4'!$1:$1,0)</f>
        <v>144</v>
      </c>
      <c r="AK1244" s="60">
        <f>INDEX('Cat-4'!$1:$1048576,Working!AG1244,Working!AJ1244)</f>
        <v>160.30000000000001</v>
      </c>
      <c r="AL1244" s="146">
        <f t="shared" si="881"/>
        <v>1.4454463480613164</v>
      </c>
      <c r="AM1244" s="152">
        <f t="shared" si="882"/>
        <v>1.4454463480613164</v>
      </c>
      <c r="AN1244" s="146">
        <f t="shared" si="878"/>
        <v>8.4555555555555557</v>
      </c>
      <c r="AO1244" s="169">
        <f>INDEX('EL&amp;SV'!$C$4:$G$50,MATCH(AF1244,'EL&amp;SV'!$G$4:$G$50,0),MATCH(IF(P1244&gt;5000000,"A",IF(N1244&gt;2000000,"B",IF(N1244&gt;500000,"C","D"))),'EL&amp;SV'!$C$4:$G$4,0))</f>
        <v>6</v>
      </c>
      <c r="AP1244" s="171">
        <f>INDEX('EL&amp;SV'!$G$4:$K$50,MATCH(AF1244,'EL&amp;SV'!$G$4:$G$50,0),MATCH(IF(N1244&gt;5000000,"A",IF(N1244&gt;2000000,"B",IF(N1244&gt;500000,"C","D"))),'EL&amp;SV'!$G$4:$K$4,0))</f>
        <v>0.95</v>
      </c>
      <c r="AQ1244" s="153">
        <f t="shared" si="871"/>
        <v>34452.213706041475</v>
      </c>
      <c r="AR1244" s="153">
        <f t="shared" si="872"/>
        <v>32729.6030207394</v>
      </c>
      <c r="AS1244" s="153">
        <f t="shared" si="873"/>
        <v>1722.6106853020756</v>
      </c>
      <c r="AT1244" s="60">
        <v>0.75</v>
      </c>
      <c r="AU1244" s="153">
        <f t="shared" si="874"/>
        <v>1291.9580139765567</v>
      </c>
      <c r="AV1244" s="153">
        <f t="shared" si="875"/>
        <v>1722.6106853020754</v>
      </c>
    </row>
    <row r="1245" spans="1:48" x14ac:dyDescent="0.2">
      <c r="A1245" s="82">
        <v>1241</v>
      </c>
      <c r="B1245" s="82" t="s">
        <v>1410</v>
      </c>
      <c r="C1245" s="83"/>
      <c r="D1245" s="84" t="s">
        <v>112</v>
      </c>
      <c r="E1245" s="85" t="s">
        <v>1069</v>
      </c>
      <c r="F1245" s="86">
        <v>42825</v>
      </c>
      <c r="G1245" s="86" t="s">
        <v>27</v>
      </c>
      <c r="H1245" s="89"/>
      <c r="I1245" s="89">
        <v>9.5000000000000001E-2</v>
      </c>
      <c r="J1245" s="84"/>
      <c r="K1245" s="84"/>
      <c r="L1245" s="87">
        <v>23831</v>
      </c>
      <c r="M1245" s="87"/>
      <c r="N1245" s="87">
        <v>23831</v>
      </c>
      <c r="O1245" s="84">
        <v>11325.927589041095</v>
      </c>
      <c r="P1245" s="84">
        <v>2263.9450000000002</v>
      </c>
      <c r="Q1245" s="84">
        <f t="shared" si="876"/>
        <v>13589.872589041095</v>
      </c>
      <c r="R1245" s="84">
        <v>10241.127410958905</v>
      </c>
      <c r="S1245" s="87">
        <f t="shared" si="877"/>
        <v>12505.072410958905</v>
      </c>
      <c r="T1245" s="150">
        <v>10</v>
      </c>
      <c r="U1245" s="69">
        <v>365</v>
      </c>
      <c r="V1245" s="70"/>
      <c r="W1245" s="71">
        <v>-117.33698630136986</v>
      </c>
      <c r="X1245" s="76">
        <f t="shared" si="870"/>
        <v>42795</v>
      </c>
      <c r="AF1245" s="132" t="s">
        <v>3114</v>
      </c>
      <c r="AG1245" s="60">
        <f>MATCH(AF1245,'Cat-4'!$A:$A,0)</f>
        <v>844</v>
      </c>
      <c r="AH1245" s="60">
        <f>MATCH(X1245,'Cat-4'!$1:$1,0)</f>
        <v>63</v>
      </c>
      <c r="AI1245" s="60">
        <f>INDEX('Cat-4'!$1:$1048576,Working!AG1245,Working!AH1245)</f>
        <v>116.5</v>
      </c>
      <c r="AJ1245" s="60">
        <f>MATCH($AJ$3,'Cat-4'!$1:$1,0)</f>
        <v>144</v>
      </c>
      <c r="AK1245" s="60">
        <f>INDEX('Cat-4'!$1:$1048576,Working!AG1245,Working!AJ1245)</f>
        <v>160.30000000000001</v>
      </c>
      <c r="AL1245" s="146">
        <f t="shared" si="881"/>
        <v>1.3759656652360517</v>
      </c>
      <c r="AM1245" s="152">
        <f t="shared" si="882"/>
        <v>1.3759656652360517</v>
      </c>
      <c r="AN1245" s="146">
        <f t="shared" si="878"/>
        <v>6.875</v>
      </c>
      <c r="AO1245" s="169">
        <f>INDEX('EL&amp;SV'!$C$4:$G$50,MATCH(AF1245,'EL&amp;SV'!$G$4:$G$50,0),MATCH(IF(P1245&gt;5000000,"A",IF(N1245&gt;2000000,"B",IF(N1245&gt;500000,"C","D"))),'EL&amp;SV'!$C$4:$G$4,0))</f>
        <v>6</v>
      </c>
      <c r="AP1245" s="171">
        <f>INDEX('EL&amp;SV'!$G$4:$K$50,MATCH(AF1245,'EL&amp;SV'!$G$4:$G$50,0),MATCH(IF(N1245&gt;5000000,"A",IF(N1245&gt;2000000,"B",IF(N1245&gt;500000,"C","D"))),'EL&amp;SV'!$G$4:$K$4,0))</f>
        <v>0.95</v>
      </c>
      <c r="AQ1245" s="153">
        <f t="shared" si="871"/>
        <v>32790.637768240347</v>
      </c>
      <c r="AR1245" s="153">
        <f t="shared" si="872"/>
        <v>31151.10587982833</v>
      </c>
      <c r="AS1245" s="153">
        <f t="shared" si="873"/>
        <v>1639.531888412017</v>
      </c>
      <c r="AT1245" s="60">
        <v>0.75</v>
      </c>
      <c r="AU1245" s="153">
        <f t="shared" si="874"/>
        <v>1229.6489163090127</v>
      </c>
      <c r="AV1245" s="153">
        <f t="shared" si="875"/>
        <v>1639.5318884120188</v>
      </c>
    </row>
    <row r="1246" spans="1:48" x14ac:dyDescent="0.2">
      <c r="A1246" s="82">
        <v>1242</v>
      </c>
      <c r="B1246" s="82" t="s">
        <v>1410</v>
      </c>
      <c r="C1246" s="83"/>
      <c r="D1246" s="84" t="s">
        <v>112</v>
      </c>
      <c r="E1246" s="85" t="s">
        <v>1069</v>
      </c>
      <c r="F1246" s="86">
        <v>42825</v>
      </c>
      <c r="G1246" s="86" t="s">
        <v>27</v>
      </c>
      <c r="H1246" s="89"/>
      <c r="I1246" s="89">
        <v>9.5000000000000001E-2</v>
      </c>
      <c r="J1246" s="84"/>
      <c r="K1246" s="84"/>
      <c r="L1246" s="87">
        <v>23831</v>
      </c>
      <c r="M1246" s="87"/>
      <c r="N1246" s="87">
        <v>23831</v>
      </c>
      <c r="O1246" s="84">
        <v>11325.927589041095</v>
      </c>
      <c r="P1246" s="84">
        <v>2263.9450000000002</v>
      </c>
      <c r="Q1246" s="84">
        <f t="shared" si="876"/>
        <v>13589.872589041095</v>
      </c>
      <c r="R1246" s="84">
        <v>10241.127410958905</v>
      </c>
      <c r="S1246" s="87">
        <f t="shared" si="877"/>
        <v>12505.072410958905</v>
      </c>
      <c r="T1246" s="150">
        <v>10</v>
      </c>
      <c r="U1246" s="69">
        <v>365</v>
      </c>
      <c r="V1246" s="70"/>
      <c r="W1246" s="71">
        <v>6.2712328767123289</v>
      </c>
      <c r="X1246" s="76">
        <f t="shared" si="870"/>
        <v>42795</v>
      </c>
      <c r="AF1246" s="132" t="s">
        <v>3114</v>
      </c>
      <c r="AG1246" s="60">
        <f>MATCH(AF1246,'Cat-4'!$A:$A,0)</f>
        <v>844</v>
      </c>
      <c r="AH1246" s="60">
        <f>MATCH(X1246,'Cat-4'!$1:$1,0)</f>
        <v>63</v>
      </c>
      <c r="AI1246" s="60">
        <f>INDEX('Cat-4'!$1:$1048576,Working!AG1246,Working!AH1246)</f>
        <v>116.5</v>
      </c>
      <c r="AJ1246" s="60">
        <f>MATCH($AJ$3,'Cat-4'!$1:$1,0)</f>
        <v>144</v>
      </c>
      <c r="AK1246" s="60">
        <f>INDEX('Cat-4'!$1:$1048576,Working!AG1246,Working!AJ1246)</f>
        <v>160.30000000000001</v>
      </c>
      <c r="AL1246" s="146">
        <f t="shared" si="881"/>
        <v>1.3759656652360517</v>
      </c>
      <c r="AM1246" s="152">
        <f t="shared" si="882"/>
        <v>1.3759656652360517</v>
      </c>
      <c r="AN1246" s="146">
        <f t="shared" si="878"/>
        <v>6.875</v>
      </c>
      <c r="AO1246" s="169">
        <f>INDEX('EL&amp;SV'!$C$4:$G$50,MATCH(AF1246,'EL&amp;SV'!$G$4:$G$50,0),MATCH(IF(P1246&gt;5000000,"A",IF(N1246&gt;2000000,"B",IF(N1246&gt;500000,"C","D"))),'EL&amp;SV'!$C$4:$G$4,0))</f>
        <v>6</v>
      </c>
      <c r="AP1246" s="171">
        <f>INDEX('EL&amp;SV'!$G$4:$K$50,MATCH(AF1246,'EL&amp;SV'!$G$4:$G$50,0),MATCH(IF(N1246&gt;5000000,"A",IF(N1246&gt;2000000,"B",IF(N1246&gt;500000,"C","D"))),'EL&amp;SV'!$G$4:$K$4,0))</f>
        <v>0.95</v>
      </c>
      <c r="AQ1246" s="153">
        <f t="shared" si="871"/>
        <v>32790.637768240347</v>
      </c>
      <c r="AR1246" s="153">
        <f t="shared" si="872"/>
        <v>31151.10587982833</v>
      </c>
      <c r="AS1246" s="153">
        <f t="shared" si="873"/>
        <v>1639.531888412017</v>
      </c>
      <c r="AT1246" s="60">
        <v>0.75</v>
      </c>
      <c r="AU1246" s="153">
        <f t="shared" si="874"/>
        <v>1229.6489163090127</v>
      </c>
      <c r="AV1246" s="153">
        <f t="shared" si="875"/>
        <v>1639.5318884120188</v>
      </c>
    </row>
    <row r="1247" spans="1:48" x14ac:dyDescent="0.2">
      <c r="A1247" s="82">
        <v>1243</v>
      </c>
      <c r="B1247" s="82" t="s">
        <v>1410</v>
      </c>
      <c r="C1247" s="83"/>
      <c r="D1247" s="84" t="s">
        <v>112</v>
      </c>
      <c r="E1247" s="85" t="s">
        <v>390</v>
      </c>
      <c r="F1247" s="86">
        <v>41724</v>
      </c>
      <c r="G1247" s="86" t="s">
        <v>1349</v>
      </c>
      <c r="H1247" s="89"/>
      <c r="I1247" s="89">
        <v>0.10006042810098793</v>
      </c>
      <c r="J1247" s="84"/>
      <c r="K1247" s="84"/>
      <c r="L1247" s="87">
        <v>23806.1</v>
      </c>
      <c r="M1247" s="87"/>
      <c r="N1247" s="87">
        <v>23806.1</v>
      </c>
      <c r="O1247" s="84">
        <v>19081.159847757783</v>
      </c>
      <c r="P1247" s="84">
        <v>2382.0485574149288</v>
      </c>
      <c r="Q1247" s="84">
        <f t="shared" si="876"/>
        <v>21463.208405172711</v>
      </c>
      <c r="R1247" s="84">
        <v>2342.8915948272879</v>
      </c>
      <c r="S1247" s="87">
        <f t="shared" si="877"/>
        <v>4724.9401522422158</v>
      </c>
      <c r="T1247" s="150">
        <v>10</v>
      </c>
      <c r="U1247" s="69">
        <v>365</v>
      </c>
      <c r="V1247" s="70"/>
      <c r="W1247" s="71">
        <v>6.3698630136986303</v>
      </c>
      <c r="X1247" s="76">
        <f t="shared" si="870"/>
        <v>41699</v>
      </c>
      <c r="AF1247" s="132" t="s">
        <v>3114</v>
      </c>
      <c r="AG1247" s="60">
        <f>MATCH(AF1247,'Cat-4'!$A:$A,0)</f>
        <v>844</v>
      </c>
      <c r="AH1247" s="60">
        <f>MATCH(X1247,'Cat-4'!$1:$1,0)</f>
        <v>27</v>
      </c>
      <c r="AI1247" s="60">
        <f>INDEX('Cat-4'!$1:$1048576,Working!AG1247,Working!AH1247)</f>
        <v>115.3</v>
      </c>
      <c r="AJ1247" s="60">
        <f>MATCH($AJ$3,'Cat-4'!$1:$1,0)</f>
        <v>144</v>
      </c>
      <c r="AK1247" s="60">
        <f>INDEX('Cat-4'!$1:$1048576,Working!AG1247,Working!AJ1247)</f>
        <v>160.30000000000001</v>
      </c>
      <c r="AL1247" s="146">
        <f t="shared" si="881"/>
        <v>1.3902862098872508</v>
      </c>
      <c r="AM1247" s="152">
        <f t="shared" si="882"/>
        <v>1.3902862098872508</v>
      </c>
      <c r="AN1247" s="146">
        <f t="shared" si="878"/>
        <v>9.8861111111111111</v>
      </c>
      <c r="AO1247" s="169">
        <f>INDEX('EL&amp;SV'!$C$4:$G$50,MATCH(AF1247,'EL&amp;SV'!$G$4:$G$50,0),MATCH(IF(P1247&gt;5000000,"A",IF(N1247&gt;2000000,"B",IF(N1247&gt;500000,"C","D"))),'EL&amp;SV'!$C$4:$G$4,0))</f>
        <v>6</v>
      </c>
      <c r="AP1247" s="171">
        <f>INDEX('EL&amp;SV'!$G$4:$K$50,MATCH(AF1247,'EL&amp;SV'!$G$4:$G$50,0),MATCH(IF(N1247&gt;5000000,"A",IF(N1247&gt;2000000,"B",IF(N1247&gt;500000,"C","D"))),'EL&amp;SV'!$G$4:$K$4,0))</f>
        <v>0.95</v>
      </c>
      <c r="AQ1247" s="153">
        <f t="shared" si="871"/>
        <v>33097.292541196883</v>
      </c>
      <c r="AR1247" s="153">
        <f t="shared" si="872"/>
        <v>31442.427914137035</v>
      </c>
      <c r="AS1247" s="153">
        <f t="shared" si="873"/>
        <v>1654.8646270598474</v>
      </c>
      <c r="AT1247" s="60">
        <v>0.75</v>
      </c>
      <c r="AU1247" s="153">
        <f t="shared" si="874"/>
        <v>1241.1484702948856</v>
      </c>
      <c r="AV1247" s="153">
        <f t="shared" si="875"/>
        <v>1654.8646270598456</v>
      </c>
    </row>
    <row r="1248" spans="1:48" x14ac:dyDescent="0.2">
      <c r="A1248" s="82">
        <v>1244</v>
      </c>
      <c r="B1248" s="82" t="s">
        <v>1410</v>
      </c>
      <c r="C1248" s="83"/>
      <c r="D1248" s="84" t="s">
        <v>112</v>
      </c>
      <c r="E1248" s="85" t="s">
        <v>879</v>
      </c>
      <c r="F1248" s="86">
        <v>41000</v>
      </c>
      <c r="G1248" s="86" t="s">
        <v>1350</v>
      </c>
      <c r="H1248" s="89"/>
      <c r="I1248" s="89">
        <v>7.0594309799789257E-2</v>
      </c>
      <c r="J1248" s="84"/>
      <c r="K1248" s="84"/>
      <c r="L1248" s="87">
        <v>23800.95</v>
      </c>
      <c r="M1248" s="87"/>
      <c r="N1248" s="87">
        <v>23800.95</v>
      </c>
      <c r="O1248" s="84">
        <v>14209.84431085353</v>
      </c>
      <c r="P1248" s="84">
        <v>1680.2116378292942</v>
      </c>
      <c r="Q1248" s="84">
        <f t="shared" si="876"/>
        <v>15890.055948682824</v>
      </c>
      <c r="R1248" s="84">
        <v>7910.8940513171765</v>
      </c>
      <c r="S1248" s="87">
        <f t="shared" si="877"/>
        <v>9591.1056891464705</v>
      </c>
      <c r="T1248" s="150">
        <v>15</v>
      </c>
      <c r="U1248" s="69">
        <v>365</v>
      </c>
      <c r="V1248" s="70"/>
      <c r="W1248" s="71">
        <v>6.375342465753425</v>
      </c>
      <c r="X1248" s="76">
        <f t="shared" si="870"/>
        <v>41000</v>
      </c>
      <c r="AF1248" s="132" t="s">
        <v>2732</v>
      </c>
      <c r="AG1248" s="60">
        <f>MATCH(AF1248,'Cat-4'!$A:$A,0)</f>
        <v>652</v>
      </c>
      <c r="AH1248" s="60">
        <f>MATCH(X1248,'Cat-4'!$1:$1,0)</f>
        <v>4</v>
      </c>
      <c r="AI1248" s="60">
        <f>INDEX('Cat-4'!$1:$1048576,Working!AG1248,Working!AH1248)</f>
        <v>97.5</v>
      </c>
      <c r="AJ1248" s="60">
        <f>MATCH($AJ$3,'Cat-4'!$1:$1,0)</f>
        <v>144</v>
      </c>
      <c r="AK1248" s="60">
        <f>INDEX('Cat-4'!$1:$1048576,Working!AG1248,Working!AJ1248)</f>
        <v>95.4</v>
      </c>
      <c r="AL1248" s="146">
        <f t="shared" si="881"/>
        <v>0.97846153846153849</v>
      </c>
      <c r="AM1248" s="152">
        <f t="shared" si="882"/>
        <v>0.97846153846153849</v>
      </c>
      <c r="AN1248" s="146">
        <f t="shared" si="878"/>
        <v>11.872222222222222</v>
      </c>
      <c r="AO1248" s="169">
        <f>INDEX('EL&amp;SV'!$C$4:$G$50,MATCH(AF1248,'EL&amp;SV'!$G$4:$G$50,0),MATCH(IF(P1248&gt;5000000,"A",IF(N1248&gt;2000000,"B",IF(N1248&gt;500000,"C","D"))),'EL&amp;SV'!$C$4:$G$4,0))</f>
        <v>8</v>
      </c>
      <c r="AP1248" s="171">
        <f>INDEX('EL&amp;SV'!$G$4:$K$50,MATCH(AF1248,'EL&amp;SV'!$G$4:$G$50,0),MATCH(IF(N1248&gt;5000000,"A",IF(N1248&gt;2000000,"B",IF(N1248&gt;500000,"C","D"))),'EL&amp;SV'!$G$4:$K$4,0))</f>
        <v>0.9</v>
      </c>
      <c r="AQ1248" s="153">
        <f t="shared" si="871"/>
        <v>23288.314153846157</v>
      </c>
      <c r="AR1248" s="153">
        <f t="shared" si="872"/>
        <v>20959.482738461542</v>
      </c>
      <c r="AS1248" s="153">
        <f t="shared" si="873"/>
        <v>2328.831415384615</v>
      </c>
      <c r="AT1248" s="60">
        <v>0.75</v>
      </c>
      <c r="AU1248" s="153">
        <f t="shared" si="874"/>
        <v>1746.6235615384612</v>
      </c>
      <c r="AV1248" s="153">
        <f t="shared" si="875"/>
        <v>2328.831415384615</v>
      </c>
    </row>
    <row r="1249" spans="1:48" x14ac:dyDescent="0.2">
      <c r="A1249" s="82">
        <v>1245</v>
      </c>
      <c r="B1249" s="82" t="s">
        <v>1410</v>
      </c>
      <c r="C1249" s="83"/>
      <c r="D1249" s="84" t="s">
        <v>112</v>
      </c>
      <c r="E1249" s="85" t="s">
        <v>845</v>
      </c>
      <c r="F1249" s="86">
        <v>41000</v>
      </c>
      <c r="G1249" s="86" t="s">
        <v>1350</v>
      </c>
      <c r="H1249" s="89"/>
      <c r="I1249" s="89">
        <v>6.9433087460484724E-2</v>
      </c>
      <c r="J1249" s="84"/>
      <c r="K1249" s="84"/>
      <c r="L1249" s="87">
        <v>23750</v>
      </c>
      <c r="M1249" s="87"/>
      <c r="N1249" s="87">
        <v>23750</v>
      </c>
      <c r="O1249" s="84">
        <v>14317.320864067438</v>
      </c>
      <c r="P1249" s="84">
        <v>1649.0358271865123</v>
      </c>
      <c r="Q1249" s="84">
        <f t="shared" si="876"/>
        <v>15966.35669125395</v>
      </c>
      <c r="R1249" s="84">
        <v>7783.64330874605</v>
      </c>
      <c r="S1249" s="87">
        <f t="shared" si="877"/>
        <v>9432.6791359325616</v>
      </c>
      <c r="T1249" s="150">
        <v>15</v>
      </c>
      <c r="U1249" s="69">
        <v>365</v>
      </c>
      <c r="V1249" s="70"/>
      <c r="W1249" s="71">
        <v>6.4164383561643827</v>
      </c>
      <c r="X1249" s="76">
        <f t="shared" si="870"/>
        <v>41000</v>
      </c>
      <c r="AF1249" s="132" t="s">
        <v>3114</v>
      </c>
      <c r="AG1249" s="60">
        <f>MATCH(AF1249,'Cat-4'!$A:$A,0)</f>
        <v>844</v>
      </c>
      <c r="AH1249" s="60">
        <f>MATCH(X1249,'Cat-4'!$1:$1,0)</f>
        <v>4</v>
      </c>
      <c r="AI1249" s="60">
        <f>INDEX('Cat-4'!$1:$1048576,Working!AG1249,Working!AH1249)</f>
        <v>103.9</v>
      </c>
      <c r="AJ1249" s="60">
        <f>MATCH($AJ$3,'Cat-4'!$1:$1,0)</f>
        <v>144</v>
      </c>
      <c r="AK1249" s="60">
        <f>INDEX('Cat-4'!$1:$1048576,Working!AG1249,Working!AJ1249)</f>
        <v>160.30000000000001</v>
      </c>
      <c r="AL1249" s="146">
        <f t="shared" si="881"/>
        <v>1.5428296438883542</v>
      </c>
      <c r="AM1249" s="152">
        <f t="shared" si="882"/>
        <v>1.5428296438883542</v>
      </c>
      <c r="AN1249" s="146">
        <f t="shared" si="878"/>
        <v>11.872222222222222</v>
      </c>
      <c r="AO1249" s="169">
        <f>INDEX('EL&amp;SV'!$C$4:$G$50,MATCH(AF1249,'EL&amp;SV'!$G$4:$G$50,0),MATCH(IF(P1249&gt;5000000,"A",IF(N1249&gt;2000000,"B",IF(N1249&gt;500000,"C","D"))),'EL&amp;SV'!$C$4:$G$4,0))</f>
        <v>6</v>
      </c>
      <c r="AP1249" s="171">
        <f>INDEX('EL&amp;SV'!$G$4:$K$50,MATCH(AF1249,'EL&amp;SV'!$G$4:$G$50,0),MATCH(IF(N1249&gt;5000000,"A",IF(N1249&gt;2000000,"B",IF(N1249&gt;500000,"C","D"))),'EL&amp;SV'!$G$4:$K$4,0))</f>
        <v>0.95</v>
      </c>
      <c r="AQ1249" s="153">
        <f t="shared" si="871"/>
        <v>36642.204042348414</v>
      </c>
      <c r="AR1249" s="153">
        <f t="shared" si="872"/>
        <v>34810.093840230991</v>
      </c>
      <c r="AS1249" s="153">
        <f t="shared" si="873"/>
        <v>1832.1102021174229</v>
      </c>
      <c r="AT1249" s="60">
        <v>0.75</v>
      </c>
      <c r="AU1249" s="153">
        <f t="shared" si="874"/>
        <v>1374.0826515880672</v>
      </c>
      <c r="AV1249" s="153">
        <f t="shared" si="875"/>
        <v>1832.1102021174224</v>
      </c>
    </row>
    <row r="1250" spans="1:48" x14ac:dyDescent="0.2">
      <c r="A1250" s="82">
        <v>1246</v>
      </c>
      <c r="B1250" s="82" t="s">
        <v>1410</v>
      </c>
      <c r="C1250" s="83"/>
      <c r="D1250" s="84" t="s">
        <v>112</v>
      </c>
      <c r="E1250" s="85" t="s">
        <v>887</v>
      </c>
      <c r="F1250" s="86">
        <v>41365</v>
      </c>
      <c r="G1250" s="86" t="s">
        <v>1349</v>
      </c>
      <c r="H1250" s="89"/>
      <c r="I1250" s="89">
        <v>6.4464285714285724E-2</v>
      </c>
      <c r="J1250" s="84"/>
      <c r="K1250" s="84"/>
      <c r="L1250" s="87">
        <v>23750</v>
      </c>
      <c r="M1250" s="87"/>
      <c r="N1250" s="87">
        <v>23750</v>
      </c>
      <c r="O1250" s="84">
        <v>13376.33928571429</v>
      </c>
      <c r="P1250" s="84">
        <v>1531.026785714286</v>
      </c>
      <c r="Q1250" s="84">
        <f t="shared" si="876"/>
        <v>14907.366071428576</v>
      </c>
      <c r="R1250" s="84">
        <v>8842.6339285714239</v>
      </c>
      <c r="S1250" s="87">
        <f t="shared" si="877"/>
        <v>10373.66071428571</v>
      </c>
      <c r="T1250" s="150">
        <v>15</v>
      </c>
      <c r="U1250" s="69">
        <v>365</v>
      </c>
      <c r="V1250" s="70"/>
      <c r="W1250" s="71">
        <v>-117.33698630136986</v>
      </c>
      <c r="X1250" s="76">
        <f t="shared" si="870"/>
        <v>41365</v>
      </c>
      <c r="AF1250" s="132" t="s">
        <v>3114</v>
      </c>
      <c r="AG1250" s="60">
        <f>MATCH(AF1250,'Cat-4'!$A:$A,0)</f>
        <v>844</v>
      </c>
      <c r="AH1250" s="60">
        <f>MATCH(X1250,'Cat-4'!$1:$1,0)</f>
        <v>16</v>
      </c>
      <c r="AI1250" s="60">
        <f>INDEX('Cat-4'!$1:$1048576,Working!AG1250,Working!AH1250)</f>
        <v>108.9</v>
      </c>
      <c r="AJ1250" s="60">
        <f>MATCH($AJ$3,'Cat-4'!$1:$1,0)</f>
        <v>144</v>
      </c>
      <c r="AK1250" s="60">
        <f>INDEX('Cat-4'!$1:$1048576,Working!AG1250,Working!AJ1250)</f>
        <v>160.30000000000001</v>
      </c>
      <c r="AL1250" s="146">
        <f t="shared" si="881"/>
        <v>1.4719926538108357</v>
      </c>
      <c r="AM1250" s="152">
        <f t="shared" si="882"/>
        <v>1.4719926538108357</v>
      </c>
      <c r="AN1250" s="146">
        <f t="shared" si="878"/>
        <v>10.872222222222222</v>
      </c>
      <c r="AO1250" s="169">
        <f>INDEX('EL&amp;SV'!$C$4:$G$50,MATCH(AF1250,'EL&amp;SV'!$G$4:$G$50,0),MATCH(IF(P1250&gt;5000000,"A",IF(N1250&gt;2000000,"B",IF(N1250&gt;500000,"C","D"))),'EL&amp;SV'!$C$4:$G$4,0))</f>
        <v>6</v>
      </c>
      <c r="AP1250" s="171">
        <f>INDEX('EL&amp;SV'!$G$4:$K$50,MATCH(AF1250,'EL&amp;SV'!$G$4:$G$50,0),MATCH(IF(N1250&gt;5000000,"A",IF(N1250&gt;2000000,"B",IF(N1250&gt;500000,"C","D"))),'EL&amp;SV'!$G$4:$K$4,0))</f>
        <v>0.95</v>
      </c>
      <c r="AQ1250" s="153">
        <f t="shared" si="871"/>
        <v>34959.82552800735</v>
      </c>
      <c r="AR1250" s="153">
        <f t="shared" si="872"/>
        <v>33211.834251606982</v>
      </c>
      <c r="AS1250" s="153">
        <f t="shared" si="873"/>
        <v>1747.9912764003675</v>
      </c>
      <c r="AT1250" s="60">
        <v>0.75</v>
      </c>
      <c r="AU1250" s="153">
        <f t="shared" si="874"/>
        <v>1310.9934573002756</v>
      </c>
      <c r="AV1250" s="153">
        <f t="shared" si="875"/>
        <v>1747.9912764003691</v>
      </c>
    </row>
    <row r="1251" spans="1:48" x14ac:dyDescent="0.2">
      <c r="A1251" s="82">
        <v>1247</v>
      </c>
      <c r="B1251" s="82" t="s">
        <v>1410</v>
      </c>
      <c r="C1251" s="83"/>
      <c r="D1251" s="84" t="s">
        <v>112</v>
      </c>
      <c r="E1251" s="85" t="s">
        <v>895</v>
      </c>
      <c r="F1251" s="151">
        <v>42248</v>
      </c>
      <c r="G1251" s="86"/>
      <c r="H1251" s="89"/>
      <c r="I1251" s="89">
        <v>0.56917808219178079</v>
      </c>
      <c r="J1251" s="84"/>
      <c r="K1251" s="84"/>
      <c r="L1251" s="87">
        <v>23750</v>
      </c>
      <c r="M1251" s="87"/>
      <c r="N1251" s="87">
        <v>23750</v>
      </c>
      <c r="O1251" s="84">
        <v>22562.5</v>
      </c>
      <c r="P1251" s="84">
        <v>0</v>
      </c>
      <c r="Q1251" s="84">
        <f t="shared" si="876"/>
        <v>22562.5</v>
      </c>
      <c r="R1251" s="84">
        <v>1187.5</v>
      </c>
      <c r="S1251" s="87">
        <f t="shared" si="877"/>
        <v>1187.5</v>
      </c>
      <c r="T1251" s="150">
        <v>5</v>
      </c>
      <c r="U1251" s="69">
        <v>365</v>
      </c>
      <c r="V1251" s="70"/>
      <c r="W1251" s="71">
        <v>6.4767123287671229</v>
      </c>
      <c r="X1251" s="76">
        <f t="shared" si="870"/>
        <v>42248</v>
      </c>
      <c r="AF1251" s="132" t="s">
        <v>3114</v>
      </c>
      <c r="AG1251" s="60">
        <f>MATCH(AF1251,'Cat-4'!$A:$A,0)</f>
        <v>844</v>
      </c>
      <c r="AH1251" s="60">
        <f>MATCH(X1251,'Cat-4'!$1:$1,0)</f>
        <v>45</v>
      </c>
      <c r="AI1251" s="60">
        <f>INDEX('Cat-4'!$1:$1048576,Working!AG1251,Working!AH1251)</f>
        <v>110.9</v>
      </c>
      <c r="AJ1251" s="60">
        <f>MATCH($AJ$3,'Cat-4'!$1:$1,0)</f>
        <v>144</v>
      </c>
      <c r="AK1251" s="60">
        <f>INDEX('Cat-4'!$1:$1048576,Working!AG1251,Working!AJ1251)</f>
        <v>160.30000000000001</v>
      </c>
      <c r="AL1251" s="146">
        <f t="shared" si="881"/>
        <v>1.4454463480613164</v>
      </c>
      <c r="AM1251" s="152">
        <f t="shared" si="882"/>
        <v>1.4454463480613164</v>
      </c>
      <c r="AN1251" s="146">
        <f t="shared" si="878"/>
        <v>8.4555555555555557</v>
      </c>
      <c r="AO1251" s="169">
        <f>INDEX('EL&amp;SV'!$C$4:$G$50,MATCH(AF1251,'EL&amp;SV'!$G$4:$G$50,0),MATCH(IF(P1251&gt;5000000,"A",IF(N1251&gt;2000000,"B",IF(N1251&gt;500000,"C","D"))),'EL&amp;SV'!$C$4:$G$4,0))</f>
        <v>6</v>
      </c>
      <c r="AP1251" s="171">
        <f>INDEX('EL&amp;SV'!$G$4:$K$50,MATCH(AF1251,'EL&amp;SV'!$G$4:$G$50,0),MATCH(IF(N1251&gt;5000000,"A",IF(N1251&gt;2000000,"B",IF(N1251&gt;500000,"C","D"))),'EL&amp;SV'!$G$4:$K$4,0))</f>
        <v>0.95</v>
      </c>
      <c r="AQ1251" s="153">
        <f t="shared" si="871"/>
        <v>34329.350766456264</v>
      </c>
      <c r="AR1251" s="153">
        <f t="shared" si="872"/>
        <v>32612.883228133447</v>
      </c>
      <c r="AS1251" s="153">
        <f t="shared" si="873"/>
        <v>1716.4675383228168</v>
      </c>
      <c r="AT1251" s="60">
        <v>0.75</v>
      </c>
      <c r="AU1251" s="153">
        <f t="shared" si="874"/>
        <v>1287.3506537421126</v>
      </c>
      <c r="AV1251" s="153">
        <f t="shared" si="875"/>
        <v>1716.4675383228148</v>
      </c>
    </row>
    <row r="1252" spans="1:48" x14ac:dyDescent="0.2">
      <c r="A1252" s="82">
        <v>1248</v>
      </c>
      <c r="B1252" s="82" t="s">
        <v>1410</v>
      </c>
      <c r="C1252" s="83"/>
      <c r="D1252" s="84" t="s">
        <v>112</v>
      </c>
      <c r="E1252" s="85" t="s">
        <v>371</v>
      </c>
      <c r="F1252" s="86">
        <v>40430</v>
      </c>
      <c r="G1252" s="86" t="s">
        <v>1352</v>
      </c>
      <c r="H1252" s="89"/>
      <c r="I1252" s="89">
        <v>0.12032906382978723</v>
      </c>
      <c r="J1252" s="84"/>
      <c r="K1252" s="84"/>
      <c r="L1252" s="87">
        <v>23625</v>
      </c>
      <c r="M1252" s="87"/>
      <c r="N1252" s="87">
        <v>23625</v>
      </c>
      <c r="O1252" s="84">
        <v>23625</v>
      </c>
      <c r="P1252" s="84">
        <v>0</v>
      </c>
      <c r="Q1252" s="84">
        <f t="shared" si="876"/>
        <v>23625</v>
      </c>
      <c r="R1252" s="84">
        <v>0</v>
      </c>
      <c r="S1252" s="87">
        <f t="shared" si="877"/>
        <v>0</v>
      </c>
      <c r="T1252" s="150">
        <v>10</v>
      </c>
      <c r="U1252" s="69">
        <v>365</v>
      </c>
      <c r="V1252" s="70"/>
      <c r="W1252" s="71">
        <v>-117.33698630136986</v>
      </c>
      <c r="X1252" s="76">
        <f t="shared" si="870"/>
        <v>40422</v>
      </c>
      <c r="Y1252" s="138" t="s">
        <v>4016</v>
      </c>
      <c r="Z1252" s="60">
        <f>MATCH(Y1252,'Cat-3'!$A:$A,0)</f>
        <v>628</v>
      </c>
      <c r="AA1252" s="60">
        <f>MATCH(X1252,'Cat-3'!$1:$1,0)</f>
        <v>72</v>
      </c>
      <c r="AB1252" s="60">
        <f>INDEX('Cat-3'!$1:$1048576,Working!Z1252,Working!AA1252)</f>
        <v>130.6</v>
      </c>
      <c r="AC1252" s="60">
        <f>MATCH($AC$3,'Cat-3'!$1:$1,0)</f>
        <v>90</v>
      </c>
      <c r="AD1252" s="60">
        <f>INDEX('Cat-3'!$1:$1048576,Working!Z1252,Working!AC1252)</f>
        <v>138.4</v>
      </c>
      <c r="AE1252" s="146">
        <f>AD1252/AB1252</f>
        <v>1.0597243491577337</v>
      </c>
      <c r="AF1252" s="132" t="s">
        <v>3114</v>
      </c>
      <c r="AG1252" s="60">
        <f>MATCH(AF1252,'Cat-4'!$A:$A,0)</f>
        <v>844</v>
      </c>
      <c r="AH1252" s="60">
        <f>MATCH($AH$3,'Cat-4'!$1:$1,0)</f>
        <v>4</v>
      </c>
      <c r="AI1252" s="60">
        <f>INDEX('Cat-4'!$1:$1048576,Working!AG1252,Working!AH1252)</f>
        <v>103.9</v>
      </c>
      <c r="AJ1252" s="60">
        <f>MATCH($AJ$3,'Cat-4'!$1:$1,0)</f>
        <v>144</v>
      </c>
      <c r="AK1252" s="60">
        <f>INDEX('Cat-4'!$1:$1048576,Working!AG1252,Working!AJ1252)</f>
        <v>160.30000000000001</v>
      </c>
      <c r="AL1252" s="146">
        <f>AK1252/AI1252</f>
        <v>1.5428296438883542</v>
      </c>
      <c r="AM1252" s="146">
        <f>AL1252*AE1252</f>
        <v>1.6349741402308442</v>
      </c>
      <c r="AN1252" s="146">
        <f t="shared" si="878"/>
        <v>13.433333333333334</v>
      </c>
      <c r="AO1252" s="169">
        <f>INDEX('EL&amp;SV'!$C$4:$G$50,MATCH(AF1252,'EL&amp;SV'!$G$4:$G$50,0),MATCH(IF(P1252&gt;5000000,"A",IF(N1252&gt;2000000,"B",IF(N1252&gt;500000,"C","D"))),'EL&amp;SV'!$C$4:$G$4,0))</f>
        <v>6</v>
      </c>
      <c r="AP1252" s="171">
        <f>INDEX('EL&amp;SV'!$G$4:$K$50,MATCH(AF1252,'EL&amp;SV'!$G$4:$G$50,0),MATCH(IF(N1252&gt;5000000,"A",IF(N1252&gt;2000000,"B",IF(N1252&gt;500000,"C","D"))),'EL&amp;SV'!$G$4:$K$4,0))</f>
        <v>0.95</v>
      </c>
      <c r="AQ1252" s="153">
        <f t="shared" si="871"/>
        <v>38626.264062953691</v>
      </c>
      <c r="AR1252" s="153">
        <f t="shared" si="872"/>
        <v>36694.950859806006</v>
      </c>
      <c r="AS1252" s="153">
        <f t="shared" si="873"/>
        <v>1931.3132031476853</v>
      </c>
      <c r="AT1252" s="60">
        <v>0.75</v>
      </c>
      <c r="AU1252" s="153">
        <f t="shared" si="874"/>
        <v>1448.484902360764</v>
      </c>
      <c r="AV1252" s="153">
        <f t="shared" si="875"/>
        <v>1931.3132031476862</v>
      </c>
    </row>
    <row r="1253" spans="1:48" x14ac:dyDescent="0.2">
      <c r="A1253" s="82">
        <v>1249</v>
      </c>
      <c r="B1253" s="82" t="s">
        <v>1410</v>
      </c>
      <c r="C1253" s="83"/>
      <c r="D1253" s="84" t="s">
        <v>111</v>
      </c>
      <c r="E1253" s="85" t="s">
        <v>279</v>
      </c>
      <c r="F1253" s="86">
        <v>41573</v>
      </c>
      <c r="G1253" s="86" t="s">
        <v>1349</v>
      </c>
      <c r="H1253" s="89"/>
      <c r="I1253" s="89">
        <v>2.3434217267880638E-2</v>
      </c>
      <c r="J1253" s="84"/>
      <c r="K1253" s="84"/>
      <c r="L1253" s="87">
        <v>23608</v>
      </c>
      <c r="M1253" s="87"/>
      <c r="N1253" s="87">
        <v>23608</v>
      </c>
      <c r="O1253" s="84">
        <v>4962.0467958344334</v>
      </c>
      <c r="P1253" s="84">
        <v>553.23500126012607</v>
      </c>
      <c r="Q1253" s="84">
        <f t="shared" si="876"/>
        <v>5515.2817970945598</v>
      </c>
      <c r="R1253" s="84">
        <v>18092.718202905438</v>
      </c>
      <c r="S1253" s="87">
        <f t="shared" si="877"/>
        <v>18645.953204165566</v>
      </c>
      <c r="T1253" s="150">
        <v>40</v>
      </c>
      <c r="U1253" s="69">
        <v>365</v>
      </c>
      <c r="V1253" s="70"/>
      <c r="W1253" s="71">
        <v>6.5671232876712331</v>
      </c>
      <c r="X1253" s="76">
        <f>DATE(YEAR(F1253),MONTH(F1253),1)</f>
        <v>41548</v>
      </c>
      <c r="AF1253" s="132" t="s">
        <v>2736</v>
      </c>
      <c r="AG1253" s="60">
        <f>MATCH(AF1253,'Cat-4'!$A:$A,0)</f>
        <v>654</v>
      </c>
      <c r="AH1253" s="60">
        <f>MATCH(X1253,'Cat-4'!$1:$1,0)</f>
        <v>22</v>
      </c>
      <c r="AI1253" s="60">
        <f>INDEX('Cat-4'!$1:$1048576,Working!AG1253,Working!AH1253)</f>
        <v>101</v>
      </c>
      <c r="AJ1253" s="60">
        <f>MATCH($AJ$3,'Cat-4'!$1:$1,0)</f>
        <v>144</v>
      </c>
      <c r="AK1253" s="60">
        <f>INDEX('Cat-4'!$1:$1048576,Working!AG1253,Working!AJ1253)</f>
        <v>113.8</v>
      </c>
      <c r="AL1253" s="146">
        <f t="shared" ref="AL1253:AL1266" si="883">AK1253/AI1253</f>
        <v>1.1267326732673266</v>
      </c>
      <c r="AM1253" s="152">
        <f t="shared" ref="AM1253:AM1266" si="884">AL1253</f>
        <v>1.1267326732673266</v>
      </c>
      <c r="AN1253" s="146">
        <f t="shared" si="878"/>
        <v>10.302777777777777</v>
      </c>
      <c r="AO1253" s="169">
        <f>INDEX('EL&amp;SV'!$C$4:$G$50,MATCH(AF1253,'EL&amp;SV'!$G$4:$G$50,0),MATCH(IF(P1253&gt;5000000,"A",IF(N1253&gt;2000000,"B",IF(N1253&gt;500000,"C","D"))),'EL&amp;SV'!$C$4:$G$4,0))</f>
        <v>6</v>
      </c>
      <c r="AP1253" s="171">
        <f>INDEX('EL&amp;SV'!$G$4:$K$50,MATCH(AF1253,'EL&amp;SV'!$G$4:$G$50,0),MATCH(IF(N1253&gt;5000000,"A",IF(N1253&gt;2000000,"B",IF(N1253&gt;500000,"C","D"))),'EL&amp;SV'!$G$4:$K$4,0))</f>
        <v>1</v>
      </c>
      <c r="AQ1253" s="153">
        <f t="shared" si="871"/>
        <v>26599.904950495045</v>
      </c>
      <c r="AR1253" s="153">
        <f t="shared" si="872"/>
        <v>26599.904950495045</v>
      </c>
      <c r="AS1253" s="153">
        <f t="shared" si="873"/>
        <v>0</v>
      </c>
      <c r="AT1253" s="60">
        <v>0.75</v>
      </c>
      <c r="AU1253" s="153">
        <f t="shared" si="874"/>
        <v>0</v>
      </c>
      <c r="AV1253" s="153">
        <f t="shared" si="875"/>
        <v>0</v>
      </c>
    </row>
    <row r="1254" spans="1:48" x14ac:dyDescent="0.2">
      <c r="A1254" s="82">
        <v>1250</v>
      </c>
      <c r="B1254" s="82" t="s">
        <v>1410</v>
      </c>
      <c r="C1254" s="84" t="s">
        <v>1292</v>
      </c>
      <c r="D1254" s="84" t="s">
        <v>112</v>
      </c>
      <c r="E1254" s="85" t="s">
        <v>1296</v>
      </c>
      <c r="F1254" s="86">
        <v>44957</v>
      </c>
      <c r="G1254" s="86" t="s">
        <v>39</v>
      </c>
      <c r="H1254" s="89"/>
      <c r="I1254" s="89">
        <v>6.3333333333333325E-2</v>
      </c>
      <c r="J1254" s="84"/>
      <c r="K1254" s="84"/>
      <c r="L1254" s="87">
        <v>0</v>
      </c>
      <c r="M1254" s="87">
        <v>23600</v>
      </c>
      <c r="N1254" s="87">
        <v>23600</v>
      </c>
      <c r="O1254" s="84"/>
      <c r="P1254" s="84">
        <v>245.69863013698631</v>
      </c>
      <c r="Q1254" s="84">
        <f t="shared" si="876"/>
        <v>245.69863013698631</v>
      </c>
      <c r="R1254" s="84">
        <v>23354.301369863013</v>
      </c>
      <c r="S1254" s="87">
        <f t="shared" si="877"/>
        <v>0</v>
      </c>
      <c r="T1254" s="150">
        <v>15</v>
      </c>
      <c r="U1254" s="69">
        <v>365</v>
      </c>
      <c r="V1254" s="70"/>
      <c r="W1254" s="71">
        <v>6.632876712328768</v>
      </c>
      <c r="X1254" s="76">
        <f t="shared" ref="X1254:X1317" si="885">DATE(YEAR(F1254),MONTH(F1254),1)</f>
        <v>44927</v>
      </c>
      <c r="AF1254" s="132" t="s">
        <v>2897</v>
      </c>
      <c r="AG1254" s="60">
        <f>MATCH(AF1254,'Cat-4'!$A:$A,0)</f>
        <v>735</v>
      </c>
      <c r="AH1254" s="60">
        <f>MATCH(X1254,'Cat-4'!$1:$1,0)</f>
        <v>133</v>
      </c>
      <c r="AI1254" s="60">
        <f>INDEX('Cat-4'!$1:$1048576,Working!AG1254,Working!AH1254)</f>
        <v>130.4</v>
      </c>
      <c r="AJ1254" s="60">
        <f>MATCH($AJ$3,'Cat-4'!$1:$1,0)</f>
        <v>144</v>
      </c>
      <c r="AK1254" s="60">
        <f>INDEX('Cat-4'!$1:$1048576,Working!AG1254,Working!AJ1254)</f>
        <v>133</v>
      </c>
      <c r="AL1254" s="146">
        <f t="shared" si="883"/>
        <v>1.0199386503067485</v>
      </c>
      <c r="AM1254" s="152">
        <f t="shared" si="884"/>
        <v>1.0199386503067485</v>
      </c>
      <c r="AN1254" s="146">
        <f t="shared" si="878"/>
        <v>1.0416666666666667</v>
      </c>
      <c r="AO1254" s="169">
        <f>INDEX('EL&amp;SV'!$C$4:$G$50,MATCH(AF1254,'EL&amp;SV'!$G$4:$G$50,0),MATCH(IF(P1254&gt;5000000,"A",IF(N1254&gt;2000000,"B",IF(N1254&gt;500000,"C","D"))),'EL&amp;SV'!$C$4:$G$4,0))</f>
        <v>8</v>
      </c>
      <c r="AP1254" s="171">
        <f>INDEX('EL&amp;SV'!$G$4:$K$50,MATCH(AF1254,'EL&amp;SV'!$G$4:$G$50,0),MATCH(IF(N1254&gt;5000000,"A",IF(N1254&gt;2000000,"B",IF(N1254&gt;500000,"C","D"))),'EL&amp;SV'!$G$4:$K$4,0))</f>
        <v>0.95</v>
      </c>
      <c r="AQ1254" s="153">
        <f t="shared" si="871"/>
        <v>24070.552147239265</v>
      </c>
      <c r="AR1254" s="153">
        <f t="shared" si="872"/>
        <v>2977.4771536298572</v>
      </c>
      <c r="AS1254" s="153">
        <f t="shared" si="873"/>
        <v>21093.074993609407</v>
      </c>
      <c r="AT1254" s="60">
        <v>0.75</v>
      </c>
      <c r="AU1254" s="153">
        <f t="shared" si="874"/>
        <v>15819.806245207055</v>
      </c>
      <c r="AV1254" s="153">
        <f t="shared" si="875"/>
        <v>15819.806245207055</v>
      </c>
    </row>
    <row r="1255" spans="1:48" x14ac:dyDescent="0.2">
      <c r="A1255" s="82">
        <v>1251</v>
      </c>
      <c r="B1255" s="82" t="s">
        <v>1410</v>
      </c>
      <c r="C1255" s="83"/>
      <c r="D1255" s="84" t="s">
        <v>112</v>
      </c>
      <c r="E1255" s="85" t="s">
        <v>266</v>
      </c>
      <c r="F1255" s="86">
        <v>41000</v>
      </c>
      <c r="G1255" s="86" t="s">
        <v>1350</v>
      </c>
      <c r="H1255" s="89"/>
      <c r="I1255" s="89">
        <v>6.2075088673069649E-2</v>
      </c>
      <c r="J1255" s="84"/>
      <c r="K1255" s="84"/>
      <c r="L1255" s="87">
        <v>23550</v>
      </c>
      <c r="M1255" s="87"/>
      <c r="N1255" s="87">
        <v>23550</v>
      </c>
      <c r="O1255" s="84">
        <v>15063.158308746044</v>
      </c>
      <c r="P1255" s="84">
        <v>1461.8683382507902</v>
      </c>
      <c r="Q1255" s="84">
        <f t="shared" si="876"/>
        <v>16525.026646996834</v>
      </c>
      <c r="R1255" s="84">
        <v>7024.9733530031663</v>
      </c>
      <c r="S1255" s="87">
        <f t="shared" si="877"/>
        <v>8486.841691253956</v>
      </c>
      <c r="T1255" s="150">
        <v>15</v>
      </c>
      <c r="U1255" s="69">
        <v>365</v>
      </c>
      <c r="V1255" s="70"/>
      <c r="W1255" s="71">
        <v>-117.33698630136986</v>
      </c>
      <c r="X1255" s="76">
        <f t="shared" si="885"/>
        <v>41000</v>
      </c>
      <c r="AF1255" s="132" t="s">
        <v>3114</v>
      </c>
      <c r="AG1255" s="60">
        <f>MATCH(AF1255,'Cat-4'!$A:$A,0)</f>
        <v>844</v>
      </c>
      <c r="AH1255" s="60">
        <f>MATCH(X1255,'Cat-4'!$1:$1,0)</f>
        <v>4</v>
      </c>
      <c r="AI1255" s="60">
        <f>INDEX('Cat-4'!$1:$1048576,Working!AG1255,Working!AH1255)</f>
        <v>103.9</v>
      </c>
      <c r="AJ1255" s="60">
        <f>MATCH($AJ$3,'Cat-4'!$1:$1,0)</f>
        <v>144</v>
      </c>
      <c r="AK1255" s="60">
        <f>INDEX('Cat-4'!$1:$1048576,Working!AG1255,Working!AJ1255)</f>
        <v>160.30000000000001</v>
      </c>
      <c r="AL1255" s="146">
        <f t="shared" si="883"/>
        <v>1.5428296438883542</v>
      </c>
      <c r="AM1255" s="152">
        <f t="shared" si="884"/>
        <v>1.5428296438883542</v>
      </c>
      <c r="AN1255" s="146">
        <f t="shared" si="878"/>
        <v>11.872222222222222</v>
      </c>
      <c r="AO1255" s="169">
        <f>INDEX('EL&amp;SV'!$C$4:$G$50,MATCH(AF1255,'EL&amp;SV'!$G$4:$G$50,0),MATCH(IF(P1255&gt;5000000,"A",IF(N1255&gt;2000000,"B",IF(N1255&gt;500000,"C","D"))),'EL&amp;SV'!$C$4:$G$4,0))</f>
        <v>6</v>
      </c>
      <c r="AP1255" s="171">
        <f>INDEX('EL&amp;SV'!$G$4:$K$50,MATCH(AF1255,'EL&amp;SV'!$G$4:$G$50,0),MATCH(IF(N1255&gt;5000000,"A",IF(N1255&gt;2000000,"B",IF(N1255&gt;500000,"C","D"))),'EL&amp;SV'!$G$4:$K$4,0))</f>
        <v>0.95</v>
      </c>
      <c r="AQ1255" s="153">
        <f t="shared" si="871"/>
        <v>36333.638113570742</v>
      </c>
      <c r="AR1255" s="153">
        <f t="shared" si="872"/>
        <v>34516.956207892203</v>
      </c>
      <c r="AS1255" s="153">
        <f t="shared" si="873"/>
        <v>1816.6819056785389</v>
      </c>
      <c r="AT1255" s="60">
        <v>0.75</v>
      </c>
      <c r="AU1255" s="153">
        <f t="shared" si="874"/>
        <v>1362.5114292589042</v>
      </c>
      <c r="AV1255" s="153">
        <f t="shared" si="875"/>
        <v>1816.6819056785387</v>
      </c>
    </row>
    <row r="1256" spans="1:48" x14ac:dyDescent="0.2">
      <c r="A1256" s="82">
        <v>1252</v>
      </c>
      <c r="B1256" s="82" t="s">
        <v>1410</v>
      </c>
      <c r="C1256" s="83"/>
      <c r="D1256" s="84" t="s">
        <v>112</v>
      </c>
      <c r="E1256" s="85" t="s">
        <v>1003</v>
      </c>
      <c r="F1256" s="86">
        <v>42436</v>
      </c>
      <c r="G1256" s="86" t="s">
        <v>25</v>
      </c>
      <c r="H1256" s="89"/>
      <c r="I1256" s="89">
        <v>6.3333333333333325E-2</v>
      </c>
      <c r="J1256" s="84"/>
      <c r="K1256" s="84"/>
      <c r="L1256" s="87">
        <v>23500</v>
      </c>
      <c r="M1256" s="87"/>
      <c r="N1256" s="87">
        <v>23500</v>
      </c>
      <c r="O1256" s="84">
        <v>9031.9406392694036</v>
      </c>
      <c r="P1256" s="84">
        <v>1488.333333333333</v>
      </c>
      <c r="Q1256" s="84">
        <f t="shared" si="876"/>
        <v>10520.273972602736</v>
      </c>
      <c r="R1256" s="84">
        <v>12979.726027397264</v>
      </c>
      <c r="S1256" s="87">
        <f t="shared" si="877"/>
        <v>14468.059360730596</v>
      </c>
      <c r="T1256" s="150">
        <v>15</v>
      </c>
      <c r="U1256" s="69">
        <v>365</v>
      </c>
      <c r="V1256" s="70"/>
      <c r="W1256" s="71">
        <v>-117.33698630136986</v>
      </c>
      <c r="X1256" s="76">
        <f t="shared" si="885"/>
        <v>42430</v>
      </c>
      <c r="AF1256" s="132" t="s">
        <v>3114</v>
      </c>
      <c r="AG1256" s="60">
        <f>MATCH(AF1256,'Cat-4'!$A:$A,0)</f>
        <v>844</v>
      </c>
      <c r="AH1256" s="60">
        <f>MATCH(X1256,'Cat-4'!$1:$1,0)</f>
        <v>51</v>
      </c>
      <c r="AI1256" s="60">
        <f>INDEX('Cat-4'!$1:$1048576,Working!AG1256,Working!AH1256)</f>
        <v>114.6</v>
      </c>
      <c r="AJ1256" s="60">
        <f>MATCH($AJ$3,'Cat-4'!$1:$1,0)</f>
        <v>144</v>
      </c>
      <c r="AK1256" s="60">
        <f>INDEX('Cat-4'!$1:$1048576,Working!AG1256,Working!AJ1256)</f>
        <v>160.30000000000001</v>
      </c>
      <c r="AL1256" s="146">
        <f t="shared" si="883"/>
        <v>1.3987783595113439</v>
      </c>
      <c r="AM1256" s="152">
        <f t="shared" si="884"/>
        <v>1.3987783595113439</v>
      </c>
      <c r="AN1256" s="146">
        <f t="shared" si="878"/>
        <v>7.9388888888888891</v>
      </c>
      <c r="AO1256" s="169">
        <f>INDEX('EL&amp;SV'!$C$4:$G$50,MATCH(AF1256,'EL&amp;SV'!$G$4:$G$50,0),MATCH(IF(P1256&gt;5000000,"A",IF(N1256&gt;2000000,"B",IF(N1256&gt;500000,"C","D"))),'EL&amp;SV'!$C$4:$G$4,0))</f>
        <v>6</v>
      </c>
      <c r="AP1256" s="171">
        <f>INDEX('EL&amp;SV'!$G$4:$K$50,MATCH(AF1256,'EL&amp;SV'!$G$4:$G$50,0),MATCH(IF(N1256&gt;5000000,"A",IF(N1256&gt;2000000,"B",IF(N1256&gt;500000,"C","D"))),'EL&amp;SV'!$G$4:$K$4,0))</f>
        <v>0.95</v>
      </c>
      <c r="AQ1256" s="153">
        <f t="shared" si="871"/>
        <v>32871.291448516582</v>
      </c>
      <c r="AR1256" s="153">
        <f t="shared" si="872"/>
        <v>31227.726876090754</v>
      </c>
      <c r="AS1256" s="153">
        <f t="shared" si="873"/>
        <v>1643.5645724258284</v>
      </c>
      <c r="AT1256" s="60">
        <v>0.75</v>
      </c>
      <c r="AU1256" s="153">
        <f t="shared" si="874"/>
        <v>1232.6734293193713</v>
      </c>
      <c r="AV1256" s="153">
        <f t="shared" si="875"/>
        <v>1643.5645724258306</v>
      </c>
    </row>
    <row r="1257" spans="1:48" x14ac:dyDescent="0.2">
      <c r="A1257" s="82">
        <v>1253</v>
      </c>
      <c r="B1257" s="82" t="s">
        <v>1410</v>
      </c>
      <c r="C1257" s="83"/>
      <c r="D1257" s="84" t="s">
        <v>112</v>
      </c>
      <c r="E1257" s="85"/>
      <c r="F1257" s="86">
        <v>42014</v>
      </c>
      <c r="G1257" s="86" t="s">
        <v>23</v>
      </c>
      <c r="H1257" s="89"/>
      <c r="I1257" s="89">
        <v>9.5000000000000001E-2</v>
      </c>
      <c r="J1257" s="84"/>
      <c r="K1257" s="84"/>
      <c r="L1257" s="87">
        <v>23414.06</v>
      </c>
      <c r="M1257" s="87"/>
      <c r="N1257" s="87">
        <v>23414.06</v>
      </c>
      <c r="O1257" s="84">
        <v>16063.969603287669</v>
      </c>
      <c r="P1257" s="84">
        <v>2224.3357000000001</v>
      </c>
      <c r="Q1257" s="84">
        <f t="shared" si="876"/>
        <v>18288.305303287671</v>
      </c>
      <c r="R1257" s="84">
        <v>5125.7546967123308</v>
      </c>
      <c r="S1257" s="87">
        <f t="shared" si="877"/>
        <v>7350.0903967123322</v>
      </c>
      <c r="T1257" s="150">
        <v>10</v>
      </c>
      <c r="U1257" s="69">
        <v>365</v>
      </c>
      <c r="V1257" s="70"/>
      <c r="W1257" s="71">
        <v>-117.33698630136986</v>
      </c>
      <c r="X1257" s="76">
        <f t="shared" si="885"/>
        <v>42005</v>
      </c>
      <c r="AF1257" s="132" t="s">
        <v>3114</v>
      </c>
      <c r="AG1257" s="60">
        <f>MATCH(AF1257,'Cat-4'!$A:$A,0)</f>
        <v>844</v>
      </c>
      <c r="AH1257" s="60">
        <f>MATCH(X1257,'Cat-4'!$1:$1,0)</f>
        <v>37</v>
      </c>
      <c r="AI1257" s="60">
        <f>INDEX('Cat-4'!$1:$1048576,Working!AG1257,Working!AH1257)</f>
        <v>117.7</v>
      </c>
      <c r="AJ1257" s="60">
        <f>MATCH($AJ$3,'Cat-4'!$1:$1,0)</f>
        <v>144</v>
      </c>
      <c r="AK1257" s="60">
        <f>INDEX('Cat-4'!$1:$1048576,Working!AG1257,Working!AJ1257)</f>
        <v>160.30000000000001</v>
      </c>
      <c r="AL1257" s="146">
        <f t="shared" si="883"/>
        <v>1.3619371282922685</v>
      </c>
      <c r="AM1257" s="152">
        <f t="shared" si="884"/>
        <v>1.3619371282922685</v>
      </c>
      <c r="AN1257" s="146">
        <f t="shared" si="878"/>
        <v>9.0972222222222214</v>
      </c>
      <c r="AO1257" s="169">
        <f>INDEX('EL&amp;SV'!$C$4:$G$50,MATCH(AF1257,'EL&amp;SV'!$G$4:$G$50,0),MATCH(IF(P1257&gt;5000000,"A",IF(N1257&gt;2000000,"B",IF(N1257&gt;500000,"C","D"))),'EL&amp;SV'!$C$4:$G$4,0))</f>
        <v>6</v>
      </c>
      <c r="AP1257" s="171">
        <f>INDEX('EL&amp;SV'!$G$4:$K$50,MATCH(AF1257,'EL&amp;SV'!$G$4:$G$50,0),MATCH(IF(N1257&gt;5000000,"A",IF(N1257&gt;2000000,"B",IF(N1257&gt;500000,"C","D"))),'EL&amp;SV'!$G$4:$K$4,0))</f>
        <v>0.95</v>
      </c>
      <c r="AQ1257" s="153">
        <f t="shared" si="871"/>
        <v>31888.477638062875</v>
      </c>
      <c r="AR1257" s="153">
        <f t="shared" si="872"/>
        <v>30294.05375615973</v>
      </c>
      <c r="AS1257" s="153">
        <f t="shared" si="873"/>
        <v>1594.4238819031452</v>
      </c>
      <c r="AT1257" s="60">
        <v>0.75</v>
      </c>
      <c r="AU1257" s="153">
        <f t="shared" si="874"/>
        <v>1195.8179114273589</v>
      </c>
      <c r="AV1257" s="153">
        <f t="shared" si="875"/>
        <v>1594.4238819031452</v>
      </c>
    </row>
    <row r="1258" spans="1:48" x14ac:dyDescent="0.2">
      <c r="A1258" s="82">
        <v>1254</v>
      </c>
      <c r="B1258" s="82" t="s">
        <v>1410</v>
      </c>
      <c r="C1258" s="83"/>
      <c r="D1258" s="84" t="s">
        <v>112</v>
      </c>
      <c r="E1258" s="85"/>
      <c r="F1258" s="86">
        <v>42014</v>
      </c>
      <c r="G1258" s="86" t="s">
        <v>23</v>
      </c>
      <c r="H1258" s="89"/>
      <c r="I1258" s="89">
        <v>9.5000000000000001E-2</v>
      </c>
      <c r="J1258" s="84"/>
      <c r="K1258" s="84"/>
      <c r="L1258" s="87">
        <v>23414.06</v>
      </c>
      <c r="M1258" s="87"/>
      <c r="N1258" s="87">
        <v>23414.06</v>
      </c>
      <c r="O1258" s="84">
        <v>16063.969603287669</v>
      </c>
      <c r="P1258" s="84">
        <v>2224.3357000000001</v>
      </c>
      <c r="Q1258" s="84">
        <f t="shared" si="876"/>
        <v>18288.305303287671</v>
      </c>
      <c r="R1258" s="84">
        <v>5125.7546967123308</v>
      </c>
      <c r="S1258" s="87">
        <f t="shared" si="877"/>
        <v>7350.0903967123322</v>
      </c>
      <c r="T1258" s="150">
        <v>10</v>
      </c>
      <c r="U1258" s="69">
        <v>365</v>
      </c>
      <c r="V1258" s="70"/>
      <c r="W1258" s="71">
        <v>-117.33698630136986</v>
      </c>
      <c r="X1258" s="76">
        <f t="shared" si="885"/>
        <v>42005</v>
      </c>
      <c r="AF1258" s="132" t="s">
        <v>3114</v>
      </c>
      <c r="AG1258" s="60">
        <f>MATCH(AF1258,'Cat-4'!$A:$A,0)</f>
        <v>844</v>
      </c>
      <c r="AH1258" s="60">
        <f>MATCH(X1258,'Cat-4'!$1:$1,0)</f>
        <v>37</v>
      </c>
      <c r="AI1258" s="60">
        <f>INDEX('Cat-4'!$1:$1048576,Working!AG1258,Working!AH1258)</f>
        <v>117.7</v>
      </c>
      <c r="AJ1258" s="60">
        <f>MATCH($AJ$3,'Cat-4'!$1:$1,0)</f>
        <v>144</v>
      </c>
      <c r="AK1258" s="60">
        <f>INDEX('Cat-4'!$1:$1048576,Working!AG1258,Working!AJ1258)</f>
        <v>160.30000000000001</v>
      </c>
      <c r="AL1258" s="146">
        <f t="shared" si="883"/>
        <v>1.3619371282922685</v>
      </c>
      <c r="AM1258" s="152">
        <f t="shared" si="884"/>
        <v>1.3619371282922685</v>
      </c>
      <c r="AN1258" s="146">
        <f t="shared" si="878"/>
        <v>9.0972222222222214</v>
      </c>
      <c r="AO1258" s="169">
        <f>INDEX('EL&amp;SV'!$C$4:$G$50,MATCH(AF1258,'EL&amp;SV'!$G$4:$G$50,0),MATCH(IF(P1258&gt;5000000,"A",IF(N1258&gt;2000000,"B",IF(N1258&gt;500000,"C","D"))),'EL&amp;SV'!$C$4:$G$4,0))</f>
        <v>6</v>
      </c>
      <c r="AP1258" s="171">
        <f>INDEX('EL&amp;SV'!$G$4:$K$50,MATCH(AF1258,'EL&amp;SV'!$G$4:$G$50,0),MATCH(IF(N1258&gt;5000000,"A",IF(N1258&gt;2000000,"B",IF(N1258&gt;500000,"C","D"))),'EL&amp;SV'!$G$4:$K$4,0))</f>
        <v>0.95</v>
      </c>
      <c r="AQ1258" s="153">
        <f t="shared" si="871"/>
        <v>31888.477638062875</v>
      </c>
      <c r="AR1258" s="153">
        <f t="shared" si="872"/>
        <v>30294.05375615973</v>
      </c>
      <c r="AS1258" s="153">
        <f t="shared" si="873"/>
        <v>1594.4238819031452</v>
      </c>
      <c r="AT1258" s="60">
        <v>0.75</v>
      </c>
      <c r="AU1258" s="153">
        <f t="shared" si="874"/>
        <v>1195.8179114273589</v>
      </c>
      <c r="AV1258" s="153">
        <f t="shared" si="875"/>
        <v>1594.4238819031452</v>
      </c>
    </row>
    <row r="1259" spans="1:48" x14ac:dyDescent="0.2">
      <c r="A1259" s="82">
        <v>1255</v>
      </c>
      <c r="B1259" s="82" t="s">
        <v>1410</v>
      </c>
      <c r="C1259" s="83"/>
      <c r="D1259" s="84" t="s">
        <v>112</v>
      </c>
      <c r="E1259" s="85"/>
      <c r="F1259" s="86">
        <v>42014</v>
      </c>
      <c r="G1259" s="86" t="s">
        <v>23</v>
      </c>
      <c r="H1259" s="89"/>
      <c r="I1259" s="89">
        <v>9.5000000000000001E-2</v>
      </c>
      <c r="J1259" s="84"/>
      <c r="K1259" s="84"/>
      <c r="L1259" s="87">
        <v>23414.06</v>
      </c>
      <c r="M1259" s="87"/>
      <c r="N1259" s="87">
        <v>23414.06</v>
      </c>
      <c r="O1259" s="84">
        <v>16063.969603287669</v>
      </c>
      <c r="P1259" s="84">
        <v>2224.3357000000001</v>
      </c>
      <c r="Q1259" s="84">
        <f t="shared" si="876"/>
        <v>18288.305303287671</v>
      </c>
      <c r="R1259" s="84">
        <v>5125.7546967123308</v>
      </c>
      <c r="S1259" s="87">
        <f t="shared" si="877"/>
        <v>7350.0903967123322</v>
      </c>
      <c r="T1259" s="150">
        <v>10</v>
      </c>
      <c r="U1259" s="69">
        <v>365</v>
      </c>
      <c r="V1259" s="70"/>
      <c r="W1259" s="71">
        <v>6.6356164383561644</v>
      </c>
      <c r="X1259" s="76">
        <f t="shared" si="885"/>
        <v>42005</v>
      </c>
      <c r="AF1259" s="132" t="s">
        <v>3114</v>
      </c>
      <c r="AG1259" s="60">
        <f>MATCH(AF1259,'Cat-4'!$A:$A,0)</f>
        <v>844</v>
      </c>
      <c r="AH1259" s="60">
        <f>MATCH(X1259,'Cat-4'!$1:$1,0)</f>
        <v>37</v>
      </c>
      <c r="AI1259" s="60">
        <f>INDEX('Cat-4'!$1:$1048576,Working!AG1259,Working!AH1259)</f>
        <v>117.7</v>
      </c>
      <c r="AJ1259" s="60">
        <f>MATCH($AJ$3,'Cat-4'!$1:$1,0)</f>
        <v>144</v>
      </c>
      <c r="AK1259" s="60">
        <f>INDEX('Cat-4'!$1:$1048576,Working!AG1259,Working!AJ1259)</f>
        <v>160.30000000000001</v>
      </c>
      <c r="AL1259" s="146">
        <f t="shared" si="883"/>
        <v>1.3619371282922685</v>
      </c>
      <c r="AM1259" s="152">
        <f t="shared" si="884"/>
        <v>1.3619371282922685</v>
      </c>
      <c r="AN1259" s="146">
        <f t="shared" si="878"/>
        <v>9.0972222222222214</v>
      </c>
      <c r="AO1259" s="169">
        <f>INDEX('EL&amp;SV'!$C$4:$G$50,MATCH(AF1259,'EL&amp;SV'!$G$4:$G$50,0),MATCH(IF(P1259&gt;5000000,"A",IF(N1259&gt;2000000,"B",IF(N1259&gt;500000,"C","D"))),'EL&amp;SV'!$C$4:$G$4,0))</f>
        <v>6</v>
      </c>
      <c r="AP1259" s="171">
        <f>INDEX('EL&amp;SV'!$G$4:$K$50,MATCH(AF1259,'EL&amp;SV'!$G$4:$G$50,0),MATCH(IF(N1259&gt;5000000,"A",IF(N1259&gt;2000000,"B",IF(N1259&gt;500000,"C","D"))),'EL&amp;SV'!$G$4:$K$4,0))</f>
        <v>0.95</v>
      </c>
      <c r="AQ1259" s="153">
        <f t="shared" si="871"/>
        <v>31888.477638062875</v>
      </c>
      <c r="AR1259" s="153">
        <f t="shared" si="872"/>
        <v>30294.05375615973</v>
      </c>
      <c r="AS1259" s="153">
        <f t="shared" si="873"/>
        <v>1594.4238819031452</v>
      </c>
      <c r="AT1259" s="60">
        <v>0.75</v>
      </c>
      <c r="AU1259" s="153">
        <f t="shared" si="874"/>
        <v>1195.8179114273589</v>
      </c>
      <c r="AV1259" s="153">
        <f t="shared" si="875"/>
        <v>1594.4238819031452</v>
      </c>
    </row>
    <row r="1260" spans="1:48" x14ac:dyDescent="0.2">
      <c r="A1260" s="82">
        <v>1256</v>
      </c>
      <c r="B1260" s="82" t="s">
        <v>1410</v>
      </c>
      <c r="C1260" s="83"/>
      <c r="D1260" s="84" t="s">
        <v>112</v>
      </c>
      <c r="E1260" s="85"/>
      <c r="F1260" s="86">
        <v>42014</v>
      </c>
      <c r="G1260" s="86" t="s">
        <v>23</v>
      </c>
      <c r="H1260" s="89"/>
      <c r="I1260" s="89">
        <v>9.5000000000000001E-2</v>
      </c>
      <c r="J1260" s="84"/>
      <c r="K1260" s="84"/>
      <c r="L1260" s="87">
        <v>23414.06</v>
      </c>
      <c r="M1260" s="87"/>
      <c r="N1260" s="87">
        <v>23414.06</v>
      </c>
      <c r="O1260" s="84">
        <v>16063.969603287669</v>
      </c>
      <c r="P1260" s="84">
        <v>2224.3357000000001</v>
      </c>
      <c r="Q1260" s="84">
        <f t="shared" si="876"/>
        <v>18288.305303287671</v>
      </c>
      <c r="R1260" s="84">
        <v>5125.7546967123308</v>
      </c>
      <c r="S1260" s="87">
        <f t="shared" si="877"/>
        <v>7350.0903967123322</v>
      </c>
      <c r="T1260" s="150">
        <v>10</v>
      </c>
      <c r="U1260" s="69">
        <v>365</v>
      </c>
      <c r="V1260" s="70"/>
      <c r="W1260" s="71">
        <v>6.6383561643835609</v>
      </c>
      <c r="X1260" s="76">
        <f t="shared" si="885"/>
        <v>42005</v>
      </c>
      <c r="AF1260" s="132" t="s">
        <v>3114</v>
      </c>
      <c r="AG1260" s="60">
        <f>MATCH(AF1260,'Cat-4'!$A:$A,0)</f>
        <v>844</v>
      </c>
      <c r="AH1260" s="60">
        <f>MATCH(X1260,'Cat-4'!$1:$1,0)</f>
        <v>37</v>
      </c>
      <c r="AI1260" s="60">
        <f>INDEX('Cat-4'!$1:$1048576,Working!AG1260,Working!AH1260)</f>
        <v>117.7</v>
      </c>
      <c r="AJ1260" s="60">
        <f>MATCH($AJ$3,'Cat-4'!$1:$1,0)</f>
        <v>144</v>
      </c>
      <c r="AK1260" s="60">
        <f>INDEX('Cat-4'!$1:$1048576,Working!AG1260,Working!AJ1260)</f>
        <v>160.30000000000001</v>
      </c>
      <c r="AL1260" s="146">
        <f t="shared" si="883"/>
        <v>1.3619371282922685</v>
      </c>
      <c r="AM1260" s="152">
        <f t="shared" si="884"/>
        <v>1.3619371282922685</v>
      </c>
      <c r="AN1260" s="146">
        <f t="shared" si="878"/>
        <v>9.0972222222222214</v>
      </c>
      <c r="AO1260" s="169">
        <f>INDEX('EL&amp;SV'!$C$4:$G$50,MATCH(AF1260,'EL&amp;SV'!$G$4:$G$50,0),MATCH(IF(P1260&gt;5000000,"A",IF(N1260&gt;2000000,"B",IF(N1260&gt;500000,"C","D"))),'EL&amp;SV'!$C$4:$G$4,0))</f>
        <v>6</v>
      </c>
      <c r="AP1260" s="171">
        <f>INDEX('EL&amp;SV'!$G$4:$K$50,MATCH(AF1260,'EL&amp;SV'!$G$4:$G$50,0),MATCH(IF(N1260&gt;5000000,"A",IF(N1260&gt;2000000,"B",IF(N1260&gt;500000,"C","D"))),'EL&amp;SV'!$G$4:$K$4,0))</f>
        <v>0.95</v>
      </c>
      <c r="AQ1260" s="153">
        <f t="shared" si="871"/>
        <v>31888.477638062875</v>
      </c>
      <c r="AR1260" s="153">
        <f t="shared" si="872"/>
        <v>30294.05375615973</v>
      </c>
      <c r="AS1260" s="153">
        <f t="shared" si="873"/>
        <v>1594.4238819031452</v>
      </c>
      <c r="AT1260" s="60">
        <v>0.75</v>
      </c>
      <c r="AU1260" s="153">
        <f t="shared" si="874"/>
        <v>1195.8179114273589</v>
      </c>
      <c r="AV1260" s="153">
        <f t="shared" si="875"/>
        <v>1594.4238819031452</v>
      </c>
    </row>
    <row r="1261" spans="1:48" x14ac:dyDescent="0.2">
      <c r="A1261" s="82">
        <v>1257</v>
      </c>
      <c r="B1261" s="82" t="s">
        <v>1410</v>
      </c>
      <c r="C1261" s="83"/>
      <c r="D1261" s="84" t="s">
        <v>112</v>
      </c>
      <c r="E1261" s="85" t="s">
        <v>600</v>
      </c>
      <c r="F1261" s="86">
        <v>41000</v>
      </c>
      <c r="G1261" s="86" t="s">
        <v>1350</v>
      </c>
      <c r="H1261" s="89"/>
      <c r="I1261" s="89">
        <v>0.74748602739726033</v>
      </c>
      <c r="J1261" s="84"/>
      <c r="K1261" s="84"/>
      <c r="L1261" s="87">
        <v>23310</v>
      </c>
      <c r="M1261" s="87"/>
      <c r="N1261" s="87">
        <v>23310</v>
      </c>
      <c r="O1261" s="84">
        <v>22144.5</v>
      </c>
      <c r="P1261" s="84">
        <v>0</v>
      </c>
      <c r="Q1261" s="84">
        <f t="shared" si="876"/>
        <v>22144.5</v>
      </c>
      <c r="R1261" s="84">
        <v>1165.5</v>
      </c>
      <c r="S1261" s="87">
        <f t="shared" si="877"/>
        <v>1165.5</v>
      </c>
      <c r="T1261" s="150">
        <v>3</v>
      </c>
      <c r="U1261" s="69">
        <v>365</v>
      </c>
      <c r="V1261" s="70"/>
      <c r="W1261" s="71">
        <v>6.6547945205479451</v>
      </c>
      <c r="X1261" s="76">
        <f t="shared" si="885"/>
        <v>41000</v>
      </c>
      <c r="AF1261" s="132" t="s">
        <v>2722</v>
      </c>
      <c r="AG1261" s="60">
        <f>MATCH(AF1261,'Cat-4'!$A:$A,0)</f>
        <v>647</v>
      </c>
      <c r="AH1261" s="60">
        <f>MATCH(X1261,'Cat-4'!$1:$1,0)</f>
        <v>4</v>
      </c>
      <c r="AI1261" s="60">
        <f>INDEX('Cat-4'!$1:$1048576,Working!AG1261,Working!AH1261)</f>
        <v>100.5</v>
      </c>
      <c r="AJ1261" s="60">
        <f>MATCH($AJ$3,'Cat-4'!$1:$1,0)</f>
        <v>144</v>
      </c>
      <c r="AK1261" s="60">
        <f>INDEX('Cat-4'!$1:$1048576,Working!AG1261,Working!AJ1261)</f>
        <v>94.2</v>
      </c>
      <c r="AL1261" s="146">
        <f t="shared" si="883"/>
        <v>0.93731343283582091</v>
      </c>
      <c r="AM1261" s="152">
        <f t="shared" si="884"/>
        <v>0.93731343283582091</v>
      </c>
      <c r="AN1261" s="146">
        <f t="shared" si="878"/>
        <v>11.872222222222222</v>
      </c>
      <c r="AO1261" s="169">
        <f>INDEX('EL&amp;SV'!$C$4:$G$50,MATCH(AF1261,'EL&amp;SV'!$G$4:$G$50,0),MATCH(IF(P1261&gt;5000000,"A",IF(N1261&gt;2000000,"B",IF(N1261&gt;500000,"C","D"))),'EL&amp;SV'!$C$4:$G$4,0))</f>
        <v>5</v>
      </c>
      <c r="AP1261" s="171">
        <f>INDEX('EL&amp;SV'!$G$4:$K$50,MATCH(AF1261,'EL&amp;SV'!$G$4:$G$50,0),MATCH(IF(N1261&gt;5000000,"A",IF(N1261&gt;2000000,"B",IF(N1261&gt;500000,"C","D"))),'EL&amp;SV'!$G$4:$K$4,0))</f>
        <v>1</v>
      </c>
      <c r="AQ1261" s="153">
        <f t="shared" si="871"/>
        <v>21848.776119402984</v>
      </c>
      <c r="AR1261" s="153">
        <f t="shared" si="872"/>
        <v>21848.776119402988</v>
      </c>
      <c r="AS1261" s="153">
        <f t="shared" si="873"/>
        <v>0</v>
      </c>
      <c r="AT1261" s="60">
        <v>0.75</v>
      </c>
      <c r="AU1261" s="153">
        <f t="shared" si="874"/>
        <v>0</v>
      </c>
      <c r="AV1261" s="153">
        <f t="shared" si="875"/>
        <v>0</v>
      </c>
    </row>
    <row r="1262" spans="1:48" x14ac:dyDescent="0.2">
      <c r="A1262" s="82">
        <v>1258</v>
      </c>
      <c r="B1262" s="82" t="s">
        <v>1410</v>
      </c>
      <c r="C1262" s="83"/>
      <c r="D1262" s="84" t="s">
        <v>112</v>
      </c>
      <c r="E1262" s="85" t="s">
        <v>346</v>
      </c>
      <c r="F1262" s="151">
        <v>42248</v>
      </c>
      <c r="G1262" s="86"/>
      <c r="H1262" s="89"/>
      <c r="I1262" s="89">
        <v>0.27671232876712337</v>
      </c>
      <c r="J1262" s="84"/>
      <c r="K1262" s="84"/>
      <c r="L1262" s="87">
        <v>23199.94</v>
      </c>
      <c r="M1262" s="87"/>
      <c r="N1262" s="87">
        <v>23199.94</v>
      </c>
      <c r="O1262" s="84">
        <v>23199.94</v>
      </c>
      <c r="P1262" s="84">
        <v>0</v>
      </c>
      <c r="Q1262" s="84">
        <f t="shared" si="876"/>
        <v>23199.94</v>
      </c>
      <c r="R1262" s="84">
        <v>0</v>
      </c>
      <c r="S1262" s="87">
        <f t="shared" si="877"/>
        <v>0</v>
      </c>
      <c r="T1262" s="150">
        <v>10</v>
      </c>
      <c r="U1262" s="69">
        <v>365</v>
      </c>
      <c r="V1262" s="70"/>
      <c r="W1262" s="71">
        <v>6.742465753424657</v>
      </c>
      <c r="X1262" s="76">
        <f t="shared" si="885"/>
        <v>42248</v>
      </c>
      <c r="AF1262" s="132" t="s">
        <v>3114</v>
      </c>
      <c r="AG1262" s="60">
        <f>MATCH(AF1262,'Cat-4'!$A:$A,0)</f>
        <v>844</v>
      </c>
      <c r="AH1262" s="60">
        <f>MATCH(X1262,'Cat-4'!$1:$1,0)</f>
        <v>45</v>
      </c>
      <c r="AI1262" s="60">
        <f>INDEX('Cat-4'!$1:$1048576,Working!AG1262,Working!AH1262)</f>
        <v>110.9</v>
      </c>
      <c r="AJ1262" s="60">
        <f>MATCH($AJ$3,'Cat-4'!$1:$1,0)</f>
        <v>144</v>
      </c>
      <c r="AK1262" s="60">
        <f>INDEX('Cat-4'!$1:$1048576,Working!AG1262,Working!AJ1262)</f>
        <v>160.30000000000001</v>
      </c>
      <c r="AL1262" s="146">
        <f t="shared" si="883"/>
        <v>1.4454463480613164</v>
      </c>
      <c r="AM1262" s="152">
        <f t="shared" si="884"/>
        <v>1.4454463480613164</v>
      </c>
      <c r="AN1262" s="146">
        <f t="shared" si="878"/>
        <v>8.4555555555555557</v>
      </c>
      <c r="AO1262" s="169">
        <f>INDEX('EL&amp;SV'!$C$4:$G$50,MATCH(AF1262,'EL&amp;SV'!$G$4:$G$50,0),MATCH(IF(P1262&gt;5000000,"A",IF(N1262&gt;2000000,"B",IF(N1262&gt;500000,"C","D"))),'EL&amp;SV'!$C$4:$G$4,0))</f>
        <v>6</v>
      </c>
      <c r="AP1262" s="171">
        <f>INDEX('EL&amp;SV'!$G$4:$K$50,MATCH(AF1262,'EL&amp;SV'!$G$4:$G$50,0),MATCH(IF(N1262&gt;5000000,"A",IF(N1262&gt;2000000,"B",IF(N1262&gt;500000,"C","D"))),'EL&amp;SV'!$G$4:$K$4,0))</f>
        <v>0.95</v>
      </c>
      <c r="AQ1262" s="153">
        <f t="shared" si="871"/>
        <v>33534.268548241656</v>
      </c>
      <c r="AR1262" s="153">
        <f t="shared" si="872"/>
        <v>31857.555120829573</v>
      </c>
      <c r="AS1262" s="153">
        <f t="shared" si="873"/>
        <v>1676.7134274120835</v>
      </c>
      <c r="AT1262" s="60">
        <v>0.75</v>
      </c>
      <c r="AU1262" s="153">
        <f t="shared" si="874"/>
        <v>1257.5350705590627</v>
      </c>
      <c r="AV1262" s="153">
        <f t="shared" si="875"/>
        <v>1676.7134274120842</v>
      </c>
    </row>
    <row r="1263" spans="1:48" x14ac:dyDescent="0.2">
      <c r="A1263" s="82">
        <v>1259</v>
      </c>
      <c r="B1263" s="82" t="s">
        <v>1410</v>
      </c>
      <c r="C1263" s="83"/>
      <c r="D1263" s="84" t="s">
        <v>112</v>
      </c>
      <c r="E1263" s="85" t="s">
        <v>450</v>
      </c>
      <c r="F1263" s="86">
        <v>41725</v>
      </c>
      <c r="G1263" s="86" t="s">
        <v>1349</v>
      </c>
      <c r="H1263" s="89"/>
      <c r="I1263" s="89">
        <v>0.10005034293552811</v>
      </c>
      <c r="J1263" s="84"/>
      <c r="K1263" s="84"/>
      <c r="L1263" s="87">
        <v>23154</v>
      </c>
      <c r="M1263" s="87"/>
      <c r="N1263" s="87">
        <v>23154</v>
      </c>
      <c r="O1263" s="84">
        <v>18552.602495236482</v>
      </c>
      <c r="P1263" s="84">
        <v>2316.5656403292178</v>
      </c>
      <c r="Q1263" s="84">
        <f t="shared" si="876"/>
        <v>20869.168135565698</v>
      </c>
      <c r="R1263" s="84">
        <v>2284.8318644343017</v>
      </c>
      <c r="S1263" s="87">
        <f t="shared" si="877"/>
        <v>4601.3975047635176</v>
      </c>
      <c r="T1263" s="150">
        <v>10</v>
      </c>
      <c r="U1263" s="69">
        <v>365</v>
      </c>
      <c r="V1263" s="70"/>
      <c r="W1263" s="71">
        <v>6.7698630136986306</v>
      </c>
      <c r="X1263" s="76">
        <f t="shared" si="885"/>
        <v>41699</v>
      </c>
      <c r="AF1263" s="132" t="s">
        <v>3114</v>
      </c>
      <c r="AG1263" s="60">
        <f>MATCH(AF1263,'Cat-4'!$A:$A,0)</f>
        <v>844</v>
      </c>
      <c r="AH1263" s="60">
        <f>MATCH(X1263,'Cat-4'!$1:$1,0)</f>
        <v>27</v>
      </c>
      <c r="AI1263" s="60">
        <f>INDEX('Cat-4'!$1:$1048576,Working!AG1263,Working!AH1263)</f>
        <v>115.3</v>
      </c>
      <c r="AJ1263" s="60">
        <f>MATCH($AJ$3,'Cat-4'!$1:$1,0)</f>
        <v>144</v>
      </c>
      <c r="AK1263" s="60">
        <f>INDEX('Cat-4'!$1:$1048576,Working!AG1263,Working!AJ1263)</f>
        <v>160.30000000000001</v>
      </c>
      <c r="AL1263" s="146">
        <f t="shared" si="883"/>
        <v>1.3902862098872508</v>
      </c>
      <c r="AM1263" s="152">
        <f t="shared" si="884"/>
        <v>1.3902862098872508</v>
      </c>
      <c r="AN1263" s="146">
        <f t="shared" si="878"/>
        <v>9.8833333333333329</v>
      </c>
      <c r="AO1263" s="169">
        <f>INDEX('EL&amp;SV'!$C$4:$G$50,MATCH(AF1263,'EL&amp;SV'!$G$4:$G$50,0),MATCH(IF(P1263&gt;5000000,"A",IF(N1263&gt;2000000,"B",IF(N1263&gt;500000,"C","D"))),'EL&amp;SV'!$C$4:$G$4,0))</f>
        <v>6</v>
      </c>
      <c r="AP1263" s="171">
        <f>INDEX('EL&amp;SV'!$G$4:$K$50,MATCH(AF1263,'EL&amp;SV'!$G$4:$G$50,0),MATCH(IF(N1263&gt;5000000,"A",IF(N1263&gt;2000000,"B",IF(N1263&gt;500000,"C","D"))),'EL&amp;SV'!$G$4:$K$4,0))</f>
        <v>0.95</v>
      </c>
      <c r="AQ1263" s="153">
        <f t="shared" si="871"/>
        <v>32190.686903729405</v>
      </c>
      <c r="AR1263" s="153">
        <f t="shared" si="872"/>
        <v>30581.152558542934</v>
      </c>
      <c r="AS1263" s="153">
        <f t="shared" si="873"/>
        <v>1609.5343451864719</v>
      </c>
      <c r="AT1263" s="60">
        <v>0.75</v>
      </c>
      <c r="AU1263" s="153">
        <f t="shared" si="874"/>
        <v>1207.1507588898539</v>
      </c>
      <c r="AV1263" s="153">
        <f t="shared" si="875"/>
        <v>1609.5343451864717</v>
      </c>
    </row>
    <row r="1264" spans="1:48" x14ac:dyDescent="0.2">
      <c r="A1264" s="82">
        <v>1260</v>
      </c>
      <c r="B1264" s="82" t="s">
        <v>1410</v>
      </c>
      <c r="C1264" s="83"/>
      <c r="D1264" s="84" t="s">
        <v>112</v>
      </c>
      <c r="E1264" s="85" t="s">
        <v>614</v>
      </c>
      <c r="F1264" s="86">
        <v>41559</v>
      </c>
      <c r="G1264" s="86" t="s">
        <v>1349</v>
      </c>
      <c r="H1264" s="89"/>
      <c r="I1264" s="89">
        <v>0.34527153679653677</v>
      </c>
      <c r="J1264" s="84"/>
      <c r="K1264" s="84"/>
      <c r="L1264" s="87">
        <v>23100</v>
      </c>
      <c r="M1264" s="87"/>
      <c r="N1264" s="87">
        <v>23100</v>
      </c>
      <c r="O1264" s="84">
        <v>21945</v>
      </c>
      <c r="P1264" s="84">
        <v>0</v>
      </c>
      <c r="Q1264" s="84">
        <f t="shared" si="876"/>
        <v>21945</v>
      </c>
      <c r="R1264" s="84">
        <v>1155</v>
      </c>
      <c r="S1264" s="87">
        <f t="shared" si="877"/>
        <v>1155</v>
      </c>
      <c r="T1264" s="150">
        <v>3</v>
      </c>
      <c r="U1264" s="69">
        <v>365</v>
      </c>
      <c r="V1264" s="70"/>
      <c r="W1264" s="71">
        <v>-117.33698630136986</v>
      </c>
      <c r="X1264" s="76">
        <f t="shared" si="885"/>
        <v>41548</v>
      </c>
      <c r="AF1264" s="132" t="s">
        <v>2708</v>
      </c>
      <c r="AG1264" s="60">
        <f>MATCH(AF1264,'Cat-4'!$A:$A,0)</f>
        <v>640</v>
      </c>
      <c r="AH1264" s="60">
        <f>MATCH(X1264,'Cat-4'!$1:$1,0)</f>
        <v>22</v>
      </c>
      <c r="AI1264" s="60">
        <f>INDEX('Cat-4'!$1:$1048576,Working!AG1264,Working!AH1264)</f>
        <v>106.6</v>
      </c>
      <c r="AJ1264" s="60">
        <f>MATCH($AJ$3,'Cat-4'!$1:$1,0)</f>
        <v>144</v>
      </c>
      <c r="AK1264" s="60">
        <f>INDEX('Cat-4'!$1:$1048576,Working!AG1264,Working!AJ1264)</f>
        <v>114.8</v>
      </c>
      <c r="AL1264" s="146">
        <f t="shared" si="883"/>
        <v>1.0769230769230769</v>
      </c>
      <c r="AM1264" s="152">
        <f t="shared" si="884"/>
        <v>1.0769230769230769</v>
      </c>
      <c r="AN1264" s="146">
        <f t="shared" si="878"/>
        <v>10.341666666666667</v>
      </c>
      <c r="AO1264" s="169">
        <f>INDEX('EL&amp;SV'!$C$4:$G$50,MATCH(AF1264,'EL&amp;SV'!$G$4:$G$50,0),MATCH(IF(P1264&gt;5000000,"A",IF(N1264&gt;2000000,"B",IF(N1264&gt;500000,"C","D"))),'EL&amp;SV'!$C$4:$G$4,0))</f>
        <v>5</v>
      </c>
      <c r="AP1264" s="171">
        <f>INDEX('EL&amp;SV'!$G$4:$K$50,MATCH(AF1264,'EL&amp;SV'!$G$4:$G$50,0),MATCH(IF(N1264&gt;5000000,"A",IF(N1264&gt;2000000,"B",IF(N1264&gt;500000,"C","D"))),'EL&amp;SV'!$G$4:$K$4,0))</f>
        <v>1</v>
      </c>
      <c r="AQ1264" s="153">
        <f t="shared" si="871"/>
        <v>24876.923076923074</v>
      </c>
      <c r="AR1264" s="153">
        <f t="shared" si="872"/>
        <v>24876.923076923078</v>
      </c>
      <c r="AS1264" s="153">
        <f t="shared" si="873"/>
        <v>0</v>
      </c>
      <c r="AT1264" s="60">
        <v>0.75</v>
      </c>
      <c r="AU1264" s="153">
        <f t="shared" si="874"/>
        <v>0</v>
      </c>
      <c r="AV1264" s="153">
        <f t="shared" si="875"/>
        <v>0</v>
      </c>
    </row>
    <row r="1265" spans="1:48" x14ac:dyDescent="0.2">
      <c r="A1265" s="82">
        <v>1261</v>
      </c>
      <c r="B1265" s="82" t="s">
        <v>1410</v>
      </c>
      <c r="C1265" s="83"/>
      <c r="D1265" s="84" t="s">
        <v>112</v>
      </c>
      <c r="E1265" s="85" t="s">
        <v>1111</v>
      </c>
      <c r="F1265" s="86">
        <v>43488</v>
      </c>
      <c r="G1265" s="86" t="s">
        <v>35</v>
      </c>
      <c r="H1265" s="89"/>
      <c r="I1265" s="89">
        <v>0.31666666666666665</v>
      </c>
      <c r="J1265" s="84"/>
      <c r="K1265" s="84"/>
      <c r="L1265" s="87">
        <v>23010</v>
      </c>
      <c r="M1265" s="87"/>
      <c r="N1265" s="87">
        <v>23010</v>
      </c>
      <c r="O1265" s="84">
        <v>21859.98493150685</v>
      </c>
      <c r="P1265" s="84">
        <v>0</v>
      </c>
      <c r="Q1265" s="84">
        <f t="shared" si="876"/>
        <v>21859.98493150685</v>
      </c>
      <c r="R1265" s="84">
        <v>1150.0150684931505</v>
      </c>
      <c r="S1265" s="87">
        <f t="shared" si="877"/>
        <v>1150.0150684931505</v>
      </c>
      <c r="T1265" s="150">
        <v>3</v>
      </c>
      <c r="U1265" s="69">
        <v>365</v>
      </c>
      <c r="V1265" s="70"/>
      <c r="W1265" s="71">
        <v>6.7835616438356166</v>
      </c>
      <c r="X1265" s="76">
        <f t="shared" si="885"/>
        <v>43466</v>
      </c>
      <c r="AF1265" s="132" t="s">
        <v>2716</v>
      </c>
      <c r="AG1265" s="60">
        <f>MATCH(AF1265,'Cat-4'!$A:$A,0)</f>
        <v>644</v>
      </c>
      <c r="AH1265" s="60">
        <f>MATCH(X1265,'Cat-4'!$1:$1,0)</f>
        <v>85</v>
      </c>
      <c r="AI1265" s="60">
        <f>INDEX('Cat-4'!$1:$1048576,Working!AG1265,Working!AH1265)</f>
        <v>135</v>
      </c>
      <c r="AJ1265" s="60">
        <f>MATCH($AJ$3,'Cat-4'!$1:$1,0)</f>
        <v>144</v>
      </c>
      <c r="AK1265" s="60">
        <f>INDEX('Cat-4'!$1:$1048576,Working!AG1265,Working!AJ1265)</f>
        <v>135.1</v>
      </c>
      <c r="AL1265" s="146">
        <f t="shared" si="883"/>
        <v>1.0007407407407407</v>
      </c>
      <c r="AM1265" s="152">
        <f t="shared" si="884"/>
        <v>1.0007407407407407</v>
      </c>
      <c r="AN1265" s="146">
        <f t="shared" si="878"/>
        <v>5.0611111111111109</v>
      </c>
      <c r="AO1265" s="169">
        <f>INDEX('EL&amp;SV'!$C$4:$G$50,MATCH(AF1265,'EL&amp;SV'!$G$4:$G$50,0),MATCH(IF(P1265&gt;5000000,"A",IF(N1265&gt;2000000,"B",IF(N1265&gt;500000,"C","D"))),'EL&amp;SV'!$C$4:$G$4,0))</f>
        <v>5</v>
      </c>
      <c r="AP1265" s="171">
        <f>INDEX('EL&amp;SV'!$G$4:$K$50,MATCH(AF1265,'EL&amp;SV'!$G$4:$G$50,0),MATCH(IF(N1265&gt;5000000,"A",IF(N1265&gt;2000000,"B",IF(N1265&gt;500000,"C","D"))),'EL&amp;SV'!$G$4:$K$4,0))</f>
        <v>1</v>
      </c>
      <c r="AQ1265" s="153">
        <f t="shared" si="871"/>
        <v>23027.044444444444</v>
      </c>
      <c r="AR1265" s="153">
        <f t="shared" si="872"/>
        <v>23027.044444444444</v>
      </c>
      <c r="AS1265" s="153">
        <f t="shared" si="873"/>
        <v>0</v>
      </c>
      <c r="AT1265" s="60">
        <v>0.75</v>
      </c>
      <c r="AU1265" s="153">
        <f t="shared" si="874"/>
        <v>0</v>
      </c>
      <c r="AV1265" s="153">
        <f t="shared" si="875"/>
        <v>0</v>
      </c>
    </row>
    <row r="1266" spans="1:48" x14ac:dyDescent="0.2">
      <c r="A1266" s="82">
        <v>1262</v>
      </c>
      <c r="B1266" s="82" t="s">
        <v>1410</v>
      </c>
      <c r="C1266" s="83"/>
      <c r="D1266" s="84" t="s">
        <v>112</v>
      </c>
      <c r="E1266" s="85" t="s">
        <v>830</v>
      </c>
      <c r="F1266" s="86">
        <v>41000</v>
      </c>
      <c r="G1266" s="86" t="s">
        <v>1350</v>
      </c>
      <c r="H1266" s="89"/>
      <c r="I1266" s="89">
        <v>6.5268703898840874E-2</v>
      </c>
      <c r="J1266" s="84"/>
      <c r="K1266" s="84"/>
      <c r="L1266" s="87">
        <v>23009.55</v>
      </c>
      <c r="M1266" s="87"/>
      <c r="N1266" s="87">
        <v>23009.55</v>
      </c>
      <c r="O1266" s="84">
        <v>14350.054971022128</v>
      </c>
      <c r="P1266" s="84">
        <v>1501.803505795574</v>
      </c>
      <c r="Q1266" s="84">
        <f t="shared" si="876"/>
        <v>15851.858476817702</v>
      </c>
      <c r="R1266" s="84">
        <v>7157.6915231822968</v>
      </c>
      <c r="S1266" s="87">
        <f t="shared" si="877"/>
        <v>8659.4950289778717</v>
      </c>
      <c r="T1266" s="150">
        <v>15</v>
      </c>
      <c r="U1266" s="69">
        <v>365</v>
      </c>
      <c r="V1266" s="70"/>
      <c r="W1266" s="71">
        <v>6.7890410958904113</v>
      </c>
      <c r="X1266" s="76">
        <f t="shared" si="885"/>
        <v>41000</v>
      </c>
      <c r="AF1266" s="132" t="s">
        <v>3114</v>
      </c>
      <c r="AG1266" s="60">
        <f>MATCH(AF1266,'Cat-4'!$A:$A,0)</f>
        <v>844</v>
      </c>
      <c r="AH1266" s="60">
        <f>MATCH(X1266,'Cat-4'!$1:$1,0)</f>
        <v>4</v>
      </c>
      <c r="AI1266" s="60">
        <f>INDEX('Cat-4'!$1:$1048576,Working!AG1266,Working!AH1266)</f>
        <v>103.9</v>
      </c>
      <c r="AJ1266" s="60">
        <f>MATCH($AJ$3,'Cat-4'!$1:$1,0)</f>
        <v>144</v>
      </c>
      <c r="AK1266" s="60">
        <f>INDEX('Cat-4'!$1:$1048576,Working!AG1266,Working!AJ1266)</f>
        <v>160.30000000000001</v>
      </c>
      <c r="AL1266" s="146">
        <f t="shared" si="883"/>
        <v>1.5428296438883542</v>
      </c>
      <c r="AM1266" s="152">
        <f t="shared" si="884"/>
        <v>1.5428296438883542</v>
      </c>
      <c r="AN1266" s="146">
        <f t="shared" si="878"/>
        <v>11.872222222222222</v>
      </c>
      <c r="AO1266" s="169">
        <f>INDEX('EL&amp;SV'!$C$4:$G$50,MATCH(AF1266,'EL&amp;SV'!$G$4:$G$50,0),MATCH(IF(P1266&gt;5000000,"A",IF(N1266&gt;2000000,"B",IF(N1266&gt;500000,"C","D"))),'EL&amp;SV'!$C$4:$G$4,0))</f>
        <v>6</v>
      </c>
      <c r="AP1266" s="171">
        <f>INDEX('EL&amp;SV'!$G$4:$K$50,MATCH(AF1266,'EL&amp;SV'!$G$4:$G$50,0),MATCH(IF(N1266&gt;5000000,"A",IF(N1266&gt;2000000,"B",IF(N1266&gt;500000,"C","D"))),'EL&amp;SV'!$G$4:$K$4,0))</f>
        <v>0.95</v>
      </c>
      <c r="AQ1266" s="153">
        <f t="shared" si="871"/>
        <v>35499.815832531276</v>
      </c>
      <c r="AR1266" s="153">
        <f t="shared" si="872"/>
        <v>33724.82504090471</v>
      </c>
      <c r="AS1266" s="153">
        <f t="shared" si="873"/>
        <v>1774.9907916265656</v>
      </c>
      <c r="AT1266" s="60">
        <v>0.75</v>
      </c>
      <c r="AU1266" s="153">
        <f t="shared" si="874"/>
        <v>1331.2430937199242</v>
      </c>
      <c r="AV1266" s="153">
        <f t="shared" si="875"/>
        <v>1774.9907916265654</v>
      </c>
    </row>
    <row r="1267" spans="1:48" x14ac:dyDescent="0.2">
      <c r="A1267" s="82">
        <v>1263</v>
      </c>
      <c r="B1267" s="82" t="s">
        <v>1410</v>
      </c>
      <c r="C1267" s="83"/>
      <c r="D1267" s="84" t="s">
        <v>112</v>
      </c>
      <c r="E1267" s="85" t="s">
        <v>480</v>
      </c>
      <c r="F1267" s="86">
        <v>39500</v>
      </c>
      <c r="G1267" s="86" t="s">
        <v>1347</v>
      </c>
      <c r="H1267" s="89"/>
      <c r="I1267" s="89">
        <v>0</v>
      </c>
      <c r="J1267" s="84"/>
      <c r="K1267" s="84"/>
      <c r="L1267" s="87">
        <v>23000</v>
      </c>
      <c r="M1267" s="87"/>
      <c r="N1267" s="87">
        <v>23000</v>
      </c>
      <c r="O1267" s="84">
        <v>21935</v>
      </c>
      <c r="P1267" s="84">
        <v>0</v>
      </c>
      <c r="Q1267" s="84">
        <f t="shared" si="876"/>
        <v>21935</v>
      </c>
      <c r="R1267" s="84">
        <v>1065</v>
      </c>
      <c r="S1267" s="87">
        <f t="shared" si="877"/>
        <v>1065</v>
      </c>
      <c r="T1267" s="150">
        <v>3</v>
      </c>
      <c r="U1267" s="69">
        <v>365</v>
      </c>
      <c r="V1267" s="70"/>
      <c r="W1267" s="71">
        <v>6.8794520547945197</v>
      </c>
      <c r="X1267" s="76">
        <f t="shared" si="885"/>
        <v>39479</v>
      </c>
      <c r="Y1267" s="138" t="s">
        <v>4253</v>
      </c>
      <c r="Z1267" s="60">
        <f>MATCH(Y1267,'Cat-3'!$A:$A,0)</f>
        <v>757</v>
      </c>
      <c r="AA1267" s="60">
        <f>MATCH(X1267,'Cat-3'!$1:$1,0)</f>
        <v>41</v>
      </c>
      <c r="AB1267" s="60">
        <f>INDEX('Cat-3'!$1:$1048576,Working!Z1267,Working!AA1267)</f>
        <v>98.8</v>
      </c>
      <c r="AC1267" s="60">
        <f>MATCH($AC$3,'Cat-3'!$1:$1,0)</f>
        <v>90</v>
      </c>
      <c r="AD1267" s="60">
        <f>INDEX('Cat-3'!$1:$1048576,Working!Z1267,Working!AC1267)</f>
        <v>93.3</v>
      </c>
      <c r="AE1267" s="146">
        <f t="shared" ref="AE1267:AE1269" si="886">AD1267/AB1267</f>
        <v>0.94433198380566796</v>
      </c>
      <c r="AF1267" s="132" t="s">
        <v>2722</v>
      </c>
      <c r="AG1267" s="60">
        <f>MATCH(AF1267,'Cat-4'!$A:$A,0)</f>
        <v>647</v>
      </c>
      <c r="AH1267" s="60">
        <f>MATCH($AH$3,'Cat-4'!$1:$1,0)</f>
        <v>4</v>
      </c>
      <c r="AI1267" s="60">
        <f>INDEX('Cat-4'!$1:$1048576,Working!AG1267,Working!AH1267)</f>
        <v>100.5</v>
      </c>
      <c r="AJ1267" s="60">
        <f>MATCH($AJ$3,'Cat-4'!$1:$1,0)</f>
        <v>144</v>
      </c>
      <c r="AK1267" s="60">
        <f>INDEX('Cat-4'!$1:$1048576,Working!AG1267,Working!AJ1267)</f>
        <v>94.2</v>
      </c>
      <c r="AL1267" s="146">
        <f t="shared" ref="AL1267:AL1272" si="887">AK1267/AI1267</f>
        <v>0.93731343283582091</v>
      </c>
      <c r="AM1267" s="146">
        <f t="shared" ref="AM1267:AM1269" si="888">AL1267*AE1267</f>
        <v>0.8851350534775515</v>
      </c>
      <c r="AN1267" s="146">
        <f t="shared" si="878"/>
        <v>15.980555555555556</v>
      </c>
      <c r="AO1267" s="169">
        <f>INDEX('EL&amp;SV'!$C$4:$G$50,MATCH(AF1267,'EL&amp;SV'!$G$4:$G$50,0),MATCH(IF(P1267&gt;5000000,"A",IF(N1267&gt;2000000,"B",IF(N1267&gt;500000,"C","D"))),'EL&amp;SV'!$C$4:$G$4,0))</f>
        <v>5</v>
      </c>
      <c r="AP1267" s="171">
        <f>INDEX('EL&amp;SV'!$G$4:$K$50,MATCH(AF1267,'EL&amp;SV'!$G$4:$G$50,0),MATCH(IF(N1267&gt;5000000,"A",IF(N1267&gt;2000000,"B",IF(N1267&gt;500000,"C","D"))),'EL&amp;SV'!$G$4:$K$4,0))</f>
        <v>1</v>
      </c>
      <c r="AQ1267" s="153">
        <f t="shared" si="871"/>
        <v>20358.106229983685</v>
      </c>
      <c r="AR1267" s="153">
        <f t="shared" si="872"/>
        <v>20358.106229983685</v>
      </c>
      <c r="AS1267" s="153">
        <f t="shared" si="873"/>
        <v>0</v>
      </c>
      <c r="AT1267" s="60">
        <v>0.75</v>
      </c>
      <c r="AU1267" s="153">
        <f t="shared" si="874"/>
        <v>0</v>
      </c>
      <c r="AV1267" s="153">
        <f t="shared" si="875"/>
        <v>0</v>
      </c>
    </row>
    <row r="1268" spans="1:48" x14ac:dyDescent="0.2">
      <c r="A1268" s="82">
        <v>1264</v>
      </c>
      <c r="B1268" s="82" t="s">
        <v>1410</v>
      </c>
      <c r="C1268" s="83"/>
      <c r="D1268" s="84" t="s">
        <v>112</v>
      </c>
      <c r="E1268" s="85" t="s">
        <v>497</v>
      </c>
      <c r="F1268" s="86">
        <v>39709</v>
      </c>
      <c r="G1268" s="86" t="s">
        <v>1348</v>
      </c>
      <c r="H1268" s="89"/>
      <c r="I1268" s="89">
        <v>5.313524590163924E-2</v>
      </c>
      <c r="J1268" s="84"/>
      <c r="K1268" s="84"/>
      <c r="L1268" s="87">
        <v>23000</v>
      </c>
      <c r="M1268" s="87"/>
      <c r="N1268" s="87">
        <v>23000</v>
      </c>
      <c r="O1268" s="84">
        <v>21850</v>
      </c>
      <c r="P1268" s="84">
        <v>0</v>
      </c>
      <c r="Q1268" s="84">
        <f t="shared" si="876"/>
        <v>21850</v>
      </c>
      <c r="R1268" s="84">
        <v>1150</v>
      </c>
      <c r="S1268" s="87">
        <f t="shared" si="877"/>
        <v>1150</v>
      </c>
      <c r="T1268" s="150">
        <v>3</v>
      </c>
      <c r="U1268" s="69">
        <v>365</v>
      </c>
      <c r="V1268" s="70"/>
      <c r="W1268" s="71">
        <v>-117.33698630136986</v>
      </c>
      <c r="X1268" s="76">
        <f t="shared" si="885"/>
        <v>39692</v>
      </c>
      <c r="Y1268" s="138" t="s">
        <v>4016</v>
      </c>
      <c r="Z1268" s="60">
        <f>MATCH(Y1268,'Cat-3'!$A:$A,0)</f>
        <v>628</v>
      </c>
      <c r="AA1268" s="60">
        <f>MATCH(X1268,'Cat-3'!$1:$1,0)</f>
        <v>48</v>
      </c>
      <c r="AB1268" s="60">
        <f>INDEX('Cat-3'!$1:$1048576,Working!Z1268,Working!AA1268)</f>
        <v>120.9</v>
      </c>
      <c r="AC1268" s="60">
        <f>MATCH($AC$3,'Cat-3'!$1:$1,0)</f>
        <v>90</v>
      </c>
      <c r="AD1268" s="60">
        <f>INDEX('Cat-3'!$1:$1048576,Working!Z1268,Working!AC1268)</f>
        <v>138.4</v>
      </c>
      <c r="AE1268" s="146">
        <f t="shared" si="886"/>
        <v>1.1447477253928866</v>
      </c>
      <c r="AF1268" s="132" t="s">
        <v>3114</v>
      </c>
      <c r="AG1268" s="60">
        <f>MATCH(AF1268,'Cat-4'!$A:$A,0)</f>
        <v>844</v>
      </c>
      <c r="AH1268" s="60">
        <f>MATCH($AH$3,'Cat-4'!$1:$1,0)</f>
        <v>4</v>
      </c>
      <c r="AI1268" s="60">
        <f>INDEX('Cat-4'!$1:$1048576,Working!AG1268,Working!AH1268)</f>
        <v>103.9</v>
      </c>
      <c r="AJ1268" s="60">
        <f>MATCH($AJ$3,'Cat-4'!$1:$1,0)</f>
        <v>144</v>
      </c>
      <c r="AK1268" s="60">
        <f>INDEX('Cat-4'!$1:$1048576,Working!AG1268,Working!AJ1268)</f>
        <v>160.30000000000001</v>
      </c>
      <c r="AL1268" s="146">
        <f t="shared" si="887"/>
        <v>1.5428296438883542</v>
      </c>
      <c r="AM1268" s="146">
        <f t="shared" si="888"/>
        <v>1.7661507255099107</v>
      </c>
      <c r="AN1268" s="146">
        <f t="shared" si="878"/>
        <v>15.408333333333333</v>
      </c>
      <c r="AO1268" s="169">
        <f>INDEX('EL&amp;SV'!$C$4:$G$50,MATCH(AF1268,'EL&amp;SV'!$G$4:$G$50,0),MATCH(IF(P1268&gt;5000000,"A",IF(N1268&gt;2000000,"B",IF(N1268&gt;500000,"C","D"))),'EL&amp;SV'!$C$4:$G$4,0))</f>
        <v>6</v>
      </c>
      <c r="AP1268" s="171">
        <f>INDEX('EL&amp;SV'!$G$4:$K$50,MATCH(AF1268,'EL&amp;SV'!$G$4:$G$50,0),MATCH(IF(N1268&gt;5000000,"A",IF(N1268&gt;2000000,"B",IF(N1268&gt;500000,"C","D"))),'EL&amp;SV'!$G$4:$K$4,0))</f>
        <v>0.95</v>
      </c>
      <c r="AQ1268" s="153">
        <f t="shared" si="871"/>
        <v>40621.466686727945</v>
      </c>
      <c r="AR1268" s="153">
        <f t="shared" si="872"/>
        <v>38590.393352391548</v>
      </c>
      <c r="AS1268" s="153">
        <f t="shared" si="873"/>
        <v>2031.0733343363972</v>
      </c>
      <c r="AT1268" s="60">
        <v>0.75</v>
      </c>
      <c r="AU1268" s="153">
        <f t="shared" si="874"/>
        <v>1523.3050007522979</v>
      </c>
      <c r="AV1268" s="153">
        <f t="shared" si="875"/>
        <v>2031.0733343363991</v>
      </c>
    </row>
    <row r="1269" spans="1:48" x14ac:dyDescent="0.2">
      <c r="A1269" s="82">
        <v>1265</v>
      </c>
      <c r="B1269" s="82" t="s">
        <v>1410</v>
      </c>
      <c r="C1269" s="83"/>
      <c r="D1269" s="84" t="s">
        <v>112</v>
      </c>
      <c r="E1269" s="85" t="s">
        <v>659</v>
      </c>
      <c r="F1269" s="86">
        <v>39524</v>
      </c>
      <c r="G1269" s="86" t="s">
        <v>1347</v>
      </c>
      <c r="H1269" s="89"/>
      <c r="I1269" s="89">
        <v>7.4047665016791289E-2</v>
      </c>
      <c r="J1269" s="84"/>
      <c r="K1269" s="84"/>
      <c r="L1269" s="87">
        <v>23000</v>
      </c>
      <c r="M1269" s="87"/>
      <c r="N1269" s="87">
        <v>23000</v>
      </c>
      <c r="O1269" s="84">
        <v>20221.559980575938</v>
      </c>
      <c r="P1269" s="84">
        <v>1703.0962953861997</v>
      </c>
      <c r="Q1269" s="84">
        <f t="shared" si="876"/>
        <v>21924.656275962137</v>
      </c>
      <c r="R1269" s="84">
        <v>1075.3437240378626</v>
      </c>
      <c r="S1269" s="87">
        <f t="shared" si="877"/>
        <v>2778.4400194240625</v>
      </c>
      <c r="T1269" s="150">
        <v>15</v>
      </c>
      <c r="U1269" s="69">
        <v>365</v>
      </c>
      <c r="V1269" s="70"/>
      <c r="W1269" s="71">
        <v>-117.33698630136986</v>
      </c>
      <c r="X1269" s="76">
        <f t="shared" si="885"/>
        <v>39508</v>
      </c>
      <c r="Y1269" s="138" t="s">
        <v>4120</v>
      </c>
      <c r="Z1269" s="60">
        <f>MATCH(Y1269,'Cat-3'!$A:$A,0)</f>
        <v>686</v>
      </c>
      <c r="AA1269" s="60">
        <f>MATCH(X1269,'Cat-3'!$1:$1,0)</f>
        <v>42</v>
      </c>
      <c r="AB1269" s="60">
        <f>INDEX('Cat-3'!$1:$1048576,Working!Z1269,Working!AA1269)</f>
        <v>98.1</v>
      </c>
      <c r="AC1269" s="60">
        <f>MATCH($AC$3,'Cat-3'!$1:$1,0)</f>
        <v>90</v>
      </c>
      <c r="AD1269" s="60">
        <f>INDEX('Cat-3'!$1:$1048576,Working!Z1269,Working!AC1269)</f>
        <v>103.4</v>
      </c>
      <c r="AE1269" s="146">
        <f t="shared" si="886"/>
        <v>1.054026503567788</v>
      </c>
      <c r="AF1269" s="132" t="s">
        <v>2734</v>
      </c>
      <c r="AG1269" s="60">
        <f>MATCH(AF1269,'Cat-4'!$A:$A,0)</f>
        <v>653</v>
      </c>
      <c r="AH1269" s="60">
        <f>MATCH($AH$3,'Cat-4'!$1:$1,0)</f>
        <v>4</v>
      </c>
      <c r="AI1269" s="60">
        <f>INDEX('Cat-4'!$1:$1048576,Working!AG1269,Working!AH1269)</f>
        <v>100.8</v>
      </c>
      <c r="AJ1269" s="60">
        <f>MATCH($AJ$3,'Cat-4'!$1:$1,0)</f>
        <v>144</v>
      </c>
      <c r="AK1269" s="60">
        <f>INDEX('Cat-4'!$1:$1048576,Working!AG1269,Working!AJ1269)</f>
        <v>122.3</v>
      </c>
      <c r="AL1269" s="146">
        <f t="shared" si="887"/>
        <v>1.2132936507936507</v>
      </c>
      <c r="AM1269" s="146">
        <f t="shared" si="888"/>
        <v>1.2788436645470285</v>
      </c>
      <c r="AN1269" s="146">
        <f t="shared" si="878"/>
        <v>15.911111111111111</v>
      </c>
      <c r="AO1269" s="169">
        <f>INDEX('EL&amp;SV'!$C$4:$G$50,MATCH(AF1269,'EL&amp;SV'!$G$4:$G$50,0),MATCH(IF(P1269&gt;5000000,"A",IF(N1269&gt;2000000,"B",IF(N1269&gt;500000,"C","D"))),'EL&amp;SV'!$C$4:$G$4,0))</f>
        <v>8</v>
      </c>
      <c r="AP1269" s="171">
        <f>INDEX('EL&amp;SV'!$G$4:$K$50,MATCH(AF1269,'EL&amp;SV'!$G$4:$G$50,0),MATCH(IF(N1269&gt;5000000,"A",IF(N1269&gt;2000000,"B",IF(N1269&gt;500000,"C","D"))),'EL&amp;SV'!$G$4:$K$4,0))</f>
        <v>0.9</v>
      </c>
      <c r="AQ1269" s="153">
        <f t="shared" si="871"/>
        <v>29413.404284581655</v>
      </c>
      <c r="AR1269" s="153">
        <f t="shared" si="872"/>
        <v>26472.063856123488</v>
      </c>
      <c r="AS1269" s="153">
        <f t="shared" si="873"/>
        <v>2941.3404284581666</v>
      </c>
      <c r="AT1269" s="60">
        <v>0.75</v>
      </c>
      <c r="AU1269" s="153">
        <f t="shared" si="874"/>
        <v>2206.0053213436249</v>
      </c>
      <c r="AV1269" s="153">
        <f t="shared" si="875"/>
        <v>2941.3404284581648</v>
      </c>
    </row>
    <row r="1270" spans="1:48" x14ac:dyDescent="0.2">
      <c r="A1270" s="82">
        <v>1266</v>
      </c>
      <c r="B1270" s="82" t="s">
        <v>1410</v>
      </c>
      <c r="C1270" s="83"/>
      <c r="D1270" s="84" t="s">
        <v>112</v>
      </c>
      <c r="E1270" s="85" t="s">
        <v>878</v>
      </c>
      <c r="F1270" s="86">
        <v>41000</v>
      </c>
      <c r="G1270" s="86" t="s">
        <v>1350</v>
      </c>
      <c r="H1270" s="89"/>
      <c r="I1270" s="89">
        <v>7.0314014752370924E-2</v>
      </c>
      <c r="J1270" s="84"/>
      <c r="K1270" s="84"/>
      <c r="L1270" s="87">
        <v>23000</v>
      </c>
      <c r="M1270" s="87"/>
      <c r="N1270" s="87">
        <v>23000</v>
      </c>
      <c r="O1270" s="84">
        <v>13763.888303477346</v>
      </c>
      <c r="P1270" s="84">
        <v>1617.2223393045313</v>
      </c>
      <c r="Q1270" s="84">
        <f t="shared" si="876"/>
        <v>15381.110642781878</v>
      </c>
      <c r="R1270" s="84">
        <v>7618.8893572181223</v>
      </c>
      <c r="S1270" s="87">
        <f t="shared" si="877"/>
        <v>9236.1116965226538</v>
      </c>
      <c r="T1270" s="150">
        <v>15</v>
      </c>
      <c r="U1270" s="69">
        <v>365</v>
      </c>
      <c r="V1270" s="70"/>
      <c r="W1270" s="71">
        <v>-117.33698630136986</v>
      </c>
      <c r="X1270" s="76">
        <f t="shared" si="885"/>
        <v>41000</v>
      </c>
      <c r="AF1270" s="132" t="s">
        <v>3114</v>
      </c>
      <c r="AG1270" s="60">
        <f>MATCH(AF1270,'Cat-4'!$A:$A,0)</f>
        <v>844</v>
      </c>
      <c r="AH1270" s="60">
        <f>MATCH(X1270,'Cat-4'!$1:$1,0)</f>
        <v>4</v>
      </c>
      <c r="AI1270" s="60">
        <f>INDEX('Cat-4'!$1:$1048576,Working!AG1270,Working!AH1270)</f>
        <v>103.9</v>
      </c>
      <c r="AJ1270" s="60">
        <f>MATCH($AJ$3,'Cat-4'!$1:$1,0)</f>
        <v>144</v>
      </c>
      <c r="AK1270" s="60">
        <f>INDEX('Cat-4'!$1:$1048576,Working!AG1270,Working!AJ1270)</f>
        <v>160.30000000000001</v>
      </c>
      <c r="AL1270" s="146">
        <f t="shared" si="887"/>
        <v>1.5428296438883542</v>
      </c>
      <c r="AM1270" s="152">
        <f t="shared" ref="AM1270:AM1272" si="889">AL1270</f>
        <v>1.5428296438883542</v>
      </c>
      <c r="AN1270" s="146">
        <f t="shared" si="878"/>
        <v>11.872222222222222</v>
      </c>
      <c r="AO1270" s="169">
        <f>INDEX('EL&amp;SV'!$C$4:$G$50,MATCH(AF1270,'EL&amp;SV'!$G$4:$G$50,0),MATCH(IF(P1270&gt;5000000,"A",IF(N1270&gt;2000000,"B",IF(N1270&gt;500000,"C","D"))),'EL&amp;SV'!$C$4:$G$4,0))</f>
        <v>6</v>
      </c>
      <c r="AP1270" s="171">
        <f>INDEX('EL&amp;SV'!$G$4:$K$50,MATCH(AF1270,'EL&amp;SV'!$G$4:$G$50,0),MATCH(IF(N1270&gt;5000000,"A",IF(N1270&gt;2000000,"B",IF(N1270&gt;500000,"C","D"))),'EL&amp;SV'!$G$4:$K$4,0))</f>
        <v>0.95</v>
      </c>
      <c r="AQ1270" s="153">
        <f t="shared" si="871"/>
        <v>35485.081809432144</v>
      </c>
      <c r="AR1270" s="153">
        <f t="shared" si="872"/>
        <v>33710.827718960536</v>
      </c>
      <c r="AS1270" s="153">
        <f t="shared" si="873"/>
        <v>1774.2540904716079</v>
      </c>
      <c r="AT1270" s="60">
        <v>0.75</v>
      </c>
      <c r="AU1270" s="153">
        <f t="shared" si="874"/>
        <v>1330.6905678537059</v>
      </c>
      <c r="AV1270" s="153">
        <f t="shared" si="875"/>
        <v>1774.2540904716088</v>
      </c>
    </row>
    <row r="1271" spans="1:48" x14ac:dyDescent="0.2">
      <c r="A1271" s="82">
        <v>1267</v>
      </c>
      <c r="B1271" s="82" t="s">
        <v>1410</v>
      </c>
      <c r="C1271" s="83"/>
      <c r="D1271" s="84" t="s">
        <v>112</v>
      </c>
      <c r="E1271" s="85" t="s">
        <v>444</v>
      </c>
      <c r="F1271" s="86">
        <v>41426</v>
      </c>
      <c r="G1271" s="86" t="s">
        <v>1349</v>
      </c>
      <c r="H1271" s="89"/>
      <c r="I1271" s="89">
        <v>0.10333436939629409</v>
      </c>
      <c r="J1271" s="84"/>
      <c r="K1271" s="84"/>
      <c r="L1271" s="87">
        <v>22949.7</v>
      </c>
      <c r="M1271" s="87"/>
      <c r="N1271" s="87">
        <v>22949.7</v>
      </c>
      <c r="O1271" s="84">
        <v>20181.875553029204</v>
      </c>
      <c r="P1271" s="84">
        <v>2371.4927773341306</v>
      </c>
      <c r="Q1271" s="84">
        <f t="shared" si="876"/>
        <v>22553.368330363333</v>
      </c>
      <c r="R1271" s="84">
        <v>396.33166963666736</v>
      </c>
      <c r="S1271" s="87">
        <f t="shared" si="877"/>
        <v>2767.824446970797</v>
      </c>
      <c r="T1271" s="150">
        <v>10</v>
      </c>
      <c r="U1271" s="69">
        <v>365</v>
      </c>
      <c r="V1271" s="70"/>
      <c r="W1271" s="71">
        <v>-117.33698630136986</v>
      </c>
      <c r="X1271" s="76">
        <f t="shared" si="885"/>
        <v>41426</v>
      </c>
      <c r="AF1271" s="132" t="s">
        <v>3114</v>
      </c>
      <c r="AG1271" s="60">
        <f>MATCH(AF1271,'Cat-4'!$A:$A,0)</f>
        <v>844</v>
      </c>
      <c r="AH1271" s="60">
        <f>MATCH(X1271,'Cat-4'!$1:$1,0)</f>
        <v>18</v>
      </c>
      <c r="AI1271" s="60">
        <f>INDEX('Cat-4'!$1:$1048576,Working!AG1271,Working!AH1271)</f>
        <v>106.3</v>
      </c>
      <c r="AJ1271" s="60">
        <f>MATCH($AJ$3,'Cat-4'!$1:$1,0)</f>
        <v>144</v>
      </c>
      <c r="AK1271" s="60">
        <f>INDEX('Cat-4'!$1:$1048576,Working!AG1271,Working!AJ1271)</f>
        <v>160.30000000000001</v>
      </c>
      <c r="AL1271" s="146">
        <f t="shared" si="887"/>
        <v>1.5079962370649107</v>
      </c>
      <c r="AM1271" s="152">
        <f t="shared" si="889"/>
        <v>1.5079962370649107</v>
      </c>
      <c r="AN1271" s="146">
        <f t="shared" si="878"/>
        <v>10.705555555555556</v>
      </c>
      <c r="AO1271" s="169">
        <f>INDEX('EL&amp;SV'!$C$4:$G$50,MATCH(AF1271,'EL&amp;SV'!$G$4:$G$50,0),MATCH(IF(P1271&gt;5000000,"A",IF(N1271&gt;2000000,"B",IF(N1271&gt;500000,"C","D"))),'EL&amp;SV'!$C$4:$G$4,0))</f>
        <v>6</v>
      </c>
      <c r="AP1271" s="171">
        <f>INDEX('EL&amp;SV'!$G$4:$K$50,MATCH(AF1271,'EL&amp;SV'!$G$4:$G$50,0),MATCH(IF(N1271&gt;5000000,"A",IF(N1271&gt;2000000,"B",IF(N1271&gt;500000,"C","D"))),'EL&amp;SV'!$G$4:$K$4,0))</f>
        <v>0.95</v>
      </c>
      <c r="AQ1271" s="153">
        <f t="shared" si="871"/>
        <v>34608.061241768584</v>
      </c>
      <c r="AR1271" s="153">
        <f t="shared" si="872"/>
        <v>32877.658179680155</v>
      </c>
      <c r="AS1271" s="153">
        <f t="shared" si="873"/>
        <v>1730.4030620884296</v>
      </c>
      <c r="AT1271" s="60">
        <v>0.75</v>
      </c>
      <c r="AU1271" s="153">
        <f t="shared" si="874"/>
        <v>1297.8022965663222</v>
      </c>
      <c r="AV1271" s="153">
        <f t="shared" si="875"/>
        <v>1730.4030620884307</v>
      </c>
    </row>
    <row r="1272" spans="1:48" x14ac:dyDescent="0.2">
      <c r="A1272" s="82">
        <v>1268</v>
      </c>
      <c r="B1272" s="82" t="s">
        <v>1410</v>
      </c>
      <c r="C1272" s="83"/>
      <c r="D1272" s="84" t="s">
        <v>112</v>
      </c>
      <c r="E1272" s="85" t="s">
        <v>1144</v>
      </c>
      <c r="F1272" s="86">
        <v>43732</v>
      </c>
      <c r="G1272" s="86" t="s">
        <v>36</v>
      </c>
      <c r="H1272" s="89"/>
      <c r="I1272" s="89">
        <v>0.31666666666666665</v>
      </c>
      <c r="J1272" s="84"/>
      <c r="K1272" s="84"/>
      <c r="L1272" s="87">
        <v>22715</v>
      </c>
      <c r="M1272" s="87"/>
      <c r="N1272" s="87">
        <v>22715</v>
      </c>
      <c r="O1272" s="84">
        <v>18130.511415525114</v>
      </c>
      <c r="P1272" s="84">
        <v>3448.738584474886</v>
      </c>
      <c r="Q1272" s="84">
        <f t="shared" si="876"/>
        <v>21579.25</v>
      </c>
      <c r="R1272" s="84">
        <v>1135.75</v>
      </c>
      <c r="S1272" s="87">
        <f t="shared" si="877"/>
        <v>4584.488584474886</v>
      </c>
      <c r="T1272" s="150">
        <v>3</v>
      </c>
      <c r="U1272" s="69">
        <v>365</v>
      </c>
      <c r="V1272" s="70"/>
      <c r="W1272" s="71">
        <v>6.9753424657534246</v>
      </c>
      <c r="X1272" s="76">
        <f t="shared" si="885"/>
        <v>43709</v>
      </c>
      <c r="AF1272" s="132" t="s">
        <v>2716</v>
      </c>
      <c r="AG1272" s="60">
        <f>MATCH(AF1272,'Cat-4'!$A:$A,0)</f>
        <v>644</v>
      </c>
      <c r="AH1272" s="60">
        <f>MATCH(X1272,'Cat-4'!$1:$1,0)</f>
        <v>93</v>
      </c>
      <c r="AI1272" s="60">
        <f>INDEX('Cat-4'!$1:$1048576,Working!AG1272,Working!AH1272)</f>
        <v>135.1</v>
      </c>
      <c r="AJ1272" s="60">
        <f>MATCH($AJ$3,'Cat-4'!$1:$1,0)</f>
        <v>144</v>
      </c>
      <c r="AK1272" s="60">
        <f>INDEX('Cat-4'!$1:$1048576,Working!AG1272,Working!AJ1272)</f>
        <v>135.1</v>
      </c>
      <c r="AL1272" s="146">
        <f t="shared" si="887"/>
        <v>1</v>
      </c>
      <c r="AM1272" s="152">
        <f t="shared" si="889"/>
        <v>1</v>
      </c>
      <c r="AN1272" s="146">
        <f t="shared" si="878"/>
        <v>4.3916666666666666</v>
      </c>
      <c r="AO1272" s="169">
        <f>INDEX('EL&amp;SV'!$C$4:$G$50,MATCH(AF1272,'EL&amp;SV'!$G$4:$G$50,0),MATCH(IF(P1272&gt;5000000,"A",IF(N1272&gt;2000000,"B",IF(N1272&gt;500000,"C","D"))),'EL&amp;SV'!$C$4:$G$4,0))</f>
        <v>5</v>
      </c>
      <c r="AP1272" s="171">
        <f>INDEX('EL&amp;SV'!$G$4:$K$50,MATCH(AF1272,'EL&amp;SV'!$G$4:$G$50,0),MATCH(IF(N1272&gt;5000000,"A",IF(N1272&gt;2000000,"B",IF(N1272&gt;500000,"C","D"))),'EL&amp;SV'!$G$4:$K$4,0))</f>
        <v>1</v>
      </c>
      <c r="AQ1272" s="153">
        <f t="shared" si="871"/>
        <v>22715</v>
      </c>
      <c r="AR1272" s="153">
        <f t="shared" si="872"/>
        <v>19951.341666666667</v>
      </c>
      <c r="AS1272" s="153">
        <f t="shared" si="873"/>
        <v>2763.6583333333328</v>
      </c>
      <c r="AT1272" s="60">
        <v>0.75</v>
      </c>
      <c r="AU1272" s="153">
        <f t="shared" si="874"/>
        <v>2072.7437499999996</v>
      </c>
      <c r="AV1272" s="153">
        <f t="shared" si="875"/>
        <v>2072.7437499999996</v>
      </c>
    </row>
    <row r="1273" spans="1:48" x14ac:dyDescent="0.2">
      <c r="A1273" s="82">
        <v>1269</v>
      </c>
      <c r="B1273" s="82" t="s">
        <v>1410</v>
      </c>
      <c r="C1273" s="83"/>
      <c r="D1273" s="84" t="s">
        <v>112</v>
      </c>
      <c r="E1273" s="85" t="s">
        <v>354</v>
      </c>
      <c r="F1273" s="86">
        <v>40277</v>
      </c>
      <c r="G1273" s="86" t="s">
        <v>1352</v>
      </c>
      <c r="H1273" s="89"/>
      <c r="I1273" s="89">
        <v>0.12430059171597634</v>
      </c>
      <c r="J1273" s="84"/>
      <c r="K1273" s="84"/>
      <c r="L1273" s="87">
        <v>22700</v>
      </c>
      <c r="M1273" s="87"/>
      <c r="N1273" s="87">
        <v>22700</v>
      </c>
      <c r="O1273" s="84">
        <v>22700</v>
      </c>
      <c r="P1273" s="84">
        <v>0</v>
      </c>
      <c r="Q1273" s="84">
        <f t="shared" si="876"/>
        <v>22700</v>
      </c>
      <c r="R1273" s="84">
        <v>0</v>
      </c>
      <c r="S1273" s="87">
        <f t="shared" si="877"/>
        <v>0</v>
      </c>
      <c r="T1273" s="150">
        <v>10</v>
      </c>
      <c r="U1273" s="69">
        <v>365</v>
      </c>
      <c r="V1273" s="70"/>
      <c r="W1273" s="71">
        <v>-117.33698630136986</v>
      </c>
      <c r="X1273" s="76">
        <f t="shared" si="885"/>
        <v>40269</v>
      </c>
      <c r="Y1273" s="138" t="s">
        <v>4016</v>
      </c>
      <c r="Z1273" s="60">
        <f>MATCH(Y1273,'Cat-3'!$A:$A,0)</f>
        <v>628</v>
      </c>
      <c r="AA1273" s="60">
        <f>MATCH(X1273,'Cat-3'!$1:$1,0)</f>
        <v>67</v>
      </c>
      <c r="AB1273" s="60">
        <f>INDEX('Cat-3'!$1:$1048576,Working!Z1273,Working!AA1273)</f>
        <v>128.80000000000001</v>
      </c>
      <c r="AC1273" s="60">
        <f>MATCH($AC$3,'Cat-3'!$1:$1,0)</f>
        <v>90</v>
      </c>
      <c r="AD1273" s="60">
        <f>INDEX('Cat-3'!$1:$1048576,Working!Z1273,Working!AC1273)</f>
        <v>138.4</v>
      </c>
      <c r="AE1273" s="146">
        <f>AD1273/AB1273</f>
        <v>1.0745341614906831</v>
      </c>
      <c r="AF1273" s="132" t="s">
        <v>3114</v>
      </c>
      <c r="AG1273" s="60">
        <f>MATCH(AF1273,'Cat-4'!$A:$A,0)</f>
        <v>844</v>
      </c>
      <c r="AH1273" s="60">
        <f>MATCH($AH$3,'Cat-4'!$1:$1,0)</f>
        <v>4</v>
      </c>
      <c r="AI1273" s="60">
        <f>INDEX('Cat-4'!$1:$1048576,Working!AG1273,Working!AH1273)</f>
        <v>103.9</v>
      </c>
      <c r="AJ1273" s="60">
        <f>MATCH($AJ$3,'Cat-4'!$1:$1,0)</f>
        <v>144</v>
      </c>
      <c r="AK1273" s="60">
        <f>INDEX('Cat-4'!$1:$1048576,Working!AG1273,Working!AJ1273)</f>
        <v>160.30000000000001</v>
      </c>
      <c r="AL1273" s="146">
        <f>AK1273/AI1273</f>
        <v>1.5428296438883542</v>
      </c>
      <c r="AM1273" s="146">
        <f>AL1273*AE1273</f>
        <v>1.6578231577185421</v>
      </c>
      <c r="AN1273" s="146">
        <f t="shared" si="878"/>
        <v>13.85</v>
      </c>
      <c r="AO1273" s="169">
        <f>INDEX('EL&amp;SV'!$C$4:$G$50,MATCH(AF1273,'EL&amp;SV'!$G$4:$G$50,0),MATCH(IF(P1273&gt;5000000,"A",IF(N1273&gt;2000000,"B",IF(N1273&gt;500000,"C","D"))),'EL&amp;SV'!$C$4:$G$4,0))</f>
        <v>6</v>
      </c>
      <c r="AP1273" s="171">
        <f>INDEX('EL&amp;SV'!$G$4:$K$50,MATCH(AF1273,'EL&amp;SV'!$G$4:$G$50,0),MATCH(IF(N1273&gt;5000000,"A",IF(N1273&gt;2000000,"B",IF(N1273&gt;500000,"C","D"))),'EL&amp;SV'!$G$4:$K$4,0))</f>
        <v>0.95</v>
      </c>
      <c r="AQ1273" s="153">
        <f t="shared" si="871"/>
        <v>37632.585680210905</v>
      </c>
      <c r="AR1273" s="153">
        <f t="shared" si="872"/>
        <v>35750.956396200359</v>
      </c>
      <c r="AS1273" s="153">
        <f t="shared" si="873"/>
        <v>1881.6292840105452</v>
      </c>
      <c r="AT1273" s="60">
        <v>0.75</v>
      </c>
      <c r="AU1273" s="153">
        <f t="shared" si="874"/>
        <v>1411.2219630079089</v>
      </c>
      <c r="AV1273" s="153">
        <f t="shared" si="875"/>
        <v>1881.6292840105468</v>
      </c>
    </row>
    <row r="1274" spans="1:48" x14ac:dyDescent="0.2">
      <c r="A1274" s="82">
        <v>1270</v>
      </c>
      <c r="B1274" s="82" t="s">
        <v>1410</v>
      </c>
      <c r="C1274" s="83"/>
      <c r="D1274" s="84" t="s">
        <v>112</v>
      </c>
      <c r="E1274" s="85" t="s">
        <v>895</v>
      </c>
      <c r="F1274" s="151">
        <v>42248</v>
      </c>
      <c r="G1274" s="86"/>
      <c r="H1274" s="89"/>
      <c r="I1274" s="89">
        <v>0.59383561643835614</v>
      </c>
      <c r="J1274" s="84"/>
      <c r="K1274" s="84"/>
      <c r="L1274" s="87">
        <v>22700</v>
      </c>
      <c r="M1274" s="87"/>
      <c r="N1274" s="87">
        <v>22700</v>
      </c>
      <c r="O1274" s="84">
        <v>21565</v>
      </c>
      <c r="P1274" s="84">
        <v>0</v>
      </c>
      <c r="Q1274" s="84">
        <f t="shared" si="876"/>
        <v>21565</v>
      </c>
      <c r="R1274" s="84">
        <v>1135</v>
      </c>
      <c r="S1274" s="87">
        <f t="shared" si="877"/>
        <v>1135</v>
      </c>
      <c r="T1274" s="150">
        <v>5</v>
      </c>
      <c r="U1274" s="69">
        <v>365</v>
      </c>
      <c r="V1274" s="70"/>
      <c r="W1274" s="71">
        <v>-117.33698630136986</v>
      </c>
      <c r="X1274" s="76">
        <f t="shared" si="885"/>
        <v>42248</v>
      </c>
      <c r="AF1274" s="132" t="s">
        <v>3114</v>
      </c>
      <c r="AG1274" s="60">
        <f>MATCH(AF1274,'Cat-4'!$A:$A,0)</f>
        <v>844</v>
      </c>
      <c r="AH1274" s="60">
        <f>MATCH(X1274,'Cat-4'!$1:$1,0)</f>
        <v>45</v>
      </c>
      <c r="AI1274" s="60">
        <f>INDEX('Cat-4'!$1:$1048576,Working!AG1274,Working!AH1274)</f>
        <v>110.9</v>
      </c>
      <c r="AJ1274" s="60">
        <f>MATCH($AJ$3,'Cat-4'!$1:$1,0)</f>
        <v>144</v>
      </c>
      <c r="AK1274" s="60">
        <f>INDEX('Cat-4'!$1:$1048576,Working!AG1274,Working!AJ1274)</f>
        <v>160.30000000000001</v>
      </c>
      <c r="AL1274" s="146">
        <f t="shared" ref="AL1274:AL1275" si="890">AK1274/AI1274</f>
        <v>1.4454463480613164</v>
      </c>
      <c r="AM1274" s="152">
        <f t="shared" ref="AM1274:AM1275" si="891">AL1274</f>
        <v>1.4454463480613164</v>
      </c>
      <c r="AN1274" s="146">
        <f t="shared" si="878"/>
        <v>8.4555555555555557</v>
      </c>
      <c r="AO1274" s="169">
        <f>INDEX('EL&amp;SV'!$C$4:$G$50,MATCH(AF1274,'EL&amp;SV'!$G$4:$G$50,0),MATCH(IF(P1274&gt;5000000,"A",IF(N1274&gt;2000000,"B",IF(N1274&gt;500000,"C","D"))),'EL&amp;SV'!$C$4:$G$4,0))</f>
        <v>6</v>
      </c>
      <c r="AP1274" s="171">
        <f>INDEX('EL&amp;SV'!$G$4:$K$50,MATCH(AF1274,'EL&amp;SV'!$G$4:$G$50,0),MATCH(IF(N1274&gt;5000000,"A",IF(N1274&gt;2000000,"B",IF(N1274&gt;500000,"C","D"))),'EL&amp;SV'!$G$4:$K$4,0))</f>
        <v>0.95</v>
      </c>
      <c r="AQ1274" s="153">
        <f t="shared" si="871"/>
        <v>32811.632100991883</v>
      </c>
      <c r="AR1274" s="153">
        <f t="shared" si="872"/>
        <v>31171.050495942287</v>
      </c>
      <c r="AS1274" s="153">
        <f t="shared" si="873"/>
        <v>1640.581605049596</v>
      </c>
      <c r="AT1274" s="60">
        <v>0.75</v>
      </c>
      <c r="AU1274" s="153">
        <f t="shared" si="874"/>
        <v>1230.436203787197</v>
      </c>
      <c r="AV1274" s="153">
        <f t="shared" si="875"/>
        <v>1640.5816050495955</v>
      </c>
    </row>
    <row r="1275" spans="1:48" x14ac:dyDescent="0.2">
      <c r="A1275" s="82">
        <v>1271</v>
      </c>
      <c r="B1275" s="82" t="s">
        <v>1410</v>
      </c>
      <c r="C1275" s="83"/>
      <c r="D1275" s="84" t="s">
        <v>112</v>
      </c>
      <c r="E1275" s="85" t="s">
        <v>970</v>
      </c>
      <c r="F1275" s="86">
        <v>41519</v>
      </c>
      <c r="G1275" s="86" t="s">
        <v>1349</v>
      </c>
      <c r="H1275" s="89"/>
      <c r="I1275" s="89">
        <v>6.3967990121580554E-2</v>
      </c>
      <c r="J1275" s="84"/>
      <c r="K1275" s="84"/>
      <c r="L1275" s="87">
        <v>22575</v>
      </c>
      <c r="M1275" s="87"/>
      <c r="N1275" s="87">
        <v>22575</v>
      </c>
      <c r="O1275" s="84">
        <v>12172.50377623142</v>
      </c>
      <c r="P1275" s="84">
        <v>1444.0773769946809</v>
      </c>
      <c r="Q1275" s="84">
        <f t="shared" si="876"/>
        <v>13616.581153226101</v>
      </c>
      <c r="R1275" s="84">
        <v>8958.4188467738986</v>
      </c>
      <c r="S1275" s="87">
        <f t="shared" si="877"/>
        <v>10402.49622376858</v>
      </c>
      <c r="T1275" s="150">
        <v>15</v>
      </c>
      <c r="U1275" s="69">
        <v>365</v>
      </c>
      <c r="V1275" s="70"/>
      <c r="W1275" s="71">
        <v>-117.33698630136986</v>
      </c>
      <c r="X1275" s="76">
        <f t="shared" si="885"/>
        <v>41518</v>
      </c>
      <c r="AF1275" s="132" t="s">
        <v>3114</v>
      </c>
      <c r="AG1275" s="60">
        <f>MATCH(AF1275,'Cat-4'!$A:$A,0)</f>
        <v>844</v>
      </c>
      <c r="AH1275" s="60">
        <f>MATCH(X1275,'Cat-4'!$1:$1,0)</f>
        <v>21</v>
      </c>
      <c r="AI1275" s="60">
        <f>INDEX('Cat-4'!$1:$1048576,Working!AG1275,Working!AH1275)</f>
        <v>112.4</v>
      </c>
      <c r="AJ1275" s="60">
        <f>MATCH($AJ$3,'Cat-4'!$1:$1,0)</f>
        <v>144</v>
      </c>
      <c r="AK1275" s="60">
        <f>INDEX('Cat-4'!$1:$1048576,Working!AG1275,Working!AJ1275)</f>
        <v>160.30000000000001</v>
      </c>
      <c r="AL1275" s="146">
        <f t="shared" si="890"/>
        <v>1.4261565836298933</v>
      </c>
      <c r="AM1275" s="152">
        <f t="shared" si="891"/>
        <v>1.4261565836298933</v>
      </c>
      <c r="AN1275" s="146">
        <f t="shared" si="878"/>
        <v>10.452777777777778</v>
      </c>
      <c r="AO1275" s="169">
        <f>INDEX('EL&amp;SV'!$C$4:$G$50,MATCH(AF1275,'EL&amp;SV'!$G$4:$G$50,0),MATCH(IF(P1275&gt;5000000,"A",IF(N1275&gt;2000000,"B",IF(N1275&gt;500000,"C","D"))),'EL&amp;SV'!$C$4:$G$4,0))</f>
        <v>6</v>
      </c>
      <c r="AP1275" s="171">
        <f>INDEX('EL&amp;SV'!$G$4:$K$50,MATCH(AF1275,'EL&amp;SV'!$G$4:$G$50,0),MATCH(IF(N1275&gt;5000000,"A",IF(N1275&gt;2000000,"B",IF(N1275&gt;500000,"C","D"))),'EL&amp;SV'!$G$4:$K$4,0))</f>
        <v>0.95</v>
      </c>
      <c r="AQ1275" s="153">
        <f t="shared" si="871"/>
        <v>32195.484875444839</v>
      </c>
      <c r="AR1275" s="153">
        <f t="shared" si="872"/>
        <v>30585.710631672599</v>
      </c>
      <c r="AS1275" s="153">
        <f t="shared" si="873"/>
        <v>1609.7742437722409</v>
      </c>
      <c r="AT1275" s="60">
        <v>0.75</v>
      </c>
      <c r="AU1275" s="153">
        <f t="shared" si="874"/>
        <v>1207.3306828291807</v>
      </c>
      <c r="AV1275" s="153">
        <f t="shared" si="875"/>
        <v>1609.7742437722434</v>
      </c>
    </row>
    <row r="1276" spans="1:48" x14ac:dyDescent="0.2">
      <c r="A1276" s="82">
        <v>1272</v>
      </c>
      <c r="B1276" s="82" t="s">
        <v>1410</v>
      </c>
      <c r="C1276" s="83"/>
      <c r="D1276" s="84" t="s">
        <v>112</v>
      </c>
      <c r="E1276" s="85" t="s">
        <v>706</v>
      </c>
      <c r="F1276" s="86">
        <v>39964</v>
      </c>
      <c r="G1276" s="86" t="s">
        <v>1353</v>
      </c>
      <c r="H1276" s="89"/>
      <c r="I1276" s="89">
        <v>7.0885009436505789E-2</v>
      </c>
      <c r="J1276" s="84"/>
      <c r="K1276" s="84"/>
      <c r="L1276" s="87">
        <v>22525</v>
      </c>
      <c r="M1276" s="87"/>
      <c r="N1276" s="87">
        <v>22525</v>
      </c>
      <c r="O1276" s="84">
        <v>17947.286063472045</v>
      </c>
      <c r="P1276" s="84">
        <v>1596.6848375572929</v>
      </c>
      <c r="Q1276" s="84">
        <f t="shared" si="876"/>
        <v>19543.970901029337</v>
      </c>
      <c r="R1276" s="84">
        <v>2981.0290989706627</v>
      </c>
      <c r="S1276" s="87">
        <f t="shared" si="877"/>
        <v>4577.7139365279545</v>
      </c>
      <c r="T1276" s="150">
        <v>15</v>
      </c>
      <c r="U1276" s="69">
        <v>365</v>
      </c>
      <c r="V1276" s="70"/>
      <c r="W1276" s="71">
        <v>-117.33698630136986</v>
      </c>
      <c r="X1276" s="76">
        <f t="shared" si="885"/>
        <v>39934</v>
      </c>
      <c r="Y1276" s="138" t="s">
        <v>4016</v>
      </c>
      <c r="Z1276" s="60">
        <f>MATCH(Y1276,'Cat-3'!$A:$A,0)</f>
        <v>628</v>
      </c>
      <c r="AA1276" s="60">
        <f>MATCH(X1276,'Cat-3'!$1:$1,0)</f>
        <v>56</v>
      </c>
      <c r="AB1276" s="60">
        <f>INDEX('Cat-3'!$1:$1048576,Working!Z1276,Working!AA1276)</f>
        <v>119.7</v>
      </c>
      <c r="AC1276" s="60">
        <f>MATCH($AC$3,'Cat-3'!$1:$1,0)</f>
        <v>90</v>
      </c>
      <c r="AD1276" s="60">
        <f>INDEX('Cat-3'!$1:$1048576,Working!Z1276,Working!AC1276)</f>
        <v>138.4</v>
      </c>
      <c r="AE1276" s="146">
        <f>AD1276/AB1276</f>
        <v>1.1562238930659983</v>
      </c>
      <c r="AF1276" s="132" t="s">
        <v>3114</v>
      </c>
      <c r="AG1276" s="60">
        <f>MATCH(AF1276,'Cat-4'!$A:$A,0)</f>
        <v>844</v>
      </c>
      <c r="AH1276" s="60">
        <f>MATCH($AH$3,'Cat-4'!$1:$1,0)</f>
        <v>4</v>
      </c>
      <c r="AI1276" s="60">
        <f>INDEX('Cat-4'!$1:$1048576,Working!AG1276,Working!AH1276)</f>
        <v>103.9</v>
      </c>
      <c r="AJ1276" s="60">
        <f>MATCH($AJ$3,'Cat-4'!$1:$1,0)</f>
        <v>144</v>
      </c>
      <c r="AK1276" s="60">
        <f>INDEX('Cat-4'!$1:$1048576,Working!AG1276,Working!AJ1276)</f>
        <v>160.30000000000001</v>
      </c>
      <c r="AL1276" s="146">
        <f>AK1276/AI1276</f>
        <v>1.5428296438883542</v>
      </c>
      <c r="AM1276" s="146">
        <f>AL1276*AE1276</f>
        <v>1.7838564971942206</v>
      </c>
      <c r="AN1276" s="146">
        <f t="shared" si="878"/>
        <v>14.708333333333334</v>
      </c>
      <c r="AO1276" s="169">
        <f>INDEX('EL&amp;SV'!$C$4:$G$50,MATCH(AF1276,'EL&amp;SV'!$G$4:$G$50,0),MATCH(IF(P1276&gt;5000000,"A",IF(N1276&gt;2000000,"B",IF(N1276&gt;500000,"C","D"))),'EL&amp;SV'!$C$4:$G$4,0))</f>
        <v>6</v>
      </c>
      <c r="AP1276" s="171">
        <f>INDEX('EL&amp;SV'!$G$4:$K$50,MATCH(AF1276,'EL&amp;SV'!$G$4:$G$50,0),MATCH(IF(N1276&gt;5000000,"A",IF(N1276&gt;2000000,"B",IF(N1276&gt;500000,"C","D"))),'EL&amp;SV'!$G$4:$K$4,0))</f>
        <v>0.95</v>
      </c>
      <c r="AQ1276" s="153">
        <f t="shared" si="871"/>
        <v>40181.367599299818</v>
      </c>
      <c r="AR1276" s="153">
        <f t="shared" si="872"/>
        <v>38172.299219334825</v>
      </c>
      <c r="AS1276" s="153">
        <f t="shared" si="873"/>
        <v>2009.0683799649923</v>
      </c>
      <c r="AT1276" s="60">
        <v>0.75</v>
      </c>
      <c r="AU1276" s="153">
        <f t="shared" si="874"/>
        <v>1506.8012849737443</v>
      </c>
      <c r="AV1276" s="153">
        <f t="shared" si="875"/>
        <v>2009.0683799649926</v>
      </c>
    </row>
    <row r="1277" spans="1:48" x14ac:dyDescent="0.2">
      <c r="A1277" s="82">
        <v>1273</v>
      </c>
      <c r="B1277" s="82" t="s">
        <v>1410</v>
      </c>
      <c r="C1277" s="83"/>
      <c r="D1277" s="84" t="s">
        <v>112</v>
      </c>
      <c r="E1277" s="85" t="s">
        <v>440</v>
      </c>
      <c r="F1277" s="151">
        <v>42248</v>
      </c>
      <c r="G1277" s="86"/>
      <c r="H1277" s="89"/>
      <c r="I1277" s="89">
        <v>4.9999999999999975E-2</v>
      </c>
      <c r="J1277" s="84"/>
      <c r="K1277" s="84"/>
      <c r="L1277" s="87">
        <v>22501.38</v>
      </c>
      <c r="M1277" s="87"/>
      <c r="N1277" s="87">
        <v>22501.38</v>
      </c>
      <c r="O1277" s="84">
        <v>22501.38</v>
      </c>
      <c r="P1277" s="84">
        <v>0</v>
      </c>
      <c r="Q1277" s="84">
        <f t="shared" si="876"/>
        <v>22501.38</v>
      </c>
      <c r="R1277" s="84">
        <v>0</v>
      </c>
      <c r="S1277" s="87">
        <f t="shared" si="877"/>
        <v>0</v>
      </c>
      <c r="T1277" s="150">
        <v>10</v>
      </c>
      <c r="U1277" s="69">
        <v>365</v>
      </c>
      <c r="V1277" s="70"/>
      <c r="W1277" s="71">
        <v>6.1342465753424662</v>
      </c>
      <c r="X1277" s="76">
        <f t="shared" si="885"/>
        <v>42248</v>
      </c>
      <c r="AF1277" s="132" t="s">
        <v>3114</v>
      </c>
      <c r="AG1277" s="60">
        <f>MATCH(AF1277,'Cat-4'!$A:$A,0)</f>
        <v>844</v>
      </c>
      <c r="AH1277" s="60">
        <f>MATCH(X1277,'Cat-4'!$1:$1,0)</f>
        <v>45</v>
      </c>
      <c r="AI1277" s="60">
        <f>INDEX('Cat-4'!$1:$1048576,Working!AG1277,Working!AH1277)</f>
        <v>110.9</v>
      </c>
      <c r="AJ1277" s="60">
        <f>MATCH($AJ$3,'Cat-4'!$1:$1,0)</f>
        <v>144</v>
      </c>
      <c r="AK1277" s="60">
        <f>INDEX('Cat-4'!$1:$1048576,Working!AG1277,Working!AJ1277)</f>
        <v>160.30000000000001</v>
      </c>
      <c r="AL1277" s="146">
        <f>AK1277/AI1277</f>
        <v>1.4454463480613164</v>
      </c>
      <c r="AM1277" s="152">
        <f>AL1277</f>
        <v>1.4454463480613164</v>
      </c>
      <c r="AN1277" s="146">
        <f t="shared" si="878"/>
        <v>8.4555555555555557</v>
      </c>
      <c r="AO1277" s="169">
        <f>INDEX('EL&amp;SV'!$C$4:$G$50,MATCH(AF1277,'EL&amp;SV'!$G$4:$G$50,0),MATCH(IF(P1277&gt;5000000,"A",IF(N1277&gt;2000000,"B",IF(N1277&gt;500000,"C","D"))),'EL&amp;SV'!$C$4:$G$4,0))</f>
        <v>6</v>
      </c>
      <c r="AP1277" s="171">
        <f>INDEX('EL&amp;SV'!$G$4:$K$50,MATCH(AF1277,'EL&amp;SV'!$G$4:$G$50,0),MATCH(IF(N1277&gt;5000000,"A",IF(N1277&gt;2000000,"B",IF(N1277&gt;500000,"C","D"))),'EL&amp;SV'!$G$4:$K$4,0))</f>
        <v>0.95</v>
      </c>
      <c r="AQ1277" s="153">
        <f t="shared" si="871"/>
        <v>32524.537547339947</v>
      </c>
      <c r="AR1277" s="153">
        <f t="shared" si="872"/>
        <v>30898.310669972947</v>
      </c>
      <c r="AS1277" s="153">
        <f t="shared" si="873"/>
        <v>1626.2268773670003</v>
      </c>
      <c r="AT1277" s="60">
        <v>0.75</v>
      </c>
      <c r="AU1277" s="153">
        <f t="shared" si="874"/>
        <v>1219.6701580252502</v>
      </c>
      <c r="AV1277" s="153">
        <f t="shared" si="875"/>
        <v>1626.2268773669989</v>
      </c>
    </row>
    <row r="1278" spans="1:48" x14ac:dyDescent="0.2">
      <c r="A1278" s="82">
        <v>1274</v>
      </c>
      <c r="B1278" s="82" t="s">
        <v>1410</v>
      </c>
      <c r="C1278" s="83"/>
      <c r="D1278" s="84" t="s">
        <v>112</v>
      </c>
      <c r="E1278" s="85" t="s">
        <v>360</v>
      </c>
      <c r="F1278" s="86">
        <v>40317</v>
      </c>
      <c r="G1278" s="86" t="s">
        <v>1352</v>
      </c>
      <c r="H1278" s="89"/>
      <c r="I1278" s="89">
        <v>8.1582476531068381E-3</v>
      </c>
      <c r="J1278" s="84"/>
      <c r="K1278" s="84"/>
      <c r="L1278" s="87">
        <v>22500</v>
      </c>
      <c r="M1278" s="87"/>
      <c r="N1278" s="87">
        <v>22500</v>
      </c>
      <c r="O1278" s="84">
        <v>22500</v>
      </c>
      <c r="P1278" s="84">
        <v>0</v>
      </c>
      <c r="Q1278" s="84">
        <f t="shared" si="876"/>
        <v>22500</v>
      </c>
      <c r="R1278" s="84">
        <v>0</v>
      </c>
      <c r="S1278" s="87">
        <f t="shared" si="877"/>
        <v>0</v>
      </c>
      <c r="T1278" s="150">
        <v>10</v>
      </c>
      <c r="U1278" s="69">
        <v>365</v>
      </c>
      <c r="V1278" s="70"/>
      <c r="W1278" s="71">
        <v>6.1342465753424662</v>
      </c>
      <c r="X1278" s="76">
        <f t="shared" si="885"/>
        <v>40299</v>
      </c>
      <c r="Y1278" s="138" t="s">
        <v>4016</v>
      </c>
      <c r="Z1278" s="60">
        <f>MATCH(Y1278,'Cat-3'!$A:$A,0)</f>
        <v>628</v>
      </c>
      <c r="AA1278" s="60">
        <f>MATCH(X1278,'Cat-3'!$1:$1,0)</f>
        <v>68</v>
      </c>
      <c r="AB1278" s="60">
        <f>INDEX('Cat-3'!$1:$1048576,Working!Z1278,Working!AA1278)</f>
        <v>130.1</v>
      </c>
      <c r="AC1278" s="60">
        <f>MATCH($AC$3,'Cat-3'!$1:$1,0)</f>
        <v>90</v>
      </c>
      <c r="AD1278" s="60">
        <f>INDEX('Cat-3'!$1:$1048576,Working!Z1278,Working!AC1278)</f>
        <v>138.4</v>
      </c>
      <c r="AE1278" s="146">
        <f t="shared" ref="AE1278:AE1279" si="892">AD1278/AB1278</f>
        <v>1.0637970791698694</v>
      </c>
      <c r="AF1278" s="132" t="s">
        <v>3114</v>
      </c>
      <c r="AG1278" s="60">
        <f>MATCH(AF1278,'Cat-4'!$A:$A,0)</f>
        <v>844</v>
      </c>
      <c r="AH1278" s="60">
        <f>MATCH($AH$3,'Cat-4'!$1:$1,0)</f>
        <v>4</v>
      </c>
      <c r="AI1278" s="60">
        <f>INDEX('Cat-4'!$1:$1048576,Working!AG1278,Working!AH1278)</f>
        <v>103.9</v>
      </c>
      <c r="AJ1278" s="60">
        <f>MATCH($AJ$3,'Cat-4'!$1:$1,0)</f>
        <v>144</v>
      </c>
      <c r="AK1278" s="60">
        <f>INDEX('Cat-4'!$1:$1048576,Working!AG1278,Working!AJ1278)</f>
        <v>160.30000000000001</v>
      </c>
      <c r="AL1278" s="146">
        <f t="shared" ref="AL1278:AL1286" si="893">AK1278/AI1278</f>
        <v>1.5428296438883542</v>
      </c>
      <c r="AM1278" s="146">
        <f t="shared" ref="AM1278:AM1279" si="894">AL1278*AE1278</f>
        <v>1.641257668825121</v>
      </c>
      <c r="AN1278" s="146">
        <f t="shared" si="878"/>
        <v>13.738888888888889</v>
      </c>
      <c r="AO1278" s="169">
        <f>INDEX('EL&amp;SV'!$C$4:$G$50,MATCH(AF1278,'EL&amp;SV'!$G$4:$G$50,0),MATCH(IF(P1278&gt;5000000,"A",IF(N1278&gt;2000000,"B",IF(N1278&gt;500000,"C","D"))),'EL&amp;SV'!$C$4:$G$4,0))</f>
        <v>6</v>
      </c>
      <c r="AP1278" s="171">
        <f>INDEX('EL&amp;SV'!$G$4:$K$50,MATCH(AF1278,'EL&amp;SV'!$G$4:$G$50,0),MATCH(IF(N1278&gt;5000000,"A",IF(N1278&gt;2000000,"B",IF(N1278&gt;500000,"C","D"))),'EL&amp;SV'!$G$4:$K$4,0))</f>
        <v>0.95</v>
      </c>
      <c r="AQ1278" s="153">
        <f t="shared" si="871"/>
        <v>36928.29754856522</v>
      </c>
      <c r="AR1278" s="153">
        <f t="shared" si="872"/>
        <v>35081.882671136962</v>
      </c>
      <c r="AS1278" s="153">
        <f t="shared" si="873"/>
        <v>1846.4148774282585</v>
      </c>
      <c r="AT1278" s="60">
        <v>0.75</v>
      </c>
      <c r="AU1278" s="153">
        <f t="shared" si="874"/>
        <v>1384.8111580711939</v>
      </c>
      <c r="AV1278" s="153">
        <f t="shared" si="875"/>
        <v>1846.4148774282626</v>
      </c>
    </row>
    <row r="1279" spans="1:48" x14ac:dyDescent="0.2">
      <c r="A1279" s="82">
        <v>1275</v>
      </c>
      <c r="B1279" s="82" t="s">
        <v>1410</v>
      </c>
      <c r="C1279" s="83"/>
      <c r="D1279" s="84" t="s">
        <v>112</v>
      </c>
      <c r="E1279" s="85" t="s">
        <v>361</v>
      </c>
      <c r="F1279" s="86">
        <v>40332</v>
      </c>
      <c r="G1279" s="86" t="s">
        <v>1352</v>
      </c>
      <c r="H1279" s="89"/>
      <c r="I1279" s="89">
        <v>0.12281079040852574</v>
      </c>
      <c r="J1279" s="84"/>
      <c r="K1279" s="84"/>
      <c r="L1279" s="87">
        <v>22500</v>
      </c>
      <c r="M1279" s="87"/>
      <c r="N1279" s="87">
        <v>22500</v>
      </c>
      <c r="O1279" s="84">
        <v>22500</v>
      </c>
      <c r="P1279" s="84">
        <v>0</v>
      </c>
      <c r="Q1279" s="84">
        <f t="shared" si="876"/>
        <v>22500</v>
      </c>
      <c r="R1279" s="84">
        <v>0</v>
      </c>
      <c r="S1279" s="87">
        <f t="shared" si="877"/>
        <v>0</v>
      </c>
      <c r="T1279" s="150">
        <v>10</v>
      </c>
      <c r="U1279" s="69">
        <v>365</v>
      </c>
      <c r="V1279" s="70"/>
      <c r="W1279" s="71">
        <v>6.1342465753424662</v>
      </c>
      <c r="X1279" s="76">
        <f t="shared" si="885"/>
        <v>40330</v>
      </c>
      <c r="Y1279" s="138" t="s">
        <v>4016</v>
      </c>
      <c r="Z1279" s="60">
        <f>MATCH(Y1279,'Cat-3'!$A:$A,0)</f>
        <v>628</v>
      </c>
      <c r="AA1279" s="60">
        <f>MATCH(X1279,'Cat-3'!$1:$1,0)</f>
        <v>69</v>
      </c>
      <c r="AB1279" s="60">
        <f>INDEX('Cat-3'!$1:$1048576,Working!Z1279,Working!AA1279)</f>
        <v>130.6</v>
      </c>
      <c r="AC1279" s="60">
        <f>MATCH($AC$3,'Cat-3'!$1:$1,0)</f>
        <v>90</v>
      </c>
      <c r="AD1279" s="60">
        <f>INDEX('Cat-3'!$1:$1048576,Working!Z1279,Working!AC1279)</f>
        <v>138.4</v>
      </c>
      <c r="AE1279" s="146">
        <f t="shared" si="892"/>
        <v>1.0597243491577337</v>
      </c>
      <c r="AF1279" s="132" t="s">
        <v>3114</v>
      </c>
      <c r="AG1279" s="60">
        <f>MATCH(AF1279,'Cat-4'!$A:$A,0)</f>
        <v>844</v>
      </c>
      <c r="AH1279" s="60">
        <f>MATCH($AH$3,'Cat-4'!$1:$1,0)</f>
        <v>4</v>
      </c>
      <c r="AI1279" s="60">
        <f>INDEX('Cat-4'!$1:$1048576,Working!AG1279,Working!AH1279)</f>
        <v>103.9</v>
      </c>
      <c r="AJ1279" s="60">
        <f>MATCH($AJ$3,'Cat-4'!$1:$1,0)</f>
        <v>144</v>
      </c>
      <c r="AK1279" s="60">
        <f>INDEX('Cat-4'!$1:$1048576,Working!AG1279,Working!AJ1279)</f>
        <v>160.30000000000001</v>
      </c>
      <c r="AL1279" s="146">
        <f t="shared" si="893"/>
        <v>1.5428296438883542</v>
      </c>
      <c r="AM1279" s="146">
        <f t="shared" si="894"/>
        <v>1.6349741402308442</v>
      </c>
      <c r="AN1279" s="146">
        <f t="shared" si="878"/>
        <v>13.7</v>
      </c>
      <c r="AO1279" s="169">
        <f>INDEX('EL&amp;SV'!$C$4:$G$50,MATCH(AF1279,'EL&amp;SV'!$G$4:$G$50,0),MATCH(IF(P1279&gt;5000000,"A",IF(N1279&gt;2000000,"B",IF(N1279&gt;500000,"C","D"))),'EL&amp;SV'!$C$4:$G$4,0))</f>
        <v>6</v>
      </c>
      <c r="AP1279" s="171">
        <f>INDEX('EL&amp;SV'!$G$4:$K$50,MATCH(AF1279,'EL&amp;SV'!$G$4:$G$50,0),MATCH(IF(N1279&gt;5000000,"A",IF(N1279&gt;2000000,"B",IF(N1279&gt;500000,"C","D"))),'EL&amp;SV'!$G$4:$K$4,0))</f>
        <v>0.95</v>
      </c>
      <c r="AQ1279" s="153">
        <f t="shared" si="871"/>
        <v>36786.918155193991</v>
      </c>
      <c r="AR1279" s="153">
        <f t="shared" si="872"/>
        <v>34947.572247434291</v>
      </c>
      <c r="AS1279" s="153">
        <f t="shared" si="873"/>
        <v>1839.3459077596999</v>
      </c>
      <c r="AT1279" s="60">
        <v>0.75</v>
      </c>
      <c r="AU1279" s="153">
        <f t="shared" si="874"/>
        <v>1379.5094308197749</v>
      </c>
      <c r="AV1279" s="153">
        <f t="shared" si="875"/>
        <v>1839.3459077597013</v>
      </c>
    </row>
    <row r="1280" spans="1:48" x14ac:dyDescent="0.2">
      <c r="A1280" s="82">
        <v>1276</v>
      </c>
      <c r="B1280" s="82" t="s">
        <v>1410</v>
      </c>
      <c r="C1280" s="83"/>
      <c r="D1280" s="84" t="s">
        <v>112</v>
      </c>
      <c r="E1280" s="85" t="s">
        <v>400</v>
      </c>
      <c r="F1280" s="151">
        <v>42248</v>
      </c>
      <c r="G1280" s="86"/>
      <c r="H1280" s="89"/>
      <c r="I1280" s="89">
        <v>0.05</v>
      </c>
      <c r="J1280" s="84"/>
      <c r="K1280" s="84"/>
      <c r="L1280" s="87">
        <v>22500</v>
      </c>
      <c r="M1280" s="87"/>
      <c r="N1280" s="87">
        <v>22500</v>
      </c>
      <c r="O1280" s="84">
        <v>22500</v>
      </c>
      <c r="P1280" s="84">
        <v>0</v>
      </c>
      <c r="Q1280" s="84">
        <f t="shared" si="876"/>
        <v>22500</v>
      </c>
      <c r="R1280" s="84">
        <v>0</v>
      </c>
      <c r="S1280" s="87">
        <f t="shared" si="877"/>
        <v>0</v>
      </c>
      <c r="T1280" s="150">
        <v>10</v>
      </c>
      <c r="U1280" s="69">
        <v>365</v>
      </c>
      <c r="V1280" s="70"/>
      <c r="W1280" s="71">
        <v>6.0328767123287665</v>
      </c>
      <c r="X1280" s="76">
        <f t="shared" si="885"/>
        <v>42248</v>
      </c>
      <c r="AF1280" s="132" t="s">
        <v>3114</v>
      </c>
      <c r="AG1280" s="60">
        <f>MATCH(AF1280,'Cat-4'!$A:$A,0)</f>
        <v>844</v>
      </c>
      <c r="AH1280" s="60">
        <f>MATCH(X1280,'Cat-4'!$1:$1,0)</f>
        <v>45</v>
      </c>
      <c r="AI1280" s="60">
        <f>INDEX('Cat-4'!$1:$1048576,Working!AG1280,Working!AH1280)</f>
        <v>110.9</v>
      </c>
      <c r="AJ1280" s="60">
        <f>MATCH($AJ$3,'Cat-4'!$1:$1,0)</f>
        <v>144</v>
      </c>
      <c r="AK1280" s="60">
        <f>INDEX('Cat-4'!$1:$1048576,Working!AG1280,Working!AJ1280)</f>
        <v>160.30000000000001</v>
      </c>
      <c r="AL1280" s="146">
        <f t="shared" si="893"/>
        <v>1.4454463480613164</v>
      </c>
      <c r="AM1280" s="152">
        <f t="shared" ref="AM1280:AM1286" si="895">AL1280</f>
        <v>1.4454463480613164</v>
      </c>
      <c r="AN1280" s="146">
        <f t="shared" si="878"/>
        <v>8.4555555555555557</v>
      </c>
      <c r="AO1280" s="169">
        <f>INDEX('EL&amp;SV'!$C$4:$G$50,MATCH(AF1280,'EL&amp;SV'!$G$4:$G$50,0),MATCH(IF(P1280&gt;5000000,"A",IF(N1280&gt;2000000,"B",IF(N1280&gt;500000,"C","D"))),'EL&amp;SV'!$C$4:$G$4,0))</f>
        <v>6</v>
      </c>
      <c r="AP1280" s="171">
        <f>INDEX('EL&amp;SV'!$G$4:$K$50,MATCH(AF1280,'EL&amp;SV'!$G$4:$G$50,0),MATCH(IF(N1280&gt;5000000,"A",IF(N1280&gt;2000000,"B",IF(N1280&gt;500000,"C","D"))),'EL&amp;SV'!$G$4:$K$4,0))</f>
        <v>0.95</v>
      </c>
      <c r="AQ1280" s="153">
        <f t="shared" si="871"/>
        <v>32522.542831379618</v>
      </c>
      <c r="AR1280" s="153">
        <f t="shared" si="872"/>
        <v>30896.415689810638</v>
      </c>
      <c r="AS1280" s="153">
        <f t="shared" si="873"/>
        <v>1626.1271415689807</v>
      </c>
      <c r="AT1280" s="60">
        <v>0.75</v>
      </c>
      <c r="AU1280" s="153">
        <f t="shared" si="874"/>
        <v>1219.5953561767355</v>
      </c>
      <c r="AV1280" s="153">
        <f t="shared" si="875"/>
        <v>1626.1271415689823</v>
      </c>
    </row>
    <row r="1281" spans="1:48" x14ac:dyDescent="0.2">
      <c r="A1281" s="82">
        <v>1277</v>
      </c>
      <c r="B1281" s="82" t="s">
        <v>1410</v>
      </c>
      <c r="C1281" s="83"/>
      <c r="D1281" s="84" t="s">
        <v>112</v>
      </c>
      <c r="E1281" s="85" t="s">
        <v>901</v>
      </c>
      <c r="F1281" s="86">
        <v>41729</v>
      </c>
      <c r="G1281" s="86" t="s">
        <v>1349</v>
      </c>
      <c r="H1281" s="89"/>
      <c r="I1281" s="89">
        <v>6.3336225794665676E-2</v>
      </c>
      <c r="J1281" s="84"/>
      <c r="K1281" s="84"/>
      <c r="L1281" s="87">
        <v>22500</v>
      </c>
      <c r="M1281" s="87"/>
      <c r="N1281" s="87">
        <v>22500</v>
      </c>
      <c r="O1281" s="84">
        <v>11403.448725231605</v>
      </c>
      <c r="P1281" s="84">
        <v>1425.0650803799776</v>
      </c>
      <c r="Q1281" s="84">
        <f t="shared" si="876"/>
        <v>12828.513805611583</v>
      </c>
      <c r="R1281" s="84">
        <v>9671.4861943884171</v>
      </c>
      <c r="S1281" s="87">
        <f t="shared" si="877"/>
        <v>11096.551274768395</v>
      </c>
      <c r="T1281" s="150">
        <v>15</v>
      </c>
      <c r="U1281" s="69">
        <v>365</v>
      </c>
      <c r="V1281" s="70"/>
      <c r="W1281" s="71">
        <v>6.0328767123287665</v>
      </c>
      <c r="X1281" s="76">
        <f t="shared" si="885"/>
        <v>41699</v>
      </c>
      <c r="AF1281" s="132" t="s">
        <v>2732</v>
      </c>
      <c r="AG1281" s="60">
        <f>MATCH(AF1281,'Cat-4'!$A:$A,0)</f>
        <v>652</v>
      </c>
      <c r="AH1281" s="60">
        <f>MATCH(X1281,'Cat-4'!$1:$1,0)</f>
        <v>27</v>
      </c>
      <c r="AI1281" s="60">
        <f>INDEX('Cat-4'!$1:$1048576,Working!AG1281,Working!AH1281)</f>
        <v>95.4</v>
      </c>
      <c r="AJ1281" s="60">
        <f>MATCH($AJ$3,'Cat-4'!$1:$1,0)</f>
        <v>144</v>
      </c>
      <c r="AK1281" s="60">
        <f>INDEX('Cat-4'!$1:$1048576,Working!AG1281,Working!AJ1281)</f>
        <v>95.4</v>
      </c>
      <c r="AL1281" s="146">
        <f t="shared" si="893"/>
        <v>1</v>
      </c>
      <c r="AM1281" s="152">
        <f t="shared" si="895"/>
        <v>1</v>
      </c>
      <c r="AN1281" s="146">
        <f t="shared" si="878"/>
        <v>9.875</v>
      </c>
      <c r="AO1281" s="169">
        <f>INDEX('EL&amp;SV'!$C$4:$G$50,MATCH(AF1281,'EL&amp;SV'!$G$4:$G$50,0),MATCH(IF(P1281&gt;5000000,"A",IF(N1281&gt;2000000,"B",IF(N1281&gt;500000,"C","D"))),'EL&amp;SV'!$C$4:$G$4,0))</f>
        <v>8</v>
      </c>
      <c r="AP1281" s="171">
        <f>INDEX('EL&amp;SV'!$G$4:$K$50,MATCH(AF1281,'EL&amp;SV'!$G$4:$G$50,0),MATCH(IF(N1281&gt;5000000,"A",IF(N1281&gt;2000000,"B",IF(N1281&gt;500000,"C","D"))),'EL&amp;SV'!$G$4:$K$4,0))</f>
        <v>0.9</v>
      </c>
      <c r="AQ1281" s="153">
        <f t="shared" si="871"/>
        <v>22500</v>
      </c>
      <c r="AR1281" s="153">
        <f t="shared" si="872"/>
        <v>20250</v>
      </c>
      <c r="AS1281" s="153">
        <f t="shared" si="873"/>
        <v>2250</v>
      </c>
      <c r="AT1281" s="60">
        <v>0.75</v>
      </c>
      <c r="AU1281" s="153">
        <f t="shared" si="874"/>
        <v>1687.5</v>
      </c>
      <c r="AV1281" s="153">
        <f t="shared" si="875"/>
        <v>2249.9999999999995</v>
      </c>
    </row>
    <row r="1282" spans="1:48" x14ac:dyDescent="0.2">
      <c r="A1282" s="82">
        <v>1278</v>
      </c>
      <c r="B1282" s="82" t="s">
        <v>1410</v>
      </c>
      <c r="C1282" s="83"/>
      <c r="D1282" s="84" t="s">
        <v>112</v>
      </c>
      <c r="E1282" s="85" t="s">
        <v>869</v>
      </c>
      <c r="F1282" s="86">
        <v>41000</v>
      </c>
      <c r="G1282" s="86" t="s">
        <v>1350</v>
      </c>
      <c r="H1282" s="89"/>
      <c r="I1282" s="89">
        <v>6.6169652265542681E-2</v>
      </c>
      <c r="J1282" s="84"/>
      <c r="K1282" s="84"/>
      <c r="L1282" s="87">
        <v>22404.9</v>
      </c>
      <c r="M1282" s="87"/>
      <c r="N1282" s="87">
        <v>22404.9</v>
      </c>
      <c r="O1282" s="84">
        <v>13872.032789778719</v>
      </c>
      <c r="P1282" s="84">
        <v>1482.5244420442573</v>
      </c>
      <c r="Q1282" s="84">
        <f t="shared" si="876"/>
        <v>15354.557231822977</v>
      </c>
      <c r="R1282" s="84">
        <v>7050.3427681770245</v>
      </c>
      <c r="S1282" s="87">
        <f t="shared" si="877"/>
        <v>8532.8672102212822</v>
      </c>
      <c r="T1282" s="150">
        <v>15</v>
      </c>
      <c r="U1282" s="69">
        <v>365</v>
      </c>
      <c r="V1282" s="70"/>
      <c r="W1282" s="71">
        <v>5.9917808219178088</v>
      </c>
      <c r="X1282" s="76">
        <f t="shared" si="885"/>
        <v>41000</v>
      </c>
      <c r="AF1282" s="132" t="s">
        <v>3114</v>
      </c>
      <c r="AG1282" s="60">
        <f>MATCH(AF1282,'Cat-4'!$A:$A,0)</f>
        <v>844</v>
      </c>
      <c r="AH1282" s="60">
        <f>MATCH(X1282,'Cat-4'!$1:$1,0)</f>
        <v>4</v>
      </c>
      <c r="AI1282" s="60">
        <f>INDEX('Cat-4'!$1:$1048576,Working!AG1282,Working!AH1282)</f>
        <v>103.9</v>
      </c>
      <c r="AJ1282" s="60">
        <f>MATCH($AJ$3,'Cat-4'!$1:$1,0)</f>
        <v>144</v>
      </c>
      <c r="AK1282" s="60">
        <f>INDEX('Cat-4'!$1:$1048576,Working!AG1282,Working!AJ1282)</f>
        <v>160.30000000000001</v>
      </c>
      <c r="AL1282" s="146">
        <f t="shared" si="893"/>
        <v>1.5428296438883542</v>
      </c>
      <c r="AM1282" s="152">
        <f t="shared" si="895"/>
        <v>1.5428296438883542</v>
      </c>
      <c r="AN1282" s="146">
        <f t="shared" si="878"/>
        <v>11.872222222222222</v>
      </c>
      <c r="AO1282" s="169">
        <f>INDEX('EL&amp;SV'!$C$4:$G$50,MATCH(AF1282,'EL&amp;SV'!$G$4:$G$50,0),MATCH(IF(P1282&gt;5000000,"A",IF(N1282&gt;2000000,"B",IF(N1282&gt;500000,"C","D"))),'EL&amp;SV'!$C$4:$G$4,0))</f>
        <v>6</v>
      </c>
      <c r="AP1282" s="171">
        <f>INDEX('EL&amp;SV'!$G$4:$K$50,MATCH(AF1282,'EL&amp;SV'!$G$4:$G$50,0),MATCH(IF(N1282&gt;5000000,"A",IF(N1282&gt;2000000,"B",IF(N1282&gt;500000,"C","D"))),'EL&amp;SV'!$G$4:$K$4,0))</f>
        <v>0.95</v>
      </c>
      <c r="AQ1282" s="153">
        <f t="shared" ref="AQ1282:AQ1345" si="896">AM1282*N1282</f>
        <v>34566.943888354188</v>
      </c>
      <c r="AR1282" s="153">
        <f t="shared" ref="AR1282:AR1345" si="897">AQ1282*(AP1282/AO1282)*(IF(AN1282&gt;AO1282,AO1282,AN1282))</f>
        <v>32838.596693936473</v>
      </c>
      <c r="AS1282" s="153">
        <f t="shared" ref="AS1282:AS1345" si="898">AQ1282-AR1282</f>
        <v>1728.3471944177145</v>
      </c>
      <c r="AT1282" s="60">
        <v>0.75</v>
      </c>
      <c r="AU1282" s="153">
        <f t="shared" ref="AU1282:AU1345" si="899">AT1282*AS1282</f>
        <v>1296.2603958132859</v>
      </c>
      <c r="AV1282" s="153">
        <f t="shared" ref="AV1282:AV1345" si="900">IF((AQ1282*(1-AP1282))&gt;AU1282,(AQ1282*(1-AP1282)),AU1282)</f>
        <v>1728.3471944177109</v>
      </c>
    </row>
    <row r="1283" spans="1:48" x14ac:dyDescent="0.2">
      <c r="A1283" s="82">
        <v>1279</v>
      </c>
      <c r="B1283" s="82" t="s">
        <v>1410</v>
      </c>
      <c r="C1283" s="83"/>
      <c r="D1283" s="84" t="s">
        <v>112</v>
      </c>
      <c r="E1283" s="85" t="s">
        <v>1069</v>
      </c>
      <c r="F1283" s="86">
        <v>42825</v>
      </c>
      <c r="G1283" s="86" t="s">
        <v>27</v>
      </c>
      <c r="H1283" s="89"/>
      <c r="I1283" s="89">
        <v>9.5000000000000001E-2</v>
      </c>
      <c r="J1283" s="84"/>
      <c r="K1283" s="84"/>
      <c r="L1283" s="87">
        <v>22304</v>
      </c>
      <c r="M1283" s="87"/>
      <c r="N1283" s="87">
        <v>22304</v>
      </c>
      <c r="O1283" s="84">
        <v>10600.205150684931</v>
      </c>
      <c r="P1283" s="84">
        <v>2118.88</v>
      </c>
      <c r="Q1283" s="84">
        <f t="shared" si="876"/>
        <v>12719.085150684932</v>
      </c>
      <c r="R1283" s="84">
        <v>9584.9148493150678</v>
      </c>
      <c r="S1283" s="87">
        <f t="shared" si="877"/>
        <v>11703.794849315069</v>
      </c>
      <c r="T1283" s="150">
        <v>10</v>
      </c>
      <c r="U1283" s="69">
        <v>365</v>
      </c>
      <c r="V1283" s="70"/>
      <c r="W1283" s="71">
        <v>6.0520547945205472</v>
      </c>
      <c r="X1283" s="76">
        <f t="shared" si="885"/>
        <v>42795</v>
      </c>
      <c r="AF1283" s="132" t="s">
        <v>3114</v>
      </c>
      <c r="AG1283" s="60">
        <f>MATCH(AF1283,'Cat-4'!$A:$A,0)</f>
        <v>844</v>
      </c>
      <c r="AH1283" s="60">
        <f>MATCH(X1283,'Cat-4'!$1:$1,0)</f>
        <v>63</v>
      </c>
      <c r="AI1283" s="60">
        <f>INDEX('Cat-4'!$1:$1048576,Working!AG1283,Working!AH1283)</f>
        <v>116.5</v>
      </c>
      <c r="AJ1283" s="60">
        <f>MATCH($AJ$3,'Cat-4'!$1:$1,0)</f>
        <v>144</v>
      </c>
      <c r="AK1283" s="60">
        <f>INDEX('Cat-4'!$1:$1048576,Working!AG1283,Working!AJ1283)</f>
        <v>160.30000000000001</v>
      </c>
      <c r="AL1283" s="146">
        <f t="shared" si="893"/>
        <v>1.3759656652360517</v>
      </c>
      <c r="AM1283" s="152">
        <f t="shared" si="895"/>
        <v>1.3759656652360517</v>
      </c>
      <c r="AN1283" s="146">
        <f t="shared" si="878"/>
        <v>6.875</v>
      </c>
      <c r="AO1283" s="169">
        <f>INDEX('EL&amp;SV'!$C$4:$G$50,MATCH(AF1283,'EL&amp;SV'!$G$4:$G$50,0),MATCH(IF(P1283&gt;5000000,"A",IF(N1283&gt;2000000,"B",IF(N1283&gt;500000,"C","D"))),'EL&amp;SV'!$C$4:$G$4,0))</f>
        <v>6</v>
      </c>
      <c r="AP1283" s="171">
        <f>INDEX('EL&amp;SV'!$G$4:$K$50,MATCH(AF1283,'EL&amp;SV'!$G$4:$G$50,0),MATCH(IF(N1283&gt;5000000,"A",IF(N1283&gt;2000000,"B",IF(N1283&gt;500000,"C","D"))),'EL&amp;SV'!$G$4:$K$4,0))</f>
        <v>0.95</v>
      </c>
      <c r="AQ1283" s="153">
        <f t="shared" si="896"/>
        <v>30689.538197424896</v>
      </c>
      <c r="AR1283" s="153">
        <f t="shared" si="897"/>
        <v>29155.06128755365</v>
      </c>
      <c r="AS1283" s="153">
        <f t="shared" si="898"/>
        <v>1534.4769098712459</v>
      </c>
      <c r="AT1283" s="60">
        <v>0.75</v>
      </c>
      <c r="AU1283" s="153">
        <f t="shared" si="899"/>
        <v>1150.8576824034344</v>
      </c>
      <c r="AV1283" s="153">
        <f t="shared" si="900"/>
        <v>1534.4769098712461</v>
      </c>
    </row>
    <row r="1284" spans="1:48" x14ac:dyDescent="0.2">
      <c r="A1284" s="82">
        <v>1280</v>
      </c>
      <c r="B1284" s="82" t="s">
        <v>1410</v>
      </c>
      <c r="C1284" s="83"/>
      <c r="D1284" s="84" t="s">
        <v>112</v>
      </c>
      <c r="E1284" s="85" t="s">
        <v>1069</v>
      </c>
      <c r="F1284" s="86">
        <v>42825</v>
      </c>
      <c r="G1284" s="86" t="s">
        <v>27</v>
      </c>
      <c r="H1284" s="89"/>
      <c r="I1284" s="89">
        <v>9.5000000000000001E-2</v>
      </c>
      <c r="J1284" s="84"/>
      <c r="K1284" s="84"/>
      <c r="L1284" s="87">
        <v>22111</v>
      </c>
      <c r="M1284" s="87"/>
      <c r="N1284" s="87">
        <v>22111</v>
      </c>
      <c r="O1284" s="84">
        <v>10508.479917808219</v>
      </c>
      <c r="P1284" s="84">
        <v>2100.5450000000001</v>
      </c>
      <c r="Q1284" s="84">
        <f t="shared" si="876"/>
        <v>12609.024917808219</v>
      </c>
      <c r="R1284" s="84">
        <v>9501.9750821917805</v>
      </c>
      <c r="S1284" s="87">
        <f t="shared" si="877"/>
        <v>11602.520082191781</v>
      </c>
      <c r="T1284" s="150">
        <v>10</v>
      </c>
      <c r="U1284" s="69">
        <v>365</v>
      </c>
      <c r="V1284" s="70"/>
      <c r="W1284" s="71">
        <v>-117.33698630136986</v>
      </c>
      <c r="X1284" s="76">
        <f t="shared" si="885"/>
        <v>42795</v>
      </c>
      <c r="AF1284" s="132" t="s">
        <v>3114</v>
      </c>
      <c r="AG1284" s="60">
        <f>MATCH(AF1284,'Cat-4'!$A:$A,0)</f>
        <v>844</v>
      </c>
      <c r="AH1284" s="60">
        <f>MATCH(X1284,'Cat-4'!$1:$1,0)</f>
        <v>63</v>
      </c>
      <c r="AI1284" s="60">
        <f>INDEX('Cat-4'!$1:$1048576,Working!AG1284,Working!AH1284)</f>
        <v>116.5</v>
      </c>
      <c r="AJ1284" s="60">
        <f>MATCH($AJ$3,'Cat-4'!$1:$1,0)</f>
        <v>144</v>
      </c>
      <c r="AK1284" s="60">
        <f>INDEX('Cat-4'!$1:$1048576,Working!AG1284,Working!AJ1284)</f>
        <v>160.30000000000001</v>
      </c>
      <c r="AL1284" s="146">
        <f t="shared" si="893"/>
        <v>1.3759656652360517</v>
      </c>
      <c r="AM1284" s="152">
        <f t="shared" si="895"/>
        <v>1.3759656652360517</v>
      </c>
      <c r="AN1284" s="146">
        <f t="shared" si="878"/>
        <v>6.875</v>
      </c>
      <c r="AO1284" s="169">
        <f>INDEX('EL&amp;SV'!$C$4:$G$50,MATCH(AF1284,'EL&amp;SV'!$G$4:$G$50,0),MATCH(IF(P1284&gt;5000000,"A",IF(N1284&gt;2000000,"B",IF(N1284&gt;500000,"C","D"))),'EL&amp;SV'!$C$4:$G$4,0))</f>
        <v>6</v>
      </c>
      <c r="AP1284" s="171">
        <f>INDEX('EL&amp;SV'!$G$4:$K$50,MATCH(AF1284,'EL&amp;SV'!$G$4:$G$50,0),MATCH(IF(N1284&gt;5000000,"A",IF(N1284&gt;2000000,"B",IF(N1284&gt;500000,"C","D"))),'EL&amp;SV'!$G$4:$K$4,0))</f>
        <v>0.95</v>
      </c>
      <c r="AQ1284" s="153">
        <f t="shared" si="896"/>
        <v>30423.97682403434</v>
      </c>
      <c r="AR1284" s="153">
        <f t="shared" si="897"/>
        <v>28902.777982832624</v>
      </c>
      <c r="AS1284" s="153">
        <f t="shared" si="898"/>
        <v>1521.1988412017163</v>
      </c>
      <c r="AT1284" s="60">
        <v>0.75</v>
      </c>
      <c r="AU1284" s="153">
        <f t="shared" si="899"/>
        <v>1140.8991309012872</v>
      </c>
      <c r="AV1284" s="153">
        <f t="shared" si="900"/>
        <v>1521.1988412017183</v>
      </c>
    </row>
    <row r="1285" spans="1:48" x14ac:dyDescent="0.2">
      <c r="A1285" s="82">
        <v>1281</v>
      </c>
      <c r="B1285" s="82" t="s">
        <v>1410</v>
      </c>
      <c r="C1285" s="83"/>
      <c r="D1285" s="84" t="s">
        <v>112</v>
      </c>
      <c r="E1285" s="85" t="s">
        <v>1147</v>
      </c>
      <c r="F1285" s="86">
        <v>43754</v>
      </c>
      <c r="G1285" s="86" t="s">
        <v>36</v>
      </c>
      <c r="H1285" s="89"/>
      <c r="I1285" s="89">
        <v>0.19</v>
      </c>
      <c r="J1285" s="84"/>
      <c r="K1285" s="84"/>
      <c r="L1285" s="87">
        <v>22086</v>
      </c>
      <c r="M1285" s="87"/>
      <c r="N1285" s="87">
        <v>22086</v>
      </c>
      <c r="O1285" s="84">
        <v>10324.146082191781</v>
      </c>
      <c r="P1285" s="84">
        <v>4196.34</v>
      </c>
      <c r="Q1285" s="84">
        <f t="shared" ref="Q1285:Q1348" si="901">O1285+P1285</f>
        <v>14520.486082191781</v>
      </c>
      <c r="R1285" s="84">
        <v>7565.513917808219</v>
      </c>
      <c r="S1285" s="87">
        <f t="shared" ref="S1285:S1348" si="902">L1285-O1285</f>
        <v>11761.853917808219</v>
      </c>
      <c r="T1285" s="150">
        <v>5</v>
      </c>
      <c r="U1285" s="69">
        <v>365</v>
      </c>
      <c r="V1285" s="70"/>
      <c r="W1285" s="71">
        <v>6.0767123287671225</v>
      </c>
      <c r="X1285" s="76">
        <f t="shared" si="885"/>
        <v>43739</v>
      </c>
      <c r="AF1285" s="132" t="s">
        <v>3114</v>
      </c>
      <c r="AG1285" s="60">
        <f>MATCH(AF1285,'Cat-4'!$A:$A,0)</f>
        <v>844</v>
      </c>
      <c r="AH1285" s="60">
        <f>MATCH(X1285,'Cat-4'!$1:$1,0)</f>
        <v>94</v>
      </c>
      <c r="AI1285" s="60">
        <f>INDEX('Cat-4'!$1:$1048576,Working!AG1285,Working!AH1285)</f>
        <v>131.6</v>
      </c>
      <c r="AJ1285" s="60">
        <f>MATCH($AJ$3,'Cat-4'!$1:$1,0)</f>
        <v>144</v>
      </c>
      <c r="AK1285" s="60">
        <f>INDEX('Cat-4'!$1:$1048576,Working!AG1285,Working!AJ1285)</f>
        <v>160.30000000000001</v>
      </c>
      <c r="AL1285" s="146">
        <f t="shared" si="893"/>
        <v>1.218085106382979</v>
      </c>
      <c r="AM1285" s="152">
        <f t="shared" si="895"/>
        <v>1.218085106382979</v>
      </c>
      <c r="AN1285" s="146">
        <f t="shared" si="878"/>
        <v>4.3305555555555557</v>
      </c>
      <c r="AO1285" s="169">
        <f>INDEX('EL&amp;SV'!$C$4:$G$50,MATCH(AF1285,'EL&amp;SV'!$G$4:$G$50,0),MATCH(IF(P1285&gt;5000000,"A",IF(N1285&gt;2000000,"B",IF(N1285&gt;500000,"C","D"))),'EL&amp;SV'!$C$4:$G$4,0))</f>
        <v>6</v>
      </c>
      <c r="AP1285" s="171">
        <f>INDEX('EL&amp;SV'!$G$4:$K$50,MATCH(AF1285,'EL&amp;SV'!$G$4:$G$50,0),MATCH(IF(N1285&gt;5000000,"A",IF(N1285&gt;2000000,"B",IF(N1285&gt;500000,"C","D"))),'EL&amp;SV'!$G$4:$K$4,0))</f>
        <v>0.95</v>
      </c>
      <c r="AQ1285" s="153">
        <f t="shared" si="896"/>
        <v>26902.627659574475</v>
      </c>
      <c r="AR1285" s="153">
        <f t="shared" si="897"/>
        <v>18446.359581117027</v>
      </c>
      <c r="AS1285" s="153">
        <f t="shared" si="898"/>
        <v>8456.2680784574477</v>
      </c>
      <c r="AT1285" s="60">
        <v>0.75</v>
      </c>
      <c r="AU1285" s="153">
        <f t="shared" si="899"/>
        <v>6342.2010588430858</v>
      </c>
      <c r="AV1285" s="153">
        <f t="shared" si="900"/>
        <v>6342.2010588430858</v>
      </c>
    </row>
    <row r="1286" spans="1:48" x14ac:dyDescent="0.2">
      <c r="A1286" s="82">
        <v>1282</v>
      </c>
      <c r="B1286" s="82" t="s">
        <v>1410</v>
      </c>
      <c r="C1286" s="83"/>
      <c r="D1286" s="84" t="s">
        <v>112</v>
      </c>
      <c r="E1286" s="85" t="s">
        <v>915</v>
      </c>
      <c r="F1286" s="86">
        <v>41575</v>
      </c>
      <c r="G1286" s="86" t="s">
        <v>1349</v>
      </c>
      <c r="H1286" s="89"/>
      <c r="I1286" s="89">
        <v>6.3794642857142869E-2</v>
      </c>
      <c r="J1286" s="84"/>
      <c r="K1286" s="84"/>
      <c r="L1286" s="87">
        <v>22011.79</v>
      </c>
      <c r="M1286" s="87"/>
      <c r="N1286" s="87">
        <v>22011.79</v>
      </c>
      <c r="O1286" s="84">
        <v>11677.879195694719</v>
      </c>
      <c r="P1286" s="84">
        <v>1404.234281696429</v>
      </c>
      <c r="Q1286" s="84">
        <f t="shared" si="901"/>
        <v>13082.113477391147</v>
      </c>
      <c r="R1286" s="84">
        <v>8929.6765226088537</v>
      </c>
      <c r="S1286" s="87">
        <f t="shared" si="902"/>
        <v>10333.910804305282</v>
      </c>
      <c r="T1286" s="150">
        <v>15</v>
      </c>
      <c r="U1286" s="69">
        <v>365</v>
      </c>
      <c r="V1286" s="70"/>
      <c r="W1286" s="71">
        <v>6.0767123287671225</v>
      </c>
      <c r="X1286" s="76">
        <f t="shared" si="885"/>
        <v>41548</v>
      </c>
      <c r="AF1286" s="132" t="s">
        <v>2736</v>
      </c>
      <c r="AG1286" s="60">
        <f>MATCH(AF1286,'Cat-4'!$A:$A,0)</f>
        <v>654</v>
      </c>
      <c r="AH1286" s="60">
        <f>MATCH(X1286,'Cat-4'!$1:$1,0)</f>
        <v>22</v>
      </c>
      <c r="AI1286" s="60">
        <f>INDEX('Cat-4'!$1:$1048576,Working!AG1286,Working!AH1286)</f>
        <v>101</v>
      </c>
      <c r="AJ1286" s="60">
        <f>MATCH($AJ$3,'Cat-4'!$1:$1,0)</f>
        <v>144</v>
      </c>
      <c r="AK1286" s="60">
        <f>INDEX('Cat-4'!$1:$1048576,Working!AG1286,Working!AJ1286)</f>
        <v>113.8</v>
      </c>
      <c r="AL1286" s="146">
        <f t="shared" si="893"/>
        <v>1.1267326732673266</v>
      </c>
      <c r="AM1286" s="152">
        <f t="shared" si="895"/>
        <v>1.1267326732673266</v>
      </c>
      <c r="AN1286" s="146">
        <f t="shared" ref="AN1286:AN1349" si="903">YEARFRAC(F1286,$AN$3)</f>
        <v>10.297222222222222</v>
      </c>
      <c r="AO1286" s="169">
        <f>INDEX('EL&amp;SV'!$C$4:$G$50,MATCH(AF1286,'EL&amp;SV'!$G$4:$G$50,0),MATCH(IF(P1286&gt;5000000,"A",IF(N1286&gt;2000000,"B",IF(N1286&gt;500000,"C","D"))),'EL&amp;SV'!$C$4:$G$4,0))</f>
        <v>6</v>
      </c>
      <c r="AP1286" s="171">
        <f>INDEX('EL&amp;SV'!$G$4:$K$50,MATCH(AF1286,'EL&amp;SV'!$G$4:$G$50,0),MATCH(IF(N1286&gt;5000000,"A",IF(N1286&gt;2000000,"B",IF(N1286&gt;500000,"C","D"))),'EL&amp;SV'!$G$4:$K$4,0))</f>
        <v>1</v>
      </c>
      <c r="AQ1286" s="153">
        <f t="shared" si="896"/>
        <v>24801.40299009901</v>
      </c>
      <c r="AR1286" s="153">
        <f t="shared" si="897"/>
        <v>24801.402990099006</v>
      </c>
      <c r="AS1286" s="153">
        <f t="shared" si="898"/>
        <v>0</v>
      </c>
      <c r="AT1286" s="60">
        <v>0.75</v>
      </c>
      <c r="AU1286" s="153">
        <f t="shared" si="899"/>
        <v>0</v>
      </c>
      <c r="AV1286" s="153">
        <f t="shared" si="900"/>
        <v>0</v>
      </c>
    </row>
    <row r="1287" spans="1:48" x14ac:dyDescent="0.2">
      <c r="A1287" s="82">
        <v>1283</v>
      </c>
      <c r="B1287" s="82" t="s">
        <v>1410</v>
      </c>
      <c r="C1287" s="83"/>
      <c r="D1287" s="84" t="s">
        <v>112</v>
      </c>
      <c r="E1287" s="85" t="s">
        <v>353</v>
      </c>
      <c r="F1287" s="86">
        <v>40275</v>
      </c>
      <c r="G1287" s="86" t="s">
        <v>1352</v>
      </c>
      <c r="H1287" s="89"/>
      <c r="I1287" s="89">
        <v>0.12435617312072896</v>
      </c>
      <c r="J1287" s="84"/>
      <c r="K1287" s="84"/>
      <c r="L1287" s="87">
        <v>22000</v>
      </c>
      <c r="M1287" s="87"/>
      <c r="N1287" s="87">
        <v>22000</v>
      </c>
      <c r="O1287" s="84">
        <v>22000</v>
      </c>
      <c r="P1287" s="84">
        <v>0</v>
      </c>
      <c r="Q1287" s="84">
        <f t="shared" si="901"/>
        <v>22000</v>
      </c>
      <c r="R1287" s="84">
        <v>0</v>
      </c>
      <c r="S1287" s="87">
        <f t="shared" si="902"/>
        <v>0</v>
      </c>
      <c r="T1287" s="150">
        <v>10</v>
      </c>
      <c r="U1287" s="69">
        <v>365</v>
      </c>
      <c r="V1287" s="70"/>
      <c r="W1287" s="71">
        <v>6.0767123287671225</v>
      </c>
      <c r="X1287" s="76">
        <f t="shared" si="885"/>
        <v>40269</v>
      </c>
      <c r="Y1287" s="138" t="s">
        <v>4016</v>
      </c>
      <c r="Z1287" s="60">
        <f>MATCH(Y1287,'Cat-3'!$A:$A,0)</f>
        <v>628</v>
      </c>
      <c r="AA1287" s="60">
        <f>MATCH(X1287,'Cat-3'!$1:$1,0)</f>
        <v>67</v>
      </c>
      <c r="AB1287" s="60">
        <f>INDEX('Cat-3'!$1:$1048576,Working!Z1287,Working!AA1287)</f>
        <v>128.80000000000001</v>
      </c>
      <c r="AC1287" s="60">
        <f>MATCH($AC$3,'Cat-3'!$1:$1,0)</f>
        <v>90</v>
      </c>
      <c r="AD1287" s="60">
        <f>INDEX('Cat-3'!$1:$1048576,Working!Z1287,Working!AC1287)</f>
        <v>138.4</v>
      </c>
      <c r="AE1287" s="146">
        <f>AD1287/AB1287</f>
        <v>1.0745341614906831</v>
      </c>
      <c r="AF1287" s="132" t="s">
        <v>3114</v>
      </c>
      <c r="AG1287" s="60">
        <f>MATCH(AF1287,'Cat-4'!$A:$A,0)</f>
        <v>844</v>
      </c>
      <c r="AH1287" s="60">
        <f>MATCH($AH$3,'Cat-4'!$1:$1,0)</f>
        <v>4</v>
      </c>
      <c r="AI1287" s="60">
        <f>INDEX('Cat-4'!$1:$1048576,Working!AG1287,Working!AH1287)</f>
        <v>103.9</v>
      </c>
      <c r="AJ1287" s="60">
        <f>MATCH($AJ$3,'Cat-4'!$1:$1,0)</f>
        <v>144</v>
      </c>
      <c r="AK1287" s="60">
        <f>INDEX('Cat-4'!$1:$1048576,Working!AG1287,Working!AJ1287)</f>
        <v>160.30000000000001</v>
      </c>
      <c r="AL1287" s="146">
        <f>AK1287/AI1287</f>
        <v>1.5428296438883542</v>
      </c>
      <c r="AM1287" s="146">
        <f>AL1287*AE1287</f>
        <v>1.6578231577185421</v>
      </c>
      <c r="AN1287" s="146">
        <f t="shared" si="903"/>
        <v>13.855555555555556</v>
      </c>
      <c r="AO1287" s="169">
        <f>INDEX('EL&amp;SV'!$C$4:$G$50,MATCH(AF1287,'EL&amp;SV'!$G$4:$G$50,0),MATCH(IF(P1287&gt;5000000,"A",IF(N1287&gt;2000000,"B",IF(N1287&gt;500000,"C","D"))),'EL&amp;SV'!$C$4:$G$4,0))</f>
        <v>6</v>
      </c>
      <c r="AP1287" s="171">
        <f>INDEX('EL&amp;SV'!$G$4:$K$50,MATCH(AF1287,'EL&amp;SV'!$G$4:$G$50,0),MATCH(IF(N1287&gt;5000000,"A",IF(N1287&gt;2000000,"B",IF(N1287&gt;500000,"C","D"))),'EL&amp;SV'!$G$4:$K$4,0))</f>
        <v>0.95</v>
      </c>
      <c r="AQ1287" s="153">
        <f t="shared" si="896"/>
        <v>36472.109469807925</v>
      </c>
      <c r="AR1287" s="153">
        <f t="shared" si="897"/>
        <v>34648.50399631753</v>
      </c>
      <c r="AS1287" s="153">
        <f t="shared" si="898"/>
        <v>1823.6054734903955</v>
      </c>
      <c r="AT1287" s="60">
        <v>0.75</v>
      </c>
      <c r="AU1287" s="153">
        <f t="shared" si="899"/>
        <v>1367.7041051177966</v>
      </c>
      <c r="AV1287" s="153">
        <f t="shared" si="900"/>
        <v>1823.6054734903978</v>
      </c>
    </row>
    <row r="1288" spans="1:48" x14ac:dyDescent="0.2">
      <c r="A1288" s="82">
        <v>1284</v>
      </c>
      <c r="B1288" s="82" t="s">
        <v>1410</v>
      </c>
      <c r="C1288" s="83"/>
      <c r="D1288" s="84" t="s">
        <v>112</v>
      </c>
      <c r="E1288" s="85" t="s">
        <v>778</v>
      </c>
      <c r="F1288" s="86">
        <v>41000</v>
      </c>
      <c r="G1288" s="86" t="s">
        <v>1350</v>
      </c>
      <c r="H1288" s="89"/>
      <c r="I1288" s="89">
        <v>6.2956269757639627E-2</v>
      </c>
      <c r="J1288" s="84"/>
      <c r="K1288" s="84"/>
      <c r="L1288" s="87">
        <v>21999.38</v>
      </c>
      <c r="M1288" s="87"/>
      <c r="N1288" s="87">
        <v>21999.38</v>
      </c>
      <c r="O1288" s="84">
        <v>13974.416491095892</v>
      </c>
      <c r="P1288" s="84">
        <v>1384.9989017808221</v>
      </c>
      <c r="Q1288" s="84">
        <f t="shared" si="901"/>
        <v>15359.415392876714</v>
      </c>
      <c r="R1288" s="84">
        <v>6639.9646071232874</v>
      </c>
      <c r="S1288" s="87">
        <f t="shared" si="902"/>
        <v>8024.9635089041094</v>
      </c>
      <c r="T1288" s="150">
        <v>15</v>
      </c>
      <c r="U1288" s="69">
        <v>365</v>
      </c>
      <c r="V1288" s="70"/>
      <c r="W1288" s="71">
        <v>6.0767123287671225</v>
      </c>
      <c r="X1288" s="76">
        <f t="shared" si="885"/>
        <v>41000</v>
      </c>
      <c r="AF1288" s="132" t="s">
        <v>2734</v>
      </c>
      <c r="AG1288" s="60">
        <f>MATCH(AF1288,'Cat-4'!$A:$A,0)</f>
        <v>653</v>
      </c>
      <c r="AH1288" s="60">
        <f>MATCH(X1288,'Cat-4'!$1:$1,0)</f>
        <v>4</v>
      </c>
      <c r="AI1288" s="60">
        <f>INDEX('Cat-4'!$1:$1048576,Working!AG1288,Working!AH1288)</f>
        <v>100.8</v>
      </c>
      <c r="AJ1288" s="60">
        <f>MATCH($AJ$3,'Cat-4'!$1:$1,0)</f>
        <v>144</v>
      </c>
      <c r="AK1288" s="60">
        <f>INDEX('Cat-4'!$1:$1048576,Working!AG1288,Working!AJ1288)</f>
        <v>122.3</v>
      </c>
      <c r="AL1288" s="146">
        <f t="shared" ref="AL1288:AL1293" si="904">AK1288/AI1288</f>
        <v>1.2132936507936507</v>
      </c>
      <c r="AM1288" s="152">
        <f t="shared" ref="AM1288:AM1293" si="905">AL1288</f>
        <v>1.2132936507936507</v>
      </c>
      <c r="AN1288" s="146">
        <f t="shared" si="903"/>
        <v>11.872222222222222</v>
      </c>
      <c r="AO1288" s="169">
        <f>INDEX('EL&amp;SV'!$C$4:$G$50,MATCH(AF1288,'EL&amp;SV'!$G$4:$G$50,0),MATCH(IF(P1288&gt;5000000,"A",IF(N1288&gt;2000000,"B",IF(N1288&gt;500000,"C","D"))),'EL&amp;SV'!$C$4:$G$4,0))</f>
        <v>8</v>
      </c>
      <c r="AP1288" s="171">
        <f>INDEX('EL&amp;SV'!$G$4:$K$50,MATCH(AF1288,'EL&amp;SV'!$G$4:$G$50,0),MATCH(IF(N1288&gt;5000000,"A",IF(N1288&gt;2000000,"B",IF(N1288&gt;500000,"C","D"))),'EL&amp;SV'!$G$4:$K$4,0))</f>
        <v>0.9</v>
      </c>
      <c r="AQ1288" s="153">
        <f t="shared" si="896"/>
        <v>26691.708075396826</v>
      </c>
      <c r="AR1288" s="153">
        <f t="shared" si="897"/>
        <v>24022.537267857144</v>
      </c>
      <c r="AS1288" s="153">
        <f t="shared" si="898"/>
        <v>2669.1708075396818</v>
      </c>
      <c r="AT1288" s="60">
        <v>0.75</v>
      </c>
      <c r="AU1288" s="153">
        <f t="shared" si="899"/>
        <v>2001.8781056547614</v>
      </c>
      <c r="AV1288" s="153">
        <f t="shared" si="900"/>
        <v>2669.1708075396818</v>
      </c>
    </row>
    <row r="1289" spans="1:48" x14ac:dyDescent="0.2">
      <c r="A1289" s="82">
        <v>1285</v>
      </c>
      <c r="B1289" s="82" t="s">
        <v>1410</v>
      </c>
      <c r="C1289" s="83"/>
      <c r="D1289" s="84" t="s">
        <v>112</v>
      </c>
      <c r="E1289" s="85" t="s">
        <v>438</v>
      </c>
      <c r="F1289" s="151">
        <v>42248</v>
      </c>
      <c r="G1289" s="86"/>
      <c r="H1289" s="89"/>
      <c r="I1289" s="89">
        <v>0.05</v>
      </c>
      <c r="J1289" s="84"/>
      <c r="K1289" s="84"/>
      <c r="L1289" s="87">
        <v>21862.5</v>
      </c>
      <c r="M1289" s="87"/>
      <c r="N1289" s="87">
        <v>21862.5</v>
      </c>
      <c r="O1289" s="84">
        <v>21862.5</v>
      </c>
      <c r="P1289" s="84">
        <v>0</v>
      </c>
      <c r="Q1289" s="84">
        <f t="shared" si="901"/>
        <v>21862.5</v>
      </c>
      <c r="R1289" s="84">
        <v>0</v>
      </c>
      <c r="S1289" s="87">
        <f t="shared" si="902"/>
        <v>0</v>
      </c>
      <c r="T1289" s="150">
        <v>10</v>
      </c>
      <c r="U1289" s="69">
        <v>365</v>
      </c>
      <c r="V1289" s="70"/>
      <c r="W1289" s="71">
        <v>6.0767123287671225</v>
      </c>
      <c r="X1289" s="76">
        <f t="shared" si="885"/>
        <v>42248</v>
      </c>
      <c r="AF1289" s="132" t="s">
        <v>3114</v>
      </c>
      <c r="AG1289" s="60">
        <f>MATCH(AF1289,'Cat-4'!$A:$A,0)</f>
        <v>844</v>
      </c>
      <c r="AH1289" s="60">
        <f>MATCH(X1289,'Cat-4'!$1:$1,0)</f>
        <v>45</v>
      </c>
      <c r="AI1289" s="60">
        <f>INDEX('Cat-4'!$1:$1048576,Working!AG1289,Working!AH1289)</f>
        <v>110.9</v>
      </c>
      <c r="AJ1289" s="60">
        <f>MATCH($AJ$3,'Cat-4'!$1:$1,0)</f>
        <v>144</v>
      </c>
      <c r="AK1289" s="60">
        <f>INDEX('Cat-4'!$1:$1048576,Working!AG1289,Working!AJ1289)</f>
        <v>160.30000000000001</v>
      </c>
      <c r="AL1289" s="146">
        <f t="shared" si="904"/>
        <v>1.4454463480613164</v>
      </c>
      <c r="AM1289" s="152">
        <f t="shared" si="905"/>
        <v>1.4454463480613164</v>
      </c>
      <c r="AN1289" s="146">
        <f t="shared" si="903"/>
        <v>8.4555555555555557</v>
      </c>
      <c r="AO1289" s="169">
        <f>INDEX('EL&amp;SV'!$C$4:$G$50,MATCH(AF1289,'EL&amp;SV'!$G$4:$G$50,0),MATCH(IF(P1289&gt;5000000,"A",IF(N1289&gt;2000000,"B",IF(N1289&gt;500000,"C","D"))),'EL&amp;SV'!$C$4:$G$4,0))</f>
        <v>6</v>
      </c>
      <c r="AP1289" s="171">
        <f>INDEX('EL&amp;SV'!$G$4:$K$50,MATCH(AF1289,'EL&amp;SV'!$G$4:$G$50,0),MATCH(IF(N1289&gt;5000000,"A",IF(N1289&gt;2000000,"B",IF(N1289&gt;500000,"C","D"))),'EL&amp;SV'!$G$4:$K$4,0))</f>
        <v>0.95</v>
      </c>
      <c r="AQ1289" s="153">
        <f t="shared" si="896"/>
        <v>31601.07078449053</v>
      </c>
      <c r="AR1289" s="153">
        <f t="shared" si="897"/>
        <v>30021.017245266004</v>
      </c>
      <c r="AS1289" s="153">
        <f t="shared" si="898"/>
        <v>1580.0535392245256</v>
      </c>
      <c r="AT1289" s="60">
        <v>0.75</v>
      </c>
      <c r="AU1289" s="153">
        <f t="shared" si="899"/>
        <v>1185.0401544183942</v>
      </c>
      <c r="AV1289" s="153">
        <f t="shared" si="900"/>
        <v>1580.0535392245279</v>
      </c>
    </row>
    <row r="1290" spans="1:48" x14ac:dyDescent="0.2">
      <c r="A1290" s="82">
        <v>1286</v>
      </c>
      <c r="B1290" s="82" t="s">
        <v>1410</v>
      </c>
      <c r="C1290" s="83"/>
      <c r="D1290" s="84" t="s">
        <v>1068</v>
      </c>
      <c r="E1290" s="85" t="s">
        <v>1311</v>
      </c>
      <c r="F1290" s="86">
        <v>45016</v>
      </c>
      <c r="G1290" s="86" t="s">
        <v>39</v>
      </c>
      <c r="H1290" s="89"/>
      <c r="I1290" s="89">
        <v>0.31666666666666665</v>
      </c>
      <c r="J1290" s="84"/>
      <c r="K1290" s="84"/>
      <c r="L1290" s="87">
        <v>0</v>
      </c>
      <c r="M1290" s="87">
        <v>21830</v>
      </c>
      <c r="N1290" s="87">
        <v>21830</v>
      </c>
      <c r="O1290" s="84"/>
      <c r="P1290" s="84">
        <v>18.939269406392693</v>
      </c>
      <c r="Q1290" s="84">
        <f t="shared" si="901"/>
        <v>18.939269406392693</v>
      </c>
      <c r="R1290" s="84">
        <v>21811.060730593606</v>
      </c>
      <c r="S1290" s="87">
        <f t="shared" si="902"/>
        <v>0</v>
      </c>
      <c r="T1290" s="150">
        <v>3</v>
      </c>
      <c r="U1290" s="69">
        <v>365</v>
      </c>
      <c r="V1290" s="70"/>
      <c r="W1290" s="71">
        <v>6.0767123287671225</v>
      </c>
      <c r="X1290" s="76">
        <f t="shared" si="885"/>
        <v>44986</v>
      </c>
      <c r="AF1290" s="132" t="s">
        <v>2724</v>
      </c>
      <c r="AG1290" s="60">
        <f>MATCH(AF1290,'Cat-4'!$A:$A,0)</f>
        <v>648</v>
      </c>
      <c r="AH1290" s="60">
        <f>MATCH(X1290,'Cat-4'!$1:$1,0)</f>
        <v>135</v>
      </c>
      <c r="AI1290" s="60">
        <f>INDEX('Cat-4'!$1:$1048576,Working!AG1290,Working!AH1290)</f>
        <v>130.5</v>
      </c>
      <c r="AJ1290" s="60">
        <f>MATCH($AJ$3,'Cat-4'!$1:$1,0)</f>
        <v>144</v>
      </c>
      <c r="AK1290" s="60">
        <f>INDEX('Cat-4'!$1:$1048576,Working!AG1290,Working!AJ1290)</f>
        <v>139.4</v>
      </c>
      <c r="AL1290" s="146">
        <f t="shared" si="904"/>
        <v>1.0681992337164752</v>
      </c>
      <c r="AM1290" s="152">
        <f t="shared" si="905"/>
        <v>1.0681992337164752</v>
      </c>
      <c r="AN1290" s="146">
        <f t="shared" si="903"/>
        <v>0.875</v>
      </c>
      <c r="AO1290" s="169">
        <f>INDEX('EL&amp;SV'!$C$4:$G$50,MATCH(AF1290,'EL&amp;SV'!$G$4:$G$50,0),MATCH(IF(P1290&gt;5000000,"A",IF(N1290&gt;2000000,"B",IF(N1290&gt;500000,"C","D"))),'EL&amp;SV'!$C$4:$G$4,0))</f>
        <v>5</v>
      </c>
      <c r="AP1290" s="171">
        <f>INDEX('EL&amp;SV'!$G$4:$K$50,MATCH(AF1290,'EL&amp;SV'!$G$4:$G$50,0),MATCH(IF(N1290&gt;5000000,"A",IF(N1290&gt;2000000,"B",IF(N1290&gt;500000,"C","D"))),'EL&amp;SV'!$G$4:$K$4,0))</f>
        <v>1</v>
      </c>
      <c r="AQ1290" s="153">
        <f t="shared" si="896"/>
        <v>23318.789272030652</v>
      </c>
      <c r="AR1290" s="153">
        <f t="shared" si="897"/>
        <v>4080.7881226053642</v>
      </c>
      <c r="AS1290" s="153">
        <f t="shared" si="898"/>
        <v>19238.001149425287</v>
      </c>
      <c r="AT1290" s="60">
        <v>0.75</v>
      </c>
      <c r="AU1290" s="153">
        <f t="shared" si="899"/>
        <v>14428.500862068966</v>
      </c>
      <c r="AV1290" s="153">
        <f t="shared" si="900"/>
        <v>14428.500862068966</v>
      </c>
    </row>
    <row r="1291" spans="1:48" x14ac:dyDescent="0.2">
      <c r="A1291" s="82">
        <v>1287</v>
      </c>
      <c r="B1291" s="82" t="s">
        <v>1410</v>
      </c>
      <c r="C1291" s="83"/>
      <c r="D1291" s="84" t="s">
        <v>113</v>
      </c>
      <c r="E1291" s="85" t="s">
        <v>1341</v>
      </c>
      <c r="F1291" s="86">
        <v>45016</v>
      </c>
      <c r="G1291" s="86" t="s">
        <v>39</v>
      </c>
      <c r="H1291" s="89"/>
      <c r="I1291" s="89">
        <v>0.19</v>
      </c>
      <c r="J1291" s="84"/>
      <c r="K1291" s="84"/>
      <c r="L1291" s="87">
        <v>0</v>
      </c>
      <c r="M1291" s="87">
        <v>21830</v>
      </c>
      <c r="N1291" s="87">
        <v>21830</v>
      </c>
      <c r="O1291" s="84"/>
      <c r="P1291" s="84">
        <v>11.363561643835617</v>
      </c>
      <c r="Q1291" s="84">
        <f t="shared" si="901"/>
        <v>11.363561643835617</v>
      </c>
      <c r="R1291" s="84">
        <v>21818.636438356163</v>
      </c>
      <c r="S1291" s="87">
        <f t="shared" si="902"/>
        <v>0</v>
      </c>
      <c r="T1291" s="150">
        <v>5</v>
      </c>
      <c r="U1291" s="69">
        <v>365</v>
      </c>
      <c r="V1291" s="70"/>
      <c r="W1291" s="71">
        <v>6.0904109589041102</v>
      </c>
      <c r="X1291" s="76">
        <f t="shared" si="885"/>
        <v>44986</v>
      </c>
      <c r="AF1291" s="132" t="s">
        <v>2857</v>
      </c>
      <c r="AG1291" s="60">
        <f>MATCH(AF1291,'Cat-4'!$A:$A,0)</f>
        <v>715</v>
      </c>
      <c r="AH1291" s="60">
        <f>MATCH(X1291,'Cat-4'!$1:$1,0)</f>
        <v>135</v>
      </c>
      <c r="AI1291" s="60">
        <f>INDEX('Cat-4'!$1:$1048576,Working!AG1291,Working!AH1291)</f>
        <v>128.80000000000001</v>
      </c>
      <c r="AJ1291" s="60">
        <f>MATCH($AJ$3,'Cat-4'!$1:$1,0)</f>
        <v>144</v>
      </c>
      <c r="AK1291" s="60">
        <f>INDEX('Cat-4'!$1:$1048576,Working!AG1291,Working!AJ1291)</f>
        <v>131.1</v>
      </c>
      <c r="AL1291" s="146">
        <f t="shared" si="904"/>
        <v>1.0178571428571428</v>
      </c>
      <c r="AM1291" s="152">
        <f t="shared" si="905"/>
        <v>1.0178571428571428</v>
      </c>
      <c r="AN1291" s="146">
        <f t="shared" si="903"/>
        <v>0.875</v>
      </c>
      <c r="AO1291" s="169">
        <f>INDEX('EL&amp;SV'!$C$4:$G$50,MATCH(AF1291,'EL&amp;SV'!$G$4:$G$50,0),MATCH(IF(P1291&gt;5000000,"A",IF(N1291&gt;2000000,"B",IF(N1291&gt;500000,"C","D"))),'EL&amp;SV'!$C$4:$G$4,0))</f>
        <v>8</v>
      </c>
      <c r="AP1291" s="171">
        <f>INDEX('EL&amp;SV'!$G$4:$K$50,MATCH(AF1291,'EL&amp;SV'!$G$4:$G$50,0),MATCH(IF(N1291&gt;5000000,"A",IF(N1291&gt;2000000,"B",IF(N1291&gt;500000,"C","D"))),'EL&amp;SV'!$G$4:$K$4,0))</f>
        <v>0.9</v>
      </c>
      <c r="AQ1291" s="153">
        <f t="shared" si="896"/>
        <v>22219.821428571428</v>
      </c>
      <c r="AR1291" s="153">
        <f t="shared" si="897"/>
        <v>2187.263671875</v>
      </c>
      <c r="AS1291" s="153">
        <f t="shared" si="898"/>
        <v>20032.557756696428</v>
      </c>
      <c r="AT1291" s="60">
        <v>0.75</v>
      </c>
      <c r="AU1291" s="153">
        <f t="shared" si="899"/>
        <v>15024.418317522321</v>
      </c>
      <c r="AV1291" s="153">
        <f t="shared" si="900"/>
        <v>15024.418317522321</v>
      </c>
    </row>
    <row r="1292" spans="1:48" x14ac:dyDescent="0.2">
      <c r="A1292" s="82">
        <v>1288</v>
      </c>
      <c r="B1292" s="82" t="s">
        <v>1410</v>
      </c>
      <c r="C1292" s="83"/>
      <c r="D1292" s="84" t="s">
        <v>112</v>
      </c>
      <c r="E1292" s="85" t="s">
        <v>406</v>
      </c>
      <c r="F1292" s="86">
        <v>41000</v>
      </c>
      <c r="G1292" s="86" t="s">
        <v>1350</v>
      </c>
      <c r="H1292" s="89"/>
      <c r="I1292" s="89">
        <v>0.10793934931506849</v>
      </c>
      <c r="J1292" s="84"/>
      <c r="K1292" s="84"/>
      <c r="L1292" s="87">
        <v>21792</v>
      </c>
      <c r="M1292" s="87"/>
      <c r="N1292" s="87">
        <v>21792</v>
      </c>
      <c r="O1292" s="84">
        <v>21791.999999999996</v>
      </c>
      <c r="P1292" s="84">
        <v>0</v>
      </c>
      <c r="Q1292" s="84">
        <f t="shared" si="901"/>
        <v>21791.999999999996</v>
      </c>
      <c r="R1292" s="84">
        <v>0</v>
      </c>
      <c r="S1292" s="87">
        <f t="shared" si="902"/>
        <v>0</v>
      </c>
      <c r="T1292" s="150">
        <v>10</v>
      </c>
      <c r="U1292" s="69">
        <v>365</v>
      </c>
      <c r="V1292" s="70"/>
      <c r="W1292" s="71">
        <v>6.0904109589041102</v>
      </c>
      <c r="X1292" s="76">
        <f t="shared" si="885"/>
        <v>41000</v>
      </c>
      <c r="AF1292" s="132" t="s">
        <v>3114</v>
      </c>
      <c r="AG1292" s="60">
        <f>MATCH(AF1292,'Cat-4'!$A:$A,0)</f>
        <v>844</v>
      </c>
      <c r="AH1292" s="60">
        <f>MATCH(X1292,'Cat-4'!$1:$1,0)</f>
        <v>4</v>
      </c>
      <c r="AI1292" s="60">
        <f>INDEX('Cat-4'!$1:$1048576,Working!AG1292,Working!AH1292)</f>
        <v>103.9</v>
      </c>
      <c r="AJ1292" s="60">
        <f>MATCH($AJ$3,'Cat-4'!$1:$1,0)</f>
        <v>144</v>
      </c>
      <c r="AK1292" s="60">
        <f>INDEX('Cat-4'!$1:$1048576,Working!AG1292,Working!AJ1292)</f>
        <v>160.30000000000001</v>
      </c>
      <c r="AL1292" s="146">
        <f t="shared" si="904"/>
        <v>1.5428296438883542</v>
      </c>
      <c r="AM1292" s="152">
        <f t="shared" si="905"/>
        <v>1.5428296438883542</v>
      </c>
      <c r="AN1292" s="146">
        <f t="shared" si="903"/>
        <v>11.872222222222222</v>
      </c>
      <c r="AO1292" s="169">
        <f>INDEX('EL&amp;SV'!$C$4:$G$50,MATCH(AF1292,'EL&amp;SV'!$G$4:$G$50,0),MATCH(IF(P1292&gt;5000000,"A",IF(N1292&gt;2000000,"B",IF(N1292&gt;500000,"C","D"))),'EL&amp;SV'!$C$4:$G$4,0))</f>
        <v>6</v>
      </c>
      <c r="AP1292" s="171">
        <f>INDEX('EL&amp;SV'!$G$4:$K$50,MATCH(AF1292,'EL&amp;SV'!$G$4:$G$50,0),MATCH(IF(N1292&gt;5000000,"A",IF(N1292&gt;2000000,"B",IF(N1292&gt;500000,"C","D"))),'EL&amp;SV'!$G$4:$K$4,0))</f>
        <v>0.95</v>
      </c>
      <c r="AQ1292" s="153">
        <f t="shared" si="896"/>
        <v>33621.343599615015</v>
      </c>
      <c r="AR1292" s="153">
        <f t="shared" si="897"/>
        <v>31940.276419634261</v>
      </c>
      <c r="AS1292" s="153">
        <f t="shared" si="898"/>
        <v>1681.0671799807533</v>
      </c>
      <c r="AT1292" s="60">
        <v>0.75</v>
      </c>
      <c r="AU1292" s="153">
        <f t="shared" si="899"/>
        <v>1260.800384985565</v>
      </c>
      <c r="AV1292" s="153">
        <f t="shared" si="900"/>
        <v>1681.0671799807521</v>
      </c>
    </row>
    <row r="1293" spans="1:48" x14ac:dyDescent="0.2">
      <c r="A1293" s="82">
        <v>1289</v>
      </c>
      <c r="B1293" s="82" t="s">
        <v>1410</v>
      </c>
      <c r="C1293" s="83"/>
      <c r="D1293" s="84" t="s">
        <v>112</v>
      </c>
      <c r="E1293" s="85"/>
      <c r="F1293" s="86">
        <v>41894</v>
      </c>
      <c r="G1293" s="86" t="s">
        <v>23</v>
      </c>
      <c r="H1293" s="89"/>
      <c r="I1293" s="89">
        <v>9.5000000000000001E-2</v>
      </c>
      <c r="J1293" s="84"/>
      <c r="K1293" s="84"/>
      <c r="L1293" s="87">
        <v>21666.66</v>
      </c>
      <c r="M1293" s="87"/>
      <c r="N1293" s="87">
        <v>21666.66</v>
      </c>
      <c r="O1293" s="84">
        <v>15541.821701917805</v>
      </c>
      <c r="P1293" s="84">
        <v>2058.3326999999999</v>
      </c>
      <c r="Q1293" s="84">
        <f t="shared" si="901"/>
        <v>17600.154401917804</v>
      </c>
      <c r="R1293" s="84">
        <v>4066.5055980821962</v>
      </c>
      <c r="S1293" s="87">
        <f t="shared" si="902"/>
        <v>6124.8382980821953</v>
      </c>
      <c r="T1293" s="150">
        <v>10</v>
      </c>
      <c r="U1293" s="69">
        <v>365</v>
      </c>
      <c r="V1293" s="70"/>
      <c r="W1293" s="71">
        <v>6.0931506849315067</v>
      </c>
      <c r="X1293" s="76">
        <f t="shared" si="885"/>
        <v>41883</v>
      </c>
      <c r="AF1293" s="132" t="s">
        <v>3114</v>
      </c>
      <c r="AG1293" s="60">
        <f>MATCH(AF1293,'Cat-4'!$A:$A,0)</f>
        <v>844</v>
      </c>
      <c r="AH1293" s="60">
        <f>MATCH(X1293,'Cat-4'!$1:$1,0)</f>
        <v>33</v>
      </c>
      <c r="AI1293" s="60">
        <f>INDEX('Cat-4'!$1:$1048576,Working!AG1293,Working!AH1293)</f>
        <v>116.6</v>
      </c>
      <c r="AJ1293" s="60">
        <f>MATCH($AJ$3,'Cat-4'!$1:$1,0)</f>
        <v>144</v>
      </c>
      <c r="AK1293" s="60">
        <f>INDEX('Cat-4'!$1:$1048576,Working!AG1293,Working!AJ1293)</f>
        <v>160.30000000000001</v>
      </c>
      <c r="AL1293" s="146">
        <f t="shared" si="904"/>
        <v>1.374785591766724</v>
      </c>
      <c r="AM1293" s="152">
        <f t="shared" si="905"/>
        <v>1.374785591766724</v>
      </c>
      <c r="AN1293" s="146">
        <f t="shared" si="903"/>
        <v>9.4250000000000007</v>
      </c>
      <c r="AO1293" s="169">
        <f>INDEX('EL&amp;SV'!$C$4:$G$50,MATCH(AF1293,'EL&amp;SV'!$G$4:$G$50,0),MATCH(IF(P1293&gt;5000000,"A",IF(N1293&gt;2000000,"B",IF(N1293&gt;500000,"C","D"))),'EL&amp;SV'!$C$4:$G$4,0))</f>
        <v>6</v>
      </c>
      <c r="AP1293" s="171">
        <f>INDEX('EL&amp;SV'!$G$4:$K$50,MATCH(AF1293,'EL&amp;SV'!$G$4:$G$50,0),MATCH(IF(N1293&gt;5000000,"A",IF(N1293&gt;2000000,"B",IF(N1293&gt;500000,"C","D"))),'EL&amp;SV'!$G$4:$K$4,0))</f>
        <v>0.95</v>
      </c>
      <c r="AQ1293" s="153">
        <f t="shared" si="896"/>
        <v>29787.011989708408</v>
      </c>
      <c r="AR1293" s="153">
        <f t="shared" si="897"/>
        <v>28297.661390222984</v>
      </c>
      <c r="AS1293" s="153">
        <f t="shared" si="898"/>
        <v>1489.350599485424</v>
      </c>
      <c r="AT1293" s="60">
        <v>0.75</v>
      </c>
      <c r="AU1293" s="153">
        <f t="shared" si="899"/>
        <v>1117.012949614068</v>
      </c>
      <c r="AV1293" s="153">
        <f t="shared" si="900"/>
        <v>1489.3505994854218</v>
      </c>
    </row>
    <row r="1294" spans="1:48" x14ac:dyDescent="0.2">
      <c r="A1294" s="82">
        <v>1290</v>
      </c>
      <c r="B1294" s="82" t="s">
        <v>1410</v>
      </c>
      <c r="C1294" s="83"/>
      <c r="D1294" s="84" t="s">
        <v>112</v>
      </c>
      <c r="E1294" s="85" t="s">
        <v>316</v>
      </c>
      <c r="F1294" s="86">
        <v>39414</v>
      </c>
      <c r="G1294" s="86" t="s">
        <v>1347</v>
      </c>
      <c r="H1294" s="89"/>
      <c r="I1294" s="89">
        <v>1.3680659670164916E-2</v>
      </c>
      <c r="J1294" s="84"/>
      <c r="K1294" s="84"/>
      <c r="L1294" s="87">
        <v>21600</v>
      </c>
      <c r="M1294" s="87"/>
      <c r="N1294" s="87">
        <v>21600</v>
      </c>
      <c r="O1294" s="84">
        <v>21600</v>
      </c>
      <c r="P1294" s="84">
        <v>0</v>
      </c>
      <c r="Q1294" s="84">
        <f t="shared" si="901"/>
        <v>21600</v>
      </c>
      <c r="R1294" s="84">
        <v>0</v>
      </c>
      <c r="S1294" s="87">
        <f t="shared" si="902"/>
        <v>0</v>
      </c>
      <c r="T1294" s="150">
        <v>10</v>
      </c>
      <c r="U1294" s="69">
        <v>365</v>
      </c>
      <c r="V1294" s="70"/>
      <c r="W1294" s="71">
        <v>6.0931506849315067</v>
      </c>
      <c r="X1294" s="76">
        <f t="shared" si="885"/>
        <v>39387</v>
      </c>
      <c r="Y1294" s="138" t="s">
        <v>4016</v>
      </c>
      <c r="Z1294" s="60">
        <f>MATCH(Y1294,'Cat-3'!$A:$A,0)</f>
        <v>628</v>
      </c>
      <c r="AA1294" s="60">
        <f>MATCH(X1294,'Cat-3'!$1:$1,0)</f>
        <v>38</v>
      </c>
      <c r="AB1294" s="60">
        <f>INDEX('Cat-3'!$1:$1048576,Working!Z1294,Working!AA1294)</f>
        <v>114</v>
      </c>
      <c r="AC1294" s="60">
        <f>MATCH($AC$3,'Cat-3'!$1:$1,0)</f>
        <v>90</v>
      </c>
      <c r="AD1294" s="60">
        <f>INDEX('Cat-3'!$1:$1048576,Working!Z1294,Working!AC1294)</f>
        <v>138.4</v>
      </c>
      <c r="AE1294" s="146">
        <f>AD1294/AB1294</f>
        <v>1.2140350877192982</v>
      </c>
      <c r="AF1294" s="132" t="s">
        <v>3114</v>
      </c>
      <c r="AG1294" s="60">
        <f>MATCH(AF1294,'Cat-4'!$A:$A,0)</f>
        <v>844</v>
      </c>
      <c r="AH1294" s="60">
        <f>MATCH($AH$3,'Cat-4'!$1:$1,0)</f>
        <v>4</v>
      </c>
      <c r="AI1294" s="60">
        <f>INDEX('Cat-4'!$1:$1048576,Working!AG1294,Working!AH1294)</f>
        <v>103.9</v>
      </c>
      <c r="AJ1294" s="60">
        <f>MATCH($AJ$3,'Cat-4'!$1:$1,0)</f>
        <v>144</v>
      </c>
      <c r="AK1294" s="60">
        <f>INDEX('Cat-4'!$1:$1048576,Working!AG1294,Working!AJ1294)</f>
        <v>160.30000000000001</v>
      </c>
      <c r="AL1294" s="146">
        <f>AK1294/AI1294</f>
        <v>1.5428296438883542</v>
      </c>
      <c r="AM1294" s="146">
        <f>AL1294*AE1294</f>
        <v>1.8730493220539317</v>
      </c>
      <c r="AN1294" s="146">
        <f t="shared" si="903"/>
        <v>16.213888888888889</v>
      </c>
      <c r="AO1294" s="169">
        <f>INDEX('EL&amp;SV'!$C$4:$G$50,MATCH(AF1294,'EL&amp;SV'!$G$4:$G$50,0),MATCH(IF(P1294&gt;5000000,"A",IF(N1294&gt;2000000,"B",IF(N1294&gt;500000,"C","D"))),'EL&amp;SV'!$C$4:$G$4,0))</f>
        <v>6</v>
      </c>
      <c r="AP1294" s="171">
        <f>INDEX('EL&amp;SV'!$G$4:$K$50,MATCH(AF1294,'EL&amp;SV'!$G$4:$G$50,0),MATCH(IF(N1294&gt;5000000,"A",IF(N1294&gt;2000000,"B",IF(N1294&gt;500000,"C","D"))),'EL&amp;SV'!$G$4:$K$4,0))</f>
        <v>0.95</v>
      </c>
      <c r="AQ1294" s="153">
        <f t="shared" si="896"/>
        <v>40457.865356364928</v>
      </c>
      <c r="AR1294" s="153">
        <f t="shared" si="897"/>
        <v>38434.972088546681</v>
      </c>
      <c r="AS1294" s="153">
        <f t="shared" si="898"/>
        <v>2022.8932678182464</v>
      </c>
      <c r="AT1294" s="60">
        <v>0.75</v>
      </c>
      <c r="AU1294" s="153">
        <f t="shared" si="899"/>
        <v>1517.1699508636848</v>
      </c>
      <c r="AV1294" s="153">
        <f t="shared" si="900"/>
        <v>2022.8932678182482</v>
      </c>
    </row>
    <row r="1295" spans="1:48" x14ac:dyDescent="0.2">
      <c r="A1295" s="82">
        <v>1291</v>
      </c>
      <c r="B1295" s="82" t="s">
        <v>1410</v>
      </c>
      <c r="C1295" s="83"/>
      <c r="D1295" s="84" t="s">
        <v>112</v>
      </c>
      <c r="E1295" s="85" t="s">
        <v>407</v>
      </c>
      <c r="F1295" s="151">
        <v>42248</v>
      </c>
      <c r="G1295" s="86"/>
      <c r="H1295" s="89"/>
      <c r="I1295" s="89">
        <v>5.0000000000000065E-2</v>
      </c>
      <c r="J1295" s="84"/>
      <c r="K1295" s="84"/>
      <c r="L1295" s="87">
        <v>21568</v>
      </c>
      <c r="M1295" s="87"/>
      <c r="N1295" s="87">
        <v>21568</v>
      </c>
      <c r="O1295" s="84">
        <v>21568</v>
      </c>
      <c r="P1295" s="84">
        <v>0</v>
      </c>
      <c r="Q1295" s="84">
        <f t="shared" si="901"/>
        <v>21568</v>
      </c>
      <c r="R1295" s="84">
        <v>0</v>
      </c>
      <c r="S1295" s="87">
        <f t="shared" si="902"/>
        <v>0</v>
      </c>
      <c r="T1295" s="150">
        <v>10</v>
      </c>
      <c r="U1295" s="69">
        <v>365</v>
      </c>
      <c r="V1295" s="70"/>
      <c r="W1295" s="71">
        <v>6.0767123287671225</v>
      </c>
      <c r="X1295" s="76">
        <f t="shared" si="885"/>
        <v>42248</v>
      </c>
      <c r="AF1295" s="132" t="s">
        <v>3114</v>
      </c>
      <c r="AG1295" s="60">
        <f>MATCH(AF1295,'Cat-4'!$A:$A,0)</f>
        <v>844</v>
      </c>
      <c r="AH1295" s="60">
        <f>MATCH(X1295,'Cat-4'!$1:$1,0)</f>
        <v>45</v>
      </c>
      <c r="AI1295" s="60">
        <f>INDEX('Cat-4'!$1:$1048576,Working!AG1295,Working!AH1295)</f>
        <v>110.9</v>
      </c>
      <c r="AJ1295" s="60">
        <f>MATCH($AJ$3,'Cat-4'!$1:$1,0)</f>
        <v>144</v>
      </c>
      <c r="AK1295" s="60">
        <f>INDEX('Cat-4'!$1:$1048576,Working!AG1295,Working!AJ1295)</f>
        <v>160.30000000000001</v>
      </c>
      <c r="AL1295" s="146">
        <f t="shared" ref="AL1295:AL1296" si="906">AK1295/AI1295</f>
        <v>1.4454463480613164</v>
      </c>
      <c r="AM1295" s="152">
        <f t="shared" ref="AM1295:AM1296" si="907">AL1295</f>
        <v>1.4454463480613164</v>
      </c>
      <c r="AN1295" s="146">
        <f t="shared" si="903"/>
        <v>8.4555555555555557</v>
      </c>
      <c r="AO1295" s="169">
        <f>INDEX('EL&amp;SV'!$C$4:$G$50,MATCH(AF1295,'EL&amp;SV'!$G$4:$G$50,0),MATCH(IF(P1295&gt;5000000,"A",IF(N1295&gt;2000000,"B",IF(N1295&gt;500000,"C","D"))),'EL&amp;SV'!$C$4:$G$4,0))</f>
        <v>6</v>
      </c>
      <c r="AP1295" s="171">
        <f>INDEX('EL&amp;SV'!$G$4:$K$50,MATCH(AF1295,'EL&amp;SV'!$G$4:$G$50,0),MATCH(IF(N1295&gt;5000000,"A",IF(N1295&gt;2000000,"B",IF(N1295&gt;500000,"C","D"))),'EL&amp;SV'!$G$4:$K$4,0))</f>
        <v>0.95</v>
      </c>
      <c r="AQ1295" s="153">
        <f t="shared" si="896"/>
        <v>31175.386834986472</v>
      </c>
      <c r="AR1295" s="153">
        <f t="shared" si="897"/>
        <v>29616.617493237147</v>
      </c>
      <c r="AS1295" s="153">
        <f t="shared" si="898"/>
        <v>1558.7693417493247</v>
      </c>
      <c r="AT1295" s="60">
        <v>0.75</v>
      </c>
      <c r="AU1295" s="153">
        <f t="shared" si="899"/>
        <v>1169.0770063119935</v>
      </c>
      <c r="AV1295" s="153">
        <f t="shared" si="900"/>
        <v>1558.7693417493249</v>
      </c>
    </row>
    <row r="1296" spans="1:48" x14ac:dyDescent="0.2">
      <c r="A1296" s="82">
        <v>1292</v>
      </c>
      <c r="B1296" s="82" t="s">
        <v>1410</v>
      </c>
      <c r="C1296" s="83"/>
      <c r="D1296" s="84" t="s">
        <v>112</v>
      </c>
      <c r="E1296" s="85" t="s">
        <v>829</v>
      </c>
      <c r="F1296" s="86">
        <v>41000</v>
      </c>
      <c r="G1296" s="86" t="s">
        <v>1350</v>
      </c>
      <c r="H1296" s="89"/>
      <c r="I1296" s="89">
        <v>6.5268703898840888E-2</v>
      </c>
      <c r="J1296" s="84"/>
      <c r="K1296" s="84"/>
      <c r="L1296" s="87">
        <v>21565</v>
      </c>
      <c r="M1296" s="87"/>
      <c r="N1296" s="87">
        <v>21565</v>
      </c>
      <c r="O1296" s="84">
        <v>13449.152002107481</v>
      </c>
      <c r="P1296" s="84">
        <v>1407.5195995785039</v>
      </c>
      <c r="Q1296" s="84">
        <f t="shared" si="901"/>
        <v>14856.671601685985</v>
      </c>
      <c r="R1296" s="84">
        <v>6708.3283983140154</v>
      </c>
      <c r="S1296" s="87">
        <f t="shared" si="902"/>
        <v>8115.8479978925188</v>
      </c>
      <c r="T1296" s="150">
        <v>15</v>
      </c>
      <c r="U1296" s="69">
        <v>365</v>
      </c>
      <c r="V1296" s="70"/>
      <c r="W1296" s="71">
        <v>-117.33698630136986</v>
      </c>
      <c r="X1296" s="76">
        <f t="shared" si="885"/>
        <v>41000</v>
      </c>
      <c r="AF1296" s="132" t="s">
        <v>3114</v>
      </c>
      <c r="AG1296" s="60">
        <f>MATCH(AF1296,'Cat-4'!$A:$A,0)</f>
        <v>844</v>
      </c>
      <c r="AH1296" s="60">
        <f>MATCH(X1296,'Cat-4'!$1:$1,0)</f>
        <v>4</v>
      </c>
      <c r="AI1296" s="60">
        <f>INDEX('Cat-4'!$1:$1048576,Working!AG1296,Working!AH1296)</f>
        <v>103.9</v>
      </c>
      <c r="AJ1296" s="60">
        <f>MATCH($AJ$3,'Cat-4'!$1:$1,0)</f>
        <v>144</v>
      </c>
      <c r="AK1296" s="60">
        <f>INDEX('Cat-4'!$1:$1048576,Working!AG1296,Working!AJ1296)</f>
        <v>160.30000000000001</v>
      </c>
      <c r="AL1296" s="146">
        <f t="shared" si="906"/>
        <v>1.5428296438883542</v>
      </c>
      <c r="AM1296" s="152">
        <f t="shared" si="907"/>
        <v>1.5428296438883542</v>
      </c>
      <c r="AN1296" s="146">
        <f t="shared" si="903"/>
        <v>11.872222222222222</v>
      </c>
      <c r="AO1296" s="169">
        <f>INDEX('EL&amp;SV'!$C$4:$G$50,MATCH(AF1296,'EL&amp;SV'!$G$4:$G$50,0),MATCH(IF(P1296&gt;5000000,"A",IF(N1296&gt;2000000,"B",IF(N1296&gt;500000,"C","D"))),'EL&amp;SV'!$C$4:$G$4,0))</f>
        <v>6</v>
      </c>
      <c r="AP1296" s="171">
        <f>INDEX('EL&amp;SV'!$G$4:$K$50,MATCH(AF1296,'EL&amp;SV'!$G$4:$G$50,0),MATCH(IF(N1296&gt;5000000,"A",IF(N1296&gt;2000000,"B",IF(N1296&gt;500000,"C","D"))),'EL&amp;SV'!$G$4:$K$4,0))</f>
        <v>0.95</v>
      </c>
      <c r="AQ1296" s="153">
        <f t="shared" si="896"/>
        <v>33271.121270452357</v>
      </c>
      <c r="AR1296" s="153">
        <f t="shared" si="897"/>
        <v>31607.565206929739</v>
      </c>
      <c r="AS1296" s="153">
        <f t="shared" si="898"/>
        <v>1663.5560635226175</v>
      </c>
      <c r="AT1296" s="60">
        <v>0.75</v>
      </c>
      <c r="AU1296" s="153">
        <f t="shared" si="899"/>
        <v>1247.6670476419631</v>
      </c>
      <c r="AV1296" s="153">
        <f t="shared" si="900"/>
        <v>1663.5560635226193</v>
      </c>
    </row>
    <row r="1297" spans="1:48" x14ac:dyDescent="0.2">
      <c r="A1297" s="82">
        <v>1293</v>
      </c>
      <c r="B1297" s="82" t="s">
        <v>1410</v>
      </c>
      <c r="C1297" s="83"/>
      <c r="D1297" s="84" t="s">
        <v>112</v>
      </c>
      <c r="E1297" s="85" t="s">
        <v>756</v>
      </c>
      <c r="F1297" s="86">
        <v>40273</v>
      </c>
      <c r="G1297" s="86" t="s">
        <v>1352</v>
      </c>
      <c r="H1297" s="89"/>
      <c r="I1297" s="89">
        <v>6.9087627832526255E-2</v>
      </c>
      <c r="J1297" s="84"/>
      <c r="K1297" s="84"/>
      <c r="L1297" s="87">
        <v>21550</v>
      </c>
      <c r="M1297" s="87"/>
      <c r="N1297" s="87">
        <v>21550</v>
      </c>
      <c r="O1297" s="84">
        <v>15993.747832848076</v>
      </c>
      <c r="P1297" s="84">
        <v>1488.8383797909407</v>
      </c>
      <c r="Q1297" s="84">
        <f t="shared" si="901"/>
        <v>17482.586212639017</v>
      </c>
      <c r="R1297" s="84">
        <v>4067.4137873609834</v>
      </c>
      <c r="S1297" s="87">
        <f t="shared" si="902"/>
        <v>5556.2521671519244</v>
      </c>
      <c r="T1297" s="150">
        <v>15</v>
      </c>
      <c r="U1297" s="69">
        <v>365</v>
      </c>
      <c r="V1297" s="70"/>
      <c r="W1297" s="71">
        <v>6.0958904109589049</v>
      </c>
      <c r="X1297" s="76">
        <f t="shared" si="885"/>
        <v>40269</v>
      </c>
      <c r="Y1297" s="138" t="s">
        <v>4016</v>
      </c>
      <c r="Z1297" s="60">
        <f>MATCH(Y1297,'Cat-3'!$A:$A,0)</f>
        <v>628</v>
      </c>
      <c r="AA1297" s="60">
        <f>MATCH(X1297,'Cat-3'!$1:$1,0)</f>
        <v>67</v>
      </c>
      <c r="AB1297" s="60">
        <f>INDEX('Cat-3'!$1:$1048576,Working!Z1297,Working!AA1297)</f>
        <v>128.80000000000001</v>
      </c>
      <c r="AC1297" s="60">
        <f>MATCH($AC$3,'Cat-3'!$1:$1,0)</f>
        <v>90</v>
      </c>
      <c r="AD1297" s="60">
        <f>INDEX('Cat-3'!$1:$1048576,Working!Z1297,Working!AC1297)</f>
        <v>138.4</v>
      </c>
      <c r="AE1297" s="146">
        <f>AD1297/AB1297</f>
        <v>1.0745341614906831</v>
      </c>
      <c r="AF1297" s="132" t="s">
        <v>3114</v>
      </c>
      <c r="AG1297" s="60">
        <f>MATCH(AF1297,'Cat-4'!$A:$A,0)</f>
        <v>844</v>
      </c>
      <c r="AH1297" s="60">
        <f>MATCH($AH$3,'Cat-4'!$1:$1,0)</f>
        <v>4</v>
      </c>
      <c r="AI1297" s="60">
        <f>INDEX('Cat-4'!$1:$1048576,Working!AG1297,Working!AH1297)</f>
        <v>103.9</v>
      </c>
      <c r="AJ1297" s="60">
        <f>MATCH($AJ$3,'Cat-4'!$1:$1,0)</f>
        <v>144</v>
      </c>
      <c r="AK1297" s="60">
        <f>INDEX('Cat-4'!$1:$1048576,Working!AG1297,Working!AJ1297)</f>
        <v>160.30000000000001</v>
      </c>
      <c r="AL1297" s="146">
        <f>AK1297/AI1297</f>
        <v>1.5428296438883542</v>
      </c>
      <c r="AM1297" s="146">
        <f>AL1297*AE1297</f>
        <v>1.6578231577185421</v>
      </c>
      <c r="AN1297" s="146">
        <f t="shared" si="903"/>
        <v>13.861111111111111</v>
      </c>
      <c r="AO1297" s="169">
        <f>INDEX('EL&amp;SV'!$C$4:$G$50,MATCH(AF1297,'EL&amp;SV'!$G$4:$G$50,0),MATCH(IF(P1297&gt;5000000,"A",IF(N1297&gt;2000000,"B",IF(N1297&gt;500000,"C","D"))),'EL&amp;SV'!$C$4:$G$4,0))</f>
        <v>6</v>
      </c>
      <c r="AP1297" s="171">
        <f>INDEX('EL&amp;SV'!$G$4:$K$50,MATCH(AF1297,'EL&amp;SV'!$G$4:$G$50,0),MATCH(IF(N1297&gt;5000000,"A",IF(N1297&gt;2000000,"B",IF(N1297&gt;500000,"C","D"))),'EL&amp;SV'!$G$4:$K$4,0))</f>
        <v>0.95</v>
      </c>
      <c r="AQ1297" s="153">
        <f t="shared" si="896"/>
        <v>35726.089048834583</v>
      </c>
      <c r="AR1297" s="153">
        <f t="shared" si="897"/>
        <v>33939.784596392856</v>
      </c>
      <c r="AS1297" s="153">
        <f t="shared" si="898"/>
        <v>1786.3044524417273</v>
      </c>
      <c r="AT1297" s="60">
        <v>0.75</v>
      </c>
      <c r="AU1297" s="153">
        <f t="shared" si="899"/>
        <v>1339.7283393312955</v>
      </c>
      <c r="AV1297" s="153">
        <f t="shared" si="900"/>
        <v>1786.3044524417307</v>
      </c>
    </row>
    <row r="1298" spans="1:48" x14ac:dyDescent="0.2">
      <c r="A1298" s="82">
        <v>1294</v>
      </c>
      <c r="B1298" s="82" t="s">
        <v>1410</v>
      </c>
      <c r="C1298" s="83"/>
      <c r="D1298" s="84" t="s">
        <v>112</v>
      </c>
      <c r="E1298" s="85" t="s">
        <v>779</v>
      </c>
      <c r="F1298" s="86">
        <v>41000</v>
      </c>
      <c r="G1298" s="86" t="s">
        <v>1350</v>
      </c>
      <c r="H1298" s="89"/>
      <c r="I1298" s="89">
        <v>5.9742582814001306E-2</v>
      </c>
      <c r="J1298" s="84"/>
      <c r="K1298" s="84"/>
      <c r="L1298" s="87">
        <v>21550</v>
      </c>
      <c r="M1298" s="87"/>
      <c r="N1298" s="87">
        <v>21550</v>
      </c>
      <c r="O1298" s="84">
        <v>14035.236701791357</v>
      </c>
      <c r="P1298" s="84">
        <v>1287.4526596417281</v>
      </c>
      <c r="Q1298" s="84">
        <f t="shared" si="901"/>
        <v>15322.689361433084</v>
      </c>
      <c r="R1298" s="84">
        <v>6227.3106385669162</v>
      </c>
      <c r="S1298" s="87">
        <f t="shared" si="902"/>
        <v>7514.7632982086434</v>
      </c>
      <c r="T1298" s="150">
        <v>15</v>
      </c>
      <c r="U1298" s="69">
        <v>365</v>
      </c>
      <c r="V1298" s="70"/>
      <c r="W1298" s="71">
        <v>-117.33698630136986</v>
      </c>
      <c r="X1298" s="76">
        <f t="shared" si="885"/>
        <v>41000</v>
      </c>
      <c r="AF1298" s="132" t="s">
        <v>3114</v>
      </c>
      <c r="AG1298" s="60">
        <f>MATCH(AF1298,'Cat-4'!$A:$A,0)</f>
        <v>844</v>
      </c>
      <c r="AH1298" s="60">
        <f>MATCH(X1298,'Cat-4'!$1:$1,0)</f>
        <v>4</v>
      </c>
      <c r="AI1298" s="60">
        <f>INDEX('Cat-4'!$1:$1048576,Working!AG1298,Working!AH1298)</f>
        <v>103.9</v>
      </c>
      <c r="AJ1298" s="60">
        <f>MATCH($AJ$3,'Cat-4'!$1:$1,0)</f>
        <v>144</v>
      </c>
      <c r="AK1298" s="60">
        <f>INDEX('Cat-4'!$1:$1048576,Working!AG1298,Working!AJ1298)</f>
        <v>160.30000000000001</v>
      </c>
      <c r="AL1298" s="146">
        <f t="shared" ref="AL1298:AL1310" si="908">AK1298/AI1298</f>
        <v>1.5428296438883542</v>
      </c>
      <c r="AM1298" s="152">
        <f t="shared" ref="AM1298:AM1310" si="909">AL1298</f>
        <v>1.5428296438883542</v>
      </c>
      <c r="AN1298" s="146">
        <f t="shared" si="903"/>
        <v>11.872222222222222</v>
      </c>
      <c r="AO1298" s="169">
        <f>INDEX('EL&amp;SV'!$C$4:$G$50,MATCH(AF1298,'EL&amp;SV'!$G$4:$G$50,0),MATCH(IF(P1298&gt;5000000,"A",IF(N1298&gt;2000000,"B",IF(N1298&gt;500000,"C","D"))),'EL&amp;SV'!$C$4:$G$4,0))</f>
        <v>6</v>
      </c>
      <c r="AP1298" s="171">
        <f>INDEX('EL&amp;SV'!$G$4:$K$50,MATCH(AF1298,'EL&amp;SV'!$G$4:$G$50,0),MATCH(IF(N1298&gt;5000000,"A",IF(N1298&gt;2000000,"B",IF(N1298&gt;500000,"C","D"))),'EL&amp;SV'!$G$4:$K$4,0))</f>
        <v>0.95</v>
      </c>
      <c r="AQ1298" s="153">
        <f t="shared" si="896"/>
        <v>33247.978825794031</v>
      </c>
      <c r="AR1298" s="153">
        <f t="shared" si="897"/>
        <v>31585.579884504325</v>
      </c>
      <c r="AS1298" s="153">
        <f t="shared" si="898"/>
        <v>1662.3989412897063</v>
      </c>
      <c r="AT1298" s="60">
        <v>0.75</v>
      </c>
      <c r="AU1298" s="153">
        <f t="shared" si="899"/>
        <v>1246.7992059672797</v>
      </c>
      <c r="AV1298" s="153">
        <f t="shared" si="900"/>
        <v>1662.3989412897031</v>
      </c>
    </row>
    <row r="1299" spans="1:48" x14ac:dyDescent="0.2">
      <c r="A1299" s="82">
        <v>1295</v>
      </c>
      <c r="B1299" s="82" t="s">
        <v>1410</v>
      </c>
      <c r="C1299" s="83"/>
      <c r="D1299" s="84" t="s">
        <v>112</v>
      </c>
      <c r="E1299" s="85" t="s">
        <v>729</v>
      </c>
      <c r="F1299" s="86">
        <v>41396</v>
      </c>
      <c r="G1299" s="86" t="s">
        <v>1349</v>
      </c>
      <c r="H1299" s="89"/>
      <c r="I1299" s="89">
        <v>6.4361991830383186E-2</v>
      </c>
      <c r="J1299" s="84"/>
      <c r="K1299" s="84"/>
      <c r="L1299" s="87">
        <v>21500.02</v>
      </c>
      <c r="M1299" s="87"/>
      <c r="N1299" s="87">
        <v>21500.02</v>
      </c>
      <c r="O1299" s="84">
        <v>12004.787460689806</v>
      </c>
      <c r="P1299" s="84">
        <v>1383.7841115930751</v>
      </c>
      <c r="Q1299" s="84">
        <f t="shared" si="901"/>
        <v>13388.571572282881</v>
      </c>
      <c r="R1299" s="84">
        <v>8111.4484277171196</v>
      </c>
      <c r="S1299" s="87">
        <f t="shared" si="902"/>
        <v>9495.2325393101946</v>
      </c>
      <c r="T1299" s="150">
        <v>15</v>
      </c>
      <c r="U1299" s="69">
        <v>365</v>
      </c>
      <c r="V1299" s="70"/>
      <c r="W1299" s="71">
        <v>6.0958904109589049</v>
      </c>
      <c r="X1299" s="76">
        <f t="shared" si="885"/>
        <v>41395</v>
      </c>
      <c r="AF1299" s="132" t="s">
        <v>3114</v>
      </c>
      <c r="AG1299" s="60">
        <f>MATCH(AF1299,'Cat-4'!$A:$A,0)</f>
        <v>844</v>
      </c>
      <c r="AH1299" s="60">
        <f>MATCH(X1299,'Cat-4'!$1:$1,0)</f>
        <v>17</v>
      </c>
      <c r="AI1299" s="60">
        <f>INDEX('Cat-4'!$1:$1048576,Working!AG1299,Working!AH1299)</f>
        <v>108.9</v>
      </c>
      <c r="AJ1299" s="60">
        <f>MATCH($AJ$3,'Cat-4'!$1:$1,0)</f>
        <v>144</v>
      </c>
      <c r="AK1299" s="60">
        <f>INDEX('Cat-4'!$1:$1048576,Working!AG1299,Working!AJ1299)</f>
        <v>160.30000000000001</v>
      </c>
      <c r="AL1299" s="146">
        <f t="shared" si="908"/>
        <v>1.4719926538108357</v>
      </c>
      <c r="AM1299" s="152">
        <f t="shared" si="909"/>
        <v>1.4719926538108357</v>
      </c>
      <c r="AN1299" s="146">
        <f t="shared" si="903"/>
        <v>10.786111111111111</v>
      </c>
      <c r="AO1299" s="169">
        <f>INDEX('EL&amp;SV'!$C$4:$G$50,MATCH(AF1299,'EL&amp;SV'!$G$4:$G$50,0),MATCH(IF(P1299&gt;5000000,"A",IF(N1299&gt;2000000,"B",IF(N1299&gt;500000,"C","D"))),'EL&amp;SV'!$C$4:$G$4,0))</f>
        <v>6</v>
      </c>
      <c r="AP1299" s="171">
        <f>INDEX('EL&amp;SV'!$G$4:$K$50,MATCH(AF1299,'EL&amp;SV'!$G$4:$G$50,0),MATCH(IF(N1299&gt;5000000,"A",IF(N1299&gt;2000000,"B",IF(N1299&gt;500000,"C","D"))),'EL&amp;SV'!$G$4:$K$4,0))</f>
        <v>0.95</v>
      </c>
      <c r="AQ1299" s="153">
        <f t="shared" si="896"/>
        <v>31647.871496786043</v>
      </c>
      <c r="AR1299" s="153">
        <f t="shared" si="897"/>
        <v>30065.477921946738</v>
      </c>
      <c r="AS1299" s="153">
        <f t="shared" si="898"/>
        <v>1582.3935748393051</v>
      </c>
      <c r="AT1299" s="60">
        <v>0.75</v>
      </c>
      <c r="AU1299" s="153">
        <f t="shared" si="899"/>
        <v>1186.7951811294788</v>
      </c>
      <c r="AV1299" s="153">
        <f t="shared" si="900"/>
        <v>1582.3935748393035</v>
      </c>
    </row>
    <row r="1300" spans="1:48" x14ac:dyDescent="0.2">
      <c r="A1300" s="82">
        <v>1296</v>
      </c>
      <c r="B1300" s="82" t="s">
        <v>1410</v>
      </c>
      <c r="C1300" s="83"/>
      <c r="D1300" s="84" t="s">
        <v>112</v>
      </c>
      <c r="E1300" s="85" t="s">
        <v>729</v>
      </c>
      <c r="F1300" s="86">
        <v>41464</v>
      </c>
      <c r="G1300" s="86" t="s">
        <v>1349</v>
      </c>
      <c r="H1300" s="89"/>
      <c r="I1300" s="89">
        <v>6.4141869840660407E-2</v>
      </c>
      <c r="J1300" s="84"/>
      <c r="K1300" s="84"/>
      <c r="L1300" s="87">
        <v>21500.01</v>
      </c>
      <c r="M1300" s="87"/>
      <c r="N1300" s="87">
        <v>21500.01</v>
      </c>
      <c r="O1300" s="84">
        <v>11776.660514765095</v>
      </c>
      <c r="P1300" s="84">
        <v>1379.0508429928971</v>
      </c>
      <c r="Q1300" s="84">
        <f t="shared" si="901"/>
        <v>13155.711357757993</v>
      </c>
      <c r="R1300" s="84">
        <v>8344.2986422420054</v>
      </c>
      <c r="S1300" s="87">
        <f t="shared" si="902"/>
        <v>9723.3494852349031</v>
      </c>
      <c r="T1300" s="150">
        <v>15</v>
      </c>
      <c r="U1300" s="69">
        <v>365</v>
      </c>
      <c r="V1300" s="70"/>
      <c r="W1300" s="71">
        <v>6.0767123287671225</v>
      </c>
      <c r="X1300" s="76">
        <f t="shared" si="885"/>
        <v>41456</v>
      </c>
      <c r="AF1300" s="132" t="s">
        <v>3114</v>
      </c>
      <c r="AG1300" s="60">
        <f>MATCH(AF1300,'Cat-4'!$A:$A,0)</f>
        <v>844</v>
      </c>
      <c r="AH1300" s="60">
        <f>MATCH(X1300,'Cat-4'!$1:$1,0)</f>
        <v>19</v>
      </c>
      <c r="AI1300" s="60">
        <f>INDEX('Cat-4'!$1:$1048576,Working!AG1300,Working!AH1300)</f>
        <v>106.6</v>
      </c>
      <c r="AJ1300" s="60">
        <f>MATCH($AJ$3,'Cat-4'!$1:$1,0)</f>
        <v>144</v>
      </c>
      <c r="AK1300" s="60">
        <f>INDEX('Cat-4'!$1:$1048576,Working!AG1300,Working!AJ1300)</f>
        <v>160.30000000000001</v>
      </c>
      <c r="AL1300" s="146">
        <f t="shared" si="908"/>
        <v>1.50375234521576</v>
      </c>
      <c r="AM1300" s="152">
        <f t="shared" si="909"/>
        <v>1.50375234521576</v>
      </c>
      <c r="AN1300" s="146">
        <f t="shared" si="903"/>
        <v>10.6</v>
      </c>
      <c r="AO1300" s="169">
        <f>INDEX('EL&amp;SV'!$C$4:$G$50,MATCH(AF1300,'EL&amp;SV'!$G$4:$G$50,0),MATCH(IF(P1300&gt;5000000,"A",IF(N1300&gt;2000000,"B",IF(N1300&gt;500000,"C","D"))),'EL&amp;SV'!$C$4:$G$4,0))</f>
        <v>6</v>
      </c>
      <c r="AP1300" s="171">
        <f>INDEX('EL&amp;SV'!$G$4:$K$50,MATCH(AF1300,'EL&amp;SV'!$G$4:$G$50,0),MATCH(IF(N1300&gt;5000000,"A",IF(N1300&gt;2000000,"B",IF(N1300&gt;500000,"C","D"))),'EL&amp;SV'!$G$4:$K$4,0))</f>
        <v>0.95</v>
      </c>
      <c r="AQ1300" s="153">
        <f t="shared" si="896"/>
        <v>32330.690459662288</v>
      </c>
      <c r="AR1300" s="153">
        <f t="shared" si="897"/>
        <v>30714.155936679173</v>
      </c>
      <c r="AS1300" s="153">
        <f t="shared" si="898"/>
        <v>1616.5345229831146</v>
      </c>
      <c r="AT1300" s="60">
        <v>0.75</v>
      </c>
      <c r="AU1300" s="153">
        <f t="shared" si="899"/>
        <v>1212.4008922373359</v>
      </c>
      <c r="AV1300" s="153">
        <f t="shared" si="900"/>
        <v>1616.5345229831159</v>
      </c>
    </row>
    <row r="1301" spans="1:48" x14ac:dyDescent="0.2">
      <c r="A1301" s="82">
        <v>1297</v>
      </c>
      <c r="B1301" s="82" t="s">
        <v>1410</v>
      </c>
      <c r="C1301" s="83"/>
      <c r="D1301" s="84" t="s">
        <v>112</v>
      </c>
      <c r="E1301" s="85" t="s">
        <v>432</v>
      </c>
      <c r="F1301" s="151">
        <v>42248</v>
      </c>
      <c r="G1301" s="86"/>
      <c r="H1301" s="89"/>
      <c r="I1301" s="89">
        <v>4.9999999999999982E-2</v>
      </c>
      <c r="J1301" s="84"/>
      <c r="K1301" s="84"/>
      <c r="L1301" s="87">
        <v>21499.96</v>
      </c>
      <c r="M1301" s="87"/>
      <c r="N1301" s="87">
        <v>21499.96</v>
      </c>
      <c r="O1301" s="84">
        <v>21499.96</v>
      </c>
      <c r="P1301" s="84">
        <v>0</v>
      </c>
      <c r="Q1301" s="84">
        <f t="shared" si="901"/>
        <v>21499.96</v>
      </c>
      <c r="R1301" s="84">
        <v>0</v>
      </c>
      <c r="S1301" s="87">
        <f t="shared" si="902"/>
        <v>0</v>
      </c>
      <c r="T1301" s="150">
        <v>10</v>
      </c>
      <c r="U1301" s="69">
        <v>365</v>
      </c>
      <c r="V1301" s="70"/>
      <c r="W1301" s="71">
        <v>6.1150684931506856</v>
      </c>
      <c r="X1301" s="76">
        <f t="shared" si="885"/>
        <v>42248</v>
      </c>
      <c r="AF1301" s="132" t="s">
        <v>3114</v>
      </c>
      <c r="AG1301" s="60">
        <f>MATCH(AF1301,'Cat-4'!$A:$A,0)</f>
        <v>844</v>
      </c>
      <c r="AH1301" s="60">
        <f>MATCH(X1301,'Cat-4'!$1:$1,0)</f>
        <v>45</v>
      </c>
      <c r="AI1301" s="60">
        <f>INDEX('Cat-4'!$1:$1048576,Working!AG1301,Working!AH1301)</f>
        <v>110.9</v>
      </c>
      <c r="AJ1301" s="60">
        <f>MATCH($AJ$3,'Cat-4'!$1:$1,0)</f>
        <v>144</v>
      </c>
      <c r="AK1301" s="60">
        <f>INDEX('Cat-4'!$1:$1048576,Working!AG1301,Working!AJ1301)</f>
        <v>160.30000000000001</v>
      </c>
      <c r="AL1301" s="146">
        <f t="shared" si="908"/>
        <v>1.4454463480613164</v>
      </c>
      <c r="AM1301" s="152">
        <f t="shared" si="909"/>
        <v>1.4454463480613164</v>
      </c>
      <c r="AN1301" s="146">
        <f t="shared" si="903"/>
        <v>8.4555555555555557</v>
      </c>
      <c r="AO1301" s="169">
        <f>INDEX('EL&amp;SV'!$C$4:$G$50,MATCH(AF1301,'EL&amp;SV'!$G$4:$G$50,0),MATCH(IF(P1301&gt;5000000,"A",IF(N1301&gt;2000000,"B",IF(N1301&gt;500000,"C","D"))),'EL&amp;SV'!$C$4:$G$4,0))</f>
        <v>6</v>
      </c>
      <c r="AP1301" s="171">
        <f>INDEX('EL&amp;SV'!$G$4:$K$50,MATCH(AF1301,'EL&amp;SV'!$G$4:$G$50,0),MATCH(IF(N1301&gt;5000000,"A",IF(N1301&gt;2000000,"B",IF(N1301&gt;500000,"C","D"))),'EL&amp;SV'!$G$4:$K$4,0))</f>
        <v>0.95</v>
      </c>
      <c r="AQ1301" s="153">
        <f t="shared" si="896"/>
        <v>31077.038665464381</v>
      </c>
      <c r="AR1301" s="153">
        <f t="shared" si="897"/>
        <v>29523.18673219116</v>
      </c>
      <c r="AS1301" s="153">
        <f t="shared" si="898"/>
        <v>1553.8519332732212</v>
      </c>
      <c r="AT1301" s="60">
        <v>0.75</v>
      </c>
      <c r="AU1301" s="153">
        <f t="shared" si="899"/>
        <v>1165.3889499549159</v>
      </c>
      <c r="AV1301" s="153">
        <f t="shared" si="900"/>
        <v>1553.8519332732203</v>
      </c>
    </row>
    <row r="1302" spans="1:48" x14ac:dyDescent="0.2">
      <c r="A1302" s="82">
        <v>1298</v>
      </c>
      <c r="B1302" s="82" t="s">
        <v>1410</v>
      </c>
      <c r="C1302" s="83"/>
      <c r="D1302" s="84" t="s">
        <v>112</v>
      </c>
      <c r="E1302" s="85" t="s">
        <v>1288</v>
      </c>
      <c r="F1302" s="86">
        <v>44590</v>
      </c>
      <c r="G1302" s="86" t="s">
        <v>38</v>
      </c>
      <c r="H1302" s="89"/>
      <c r="I1302" s="89">
        <v>0.19</v>
      </c>
      <c r="J1302" s="84"/>
      <c r="K1302" s="84"/>
      <c r="L1302" s="87">
        <v>21478.26</v>
      </c>
      <c r="M1302" s="87"/>
      <c r="N1302" s="87">
        <v>21478.26</v>
      </c>
      <c r="O1302" s="84">
        <v>693.18877479452055</v>
      </c>
      <c r="P1302" s="84">
        <v>4080.8693999999996</v>
      </c>
      <c r="Q1302" s="84">
        <f t="shared" si="901"/>
        <v>4774.0581747945198</v>
      </c>
      <c r="R1302" s="84">
        <v>16704.201825205477</v>
      </c>
      <c r="S1302" s="87">
        <f t="shared" si="902"/>
        <v>20785.071225205476</v>
      </c>
      <c r="T1302" s="150">
        <v>5</v>
      </c>
      <c r="U1302" s="69">
        <v>365</v>
      </c>
      <c r="V1302" s="70"/>
      <c r="W1302" s="71">
        <v>-117.33698630136986</v>
      </c>
      <c r="X1302" s="76">
        <f t="shared" si="885"/>
        <v>44562</v>
      </c>
      <c r="AF1302" s="132" t="s">
        <v>3114</v>
      </c>
      <c r="AG1302" s="60">
        <f>MATCH(AF1302,'Cat-4'!$A:$A,0)</f>
        <v>844</v>
      </c>
      <c r="AH1302" s="60">
        <f>MATCH(X1302,'Cat-4'!$1:$1,0)</f>
        <v>121</v>
      </c>
      <c r="AI1302" s="60">
        <f>INDEX('Cat-4'!$1:$1048576,Working!AG1302,Working!AH1302)</f>
        <v>153.30000000000001</v>
      </c>
      <c r="AJ1302" s="60">
        <f>MATCH($AJ$3,'Cat-4'!$1:$1,0)</f>
        <v>144</v>
      </c>
      <c r="AK1302" s="60">
        <f>INDEX('Cat-4'!$1:$1048576,Working!AG1302,Working!AJ1302)</f>
        <v>160.30000000000001</v>
      </c>
      <c r="AL1302" s="146">
        <f t="shared" si="908"/>
        <v>1.0456621004566209</v>
      </c>
      <c r="AM1302" s="152">
        <f t="shared" si="909"/>
        <v>1.0456621004566209</v>
      </c>
      <c r="AN1302" s="146">
        <f t="shared" si="903"/>
        <v>2.0444444444444443</v>
      </c>
      <c r="AO1302" s="169">
        <f>INDEX('EL&amp;SV'!$C$4:$G$50,MATCH(AF1302,'EL&amp;SV'!$G$4:$G$50,0),MATCH(IF(P1302&gt;5000000,"A",IF(N1302&gt;2000000,"B",IF(N1302&gt;500000,"C","D"))),'EL&amp;SV'!$C$4:$G$4,0))</f>
        <v>6</v>
      </c>
      <c r="AP1302" s="171">
        <f>INDEX('EL&amp;SV'!$G$4:$K$50,MATCH(AF1302,'EL&amp;SV'!$G$4:$G$50,0),MATCH(IF(N1302&gt;5000000,"A",IF(N1302&gt;2000000,"B",IF(N1302&gt;500000,"C","D"))),'EL&amp;SV'!$G$4:$K$4,0))</f>
        <v>0.95</v>
      </c>
      <c r="AQ1302" s="153">
        <f t="shared" si="896"/>
        <v>22459.00246575342</v>
      </c>
      <c r="AR1302" s="153">
        <f t="shared" si="897"/>
        <v>7270.0622796549951</v>
      </c>
      <c r="AS1302" s="153">
        <f t="shared" si="898"/>
        <v>15188.940186098425</v>
      </c>
      <c r="AT1302" s="60">
        <v>0.75</v>
      </c>
      <c r="AU1302" s="153">
        <f t="shared" si="899"/>
        <v>11391.70513957382</v>
      </c>
      <c r="AV1302" s="153">
        <f t="shared" si="900"/>
        <v>11391.70513957382</v>
      </c>
    </row>
    <row r="1303" spans="1:48" x14ac:dyDescent="0.2">
      <c r="A1303" s="82">
        <v>1299</v>
      </c>
      <c r="B1303" s="82" t="s">
        <v>1410</v>
      </c>
      <c r="C1303" s="83"/>
      <c r="D1303" s="84" t="s">
        <v>112</v>
      </c>
      <c r="E1303" s="85" t="s">
        <v>443</v>
      </c>
      <c r="F1303" s="86">
        <v>41000</v>
      </c>
      <c r="G1303" s="86" t="s">
        <v>1350</v>
      </c>
      <c r="H1303" s="89"/>
      <c r="I1303" s="89">
        <v>0.11671897260273972</v>
      </c>
      <c r="J1303" s="84"/>
      <c r="K1303" s="84"/>
      <c r="L1303" s="87">
        <v>21387</v>
      </c>
      <c r="M1303" s="87"/>
      <c r="N1303" s="87">
        <v>21387</v>
      </c>
      <c r="O1303" s="84">
        <v>21387.000000000004</v>
      </c>
      <c r="P1303" s="84">
        <v>0</v>
      </c>
      <c r="Q1303" s="84">
        <f t="shared" si="901"/>
        <v>21387.000000000004</v>
      </c>
      <c r="R1303" s="84">
        <v>0</v>
      </c>
      <c r="S1303" s="87">
        <f t="shared" si="902"/>
        <v>0</v>
      </c>
      <c r="T1303" s="150">
        <v>10</v>
      </c>
      <c r="U1303" s="69">
        <v>365</v>
      </c>
      <c r="V1303" s="70"/>
      <c r="W1303" s="71">
        <v>6.1452054794520556</v>
      </c>
      <c r="X1303" s="76">
        <f t="shared" si="885"/>
        <v>41000</v>
      </c>
      <c r="AF1303" s="132" t="s">
        <v>3114</v>
      </c>
      <c r="AG1303" s="60">
        <f>MATCH(AF1303,'Cat-4'!$A:$A,0)</f>
        <v>844</v>
      </c>
      <c r="AH1303" s="60">
        <f>MATCH(X1303,'Cat-4'!$1:$1,0)</f>
        <v>4</v>
      </c>
      <c r="AI1303" s="60">
        <f>INDEX('Cat-4'!$1:$1048576,Working!AG1303,Working!AH1303)</f>
        <v>103.9</v>
      </c>
      <c r="AJ1303" s="60">
        <f>MATCH($AJ$3,'Cat-4'!$1:$1,0)</f>
        <v>144</v>
      </c>
      <c r="AK1303" s="60">
        <f>INDEX('Cat-4'!$1:$1048576,Working!AG1303,Working!AJ1303)</f>
        <v>160.30000000000001</v>
      </c>
      <c r="AL1303" s="146">
        <f t="shared" si="908"/>
        <v>1.5428296438883542</v>
      </c>
      <c r="AM1303" s="152">
        <f t="shared" si="909"/>
        <v>1.5428296438883542</v>
      </c>
      <c r="AN1303" s="146">
        <f t="shared" si="903"/>
        <v>11.872222222222222</v>
      </c>
      <c r="AO1303" s="169">
        <f>INDEX('EL&amp;SV'!$C$4:$G$50,MATCH(AF1303,'EL&amp;SV'!$G$4:$G$50,0),MATCH(IF(P1303&gt;5000000,"A",IF(N1303&gt;2000000,"B",IF(N1303&gt;500000,"C","D"))),'EL&amp;SV'!$C$4:$G$4,0))</f>
        <v>6</v>
      </c>
      <c r="AP1303" s="171">
        <f>INDEX('EL&amp;SV'!$G$4:$K$50,MATCH(AF1303,'EL&amp;SV'!$G$4:$G$50,0),MATCH(IF(N1303&gt;5000000,"A",IF(N1303&gt;2000000,"B",IF(N1303&gt;500000,"C","D"))),'EL&amp;SV'!$G$4:$K$4,0))</f>
        <v>0.95</v>
      </c>
      <c r="AQ1303" s="153">
        <f t="shared" si="896"/>
        <v>32996.497593840228</v>
      </c>
      <c r="AR1303" s="153">
        <f t="shared" si="897"/>
        <v>31346.672714148219</v>
      </c>
      <c r="AS1303" s="153">
        <f t="shared" si="898"/>
        <v>1649.8248796920088</v>
      </c>
      <c r="AT1303" s="60">
        <v>0.75</v>
      </c>
      <c r="AU1303" s="153">
        <f t="shared" si="899"/>
        <v>1237.3686597690066</v>
      </c>
      <c r="AV1303" s="153">
        <f t="shared" si="900"/>
        <v>1649.8248796920129</v>
      </c>
    </row>
    <row r="1304" spans="1:48" x14ac:dyDescent="0.2">
      <c r="A1304" s="82">
        <v>1300</v>
      </c>
      <c r="B1304" s="82" t="s">
        <v>1410</v>
      </c>
      <c r="C1304" s="83"/>
      <c r="D1304" s="84" t="s">
        <v>1068</v>
      </c>
      <c r="E1304" s="85" t="s">
        <v>1314</v>
      </c>
      <c r="F1304" s="86">
        <v>45016</v>
      </c>
      <c r="G1304" s="86" t="s">
        <v>39</v>
      </c>
      <c r="H1304" s="89"/>
      <c r="I1304" s="89">
        <v>0.31666666666666665</v>
      </c>
      <c r="J1304" s="84"/>
      <c r="K1304" s="84"/>
      <c r="L1304" s="87">
        <v>0</v>
      </c>
      <c r="M1304" s="87">
        <v>21240</v>
      </c>
      <c r="N1304" s="87">
        <v>21240</v>
      </c>
      <c r="O1304" s="84"/>
      <c r="P1304" s="84">
        <v>18.427397260273974</v>
      </c>
      <c r="Q1304" s="84">
        <f t="shared" si="901"/>
        <v>18.427397260273974</v>
      </c>
      <c r="R1304" s="84">
        <v>21221.572602739725</v>
      </c>
      <c r="S1304" s="87">
        <f t="shared" si="902"/>
        <v>0</v>
      </c>
      <c r="T1304" s="150">
        <v>3</v>
      </c>
      <c r="U1304" s="69">
        <v>365</v>
      </c>
      <c r="V1304" s="70"/>
      <c r="W1304" s="71">
        <v>6.1671232876712327</v>
      </c>
      <c r="X1304" s="76">
        <f t="shared" si="885"/>
        <v>44986</v>
      </c>
      <c r="AF1304" s="132" t="s">
        <v>2724</v>
      </c>
      <c r="AG1304" s="60">
        <f>MATCH(AF1304,'Cat-4'!$A:$A,0)</f>
        <v>648</v>
      </c>
      <c r="AH1304" s="60">
        <f>MATCH(X1304,'Cat-4'!$1:$1,0)</f>
        <v>135</v>
      </c>
      <c r="AI1304" s="60">
        <f>INDEX('Cat-4'!$1:$1048576,Working!AG1304,Working!AH1304)</f>
        <v>130.5</v>
      </c>
      <c r="AJ1304" s="60">
        <f>MATCH($AJ$3,'Cat-4'!$1:$1,0)</f>
        <v>144</v>
      </c>
      <c r="AK1304" s="60">
        <f>INDEX('Cat-4'!$1:$1048576,Working!AG1304,Working!AJ1304)</f>
        <v>139.4</v>
      </c>
      <c r="AL1304" s="146">
        <f t="shared" si="908"/>
        <v>1.0681992337164752</v>
      </c>
      <c r="AM1304" s="152">
        <f t="shared" si="909"/>
        <v>1.0681992337164752</v>
      </c>
      <c r="AN1304" s="146">
        <f t="shared" si="903"/>
        <v>0.875</v>
      </c>
      <c r="AO1304" s="169">
        <f>INDEX('EL&amp;SV'!$C$4:$G$50,MATCH(AF1304,'EL&amp;SV'!$G$4:$G$50,0),MATCH(IF(P1304&gt;5000000,"A",IF(N1304&gt;2000000,"B",IF(N1304&gt;500000,"C","D"))),'EL&amp;SV'!$C$4:$G$4,0))</f>
        <v>5</v>
      </c>
      <c r="AP1304" s="171">
        <f>INDEX('EL&amp;SV'!$G$4:$K$50,MATCH(AF1304,'EL&amp;SV'!$G$4:$G$50,0),MATCH(IF(N1304&gt;5000000,"A",IF(N1304&gt;2000000,"B",IF(N1304&gt;500000,"C","D"))),'EL&amp;SV'!$G$4:$K$4,0))</f>
        <v>1</v>
      </c>
      <c r="AQ1304" s="153">
        <f t="shared" si="896"/>
        <v>22688.551724137931</v>
      </c>
      <c r="AR1304" s="153">
        <f t="shared" si="897"/>
        <v>3970.496551724138</v>
      </c>
      <c r="AS1304" s="153">
        <f t="shared" si="898"/>
        <v>18718.055172413791</v>
      </c>
      <c r="AT1304" s="60">
        <v>0.75</v>
      </c>
      <c r="AU1304" s="153">
        <f t="shared" si="899"/>
        <v>14038.541379310343</v>
      </c>
      <c r="AV1304" s="153">
        <f t="shared" si="900"/>
        <v>14038.541379310343</v>
      </c>
    </row>
    <row r="1305" spans="1:48" x14ac:dyDescent="0.2">
      <c r="A1305" s="82">
        <v>1301</v>
      </c>
      <c r="B1305" s="82" t="s">
        <v>1410</v>
      </c>
      <c r="C1305" s="83"/>
      <c r="D1305" s="84" t="s">
        <v>112</v>
      </c>
      <c r="E1305" s="85" t="s">
        <v>311</v>
      </c>
      <c r="F1305" s="86">
        <v>41000</v>
      </c>
      <c r="G1305" s="86" t="s">
        <v>1350</v>
      </c>
      <c r="H1305" s="89"/>
      <c r="I1305" s="89">
        <v>0.11626373287671232</v>
      </c>
      <c r="J1305" s="84"/>
      <c r="K1305" s="84"/>
      <c r="L1305" s="87">
        <v>21111</v>
      </c>
      <c r="M1305" s="87"/>
      <c r="N1305" s="87">
        <v>21111</v>
      </c>
      <c r="O1305" s="84">
        <v>21111</v>
      </c>
      <c r="P1305" s="84">
        <v>0</v>
      </c>
      <c r="Q1305" s="84">
        <f t="shared" si="901"/>
        <v>21111</v>
      </c>
      <c r="R1305" s="84">
        <v>0</v>
      </c>
      <c r="S1305" s="87">
        <f t="shared" si="902"/>
        <v>0</v>
      </c>
      <c r="T1305" s="150">
        <v>10</v>
      </c>
      <c r="U1305" s="69">
        <v>365</v>
      </c>
      <c r="V1305" s="70"/>
      <c r="W1305" s="71">
        <v>6.1424657534246574</v>
      </c>
      <c r="X1305" s="76">
        <f t="shared" si="885"/>
        <v>41000</v>
      </c>
      <c r="AF1305" s="132" t="s">
        <v>3114</v>
      </c>
      <c r="AG1305" s="60">
        <f>MATCH(AF1305,'Cat-4'!$A:$A,0)</f>
        <v>844</v>
      </c>
      <c r="AH1305" s="60">
        <f>MATCH(X1305,'Cat-4'!$1:$1,0)</f>
        <v>4</v>
      </c>
      <c r="AI1305" s="60">
        <f>INDEX('Cat-4'!$1:$1048576,Working!AG1305,Working!AH1305)</f>
        <v>103.9</v>
      </c>
      <c r="AJ1305" s="60">
        <f>MATCH($AJ$3,'Cat-4'!$1:$1,0)</f>
        <v>144</v>
      </c>
      <c r="AK1305" s="60">
        <f>INDEX('Cat-4'!$1:$1048576,Working!AG1305,Working!AJ1305)</f>
        <v>160.30000000000001</v>
      </c>
      <c r="AL1305" s="146">
        <f t="shared" si="908"/>
        <v>1.5428296438883542</v>
      </c>
      <c r="AM1305" s="152">
        <f t="shared" si="909"/>
        <v>1.5428296438883542</v>
      </c>
      <c r="AN1305" s="146">
        <f t="shared" si="903"/>
        <v>11.872222222222222</v>
      </c>
      <c r="AO1305" s="169">
        <f>INDEX('EL&amp;SV'!$C$4:$G$50,MATCH(AF1305,'EL&amp;SV'!$G$4:$G$50,0),MATCH(IF(P1305&gt;5000000,"A",IF(N1305&gt;2000000,"B",IF(N1305&gt;500000,"C","D"))),'EL&amp;SV'!$C$4:$G$4,0))</f>
        <v>6</v>
      </c>
      <c r="AP1305" s="171">
        <f>INDEX('EL&amp;SV'!$G$4:$K$50,MATCH(AF1305,'EL&amp;SV'!$G$4:$G$50,0),MATCH(IF(N1305&gt;5000000,"A",IF(N1305&gt;2000000,"B",IF(N1305&gt;500000,"C","D"))),'EL&amp;SV'!$G$4:$K$4,0))</f>
        <v>0.95</v>
      </c>
      <c r="AQ1305" s="153">
        <f t="shared" si="896"/>
        <v>32570.676612127045</v>
      </c>
      <c r="AR1305" s="153">
        <f t="shared" si="897"/>
        <v>30942.142781520692</v>
      </c>
      <c r="AS1305" s="153">
        <f t="shared" si="898"/>
        <v>1628.5338306063531</v>
      </c>
      <c r="AT1305" s="60">
        <v>0.75</v>
      </c>
      <c r="AU1305" s="153">
        <f t="shared" si="899"/>
        <v>1221.4003729547649</v>
      </c>
      <c r="AV1305" s="153">
        <f t="shared" si="900"/>
        <v>1628.5338306063536</v>
      </c>
    </row>
    <row r="1306" spans="1:48" x14ac:dyDescent="0.2">
      <c r="A1306" s="82">
        <v>1302</v>
      </c>
      <c r="B1306" s="82" t="s">
        <v>1410</v>
      </c>
      <c r="C1306" s="83"/>
      <c r="D1306" s="84" t="s">
        <v>112</v>
      </c>
      <c r="E1306" s="85" t="s">
        <v>1270</v>
      </c>
      <c r="F1306" s="86">
        <v>44420</v>
      </c>
      <c r="G1306" s="86" t="s">
        <v>38</v>
      </c>
      <c r="H1306" s="89"/>
      <c r="I1306" s="89">
        <v>9.5000000000000001E-2</v>
      </c>
      <c r="J1306" s="84"/>
      <c r="K1306" s="84"/>
      <c r="L1306" s="87">
        <v>21053.57</v>
      </c>
      <c r="M1306" s="87"/>
      <c r="N1306" s="87">
        <v>21053.57</v>
      </c>
      <c r="O1306" s="84">
        <v>1271.2895419178083</v>
      </c>
      <c r="P1306" s="84">
        <v>2000.08915</v>
      </c>
      <c r="Q1306" s="84">
        <f t="shared" si="901"/>
        <v>3271.3786919178083</v>
      </c>
      <c r="R1306" s="84">
        <v>17782.191308082191</v>
      </c>
      <c r="S1306" s="87">
        <f t="shared" si="902"/>
        <v>19782.28045808219</v>
      </c>
      <c r="T1306" s="150">
        <v>10</v>
      </c>
      <c r="U1306" s="69">
        <v>365</v>
      </c>
      <c r="V1306" s="70"/>
      <c r="W1306" s="71">
        <v>6.1287671232876715</v>
      </c>
      <c r="X1306" s="76">
        <f t="shared" si="885"/>
        <v>44409</v>
      </c>
      <c r="AF1306" s="132" t="s">
        <v>3114</v>
      </c>
      <c r="AG1306" s="60">
        <f>MATCH(AF1306,'Cat-4'!$A:$A,0)</f>
        <v>844</v>
      </c>
      <c r="AH1306" s="60">
        <f>MATCH(X1306,'Cat-4'!$1:$1,0)</f>
        <v>116</v>
      </c>
      <c r="AI1306" s="60">
        <f>INDEX('Cat-4'!$1:$1048576,Working!AG1306,Working!AH1306)</f>
        <v>149</v>
      </c>
      <c r="AJ1306" s="60">
        <f>MATCH($AJ$3,'Cat-4'!$1:$1,0)</f>
        <v>144</v>
      </c>
      <c r="AK1306" s="60">
        <f>INDEX('Cat-4'!$1:$1048576,Working!AG1306,Working!AJ1306)</f>
        <v>160.30000000000001</v>
      </c>
      <c r="AL1306" s="146">
        <f t="shared" si="908"/>
        <v>1.0758389261744967</v>
      </c>
      <c r="AM1306" s="152">
        <f t="shared" si="909"/>
        <v>1.0758389261744967</v>
      </c>
      <c r="AN1306" s="146">
        <f t="shared" si="903"/>
        <v>2.5083333333333333</v>
      </c>
      <c r="AO1306" s="169">
        <f>INDEX('EL&amp;SV'!$C$4:$G$50,MATCH(AF1306,'EL&amp;SV'!$G$4:$G$50,0),MATCH(IF(P1306&gt;5000000,"A",IF(N1306&gt;2000000,"B",IF(N1306&gt;500000,"C","D"))),'EL&amp;SV'!$C$4:$G$4,0))</f>
        <v>6</v>
      </c>
      <c r="AP1306" s="171">
        <f>INDEX('EL&amp;SV'!$G$4:$K$50,MATCH(AF1306,'EL&amp;SV'!$G$4:$G$50,0),MATCH(IF(N1306&gt;5000000,"A",IF(N1306&gt;2000000,"B",IF(N1306&gt;500000,"C","D"))),'EL&amp;SV'!$G$4:$K$4,0))</f>
        <v>0.95</v>
      </c>
      <c r="AQ1306" s="153">
        <f t="shared" si="896"/>
        <v>22650.250140939599</v>
      </c>
      <c r="AR1306" s="153">
        <f t="shared" si="897"/>
        <v>8995.6097608356649</v>
      </c>
      <c r="AS1306" s="153">
        <f t="shared" si="898"/>
        <v>13654.640380103934</v>
      </c>
      <c r="AT1306" s="60">
        <v>0.75</v>
      </c>
      <c r="AU1306" s="153">
        <f t="shared" si="899"/>
        <v>10240.980285077951</v>
      </c>
      <c r="AV1306" s="153">
        <f t="shared" si="900"/>
        <v>10240.980285077951</v>
      </c>
    </row>
    <row r="1307" spans="1:48" x14ac:dyDescent="0.2">
      <c r="A1307" s="82">
        <v>1303</v>
      </c>
      <c r="B1307" s="82" t="s">
        <v>1410</v>
      </c>
      <c r="C1307" s="83"/>
      <c r="D1307" s="84" t="s">
        <v>112</v>
      </c>
      <c r="E1307" s="85" t="s">
        <v>805</v>
      </c>
      <c r="F1307" s="86">
        <v>41000</v>
      </c>
      <c r="G1307" s="86" t="s">
        <v>1350</v>
      </c>
      <c r="H1307" s="89"/>
      <c r="I1307" s="89">
        <v>6.302634351949421E-2</v>
      </c>
      <c r="J1307" s="84"/>
      <c r="K1307" s="84"/>
      <c r="L1307" s="87">
        <v>21028.799999999999</v>
      </c>
      <c r="M1307" s="87"/>
      <c r="N1307" s="87">
        <v>21028.799999999999</v>
      </c>
      <c r="O1307" s="84">
        <v>13350.518136986298</v>
      </c>
      <c r="P1307" s="84">
        <v>1325.3683726027398</v>
      </c>
      <c r="Q1307" s="84">
        <f t="shared" si="901"/>
        <v>14675.886509589038</v>
      </c>
      <c r="R1307" s="84">
        <v>6352.9134904109615</v>
      </c>
      <c r="S1307" s="87">
        <f t="shared" si="902"/>
        <v>7678.2818630137008</v>
      </c>
      <c r="T1307" s="150">
        <v>15</v>
      </c>
      <c r="U1307" s="69">
        <v>365</v>
      </c>
      <c r="V1307" s="70"/>
      <c r="W1307" s="71">
        <v>6.2082191780821923</v>
      </c>
      <c r="X1307" s="76">
        <f t="shared" si="885"/>
        <v>41000</v>
      </c>
      <c r="AF1307" s="132" t="s">
        <v>3114</v>
      </c>
      <c r="AG1307" s="60">
        <f>MATCH(AF1307,'Cat-4'!$A:$A,0)</f>
        <v>844</v>
      </c>
      <c r="AH1307" s="60">
        <f>MATCH(X1307,'Cat-4'!$1:$1,0)</f>
        <v>4</v>
      </c>
      <c r="AI1307" s="60">
        <f>INDEX('Cat-4'!$1:$1048576,Working!AG1307,Working!AH1307)</f>
        <v>103.9</v>
      </c>
      <c r="AJ1307" s="60">
        <f>MATCH($AJ$3,'Cat-4'!$1:$1,0)</f>
        <v>144</v>
      </c>
      <c r="AK1307" s="60">
        <f>INDEX('Cat-4'!$1:$1048576,Working!AG1307,Working!AJ1307)</f>
        <v>160.30000000000001</v>
      </c>
      <c r="AL1307" s="146">
        <f t="shared" si="908"/>
        <v>1.5428296438883542</v>
      </c>
      <c r="AM1307" s="152">
        <f t="shared" si="909"/>
        <v>1.5428296438883542</v>
      </c>
      <c r="AN1307" s="146">
        <f t="shared" si="903"/>
        <v>11.872222222222222</v>
      </c>
      <c r="AO1307" s="169">
        <f>INDEX('EL&amp;SV'!$C$4:$G$50,MATCH(AF1307,'EL&amp;SV'!$G$4:$G$50,0),MATCH(IF(P1307&gt;5000000,"A",IF(N1307&gt;2000000,"B",IF(N1307&gt;500000,"C","D"))),'EL&amp;SV'!$C$4:$G$4,0))</f>
        <v>6</v>
      </c>
      <c r="AP1307" s="171">
        <f>INDEX('EL&amp;SV'!$G$4:$K$50,MATCH(AF1307,'EL&amp;SV'!$G$4:$G$50,0),MATCH(IF(N1307&gt;5000000,"A",IF(N1307&gt;2000000,"B",IF(N1307&gt;500000,"C","D"))),'EL&amp;SV'!$G$4:$K$4,0))</f>
        <v>0.95</v>
      </c>
      <c r="AQ1307" s="153">
        <f t="shared" si="896"/>
        <v>32443.856015399422</v>
      </c>
      <c r="AR1307" s="153">
        <f t="shared" si="897"/>
        <v>30821.663214629451</v>
      </c>
      <c r="AS1307" s="153">
        <f t="shared" si="898"/>
        <v>1622.1928007699717</v>
      </c>
      <c r="AT1307" s="60">
        <v>0.75</v>
      </c>
      <c r="AU1307" s="153">
        <f t="shared" si="899"/>
        <v>1216.6446005774787</v>
      </c>
      <c r="AV1307" s="153">
        <f t="shared" si="900"/>
        <v>1622.1928007699726</v>
      </c>
    </row>
    <row r="1308" spans="1:48" x14ac:dyDescent="0.2">
      <c r="A1308" s="82">
        <v>1304</v>
      </c>
      <c r="B1308" s="82" t="s">
        <v>1410</v>
      </c>
      <c r="C1308" s="83"/>
      <c r="D1308" s="84" t="s">
        <v>112</v>
      </c>
      <c r="E1308" s="85" t="s">
        <v>442</v>
      </c>
      <c r="F1308" s="86">
        <v>41447</v>
      </c>
      <c r="G1308" s="86" t="s">
        <v>1349</v>
      </c>
      <c r="H1308" s="89"/>
      <c r="I1308" s="89">
        <v>0.10308467478467478</v>
      </c>
      <c r="J1308" s="84"/>
      <c r="K1308" s="84"/>
      <c r="L1308" s="87">
        <v>21000</v>
      </c>
      <c r="M1308" s="87"/>
      <c r="N1308" s="87">
        <v>21000</v>
      </c>
      <c r="O1308" s="84">
        <v>18348.888103551391</v>
      </c>
      <c r="P1308" s="84">
        <v>2164.7781704781705</v>
      </c>
      <c r="Q1308" s="84">
        <f t="shared" si="901"/>
        <v>20513.666274029561</v>
      </c>
      <c r="R1308" s="84">
        <v>486.33372597043854</v>
      </c>
      <c r="S1308" s="87">
        <f t="shared" si="902"/>
        <v>2651.1118964486086</v>
      </c>
      <c r="T1308" s="150">
        <v>10</v>
      </c>
      <c r="U1308" s="69">
        <v>365</v>
      </c>
      <c r="V1308" s="70"/>
      <c r="W1308" s="71">
        <v>-117.33698630136986</v>
      </c>
      <c r="X1308" s="76">
        <f t="shared" si="885"/>
        <v>41426</v>
      </c>
      <c r="AF1308" s="132" t="s">
        <v>3114</v>
      </c>
      <c r="AG1308" s="60">
        <f>MATCH(AF1308,'Cat-4'!$A:$A,0)</f>
        <v>844</v>
      </c>
      <c r="AH1308" s="60">
        <f>MATCH(X1308,'Cat-4'!$1:$1,0)</f>
        <v>18</v>
      </c>
      <c r="AI1308" s="60">
        <f>INDEX('Cat-4'!$1:$1048576,Working!AG1308,Working!AH1308)</f>
        <v>106.3</v>
      </c>
      <c r="AJ1308" s="60">
        <f>MATCH($AJ$3,'Cat-4'!$1:$1,0)</f>
        <v>144</v>
      </c>
      <c r="AK1308" s="60">
        <f>INDEX('Cat-4'!$1:$1048576,Working!AG1308,Working!AJ1308)</f>
        <v>160.30000000000001</v>
      </c>
      <c r="AL1308" s="146">
        <f t="shared" si="908"/>
        <v>1.5079962370649107</v>
      </c>
      <c r="AM1308" s="152">
        <f t="shared" si="909"/>
        <v>1.5079962370649107</v>
      </c>
      <c r="AN1308" s="146">
        <f t="shared" si="903"/>
        <v>10.647222222222222</v>
      </c>
      <c r="AO1308" s="169">
        <f>INDEX('EL&amp;SV'!$C$4:$G$50,MATCH(AF1308,'EL&amp;SV'!$G$4:$G$50,0),MATCH(IF(P1308&gt;5000000,"A",IF(N1308&gt;2000000,"B",IF(N1308&gt;500000,"C","D"))),'EL&amp;SV'!$C$4:$G$4,0))</f>
        <v>6</v>
      </c>
      <c r="AP1308" s="171">
        <f>INDEX('EL&amp;SV'!$G$4:$K$50,MATCH(AF1308,'EL&amp;SV'!$G$4:$G$50,0),MATCH(IF(N1308&gt;5000000,"A",IF(N1308&gt;2000000,"B",IF(N1308&gt;500000,"C","D"))),'EL&amp;SV'!$G$4:$K$4,0))</f>
        <v>0.95</v>
      </c>
      <c r="AQ1308" s="153">
        <f t="shared" si="896"/>
        <v>31667.920978363123</v>
      </c>
      <c r="AR1308" s="153">
        <f t="shared" si="897"/>
        <v>30084.524929444968</v>
      </c>
      <c r="AS1308" s="153">
        <f t="shared" si="898"/>
        <v>1583.3960489181554</v>
      </c>
      <c r="AT1308" s="60">
        <v>0.75</v>
      </c>
      <c r="AU1308" s="153">
        <f t="shared" si="899"/>
        <v>1187.5470366886166</v>
      </c>
      <c r="AV1308" s="153">
        <f t="shared" si="900"/>
        <v>1583.3960489181575</v>
      </c>
    </row>
    <row r="1309" spans="1:48" x14ac:dyDescent="0.2">
      <c r="A1309" s="82">
        <v>1305</v>
      </c>
      <c r="B1309" s="82" t="s">
        <v>1410</v>
      </c>
      <c r="C1309" s="83"/>
      <c r="D1309" s="84" t="s">
        <v>112</v>
      </c>
      <c r="E1309" s="85" t="s">
        <v>442</v>
      </c>
      <c r="F1309" s="86">
        <v>41464</v>
      </c>
      <c r="G1309" s="86" t="s">
        <v>1349</v>
      </c>
      <c r="H1309" s="89"/>
      <c r="I1309" s="89">
        <v>0.10288481087470448</v>
      </c>
      <c r="J1309" s="84"/>
      <c r="K1309" s="84"/>
      <c r="L1309" s="87">
        <v>21000</v>
      </c>
      <c r="M1309" s="87"/>
      <c r="N1309" s="87">
        <v>21000</v>
      </c>
      <c r="O1309" s="84">
        <v>18253.398363936652</v>
      </c>
      <c r="P1309" s="84">
        <v>2160.5810283687943</v>
      </c>
      <c r="Q1309" s="84">
        <f t="shared" si="901"/>
        <v>20413.979392305446</v>
      </c>
      <c r="R1309" s="84">
        <v>586.0206076945542</v>
      </c>
      <c r="S1309" s="87">
        <f t="shared" si="902"/>
        <v>2746.6016360633475</v>
      </c>
      <c r="T1309" s="150">
        <v>10</v>
      </c>
      <c r="U1309" s="69">
        <v>365</v>
      </c>
      <c r="V1309" s="70"/>
      <c r="W1309" s="71">
        <v>6.2082191780821923</v>
      </c>
      <c r="X1309" s="76">
        <f t="shared" si="885"/>
        <v>41456</v>
      </c>
      <c r="AF1309" s="132" t="s">
        <v>3114</v>
      </c>
      <c r="AG1309" s="60">
        <f>MATCH(AF1309,'Cat-4'!$A:$A,0)</f>
        <v>844</v>
      </c>
      <c r="AH1309" s="60">
        <f>MATCH(X1309,'Cat-4'!$1:$1,0)</f>
        <v>19</v>
      </c>
      <c r="AI1309" s="60">
        <f>INDEX('Cat-4'!$1:$1048576,Working!AG1309,Working!AH1309)</f>
        <v>106.6</v>
      </c>
      <c r="AJ1309" s="60">
        <f>MATCH($AJ$3,'Cat-4'!$1:$1,0)</f>
        <v>144</v>
      </c>
      <c r="AK1309" s="60">
        <f>INDEX('Cat-4'!$1:$1048576,Working!AG1309,Working!AJ1309)</f>
        <v>160.30000000000001</v>
      </c>
      <c r="AL1309" s="146">
        <f t="shared" si="908"/>
        <v>1.50375234521576</v>
      </c>
      <c r="AM1309" s="152">
        <f t="shared" si="909"/>
        <v>1.50375234521576</v>
      </c>
      <c r="AN1309" s="146">
        <f t="shared" si="903"/>
        <v>10.6</v>
      </c>
      <c r="AO1309" s="169">
        <f>INDEX('EL&amp;SV'!$C$4:$G$50,MATCH(AF1309,'EL&amp;SV'!$G$4:$G$50,0),MATCH(IF(P1309&gt;5000000,"A",IF(N1309&gt;2000000,"B",IF(N1309&gt;500000,"C","D"))),'EL&amp;SV'!$C$4:$G$4,0))</f>
        <v>6</v>
      </c>
      <c r="AP1309" s="171">
        <f>INDEX('EL&amp;SV'!$G$4:$K$50,MATCH(AF1309,'EL&amp;SV'!$G$4:$G$50,0),MATCH(IF(N1309&gt;5000000,"A",IF(N1309&gt;2000000,"B",IF(N1309&gt;500000,"C","D"))),'EL&amp;SV'!$G$4:$K$4,0))</f>
        <v>0.95</v>
      </c>
      <c r="AQ1309" s="153">
        <f t="shared" si="896"/>
        <v>31578.799249530959</v>
      </c>
      <c r="AR1309" s="153">
        <f t="shared" si="897"/>
        <v>29999.859287054409</v>
      </c>
      <c r="AS1309" s="153">
        <f t="shared" si="898"/>
        <v>1578.9399624765501</v>
      </c>
      <c r="AT1309" s="60">
        <v>0.75</v>
      </c>
      <c r="AU1309" s="153">
        <f t="shared" si="899"/>
        <v>1184.2049718574126</v>
      </c>
      <c r="AV1309" s="153">
        <f t="shared" si="900"/>
        <v>1578.9399624765495</v>
      </c>
    </row>
    <row r="1310" spans="1:48" x14ac:dyDescent="0.2">
      <c r="A1310" s="82">
        <v>1306</v>
      </c>
      <c r="B1310" s="82" t="s">
        <v>1410</v>
      </c>
      <c r="C1310" s="83"/>
      <c r="D1310" s="84" t="s">
        <v>112</v>
      </c>
      <c r="E1310" s="85" t="s">
        <v>442</v>
      </c>
      <c r="F1310" s="86">
        <v>41599</v>
      </c>
      <c r="G1310" s="86" t="s">
        <v>1349</v>
      </c>
      <c r="H1310" s="89"/>
      <c r="I1310" s="89">
        <v>0.1013662119920432</v>
      </c>
      <c r="J1310" s="84"/>
      <c r="K1310" s="84"/>
      <c r="L1310" s="87">
        <v>21000</v>
      </c>
      <c r="M1310" s="87"/>
      <c r="N1310" s="87">
        <v>21000</v>
      </c>
      <c r="O1310" s="84">
        <v>17506.614847539968</v>
      </c>
      <c r="P1310" s="84">
        <v>2128.690451832907</v>
      </c>
      <c r="Q1310" s="84">
        <f t="shared" si="901"/>
        <v>19635.305299372874</v>
      </c>
      <c r="R1310" s="84">
        <v>1364.6947006271257</v>
      </c>
      <c r="S1310" s="87">
        <f t="shared" si="902"/>
        <v>3493.3851524600323</v>
      </c>
      <c r="T1310" s="150">
        <v>10</v>
      </c>
      <c r="U1310" s="69">
        <v>365</v>
      </c>
      <c r="V1310" s="70"/>
      <c r="W1310" s="71">
        <v>6.2109589041095887</v>
      </c>
      <c r="X1310" s="76">
        <f t="shared" si="885"/>
        <v>41579</v>
      </c>
      <c r="AF1310" s="132" t="s">
        <v>3114</v>
      </c>
      <c r="AG1310" s="60">
        <f>MATCH(AF1310,'Cat-4'!$A:$A,0)</f>
        <v>844</v>
      </c>
      <c r="AH1310" s="60">
        <f>MATCH(X1310,'Cat-4'!$1:$1,0)</f>
        <v>23</v>
      </c>
      <c r="AI1310" s="60">
        <f>INDEX('Cat-4'!$1:$1048576,Working!AG1310,Working!AH1310)</f>
        <v>112.2</v>
      </c>
      <c r="AJ1310" s="60">
        <f>MATCH($AJ$3,'Cat-4'!$1:$1,0)</f>
        <v>144</v>
      </c>
      <c r="AK1310" s="60">
        <f>INDEX('Cat-4'!$1:$1048576,Working!AG1310,Working!AJ1310)</f>
        <v>160.30000000000001</v>
      </c>
      <c r="AL1310" s="146">
        <f t="shared" si="908"/>
        <v>1.428698752228164</v>
      </c>
      <c r="AM1310" s="152">
        <f t="shared" si="909"/>
        <v>1.428698752228164</v>
      </c>
      <c r="AN1310" s="146">
        <f t="shared" si="903"/>
        <v>10.233333333333333</v>
      </c>
      <c r="AO1310" s="169">
        <f>INDEX('EL&amp;SV'!$C$4:$G$50,MATCH(AF1310,'EL&amp;SV'!$G$4:$G$50,0),MATCH(IF(P1310&gt;5000000,"A",IF(N1310&gt;2000000,"B",IF(N1310&gt;500000,"C","D"))),'EL&amp;SV'!$C$4:$G$4,0))</f>
        <v>6</v>
      </c>
      <c r="AP1310" s="171">
        <f>INDEX('EL&amp;SV'!$G$4:$K$50,MATCH(AF1310,'EL&amp;SV'!$G$4:$G$50,0),MATCH(IF(N1310&gt;5000000,"A",IF(N1310&gt;2000000,"B",IF(N1310&gt;500000,"C","D"))),'EL&amp;SV'!$G$4:$K$4,0))</f>
        <v>0.95</v>
      </c>
      <c r="AQ1310" s="153">
        <f t="shared" si="896"/>
        <v>30002.673796791445</v>
      </c>
      <c r="AR1310" s="153">
        <f t="shared" si="897"/>
        <v>28502.54010695187</v>
      </c>
      <c r="AS1310" s="153">
        <f t="shared" si="898"/>
        <v>1500.1336898395748</v>
      </c>
      <c r="AT1310" s="60">
        <v>0.75</v>
      </c>
      <c r="AU1310" s="153">
        <f t="shared" si="899"/>
        <v>1125.1002673796811</v>
      </c>
      <c r="AV1310" s="153">
        <f t="shared" si="900"/>
        <v>1500.1336898395737</v>
      </c>
    </row>
    <row r="1311" spans="1:48" x14ac:dyDescent="0.2">
      <c r="A1311" s="82">
        <v>1307</v>
      </c>
      <c r="B1311" s="82" t="s">
        <v>1410</v>
      </c>
      <c r="C1311" s="83"/>
      <c r="D1311" s="84" t="s">
        <v>112</v>
      </c>
      <c r="E1311" s="85" t="s">
        <v>760</v>
      </c>
      <c r="F1311" s="86">
        <v>40273</v>
      </c>
      <c r="G1311" s="86" t="s">
        <v>1352</v>
      </c>
      <c r="H1311" s="89"/>
      <c r="I1311" s="89">
        <v>6.9085901538315675E-2</v>
      </c>
      <c r="J1311" s="84"/>
      <c r="K1311" s="84"/>
      <c r="L1311" s="87">
        <v>21000</v>
      </c>
      <c r="M1311" s="87"/>
      <c r="N1311" s="87">
        <v>21000</v>
      </c>
      <c r="O1311" s="84">
        <v>15585.663787204154</v>
      </c>
      <c r="P1311" s="84">
        <v>1450.8039323046291</v>
      </c>
      <c r="Q1311" s="84">
        <f t="shared" si="901"/>
        <v>17036.467719508782</v>
      </c>
      <c r="R1311" s="84">
        <v>3963.5322804912175</v>
      </c>
      <c r="S1311" s="87">
        <f t="shared" si="902"/>
        <v>5414.3362127958462</v>
      </c>
      <c r="T1311" s="150">
        <v>15</v>
      </c>
      <c r="U1311" s="69">
        <v>365</v>
      </c>
      <c r="V1311" s="70"/>
      <c r="W1311" s="71">
        <v>6.1780821917808222</v>
      </c>
      <c r="X1311" s="76">
        <f t="shared" si="885"/>
        <v>40269</v>
      </c>
      <c r="Y1311" s="138" t="s">
        <v>4016</v>
      </c>
      <c r="Z1311" s="60">
        <f>MATCH(Y1311,'Cat-3'!$A:$A,0)</f>
        <v>628</v>
      </c>
      <c r="AA1311" s="60">
        <f>MATCH(X1311,'Cat-3'!$1:$1,0)</f>
        <v>67</v>
      </c>
      <c r="AB1311" s="60">
        <f>INDEX('Cat-3'!$1:$1048576,Working!Z1311,Working!AA1311)</f>
        <v>128.80000000000001</v>
      </c>
      <c r="AC1311" s="60">
        <f>MATCH($AC$3,'Cat-3'!$1:$1,0)</f>
        <v>90</v>
      </c>
      <c r="AD1311" s="60">
        <f>INDEX('Cat-3'!$1:$1048576,Working!Z1311,Working!AC1311)</f>
        <v>138.4</v>
      </c>
      <c r="AE1311" s="146">
        <f>AD1311/AB1311</f>
        <v>1.0745341614906831</v>
      </c>
      <c r="AF1311" s="132" t="s">
        <v>3114</v>
      </c>
      <c r="AG1311" s="60">
        <f>MATCH(AF1311,'Cat-4'!$A:$A,0)</f>
        <v>844</v>
      </c>
      <c r="AH1311" s="60">
        <f>MATCH($AH$3,'Cat-4'!$1:$1,0)</f>
        <v>4</v>
      </c>
      <c r="AI1311" s="60">
        <f>INDEX('Cat-4'!$1:$1048576,Working!AG1311,Working!AH1311)</f>
        <v>103.9</v>
      </c>
      <c r="AJ1311" s="60">
        <f>MATCH($AJ$3,'Cat-4'!$1:$1,0)</f>
        <v>144</v>
      </c>
      <c r="AK1311" s="60">
        <f>INDEX('Cat-4'!$1:$1048576,Working!AG1311,Working!AJ1311)</f>
        <v>160.30000000000001</v>
      </c>
      <c r="AL1311" s="146">
        <f>AK1311/AI1311</f>
        <v>1.5428296438883542</v>
      </c>
      <c r="AM1311" s="146">
        <f>AL1311*AE1311</f>
        <v>1.6578231577185421</v>
      </c>
      <c r="AN1311" s="146">
        <f t="shared" si="903"/>
        <v>13.861111111111111</v>
      </c>
      <c r="AO1311" s="169">
        <f>INDEX('EL&amp;SV'!$C$4:$G$50,MATCH(AF1311,'EL&amp;SV'!$G$4:$G$50,0),MATCH(IF(P1311&gt;5000000,"A",IF(N1311&gt;2000000,"B",IF(N1311&gt;500000,"C","D"))),'EL&amp;SV'!$C$4:$G$4,0))</f>
        <v>6</v>
      </c>
      <c r="AP1311" s="171">
        <f>INDEX('EL&amp;SV'!$G$4:$K$50,MATCH(AF1311,'EL&amp;SV'!$G$4:$G$50,0),MATCH(IF(N1311&gt;5000000,"A",IF(N1311&gt;2000000,"B",IF(N1311&gt;500000,"C","D"))),'EL&amp;SV'!$G$4:$K$4,0))</f>
        <v>0.95</v>
      </c>
      <c r="AQ1311" s="153">
        <f t="shared" si="896"/>
        <v>34814.286312089382</v>
      </c>
      <c r="AR1311" s="153">
        <f t="shared" si="897"/>
        <v>33073.571996484912</v>
      </c>
      <c r="AS1311" s="153">
        <f t="shared" si="898"/>
        <v>1740.7143156044694</v>
      </c>
      <c r="AT1311" s="60">
        <v>0.75</v>
      </c>
      <c r="AU1311" s="153">
        <f t="shared" si="899"/>
        <v>1305.5357367033521</v>
      </c>
      <c r="AV1311" s="153">
        <f t="shared" si="900"/>
        <v>1740.7143156044706</v>
      </c>
    </row>
    <row r="1312" spans="1:48" x14ac:dyDescent="0.2">
      <c r="A1312" s="82">
        <v>1308</v>
      </c>
      <c r="B1312" s="82" t="s">
        <v>1410</v>
      </c>
      <c r="C1312" s="83"/>
      <c r="D1312" s="84" t="s">
        <v>112</v>
      </c>
      <c r="E1312" s="85" t="s">
        <v>1213</v>
      </c>
      <c r="F1312" s="86">
        <v>44286</v>
      </c>
      <c r="G1312" s="86" t="s">
        <v>37</v>
      </c>
      <c r="H1312" s="89"/>
      <c r="I1312" s="89">
        <v>9.5000000000000001E-2</v>
      </c>
      <c r="J1312" s="84"/>
      <c r="K1312" s="84"/>
      <c r="L1312" s="87">
        <v>20999.72</v>
      </c>
      <c r="M1312" s="87"/>
      <c r="N1312" s="87">
        <v>20999.72</v>
      </c>
      <c r="O1312" s="84">
        <v>2000.4390805479452</v>
      </c>
      <c r="P1312" s="84">
        <v>1994.9734000000001</v>
      </c>
      <c r="Q1312" s="84">
        <f t="shared" si="901"/>
        <v>3995.4124805479451</v>
      </c>
      <c r="R1312" s="84">
        <v>17004.307519452057</v>
      </c>
      <c r="S1312" s="87">
        <f t="shared" si="902"/>
        <v>18999.280919452056</v>
      </c>
      <c r="T1312" s="150">
        <v>10</v>
      </c>
      <c r="U1312" s="69">
        <v>365</v>
      </c>
      <c r="V1312" s="70"/>
      <c r="W1312" s="71">
        <v>6.169863013698631</v>
      </c>
      <c r="X1312" s="76">
        <f t="shared" si="885"/>
        <v>44256</v>
      </c>
      <c r="AF1312" s="132" t="s">
        <v>3114</v>
      </c>
      <c r="AG1312" s="60">
        <f>MATCH(AF1312,'Cat-4'!$A:$A,0)</f>
        <v>844</v>
      </c>
      <c r="AH1312" s="60">
        <f>MATCH(X1312,'Cat-4'!$1:$1,0)</f>
        <v>111</v>
      </c>
      <c r="AI1312" s="60">
        <f>INDEX('Cat-4'!$1:$1048576,Working!AG1312,Working!AH1312)</f>
        <v>143.19999999999999</v>
      </c>
      <c r="AJ1312" s="60">
        <f>MATCH($AJ$3,'Cat-4'!$1:$1,0)</f>
        <v>144</v>
      </c>
      <c r="AK1312" s="60">
        <f>INDEX('Cat-4'!$1:$1048576,Working!AG1312,Working!AJ1312)</f>
        <v>160.30000000000001</v>
      </c>
      <c r="AL1312" s="146">
        <f t="shared" ref="AL1312:AL1325" si="910">AK1312/AI1312</f>
        <v>1.1194134078212292</v>
      </c>
      <c r="AM1312" s="152">
        <f t="shared" ref="AM1312:AM1325" si="911">AL1312</f>
        <v>1.1194134078212292</v>
      </c>
      <c r="AN1312" s="146">
        <f t="shared" si="903"/>
        <v>2.875</v>
      </c>
      <c r="AO1312" s="169">
        <f>INDEX('EL&amp;SV'!$C$4:$G$50,MATCH(AF1312,'EL&amp;SV'!$G$4:$G$50,0),MATCH(IF(P1312&gt;5000000,"A",IF(N1312&gt;2000000,"B",IF(N1312&gt;500000,"C","D"))),'EL&amp;SV'!$C$4:$G$4,0))</f>
        <v>6</v>
      </c>
      <c r="AP1312" s="171">
        <f>INDEX('EL&amp;SV'!$G$4:$K$50,MATCH(AF1312,'EL&amp;SV'!$G$4:$G$50,0),MATCH(IF(N1312&gt;5000000,"A",IF(N1312&gt;2000000,"B",IF(N1312&gt;500000,"C","D"))),'EL&amp;SV'!$G$4:$K$4,0))</f>
        <v>0.95</v>
      </c>
      <c r="AQ1312" s="153">
        <f t="shared" si="896"/>
        <v>23507.368128491624</v>
      </c>
      <c r="AR1312" s="153">
        <f t="shared" si="897"/>
        <v>10700.749866823789</v>
      </c>
      <c r="AS1312" s="153">
        <f t="shared" si="898"/>
        <v>12806.618261667834</v>
      </c>
      <c r="AT1312" s="60">
        <v>0.75</v>
      </c>
      <c r="AU1312" s="153">
        <f t="shared" si="899"/>
        <v>9604.9636962508757</v>
      </c>
      <c r="AV1312" s="153">
        <f t="shared" si="900"/>
        <v>9604.9636962508757</v>
      </c>
    </row>
    <row r="1313" spans="1:48" x14ac:dyDescent="0.2">
      <c r="A1313" s="82">
        <v>1309</v>
      </c>
      <c r="B1313" s="82" t="s">
        <v>1410</v>
      </c>
      <c r="C1313" s="83"/>
      <c r="D1313" s="84" t="s">
        <v>112</v>
      </c>
      <c r="E1313" s="85" t="s">
        <v>624</v>
      </c>
      <c r="F1313" s="86">
        <v>41719</v>
      </c>
      <c r="G1313" s="86" t="s">
        <v>1349</v>
      </c>
      <c r="H1313" s="89"/>
      <c r="I1313" s="89">
        <v>0.31823514760147603</v>
      </c>
      <c r="J1313" s="84"/>
      <c r="K1313" s="84"/>
      <c r="L1313" s="87">
        <v>20947.5</v>
      </c>
      <c r="M1313" s="87"/>
      <c r="N1313" s="87">
        <v>20947.5</v>
      </c>
      <c r="O1313" s="84">
        <v>19900.125</v>
      </c>
      <c r="P1313" s="84">
        <v>0</v>
      </c>
      <c r="Q1313" s="84">
        <f t="shared" si="901"/>
        <v>19900.125</v>
      </c>
      <c r="R1313" s="84">
        <v>1047.375</v>
      </c>
      <c r="S1313" s="87">
        <f t="shared" si="902"/>
        <v>1047.375</v>
      </c>
      <c r="T1313" s="150">
        <v>3</v>
      </c>
      <c r="U1313" s="69">
        <v>365</v>
      </c>
      <c r="V1313" s="70"/>
      <c r="W1313" s="71">
        <v>6.2630136986301377</v>
      </c>
      <c r="X1313" s="76">
        <f t="shared" si="885"/>
        <v>41699</v>
      </c>
      <c r="AF1313" s="132" t="s">
        <v>3114</v>
      </c>
      <c r="AG1313" s="60">
        <f>MATCH(AF1313,'Cat-4'!$A:$A,0)</f>
        <v>844</v>
      </c>
      <c r="AH1313" s="60">
        <f>MATCH(X1313,'Cat-4'!$1:$1,0)</f>
        <v>27</v>
      </c>
      <c r="AI1313" s="60">
        <f>INDEX('Cat-4'!$1:$1048576,Working!AG1313,Working!AH1313)</f>
        <v>115.3</v>
      </c>
      <c r="AJ1313" s="60">
        <f>MATCH($AJ$3,'Cat-4'!$1:$1,0)</f>
        <v>144</v>
      </c>
      <c r="AK1313" s="60">
        <f>INDEX('Cat-4'!$1:$1048576,Working!AG1313,Working!AJ1313)</f>
        <v>160.30000000000001</v>
      </c>
      <c r="AL1313" s="146">
        <f t="shared" si="910"/>
        <v>1.3902862098872508</v>
      </c>
      <c r="AM1313" s="152">
        <f t="shared" si="911"/>
        <v>1.3902862098872508</v>
      </c>
      <c r="AN1313" s="146">
        <f t="shared" si="903"/>
        <v>9.9</v>
      </c>
      <c r="AO1313" s="169">
        <f>INDEX('EL&amp;SV'!$C$4:$G$50,MATCH(AF1313,'EL&amp;SV'!$G$4:$G$50,0),MATCH(IF(P1313&gt;5000000,"A",IF(N1313&gt;2000000,"B",IF(N1313&gt;500000,"C","D"))),'EL&amp;SV'!$C$4:$G$4,0))</f>
        <v>6</v>
      </c>
      <c r="AP1313" s="171">
        <f>INDEX('EL&amp;SV'!$G$4:$K$50,MATCH(AF1313,'EL&amp;SV'!$G$4:$G$50,0),MATCH(IF(N1313&gt;5000000,"A",IF(N1313&gt;2000000,"B",IF(N1313&gt;500000,"C","D"))),'EL&amp;SV'!$G$4:$K$4,0))</f>
        <v>0.95</v>
      </c>
      <c r="AQ1313" s="153">
        <f t="shared" si="896"/>
        <v>29123.020381613187</v>
      </c>
      <c r="AR1313" s="153">
        <f t="shared" si="897"/>
        <v>27666.869362532529</v>
      </c>
      <c r="AS1313" s="153">
        <f t="shared" si="898"/>
        <v>1456.1510190806584</v>
      </c>
      <c r="AT1313" s="60">
        <v>0.75</v>
      </c>
      <c r="AU1313" s="153">
        <f t="shared" si="899"/>
        <v>1092.1132643104938</v>
      </c>
      <c r="AV1313" s="153">
        <f t="shared" si="900"/>
        <v>1456.1510190806607</v>
      </c>
    </row>
    <row r="1314" spans="1:48" x14ac:dyDescent="0.2">
      <c r="A1314" s="82">
        <v>1310</v>
      </c>
      <c r="B1314" s="82" t="s">
        <v>1410</v>
      </c>
      <c r="C1314" s="83"/>
      <c r="D1314" s="84" t="s">
        <v>112</v>
      </c>
      <c r="E1314" s="85"/>
      <c r="F1314" s="86">
        <v>42014</v>
      </c>
      <c r="G1314" s="86" t="s">
        <v>23</v>
      </c>
      <c r="H1314" s="89"/>
      <c r="I1314" s="89">
        <v>9.5000000000000001E-2</v>
      </c>
      <c r="J1314" s="84"/>
      <c r="K1314" s="84"/>
      <c r="L1314" s="87">
        <v>20812.5</v>
      </c>
      <c r="M1314" s="87"/>
      <c r="N1314" s="87">
        <v>20812.5</v>
      </c>
      <c r="O1314" s="84">
        <v>14279.085616438357</v>
      </c>
      <c r="P1314" s="84">
        <v>1977.1875</v>
      </c>
      <c r="Q1314" s="84">
        <f t="shared" si="901"/>
        <v>16256.273116438357</v>
      </c>
      <c r="R1314" s="84">
        <v>4556.2268835616433</v>
      </c>
      <c r="S1314" s="87">
        <f t="shared" si="902"/>
        <v>6533.4143835616433</v>
      </c>
      <c r="T1314" s="150">
        <v>10</v>
      </c>
      <c r="U1314" s="69">
        <v>365</v>
      </c>
      <c r="V1314" s="70"/>
      <c r="W1314" s="71">
        <v>6.2630136986301377</v>
      </c>
      <c r="X1314" s="76">
        <f t="shared" si="885"/>
        <v>42005</v>
      </c>
      <c r="AF1314" s="132" t="s">
        <v>3114</v>
      </c>
      <c r="AG1314" s="60">
        <f>MATCH(AF1314,'Cat-4'!$A:$A,0)</f>
        <v>844</v>
      </c>
      <c r="AH1314" s="60">
        <f>MATCH(X1314,'Cat-4'!$1:$1,0)</f>
        <v>37</v>
      </c>
      <c r="AI1314" s="60">
        <f>INDEX('Cat-4'!$1:$1048576,Working!AG1314,Working!AH1314)</f>
        <v>117.7</v>
      </c>
      <c r="AJ1314" s="60">
        <f>MATCH($AJ$3,'Cat-4'!$1:$1,0)</f>
        <v>144</v>
      </c>
      <c r="AK1314" s="60">
        <f>INDEX('Cat-4'!$1:$1048576,Working!AG1314,Working!AJ1314)</f>
        <v>160.30000000000001</v>
      </c>
      <c r="AL1314" s="146">
        <f t="shared" si="910"/>
        <v>1.3619371282922685</v>
      </c>
      <c r="AM1314" s="152">
        <f t="shared" si="911"/>
        <v>1.3619371282922685</v>
      </c>
      <c r="AN1314" s="146">
        <f t="shared" si="903"/>
        <v>9.0972222222222214</v>
      </c>
      <c r="AO1314" s="169">
        <f>INDEX('EL&amp;SV'!$C$4:$G$50,MATCH(AF1314,'EL&amp;SV'!$G$4:$G$50,0),MATCH(IF(P1314&gt;5000000,"A",IF(N1314&gt;2000000,"B",IF(N1314&gt;500000,"C","D"))),'EL&amp;SV'!$C$4:$G$4,0))</f>
        <v>6</v>
      </c>
      <c r="AP1314" s="171">
        <f>INDEX('EL&amp;SV'!$G$4:$K$50,MATCH(AF1314,'EL&amp;SV'!$G$4:$G$50,0),MATCH(IF(N1314&gt;5000000,"A",IF(N1314&gt;2000000,"B",IF(N1314&gt;500000,"C","D"))),'EL&amp;SV'!$G$4:$K$4,0))</f>
        <v>0.95</v>
      </c>
      <c r="AQ1314" s="153">
        <f t="shared" si="896"/>
        <v>28345.316482582839</v>
      </c>
      <c r="AR1314" s="153">
        <f t="shared" si="897"/>
        <v>26928.050658453696</v>
      </c>
      <c r="AS1314" s="153">
        <f t="shared" si="898"/>
        <v>1417.2658241291429</v>
      </c>
      <c r="AT1314" s="60">
        <v>0.75</v>
      </c>
      <c r="AU1314" s="153">
        <f t="shared" si="899"/>
        <v>1062.9493680968571</v>
      </c>
      <c r="AV1314" s="153">
        <f t="shared" si="900"/>
        <v>1417.2658241291433</v>
      </c>
    </row>
    <row r="1315" spans="1:48" x14ac:dyDescent="0.2">
      <c r="A1315" s="82">
        <v>1311</v>
      </c>
      <c r="B1315" s="82" t="s">
        <v>1410</v>
      </c>
      <c r="C1315" s="83"/>
      <c r="D1315" s="84" t="s">
        <v>112</v>
      </c>
      <c r="E1315" s="85"/>
      <c r="F1315" s="86">
        <v>42014</v>
      </c>
      <c r="G1315" s="86" t="s">
        <v>23</v>
      </c>
      <c r="H1315" s="89"/>
      <c r="I1315" s="89">
        <v>9.5000000000000001E-2</v>
      </c>
      <c r="J1315" s="84"/>
      <c r="K1315" s="84"/>
      <c r="L1315" s="87">
        <v>20812.5</v>
      </c>
      <c r="M1315" s="87"/>
      <c r="N1315" s="87">
        <v>20812.5</v>
      </c>
      <c r="O1315" s="84">
        <v>14279.085616438357</v>
      </c>
      <c r="P1315" s="84">
        <v>1977.1875</v>
      </c>
      <c r="Q1315" s="84">
        <f t="shared" si="901"/>
        <v>16256.273116438357</v>
      </c>
      <c r="R1315" s="84">
        <v>4556.2268835616433</v>
      </c>
      <c r="S1315" s="87">
        <f t="shared" si="902"/>
        <v>6533.4143835616433</v>
      </c>
      <c r="T1315" s="150">
        <v>10</v>
      </c>
      <c r="U1315" s="69">
        <v>365</v>
      </c>
      <c r="V1315" s="70"/>
      <c r="W1315" s="71">
        <v>6.2630136986301377</v>
      </c>
      <c r="X1315" s="76">
        <f t="shared" si="885"/>
        <v>42005</v>
      </c>
      <c r="AF1315" s="132" t="s">
        <v>3114</v>
      </c>
      <c r="AG1315" s="60">
        <f>MATCH(AF1315,'Cat-4'!$A:$A,0)</f>
        <v>844</v>
      </c>
      <c r="AH1315" s="60">
        <f>MATCH(X1315,'Cat-4'!$1:$1,0)</f>
        <v>37</v>
      </c>
      <c r="AI1315" s="60">
        <f>INDEX('Cat-4'!$1:$1048576,Working!AG1315,Working!AH1315)</f>
        <v>117.7</v>
      </c>
      <c r="AJ1315" s="60">
        <f>MATCH($AJ$3,'Cat-4'!$1:$1,0)</f>
        <v>144</v>
      </c>
      <c r="AK1315" s="60">
        <f>INDEX('Cat-4'!$1:$1048576,Working!AG1315,Working!AJ1315)</f>
        <v>160.30000000000001</v>
      </c>
      <c r="AL1315" s="146">
        <f t="shared" si="910"/>
        <v>1.3619371282922685</v>
      </c>
      <c r="AM1315" s="152">
        <f t="shared" si="911"/>
        <v>1.3619371282922685</v>
      </c>
      <c r="AN1315" s="146">
        <f t="shared" si="903"/>
        <v>9.0972222222222214</v>
      </c>
      <c r="AO1315" s="169">
        <f>INDEX('EL&amp;SV'!$C$4:$G$50,MATCH(AF1315,'EL&amp;SV'!$G$4:$G$50,0),MATCH(IF(P1315&gt;5000000,"A",IF(N1315&gt;2000000,"B",IF(N1315&gt;500000,"C","D"))),'EL&amp;SV'!$C$4:$G$4,0))</f>
        <v>6</v>
      </c>
      <c r="AP1315" s="171">
        <f>INDEX('EL&amp;SV'!$G$4:$K$50,MATCH(AF1315,'EL&amp;SV'!$G$4:$G$50,0),MATCH(IF(N1315&gt;5000000,"A",IF(N1315&gt;2000000,"B",IF(N1315&gt;500000,"C","D"))),'EL&amp;SV'!$G$4:$K$4,0))</f>
        <v>0.95</v>
      </c>
      <c r="AQ1315" s="153">
        <f t="shared" si="896"/>
        <v>28345.316482582839</v>
      </c>
      <c r="AR1315" s="153">
        <f t="shared" si="897"/>
        <v>26928.050658453696</v>
      </c>
      <c r="AS1315" s="153">
        <f t="shared" si="898"/>
        <v>1417.2658241291429</v>
      </c>
      <c r="AT1315" s="60">
        <v>0.75</v>
      </c>
      <c r="AU1315" s="153">
        <f t="shared" si="899"/>
        <v>1062.9493680968571</v>
      </c>
      <c r="AV1315" s="153">
        <f t="shared" si="900"/>
        <v>1417.2658241291433</v>
      </c>
    </row>
    <row r="1316" spans="1:48" x14ac:dyDescent="0.2">
      <c r="A1316" s="82">
        <v>1312</v>
      </c>
      <c r="B1316" s="82" t="s">
        <v>1410</v>
      </c>
      <c r="C1316" s="83"/>
      <c r="D1316" s="84" t="s">
        <v>112</v>
      </c>
      <c r="E1316" s="85"/>
      <c r="F1316" s="86">
        <v>42014</v>
      </c>
      <c r="G1316" s="86" t="s">
        <v>23</v>
      </c>
      <c r="H1316" s="89"/>
      <c r="I1316" s="89">
        <v>9.5000000000000001E-2</v>
      </c>
      <c r="J1316" s="84"/>
      <c r="K1316" s="84"/>
      <c r="L1316" s="87">
        <v>20812.5</v>
      </c>
      <c r="M1316" s="87"/>
      <c r="N1316" s="87">
        <v>20812.5</v>
      </c>
      <c r="O1316" s="84">
        <v>14279.085616438357</v>
      </c>
      <c r="P1316" s="84">
        <v>1977.1875</v>
      </c>
      <c r="Q1316" s="84">
        <f t="shared" si="901"/>
        <v>16256.273116438357</v>
      </c>
      <c r="R1316" s="84">
        <v>4556.2268835616433</v>
      </c>
      <c r="S1316" s="87">
        <f t="shared" si="902"/>
        <v>6533.4143835616433</v>
      </c>
      <c r="T1316" s="150">
        <v>10</v>
      </c>
      <c r="U1316" s="69">
        <v>365</v>
      </c>
      <c r="V1316" s="70"/>
      <c r="W1316" s="71">
        <v>6.2630136986301377</v>
      </c>
      <c r="X1316" s="76">
        <f t="shared" si="885"/>
        <v>42005</v>
      </c>
      <c r="AF1316" s="132" t="s">
        <v>3114</v>
      </c>
      <c r="AG1316" s="60">
        <f>MATCH(AF1316,'Cat-4'!$A:$A,0)</f>
        <v>844</v>
      </c>
      <c r="AH1316" s="60">
        <f>MATCH(X1316,'Cat-4'!$1:$1,0)</f>
        <v>37</v>
      </c>
      <c r="AI1316" s="60">
        <f>INDEX('Cat-4'!$1:$1048576,Working!AG1316,Working!AH1316)</f>
        <v>117.7</v>
      </c>
      <c r="AJ1316" s="60">
        <f>MATCH($AJ$3,'Cat-4'!$1:$1,0)</f>
        <v>144</v>
      </c>
      <c r="AK1316" s="60">
        <f>INDEX('Cat-4'!$1:$1048576,Working!AG1316,Working!AJ1316)</f>
        <v>160.30000000000001</v>
      </c>
      <c r="AL1316" s="146">
        <f t="shared" si="910"/>
        <v>1.3619371282922685</v>
      </c>
      <c r="AM1316" s="152">
        <f t="shared" si="911"/>
        <v>1.3619371282922685</v>
      </c>
      <c r="AN1316" s="146">
        <f t="shared" si="903"/>
        <v>9.0972222222222214</v>
      </c>
      <c r="AO1316" s="169">
        <f>INDEX('EL&amp;SV'!$C$4:$G$50,MATCH(AF1316,'EL&amp;SV'!$G$4:$G$50,0),MATCH(IF(P1316&gt;5000000,"A",IF(N1316&gt;2000000,"B",IF(N1316&gt;500000,"C","D"))),'EL&amp;SV'!$C$4:$G$4,0))</f>
        <v>6</v>
      </c>
      <c r="AP1316" s="171">
        <f>INDEX('EL&amp;SV'!$G$4:$K$50,MATCH(AF1316,'EL&amp;SV'!$G$4:$G$50,0),MATCH(IF(N1316&gt;5000000,"A",IF(N1316&gt;2000000,"B",IF(N1316&gt;500000,"C","D"))),'EL&amp;SV'!$G$4:$K$4,0))</f>
        <v>0.95</v>
      </c>
      <c r="AQ1316" s="153">
        <f t="shared" si="896"/>
        <v>28345.316482582839</v>
      </c>
      <c r="AR1316" s="153">
        <f t="shared" si="897"/>
        <v>26928.050658453696</v>
      </c>
      <c r="AS1316" s="153">
        <f t="shared" si="898"/>
        <v>1417.2658241291429</v>
      </c>
      <c r="AT1316" s="60">
        <v>0.75</v>
      </c>
      <c r="AU1316" s="153">
        <f t="shared" si="899"/>
        <v>1062.9493680968571</v>
      </c>
      <c r="AV1316" s="153">
        <f t="shared" si="900"/>
        <v>1417.2658241291433</v>
      </c>
    </row>
    <row r="1317" spans="1:48" x14ac:dyDescent="0.2">
      <c r="A1317" s="82">
        <v>1313</v>
      </c>
      <c r="B1317" s="82" t="s">
        <v>1410</v>
      </c>
      <c r="C1317" s="83"/>
      <c r="D1317" s="84" t="s">
        <v>112</v>
      </c>
      <c r="E1317" s="85" t="s">
        <v>1216</v>
      </c>
      <c r="F1317" s="86">
        <v>44286</v>
      </c>
      <c r="G1317" s="86" t="s">
        <v>37</v>
      </c>
      <c r="H1317" s="89"/>
      <c r="I1317" s="89">
        <v>9.5000000000000001E-2</v>
      </c>
      <c r="J1317" s="84"/>
      <c r="K1317" s="84"/>
      <c r="L1317" s="87">
        <v>20803.400000000001</v>
      </c>
      <c r="M1317" s="87"/>
      <c r="N1317" s="87">
        <v>20803.400000000001</v>
      </c>
      <c r="O1317" s="84">
        <v>1981.737583561644</v>
      </c>
      <c r="P1317" s="84">
        <v>1976.3230000000001</v>
      </c>
      <c r="Q1317" s="84">
        <f t="shared" si="901"/>
        <v>3958.0605835616443</v>
      </c>
      <c r="R1317" s="84">
        <v>16845.339416438357</v>
      </c>
      <c r="S1317" s="87">
        <f t="shared" si="902"/>
        <v>18821.662416438357</v>
      </c>
      <c r="T1317" s="150">
        <v>10</v>
      </c>
      <c r="U1317" s="69">
        <v>365</v>
      </c>
      <c r="V1317" s="70"/>
      <c r="W1317" s="71">
        <v>6.2630136986301377</v>
      </c>
      <c r="X1317" s="76">
        <f t="shared" si="885"/>
        <v>44256</v>
      </c>
      <c r="AF1317" s="132" t="s">
        <v>3114</v>
      </c>
      <c r="AG1317" s="60">
        <f>MATCH(AF1317,'Cat-4'!$A:$A,0)</f>
        <v>844</v>
      </c>
      <c r="AH1317" s="60">
        <f>MATCH(X1317,'Cat-4'!$1:$1,0)</f>
        <v>111</v>
      </c>
      <c r="AI1317" s="60">
        <f>INDEX('Cat-4'!$1:$1048576,Working!AG1317,Working!AH1317)</f>
        <v>143.19999999999999</v>
      </c>
      <c r="AJ1317" s="60">
        <f>MATCH($AJ$3,'Cat-4'!$1:$1,0)</f>
        <v>144</v>
      </c>
      <c r="AK1317" s="60">
        <f>INDEX('Cat-4'!$1:$1048576,Working!AG1317,Working!AJ1317)</f>
        <v>160.30000000000001</v>
      </c>
      <c r="AL1317" s="146">
        <f t="shared" si="910"/>
        <v>1.1194134078212292</v>
      </c>
      <c r="AM1317" s="152">
        <f t="shared" si="911"/>
        <v>1.1194134078212292</v>
      </c>
      <c r="AN1317" s="146">
        <f t="shared" si="903"/>
        <v>2.875</v>
      </c>
      <c r="AO1317" s="169">
        <f>INDEX('EL&amp;SV'!$C$4:$G$50,MATCH(AF1317,'EL&amp;SV'!$G$4:$G$50,0),MATCH(IF(P1317&gt;5000000,"A",IF(N1317&gt;2000000,"B",IF(N1317&gt;500000,"C","D"))),'EL&amp;SV'!$C$4:$G$4,0))</f>
        <v>6</v>
      </c>
      <c r="AP1317" s="171">
        <f>INDEX('EL&amp;SV'!$G$4:$K$50,MATCH(AF1317,'EL&amp;SV'!$G$4:$G$50,0),MATCH(IF(N1317&gt;5000000,"A",IF(N1317&gt;2000000,"B",IF(N1317&gt;500000,"C","D"))),'EL&amp;SV'!$G$4:$K$4,0))</f>
        <v>0.95</v>
      </c>
      <c r="AQ1317" s="153">
        <f t="shared" si="896"/>
        <v>23287.604888268161</v>
      </c>
      <c r="AR1317" s="153">
        <f t="shared" si="897"/>
        <v>10600.711808513735</v>
      </c>
      <c r="AS1317" s="153">
        <f t="shared" si="898"/>
        <v>12686.893079754425</v>
      </c>
      <c r="AT1317" s="60">
        <v>0.75</v>
      </c>
      <c r="AU1317" s="153">
        <f t="shared" si="899"/>
        <v>9515.1698098158195</v>
      </c>
      <c r="AV1317" s="153">
        <f t="shared" si="900"/>
        <v>9515.1698098158195</v>
      </c>
    </row>
    <row r="1318" spans="1:48" x14ac:dyDescent="0.2">
      <c r="A1318" s="82">
        <v>1314</v>
      </c>
      <c r="B1318" s="82" t="s">
        <v>1410</v>
      </c>
      <c r="C1318" s="83"/>
      <c r="D1318" s="84" t="s">
        <v>112</v>
      </c>
      <c r="E1318" s="85" t="s">
        <v>886</v>
      </c>
      <c r="F1318" s="86">
        <v>41422</v>
      </c>
      <c r="G1318" s="86" t="s">
        <v>1349</v>
      </c>
      <c r="H1318" s="89"/>
      <c r="I1318" s="89">
        <v>6.4277143410102586E-2</v>
      </c>
      <c r="J1318" s="84"/>
      <c r="K1318" s="84"/>
      <c r="L1318" s="87">
        <v>20790</v>
      </c>
      <c r="M1318" s="87"/>
      <c r="N1318" s="87">
        <v>20790</v>
      </c>
      <c r="O1318" s="84">
        <v>11523.88325909155</v>
      </c>
      <c r="P1318" s="84">
        <v>1336.3218114960328</v>
      </c>
      <c r="Q1318" s="84">
        <f t="shared" si="901"/>
        <v>12860.205070587583</v>
      </c>
      <c r="R1318" s="84">
        <v>7929.7949294124173</v>
      </c>
      <c r="S1318" s="87">
        <f t="shared" si="902"/>
        <v>9266.1167409084501</v>
      </c>
      <c r="T1318" s="150">
        <v>15</v>
      </c>
      <c r="U1318" s="69">
        <v>365</v>
      </c>
      <c r="V1318" s="70"/>
      <c r="W1318" s="71">
        <v>6.2712328767123289</v>
      </c>
      <c r="X1318" s="76">
        <f t="shared" ref="X1318:X1348" si="912">DATE(YEAR(F1318),MONTH(F1318),1)</f>
        <v>41395</v>
      </c>
      <c r="AF1318" s="132" t="s">
        <v>3114</v>
      </c>
      <c r="AG1318" s="60">
        <f>MATCH(AF1318,'Cat-4'!$A:$A,0)</f>
        <v>844</v>
      </c>
      <c r="AH1318" s="60">
        <f>MATCH(X1318,'Cat-4'!$1:$1,0)</f>
        <v>17</v>
      </c>
      <c r="AI1318" s="60">
        <f>INDEX('Cat-4'!$1:$1048576,Working!AG1318,Working!AH1318)</f>
        <v>108.9</v>
      </c>
      <c r="AJ1318" s="60">
        <f>MATCH($AJ$3,'Cat-4'!$1:$1,0)</f>
        <v>144</v>
      </c>
      <c r="AK1318" s="60">
        <f>INDEX('Cat-4'!$1:$1048576,Working!AG1318,Working!AJ1318)</f>
        <v>160.30000000000001</v>
      </c>
      <c r="AL1318" s="146">
        <f t="shared" si="910"/>
        <v>1.4719926538108357</v>
      </c>
      <c r="AM1318" s="152">
        <f t="shared" si="911"/>
        <v>1.4719926538108357</v>
      </c>
      <c r="AN1318" s="146">
        <f t="shared" si="903"/>
        <v>10.713888888888889</v>
      </c>
      <c r="AO1318" s="169">
        <f>INDEX('EL&amp;SV'!$C$4:$G$50,MATCH(AF1318,'EL&amp;SV'!$G$4:$G$50,0),MATCH(IF(P1318&gt;5000000,"A",IF(N1318&gt;2000000,"B",IF(N1318&gt;500000,"C","D"))),'EL&amp;SV'!$C$4:$G$4,0))</f>
        <v>6</v>
      </c>
      <c r="AP1318" s="171">
        <f>INDEX('EL&amp;SV'!$G$4:$K$50,MATCH(AF1318,'EL&amp;SV'!$G$4:$G$50,0),MATCH(IF(N1318&gt;5000000,"A",IF(N1318&gt;2000000,"B",IF(N1318&gt;500000,"C","D"))),'EL&amp;SV'!$G$4:$K$4,0))</f>
        <v>0.95</v>
      </c>
      <c r="AQ1318" s="153">
        <f t="shared" si="896"/>
        <v>30602.727272727272</v>
      </c>
      <c r="AR1318" s="153">
        <f t="shared" si="897"/>
        <v>29072.590909090908</v>
      </c>
      <c r="AS1318" s="153">
        <f t="shared" si="898"/>
        <v>1530.136363636364</v>
      </c>
      <c r="AT1318" s="60">
        <v>0.75</v>
      </c>
      <c r="AU1318" s="153">
        <f t="shared" si="899"/>
        <v>1147.602272727273</v>
      </c>
      <c r="AV1318" s="153">
        <f t="shared" si="900"/>
        <v>1530.1363636363649</v>
      </c>
    </row>
    <row r="1319" spans="1:48" x14ac:dyDescent="0.2">
      <c r="A1319" s="82">
        <v>1315</v>
      </c>
      <c r="B1319" s="82" t="s">
        <v>1410</v>
      </c>
      <c r="C1319" s="83"/>
      <c r="D1319" s="84" t="s">
        <v>112</v>
      </c>
      <c r="E1319" s="85" t="s">
        <v>815</v>
      </c>
      <c r="F1319" s="86">
        <v>41000</v>
      </c>
      <c r="G1319" s="86" t="s">
        <v>1350</v>
      </c>
      <c r="H1319" s="89"/>
      <c r="I1319" s="89">
        <v>6.4908324552160182E-2</v>
      </c>
      <c r="J1319" s="84"/>
      <c r="K1319" s="84"/>
      <c r="L1319" s="87">
        <v>20750.009999999998</v>
      </c>
      <c r="M1319" s="87"/>
      <c r="N1319" s="87">
        <v>20750.009999999998</v>
      </c>
      <c r="O1319" s="84">
        <v>12978.267582297158</v>
      </c>
      <c r="P1319" s="84">
        <v>1346.8483835405691</v>
      </c>
      <c r="Q1319" s="84">
        <f t="shared" si="901"/>
        <v>14325.115965837727</v>
      </c>
      <c r="R1319" s="84">
        <v>6424.8940341622711</v>
      </c>
      <c r="S1319" s="87">
        <f t="shared" si="902"/>
        <v>7771.7424177028406</v>
      </c>
      <c r="T1319" s="150">
        <v>15</v>
      </c>
      <c r="U1319" s="69">
        <v>365</v>
      </c>
      <c r="V1319" s="70"/>
      <c r="W1319" s="71">
        <v>6.2712328767123289</v>
      </c>
      <c r="X1319" s="76">
        <f t="shared" si="912"/>
        <v>41000</v>
      </c>
      <c r="AF1319" s="132" t="s">
        <v>3114</v>
      </c>
      <c r="AG1319" s="60">
        <f>MATCH(AF1319,'Cat-4'!$A:$A,0)</f>
        <v>844</v>
      </c>
      <c r="AH1319" s="60">
        <f>MATCH(X1319,'Cat-4'!$1:$1,0)</f>
        <v>4</v>
      </c>
      <c r="AI1319" s="60">
        <f>INDEX('Cat-4'!$1:$1048576,Working!AG1319,Working!AH1319)</f>
        <v>103.9</v>
      </c>
      <c r="AJ1319" s="60">
        <f>MATCH($AJ$3,'Cat-4'!$1:$1,0)</f>
        <v>144</v>
      </c>
      <c r="AK1319" s="60">
        <f>INDEX('Cat-4'!$1:$1048576,Working!AG1319,Working!AJ1319)</f>
        <v>160.30000000000001</v>
      </c>
      <c r="AL1319" s="146">
        <f t="shared" si="910"/>
        <v>1.5428296438883542</v>
      </c>
      <c r="AM1319" s="152">
        <f t="shared" si="911"/>
        <v>1.5428296438883542</v>
      </c>
      <c r="AN1319" s="146">
        <f t="shared" si="903"/>
        <v>11.872222222222222</v>
      </c>
      <c r="AO1319" s="169">
        <f>INDEX('EL&amp;SV'!$C$4:$G$50,MATCH(AF1319,'EL&amp;SV'!$G$4:$G$50,0),MATCH(IF(P1319&gt;5000000,"A",IF(N1319&gt;2000000,"B",IF(N1319&gt;500000,"C","D"))),'EL&amp;SV'!$C$4:$G$4,0))</f>
        <v>6</v>
      </c>
      <c r="AP1319" s="171">
        <f>INDEX('EL&amp;SV'!$G$4:$K$50,MATCH(AF1319,'EL&amp;SV'!$G$4:$G$50,0),MATCH(IF(N1319&gt;5000000,"A",IF(N1319&gt;2000000,"B",IF(N1319&gt;500000,"C","D"))),'EL&amp;SV'!$G$4:$K$4,0))</f>
        <v>0.95</v>
      </c>
      <c r="AQ1319" s="153">
        <f t="shared" si="896"/>
        <v>32013.730538979788</v>
      </c>
      <c r="AR1319" s="153">
        <f t="shared" si="897"/>
        <v>30413.044012030798</v>
      </c>
      <c r="AS1319" s="153">
        <f t="shared" si="898"/>
        <v>1600.6865269489899</v>
      </c>
      <c r="AT1319" s="60">
        <v>0.75</v>
      </c>
      <c r="AU1319" s="153">
        <f t="shared" si="899"/>
        <v>1200.5148952117424</v>
      </c>
      <c r="AV1319" s="153">
        <f t="shared" si="900"/>
        <v>1600.6865269489908</v>
      </c>
    </row>
    <row r="1320" spans="1:48" x14ac:dyDescent="0.2">
      <c r="A1320" s="82">
        <v>1316</v>
      </c>
      <c r="B1320" s="82" t="s">
        <v>1410</v>
      </c>
      <c r="C1320" s="83"/>
      <c r="D1320" s="84" t="s">
        <v>112</v>
      </c>
      <c r="E1320" s="85" t="s">
        <v>1217</v>
      </c>
      <c r="F1320" s="86">
        <v>44725</v>
      </c>
      <c r="G1320" s="86" t="s">
        <v>39</v>
      </c>
      <c r="H1320" s="89"/>
      <c r="I1320" s="89">
        <v>9.5000000000000001E-2</v>
      </c>
      <c r="J1320" s="84"/>
      <c r="K1320" s="84"/>
      <c r="L1320" s="87">
        <v>0</v>
      </c>
      <c r="M1320" s="87">
        <v>20700.96</v>
      </c>
      <c r="N1320" s="87">
        <v>20700.96</v>
      </c>
      <c r="O1320" s="84"/>
      <c r="P1320" s="84">
        <v>1573.27296</v>
      </c>
      <c r="Q1320" s="84">
        <f t="shared" si="901"/>
        <v>1573.27296</v>
      </c>
      <c r="R1320" s="84">
        <v>19127.687040000001</v>
      </c>
      <c r="S1320" s="87">
        <f t="shared" si="902"/>
        <v>0</v>
      </c>
      <c r="T1320" s="150">
        <v>10</v>
      </c>
      <c r="U1320" s="69">
        <v>365</v>
      </c>
      <c r="V1320" s="70"/>
      <c r="W1320" s="71">
        <v>6.3205479452054796</v>
      </c>
      <c r="X1320" s="76">
        <f t="shared" si="912"/>
        <v>44713</v>
      </c>
      <c r="AF1320" s="132" t="s">
        <v>3114</v>
      </c>
      <c r="AG1320" s="60">
        <f>MATCH(AF1320,'Cat-4'!$A:$A,0)</f>
        <v>844</v>
      </c>
      <c r="AH1320" s="60">
        <f>MATCH(X1320,'Cat-4'!$1:$1,0)</f>
        <v>126</v>
      </c>
      <c r="AI1320" s="60">
        <f>INDEX('Cat-4'!$1:$1048576,Working!AG1320,Working!AH1320)</f>
        <v>155.80000000000001</v>
      </c>
      <c r="AJ1320" s="60">
        <f>MATCH($AJ$3,'Cat-4'!$1:$1,0)</f>
        <v>144</v>
      </c>
      <c r="AK1320" s="60">
        <f>INDEX('Cat-4'!$1:$1048576,Working!AG1320,Working!AJ1320)</f>
        <v>160.30000000000001</v>
      </c>
      <c r="AL1320" s="146">
        <f t="shared" si="910"/>
        <v>1.0288831835686778</v>
      </c>
      <c r="AM1320" s="152">
        <f t="shared" si="911"/>
        <v>1.0288831835686778</v>
      </c>
      <c r="AN1320" s="146">
        <f t="shared" si="903"/>
        <v>1.6722222222222223</v>
      </c>
      <c r="AO1320" s="169">
        <f>INDEX('EL&amp;SV'!$C$4:$G$50,MATCH(AF1320,'EL&amp;SV'!$G$4:$G$50,0),MATCH(IF(P1320&gt;5000000,"A",IF(N1320&gt;2000000,"B",IF(N1320&gt;500000,"C","D"))),'EL&amp;SV'!$C$4:$G$4,0))</f>
        <v>6</v>
      </c>
      <c r="AP1320" s="171">
        <f>INDEX('EL&amp;SV'!$G$4:$K$50,MATCH(AF1320,'EL&amp;SV'!$G$4:$G$50,0),MATCH(IF(N1320&gt;5000000,"A",IF(N1320&gt;2000000,"B",IF(N1320&gt;500000,"C","D"))),'EL&amp;SV'!$G$4:$K$4,0))</f>
        <v>0.95</v>
      </c>
      <c r="AQ1320" s="153">
        <f t="shared" si="896"/>
        <v>21298.869627727854</v>
      </c>
      <c r="AR1320" s="153">
        <f t="shared" si="897"/>
        <v>5639.2701574525745</v>
      </c>
      <c r="AS1320" s="153">
        <f t="shared" si="898"/>
        <v>15659.59947027528</v>
      </c>
      <c r="AT1320" s="60">
        <v>0.75</v>
      </c>
      <c r="AU1320" s="153">
        <f t="shared" si="899"/>
        <v>11744.69960270646</v>
      </c>
      <c r="AV1320" s="153">
        <f t="shared" si="900"/>
        <v>11744.69960270646</v>
      </c>
    </row>
    <row r="1321" spans="1:48" x14ac:dyDescent="0.2">
      <c r="A1321" s="82">
        <v>1317</v>
      </c>
      <c r="B1321" s="82" t="s">
        <v>1410</v>
      </c>
      <c r="C1321" s="83"/>
      <c r="D1321" s="84" t="s">
        <v>112</v>
      </c>
      <c r="E1321" s="85" t="s">
        <v>1273</v>
      </c>
      <c r="F1321" s="86">
        <v>44352</v>
      </c>
      <c r="G1321" s="86" t="s">
        <v>38</v>
      </c>
      <c r="H1321" s="89"/>
      <c r="I1321" s="89">
        <v>9.5000000000000001E-2</v>
      </c>
      <c r="J1321" s="84"/>
      <c r="K1321" s="84"/>
      <c r="L1321" s="87">
        <v>20600.400000000001</v>
      </c>
      <c r="M1321" s="87"/>
      <c r="N1321" s="87">
        <v>20600.400000000001</v>
      </c>
      <c r="O1321" s="84">
        <v>1608.5243835616441</v>
      </c>
      <c r="P1321" s="84">
        <v>1957.0380000000002</v>
      </c>
      <c r="Q1321" s="84">
        <f t="shared" si="901"/>
        <v>3565.5623835616443</v>
      </c>
      <c r="R1321" s="84">
        <v>17034.837616438359</v>
      </c>
      <c r="S1321" s="87">
        <f t="shared" si="902"/>
        <v>18991.875616438356</v>
      </c>
      <c r="T1321" s="150">
        <v>10</v>
      </c>
      <c r="U1321" s="69">
        <v>365</v>
      </c>
      <c r="V1321" s="70"/>
      <c r="W1321" s="71">
        <v>6.3205479452054796</v>
      </c>
      <c r="X1321" s="76">
        <f t="shared" si="912"/>
        <v>44348</v>
      </c>
      <c r="AF1321" s="132" t="s">
        <v>3114</v>
      </c>
      <c r="AG1321" s="60">
        <f>MATCH(AF1321,'Cat-4'!$A:$A,0)</f>
        <v>844</v>
      </c>
      <c r="AH1321" s="60">
        <f>MATCH(X1321,'Cat-4'!$1:$1,0)</f>
        <v>114</v>
      </c>
      <c r="AI1321" s="60">
        <f>INDEX('Cat-4'!$1:$1048576,Working!AG1321,Working!AH1321)</f>
        <v>144.80000000000001</v>
      </c>
      <c r="AJ1321" s="60">
        <f>MATCH($AJ$3,'Cat-4'!$1:$1,0)</f>
        <v>144</v>
      </c>
      <c r="AK1321" s="60">
        <f>INDEX('Cat-4'!$1:$1048576,Working!AG1321,Working!AJ1321)</f>
        <v>160.30000000000001</v>
      </c>
      <c r="AL1321" s="146">
        <f t="shared" si="910"/>
        <v>1.1070441988950277</v>
      </c>
      <c r="AM1321" s="152">
        <f t="shared" si="911"/>
        <v>1.1070441988950277</v>
      </c>
      <c r="AN1321" s="146">
        <f t="shared" si="903"/>
        <v>2.6944444444444446</v>
      </c>
      <c r="AO1321" s="169">
        <f>INDEX('EL&amp;SV'!$C$4:$G$50,MATCH(AF1321,'EL&amp;SV'!$G$4:$G$50,0),MATCH(IF(P1321&gt;5000000,"A",IF(N1321&gt;2000000,"B",IF(N1321&gt;500000,"C","D"))),'EL&amp;SV'!$C$4:$G$4,0))</f>
        <v>6</v>
      </c>
      <c r="AP1321" s="171">
        <f>INDEX('EL&amp;SV'!$G$4:$K$50,MATCH(AF1321,'EL&amp;SV'!$G$4:$G$50,0),MATCH(IF(N1321&gt;5000000,"A",IF(N1321&gt;2000000,"B",IF(N1321&gt;500000,"C","D"))),'EL&amp;SV'!$G$4:$K$4,0))</f>
        <v>0.95</v>
      </c>
      <c r="AQ1321" s="153">
        <f t="shared" si="896"/>
        <v>22805.553314917132</v>
      </c>
      <c r="AR1321" s="153">
        <f t="shared" si="897"/>
        <v>9729.3136017111738</v>
      </c>
      <c r="AS1321" s="153">
        <f t="shared" si="898"/>
        <v>13076.239713205958</v>
      </c>
      <c r="AT1321" s="60">
        <v>0.75</v>
      </c>
      <c r="AU1321" s="153">
        <f t="shared" si="899"/>
        <v>9807.1797849044688</v>
      </c>
      <c r="AV1321" s="153">
        <f t="shared" si="900"/>
        <v>9807.1797849044688</v>
      </c>
    </row>
    <row r="1322" spans="1:48" x14ac:dyDescent="0.2">
      <c r="A1322" s="82">
        <v>1318</v>
      </c>
      <c r="B1322" s="82" t="s">
        <v>1410</v>
      </c>
      <c r="C1322" s="83"/>
      <c r="D1322" s="84" t="s">
        <v>112</v>
      </c>
      <c r="E1322" s="85" t="s">
        <v>346</v>
      </c>
      <c r="F1322" s="151">
        <v>42248</v>
      </c>
      <c r="G1322" s="86"/>
      <c r="H1322" s="89"/>
      <c r="I1322" s="89">
        <v>5.000000000000001E-2</v>
      </c>
      <c r="J1322" s="84"/>
      <c r="K1322" s="84"/>
      <c r="L1322" s="87">
        <v>20502.689999999999</v>
      </c>
      <c r="M1322" s="87"/>
      <c r="N1322" s="87">
        <v>20502.689999999999</v>
      </c>
      <c r="O1322" s="84">
        <v>20502.689999999999</v>
      </c>
      <c r="P1322" s="84">
        <v>0</v>
      </c>
      <c r="Q1322" s="84">
        <f t="shared" si="901"/>
        <v>20502.689999999999</v>
      </c>
      <c r="R1322" s="84">
        <v>0</v>
      </c>
      <c r="S1322" s="87">
        <f t="shared" si="902"/>
        <v>0</v>
      </c>
      <c r="T1322" s="150">
        <v>10</v>
      </c>
      <c r="U1322" s="69">
        <v>365</v>
      </c>
      <c r="V1322" s="70"/>
      <c r="W1322" s="71">
        <v>6.3205479452054796</v>
      </c>
      <c r="X1322" s="76">
        <f t="shared" si="912"/>
        <v>42248</v>
      </c>
      <c r="AF1322" s="132" t="s">
        <v>3114</v>
      </c>
      <c r="AG1322" s="60">
        <f>MATCH(AF1322,'Cat-4'!$A:$A,0)</f>
        <v>844</v>
      </c>
      <c r="AH1322" s="60">
        <f>MATCH(X1322,'Cat-4'!$1:$1,0)</f>
        <v>45</v>
      </c>
      <c r="AI1322" s="60">
        <f>INDEX('Cat-4'!$1:$1048576,Working!AG1322,Working!AH1322)</f>
        <v>110.9</v>
      </c>
      <c r="AJ1322" s="60">
        <f>MATCH($AJ$3,'Cat-4'!$1:$1,0)</f>
        <v>144</v>
      </c>
      <c r="AK1322" s="60">
        <f>INDEX('Cat-4'!$1:$1048576,Working!AG1322,Working!AJ1322)</f>
        <v>160.30000000000001</v>
      </c>
      <c r="AL1322" s="146">
        <f t="shared" si="910"/>
        <v>1.4454463480613164</v>
      </c>
      <c r="AM1322" s="152">
        <f t="shared" si="911"/>
        <v>1.4454463480613164</v>
      </c>
      <c r="AN1322" s="146">
        <f t="shared" si="903"/>
        <v>8.4555555555555557</v>
      </c>
      <c r="AO1322" s="169">
        <f>INDEX('EL&amp;SV'!$C$4:$G$50,MATCH(AF1322,'EL&amp;SV'!$G$4:$G$50,0),MATCH(IF(P1322&gt;5000000,"A",IF(N1322&gt;2000000,"B",IF(N1322&gt;500000,"C","D"))),'EL&amp;SV'!$C$4:$G$4,0))</f>
        <v>6</v>
      </c>
      <c r="AP1322" s="171">
        <f>INDEX('EL&amp;SV'!$G$4:$K$50,MATCH(AF1322,'EL&amp;SV'!$G$4:$G$50,0),MATCH(IF(N1322&gt;5000000,"A",IF(N1322&gt;2000000,"B",IF(N1322&gt;500000,"C","D"))),'EL&amp;SV'!$G$4:$K$4,0))</f>
        <v>0.95</v>
      </c>
      <c r="AQ1322" s="153">
        <f t="shared" si="896"/>
        <v>29635.538385933269</v>
      </c>
      <c r="AR1322" s="153">
        <f t="shared" si="897"/>
        <v>28153.761466636603</v>
      </c>
      <c r="AS1322" s="153">
        <f t="shared" si="898"/>
        <v>1481.7769192966662</v>
      </c>
      <c r="AT1322" s="60">
        <v>0.75</v>
      </c>
      <c r="AU1322" s="153">
        <f t="shared" si="899"/>
        <v>1111.3326894724996</v>
      </c>
      <c r="AV1322" s="153">
        <f t="shared" si="900"/>
        <v>1481.7769192966648</v>
      </c>
    </row>
    <row r="1323" spans="1:48" x14ac:dyDescent="0.2">
      <c r="A1323" s="82">
        <v>1319</v>
      </c>
      <c r="B1323" s="82" t="s">
        <v>1410</v>
      </c>
      <c r="C1323" s="83"/>
      <c r="D1323" s="84" t="s">
        <v>112</v>
      </c>
      <c r="E1323" s="85" t="s">
        <v>1088</v>
      </c>
      <c r="F1323" s="86">
        <v>43190</v>
      </c>
      <c r="G1323" s="86" t="s">
        <v>29</v>
      </c>
      <c r="H1323" s="89"/>
      <c r="I1323" s="89">
        <v>0.19</v>
      </c>
      <c r="J1323" s="84"/>
      <c r="K1323" s="84"/>
      <c r="L1323" s="87">
        <v>20499.990000000002</v>
      </c>
      <c r="M1323" s="87"/>
      <c r="N1323" s="87">
        <v>20499.990000000002</v>
      </c>
      <c r="O1323" s="84">
        <v>15585.328013835619</v>
      </c>
      <c r="P1323" s="84">
        <v>3894.9981000000002</v>
      </c>
      <c r="Q1323" s="84">
        <f t="shared" si="901"/>
        <v>19480.326113835617</v>
      </c>
      <c r="R1323" s="84">
        <v>1019.6638861643842</v>
      </c>
      <c r="S1323" s="87">
        <f t="shared" si="902"/>
        <v>4914.6619861643831</v>
      </c>
      <c r="T1323" s="150">
        <v>10</v>
      </c>
      <c r="U1323" s="69">
        <v>365</v>
      </c>
      <c r="V1323" s="70"/>
      <c r="W1323" s="71">
        <v>6.3205479452054796</v>
      </c>
      <c r="X1323" s="76">
        <f t="shared" si="912"/>
        <v>43160</v>
      </c>
      <c r="AF1323" s="132" t="s">
        <v>3114</v>
      </c>
      <c r="AG1323" s="60">
        <f>MATCH(AF1323,'Cat-4'!$A:$A,0)</f>
        <v>844</v>
      </c>
      <c r="AH1323" s="60">
        <f>MATCH(X1323,'Cat-4'!$1:$1,0)</f>
        <v>75</v>
      </c>
      <c r="AI1323" s="60">
        <f>INDEX('Cat-4'!$1:$1048576,Working!AG1323,Working!AH1323)</f>
        <v>124.6</v>
      </c>
      <c r="AJ1323" s="60">
        <f>MATCH($AJ$3,'Cat-4'!$1:$1,0)</f>
        <v>144</v>
      </c>
      <c r="AK1323" s="60">
        <f>INDEX('Cat-4'!$1:$1048576,Working!AG1323,Working!AJ1323)</f>
        <v>160.30000000000001</v>
      </c>
      <c r="AL1323" s="146">
        <f t="shared" si="910"/>
        <v>1.2865168539325844</v>
      </c>
      <c r="AM1323" s="152">
        <f t="shared" si="911"/>
        <v>1.2865168539325844</v>
      </c>
      <c r="AN1323" s="146">
        <f t="shared" si="903"/>
        <v>5.875</v>
      </c>
      <c r="AO1323" s="169">
        <f>INDEX('EL&amp;SV'!$C$4:$G$50,MATCH(AF1323,'EL&amp;SV'!$G$4:$G$50,0),MATCH(IF(P1323&gt;5000000,"A",IF(N1323&gt;2000000,"B",IF(N1323&gt;500000,"C","D"))),'EL&amp;SV'!$C$4:$G$4,0))</f>
        <v>6</v>
      </c>
      <c r="AP1323" s="171">
        <f>INDEX('EL&amp;SV'!$G$4:$K$50,MATCH(AF1323,'EL&amp;SV'!$G$4:$G$50,0),MATCH(IF(N1323&gt;5000000,"A",IF(N1323&gt;2000000,"B",IF(N1323&gt;500000,"C","D"))),'EL&amp;SV'!$G$4:$K$4,0))</f>
        <v>0.95</v>
      </c>
      <c r="AQ1323" s="153">
        <f t="shared" si="896"/>
        <v>26373.582640449444</v>
      </c>
      <c r="AR1323" s="153">
        <f t="shared" si="897"/>
        <v>24532.92635200141</v>
      </c>
      <c r="AS1323" s="153">
        <f t="shared" si="898"/>
        <v>1840.6562884480336</v>
      </c>
      <c r="AT1323" s="60">
        <v>0.75</v>
      </c>
      <c r="AU1323" s="153">
        <f t="shared" si="899"/>
        <v>1380.4922163360252</v>
      </c>
      <c r="AV1323" s="153">
        <f t="shared" si="900"/>
        <v>1380.4922163360252</v>
      </c>
    </row>
    <row r="1324" spans="1:48" x14ac:dyDescent="0.2">
      <c r="A1324" s="82">
        <v>1320</v>
      </c>
      <c r="B1324" s="82" t="s">
        <v>1410</v>
      </c>
      <c r="C1324" s="83"/>
      <c r="D1324" s="84" t="s">
        <v>112</v>
      </c>
      <c r="E1324" s="85" t="s">
        <v>855</v>
      </c>
      <c r="F1324" s="86">
        <v>41000</v>
      </c>
      <c r="G1324" s="86" t="s">
        <v>1350</v>
      </c>
      <c r="H1324" s="89"/>
      <c r="I1324" s="89">
        <v>7.0073761854583777E-2</v>
      </c>
      <c r="J1324" s="84"/>
      <c r="K1324" s="84"/>
      <c r="L1324" s="87">
        <v>20395</v>
      </c>
      <c r="M1324" s="87"/>
      <c r="N1324" s="87">
        <v>20395</v>
      </c>
      <c r="O1324" s="84">
        <v>12229.478134878818</v>
      </c>
      <c r="P1324" s="84">
        <v>1429.1543730242361</v>
      </c>
      <c r="Q1324" s="84">
        <f t="shared" si="901"/>
        <v>13658.632507903054</v>
      </c>
      <c r="R1324" s="84">
        <v>6736.3674920969461</v>
      </c>
      <c r="S1324" s="87">
        <f t="shared" si="902"/>
        <v>8165.5218651211817</v>
      </c>
      <c r="T1324" s="150">
        <v>15</v>
      </c>
      <c r="U1324" s="69">
        <v>365</v>
      </c>
      <c r="V1324" s="70"/>
      <c r="W1324" s="71">
        <v>6.3205479452054796</v>
      </c>
      <c r="X1324" s="76">
        <f t="shared" si="912"/>
        <v>41000</v>
      </c>
      <c r="AF1324" s="132" t="s">
        <v>3114</v>
      </c>
      <c r="AG1324" s="60">
        <f>MATCH(AF1324,'Cat-4'!$A:$A,0)</f>
        <v>844</v>
      </c>
      <c r="AH1324" s="60">
        <f>MATCH(X1324,'Cat-4'!$1:$1,0)</f>
        <v>4</v>
      </c>
      <c r="AI1324" s="60">
        <f>INDEX('Cat-4'!$1:$1048576,Working!AG1324,Working!AH1324)</f>
        <v>103.9</v>
      </c>
      <c r="AJ1324" s="60">
        <f>MATCH($AJ$3,'Cat-4'!$1:$1,0)</f>
        <v>144</v>
      </c>
      <c r="AK1324" s="60">
        <f>INDEX('Cat-4'!$1:$1048576,Working!AG1324,Working!AJ1324)</f>
        <v>160.30000000000001</v>
      </c>
      <c r="AL1324" s="146">
        <f t="shared" si="910"/>
        <v>1.5428296438883542</v>
      </c>
      <c r="AM1324" s="152">
        <f t="shared" si="911"/>
        <v>1.5428296438883542</v>
      </c>
      <c r="AN1324" s="146">
        <f t="shared" si="903"/>
        <v>11.872222222222222</v>
      </c>
      <c r="AO1324" s="169">
        <f>INDEX('EL&amp;SV'!$C$4:$G$50,MATCH(AF1324,'EL&amp;SV'!$G$4:$G$50,0),MATCH(IF(P1324&gt;5000000,"A",IF(N1324&gt;2000000,"B",IF(N1324&gt;500000,"C","D"))),'EL&amp;SV'!$C$4:$G$4,0))</f>
        <v>6</v>
      </c>
      <c r="AP1324" s="171">
        <f>INDEX('EL&amp;SV'!$G$4:$K$50,MATCH(AF1324,'EL&amp;SV'!$G$4:$G$50,0),MATCH(IF(N1324&gt;5000000,"A",IF(N1324&gt;2000000,"B",IF(N1324&gt;500000,"C","D"))),'EL&amp;SV'!$G$4:$K$4,0))</f>
        <v>0.95</v>
      </c>
      <c r="AQ1324" s="153">
        <f t="shared" si="896"/>
        <v>31466.010587102985</v>
      </c>
      <c r="AR1324" s="153">
        <f t="shared" si="897"/>
        <v>29892.710057747834</v>
      </c>
      <c r="AS1324" s="153">
        <f t="shared" si="898"/>
        <v>1573.3005293551505</v>
      </c>
      <c r="AT1324" s="60">
        <v>0.75</v>
      </c>
      <c r="AU1324" s="153">
        <f t="shared" si="899"/>
        <v>1179.9753970163629</v>
      </c>
      <c r="AV1324" s="153">
        <f t="shared" si="900"/>
        <v>1573.3005293551507</v>
      </c>
    </row>
    <row r="1325" spans="1:48" x14ac:dyDescent="0.2">
      <c r="A1325" s="82">
        <v>1321</v>
      </c>
      <c r="B1325" s="82" t="s">
        <v>1410</v>
      </c>
      <c r="C1325" s="83"/>
      <c r="D1325" s="84" t="s">
        <v>112</v>
      </c>
      <c r="E1325" s="85" t="s">
        <v>1217</v>
      </c>
      <c r="F1325" s="86">
        <v>44784</v>
      </c>
      <c r="G1325" s="86" t="s">
        <v>39</v>
      </c>
      <c r="H1325" s="89"/>
      <c r="I1325" s="89">
        <v>9.5000000000000001E-2</v>
      </c>
      <c r="J1325" s="84"/>
      <c r="K1325" s="84"/>
      <c r="L1325" s="87">
        <v>0</v>
      </c>
      <c r="M1325" s="87">
        <v>20348.650000000001</v>
      </c>
      <c r="N1325" s="87">
        <v>20348.650000000001</v>
      </c>
      <c r="O1325" s="84"/>
      <c r="P1325" s="84">
        <v>1234.0201856164385</v>
      </c>
      <c r="Q1325" s="84">
        <f t="shared" si="901"/>
        <v>1234.0201856164385</v>
      </c>
      <c r="R1325" s="84">
        <v>19114.629814383563</v>
      </c>
      <c r="S1325" s="87">
        <f t="shared" si="902"/>
        <v>0</v>
      </c>
      <c r="T1325" s="150">
        <v>10</v>
      </c>
      <c r="U1325" s="69">
        <v>365</v>
      </c>
      <c r="V1325" s="70"/>
      <c r="W1325" s="71">
        <v>6.3205479452054796</v>
      </c>
      <c r="X1325" s="76">
        <f t="shared" si="912"/>
        <v>44774</v>
      </c>
      <c r="AF1325" s="132" t="s">
        <v>3114</v>
      </c>
      <c r="AG1325" s="60">
        <f>MATCH(AF1325,'Cat-4'!$A:$A,0)</f>
        <v>844</v>
      </c>
      <c r="AH1325" s="60">
        <f>MATCH(X1325,'Cat-4'!$1:$1,0)</f>
        <v>128</v>
      </c>
      <c r="AI1325" s="60">
        <f>INDEX('Cat-4'!$1:$1048576,Working!AG1325,Working!AH1325)</f>
        <v>157.19999999999999</v>
      </c>
      <c r="AJ1325" s="60">
        <f>MATCH($AJ$3,'Cat-4'!$1:$1,0)</f>
        <v>144</v>
      </c>
      <c r="AK1325" s="60">
        <f>INDEX('Cat-4'!$1:$1048576,Working!AG1325,Working!AJ1325)</f>
        <v>160.30000000000001</v>
      </c>
      <c r="AL1325" s="146">
        <f t="shared" si="910"/>
        <v>1.0197201017811706</v>
      </c>
      <c r="AM1325" s="152">
        <f t="shared" si="911"/>
        <v>1.0197201017811706</v>
      </c>
      <c r="AN1325" s="146">
        <f t="shared" si="903"/>
        <v>1.5111111111111111</v>
      </c>
      <c r="AO1325" s="169">
        <f>INDEX('EL&amp;SV'!$C$4:$G$50,MATCH(AF1325,'EL&amp;SV'!$G$4:$G$50,0),MATCH(IF(P1325&gt;5000000,"A",IF(N1325&gt;2000000,"B",IF(N1325&gt;500000,"C","D"))),'EL&amp;SV'!$C$4:$G$4,0))</f>
        <v>6</v>
      </c>
      <c r="AP1325" s="171">
        <f>INDEX('EL&amp;SV'!$G$4:$K$50,MATCH(AF1325,'EL&amp;SV'!$G$4:$G$50,0),MATCH(IF(N1325&gt;5000000,"A",IF(N1325&gt;2000000,"B",IF(N1325&gt;500000,"C","D"))),'EL&amp;SV'!$G$4:$K$4,0))</f>
        <v>0.95</v>
      </c>
      <c r="AQ1325" s="153">
        <f t="shared" si="896"/>
        <v>20749.927449109418</v>
      </c>
      <c r="AR1325" s="153">
        <f t="shared" si="897"/>
        <v>4964.6122711572898</v>
      </c>
      <c r="AS1325" s="153">
        <f t="shared" si="898"/>
        <v>15785.315177952129</v>
      </c>
      <c r="AT1325" s="60">
        <v>0.75</v>
      </c>
      <c r="AU1325" s="153">
        <f t="shared" si="899"/>
        <v>11838.986383464096</v>
      </c>
      <c r="AV1325" s="153">
        <f t="shared" si="900"/>
        <v>11838.986383464096</v>
      </c>
    </row>
    <row r="1326" spans="1:48" x14ac:dyDescent="0.2">
      <c r="A1326" s="82">
        <v>1322</v>
      </c>
      <c r="B1326" s="82" t="s">
        <v>1410</v>
      </c>
      <c r="C1326" s="83"/>
      <c r="D1326" s="84" t="s">
        <v>112</v>
      </c>
      <c r="E1326" s="85" t="s">
        <v>756</v>
      </c>
      <c r="F1326" s="86">
        <v>40271</v>
      </c>
      <c r="G1326" s="86" t="s">
        <v>1352</v>
      </c>
      <c r="H1326" s="89"/>
      <c r="I1326" s="89">
        <v>6.9097438816163911E-2</v>
      </c>
      <c r="J1326" s="84"/>
      <c r="K1326" s="84"/>
      <c r="L1326" s="87">
        <v>20300</v>
      </c>
      <c r="M1326" s="87"/>
      <c r="N1326" s="87">
        <v>20300</v>
      </c>
      <c r="O1326" s="84">
        <v>15073.123022649126</v>
      </c>
      <c r="P1326" s="84">
        <v>1402.6780079681273</v>
      </c>
      <c r="Q1326" s="84">
        <f t="shared" si="901"/>
        <v>16475.801030617255</v>
      </c>
      <c r="R1326" s="84">
        <v>3824.1989693827454</v>
      </c>
      <c r="S1326" s="87">
        <f t="shared" si="902"/>
        <v>5226.8769773508739</v>
      </c>
      <c r="T1326" s="150">
        <v>15</v>
      </c>
      <c r="U1326" s="69">
        <v>365</v>
      </c>
      <c r="V1326" s="70"/>
      <c r="W1326" s="71">
        <v>-117.33698630136986</v>
      </c>
      <c r="X1326" s="76">
        <f t="shared" si="912"/>
        <v>40269</v>
      </c>
      <c r="Y1326" s="138" t="s">
        <v>4016</v>
      </c>
      <c r="Z1326" s="60">
        <f>MATCH(Y1326,'Cat-3'!$A:$A,0)</f>
        <v>628</v>
      </c>
      <c r="AA1326" s="60">
        <f>MATCH(X1326,'Cat-3'!$1:$1,0)</f>
        <v>67</v>
      </c>
      <c r="AB1326" s="60">
        <f>INDEX('Cat-3'!$1:$1048576,Working!Z1326,Working!AA1326)</f>
        <v>128.80000000000001</v>
      </c>
      <c r="AC1326" s="60">
        <f>MATCH($AC$3,'Cat-3'!$1:$1,0)</f>
        <v>90</v>
      </c>
      <c r="AD1326" s="60">
        <f>INDEX('Cat-3'!$1:$1048576,Working!Z1326,Working!AC1326)</f>
        <v>138.4</v>
      </c>
      <c r="AE1326" s="146">
        <f t="shared" ref="AE1326:AE1327" si="913">AD1326/AB1326</f>
        <v>1.0745341614906831</v>
      </c>
      <c r="AF1326" s="132" t="s">
        <v>3114</v>
      </c>
      <c r="AG1326" s="60">
        <f>MATCH(AF1326,'Cat-4'!$A:$A,0)</f>
        <v>844</v>
      </c>
      <c r="AH1326" s="60">
        <f>MATCH($AH$3,'Cat-4'!$1:$1,0)</f>
        <v>4</v>
      </c>
      <c r="AI1326" s="60">
        <f>INDEX('Cat-4'!$1:$1048576,Working!AG1326,Working!AH1326)</f>
        <v>103.9</v>
      </c>
      <c r="AJ1326" s="60">
        <f>MATCH($AJ$3,'Cat-4'!$1:$1,0)</f>
        <v>144</v>
      </c>
      <c r="AK1326" s="60">
        <f>INDEX('Cat-4'!$1:$1048576,Working!AG1326,Working!AJ1326)</f>
        <v>160.30000000000001</v>
      </c>
      <c r="AL1326" s="146">
        <f t="shared" ref="AL1326:AL1327" si="914">AK1326/AI1326</f>
        <v>1.5428296438883542</v>
      </c>
      <c r="AM1326" s="146">
        <f t="shared" ref="AM1326:AM1327" si="915">AL1326*AE1326</f>
        <v>1.6578231577185421</v>
      </c>
      <c r="AN1326" s="146">
        <f t="shared" si="903"/>
        <v>13.866666666666667</v>
      </c>
      <c r="AO1326" s="169">
        <f>INDEX('EL&amp;SV'!$C$4:$G$50,MATCH(AF1326,'EL&amp;SV'!$G$4:$G$50,0),MATCH(IF(P1326&gt;5000000,"A",IF(N1326&gt;2000000,"B",IF(N1326&gt;500000,"C","D"))),'EL&amp;SV'!$C$4:$G$4,0))</f>
        <v>6</v>
      </c>
      <c r="AP1326" s="171">
        <f>INDEX('EL&amp;SV'!$G$4:$K$50,MATCH(AF1326,'EL&amp;SV'!$G$4:$G$50,0),MATCH(IF(N1326&gt;5000000,"A",IF(N1326&gt;2000000,"B",IF(N1326&gt;500000,"C","D"))),'EL&amp;SV'!$G$4:$K$4,0))</f>
        <v>0.95</v>
      </c>
      <c r="AQ1326" s="153">
        <f t="shared" si="896"/>
        <v>33653.810101686402</v>
      </c>
      <c r="AR1326" s="153">
        <f t="shared" si="897"/>
        <v>31971.119596602082</v>
      </c>
      <c r="AS1326" s="153">
        <f t="shared" si="898"/>
        <v>1682.6905050843197</v>
      </c>
      <c r="AT1326" s="60">
        <v>0.75</v>
      </c>
      <c r="AU1326" s="153">
        <f t="shared" si="899"/>
        <v>1262.0178788132398</v>
      </c>
      <c r="AV1326" s="153">
        <f t="shared" si="900"/>
        <v>1682.6905050843216</v>
      </c>
    </row>
    <row r="1327" spans="1:48" x14ac:dyDescent="0.2">
      <c r="A1327" s="82">
        <v>1323</v>
      </c>
      <c r="B1327" s="82" t="s">
        <v>1410</v>
      </c>
      <c r="C1327" s="83"/>
      <c r="D1327" s="84" t="s">
        <v>112</v>
      </c>
      <c r="E1327" s="85" t="s">
        <v>331</v>
      </c>
      <c r="F1327" s="86">
        <v>39696</v>
      </c>
      <c r="G1327" s="86" t="s">
        <v>1348</v>
      </c>
      <c r="H1327" s="89"/>
      <c r="I1327" s="89">
        <v>0.14625437733322513</v>
      </c>
      <c r="J1327" s="84"/>
      <c r="K1327" s="84"/>
      <c r="L1327" s="87">
        <v>20250</v>
      </c>
      <c r="M1327" s="87"/>
      <c r="N1327" s="87">
        <v>20250</v>
      </c>
      <c r="O1327" s="84">
        <v>20250</v>
      </c>
      <c r="P1327" s="84">
        <v>0</v>
      </c>
      <c r="Q1327" s="84">
        <f t="shared" si="901"/>
        <v>20250</v>
      </c>
      <c r="R1327" s="84">
        <v>0</v>
      </c>
      <c r="S1327" s="87">
        <f t="shared" si="902"/>
        <v>0</v>
      </c>
      <c r="T1327" s="150">
        <v>10</v>
      </c>
      <c r="U1327" s="69">
        <v>365</v>
      </c>
      <c r="V1327" s="70"/>
      <c r="W1327" s="71">
        <v>-117.33698630136986</v>
      </c>
      <c r="X1327" s="76">
        <f t="shared" si="912"/>
        <v>39692</v>
      </c>
      <c r="Y1327" s="138" t="s">
        <v>4016</v>
      </c>
      <c r="Z1327" s="60">
        <f>MATCH(Y1327,'Cat-3'!$A:$A,0)</f>
        <v>628</v>
      </c>
      <c r="AA1327" s="60">
        <f>MATCH(X1327,'Cat-3'!$1:$1,0)</f>
        <v>48</v>
      </c>
      <c r="AB1327" s="60">
        <f>INDEX('Cat-3'!$1:$1048576,Working!Z1327,Working!AA1327)</f>
        <v>120.9</v>
      </c>
      <c r="AC1327" s="60">
        <f>MATCH($AC$3,'Cat-3'!$1:$1,0)</f>
        <v>90</v>
      </c>
      <c r="AD1327" s="60">
        <f>INDEX('Cat-3'!$1:$1048576,Working!Z1327,Working!AC1327)</f>
        <v>138.4</v>
      </c>
      <c r="AE1327" s="146">
        <f t="shared" si="913"/>
        <v>1.1447477253928866</v>
      </c>
      <c r="AF1327" s="132" t="s">
        <v>3114</v>
      </c>
      <c r="AG1327" s="60">
        <f>MATCH(AF1327,'Cat-4'!$A:$A,0)</f>
        <v>844</v>
      </c>
      <c r="AH1327" s="60">
        <f>MATCH($AH$3,'Cat-4'!$1:$1,0)</f>
        <v>4</v>
      </c>
      <c r="AI1327" s="60">
        <f>INDEX('Cat-4'!$1:$1048576,Working!AG1327,Working!AH1327)</f>
        <v>103.9</v>
      </c>
      <c r="AJ1327" s="60">
        <f>MATCH($AJ$3,'Cat-4'!$1:$1,0)</f>
        <v>144</v>
      </c>
      <c r="AK1327" s="60">
        <f>INDEX('Cat-4'!$1:$1048576,Working!AG1327,Working!AJ1327)</f>
        <v>160.30000000000001</v>
      </c>
      <c r="AL1327" s="146">
        <f t="shared" si="914"/>
        <v>1.5428296438883542</v>
      </c>
      <c r="AM1327" s="146">
        <f t="shared" si="915"/>
        <v>1.7661507255099107</v>
      </c>
      <c r="AN1327" s="146">
        <f t="shared" si="903"/>
        <v>15.444444444444445</v>
      </c>
      <c r="AO1327" s="169">
        <f>INDEX('EL&amp;SV'!$C$4:$G$50,MATCH(AF1327,'EL&amp;SV'!$G$4:$G$50,0),MATCH(IF(P1327&gt;5000000,"A",IF(N1327&gt;2000000,"B",IF(N1327&gt;500000,"C","D"))),'EL&amp;SV'!$C$4:$G$4,0))</f>
        <v>6</v>
      </c>
      <c r="AP1327" s="171">
        <f>INDEX('EL&amp;SV'!$G$4:$K$50,MATCH(AF1327,'EL&amp;SV'!$G$4:$G$50,0),MATCH(IF(N1327&gt;5000000,"A",IF(N1327&gt;2000000,"B",IF(N1327&gt;500000,"C","D"))),'EL&amp;SV'!$G$4:$K$4,0))</f>
        <v>0.95</v>
      </c>
      <c r="AQ1327" s="153">
        <f t="shared" si="896"/>
        <v>35764.552191575691</v>
      </c>
      <c r="AR1327" s="153">
        <f t="shared" si="897"/>
        <v>33976.324581996902</v>
      </c>
      <c r="AS1327" s="153">
        <f t="shared" si="898"/>
        <v>1788.2276095787893</v>
      </c>
      <c r="AT1327" s="60">
        <v>0.75</v>
      </c>
      <c r="AU1327" s="153">
        <f t="shared" si="899"/>
        <v>1341.170707184092</v>
      </c>
      <c r="AV1327" s="153">
        <f t="shared" si="900"/>
        <v>1788.2276095787861</v>
      </c>
    </row>
    <row r="1328" spans="1:48" x14ac:dyDescent="0.2">
      <c r="A1328" s="82">
        <v>1324</v>
      </c>
      <c r="B1328" s="82" t="s">
        <v>1410</v>
      </c>
      <c r="C1328" s="83"/>
      <c r="D1328" s="84" t="s">
        <v>112</v>
      </c>
      <c r="E1328" s="85" t="s">
        <v>826</v>
      </c>
      <c r="F1328" s="86">
        <v>41000</v>
      </c>
      <c r="G1328" s="86" t="s">
        <v>1350</v>
      </c>
      <c r="H1328" s="89"/>
      <c r="I1328" s="89">
        <v>6.5098524762908325E-2</v>
      </c>
      <c r="J1328" s="84"/>
      <c r="K1328" s="84"/>
      <c r="L1328" s="87">
        <v>20000.97</v>
      </c>
      <c r="M1328" s="87"/>
      <c r="N1328" s="87">
        <v>20000.97</v>
      </c>
      <c r="O1328" s="84">
        <v>12490.75329586407</v>
      </c>
      <c r="P1328" s="84">
        <v>1302.0336408271867</v>
      </c>
      <c r="Q1328" s="84">
        <f t="shared" si="901"/>
        <v>13792.786936691256</v>
      </c>
      <c r="R1328" s="84">
        <v>6208.1830633087447</v>
      </c>
      <c r="S1328" s="87">
        <f t="shared" si="902"/>
        <v>7510.2167041359316</v>
      </c>
      <c r="T1328" s="150">
        <v>15</v>
      </c>
      <c r="U1328" s="69">
        <v>365</v>
      </c>
      <c r="V1328" s="70"/>
      <c r="W1328" s="71">
        <v>6.3205479452054796</v>
      </c>
      <c r="X1328" s="76">
        <f t="shared" si="912"/>
        <v>41000</v>
      </c>
      <c r="AF1328" s="132" t="s">
        <v>3114</v>
      </c>
      <c r="AG1328" s="60">
        <f>MATCH(AF1328,'Cat-4'!$A:$A,0)</f>
        <v>844</v>
      </c>
      <c r="AH1328" s="60">
        <f>MATCH(X1328,'Cat-4'!$1:$1,0)</f>
        <v>4</v>
      </c>
      <c r="AI1328" s="60">
        <f>INDEX('Cat-4'!$1:$1048576,Working!AG1328,Working!AH1328)</f>
        <v>103.9</v>
      </c>
      <c r="AJ1328" s="60">
        <f>MATCH($AJ$3,'Cat-4'!$1:$1,0)</f>
        <v>144</v>
      </c>
      <c r="AK1328" s="60">
        <f>INDEX('Cat-4'!$1:$1048576,Working!AG1328,Working!AJ1328)</f>
        <v>160.30000000000001</v>
      </c>
      <c r="AL1328" s="146">
        <f>AK1328/AI1328</f>
        <v>1.5428296438883542</v>
      </c>
      <c r="AM1328" s="152">
        <f>AL1328</f>
        <v>1.5428296438883542</v>
      </c>
      <c r="AN1328" s="146">
        <f t="shared" si="903"/>
        <v>11.872222222222222</v>
      </c>
      <c r="AO1328" s="169">
        <f>INDEX('EL&amp;SV'!$C$4:$G$50,MATCH(AF1328,'EL&amp;SV'!$G$4:$G$50,0),MATCH(IF(P1328&gt;5000000,"A",IF(N1328&gt;2000000,"B",IF(N1328&gt;500000,"C","D"))),'EL&amp;SV'!$C$4:$G$4,0))</f>
        <v>6</v>
      </c>
      <c r="AP1328" s="171">
        <f>INDEX('EL&amp;SV'!$G$4:$K$50,MATCH(AF1328,'EL&amp;SV'!$G$4:$G$50,0),MATCH(IF(N1328&gt;5000000,"A",IF(N1328&gt;2000000,"B",IF(N1328&gt;500000,"C","D"))),'EL&amp;SV'!$G$4:$K$4,0))</f>
        <v>0.95</v>
      </c>
      <c r="AQ1328" s="153">
        <f t="shared" si="896"/>
        <v>30858.089422521658</v>
      </c>
      <c r="AR1328" s="153">
        <f t="shared" si="897"/>
        <v>29315.184951395575</v>
      </c>
      <c r="AS1328" s="153">
        <f t="shared" si="898"/>
        <v>1542.9044711260831</v>
      </c>
      <c r="AT1328" s="60">
        <v>0.75</v>
      </c>
      <c r="AU1328" s="153">
        <f t="shared" si="899"/>
        <v>1157.1783533445623</v>
      </c>
      <c r="AV1328" s="153">
        <f t="shared" si="900"/>
        <v>1542.9044711260842</v>
      </c>
    </row>
    <row r="1329" spans="1:48" x14ac:dyDescent="0.2">
      <c r="A1329" s="82">
        <v>1325</v>
      </c>
      <c r="B1329" s="82" t="s">
        <v>1410</v>
      </c>
      <c r="C1329" s="83"/>
      <c r="D1329" s="84" t="s">
        <v>112</v>
      </c>
      <c r="E1329" s="85" t="s">
        <v>311</v>
      </c>
      <c r="F1329" s="86">
        <v>40322</v>
      </c>
      <c r="G1329" s="86" t="s">
        <v>1352</v>
      </c>
      <c r="H1329" s="89"/>
      <c r="I1329" s="89">
        <v>8.1400535236396086E-3</v>
      </c>
      <c r="J1329" s="84"/>
      <c r="K1329" s="84"/>
      <c r="L1329" s="87">
        <v>20000</v>
      </c>
      <c r="M1329" s="87"/>
      <c r="N1329" s="87">
        <v>20000</v>
      </c>
      <c r="O1329" s="84">
        <v>20000</v>
      </c>
      <c r="P1329" s="84">
        <v>0</v>
      </c>
      <c r="Q1329" s="84">
        <f t="shared" si="901"/>
        <v>20000</v>
      </c>
      <c r="R1329" s="84">
        <v>0</v>
      </c>
      <c r="S1329" s="87">
        <f t="shared" si="902"/>
        <v>0</v>
      </c>
      <c r="T1329" s="150">
        <v>10</v>
      </c>
      <c r="U1329" s="69">
        <v>365</v>
      </c>
      <c r="V1329" s="70"/>
      <c r="W1329" s="71">
        <v>-117.33698630136986</v>
      </c>
      <c r="X1329" s="76">
        <f t="shared" si="912"/>
        <v>40299</v>
      </c>
      <c r="Y1329" s="138" t="s">
        <v>4016</v>
      </c>
      <c r="Z1329" s="60">
        <f>MATCH(Y1329,'Cat-3'!$A:$A,0)</f>
        <v>628</v>
      </c>
      <c r="AA1329" s="60">
        <f>MATCH(X1329,'Cat-3'!$1:$1,0)</f>
        <v>68</v>
      </c>
      <c r="AB1329" s="60">
        <f>INDEX('Cat-3'!$1:$1048576,Working!Z1329,Working!AA1329)</f>
        <v>130.1</v>
      </c>
      <c r="AC1329" s="60">
        <f>MATCH($AC$3,'Cat-3'!$1:$1,0)</f>
        <v>90</v>
      </c>
      <c r="AD1329" s="60">
        <f>INDEX('Cat-3'!$1:$1048576,Working!Z1329,Working!AC1329)</f>
        <v>138.4</v>
      </c>
      <c r="AE1329" s="146">
        <f>AD1329/AB1329</f>
        <v>1.0637970791698694</v>
      </c>
      <c r="AF1329" s="132" t="s">
        <v>3114</v>
      </c>
      <c r="AG1329" s="60">
        <f>MATCH(AF1329,'Cat-4'!$A:$A,0)</f>
        <v>844</v>
      </c>
      <c r="AH1329" s="60">
        <f>MATCH($AH$3,'Cat-4'!$1:$1,0)</f>
        <v>4</v>
      </c>
      <c r="AI1329" s="60">
        <f>INDEX('Cat-4'!$1:$1048576,Working!AG1329,Working!AH1329)</f>
        <v>103.9</v>
      </c>
      <c r="AJ1329" s="60">
        <f>MATCH($AJ$3,'Cat-4'!$1:$1,0)</f>
        <v>144</v>
      </c>
      <c r="AK1329" s="60">
        <f>INDEX('Cat-4'!$1:$1048576,Working!AG1329,Working!AJ1329)</f>
        <v>160.30000000000001</v>
      </c>
      <c r="AL1329" s="146">
        <f>AK1329/AI1329</f>
        <v>1.5428296438883542</v>
      </c>
      <c r="AM1329" s="146">
        <f>AL1329*AE1329</f>
        <v>1.641257668825121</v>
      </c>
      <c r="AN1329" s="146">
        <f t="shared" si="903"/>
        <v>13.725</v>
      </c>
      <c r="AO1329" s="169">
        <f>INDEX('EL&amp;SV'!$C$4:$G$50,MATCH(AF1329,'EL&amp;SV'!$G$4:$G$50,0),MATCH(IF(P1329&gt;5000000,"A",IF(N1329&gt;2000000,"B",IF(N1329&gt;500000,"C","D"))),'EL&amp;SV'!$C$4:$G$4,0))</f>
        <v>6</v>
      </c>
      <c r="AP1329" s="171">
        <f>INDEX('EL&amp;SV'!$G$4:$K$50,MATCH(AF1329,'EL&amp;SV'!$G$4:$G$50,0),MATCH(IF(N1329&gt;5000000,"A",IF(N1329&gt;2000000,"B",IF(N1329&gt;500000,"C","D"))),'EL&amp;SV'!$G$4:$K$4,0))</f>
        <v>0.95</v>
      </c>
      <c r="AQ1329" s="153">
        <f t="shared" si="896"/>
        <v>32825.153376502421</v>
      </c>
      <c r="AR1329" s="153">
        <f t="shared" si="897"/>
        <v>31183.8957076773</v>
      </c>
      <c r="AS1329" s="153">
        <f t="shared" si="898"/>
        <v>1641.2576688251211</v>
      </c>
      <c r="AT1329" s="60">
        <v>0.75</v>
      </c>
      <c r="AU1329" s="153">
        <f t="shared" si="899"/>
        <v>1230.9432516188408</v>
      </c>
      <c r="AV1329" s="153">
        <f t="shared" si="900"/>
        <v>1641.2576688251224</v>
      </c>
    </row>
    <row r="1330" spans="1:48" x14ac:dyDescent="0.2">
      <c r="A1330" s="82">
        <v>1326</v>
      </c>
      <c r="B1330" s="82" t="s">
        <v>1410</v>
      </c>
      <c r="C1330" s="83"/>
      <c r="D1330" s="84" t="s">
        <v>112</v>
      </c>
      <c r="E1330" s="85"/>
      <c r="F1330" s="86">
        <v>41774</v>
      </c>
      <c r="G1330" s="86" t="s">
        <v>23</v>
      </c>
      <c r="H1330" s="89"/>
      <c r="I1330" s="89">
        <v>6.3333333333333325E-2</v>
      </c>
      <c r="J1330" s="84"/>
      <c r="K1330" s="84"/>
      <c r="L1330" s="87">
        <v>19900</v>
      </c>
      <c r="M1330" s="87"/>
      <c r="N1330" s="87">
        <v>19900</v>
      </c>
      <c r="O1330" s="84">
        <v>9930.7360730593609</v>
      </c>
      <c r="P1330" s="84">
        <v>1260.3333333333333</v>
      </c>
      <c r="Q1330" s="84">
        <f t="shared" si="901"/>
        <v>11191.069406392695</v>
      </c>
      <c r="R1330" s="84">
        <v>8708.9305936073051</v>
      </c>
      <c r="S1330" s="87">
        <f t="shared" si="902"/>
        <v>9969.2639269406391</v>
      </c>
      <c r="T1330" s="150">
        <v>15</v>
      </c>
      <c r="U1330" s="69">
        <v>365</v>
      </c>
      <c r="V1330" s="70"/>
      <c r="W1330" s="71">
        <v>6.2712328767123289</v>
      </c>
      <c r="X1330" s="76">
        <f t="shared" si="912"/>
        <v>41760</v>
      </c>
      <c r="AF1330" s="132" t="s">
        <v>3114</v>
      </c>
      <c r="AG1330" s="60">
        <f>MATCH(AF1330,'Cat-4'!$A:$A,0)</f>
        <v>844</v>
      </c>
      <c r="AH1330" s="60">
        <f>MATCH(X1330,'Cat-4'!$1:$1,0)</f>
        <v>29</v>
      </c>
      <c r="AI1330" s="60">
        <f>INDEX('Cat-4'!$1:$1048576,Working!AG1330,Working!AH1330)</f>
        <v>117.1</v>
      </c>
      <c r="AJ1330" s="60">
        <f>MATCH($AJ$3,'Cat-4'!$1:$1,0)</f>
        <v>144</v>
      </c>
      <c r="AK1330" s="60">
        <f>INDEX('Cat-4'!$1:$1048576,Working!AG1330,Working!AJ1330)</f>
        <v>160.30000000000001</v>
      </c>
      <c r="AL1330" s="146">
        <f t="shared" ref="AL1330:AL1339" si="916">AK1330/AI1330</f>
        <v>1.3689154568744664</v>
      </c>
      <c r="AM1330" s="152">
        <f t="shared" ref="AM1330:AM1339" si="917">AL1330</f>
        <v>1.3689154568744664</v>
      </c>
      <c r="AN1330" s="146">
        <f t="shared" si="903"/>
        <v>9.75</v>
      </c>
      <c r="AO1330" s="169">
        <f>INDEX('EL&amp;SV'!$C$4:$G$50,MATCH(AF1330,'EL&amp;SV'!$G$4:$G$50,0),MATCH(IF(P1330&gt;5000000,"A",IF(N1330&gt;2000000,"B",IF(N1330&gt;500000,"C","D"))),'EL&amp;SV'!$C$4:$G$4,0))</f>
        <v>6</v>
      </c>
      <c r="AP1330" s="171">
        <f>INDEX('EL&amp;SV'!$G$4:$K$50,MATCH(AF1330,'EL&amp;SV'!$G$4:$G$50,0),MATCH(IF(N1330&gt;5000000,"A",IF(N1330&gt;2000000,"B",IF(N1330&gt;500000,"C","D"))),'EL&amp;SV'!$G$4:$K$4,0))</f>
        <v>0.95</v>
      </c>
      <c r="AQ1330" s="153">
        <f t="shared" si="896"/>
        <v>27241.417591801881</v>
      </c>
      <c r="AR1330" s="153">
        <f t="shared" si="897"/>
        <v>25879.346712211787</v>
      </c>
      <c r="AS1330" s="153">
        <f t="shared" si="898"/>
        <v>1362.0708795900937</v>
      </c>
      <c r="AT1330" s="60">
        <v>0.75</v>
      </c>
      <c r="AU1330" s="153">
        <f t="shared" si="899"/>
        <v>1021.5531596925703</v>
      </c>
      <c r="AV1330" s="153">
        <f t="shared" si="900"/>
        <v>1362.0708795900953</v>
      </c>
    </row>
    <row r="1331" spans="1:48" x14ac:dyDescent="0.2">
      <c r="A1331" s="82">
        <v>1327</v>
      </c>
      <c r="B1331" s="82" t="s">
        <v>1410</v>
      </c>
      <c r="C1331" s="83"/>
      <c r="D1331" s="84" t="s">
        <v>112</v>
      </c>
      <c r="E1331" s="85" t="s">
        <v>1004</v>
      </c>
      <c r="F1331" s="86">
        <v>42436</v>
      </c>
      <c r="G1331" s="86" t="s">
        <v>25</v>
      </c>
      <c r="H1331" s="89"/>
      <c r="I1331" s="89">
        <v>6.3333333333333325E-2</v>
      </c>
      <c r="J1331" s="84"/>
      <c r="K1331" s="84"/>
      <c r="L1331" s="87">
        <v>19900</v>
      </c>
      <c r="M1331" s="87"/>
      <c r="N1331" s="87">
        <v>19900</v>
      </c>
      <c r="O1331" s="84">
        <v>7648.3242009132409</v>
      </c>
      <c r="P1331" s="84">
        <v>1260.3333333333333</v>
      </c>
      <c r="Q1331" s="84">
        <f t="shared" si="901"/>
        <v>8908.6575342465749</v>
      </c>
      <c r="R1331" s="84">
        <v>10991.342465753425</v>
      </c>
      <c r="S1331" s="87">
        <f t="shared" si="902"/>
        <v>12251.675799086759</v>
      </c>
      <c r="T1331" s="150">
        <v>15</v>
      </c>
      <c r="U1331" s="69">
        <v>365</v>
      </c>
      <c r="V1331" s="70"/>
      <c r="W1331" s="71">
        <v>6.2712328767123289</v>
      </c>
      <c r="X1331" s="76">
        <f t="shared" si="912"/>
        <v>42430</v>
      </c>
      <c r="AF1331" s="132" t="s">
        <v>3114</v>
      </c>
      <c r="AG1331" s="60">
        <f>MATCH(AF1331,'Cat-4'!$A:$A,0)</f>
        <v>844</v>
      </c>
      <c r="AH1331" s="60">
        <f>MATCH(X1331,'Cat-4'!$1:$1,0)</f>
        <v>51</v>
      </c>
      <c r="AI1331" s="60">
        <f>INDEX('Cat-4'!$1:$1048576,Working!AG1331,Working!AH1331)</f>
        <v>114.6</v>
      </c>
      <c r="AJ1331" s="60">
        <f>MATCH($AJ$3,'Cat-4'!$1:$1,0)</f>
        <v>144</v>
      </c>
      <c r="AK1331" s="60">
        <f>INDEX('Cat-4'!$1:$1048576,Working!AG1331,Working!AJ1331)</f>
        <v>160.30000000000001</v>
      </c>
      <c r="AL1331" s="146">
        <f t="shared" si="916"/>
        <v>1.3987783595113439</v>
      </c>
      <c r="AM1331" s="152">
        <f t="shared" si="917"/>
        <v>1.3987783595113439</v>
      </c>
      <c r="AN1331" s="146">
        <f t="shared" si="903"/>
        <v>7.9388888888888891</v>
      </c>
      <c r="AO1331" s="169">
        <f>INDEX('EL&amp;SV'!$C$4:$G$50,MATCH(AF1331,'EL&amp;SV'!$G$4:$G$50,0),MATCH(IF(P1331&gt;5000000,"A",IF(N1331&gt;2000000,"B",IF(N1331&gt;500000,"C","D"))),'EL&amp;SV'!$C$4:$G$4,0))</f>
        <v>6</v>
      </c>
      <c r="AP1331" s="171">
        <f>INDEX('EL&amp;SV'!$G$4:$K$50,MATCH(AF1331,'EL&amp;SV'!$G$4:$G$50,0),MATCH(IF(N1331&gt;5000000,"A",IF(N1331&gt;2000000,"B",IF(N1331&gt;500000,"C","D"))),'EL&amp;SV'!$G$4:$K$4,0))</f>
        <v>0.95</v>
      </c>
      <c r="AQ1331" s="153">
        <f t="shared" si="896"/>
        <v>27835.689354275743</v>
      </c>
      <c r="AR1331" s="153">
        <f t="shared" si="897"/>
        <v>26443.904886561955</v>
      </c>
      <c r="AS1331" s="153">
        <f t="shared" si="898"/>
        <v>1391.7844677137873</v>
      </c>
      <c r="AT1331" s="60">
        <v>0.75</v>
      </c>
      <c r="AU1331" s="153">
        <f t="shared" si="899"/>
        <v>1043.8383507853405</v>
      </c>
      <c r="AV1331" s="153">
        <f t="shared" si="900"/>
        <v>1391.7844677137884</v>
      </c>
    </row>
    <row r="1332" spans="1:48" x14ac:dyDescent="0.2">
      <c r="A1332" s="82">
        <v>1328</v>
      </c>
      <c r="B1332" s="82" t="s">
        <v>1410</v>
      </c>
      <c r="C1332" s="83"/>
      <c r="D1332" s="84" t="s">
        <v>112</v>
      </c>
      <c r="E1332" s="85" t="s">
        <v>1277</v>
      </c>
      <c r="F1332" s="86">
        <v>44604</v>
      </c>
      <c r="G1332" s="86" t="s">
        <v>38</v>
      </c>
      <c r="H1332" s="89"/>
      <c r="I1332" s="89">
        <v>0.19</v>
      </c>
      <c r="J1332" s="84"/>
      <c r="K1332" s="84"/>
      <c r="L1332" s="87">
        <v>19900</v>
      </c>
      <c r="M1332" s="87"/>
      <c r="N1332" s="87">
        <v>19900</v>
      </c>
      <c r="O1332" s="84">
        <v>497.22739726027396</v>
      </c>
      <c r="P1332" s="84">
        <v>3781</v>
      </c>
      <c r="Q1332" s="84">
        <f t="shared" si="901"/>
        <v>4278.2273972602743</v>
      </c>
      <c r="R1332" s="84">
        <v>15621.772602739726</v>
      </c>
      <c r="S1332" s="87">
        <f t="shared" si="902"/>
        <v>19402.772602739726</v>
      </c>
      <c r="T1332" s="150">
        <v>5</v>
      </c>
      <c r="U1332" s="69">
        <v>365</v>
      </c>
      <c r="V1332" s="70"/>
      <c r="W1332" s="71">
        <v>6.2712328767123289</v>
      </c>
      <c r="X1332" s="76">
        <f t="shared" si="912"/>
        <v>44593</v>
      </c>
      <c r="AF1332" s="132" t="s">
        <v>3114</v>
      </c>
      <c r="AG1332" s="60">
        <f>MATCH(AF1332,'Cat-4'!$A:$A,0)</f>
        <v>844</v>
      </c>
      <c r="AH1332" s="60">
        <f>MATCH(X1332,'Cat-4'!$1:$1,0)</f>
        <v>122</v>
      </c>
      <c r="AI1332" s="60">
        <f>INDEX('Cat-4'!$1:$1048576,Working!AG1332,Working!AH1332)</f>
        <v>154.69999999999999</v>
      </c>
      <c r="AJ1332" s="60">
        <f>MATCH($AJ$3,'Cat-4'!$1:$1,0)</f>
        <v>144</v>
      </c>
      <c r="AK1332" s="60">
        <f>INDEX('Cat-4'!$1:$1048576,Working!AG1332,Working!AJ1332)</f>
        <v>160.30000000000001</v>
      </c>
      <c r="AL1332" s="146">
        <f t="shared" si="916"/>
        <v>1.0361990950226245</v>
      </c>
      <c r="AM1332" s="152">
        <f t="shared" si="917"/>
        <v>1.0361990950226245</v>
      </c>
      <c r="AN1332" s="146">
        <f t="shared" si="903"/>
        <v>2.0083333333333333</v>
      </c>
      <c r="AO1332" s="169">
        <f>INDEX('EL&amp;SV'!$C$4:$G$50,MATCH(AF1332,'EL&amp;SV'!$G$4:$G$50,0),MATCH(IF(P1332&gt;5000000,"A",IF(N1332&gt;2000000,"B",IF(N1332&gt;500000,"C","D"))),'EL&amp;SV'!$C$4:$G$4,0))</f>
        <v>6</v>
      </c>
      <c r="AP1332" s="171">
        <f>INDEX('EL&amp;SV'!$G$4:$K$50,MATCH(AF1332,'EL&amp;SV'!$G$4:$G$50,0),MATCH(IF(N1332&gt;5000000,"A",IF(N1332&gt;2000000,"B",IF(N1332&gt;500000,"C","D"))),'EL&amp;SV'!$G$4:$K$4,0))</f>
        <v>0.95</v>
      </c>
      <c r="AQ1332" s="153">
        <f t="shared" si="896"/>
        <v>20620.361990950227</v>
      </c>
      <c r="AR1332" s="153">
        <f t="shared" si="897"/>
        <v>6556.9887192056312</v>
      </c>
      <c r="AS1332" s="153">
        <f t="shared" si="898"/>
        <v>14063.373271744596</v>
      </c>
      <c r="AT1332" s="60">
        <v>0.75</v>
      </c>
      <c r="AU1332" s="153">
        <f t="shared" si="899"/>
        <v>10547.529953808447</v>
      </c>
      <c r="AV1332" s="153">
        <f t="shared" si="900"/>
        <v>10547.529953808447</v>
      </c>
    </row>
    <row r="1333" spans="1:48" x14ac:dyDescent="0.2">
      <c r="A1333" s="82">
        <v>1329</v>
      </c>
      <c r="B1333" s="82" t="s">
        <v>1410</v>
      </c>
      <c r="C1333" s="83"/>
      <c r="D1333" s="84" t="s">
        <v>113</v>
      </c>
      <c r="E1333" s="85" t="s">
        <v>1339</v>
      </c>
      <c r="F1333" s="86">
        <v>45016</v>
      </c>
      <c r="G1333" s="86" t="s">
        <v>39</v>
      </c>
      <c r="H1333" s="89"/>
      <c r="I1333" s="89">
        <v>0.19</v>
      </c>
      <c r="J1333" s="84"/>
      <c r="K1333" s="84"/>
      <c r="L1333" s="87">
        <v>0</v>
      </c>
      <c r="M1333" s="87">
        <v>19900</v>
      </c>
      <c r="N1333" s="87">
        <v>19900</v>
      </c>
      <c r="O1333" s="84"/>
      <c r="P1333" s="84">
        <v>10.358904109589041</v>
      </c>
      <c r="Q1333" s="84">
        <f t="shared" si="901"/>
        <v>10.358904109589041</v>
      </c>
      <c r="R1333" s="84">
        <v>19889.641095890413</v>
      </c>
      <c r="S1333" s="87">
        <f t="shared" si="902"/>
        <v>0</v>
      </c>
      <c r="T1333" s="150">
        <v>5</v>
      </c>
      <c r="U1333" s="69">
        <v>365</v>
      </c>
      <c r="V1333" s="70"/>
      <c r="W1333" s="71">
        <v>6.3369863013698637</v>
      </c>
      <c r="X1333" s="76">
        <f t="shared" si="912"/>
        <v>44986</v>
      </c>
      <c r="AF1333" s="132" t="s">
        <v>2846</v>
      </c>
      <c r="AG1333" s="60">
        <f>MATCH(AF1333,'Cat-4'!$A:$A,0)</f>
        <v>709</v>
      </c>
      <c r="AH1333" s="60">
        <f>MATCH(X1333,'Cat-4'!$1:$1,0)</f>
        <v>135</v>
      </c>
      <c r="AI1333" s="60">
        <f>INDEX('Cat-4'!$1:$1048576,Working!AG1333,Working!AH1333)</f>
        <v>130.69999999999999</v>
      </c>
      <c r="AJ1333" s="60">
        <f>MATCH($AJ$3,'Cat-4'!$1:$1,0)</f>
        <v>144</v>
      </c>
      <c r="AK1333" s="60">
        <f>INDEX('Cat-4'!$1:$1048576,Working!AG1333,Working!AJ1333)</f>
        <v>130.9</v>
      </c>
      <c r="AL1333" s="146">
        <f t="shared" si="916"/>
        <v>1.0015302218821731</v>
      </c>
      <c r="AM1333" s="152">
        <f t="shared" si="917"/>
        <v>1.0015302218821731</v>
      </c>
      <c r="AN1333" s="146">
        <f t="shared" si="903"/>
        <v>0.875</v>
      </c>
      <c r="AO1333" s="169">
        <f>INDEX('EL&amp;SV'!$C$4:$G$50,MATCH(AF1333,'EL&amp;SV'!$G$4:$G$50,0),MATCH(IF(P1333&gt;5000000,"A",IF(N1333&gt;2000000,"B",IF(N1333&gt;500000,"C","D"))),'EL&amp;SV'!$C$4:$G$4,0))</f>
        <v>8</v>
      </c>
      <c r="AP1333" s="171">
        <f>INDEX('EL&amp;SV'!$G$4:$K$50,MATCH(AF1333,'EL&amp;SV'!$G$4:$G$50,0),MATCH(IF(N1333&gt;5000000,"A",IF(N1333&gt;2000000,"B",IF(N1333&gt;500000,"C","D"))),'EL&amp;SV'!$G$4:$K$4,0))</f>
        <v>0.9</v>
      </c>
      <c r="AQ1333" s="153">
        <f t="shared" si="896"/>
        <v>19930.451415455245</v>
      </c>
      <c r="AR1333" s="153">
        <f t="shared" si="897"/>
        <v>1961.9038112088756</v>
      </c>
      <c r="AS1333" s="153">
        <f t="shared" si="898"/>
        <v>17968.547604246371</v>
      </c>
      <c r="AT1333" s="60">
        <v>0.75</v>
      </c>
      <c r="AU1333" s="153">
        <f t="shared" si="899"/>
        <v>13476.410703184778</v>
      </c>
      <c r="AV1333" s="153">
        <f t="shared" si="900"/>
        <v>13476.410703184778</v>
      </c>
    </row>
    <row r="1334" spans="1:48" x14ac:dyDescent="0.2">
      <c r="A1334" s="82">
        <v>1330</v>
      </c>
      <c r="B1334" s="82" t="s">
        <v>1410</v>
      </c>
      <c r="C1334" s="83"/>
      <c r="D1334" s="84" t="s">
        <v>112</v>
      </c>
      <c r="E1334" s="85" t="s">
        <v>1082</v>
      </c>
      <c r="F1334" s="86">
        <v>43190</v>
      </c>
      <c r="G1334" s="86" t="s">
        <v>29</v>
      </c>
      <c r="H1334" s="89"/>
      <c r="I1334" s="89">
        <v>0.19</v>
      </c>
      <c r="J1334" s="84"/>
      <c r="K1334" s="84"/>
      <c r="L1334" s="87">
        <v>19824</v>
      </c>
      <c r="M1334" s="87"/>
      <c r="N1334" s="87">
        <v>19824</v>
      </c>
      <c r="O1334" s="84">
        <v>15071.399671232875</v>
      </c>
      <c r="P1334" s="84">
        <v>3766.56</v>
      </c>
      <c r="Q1334" s="84">
        <f t="shared" si="901"/>
        <v>18837.959671232875</v>
      </c>
      <c r="R1334" s="84">
        <v>986.04032876712517</v>
      </c>
      <c r="S1334" s="87">
        <f t="shared" si="902"/>
        <v>4752.6003287671247</v>
      </c>
      <c r="T1334" s="150">
        <v>10</v>
      </c>
      <c r="U1334" s="69">
        <v>365</v>
      </c>
      <c r="V1334" s="70"/>
      <c r="W1334" s="71">
        <v>-117.33698630136986</v>
      </c>
      <c r="X1334" s="76">
        <f t="shared" si="912"/>
        <v>43160</v>
      </c>
      <c r="AF1334" s="132" t="s">
        <v>3114</v>
      </c>
      <c r="AG1334" s="60">
        <f>MATCH(AF1334,'Cat-4'!$A:$A,0)</f>
        <v>844</v>
      </c>
      <c r="AH1334" s="60">
        <f>MATCH(X1334,'Cat-4'!$1:$1,0)</f>
        <v>75</v>
      </c>
      <c r="AI1334" s="60">
        <f>INDEX('Cat-4'!$1:$1048576,Working!AG1334,Working!AH1334)</f>
        <v>124.6</v>
      </c>
      <c r="AJ1334" s="60">
        <f>MATCH($AJ$3,'Cat-4'!$1:$1,0)</f>
        <v>144</v>
      </c>
      <c r="AK1334" s="60">
        <f>INDEX('Cat-4'!$1:$1048576,Working!AG1334,Working!AJ1334)</f>
        <v>160.30000000000001</v>
      </c>
      <c r="AL1334" s="146">
        <f t="shared" si="916"/>
        <v>1.2865168539325844</v>
      </c>
      <c r="AM1334" s="152">
        <f t="shared" si="917"/>
        <v>1.2865168539325844</v>
      </c>
      <c r="AN1334" s="146">
        <f t="shared" si="903"/>
        <v>5.875</v>
      </c>
      <c r="AO1334" s="169">
        <f>INDEX('EL&amp;SV'!$C$4:$G$50,MATCH(AF1334,'EL&amp;SV'!$G$4:$G$50,0),MATCH(IF(P1334&gt;5000000,"A",IF(N1334&gt;2000000,"B",IF(N1334&gt;500000,"C","D"))),'EL&amp;SV'!$C$4:$G$4,0))</f>
        <v>6</v>
      </c>
      <c r="AP1334" s="171">
        <f>INDEX('EL&amp;SV'!$G$4:$K$50,MATCH(AF1334,'EL&amp;SV'!$G$4:$G$50,0),MATCH(IF(N1334&gt;5000000,"A",IF(N1334&gt;2000000,"B",IF(N1334&gt;500000,"C","D"))),'EL&amp;SV'!$G$4:$K$4,0))</f>
        <v>0.95</v>
      </c>
      <c r="AQ1334" s="153">
        <f t="shared" si="896"/>
        <v>25503.910112359554</v>
      </c>
      <c r="AR1334" s="153">
        <f t="shared" si="897"/>
        <v>23723.949719101125</v>
      </c>
      <c r="AS1334" s="153">
        <f t="shared" si="898"/>
        <v>1779.9603932584287</v>
      </c>
      <c r="AT1334" s="60">
        <v>0.75</v>
      </c>
      <c r="AU1334" s="153">
        <f t="shared" si="899"/>
        <v>1334.9702949438215</v>
      </c>
      <c r="AV1334" s="153">
        <f t="shared" si="900"/>
        <v>1334.9702949438215</v>
      </c>
    </row>
    <row r="1335" spans="1:48" x14ac:dyDescent="0.2">
      <c r="A1335" s="82">
        <v>1331</v>
      </c>
      <c r="B1335" s="82" t="s">
        <v>1410</v>
      </c>
      <c r="C1335" s="83"/>
      <c r="D1335" s="84" t="s">
        <v>112</v>
      </c>
      <c r="E1335" s="85" t="s">
        <v>1084</v>
      </c>
      <c r="F1335" s="86">
        <v>43190</v>
      </c>
      <c r="G1335" s="86" t="s">
        <v>29</v>
      </c>
      <c r="H1335" s="89"/>
      <c r="I1335" s="89">
        <v>0.19</v>
      </c>
      <c r="J1335" s="84"/>
      <c r="K1335" s="84"/>
      <c r="L1335" s="87">
        <v>19824</v>
      </c>
      <c r="M1335" s="87"/>
      <c r="N1335" s="87">
        <v>19824</v>
      </c>
      <c r="O1335" s="84">
        <v>15071.399671232875</v>
      </c>
      <c r="P1335" s="84">
        <v>3766.56</v>
      </c>
      <c r="Q1335" s="84">
        <f t="shared" si="901"/>
        <v>18837.959671232875</v>
      </c>
      <c r="R1335" s="84">
        <v>986.04032876712517</v>
      </c>
      <c r="S1335" s="87">
        <f t="shared" si="902"/>
        <v>4752.6003287671247</v>
      </c>
      <c r="T1335" s="150">
        <v>10</v>
      </c>
      <c r="U1335" s="69">
        <v>365</v>
      </c>
      <c r="V1335" s="70"/>
      <c r="W1335" s="71">
        <v>6.3589041095890408</v>
      </c>
      <c r="X1335" s="76">
        <f t="shared" si="912"/>
        <v>43160</v>
      </c>
      <c r="AF1335" s="132" t="s">
        <v>3114</v>
      </c>
      <c r="AG1335" s="60">
        <f>MATCH(AF1335,'Cat-4'!$A:$A,0)</f>
        <v>844</v>
      </c>
      <c r="AH1335" s="60">
        <f>MATCH(X1335,'Cat-4'!$1:$1,0)</f>
        <v>75</v>
      </c>
      <c r="AI1335" s="60">
        <f>INDEX('Cat-4'!$1:$1048576,Working!AG1335,Working!AH1335)</f>
        <v>124.6</v>
      </c>
      <c r="AJ1335" s="60">
        <f>MATCH($AJ$3,'Cat-4'!$1:$1,0)</f>
        <v>144</v>
      </c>
      <c r="AK1335" s="60">
        <f>INDEX('Cat-4'!$1:$1048576,Working!AG1335,Working!AJ1335)</f>
        <v>160.30000000000001</v>
      </c>
      <c r="AL1335" s="146">
        <f t="shared" si="916"/>
        <v>1.2865168539325844</v>
      </c>
      <c r="AM1335" s="152">
        <f t="shared" si="917"/>
        <v>1.2865168539325844</v>
      </c>
      <c r="AN1335" s="146">
        <f t="shared" si="903"/>
        <v>5.875</v>
      </c>
      <c r="AO1335" s="169">
        <f>INDEX('EL&amp;SV'!$C$4:$G$50,MATCH(AF1335,'EL&amp;SV'!$G$4:$G$50,0),MATCH(IF(P1335&gt;5000000,"A",IF(N1335&gt;2000000,"B",IF(N1335&gt;500000,"C","D"))),'EL&amp;SV'!$C$4:$G$4,0))</f>
        <v>6</v>
      </c>
      <c r="AP1335" s="171">
        <f>INDEX('EL&amp;SV'!$G$4:$K$50,MATCH(AF1335,'EL&amp;SV'!$G$4:$G$50,0),MATCH(IF(N1335&gt;5000000,"A",IF(N1335&gt;2000000,"B",IF(N1335&gt;500000,"C","D"))),'EL&amp;SV'!$G$4:$K$4,0))</f>
        <v>0.95</v>
      </c>
      <c r="AQ1335" s="153">
        <f t="shared" si="896"/>
        <v>25503.910112359554</v>
      </c>
      <c r="AR1335" s="153">
        <f t="shared" si="897"/>
        <v>23723.949719101125</v>
      </c>
      <c r="AS1335" s="153">
        <f t="shared" si="898"/>
        <v>1779.9603932584287</v>
      </c>
      <c r="AT1335" s="60">
        <v>0.75</v>
      </c>
      <c r="AU1335" s="153">
        <f t="shared" si="899"/>
        <v>1334.9702949438215</v>
      </c>
      <c r="AV1335" s="153">
        <f t="shared" si="900"/>
        <v>1334.9702949438215</v>
      </c>
    </row>
    <row r="1336" spans="1:48" x14ac:dyDescent="0.2">
      <c r="A1336" s="82">
        <v>1332</v>
      </c>
      <c r="B1336" s="82" t="s">
        <v>1410</v>
      </c>
      <c r="C1336" s="83"/>
      <c r="D1336" s="84" t="s">
        <v>113</v>
      </c>
      <c r="E1336" s="85" t="s">
        <v>1217</v>
      </c>
      <c r="F1336" s="86">
        <v>44831</v>
      </c>
      <c r="G1336" s="86" t="s">
        <v>39</v>
      </c>
      <c r="H1336" s="89"/>
      <c r="I1336" s="89">
        <v>0.19</v>
      </c>
      <c r="J1336" s="84"/>
      <c r="K1336" s="84"/>
      <c r="L1336" s="87">
        <v>0</v>
      </c>
      <c r="M1336" s="87">
        <v>19765</v>
      </c>
      <c r="N1336" s="87">
        <v>19765</v>
      </c>
      <c r="O1336" s="84"/>
      <c r="P1336" s="84">
        <v>1913.685205479452</v>
      </c>
      <c r="Q1336" s="84">
        <f t="shared" si="901"/>
        <v>1913.685205479452</v>
      </c>
      <c r="R1336" s="84">
        <v>17851.314794520549</v>
      </c>
      <c r="S1336" s="87">
        <f t="shared" si="902"/>
        <v>0</v>
      </c>
      <c r="T1336" s="150">
        <v>5</v>
      </c>
      <c r="U1336" s="69">
        <v>365</v>
      </c>
      <c r="V1336" s="70"/>
      <c r="W1336" s="71">
        <v>6.3589041095890408</v>
      </c>
      <c r="X1336" s="76">
        <f t="shared" si="912"/>
        <v>44805</v>
      </c>
      <c r="AF1336" s="132" t="s">
        <v>2920</v>
      </c>
      <c r="AG1336" s="60">
        <f>MATCH(AF1336,'Cat-4'!$A:$A,0)</f>
        <v>747</v>
      </c>
      <c r="AH1336" s="60">
        <f>MATCH(X1336,'Cat-4'!$1:$1,0)</f>
        <v>129</v>
      </c>
      <c r="AI1336" s="60">
        <f>INDEX('Cat-4'!$1:$1048576,Working!AG1336,Working!AH1336)</f>
        <v>130.19999999999999</v>
      </c>
      <c r="AJ1336" s="60">
        <f>MATCH($AJ$3,'Cat-4'!$1:$1,0)</f>
        <v>144</v>
      </c>
      <c r="AK1336" s="60">
        <f>INDEX('Cat-4'!$1:$1048576,Working!AG1336,Working!AJ1336)</f>
        <v>130.19999999999999</v>
      </c>
      <c r="AL1336" s="146">
        <f t="shared" si="916"/>
        <v>1</v>
      </c>
      <c r="AM1336" s="152">
        <f t="shared" si="917"/>
        <v>1</v>
      </c>
      <c r="AN1336" s="146">
        <f t="shared" si="903"/>
        <v>1.3833333333333333</v>
      </c>
      <c r="AO1336" s="169">
        <f>INDEX('EL&amp;SV'!$C$4:$G$50,MATCH(AF1336,'EL&amp;SV'!$G$4:$G$50,0),MATCH(IF(P1336&gt;5000000,"A",IF(N1336&gt;2000000,"B",IF(N1336&gt;500000,"C","D"))),'EL&amp;SV'!$C$4:$G$4,0))</f>
        <v>8</v>
      </c>
      <c r="AP1336" s="171">
        <f>INDEX('EL&amp;SV'!$G$4:$K$50,MATCH(AF1336,'EL&amp;SV'!$G$4:$G$50,0),MATCH(IF(N1336&gt;5000000,"A",IF(N1336&gt;2000000,"B",IF(N1336&gt;500000,"C","D"))),'EL&amp;SV'!$G$4:$K$4,0))</f>
        <v>1</v>
      </c>
      <c r="AQ1336" s="153">
        <f t="shared" si="896"/>
        <v>19765</v>
      </c>
      <c r="AR1336" s="153">
        <f t="shared" si="897"/>
        <v>3417.6979166666665</v>
      </c>
      <c r="AS1336" s="153">
        <f t="shared" si="898"/>
        <v>16347.302083333334</v>
      </c>
      <c r="AT1336" s="60">
        <v>0.75</v>
      </c>
      <c r="AU1336" s="153">
        <f t="shared" si="899"/>
        <v>12260.4765625</v>
      </c>
      <c r="AV1336" s="153">
        <f t="shared" si="900"/>
        <v>12260.4765625</v>
      </c>
    </row>
    <row r="1337" spans="1:48" x14ac:dyDescent="0.2">
      <c r="A1337" s="82">
        <v>1333</v>
      </c>
      <c r="B1337" s="82" t="s">
        <v>1410</v>
      </c>
      <c r="C1337" s="83"/>
      <c r="D1337" s="84" t="s">
        <v>113</v>
      </c>
      <c r="E1337" s="85" t="s">
        <v>1217</v>
      </c>
      <c r="F1337" s="86">
        <v>44799</v>
      </c>
      <c r="G1337" s="86" t="s">
        <v>39</v>
      </c>
      <c r="H1337" s="89"/>
      <c r="I1337" s="89">
        <v>0.19</v>
      </c>
      <c r="J1337" s="84"/>
      <c r="K1337" s="84"/>
      <c r="L1337" s="87">
        <v>0</v>
      </c>
      <c r="M1337" s="87">
        <v>19706</v>
      </c>
      <c r="N1337" s="87">
        <v>19706</v>
      </c>
      <c r="O1337" s="84"/>
      <c r="P1337" s="84">
        <v>2236.2260821917807</v>
      </c>
      <c r="Q1337" s="84">
        <f t="shared" si="901"/>
        <v>2236.2260821917807</v>
      </c>
      <c r="R1337" s="84">
        <v>17469.773917808219</v>
      </c>
      <c r="S1337" s="87">
        <f t="shared" si="902"/>
        <v>0</v>
      </c>
      <c r="T1337" s="150">
        <v>5</v>
      </c>
      <c r="U1337" s="69">
        <v>365</v>
      </c>
      <c r="V1337" s="70"/>
      <c r="W1337" s="71">
        <v>6.3589041095890408</v>
      </c>
      <c r="X1337" s="76">
        <f t="shared" si="912"/>
        <v>44774</v>
      </c>
      <c r="AF1337" s="132" t="s">
        <v>2920</v>
      </c>
      <c r="AG1337" s="60">
        <f>MATCH(AF1337,'Cat-4'!$A:$A,0)</f>
        <v>747</v>
      </c>
      <c r="AH1337" s="60">
        <f>MATCH(X1337,'Cat-4'!$1:$1,0)</f>
        <v>128</v>
      </c>
      <c r="AI1337" s="60">
        <f>INDEX('Cat-4'!$1:$1048576,Working!AG1337,Working!AH1337)</f>
        <v>130.19999999999999</v>
      </c>
      <c r="AJ1337" s="60">
        <f>MATCH($AJ$3,'Cat-4'!$1:$1,0)</f>
        <v>144</v>
      </c>
      <c r="AK1337" s="60">
        <f>INDEX('Cat-4'!$1:$1048576,Working!AG1337,Working!AJ1337)</f>
        <v>130.19999999999999</v>
      </c>
      <c r="AL1337" s="146">
        <f t="shared" si="916"/>
        <v>1</v>
      </c>
      <c r="AM1337" s="152">
        <f t="shared" si="917"/>
        <v>1</v>
      </c>
      <c r="AN1337" s="146">
        <f t="shared" si="903"/>
        <v>1.4694444444444446</v>
      </c>
      <c r="AO1337" s="169">
        <f>INDEX('EL&amp;SV'!$C$4:$G$50,MATCH(AF1337,'EL&amp;SV'!$G$4:$G$50,0),MATCH(IF(P1337&gt;5000000,"A",IF(N1337&gt;2000000,"B",IF(N1337&gt;500000,"C","D"))),'EL&amp;SV'!$C$4:$G$4,0))</f>
        <v>8</v>
      </c>
      <c r="AP1337" s="171">
        <f>INDEX('EL&amp;SV'!$G$4:$K$50,MATCH(AF1337,'EL&amp;SV'!$G$4:$G$50,0),MATCH(IF(N1337&gt;5000000,"A",IF(N1337&gt;2000000,"B",IF(N1337&gt;500000,"C","D"))),'EL&amp;SV'!$G$4:$K$4,0))</f>
        <v>1</v>
      </c>
      <c r="AQ1337" s="153">
        <f t="shared" si="896"/>
        <v>19706</v>
      </c>
      <c r="AR1337" s="153">
        <f t="shared" si="897"/>
        <v>3619.609027777778</v>
      </c>
      <c r="AS1337" s="153">
        <f t="shared" si="898"/>
        <v>16086.390972222222</v>
      </c>
      <c r="AT1337" s="60">
        <v>0.75</v>
      </c>
      <c r="AU1337" s="153">
        <f t="shared" si="899"/>
        <v>12064.793229166666</v>
      </c>
      <c r="AV1337" s="153">
        <f t="shared" si="900"/>
        <v>12064.793229166666</v>
      </c>
    </row>
    <row r="1338" spans="1:48" x14ac:dyDescent="0.2">
      <c r="A1338" s="82">
        <v>1334</v>
      </c>
      <c r="B1338" s="82" t="s">
        <v>1410</v>
      </c>
      <c r="C1338" s="83"/>
      <c r="D1338" s="84" t="s">
        <v>112</v>
      </c>
      <c r="E1338" s="85" t="s">
        <v>367</v>
      </c>
      <c r="F1338" s="86">
        <v>41000</v>
      </c>
      <c r="G1338" s="86" t="s">
        <v>1350</v>
      </c>
      <c r="H1338" s="89"/>
      <c r="I1338" s="89">
        <v>9.6775136986301372E-2</v>
      </c>
      <c r="J1338" s="84"/>
      <c r="K1338" s="84"/>
      <c r="L1338" s="87">
        <v>19575</v>
      </c>
      <c r="M1338" s="87"/>
      <c r="N1338" s="87">
        <v>19575</v>
      </c>
      <c r="O1338" s="84">
        <v>19575</v>
      </c>
      <c r="P1338" s="84">
        <v>0</v>
      </c>
      <c r="Q1338" s="84">
        <f t="shared" si="901"/>
        <v>19575</v>
      </c>
      <c r="R1338" s="84">
        <v>0</v>
      </c>
      <c r="S1338" s="87">
        <f t="shared" si="902"/>
        <v>0</v>
      </c>
      <c r="T1338" s="150">
        <v>10</v>
      </c>
      <c r="U1338" s="69">
        <v>365</v>
      </c>
      <c r="V1338" s="70"/>
      <c r="W1338" s="71">
        <v>6.3863013698630144</v>
      </c>
      <c r="X1338" s="76">
        <f t="shared" si="912"/>
        <v>41000</v>
      </c>
      <c r="AF1338" s="132" t="s">
        <v>3114</v>
      </c>
      <c r="AG1338" s="60">
        <f>MATCH(AF1338,'Cat-4'!$A:$A,0)</f>
        <v>844</v>
      </c>
      <c r="AH1338" s="60">
        <f>MATCH(X1338,'Cat-4'!$1:$1,0)</f>
        <v>4</v>
      </c>
      <c r="AI1338" s="60">
        <f>INDEX('Cat-4'!$1:$1048576,Working!AG1338,Working!AH1338)</f>
        <v>103.9</v>
      </c>
      <c r="AJ1338" s="60">
        <f>MATCH($AJ$3,'Cat-4'!$1:$1,0)</f>
        <v>144</v>
      </c>
      <c r="AK1338" s="60">
        <f>INDEX('Cat-4'!$1:$1048576,Working!AG1338,Working!AJ1338)</f>
        <v>160.30000000000001</v>
      </c>
      <c r="AL1338" s="146">
        <f t="shared" si="916"/>
        <v>1.5428296438883542</v>
      </c>
      <c r="AM1338" s="152">
        <f t="shared" si="917"/>
        <v>1.5428296438883542</v>
      </c>
      <c r="AN1338" s="146">
        <f t="shared" si="903"/>
        <v>11.872222222222222</v>
      </c>
      <c r="AO1338" s="169">
        <f>INDEX('EL&amp;SV'!$C$4:$G$50,MATCH(AF1338,'EL&amp;SV'!$G$4:$G$50,0),MATCH(IF(P1338&gt;5000000,"A",IF(N1338&gt;2000000,"B",IF(N1338&gt;500000,"C","D"))),'EL&amp;SV'!$C$4:$G$4,0))</f>
        <v>6</v>
      </c>
      <c r="AP1338" s="171">
        <f>INDEX('EL&amp;SV'!$G$4:$K$50,MATCH(AF1338,'EL&amp;SV'!$G$4:$G$50,0),MATCH(IF(N1338&gt;5000000,"A",IF(N1338&gt;2000000,"B",IF(N1338&gt;500000,"C","D"))),'EL&amp;SV'!$G$4:$K$4,0))</f>
        <v>0.95</v>
      </c>
      <c r="AQ1338" s="153">
        <f t="shared" si="896"/>
        <v>30200.890279114534</v>
      </c>
      <c r="AR1338" s="153">
        <f t="shared" si="897"/>
        <v>28690.845765158803</v>
      </c>
      <c r="AS1338" s="153">
        <f t="shared" si="898"/>
        <v>1510.0445139557305</v>
      </c>
      <c r="AT1338" s="60">
        <v>0.75</v>
      </c>
      <c r="AU1338" s="153">
        <f t="shared" si="899"/>
        <v>1132.5333854667979</v>
      </c>
      <c r="AV1338" s="153">
        <f t="shared" si="900"/>
        <v>1510.044513955728</v>
      </c>
    </row>
    <row r="1339" spans="1:48" x14ac:dyDescent="0.2">
      <c r="A1339" s="82">
        <v>1335</v>
      </c>
      <c r="B1339" s="82" t="s">
        <v>1410</v>
      </c>
      <c r="C1339" s="83"/>
      <c r="D1339" s="84" t="s">
        <v>112</v>
      </c>
      <c r="E1339" s="85" t="s">
        <v>1069</v>
      </c>
      <c r="F1339" s="86">
        <v>42825</v>
      </c>
      <c r="G1339" s="86" t="s">
        <v>27</v>
      </c>
      <c r="H1339" s="89"/>
      <c r="I1339" s="89">
        <v>9.5000000000000001E-2</v>
      </c>
      <c r="J1339" s="84"/>
      <c r="K1339" s="84"/>
      <c r="L1339" s="87">
        <v>19419</v>
      </c>
      <c r="M1339" s="87"/>
      <c r="N1339" s="87">
        <v>19419</v>
      </c>
      <c r="O1339" s="84">
        <v>9229.079260273973</v>
      </c>
      <c r="P1339" s="84">
        <v>1844.8050000000001</v>
      </c>
      <c r="Q1339" s="84">
        <f t="shared" si="901"/>
        <v>11073.884260273973</v>
      </c>
      <c r="R1339" s="84">
        <v>8345.1157397260267</v>
      </c>
      <c r="S1339" s="87">
        <f t="shared" si="902"/>
        <v>10189.920739726027</v>
      </c>
      <c r="T1339" s="150">
        <v>10</v>
      </c>
      <c r="U1339" s="69">
        <v>365</v>
      </c>
      <c r="V1339" s="70"/>
      <c r="W1339" s="71">
        <v>6.632876712328768</v>
      </c>
      <c r="X1339" s="76">
        <f t="shared" si="912"/>
        <v>42795</v>
      </c>
      <c r="AF1339" s="132" t="s">
        <v>3114</v>
      </c>
      <c r="AG1339" s="60">
        <f>MATCH(AF1339,'Cat-4'!$A:$A,0)</f>
        <v>844</v>
      </c>
      <c r="AH1339" s="60">
        <f>MATCH(X1339,'Cat-4'!$1:$1,0)</f>
        <v>63</v>
      </c>
      <c r="AI1339" s="60">
        <f>INDEX('Cat-4'!$1:$1048576,Working!AG1339,Working!AH1339)</f>
        <v>116.5</v>
      </c>
      <c r="AJ1339" s="60">
        <f>MATCH($AJ$3,'Cat-4'!$1:$1,0)</f>
        <v>144</v>
      </c>
      <c r="AK1339" s="60">
        <f>INDEX('Cat-4'!$1:$1048576,Working!AG1339,Working!AJ1339)</f>
        <v>160.30000000000001</v>
      </c>
      <c r="AL1339" s="146">
        <f t="shared" si="916"/>
        <v>1.3759656652360517</v>
      </c>
      <c r="AM1339" s="152">
        <f t="shared" si="917"/>
        <v>1.3759656652360517</v>
      </c>
      <c r="AN1339" s="146">
        <f t="shared" si="903"/>
        <v>6.875</v>
      </c>
      <c r="AO1339" s="169">
        <f>INDEX('EL&amp;SV'!$C$4:$G$50,MATCH(AF1339,'EL&amp;SV'!$G$4:$G$50,0),MATCH(IF(P1339&gt;5000000,"A",IF(N1339&gt;2000000,"B",IF(N1339&gt;500000,"C","D"))),'EL&amp;SV'!$C$4:$G$4,0))</f>
        <v>6</v>
      </c>
      <c r="AP1339" s="171">
        <f>INDEX('EL&amp;SV'!$G$4:$K$50,MATCH(AF1339,'EL&amp;SV'!$G$4:$G$50,0),MATCH(IF(N1339&gt;5000000,"A",IF(N1339&gt;2000000,"B",IF(N1339&gt;500000,"C","D"))),'EL&amp;SV'!$G$4:$K$4,0))</f>
        <v>0.95</v>
      </c>
      <c r="AQ1339" s="153">
        <f t="shared" si="896"/>
        <v>26719.877253218889</v>
      </c>
      <c r="AR1339" s="153">
        <f t="shared" si="897"/>
        <v>25383.883390557945</v>
      </c>
      <c r="AS1339" s="153">
        <f t="shared" si="898"/>
        <v>1335.9938626609437</v>
      </c>
      <c r="AT1339" s="60">
        <v>0.75</v>
      </c>
      <c r="AU1339" s="153">
        <f t="shared" si="899"/>
        <v>1001.9953969957078</v>
      </c>
      <c r="AV1339" s="153">
        <f t="shared" si="900"/>
        <v>1335.9938626609455</v>
      </c>
    </row>
    <row r="1340" spans="1:48" x14ac:dyDescent="0.2">
      <c r="A1340" s="82">
        <v>1336</v>
      </c>
      <c r="B1340" s="82" t="s">
        <v>1410</v>
      </c>
      <c r="C1340" s="83"/>
      <c r="D1340" s="84" t="s">
        <v>112</v>
      </c>
      <c r="E1340" s="85" t="s">
        <v>349</v>
      </c>
      <c r="F1340" s="86">
        <v>40003</v>
      </c>
      <c r="G1340" s="86" t="s">
        <v>1353</v>
      </c>
      <c r="H1340" s="89"/>
      <c r="I1340" s="89">
        <v>9.4903796151846066E-3</v>
      </c>
      <c r="J1340" s="84"/>
      <c r="K1340" s="84"/>
      <c r="L1340" s="87">
        <v>19250</v>
      </c>
      <c r="M1340" s="87"/>
      <c r="N1340" s="87">
        <v>19250</v>
      </c>
      <c r="O1340" s="84">
        <v>19250</v>
      </c>
      <c r="P1340" s="84">
        <v>0</v>
      </c>
      <c r="Q1340" s="84">
        <f t="shared" si="901"/>
        <v>19250</v>
      </c>
      <c r="R1340" s="84">
        <v>0</v>
      </c>
      <c r="S1340" s="87">
        <f t="shared" si="902"/>
        <v>0</v>
      </c>
      <c r="T1340" s="150">
        <v>10</v>
      </c>
      <c r="U1340" s="69">
        <v>365</v>
      </c>
      <c r="V1340" s="70"/>
      <c r="W1340" s="71">
        <v>6.9232876712328775</v>
      </c>
      <c r="X1340" s="76">
        <f t="shared" si="912"/>
        <v>39995</v>
      </c>
      <c r="Y1340" s="138" t="s">
        <v>4016</v>
      </c>
      <c r="Z1340" s="60">
        <f>MATCH(Y1340,'Cat-3'!$A:$A,0)</f>
        <v>628</v>
      </c>
      <c r="AA1340" s="60">
        <f>MATCH(X1340,'Cat-3'!$1:$1,0)</f>
        <v>58</v>
      </c>
      <c r="AB1340" s="60">
        <f>INDEX('Cat-3'!$1:$1048576,Working!Z1340,Working!AA1340)</f>
        <v>119.7</v>
      </c>
      <c r="AC1340" s="60">
        <f>MATCH($AC$3,'Cat-3'!$1:$1,0)</f>
        <v>90</v>
      </c>
      <c r="AD1340" s="60">
        <f>INDEX('Cat-3'!$1:$1048576,Working!Z1340,Working!AC1340)</f>
        <v>138.4</v>
      </c>
      <c r="AE1340" s="146">
        <f>AD1340/AB1340</f>
        <v>1.1562238930659983</v>
      </c>
      <c r="AF1340" s="132" t="s">
        <v>3114</v>
      </c>
      <c r="AG1340" s="60">
        <f>MATCH(AF1340,'Cat-4'!$A:$A,0)</f>
        <v>844</v>
      </c>
      <c r="AH1340" s="60">
        <f>MATCH($AH$3,'Cat-4'!$1:$1,0)</f>
        <v>4</v>
      </c>
      <c r="AI1340" s="60">
        <f>INDEX('Cat-4'!$1:$1048576,Working!AG1340,Working!AH1340)</f>
        <v>103.9</v>
      </c>
      <c r="AJ1340" s="60">
        <f>MATCH($AJ$3,'Cat-4'!$1:$1,0)</f>
        <v>144</v>
      </c>
      <c r="AK1340" s="60">
        <f>INDEX('Cat-4'!$1:$1048576,Working!AG1340,Working!AJ1340)</f>
        <v>160.30000000000001</v>
      </c>
      <c r="AL1340" s="146">
        <f>AK1340/AI1340</f>
        <v>1.5428296438883542</v>
      </c>
      <c r="AM1340" s="146">
        <f>AL1340*AE1340</f>
        <v>1.7838564971942206</v>
      </c>
      <c r="AN1340" s="146">
        <f t="shared" si="903"/>
        <v>14.6</v>
      </c>
      <c r="AO1340" s="169">
        <f>INDEX('EL&amp;SV'!$C$4:$G$50,MATCH(AF1340,'EL&amp;SV'!$G$4:$G$50,0),MATCH(IF(P1340&gt;5000000,"A",IF(N1340&gt;2000000,"B",IF(N1340&gt;500000,"C","D"))),'EL&amp;SV'!$C$4:$G$4,0))</f>
        <v>6</v>
      </c>
      <c r="AP1340" s="171">
        <f>INDEX('EL&amp;SV'!$G$4:$K$50,MATCH(AF1340,'EL&amp;SV'!$G$4:$G$50,0),MATCH(IF(N1340&gt;5000000,"A",IF(N1340&gt;2000000,"B",IF(N1340&gt;500000,"C","D"))),'EL&amp;SV'!$G$4:$K$4,0))</f>
        <v>0.95</v>
      </c>
      <c r="AQ1340" s="153">
        <f t="shared" si="896"/>
        <v>34339.237570988749</v>
      </c>
      <c r="AR1340" s="153">
        <f t="shared" si="897"/>
        <v>32622.275692439311</v>
      </c>
      <c r="AS1340" s="153">
        <f t="shared" si="898"/>
        <v>1716.9618785494386</v>
      </c>
      <c r="AT1340" s="60">
        <v>0.75</v>
      </c>
      <c r="AU1340" s="153">
        <f t="shared" si="899"/>
        <v>1287.7214089120789</v>
      </c>
      <c r="AV1340" s="153">
        <f t="shared" si="900"/>
        <v>1716.961878549439</v>
      </c>
    </row>
    <row r="1341" spans="1:48" x14ac:dyDescent="0.2">
      <c r="A1341" s="82">
        <v>1337</v>
      </c>
      <c r="B1341" s="82" t="s">
        <v>1410</v>
      </c>
      <c r="C1341" s="83"/>
      <c r="D1341" s="84" t="s">
        <v>112</v>
      </c>
      <c r="E1341" s="85" t="s">
        <v>568</v>
      </c>
      <c r="F1341" s="86">
        <v>41000</v>
      </c>
      <c r="G1341" s="86" t="s">
        <v>1350</v>
      </c>
      <c r="H1341" s="89"/>
      <c r="I1341" s="89">
        <v>9.7605479452054791E-2</v>
      </c>
      <c r="J1341" s="84"/>
      <c r="K1341" s="84"/>
      <c r="L1341" s="87">
        <v>19219.2</v>
      </c>
      <c r="M1341" s="87"/>
      <c r="N1341" s="87">
        <v>19219.2</v>
      </c>
      <c r="O1341" s="84">
        <v>18258.240000000002</v>
      </c>
      <c r="P1341" s="84">
        <v>0</v>
      </c>
      <c r="Q1341" s="84">
        <f t="shared" si="901"/>
        <v>18258.240000000002</v>
      </c>
      <c r="R1341" s="84">
        <v>960.95999999999913</v>
      </c>
      <c r="S1341" s="87">
        <f t="shared" si="902"/>
        <v>960.95999999999913</v>
      </c>
      <c r="T1341" s="150">
        <v>6</v>
      </c>
      <c r="U1341" s="69">
        <v>365</v>
      </c>
      <c r="V1341" s="70"/>
      <c r="W1341" s="71">
        <v>6.4054794520547951</v>
      </c>
      <c r="X1341" s="76">
        <f t="shared" si="912"/>
        <v>41000</v>
      </c>
      <c r="AF1341" s="132" t="s">
        <v>2724</v>
      </c>
      <c r="AG1341" s="60">
        <f>MATCH(AF1341,'Cat-4'!$A:$A,0)</f>
        <v>648</v>
      </c>
      <c r="AH1341" s="60">
        <f>MATCH(X1341,'Cat-4'!$1:$1,0)</f>
        <v>4</v>
      </c>
      <c r="AI1341" s="60">
        <f>INDEX('Cat-4'!$1:$1048576,Working!AG1341,Working!AH1341)</f>
        <v>103.2</v>
      </c>
      <c r="AJ1341" s="60">
        <f>MATCH($AJ$3,'Cat-4'!$1:$1,0)</f>
        <v>144</v>
      </c>
      <c r="AK1341" s="60">
        <f>INDEX('Cat-4'!$1:$1048576,Working!AG1341,Working!AJ1341)</f>
        <v>139.4</v>
      </c>
      <c r="AL1341" s="146">
        <f t="shared" ref="AL1341:AL1343" si="918">AK1341/AI1341</f>
        <v>1.3507751937984496</v>
      </c>
      <c r="AM1341" s="152">
        <f t="shared" ref="AM1341:AM1343" si="919">AL1341</f>
        <v>1.3507751937984496</v>
      </c>
      <c r="AN1341" s="146">
        <f t="shared" si="903"/>
        <v>11.872222222222222</v>
      </c>
      <c r="AO1341" s="169">
        <f>INDEX('EL&amp;SV'!$C$4:$G$50,MATCH(AF1341,'EL&amp;SV'!$G$4:$G$50,0),MATCH(IF(P1341&gt;5000000,"A",IF(N1341&gt;2000000,"B",IF(N1341&gt;500000,"C","D"))),'EL&amp;SV'!$C$4:$G$4,0))</f>
        <v>5</v>
      </c>
      <c r="AP1341" s="171">
        <f>INDEX('EL&amp;SV'!$G$4:$K$50,MATCH(AF1341,'EL&amp;SV'!$G$4:$G$50,0),MATCH(IF(N1341&gt;5000000,"A",IF(N1341&gt;2000000,"B",IF(N1341&gt;500000,"C","D"))),'EL&amp;SV'!$G$4:$K$4,0))</f>
        <v>1</v>
      </c>
      <c r="AQ1341" s="153">
        <f t="shared" si="896"/>
        <v>25960.818604651162</v>
      </c>
      <c r="AR1341" s="153">
        <f t="shared" si="897"/>
        <v>25960.818604651162</v>
      </c>
      <c r="AS1341" s="153">
        <f t="shared" si="898"/>
        <v>0</v>
      </c>
      <c r="AT1341" s="60">
        <v>0.75</v>
      </c>
      <c r="AU1341" s="153">
        <f t="shared" si="899"/>
        <v>0</v>
      </c>
      <c r="AV1341" s="153">
        <f t="shared" si="900"/>
        <v>0</v>
      </c>
    </row>
    <row r="1342" spans="1:48" x14ac:dyDescent="0.2">
      <c r="A1342" s="82">
        <v>1338</v>
      </c>
      <c r="B1342" s="82" t="s">
        <v>1410</v>
      </c>
      <c r="C1342" s="83"/>
      <c r="D1342" s="84" t="s">
        <v>112</v>
      </c>
      <c r="E1342" s="85" t="s">
        <v>1217</v>
      </c>
      <c r="F1342" s="86">
        <v>44501</v>
      </c>
      <c r="G1342" s="86" t="s">
        <v>38</v>
      </c>
      <c r="H1342" s="89"/>
      <c r="I1342" s="89">
        <v>9.5000000000000001E-2</v>
      </c>
      <c r="J1342" s="84"/>
      <c r="K1342" s="84"/>
      <c r="L1342" s="87">
        <v>19201.14</v>
      </c>
      <c r="M1342" s="87"/>
      <c r="N1342" s="87">
        <v>19201.14</v>
      </c>
      <c r="O1342" s="84">
        <v>754.6311049315068</v>
      </c>
      <c r="P1342" s="84">
        <v>1824.1082999999999</v>
      </c>
      <c r="Q1342" s="84">
        <f t="shared" si="901"/>
        <v>2578.7394049315067</v>
      </c>
      <c r="R1342" s="84">
        <v>16622.400595068491</v>
      </c>
      <c r="S1342" s="87">
        <f t="shared" si="902"/>
        <v>18446.508895068491</v>
      </c>
      <c r="T1342" s="150">
        <v>10</v>
      </c>
      <c r="U1342" s="69">
        <v>365</v>
      </c>
      <c r="V1342" s="70"/>
      <c r="W1342" s="71">
        <v>6.4054794520547951</v>
      </c>
      <c r="X1342" s="76">
        <f t="shared" si="912"/>
        <v>44501</v>
      </c>
      <c r="AF1342" s="132" t="s">
        <v>3114</v>
      </c>
      <c r="AG1342" s="60">
        <f>MATCH(AF1342,'Cat-4'!$A:$A,0)</f>
        <v>844</v>
      </c>
      <c r="AH1342" s="60">
        <f>MATCH(X1342,'Cat-4'!$1:$1,0)</f>
        <v>119</v>
      </c>
      <c r="AI1342" s="60">
        <f>INDEX('Cat-4'!$1:$1048576,Working!AG1342,Working!AH1342)</f>
        <v>150.4</v>
      </c>
      <c r="AJ1342" s="60">
        <f>MATCH($AJ$3,'Cat-4'!$1:$1,0)</f>
        <v>144</v>
      </c>
      <c r="AK1342" s="60">
        <f>INDEX('Cat-4'!$1:$1048576,Working!AG1342,Working!AJ1342)</f>
        <v>160.30000000000001</v>
      </c>
      <c r="AL1342" s="146">
        <f t="shared" si="918"/>
        <v>1.0658244680851063</v>
      </c>
      <c r="AM1342" s="152">
        <f t="shared" si="919"/>
        <v>1.0658244680851063</v>
      </c>
      <c r="AN1342" s="146">
        <f t="shared" si="903"/>
        <v>2.2888888888888888</v>
      </c>
      <c r="AO1342" s="169">
        <f>INDEX('EL&amp;SV'!$C$4:$G$50,MATCH(AF1342,'EL&amp;SV'!$G$4:$G$50,0),MATCH(IF(P1342&gt;5000000,"A",IF(N1342&gt;2000000,"B",IF(N1342&gt;500000,"C","D"))),'EL&amp;SV'!$C$4:$G$4,0))</f>
        <v>6</v>
      </c>
      <c r="AP1342" s="171">
        <f>INDEX('EL&amp;SV'!$G$4:$K$50,MATCH(AF1342,'EL&amp;SV'!$G$4:$G$50,0),MATCH(IF(N1342&gt;5000000,"A",IF(N1342&gt;2000000,"B",IF(N1342&gt;500000,"C","D"))),'EL&amp;SV'!$G$4:$K$4,0))</f>
        <v>0.95</v>
      </c>
      <c r="AQ1342" s="153">
        <f t="shared" si="896"/>
        <v>20465.044827127658</v>
      </c>
      <c r="AR1342" s="153">
        <f t="shared" si="897"/>
        <v>7416.6838382757087</v>
      </c>
      <c r="AS1342" s="153">
        <f t="shared" si="898"/>
        <v>13048.36098885195</v>
      </c>
      <c r="AT1342" s="60">
        <v>0.75</v>
      </c>
      <c r="AU1342" s="153">
        <f t="shared" si="899"/>
        <v>9786.2707416389621</v>
      </c>
      <c r="AV1342" s="153">
        <f t="shared" si="900"/>
        <v>9786.2707416389621</v>
      </c>
    </row>
    <row r="1343" spans="1:48" x14ac:dyDescent="0.2">
      <c r="A1343" s="82">
        <v>1339</v>
      </c>
      <c r="B1343" s="82" t="s">
        <v>1410</v>
      </c>
      <c r="C1343" s="83"/>
      <c r="D1343" s="84" t="s">
        <v>112</v>
      </c>
      <c r="E1343" s="85" t="s">
        <v>379</v>
      </c>
      <c r="F1343" s="86">
        <v>41000</v>
      </c>
      <c r="G1343" s="86" t="s">
        <v>1350</v>
      </c>
      <c r="H1343" s="89"/>
      <c r="I1343" s="89">
        <v>9.9051335616438349E-2</v>
      </c>
      <c r="J1343" s="84"/>
      <c r="K1343" s="84"/>
      <c r="L1343" s="87">
        <v>19199.900000000001</v>
      </c>
      <c r="M1343" s="87"/>
      <c r="N1343" s="87">
        <v>19199.900000000001</v>
      </c>
      <c r="O1343" s="84">
        <v>19199.899999999994</v>
      </c>
      <c r="P1343" s="84">
        <v>0</v>
      </c>
      <c r="Q1343" s="84">
        <f t="shared" si="901"/>
        <v>19199.899999999994</v>
      </c>
      <c r="R1343" s="84">
        <v>0</v>
      </c>
      <c r="S1343" s="87">
        <f t="shared" si="902"/>
        <v>0</v>
      </c>
      <c r="T1343" s="150">
        <v>10</v>
      </c>
      <c r="U1343" s="69">
        <v>365</v>
      </c>
      <c r="V1343" s="70"/>
      <c r="W1343" s="71">
        <v>6.4054794520547951</v>
      </c>
      <c r="X1343" s="76">
        <f t="shared" si="912"/>
        <v>41000</v>
      </c>
      <c r="AF1343" s="132" t="s">
        <v>3114</v>
      </c>
      <c r="AG1343" s="60">
        <f>MATCH(AF1343,'Cat-4'!$A:$A,0)</f>
        <v>844</v>
      </c>
      <c r="AH1343" s="60">
        <f>MATCH(X1343,'Cat-4'!$1:$1,0)</f>
        <v>4</v>
      </c>
      <c r="AI1343" s="60">
        <f>INDEX('Cat-4'!$1:$1048576,Working!AG1343,Working!AH1343)</f>
        <v>103.9</v>
      </c>
      <c r="AJ1343" s="60">
        <f>MATCH($AJ$3,'Cat-4'!$1:$1,0)</f>
        <v>144</v>
      </c>
      <c r="AK1343" s="60">
        <f>INDEX('Cat-4'!$1:$1048576,Working!AG1343,Working!AJ1343)</f>
        <v>160.30000000000001</v>
      </c>
      <c r="AL1343" s="146">
        <f t="shared" si="918"/>
        <v>1.5428296438883542</v>
      </c>
      <c r="AM1343" s="152">
        <f t="shared" si="919"/>
        <v>1.5428296438883542</v>
      </c>
      <c r="AN1343" s="146">
        <f t="shared" si="903"/>
        <v>11.872222222222222</v>
      </c>
      <c r="AO1343" s="169">
        <f>INDEX('EL&amp;SV'!$C$4:$G$50,MATCH(AF1343,'EL&amp;SV'!$G$4:$G$50,0),MATCH(IF(P1343&gt;5000000,"A",IF(N1343&gt;2000000,"B",IF(N1343&gt;500000,"C","D"))),'EL&amp;SV'!$C$4:$G$4,0))</f>
        <v>6</v>
      </c>
      <c r="AP1343" s="171">
        <f>INDEX('EL&amp;SV'!$G$4:$K$50,MATCH(AF1343,'EL&amp;SV'!$G$4:$G$50,0),MATCH(IF(N1343&gt;5000000,"A",IF(N1343&gt;2000000,"B",IF(N1343&gt;500000,"C","D"))),'EL&amp;SV'!$G$4:$K$4,0))</f>
        <v>0.95</v>
      </c>
      <c r="AQ1343" s="153">
        <f t="shared" si="896"/>
        <v>29622.174879692015</v>
      </c>
      <c r="AR1343" s="153">
        <f t="shared" si="897"/>
        <v>28141.066135707413</v>
      </c>
      <c r="AS1343" s="153">
        <f t="shared" si="898"/>
        <v>1481.1087439846015</v>
      </c>
      <c r="AT1343" s="60">
        <v>0.75</v>
      </c>
      <c r="AU1343" s="153">
        <f t="shared" si="899"/>
        <v>1110.8315579884511</v>
      </c>
      <c r="AV1343" s="153">
        <f t="shared" si="900"/>
        <v>1481.1087439846021</v>
      </c>
    </row>
    <row r="1344" spans="1:48" x14ac:dyDescent="0.2">
      <c r="A1344" s="82">
        <v>1340</v>
      </c>
      <c r="B1344" s="82" t="s">
        <v>1410</v>
      </c>
      <c r="C1344" s="83"/>
      <c r="D1344" s="84" t="s">
        <v>112</v>
      </c>
      <c r="E1344" s="85" t="s">
        <v>339</v>
      </c>
      <c r="F1344" s="86">
        <v>39696</v>
      </c>
      <c r="G1344" s="86" t="s">
        <v>1348</v>
      </c>
      <c r="H1344" s="89"/>
      <c r="I1344" s="89">
        <v>1.129331683168317E-2</v>
      </c>
      <c r="J1344" s="84"/>
      <c r="K1344" s="84"/>
      <c r="L1344" s="87">
        <v>19125</v>
      </c>
      <c r="M1344" s="87"/>
      <c r="N1344" s="87">
        <v>19125</v>
      </c>
      <c r="O1344" s="84">
        <v>19125</v>
      </c>
      <c r="P1344" s="84">
        <v>0</v>
      </c>
      <c r="Q1344" s="84">
        <f t="shared" si="901"/>
        <v>19125</v>
      </c>
      <c r="R1344" s="84">
        <v>0</v>
      </c>
      <c r="S1344" s="87">
        <f t="shared" si="902"/>
        <v>0</v>
      </c>
      <c r="T1344" s="150">
        <v>10</v>
      </c>
      <c r="U1344" s="69">
        <v>365</v>
      </c>
      <c r="V1344" s="70"/>
      <c r="W1344" s="71">
        <v>6.4136986301369863</v>
      </c>
      <c r="X1344" s="76">
        <f t="shared" si="912"/>
        <v>39692</v>
      </c>
      <c r="Y1344" s="138" t="s">
        <v>4016</v>
      </c>
      <c r="Z1344" s="60">
        <f>MATCH(Y1344,'Cat-3'!$A:$A,0)</f>
        <v>628</v>
      </c>
      <c r="AA1344" s="60">
        <f>MATCH(X1344,'Cat-3'!$1:$1,0)</f>
        <v>48</v>
      </c>
      <c r="AB1344" s="60">
        <f>INDEX('Cat-3'!$1:$1048576,Working!Z1344,Working!AA1344)</f>
        <v>120.9</v>
      </c>
      <c r="AC1344" s="60">
        <f>MATCH($AC$3,'Cat-3'!$1:$1,0)</f>
        <v>90</v>
      </c>
      <c r="AD1344" s="60">
        <f>INDEX('Cat-3'!$1:$1048576,Working!Z1344,Working!AC1344)</f>
        <v>138.4</v>
      </c>
      <c r="AE1344" s="146">
        <f>AD1344/AB1344</f>
        <v>1.1447477253928866</v>
      </c>
      <c r="AF1344" s="132" t="s">
        <v>3114</v>
      </c>
      <c r="AG1344" s="60">
        <f>MATCH(AF1344,'Cat-4'!$A:$A,0)</f>
        <v>844</v>
      </c>
      <c r="AH1344" s="60">
        <f>MATCH($AH$3,'Cat-4'!$1:$1,0)</f>
        <v>4</v>
      </c>
      <c r="AI1344" s="60">
        <f>INDEX('Cat-4'!$1:$1048576,Working!AG1344,Working!AH1344)</f>
        <v>103.9</v>
      </c>
      <c r="AJ1344" s="60">
        <f>MATCH($AJ$3,'Cat-4'!$1:$1,0)</f>
        <v>144</v>
      </c>
      <c r="AK1344" s="60">
        <f>INDEX('Cat-4'!$1:$1048576,Working!AG1344,Working!AJ1344)</f>
        <v>160.30000000000001</v>
      </c>
      <c r="AL1344" s="146">
        <f>AK1344/AI1344</f>
        <v>1.5428296438883542</v>
      </c>
      <c r="AM1344" s="146">
        <f>AL1344*AE1344</f>
        <v>1.7661507255099107</v>
      </c>
      <c r="AN1344" s="146">
        <f t="shared" si="903"/>
        <v>15.444444444444445</v>
      </c>
      <c r="AO1344" s="169">
        <f>INDEX('EL&amp;SV'!$C$4:$G$50,MATCH(AF1344,'EL&amp;SV'!$G$4:$G$50,0),MATCH(IF(P1344&gt;5000000,"A",IF(N1344&gt;2000000,"B",IF(N1344&gt;500000,"C","D"))),'EL&amp;SV'!$C$4:$G$4,0))</f>
        <v>6</v>
      </c>
      <c r="AP1344" s="171">
        <f>INDEX('EL&amp;SV'!$G$4:$K$50,MATCH(AF1344,'EL&amp;SV'!$G$4:$G$50,0),MATCH(IF(N1344&gt;5000000,"A",IF(N1344&gt;2000000,"B",IF(N1344&gt;500000,"C","D"))),'EL&amp;SV'!$G$4:$K$4,0))</f>
        <v>0.95</v>
      </c>
      <c r="AQ1344" s="153">
        <f t="shared" si="896"/>
        <v>33777.632625377046</v>
      </c>
      <c r="AR1344" s="153">
        <f t="shared" si="897"/>
        <v>32088.750994108195</v>
      </c>
      <c r="AS1344" s="153">
        <f t="shared" si="898"/>
        <v>1688.8816312688505</v>
      </c>
      <c r="AT1344" s="60">
        <v>0.75</v>
      </c>
      <c r="AU1344" s="153">
        <f t="shared" si="899"/>
        <v>1266.6612234516379</v>
      </c>
      <c r="AV1344" s="153">
        <f t="shared" si="900"/>
        <v>1688.8816312688539</v>
      </c>
    </row>
    <row r="1345" spans="1:48" x14ac:dyDescent="0.2">
      <c r="A1345" s="82">
        <v>1341</v>
      </c>
      <c r="B1345" s="82" t="s">
        <v>1410</v>
      </c>
      <c r="C1345" s="83"/>
      <c r="D1345" s="84" t="s">
        <v>112</v>
      </c>
      <c r="E1345" s="85" t="s">
        <v>1107</v>
      </c>
      <c r="F1345" s="86">
        <v>43459</v>
      </c>
      <c r="G1345" s="86" t="s">
        <v>35</v>
      </c>
      <c r="H1345" s="89"/>
      <c r="I1345" s="89">
        <v>9.5000000000000001E-2</v>
      </c>
      <c r="J1345" s="84"/>
      <c r="K1345" s="84"/>
      <c r="L1345" s="87">
        <v>19000.36</v>
      </c>
      <c r="M1345" s="87"/>
      <c r="N1345" s="87">
        <v>19000.36</v>
      </c>
      <c r="O1345" s="84">
        <v>5894.7966202739726</v>
      </c>
      <c r="P1345" s="84">
        <v>1805.0342000000001</v>
      </c>
      <c r="Q1345" s="84">
        <f t="shared" si="901"/>
        <v>7699.8308202739727</v>
      </c>
      <c r="R1345" s="84">
        <v>11300.529179726029</v>
      </c>
      <c r="S1345" s="87">
        <f t="shared" si="902"/>
        <v>13105.563379726027</v>
      </c>
      <c r="T1345" s="150">
        <v>10</v>
      </c>
      <c r="U1345" s="69">
        <v>365</v>
      </c>
      <c r="V1345" s="70"/>
      <c r="W1345" s="71">
        <v>6.3945205479452056</v>
      </c>
      <c r="X1345" s="76">
        <f t="shared" si="912"/>
        <v>43435</v>
      </c>
      <c r="AF1345" s="132" t="s">
        <v>3114</v>
      </c>
      <c r="AG1345" s="60">
        <f>MATCH(AF1345,'Cat-4'!$A:$A,0)</f>
        <v>844</v>
      </c>
      <c r="AH1345" s="60">
        <f>MATCH(X1345,'Cat-4'!$1:$1,0)</f>
        <v>84</v>
      </c>
      <c r="AI1345" s="60">
        <f>INDEX('Cat-4'!$1:$1048576,Working!AG1345,Working!AH1345)</f>
        <v>129.69999999999999</v>
      </c>
      <c r="AJ1345" s="60">
        <f>MATCH($AJ$3,'Cat-4'!$1:$1,0)</f>
        <v>144</v>
      </c>
      <c r="AK1345" s="60">
        <f>INDEX('Cat-4'!$1:$1048576,Working!AG1345,Working!AJ1345)</f>
        <v>160.30000000000001</v>
      </c>
      <c r="AL1345" s="146">
        <f t="shared" ref="AL1345:AL1354" si="920">AK1345/AI1345</f>
        <v>1.2359290670778722</v>
      </c>
      <c r="AM1345" s="152">
        <f t="shared" ref="AM1345:AM1354" si="921">AL1345</f>
        <v>1.2359290670778722</v>
      </c>
      <c r="AN1345" s="146">
        <f t="shared" si="903"/>
        <v>5.1388888888888893</v>
      </c>
      <c r="AO1345" s="169">
        <f>INDEX('EL&amp;SV'!$C$4:$G$50,MATCH(AF1345,'EL&amp;SV'!$G$4:$G$50,0),MATCH(IF(P1345&gt;5000000,"A",IF(N1345&gt;2000000,"B",IF(N1345&gt;500000,"C","D"))),'EL&amp;SV'!$C$4:$G$4,0))</f>
        <v>6</v>
      </c>
      <c r="AP1345" s="171">
        <f>INDEX('EL&amp;SV'!$G$4:$K$50,MATCH(AF1345,'EL&amp;SV'!$G$4:$G$50,0),MATCH(IF(N1345&gt;5000000,"A",IF(N1345&gt;2000000,"B",IF(N1345&gt;500000,"C","D"))),'EL&amp;SV'!$G$4:$K$4,0))</f>
        <v>0.95</v>
      </c>
      <c r="AQ1345" s="153">
        <f t="shared" si="896"/>
        <v>23483.09720894372</v>
      </c>
      <c r="AR1345" s="153">
        <f t="shared" si="897"/>
        <v>19107.195992925273</v>
      </c>
      <c r="AS1345" s="153">
        <f t="shared" si="898"/>
        <v>4375.9012160184466</v>
      </c>
      <c r="AT1345" s="60">
        <v>0.75</v>
      </c>
      <c r="AU1345" s="153">
        <f t="shared" si="899"/>
        <v>3281.9259120138349</v>
      </c>
      <c r="AV1345" s="153">
        <f t="shared" si="900"/>
        <v>3281.9259120138349</v>
      </c>
    </row>
    <row r="1346" spans="1:48" x14ac:dyDescent="0.2">
      <c r="A1346" s="82">
        <v>1342</v>
      </c>
      <c r="B1346" s="82" t="s">
        <v>1410</v>
      </c>
      <c r="C1346" s="83"/>
      <c r="D1346" s="84" t="s">
        <v>112</v>
      </c>
      <c r="E1346" s="85" t="s">
        <v>875</v>
      </c>
      <c r="F1346" s="86">
        <v>41000</v>
      </c>
      <c r="G1346" s="86" t="s">
        <v>1350</v>
      </c>
      <c r="H1346" s="89"/>
      <c r="I1346" s="89">
        <v>6.8512118018967338E-2</v>
      </c>
      <c r="J1346" s="84"/>
      <c r="K1346" s="84"/>
      <c r="L1346" s="87">
        <v>19000</v>
      </c>
      <c r="M1346" s="87"/>
      <c r="N1346" s="87">
        <v>19000</v>
      </c>
      <c r="O1346" s="84">
        <v>11541.348788198105</v>
      </c>
      <c r="P1346" s="84">
        <v>1301.7302423603794</v>
      </c>
      <c r="Q1346" s="84">
        <f t="shared" si="901"/>
        <v>12843.079030558485</v>
      </c>
      <c r="R1346" s="84">
        <v>6156.9209694415149</v>
      </c>
      <c r="S1346" s="87">
        <f t="shared" si="902"/>
        <v>7458.6512118018945</v>
      </c>
      <c r="T1346" s="150">
        <v>15</v>
      </c>
      <c r="U1346" s="69">
        <v>365</v>
      </c>
      <c r="V1346" s="70"/>
      <c r="W1346" s="71">
        <v>6.3945205479452056</v>
      </c>
      <c r="X1346" s="76">
        <f t="shared" si="912"/>
        <v>41000</v>
      </c>
      <c r="AF1346" s="132" t="s">
        <v>3114</v>
      </c>
      <c r="AG1346" s="60">
        <f>MATCH(AF1346,'Cat-4'!$A:$A,0)</f>
        <v>844</v>
      </c>
      <c r="AH1346" s="60">
        <f>MATCH(X1346,'Cat-4'!$1:$1,0)</f>
        <v>4</v>
      </c>
      <c r="AI1346" s="60">
        <f>INDEX('Cat-4'!$1:$1048576,Working!AG1346,Working!AH1346)</f>
        <v>103.9</v>
      </c>
      <c r="AJ1346" s="60">
        <f>MATCH($AJ$3,'Cat-4'!$1:$1,0)</f>
        <v>144</v>
      </c>
      <c r="AK1346" s="60">
        <f>INDEX('Cat-4'!$1:$1048576,Working!AG1346,Working!AJ1346)</f>
        <v>160.30000000000001</v>
      </c>
      <c r="AL1346" s="146">
        <f t="shared" si="920"/>
        <v>1.5428296438883542</v>
      </c>
      <c r="AM1346" s="152">
        <f t="shared" si="921"/>
        <v>1.5428296438883542</v>
      </c>
      <c r="AN1346" s="146">
        <f t="shared" si="903"/>
        <v>11.872222222222222</v>
      </c>
      <c r="AO1346" s="169">
        <f>INDEX('EL&amp;SV'!$C$4:$G$50,MATCH(AF1346,'EL&amp;SV'!$G$4:$G$50,0),MATCH(IF(P1346&gt;5000000,"A",IF(N1346&gt;2000000,"B",IF(N1346&gt;500000,"C","D"))),'EL&amp;SV'!$C$4:$G$4,0))</f>
        <v>6</v>
      </c>
      <c r="AP1346" s="171">
        <f>INDEX('EL&amp;SV'!$G$4:$K$50,MATCH(AF1346,'EL&amp;SV'!$G$4:$G$50,0),MATCH(IF(N1346&gt;5000000,"A",IF(N1346&gt;2000000,"B",IF(N1346&gt;500000,"C","D"))),'EL&amp;SV'!$G$4:$K$4,0))</f>
        <v>0.95</v>
      </c>
      <c r="AQ1346" s="153">
        <f t="shared" ref="AQ1346:AQ1409" si="922">AM1346*N1346</f>
        <v>29313.76323387873</v>
      </c>
      <c r="AR1346" s="153">
        <f t="shared" ref="AR1346:AR1409" si="923">AQ1346*(AP1346/AO1346)*(IF(AN1346&gt;AO1346,AO1346,AN1346))</f>
        <v>27848.075072184794</v>
      </c>
      <c r="AS1346" s="153">
        <f t="shared" ref="AS1346:AS1409" si="924">AQ1346-AR1346</f>
        <v>1465.6881616939354</v>
      </c>
      <c r="AT1346" s="60">
        <v>0.75</v>
      </c>
      <c r="AU1346" s="153">
        <f t="shared" ref="AU1346:AU1409" si="925">AT1346*AS1346</f>
        <v>1099.2661212704515</v>
      </c>
      <c r="AV1346" s="153">
        <f t="shared" ref="AV1346:AV1409" si="926">IF((AQ1346*(1-AP1346))&gt;AU1346,(AQ1346*(1-AP1346)),AU1346)</f>
        <v>1465.6881616939379</v>
      </c>
    </row>
    <row r="1347" spans="1:48" x14ac:dyDescent="0.2">
      <c r="A1347" s="82">
        <v>1343</v>
      </c>
      <c r="B1347" s="82" t="s">
        <v>1410</v>
      </c>
      <c r="C1347" s="83"/>
      <c r="D1347" s="84" t="s">
        <v>112</v>
      </c>
      <c r="E1347" s="85" t="s">
        <v>1033</v>
      </c>
      <c r="F1347" s="86">
        <v>43640</v>
      </c>
      <c r="G1347" s="86" t="s">
        <v>36</v>
      </c>
      <c r="H1347" s="89"/>
      <c r="I1347" s="89">
        <v>9.5000000000000001E-2</v>
      </c>
      <c r="J1347" s="84"/>
      <c r="K1347" s="84"/>
      <c r="L1347" s="87">
        <v>19000</v>
      </c>
      <c r="M1347" s="87"/>
      <c r="N1347" s="87">
        <v>19000</v>
      </c>
      <c r="O1347" s="84">
        <v>5004.5479452054797</v>
      </c>
      <c r="P1347" s="84">
        <v>1805</v>
      </c>
      <c r="Q1347" s="84">
        <f t="shared" si="901"/>
        <v>6809.5479452054797</v>
      </c>
      <c r="R1347" s="84">
        <v>12190.452054794521</v>
      </c>
      <c r="S1347" s="87">
        <f t="shared" si="902"/>
        <v>13995.452054794521</v>
      </c>
      <c r="T1347" s="150">
        <v>10</v>
      </c>
      <c r="U1347" s="69">
        <v>365</v>
      </c>
      <c r="V1347" s="70"/>
      <c r="W1347" s="71">
        <v>6.4383561643835616</v>
      </c>
      <c r="X1347" s="76">
        <f t="shared" si="912"/>
        <v>43617</v>
      </c>
      <c r="AF1347" s="132" t="s">
        <v>3114</v>
      </c>
      <c r="AG1347" s="60">
        <f>MATCH(AF1347,'Cat-4'!$A:$A,0)</f>
        <v>844</v>
      </c>
      <c r="AH1347" s="60">
        <f>MATCH(X1347,'Cat-4'!$1:$1,0)</f>
        <v>90</v>
      </c>
      <c r="AI1347" s="60">
        <f>INDEX('Cat-4'!$1:$1048576,Working!AG1347,Working!AH1347)</f>
        <v>132.1</v>
      </c>
      <c r="AJ1347" s="60">
        <f>MATCH($AJ$3,'Cat-4'!$1:$1,0)</f>
        <v>144</v>
      </c>
      <c r="AK1347" s="60">
        <f>INDEX('Cat-4'!$1:$1048576,Working!AG1347,Working!AJ1347)</f>
        <v>160.30000000000001</v>
      </c>
      <c r="AL1347" s="146">
        <f t="shared" si="920"/>
        <v>1.2134746404239214</v>
      </c>
      <c r="AM1347" s="152">
        <f t="shared" si="921"/>
        <v>1.2134746404239214</v>
      </c>
      <c r="AN1347" s="146">
        <f t="shared" si="903"/>
        <v>4.6416666666666666</v>
      </c>
      <c r="AO1347" s="169">
        <f>INDEX('EL&amp;SV'!$C$4:$G$50,MATCH(AF1347,'EL&amp;SV'!$G$4:$G$50,0),MATCH(IF(P1347&gt;5000000,"A",IF(N1347&gt;2000000,"B",IF(N1347&gt;500000,"C","D"))),'EL&amp;SV'!$C$4:$G$4,0))</f>
        <v>6</v>
      </c>
      <c r="AP1347" s="171">
        <f>INDEX('EL&amp;SV'!$G$4:$K$50,MATCH(AF1347,'EL&amp;SV'!$G$4:$G$50,0),MATCH(IF(N1347&gt;5000000,"A",IF(N1347&gt;2000000,"B",IF(N1347&gt;500000,"C","D"))),'EL&amp;SV'!$G$4:$K$4,0))</f>
        <v>0.95</v>
      </c>
      <c r="AQ1347" s="153">
        <f t="shared" si="922"/>
        <v>23056.018168054507</v>
      </c>
      <c r="AR1347" s="153">
        <f t="shared" si="923"/>
        <v>16944.572241147282</v>
      </c>
      <c r="AS1347" s="153">
        <f t="shared" si="924"/>
        <v>6111.4459269072249</v>
      </c>
      <c r="AT1347" s="60">
        <v>0.75</v>
      </c>
      <c r="AU1347" s="153">
        <f t="shared" si="925"/>
        <v>4583.5844451804187</v>
      </c>
      <c r="AV1347" s="153">
        <f t="shared" si="926"/>
        <v>4583.5844451804187</v>
      </c>
    </row>
    <row r="1348" spans="1:48" x14ac:dyDescent="0.2">
      <c r="A1348" s="82">
        <v>1344</v>
      </c>
      <c r="B1348" s="82" t="s">
        <v>1410</v>
      </c>
      <c r="C1348" s="83"/>
      <c r="D1348" s="84" t="s">
        <v>112</v>
      </c>
      <c r="E1348" s="85" t="s">
        <v>1137</v>
      </c>
      <c r="F1348" s="86">
        <v>43719</v>
      </c>
      <c r="G1348" s="86" t="s">
        <v>36</v>
      </c>
      <c r="H1348" s="89"/>
      <c r="I1348" s="89">
        <v>6.3333333333333325E-2</v>
      </c>
      <c r="J1348" s="84"/>
      <c r="K1348" s="84"/>
      <c r="L1348" s="87">
        <v>18930.740000000002</v>
      </c>
      <c r="M1348" s="87"/>
      <c r="N1348" s="87">
        <v>18930.740000000002</v>
      </c>
      <c r="O1348" s="84">
        <v>3064.7052783561644</v>
      </c>
      <c r="P1348" s="84">
        <v>1198.9468666666667</v>
      </c>
      <c r="Q1348" s="84">
        <f t="shared" si="901"/>
        <v>4263.6521450228311</v>
      </c>
      <c r="R1348" s="84">
        <v>14667.08785497717</v>
      </c>
      <c r="S1348" s="87">
        <f t="shared" si="902"/>
        <v>15866.034721643837</v>
      </c>
      <c r="T1348" s="150">
        <v>15</v>
      </c>
      <c r="U1348" s="69">
        <v>365</v>
      </c>
      <c r="V1348" s="70"/>
      <c r="W1348" s="71">
        <v>-117.33698630136986</v>
      </c>
      <c r="X1348" s="76">
        <f t="shared" si="912"/>
        <v>43709</v>
      </c>
      <c r="AF1348" s="132" t="s">
        <v>3114</v>
      </c>
      <c r="AG1348" s="60">
        <f>MATCH(AF1348,'Cat-4'!$A:$A,0)</f>
        <v>844</v>
      </c>
      <c r="AH1348" s="60">
        <f>MATCH(X1348,'Cat-4'!$1:$1,0)</f>
        <v>93</v>
      </c>
      <c r="AI1348" s="60">
        <f>INDEX('Cat-4'!$1:$1048576,Working!AG1348,Working!AH1348)</f>
        <v>131.1</v>
      </c>
      <c r="AJ1348" s="60">
        <f>MATCH($AJ$3,'Cat-4'!$1:$1,0)</f>
        <v>144</v>
      </c>
      <c r="AK1348" s="60">
        <f>INDEX('Cat-4'!$1:$1048576,Working!AG1348,Working!AJ1348)</f>
        <v>160.30000000000001</v>
      </c>
      <c r="AL1348" s="146">
        <f t="shared" si="920"/>
        <v>1.2227307398932115</v>
      </c>
      <c r="AM1348" s="152">
        <f t="shared" si="921"/>
        <v>1.2227307398932115</v>
      </c>
      <c r="AN1348" s="146">
        <f t="shared" si="903"/>
        <v>4.427777777777778</v>
      </c>
      <c r="AO1348" s="169">
        <f>INDEX('EL&amp;SV'!$C$4:$G$50,MATCH(AF1348,'EL&amp;SV'!$G$4:$G$50,0),MATCH(IF(P1348&gt;5000000,"A",IF(N1348&gt;2000000,"B",IF(N1348&gt;500000,"C","D"))),'EL&amp;SV'!$C$4:$G$4,0))</f>
        <v>6</v>
      </c>
      <c r="AP1348" s="171">
        <f>INDEX('EL&amp;SV'!$G$4:$K$50,MATCH(AF1348,'EL&amp;SV'!$G$4:$G$50,0),MATCH(IF(N1348&gt;5000000,"A",IF(N1348&gt;2000000,"B",IF(N1348&gt;500000,"C","D"))),'EL&amp;SV'!$G$4:$K$4,0))</f>
        <v>0.95</v>
      </c>
      <c r="AQ1348" s="153">
        <f t="shared" si="922"/>
        <v>23147.197726926017</v>
      </c>
      <c r="AR1348" s="153">
        <f t="shared" si="923"/>
        <v>16227.685887909291</v>
      </c>
      <c r="AS1348" s="153">
        <f t="shared" si="924"/>
        <v>6919.5118390167263</v>
      </c>
      <c r="AT1348" s="60">
        <v>0.75</v>
      </c>
      <c r="AU1348" s="153">
        <f t="shared" si="925"/>
        <v>5189.6338792625447</v>
      </c>
      <c r="AV1348" s="153">
        <f t="shared" si="926"/>
        <v>5189.6338792625447</v>
      </c>
    </row>
    <row r="1349" spans="1:48" x14ac:dyDescent="0.2">
      <c r="A1349" s="82">
        <v>1345</v>
      </c>
      <c r="B1349" s="82" t="s">
        <v>1410</v>
      </c>
      <c r="C1349" s="83"/>
      <c r="D1349" s="84" t="s">
        <v>111</v>
      </c>
      <c r="E1349" s="85" t="s">
        <v>286</v>
      </c>
      <c r="F1349" s="86">
        <v>41724</v>
      </c>
      <c r="G1349" s="86" t="s">
        <v>1349</v>
      </c>
      <c r="H1349" s="89"/>
      <c r="I1349" s="89">
        <v>2.3738056735644789E-2</v>
      </c>
      <c r="J1349" s="84"/>
      <c r="K1349" s="84"/>
      <c r="L1349" s="87">
        <v>18900</v>
      </c>
      <c r="M1349" s="87"/>
      <c r="N1349" s="87">
        <v>18900</v>
      </c>
      <c r="O1349" s="84">
        <v>3605.598342813053</v>
      </c>
      <c r="P1349" s="84">
        <v>448.64927230368653</v>
      </c>
      <c r="Q1349" s="84">
        <f t="shared" ref="Q1349:Q1412" si="927">O1349+P1349</f>
        <v>4054.2476151167393</v>
      </c>
      <c r="R1349" s="84">
        <v>14845.752384883261</v>
      </c>
      <c r="S1349" s="87">
        <f t="shared" ref="S1349:S1412" si="928">L1349-O1349</f>
        <v>15294.401657186947</v>
      </c>
      <c r="T1349" s="150">
        <v>40</v>
      </c>
      <c r="U1349" s="69">
        <v>365</v>
      </c>
      <c r="V1349" s="70"/>
      <c r="W1349" s="71">
        <v>-117.33698630136986</v>
      </c>
      <c r="X1349" s="76">
        <f>DATE(YEAR(F1349),MONTH(F1349),1)</f>
        <v>41699</v>
      </c>
      <c r="AF1349" s="132" t="s">
        <v>2956</v>
      </c>
      <c r="AG1349" s="60">
        <f>MATCH(AF1349,'Cat-4'!$A:$A,0)</f>
        <v>765</v>
      </c>
      <c r="AH1349" s="60">
        <f>MATCH(X1349,'Cat-4'!$1:$1,0)</f>
        <v>27</v>
      </c>
      <c r="AI1349" s="60">
        <f>INDEX('Cat-4'!$1:$1048576,Working!AG1349,Working!AH1349)</f>
        <v>111.7</v>
      </c>
      <c r="AJ1349" s="60">
        <f>MATCH($AJ$3,'Cat-4'!$1:$1,0)</f>
        <v>144</v>
      </c>
      <c r="AK1349" s="60">
        <f>INDEX('Cat-4'!$1:$1048576,Working!AG1349,Working!AJ1349)</f>
        <v>142.1</v>
      </c>
      <c r="AL1349" s="146">
        <f t="shared" si="920"/>
        <v>1.2721575649059982</v>
      </c>
      <c r="AM1349" s="152">
        <f t="shared" si="921"/>
        <v>1.2721575649059982</v>
      </c>
      <c r="AN1349" s="146">
        <f t="shared" si="903"/>
        <v>9.8861111111111111</v>
      </c>
      <c r="AO1349" s="169">
        <f>INDEX('EL&amp;SV'!$C$4:$G$50,MATCH(AF1349,'EL&amp;SV'!$G$4:$G$50,0),MATCH(IF(P1349&gt;5000000,"A",IF(N1349&gt;2000000,"B",IF(N1349&gt;500000,"C","D"))),'EL&amp;SV'!$C$4:$G$4,0))</f>
        <v>8</v>
      </c>
      <c r="AP1349" s="171">
        <f>INDEX('EL&amp;SV'!$G$4:$K$50,MATCH(AF1349,'EL&amp;SV'!$G$4:$G$50,0),MATCH(IF(N1349&gt;5000000,"A",IF(N1349&gt;2000000,"B",IF(N1349&gt;500000,"C","D"))),'EL&amp;SV'!$G$4:$K$4,0))</f>
        <v>0.95</v>
      </c>
      <c r="AQ1349" s="153">
        <f t="shared" si="922"/>
        <v>24043.777976723366</v>
      </c>
      <c r="AR1349" s="153">
        <f t="shared" si="923"/>
        <v>22841.589077887198</v>
      </c>
      <c r="AS1349" s="153">
        <f t="shared" si="924"/>
        <v>1202.1888988361679</v>
      </c>
      <c r="AT1349" s="60">
        <v>0.75</v>
      </c>
      <c r="AU1349" s="153">
        <f t="shared" si="925"/>
        <v>901.64167412712595</v>
      </c>
      <c r="AV1349" s="153">
        <f t="shared" si="926"/>
        <v>1202.1888988361693</v>
      </c>
    </row>
    <row r="1350" spans="1:48" x14ac:dyDescent="0.2">
      <c r="A1350" s="82">
        <v>1346</v>
      </c>
      <c r="B1350" s="82" t="s">
        <v>1410</v>
      </c>
      <c r="C1350" s="83"/>
      <c r="D1350" s="84" t="s">
        <v>112</v>
      </c>
      <c r="E1350" s="85" t="s">
        <v>746</v>
      </c>
      <c r="F1350" s="151">
        <v>42248</v>
      </c>
      <c r="G1350" s="86"/>
      <c r="H1350" s="89"/>
      <c r="I1350" s="89">
        <v>0</v>
      </c>
      <c r="J1350" s="84"/>
      <c r="K1350" s="84"/>
      <c r="L1350" s="87">
        <v>18760</v>
      </c>
      <c r="M1350" s="87"/>
      <c r="N1350" s="87">
        <v>18760</v>
      </c>
      <c r="O1350" s="84">
        <v>17822</v>
      </c>
      <c r="P1350" s="84">
        <v>0</v>
      </c>
      <c r="Q1350" s="84">
        <f t="shared" si="927"/>
        <v>17822</v>
      </c>
      <c r="R1350" s="84">
        <v>938</v>
      </c>
      <c r="S1350" s="87">
        <f t="shared" si="928"/>
        <v>938</v>
      </c>
      <c r="T1350" s="150">
        <v>5</v>
      </c>
      <c r="U1350" s="69">
        <v>365</v>
      </c>
      <c r="V1350" s="70"/>
      <c r="W1350" s="71">
        <v>6.4465753424657528</v>
      </c>
      <c r="X1350" s="76">
        <f t="shared" ref="X1350:X1351" si="929">DATE(YEAR(F1350),MONTH(F1350),1)</f>
        <v>42248</v>
      </c>
      <c r="AF1350" s="132" t="s">
        <v>3114</v>
      </c>
      <c r="AG1350" s="60">
        <f>MATCH(AF1350,'Cat-4'!$A:$A,0)</f>
        <v>844</v>
      </c>
      <c r="AH1350" s="60">
        <f>MATCH(X1350,'Cat-4'!$1:$1,0)</f>
        <v>45</v>
      </c>
      <c r="AI1350" s="60">
        <f>INDEX('Cat-4'!$1:$1048576,Working!AG1350,Working!AH1350)</f>
        <v>110.9</v>
      </c>
      <c r="AJ1350" s="60">
        <f>MATCH($AJ$3,'Cat-4'!$1:$1,0)</f>
        <v>144</v>
      </c>
      <c r="AK1350" s="60">
        <f>INDEX('Cat-4'!$1:$1048576,Working!AG1350,Working!AJ1350)</f>
        <v>160.30000000000001</v>
      </c>
      <c r="AL1350" s="146">
        <f t="shared" si="920"/>
        <v>1.4454463480613164</v>
      </c>
      <c r="AM1350" s="152">
        <f t="shared" si="921"/>
        <v>1.4454463480613164</v>
      </c>
      <c r="AN1350" s="146">
        <f t="shared" ref="AN1350:AN1413" si="930">YEARFRAC(F1350,$AN$3)</f>
        <v>8.4555555555555557</v>
      </c>
      <c r="AO1350" s="169">
        <f>INDEX('EL&amp;SV'!$C$4:$G$50,MATCH(AF1350,'EL&amp;SV'!$G$4:$G$50,0),MATCH(IF(P1350&gt;5000000,"A",IF(N1350&gt;2000000,"B",IF(N1350&gt;500000,"C","D"))),'EL&amp;SV'!$C$4:$G$4,0))</f>
        <v>6</v>
      </c>
      <c r="AP1350" s="171">
        <f>INDEX('EL&amp;SV'!$G$4:$K$50,MATCH(AF1350,'EL&amp;SV'!$G$4:$G$50,0),MATCH(IF(N1350&gt;5000000,"A",IF(N1350&gt;2000000,"B",IF(N1350&gt;500000,"C","D"))),'EL&amp;SV'!$G$4:$K$4,0))</f>
        <v>0.95</v>
      </c>
      <c r="AQ1350" s="153">
        <f t="shared" si="922"/>
        <v>27116.573489630297</v>
      </c>
      <c r="AR1350" s="153">
        <f t="shared" si="923"/>
        <v>25760.744815148777</v>
      </c>
      <c r="AS1350" s="153">
        <f t="shared" si="924"/>
        <v>1355.8286744815196</v>
      </c>
      <c r="AT1350" s="60">
        <v>0.75</v>
      </c>
      <c r="AU1350" s="153">
        <f t="shared" si="925"/>
        <v>1016.8715058611397</v>
      </c>
      <c r="AV1350" s="153">
        <f t="shared" si="926"/>
        <v>1355.8286744815159</v>
      </c>
    </row>
    <row r="1351" spans="1:48" x14ac:dyDescent="0.2">
      <c r="A1351" s="82">
        <v>1347</v>
      </c>
      <c r="B1351" s="82" t="s">
        <v>1410</v>
      </c>
      <c r="C1351" s="83"/>
      <c r="D1351" s="84" t="s">
        <v>112</v>
      </c>
      <c r="E1351" s="85" t="s">
        <v>590</v>
      </c>
      <c r="F1351" s="86">
        <v>41716</v>
      </c>
      <c r="G1351" s="86" t="s">
        <v>1349</v>
      </c>
      <c r="H1351" s="89"/>
      <c r="I1351" s="89">
        <v>6.337392418970883E-2</v>
      </c>
      <c r="J1351" s="84"/>
      <c r="K1351" s="84"/>
      <c r="L1351" s="87">
        <v>18742.5</v>
      </c>
      <c r="M1351" s="87"/>
      <c r="N1351" s="87">
        <v>18742.5</v>
      </c>
      <c r="O1351" s="84">
        <v>9536.4334875254899</v>
      </c>
      <c r="P1351" s="84">
        <v>1187.7857741256178</v>
      </c>
      <c r="Q1351" s="84">
        <f t="shared" si="927"/>
        <v>10724.219261651107</v>
      </c>
      <c r="R1351" s="84">
        <v>8018.2807383488926</v>
      </c>
      <c r="S1351" s="87">
        <f t="shared" si="928"/>
        <v>9206.0665124745101</v>
      </c>
      <c r="T1351" s="150">
        <v>15</v>
      </c>
      <c r="U1351" s="69">
        <v>365</v>
      </c>
      <c r="V1351" s="70"/>
      <c r="W1351" s="71">
        <v>-117.33698630136986</v>
      </c>
      <c r="X1351" s="76">
        <f t="shared" si="929"/>
        <v>41699</v>
      </c>
      <c r="AF1351" s="132" t="s">
        <v>2722</v>
      </c>
      <c r="AG1351" s="60">
        <f>MATCH(AF1351,'Cat-4'!$A:$A,0)</f>
        <v>647</v>
      </c>
      <c r="AH1351" s="60">
        <f>MATCH(X1351,'Cat-4'!$1:$1,0)</f>
        <v>27</v>
      </c>
      <c r="AI1351" s="60">
        <f>INDEX('Cat-4'!$1:$1048576,Working!AG1351,Working!AH1351)</f>
        <v>96.5</v>
      </c>
      <c r="AJ1351" s="60">
        <f>MATCH($AJ$3,'Cat-4'!$1:$1,0)</f>
        <v>144</v>
      </c>
      <c r="AK1351" s="60">
        <f>INDEX('Cat-4'!$1:$1048576,Working!AG1351,Working!AJ1351)</f>
        <v>94.2</v>
      </c>
      <c r="AL1351" s="146">
        <f t="shared" si="920"/>
        <v>0.97616580310880829</v>
      </c>
      <c r="AM1351" s="152">
        <f t="shared" si="921"/>
        <v>0.97616580310880829</v>
      </c>
      <c r="AN1351" s="146">
        <f t="shared" si="930"/>
        <v>9.9083333333333332</v>
      </c>
      <c r="AO1351" s="169">
        <f>INDEX('EL&amp;SV'!$C$4:$G$50,MATCH(AF1351,'EL&amp;SV'!$G$4:$G$50,0),MATCH(IF(P1351&gt;5000000,"A",IF(N1351&gt;2000000,"B",IF(N1351&gt;500000,"C","D"))),'EL&amp;SV'!$C$4:$G$4,0))</f>
        <v>5</v>
      </c>
      <c r="AP1351" s="171">
        <f>INDEX('EL&amp;SV'!$G$4:$K$50,MATCH(AF1351,'EL&amp;SV'!$G$4:$G$50,0),MATCH(IF(N1351&gt;5000000,"A",IF(N1351&gt;2000000,"B",IF(N1351&gt;500000,"C","D"))),'EL&amp;SV'!$G$4:$K$4,0))</f>
        <v>1</v>
      </c>
      <c r="AQ1351" s="153">
        <f t="shared" si="922"/>
        <v>18295.787564766841</v>
      </c>
      <c r="AR1351" s="153">
        <f t="shared" si="923"/>
        <v>18295.787564766841</v>
      </c>
      <c r="AS1351" s="153">
        <f t="shared" si="924"/>
        <v>0</v>
      </c>
      <c r="AT1351" s="60">
        <v>0.75</v>
      </c>
      <c r="AU1351" s="153">
        <f t="shared" si="925"/>
        <v>0</v>
      </c>
      <c r="AV1351" s="153">
        <f t="shared" si="926"/>
        <v>0</v>
      </c>
    </row>
    <row r="1352" spans="1:48" x14ac:dyDescent="0.2">
      <c r="A1352" s="82">
        <v>1348</v>
      </c>
      <c r="B1352" s="82" t="s">
        <v>1410</v>
      </c>
      <c r="C1352" s="83"/>
      <c r="D1352" s="84" t="s">
        <v>111</v>
      </c>
      <c r="E1352" s="85" t="s">
        <v>280</v>
      </c>
      <c r="F1352" s="86">
        <v>41716</v>
      </c>
      <c r="G1352" s="86" t="s">
        <v>1349</v>
      </c>
      <c r="H1352" s="89"/>
      <c r="I1352" s="89">
        <v>2.3722117098587691E-2</v>
      </c>
      <c r="J1352" s="84"/>
      <c r="K1352" s="84"/>
      <c r="L1352" s="87">
        <v>18725.7</v>
      </c>
      <c r="M1352" s="87"/>
      <c r="N1352" s="87">
        <v>18725.7</v>
      </c>
      <c r="O1352" s="84">
        <v>3591.6293754707631</v>
      </c>
      <c r="P1352" s="84">
        <v>444.21324815302353</v>
      </c>
      <c r="Q1352" s="84">
        <f t="shared" si="927"/>
        <v>4035.8426236237865</v>
      </c>
      <c r="R1352" s="84">
        <v>14689.857376376214</v>
      </c>
      <c r="S1352" s="87">
        <f t="shared" si="928"/>
        <v>15134.070624529239</v>
      </c>
      <c r="T1352" s="150">
        <v>40</v>
      </c>
      <c r="U1352" s="69">
        <v>365</v>
      </c>
      <c r="V1352" s="70"/>
      <c r="W1352" s="71">
        <v>-117.33698630136986</v>
      </c>
      <c r="X1352" s="76">
        <f>DATE(YEAR(F1352),MONTH(F1352),1)</f>
        <v>41699</v>
      </c>
      <c r="AF1352" s="132" t="s">
        <v>2879</v>
      </c>
      <c r="AG1352" s="60">
        <f>MATCH(AF1352,'Cat-4'!$A:$A,0)</f>
        <v>726</v>
      </c>
      <c r="AH1352" s="60">
        <f>MATCH(X1352,'Cat-4'!$1:$1,0)</f>
        <v>27</v>
      </c>
      <c r="AI1352" s="60">
        <f>INDEX('Cat-4'!$1:$1048576,Working!AG1352,Working!AH1352)</f>
        <v>107.1</v>
      </c>
      <c r="AJ1352" s="60">
        <f>MATCH($AJ$3,'Cat-4'!$1:$1,0)</f>
        <v>144</v>
      </c>
      <c r="AK1352" s="60">
        <f>INDEX('Cat-4'!$1:$1048576,Working!AG1352,Working!AJ1352)</f>
        <v>132.30000000000001</v>
      </c>
      <c r="AL1352" s="146">
        <f t="shared" si="920"/>
        <v>1.2352941176470591</v>
      </c>
      <c r="AM1352" s="152">
        <f t="shared" si="921"/>
        <v>1.2352941176470591</v>
      </c>
      <c r="AN1352" s="146">
        <f t="shared" si="930"/>
        <v>9.9083333333333332</v>
      </c>
      <c r="AO1352" s="169">
        <f>INDEX('EL&amp;SV'!$C$4:$G$50,MATCH(AF1352,'EL&amp;SV'!$G$4:$G$50,0),MATCH(IF(P1352&gt;5000000,"A",IF(N1352&gt;2000000,"B",IF(N1352&gt;500000,"C","D"))),'EL&amp;SV'!$C$4:$G$4,0))</f>
        <v>8</v>
      </c>
      <c r="AP1352" s="171">
        <f>INDEX('EL&amp;SV'!$G$4:$K$50,MATCH(AF1352,'EL&amp;SV'!$G$4:$G$50,0),MATCH(IF(N1352&gt;5000000,"A",IF(N1352&gt;2000000,"B",IF(N1352&gt;500000,"C","D"))),'EL&amp;SV'!$G$4:$K$4,0))</f>
        <v>0.95</v>
      </c>
      <c r="AQ1352" s="153">
        <f t="shared" si="922"/>
        <v>23131.747058823534</v>
      </c>
      <c r="AR1352" s="153">
        <f t="shared" si="923"/>
        <v>21975.159705882357</v>
      </c>
      <c r="AS1352" s="153">
        <f t="shared" si="924"/>
        <v>1156.5873529411765</v>
      </c>
      <c r="AT1352" s="60">
        <v>0.75</v>
      </c>
      <c r="AU1352" s="153">
        <f t="shared" si="925"/>
        <v>867.44051470588238</v>
      </c>
      <c r="AV1352" s="153">
        <f t="shared" si="926"/>
        <v>1156.5873529411776</v>
      </c>
    </row>
    <row r="1353" spans="1:48" x14ac:dyDescent="0.2">
      <c r="A1353" s="82">
        <v>1349</v>
      </c>
      <c r="B1353" s="82" t="s">
        <v>1410</v>
      </c>
      <c r="C1353" s="83"/>
      <c r="D1353" s="84" t="s">
        <v>112</v>
      </c>
      <c r="E1353" s="85" t="s">
        <v>824</v>
      </c>
      <c r="F1353" s="86">
        <v>41000</v>
      </c>
      <c r="G1353" s="86" t="s">
        <v>1350</v>
      </c>
      <c r="H1353" s="89"/>
      <c r="I1353" s="89">
        <v>6.576923076923076E-2</v>
      </c>
      <c r="J1353" s="84"/>
      <c r="K1353" s="84"/>
      <c r="L1353" s="87">
        <v>18699.990000000002</v>
      </c>
      <c r="M1353" s="87"/>
      <c r="N1353" s="87">
        <v>18699.990000000002</v>
      </c>
      <c r="O1353" s="84">
        <v>11615.570711538459</v>
      </c>
      <c r="P1353" s="84">
        <v>1229.8839576923076</v>
      </c>
      <c r="Q1353" s="84">
        <f t="shared" si="927"/>
        <v>12845.454669230767</v>
      </c>
      <c r="R1353" s="84">
        <v>5854.5353307692349</v>
      </c>
      <c r="S1353" s="87">
        <f t="shared" si="928"/>
        <v>7084.4192884615422</v>
      </c>
      <c r="T1353" s="150">
        <v>15</v>
      </c>
      <c r="U1353" s="69">
        <v>365</v>
      </c>
      <c r="V1353" s="70"/>
      <c r="W1353" s="71">
        <v>6.4657534246575334</v>
      </c>
      <c r="X1353" s="76">
        <f t="shared" ref="X1353:X1390" si="931">DATE(YEAR(F1353),MONTH(F1353),1)</f>
        <v>41000</v>
      </c>
      <c r="AF1353" s="132" t="s">
        <v>3114</v>
      </c>
      <c r="AG1353" s="60">
        <f>MATCH(AF1353,'Cat-4'!$A:$A,0)</f>
        <v>844</v>
      </c>
      <c r="AH1353" s="60">
        <f>MATCH(X1353,'Cat-4'!$1:$1,0)</f>
        <v>4</v>
      </c>
      <c r="AI1353" s="60">
        <f>INDEX('Cat-4'!$1:$1048576,Working!AG1353,Working!AH1353)</f>
        <v>103.9</v>
      </c>
      <c r="AJ1353" s="60">
        <f>MATCH($AJ$3,'Cat-4'!$1:$1,0)</f>
        <v>144</v>
      </c>
      <c r="AK1353" s="60">
        <f>INDEX('Cat-4'!$1:$1048576,Working!AG1353,Working!AJ1353)</f>
        <v>160.30000000000001</v>
      </c>
      <c r="AL1353" s="146">
        <f t="shared" si="920"/>
        <v>1.5428296438883542</v>
      </c>
      <c r="AM1353" s="152">
        <f t="shared" si="921"/>
        <v>1.5428296438883542</v>
      </c>
      <c r="AN1353" s="146">
        <f t="shared" si="930"/>
        <v>11.872222222222222</v>
      </c>
      <c r="AO1353" s="169">
        <f>INDEX('EL&amp;SV'!$C$4:$G$50,MATCH(AF1353,'EL&amp;SV'!$G$4:$G$50,0),MATCH(IF(P1353&gt;5000000,"A",IF(N1353&gt;2000000,"B",IF(N1353&gt;500000,"C","D"))),'EL&amp;SV'!$C$4:$G$4,0))</f>
        <v>6</v>
      </c>
      <c r="AP1353" s="171">
        <f>INDEX('EL&amp;SV'!$G$4:$K$50,MATCH(AF1353,'EL&amp;SV'!$G$4:$G$50,0),MATCH(IF(N1353&gt;5000000,"A",IF(N1353&gt;2000000,"B",IF(N1353&gt;500000,"C","D"))),'EL&amp;SV'!$G$4:$K$4,0))</f>
        <v>0.95</v>
      </c>
      <c r="AQ1353" s="153">
        <f t="shared" si="922"/>
        <v>28850.898912415789</v>
      </c>
      <c r="AR1353" s="153">
        <f t="shared" si="923"/>
        <v>27408.353966794999</v>
      </c>
      <c r="AS1353" s="153">
        <f t="shared" si="924"/>
        <v>1442.5449456207898</v>
      </c>
      <c r="AT1353" s="60">
        <v>0.75</v>
      </c>
      <c r="AU1353" s="153">
        <f t="shared" si="925"/>
        <v>1081.9087092155924</v>
      </c>
      <c r="AV1353" s="153">
        <f t="shared" si="926"/>
        <v>1442.5449456207907</v>
      </c>
    </row>
    <row r="1354" spans="1:48" x14ac:dyDescent="0.2">
      <c r="A1354" s="82">
        <v>1350</v>
      </c>
      <c r="B1354" s="82" t="s">
        <v>1410</v>
      </c>
      <c r="C1354" s="83"/>
      <c r="D1354" s="84" t="s">
        <v>112</v>
      </c>
      <c r="E1354" s="85" t="s">
        <v>1026</v>
      </c>
      <c r="F1354" s="86">
        <v>42460</v>
      </c>
      <c r="G1354" s="86" t="s">
        <v>25</v>
      </c>
      <c r="H1354" s="89"/>
      <c r="I1354" s="89">
        <v>6.3333333333333325E-2</v>
      </c>
      <c r="J1354" s="84"/>
      <c r="K1354" s="84"/>
      <c r="L1354" s="87">
        <v>18614</v>
      </c>
      <c r="M1354" s="87"/>
      <c r="N1354" s="87">
        <v>18614</v>
      </c>
      <c r="O1354" s="84">
        <v>7076.5498264840171</v>
      </c>
      <c r="P1354" s="84">
        <v>1178.8866666666665</v>
      </c>
      <c r="Q1354" s="84">
        <f t="shared" si="927"/>
        <v>8255.4364931506843</v>
      </c>
      <c r="R1354" s="84">
        <v>10358.563506849316</v>
      </c>
      <c r="S1354" s="87">
        <f t="shared" si="928"/>
        <v>11537.450173515983</v>
      </c>
      <c r="T1354" s="150">
        <v>15</v>
      </c>
      <c r="U1354" s="69">
        <v>365</v>
      </c>
      <c r="V1354" s="70"/>
      <c r="W1354" s="71">
        <v>-117.33698630136986</v>
      </c>
      <c r="X1354" s="76">
        <f t="shared" si="931"/>
        <v>42430</v>
      </c>
      <c r="AF1354" s="132" t="s">
        <v>3114</v>
      </c>
      <c r="AG1354" s="60">
        <f>MATCH(AF1354,'Cat-4'!$A:$A,0)</f>
        <v>844</v>
      </c>
      <c r="AH1354" s="60">
        <f>MATCH(X1354,'Cat-4'!$1:$1,0)</f>
        <v>51</v>
      </c>
      <c r="AI1354" s="60">
        <f>INDEX('Cat-4'!$1:$1048576,Working!AG1354,Working!AH1354)</f>
        <v>114.6</v>
      </c>
      <c r="AJ1354" s="60">
        <f>MATCH($AJ$3,'Cat-4'!$1:$1,0)</f>
        <v>144</v>
      </c>
      <c r="AK1354" s="60">
        <f>INDEX('Cat-4'!$1:$1048576,Working!AG1354,Working!AJ1354)</f>
        <v>160.30000000000001</v>
      </c>
      <c r="AL1354" s="146">
        <f t="shared" si="920"/>
        <v>1.3987783595113439</v>
      </c>
      <c r="AM1354" s="152">
        <f t="shared" si="921"/>
        <v>1.3987783595113439</v>
      </c>
      <c r="AN1354" s="146">
        <f t="shared" si="930"/>
        <v>7.875</v>
      </c>
      <c r="AO1354" s="169">
        <f>INDEX('EL&amp;SV'!$C$4:$G$50,MATCH(AF1354,'EL&amp;SV'!$G$4:$G$50,0),MATCH(IF(P1354&gt;5000000,"A",IF(N1354&gt;2000000,"B",IF(N1354&gt;500000,"C","D"))),'EL&amp;SV'!$C$4:$G$4,0))</f>
        <v>6</v>
      </c>
      <c r="AP1354" s="171">
        <f>INDEX('EL&amp;SV'!$G$4:$K$50,MATCH(AF1354,'EL&amp;SV'!$G$4:$G$50,0),MATCH(IF(N1354&gt;5000000,"A",IF(N1354&gt;2000000,"B",IF(N1354&gt;500000,"C","D"))),'EL&amp;SV'!$G$4:$K$4,0))</f>
        <v>0.95</v>
      </c>
      <c r="AQ1354" s="153">
        <f t="shared" si="922"/>
        <v>26036.860383944157</v>
      </c>
      <c r="AR1354" s="153">
        <f t="shared" si="923"/>
        <v>24735.017364746946</v>
      </c>
      <c r="AS1354" s="153">
        <f t="shared" si="924"/>
        <v>1301.8430191972111</v>
      </c>
      <c r="AT1354" s="60">
        <v>0.75</v>
      </c>
      <c r="AU1354" s="153">
        <f t="shared" si="925"/>
        <v>976.38226439790833</v>
      </c>
      <c r="AV1354" s="153">
        <f t="shared" si="926"/>
        <v>1301.8430191972091</v>
      </c>
    </row>
    <row r="1355" spans="1:48" x14ac:dyDescent="0.2">
      <c r="A1355" s="82">
        <v>1351</v>
      </c>
      <c r="B1355" s="82" t="s">
        <v>1410</v>
      </c>
      <c r="C1355" s="83"/>
      <c r="D1355" s="84" t="s">
        <v>112</v>
      </c>
      <c r="E1355" s="85" t="s">
        <v>350</v>
      </c>
      <c r="F1355" s="86">
        <v>40005</v>
      </c>
      <c r="G1355" s="86" t="s">
        <v>1353</v>
      </c>
      <c r="H1355" s="89"/>
      <c r="I1355" s="89">
        <v>9.4805194805194799E-3</v>
      </c>
      <c r="J1355" s="84"/>
      <c r="K1355" s="84"/>
      <c r="L1355" s="87">
        <v>18600</v>
      </c>
      <c r="M1355" s="87"/>
      <c r="N1355" s="87">
        <v>18600</v>
      </c>
      <c r="O1355" s="84">
        <v>18600</v>
      </c>
      <c r="P1355" s="84">
        <v>0</v>
      </c>
      <c r="Q1355" s="84">
        <f t="shared" si="927"/>
        <v>18600</v>
      </c>
      <c r="R1355" s="84">
        <v>0</v>
      </c>
      <c r="S1355" s="87">
        <f t="shared" si="928"/>
        <v>0</v>
      </c>
      <c r="T1355" s="150">
        <v>10</v>
      </c>
      <c r="U1355" s="69">
        <v>365</v>
      </c>
      <c r="V1355" s="70"/>
      <c r="W1355" s="71">
        <v>-117.33698630136986</v>
      </c>
      <c r="X1355" s="76">
        <f t="shared" si="931"/>
        <v>39995</v>
      </c>
      <c r="Y1355" s="138" t="s">
        <v>4016</v>
      </c>
      <c r="Z1355" s="60">
        <f>MATCH(Y1355,'Cat-3'!$A:$A,0)</f>
        <v>628</v>
      </c>
      <c r="AA1355" s="60">
        <f>MATCH(X1355,'Cat-3'!$1:$1,0)</f>
        <v>58</v>
      </c>
      <c r="AB1355" s="60">
        <f>INDEX('Cat-3'!$1:$1048576,Working!Z1355,Working!AA1355)</f>
        <v>119.7</v>
      </c>
      <c r="AC1355" s="60">
        <f>MATCH($AC$3,'Cat-3'!$1:$1,0)</f>
        <v>90</v>
      </c>
      <c r="AD1355" s="60">
        <f>INDEX('Cat-3'!$1:$1048576,Working!Z1355,Working!AC1355)</f>
        <v>138.4</v>
      </c>
      <c r="AE1355" s="146">
        <f t="shared" ref="AE1355:AE1358" si="932">AD1355/AB1355</f>
        <v>1.1562238930659983</v>
      </c>
      <c r="AF1355" s="132" t="s">
        <v>3114</v>
      </c>
      <c r="AG1355" s="60">
        <f>MATCH(AF1355,'Cat-4'!$A:$A,0)</f>
        <v>844</v>
      </c>
      <c r="AH1355" s="60">
        <f>MATCH($AH$3,'Cat-4'!$1:$1,0)</f>
        <v>4</v>
      </c>
      <c r="AI1355" s="60">
        <f>INDEX('Cat-4'!$1:$1048576,Working!AG1355,Working!AH1355)</f>
        <v>103.9</v>
      </c>
      <c r="AJ1355" s="60">
        <f>MATCH($AJ$3,'Cat-4'!$1:$1,0)</f>
        <v>144</v>
      </c>
      <c r="AK1355" s="60">
        <f>INDEX('Cat-4'!$1:$1048576,Working!AG1355,Working!AJ1355)</f>
        <v>160.30000000000001</v>
      </c>
      <c r="AL1355" s="146">
        <f t="shared" ref="AL1355:AL1364" si="933">AK1355/AI1355</f>
        <v>1.5428296438883542</v>
      </c>
      <c r="AM1355" s="146">
        <f t="shared" ref="AM1355:AM1358" si="934">AL1355*AE1355</f>
        <v>1.7838564971942206</v>
      </c>
      <c r="AN1355" s="146">
        <f t="shared" si="930"/>
        <v>14.594444444444445</v>
      </c>
      <c r="AO1355" s="169">
        <f>INDEX('EL&amp;SV'!$C$4:$G$50,MATCH(AF1355,'EL&amp;SV'!$G$4:$G$50,0),MATCH(IF(P1355&gt;5000000,"A",IF(N1355&gt;2000000,"B",IF(N1355&gt;500000,"C","D"))),'EL&amp;SV'!$C$4:$G$4,0))</f>
        <v>6</v>
      </c>
      <c r="AP1355" s="171">
        <f>INDEX('EL&amp;SV'!$G$4:$K$50,MATCH(AF1355,'EL&amp;SV'!$G$4:$G$50,0),MATCH(IF(N1355&gt;5000000,"A",IF(N1355&gt;2000000,"B",IF(N1355&gt;500000,"C","D"))),'EL&amp;SV'!$G$4:$K$4,0))</f>
        <v>0.95</v>
      </c>
      <c r="AQ1355" s="153">
        <f t="shared" si="922"/>
        <v>33179.730847812505</v>
      </c>
      <c r="AR1355" s="153">
        <f t="shared" si="923"/>
        <v>31520.744305421882</v>
      </c>
      <c r="AS1355" s="153">
        <f t="shared" si="924"/>
        <v>1658.9865423906231</v>
      </c>
      <c r="AT1355" s="60">
        <v>0.75</v>
      </c>
      <c r="AU1355" s="153">
        <f t="shared" si="925"/>
        <v>1244.2399067929673</v>
      </c>
      <c r="AV1355" s="153">
        <f t="shared" si="926"/>
        <v>1658.9865423906267</v>
      </c>
    </row>
    <row r="1356" spans="1:48" x14ac:dyDescent="0.2">
      <c r="A1356" s="82">
        <v>1352</v>
      </c>
      <c r="B1356" s="82" t="s">
        <v>1410</v>
      </c>
      <c r="C1356" s="83"/>
      <c r="D1356" s="84" t="s">
        <v>112</v>
      </c>
      <c r="E1356" s="85" t="s">
        <v>351</v>
      </c>
      <c r="F1356" s="86">
        <v>40006</v>
      </c>
      <c r="G1356" s="86" t="s">
        <v>1353</v>
      </c>
      <c r="H1356" s="89"/>
      <c r="I1356" s="89">
        <v>9.4755970924195222E-3</v>
      </c>
      <c r="J1356" s="84"/>
      <c r="K1356" s="84"/>
      <c r="L1356" s="87">
        <v>18600</v>
      </c>
      <c r="M1356" s="87"/>
      <c r="N1356" s="87">
        <v>18600</v>
      </c>
      <c r="O1356" s="84">
        <v>18600</v>
      </c>
      <c r="P1356" s="84">
        <v>0</v>
      </c>
      <c r="Q1356" s="84">
        <f t="shared" si="927"/>
        <v>18600</v>
      </c>
      <c r="R1356" s="84">
        <v>0</v>
      </c>
      <c r="S1356" s="87">
        <f t="shared" si="928"/>
        <v>0</v>
      </c>
      <c r="T1356" s="150">
        <v>10</v>
      </c>
      <c r="U1356" s="69">
        <v>365</v>
      </c>
      <c r="V1356" s="70"/>
      <c r="W1356" s="71">
        <v>-117.33698630136986</v>
      </c>
      <c r="X1356" s="76">
        <f t="shared" si="931"/>
        <v>39995</v>
      </c>
      <c r="Y1356" s="138" t="s">
        <v>4016</v>
      </c>
      <c r="Z1356" s="60">
        <f>MATCH(Y1356,'Cat-3'!$A:$A,0)</f>
        <v>628</v>
      </c>
      <c r="AA1356" s="60">
        <f>MATCH(X1356,'Cat-3'!$1:$1,0)</f>
        <v>58</v>
      </c>
      <c r="AB1356" s="60">
        <f>INDEX('Cat-3'!$1:$1048576,Working!Z1356,Working!AA1356)</f>
        <v>119.7</v>
      </c>
      <c r="AC1356" s="60">
        <f>MATCH($AC$3,'Cat-3'!$1:$1,0)</f>
        <v>90</v>
      </c>
      <c r="AD1356" s="60">
        <f>INDEX('Cat-3'!$1:$1048576,Working!Z1356,Working!AC1356)</f>
        <v>138.4</v>
      </c>
      <c r="AE1356" s="146">
        <f t="shared" si="932"/>
        <v>1.1562238930659983</v>
      </c>
      <c r="AF1356" s="132" t="s">
        <v>3114</v>
      </c>
      <c r="AG1356" s="60">
        <f>MATCH(AF1356,'Cat-4'!$A:$A,0)</f>
        <v>844</v>
      </c>
      <c r="AH1356" s="60">
        <f>MATCH($AH$3,'Cat-4'!$1:$1,0)</f>
        <v>4</v>
      </c>
      <c r="AI1356" s="60">
        <f>INDEX('Cat-4'!$1:$1048576,Working!AG1356,Working!AH1356)</f>
        <v>103.9</v>
      </c>
      <c r="AJ1356" s="60">
        <f>MATCH($AJ$3,'Cat-4'!$1:$1,0)</f>
        <v>144</v>
      </c>
      <c r="AK1356" s="60">
        <f>INDEX('Cat-4'!$1:$1048576,Working!AG1356,Working!AJ1356)</f>
        <v>160.30000000000001</v>
      </c>
      <c r="AL1356" s="146">
        <f t="shared" si="933"/>
        <v>1.5428296438883542</v>
      </c>
      <c r="AM1356" s="146">
        <f t="shared" si="934"/>
        <v>1.7838564971942206</v>
      </c>
      <c r="AN1356" s="146">
        <f t="shared" si="930"/>
        <v>14.591666666666667</v>
      </c>
      <c r="AO1356" s="169">
        <f>INDEX('EL&amp;SV'!$C$4:$G$50,MATCH(AF1356,'EL&amp;SV'!$G$4:$G$50,0),MATCH(IF(P1356&gt;5000000,"A",IF(N1356&gt;2000000,"B",IF(N1356&gt;500000,"C","D"))),'EL&amp;SV'!$C$4:$G$4,0))</f>
        <v>6</v>
      </c>
      <c r="AP1356" s="171">
        <f>INDEX('EL&amp;SV'!$G$4:$K$50,MATCH(AF1356,'EL&amp;SV'!$G$4:$G$50,0),MATCH(IF(N1356&gt;5000000,"A",IF(N1356&gt;2000000,"B",IF(N1356&gt;500000,"C","D"))),'EL&amp;SV'!$G$4:$K$4,0))</f>
        <v>0.95</v>
      </c>
      <c r="AQ1356" s="153">
        <f t="shared" si="922"/>
        <v>33179.730847812505</v>
      </c>
      <c r="AR1356" s="153">
        <f t="shared" si="923"/>
        <v>31520.744305421882</v>
      </c>
      <c r="AS1356" s="153">
        <f t="shared" si="924"/>
        <v>1658.9865423906231</v>
      </c>
      <c r="AT1356" s="60">
        <v>0.75</v>
      </c>
      <c r="AU1356" s="153">
        <f t="shared" si="925"/>
        <v>1244.2399067929673</v>
      </c>
      <c r="AV1356" s="153">
        <f t="shared" si="926"/>
        <v>1658.9865423906267</v>
      </c>
    </row>
    <row r="1357" spans="1:48" x14ac:dyDescent="0.2">
      <c r="A1357" s="82">
        <v>1353</v>
      </c>
      <c r="B1357" s="82" t="s">
        <v>1410</v>
      </c>
      <c r="C1357" s="83"/>
      <c r="D1357" s="84" t="s">
        <v>112</v>
      </c>
      <c r="E1357" s="85" t="s">
        <v>346</v>
      </c>
      <c r="F1357" s="86">
        <v>40346</v>
      </c>
      <c r="G1357" s="86" t="s">
        <v>1352</v>
      </c>
      <c r="H1357" s="89"/>
      <c r="I1357" s="89">
        <v>0.12244311562224182</v>
      </c>
      <c r="J1357" s="84"/>
      <c r="K1357" s="84"/>
      <c r="L1357" s="87">
        <v>18600</v>
      </c>
      <c r="M1357" s="87"/>
      <c r="N1357" s="87">
        <v>18600</v>
      </c>
      <c r="O1357" s="84">
        <v>18600</v>
      </c>
      <c r="P1357" s="84">
        <v>0</v>
      </c>
      <c r="Q1357" s="84">
        <f t="shared" si="927"/>
        <v>18600</v>
      </c>
      <c r="R1357" s="84">
        <v>0</v>
      </c>
      <c r="S1357" s="87">
        <f t="shared" si="928"/>
        <v>0</v>
      </c>
      <c r="T1357" s="150">
        <v>10</v>
      </c>
      <c r="U1357" s="69">
        <v>365</v>
      </c>
      <c r="V1357" s="70"/>
      <c r="W1357" s="71">
        <v>-117.33698630136986</v>
      </c>
      <c r="X1357" s="76">
        <f t="shared" si="931"/>
        <v>40330</v>
      </c>
      <c r="Y1357" s="138" t="s">
        <v>4016</v>
      </c>
      <c r="Z1357" s="60">
        <f>MATCH(Y1357,'Cat-3'!$A:$A,0)</f>
        <v>628</v>
      </c>
      <c r="AA1357" s="60">
        <f>MATCH(X1357,'Cat-3'!$1:$1,0)</f>
        <v>69</v>
      </c>
      <c r="AB1357" s="60">
        <f>INDEX('Cat-3'!$1:$1048576,Working!Z1357,Working!AA1357)</f>
        <v>130.6</v>
      </c>
      <c r="AC1357" s="60">
        <f>MATCH($AC$3,'Cat-3'!$1:$1,0)</f>
        <v>90</v>
      </c>
      <c r="AD1357" s="60">
        <f>INDEX('Cat-3'!$1:$1048576,Working!Z1357,Working!AC1357)</f>
        <v>138.4</v>
      </c>
      <c r="AE1357" s="146">
        <f t="shared" si="932"/>
        <v>1.0597243491577337</v>
      </c>
      <c r="AF1357" s="132" t="s">
        <v>3114</v>
      </c>
      <c r="AG1357" s="60">
        <f>MATCH(AF1357,'Cat-4'!$A:$A,0)</f>
        <v>844</v>
      </c>
      <c r="AH1357" s="60">
        <f>MATCH($AH$3,'Cat-4'!$1:$1,0)</f>
        <v>4</v>
      </c>
      <c r="AI1357" s="60">
        <f>INDEX('Cat-4'!$1:$1048576,Working!AG1357,Working!AH1357)</f>
        <v>103.9</v>
      </c>
      <c r="AJ1357" s="60">
        <f>MATCH($AJ$3,'Cat-4'!$1:$1,0)</f>
        <v>144</v>
      </c>
      <c r="AK1357" s="60">
        <f>INDEX('Cat-4'!$1:$1048576,Working!AG1357,Working!AJ1357)</f>
        <v>160.30000000000001</v>
      </c>
      <c r="AL1357" s="146">
        <f t="shared" si="933"/>
        <v>1.5428296438883542</v>
      </c>
      <c r="AM1357" s="146">
        <f t="shared" si="934"/>
        <v>1.6349741402308442</v>
      </c>
      <c r="AN1357" s="146">
        <f t="shared" si="930"/>
        <v>13.661111111111111</v>
      </c>
      <c r="AO1357" s="169">
        <f>INDEX('EL&amp;SV'!$C$4:$G$50,MATCH(AF1357,'EL&amp;SV'!$G$4:$G$50,0),MATCH(IF(P1357&gt;5000000,"A",IF(N1357&gt;2000000,"B",IF(N1357&gt;500000,"C","D"))),'EL&amp;SV'!$C$4:$G$4,0))</f>
        <v>6</v>
      </c>
      <c r="AP1357" s="171">
        <f>INDEX('EL&amp;SV'!$G$4:$K$50,MATCH(AF1357,'EL&amp;SV'!$G$4:$G$50,0),MATCH(IF(N1357&gt;5000000,"A",IF(N1357&gt;2000000,"B",IF(N1357&gt;500000,"C","D"))),'EL&amp;SV'!$G$4:$K$4,0))</f>
        <v>0.95</v>
      </c>
      <c r="AQ1357" s="153">
        <f t="shared" si="922"/>
        <v>30410.519008293701</v>
      </c>
      <c r="AR1357" s="153">
        <f t="shared" si="923"/>
        <v>28889.993057879015</v>
      </c>
      <c r="AS1357" s="153">
        <f t="shared" si="924"/>
        <v>1520.5259504146852</v>
      </c>
      <c r="AT1357" s="60">
        <v>0.75</v>
      </c>
      <c r="AU1357" s="153">
        <f t="shared" si="925"/>
        <v>1140.3944628110139</v>
      </c>
      <c r="AV1357" s="153">
        <f t="shared" si="926"/>
        <v>1520.5259504146863</v>
      </c>
    </row>
    <row r="1358" spans="1:48" x14ac:dyDescent="0.2">
      <c r="A1358" s="82">
        <v>1354</v>
      </c>
      <c r="B1358" s="82" t="s">
        <v>1410</v>
      </c>
      <c r="C1358" s="83"/>
      <c r="D1358" s="84" t="s">
        <v>112</v>
      </c>
      <c r="E1358" s="85" t="s">
        <v>311</v>
      </c>
      <c r="F1358" s="86">
        <v>40431</v>
      </c>
      <c r="G1358" s="86" t="s">
        <v>1352</v>
      </c>
      <c r="H1358" s="89"/>
      <c r="I1358" s="89">
        <v>0.1203048064653339</v>
      </c>
      <c r="J1358" s="84"/>
      <c r="K1358" s="84"/>
      <c r="L1358" s="87">
        <v>18562</v>
      </c>
      <c r="M1358" s="87"/>
      <c r="N1358" s="87">
        <v>18562</v>
      </c>
      <c r="O1358" s="84">
        <v>18562</v>
      </c>
      <c r="P1358" s="84">
        <v>0</v>
      </c>
      <c r="Q1358" s="84">
        <f t="shared" si="927"/>
        <v>18562</v>
      </c>
      <c r="R1358" s="84">
        <v>0</v>
      </c>
      <c r="S1358" s="87">
        <f t="shared" si="928"/>
        <v>0</v>
      </c>
      <c r="T1358" s="150">
        <v>10</v>
      </c>
      <c r="U1358" s="69">
        <v>365</v>
      </c>
      <c r="V1358" s="70"/>
      <c r="W1358" s="71">
        <v>6.4657534246575334</v>
      </c>
      <c r="X1358" s="76">
        <f t="shared" si="931"/>
        <v>40422</v>
      </c>
      <c r="Y1358" s="138" t="s">
        <v>4016</v>
      </c>
      <c r="Z1358" s="60">
        <f>MATCH(Y1358,'Cat-3'!$A:$A,0)</f>
        <v>628</v>
      </c>
      <c r="AA1358" s="60">
        <f>MATCH(X1358,'Cat-3'!$1:$1,0)</f>
        <v>72</v>
      </c>
      <c r="AB1358" s="60">
        <f>INDEX('Cat-3'!$1:$1048576,Working!Z1358,Working!AA1358)</f>
        <v>130.6</v>
      </c>
      <c r="AC1358" s="60">
        <f>MATCH($AC$3,'Cat-3'!$1:$1,0)</f>
        <v>90</v>
      </c>
      <c r="AD1358" s="60">
        <f>INDEX('Cat-3'!$1:$1048576,Working!Z1358,Working!AC1358)</f>
        <v>138.4</v>
      </c>
      <c r="AE1358" s="146">
        <f t="shared" si="932"/>
        <v>1.0597243491577337</v>
      </c>
      <c r="AF1358" s="132" t="s">
        <v>3114</v>
      </c>
      <c r="AG1358" s="60">
        <f>MATCH(AF1358,'Cat-4'!$A:$A,0)</f>
        <v>844</v>
      </c>
      <c r="AH1358" s="60">
        <f>MATCH($AH$3,'Cat-4'!$1:$1,0)</f>
        <v>4</v>
      </c>
      <c r="AI1358" s="60">
        <f>INDEX('Cat-4'!$1:$1048576,Working!AG1358,Working!AH1358)</f>
        <v>103.9</v>
      </c>
      <c r="AJ1358" s="60">
        <f>MATCH($AJ$3,'Cat-4'!$1:$1,0)</f>
        <v>144</v>
      </c>
      <c r="AK1358" s="60">
        <f>INDEX('Cat-4'!$1:$1048576,Working!AG1358,Working!AJ1358)</f>
        <v>160.30000000000001</v>
      </c>
      <c r="AL1358" s="146">
        <f t="shared" si="933"/>
        <v>1.5428296438883542</v>
      </c>
      <c r="AM1358" s="146">
        <f t="shared" si="934"/>
        <v>1.6349741402308442</v>
      </c>
      <c r="AN1358" s="146">
        <f t="shared" si="930"/>
        <v>13.430555555555555</v>
      </c>
      <c r="AO1358" s="169">
        <f>INDEX('EL&amp;SV'!$C$4:$G$50,MATCH(AF1358,'EL&amp;SV'!$G$4:$G$50,0),MATCH(IF(P1358&gt;5000000,"A",IF(N1358&gt;2000000,"B",IF(N1358&gt;500000,"C","D"))),'EL&amp;SV'!$C$4:$G$4,0))</f>
        <v>6</v>
      </c>
      <c r="AP1358" s="171">
        <f>INDEX('EL&amp;SV'!$G$4:$K$50,MATCH(AF1358,'EL&amp;SV'!$G$4:$G$50,0),MATCH(IF(N1358&gt;5000000,"A",IF(N1358&gt;2000000,"B",IF(N1358&gt;500000,"C","D"))),'EL&amp;SV'!$G$4:$K$4,0))</f>
        <v>0.95</v>
      </c>
      <c r="AQ1358" s="153">
        <f t="shared" si="922"/>
        <v>30348.38999096493</v>
      </c>
      <c r="AR1358" s="153">
        <f t="shared" si="923"/>
        <v>28830.97049141668</v>
      </c>
      <c r="AS1358" s="153">
        <f t="shared" si="924"/>
        <v>1517.4194995482503</v>
      </c>
      <c r="AT1358" s="60">
        <v>0.75</v>
      </c>
      <c r="AU1358" s="153">
        <f t="shared" si="925"/>
        <v>1138.0646246611877</v>
      </c>
      <c r="AV1358" s="153">
        <f t="shared" si="926"/>
        <v>1517.4194995482478</v>
      </c>
    </row>
    <row r="1359" spans="1:48" x14ac:dyDescent="0.2">
      <c r="A1359" s="82">
        <v>1355</v>
      </c>
      <c r="B1359" s="82" t="s">
        <v>1410</v>
      </c>
      <c r="C1359" s="83"/>
      <c r="D1359" s="84" t="s">
        <v>112</v>
      </c>
      <c r="E1359" s="85" t="s">
        <v>455</v>
      </c>
      <c r="F1359" s="151">
        <v>42248</v>
      </c>
      <c r="G1359" s="86"/>
      <c r="H1359" s="89"/>
      <c r="I1359" s="89">
        <v>0.73150684931506849</v>
      </c>
      <c r="J1359" s="84"/>
      <c r="K1359" s="84"/>
      <c r="L1359" s="87">
        <v>18560.64</v>
      </c>
      <c r="M1359" s="87"/>
      <c r="N1359" s="87">
        <v>18560.64</v>
      </c>
      <c r="O1359" s="84">
        <v>18560.64</v>
      </c>
      <c r="P1359" s="84">
        <v>0</v>
      </c>
      <c r="Q1359" s="84">
        <f t="shared" si="927"/>
        <v>18560.64</v>
      </c>
      <c r="R1359" s="84">
        <v>0</v>
      </c>
      <c r="S1359" s="87">
        <f t="shared" si="928"/>
        <v>0</v>
      </c>
      <c r="T1359" s="150">
        <v>10</v>
      </c>
      <c r="U1359" s="69">
        <v>365</v>
      </c>
      <c r="V1359" s="70"/>
      <c r="W1359" s="71">
        <v>6.4657534246575334</v>
      </c>
      <c r="X1359" s="76">
        <f t="shared" si="931"/>
        <v>42248</v>
      </c>
      <c r="AF1359" s="132" t="s">
        <v>3114</v>
      </c>
      <c r="AG1359" s="60">
        <f>MATCH(AF1359,'Cat-4'!$A:$A,0)</f>
        <v>844</v>
      </c>
      <c r="AH1359" s="60">
        <f>MATCH(X1359,'Cat-4'!$1:$1,0)</f>
        <v>45</v>
      </c>
      <c r="AI1359" s="60">
        <f>INDEX('Cat-4'!$1:$1048576,Working!AG1359,Working!AH1359)</f>
        <v>110.9</v>
      </c>
      <c r="AJ1359" s="60">
        <f>MATCH($AJ$3,'Cat-4'!$1:$1,0)</f>
        <v>144</v>
      </c>
      <c r="AK1359" s="60">
        <f>INDEX('Cat-4'!$1:$1048576,Working!AG1359,Working!AJ1359)</f>
        <v>160.30000000000001</v>
      </c>
      <c r="AL1359" s="146">
        <f t="shared" si="933"/>
        <v>1.4454463480613164</v>
      </c>
      <c r="AM1359" s="152">
        <f t="shared" ref="AM1359:AM1364" si="935">AL1359</f>
        <v>1.4454463480613164</v>
      </c>
      <c r="AN1359" s="146">
        <f t="shared" si="930"/>
        <v>8.4555555555555557</v>
      </c>
      <c r="AO1359" s="169">
        <f>INDEX('EL&amp;SV'!$C$4:$G$50,MATCH(AF1359,'EL&amp;SV'!$G$4:$G$50,0),MATCH(IF(P1359&gt;5000000,"A",IF(N1359&gt;2000000,"B",IF(N1359&gt;500000,"C","D"))),'EL&amp;SV'!$C$4:$G$4,0))</f>
        <v>6</v>
      </c>
      <c r="AP1359" s="171">
        <f>INDEX('EL&amp;SV'!$G$4:$K$50,MATCH(AF1359,'EL&amp;SV'!$G$4:$G$50,0),MATCH(IF(N1359&gt;5000000,"A",IF(N1359&gt;2000000,"B",IF(N1359&gt;500000,"C","D"))),'EL&amp;SV'!$G$4:$K$4,0))</f>
        <v>0.95</v>
      </c>
      <c r="AQ1359" s="153">
        <f t="shared" si="922"/>
        <v>26828.409305680791</v>
      </c>
      <c r="AR1359" s="153">
        <f t="shared" si="923"/>
        <v>25486.988840396749</v>
      </c>
      <c r="AS1359" s="153">
        <f t="shared" si="924"/>
        <v>1341.4204652840417</v>
      </c>
      <c r="AT1359" s="60">
        <v>0.75</v>
      </c>
      <c r="AU1359" s="153">
        <f t="shared" si="925"/>
        <v>1006.0653489630313</v>
      </c>
      <c r="AV1359" s="153">
        <f t="shared" si="926"/>
        <v>1341.4204652840408</v>
      </c>
    </row>
    <row r="1360" spans="1:48" x14ac:dyDescent="0.2">
      <c r="A1360" s="82">
        <v>1356</v>
      </c>
      <c r="B1360" s="82" t="s">
        <v>1410</v>
      </c>
      <c r="C1360" s="83"/>
      <c r="D1360" s="84" t="s">
        <v>112</v>
      </c>
      <c r="E1360" s="85" t="s">
        <v>923</v>
      </c>
      <c r="F1360" s="86">
        <v>41656</v>
      </c>
      <c r="G1360" s="86" t="s">
        <v>1349</v>
      </c>
      <c r="H1360" s="89"/>
      <c r="I1360" s="89">
        <v>6.3550268468802074E-2</v>
      </c>
      <c r="J1360" s="84"/>
      <c r="K1360" s="84"/>
      <c r="L1360" s="87">
        <v>18387</v>
      </c>
      <c r="M1360" s="87"/>
      <c r="N1360" s="87">
        <v>18387</v>
      </c>
      <c r="O1360" s="84">
        <v>9525.059619454034</v>
      </c>
      <c r="P1360" s="84">
        <v>1168.4987863358638</v>
      </c>
      <c r="Q1360" s="84">
        <f t="shared" si="927"/>
        <v>10693.558405789898</v>
      </c>
      <c r="R1360" s="84">
        <v>7693.4415942101023</v>
      </c>
      <c r="S1360" s="87">
        <f t="shared" si="928"/>
        <v>8861.940380545966</v>
      </c>
      <c r="T1360" s="150">
        <v>15</v>
      </c>
      <c r="U1360" s="69">
        <v>365</v>
      </c>
      <c r="V1360" s="70"/>
      <c r="W1360" s="71">
        <v>6.4767123287671229</v>
      </c>
      <c r="X1360" s="76">
        <f t="shared" si="931"/>
        <v>41640</v>
      </c>
      <c r="AF1360" s="132" t="s">
        <v>3114</v>
      </c>
      <c r="AG1360" s="60">
        <f>MATCH(AF1360,'Cat-4'!$A:$A,0)</f>
        <v>844</v>
      </c>
      <c r="AH1360" s="60">
        <f>MATCH(X1360,'Cat-4'!$1:$1,0)</f>
        <v>25</v>
      </c>
      <c r="AI1360" s="60">
        <f>INDEX('Cat-4'!$1:$1048576,Working!AG1360,Working!AH1360)</f>
        <v>115.4</v>
      </c>
      <c r="AJ1360" s="60">
        <f>MATCH($AJ$3,'Cat-4'!$1:$1,0)</f>
        <v>144</v>
      </c>
      <c r="AK1360" s="60">
        <f>INDEX('Cat-4'!$1:$1048576,Working!AG1360,Working!AJ1360)</f>
        <v>160.30000000000001</v>
      </c>
      <c r="AL1360" s="146">
        <f t="shared" si="933"/>
        <v>1.3890814558058926</v>
      </c>
      <c r="AM1360" s="152">
        <f t="shared" si="935"/>
        <v>1.3890814558058926</v>
      </c>
      <c r="AN1360" s="146">
        <f t="shared" si="930"/>
        <v>10.077777777777778</v>
      </c>
      <c r="AO1360" s="169">
        <f>INDEX('EL&amp;SV'!$C$4:$G$50,MATCH(AF1360,'EL&amp;SV'!$G$4:$G$50,0),MATCH(IF(P1360&gt;5000000,"A",IF(N1360&gt;2000000,"B",IF(N1360&gt;500000,"C","D"))),'EL&amp;SV'!$C$4:$G$4,0))</f>
        <v>6</v>
      </c>
      <c r="AP1360" s="171">
        <f>INDEX('EL&amp;SV'!$G$4:$K$50,MATCH(AF1360,'EL&amp;SV'!$G$4:$G$50,0),MATCH(IF(N1360&gt;5000000,"A",IF(N1360&gt;2000000,"B",IF(N1360&gt;500000,"C","D"))),'EL&amp;SV'!$G$4:$K$4,0))</f>
        <v>0.95</v>
      </c>
      <c r="AQ1360" s="153">
        <f t="shared" si="922"/>
        <v>25541.040727902946</v>
      </c>
      <c r="AR1360" s="153">
        <f t="shared" si="923"/>
        <v>24263.988691507799</v>
      </c>
      <c r="AS1360" s="153">
        <f t="shared" si="924"/>
        <v>1277.0520363951473</v>
      </c>
      <c r="AT1360" s="60">
        <v>0.75</v>
      </c>
      <c r="AU1360" s="153">
        <f t="shared" si="925"/>
        <v>957.78902729636047</v>
      </c>
      <c r="AV1360" s="153">
        <f t="shared" si="926"/>
        <v>1277.0520363951484</v>
      </c>
    </row>
    <row r="1361" spans="1:48" x14ac:dyDescent="0.2">
      <c r="A1361" s="82">
        <v>1357</v>
      </c>
      <c r="B1361" s="82" t="s">
        <v>1410</v>
      </c>
      <c r="C1361" s="83"/>
      <c r="D1361" s="84" t="s">
        <v>112</v>
      </c>
      <c r="E1361" s="85" t="s">
        <v>923</v>
      </c>
      <c r="F1361" s="86">
        <v>41689</v>
      </c>
      <c r="G1361" s="86" t="s">
        <v>1349</v>
      </c>
      <c r="H1361" s="89"/>
      <c r="I1361" s="89">
        <v>6.3452797202797215E-2</v>
      </c>
      <c r="J1361" s="84"/>
      <c r="K1361" s="84"/>
      <c r="L1361" s="87">
        <v>18387</v>
      </c>
      <c r="M1361" s="87"/>
      <c r="N1361" s="87">
        <v>18387</v>
      </c>
      <c r="O1361" s="84">
        <v>9431.7586367947151</v>
      </c>
      <c r="P1361" s="84">
        <v>1166.7065821678325</v>
      </c>
      <c r="Q1361" s="84">
        <f t="shared" si="927"/>
        <v>10598.465218962549</v>
      </c>
      <c r="R1361" s="84">
        <v>7788.5347810374515</v>
      </c>
      <c r="S1361" s="87">
        <f t="shared" si="928"/>
        <v>8955.2413632052849</v>
      </c>
      <c r="T1361" s="150">
        <v>15</v>
      </c>
      <c r="U1361" s="69">
        <v>365</v>
      </c>
      <c r="V1361" s="70"/>
      <c r="W1361" s="71">
        <v>6.4767123287671229</v>
      </c>
      <c r="X1361" s="76">
        <f t="shared" si="931"/>
        <v>41671</v>
      </c>
      <c r="AF1361" s="132" t="s">
        <v>3114</v>
      </c>
      <c r="AG1361" s="60">
        <f>MATCH(AF1361,'Cat-4'!$A:$A,0)</f>
        <v>844</v>
      </c>
      <c r="AH1361" s="60">
        <f>MATCH(X1361,'Cat-4'!$1:$1,0)</f>
        <v>26</v>
      </c>
      <c r="AI1361" s="60">
        <f>INDEX('Cat-4'!$1:$1048576,Working!AG1361,Working!AH1361)</f>
        <v>115.1</v>
      </c>
      <c r="AJ1361" s="60">
        <f>MATCH($AJ$3,'Cat-4'!$1:$1,0)</f>
        <v>144</v>
      </c>
      <c r="AK1361" s="60">
        <f>INDEX('Cat-4'!$1:$1048576,Working!AG1361,Working!AJ1361)</f>
        <v>160.30000000000001</v>
      </c>
      <c r="AL1361" s="146">
        <f t="shared" si="933"/>
        <v>1.3927019982623807</v>
      </c>
      <c r="AM1361" s="152">
        <f t="shared" si="935"/>
        <v>1.3927019982623807</v>
      </c>
      <c r="AN1361" s="146">
        <f t="shared" si="930"/>
        <v>9.9888888888888889</v>
      </c>
      <c r="AO1361" s="169">
        <f>INDEX('EL&amp;SV'!$C$4:$G$50,MATCH(AF1361,'EL&amp;SV'!$G$4:$G$50,0),MATCH(IF(P1361&gt;5000000,"A",IF(N1361&gt;2000000,"B",IF(N1361&gt;500000,"C","D"))),'EL&amp;SV'!$C$4:$G$4,0))</f>
        <v>6</v>
      </c>
      <c r="AP1361" s="171">
        <f>INDEX('EL&amp;SV'!$G$4:$K$50,MATCH(AF1361,'EL&amp;SV'!$G$4:$G$50,0),MATCH(IF(N1361&gt;5000000,"A",IF(N1361&gt;2000000,"B",IF(N1361&gt;500000,"C","D"))),'EL&amp;SV'!$G$4:$K$4,0))</f>
        <v>0.95</v>
      </c>
      <c r="AQ1361" s="153">
        <f t="shared" si="922"/>
        <v>25607.611642050393</v>
      </c>
      <c r="AR1361" s="153">
        <f t="shared" si="923"/>
        <v>24327.231059947873</v>
      </c>
      <c r="AS1361" s="153">
        <f t="shared" si="924"/>
        <v>1280.3805821025198</v>
      </c>
      <c r="AT1361" s="60">
        <v>0.75</v>
      </c>
      <c r="AU1361" s="153">
        <f t="shared" si="925"/>
        <v>960.28543657688988</v>
      </c>
      <c r="AV1361" s="153">
        <f t="shared" si="926"/>
        <v>1280.3805821025207</v>
      </c>
    </row>
    <row r="1362" spans="1:48" x14ac:dyDescent="0.2">
      <c r="A1362" s="82">
        <v>1358</v>
      </c>
      <c r="B1362" s="82" t="s">
        <v>1410</v>
      </c>
      <c r="C1362" s="83"/>
      <c r="D1362" s="84" t="s">
        <v>112</v>
      </c>
      <c r="E1362" s="85" t="s">
        <v>280</v>
      </c>
      <c r="F1362" s="86">
        <v>41531</v>
      </c>
      <c r="G1362" s="86" t="s">
        <v>1349</v>
      </c>
      <c r="H1362" s="89"/>
      <c r="I1362" s="89">
        <v>6.3930534495830166E-2</v>
      </c>
      <c r="J1362" s="84"/>
      <c r="K1362" s="84"/>
      <c r="L1362" s="87">
        <v>18348.75</v>
      </c>
      <c r="M1362" s="87"/>
      <c r="N1362" s="87">
        <v>18348.75</v>
      </c>
      <c r="O1362" s="84">
        <v>9859.5455130949649</v>
      </c>
      <c r="P1362" s="84">
        <v>1173.0453948303636</v>
      </c>
      <c r="Q1362" s="84">
        <f t="shared" si="927"/>
        <v>11032.590907925329</v>
      </c>
      <c r="R1362" s="84">
        <v>7316.1590920746712</v>
      </c>
      <c r="S1362" s="87">
        <f t="shared" si="928"/>
        <v>8489.2044869050351</v>
      </c>
      <c r="T1362" s="150">
        <v>15</v>
      </c>
      <c r="U1362" s="69">
        <v>365</v>
      </c>
      <c r="V1362" s="70"/>
      <c r="W1362" s="71">
        <v>6.4767123287671229</v>
      </c>
      <c r="X1362" s="76">
        <f t="shared" si="931"/>
        <v>41518</v>
      </c>
      <c r="AF1362" s="132" t="s">
        <v>2716</v>
      </c>
      <c r="AG1362" s="60">
        <f>MATCH(AF1362,'Cat-4'!$A:$A,0)</f>
        <v>644</v>
      </c>
      <c r="AH1362" s="60">
        <f>MATCH(X1362,'Cat-4'!$1:$1,0)</f>
        <v>21</v>
      </c>
      <c r="AI1362" s="60">
        <f>INDEX('Cat-4'!$1:$1048576,Working!AG1362,Working!AH1362)</f>
        <v>98.6</v>
      </c>
      <c r="AJ1362" s="60">
        <f>MATCH($AJ$3,'Cat-4'!$1:$1,0)</f>
        <v>144</v>
      </c>
      <c r="AK1362" s="60">
        <f>INDEX('Cat-4'!$1:$1048576,Working!AG1362,Working!AJ1362)</f>
        <v>135.1</v>
      </c>
      <c r="AL1362" s="146">
        <f t="shared" si="933"/>
        <v>1.3701825557809331</v>
      </c>
      <c r="AM1362" s="152">
        <f t="shared" si="935"/>
        <v>1.3701825557809331</v>
      </c>
      <c r="AN1362" s="146">
        <f t="shared" si="930"/>
        <v>10.419444444444444</v>
      </c>
      <c r="AO1362" s="169">
        <f>INDEX('EL&amp;SV'!$C$4:$G$50,MATCH(AF1362,'EL&amp;SV'!$G$4:$G$50,0),MATCH(IF(P1362&gt;5000000,"A",IF(N1362&gt;2000000,"B",IF(N1362&gt;500000,"C","D"))),'EL&amp;SV'!$C$4:$G$4,0))</f>
        <v>5</v>
      </c>
      <c r="AP1362" s="171">
        <f>INDEX('EL&amp;SV'!$G$4:$K$50,MATCH(AF1362,'EL&amp;SV'!$G$4:$G$50,0),MATCH(IF(N1362&gt;5000000,"A",IF(N1362&gt;2000000,"B",IF(N1362&gt;500000,"C","D"))),'EL&amp;SV'!$G$4:$K$4,0))</f>
        <v>1</v>
      </c>
      <c r="AQ1362" s="153">
        <f t="shared" si="922"/>
        <v>25141.137170385395</v>
      </c>
      <c r="AR1362" s="153">
        <f t="shared" si="923"/>
        <v>25141.137170385395</v>
      </c>
      <c r="AS1362" s="153">
        <f t="shared" si="924"/>
        <v>0</v>
      </c>
      <c r="AT1362" s="60">
        <v>0.75</v>
      </c>
      <c r="AU1362" s="153">
        <f t="shared" si="925"/>
        <v>0</v>
      </c>
      <c r="AV1362" s="153">
        <f t="shared" si="926"/>
        <v>0</v>
      </c>
    </row>
    <row r="1363" spans="1:48" x14ac:dyDescent="0.2">
      <c r="A1363" s="82">
        <v>1359</v>
      </c>
      <c r="B1363" s="82" t="s">
        <v>1410</v>
      </c>
      <c r="C1363" s="83"/>
      <c r="D1363" s="84" t="s">
        <v>112</v>
      </c>
      <c r="E1363" s="85" t="s">
        <v>612</v>
      </c>
      <c r="F1363" s="86">
        <v>43117</v>
      </c>
      <c r="G1363" s="86" t="s">
        <v>29</v>
      </c>
      <c r="H1363" s="89"/>
      <c r="I1363" s="89">
        <v>0.31666666666666665</v>
      </c>
      <c r="J1363" s="84"/>
      <c r="K1363" s="84"/>
      <c r="L1363" s="87">
        <v>18290</v>
      </c>
      <c r="M1363" s="87"/>
      <c r="N1363" s="87">
        <v>18290</v>
      </c>
      <c r="O1363" s="84">
        <v>17375.5</v>
      </c>
      <c r="P1363" s="84">
        <v>0</v>
      </c>
      <c r="Q1363" s="84">
        <f t="shared" si="927"/>
        <v>17375.5</v>
      </c>
      <c r="R1363" s="84">
        <v>914.5</v>
      </c>
      <c r="S1363" s="87">
        <f t="shared" si="928"/>
        <v>914.5</v>
      </c>
      <c r="T1363" s="150">
        <v>3</v>
      </c>
      <c r="U1363" s="69">
        <v>365</v>
      </c>
      <c r="V1363" s="70"/>
      <c r="W1363" s="71">
        <v>6.4493150684931511</v>
      </c>
      <c r="X1363" s="76">
        <f t="shared" si="931"/>
        <v>43101</v>
      </c>
      <c r="AF1363" s="132" t="s">
        <v>3114</v>
      </c>
      <c r="AG1363" s="60">
        <f>MATCH(AF1363,'Cat-4'!$A:$A,0)</f>
        <v>844</v>
      </c>
      <c r="AH1363" s="60">
        <f>MATCH(X1363,'Cat-4'!$1:$1,0)</f>
        <v>73</v>
      </c>
      <c r="AI1363" s="60">
        <f>INDEX('Cat-4'!$1:$1048576,Working!AG1363,Working!AH1363)</f>
        <v>120.2</v>
      </c>
      <c r="AJ1363" s="60">
        <f>MATCH($AJ$3,'Cat-4'!$1:$1,0)</f>
        <v>144</v>
      </c>
      <c r="AK1363" s="60">
        <f>INDEX('Cat-4'!$1:$1048576,Working!AG1363,Working!AJ1363)</f>
        <v>160.30000000000001</v>
      </c>
      <c r="AL1363" s="146">
        <f t="shared" si="933"/>
        <v>1.3336106489184694</v>
      </c>
      <c r="AM1363" s="152">
        <f t="shared" si="935"/>
        <v>1.3336106489184694</v>
      </c>
      <c r="AN1363" s="146">
        <f t="shared" si="930"/>
        <v>6.0777777777777775</v>
      </c>
      <c r="AO1363" s="169">
        <f>INDEX('EL&amp;SV'!$C$4:$G$50,MATCH(AF1363,'EL&amp;SV'!$G$4:$G$50,0),MATCH(IF(P1363&gt;5000000,"A",IF(N1363&gt;2000000,"B",IF(N1363&gt;500000,"C","D"))),'EL&amp;SV'!$C$4:$G$4,0))</f>
        <v>6</v>
      </c>
      <c r="AP1363" s="171">
        <f>INDEX('EL&amp;SV'!$G$4:$K$50,MATCH(AF1363,'EL&amp;SV'!$G$4:$G$50,0),MATCH(IF(N1363&gt;5000000,"A",IF(N1363&gt;2000000,"B",IF(N1363&gt;500000,"C","D"))),'EL&amp;SV'!$G$4:$K$4,0))</f>
        <v>0.95</v>
      </c>
      <c r="AQ1363" s="153">
        <f t="shared" si="922"/>
        <v>24391.738768718806</v>
      </c>
      <c r="AR1363" s="153">
        <f t="shared" si="923"/>
        <v>23172.151830282866</v>
      </c>
      <c r="AS1363" s="153">
        <f t="shared" si="924"/>
        <v>1219.5869384359394</v>
      </c>
      <c r="AT1363" s="60">
        <v>0.75</v>
      </c>
      <c r="AU1363" s="153">
        <f t="shared" si="925"/>
        <v>914.69020382695453</v>
      </c>
      <c r="AV1363" s="153">
        <f t="shared" si="926"/>
        <v>1219.5869384359414</v>
      </c>
    </row>
    <row r="1364" spans="1:48" x14ac:dyDescent="0.2">
      <c r="A1364" s="82">
        <v>1360</v>
      </c>
      <c r="B1364" s="82" t="s">
        <v>1410</v>
      </c>
      <c r="C1364" s="83"/>
      <c r="D1364" s="84" t="s">
        <v>112</v>
      </c>
      <c r="E1364" s="85" t="s">
        <v>998</v>
      </c>
      <c r="F1364" s="86">
        <v>41597</v>
      </c>
      <c r="G1364" s="86" t="s">
        <v>1349</v>
      </c>
      <c r="H1364" s="89"/>
      <c r="I1364" s="89">
        <v>6.372753650318233E-2</v>
      </c>
      <c r="J1364" s="84"/>
      <c r="K1364" s="84"/>
      <c r="L1364" s="87">
        <v>18243.75</v>
      </c>
      <c r="M1364" s="87"/>
      <c r="N1364" s="87">
        <v>18243.75</v>
      </c>
      <c r="O1364" s="84">
        <v>9616.8007762695997</v>
      </c>
      <c r="P1364" s="84">
        <v>1162.6292440799327</v>
      </c>
      <c r="Q1364" s="84">
        <f t="shared" si="927"/>
        <v>10779.430020349533</v>
      </c>
      <c r="R1364" s="84">
        <v>7464.3199796504668</v>
      </c>
      <c r="S1364" s="87">
        <f t="shared" si="928"/>
        <v>8626.9492237304003</v>
      </c>
      <c r="T1364" s="150">
        <v>15</v>
      </c>
      <c r="U1364" s="69">
        <v>365</v>
      </c>
      <c r="V1364" s="70"/>
      <c r="W1364" s="71">
        <v>5.8547945205479444</v>
      </c>
      <c r="X1364" s="76">
        <f t="shared" si="931"/>
        <v>41579</v>
      </c>
      <c r="AF1364" s="132" t="s">
        <v>3114</v>
      </c>
      <c r="AG1364" s="60">
        <f>MATCH(AF1364,'Cat-4'!$A:$A,0)</f>
        <v>844</v>
      </c>
      <c r="AH1364" s="60">
        <f>MATCH(X1364,'Cat-4'!$1:$1,0)</f>
        <v>23</v>
      </c>
      <c r="AI1364" s="60">
        <f>INDEX('Cat-4'!$1:$1048576,Working!AG1364,Working!AH1364)</f>
        <v>112.2</v>
      </c>
      <c r="AJ1364" s="60">
        <f>MATCH($AJ$3,'Cat-4'!$1:$1,0)</f>
        <v>144</v>
      </c>
      <c r="AK1364" s="60">
        <f>INDEX('Cat-4'!$1:$1048576,Working!AG1364,Working!AJ1364)</f>
        <v>160.30000000000001</v>
      </c>
      <c r="AL1364" s="146">
        <f t="shared" si="933"/>
        <v>1.428698752228164</v>
      </c>
      <c r="AM1364" s="152">
        <f t="shared" si="935"/>
        <v>1.428698752228164</v>
      </c>
      <c r="AN1364" s="146">
        <f t="shared" si="930"/>
        <v>10.238888888888889</v>
      </c>
      <c r="AO1364" s="169">
        <f>INDEX('EL&amp;SV'!$C$4:$G$50,MATCH(AF1364,'EL&amp;SV'!$G$4:$G$50,0),MATCH(IF(P1364&gt;5000000,"A",IF(N1364&gt;2000000,"B",IF(N1364&gt;500000,"C","D"))),'EL&amp;SV'!$C$4:$G$4,0))</f>
        <v>6</v>
      </c>
      <c r="AP1364" s="171">
        <f>INDEX('EL&amp;SV'!$G$4:$K$50,MATCH(AF1364,'EL&amp;SV'!$G$4:$G$50,0),MATCH(IF(N1364&gt;5000000,"A",IF(N1364&gt;2000000,"B",IF(N1364&gt;500000,"C","D"))),'EL&amp;SV'!$G$4:$K$4,0))</f>
        <v>0.95</v>
      </c>
      <c r="AQ1364" s="153">
        <f t="shared" si="922"/>
        <v>26064.822860962566</v>
      </c>
      <c r="AR1364" s="153">
        <f t="shared" si="923"/>
        <v>24761.581717914436</v>
      </c>
      <c r="AS1364" s="153">
        <f t="shared" si="924"/>
        <v>1303.2411430481297</v>
      </c>
      <c r="AT1364" s="60">
        <v>0.75</v>
      </c>
      <c r="AU1364" s="153">
        <f t="shared" si="925"/>
        <v>977.43085728609731</v>
      </c>
      <c r="AV1364" s="153">
        <f t="shared" si="926"/>
        <v>1303.2411430481295</v>
      </c>
    </row>
    <row r="1365" spans="1:48" x14ac:dyDescent="0.2">
      <c r="A1365" s="82">
        <v>1361</v>
      </c>
      <c r="B1365" s="82" t="s">
        <v>1410</v>
      </c>
      <c r="C1365" s="83"/>
      <c r="D1365" s="84" t="s">
        <v>112</v>
      </c>
      <c r="E1365" s="85" t="s">
        <v>292</v>
      </c>
      <c r="F1365" s="86">
        <v>39468</v>
      </c>
      <c r="G1365" s="86" t="s">
        <v>1347</v>
      </c>
      <c r="H1365" s="89"/>
      <c r="I1365" s="89">
        <v>1.3148414985590778E-2</v>
      </c>
      <c r="J1365" s="84"/>
      <c r="K1365" s="84"/>
      <c r="L1365" s="87">
        <v>18225</v>
      </c>
      <c r="M1365" s="87"/>
      <c r="N1365" s="87">
        <v>18225</v>
      </c>
      <c r="O1365" s="84">
        <v>18225</v>
      </c>
      <c r="P1365" s="84">
        <v>0</v>
      </c>
      <c r="Q1365" s="84">
        <f t="shared" si="927"/>
        <v>18225</v>
      </c>
      <c r="R1365" s="84">
        <v>0</v>
      </c>
      <c r="S1365" s="87">
        <f t="shared" si="928"/>
        <v>0</v>
      </c>
      <c r="T1365" s="150">
        <v>10</v>
      </c>
      <c r="U1365" s="69">
        <v>365</v>
      </c>
      <c r="V1365" s="70"/>
      <c r="W1365" s="71">
        <v>6.5205479452054789</v>
      </c>
      <c r="X1365" s="76">
        <f t="shared" si="931"/>
        <v>39448</v>
      </c>
      <c r="Y1365" s="138" t="s">
        <v>4016</v>
      </c>
      <c r="Z1365" s="60">
        <f>MATCH(Y1365,'Cat-3'!$A:$A,0)</f>
        <v>628</v>
      </c>
      <c r="AA1365" s="60">
        <f>MATCH(X1365,'Cat-3'!$1:$1,0)</f>
        <v>40</v>
      </c>
      <c r="AB1365" s="60">
        <f>INDEX('Cat-3'!$1:$1048576,Working!Z1365,Working!AA1365)</f>
        <v>113.5</v>
      </c>
      <c r="AC1365" s="60">
        <f>MATCH($AC$3,'Cat-3'!$1:$1,0)</f>
        <v>90</v>
      </c>
      <c r="AD1365" s="60">
        <f>INDEX('Cat-3'!$1:$1048576,Working!Z1365,Working!AC1365)</f>
        <v>138.4</v>
      </c>
      <c r="AE1365" s="146">
        <f>AD1365/AB1365</f>
        <v>1.2193832599118943</v>
      </c>
      <c r="AF1365" s="132" t="s">
        <v>2920</v>
      </c>
      <c r="AG1365" s="60">
        <f>MATCH(AF1365,'Cat-4'!$A:$A,0)</f>
        <v>747</v>
      </c>
      <c r="AH1365" s="60">
        <f>MATCH($AH$3,'Cat-4'!$1:$1,0)</f>
        <v>4</v>
      </c>
      <c r="AI1365" s="60">
        <f>INDEX('Cat-4'!$1:$1048576,Working!AG1365,Working!AH1365)</f>
        <v>103.1</v>
      </c>
      <c r="AJ1365" s="60">
        <f>MATCH($AJ$3,'Cat-4'!$1:$1,0)</f>
        <v>144</v>
      </c>
      <c r="AK1365" s="60">
        <f>INDEX('Cat-4'!$1:$1048576,Working!AG1365,Working!AJ1365)</f>
        <v>130.19999999999999</v>
      </c>
      <c r="AL1365" s="146">
        <f>AK1365/AI1365</f>
        <v>1.2628516003879728</v>
      </c>
      <c r="AM1365" s="146">
        <f>AL1365*AE1365</f>
        <v>1.5399001012660392</v>
      </c>
      <c r="AN1365" s="146">
        <f t="shared" si="930"/>
        <v>16.066666666666666</v>
      </c>
      <c r="AO1365" s="169">
        <f>INDEX('EL&amp;SV'!$C$4:$G$50,MATCH(AF1365,'EL&amp;SV'!$G$4:$G$50,0),MATCH(IF(P1365&gt;5000000,"A",IF(N1365&gt;2000000,"B",IF(N1365&gt;500000,"C","D"))),'EL&amp;SV'!$C$4:$G$4,0))</f>
        <v>8</v>
      </c>
      <c r="AP1365" s="171">
        <f>INDEX('EL&amp;SV'!$G$4:$K$50,MATCH(AF1365,'EL&amp;SV'!$G$4:$G$50,0),MATCH(IF(N1365&gt;5000000,"A",IF(N1365&gt;2000000,"B",IF(N1365&gt;500000,"C","D"))),'EL&amp;SV'!$G$4:$K$4,0))</f>
        <v>1</v>
      </c>
      <c r="AQ1365" s="153">
        <f t="shared" si="922"/>
        <v>28064.679345573564</v>
      </c>
      <c r="AR1365" s="153">
        <f t="shared" si="923"/>
        <v>28064.679345573564</v>
      </c>
      <c r="AS1365" s="153">
        <f t="shared" si="924"/>
        <v>0</v>
      </c>
      <c r="AT1365" s="60">
        <v>0.75</v>
      </c>
      <c r="AU1365" s="153">
        <f t="shared" si="925"/>
        <v>0</v>
      </c>
      <c r="AV1365" s="153">
        <f t="shared" si="926"/>
        <v>0</v>
      </c>
    </row>
    <row r="1366" spans="1:48" x14ac:dyDescent="0.2">
      <c r="A1366" s="82">
        <v>1362</v>
      </c>
      <c r="B1366" s="82" t="s">
        <v>1410</v>
      </c>
      <c r="C1366" s="83"/>
      <c r="D1366" s="84" t="s">
        <v>112</v>
      </c>
      <c r="E1366" s="85" t="s">
        <v>453</v>
      </c>
      <c r="F1366" s="86">
        <v>41725</v>
      </c>
      <c r="G1366" s="86" t="s">
        <v>1349</v>
      </c>
      <c r="H1366" s="89"/>
      <c r="I1366" s="89">
        <v>0.10005034293552811</v>
      </c>
      <c r="J1366" s="84"/>
      <c r="K1366" s="84"/>
      <c r="L1366" s="87">
        <v>18160</v>
      </c>
      <c r="M1366" s="87"/>
      <c r="N1366" s="87">
        <v>18160</v>
      </c>
      <c r="O1366" s="84">
        <v>14551.060780577633</v>
      </c>
      <c r="P1366" s="84">
        <v>1816.9142277091905</v>
      </c>
      <c r="Q1366" s="84">
        <f t="shared" si="927"/>
        <v>16367.975008286823</v>
      </c>
      <c r="R1366" s="84">
        <v>1792.0249917131769</v>
      </c>
      <c r="S1366" s="87">
        <f t="shared" si="928"/>
        <v>3608.9392194223674</v>
      </c>
      <c r="T1366" s="150">
        <v>10</v>
      </c>
      <c r="U1366" s="69">
        <v>365</v>
      </c>
      <c r="V1366" s="70"/>
      <c r="W1366" s="71">
        <v>6.536986301369863</v>
      </c>
      <c r="X1366" s="76">
        <f t="shared" si="931"/>
        <v>41699</v>
      </c>
      <c r="AF1366" s="132" t="s">
        <v>3114</v>
      </c>
      <c r="AG1366" s="60">
        <f>MATCH(AF1366,'Cat-4'!$A:$A,0)</f>
        <v>844</v>
      </c>
      <c r="AH1366" s="60">
        <f>MATCH(X1366,'Cat-4'!$1:$1,0)</f>
        <v>27</v>
      </c>
      <c r="AI1366" s="60">
        <f>INDEX('Cat-4'!$1:$1048576,Working!AG1366,Working!AH1366)</f>
        <v>115.3</v>
      </c>
      <c r="AJ1366" s="60">
        <f>MATCH($AJ$3,'Cat-4'!$1:$1,0)</f>
        <v>144</v>
      </c>
      <c r="AK1366" s="60">
        <f>INDEX('Cat-4'!$1:$1048576,Working!AG1366,Working!AJ1366)</f>
        <v>160.30000000000001</v>
      </c>
      <c r="AL1366" s="146">
        <f>AK1366/AI1366</f>
        <v>1.3902862098872508</v>
      </c>
      <c r="AM1366" s="152">
        <f>AL1366</f>
        <v>1.3902862098872508</v>
      </c>
      <c r="AN1366" s="146">
        <f t="shared" si="930"/>
        <v>9.8833333333333329</v>
      </c>
      <c r="AO1366" s="169">
        <f>INDEX('EL&amp;SV'!$C$4:$G$50,MATCH(AF1366,'EL&amp;SV'!$G$4:$G$50,0),MATCH(IF(P1366&gt;5000000,"A",IF(N1366&gt;2000000,"B",IF(N1366&gt;500000,"C","D"))),'EL&amp;SV'!$C$4:$G$4,0))</f>
        <v>6</v>
      </c>
      <c r="AP1366" s="171">
        <f>INDEX('EL&amp;SV'!$G$4:$K$50,MATCH(AF1366,'EL&amp;SV'!$G$4:$G$50,0),MATCH(IF(N1366&gt;5000000,"A",IF(N1366&gt;2000000,"B",IF(N1366&gt;500000,"C","D"))),'EL&amp;SV'!$G$4:$K$4,0))</f>
        <v>0.95</v>
      </c>
      <c r="AQ1366" s="153">
        <f t="shared" si="922"/>
        <v>25247.597571552476</v>
      </c>
      <c r="AR1366" s="153">
        <f t="shared" si="923"/>
        <v>23985.217692974853</v>
      </c>
      <c r="AS1366" s="153">
        <f t="shared" si="924"/>
        <v>1262.3798785776235</v>
      </c>
      <c r="AT1366" s="60">
        <v>0.75</v>
      </c>
      <c r="AU1366" s="153">
        <f t="shared" si="925"/>
        <v>946.78490893321759</v>
      </c>
      <c r="AV1366" s="153">
        <f t="shared" si="926"/>
        <v>1262.379878577625</v>
      </c>
    </row>
    <row r="1367" spans="1:48" x14ac:dyDescent="0.2">
      <c r="A1367" s="82">
        <v>1363</v>
      </c>
      <c r="B1367" s="82" t="s">
        <v>1410</v>
      </c>
      <c r="C1367" s="83"/>
      <c r="D1367" s="84" t="s">
        <v>112</v>
      </c>
      <c r="E1367" s="85" t="s">
        <v>304</v>
      </c>
      <c r="F1367" s="86">
        <v>39502</v>
      </c>
      <c r="G1367" s="86" t="s">
        <v>1347</v>
      </c>
      <c r="H1367" s="89"/>
      <c r="I1367" s="89">
        <v>0.1737987336007932</v>
      </c>
      <c r="J1367" s="84"/>
      <c r="K1367" s="84"/>
      <c r="L1367" s="87">
        <v>18145</v>
      </c>
      <c r="M1367" s="87"/>
      <c r="N1367" s="87">
        <v>18145</v>
      </c>
      <c r="O1367" s="84">
        <v>18145</v>
      </c>
      <c r="P1367" s="84">
        <v>0</v>
      </c>
      <c r="Q1367" s="84">
        <f t="shared" si="927"/>
        <v>18145</v>
      </c>
      <c r="R1367" s="84">
        <v>0</v>
      </c>
      <c r="S1367" s="87">
        <f t="shared" si="928"/>
        <v>0</v>
      </c>
      <c r="T1367" s="150">
        <v>10</v>
      </c>
      <c r="U1367" s="69">
        <v>365</v>
      </c>
      <c r="V1367" s="70"/>
      <c r="W1367" s="71">
        <v>6.5671232876712331</v>
      </c>
      <c r="X1367" s="76">
        <f t="shared" si="931"/>
        <v>39479</v>
      </c>
      <c r="Y1367" s="138" t="s">
        <v>4016</v>
      </c>
      <c r="Z1367" s="60">
        <f>MATCH(Y1367,'Cat-3'!$A:$A,0)</f>
        <v>628</v>
      </c>
      <c r="AA1367" s="60">
        <f>MATCH(X1367,'Cat-3'!$1:$1,0)</f>
        <v>41</v>
      </c>
      <c r="AB1367" s="60">
        <f>INDEX('Cat-3'!$1:$1048576,Working!Z1367,Working!AA1367)</f>
        <v>116.6</v>
      </c>
      <c r="AC1367" s="60">
        <f>MATCH($AC$3,'Cat-3'!$1:$1,0)</f>
        <v>90</v>
      </c>
      <c r="AD1367" s="60">
        <f>INDEX('Cat-3'!$1:$1048576,Working!Z1367,Working!AC1367)</f>
        <v>138.4</v>
      </c>
      <c r="AE1367" s="146">
        <f>AD1367/AB1367</f>
        <v>1.1869639794168096</v>
      </c>
      <c r="AF1367" s="132" t="s">
        <v>3114</v>
      </c>
      <c r="AG1367" s="60">
        <f>MATCH(AF1367,'Cat-4'!$A:$A,0)</f>
        <v>844</v>
      </c>
      <c r="AH1367" s="60">
        <f>MATCH($AH$3,'Cat-4'!$1:$1,0)</f>
        <v>4</v>
      </c>
      <c r="AI1367" s="60">
        <f>INDEX('Cat-4'!$1:$1048576,Working!AG1367,Working!AH1367)</f>
        <v>103.9</v>
      </c>
      <c r="AJ1367" s="60">
        <f>MATCH($AJ$3,'Cat-4'!$1:$1,0)</f>
        <v>144</v>
      </c>
      <c r="AK1367" s="60">
        <f>INDEX('Cat-4'!$1:$1048576,Working!AG1367,Working!AJ1367)</f>
        <v>160.30000000000001</v>
      </c>
      <c r="AL1367" s="146">
        <f>AK1367/AI1367</f>
        <v>1.5428296438883542</v>
      </c>
      <c r="AM1367" s="146">
        <f>AL1367*AE1367</f>
        <v>1.8312832136719401</v>
      </c>
      <c r="AN1367" s="146">
        <f t="shared" si="930"/>
        <v>15.975</v>
      </c>
      <c r="AO1367" s="169">
        <f>INDEX('EL&amp;SV'!$C$4:$G$50,MATCH(AF1367,'EL&amp;SV'!$G$4:$G$50,0),MATCH(IF(P1367&gt;5000000,"A",IF(N1367&gt;2000000,"B",IF(N1367&gt;500000,"C","D"))),'EL&amp;SV'!$C$4:$G$4,0))</f>
        <v>6</v>
      </c>
      <c r="AP1367" s="171">
        <f>INDEX('EL&amp;SV'!$G$4:$K$50,MATCH(AF1367,'EL&amp;SV'!$G$4:$G$50,0),MATCH(IF(N1367&gt;5000000,"A",IF(N1367&gt;2000000,"B",IF(N1367&gt;500000,"C","D"))),'EL&amp;SV'!$G$4:$K$4,0))</f>
        <v>0.95</v>
      </c>
      <c r="AQ1367" s="153">
        <f t="shared" si="922"/>
        <v>33228.633912077355</v>
      </c>
      <c r="AR1367" s="153">
        <f t="shared" si="923"/>
        <v>31567.202216473488</v>
      </c>
      <c r="AS1367" s="153">
        <f t="shared" si="924"/>
        <v>1661.4316956038674</v>
      </c>
      <c r="AT1367" s="60">
        <v>0.75</v>
      </c>
      <c r="AU1367" s="153">
        <f t="shared" si="925"/>
        <v>1246.0737717029006</v>
      </c>
      <c r="AV1367" s="153">
        <f t="shared" si="926"/>
        <v>1661.4316956038692</v>
      </c>
    </row>
    <row r="1368" spans="1:48" x14ac:dyDescent="0.2">
      <c r="A1368" s="82">
        <v>1364</v>
      </c>
      <c r="B1368" s="82" t="s">
        <v>1410</v>
      </c>
      <c r="C1368" s="83"/>
      <c r="D1368" s="84" t="s">
        <v>112</v>
      </c>
      <c r="E1368" s="85" t="s">
        <v>880</v>
      </c>
      <c r="F1368" s="151">
        <v>42248</v>
      </c>
      <c r="G1368" s="86"/>
      <c r="H1368" s="89"/>
      <c r="I1368" s="89">
        <v>0.50616438356164384</v>
      </c>
      <c r="J1368" s="84"/>
      <c r="K1368" s="84"/>
      <c r="L1368" s="87">
        <v>18127.439999999999</v>
      </c>
      <c r="M1368" s="87"/>
      <c r="N1368" s="87">
        <v>18127.439999999999</v>
      </c>
      <c r="O1368" s="84">
        <v>17221.067999999999</v>
      </c>
      <c r="P1368" s="84">
        <v>0</v>
      </c>
      <c r="Q1368" s="84">
        <f t="shared" si="927"/>
        <v>17221.067999999999</v>
      </c>
      <c r="R1368" s="84">
        <v>906.37199999999939</v>
      </c>
      <c r="S1368" s="87">
        <f t="shared" si="928"/>
        <v>906.37199999999939</v>
      </c>
      <c r="T1368" s="150">
        <v>5</v>
      </c>
      <c r="U1368" s="69">
        <v>365</v>
      </c>
      <c r="V1368" s="70"/>
      <c r="W1368" s="71">
        <v>6.5589041095890419</v>
      </c>
      <c r="X1368" s="76">
        <f t="shared" si="931"/>
        <v>42248</v>
      </c>
      <c r="AF1368" s="132" t="s">
        <v>3114</v>
      </c>
      <c r="AG1368" s="60">
        <f>MATCH(AF1368,'Cat-4'!$A:$A,0)</f>
        <v>844</v>
      </c>
      <c r="AH1368" s="60">
        <f>MATCH(X1368,'Cat-4'!$1:$1,0)</f>
        <v>45</v>
      </c>
      <c r="AI1368" s="60">
        <f>INDEX('Cat-4'!$1:$1048576,Working!AG1368,Working!AH1368)</f>
        <v>110.9</v>
      </c>
      <c r="AJ1368" s="60">
        <f>MATCH($AJ$3,'Cat-4'!$1:$1,0)</f>
        <v>144</v>
      </c>
      <c r="AK1368" s="60">
        <f>INDEX('Cat-4'!$1:$1048576,Working!AG1368,Working!AJ1368)</f>
        <v>160.30000000000001</v>
      </c>
      <c r="AL1368" s="146">
        <f>AK1368/AI1368</f>
        <v>1.4454463480613164</v>
      </c>
      <c r="AM1368" s="152">
        <f>AL1368</f>
        <v>1.4454463480613164</v>
      </c>
      <c r="AN1368" s="146">
        <f t="shared" si="930"/>
        <v>8.4555555555555557</v>
      </c>
      <c r="AO1368" s="169">
        <f>INDEX('EL&amp;SV'!$C$4:$G$50,MATCH(AF1368,'EL&amp;SV'!$G$4:$G$50,0),MATCH(IF(P1368&gt;5000000,"A",IF(N1368&gt;2000000,"B",IF(N1368&gt;500000,"C","D"))),'EL&amp;SV'!$C$4:$G$4,0))</f>
        <v>6</v>
      </c>
      <c r="AP1368" s="171">
        <f>INDEX('EL&amp;SV'!$G$4:$K$50,MATCH(AF1368,'EL&amp;SV'!$G$4:$G$50,0),MATCH(IF(N1368&gt;5000000,"A",IF(N1368&gt;2000000,"B",IF(N1368&gt;500000,"C","D"))),'EL&amp;SV'!$G$4:$K$4,0))</f>
        <v>0.95</v>
      </c>
      <c r="AQ1368" s="153">
        <f t="shared" si="922"/>
        <v>26202.24194770063</v>
      </c>
      <c r="AR1368" s="153">
        <f t="shared" si="923"/>
        <v>24892.129850315599</v>
      </c>
      <c r="AS1368" s="153">
        <f t="shared" si="924"/>
        <v>1310.1120973850302</v>
      </c>
      <c r="AT1368" s="60">
        <v>0.75</v>
      </c>
      <c r="AU1368" s="153">
        <f t="shared" si="925"/>
        <v>982.58407303877266</v>
      </c>
      <c r="AV1368" s="153">
        <f t="shared" si="926"/>
        <v>1310.1120973850327</v>
      </c>
    </row>
    <row r="1369" spans="1:48" x14ac:dyDescent="0.2">
      <c r="A1369" s="82">
        <v>1365</v>
      </c>
      <c r="B1369" s="82" t="s">
        <v>1410</v>
      </c>
      <c r="C1369" s="83"/>
      <c r="D1369" s="84" t="s">
        <v>112</v>
      </c>
      <c r="E1369" s="85" t="s">
        <v>297</v>
      </c>
      <c r="F1369" s="86">
        <v>39681</v>
      </c>
      <c r="G1369" s="86" t="s">
        <v>1348</v>
      </c>
      <c r="H1369" s="89"/>
      <c r="I1369" s="89">
        <v>0.15302653310942957</v>
      </c>
      <c r="J1369" s="84"/>
      <c r="K1369" s="84"/>
      <c r="L1369" s="87">
        <v>18000</v>
      </c>
      <c r="M1369" s="87"/>
      <c r="N1369" s="87">
        <v>18000</v>
      </c>
      <c r="O1369" s="84">
        <v>18000</v>
      </c>
      <c r="P1369" s="84">
        <v>0</v>
      </c>
      <c r="Q1369" s="84">
        <f t="shared" si="927"/>
        <v>18000</v>
      </c>
      <c r="R1369" s="84">
        <v>0</v>
      </c>
      <c r="S1369" s="87">
        <f t="shared" si="928"/>
        <v>0</v>
      </c>
      <c r="T1369" s="150">
        <v>10</v>
      </c>
      <c r="U1369" s="69">
        <v>365</v>
      </c>
      <c r="V1369" s="70"/>
      <c r="W1369" s="71">
        <v>6.6712328767123292</v>
      </c>
      <c r="X1369" s="76">
        <f t="shared" si="931"/>
        <v>39661</v>
      </c>
      <c r="Y1369" s="138" t="s">
        <v>4016</v>
      </c>
      <c r="Z1369" s="60">
        <f>MATCH(Y1369,'Cat-3'!$A:$A,0)</f>
        <v>628</v>
      </c>
      <c r="AA1369" s="60">
        <f>MATCH(X1369,'Cat-3'!$1:$1,0)</f>
        <v>47</v>
      </c>
      <c r="AB1369" s="60">
        <f>INDEX('Cat-3'!$1:$1048576,Working!Z1369,Working!AA1369)</f>
        <v>120.9</v>
      </c>
      <c r="AC1369" s="60">
        <f>MATCH($AC$3,'Cat-3'!$1:$1,0)</f>
        <v>90</v>
      </c>
      <c r="AD1369" s="60">
        <f>INDEX('Cat-3'!$1:$1048576,Working!Z1369,Working!AC1369)</f>
        <v>138.4</v>
      </c>
      <c r="AE1369" s="146">
        <f t="shared" ref="AE1369:AE1371" si="936">AD1369/AB1369</f>
        <v>1.1447477253928866</v>
      </c>
      <c r="AF1369" s="132" t="s">
        <v>3114</v>
      </c>
      <c r="AG1369" s="60">
        <f>MATCH(AF1369,'Cat-4'!$A:$A,0)</f>
        <v>844</v>
      </c>
      <c r="AH1369" s="60">
        <f>MATCH($AH$3,'Cat-4'!$1:$1,0)</f>
        <v>4</v>
      </c>
      <c r="AI1369" s="60">
        <f>INDEX('Cat-4'!$1:$1048576,Working!AG1369,Working!AH1369)</f>
        <v>103.9</v>
      </c>
      <c r="AJ1369" s="60">
        <f>MATCH($AJ$3,'Cat-4'!$1:$1,0)</f>
        <v>144</v>
      </c>
      <c r="AK1369" s="60">
        <f>INDEX('Cat-4'!$1:$1048576,Working!AG1369,Working!AJ1369)</f>
        <v>160.30000000000001</v>
      </c>
      <c r="AL1369" s="146">
        <f t="shared" ref="AL1369:AL1382" si="937">AK1369/AI1369</f>
        <v>1.5428296438883542</v>
      </c>
      <c r="AM1369" s="146">
        <f t="shared" ref="AM1369:AM1371" si="938">AL1369*AE1369</f>
        <v>1.7661507255099107</v>
      </c>
      <c r="AN1369" s="146">
        <f t="shared" si="930"/>
        <v>15.483333333333333</v>
      </c>
      <c r="AO1369" s="169">
        <f>INDEX('EL&amp;SV'!$C$4:$G$50,MATCH(AF1369,'EL&amp;SV'!$G$4:$G$50,0),MATCH(IF(P1369&gt;5000000,"A",IF(N1369&gt;2000000,"B",IF(N1369&gt;500000,"C","D"))),'EL&amp;SV'!$C$4:$G$4,0))</f>
        <v>6</v>
      </c>
      <c r="AP1369" s="171">
        <f>INDEX('EL&amp;SV'!$G$4:$K$50,MATCH(AF1369,'EL&amp;SV'!$G$4:$G$50,0),MATCH(IF(N1369&gt;5000000,"A",IF(N1369&gt;2000000,"B",IF(N1369&gt;500000,"C","D"))),'EL&amp;SV'!$G$4:$K$4,0))</f>
        <v>0.95</v>
      </c>
      <c r="AQ1369" s="153">
        <f t="shared" si="922"/>
        <v>31790.713059178393</v>
      </c>
      <c r="AR1369" s="153">
        <f t="shared" si="923"/>
        <v>30201.177406219475</v>
      </c>
      <c r="AS1369" s="153">
        <f t="shared" si="924"/>
        <v>1589.5356529589189</v>
      </c>
      <c r="AT1369" s="60">
        <v>0.75</v>
      </c>
      <c r="AU1369" s="153">
        <f t="shared" si="925"/>
        <v>1192.1517397191892</v>
      </c>
      <c r="AV1369" s="153">
        <f t="shared" si="926"/>
        <v>1589.535652958921</v>
      </c>
    </row>
    <row r="1370" spans="1:48" x14ac:dyDescent="0.2">
      <c r="A1370" s="82">
        <v>1366</v>
      </c>
      <c r="B1370" s="82" t="s">
        <v>1410</v>
      </c>
      <c r="C1370" s="83"/>
      <c r="D1370" s="84" t="s">
        <v>112</v>
      </c>
      <c r="E1370" s="85" t="s">
        <v>342</v>
      </c>
      <c r="F1370" s="86">
        <v>39696</v>
      </c>
      <c r="G1370" s="86" t="s">
        <v>1348</v>
      </c>
      <c r="H1370" s="89"/>
      <c r="I1370" s="89">
        <v>1.129331683168317E-2</v>
      </c>
      <c r="J1370" s="84"/>
      <c r="K1370" s="84"/>
      <c r="L1370" s="87">
        <v>18000</v>
      </c>
      <c r="M1370" s="87"/>
      <c r="N1370" s="87">
        <v>18000</v>
      </c>
      <c r="O1370" s="84">
        <v>18000</v>
      </c>
      <c r="P1370" s="84">
        <v>0</v>
      </c>
      <c r="Q1370" s="84">
        <f t="shared" si="927"/>
        <v>18000</v>
      </c>
      <c r="R1370" s="84">
        <v>0</v>
      </c>
      <c r="S1370" s="87">
        <f t="shared" si="928"/>
        <v>0</v>
      </c>
      <c r="T1370" s="150">
        <v>10</v>
      </c>
      <c r="U1370" s="69">
        <v>365</v>
      </c>
      <c r="V1370" s="70"/>
      <c r="W1370" s="71">
        <v>6.6739726027397257</v>
      </c>
      <c r="X1370" s="76">
        <f t="shared" si="931"/>
        <v>39692</v>
      </c>
      <c r="Y1370" s="138" t="s">
        <v>4016</v>
      </c>
      <c r="Z1370" s="60">
        <f>MATCH(Y1370,'Cat-3'!$A:$A,0)</f>
        <v>628</v>
      </c>
      <c r="AA1370" s="60">
        <f>MATCH(X1370,'Cat-3'!$1:$1,0)</f>
        <v>48</v>
      </c>
      <c r="AB1370" s="60">
        <f>INDEX('Cat-3'!$1:$1048576,Working!Z1370,Working!AA1370)</f>
        <v>120.9</v>
      </c>
      <c r="AC1370" s="60">
        <f>MATCH($AC$3,'Cat-3'!$1:$1,0)</f>
        <v>90</v>
      </c>
      <c r="AD1370" s="60">
        <f>INDEX('Cat-3'!$1:$1048576,Working!Z1370,Working!AC1370)</f>
        <v>138.4</v>
      </c>
      <c r="AE1370" s="146">
        <f t="shared" si="936"/>
        <v>1.1447477253928866</v>
      </c>
      <c r="AF1370" s="132" t="s">
        <v>3114</v>
      </c>
      <c r="AG1370" s="60">
        <f>MATCH(AF1370,'Cat-4'!$A:$A,0)</f>
        <v>844</v>
      </c>
      <c r="AH1370" s="60">
        <f>MATCH($AH$3,'Cat-4'!$1:$1,0)</f>
        <v>4</v>
      </c>
      <c r="AI1370" s="60">
        <f>INDEX('Cat-4'!$1:$1048576,Working!AG1370,Working!AH1370)</f>
        <v>103.9</v>
      </c>
      <c r="AJ1370" s="60">
        <f>MATCH($AJ$3,'Cat-4'!$1:$1,0)</f>
        <v>144</v>
      </c>
      <c r="AK1370" s="60">
        <f>INDEX('Cat-4'!$1:$1048576,Working!AG1370,Working!AJ1370)</f>
        <v>160.30000000000001</v>
      </c>
      <c r="AL1370" s="146">
        <f t="shared" si="937"/>
        <v>1.5428296438883542</v>
      </c>
      <c r="AM1370" s="146">
        <f t="shared" si="938"/>
        <v>1.7661507255099107</v>
      </c>
      <c r="AN1370" s="146">
        <f t="shared" si="930"/>
        <v>15.444444444444445</v>
      </c>
      <c r="AO1370" s="169">
        <f>INDEX('EL&amp;SV'!$C$4:$G$50,MATCH(AF1370,'EL&amp;SV'!$G$4:$G$50,0),MATCH(IF(P1370&gt;5000000,"A",IF(N1370&gt;2000000,"B",IF(N1370&gt;500000,"C","D"))),'EL&amp;SV'!$C$4:$G$4,0))</f>
        <v>6</v>
      </c>
      <c r="AP1370" s="171">
        <f>INDEX('EL&amp;SV'!$G$4:$K$50,MATCH(AF1370,'EL&amp;SV'!$G$4:$G$50,0),MATCH(IF(N1370&gt;5000000,"A",IF(N1370&gt;2000000,"B",IF(N1370&gt;500000,"C","D"))),'EL&amp;SV'!$G$4:$K$4,0))</f>
        <v>0.95</v>
      </c>
      <c r="AQ1370" s="153">
        <f t="shared" si="922"/>
        <v>31790.713059178393</v>
      </c>
      <c r="AR1370" s="153">
        <f t="shared" si="923"/>
        <v>30201.177406219475</v>
      </c>
      <c r="AS1370" s="153">
        <f t="shared" si="924"/>
        <v>1589.5356529589189</v>
      </c>
      <c r="AT1370" s="60">
        <v>0.75</v>
      </c>
      <c r="AU1370" s="153">
        <f t="shared" si="925"/>
        <v>1192.1517397191892</v>
      </c>
      <c r="AV1370" s="153">
        <f t="shared" si="926"/>
        <v>1589.535652958921</v>
      </c>
    </row>
    <row r="1371" spans="1:48" x14ac:dyDescent="0.2">
      <c r="A1371" s="82">
        <v>1367</v>
      </c>
      <c r="B1371" s="82" t="s">
        <v>1410</v>
      </c>
      <c r="C1371" s="83"/>
      <c r="D1371" s="84" t="s">
        <v>112</v>
      </c>
      <c r="E1371" s="85" t="s">
        <v>674</v>
      </c>
      <c r="F1371" s="86">
        <v>39561</v>
      </c>
      <c r="G1371" s="86" t="s">
        <v>1348</v>
      </c>
      <c r="H1371" s="89"/>
      <c r="I1371" s="89">
        <v>7.3749097104453223E-2</v>
      </c>
      <c r="J1371" s="84"/>
      <c r="K1371" s="84"/>
      <c r="L1371" s="87">
        <v>18000</v>
      </c>
      <c r="M1371" s="87"/>
      <c r="N1371" s="87">
        <v>18000</v>
      </c>
      <c r="O1371" s="84">
        <v>15696.140474844544</v>
      </c>
      <c r="P1371" s="84">
        <v>1327.483747880158</v>
      </c>
      <c r="Q1371" s="84">
        <f t="shared" si="927"/>
        <v>17023.624222724702</v>
      </c>
      <c r="R1371" s="84">
        <v>976.37577727529788</v>
      </c>
      <c r="S1371" s="87">
        <f t="shared" si="928"/>
        <v>2303.8595251554561</v>
      </c>
      <c r="T1371" s="150">
        <v>15</v>
      </c>
      <c r="U1371" s="69">
        <v>365</v>
      </c>
      <c r="V1371" s="70"/>
      <c r="W1371" s="71">
        <v>6.6520547945205486</v>
      </c>
      <c r="X1371" s="76">
        <f t="shared" si="931"/>
        <v>39539</v>
      </c>
      <c r="Y1371" s="138" t="s">
        <v>4016</v>
      </c>
      <c r="Z1371" s="60">
        <f>MATCH(Y1371,'Cat-3'!$A:$A,0)</f>
        <v>628</v>
      </c>
      <c r="AA1371" s="60">
        <f>MATCH(X1371,'Cat-3'!$1:$1,0)</f>
        <v>43</v>
      </c>
      <c r="AB1371" s="60">
        <f>INDEX('Cat-3'!$1:$1048576,Working!Z1371,Working!AA1371)</f>
        <v>119.5</v>
      </c>
      <c r="AC1371" s="60">
        <f>MATCH($AC$3,'Cat-3'!$1:$1,0)</f>
        <v>90</v>
      </c>
      <c r="AD1371" s="60">
        <f>INDEX('Cat-3'!$1:$1048576,Working!Z1371,Working!AC1371)</f>
        <v>138.4</v>
      </c>
      <c r="AE1371" s="146">
        <f t="shared" si="936"/>
        <v>1.1581589958158995</v>
      </c>
      <c r="AF1371" s="132" t="s">
        <v>3114</v>
      </c>
      <c r="AG1371" s="60">
        <f>MATCH(AF1371,'Cat-4'!$A:$A,0)</f>
        <v>844</v>
      </c>
      <c r="AH1371" s="60">
        <f>MATCH($AH$3,'Cat-4'!$1:$1,0)</f>
        <v>4</v>
      </c>
      <c r="AI1371" s="60">
        <f>INDEX('Cat-4'!$1:$1048576,Working!AG1371,Working!AH1371)</f>
        <v>103.9</v>
      </c>
      <c r="AJ1371" s="60">
        <f>MATCH($AJ$3,'Cat-4'!$1:$1,0)</f>
        <v>144</v>
      </c>
      <c r="AK1371" s="60">
        <f>INDEX('Cat-4'!$1:$1048576,Working!AG1371,Working!AJ1371)</f>
        <v>160.30000000000001</v>
      </c>
      <c r="AL1371" s="146">
        <f t="shared" si="937"/>
        <v>1.5428296438883542</v>
      </c>
      <c r="AM1371" s="146">
        <f t="shared" si="938"/>
        <v>1.7868420310807382</v>
      </c>
      <c r="AN1371" s="146">
        <f t="shared" si="930"/>
        <v>15.811111111111112</v>
      </c>
      <c r="AO1371" s="169">
        <f>INDEX('EL&amp;SV'!$C$4:$G$50,MATCH(AF1371,'EL&amp;SV'!$G$4:$G$50,0),MATCH(IF(P1371&gt;5000000,"A",IF(N1371&gt;2000000,"B",IF(N1371&gt;500000,"C","D"))),'EL&amp;SV'!$C$4:$G$4,0))</f>
        <v>6</v>
      </c>
      <c r="AP1371" s="171">
        <f>INDEX('EL&amp;SV'!$G$4:$K$50,MATCH(AF1371,'EL&amp;SV'!$G$4:$G$50,0),MATCH(IF(N1371&gt;5000000,"A",IF(N1371&gt;2000000,"B",IF(N1371&gt;500000,"C","D"))),'EL&amp;SV'!$G$4:$K$4,0))</f>
        <v>0.95</v>
      </c>
      <c r="AQ1371" s="153">
        <f t="shared" si="922"/>
        <v>32163.156559453288</v>
      </c>
      <c r="AR1371" s="153">
        <f t="shared" si="923"/>
        <v>30554.998731480624</v>
      </c>
      <c r="AS1371" s="153">
        <f t="shared" si="924"/>
        <v>1608.1578279726637</v>
      </c>
      <c r="AT1371" s="60">
        <v>0.75</v>
      </c>
      <c r="AU1371" s="153">
        <f t="shared" si="925"/>
        <v>1206.1183709794977</v>
      </c>
      <c r="AV1371" s="153">
        <f t="shared" si="926"/>
        <v>1608.1578279726657</v>
      </c>
    </row>
    <row r="1372" spans="1:48" x14ac:dyDescent="0.2">
      <c r="A1372" s="82">
        <v>1368</v>
      </c>
      <c r="B1372" s="82" t="s">
        <v>1410</v>
      </c>
      <c r="C1372" s="83"/>
      <c r="D1372" s="84" t="s">
        <v>112</v>
      </c>
      <c r="E1372" s="85" t="s">
        <v>865</v>
      </c>
      <c r="F1372" s="86">
        <v>41000</v>
      </c>
      <c r="G1372" s="86" t="s">
        <v>1350</v>
      </c>
      <c r="H1372" s="89"/>
      <c r="I1372" s="89">
        <v>6.8912539515279259E-2</v>
      </c>
      <c r="J1372" s="84"/>
      <c r="K1372" s="84"/>
      <c r="L1372" s="87">
        <v>17999.97</v>
      </c>
      <c r="M1372" s="87"/>
      <c r="N1372" s="87">
        <v>17999.97</v>
      </c>
      <c r="O1372" s="84">
        <v>10897.853280505797</v>
      </c>
      <c r="P1372" s="84">
        <v>1240.4236438988412</v>
      </c>
      <c r="Q1372" s="84">
        <f t="shared" si="927"/>
        <v>12138.276924404638</v>
      </c>
      <c r="R1372" s="84">
        <v>5861.6930755953636</v>
      </c>
      <c r="S1372" s="87">
        <f t="shared" si="928"/>
        <v>7102.1167194942045</v>
      </c>
      <c r="T1372" s="150">
        <v>15</v>
      </c>
      <c r="U1372" s="69">
        <v>365</v>
      </c>
      <c r="V1372" s="70"/>
      <c r="W1372" s="71">
        <v>6.632876712328768</v>
      </c>
      <c r="X1372" s="76">
        <f t="shared" si="931"/>
        <v>41000</v>
      </c>
      <c r="AF1372" s="132" t="s">
        <v>3114</v>
      </c>
      <c r="AG1372" s="60">
        <f>MATCH(AF1372,'Cat-4'!$A:$A,0)</f>
        <v>844</v>
      </c>
      <c r="AH1372" s="60">
        <f>MATCH(X1372,'Cat-4'!$1:$1,0)</f>
        <v>4</v>
      </c>
      <c r="AI1372" s="60">
        <f>INDEX('Cat-4'!$1:$1048576,Working!AG1372,Working!AH1372)</f>
        <v>103.9</v>
      </c>
      <c r="AJ1372" s="60">
        <f>MATCH($AJ$3,'Cat-4'!$1:$1,0)</f>
        <v>144</v>
      </c>
      <c r="AK1372" s="60">
        <f>INDEX('Cat-4'!$1:$1048576,Working!AG1372,Working!AJ1372)</f>
        <v>160.30000000000001</v>
      </c>
      <c r="AL1372" s="146">
        <f t="shared" si="937"/>
        <v>1.5428296438883542</v>
      </c>
      <c r="AM1372" s="152">
        <f t="shared" ref="AM1372:AM1382" si="939">AL1372</f>
        <v>1.5428296438883542</v>
      </c>
      <c r="AN1372" s="146">
        <f t="shared" si="930"/>
        <v>11.872222222222222</v>
      </c>
      <c r="AO1372" s="169">
        <f>INDEX('EL&amp;SV'!$C$4:$G$50,MATCH(AF1372,'EL&amp;SV'!$G$4:$G$50,0),MATCH(IF(P1372&gt;5000000,"A",IF(N1372&gt;2000000,"B",IF(N1372&gt;500000,"C","D"))),'EL&amp;SV'!$C$4:$G$4,0))</f>
        <v>6</v>
      </c>
      <c r="AP1372" s="171">
        <f>INDEX('EL&amp;SV'!$G$4:$K$50,MATCH(AF1372,'EL&amp;SV'!$G$4:$G$50,0),MATCH(IF(N1372&gt;5000000,"A",IF(N1372&gt;2000000,"B",IF(N1372&gt;500000,"C","D"))),'EL&amp;SV'!$G$4:$K$4,0))</f>
        <v>0.95</v>
      </c>
      <c r="AQ1372" s="153">
        <f t="shared" si="922"/>
        <v>27770.88730510106</v>
      </c>
      <c r="AR1372" s="153">
        <f t="shared" si="923"/>
        <v>26382.342939846007</v>
      </c>
      <c r="AS1372" s="153">
        <f t="shared" si="924"/>
        <v>1388.544365255053</v>
      </c>
      <c r="AT1372" s="60">
        <v>0.75</v>
      </c>
      <c r="AU1372" s="153">
        <f t="shared" si="925"/>
        <v>1041.4082739412897</v>
      </c>
      <c r="AV1372" s="153">
        <f t="shared" si="926"/>
        <v>1388.5443652550541</v>
      </c>
    </row>
    <row r="1373" spans="1:48" x14ac:dyDescent="0.2">
      <c r="A1373" s="82">
        <v>1369</v>
      </c>
      <c r="B1373" s="82" t="s">
        <v>1410</v>
      </c>
      <c r="C1373" s="83"/>
      <c r="D1373" s="84" t="s">
        <v>112</v>
      </c>
      <c r="E1373" s="85" t="s">
        <v>1142</v>
      </c>
      <c r="F1373" s="86">
        <v>43727</v>
      </c>
      <c r="G1373" s="86" t="s">
        <v>36</v>
      </c>
      <c r="H1373" s="89"/>
      <c r="I1373" s="89">
        <v>9.5000000000000001E-2</v>
      </c>
      <c r="J1373" s="84"/>
      <c r="K1373" s="84"/>
      <c r="L1373" s="87">
        <v>17999.72</v>
      </c>
      <c r="M1373" s="87"/>
      <c r="N1373" s="87">
        <v>17999.72</v>
      </c>
      <c r="O1373" s="84">
        <v>4333.4942328767129</v>
      </c>
      <c r="P1373" s="84">
        <v>1709.9734000000001</v>
      </c>
      <c r="Q1373" s="84">
        <f t="shared" si="927"/>
        <v>6043.4676328767127</v>
      </c>
      <c r="R1373" s="84">
        <v>11956.252367123288</v>
      </c>
      <c r="S1373" s="87">
        <f t="shared" si="928"/>
        <v>13666.225767123287</v>
      </c>
      <c r="T1373" s="150">
        <v>10</v>
      </c>
      <c r="U1373" s="69">
        <v>365</v>
      </c>
      <c r="V1373" s="70"/>
      <c r="W1373" s="71">
        <v>6.6767123287671239</v>
      </c>
      <c r="X1373" s="76">
        <f t="shared" si="931"/>
        <v>43709</v>
      </c>
      <c r="AF1373" s="132" t="s">
        <v>3114</v>
      </c>
      <c r="AG1373" s="60">
        <f>MATCH(AF1373,'Cat-4'!$A:$A,0)</f>
        <v>844</v>
      </c>
      <c r="AH1373" s="60">
        <f>MATCH(X1373,'Cat-4'!$1:$1,0)</f>
        <v>93</v>
      </c>
      <c r="AI1373" s="60">
        <f>INDEX('Cat-4'!$1:$1048576,Working!AG1373,Working!AH1373)</f>
        <v>131.1</v>
      </c>
      <c r="AJ1373" s="60">
        <f>MATCH($AJ$3,'Cat-4'!$1:$1,0)</f>
        <v>144</v>
      </c>
      <c r="AK1373" s="60">
        <f>INDEX('Cat-4'!$1:$1048576,Working!AG1373,Working!AJ1373)</f>
        <v>160.30000000000001</v>
      </c>
      <c r="AL1373" s="146">
        <f t="shared" si="937"/>
        <v>1.2227307398932115</v>
      </c>
      <c r="AM1373" s="152">
        <f t="shared" si="939"/>
        <v>1.2227307398932115</v>
      </c>
      <c r="AN1373" s="146">
        <f t="shared" si="930"/>
        <v>4.4055555555555559</v>
      </c>
      <c r="AO1373" s="169">
        <f>INDEX('EL&amp;SV'!$C$4:$G$50,MATCH(AF1373,'EL&amp;SV'!$G$4:$G$50,0),MATCH(IF(P1373&gt;5000000,"A",IF(N1373&gt;2000000,"B",IF(N1373&gt;500000,"C","D"))),'EL&amp;SV'!$C$4:$G$4,0))</f>
        <v>6</v>
      </c>
      <c r="AP1373" s="171">
        <f>INDEX('EL&amp;SV'!$G$4:$K$50,MATCH(AF1373,'EL&amp;SV'!$G$4:$G$50,0),MATCH(IF(N1373&gt;5000000,"A",IF(N1373&gt;2000000,"B",IF(N1373&gt;500000,"C","D"))),'EL&amp;SV'!$G$4:$K$4,0))</f>
        <v>0.95</v>
      </c>
      <c r="AQ1373" s="153">
        <f t="shared" si="922"/>
        <v>22008.810953470638</v>
      </c>
      <c r="AR1373" s="153">
        <f t="shared" si="923"/>
        <v>15352.164566478803</v>
      </c>
      <c r="AS1373" s="153">
        <f t="shared" si="924"/>
        <v>6656.6463869918352</v>
      </c>
      <c r="AT1373" s="60">
        <v>0.75</v>
      </c>
      <c r="AU1373" s="153">
        <f t="shared" si="925"/>
        <v>4992.484790243876</v>
      </c>
      <c r="AV1373" s="153">
        <f t="shared" si="926"/>
        <v>4992.484790243876</v>
      </c>
    </row>
    <row r="1374" spans="1:48" x14ac:dyDescent="0.2">
      <c r="A1374" s="82">
        <v>1370</v>
      </c>
      <c r="B1374" s="82" t="s">
        <v>1410</v>
      </c>
      <c r="C1374" s="83"/>
      <c r="D1374" s="84" t="s">
        <v>112</v>
      </c>
      <c r="E1374" s="85" t="s">
        <v>393</v>
      </c>
      <c r="F1374" s="86">
        <v>41000</v>
      </c>
      <c r="G1374" s="86" t="s">
        <v>1350</v>
      </c>
      <c r="H1374" s="89"/>
      <c r="I1374" s="89">
        <v>9.6124794520547951E-2</v>
      </c>
      <c r="J1374" s="84"/>
      <c r="K1374" s="84"/>
      <c r="L1374" s="87">
        <v>17900</v>
      </c>
      <c r="M1374" s="87"/>
      <c r="N1374" s="87">
        <v>17900</v>
      </c>
      <c r="O1374" s="84">
        <v>17900.000000000004</v>
      </c>
      <c r="P1374" s="84">
        <v>0</v>
      </c>
      <c r="Q1374" s="84">
        <f t="shared" si="927"/>
        <v>17900.000000000004</v>
      </c>
      <c r="R1374" s="84">
        <v>0</v>
      </c>
      <c r="S1374" s="87">
        <f t="shared" si="928"/>
        <v>0</v>
      </c>
      <c r="T1374" s="150">
        <v>10</v>
      </c>
      <c r="U1374" s="69">
        <v>365</v>
      </c>
      <c r="V1374" s="70"/>
      <c r="W1374" s="71">
        <v>6.6767123287671239</v>
      </c>
      <c r="X1374" s="76">
        <f t="shared" si="931"/>
        <v>41000</v>
      </c>
      <c r="AF1374" s="132" t="s">
        <v>3114</v>
      </c>
      <c r="AG1374" s="60">
        <f>MATCH(AF1374,'Cat-4'!$A:$A,0)</f>
        <v>844</v>
      </c>
      <c r="AH1374" s="60">
        <f>MATCH(X1374,'Cat-4'!$1:$1,0)</f>
        <v>4</v>
      </c>
      <c r="AI1374" s="60">
        <f>INDEX('Cat-4'!$1:$1048576,Working!AG1374,Working!AH1374)</f>
        <v>103.9</v>
      </c>
      <c r="AJ1374" s="60">
        <f>MATCH($AJ$3,'Cat-4'!$1:$1,0)</f>
        <v>144</v>
      </c>
      <c r="AK1374" s="60">
        <f>INDEX('Cat-4'!$1:$1048576,Working!AG1374,Working!AJ1374)</f>
        <v>160.30000000000001</v>
      </c>
      <c r="AL1374" s="146">
        <f t="shared" si="937"/>
        <v>1.5428296438883542</v>
      </c>
      <c r="AM1374" s="152">
        <f t="shared" si="939"/>
        <v>1.5428296438883542</v>
      </c>
      <c r="AN1374" s="146">
        <f t="shared" si="930"/>
        <v>11.872222222222222</v>
      </c>
      <c r="AO1374" s="169">
        <f>INDEX('EL&amp;SV'!$C$4:$G$50,MATCH(AF1374,'EL&amp;SV'!$G$4:$G$50,0),MATCH(IF(P1374&gt;5000000,"A",IF(N1374&gt;2000000,"B",IF(N1374&gt;500000,"C","D"))),'EL&amp;SV'!$C$4:$G$4,0))</f>
        <v>6</v>
      </c>
      <c r="AP1374" s="171">
        <f>INDEX('EL&amp;SV'!$G$4:$K$50,MATCH(AF1374,'EL&amp;SV'!$G$4:$G$50,0),MATCH(IF(N1374&gt;5000000,"A",IF(N1374&gt;2000000,"B",IF(N1374&gt;500000,"C","D"))),'EL&amp;SV'!$G$4:$K$4,0))</f>
        <v>0.95</v>
      </c>
      <c r="AQ1374" s="153">
        <f t="shared" si="922"/>
        <v>27616.650625601542</v>
      </c>
      <c r="AR1374" s="153">
        <f t="shared" si="923"/>
        <v>26235.818094321461</v>
      </c>
      <c r="AS1374" s="153">
        <f t="shared" si="924"/>
        <v>1380.8325312800807</v>
      </c>
      <c r="AT1374" s="60">
        <v>0.75</v>
      </c>
      <c r="AU1374" s="153">
        <f t="shared" si="925"/>
        <v>1035.6243984600605</v>
      </c>
      <c r="AV1374" s="153">
        <f t="shared" si="926"/>
        <v>1380.8325312800782</v>
      </c>
    </row>
    <row r="1375" spans="1:48" x14ac:dyDescent="0.2">
      <c r="A1375" s="82">
        <v>1371</v>
      </c>
      <c r="B1375" s="82" t="s">
        <v>1410</v>
      </c>
      <c r="C1375" s="83"/>
      <c r="D1375" s="84" t="s">
        <v>112</v>
      </c>
      <c r="E1375" s="85" t="s">
        <v>1217</v>
      </c>
      <c r="F1375" s="86">
        <v>44501</v>
      </c>
      <c r="G1375" s="86" t="s">
        <v>38</v>
      </c>
      <c r="H1375" s="89"/>
      <c r="I1375" s="89">
        <v>0.19</v>
      </c>
      <c r="J1375" s="84"/>
      <c r="K1375" s="84"/>
      <c r="L1375" s="87">
        <v>17899.990000000002</v>
      </c>
      <c r="M1375" s="87"/>
      <c r="N1375" s="87">
        <v>17899.990000000002</v>
      </c>
      <c r="O1375" s="84">
        <v>1406.9882550684933</v>
      </c>
      <c r="P1375" s="84">
        <v>3400.9981000000002</v>
      </c>
      <c r="Q1375" s="84">
        <f t="shared" si="927"/>
        <v>4807.9863550684931</v>
      </c>
      <c r="R1375" s="84">
        <v>13092.003644931508</v>
      </c>
      <c r="S1375" s="87">
        <f t="shared" si="928"/>
        <v>16493.001744931509</v>
      </c>
      <c r="T1375" s="150">
        <v>5</v>
      </c>
      <c r="U1375" s="69">
        <v>365</v>
      </c>
      <c r="V1375" s="70"/>
      <c r="W1375" s="71">
        <v>6.838356164383562</v>
      </c>
      <c r="X1375" s="76">
        <f t="shared" si="931"/>
        <v>44501</v>
      </c>
      <c r="AF1375" s="132" t="s">
        <v>3114</v>
      </c>
      <c r="AG1375" s="60">
        <f>MATCH(AF1375,'Cat-4'!$A:$A,0)</f>
        <v>844</v>
      </c>
      <c r="AH1375" s="60">
        <f>MATCH(X1375,'Cat-4'!$1:$1,0)</f>
        <v>119</v>
      </c>
      <c r="AI1375" s="60">
        <f>INDEX('Cat-4'!$1:$1048576,Working!AG1375,Working!AH1375)</f>
        <v>150.4</v>
      </c>
      <c r="AJ1375" s="60">
        <f>MATCH($AJ$3,'Cat-4'!$1:$1,0)</f>
        <v>144</v>
      </c>
      <c r="AK1375" s="60">
        <f>INDEX('Cat-4'!$1:$1048576,Working!AG1375,Working!AJ1375)</f>
        <v>160.30000000000001</v>
      </c>
      <c r="AL1375" s="146">
        <f t="shared" si="937"/>
        <v>1.0658244680851063</v>
      </c>
      <c r="AM1375" s="152">
        <f t="shared" si="939"/>
        <v>1.0658244680851063</v>
      </c>
      <c r="AN1375" s="146">
        <f t="shared" si="930"/>
        <v>2.2888888888888888</v>
      </c>
      <c r="AO1375" s="169">
        <f>INDEX('EL&amp;SV'!$C$4:$G$50,MATCH(AF1375,'EL&amp;SV'!$G$4:$G$50,0),MATCH(IF(P1375&gt;5000000,"A",IF(N1375&gt;2000000,"B",IF(N1375&gt;500000,"C","D"))),'EL&amp;SV'!$C$4:$G$4,0))</f>
        <v>6</v>
      </c>
      <c r="AP1375" s="171">
        <f>INDEX('EL&amp;SV'!$G$4:$K$50,MATCH(AF1375,'EL&amp;SV'!$G$4:$G$50,0),MATCH(IF(N1375&gt;5000000,"A",IF(N1375&gt;2000000,"B",IF(N1375&gt;500000,"C","D"))),'EL&amp;SV'!$G$4:$K$4,0))</f>
        <v>0.95</v>
      </c>
      <c r="AQ1375" s="153">
        <f t="shared" si="922"/>
        <v>19078.247320478724</v>
      </c>
      <c r="AR1375" s="153">
        <f t="shared" si="923"/>
        <v>6914.0981492920109</v>
      </c>
      <c r="AS1375" s="153">
        <f t="shared" si="924"/>
        <v>12164.149171186713</v>
      </c>
      <c r="AT1375" s="60">
        <v>0.75</v>
      </c>
      <c r="AU1375" s="153">
        <f t="shared" si="925"/>
        <v>9123.1118783900347</v>
      </c>
      <c r="AV1375" s="153">
        <f t="shared" si="926"/>
        <v>9123.1118783900347</v>
      </c>
    </row>
    <row r="1376" spans="1:48" x14ac:dyDescent="0.2">
      <c r="A1376" s="82">
        <v>1372</v>
      </c>
      <c r="B1376" s="82" t="s">
        <v>1410</v>
      </c>
      <c r="C1376" s="83"/>
      <c r="D1376" s="84" t="s">
        <v>113</v>
      </c>
      <c r="E1376" s="85" t="s">
        <v>1217</v>
      </c>
      <c r="F1376" s="86">
        <v>44826</v>
      </c>
      <c r="G1376" s="86" t="s">
        <v>39</v>
      </c>
      <c r="H1376" s="89"/>
      <c r="I1376" s="89">
        <v>0.19</v>
      </c>
      <c r="J1376" s="84"/>
      <c r="K1376" s="84"/>
      <c r="L1376" s="87">
        <v>0</v>
      </c>
      <c r="M1376" s="87">
        <v>17688.2</v>
      </c>
      <c r="N1376" s="87">
        <v>17688.2</v>
      </c>
      <c r="O1376" s="84"/>
      <c r="P1376" s="84">
        <v>1758.6432273972605</v>
      </c>
      <c r="Q1376" s="84">
        <f t="shared" si="927"/>
        <v>1758.6432273972605</v>
      </c>
      <c r="R1376" s="84">
        <v>15929.55677260274</v>
      </c>
      <c r="S1376" s="87">
        <f t="shared" si="928"/>
        <v>0</v>
      </c>
      <c r="T1376" s="150">
        <v>5</v>
      </c>
      <c r="U1376" s="69">
        <v>365</v>
      </c>
      <c r="V1376" s="70"/>
      <c r="W1376" s="71">
        <v>6.9232876712328775</v>
      </c>
      <c r="X1376" s="76">
        <f t="shared" si="931"/>
        <v>44805</v>
      </c>
      <c r="AF1376" s="132" t="s">
        <v>2920</v>
      </c>
      <c r="AG1376" s="60">
        <f>MATCH(AF1376,'Cat-4'!$A:$A,0)</f>
        <v>747</v>
      </c>
      <c r="AH1376" s="60">
        <f>MATCH(X1376,'Cat-4'!$1:$1,0)</f>
        <v>129</v>
      </c>
      <c r="AI1376" s="60">
        <f>INDEX('Cat-4'!$1:$1048576,Working!AG1376,Working!AH1376)</f>
        <v>130.19999999999999</v>
      </c>
      <c r="AJ1376" s="60">
        <f>MATCH($AJ$3,'Cat-4'!$1:$1,0)</f>
        <v>144</v>
      </c>
      <c r="AK1376" s="60">
        <f>INDEX('Cat-4'!$1:$1048576,Working!AG1376,Working!AJ1376)</f>
        <v>130.19999999999999</v>
      </c>
      <c r="AL1376" s="146">
        <f t="shared" si="937"/>
        <v>1</v>
      </c>
      <c r="AM1376" s="152">
        <f t="shared" si="939"/>
        <v>1</v>
      </c>
      <c r="AN1376" s="146">
        <f t="shared" si="930"/>
        <v>1.3972222222222221</v>
      </c>
      <c r="AO1376" s="169">
        <f>INDEX('EL&amp;SV'!$C$4:$G$50,MATCH(AF1376,'EL&amp;SV'!$G$4:$G$50,0),MATCH(IF(P1376&gt;5000000,"A",IF(N1376&gt;2000000,"B",IF(N1376&gt;500000,"C","D"))),'EL&amp;SV'!$C$4:$G$4,0))</f>
        <v>8</v>
      </c>
      <c r="AP1376" s="171">
        <f>INDEX('EL&amp;SV'!$G$4:$K$50,MATCH(AF1376,'EL&amp;SV'!$G$4:$G$50,0),MATCH(IF(N1376&gt;5000000,"A",IF(N1376&gt;2000000,"B",IF(N1376&gt;500000,"C","D"))),'EL&amp;SV'!$G$4:$K$4,0))</f>
        <v>1</v>
      </c>
      <c r="AQ1376" s="153">
        <f t="shared" si="922"/>
        <v>17688.2</v>
      </c>
      <c r="AR1376" s="153">
        <f t="shared" si="923"/>
        <v>3089.2932638888888</v>
      </c>
      <c r="AS1376" s="153">
        <f t="shared" si="924"/>
        <v>14598.906736111112</v>
      </c>
      <c r="AT1376" s="60">
        <v>0.75</v>
      </c>
      <c r="AU1376" s="153">
        <f t="shared" si="925"/>
        <v>10949.180052083335</v>
      </c>
      <c r="AV1376" s="153">
        <f t="shared" si="926"/>
        <v>10949.180052083335</v>
      </c>
    </row>
    <row r="1377" spans="1:48" x14ac:dyDescent="0.2">
      <c r="A1377" s="82">
        <v>1373</v>
      </c>
      <c r="B1377" s="82" t="s">
        <v>1410</v>
      </c>
      <c r="C1377" s="83"/>
      <c r="D1377" s="84" t="s">
        <v>112</v>
      </c>
      <c r="E1377" s="85" t="s">
        <v>1118</v>
      </c>
      <c r="F1377" s="86">
        <v>43555</v>
      </c>
      <c r="G1377" s="86" t="s">
        <v>35</v>
      </c>
      <c r="H1377" s="89"/>
      <c r="I1377" s="89">
        <v>0.19</v>
      </c>
      <c r="J1377" s="84"/>
      <c r="K1377" s="84"/>
      <c r="L1377" s="87">
        <v>17500.16</v>
      </c>
      <c r="M1377" s="87"/>
      <c r="N1377" s="87">
        <v>17500.16</v>
      </c>
      <c r="O1377" s="84">
        <v>9984.2008723287672</v>
      </c>
      <c r="P1377" s="84">
        <v>3325.0304000000001</v>
      </c>
      <c r="Q1377" s="84">
        <f t="shared" si="927"/>
        <v>13309.231272328767</v>
      </c>
      <c r="R1377" s="84">
        <v>4190.928727671233</v>
      </c>
      <c r="S1377" s="87">
        <f t="shared" si="928"/>
        <v>7515.9591276712326</v>
      </c>
      <c r="T1377" s="150">
        <v>5</v>
      </c>
      <c r="U1377" s="69">
        <v>365</v>
      </c>
      <c r="V1377" s="70"/>
      <c r="W1377" s="71">
        <v>6.9315068493150687</v>
      </c>
      <c r="X1377" s="76">
        <f t="shared" si="931"/>
        <v>43525</v>
      </c>
      <c r="AF1377" s="132" t="s">
        <v>3114</v>
      </c>
      <c r="AG1377" s="60">
        <f>MATCH(AF1377,'Cat-4'!$A:$A,0)</f>
        <v>844</v>
      </c>
      <c r="AH1377" s="60">
        <f>MATCH(X1377,'Cat-4'!$1:$1,0)</f>
        <v>87</v>
      </c>
      <c r="AI1377" s="60">
        <f>INDEX('Cat-4'!$1:$1048576,Working!AG1377,Working!AH1377)</f>
        <v>129.5</v>
      </c>
      <c r="AJ1377" s="60">
        <f>MATCH($AJ$3,'Cat-4'!$1:$1,0)</f>
        <v>144</v>
      </c>
      <c r="AK1377" s="60">
        <f>INDEX('Cat-4'!$1:$1048576,Working!AG1377,Working!AJ1377)</f>
        <v>160.30000000000001</v>
      </c>
      <c r="AL1377" s="146">
        <f t="shared" si="937"/>
        <v>1.2378378378378379</v>
      </c>
      <c r="AM1377" s="152">
        <f t="shared" si="939"/>
        <v>1.2378378378378379</v>
      </c>
      <c r="AN1377" s="146">
        <f t="shared" si="930"/>
        <v>4.875</v>
      </c>
      <c r="AO1377" s="169">
        <f>INDEX('EL&amp;SV'!$C$4:$G$50,MATCH(AF1377,'EL&amp;SV'!$G$4:$G$50,0),MATCH(IF(P1377&gt;5000000,"A",IF(N1377&gt;2000000,"B",IF(N1377&gt;500000,"C","D"))),'EL&amp;SV'!$C$4:$G$4,0))</f>
        <v>6</v>
      </c>
      <c r="AP1377" s="171">
        <f>INDEX('EL&amp;SV'!$G$4:$K$50,MATCH(AF1377,'EL&amp;SV'!$G$4:$G$50,0),MATCH(IF(N1377&gt;5000000,"A",IF(N1377&gt;2000000,"B",IF(N1377&gt;500000,"C","D"))),'EL&amp;SV'!$G$4:$K$4,0))</f>
        <v>0.95</v>
      </c>
      <c r="AQ1377" s="153">
        <f t="shared" si="922"/>
        <v>21662.360216216217</v>
      </c>
      <c r="AR1377" s="153">
        <f t="shared" si="923"/>
        <v>16720.634291891893</v>
      </c>
      <c r="AS1377" s="153">
        <f t="shared" si="924"/>
        <v>4941.7259243243243</v>
      </c>
      <c r="AT1377" s="60">
        <v>0.75</v>
      </c>
      <c r="AU1377" s="153">
        <f t="shared" si="925"/>
        <v>3706.2944432432432</v>
      </c>
      <c r="AV1377" s="153">
        <f t="shared" si="926"/>
        <v>3706.2944432432432</v>
      </c>
    </row>
    <row r="1378" spans="1:48" x14ac:dyDescent="0.2">
      <c r="A1378" s="82">
        <v>1374</v>
      </c>
      <c r="B1378" s="82" t="s">
        <v>1410</v>
      </c>
      <c r="C1378" s="83"/>
      <c r="D1378" s="84" t="s">
        <v>112</v>
      </c>
      <c r="E1378" s="85" t="s">
        <v>779</v>
      </c>
      <c r="F1378" s="151">
        <v>42248</v>
      </c>
      <c r="G1378" s="86"/>
      <c r="H1378" s="89"/>
      <c r="I1378" s="89">
        <v>4.8630136986301351E-2</v>
      </c>
      <c r="J1378" s="84"/>
      <c r="K1378" s="84"/>
      <c r="L1378" s="87">
        <v>17500</v>
      </c>
      <c r="M1378" s="87"/>
      <c r="N1378" s="87">
        <v>17500</v>
      </c>
      <c r="O1378" s="84">
        <v>16625</v>
      </c>
      <c r="P1378" s="84">
        <v>0</v>
      </c>
      <c r="Q1378" s="84">
        <f t="shared" si="927"/>
        <v>16625</v>
      </c>
      <c r="R1378" s="84">
        <v>875</v>
      </c>
      <c r="S1378" s="87">
        <f t="shared" si="928"/>
        <v>875</v>
      </c>
      <c r="T1378" s="150">
        <v>5</v>
      </c>
      <c r="U1378" s="69">
        <v>365</v>
      </c>
      <c r="V1378" s="70"/>
      <c r="W1378" s="71">
        <v>6.9315068493150687</v>
      </c>
      <c r="X1378" s="76">
        <f t="shared" si="931"/>
        <v>42248</v>
      </c>
      <c r="AF1378" s="132" t="s">
        <v>3114</v>
      </c>
      <c r="AG1378" s="60">
        <f>MATCH(AF1378,'Cat-4'!$A:$A,0)</f>
        <v>844</v>
      </c>
      <c r="AH1378" s="60">
        <f>MATCH(X1378,'Cat-4'!$1:$1,0)</f>
        <v>45</v>
      </c>
      <c r="AI1378" s="60">
        <f>INDEX('Cat-4'!$1:$1048576,Working!AG1378,Working!AH1378)</f>
        <v>110.9</v>
      </c>
      <c r="AJ1378" s="60">
        <f>MATCH($AJ$3,'Cat-4'!$1:$1,0)</f>
        <v>144</v>
      </c>
      <c r="AK1378" s="60">
        <f>INDEX('Cat-4'!$1:$1048576,Working!AG1378,Working!AJ1378)</f>
        <v>160.30000000000001</v>
      </c>
      <c r="AL1378" s="146">
        <f t="shared" si="937"/>
        <v>1.4454463480613164</v>
      </c>
      <c r="AM1378" s="152">
        <f t="shared" si="939"/>
        <v>1.4454463480613164</v>
      </c>
      <c r="AN1378" s="146">
        <f t="shared" si="930"/>
        <v>8.4555555555555557</v>
      </c>
      <c r="AO1378" s="169">
        <f>INDEX('EL&amp;SV'!$C$4:$G$50,MATCH(AF1378,'EL&amp;SV'!$G$4:$G$50,0),MATCH(IF(P1378&gt;5000000,"A",IF(N1378&gt;2000000,"B",IF(N1378&gt;500000,"C","D"))),'EL&amp;SV'!$C$4:$G$4,0))</f>
        <v>6</v>
      </c>
      <c r="AP1378" s="171">
        <f>INDEX('EL&amp;SV'!$G$4:$K$50,MATCH(AF1378,'EL&amp;SV'!$G$4:$G$50,0),MATCH(IF(N1378&gt;5000000,"A",IF(N1378&gt;2000000,"B",IF(N1378&gt;500000,"C","D"))),'EL&amp;SV'!$G$4:$K$4,0))</f>
        <v>0.95</v>
      </c>
      <c r="AQ1378" s="153">
        <f t="shared" si="922"/>
        <v>25295.311091073039</v>
      </c>
      <c r="AR1378" s="153">
        <f t="shared" si="923"/>
        <v>24030.545536519385</v>
      </c>
      <c r="AS1378" s="153">
        <f t="shared" si="924"/>
        <v>1264.7655545536545</v>
      </c>
      <c r="AT1378" s="60">
        <v>0.75</v>
      </c>
      <c r="AU1378" s="153">
        <f t="shared" si="925"/>
        <v>948.57416591524088</v>
      </c>
      <c r="AV1378" s="153">
        <f t="shared" si="926"/>
        <v>1264.7655545536531</v>
      </c>
    </row>
    <row r="1379" spans="1:48" x14ac:dyDescent="0.2">
      <c r="A1379" s="82">
        <v>1375</v>
      </c>
      <c r="B1379" s="82" t="s">
        <v>1410</v>
      </c>
      <c r="C1379" s="83"/>
      <c r="D1379" s="84" t="s">
        <v>112</v>
      </c>
      <c r="E1379" s="85" t="s">
        <v>933</v>
      </c>
      <c r="F1379" s="86">
        <v>41708</v>
      </c>
      <c r="G1379" s="86" t="s">
        <v>1349</v>
      </c>
      <c r="H1379" s="89"/>
      <c r="I1379" s="89">
        <v>6.3397212543554016E-2</v>
      </c>
      <c r="J1379" s="84"/>
      <c r="K1379" s="84"/>
      <c r="L1379" s="87">
        <v>17500</v>
      </c>
      <c r="M1379" s="87"/>
      <c r="N1379" s="87">
        <v>17500</v>
      </c>
      <c r="O1379" s="84">
        <v>8925.7124958235891</v>
      </c>
      <c r="P1379" s="84">
        <v>1109.4512195121952</v>
      </c>
      <c r="Q1379" s="84">
        <f t="shared" si="927"/>
        <v>10035.163715335784</v>
      </c>
      <c r="R1379" s="84">
        <v>7464.8362846642158</v>
      </c>
      <c r="S1379" s="87">
        <f t="shared" si="928"/>
        <v>8574.2875041764109</v>
      </c>
      <c r="T1379" s="150">
        <v>15</v>
      </c>
      <c r="U1379" s="69">
        <v>365</v>
      </c>
      <c r="V1379" s="70"/>
      <c r="W1379" s="71">
        <v>6.9315068493150687</v>
      </c>
      <c r="X1379" s="76">
        <f t="shared" si="931"/>
        <v>41699</v>
      </c>
      <c r="AF1379" s="132" t="s">
        <v>3114</v>
      </c>
      <c r="AG1379" s="60">
        <f>MATCH(AF1379,'Cat-4'!$A:$A,0)</f>
        <v>844</v>
      </c>
      <c r="AH1379" s="60">
        <f>MATCH(X1379,'Cat-4'!$1:$1,0)</f>
        <v>27</v>
      </c>
      <c r="AI1379" s="60">
        <f>INDEX('Cat-4'!$1:$1048576,Working!AG1379,Working!AH1379)</f>
        <v>115.3</v>
      </c>
      <c r="AJ1379" s="60">
        <f>MATCH($AJ$3,'Cat-4'!$1:$1,0)</f>
        <v>144</v>
      </c>
      <c r="AK1379" s="60">
        <f>INDEX('Cat-4'!$1:$1048576,Working!AG1379,Working!AJ1379)</f>
        <v>160.30000000000001</v>
      </c>
      <c r="AL1379" s="146">
        <f t="shared" si="937"/>
        <v>1.3902862098872508</v>
      </c>
      <c r="AM1379" s="152">
        <f t="shared" si="939"/>
        <v>1.3902862098872508</v>
      </c>
      <c r="AN1379" s="146">
        <f t="shared" si="930"/>
        <v>9.9305555555555554</v>
      </c>
      <c r="AO1379" s="169">
        <f>INDEX('EL&amp;SV'!$C$4:$G$50,MATCH(AF1379,'EL&amp;SV'!$G$4:$G$50,0),MATCH(IF(P1379&gt;5000000,"A",IF(N1379&gt;2000000,"B",IF(N1379&gt;500000,"C","D"))),'EL&amp;SV'!$C$4:$G$4,0))</f>
        <v>6</v>
      </c>
      <c r="AP1379" s="171">
        <f>INDEX('EL&amp;SV'!$G$4:$K$50,MATCH(AF1379,'EL&amp;SV'!$G$4:$G$50,0),MATCH(IF(N1379&gt;5000000,"A",IF(N1379&gt;2000000,"B",IF(N1379&gt;500000,"C","D"))),'EL&amp;SV'!$G$4:$K$4,0))</f>
        <v>0.95</v>
      </c>
      <c r="AQ1379" s="153">
        <f t="shared" si="922"/>
        <v>24330.008673026889</v>
      </c>
      <c r="AR1379" s="153">
        <f t="shared" si="923"/>
        <v>23113.508239375544</v>
      </c>
      <c r="AS1379" s="153">
        <f t="shared" si="924"/>
        <v>1216.5004336513448</v>
      </c>
      <c r="AT1379" s="60">
        <v>0.75</v>
      </c>
      <c r="AU1379" s="153">
        <f t="shared" si="925"/>
        <v>912.37532523850859</v>
      </c>
      <c r="AV1379" s="153">
        <f t="shared" si="926"/>
        <v>1216.5004336513455</v>
      </c>
    </row>
    <row r="1380" spans="1:48" x14ac:dyDescent="0.2">
      <c r="A1380" s="82">
        <v>1376</v>
      </c>
      <c r="B1380" s="82" t="s">
        <v>1410</v>
      </c>
      <c r="C1380" s="83"/>
      <c r="D1380" s="84" t="s">
        <v>112</v>
      </c>
      <c r="E1380" s="85" t="s">
        <v>1217</v>
      </c>
      <c r="F1380" s="86">
        <v>44501</v>
      </c>
      <c r="G1380" s="86" t="s">
        <v>38</v>
      </c>
      <c r="H1380" s="89"/>
      <c r="I1380" s="89">
        <v>0.19</v>
      </c>
      <c r="J1380" s="84"/>
      <c r="K1380" s="84"/>
      <c r="L1380" s="87">
        <v>17500</v>
      </c>
      <c r="M1380" s="87"/>
      <c r="N1380" s="87">
        <v>17500</v>
      </c>
      <c r="O1380" s="84">
        <v>1375.5479452054794</v>
      </c>
      <c r="P1380" s="84">
        <v>3325</v>
      </c>
      <c r="Q1380" s="84">
        <f t="shared" si="927"/>
        <v>4700.5479452054797</v>
      </c>
      <c r="R1380" s="84">
        <v>12799.452054794521</v>
      </c>
      <c r="S1380" s="87">
        <f t="shared" si="928"/>
        <v>16124.452054794521</v>
      </c>
      <c r="T1380" s="150">
        <v>5</v>
      </c>
      <c r="U1380" s="69">
        <v>365</v>
      </c>
      <c r="V1380" s="70"/>
      <c r="W1380" s="71">
        <v>6.9534246575342458</v>
      </c>
      <c r="X1380" s="76">
        <f t="shared" si="931"/>
        <v>44501</v>
      </c>
      <c r="AF1380" s="132" t="s">
        <v>3114</v>
      </c>
      <c r="AG1380" s="60">
        <f>MATCH(AF1380,'Cat-4'!$A:$A,0)</f>
        <v>844</v>
      </c>
      <c r="AH1380" s="60">
        <f>MATCH(X1380,'Cat-4'!$1:$1,0)</f>
        <v>119</v>
      </c>
      <c r="AI1380" s="60">
        <f>INDEX('Cat-4'!$1:$1048576,Working!AG1380,Working!AH1380)</f>
        <v>150.4</v>
      </c>
      <c r="AJ1380" s="60">
        <f>MATCH($AJ$3,'Cat-4'!$1:$1,0)</f>
        <v>144</v>
      </c>
      <c r="AK1380" s="60">
        <f>INDEX('Cat-4'!$1:$1048576,Working!AG1380,Working!AJ1380)</f>
        <v>160.30000000000001</v>
      </c>
      <c r="AL1380" s="146">
        <f t="shared" si="937"/>
        <v>1.0658244680851063</v>
      </c>
      <c r="AM1380" s="152">
        <f t="shared" si="939"/>
        <v>1.0658244680851063</v>
      </c>
      <c r="AN1380" s="146">
        <f t="shared" si="930"/>
        <v>2.2888888888888888</v>
      </c>
      <c r="AO1380" s="169">
        <f>INDEX('EL&amp;SV'!$C$4:$G$50,MATCH(AF1380,'EL&amp;SV'!$G$4:$G$50,0),MATCH(IF(P1380&gt;5000000,"A",IF(N1380&gt;2000000,"B",IF(N1380&gt;500000,"C","D"))),'EL&amp;SV'!$C$4:$G$4,0))</f>
        <v>6</v>
      </c>
      <c r="AP1380" s="171">
        <f>INDEX('EL&amp;SV'!$G$4:$K$50,MATCH(AF1380,'EL&amp;SV'!$G$4:$G$50,0),MATCH(IF(N1380&gt;5000000,"A",IF(N1380&gt;2000000,"B",IF(N1380&gt;500000,"C","D"))),'EL&amp;SV'!$G$4:$K$4,0))</f>
        <v>0.95</v>
      </c>
      <c r="AQ1380" s="153">
        <f t="shared" si="922"/>
        <v>18651.928191489362</v>
      </c>
      <c r="AR1380" s="153">
        <f t="shared" si="923"/>
        <v>6759.5969390267919</v>
      </c>
      <c r="AS1380" s="153">
        <f t="shared" si="924"/>
        <v>11892.331252462569</v>
      </c>
      <c r="AT1380" s="60">
        <v>0.75</v>
      </c>
      <c r="AU1380" s="153">
        <f t="shared" si="925"/>
        <v>8919.2484393469276</v>
      </c>
      <c r="AV1380" s="153">
        <f t="shared" si="926"/>
        <v>8919.2484393469276</v>
      </c>
    </row>
    <row r="1381" spans="1:48" x14ac:dyDescent="0.2">
      <c r="A1381" s="82">
        <v>1377</v>
      </c>
      <c r="B1381" s="82" t="s">
        <v>1410</v>
      </c>
      <c r="C1381" s="83"/>
      <c r="D1381" s="84" t="s">
        <v>112</v>
      </c>
      <c r="E1381" s="85" t="s">
        <v>1266</v>
      </c>
      <c r="F1381" s="86">
        <v>44462</v>
      </c>
      <c r="G1381" s="86" t="s">
        <v>38</v>
      </c>
      <c r="H1381" s="89"/>
      <c r="I1381" s="89">
        <v>9.5000000000000001E-2</v>
      </c>
      <c r="J1381" s="84"/>
      <c r="K1381" s="84"/>
      <c r="L1381" s="87">
        <v>17480.52</v>
      </c>
      <c r="M1381" s="87"/>
      <c r="N1381" s="87">
        <v>17480.52</v>
      </c>
      <c r="O1381" s="84">
        <v>864.44763287671242</v>
      </c>
      <c r="P1381" s="84">
        <v>1660.6494</v>
      </c>
      <c r="Q1381" s="84">
        <f t="shared" si="927"/>
        <v>2525.0970328767125</v>
      </c>
      <c r="R1381" s="84">
        <v>14955.422967123288</v>
      </c>
      <c r="S1381" s="87">
        <f t="shared" si="928"/>
        <v>16616.072367123288</v>
      </c>
      <c r="T1381" s="150">
        <v>10</v>
      </c>
      <c r="U1381" s="69">
        <v>365</v>
      </c>
      <c r="V1381" s="70"/>
      <c r="W1381" s="71">
        <v>-117.33698630136986</v>
      </c>
      <c r="X1381" s="76">
        <f t="shared" si="931"/>
        <v>44440</v>
      </c>
      <c r="AF1381" s="132" t="s">
        <v>2920</v>
      </c>
      <c r="AG1381" s="60">
        <f>MATCH(AF1381,'Cat-4'!$A:$A,0)</f>
        <v>747</v>
      </c>
      <c r="AH1381" s="60">
        <f>MATCH(X1381,'Cat-4'!$1:$1,0)</f>
        <v>117</v>
      </c>
      <c r="AI1381" s="60">
        <f>INDEX('Cat-4'!$1:$1048576,Working!AG1381,Working!AH1381)</f>
        <v>130.19999999999999</v>
      </c>
      <c r="AJ1381" s="60">
        <f>MATCH($AJ$3,'Cat-4'!$1:$1,0)</f>
        <v>144</v>
      </c>
      <c r="AK1381" s="60">
        <f>INDEX('Cat-4'!$1:$1048576,Working!AG1381,Working!AJ1381)</f>
        <v>130.19999999999999</v>
      </c>
      <c r="AL1381" s="146">
        <f t="shared" si="937"/>
        <v>1</v>
      </c>
      <c r="AM1381" s="152">
        <f t="shared" si="939"/>
        <v>1</v>
      </c>
      <c r="AN1381" s="146">
        <f t="shared" si="930"/>
        <v>2.3944444444444444</v>
      </c>
      <c r="AO1381" s="169">
        <f>INDEX('EL&amp;SV'!$C$4:$G$50,MATCH(AF1381,'EL&amp;SV'!$G$4:$G$50,0),MATCH(IF(P1381&gt;5000000,"A",IF(N1381&gt;2000000,"B",IF(N1381&gt;500000,"C","D"))),'EL&amp;SV'!$C$4:$G$4,0))</f>
        <v>8</v>
      </c>
      <c r="AP1381" s="171">
        <f>INDEX('EL&amp;SV'!$G$4:$K$50,MATCH(AF1381,'EL&amp;SV'!$G$4:$G$50,0),MATCH(IF(N1381&gt;5000000,"A",IF(N1381&gt;2000000,"B",IF(N1381&gt;500000,"C","D"))),'EL&amp;SV'!$G$4:$K$4,0))</f>
        <v>1</v>
      </c>
      <c r="AQ1381" s="153">
        <f t="shared" si="922"/>
        <v>17480.52</v>
      </c>
      <c r="AR1381" s="153">
        <f t="shared" si="923"/>
        <v>5232.0167499999998</v>
      </c>
      <c r="AS1381" s="153">
        <f t="shared" si="924"/>
        <v>12248.503250000002</v>
      </c>
      <c r="AT1381" s="60">
        <v>0.75</v>
      </c>
      <c r="AU1381" s="153">
        <f t="shared" si="925"/>
        <v>9186.3774375000012</v>
      </c>
      <c r="AV1381" s="153">
        <f t="shared" si="926"/>
        <v>9186.3774375000012</v>
      </c>
    </row>
    <row r="1382" spans="1:48" x14ac:dyDescent="0.2">
      <c r="A1382" s="82">
        <v>1378</v>
      </c>
      <c r="B1382" s="82" t="s">
        <v>1410</v>
      </c>
      <c r="C1382" s="83"/>
      <c r="D1382" s="84" t="s">
        <v>113</v>
      </c>
      <c r="E1382" s="85" t="s">
        <v>1217</v>
      </c>
      <c r="F1382" s="86">
        <v>44826</v>
      </c>
      <c r="G1382" s="86" t="s">
        <v>39</v>
      </c>
      <c r="H1382" s="89"/>
      <c r="I1382" s="89">
        <v>0.19</v>
      </c>
      <c r="J1382" s="84"/>
      <c r="K1382" s="84"/>
      <c r="L1382" s="87">
        <v>0</v>
      </c>
      <c r="M1382" s="87">
        <v>17464</v>
      </c>
      <c r="N1382" s="87">
        <v>17464</v>
      </c>
      <c r="O1382" s="84"/>
      <c r="P1382" s="84">
        <v>1736.3522191780821</v>
      </c>
      <c r="Q1382" s="84">
        <f t="shared" si="927"/>
        <v>1736.3522191780821</v>
      </c>
      <c r="R1382" s="84">
        <v>15727.647780821917</v>
      </c>
      <c r="S1382" s="87">
        <f t="shared" si="928"/>
        <v>0</v>
      </c>
      <c r="T1382" s="150">
        <v>5</v>
      </c>
      <c r="U1382" s="69">
        <v>365</v>
      </c>
      <c r="V1382" s="70"/>
      <c r="W1382" s="71">
        <v>6.956164383561644</v>
      </c>
      <c r="X1382" s="76">
        <f t="shared" si="931"/>
        <v>44805</v>
      </c>
      <c r="AF1382" s="132" t="s">
        <v>2920</v>
      </c>
      <c r="AG1382" s="60">
        <f>MATCH(AF1382,'Cat-4'!$A:$A,0)</f>
        <v>747</v>
      </c>
      <c r="AH1382" s="60">
        <f>MATCH(X1382,'Cat-4'!$1:$1,0)</f>
        <v>129</v>
      </c>
      <c r="AI1382" s="60">
        <f>INDEX('Cat-4'!$1:$1048576,Working!AG1382,Working!AH1382)</f>
        <v>130.19999999999999</v>
      </c>
      <c r="AJ1382" s="60">
        <f>MATCH($AJ$3,'Cat-4'!$1:$1,0)</f>
        <v>144</v>
      </c>
      <c r="AK1382" s="60">
        <f>INDEX('Cat-4'!$1:$1048576,Working!AG1382,Working!AJ1382)</f>
        <v>130.19999999999999</v>
      </c>
      <c r="AL1382" s="146">
        <f t="shared" si="937"/>
        <v>1</v>
      </c>
      <c r="AM1382" s="152">
        <f t="shared" si="939"/>
        <v>1</v>
      </c>
      <c r="AN1382" s="146">
        <f t="shared" si="930"/>
        <v>1.3972222222222221</v>
      </c>
      <c r="AO1382" s="169">
        <f>INDEX('EL&amp;SV'!$C$4:$G$50,MATCH(AF1382,'EL&amp;SV'!$G$4:$G$50,0),MATCH(IF(P1382&gt;5000000,"A",IF(N1382&gt;2000000,"B",IF(N1382&gt;500000,"C","D"))),'EL&amp;SV'!$C$4:$G$4,0))</f>
        <v>8</v>
      </c>
      <c r="AP1382" s="171">
        <f>INDEX('EL&amp;SV'!$G$4:$K$50,MATCH(AF1382,'EL&amp;SV'!$G$4:$G$50,0),MATCH(IF(N1382&gt;5000000,"A",IF(N1382&gt;2000000,"B",IF(N1382&gt;500000,"C","D"))),'EL&amp;SV'!$G$4:$K$4,0))</f>
        <v>1</v>
      </c>
      <c r="AQ1382" s="153">
        <f t="shared" si="922"/>
        <v>17464</v>
      </c>
      <c r="AR1382" s="153">
        <f t="shared" si="923"/>
        <v>3050.1361111111109</v>
      </c>
      <c r="AS1382" s="153">
        <f t="shared" si="924"/>
        <v>14413.863888888889</v>
      </c>
      <c r="AT1382" s="60">
        <v>0.75</v>
      </c>
      <c r="AU1382" s="153">
        <f t="shared" si="925"/>
        <v>10810.397916666667</v>
      </c>
      <c r="AV1382" s="153">
        <f t="shared" si="926"/>
        <v>10810.397916666667</v>
      </c>
    </row>
    <row r="1383" spans="1:48" x14ac:dyDescent="0.2">
      <c r="A1383" s="82">
        <v>1379</v>
      </c>
      <c r="B1383" s="82" t="s">
        <v>1410</v>
      </c>
      <c r="C1383" s="83"/>
      <c r="D1383" s="84" t="s">
        <v>112</v>
      </c>
      <c r="E1383" s="85" t="s">
        <v>731</v>
      </c>
      <c r="F1383" s="86">
        <v>40390</v>
      </c>
      <c r="G1383" s="86" t="s">
        <v>1352</v>
      </c>
      <c r="H1383" s="89"/>
      <c r="I1383" s="89">
        <v>7.1278718258766624E-2</v>
      </c>
      <c r="J1383" s="84"/>
      <c r="K1383" s="84"/>
      <c r="L1383" s="87">
        <v>17430</v>
      </c>
      <c r="M1383" s="87"/>
      <c r="N1383" s="87">
        <v>17430</v>
      </c>
      <c r="O1383" s="84">
        <v>12422.879474002419</v>
      </c>
      <c r="P1383" s="84">
        <v>1242.3880592503021</v>
      </c>
      <c r="Q1383" s="84">
        <f t="shared" si="927"/>
        <v>13665.267533252721</v>
      </c>
      <c r="R1383" s="84">
        <v>3764.7324667472785</v>
      </c>
      <c r="S1383" s="87">
        <f t="shared" si="928"/>
        <v>5007.1205259975814</v>
      </c>
      <c r="T1383" s="150">
        <v>15</v>
      </c>
      <c r="U1383" s="69">
        <v>365</v>
      </c>
      <c r="V1383" s="70"/>
      <c r="W1383" s="71">
        <v>-117.33698630136986</v>
      </c>
      <c r="X1383" s="76">
        <f t="shared" si="931"/>
        <v>40360</v>
      </c>
      <c r="Y1383" s="138" t="s">
        <v>4016</v>
      </c>
      <c r="Z1383" s="60">
        <f>MATCH(Y1383,'Cat-3'!$A:$A,0)</f>
        <v>628</v>
      </c>
      <c r="AA1383" s="60">
        <f>MATCH(X1383,'Cat-3'!$1:$1,0)</f>
        <v>70</v>
      </c>
      <c r="AB1383" s="60">
        <f>INDEX('Cat-3'!$1:$1048576,Working!Z1383,Working!AA1383)</f>
        <v>130.6</v>
      </c>
      <c r="AC1383" s="60">
        <f>MATCH($AC$3,'Cat-3'!$1:$1,0)</f>
        <v>90</v>
      </c>
      <c r="AD1383" s="60">
        <f>INDEX('Cat-3'!$1:$1048576,Working!Z1383,Working!AC1383)</f>
        <v>138.4</v>
      </c>
      <c r="AE1383" s="146">
        <f>AD1383/AB1383</f>
        <v>1.0597243491577337</v>
      </c>
      <c r="AF1383" s="132" t="s">
        <v>3114</v>
      </c>
      <c r="AG1383" s="60">
        <f>MATCH(AF1383,'Cat-4'!$A:$A,0)</f>
        <v>844</v>
      </c>
      <c r="AH1383" s="60">
        <f>MATCH($AH$3,'Cat-4'!$1:$1,0)</f>
        <v>4</v>
      </c>
      <c r="AI1383" s="60">
        <f>INDEX('Cat-4'!$1:$1048576,Working!AG1383,Working!AH1383)</f>
        <v>103.9</v>
      </c>
      <c r="AJ1383" s="60">
        <f>MATCH($AJ$3,'Cat-4'!$1:$1,0)</f>
        <v>144</v>
      </c>
      <c r="AK1383" s="60">
        <f>INDEX('Cat-4'!$1:$1048576,Working!AG1383,Working!AJ1383)</f>
        <v>160.30000000000001</v>
      </c>
      <c r="AL1383" s="146">
        <f>AK1383/AI1383</f>
        <v>1.5428296438883542</v>
      </c>
      <c r="AM1383" s="146">
        <f>AL1383*AE1383</f>
        <v>1.6349741402308442</v>
      </c>
      <c r="AN1383" s="146">
        <f t="shared" si="930"/>
        <v>13.541666666666666</v>
      </c>
      <c r="AO1383" s="169">
        <f>INDEX('EL&amp;SV'!$C$4:$G$50,MATCH(AF1383,'EL&amp;SV'!$G$4:$G$50,0),MATCH(IF(P1383&gt;5000000,"A",IF(N1383&gt;2000000,"B",IF(N1383&gt;500000,"C","D"))),'EL&amp;SV'!$C$4:$G$4,0))</f>
        <v>6</v>
      </c>
      <c r="AP1383" s="171">
        <f>INDEX('EL&amp;SV'!$G$4:$K$50,MATCH(AF1383,'EL&amp;SV'!$G$4:$G$50,0),MATCH(IF(N1383&gt;5000000,"A",IF(N1383&gt;2000000,"B",IF(N1383&gt;500000,"C","D"))),'EL&amp;SV'!$G$4:$K$4,0))</f>
        <v>0.95</v>
      </c>
      <c r="AQ1383" s="153">
        <f t="shared" si="922"/>
        <v>28497.599264223616</v>
      </c>
      <c r="AR1383" s="153">
        <f t="shared" si="923"/>
        <v>27072.719301012432</v>
      </c>
      <c r="AS1383" s="153">
        <f t="shared" si="924"/>
        <v>1424.8799632111841</v>
      </c>
      <c r="AT1383" s="60">
        <v>0.75</v>
      </c>
      <c r="AU1383" s="153">
        <f t="shared" si="925"/>
        <v>1068.6599724083881</v>
      </c>
      <c r="AV1383" s="153">
        <f t="shared" si="926"/>
        <v>1424.879963211182</v>
      </c>
    </row>
    <row r="1384" spans="1:48" x14ac:dyDescent="0.2">
      <c r="A1384" s="82">
        <v>1380</v>
      </c>
      <c r="B1384" s="82" t="s">
        <v>1410</v>
      </c>
      <c r="C1384" s="83"/>
      <c r="D1384" s="84" t="s">
        <v>112</v>
      </c>
      <c r="E1384" s="85" t="s">
        <v>1148</v>
      </c>
      <c r="F1384" s="86">
        <v>43754</v>
      </c>
      <c r="G1384" s="86" t="s">
        <v>36</v>
      </c>
      <c r="H1384" s="89"/>
      <c r="I1384" s="89">
        <v>0.19</v>
      </c>
      <c r="J1384" s="84"/>
      <c r="K1384" s="84"/>
      <c r="L1384" s="87">
        <v>17356</v>
      </c>
      <c r="M1384" s="87"/>
      <c r="N1384" s="87">
        <v>17356</v>
      </c>
      <c r="O1384" s="84">
        <v>8113.0978630136979</v>
      </c>
      <c r="P1384" s="84">
        <v>3297.64</v>
      </c>
      <c r="Q1384" s="84">
        <f t="shared" si="927"/>
        <v>11410.737863013697</v>
      </c>
      <c r="R1384" s="84">
        <v>5945.2621369863027</v>
      </c>
      <c r="S1384" s="87">
        <f t="shared" si="928"/>
        <v>9242.9021369863021</v>
      </c>
      <c r="T1384" s="150">
        <v>5</v>
      </c>
      <c r="U1384" s="69">
        <v>365</v>
      </c>
      <c r="V1384" s="70"/>
      <c r="W1384" s="71">
        <v>6.5232876712328771</v>
      </c>
      <c r="X1384" s="76">
        <f t="shared" si="931"/>
        <v>43739</v>
      </c>
      <c r="AF1384" s="132" t="s">
        <v>3114</v>
      </c>
      <c r="AG1384" s="60">
        <f>MATCH(AF1384,'Cat-4'!$A:$A,0)</f>
        <v>844</v>
      </c>
      <c r="AH1384" s="60">
        <f>MATCH(X1384,'Cat-4'!$1:$1,0)</f>
        <v>94</v>
      </c>
      <c r="AI1384" s="60">
        <f>INDEX('Cat-4'!$1:$1048576,Working!AG1384,Working!AH1384)</f>
        <v>131.6</v>
      </c>
      <c r="AJ1384" s="60">
        <f>MATCH($AJ$3,'Cat-4'!$1:$1,0)</f>
        <v>144</v>
      </c>
      <c r="AK1384" s="60">
        <f>INDEX('Cat-4'!$1:$1048576,Working!AG1384,Working!AJ1384)</f>
        <v>160.30000000000001</v>
      </c>
      <c r="AL1384" s="146">
        <f t="shared" ref="AL1384:AL1388" si="940">AK1384/AI1384</f>
        <v>1.218085106382979</v>
      </c>
      <c r="AM1384" s="152">
        <f t="shared" ref="AM1384:AM1388" si="941">AL1384</f>
        <v>1.218085106382979</v>
      </c>
      <c r="AN1384" s="146">
        <f t="shared" si="930"/>
        <v>4.3305555555555557</v>
      </c>
      <c r="AO1384" s="169">
        <f>INDEX('EL&amp;SV'!$C$4:$G$50,MATCH(AF1384,'EL&amp;SV'!$G$4:$G$50,0),MATCH(IF(P1384&gt;5000000,"A",IF(N1384&gt;2000000,"B",IF(N1384&gt;500000,"C","D"))),'EL&amp;SV'!$C$4:$G$4,0))</f>
        <v>6</v>
      </c>
      <c r="AP1384" s="171">
        <f>INDEX('EL&amp;SV'!$G$4:$K$50,MATCH(AF1384,'EL&amp;SV'!$G$4:$G$50,0),MATCH(IF(N1384&gt;5000000,"A",IF(N1384&gt;2000000,"B",IF(N1384&gt;500000,"C","D"))),'EL&amp;SV'!$G$4:$K$4,0))</f>
        <v>0.95</v>
      </c>
      <c r="AQ1384" s="153">
        <f t="shared" si="922"/>
        <v>21141.085106382983</v>
      </c>
      <c r="AR1384" s="153">
        <f t="shared" si="923"/>
        <v>14495.835230003942</v>
      </c>
      <c r="AS1384" s="153">
        <f t="shared" si="924"/>
        <v>6645.2498763790409</v>
      </c>
      <c r="AT1384" s="60">
        <v>0.75</v>
      </c>
      <c r="AU1384" s="153">
        <f t="shared" si="925"/>
        <v>4983.9374072842802</v>
      </c>
      <c r="AV1384" s="153">
        <f t="shared" si="926"/>
        <v>4983.9374072842802</v>
      </c>
    </row>
    <row r="1385" spans="1:48" x14ac:dyDescent="0.2">
      <c r="A1385" s="82">
        <v>1381</v>
      </c>
      <c r="B1385" s="82" t="s">
        <v>1410</v>
      </c>
      <c r="C1385" s="83"/>
      <c r="D1385" s="84" t="s">
        <v>112</v>
      </c>
      <c r="E1385" s="85" t="s">
        <v>806</v>
      </c>
      <c r="F1385" s="151">
        <v>42248</v>
      </c>
      <c r="G1385" s="86"/>
      <c r="H1385" s="89"/>
      <c r="I1385" s="89">
        <v>0</v>
      </c>
      <c r="J1385" s="84"/>
      <c r="K1385" s="84"/>
      <c r="L1385" s="87">
        <v>17316</v>
      </c>
      <c r="M1385" s="87"/>
      <c r="N1385" s="87">
        <v>17316</v>
      </c>
      <c r="O1385" s="84">
        <v>17268.331506849318</v>
      </c>
      <c r="P1385" s="84">
        <v>0</v>
      </c>
      <c r="Q1385" s="84">
        <f t="shared" si="927"/>
        <v>17268.331506849318</v>
      </c>
      <c r="R1385" s="84">
        <v>47.66849315068248</v>
      </c>
      <c r="S1385" s="87">
        <f t="shared" si="928"/>
        <v>47.66849315068248</v>
      </c>
      <c r="T1385" s="150">
        <v>5</v>
      </c>
      <c r="U1385" s="69">
        <v>365</v>
      </c>
      <c r="V1385" s="70"/>
      <c r="W1385" s="71">
        <v>6.6136986301369856</v>
      </c>
      <c r="X1385" s="76">
        <f t="shared" si="931"/>
        <v>42248</v>
      </c>
      <c r="AF1385" s="132" t="s">
        <v>2708</v>
      </c>
      <c r="AG1385" s="60">
        <f>MATCH(AF1385,'Cat-4'!$A:$A,0)</f>
        <v>640</v>
      </c>
      <c r="AH1385" s="60">
        <f>MATCH(X1385,'Cat-4'!$1:$1,0)</f>
        <v>45</v>
      </c>
      <c r="AI1385" s="60">
        <f>INDEX('Cat-4'!$1:$1048576,Working!AG1385,Working!AH1385)</f>
        <v>105.9</v>
      </c>
      <c r="AJ1385" s="60">
        <f>MATCH($AJ$3,'Cat-4'!$1:$1,0)</f>
        <v>144</v>
      </c>
      <c r="AK1385" s="60">
        <f>INDEX('Cat-4'!$1:$1048576,Working!AG1385,Working!AJ1385)</f>
        <v>114.8</v>
      </c>
      <c r="AL1385" s="146">
        <f t="shared" si="940"/>
        <v>1.0840415486307837</v>
      </c>
      <c r="AM1385" s="152">
        <f t="shared" si="941"/>
        <v>1.0840415486307837</v>
      </c>
      <c r="AN1385" s="146">
        <f t="shared" si="930"/>
        <v>8.4555555555555557</v>
      </c>
      <c r="AO1385" s="169">
        <f>INDEX('EL&amp;SV'!$C$4:$G$50,MATCH(AF1385,'EL&amp;SV'!$G$4:$G$50,0),MATCH(IF(P1385&gt;5000000,"A",IF(N1385&gt;2000000,"B",IF(N1385&gt;500000,"C","D"))),'EL&amp;SV'!$C$4:$G$4,0))</f>
        <v>5</v>
      </c>
      <c r="AP1385" s="171">
        <f>INDEX('EL&amp;SV'!$G$4:$K$50,MATCH(AF1385,'EL&amp;SV'!$G$4:$G$50,0),MATCH(IF(N1385&gt;5000000,"A",IF(N1385&gt;2000000,"B",IF(N1385&gt;500000,"C","D"))),'EL&amp;SV'!$G$4:$K$4,0))</f>
        <v>1</v>
      </c>
      <c r="AQ1385" s="153">
        <f t="shared" si="922"/>
        <v>18771.263456090652</v>
      </c>
      <c r="AR1385" s="153">
        <f t="shared" si="923"/>
        <v>18771.263456090652</v>
      </c>
      <c r="AS1385" s="153">
        <f t="shared" si="924"/>
        <v>0</v>
      </c>
      <c r="AT1385" s="60">
        <v>0.75</v>
      </c>
      <c r="AU1385" s="153">
        <f t="shared" si="925"/>
        <v>0</v>
      </c>
      <c r="AV1385" s="153">
        <f t="shared" si="926"/>
        <v>0</v>
      </c>
    </row>
    <row r="1386" spans="1:48" x14ac:dyDescent="0.2">
      <c r="A1386" s="82">
        <v>1382</v>
      </c>
      <c r="B1386" s="82" t="s">
        <v>1410</v>
      </c>
      <c r="C1386" s="83"/>
      <c r="D1386" s="84" t="s">
        <v>112</v>
      </c>
      <c r="E1386" s="85" t="s">
        <v>960</v>
      </c>
      <c r="F1386" s="151">
        <v>42248</v>
      </c>
      <c r="G1386" s="86"/>
      <c r="H1386" s="89"/>
      <c r="I1386" s="89">
        <v>0.27876712328767123</v>
      </c>
      <c r="J1386" s="84"/>
      <c r="K1386" s="84"/>
      <c r="L1386" s="87">
        <v>17252</v>
      </c>
      <c r="M1386" s="87"/>
      <c r="N1386" s="87">
        <v>17252</v>
      </c>
      <c r="O1386" s="84">
        <v>16389.400000000001</v>
      </c>
      <c r="P1386" s="84">
        <v>0</v>
      </c>
      <c r="Q1386" s="84">
        <f t="shared" si="927"/>
        <v>16389.400000000001</v>
      </c>
      <c r="R1386" s="84">
        <v>862.59999999999854</v>
      </c>
      <c r="S1386" s="87">
        <f t="shared" si="928"/>
        <v>862.59999999999854</v>
      </c>
      <c r="T1386" s="150">
        <v>5</v>
      </c>
      <c r="U1386" s="69">
        <v>365</v>
      </c>
      <c r="V1386" s="70"/>
      <c r="W1386" s="71">
        <v>6.6273972602739732</v>
      </c>
      <c r="X1386" s="76">
        <f t="shared" si="931"/>
        <v>42248</v>
      </c>
      <c r="AF1386" s="132" t="s">
        <v>3114</v>
      </c>
      <c r="AG1386" s="60">
        <f>MATCH(AF1386,'Cat-4'!$A:$A,0)</f>
        <v>844</v>
      </c>
      <c r="AH1386" s="60">
        <f>MATCH(X1386,'Cat-4'!$1:$1,0)</f>
        <v>45</v>
      </c>
      <c r="AI1386" s="60">
        <f>INDEX('Cat-4'!$1:$1048576,Working!AG1386,Working!AH1386)</f>
        <v>110.9</v>
      </c>
      <c r="AJ1386" s="60">
        <f>MATCH($AJ$3,'Cat-4'!$1:$1,0)</f>
        <v>144</v>
      </c>
      <c r="AK1386" s="60">
        <f>INDEX('Cat-4'!$1:$1048576,Working!AG1386,Working!AJ1386)</f>
        <v>160.30000000000001</v>
      </c>
      <c r="AL1386" s="146">
        <f t="shared" si="940"/>
        <v>1.4454463480613164</v>
      </c>
      <c r="AM1386" s="152">
        <f t="shared" si="941"/>
        <v>1.4454463480613164</v>
      </c>
      <c r="AN1386" s="146">
        <f t="shared" si="930"/>
        <v>8.4555555555555557</v>
      </c>
      <c r="AO1386" s="169">
        <f>INDEX('EL&amp;SV'!$C$4:$G$50,MATCH(AF1386,'EL&amp;SV'!$G$4:$G$50,0),MATCH(IF(P1386&gt;5000000,"A",IF(N1386&gt;2000000,"B",IF(N1386&gt;500000,"C","D"))),'EL&amp;SV'!$C$4:$G$4,0))</f>
        <v>6</v>
      </c>
      <c r="AP1386" s="171">
        <f>INDEX('EL&amp;SV'!$G$4:$K$50,MATCH(AF1386,'EL&amp;SV'!$G$4:$G$50,0),MATCH(IF(N1386&gt;5000000,"A",IF(N1386&gt;2000000,"B",IF(N1386&gt;500000,"C","D"))),'EL&amp;SV'!$G$4:$K$4,0))</f>
        <v>0.95</v>
      </c>
      <c r="AQ1386" s="153">
        <f t="shared" si="922"/>
        <v>24936.840396753832</v>
      </c>
      <c r="AR1386" s="153">
        <f t="shared" si="923"/>
        <v>23689.998376916141</v>
      </c>
      <c r="AS1386" s="153">
        <f t="shared" si="924"/>
        <v>1246.8420198376916</v>
      </c>
      <c r="AT1386" s="60">
        <v>0.75</v>
      </c>
      <c r="AU1386" s="153">
        <f t="shared" si="925"/>
        <v>935.13151487826872</v>
      </c>
      <c r="AV1386" s="153">
        <f t="shared" si="926"/>
        <v>1246.8420198376928</v>
      </c>
    </row>
    <row r="1387" spans="1:48" x14ac:dyDescent="0.2">
      <c r="A1387" s="82">
        <v>1383</v>
      </c>
      <c r="B1387" s="82" t="s">
        <v>1410</v>
      </c>
      <c r="C1387" s="83"/>
      <c r="D1387" s="84" t="s">
        <v>112</v>
      </c>
      <c r="E1387" s="85" t="s">
        <v>612</v>
      </c>
      <c r="F1387" s="86">
        <v>41557</v>
      </c>
      <c r="G1387" s="86" t="s">
        <v>1349</v>
      </c>
      <c r="H1387" s="89"/>
      <c r="I1387" s="89">
        <v>0.34566887201735352</v>
      </c>
      <c r="J1387" s="84"/>
      <c r="K1387" s="84"/>
      <c r="L1387" s="87">
        <v>17220</v>
      </c>
      <c r="M1387" s="87"/>
      <c r="N1387" s="87">
        <v>17220</v>
      </c>
      <c r="O1387" s="84">
        <v>16359</v>
      </c>
      <c r="P1387" s="84">
        <v>0</v>
      </c>
      <c r="Q1387" s="84">
        <f t="shared" si="927"/>
        <v>16359</v>
      </c>
      <c r="R1387" s="84">
        <v>861</v>
      </c>
      <c r="S1387" s="87">
        <f t="shared" si="928"/>
        <v>861</v>
      </c>
      <c r="T1387" s="150">
        <v>3</v>
      </c>
      <c r="U1387" s="69">
        <v>365</v>
      </c>
      <c r="V1387" s="70"/>
      <c r="W1387" s="71">
        <v>6.4410958904109581</v>
      </c>
      <c r="X1387" s="76">
        <f t="shared" si="931"/>
        <v>41548</v>
      </c>
      <c r="AF1387" s="132" t="s">
        <v>3114</v>
      </c>
      <c r="AG1387" s="60">
        <f>MATCH(AF1387,'Cat-4'!$A:$A,0)</f>
        <v>844</v>
      </c>
      <c r="AH1387" s="60">
        <f>MATCH(X1387,'Cat-4'!$1:$1,0)</f>
        <v>22</v>
      </c>
      <c r="AI1387" s="60">
        <f>INDEX('Cat-4'!$1:$1048576,Working!AG1387,Working!AH1387)</f>
        <v>113.3</v>
      </c>
      <c r="AJ1387" s="60">
        <f>MATCH($AJ$3,'Cat-4'!$1:$1,0)</f>
        <v>144</v>
      </c>
      <c r="AK1387" s="60">
        <f>INDEX('Cat-4'!$1:$1048576,Working!AG1387,Working!AJ1387)</f>
        <v>160.30000000000001</v>
      </c>
      <c r="AL1387" s="146">
        <f t="shared" si="940"/>
        <v>1.4148278905560461</v>
      </c>
      <c r="AM1387" s="152">
        <f t="shared" si="941"/>
        <v>1.4148278905560461</v>
      </c>
      <c r="AN1387" s="146">
        <f t="shared" si="930"/>
        <v>10.347222222222221</v>
      </c>
      <c r="AO1387" s="169">
        <f>INDEX('EL&amp;SV'!$C$4:$G$50,MATCH(AF1387,'EL&amp;SV'!$G$4:$G$50,0),MATCH(IF(P1387&gt;5000000,"A",IF(N1387&gt;2000000,"B",IF(N1387&gt;500000,"C","D"))),'EL&amp;SV'!$C$4:$G$4,0))</f>
        <v>6</v>
      </c>
      <c r="AP1387" s="171">
        <f>INDEX('EL&amp;SV'!$G$4:$K$50,MATCH(AF1387,'EL&amp;SV'!$G$4:$G$50,0),MATCH(IF(N1387&gt;5000000,"A",IF(N1387&gt;2000000,"B",IF(N1387&gt;500000,"C","D"))),'EL&amp;SV'!$G$4:$K$4,0))</f>
        <v>0.95</v>
      </c>
      <c r="AQ1387" s="153">
        <f t="shared" si="922"/>
        <v>24363.336275375113</v>
      </c>
      <c r="AR1387" s="153">
        <f t="shared" si="923"/>
        <v>23145.169461606354</v>
      </c>
      <c r="AS1387" s="153">
        <f t="shared" si="924"/>
        <v>1218.1668137687593</v>
      </c>
      <c r="AT1387" s="60">
        <v>0.75</v>
      </c>
      <c r="AU1387" s="153">
        <f t="shared" si="925"/>
        <v>913.62511032656948</v>
      </c>
      <c r="AV1387" s="153">
        <f t="shared" si="926"/>
        <v>1218.1668137687568</v>
      </c>
    </row>
    <row r="1388" spans="1:48" x14ac:dyDescent="0.2">
      <c r="A1388" s="82">
        <v>1384</v>
      </c>
      <c r="B1388" s="82" t="s">
        <v>1410</v>
      </c>
      <c r="C1388" s="83"/>
      <c r="D1388" s="84" t="s">
        <v>112</v>
      </c>
      <c r="E1388" s="85" t="s">
        <v>1035</v>
      </c>
      <c r="F1388" s="86">
        <v>42460</v>
      </c>
      <c r="G1388" s="86" t="s">
        <v>25</v>
      </c>
      <c r="H1388" s="89"/>
      <c r="I1388" s="89">
        <v>0.31666666666666665</v>
      </c>
      <c r="J1388" s="84"/>
      <c r="K1388" s="84"/>
      <c r="L1388" s="87">
        <v>17220</v>
      </c>
      <c r="M1388" s="87"/>
      <c r="N1388" s="87">
        <v>17220</v>
      </c>
      <c r="O1388" s="84">
        <v>16373.939726027398</v>
      </c>
      <c r="P1388" s="84">
        <v>0</v>
      </c>
      <c r="Q1388" s="84">
        <f t="shared" si="927"/>
        <v>16373.939726027398</v>
      </c>
      <c r="R1388" s="84">
        <v>846.06027397260186</v>
      </c>
      <c r="S1388" s="87">
        <f t="shared" si="928"/>
        <v>846.06027397260186</v>
      </c>
      <c r="T1388" s="150">
        <v>3</v>
      </c>
      <c r="U1388" s="69">
        <v>365</v>
      </c>
      <c r="V1388" s="70"/>
      <c r="W1388" s="71">
        <v>6.4410958904109581</v>
      </c>
      <c r="X1388" s="76">
        <f t="shared" si="931"/>
        <v>42430</v>
      </c>
      <c r="AF1388" s="132" t="s">
        <v>2722</v>
      </c>
      <c r="AG1388" s="60">
        <f>MATCH(AF1388,'Cat-4'!$A:$A,0)</f>
        <v>647</v>
      </c>
      <c r="AH1388" s="60">
        <f>MATCH(X1388,'Cat-4'!$1:$1,0)</f>
        <v>51</v>
      </c>
      <c r="AI1388" s="60">
        <f>INDEX('Cat-4'!$1:$1048576,Working!AG1388,Working!AH1388)</f>
        <v>93.3</v>
      </c>
      <c r="AJ1388" s="60">
        <f>MATCH($AJ$3,'Cat-4'!$1:$1,0)</f>
        <v>144</v>
      </c>
      <c r="AK1388" s="60">
        <f>INDEX('Cat-4'!$1:$1048576,Working!AG1388,Working!AJ1388)</f>
        <v>94.2</v>
      </c>
      <c r="AL1388" s="146">
        <f t="shared" si="940"/>
        <v>1.009646302250804</v>
      </c>
      <c r="AM1388" s="152">
        <f t="shared" si="941"/>
        <v>1.009646302250804</v>
      </c>
      <c r="AN1388" s="146">
        <f t="shared" si="930"/>
        <v>7.875</v>
      </c>
      <c r="AO1388" s="169">
        <f>INDEX('EL&amp;SV'!$C$4:$G$50,MATCH(AF1388,'EL&amp;SV'!$G$4:$G$50,0),MATCH(IF(P1388&gt;5000000,"A",IF(N1388&gt;2000000,"B",IF(N1388&gt;500000,"C","D"))),'EL&amp;SV'!$C$4:$G$4,0))</f>
        <v>5</v>
      </c>
      <c r="AP1388" s="171">
        <f>INDEX('EL&amp;SV'!$G$4:$K$50,MATCH(AF1388,'EL&amp;SV'!$G$4:$G$50,0),MATCH(IF(N1388&gt;5000000,"A",IF(N1388&gt;2000000,"B",IF(N1388&gt;500000,"C","D"))),'EL&amp;SV'!$G$4:$K$4,0))</f>
        <v>1</v>
      </c>
      <c r="AQ1388" s="153">
        <f t="shared" si="922"/>
        <v>17386.109324758843</v>
      </c>
      <c r="AR1388" s="153">
        <f t="shared" si="923"/>
        <v>17386.109324758843</v>
      </c>
      <c r="AS1388" s="153">
        <f t="shared" si="924"/>
        <v>0</v>
      </c>
      <c r="AT1388" s="60">
        <v>0.75</v>
      </c>
      <c r="AU1388" s="153">
        <f t="shared" si="925"/>
        <v>0</v>
      </c>
      <c r="AV1388" s="153">
        <f t="shared" si="926"/>
        <v>0</v>
      </c>
    </row>
    <row r="1389" spans="1:48" x14ac:dyDescent="0.2">
      <c r="A1389" s="82">
        <v>1385</v>
      </c>
      <c r="B1389" s="82" t="s">
        <v>1410</v>
      </c>
      <c r="C1389" s="83"/>
      <c r="D1389" s="84" t="s">
        <v>112</v>
      </c>
      <c r="E1389" s="85" t="s">
        <v>756</v>
      </c>
      <c r="F1389" s="86">
        <v>40293</v>
      </c>
      <c r="G1389" s="86" t="s">
        <v>1352</v>
      </c>
      <c r="H1389" s="89"/>
      <c r="I1389" s="89">
        <v>6.8977500586533208E-2</v>
      </c>
      <c r="J1389" s="84"/>
      <c r="K1389" s="84"/>
      <c r="L1389" s="87">
        <v>17100</v>
      </c>
      <c r="M1389" s="87"/>
      <c r="N1389" s="87">
        <v>17100</v>
      </c>
      <c r="O1389" s="84">
        <v>12632.128600785691</v>
      </c>
      <c r="P1389" s="84">
        <v>1179.5152600297179</v>
      </c>
      <c r="Q1389" s="84">
        <f t="shared" si="927"/>
        <v>13811.643860815409</v>
      </c>
      <c r="R1389" s="84">
        <v>3288.3561391845906</v>
      </c>
      <c r="S1389" s="87">
        <f t="shared" si="928"/>
        <v>4467.8713992143093</v>
      </c>
      <c r="T1389" s="150">
        <v>15</v>
      </c>
      <c r="U1389" s="69">
        <v>365</v>
      </c>
      <c r="V1389" s="70"/>
      <c r="W1389" s="71">
        <v>6.6931506849315063</v>
      </c>
      <c r="X1389" s="76">
        <f t="shared" si="931"/>
        <v>40269</v>
      </c>
      <c r="Y1389" s="138" t="s">
        <v>4016</v>
      </c>
      <c r="Z1389" s="60">
        <f>MATCH(Y1389,'Cat-3'!$A:$A,0)</f>
        <v>628</v>
      </c>
      <c r="AA1389" s="60">
        <f>MATCH(X1389,'Cat-3'!$1:$1,0)</f>
        <v>67</v>
      </c>
      <c r="AB1389" s="60">
        <f>INDEX('Cat-3'!$1:$1048576,Working!Z1389,Working!AA1389)</f>
        <v>128.80000000000001</v>
      </c>
      <c r="AC1389" s="60">
        <f>MATCH($AC$3,'Cat-3'!$1:$1,0)</f>
        <v>90</v>
      </c>
      <c r="AD1389" s="60">
        <f>INDEX('Cat-3'!$1:$1048576,Working!Z1389,Working!AC1389)</f>
        <v>138.4</v>
      </c>
      <c r="AE1389" s="146">
        <f>AD1389/AB1389</f>
        <v>1.0745341614906831</v>
      </c>
      <c r="AF1389" s="132" t="s">
        <v>3114</v>
      </c>
      <c r="AG1389" s="60">
        <f>MATCH(AF1389,'Cat-4'!$A:$A,0)</f>
        <v>844</v>
      </c>
      <c r="AH1389" s="60">
        <f>MATCH($AH$3,'Cat-4'!$1:$1,0)</f>
        <v>4</v>
      </c>
      <c r="AI1389" s="60">
        <f>INDEX('Cat-4'!$1:$1048576,Working!AG1389,Working!AH1389)</f>
        <v>103.9</v>
      </c>
      <c r="AJ1389" s="60">
        <f>MATCH($AJ$3,'Cat-4'!$1:$1,0)</f>
        <v>144</v>
      </c>
      <c r="AK1389" s="60">
        <f>INDEX('Cat-4'!$1:$1048576,Working!AG1389,Working!AJ1389)</f>
        <v>160.30000000000001</v>
      </c>
      <c r="AL1389" s="146">
        <f>AK1389/AI1389</f>
        <v>1.5428296438883542</v>
      </c>
      <c r="AM1389" s="146">
        <f>AL1389*AE1389</f>
        <v>1.6578231577185421</v>
      </c>
      <c r="AN1389" s="146">
        <f t="shared" si="930"/>
        <v>13.805555555555555</v>
      </c>
      <c r="AO1389" s="169">
        <f>INDEX('EL&amp;SV'!$C$4:$G$50,MATCH(AF1389,'EL&amp;SV'!$G$4:$G$50,0),MATCH(IF(P1389&gt;5000000,"A",IF(N1389&gt;2000000,"B",IF(N1389&gt;500000,"C","D"))),'EL&amp;SV'!$C$4:$G$4,0))</f>
        <v>6</v>
      </c>
      <c r="AP1389" s="171">
        <f>INDEX('EL&amp;SV'!$G$4:$K$50,MATCH(AF1389,'EL&amp;SV'!$G$4:$G$50,0),MATCH(IF(N1389&gt;5000000,"A",IF(N1389&gt;2000000,"B",IF(N1389&gt;500000,"C","D"))),'EL&amp;SV'!$G$4:$K$4,0))</f>
        <v>0.95</v>
      </c>
      <c r="AQ1389" s="153">
        <f t="shared" si="922"/>
        <v>28348.775996987068</v>
      </c>
      <c r="AR1389" s="153">
        <f t="shared" si="923"/>
        <v>26931.337197137713</v>
      </c>
      <c r="AS1389" s="153">
        <f t="shared" si="924"/>
        <v>1417.4387998493548</v>
      </c>
      <c r="AT1389" s="60">
        <v>0.75</v>
      </c>
      <c r="AU1389" s="153">
        <f t="shared" si="925"/>
        <v>1063.0790998870161</v>
      </c>
      <c r="AV1389" s="153">
        <f t="shared" si="926"/>
        <v>1417.4387998493546</v>
      </c>
    </row>
    <row r="1390" spans="1:48" x14ac:dyDescent="0.2">
      <c r="A1390" s="82">
        <v>1386</v>
      </c>
      <c r="B1390" s="82" t="s">
        <v>1410</v>
      </c>
      <c r="C1390" s="83"/>
      <c r="D1390" s="84" t="s">
        <v>112</v>
      </c>
      <c r="E1390" s="85" t="s">
        <v>843</v>
      </c>
      <c r="F1390" s="151">
        <v>42248</v>
      </c>
      <c r="G1390" s="86"/>
      <c r="H1390" s="89"/>
      <c r="I1390" s="89">
        <v>0</v>
      </c>
      <c r="J1390" s="84"/>
      <c r="K1390" s="84"/>
      <c r="L1390" s="87">
        <v>17070.400000000001</v>
      </c>
      <c r="M1390" s="87"/>
      <c r="N1390" s="87">
        <v>17070.400000000001</v>
      </c>
      <c r="O1390" s="84">
        <v>17023.478904109594</v>
      </c>
      <c r="P1390" s="84">
        <v>0</v>
      </c>
      <c r="Q1390" s="84">
        <f t="shared" si="927"/>
        <v>17023.478904109594</v>
      </c>
      <c r="R1390" s="84">
        <v>46.921095890407742</v>
      </c>
      <c r="S1390" s="87">
        <f t="shared" si="928"/>
        <v>46.921095890407742</v>
      </c>
      <c r="T1390" s="150">
        <v>5</v>
      </c>
      <c r="U1390" s="69">
        <v>365</v>
      </c>
      <c r="V1390" s="70"/>
      <c r="W1390" s="71">
        <v>6.9260273972602739</v>
      </c>
      <c r="X1390" s="76">
        <f t="shared" si="931"/>
        <v>42248</v>
      </c>
      <c r="AF1390" s="132" t="s">
        <v>3114</v>
      </c>
      <c r="AG1390" s="60">
        <f>MATCH(AF1390,'Cat-4'!$A:$A,0)</f>
        <v>844</v>
      </c>
      <c r="AH1390" s="60">
        <f>MATCH(X1390,'Cat-4'!$1:$1,0)</f>
        <v>45</v>
      </c>
      <c r="AI1390" s="60">
        <f>INDEX('Cat-4'!$1:$1048576,Working!AG1390,Working!AH1390)</f>
        <v>110.9</v>
      </c>
      <c r="AJ1390" s="60">
        <f>MATCH($AJ$3,'Cat-4'!$1:$1,0)</f>
        <v>144</v>
      </c>
      <c r="AK1390" s="60">
        <f>INDEX('Cat-4'!$1:$1048576,Working!AG1390,Working!AJ1390)</f>
        <v>160.30000000000001</v>
      </c>
      <c r="AL1390" s="146">
        <f t="shared" ref="AL1390:AL1394" si="942">AK1390/AI1390</f>
        <v>1.4454463480613164</v>
      </c>
      <c r="AM1390" s="152">
        <f t="shared" ref="AM1390:AM1394" si="943">AL1390</f>
        <v>1.4454463480613164</v>
      </c>
      <c r="AN1390" s="146">
        <f t="shared" si="930"/>
        <v>8.4555555555555557</v>
      </c>
      <c r="AO1390" s="169">
        <f>INDEX('EL&amp;SV'!$C$4:$G$50,MATCH(AF1390,'EL&amp;SV'!$G$4:$G$50,0),MATCH(IF(P1390&gt;5000000,"A",IF(N1390&gt;2000000,"B",IF(N1390&gt;500000,"C","D"))),'EL&amp;SV'!$C$4:$G$4,0))</f>
        <v>6</v>
      </c>
      <c r="AP1390" s="171">
        <f>INDEX('EL&amp;SV'!$G$4:$K$50,MATCH(AF1390,'EL&amp;SV'!$G$4:$G$50,0),MATCH(IF(N1390&gt;5000000,"A",IF(N1390&gt;2000000,"B",IF(N1390&gt;500000,"C","D"))),'EL&amp;SV'!$G$4:$K$4,0))</f>
        <v>0.95</v>
      </c>
      <c r="AQ1390" s="153">
        <f t="shared" si="922"/>
        <v>24674.3473399459</v>
      </c>
      <c r="AR1390" s="153">
        <f t="shared" si="923"/>
        <v>23440.629972948605</v>
      </c>
      <c r="AS1390" s="153">
        <f t="shared" si="924"/>
        <v>1233.7173669972944</v>
      </c>
      <c r="AT1390" s="60">
        <v>0.75</v>
      </c>
      <c r="AU1390" s="153">
        <f t="shared" si="925"/>
        <v>925.28802524797084</v>
      </c>
      <c r="AV1390" s="153">
        <f t="shared" si="926"/>
        <v>1233.717366997296</v>
      </c>
    </row>
    <row r="1391" spans="1:48" x14ac:dyDescent="0.2">
      <c r="A1391" s="82">
        <v>1387</v>
      </c>
      <c r="B1391" s="82" t="s">
        <v>1410</v>
      </c>
      <c r="C1391" s="83"/>
      <c r="D1391" s="84" t="s">
        <v>111</v>
      </c>
      <c r="E1391" s="85" t="s">
        <v>278</v>
      </c>
      <c r="F1391" s="86">
        <v>41542</v>
      </c>
      <c r="G1391" s="86" t="s">
        <v>1349</v>
      </c>
      <c r="H1391" s="89"/>
      <c r="I1391" s="89">
        <v>2.3371051901193454E-2</v>
      </c>
      <c r="J1391" s="84"/>
      <c r="K1391" s="84"/>
      <c r="L1391" s="87">
        <v>17010</v>
      </c>
      <c r="M1391" s="87"/>
      <c r="N1391" s="87">
        <v>17010</v>
      </c>
      <c r="O1391" s="84">
        <v>3642.9301783308429</v>
      </c>
      <c r="P1391" s="84">
        <v>397.54159283930062</v>
      </c>
      <c r="Q1391" s="84">
        <f t="shared" si="927"/>
        <v>4040.4717711701433</v>
      </c>
      <c r="R1391" s="84">
        <v>12969.528228829857</v>
      </c>
      <c r="S1391" s="87">
        <f t="shared" si="928"/>
        <v>13367.069821669156</v>
      </c>
      <c r="T1391" s="150">
        <v>40</v>
      </c>
      <c r="U1391" s="69">
        <v>365</v>
      </c>
      <c r="V1391" s="70"/>
      <c r="W1391" s="71">
        <v>6.9534246575342458</v>
      </c>
      <c r="X1391" s="76">
        <f>DATE(YEAR(F1391),MONTH(F1391),1)</f>
        <v>41518</v>
      </c>
      <c r="AF1391" s="132" t="s">
        <v>2592</v>
      </c>
      <c r="AG1391" s="60">
        <f>MATCH(AF1391,'Cat-4'!$A:$A,0)</f>
        <v>582</v>
      </c>
      <c r="AH1391" s="60">
        <f>MATCH(X1391,'Cat-4'!$1:$1,0)</f>
        <v>21</v>
      </c>
      <c r="AI1391" s="60">
        <f>INDEX('Cat-4'!$1:$1048576,Working!AG1391,Working!AH1391)</f>
        <v>103.5</v>
      </c>
      <c r="AJ1391" s="60">
        <f>MATCH($AJ$3,'Cat-4'!$1:$1,0)</f>
        <v>144</v>
      </c>
      <c r="AK1391" s="60">
        <f>INDEX('Cat-4'!$1:$1048576,Working!AG1391,Working!AJ1391)</f>
        <v>171</v>
      </c>
      <c r="AL1391" s="146">
        <f t="shared" si="942"/>
        <v>1.6521739130434783</v>
      </c>
      <c r="AM1391" s="152">
        <f t="shared" si="943"/>
        <v>1.6521739130434783</v>
      </c>
      <c r="AN1391" s="146">
        <f t="shared" si="930"/>
        <v>10.388888888888889</v>
      </c>
      <c r="AO1391" s="169">
        <f>INDEX('EL&amp;SV'!$C$4:$G$50,MATCH(AF1391,'EL&amp;SV'!$G$4:$G$50,0),MATCH(IF(P1391&gt;5000000,"A",IF(N1391&gt;2000000,"B",IF(N1391&gt;500000,"C","D"))),'EL&amp;SV'!$C$4:$G$4,0))</f>
        <v>8</v>
      </c>
      <c r="AP1391" s="171">
        <f>INDEX('EL&amp;SV'!$G$4:$K$50,MATCH(AF1391,'EL&amp;SV'!$G$4:$G$50,0),MATCH(IF(N1391&gt;5000000,"A",IF(N1391&gt;2000000,"B",IF(N1391&gt;500000,"C","D"))),'EL&amp;SV'!$G$4:$K$4,0))</f>
        <v>0.95</v>
      </c>
      <c r="AQ1391" s="153">
        <f t="shared" si="922"/>
        <v>28103.478260869564</v>
      </c>
      <c r="AR1391" s="153">
        <f t="shared" si="923"/>
        <v>26698.304347826084</v>
      </c>
      <c r="AS1391" s="153">
        <f t="shared" si="924"/>
        <v>1405.1739130434798</v>
      </c>
      <c r="AT1391" s="60">
        <v>0.75</v>
      </c>
      <c r="AU1391" s="153">
        <f t="shared" si="925"/>
        <v>1053.8804347826099</v>
      </c>
      <c r="AV1391" s="153">
        <f t="shared" si="926"/>
        <v>1405.1739130434794</v>
      </c>
    </row>
    <row r="1392" spans="1:48" x14ac:dyDescent="0.2">
      <c r="A1392" s="82">
        <v>1388</v>
      </c>
      <c r="B1392" s="82" t="s">
        <v>1410</v>
      </c>
      <c r="C1392" s="83"/>
      <c r="D1392" s="84" t="s">
        <v>112</v>
      </c>
      <c r="E1392" s="85" t="s">
        <v>933</v>
      </c>
      <c r="F1392" s="86">
        <v>41396</v>
      </c>
      <c r="G1392" s="86" t="s">
        <v>1349</v>
      </c>
      <c r="H1392" s="89"/>
      <c r="I1392" s="89">
        <v>6.4361991830383186E-2</v>
      </c>
      <c r="J1392" s="84"/>
      <c r="K1392" s="84"/>
      <c r="L1392" s="87">
        <v>17000.03</v>
      </c>
      <c r="M1392" s="87"/>
      <c r="N1392" s="87">
        <v>17000.03</v>
      </c>
      <c r="O1392" s="84">
        <v>9492.1654480019333</v>
      </c>
      <c r="P1392" s="84">
        <v>1094.155791976269</v>
      </c>
      <c r="Q1392" s="84">
        <f t="shared" si="927"/>
        <v>10586.321239978202</v>
      </c>
      <c r="R1392" s="84">
        <v>6413.7087600217965</v>
      </c>
      <c r="S1392" s="87">
        <f t="shared" si="928"/>
        <v>7507.8645519980655</v>
      </c>
      <c r="T1392" s="150">
        <v>15</v>
      </c>
      <c r="U1392" s="69">
        <v>365</v>
      </c>
      <c r="V1392" s="70"/>
      <c r="W1392" s="71">
        <v>6.9534246575342458</v>
      </c>
      <c r="X1392" s="76">
        <f t="shared" ref="X1392:X1413" si="944">DATE(YEAR(F1392),MONTH(F1392),1)</f>
        <v>41395</v>
      </c>
      <c r="AF1392" s="132" t="s">
        <v>3114</v>
      </c>
      <c r="AG1392" s="60">
        <f>MATCH(AF1392,'Cat-4'!$A:$A,0)</f>
        <v>844</v>
      </c>
      <c r="AH1392" s="60">
        <f>MATCH(X1392,'Cat-4'!$1:$1,0)</f>
        <v>17</v>
      </c>
      <c r="AI1392" s="60">
        <f>INDEX('Cat-4'!$1:$1048576,Working!AG1392,Working!AH1392)</f>
        <v>108.9</v>
      </c>
      <c r="AJ1392" s="60">
        <f>MATCH($AJ$3,'Cat-4'!$1:$1,0)</f>
        <v>144</v>
      </c>
      <c r="AK1392" s="60">
        <f>INDEX('Cat-4'!$1:$1048576,Working!AG1392,Working!AJ1392)</f>
        <v>160.30000000000001</v>
      </c>
      <c r="AL1392" s="146">
        <f t="shared" si="942"/>
        <v>1.4719926538108357</v>
      </c>
      <c r="AM1392" s="152">
        <f t="shared" si="943"/>
        <v>1.4719926538108357</v>
      </c>
      <c r="AN1392" s="146">
        <f t="shared" si="930"/>
        <v>10.786111111111111</v>
      </c>
      <c r="AO1392" s="169">
        <f>INDEX('EL&amp;SV'!$C$4:$G$50,MATCH(AF1392,'EL&amp;SV'!$G$4:$G$50,0),MATCH(IF(P1392&gt;5000000,"A",IF(N1392&gt;2000000,"B",IF(N1392&gt;500000,"C","D"))),'EL&amp;SV'!$C$4:$G$4,0))</f>
        <v>6</v>
      </c>
      <c r="AP1392" s="171">
        <f>INDEX('EL&amp;SV'!$G$4:$K$50,MATCH(AF1392,'EL&amp;SV'!$G$4:$G$50,0),MATCH(IF(N1392&gt;5000000,"A",IF(N1392&gt;2000000,"B",IF(N1392&gt;500000,"C","D"))),'EL&amp;SV'!$G$4:$K$4,0))</f>
        <v>0.95</v>
      </c>
      <c r="AQ1392" s="153">
        <f t="shared" si="922"/>
        <v>25023.919274563817</v>
      </c>
      <c r="AR1392" s="153">
        <f t="shared" si="923"/>
        <v>23772.723310835627</v>
      </c>
      <c r="AS1392" s="153">
        <f t="shared" si="924"/>
        <v>1251.1959637281907</v>
      </c>
      <c r="AT1392" s="60">
        <v>0.75</v>
      </c>
      <c r="AU1392" s="153">
        <f t="shared" si="925"/>
        <v>938.39697279614302</v>
      </c>
      <c r="AV1392" s="153">
        <f t="shared" si="926"/>
        <v>1251.1959637281921</v>
      </c>
    </row>
    <row r="1393" spans="1:48" x14ac:dyDescent="0.2">
      <c r="A1393" s="82">
        <v>1389</v>
      </c>
      <c r="B1393" s="82" t="s">
        <v>1410</v>
      </c>
      <c r="C1393" s="83"/>
      <c r="D1393" s="84" t="s">
        <v>112</v>
      </c>
      <c r="E1393" s="85" t="s">
        <v>933</v>
      </c>
      <c r="F1393" s="86">
        <v>41464</v>
      </c>
      <c r="G1393" s="86" t="s">
        <v>1349</v>
      </c>
      <c r="H1393" s="89"/>
      <c r="I1393" s="89">
        <v>6.4141869840660393E-2</v>
      </c>
      <c r="J1393" s="84"/>
      <c r="K1393" s="84"/>
      <c r="L1393" s="87">
        <v>17000.03</v>
      </c>
      <c r="M1393" s="87"/>
      <c r="N1393" s="87">
        <v>17000.03</v>
      </c>
      <c r="O1393" s="84">
        <v>9311.7901829265211</v>
      </c>
      <c r="P1393" s="84">
        <v>1090.4137115473218</v>
      </c>
      <c r="Q1393" s="84">
        <f t="shared" si="927"/>
        <v>10402.203894473843</v>
      </c>
      <c r="R1393" s="84">
        <v>6597.8261055261555</v>
      </c>
      <c r="S1393" s="87">
        <f t="shared" si="928"/>
        <v>7688.2398170734778</v>
      </c>
      <c r="T1393" s="150">
        <v>15</v>
      </c>
      <c r="U1393" s="69">
        <v>365</v>
      </c>
      <c r="V1393" s="70"/>
      <c r="W1393" s="71">
        <v>6.9534246575342458</v>
      </c>
      <c r="X1393" s="76">
        <f t="shared" si="944"/>
        <v>41456</v>
      </c>
      <c r="AF1393" s="132" t="s">
        <v>3114</v>
      </c>
      <c r="AG1393" s="60">
        <f>MATCH(AF1393,'Cat-4'!$A:$A,0)</f>
        <v>844</v>
      </c>
      <c r="AH1393" s="60">
        <f>MATCH(X1393,'Cat-4'!$1:$1,0)</f>
        <v>19</v>
      </c>
      <c r="AI1393" s="60">
        <f>INDEX('Cat-4'!$1:$1048576,Working!AG1393,Working!AH1393)</f>
        <v>106.6</v>
      </c>
      <c r="AJ1393" s="60">
        <f>MATCH($AJ$3,'Cat-4'!$1:$1,0)</f>
        <v>144</v>
      </c>
      <c r="AK1393" s="60">
        <f>INDEX('Cat-4'!$1:$1048576,Working!AG1393,Working!AJ1393)</f>
        <v>160.30000000000001</v>
      </c>
      <c r="AL1393" s="146">
        <f t="shared" si="942"/>
        <v>1.50375234521576</v>
      </c>
      <c r="AM1393" s="152">
        <f t="shared" si="943"/>
        <v>1.50375234521576</v>
      </c>
      <c r="AN1393" s="146">
        <f t="shared" si="930"/>
        <v>10.6</v>
      </c>
      <c r="AO1393" s="169">
        <f>INDEX('EL&amp;SV'!$C$4:$G$50,MATCH(AF1393,'EL&amp;SV'!$G$4:$G$50,0),MATCH(IF(P1393&gt;5000000,"A",IF(N1393&gt;2000000,"B",IF(N1393&gt;500000,"C","D"))),'EL&amp;SV'!$C$4:$G$4,0))</f>
        <v>6</v>
      </c>
      <c r="AP1393" s="171">
        <f>INDEX('EL&amp;SV'!$G$4:$K$50,MATCH(AF1393,'EL&amp;SV'!$G$4:$G$50,0),MATCH(IF(N1393&gt;5000000,"A",IF(N1393&gt;2000000,"B",IF(N1393&gt;500000,"C","D"))),'EL&amp;SV'!$G$4:$K$4,0))</f>
        <v>0.95</v>
      </c>
      <c r="AQ1393" s="153">
        <f t="shared" si="922"/>
        <v>25563.834981238273</v>
      </c>
      <c r="AR1393" s="153">
        <f t="shared" si="923"/>
        <v>24285.643232176357</v>
      </c>
      <c r="AS1393" s="153">
        <f t="shared" si="924"/>
        <v>1278.1917490619162</v>
      </c>
      <c r="AT1393" s="60">
        <v>0.75</v>
      </c>
      <c r="AU1393" s="153">
        <f t="shared" si="925"/>
        <v>958.64381179643715</v>
      </c>
      <c r="AV1393" s="153">
        <f t="shared" si="926"/>
        <v>1278.1917490619148</v>
      </c>
    </row>
    <row r="1394" spans="1:48" x14ac:dyDescent="0.2">
      <c r="A1394" s="82">
        <v>1390</v>
      </c>
      <c r="B1394" s="82" t="s">
        <v>1410</v>
      </c>
      <c r="C1394" s="83"/>
      <c r="D1394" s="84" t="s">
        <v>112</v>
      </c>
      <c r="E1394" s="85" t="s">
        <v>447</v>
      </c>
      <c r="F1394" s="86">
        <v>41626</v>
      </c>
      <c r="G1394" s="86" t="s">
        <v>1349</v>
      </c>
      <c r="H1394" s="89"/>
      <c r="I1394" s="89">
        <v>0.10107636773829667</v>
      </c>
      <c r="J1394" s="84"/>
      <c r="K1394" s="84"/>
      <c r="L1394" s="87">
        <v>17000.009999999998</v>
      </c>
      <c r="M1394" s="87"/>
      <c r="N1394" s="87">
        <v>17000.009999999998</v>
      </c>
      <c r="O1394" s="84">
        <v>14053.009073399955</v>
      </c>
      <c r="P1394" s="84">
        <v>1718.2992623147206</v>
      </c>
      <c r="Q1394" s="84">
        <f t="shared" si="927"/>
        <v>15771.308335714675</v>
      </c>
      <c r="R1394" s="84">
        <v>1228.7016642853232</v>
      </c>
      <c r="S1394" s="87">
        <f t="shared" si="928"/>
        <v>2947.0009266000434</v>
      </c>
      <c r="T1394" s="150">
        <v>10</v>
      </c>
      <c r="U1394" s="69">
        <v>365</v>
      </c>
      <c r="V1394" s="70"/>
      <c r="W1394" s="71">
        <v>6.9534246575342458</v>
      </c>
      <c r="X1394" s="76">
        <f t="shared" si="944"/>
        <v>41609</v>
      </c>
      <c r="AF1394" s="132" t="s">
        <v>3114</v>
      </c>
      <c r="AG1394" s="60">
        <f>MATCH(AF1394,'Cat-4'!$A:$A,0)</f>
        <v>844</v>
      </c>
      <c r="AH1394" s="60">
        <f>MATCH(X1394,'Cat-4'!$1:$1,0)</f>
        <v>24</v>
      </c>
      <c r="AI1394" s="60">
        <f>INDEX('Cat-4'!$1:$1048576,Working!AG1394,Working!AH1394)</f>
        <v>113.6</v>
      </c>
      <c r="AJ1394" s="60">
        <f>MATCH($AJ$3,'Cat-4'!$1:$1,0)</f>
        <v>144</v>
      </c>
      <c r="AK1394" s="60">
        <f>INDEX('Cat-4'!$1:$1048576,Working!AG1394,Working!AJ1394)</f>
        <v>160.30000000000001</v>
      </c>
      <c r="AL1394" s="146">
        <f t="shared" si="942"/>
        <v>1.4110915492957747</v>
      </c>
      <c r="AM1394" s="152">
        <f t="shared" si="943"/>
        <v>1.4110915492957747</v>
      </c>
      <c r="AN1394" s="146">
        <f t="shared" si="930"/>
        <v>10.158333333333333</v>
      </c>
      <c r="AO1394" s="169">
        <f>INDEX('EL&amp;SV'!$C$4:$G$50,MATCH(AF1394,'EL&amp;SV'!$G$4:$G$50,0),MATCH(IF(P1394&gt;5000000,"A",IF(N1394&gt;2000000,"B",IF(N1394&gt;500000,"C","D"))),'EL&amp;SV'!$C$4:$G$4,0))</f>
        <v>6</v>
      </c>
      <c r="AP1394" s="171">
        <f>INDEX('EL&amp;SV'!$G$4:$K$50,MATCH(AF1394,'EL&amp;SV'!$G$4:$G$50,0),MATCH(IF(N1394&gt;5000000,"A",IF(N1394&gt;2000000,"B",IF(N1394&gt;500000,"C","D"))),'EL&amp;SV'!$G$4:$K$4,0))</f>
        <v>0.95</v>
      </c>
      <c r="AQ1394" s="153">
        <f t="shared" si="922"/>
        <v>23988.570448943661</v>
      </c>
      <c r="AR1394" s="153">
        <f t="shared" si="923"/>
        <v>22789.141926496479</v>
      </c>
      <c r="AS1394" s="153">
        <f t="shared" si="924"/>
        <v>1199.4285224471823</v>
      </c>
      <c r="AT1394" s="60">
        <v>0.75</v>
      </c>
      <c r="AU1394" s="153">
        <f t="shared" si="925"/>
        <v>899.57139183538675</v>
      </c>
      <c r="AV1394" s="153">
        <f t="shared" si="926"/>
        <v>1199.4285224471842</v>
      </c>
    </row>
    <row r="1395" spans="1:48" x14ac:dyDescent="0.2">
      <c r="A1395" s="82">
        <v>1391</v>
      </c>
      <c r="B1395" s="82" t="s">
        <v>1410</v>
      </c>
      <c r="C1395" s="83"/>
      <c r="D1395" s="84" t="s">
        <v>112</v>
      </c>
      <c r="E1395" s="85" t="s">
        <v>657</v>
      </c>
      <c r="F1395" s="86">
        <v>39521</v>
      </c>
      <c r="G1395" s="86" t="s">
        <v>1347</v>
      </c>
      <c r="H1395" s="89"/>
      <c r="I1395" s="89">
        <v>7.4072169713457731E-2</v>
      </c>
      <c r="J1395" s="84"/>
      <c r="K1395" s="84"/>
      <c r="L1395" s="87">
        <v>17000</v>
      </c>
      <c r="M1395" s="87"/>
      <c r="N1395" s="87">
        <v>17000</v>
      </c>
      <c r="O1395" s="84">
        <v>14956.321911631341</v>
      </c>
      <c r="P1395" s="84">
        <v>1259.2268851287815</v>
      </c>
      <c r="Q1395" s="84">
        <f t="shared" si="927"/>
        <v>16215.548796760122</v>
      </c>
      <c r="R1395" s="84">
        <v>784.45120323987794</v>
      </c>
      <c r="S1395" s="87">
        <f t="shared" si="928"/>
        <v>2043.6780883686588</v>
      </c>
      <c r="T1395" s="150">
        <v>15</v>
      </c>
      <c r="U1395" s="69">
        <v>365</v>
      </c>
      <c r="V1395" s="70"/>
      <c r="W1395" s="71">
        <v>-4.1753424657534248</v>
      </c>
      <c r="X1395" s="76">
        <f t="shared" si="944"/>
        <v>39508</v>
      </c>
      <c r="Y1395" s="138" t="s">
        <v>4016</v>
      </c>
      <c r="Z1395" s="60">
        <f>MATCH(Y1395,'Cat-3'!$A:$A,0)</f>
        <v>628</v>
      </c>
      <c r="AA1395" s="60">
        <f>MATCH(X1395,'Cat-3'!$1:$1,0)</f>
        <v>42</v>
      </c>
      <c r="AB1395" s="60">
        <f>INDEX('Cat-3'!$1:$1048576,Working!Z1395,Working!AA1395)</f>
        <v>118.3</v>
      </c>
      <c r="AC1395" s="60">
        <f>MATCH($AC$3,'Cat-3'!$1:$1,0)</f>
        <v>90</v>
      </c>
      <c r="AD1395" s="60">
        <f>INDEX('Cat-3'!$1:$1048576,Working!Z1395,Working!AC1395)</f>
        <v>138.4</v>
      </c>
      <c r="AE1395" s="146">
        <f>AD1395/AB1395</f>
        <v>1.1699070160608622</v>
      </c>
      <c r="AF1395" s="132" t="s">
        <v>3114</v>
      </c>
      <c r="AG1395" s="60">
        <f>MATCH(AF1395,'Cat-4'!$A:$A,0)</f>
        <v>844</v>
      </c>
      <c r="AH1395" s="60">
        <f>MATCH($AH$3,'Cat-4'!$1:$1,0)</f>
        <v>4</v>
      </c>
      <c r="AI1395" s="60">
        <f>INDEX('Cat-4'!$1:$1048576,Working!AG1395,Working!AH1395)</f>
        <v>103.9</v>
      </c>
      <c r="AJ1395" s="60">
        <f>MATCH($AJ$3,'Cat-4'!$1:$1,0)</f>
        <v>144</v>
      </c>
      <c r="AK1395" s="60">
        <f>INDEX('Cat-4'!$1:$1048576,Working!AG1395,Working!AJ1395)</f>
        <v>160.30000000000001</v>
      </c>
      <c r="AL1395" s="146">
        <f>AK1395/AI1395</f>
        <v>1.5428296438883542</v>
      </c>
      <c r="AM1395" s="146">
        <f>AL1395*AE1395</f>
        <v>1.8049672249716671</v>
      </c>
      <c r="AN1395" s="146">
        <f t="shared" si="930"/>
        <v>15.919444444444444</v>
      </c>
      <c r="AO1395" s="169">
        <f>INDEX('EL&amp;SV'!$C$4:$G$50,MATCH(AF1395,'EL&amp;SV'!$G$4:$G$50,0),MATCH(IF(P1395&gt;5000000,"A",IF(N1395&gt;2000000,"B",IF(N1395&gt;500000,"C","D"))),'EL&amp;SV'!$C$4:$G$4,0))</f>
        <v>6</v>
      </c>
      <c r="AP1395" s="171">
        <f>INDEX('EL&amp;SV'!$G$4:$K$50,MATCH(AF1395,'EL&amp;SV'!$G$4:$G$50,0),MATCH(IF(N1395&gt;5000000,"A",IF(N1395&gt;2000000,"B",IF(N1395&gt;500000,"C","D"))),'EL&amp;SV'!$G$4:$K$4,0))</f>
        <v>0.95</v>
      </c>
      <c r="AQ1395" s="153">
        <f t="shared" si="922"/>
        <v>30684.442824518341</v>
      </c>
      <c r="AR1395" s="153">
        <f t="shared" si="923"/>
        <v>29150.220683292424</v>
      </c>
      <c r="AS1395" s="153">
        <f t="shared" si="924"/>
        <v>1534.2221412259169</v>
      </c>
      <c r="AT1395" s="60">
        <v>0.75</v>
      </c>
      <c r="AU1395" s="153">
        <f t="shared" si="925"/>
        <v>1150.6666059194376</v>
      </c>
      <c r="AV1395" s="153">
        <f t="shared" si="926"/>
        <v>1534.2221412259184</v>
      </c>
    </row>
    <row r="1396" spans="1:48" x14ac:dyDescent="0.2">
      <c r="A1396" s="82">
        <v>1392</v>
      </c>
      <c r="B1396" s="82" t="s">
        <v>1410</v>
      </c>
      <c r="C1396" s="83"/>
      <c r="D1396" s="84" t="s">
        <v>112</v>
      </c>
      <c r="E1396" s="85" t="s">
        <v>758</v>
      </c>
      <c r="F1396" s="86">
        <v>43555</v>
      </c>
      <c r="G1396" s="86" t="s">
        <v>35</v>
      </c>
      <c r="H1396" s="89"/>
      <c r="I1396" s="89">
        <v>0.19</v>
      </c>
      <c r="J1396" s="84"/>
      <c r="K1396" s="84"/>
      <c r="L1396" s="87">
        <v>17000</v>
      </c>
      <c r="M1396" s="87"/>
      <c r="N1396" s="87">
        <v>17000</v>
      </c>
      <c r="O1396" s="84">
        <v>9698.8493150684935</v>
      </c>
      <c r="P1396" s="84">
        <v>3230</v>
      </c>
      <c r="Q1396" s="84">
        <f t="shared" si="927"/>
        <v>12928.849315068494</v>
      </c>
      <c r="R1396" s="84">
        <v>4071.1506849315065</v>
      </c>
      <c r="S1396" s="87">
        <f t="shared" si="928"/>
        <v>7301.1506849315065</v>
      </c>
      <c r="T1396" s="150">
        <v>5</v>
      </c>
      <c r="U1396" s="69">
        <v>365</v>
      </c>
      <c r="V1396" s="70"/>
      <c r="W1396" s="71">
        <v>-4.1452054794520548</v>
      </c>
      <c r="X1396" s="76">
        <f t="shared" si="944"/>
        <v>43525</v>
      </c>
      <c r="AF1396" s="132" t="s">
        <v>3114</v>
      </c>
      <c r="AG1396" s="60">
        <f>MATCH(AF1396,'Cat-4'!$A:$A,0)</f>
        <v>844</v>
      </c>
      <c r="AH1396" s="60">
        <f>MATCH(X1396,'Cat-4'!$1:$1,0)</f>
        <v>87</v>
      </c>
      <c r="AI1396" s="60">
        <f>INDEX('Cat-4'!$1:$1048576,Working!AG1396,Working!AH1396)</f>
        <v>129.5</v>
      </c>
      <c r="AJ1396" s="60">
        <f>MATCH($AJ$3,'Cat-4'!$1:$1,0)</f>
        <v>144</v>
      </c>
      <c r="AK1396" s="60">
        <f>INDEX('Cat-4'!$1:$1048576,Working!AG1396,Working!AJ1396)</f>
        <v>160.30000000000001</v>
      </c>
      <c r="AL1396" s="146">
        <f>AK1396/AI1396</f>
        <v>1.2378378378378379</v>
      </c>
      <c r="AM1396" s="152">
        <f>AL1396</f>
        <v>1.2378378378378379</v>
      </c>
      <c r="AN1396" s="146">
        <f t="shared" si="930"/>
        <v>4.875</v>
      </c>
      <c r="AO1396" s="169">
        <f>INDEX('EL&amp;SV'!$C$4:$G$50,MATCH(AF1396,'EL&amp;SV'!$G$4:$G$50,0),MATCH(IF(P1396&gt;5000000,"A",IF(N1396&gt;2000000,"B",IF(N1396&gt;500000,"C","D"))),'EL&amp;SV'!$C$4:$G$4,0))</f>
        <v>6</v>
      </c>
      <c r="AP1396" s="171">
        <f>INDEX('EL&amp;SV'!$G$4:$K$50,MATCH(AF1396,'EL&amp;SV'!$G$4:$G$50,0),MATCH(IF(N1396&gt;5000000,"A",IF(N1396&gt;2000000,"B",IF(N1396&gt;500000,"C","D"))),'EL&amp;SV'!$G$4:$K$4,0))</f>
        <v>0.95</v>
      </c>
      <c r="AQ1396" s="153">
        <f t="shared" si="922"/>
        <v>21043.243243243243</v>
      </c>
      <c r="AR1396" s="153">
        <f t="shared" si="923"/>
        <v>16242.753378378378</v>
      </c>
      <c r="AS1396" s="153">
        <f t="shared" si="924"/>
        <v>4800.489864864865</v>
      </c>
      <c r="AT1396" s="60">
        <v>0.75</v>
      </c>
      <c r="AU1396" s="153">
        <f t="shared" si="925"/>
        <v>3600.3673986486488</v>
      </c>
      <c r="AV1396" s="153">
        <f t="shared" si="926"/>
        <v>3600.3673986486488</v>
      </c>
    </row>
    <row r="1397" spans="1:48" x14ac:dyDescent="0.2">
      <c r="A1397" s="82">
        <v>1393</v>
      </c>
      <c r="B1397" s="82" t="s">
        <v>1410</v>
      </c>
      <c r="C1397" s="83"/>
      <c r="D1397" s="84" t="s">
        <v>112</v>
      </c>
      <c r="E1397" s="85" t="s">
        <v>349</v>
      </c>
      <c r="F1397" s="86">
        <v>40004</v>
      </c>
      <c r="G1397" s="86" t="s">
        <v>1353</v>
      </c>
      <c r="H1397" s="89"/>
      <c r="I1397" s="89">
        <v>9.485446985446986E-3</v>
      </c>
      <c r="J1397" s="84"/>
      <c r="K1397" s="84"/>
      <c r="L1397" s="87">
        <v>16975</v>
      </c>
      <c r="M1397" s="87"/>
      <c r="N1397" s="87">
        <v>16975</v>
      </c>
      <c r="O1397" s="84">
        <v>16975</v>
      </c>
      <c r="P1397" s="84">
        <v>0</v>
      </c>
      <c r="Q1397" s="84">
        <f t="shared" si="927"/>
        <v>16975</v>
      </c>
      <c r="R1397" s="84">
        <v>0</v>
      </c>
      <c r="S1397" s="87">
        <f t="shared" si="928"/>
        <v>0</v>
      </c>
      <c r="T1397" s="150">
        <v>10</v>
      </c>
      <c r="U1397" s="69">
        <v>365</v>
      </c>
      <c r="V1397" s="70"/>
      <c r="W1397" s="71">
        <v>-4.8931506849315065</v>
      </c>
      <c r="X1397" s="76">
        <f t="shared" si="944"/>
        <v>39995</v>
      </c>
      <c r="Y1397" s="138" t="s">
        <v>4016</v>
      </c>
      <c r="Z1397" s="60">
        <f>MATCH(Y1397,'Cat-3'!$A:$A,0)</f>
        <v>628</v>
      </c>
      <c r="AA1397" s="60">
        <f>MATCH(X1397,'Cat-3'!$1:$1,0)</f>
        <v>58</v>
      </c>
      <c r="AB1397" s="60">
        <f>INDEX('Cat-3'!$1:$1048576,Working!Z1397,Working!AA1397)</f>
        <v>119.7</v>
      </c>
      <c r="AC1397" s="60">
        <f>MATCH($AC$3,'Cat-3'!$1:$1,0)</f>
        <v>90</v>
      </c>
      <c r="AD1397" s="60">
        <f>INDEX('Cat-3'!$1:$1048576,Working!Z1397,Working!AC1397)</f>
        <v>138.4</v>
      </c>
      <c r="AE1397" s="146">
        <f>AD1397/AB1397</f>
        <v>1.1562238930659983</v>
      </c>
      <c r="AF1397" s="132" t="s">
        <v>3114</v>
      </c>
      <c r="AG1397" s="60">
        <f>MATCH(AF1397,'Cat-4'!$A:$A,0)</f>
        <v>844</v>
      </c>
      <c r="AH1397" s="60">
        <f>MATCH($AH$3,'Cat-4'!$1:$1,0)</f>
        <v>4</v>
      </c>
      <c r="AI1397" s="60">
        <f>INDEX('Cat-4'!$1:$1048576,Working!AG1397,Working!AH1397)</f>
        <v>103.9</v>
      </c>
      <c r="AJ1397" s="60">
        <f>MATCH($AJ$3,'Cat-4'!$1:$1,0)</f>
        <v>144</v>
      </c>
      <c r="AK1397" s="60">
        <f>INDEX('Cat-4'!$1:$1048576,Working!AG1397,Working!AJ1397)</f>
        <v>160.30000000000001</v>
      </c>
      <c r="AL1397" s="146">
        <f>AK1397/AI1397</f>
        <v>1.5428296438883542</v>
      </c>
      <c r="AM1397" s="146">
        <f>AL1397*AE1397</f>
        <v>1.7838564971942206</v>
      </c>
      <c r="AN1397" s="146">
        <f t="shared" si="930"/>
        <v>14.597222222222221</v>
      </c>
      <c r="AO1397" s="169">
        <f>INDEX('EL&amp;SV'!$C$4:$G$50,MATCH(AF1397,'EL&amp;SV'!$G$4:$G$50,0),MATCH(IF(P1397&gt;5000000,"A",IF(N1397&gt;2000000,"B",IF(N1397&gt;500000,"C","D"))),'EL&amp;SV'!$C$4:$G$4,0))</f>
        <v>6</v>
      </c>
      <c r="AP1397" s="171">
        <f>INDEX('EL&amp;SV'!$G$4:$K$50,MATCH(AF1397,'EL&amp;SV'!$G$4:$G$50,0),MATCH(IF(N1397&gt;5000000,"A",IF(N1397&gt;2000000,"B",IF(N1397&gt;500000,"C","D"))),'EL&amp;SV'!$G$4:$K$4,0))</f>
        <v>0.95</v>
      </c>
      <c r="AQ1397" s="153">
        <f t="shared" si="922"/>
        <v>30280.964039871895</v>
      </c>
      <c r="AR1397" s="153">
        <f t="shared" si="923"/>
        <v>28766.915837878296</v>
      </c>
      <c r="AS1397" s="153">
        <f t="shared" si="924"/>
        <v>1514.0482019935989</v>
      </c>
      <c r="AT1397" s="60">
        <v>0.75</v>
      </c>
      <c r="AU1397" s="153">
        <f t="shared" si="925"/>
        <v>1135.5361514951992</v>
      </c>
      <c r="AV1397" s="153">
        <f t="shared" si="926"/>
        <v>1514.0482019935962</v>
      </c>
    </row>
    <row r="1398" spans="1:48" x14ac:dyDescent="0.2">
      <c r="A1398" s="82">
        <v>1394</v>
      </c>
      <c r="B1398" s="82" t="s">
        <v>1410</v>
      </c>
      <c r="C1398" s="83"/>
      <c r="D1398" s="84" t="s">
        <v>112</v>
      </c>
      <c r="E1398" s="85" t="s">
        <v>1008</v>
      </c>
      <c r="F1398" s="86">
        <v>42436</v>
      </c>
      <c r="G1398" s="86" t="s">
        <v>25</v>
      </c>
      <c r="H1398" s="89"/>
      <c r="I1398" s="89">
        <v>6.3333333333333325E-2</v>
      </c>
      <c r="J1398" s="84"/>
      <c r="K1398" s="84"/>
      <c r="L1398" s="87">
        <v>16900</v>
      </c>
      <c r="M1398" s="87"/>
      <c r="N1398" s="87">
        <v>16900</v>
      </c>
      <c r="O1398" s="84">
        <v>6495.3105022831041</v>
      </c>
      <c r="P1398" s="84">
        <v>1070.3333333333333</v>
      </c>
      <c r="Q1398" s="84">
        <f t="shared" si="927"/>
        <v>7565.6438356164372</v>
      </c>
      <c r="R1398" s="84">
        <v>9334.3561643835637</v>
      </c>
      <c r="S1398" s="87">
        <f t="shared" si="928"/>
        <v>10404.689497716896</v>
      </c>
      <c r="T1398" s="150">
        <v>15</v>
      </c>
      <c r="U1398" s="69">
        <v>365</v>
      </c>
      <c r="V1398" s="70"/>
      <c r="W1398" s="71">
        <v>-1.8356164383561646</v>
      </c>
      <c r="X1398" s="76">
        <f t="shared" si="944"/>
        <v>42430</v>
      </c>
      <c r="AF1398" s="132" t="s">
        <v>3114</v>
      </c>
      <c r="AG1398" s="60">
        <f>MATCH(AF1398,'Cat-4'!$A:$A,0)</f>
        <v>844</v>
      </c>
      <c r="AH1398" s="60">
        <f>MATCH(X1398,'Cat-4'!$1:$1,0)</f>
        <v>51</v>
      </c>
      <c r="AI1398" s="60">
        <f>INDEX('Cat-4'!$1:$1048576,Working!AG1398,Working!AH1398)</f>
        <v>114.6</v>
      </c>
      <c r="AJ1398" s="60">
        <f>MATCH($AJ$3,'Cat-4'!$1:$1,0)</f>
        <v>144</v>
      </c>
      <c r="AK1398" s="60">
        <f>INDEX('Cat-4'!$1:$1048576,Working!AG1398,Working!AJ1398)</f>
        <v>160.30000000000001</v>
      </c>
      <c r="AL1398" s="146">
        <f t="shared" ref="AL1398:AL1418" si="945">AK1398/AI1398</f>
        <v>1.3987783595113439</v>
      </c>
      <c r="AM1398" s="152">
        <f t="shared" ref="AM1398:AM1418" si="946">AL1398</f>
        <v>1.3987783595113439</v>
      </c>
      <c r="AN1398" s="146">
        <f t="shared" si="930"/>
        <v>7.9388888888888891</v>
      </c>
      <c r="AO1398" s="169">
        <f>INDEX('EL&amp;SV'!$C$4:$G$50,MATCH(AF1398,'EL&amp;SV'!$G$4:$G$50,0),MATCH(IF(P1398&gt;5000000,"A",IF(N1398&gt;2000000,"B",IF(N1398&gt;500000,"C","D"))),'EL&amp;SV'!$C$4:$G$4,0))</f>
        <v>6</v>
      </c>
      <c r="AP1398" s="171">
        <f>INDEX('EL&amp;SV'!$G$4:$K$50,MATCH(AF1398,'EL&amp;SV'!$G$4:$G$50,0),MATCH(IF(N1398&gt;5000000,"A",IF(N1398&gt;2000000,"B",IF(N1398&gt;500000,"C","D"))),'EL&amp;SV'!$G$4:$K$4,0))</f>
        <v>0.95</v>
      </c>
      <c r="AQ1398" s="153">
        <f t="shared" si="922"/>
        <v>23639.354275741713</v>
      </c>
      <c r="AR1398" s="153">
        <f t="shared" si="923"/>
        <v>22457.386561954627</v>
      </c>
      <c r="AS1398" s="153">
        <f t="shared" si="924"/>
        <v>1181.9677137870858</v>
      </c>
      <c r="AT1398" s="60">
        <v>0.75</v>
      </c>
      <c r="AU1398" s="153">
        <f t="shared" si="925"/>
        <v>886.47578534031436</v>
      </c>
      <c r="AV1398" s="153">
        <f t="shared" si="926"/>
        <v>1181.9677137870867</v>
      </c>
    </row>
    <row r="1399" spans="1:48" x14ac:dyDescent="0.2">
      <c r="A1399" s="82">
        <v>1395</v>
      </c>
      <c r="B1399" s="82" t="s">
        <v>1410</v>
      </c>
      <c r="C1399" s="83"/>
      <c r="D1399" s="84" t="s">
        <v>112</v>
      </c>
      <c r="E1399" s="85" t="s">
        <v>1217</v>
      </c>
      <c r="F1399" s="86">
        <v>44541</v>
      </c>
      <c r="G1399" s="86" t="s">
        <v>38</v>
      </c>
      <c r="H1399" s="89"/>
      <c r="I1399" s="89">
        <v>0.19</v>
      </c>
      <c r="J1399" s="84"/>
      <c r="K1399" s="84"/>
      <c r="L1399" s="87">
        <v>16899.96</v>
      </c>
      <c r="M1399" s="87"/>
      <c r="N1399" s="87">
        <v>16899.96</v>
      </c>
      <c r="O1399" s="84">
        <v>976.4935791780822</v>
      </c>
      <c r="P1399" s="84">
        <v>3210.9924000000001</v>
      </c>
      <c r="Q1399" s="84">
        <f t="shared" si="927"/>
        <v>4187.4859791780818</v>
      </c>
      <c r="R1399" s="84">
        <v>12712.474020821917</v>
      </c>
      <c r="S1399" s="87">
        <f t="shared" si="928"/>
        <v>15923.466420821916</v>
      </c>
      <c r="T1399" s="150">
        <v>5</v>
      </c>
      <c r="U1399" s="69">
        <v>365</v>
      </c>
      <c r="V1399" s="70"/>
      <c r="W1399" s="71">
        <v>-4.7945205479452051</v>
      </c>
      <c r="X1399" s="76">
        <f t="shared" si="944"/>
        <v>44531</v>
      </c>
      <c r="AF1399" s="132" t="s">
        <v>3114</v>
      </c>
      <c r="AG1399" s="60">
        <f>MATCH(AF1399,'Cat-4'!$A:$A,0)</f>
        <v>844</v>
      </c>
      <c r="AH1399" s="60">
        <f>MATCH(X1399,'Cat-4'!$1:$1,0)</f>
        <v>120</v>
      </c>
      <c r="AI1399" s="60">
        <f>INDEX('Cat-4'!$1:$1048576,Working!AG1399,Working!AH1399)</f>
        <v>154.30000000000001</v>
      </c>
      <c r="AJ1399" s="60">
        <f>MATCH($AJ$3,'Cat-4'!$1:$1,0)</f>
        <v>144</v>
      </c>
      <c r="AK1399" s="60">
        <f>INDEX('Cat-4'!$1:$1048576,Working!AG1399,Working!AJ1399)</f>
        <v>160.30000000000001</v>
      </c>
      <c r="AL1399" s="146">
        <f t="shared" si="945"/>
        <v>1.0388852883992223</v>
      </c>
      <c r="AM1399" s="152">
        <f t="shared" si="946"/>
        <v>1.0388852883992223</v>
      </c>
      <c r="AN1399" s="146">
        <f t="shared" si="930"/>
        <v>2.1777777777777776</v>
      </c>
      <c r="AO1399" s="169">
        <f>INDEX('EL&amp;SV'!$C$4:$G$50,MATCH(AF1399,'EL&amp;SV'!$G$4:$G$50,0),MATCH(IF(P1399&gt;5000000,"A",IF(N1399&gt;2000000,"B",IF(N1399&gt;500000,"C","D"))),'EL&amp;SV'!$C$4:$G$4,0))</f>
        <v>6</v>
      </c>
      <c r="AP1399" s="171">
        <f>INDEX('EL&amp;SV'!$G$4:$K$50,MATCH(AF1399,'EL&amp;SV'!$G$4:$G$50,0),MATCH(IF(N1399&gt;5000000,"A",IF(N1399&gt;2000000,"B",IF(N1399&gt;500000,"C","D"))),'EL&amp;SV'!$G$4:$K$4,0))</f>
        <v>0.95</v>
      </c>
      <c r="AQ1399" s="153">
        <f t="shared" si="922"/>
        <v>17557.119818535321</v>
      </c>
      <c r="AR1399" s="153">
        <f t="shared" si="923"/>
        <v>6053.9550189097708</v>
      </c>
      <c r="AS1399" s="153">
        <f t="shared" si="924"/>
        <v>11503.164799625549</v>
      </c>
      <c r="AT1399" s="60">
        <v>0.75</v>
      </c>
      <c r="AU1399" s="153">
        <f t="shared" si="925"/>
        <v>8627.3735997191616</v>
      </c>
      <c r="AV1399" s="153">
        <f t="shared" si="926"/>
        <v>8627.3735997191616</v>
      </c>
    </row>
    <row r="1400" spans="1:48" x14ac:dyDescent="0.2">
      <c r="A1400" s="82">
        <v>1396</v>
      </c>
      <c r="B1400" s="82" t="s">
        <v>1410</v>
      </c>
      <c r="C1400" s="83"/>
      <c r="D1400" s="84" t="s">
        <v>112</v>
      </c>
      <c r="E1400" s="85" t="s">
        <v>296</v>
      </c>
      <c r="F1400" s="151">
        <v>42248</v>
      </c>
      <c r="G1400" s="86"/>
      <c r="H1400" s="89"/>
      <c r="I1400" s="89">
        <v>0.94794520547945205</v>
      </c>
      <c r="J1400" s="84"/>
      <c r="K1400" s="84"/>
      <c r="L1400" s="87">
        <v>16800</v>
      </c>
      <c r="M1400" s="87"/>
      <c r="N1400" s="87">
        <v>16800</v>
      </c>
      <c r="O1400" s="84">
        <v>16800</v>
      </c>
      <c r="P1400" s="84">
        <v>0</v>
      </c>
      <c r="Q1400" s="84">
        <f t="shared" si="927"/>
        <v>16800</v>
      </c>
      <c r="R1400" s="84">
        <v>0</v>
      </c>
      <c r="S1400" s="87">
        <f t="shared" si="928"/>
        <v>0</v>
      </c>
      <c r="T1400" s="150">
        <v>10</v>
      </c>
      <c r="U1400" s="69">
        <v>365</v>
      </c>
      <c r="V1400" s="70"/>
      <c r="W1400" s="71">
        <v>-4.1232876712328768</v>
      </c>
      <c r="X1400" s="76">
        <f t="shared" si="944"/>
        <v>42248</v>
      </c>
      <c r="AF1400" s="132" t="s">
        <v>3114</v>
      </c>
      <c r="AG1400" s="60">
        <f>MATCH(AF1400,'Cat-4'!$A:$A,0)</f>
        <v>844</v>
      </c>
      <c r="AH1400" s="60">
        <f>MATCH(X1400,'Cat-4'!$1:$1,0)</f>
        <v>45</v>
      </c>
      <c r="AI1400" s="60">
        <f>INDEX('Cat-4'!$1:$1048576,Working!AG1400,Working!AH1400)</f>
        <v>110.9</v>
      </c>
      <c r="AJ1400" s="60">
        <f>MATCH($AJ$3,'Cat-4'!$1:$1,0)</f>
        <v>144</v>
      </c>
      <c r="AK1400" s="60">
        <f>INDEX('Cat-4'!$1:$1048576,Working!AG1400,Working!AJ1400)</f>
        <v>160.30000000000001</v>
      </c>
      <c r="AL1400" s="146">
        <f t="shared" si="945"/>
        <v>1.4454463480613164</v>
      </c>
      <c r="AM1400" s="152">
        <f t="shared" si="946"/>
        <v>1.4454463480613164</v>
      </c>
      <c r="AN1400" s="146">
        <f t="shared" si="930"/>
        <v>8.4555555555555557</v>
      </c>
      <c r="AO1400" s="169">
        <f>INDEX('EL&amp;SV'!$C$4:$G$50,MATCH(AF1400,'EL&amp;SV'!$G$4:$G$50,0),MATCH(IF(P1400&gt;5000000,"A",IF(N1400&gt;2000000,"B",IF(N1400&gt;500000,"C","D"))),'EL&amp;SV'!$C$4:$G$4,0))</f>
        <v>6</v>
      </c>
      <c r="AP1400" s="171">
        <f>INDEX('EL&amp;SV'!$G$4:$K$50,MATCH(AF1400,'EL&amp;SV'!$G$4:$G$50,0),MATCH(IF(N1400&gt;5000000,"A",IF(N1400&gt;2000000,"B",IF(N1400&gt;500000,"C","D"))),'EL&amp;SV'!$G$4:$K$4,0))</f>
        <v>0.95</v>
      </c>
      <c r="AQ1400" s="153">
        <f t="shared" si="922"/>
        <v>24283.498647430115</v>
      </c>
      <c r="AR1400" s="153">
        <f t="shared" si="923"/>
        <v>23069.323715058606</v>
      </c>
      <c r="AS1400" s="153">
        <f t="shared" si="924"/>
        <v>1214.1749323715085</v>
      </c>
      <c r="AT1400" s="60">
        <v>0.75</v>
      </c>
      <c r="AU1400" s="153">
        <f t="shared" si="925"/>
        <v>910.63119927863136</v>
      </c>
      <c r="AV1400" s="153">
        <f t="shared" si="926"/>
        <v>1214.1749323715069</v>
      </c>
    </row>
    <row r="1401" spans="1:48" x14ac:dyDescent="0.2">
      <c r="A1401" s="82">
        <v>1397</v>
      </c>
      <c r="B1401" s="82" t="s">
        <v>1410</v>
      </c>
      <c r="C1401" s="83"/>
      <c r="D1401" s="84" t="s">
        <v>112</v>
      </c>
      <c r="E1401" s="85" t="s">
        <v>260</v>
      </c>
      <c r="F1401" s="86">
        <v>41724</v>
      </c>
      <c r="G1401" s="86" t="s">
        <v>1349</v>
      </c>
      <c r="H1401" s="89"/>
      <c r="I1401" s="89">
        <v>6.3350703967818625E-2</v>
      </c>
      <c r="J1401" s="84"/>
      <c r="K1401" s="84"/>
      <c r="L1401" s="87">
        <v>16800</v>
      </c>
      <c r="M1401" s="87"/>
      <c r="N1401" s="87">
        <v>16800</v>
      </c>
      <c r="O1401" s="84">
        <v>8527.4524214940029</v>
      </c>
      <c r="P1401" s="84">
        <v>1064.2918266593529</v>
      </c>
      <c r="Q1401" s="84">
        <f t="shared" si="927"/>
        <v>9591.7442481533562</v>
      </c>
      <c r="R1401" s="84">
        <v>7208.2557518466438</v>
      </c>
      <c r="S1401" s="87">
        <f t="shared" si="928"/>
        <v>8272.5475785059971</v>
      </c>
      <c r="T1401" s="150">
        <v>15</v>
      </c>
      <c r="U1401" s="69">
        <v>365</v>
      </c>
      <c r="V1401" s="70"/>
      <c r="W1401" s="71" t="s">
        <v>1290</v>
      </c>
      <c r="X1401" s="76">
        <f t="shared" si="944"/>
        <v>41699</v>
      </c>
      <c r="AF1401" s="132" t="s">
        <v>3114</v>
      </c>
      <c r="AG1401" s="60">
        <f>MATCH(AF1401,'Cat-4'!$A:$A,0)</f>
        <v>844</v>
      </c>
      <c r="AH1401" s="60">
        <f>MATCH(X1401,'Cat-4'!$1:$1,0)</f>
        <v>27</v>
      </c>
      <c r="AI1401" s="60">
        <f>INDEX('Cat-4'!$1:$1048576,Working!AG1401,Working!AH1401)</f>
        <v>115.3</v>
      </c>
      <c r="AJ1401" s="60">
        <f>MATCH($AJ$3,'Cat-4'!$1:$1,0)</f>
        <v>144</v>
      </c>
      <c r="AK1401" s="60">
        <f>INDEX('Cat-4'!$1:$1048576,Working!AG1401,Working!AJ1401)</f>
        <v>160.30000000000001</v>
      </c>
      <c r="AL1401" s="146">
        <f t="shared" si="945"/>
        <v>1.3902862098872508</v>
      </c>
      <c r="AM1401" s="152">
        <f t="shared" si="946"/>
        <v>1.3902862098872508</v>
      </c>
      <c r="AN1401" s="146">
        <f t="shared" si="930"/>
        <v>9.8861111111111111</v>
      </c>
      <c r="AO1401" s="169">
        <f>INDEX('EL&amp;SV'!$C$4:$G$50,MATCH(AF1401,'EL&amp;SV'!$G$4:$G$50,0),MATCH(IF(P1401&gt;5000000,"A",IF(N1401&gt;2000000,"B",IF(N1401&gt;500000,"C","D"))),'EL&amp;SV'!$C$4:$G$4,0))</f>
        <v>6</v>
      </c>
      <c r="AP1401" s="171">
        <f>INDEX('EL&amp;SV'!$G$4:$K$50,MATCH(AF1401,'EL&amp;SV'!$G$4:$G$50,0),MATCH(IF(N1401&gt;5000000,"A",IF(N1401&gt;2000000,"B",IF(N1401&gt;500000,"C","D"))),'EL&amp;SV'!$G$4:$K$4,0))</f>
        <v>0.95</v>
      </c>
      <c r="AQ1401" s="153">
        <f t="shared" si="922"/>
        <v>23356.808326105813</v>
      </c>
      <c r="AR1401" s="153">
        <f t="shared" si="923"/>
        <v>22188.967909800522</v>
      </c>
      <c r="AS1401" s="153">
        <f t="shared" si="924"/>
        <v>1167.840416305291</v>
      </c>
      <c r="AT1401" s="60">
        <v>0.75</v>
      </c>
      <c r="AU1401" s="153">
        <f t="shared" si="925"/>
        <v>875.88031222896825</v>
      </c>
      <c r="AV1401" s="153">
        <f t="shared" si="926"/>
        <v>1167.8404163052917</v>
      </c>
    </row>
    <row r="1402" spans="1:48" x14ac:dyDescent="0.2">
      <c r="A1402" s="82">
        <v>1398</v>
      </c>
      <c r="B1402" s="82" t="s">
        <v>1410</v>
      </c>
      <c r="C1402" s="83"/>
      <c r="D1402" s="84" t="s">
        <v>112</v>
      </c>
      <c r="E1402" s="85" t="s">
        <v>1209</v>
      </c>
      <c r="F1402" s="86">
        <v>44011</v>
      </c>
      <c r="G1402" s="86" t="s">
        <v>37</v>
      </c>
      <c r="H1402" s="89"/>
      <c r="I1402" s="89">
        <v>0.19</v>
      </c>
      <c r="J1402" s="84"/>
      <c r="K1402" s="84"/>
      <c r="L1402" s="87">
        <v>16679.96</v>
      </c>
      <c r="M1402" s="87"/>
      <c r="N1402" s="87">
        <v>16679.96</v>
      </c>
      <c r="O1402" s="84">
        <v>5565.6228175342458</v>
      </c>
      <c r="P1402" s="84">
        <v>3169.1923999999999</v>
      </c>
      <c r="Q1402" s="84">
        <f t="shared" si="927"/>
        <v>8734.8152175342457</v>
      </c>
      <c r="R1402" s="84">
        <v>7945.1447824657535</v>
      </c>
      <c r="S1402" s="87">
        <f t="shared" si="928"/>
        <v>11114.337182465753</v>
      </c>
      <c r="T1402" s="150">
        <v>5</v>
      </c>
      <c r="U1402" s="69">
        <v>365</v>
      </c>
      <c r="V1402" s="70"/>
      <c r="W1402" s="71" t="s">
        <v>1290</v>
      </c>
      <c r="X1402" s="76">
        <f t="shared" si="944"/>
        <v>43983</v>
      </c>
      <c r="AF1402" s="132" t="s">
        <v>3114</v>
      </c>
      <c r="AG1402" s="60">
        <f>MATCH(AF1402,'Cat-4'!$A:$A,0)</f>
        <v>844</v>
      </c>
      <c r="AH1402" s="60">
        <f>MATCH(X1402,'Cat-4'!$1:$1,0)</f>
        <v>102</v>
      </c>
      <c r="AI1402" s="60">
        <f>INDEX('Cat-4'!$1:$1048576,Working!AG1402,Working!AH1402)</f>
        <v>128.30000000000001</v>
      </c>
      <c r="AJ1402" s="60">
        <f>MATCH($AJ$3,'Cat-4'!$1:$1,0)</f>
        <v>144</v>
      </c>
      <c r="AK1402" s="60">
        <f>INDEX('Cat-4'!$1:$1048576,Working!AG1402,Working!AJ1402)</f>
        <v>160.30000000000001</v>
      </c>
      <c r="AL1402" s="146">
        <f t="shared" si="945"/>
        <v>1.249415432579891</v>
      </c>
      <c r="AM1402" s="152">
        <f t="shared" si="946"/>
        <v>1.249415432579891</v>
      </c>
      <c r="AN1402" s="146">
        <f t="shared" si="930"/>
        <v>3.6277777777777778</v>
      </c>
      <c r="AO1402" s="169">
        <f>INDEX('EL&amp;SV'!$C$4:$G$50,MATCH(AF1402,'EL&amp;SV'!$G$4:$G$50,0),MATCH(IF(P1402&gt;5000000,"A",IF(N1402&gt;2000000,"B",IF(N1402&gt;500000,"C","D"))),'EL&amp;SV'!$C$4:$G$4,0))</f>
        <v>6</v>
      </c>
      <c r="AP1402" s="171">
        <f>INDEX('EL&amp;SV'!$G$4:$K$50,MATCH(AF1402,'EL&amp;SV'!$G$4:$G$50,0),MATCH(IF(N1402&gt;5000000,"A",IF(N1402&gt;2000000,"B",IF(N1402&gt;500000,"C","D"))),'EL&amp;SV'!$G$4:$K$4,0))</f>
        <v>0.95</v>
      </c>
      <c r="AQ1402" s="153">
        <f t="shared" si="922"/>
        <v>20840.199438815278</v>
      </c>
      <c r="AR1402" s="153">
        <f t="shared" si="923"/>
        <v>11970.571964693572</v>
      </c>
      <c r="AS1402" s="153">
        <f t="shared" si="924"/>
        <v>8869.6274741217057</v>
      </c>
      <c r="AT1402" s="60">
        <v>0.75</v>
      </c>
      <c r="AU1402" s="153">
        <f t="shared" si="925"/>
        <v>6652.2206055912793</v>
      </c>
      <c r="AV1402" s="153">
        <f t="shared" si="926"/>
        <v>6652.2206055912793</v>
      </c>
    </row>
    <row r="1403" spans="1:48" x14ac:dyDescent="0.2">
      <c r="A1403" s="82">
        <v>1399</v>
      </c>
      <c r="B1403" s="82" t="s">
        <v>1410</v>
      </c>
      <c r="C1403" s="83"/>
      <c r="D1403" s="84" t="s">
        <v>112</v>
      </c>
      <c r="E1403" s="85" t="s">
        <v>1089</v>
      </c>
      <c r="F1403" s="86">
        <v>43190</v>
      </c>
      <c r="G1403" s="86" t="s">
        <v>29</v>
      </c>
      <c r="H1403" s="89"/>
      <c r="I1403" s="89">
        <v>0.19</v>
      </c>
      <c r="J1403" s="84"/>
      <c r="K1403" s="84"/>
      <c r="L1403" s="87">
        <v>16639.84</v>
      </c>
      <c r="M1403" s="87"/>
      <c r="N1403" s="87">
        <v>16639.84</v>
      </c>
      <c r="O1403" s="84">
        <v>12650.609317260276</v>
      </c>
      <c r="P1403" s="84">
        <v>3161.5696000000003</v>
      </c>
      <c r="Q1403" s="84">
        <f t="shared" si="927"/>
        <v>15812.178917260277</v>
      </c>
      <c r="R1403" s="84">
        <v>827.6610827397235</v>
      </c>
      <c r="S1403" s="87">
        <f t="shared" si="928"/>
        <v>3989.2306827397242</v>
      </c>
      <c r="T1403" s="150">
        <v>10</v>
      </c>
      <c r="U1403" s="69">
        <v>365</v>
      </c>
      <c r="V1403" s="70"/>
      <c r="W1403" s="71" t="s">
        <v>1290</v>
      </c>
      <c r="X1403" s="76">
        <f t="shared" si="944"/>
        <v>43160</v>
      </c>
      <c r="AF1403" s="132" t="s">
        <v>3114</v>
      </c>
      <c r="AG1403" s="60">
        <f>MATCH(AF1403,'Cat-4'!$A:$A,0)</f>
        <v>844</v>
      </c>
      <c r="AH1403" s="60">
        <f>MATCH(X1403,'Cat-4'!$1:$1,0)</f>
        <v>75</v>
      </c>
      <c r="AI1403" s="60">
        <f>INDEX('Cat-4'!$1:$1048576,Working!AG1403,Working!AH1403)</f>
        <v>124.6</v>
      </c>
      <c r="AJ1403" s="60">
        <f>MATCH($AJ$3,'Cat-4'!$1:$1,0)</f>
        <v>144</v>
      </c>
      <c r="AK1403" s="60">
        <f>INDEX('Cat-4'!$1:$1048576,Working!AG1403,Working!AJ1403)</f>
        <v>160.30000000000001</v>
      </c>
      <c r="AL1403" s="146">
        <f t="shared" si="945"/>
        <v>1.2865168539325844</v>
      </c>
      <c r="AM1403" s="152">
        <f t="shared" si="946"/>
        <v>1.2865168539325844</v>
      </c>
      <c r="AN1403" s="146">
        <f t="shared" si="930"/>
        <v>5.875</v>
      </c>
      <c r="AO1403" s="169">
        <f>INDEX('EL&amp;SV'!$C$4:$G$50,MATCH(AF1403,'EL&amp;SV'!$G$4:$G$50,0),MATCH(IF(P1403&gt;5000000,"A",IF(N1403&gt;2000000,"B",IF(N1403&gt;500000,"C","D"))),'EL&amp;SV'!$C$4:$G$4,0))</f>
        <v>6</v>
      </c>
      <c r="AP1403" s="171">
        <f>INDEX('EL&amp;SV'!$G$4:$K$50,MATCH(AF1403,'EL&amp;SV'!$G$4:$G$50,0),MATCH(IF(N1403&gt;5000000,"A",IF(N1403&gt;2000000,"B",IF(N1403&gt;500000,"C","D"))),'EL&amp;SV'!$G$4:$K$4,0))</f>
        <v>0.95</v>
      </c>
      <c r="AQ1403" s="153">
        <f t="shared" si="922"/>
        <v>21407.434606741575</v>
      </c>
      <c r="AR1403" s="153">
        <f t="shared" si="923"/>
        <v>19913.374066479402</v>
      </c>
      <c r="AS1403" s="153">
        <f t="shared" si="924"/>
        <v>1494.0605402621732</v>
      </c>
      <c r="AT1403" s="60">
        <v>0.75</v>
      </c>
      <c r="AU1403" s="153">
        <f t="shared" si="925"/>
        <v>1120.5454051966299</v>
      </c>
      <c r="AV1403" s="153">
        <f t="shared" si="926"/>
        <v>1120.5454051966299</v>
      </c>
    </row>
    <row r="1404" spans="1:48" x14ac:dyDescent="0.2">
      <c r="A1404" s="82">
        <v>1400</v>
      </c>
      <c r="B1404" s="82" t="s">
        <v>1410</v>
      </c>
      <c r="C1404" s="83"/>
      <c r="D1404" s="84" t="s">
        <v>112</v>
      </c>
      <c r="E1404" s="85" t="s">
        <v>1069</v>
      </c>
      <c r="F1404" s="86">
        <v>42825</v>
      </c>
      <c r="G1404" s="86" t="s">
        <v>27</v>
      </c>
      <c r="H1404" s="89"/>
      <c r="I1404" s="89">
        <v>9.5000000000000001E-2</v>
      </c>
      <c r="J1404" s="84"/>
      <c r="K1404" s="84"/>
      <c r="L1404" s="87">
        <v>16600</v>
      </c>
      <c r="M1404" s="87"/>
      <c r="N1404" s="87">
        <v>16600</v>
      </c>
      <c r="O1404" s="84">
        <v>7889.3205479452054</v>
      </c>
      <c r="P1404" s="84">
        <v>1577</v>
      </c>
      <c r="Q1404" s="84">
        <f t="shared" si="927"/>
        <v>9466.3205479452045</v>
      </c>
      <c r="R1404" s="84">
        <v>7133.6794520547955</v>
      </c>
      <c r="S1404" s="87">
        <f t="shared" si="928"/>
        <v>8710.6794520547955</v>
      </c>
      <c r="T1404" s="150">
        <v>10</v>
      </c>
      <c r="U1404" s="69">
        <v>365</v>
      </c>
      <c r="V1404" s="70"/>
      <c r="W1404" s="71" t="s">
        <v>1290</v>
      </c>
      <c r="X1404" s="76">
        <f t="shared" si="944"/>
        <v>42795</v>
      </c>
      <c r="AF1404" s="132" t="s">
        <v>3114</v>
      </c>
      <c r="AG1404" s="60">
        <f>MATCH(AF1404,'Cat-4'!$A:$A,0)</f>
        <v>844</v>
      </c>
      <c r="AH1404" s="60">
        <f>MATCH(X1404,'Cat-4'!$1:$1,0)</f>
        <v>63</v>
      </c>
      <c r="AI1404" s="60">
        <f>INDEX('Cat-4'!$1:$1048576,Working!AG1404,Working!AH1404)</f>
        <v>116.5</v>
      </c>
      <c r="AJ1404" s="60">
        <f>MATCH($AJ$3,'Cat-4'!$1:$1,0)</f>
        <v>144</v>
      </c>
      <c r="AK1404" s="60">
        <f>INDEX('Cat-4'!$1:$1048576,Working!AG1404,Working!AJ1404)</f>
        <v>160.30000000000001</v>
      </c>
      <c r="AL1404" s="146">
        <f t="shared" si="945"/>
        <v>1.3759656652360517</v>
      </c>
      <c r="AM1404" s="152">
        <f t="shared" si="946"/>
        <v>1.3759656652360517</v>
      </c>
      <c r="AN1404" s="146">
        <f t="shared" si="930"/>
        <v>6.875</v>
      </c>
      <c r="AO1404" s="169">
        <f>INDEX('EL&amp;SV'!$C$4:$G$50,MATCH(AF1404,'EL&amp;SV'!$G$4:$G$50,0),MATCH(IF(P1404&gt;5000000,"A",IF(N1404&gt;2000000,"B",IF(N1404&gt;500000,"C","D"))),'EL&amp;SV'!$C$4:$G$4,0))</f>
        <v>6</v>
      </c>
      <c r="AP1404" s="171">
        <f>INDEX('EL&amp;SV'!$G$4:$K$50,MATCH(AF1404,'EL&amp;SV'!$G$4:$G$50,0),MATCH(IF(N1404&gt;5000000,"A",IF(N1404&gt;2000000,"B",IF(N1404&gt;500000,"C","D"))),'EL&amp;SV'!$G$4:$K$4,0))</f>
        <v>0.95</v>
      </c>
      <c r="AQ1404" s="153">
        <f t="shared" si="922"/>
        <v>22841.030042918457</v>
      </c>
      <c r="AR1404" s="153">
        <f t="shared" si="923"/>
        <v>21698.978540772532</v>
      </c>
      <c r="AS1404" s="153">
        <f t="shared" si="924"/>
        <v>1142.051502145925</v>
      </c>
      <c r="AT1404" s="60">
        <v>0.75</v>
      </c>
      <c r="AU1404" s="153">
        <f t="shared" si="925"/>
        <v>856.53862660944378</v>
      </c>
      <c r="AV1404" s="153">
        <f t="shared" si="926"/>
        <v>1142.0515021459239</v>
      </c>
    </row>
    <row r="1405" spans="1:48" x14ac:dyDescent="0.2">
      <c r="A1405" s="82">
        <v>1401</v>
      </c>
      <c r="B1405" s="82" t="s">
        <v>1410</v>
      </c>
      <c r="C1405" s="83"/>
      <c r="D1405" s="84" t="s">
        <v>112</v>
      </c>
      <c r="E1405" s="85" t="s">
        <v>1068</v>
      </c>
      <c r="F1405" s="86">
        <v>42825</v>
      </c>
      <c r="G1405" s="86" t="s">
        <v>27</v>
      </c>
      <c r="H1405" s="89"/>
      <c r="I1405" s="89">
        <v>0.31666666666666665</v>
      </c>
      <c r="J1405" s="84"/>
      <c r="K1405" s="84"/>
      <c r="L1405" s="87">
        <v>16538</v>
      </c>
      <c r="M1405" s="87"/>
      <c r="N1405" s="87">
        <v>16538</v>
      </c>
      <c r="O1405" s="84">
        <v>15711.1</v>
      </c>
      <c r="P1405" s="84">
        <v>0</v>
      </c>
      <c r="Q1405" s="84">
        <f t="shared" si="927"/>
        <v>15711.1</v>
      </c>
      <c r="R1405" s="84">
        <v>826.89999999999964</v>
      </c>
      <c r="S1405" s="87">
        <f t="shared" si="928"/>
        <v>826.89999999999964</v>
      </c>
      <c r="T1405" s="150">
        <v>3</v>
      </c>
      <c r="U1405" s="69">
        <v>365</v>
      </c>
      <c r="V1405" s="70"/>
      <c r="W1405" s="71" t="s">
        <v>1290</v>
      </c>
      <c r="X1405" s="76">
        <f t="shared" si="944"/>
        <v>42795</v>
      </c>
      <c r="AF1405" s="132" t="s">
        <v>2718</v>
      </c>
      <c r="AG1405" s="60">
        <f>MATCH(AF1405,'Cat-4'!$A:$A,0)</f>
        <v>645</v>
      </c>
      <c r="AH1405" s="60">
        <f>MATCH(X1405,'Cat-4'!$1:$1,0)</f>
        <v>63</v>
      </c>
      <c r="AI1405" s="60">
        <f>INDEX('Cat-4'!$1:$1048576,Working!AG1405,Working!AH1405)</f>
        <v>115.6</v>
      </c>
      <c r="AJ1405" s="60">
        <f>MATCH($AJ$3,'Cat-4'!$1:$1,0)</f>
        <v>144</v>
      </c>
      <c r="AK1405" s="60">
        <f>INDEX('Cat-4'!$1:$1048576,Working!AG1405,Working!AJ1405)</f>
        <v>115.6</v>
      </c>
      <c r="AL1405" s="146">
        <f t="shared" si="945"/>
        <v>1</v>
      </c>
      <c r="AM1405" s="152">
        <f t="shared" si="946"/>
        <v>1</v>
      </c>
      <c r="AN1405" s="146">
        <f t="shared" si="930"/>
        <v>6.875</v>
      </c>
      <c r="AO1405" s="169">
        <f>INDEX('EL&amp;SV'!$C$4:$G$50,MATCH(AF1405,'EL&amp;SV'!$G$4:$G$50,0),MATCH(IF(P1405&gt;5000000,"A",IF(N1405&gt;2000000,"B",IF(N1405&gt;500000,"C","D"))),'EL&amp;SV'!$C$4:$G$4,0))</f>
        <v>5</v>
      </c>
      <c r="AP1405" s="171">
        <f>INDEX('EL&amp;SV'!$G$4:$K$50,MATCH(AF1405,'EL&amp;SV'!$G$4:$G$50,0),MATCH(IF(N1405&gt;5000000,"A",IF(N1405&gt;2000000,"B",IF(N1405&gt;500000,"C","D"))),'EL&amp;SV'!$G$4:$K$4,0))</f>
        <v>1</v>
      </c>
      <c r="AQ1405" s="153">
        <f t="shared" si="922"/>
        <v>16538</v>
      </c>
      <c r="AR1405" s="153">
        <f t="shared" si="923"/>
        <v>16538</v>
      </c>
      <c r="AS1405" s="153">
        <f t="shared" si="924"/>
        <v>0</v>
      </c>
      <c r="AT1405" s="60">
        <v>0.75</v>
      </c>
      <c r="AU1405" s="153">
        <f t="shared" si="925"/>
        <v>0</v>
      </c>
      <c r="AV1405" s="153">
        <f t="shared" si="926"/>
        <v>0</v>
      </c>
    </row>
    <row r="1406" spans="1:48" x14ac:dyDescent="0.2">
      <c r="A1406" s="82">
        <v>1402</v>
      </c>
      <c r="B1406" s="82" t="s">
        <v>1410</v>
      </c>
      <c r="C1406" s="83"/>
      <c r="D1406" s="84" t="s">
        <v>112</v>
      </c>
      <c r="E1406" s="85" t="s">
        <v>1125</v>
      </c>
      <c r="F1406" s="86">
        <v>43596</v>
      </c>
      <c r="G1406" s="86" t="s">
        <v>36</v>
      </c>
      <c r="H1406" s="89"/>
      <c r="I1406" s="89">
        <v>0.19</v>
      </c>
      <c r="J1406" s="84"/>
      <c r="K1406" s="84"/>
      <c r="L1406" s="87">
        <v>16520</v>
      </c>
      <c r="M1406" s="87"/>
      <c r="N1406" s="87">
        <v>16520</v>
      </c>
      <c r="O1406" s="84">
        <v>9081.0213698630141</v>
      </c>
      <c r="P1406" s="84">
        <v>3138.8</v>
      </c>
      <c r="Q1406" s="84">
        <f t="shared" si="927"/>
        <v>12219.821369863013</v>
      </c>
      <c r="R1406" s="84">
        <v>4300.1786301369866</v>
      </c>
      <c r="S1406" s="87">
        <f t="shared" si="928"/>
        <v>7438.9786301369859</v>
      </c>
      <c r="T1406" s="150">
        <v>5</v>
      </c>
      <c r="U1406" s="69">
        <v>365</v>
      </c>
      <c r="V1406" s="70"/>
      <c r="W1406" s="71" t="s">
        <v>1290</v>
      </c>
      <c r="X1406" s="76">
        <f t="shared" si="944"/>
        <v>43586</v>
      </c>
      <c r="AF1406" s="132" t="s">
        <v>3114</v>
      </c>
      <c r="AG1406" s="60">
        <f>MATCH(AF1406,'Cat-4'!$A:$A,0)</f>
        <v>844</v>
      </c>
      <c r="AH1406" s="60">
        <f>MATCH(X1406,'Cat-4'!$1:$1,0)</f>
        <v>89</v>
      </c>
      <c r="AI1406" s="60">
        <f>INDEX('Cat-4'!$1:$1048576,Working!AG1406,Working!AH1406)</f>
        <v>128.69999999999999</v>
      </c>
      <c r="AJ1406" s="60">
        <f>MATCH($AJ$3,'Cat-4'!$1:$1,0)</f>
        <v>144</v>
      </c>
      <c r="AK1406" s="60">
        <f>INDEX('Cat-4'!$1:$1048576,Working!AG1406,Working!AJ1406)</f>
        <v>160.30000000000001</v>
      </c>
      <c r="AL1406" s="146">
        <f t="shared" si="945"/>
        <v>1.2455322455322457</v>
      </c>
      <c r="AM1406" s="152">
        <f t="shared" si="946"/>
        <v>1.2455322455322457</v>
      </c>
      <c r="AN1406" s="146">
        <f t="shared" si="930"/>
        <v>4.7611111111111111</v>
      </c>
      <c r="AO1406" s="169">
        <f>INDEX('EL&amp;SV'!$C$4:$G$50,MATCH(AF1406,'EL&amp;SV'!$G$4:$G$50,0),MATCH(IF(P1406&gt;5000000,"A",IF(N1406&gt;2000000,"B",IF(N1406&gt;500000,"C","D"))),'EL&amp;SV'!$C$4:$G$4,0))</f>
        <v>6</v>
      </c>
      <c r="AP1406" s="171">
        <f>INDEX('EL&amp;SV'!$G$4:$K$50,MATCH(AF1406,'EL&amp;SV'!$G$4:$G$50,0),MATCH(IF(N1406&gt;5000000,"A",IF(N1406&gt;2000000,"B",IF(N1406&gt;500000,"C","D"))),'EL&amp;SV'!$G$4:$K$4,0))</f>
        <v>0.95</v>
      </c>
      <c r="AQ1406" s="153">
        <f t="shared" si="922"/>
        <v>20576.192696192698</v>
      </c>
      <c r="AR1406" s="153">
        <f t="shared" si="923"/>
        <v>15511.210447782671</v>
      </c>
      <c r="AS1406" s="153">
        <f t="shared" si="924"/>
        <v>5064.9822484100278</v>
      </c>
      <c r="AT1406" s="60">
        <v>0.75</v>
      </c>
      <c r="AU1406" s="153">
        <f t="shared" si="925"/>
        <v>3798.7366863075208</v>
      </c>
      <c r="AV1406" s="153">
        <f t="shared" si="926"/>
        <v>3798.7366863075208</v>
      </c>
    </row>
    <row r="1407" spans="1:48" x14ac:dyDescent="0.2">
      <c r="A1407" s="82">
        <v>1403</v>
      </c>
      <c r="B1407" s="82" t="s">
        <v>1410</v>
      </c>
      <c r="C1407" s="83"/>
      <c r="D1407" s="84" t="s">
        <v>112</v>
      </c>
      <c r="E1407" s="85" t="s">
        <v>942</v>
      </c>
      <c r="F1407" s="86">
        <v>44001</v>
      </c>
      <c r="G1407" s="86" t="s">
        <v>37</v>
      </c>
      <c r="H1407" s="89"/>
      <c r="I1407" s="89">
        <v>0.19</v>
      </c>
      <c r="J1407" s="84"/>
      <c r="K1407" s="84"/>
      <c r="L1407" s="87">
        <v>16520</v>
      </c>
      <c r="M1407" s="87"/>
      <c r="N1407" s="87">
        <v>16520</v>
      </c>
      <c r="O1407" s="84">
        <v>5598.2432876712328</v>
      </c>
      <c r="P1407" s="84">
        <v>3138.8</v>
      </c>
      <c r="Q1407" s="84">
        <f t="shared" si="927"/>
        <v>8737.043287671233</v>
      </c>
      <c r="R1407" s="84">
        <v>7782.956712328767</v>
      </c>
      <c r="S1407" s="87">
        <f t="shared" si="928"/>
        <v>10921.756712328766</v>
      </c>
      <c r="T1407" s="150">
        <v>5</v>
      </c>
      <c r="U1407" s="69">
        <v>365</v>
      </c>
      <c r="V1407" s="70"/>
      <c r="W1407" s="71">
        <v>2.441095890410959</v>
      </c>
      <c r="X1407" s="76">
        <f t="shared" si="944"/>
        <v>43983</v>
      </c>
      <c r="AF1407" s="132" t="s">
        <v>3114</v>
      </c>
      <c r="AG1407" s="60">
        <f>MATCH(AF1407,'Cat-4'!$A:$A,0)</f>
        <v>844</v>
      </c>
      <c r="AH1407" s="60">
        <f>MATCH(X1407,'Cat-4'!$1:$1,0)</f>
        <v>102</v>
      </c>
      <c r="AI1407" s="60">
        <f>INDEX('Cat-4'!$1:$1048576,Working!AG1407,Working!AH1407)</f>
        <v>128.30000000000001</v>
      </c>
      <c r="AJ1407" s="60">
        <f>MATCH($AJ$3,'Cat-4'!$1:$1,0)</f>
        <v>144</v>
      </c>
      <c r="AK1407" s="60">
        <f>INDEX('Cat-4'!$1:$1048576,Working!AG1407,Working!AJ1407)</f>
        <v>160.30000000000001</v>
      </c>
      <c r="AL1407" s="146">
        <f t="shared" si="945"/>
        <v>1.249415432579891</v>
      </c>
      <c r="AM1407" s="152">
        <f t="shared" si="946"/>
        <v>1.249415432579891</v>
      </c>
      <c r="AN1407" s="146">
        <f t="shared" si="930"/>
        <v>3.6555555555555554</v>
      </c>
      <c r="AO1407" s="169">
        <f>INDEX('EL&amp;SV'!$C$4:$G$50,MATCH(AF1407,'EL&amp;SV'!$G$4:$G$50,0),MATCH(IF(P1407&gt;5000000,"A",IF(N1407&gt;2000000,"B",IF(N1407&gt;500000,"C","D"))),'EL&amp;SV'!$C$4:$G$4,0))</f>
        <v>6</v>
      </c>
      <c r="AP1407" s="171">
        <f>INDEX('EL&amp;SV'!$G$4:$K$50,MATCH(AF1407,'EL&amp;SV'!$G$4:$G$50,0),MATCH(IF(N1407&gt;5000000,"A",IF(N1407&gt;2000000,"B",IF(N1407&gt;500000,"C","D"))),'EL&amp;SV'!$G$4:$K$4,0))</f>
        <v>0.95</v>
      </c>
      <c r="AQ1407" s="153">
        <f t="shared" si="922"/>
        <v>20640.3429462198</v>
      </c>
      <c r="AR1407" s="153">
        <f t="shared" si="923"/>
        <v>11946.554051557405</v>
      </c>
      <c r="AS1407" s="153">
        <f t="shared" si="924"/>
        <v>8693.7888946623953</v>
      </c>
      <c r="AT1407" s="60">
        <v>0.75</v>
      </c>
      <c r="AU1407" s="153">
        <f t="shared" si="925"/>
        <v>6520.3416709967969</v>
      </c>
      <c r="AV1407" s="153">
        <f t="shared" si="926"/>
        <v>6520.3416709967969</v>
      </c>
    </row>
    <row r="1408" spans="1:48" x14ac:dyDescent="0.2">
      <c r="A1408" s="82">
        <v>1404</v>
      </c>
      <c r="B1408" s="82" t="s">
        <v>1410</v>
      </c>
      <c r="C1408" s="83"/>
      <c r="D1408" s="84" t="s">
        <v>112</v>
      </c>
      <c r="E1408" s="85"/>
      <c r="F1408" s="86">
        <v>44651</v>
      </c>
      <c r="G1408" s="86" t="s">
        <v>38</v>
      </c>
      <c r="H1408" s="89"/>
      <c r="I1408" s="89">
        <v>0.31666666666666665</v>
      </c>
      <c r="J1408" s="84"/>
      <c r="K1408" s="84"/>
      <c r="L1408" s="87">
        <v>16520</v>
      </c>
      <c r="M1408" s="87"/>
      <c r="N1408" s="87">
        <v>16520</v>
      </c>
      <c r="O1408" s="84">
        <v>14.332420091324201</v>
      </c>
      <c r="P1408" s="84">
        <v>5231.333333333333</v>
      </c>
      <c r="Q1408" s="84">
        <f t="shared" si="927"/>
        <v>5245.6657534246569</v>
      </c>
      <c r="R1408" s="84">
        <v>11274.334246575343</v>
      </c>
      <c r="S1408" s="87">
        <f t="shared" si="928"/>
        <v>16505.667579908677</v>
      </c>
      <c r="T1408" s="150">
        <v>3</v>
      </c>
      <c r="U1408" s="69">
        <v>365</v>
      </c>
      <c r="V1408" s="70"/>
      <c r="W1408" s="71">
        <v>2.441095890410959</v>
      </c>
      <c r="X1408" s="76">
        <f t="shared" si="944"/>
        <v>44621</v>
      </c>
      <c r="AF1408" s="132" t="s">
        <v>3114</v>
      </c>
      <c r="AG1408" s="60">
        <f>MATCH(AF1408,'Cat-4'!$A:$A,0)</f>
        <v>844</v>
      </c>
      <c r="AH1408" s="60">
        <f>MATCH(X1408,'Cat-4'!$1:$1,0)</f>
        <v>123</v>
      </c>
      <c r="AI1408" s="60">
        <f>INDEX('Cat-4'!$1:$1048576,Working!AG1408,Working!AH1408)</f>
        <v>157.19999999999999</v>
      </c>
      <c r="AJ1408" s="60">
        <f>MATCH($AJ$3,'Cat-4'!$1:$1,0)</f>
        <v>144</v>
      </c>
      <c r="AK1408" s="60">
        <f>INDEX('Cat-4'!$1:$1048576,Working!AG1408,Working!AJ1408)</f>
        <v>160.30000000000001</v>
      </c>
      <c r="AL1408" s="146">
        <f t="shared" si="945"/>
        <v>1.0197201017811706</v>
      </c>
      <c r="AM1408" s="152">
        <f t="shared" si="946"/>
        <v>1.0197201017811706</v>
      </c>
      <c r="AN1408" s="146">
        <f t="shared" si="930"/>
        <v>1.875</v>
      </c>
      <c r="AO1408" s="169">
        <f>INDEX('EL&amp;SV'!$C$4:$G$50,MATCH(AF1408,'EL&amp;SV'!$G$4:$G$50,0),MATCH(IF(P1408&gt;5000000,"A",IF(N1408&gt;2000000,"B",IF(N1408&gt;500000,"C","D"))),'EL&amp;SV'!$C$4:$G$4,0))</f>
        <v>6</v>
      </c>
      <c r="AP1408" s="171">
        <f>INDEX('EL&amp;SV'!$G$4:$K$50,MATCH(AF1408,'EL&amp;SV'!$G$4:$G$50,0),MATCH(IF(N1408&gt;5000000,"A",IF(N1408&gt;2000000,"B",IF(N1408&gt;500000,"C","D"))),'EL&amp;SV'!$G$4:$K$4,0))</f>
        <v>0.95</v>
      </c>
      <c r="AQ1408" s="153">
        <f t="shared" si="922"/>
        <v>16845.776081424938</v>
      </c>
      <c r="AR1408" s="153">
        <f t="shared" si="923"/>
        <v>5001.0897741730278</v>
      </c>
      <c r="AS1408" s="153">
        <f t="shared" si="924"/>
        <v>11844.68630725191</v>
      </c>
      <c r="AT1408" s="60">
        <v>0.75</v>
      </c>
      <c r="AU1408" s="153">
        <f t="shared" si="925"/>
        <v>8883.514730438932</v>
      </c>
      <c r="AV1408" s="153">
        <f t="shared" si="926"/>
        <v>8883.514730438932</v>
      </c>
    </row>
    <row r="1409" spans="1:48" x14ac:dyDescent="0.2">
      <c r="A1409" s="82">
        <v>1405</v>
      </c>
      <c r="B1409" s="82" t="s">
        <v>1410</v>
      </c>
      <c r="C1409" s="83"/>
      <c r="D1409" s="84" t="s">
        <v>113</v>
      </c>
      <c r="E1409" s="85" t="s">
        <v>1343</v>
      </c>
      <c r="F1409" s="86">
        <v>44826</v>
      </c>
      <c r="G1409" s="86" t="s">
        <v>39</v>
      </c>
      <c r="H1409" s="89"/>
      <c r="I1409" s="89">
        <v>0.19</v>
      </c>
      <c r="J1409" s="84"/>
      <c r="K1409" s="84"/>
      <c r="L1409" s="87">
        <v>0</v>
      </c>
      <c r="M1409" s="87">
        <v>16520</v>
      </c>
      <c r="N1409" s="87">
        <v>16520</v>
      </c>
      <c r="O1409" s="84"/>
      <c r="P1409" s="84">
        <v>1642.4953424657533</v>
      </c>
      <c r="Q1409" s="84">
        <f t="shared" si="927"/>
        <v>1642.4953424657533</v>
      </c>
      <c r="R1409" s="84">
        <v>14877.504657534246</v>
      </c>
      <c r="S1409" s="87">
        <f t="shared" si="928"/>
        <v>0</v>
      </c>
      <c r="T1409" s="150">
        <v>5</v>
      </c>
      <c r="U1409" s="69">
        <v>365</v>
      </c>
      <c r="V1409" s="70"/>
      <c r="W1409" s="71">
        <v>2.441095890410959</v>
      </c>
      <c r="X1409" s="76">
        <f t="shared" si="944"/>
        <v>44805</v>
      </c>
      <c r="AF1409" s="132" t="s">
        <v>2920</v>
      </c>
      <c r="AG1409" s="60">
        <f>MATCH(AF1409,'Cat-4'!$A:$A,0)</f>
        <v>747</v>
      </c>
      <c r="AH1409" s="60">
        <f>MATCH(X1409,'Cat-4'!$1:$1,0)</f>
        <v>129</v>
      </c>
      <c r="AI1409" s="60">
        <f>INDEX('Cat-4'!$1:$1048576,Working!AG1409,Working!AH1409)</f>
        <v>130.19999999999999</v>
      </c>
      <c r="AJ1409" s="60">
        <f>MATCH($AJ$3,'Cat-4'!$1:$1,0)</f>
        <v>144</v>
      </c>
      <c r="AK1409" s="60">
        <f>INDEX('Cat-4'!$1:$1048576,Working!AG1409,Working!AJ1409)</f>
        <v>130.19999999999999</v>
      </c>
      <c r="AL1409" s="146">
        <f t="shared" si="945"/>
        <v>1</v>
      </c>
      <c r="AM1409" s="152">
        <f t="shared" si="946"/>
        <v>1</v>
      </c>
      <c r="AN1409" s="146">
        <f t="shared" si="930"/>
        <v>1.3972222222222221</v>
      </c>
      <c r="AO1409" s="169">
        <f>INDEX('EL&amp;SV'!$C$4:$G$50,MATCH(AF1409,'EL&amp;SV'!$G$4:$G$50,0),MATCH(IF(P1409&gt;5000000,"A",IF(N1409&gt;2000000,"B",IF(N1409&gt;500000,"C","D"))),'EL&amp;SV'!$C$4:$G$4,0))</f>
        <v>8</v>
      </c>
      <c r="AP1409" s="171">
        <f>INDEX('EL&amp;SV'!$G$4:$K$50,MATCH(AF1409,'EL&amp;SV'!$G$4:$G$50,0),MATCH(IF(N1409&gt;5000000,"A",IF(N1409&gt;2000000,"B",IF(N1409&gt;500000,"C","D"))),'EL&amp;SV'!$G$4:$K$4,0))</f>
        <v>1</v>
      </c>
      <c r="AQ1409" s="153">
        <f t="shared" si="922"/>
        <v>16520</v>
      </c>
      <c r="AR1409" s="153">
        <f t="shared" si="923"/>
        <v>2885.2638888888887</v>
      </c>
      <c r="AS1409" s="153">
        <f t="shared" si="924"/>
        <v>13634.736111111111</v>
      </c>
      <c r="AT1409" s="60">
        <v>0.75</v>
      </c>
      <c r="AU1409" s="153">
        <f t="shared" si="925"/>
        <v>10226.052083333334</v>
      </c>
      <c r="AV1409" s="153">
        <f t="shared" si="926"/>
        <v>10226.052083333334</v>
      </c>
    </row>
    <row r="1410" spans="1:48" x14ac:dyDescent="0.2">
      <c r="A1410" s="82">
        <v>1406</v>
      </c>
      <c r="B1410" s="82" t="s">
        <v>1410</v>
      </c>
      <c r="C1410" s="83"/>
      <c r="D1410" s="84" t="s">
        <v>112</v>
      </c>
      <c r="E1410" s="85" t="s">
        <v>362</v>
      </c>
      <c r="F1410" s="86">
        <v>41000</v>
      </c>
      <c r="G1410" s="86" t="s">
        <v>1350</v>
      </c>
      <c r="H1410" s="89"/>
      <c r="I1410" s="89">
        <v>0.11214489726027398</v>
      </c>
      <c r="J1410" s="84"/>
      <c r="K1410" s="84"/>
      <c r="L1410" s="87">
        <v>16457.5</v>
      </c>
      <c r="M1410" s="87"/>
      <c r="N1410" s="87">
        <v>16457.5</v>
      </c>
      <c r="O1410" s="84">
        <v>16457.5</v>
      </c>
      <c r="P1410" s="84">
        <v>0</v>
      </c>
      <c r="Q1410" s="84">
        <f t="shared" si="927"/>
        <v>16457.5</v>
      </c>
      <c r="R1410" s="84">
        <v>0</v>
      </c>
      <c r="S1410" s="87">
        <f t="shared" si="928"/>
        <v>0</v>
      </c>
      <c r="T1410" s="150">
        <v>10</v>
      </c>
      <c r="U1410" s="69">
        <v>365</v>
      </c>
      <c r="V1410" s="70"/>
      <c r="W1410" s="71">
        <v>2.441095890410959</v>
      </c>
      <c r="X1410" s="76">
        <f t="shared" si="944"/>
        <v>41000</v>
      </c>
      <c r="AF1410" s="132" t="s">
        <v>3114</v>
      </c>
      <c r="AG1410" s="60">
        <f>MATCH(AF1410,'Cat-4'!$A:$A,0)</f>
        <v>844</v>
      </c>
      <c r="AH1410" s="60">
        <f>MATCH(X1410,'Cat-4'!$1:$1,0)</f>
        <v>4</v>
      </c>
      <c r="AI1410" s="60">
        <f>INDEX('Cat-4'!$1:$1048576,Working!AG1410,Working!AH1410)</f>
        <v>103.9</v>
      </c>
      <c r="AJ1410" s="60">
        <f>MATCH($AJ$3,'Cat-4'!$1:$1,0)</f>
        <v>144</v>
      </c>
      <c r="AK1410" s="60">
        <f>INDEX('Cat-4'!$1:$1048576,Working!AG1410,Working!AJ1410)</f>
        <v>160.30000000000001</v>
      </c>
      <c r="AL1410" s="146">
        <f t="shared" si="945"/>
        <v>1.5428296438883542</v>
      </c>
      <c r="AM1410" s="152">
        <f t="shared" si="946"/>
        <v>1.5428296438883542</v>
      </c>
      <c r="AN1410" s="146">
        <f t="shared" si="930"/>
        <v>11.872222222222222</v>
      </c>
      <c r="AO1410" s="169">
        <f>INDEX('EL&amp;SV'!$C$4:$G$50,MATCH(AF1410,'EL&amp;SV'!$G$4:$G$50,0),MATCH(IF(P1410&gt;5000000,"A",IF(N1410&gt;2000000,"B",IF(N1410&gt;500000,"C","D"))),'EL&amp;SV'!$C$4:$G$4,0))</f>
        <v>6</v>
      </c>
      <c r="AP1410" s="171">
        <f>INDEX('EL&amp;SV'!$G$4:$K$50,MATCH(AF1410,'EL&amp;SV'!$G$4:$G$50,0),MATCH(IF(N1410&gt;5000000,"A",IF(N1410&gt;2000000,"B",IF(N1410&gt;500000,"C","D"))),'EL&amp;SV'!$G$4:$K$4,0))</f>
        <v>0.95</v>
      </c>
      <c r="AQ1410" s="153">
        <f t="shared" ref="AQ1410:AQ1434" si="947">AM1410*N1410</f>
        <v>25391.118864292588</v>
      </c>
      <c r="AR1410" s="153">
        <f t="shared" ref="AR1410:AR1434" si="948">AQ1410*(AP1410/AO1410)*(IF(AN1410&gt;AO1410,AO1410,AN1410))</f>
        <v>24121.562921077959</v>
      </c>
      <c r="AS1410" s="153">
        <f t="shared" ref="AS1410:AS1434" si="949">AQ1410-AR1410</f>
        <v>1269.5559432146292</v>
      </c>
      <c r="AT1410" s="60">
        <v>0.75</v>
      </c>
      <c r="AU1410" s="153">
        <f t="shared" ref="AU1410:AU1434" si="950">AT1410*AS1410</f>
        <v>952.16695741097192</v>
      </c>
      <c r="AV1410" s="153">
        <f t="shared" ref="AV1410:AV1434" si="951">IF((AQ1410*(1-AP1410))&gt;AU1410,(AQ1410*(1-AP1410)),AU1410)</f>
        <v>1269.5559432146306</v>
      </c>
    </row>
    <row r="1411" spans="1:48" x14ac:dyDescent="0.2">
      <c r="A1411" s="82">
        <v>1407</v>
      </c>
      <c r="B1411" s="82" t="s">
        <v>1410</v>
      </c>
      <c r="C1411" s="83"/>
      <c r="D1411" s="84" t="s">
        <v>112</v>
      </c>
      <c r="E1411" s="85" t="s">
        <v>296</v>
      </c>
      <c r="F1411" s="86">
        <v>42436</v>
      </c>
      <c r="G1411" s="86" t="s">
        <v>25</v>
      </c>
      <c r="H1411" s="89"/>
      <c r="I1411" s="89">
        <v>6.3333333333333325E-2</v>
      </c>
      <c r="J1411" s="84"/>
      <c r="K1411" s="84"/>
      <c r="L1411" s="87">
        <v>16259</v>
      </c>
      <c r="M1411" s="87"/>
      <c r="N1411" s="87">
        <v>16259</v>
      </c>
      <c r="O1411" s="84">
        <v>6248.9499086757987</v>
      </c>
      <c r="P1411" s="84">
        <v>1029.7366666666665</v>
      </c>
      <c r="Q1411" s="84">
        <f t="shared" si="927"/>
        <v>7278.6865753424654</v>
      </c>
      <c r="R1411" s="84">
        <v>8980.3134246575355</v>
      </c>
      <c r="S1411" s="87">
        <f t="shared" si="928"/>
        <v>10010.050091324201</v>
      </c>
      <c r="T1411" s="150">
        <v>15</v>
      </c>
      <c r="U1411" s="69">
        <v>365</v>
      </c>
      <c r="V1411" s="70"/>
      <c r="W1411" s="71">
        <v>2.441095890410959</v>
      </c>
      <c r="X1411" s="76">
        <f t="shared" si="944"/>
        <v>42430</v>
      </c>
      <c r="AF1411" s="132" t="s">
        <v>3114</v>
      </c>
      <c r="AG1411" s="60">
        <f>MATCH(AF1411,'Cat-4'!$A:$A,0)</f>
        <v>844</v>
      </c>
      <c r="AH1411" s="60">
        <f>MATCH(X1411,'Cat-4'!$1:$1,0)</f>
        <v>51</v>
      </c>
      <c r="AI1411" s="60">
        <f>INDEX('Cat-4'!$1:$1048576,Working!AG1411,Working!AH1411)</f>
        <v>114.6</v>
      </c>
      <c r="AJ1411" s="60">
        <f>MATCH($AJ$3,'Cat-4'!$1:$1,0)</f>
        <v>144</v>
      </c>
      <c r="AK1411" s="60">
        <f>INDEX('Cat-4'!$1:$1048576,Working!AG1411,Working!AJ1411)</f>
        <v>160.30000000000001</v>
      </c>
      <c r="AL1411" s="146">
        <f t="shared" si="945"/>
        <v>1.3987783595113439</v>
      </c>
      <c r="AM1411" s="152">
        <f t="shared" si="946"/>
        <v>1.3987783595113439</v>
      </c>
      <c r="AN1411" s="146">
        <f t="shared" si="930"/>
        <v>7.9388888888888891</v>
      </c>
      <c r="AO1411" s="169">
        <f>INDEX('EL&amp;SV'!$C$4:$G$50,MATCH(AF1411,'EL&amp;SV'!$G$4:$G$50,0),MATCH(IF(P1411&gt;5000000,"A",IF(N1411&gt;2000000,"B",IF(N1411&gt;500000,"C","D"))),'EL&amp;SV'!$C$4:$G$4,0))</f>
        <v>6</v>
      </c>
      <c r="AP1411" s="171">
        <f>INDEX('EL&amp;SV'!$G$4:$K$50,MATCH(AF1411,'EL&amp;SV'!$G$4:$G$50,0),MATCH(IF(N1411&gt;5000000,"A",IF(N1411&gt;2000000,"B",IF(N1411&gt;500000,"C","D"))),'EL&amp;SV'!$G$4:$K$4,0))</f>
        <v>0.95</v>
      </c>
      <c r="AQ1411" s="153">
        <f t="shared" si="947"/>
        <v>22742.73734729494</v>
      </c>
      <c r="AR1411" s="153">
        <f t="shared" si="948"/>
        <v>21605.600479930192</v>
      </c>
      <c r="AS1411" s="153">
        <f t="shared" si="949"/>
        <v>1137.1368673647485</v>
      </c>
      <c r="AT1411" s="60">
        <v>0.75</v>
      </c>
      <c r="AU1411" s="153">
        <f t="shared" si="950"/>
        <v>852.85265052356135</v>
      </c>
      <c r="AV1411" s="153">
        <f t="shared" si="951"/>
        <v>1137.136867364748</v>
      </c>
    </row>
    <row r="1412" spans="1:48" x14ac:dyDescent="0.2">
      <c r="A1412" s="82">
        <v>1408</v>
      </c>
      <c r="B1412" s="82" t="s">
        <v>1410</v>
      </c>
      <c r="C1412" s="83"/>
      <c r="D1412" s="84" t="s">
        <v>112</v>
      </c>
      <c r="E1412" s="85" t="s">
        <v>1208</v>
      </c>
      <c r="F1412" s="86">
        <v>44268</v>
      </c>
      <c r="G1412" s="86" t="s">
        <v>37</v>
      </c>
      <c r="H1412" s="89"/>
      <c r="I1412" s="89">
        <v>0.19</v>
      </c>
      <c r="J1412" s="84"/>
      <c r="K1412" s="84"/>
      <c r="L1412" s="87">
        <v>16240</v>
      </c>
      <c r="M1412" s="87"/>
      <c r="N1412" s="87">
        <v>16240</v>
      </c>
      <c r="O1412" s="84">
        <v>3246.2202739726026</v>
      </c>
      <c r="P1412" s="84">
        <v>3085.6</v>
      </c>
      <c r="Q1412" s="84">
        <f t="shared" si="927"/>
        <v>6331.8202739726021</v>
      </c>
      <c r="R1412" s="84">
        <v>9908.1797260273979</v>
      </c>
      <c r="S1412" s="87">
        <f t="shared" si="928"/>
        <v>12993.779726027398</v>
      </c>
      <c r="T1412" s="150">
        <v>5</v>
      </c>
      <c r="U1412" s="69">
        <v>365</v>
      </c>
      <c r="V1412" s="70"/>
      <c r="W1412" s="71">
        <v>2.4520547945205475</v>
      </c>
      <c r="X1412" s="76">
        <f t="shared" si="944"/>
        <v>44256</v>
      </c>
      <c r="AF1412" s="132" t="s">
        <v>3114</v>
      </c>
      <c r="AG1412" s="60">
        <f>MATCH(AF1412,'Cat-4'!$A:$A,0)</f>
        <v>844</v>
      </c>
      <c r="AH1412" s="60">
        <f>MATCH(X1412,'Cat-4'!$1:$1,0)</f>
        <v>111</v>
      </c>
      <c r="AI1412" s="60">
        <f>INDEX('Cat-4'!$1:$1048576,Working!AG1412,Working!AH1412)</f>
        <v>143.19999999999999</v>
      </c>
      <c r="AJ1412" s="60">
        <f>MATCH($AJ$3,'Cat-4'!$1:$1,0)</f>
        <v>144</v>
      </c>
      <c r="AK1412" s="60">
        <f>INDEX('Cat-4'!$1:$1048576,Working!AG1412,Working!AJ1412)</f>
        <v>160.30000000000001</v>
      </c>
      <c r="AL1412" s="146">
        <f t="shared" si="945"/>
        <v>1.1194134078212292</v>
      </c>
      <c r="AM1412" s="152">
        <f t="shared" si="946"/>
        <v>1.1194134078212292</v>
      </c>
      <c r="AN1412" s="146">
        <f t="shared" si="930"/>
        <v>2.9222222222222221</v>
      </c>
      <c r="AO1412" s="169">
        <f>INDEX('EL&amp;SV'!$C$4:$G$50,MATCH(AF1412,'EL&amp;SV'!$G$4:$G$50,0),MATCH(IF(P1412&gt;5000000,"A",IF(N1412&gt;2000000,"B",IF(N1412&gt;500000,"C","D"))),'EL&amp;SV'!$C$4:$G$4,0))</f>
        <v>6</v>
      </c>
      <c r="AP1412" s="171">
        <f>INDEX('EL&amp;SV'!$G$4:$K$50,MATCH(AF1412,'EL&amp;SV'!$G$4:$G$50,0),MATCH(IF(N1412&gt;5000000,"A",IF(N1412&gt;2000000,"B",IF(N1412&gt;500000,"C","D"))),'EL&amp;SV'!$G$4:$K$4,0))</f>
        <v>0.95</v>
      </c>
      <c r="AQ1412" s="153">
        <f t="shared" si="947"/>
        <v>18179.273743016762</v>
      </c>
      <c r="AR1412" s="153">
        <f t="shared" si="948"/>
        <v>8411.280638319884</v>
      </c>
      <c r="AS1412" s="153">
        <f t="shared" si="949"/>
        <v>9767.9931046968777</v>
      </c>
      <c r="AT1412" s="60">
        <v>0.75</v>
      </c>
      <c r="AU1412" s="153">
        <f t="shared" si="950"/>
        <v>7325.9948285226583</v>
      </c>
      <c r="AV1412" s="153">
        <f t="shared" si="951"/>
        <v>7325.9948285226583</v>
      </c>
    </row>
    <row r="1413" spans="1:48" x14ac:dyDescent="0.2">
      <c r="A1413" s="82">
        <v>1409</v>
      </c>
      <c r="B1413" s="82" t="s">
        <v>1410</v>
      </c>
      <c r="C1413" s="83"/>
      <c r="D1413" s="84" t="s">
        <v>112</v>
      </c>
      <c r="E1413" s="85" t="s">
        <v>1272</v>
      </c>
      <c r="F1413" s="86">
        <v>44357</v>
      </c>
      <c r="G1413" s="86" t="s">
        <v>38</v>
      </c>
      <c r="H1413" s="89"/>
      <c r="I1413" s="89">
        <v>0.19</v>
      </c>
      <c r="J1413" s="84"/>
      <c r="K1413" s="84"/>
      <c r="L1413" s="87">
        <v>16216.89</v>
      </c>
      <c r="M1413" s="87"/>
      <c r="N1413" s="87">
        <v>16216.89</v>
      </c>
      <c r="O1413" s="84">
        <v>2490.29228630137</v>
      </c>
      <c r="P1413" s="84">
        <v>3081.2091</v>
      </c>
      <c r="Q1413" s="84">
        <f t="shared" ref="Q1413:Q1476" si="952">O1413+P1413</f>
        <v>5571.5013863013701</v>
      </c>
      <c r="R1413" s="84">
        <v>10645.388613698629</v>
      </c>
      <c r="S1413" s="87">
        <f t="shared" ref="S1413:S1476" si="953">L1413-O1413</f>
        <v>13726.597713698629</v>
      </c>
      <c r="T1413" s="150">
        <v>5</v>
      </c>
      <c r="U1413" s="69">
        <v>365</v>
      </c>
      <c r="V1413" s="70"/>
      <c r="W1413" s="71">
        <v>2.4520547945205475</v>
      </c>
      <c r="X1413" s="76">
        <f t="shared" si="944"/>
        <v>44348</v>
      </c>
      <c r="AF1413" s="132" t="s">
        <v>3114</v>
      </c>
      <c r="AG1413" s="60">
        <f>MATCH(AF1413,'Cat-4'!$A:$A,0)</f>
        <v>844</v>
      </c>
      <c r="AH1413" s="60">
        <f>MATCH(X1413,'Cat-4'!$1:$1,0)</f>
        <v>114</v>
      </c>
      <c r="AI1413" s="60">
        <f>INDEX('Cat-4'!$1:$1048576,Working!AG1413,Working!AH1413)</f>
        <v>144.80000000000001</v>
      </c>
      <c r="AJ1413" s="60">
        <f>MATCH($AJ$3,'Cat-4'!$1:$1,0)</f>
        <v>144</v>
      </c>
      <c r="AK1413" s="60">
        <f>INDEX('Cat-4'!$1:$1048576,Working!AG1413,Working!AJ1413)</f>
        <v>160.30000000000001</v>
      </c>
      <c r="AL1413" s="146">
        <f t="shared" si="945"/>
        <v>1.1070441988950277</v>
      </c>
      <c r="AM1413" s="152">
        <f t="shared" si="946"/>
        <v>1.1070441988950277</v>
      </c>
      <c r="AN1413" s="146">
        <f t="shared" si="930"/>
        <v>2.6805555555555554</v>
      </c>
      <c r="AO1413" s="169">
        <f>INDEX('EL&amp;SV'!$C$4:$G$50,MATCH(AF1413,'EL&amp;SV'!$G$4:$G$50,0),MATCH(IF(P1413&gt;5000000,"A",IF(N1413&gt;2000000,"B",IF(N1413&gt;500000,"C","D"))),'EL&amp;SV'!$C$4:$G$4,0))</f>
        <v>6</v>
      </c>
      <c r="AP1413" s="171">
        <f>INDEX('EL&amp;SV'!$G$4:$K$50,MATCH(AF1413,'EL&amp;SV'!$G$4:$G$50,0),MATCH(IF(N1413&gt;5000000,"A",IF(N1413&gt;2000000,"B",IF(N1413&gt;500000,"C","D"))),'EL&amp;SV'!$G$4:$K$4,0))</f>
        <v>0.95</v>
      </c>
      <c r="AQ1413" s="153">
        <f t="shared" si="947"/>
        <v>17952.813998618785</v>
      </c>
      <c r="AR1413" s="153">
        <f t="shared" si="948"/>
        <v>7619.5565894600786</v>
      </c>
      <c r="AS1413" s="153">
        <f t="shared" si="949"/>
        <v>10333.257409158707</v>
      </c>
      <c r="AT1413" s="60">
        <v>0.75</v>
      </c>
      <c r="AU1413" s="153">
        <f t="shared" si="950"/>
        <v>7749.9430568690295</v>
      </c>
      <c r="AV1413" s="153">
        <f t="shared" si="951"/>
        <v>7749.9430568690295</v>
      </c>
    </row>
    <row r="1414" spans="1:48" x14ac:dyDescent="0.2">
      <c r="A1414" s="82">
        <v>1410</v>
      </c>
      <c r="B1414" s="82" t="s">
        <v>1410</v>
      </c>
      <c r="C1414" s="83"/>
      <c r="D1414" s="84" t="s">
        <v>111</v>
      </c>
      <c r="E1414" s="85" t="s">
        <v>265</v>
      </c>
      <c r="F1414" s="86">
        <v>41000</v>
      </c>
      <c r="G1414" s="86" t="s">
        <v>1350</v>
      </c>
      <c r="H1414" s="89"/>
      <c r="I1414" s="89">
        <v>2.0607568337383284E-2</v>
      </c>
      <c r="J1414" s="84"/>
      <c r="K1414" s="84"/>
      <c r="L1414" s="87">
        <v>16200</v>
      </c>
      <c r="M1414" s="87"/>
      <c r="N1414" s="87">
        <v>16200</v>
      </c>
      <c r="O1414" s="84">
        <v>5374.7217880317239</v>
      </c>
      <c r="P1414" s="84">
        <v>333.84260706560923</v>
      </c>
      <c r="Q1414" s="84">
        <f t="shared" si="952"/>
        <v>5708.5643950973335</v>
      </c>
      <c r="R1414" s="84">
        <v>10491.435604902666</v>
      </c>
      <c r="S1414" s="87">
        <f t="shared" si="953"/>
        <v>10825.278211968276</v>
      </c>
      <c r="T1414" s="150">
        <v>40</v>
      </c>
      <c r="U1414" s="69">
        <v>365</v>
      </c>
      <c r="V1414" s="70"/>
      <c r="W1414" s="71">
        <v>2.4520547945205475</v>
      </c>
      <c r="X1414" s="76">
        <f>DATE(YEAR(F1414),MONTH(F1414),1)</f>
        <v>41000</v>
      </c>
      <c r="AF1414" s="132" t="s">
        <v>2879</v>
      </c>
      <c r="AG1414" s="60">
        <f>MATCH(AF1414,'Cat-4'!$A:$A,0)</f>
        <v>726</v>
      </c>
      <c r="AH1414" s="60">
        <f>MATCH(X1414,'Cat-4'!$1:$1,0)</f>
        <v>4</v>
      </c>
      <c r="AI1414" s="60">
        <f>INDEX('Cat-4'!$1:$1048576,Working!AG1414,Working!AH1414)</f>
        <v>106.1</v>
      </c>
      <c r="AJ1414" s="60">
        <f>MATCH($AJ$3,'Cat-4'!$1:$1,0)</f>
        <v>144</v>
      </c>
      <c r="AK1414" s="60">
        <f>INDEX('Cat-4'!$1:$1048576,Working!AG1414,Working!AJ1414)</f>
        <v>132.30000000000001</v>
      </c>
      <c r="AL1414" s="146">
        <f t="shared" si="945"/>
        <v>1.2469368520263904</v>
      </c>
      <c r="AM1414" s="152">
        <f t="shared" si="946"/>
        <v>1.2469368520263904</v>
      </c>
      <c r="AN1414" s="146">
        <f t="shared" ref="AN1414:AN1477" si="954">YEARFRAC(F1414,$AN$3)</f>
        <v>11.872222222222222</v>
      </c>
      <c r="AO1414" s="169">
        <f>INDEX('EL&amp;SV'!$C$4:$G$50,MATCH(AF1414,'EL&amp;SV'!$G$4:$G$50,0),MATCH(IF(P1414&gt;5000000,"A",IF(N1414&gt;2000000,"B",IF(N1414&gt;500000,"C","D"))),'EL&amp;SV'!$C$4:$G$4,0))</f>
        <v>8</v>
      </c>
      <c r="AP1414" s="171">
        <f>INDEX('EL&amp;SV'!$G$4:$K$50,MATCH(AF1414,'EL&amp;SV'!$G$4:$G$50,0),MATCH(IF(N1414&gt;5000000,"A",IF(N1414&gt;2000000,"B",IF(N1414&gt;500000,"C","D"))),'EL&amp;SV'!$G$4:$K$4,0))</f>
        <v>0.95</v>
      </c>
      <c r="AQ1414" s="153">
        <f t="shared" si="947"/>
        <v>20200.377002827525</v>
      </c>
      <c r="AR1414" s="153">
        <f t="shared" si="948"/>
        <v>19190.358152686149</v>
      </c>
      <c r="AS1414" s="153">
        <f t="shared" si="949"/>
        <v>1010.0188501413759</v>
      </c>
      <c r="AT1414" s="60">
        <v>0.75</v>
      </c>
      <c r="AU1414" s="153">
        <f t="shared" si="950"/>
        <v>757.51413760603191</v>
      </c>
      <c r="AV1414" s="153">
        <f t="shared" si="951"/>
        <v>1010.0188501413771</v>
      </c>
    </row>
    <row r="1415" spans="1:48" x14ac:dyDescent="0.2">
      <c r="A1415" s="82">
        <v>1411</v>
      </c>
      <c r="B1415" s="82" t="s">
        <v>1410</v>
      </c>
      <c r="C1415" s="83"/>
      <c r="D1415" s="84" t="s">
        <v>112</v>
      </c>
      <c r="E1415" s="85" t="s">
        <v>399</v>
      </c>
      <c r="F1415" s="86">
        <v>41000</v>
      </c>
      <c r="G1415" s="86" t="s">
        <v>1350</v>
      </c>
      <c r="H1415" s="89"/>
      <c r="I1415" s="89">
        <v>0.10050376712328768</v>
      </c>
      <c r="J1415" s="84"/>
      <c r="K1415" s="84"/>
      <c r="L1415" s="87">
        <v>16200</v>
      </c>
      <c r="M1415" s="87"/>
      <c r="N1415" s="87">
        <v>16200</v>
      </c>
      <c r="O1415" s="84">
        <v>16199.999999999998</v>
      </c>
      <c r="P1415" s="84">
        <v>0</v>
      </c>
      <c r="Q1415" s="84">
        <f t="shared" si="952"/>
        <v>16199.999999999998</v>
      </c>
      <c r="R1415" s="84">
        <v>0</v>
      </c>
      <c r="S1415" s="87">
        <f t="shared" si="953"/>
        <v>0</v>
      </c>
      <c r="T1415" s="150">
        <v>10</v>
      </c>
      <c r="U1415" s="69">
        <v>365</v>
      </c>
      <c r="V1415" s="70"/>
      <c r="W1415" s="71">
        <v>2.4520547945205475</v>
      </c>
      <c r="X1415" s="76">
        <f t="shared" ref="X1415:X1434" si="955">DATE(YEAR(F1415),MONTH(F1415),1)</f>
        <v>41000</v>
      </c>
      <c r="AF1415" s="132" t="s">
        <v>3114</v>
      </c>
      <c r="AG1415" s="60">
        <f>MATCH(AF1415,'Cat-4'!$A:$A,0)</f>
        <v>844</v>
      </c>
      <c r="AH1415" s="60">
        <f>MATCH(X1415,'Cat-4'!$1:$1,0)</f>
        <v>4</v>
      </c>
      <c r="AI1415" s="60">
        <f>INDEX('Cat-4'!$1:$1048576,Working!AG1415,Working!AH1415)</f>
        <v>103.9</v>
      </c>
      <c r="AJ1415" s="60">
        <f>MATCH($AJ$3,'Cat-4'!$1:$1,0)</f>
        <v>144</v>
      </c>
      <c r="AK1415" s="60">
        <f>INDEX('Cat-4'!$1:$1048576,Working!AG1415,Working!AJ1415)</f>
        <v>160.30000000000001</v>
      </c>
      <c r="AL1415" s="146">
        <f t="shared" si="945"/>
        <v>1.5428296438883542</v>
      </c>
      <c r="AM1415" s="152">
        <f t="shared" si="946"/>
        <v>1.5428296438883542</v>
      </c>
      <c r="AN1415" s="146">
        <f t="shared" si="954"/>
        <v>11.872222222222222</v>
      </c>
      <c r="AO1415" s="169">
        <f>INDEX('EL&amp;SV'!$C$4:$G$50,MATCH(AF1415,'EL&amp;SV'!$G$4:$G$50,0),MATCH(IF(P1415&gt;5000000,"A",IF(N1415&gt;2000000,"B",IF(N1415&gt;500000,"C","D"))),'EL&amp;SV'!$C$4:$G$4,0))</f>
        <v>6</v>
      </c>
      <c r="AP1415" s="171">
        <f>INDEX('EL&amp;SV'!$G$4:$K$50,MATCH(AF1415,'EL&amp;SV'!$G$4:$G$50,0),MATCH(IF(N1415&gt;5000000,"A",IF(N1415&gt;2000000,"B",IF(N1415&gt;500000,"C","D"))),'EL&amp;SV'!$G$4:$K$4,0))</f>
        <v>0.95</v>
      </c>
      <c r="AQ1415" s="153">
        <f t="shared" si="947"/>
        <v>24993.840230991336</v>
      </c>
      <c r="AR1415" s="153">
        <f t="shared" si="948"/>
        <v>23744.148219441769</v>
      </c>
      <c r="AS1415" s="153">
        <f t="shared" si="949"/>
        <v>1249.6920115495668</v>
      </c>
      <c r="AT1415" s="60">
        <v>0.75</v>
      </c>
      <c r="AU1415" s="153">
        <f t="shared" si="950"/>
        <v>937.26900866217511</v>
      </c>
      <c r="AV1415" s="153">
        <f t="shared" si="951"/>
        <v>1249.692011549568</v>
      </c>
    </row>
    <row r="1416" spans="1:48" x14ac:dyDescent="0.2">
      <c r="A1416" s="82">
        <v>1412</v>
      </c>
      <c r="B1416" s="82" t="s">
        <v>1410</v>
      </c>
      <c r="C1416" s="83"/>
      <c r="D1416" s="84" t="s">
        <v>112</v>
      </c>
      <c r="E1416" s="85" t="s">
        <v>399</v>
      </c>
      <c r="F1416" s="86">
        <v>41000</v>
      </c>
      <c r="G1416" s="86" t="s">
        <v>1350</v>
      </c>
      <c r="H1416" s="89"/>
      <c r="I1416" s="89">
        <v>9.9918458904109594E-2</v>
      </c>
      <c r="J1416" s="84"/>
      <c r="K1416" s="84"/>
      <c r="L1416" s="87">
        <v>16200</v>
      </c>
      <c r="M1416" s="87"/>
      <c r="N1416" s="87">
        <v>16200</v>
      </c>
      <c r="O1416" s="84">
        <v>16200.000000000002</v>
      </c>
      <c r="P1416" s="84">
        <v>0</v>
      </c>
      <c r="Q1416" s="84">
        <f t="shared" si="952"/>
        <v>16200.000000000002</v>
      </c>
      <c r="R1416" s="84">
        <v>0</v>
      </c>
      <c r="S1416" s="87">
        <f t="shared" si="953"/>
        <v>0</v>
      </c>
      <c r="T1416" s="150">
        <v>10</v>
      </c>
      <c r="U1416" s="69">
        <v>365</v>
      </c>
      <c r="V1416" s="70"/>
      <c r="W1416" s="71">
        <v>2.7698630136986298</v>
      </c>
      <c r="X1416" s="76">
        <f t="shared" si="955"/>
        <v>41000</v>
      </c>
      <c r="AF1416" s="132" t="s">
        <v>3114</v>
      </c>
      <c r="AG1416" s="60">
        <f>MATCH(AF1416,'Cat-4'!$A:$A,0)</f>
        <v>844</v>
      </c>
      <c r="AH1416" s="60">
        <f>MATCH(X1416,'Cat-4'!$1:$1,0)</f>
        <v>4</v>
      </c>
      <c r="AI1416" s="60">
        <f>INDEX('Cat-4'!$1:$1048576,Working!AG1416,Working!AH1416)</f>
        <v>103.9</v>
      </c>
      <c r="AJ1416" s="60">
        <f>MATCH($AJ$3,'Cat-4'!$1:$1,0)</f>
        <v>144</v>
      </c>
      <c r="AK1416" s="60">
        <f>INDEX('Cat-4'!$1:$1048576,Working!AG1416,Working!AJ1416)</f>
        <v>160.30000000000001</v>
      </c>
      <c r="AL1416" s="146">
        <f t="shared" si="945"/>
        <v>1.5428296438883542</v>
      </c>
      <c r="AM1416" s="152">
        <f t="shared" si="946"/>
        <v>1.5428296438883542</v>
      </c>
      <c r="AN1416" s="146">
        <f t="shared" si="954"/>
        <v>11.872222222222222</v>
      </c>
      <c r="AO1416" s="169">
        <f>INDEX('EL&amp;SV'!$C$4:$G$50,MATCH(AF1416,'EL&amp;SV'!$G$4:$G$50,0),MATCH(IF(P1416&gt;5000000,"A",IF(N1416&gt;2000000,"B",IF(N1416&gt;500000,"C","D"))),'EL&amp;SV'!$C$4:$G$4,0))</f>
        <v>6</v>
      </c>
      <c r="AP1416" s="171">
        <f>INDEX('EL&amp;SV'!$G$4:$K$50,MATCH(AF1416,'EL&amp;SV'!$G$4:$G$50,0),MATCH(IF(N1416&gt;5000000,"A",IF(N1416&gt;2000000,"B",IF(N1416&gt;500000,"C","D"))),'EL&amp;SV'!$G$4:$K$4,0))</f>
        <v>0.95</v>
      </c>
      <c r="AQ1416" s="153">
        <f t="shared" si="947"/>
        <v>24993.840230991336</v>
      </c>
      <c r="AR1416" s="153">
        <f t="shared" si="948"/>
        <v>23744.148219441769</v>
      </c>
      <c r="AS1416" s="153">
        <f t="shared" si="949"/>
        <v>1249.6920115495668</v>
      </c>
      <c r="AT1416" s="60">
        <v>0.75</v>
      </c>
      <c r="AU1416" s="153">
        <f t="shared" si="950"/>
        <v>937.26900866217511</v>
      </c>
      <c r="AV1416" s="153">
        <f t="shared" si="951"/>
        <v>1249.692011549568</v>
      </c>
    </row>
    <row r="1417" spans="1:48" x14ac:dyDescent="0.2">
      <c r="A1417" s="82">
        <v>1413</v>
      </c>
      <c r="B1417" s="82" t="s">
        <v>1410</v>
      </c>
      <c r="C1417" s="83"/>
      <c r="D1417" s="84" t="s">
        <v>112</v>
      </c>
      <c r="E1417" s="85" t="s">
        <v>997</v>
      </c>
      <c r="F1417" s="86">
        <v>41592</v>
      </c>
      <c r="G1417" s="86" t="s">
        <v>1349</v>
      </c>
      <c r="H1417" s="89"/>
      <c r="I1417" s="89">
        <v>6.3742739366685411E-2</v>
      </c>
      <c r="J1417" s="84"/>
      <c r="K1417" s="84"/>
      <c r="L1417" s="87">
        <v>16200</v>
      </c>
      <c r="M1417" s="87"/>
      <c r="N1417" s="87">
        <v>16200</v>
      </c>
      <c r="O1417" s="84">
        <v>8551.9932684977703</v>
      </c>
      <c r="P1417" s="84">
        <v>1032.6323777403036</v>
      </c>
      <c r="Q1417" s="84">
        <f t="shared" si="952"/>
        <v>9584.6256462380734</v>
      </c>
      <c r="R1417" s="84">
        <v>6615.3743537619266</v>
      </c>
      <c r="S1417" s="87">
        <f t="shared" si="953"/>
        <v>7648.0067315022297</v>
      </c>
      <c r="T1417" s="150">
        <v>15</v>
      </c>
      <c r="U1417" s="69">
        <v>365</v>
      </c>
      <c r="V1417" s="70"/>
      <c r="W1417" s="71">
        <v>2.7698630136986298</v>
      </c>
      <c r="X1417" s="76">
        <f t="shared" si="955"/>
        <v>41579</v>
      </c>
      <c r="AF1417" s="132" t="s">
        <v>2722</v>
      </c>
      <c r="AG1417" s="60">
        <f>MATCH(AF1417,'Cat-4'!$A:$A,0)</f>
        <v>647</v>
      </c>
      <c r="AH1417" s="60">
        <f>MATCH(X1417,'Cat-4'!$1:$1,0)</f>
        <v>23</v>
      </c>
      <c r="AI1417" s="60">
        <f>INDEX('Cat-4'!$1:$1048576,Working!AG1417,Working!AH1417)</f>
        <v>98.5</v>
      </c>
      <c r="AJ1417" s="60">
        <f>MATCH($AJ$3,'Cat-4'!$1:$1,0)</f>
        <v>144</v>
      </c>
      <c r="AK1417" s="60">
        <f>INDEX('Cat-4'!$1:$1048576,Working!AG1417,Working!AJ1417)</f>
        <v>94.2</v>
      </c>
      <c r="AL1417" s="146">
        <f t="shared" si="945"/>
        <v>0.95634517766497462</v>
      </c>
      <c r="AM1417" s="152">
        <f t="shared" si="946"/>
        <v>0.95634517766497462</v>
      </c>
      <c r="AN1417" s="146">
        <f t="shared" si="954"/>
        <v>10.252777777777778</v>
      </c>
      <c r="AO1417" s="169">
        <f>INDEX('EL&amp;SV'!$C$4:$G$50,MATCH(AF1417,'EL&amp;SV'!$G$4:$G$50,0),MATCH(IF(P1417&gt;5000000,"A",IF(N1417&gt;2000000,"B",IF(N1417&gt;500000,"C","D"))),'EL&amp;SV'!$C$4:$G$4,0))</f>
        <v>5</v>
      </c>
      <c r="AP1417" s="171">
        <f>INDEX('EL&amp;SV'!$G$4:$K$50,MATCH(AF1417,'EL&amp;SV'!$G$4:$G$50,0),MATCH(IF(N1417&gt;5000000,"A",IF(N1417&gt;2000000,"B",IF(N1417&gt;500000,"C","D"))),'EL&amp;SV'!$G$4:$K$4,0))</f>
        <v>1</v>
      </c>
      <c r="AQ1417" s="153">
        <f t="shared" si="947"/>
        <v>15492.791878172589</v>
      </c>
      <c r="AR1417" s="153">
        <f t="shared" si="948"/>
        <v>15492.791878172591</v>
      </c>
      <c r="AS1417" s="153">
        <f t="shared" si="949"/>
        <v>0</v>
      </c>
      <c r="AT1417" s="60">
        <v>0.75</v>
      </c>
      <c r="AU1417" s="153">
        <f t="shared" si="950"/>
        <v>0</v>
      </c>
      <c r="AV1417" s="153">
        <f t="shared" si="951"/>
        <v>0</v>
      </c>
    </row>
    <row r="1418" spans="1:48" x14ac:dyDescent="0.2">
      <c r="A1418" s="82">
        <v>1414</v>
      </c>
      <c r="B1418" s="82" t="s">
        <v>1410</v>
      </c>
      <c r="C1418" s="83"/>
      <c r="D1418" s="84" t="s">
        <v>112</v>
      </c>
      <c r="E1418" s="85" t="s">
        <v>955</v>
      </c>
      <c r="F1418" s="86">
        <v>41485</v>
      </c>
      <c r="G1418" s="86" t="s">
        <v>1349</v>
      </c>
      <c r="H1418" s="89"/>
      <c r="I1418" s="89">
        <v>6.4075047801147228E-2</v>
      </c>
      <c r="J1418" s="84"/>
      <c r="K1418" s="84"/>
      <c r="L1418" s="87">
        <v>16100.26</v>
      </c>
      <c r="M1418" s="87"/>
      <c r="N1418" s="87">
        <v>16100.26</v>
      </c>
      <c r="O1418" s="84">
        <v>8766.3330650789703</v>
      </c>
      <c r="P1418" s="84">
        <v>1031.6249291108986</v>
      </c>
      <c r="Q1418" s="84">
        <f t="shared" si="952"/>
        <v>9797.9579941898683</v>
      </c>
      <c r="R1418" s="84">
        <v>6302.302005810132</v>
      </c>
      <c r="S1418" s="87">
        <f t="shared" si="953"/>
        <v>7333.9269349210299</v>
      </c>
      <c r="T1418" s="150">
        <v>15</v>
      </c>
      <c r="U1418" s="69">
        <v>365</v>
      </c>
      <c r="V1418" s="70"/>
      <c r="W1418" s="71">
        <v>2.7698630136986298</v>
      </c>
      <c r="X1418" s="76">
        <f t="shared" si="955"/>
        <v>41456</v>
      </c>
      <c r="AF1418" s="132" t="s">
        <v>3114</v>
      </c>
      <c r="AG1418" s="60">
        <f>MATCH(AF1418,'Cat-4'!$A:$A,0)</f>
        <v>844</v>
      </c>
      <c r="AH1418" s="60">
        <f>MATCH(X1418,'Cat-4'!$1:$1,0)</f>
        <v>19</v>
      </c>
      <c r="AI1418" s="60">
        <f>INDEX('Cat-4'!$1:$1048576,Working!AG1418,Working!AH1418)</f>
        <v>106.6</v>
      </c>
      <c r="AJ1418" s="60">
        <f>MATCH($AJ$3,'Cat-4'!$1:$1,0)</f>
        <v>144</v>
      </c>
      <c r="AK1418" s="60">
        <f>INDEX('Cat-4'!$1:$1048576,Working!AG1418,Working!AJ1418)</f>
        <v>160.30000000000001</v>
      </c>
      <c r="AL1418" s="146">
        <f t="shared" si="945"/>
        <v>1.50375234521576</v>
      </c>
      <c r="AM1418" s="152">
        <f t="shared" si="946"/>
        <v>1.50375234521576</v>
      </c>
      <c r="AN1418" s="146">
        <f t="shared" si="954"/>
        <v>10.541666666666666</v>
      </c>
      <c r="AO1418" s="169">
        <f>INDEX('EL&amp;SV'!$C$4:$G$50,MATCH(AF1418,'EL&amp;SV'!$G$4:$G$50,0),MATCH(IF(P1418&gt;5000000,"A",IF(N1418&gt;2000000,"B",IF(N1418&gt;500000,"C","D"))),'EL&amp;SV'!$C$4:$G$4,0))</f>
        <v>6</v>
      </c>
      <c r="AP1418" s="171">
        <f>INDEX('EL&amp;SV'!$G$4:$K$50,MATCH(AF1418,'EL&amp;SV'!$G$4:$G$50,0),MATCH(IF(N1418&gt;5000000,"A",IF(N1418&gt;2000000,"B",IF(N1418&gt;500000,"C","D"))),'EL&amp;SV'!$G$4:$K$4,0))</f>
        <v>0.95</v>
      </c>
      <c r="AQ1418" s="153">
        <f t="shared" si="947"/>
        <v>24210.803733583492</v>
      </c>
      <c r="AR1418" s="153">
        <f t="shared" si="948"/>
        <v>23000.263546904316</v>
      </c>
      <c r="AS1418" s="153">
        <f t="shared" si="949"/>
        <v>1210.5401866791763</v>
      </c>
      <c r="AT1418" s="60">
        <v>0.75</v>
      </c>
      <c r="AU1418" s="153">
        <f t="shared" si="950"/>
        <v>907.90514000938219</v>
      </c>
      <c r="AV1418" s="153">
        <f t="shared" si="951"/>
        <v>1210.5401866791758</v>
      </c>
    </row>
    <row r="1419" spans="1:48" x14ac:dyDescent="0.2">
      <c r="A1419" s="82">
        <v>1415</v>
      </c>
      <c r="B1419" s="82" t="s">
        <v>1410</v>
      </c>
      <c r="C1419" s="83"/>
      <c r="D1419" s="84" t="s">
        <v>112</v>
      </c>
      <c r="E1419" s="85" t="s">
        <v>688</v>
      </c>
      <c r="F1419" s="86">
        <v>39673</v>
      </c>
      <c r="G1419" s="86" t="s">
        <v>1348</v>
      </c>
      <c r="H1419" s="89"/>
      <c r="I1419" s="89">
        <v>7.2884721915797757E-2</v>
      </c>
      <c r="J1419" s="84"/>
      <c r="K1419" s="84"/>
      <c r="L1419" s="87">
        <v>16100</v>
      </c>
      <c r="M1419" s="87"/>
      <c r="N1419" s="87">
        <v>16100</v>
      </c>
      <c r="O1419" s="84">
        <v>13693.972264721962</v>
      </c>
      <c r="P1419" s="84">
        <v>1173.4440228443439</v>
      </c>
      <c r="Q1419" s="84">
        <f t="shared" si="952"/>
        <v>14867.416287566306</v>
      </c>
      <c r="R1419" s="84">
        <v>1232.583712433694</v>
      </c>
      <c r="S1419" s="87">
        <f t="shared" si="953"/>
        <v>2406.0277352780377</v>
      </c>
      <c r="T1419" s="150">
        <v>15</v>
      </c>
      <c r="U1419" s="69">
        <v>365</v>
      </c>
      <c r="V1419" s="70"/>
      <c r="W1419" s="71">
        <v>2.7698630136986298</v>
      </c>
      <c r="X1419" s="76">
        <f t="shared" si="955"/>
        <v>39661</v>
      </c>
      <c r="Y1419" s="138" t="s">
        <v>4016</v>
      </c>
      <c r="Z1419" s="60">
        <f>MATCH(Y1419,'Cat-3'!$A:$A,0)</f>
        <v>628</v>
      </c>
      <c r="AA1419" s="60">
        <f>MATCH(X1419,'Cat-3'!$1:$1,0)</f>
        <v>47</v>
      </c>
      <c r="AB1419" s="60">
        <f>INDEX('Cat-3'!$1:$1048576,Working!Z1419,Working!AA1419)</f>
        <v>120.9</v>
      </c>
      <c r="AC1419" s="60">
        <f>MATCH($AC$3,'Cat-3'!$1:$1,0)</f>
        <v>90</v>
      </c>
      <c r="AD1419" s="60">
        <f>INDEX('Cat-3'!$1:$1048576,Working!Z1419,Working!AC1419)</f>
        <v>138.4</v>
      </c>
      <c r="AE1419" s="146">
        <f>AD1419/AB1419</f>
        <v>1.1447477253928866</v>
      </c>
      <c r="AF1419" s="132" t="s">
        <v>3114</v>
      </c>
      <c r="AG1419" s="60">
        <f>MATCH(AF1419,'Cat-4'!$A:$A,0)</f>
        <v>844</v>
      </c>
      <c r="AH1419" s="60">
        <f>MATCH($AH$3,'Cat-4'!$1:$1,0)</f>
        <v>4</v>
      </c>
      <c r="AI1419" s="60">
        <f>INDEX('Cat-4'!$1:$1048576,Working!AG1419,Working!AH1419)</f>
        <v>103.9</v>
      </c>
      <c r="AJ1419" s="60">
        <f>MATCH($AJ$3,'Cat-4'!$1:$1,0)</f>
        <v>144</v>
      </c>
      <c r="AK1419" s="60">
        <f>INDEX('Cat-4'!$1:$1048576,Working!AG1419,Working!AJ1419)</f>
        <v>160.30000000000001</v>
      </c>
      <c r="AL1419" s="146">
        <f>AK1419/AI1419</f>
        <v>1.5428296438883542</v>
      </c>
      <c r="AM1419" s="146">
        <f>AL1419*AE1419</f>
        <v>1.7661507255099107</v>
      </c>
      <c r="AN1419" s="146">
        <f t="shared" si="954"/>
        <v>15.505555555555556</v>
      </c>
      <c r="AO1419" s="169">
        <f>INDEX('EL&amp;SV'!$C$4:$G$50,MATCH(AF1419,'EL&amp;SV'!$G$4:$G$50,0),MATCH(IF(P1419&gt;5000000,"A",IF(N1419&gt;2000000,"B",IF(N1419&gt;500000,"C","D"))),'EL&amp;SV'!$C$4:$G$4,0))</f>
        <v>6</v>
      </c>
      <c r="AP1419" s="171">
        <f>INDEX('EL&amp;SV'!$G$4:$K$50,MATCH(AF1419,'EL&amp;SV'!$G$4:$G$50,0),MATCH(IF(N1419&gt;5000000,"A",IF(N1419&gt;2000000,"B",IF(N1419&gt;500000,"C","D"))),'EL&amp;SV'!$G$4:$K$4,0))</f>
        <v>0.95</v>
      </c>
      <c r="AQ1419" s="153">
        <f t="shared" si="947"/>
        <v>28435.026680709561</v>
      </c>
      <c r="AR1419" s="153">
        <f t="shared" si="948"/>
        <v>27013.275346674083</v>
      </c>
      <c r="AS1419" s="153">
        <f t="shared" si="949"/>
        <v>1421.7513340354781</v>
      </c>
      <c r="AT1419" s="60">
        <v>0.75</v>
      </c>
      <c r="AU1419" s="153">
        <f t="shared" si="950"/>
        <v>1066.3135005266085</v>
      </c>
      <c r="AV1419" s="153">
        <f t="shared" si="951"/>
        <v>1421.7513340354794</v>
      </c>
    </row>
    <row r="1420" spans="1:48" x14ac:dyDescent="0.2">
      <c r="A1420" s="82">
        <v>1416</v>
      </c>
      <c r="B1420" s="82" t="s">
        <v>1410</v>
      </c>
      <c r="C1420" s="83"/>
      <c r="D1420" s="84" t="s">
        <v>112</v>
      </c>
      <c r="E1420" s="85" t="s">
        <v>926</v>
      </c>
      <c r="F1420" s="86">
        <v>41417</v>
      </c>
      <c r="G1420" s="86" t="s">
        <v>1349</v>
      </c>
      <c r="H1420" s="89"/>
      <c r="I1420" s="89">
        <v>6.4293394033320406E-2</v>
      </c>
      <c r="J1420" s="84"/>
      <c r="K1420" s="84"/>
      <c r="L1420" s="87">
        <v>16031.88</v>
      </c>
      <c r="M1420" s="87"/>
      <c r="N1420" s="87">
        <v>16031.88</v>
      </c>
      <c r="O1420" s="84">
        <v>8898.9764149861203</v>
      </c>
      <c r="P1420" s="84">
        <v>1030.7439779349088</v>
      </c>
      <c r="Q1420" s="84">
        <f t="shared" si="952"/>
        <v>9929.72039292103</v>
      </c>
      <c r="R1420" s="84">
        <v>6102.1596070789692</v>
      </c>
      <c r="S1420" s="87">
        <f t="shared" si="953"/>
        <v>7132.9035850138789</v>
      </c>
      <c r="T1420" s="150">
        <v>15</v>
      </c>
      <c r="U1420" s="69">
        <v>365</v>
      </c>
      <c r="V1420" s="70"/>
      <c r="W1420" s="71">
        <v>2.7698630136986298</v>
      </c>
      <c r="X1420" s="76">
        <f t="shared" si="955"/>
        <v>41395</v>
      </c>
      <c r="AF1420" s="132" t="s">
        <v>3114</v>
      </c>
      <c r="AG1420" s="60">
        <f>MATCH(AF1420,'Cat-4'!$A:$A,0)</f>
        <v>844</v>
      </c>
      <c r="AH1420" s="60">
        <f>MATCH(X1420,'Cat-4'!$1:$1,0)</f>
        <v>17</v>
      </c>
      <c r="AI1420" s="60">
        <f>INDEX('Cat-4'!$1:$1048576,Working!AG1420,Working!AH1420)</f>
        <v>108.9</v>
      </c>
      <c r="AJ1420" s="60">
        <f>MATCH($AJ$3,'Cat-4'!$1:$1,0)</f>
        <v>144</v>
      </c>
      <c r="AK1420" s="60">
        <f>INDEX('Cat-4'!$1:$1048576,Working!AG1420,Working!AJ1420)</f>
        <v>160.30000000000001</v>
      </c>
      <c r="AL1420" s="146">
        <f t="shared" ref="AL1420:AL1423" si="956">AK1420/AI1420</f>
        <v>1.4719926538108357</v>
      </c>
      <c r="AM1420" s="152">
        <f t="shared" ref="AM1420:AM1423" si="957">AL1420</f>
        <v>1.4719926538108357</v>
      </c>
      <c r="AN1420" s="146">
        <f t="shared" si="954"/>
        <v>10.727777777777778</v>
      </c>
      <c r="AO1420" s="169">
        <f>INDEX('EL&amp;SV'!$C$4:$G$50,MATCH(AF1420,'EL&amp;SV'!$G$4:$G$50,0),MATCH(IF(P1420&gt;5000000,"A",IF(N1420&gt;2000000,"B",IF(N1420&gt;500000,"C","D"))),'EL&amp;SV'!$C$4:$G$4,0))</f>
        <v>6</v>
      </c>
      <c r="AP1420" s="171">
        <f>INDEX('EL&amp;SV'!$G$4:$K$50,MATCH(AF1420,'EL&amp;SV'!$G$4:$G$50,0),MATCH(IF(N1420&gt;5000000,"A",IF(N1420&gt;2000000,"B",IF(N1420&gt;500000,"C","D"))),'EL&amp;SV'!$G$4:$K$4,0))</f>
        <v>0.95</v>
      </c>
      <c r="AQ1420" s="153">
        <f t="shared" si="947"/>
        <v>23598.809586776857</v>
      </c>
      <c r="AR1420" s="153">
        <f t="shared" si="948"/>
        <v>22418.869107438011</v>
      </c>
      <c r="AS1420" s="153">
        <f t="shared" si="949"/>
        <v>1179.9404793388458</v>
      </c>
      <c r="AT1420" s="60">
        <v>0.75</v>
      </c>
      <c r="AU1420" s="153">
        <f t="shared" si="950"/>
        <v>884.95535950413432</v>
      </c>
      <c r="AV1420" s="153">
        <f t="shared" si="951"/>
        <v>1179.9404793388439</v>
      </c>
    </row>
    <row r="1421" spans="1:48" x14ac:dyDescent="0.2">
      <c r="A1421" s="82">
        <v>1417</v>
      </c>
      <c r="B1421" s="82" t="s">
        <v>1410</v>
      </c>
      <c r="C1421" s="83"/>
      <c r="D1421" s="84" t="s">
        <v>112</v>
      </c>
      <c r="E1421" s="85" t="s">
        <v>1024</v>
      </c>
      <c r="F1421" s="86">
        <v>43980</v>
      </c>
      <c r="G1421" s="86" t="s">
        <v>37</v>
      </c>
      <c r="H1421" s="89"/>
      <c r="I1421" s="89">
        <v>0.19</v>
      </c>
      <c r="J1421" s="84"/>
      <c r="K1421" s="84"/>
      <c r="L1421" s="87">
        <v>16031.39</v>
      </c>
      <c r="M1421" s="87"/>
      <c r="N1421" s="87">
        <v>16031.39</v>
      </c>
      <c r="O1421" s="84">
        <v>5607.9119868493153</v>
      </c>
      <c r="P1421" s="84">
        <v>3045.9641000000001</v>
      </c>
      <c r="Q1421" s="84">
        <f t="shared" si="952"/>
        <v>8653.8760868493155</v>
      </c>
      <c r="R1421" s="84">
        <v>7377.5139131506839</v>
      </c>
      <c r="S1421" s="87">
        <f t="shared" si="953"/>
        <v>10423.478013150685</v>
      </c>
      <c r="T1421" s="150">
        <v>5</v>
      </c>
      <c r="U1421" s="69">
        <v>365</v>
      </c>
      <c r="V1421" s="70"/>
      <c r="W1421" s="71">
        <v>2.7698630136986298</v>
      </c>
      <c r="X1421" s="76">
        <f t="shared" si="955"/>
        <v>43952</v>
      </c>
      <c r="AF1421" s="132" t="s">
        <v>3114</v>
      </c>
      <c r="AG1421" s="60">
        <f>MATCH(AF1421,'Cat-4'!$A:$A,0)</f>
        <v>844</v>
      </c>
      <c r="AH1421" s="60">
        <f>MATCH(X1421,'Cat-4'!$1:$1,0)</f>
        <v>101</v>
      </c>
      <c r="AI1421" s="60">
        <f>INDEX('Cat-4'!$1:$1048576,Working!AG1421,Working!AH1421)</f>
        <v>132</v>
      </c>
      <c r="AJ1421" s="60">
        <f>MATCH($AJ$3,'Cat-4'!$1:$1,0)</f>
        <v>144</v>
      </c>
      <c r="AK1421" s="60">
        <f>INDEX('Cat-4'!$1:$1048576,Working!AG1421,Working!AJ1421)</f>
        <v>160.30000000000001</v>
      </c>
      <c r="AL1421" s="146">
        <f t="shared" si="956"/>
        <v>1.2143939393939396</v>
      </c>
      <c r="AM1421" s="152">
        <f t="shared" si="957"/>
        <v>1.2143939393939396</v>
      </c>
      <c r="AN1421" s="146">
        <f t="shared" si="954"/>
        <v>3.7111111111111112</v>
      </c>
      <c r="AO1421" s="169">
        <f>INDEX('EL&amp;SV'!$C$4:$G$50,MATCH(AF1421,'EL&amp;SV'!$G$4:$G$50,0),MATCH(IF(P1421&gt;5000000,"A",IF(N1421&gt;2000000,"B",IF(N1421&gt;500000,"C","D"))),'EL&amp;SV'!$C$4:$G$4,0))</f>
        <v>6</v>
      </c>
      <c r="AP1421" s="171">
        <f>INDEX('EL&amp;SV'!$G$4:$K$50,MATCH(AF1421,'EL&amp;SV'!$G$4:$G$50,0),MATCH(IF(N1421&gt;5000000,"A",IF(N1421&gt;2000000,"B",IF(N1421&gt;500000,"C","D"))),'EL&amp;SV'!$G$4:$K$4,0))</f>
        <v>0.95</v>
      </c>
      <c r="AQ1421" s="153">
        <f t="shared" si="947"/>
        <v>19468.42285606061</v>
      </c>
      <c r="AR1421" s="153">
        <f t="shared" si="948"/>
        <v>11439.501059681539</v>
      </c>
      <c r="AS1421" s="153">
        <f t="shared" si="949"/>
        <v>8028.9217963790707</v>
      </c>
      <c r="AT1421" s="60">
        <v>0.75</v>
      </c>
      <c r="AU1421" s="153">
        <f t="shared" si="950"/>
        <v>6021.6913472843025</v>
      </c>
      <c r="AV1421" s="153">
        <f t="shared" si="951"/>
        <v>6021.6913472843025</v>
      </c>
    </row>
    <row r="1422" spans="1:48" x14ac:dyDescent="0.2">
      <c r="A1422" s="82">
        <v>1418</v>
      </c>
      <c r="B1422" s="82" t="s">
        <v>1410</v>
      </c>
      <c r="C1422" s="83"/>
      <c r="D1422" s="84" t="s">
        <v>112</v>
      </c>
      <c r="E1422" s="85" t="s">
        <v>843</v>
      </c>
      <c r="F1422" s="86">
        <v>41000</v>
      </c>
      <c r="G1422" s="86" t="s">
        <v>1350</v>
      </c>
      <c r="H1422" s="89"/>
      <c r="I1422" s="89">
        <v>6.2936248682824034E-2</v>
      </c>
      <c r="J1422" s="84"/>
      <c r="K1422" s="84"/>
      <c r="L1422" s="87">
        <v>16003.5</v>
      </c>
      <c r="M1422" s="87"/>
      <c r="N1422" s="87">
        <v>16003.5</v>
      </c>
      <c r="O1422" s="84">
        <v>10167.323721022132</v>
      </c>
      <c r="P1422" s="84">
        <v>1007.2002557955744</v>
      </c>
      <c r="Q1422" s="84">
        <f t="shared" si="952"/>
        <v>11174.523976817707</v>
      </c>
      <c r="R1422" s="84">
        <v>4828.9760231822929</v>
      </c>
      <c r="S1422" s="87">
        <f t="shared" si="953"/>
        <v>5836.1762789778677</v>
      </c>
      <c r="T1422" s="150">
        <v>15</v>
      </c>
      <c r="U1422" s="69">
        <v>365</v>
      </c>
      <c r="V1422" s="70"/>
      <c r="W1422" s="71">
        <v>2.7698630136986298</v>
      </c>
      <c r="X1422" s="76">
        <f t="shared" si="955"/>
        <v>41000</v>
      </c>
      <c r="AF1422" s="132" t="s">
        <v>3114</v>
      </c>
      <c r="AG1422" s="60">
        <f>MATCH(AF1422,'Cat-4'!$A:$A,0)</f>
        <v>844</v>
      </c>
      <c r="AH1422" s="60">
        <f>MATCH(X1422,'Cat-4'!$1:$1,0)</f>
        <v>4</v>
      </c>
      <c r="AI1422" s="60">
        <f>INDEX('Cat-4'!$1:$1048576,Working!AG1422,Working!AH1422)</f>
        <v>103.9</v>
      </c>
      <c r="AJ1422" s="60">
        <f>MATCH($AJ$3,'Cat-4'!$1:$1,0)</f>
        <v>144</v>
      </c>
      <c r="AK1422" s="60">
        <f>INDEX('Cat-4'!$1:$1048576,Working!AG1422,Working!AJ1422)</f>
        <v>160.30000000000001</v>
      </c>
      <c r="AL1422" s="146">
        <f t="shared" si="956"/>
        <v>1.5428296438883542</v>
      </c>
      <c r="AM1422" s="152">
        <f t="shared" si="957"/>
        <v>1.5428296438883542</v>
      </c>
      <c r="AN1422" s="146">
        <f t="shared" si="954"/>
        <v>11.872222222222222</v>
      </c>
      <c r="AO1422" s="169">
        <f>INDEX('EL&amp;SV'!$C$4:$G$50,MATCH(AF1422,'EL&amp;SV'!$G$4:$G$50,0),MATCH(IF(P1422&gt;5000000,"A",IF(N1422&gt;2000000,"B",IF(N1422&gt;500000,"C","D"))),'EL&amp;SV'!$C$4:$G$4,0))</f>
        <v>6</v>
      </c>
      <c r="AP1422" s="171">
        <f>INDEX('EL&amp;SV'!$G$4:$K$50,MATCH(AF1422,'EL&amp;SV'!$G$4:$G$50,0),MATCH(IF(N1422&gt;5000000,"A",IF(N1422&gt;2000000,"B",IF(N1422&gt;500000,"C","D"))),'EL&amp;SV'!$G$4:$K$4,0))</f>
        <v>0.95</v>
      </c>
      <c r="AQ1422" s="153">
        <f t="shared" si="947"/>
        <v>24690.674205967276</v>
      </c>
      <c r="AR1422" s="153">
        <f t="shared" si="948"/>
        <v>23456.140495668911</v>
      </c>
      <c r="AS1422" s="153">
        <f t="shared" si="949"/>
        <v>1234.5337102983649</v>
      </c>
      <c r="AT1422" s="60">
        <v>0.75</v>
      </c>
      <c r="AU1422" s="153">
        <f t="shared" si="950"/>
        <v>925.90028272377367</v>
      </c>
      <c r="AV1422" s="153">
        <f t="shared" si="951"/>
        <v>1234.5337102983649</v>
      </c>
    </row>
    <row r="1423" spans="1:48" x14ac:dyDescent="0.2">
      <c r="A1423" s="82">
        <v>1419</v>
      </c>
      <c r="B1423" s="82" t="s">
        <v>1410</v>
      </c>
      <c r="C1423" s="83"/>
      <c r="D1423" s="84" t="s">
        <v>112</v>
      </c>
      <c r="E1423" s="85" t="s">
        <v>420</v>
      </c>
      <c r="F1423" s="151">
        <v>42248</v>
      </c>
      <c r="G1423" s="86"/>
      <c r="H1423" s="89"/>
      <c r="I1423" s="89">
        <v>0</v>
      </c>
      <c r="J1423" s="84"/>
      <c r="K1423" s="84"/>
      <c r="L1423" s="87">
        <v>16000</v>
      </c>
      <c r="M1423" s="87"/>
      <c r="N1423" s="87">
        <v>16000</v>
      </c>
      <c r="O1423" s="84">
        <v>16000</v>
      </c>
      <c r="P1423" s="84">
        <v>0</v>
      </c>
      <c r="Q1423" s="84">
        <f t="shared" si="952"/>
        <v>16000</v>
      </c>
      <c r="R1423" s="84">
        <v>0</v>
      </c>
      <c r="S1423" s="87">
        <f t="shared" si="953"/>
        <v>0</v>
      </c>
      <c r="T1423" s="150">
        <v>10</v>
      </c>
      <c r="U1423" s="69">
        <v>365</v>
      </c>
      <c r="V1423" s="70"/>
      <c r="W1423" s="71">
        <v>2.7698630136986298</v>
      </c>
      <c r="X1423" s="76">
        <f t="shared" si="955"/>
        <v>42248</v>
      </c>
      <c r="AF1423" s="132" t="s">
        <v>3114</v>
      </c>
      <c r="AG1423" s="60">
        <f>MATCH(AF1423,'Cat-4'!$A:$A,0)</f>
        <v>844</v>
      </c>
      <c r="AH1423" s="60">
        <f>MATCH(X1423,'Cat-4'!$1:$1,0)</f>
        <v>45</v>
      </c>
      <c r="AI1423" s="60">
        <f>INDEX('Cat-4'!$1:$1048576,Working!AG1423,Working!AH1423)</f>
        <v>110.9</v>
      </c>
      <c r="AJ1423" s="60">
        <f>MATCH($AJ$3,'Cat-4'!$1:$1,0)</f>
        <v>144</v>
      </c>
      <c r="AK1423" s="60">
        <f>INDEX('Cat-4'!$1:$1048576,Working!AG1423,Working!AJ1423)</f>
        <v>160.30000000000001</v>
      </c>
      <c r="AL1423" s="146">
        <f t="shared" si="956"/>
        <v>1.4454463480613164</v>
      </c>
      <c r="AM1423" s="152">
        <f t="shared" si="957"/>
        <v>1.4454463480613164</v>
      </c>
      <c r="AN1423" s="146">
        <f t="shared" si="954"/>
        <v>8.4555555555555557</v>
      </c>
      <c r="AO1423" s="169">
        <f>INDEX('EL&amp;SV'!$C$4:$G$50,MATCH(AF1423,'EL&amp;SV'!$G$4:$G$50,0),MATCH(IF(P1423&gt;5000000,"A",IF(N1423&gt;2000000,"B",IF(N1423&gt;500000,"C","D"))),'EL&amp;SV'!$C$4:$G$4,0))</f>
        <v>6</v>
      </c>
      <c r="AP1423" s="171">
        <f>INDEX('EL&amp;SV'!$G$4:$K$50,MATCH(AF1423,'EL&amp;SV'!$G$4:$G$50,0),MATCH(IF(N1423&gt;5000000,"A",IF(N1423&gt;2000000,"B",IF(N1423&gt;500000,"C","D"))),'EL&amp;SV'!$G$4:$K$4,0))</f>
        <v>0.95</v>
      </c>
      <c r="AQ1423" s="153">
        <f t="shared" si="947"/>
        <v>23127.141568981064</v>
      </c>
      <c r="AR1423" s="153">
        <f t="shared" si="948"/>
        <v>21970.784490532009</v>
      </c>
      <c r="AS1423" s="153">
        <f t="shared" si="949"/>
        <v>1156.3570784490548</v>
      </c>
      <c r="AT1423" s="60">
        <v>0.75</v>
      </c>
      <c r="AU1423" s="153">
        <f t="shared" si="950"/>
        <v>867.26780883679112</v>
      </c>
      <c r="AV1423" s="153">
        <f t="shared" si="951"/>
        <v>1156.3570784490541</v>
      </c>
    </row>
    <row r="1424" spans="1:48" x14ac:dyDescent="0.2">
      <c r="A1424" s="82">
        <v>1420</v>
      </c>
      <c r="B1424" s="82" t="s">
        <v>1410</v>
      </c>
      <c r="C1424" s="83"/>
      <c r="D1424" s="84" t="s">
        <v>112</v>
      </c>
      <c r="E1424" s="85" t="s">
        <v>662</v>
      </c>
      <c r="F1424" s="86">
        <v>39440</v>
      </c>
      <c r="G1424" s="86" t="s">
        <v>1347</v>
      </c>
      <c r="H1424" s="89"/>
      <c r="I1424" s="89">
        <v>7.4751246021737813E-2</v>
      </c>
      <c r="J1424" s="84"/>
      <c r="K1424" s="84"/>
      <c r="L1424" s="87">
        <v>16000</v>
      </c>
      <c r="M1424" s="87"/>
      <c r="N1424" s="87">
        <v>16000</v>
      </c>
      <c r="O1424" s="84">
        <v>14331.656758542009</v>
      </c>
      <c r="P1424" s="84">
        <v>1196.019936347805</v>
      </c>
      <c r="Q1424" s="84">
        <f t="shared" si="952"/>
        <v>15527.676694889815</v>
      </c>
      <c r="R1424" s="84">
        <v>472.32330511018517</v>
      </c>
      <c r="S1424" s="87">
        <f t="shared" si="953"/>
        <v>1668.3432414579911</v>
      </c>
      <c r="T1424" s="150">
        <v>15</v>
      </c>
      <c r="U1424" s="69">
        <v>365</v>
      </c>
      <c r="V1424" s="70"/>
      <c r="W1424" s="71">
        <v>2.7698630136986298</v>
      </c>
      <c r="X1424" s="76">
        <f t="shared" si="955"/>
        <v>39417</v>
      </c>
      <c r="Y1424" s="138" t="s">
        <v>4016</v>
      </c>
      <c r="Z1424" s="60">
        <f>MATCH(Y1424,'Cat-3'!$A:$A,0)</f>
        <v>628</v>
      </c>
      <c r="AA1424" s="60">
        <f>MATCH(X1424,'Cat-3'!$1:$1,0)</f>
        <v>39</v>
      </c>
      <c r="AB1424" s="60">
        <f>INDEX('Cat-3'!$1:$1048576,Working!Z1424,Working!AA1424)</f>
        <v>114</v>
      </c>
      <c r="AC1424" s="60">
        <f>MATCH($AC$3,'Cat-3'!$1:$1,0)</f>
        <v>90</v>
      </c>
      <c r="AD1424" s="60">
        <f>INDEX('Cat-3'!$1:$1048576,Working!Z1424,Working!AC1424)</f>
        <v>138.4</v>
      </c>
      <c r="AE1424" s="146">
        <f>AD1424/AB1424</f>
        <v>1.2140350877192982</v>
      </c>
      <c r="AF1424" s="132" t="s">
        <v>3114</v>
      </c>
      <c r="AG1424" s="60">
        <f>MATCH(AF1424,'Cat-4'!$A:$A,0)</f>
        <v>844</v>
      </c>
      <c r="AH1424" s="60">
        <f>MATCH($AH$3,'Cat-4'!$1:$1,0)</f>
        <v>4</v>
      </c>
      <c r="AI1424" s="60">
        <f>INDEX('Cat-4'!$1:$1048576,Working!AG1424,Working!AH1424)</f>
        <v>103.9</v>
      </c>
      <c r="AJ1424" s="60">
        <f>MATCH($AJ$3,'Cat-4'!$1:$1,0)</f>
        <v>144</v>
      </c>
      <c r="AK1424" s="60">
        <f>INDEX('Cat-4'!$1:$1048576,Working!AG1424,Working!AJ1424)</f>
        <v>160.30000000000001</v>
      </c>
      <c r="AL1424" s="146">
        <f>AK1424/AI1424</f>
        <v>1.5428296438883542</v>
      </c>
      <c r="AM1424" s="146">
        <f>AL1424*AE1424</f>
        <v>1.8730493220539317</v>
      </c>
      <c r="AN1424" s="146">
        <f t="shared" si="954"/>
        <v>16.141666666666666</v>
      </c>
      <c r="AO1424" s="169">
        <f>INDEX('EL&amp;SV'!$C$4:$G$50,MATCH(AF1424,'EL&amp;SV'!$G$4:$G$50,0),MATCH(IF(P1424&gt;5000000,"A",IF(N1424&gt;2000000,"B",IF(N1424&gt;500000,"C","D"))),'EL&amp;SV'!$C$4:$G$4,0))</f>
        <v>6</v>
      </c>
      <c r="AP1424" s="171">
        <f>INDEX('EL&amp;SV'!$G$4:$K$50,MATCH(AF1424,'EL&amp;SV'!$G$4:$G$50,0),MATCH(IF(N1424&gt;5000000,"A",IF(N1424&gt;2000000,"B",IF(N1424&gt;500000,"C","D"))),'EL&amp;SV'!$G$4:$K$4,0))</f>
        <v>0.95</v>
      </c>
      <c r="AQ1424" s="153">
        <f t="shared" si="947"/>
        <v>29968.789152862908</v>
      </c>
      <c r="AR1424" s="153">
        <f t="shared" si="948"/>
        <v>28470.349695219764</v>
      </c>
      <c r="AS1424" s="153">
        <f t="shared" si="949"/>
        <v>1498.4394576431441</v>
      </c>
      <c r="AT1424" s="60">
        <v>0.75</v>
      </c>
      <c r="AU1424" s="153">
        <f t="shared" si="950"/>
        <v>1123.8295932323581</v>
      </c>
      <c r="AV1424" s="153">
        <f t="shared" si="951"/>
        <v>1498.4394576431466</v>
      </c>
    </row>
    <row r="1425" spans="1:48" x14ac:dyDescent="0.2">
      <c r="A1425" s="82">
        <v>1421</v>
      </c>
      <c r="B1425" s="82" t="s">
        <v>1410</v>
      </c>
      <c r="C1425" s="83"/>
      <c r="D1425" s="84" t="s">
        <v>112</v>
      </c>
      <c r="E1425" s="85" t="s">
        <v>861</v>
      </c>
      <c r="F1425" s="86">
        <v>41000</v>
      </c>
      <c r="G1425" s="86" t="s">
        <v>1350</v>
      </c>
      <c r="H1425" s="89"/>
      <c r="I1425" s="89">
        <v>7.091464699683879E-2</v>
      </c>
      <c r="J1425" s="84"/>
      <c r="K1425" s="84"/>
      <c r="L1425" s="87">
        <v>16000</v>
      </c>
      <c r="M1425" s="87"/>
      <c r="N1425" s="87">
        <v>16000</v>
      </c>
      <c r="O1425" s="84">
        <v>9526.8282402528985</v>
      </c>
      <c r="P1425" s="84">
        <v>1134.6343519494205</v>
      </c>
      <c r="Q1425" s="84">
        <f t="shared" si="952"/>
        <v>10661.462592202319</v>
      </c>
      <c r="R1425" s="84">
        <v>5338.5374077976812</v>
      </c>
      <c r="S1425" s="87">
        <f t="shared" si="953"/>
        <v>6473.1717597471015</v>
      </c>
      <c r="T1425" s="150">
        <v>15</v>
      </c>
      <c r="U1425" s="69">
        <v>365</v>
      </c>
      <c r="V1425" s="70"/>
      <c r="W1425" s="71">
        <v>2.7698630136986298</v>
      </c>
      <c r="X1425" s="76">
        <f t="shared" si="955"/>
        <v>41000</v>
      </c>
      <c r="AF1425" s="132" t="s">
        <v>3114</v>
      </c>
      <c r="AG1425" s="60">
        <f>MATCH(AF1425,'Cat-4'!$A:$A,0)</f>
        <v>844</v>
      </c>
      <c r="AH1425" s="60">
        <f>MATCH(X1425,'Cat-4'!$1:$1,0)</f>
        <v>4</v>
      </c>
      <c r="AI1425" s="60">
        <f>INDEX('Cat-4'!$1:$1048576,Working!AG1425,Working!AH1425)</f>
        <v>103.9</v>
      </c>
      <c r="AJ1425" s="60">
        <f>MATCH($AJ$3,'Cat-4'!$1:$1,0)</f>
        <v>144</v>
      </c>
      <c r="AK1425" s="60">
        <f>INDEX('Cat-4'!$1:$1048576,Working!AG1425,Working!AJ1425)</f>
        <v>160.30000000000001</v>
      </c>
      <c r="AL1425" s="146">
        <f t="shared" ref="AL1425:AL1430" si="958">AK1425/AI1425</f>
        <v>1.5428296438883542</v>
      </c>
      <c r="AM1425" s="152">
        <f t="shared" ref="AM1425:AM1430" si="959">AL1425</f>
        <v>1.5428296438883542</v>
      </c>
      <c r="AN1425" s="146">
        <f t="shared" si="954"/>
        <v>11.872222222222222</v>
      </c>
      <c r="AO1425" s="169">
        <f>INDEX('EL&amp;SV'!$C$4:$G$50,MATCH(AF1425,'EL&amp;SV'!$G$4:$G$50,0),MATCH(IF(P1425&gt;5000000,"A",IF(N1425&gt;2000000,"B",IF(N1425&gt;500000,"C","D"))),'EL&amp;SV'!$C$4:$G$4,0))</f>
        <v>6</v>
      </c>
      <c r="AP1425" s="171">
        <f>INDEX('EL&amp;SV'!$G$4:$K$50,MATCH(AF1425,'EL&amp;SV'!$G$4:$G$50,0),MATCH(IF(N1425&gt;5000000,"A",IF(N1425&gt;2000000,"B",IF(N1425&gt;500000,"C","D"))),'EL&amp;SV'!$G$4:$K$4,0))</f>
        <v>0.95</v>
      </c>
      <c r="AQ1425" s="153">
        <f t="shared" si="947"/>
        <v>24685.274302213667</v>
      </c>
      <c r="AR1425" s="153">
        <f t="shared" si="948"/>
        <v>23451.010587102981</v>
      </c>
      <c r="AS1425" s="153">
        <f t="shared" si="949"/>
        <v>1234.2637151106865</v>
      </c>
      <c r="AT1425" s="60">
        <v>0.75</v>
      </c>
      <c r="AU1425" s="153">
        <f t="shared" si="950"/>
        <v>925.69778633301485</v>
      </c>
      <c r="AV1425" s="153">
        <f t="shared" si="951"/>
        <v>1234.2637151106844</v>
      </c>
    </row>
    <row r="1426" spans="1:48" x14ac:dyDescent="0.2">
      <c r="A1426" s="82">
        <v>1422</v>
      </c>
      <c r="B1426" s="82" t="s">
        <v>1410</v>
      </c>
      <c r="C1426" s="83"/>
      <c r="D1426" s="84" t="s">
        <v>112</v>
      </c>
      <c r="E1426" s="85" t="s">
        <v>1012</v>
      </c>
      <c r="F1426" s="86">
        <v>42436</v>
      </c>
      <c r="G1426" s="86" t="s">
        <v>25</v>
      </c>
      <c r="H1426" s="89"/>
      <c r="I1426" s="89">
        <v>6.3333333333333325E-2</v>
      </c>
      <c r="J1426" s="84"/>
      <c r="K1426" s="84"/>
      <c r="L1426" s="87">
        <v>16000</v>
      </c>
      <c r="M1426" s="87"/>
      <c r="N1426" s="87">
        <v>16000</v>
      </c>
      <c r="O1426" s="84">
        <v>6149.4063926940626</v>
      </c>
      <c r="P1426" s="84">
        <v>1013.3333333333331</v>
      </c>
      <c r="Q1426" s="84">
        <f t="shared" si="952"/>
        <v>7162.7397260273956</v>
      </c>
      <c r="R1426" s="84">
        <v>8837.2602739726044</v>
      </c>
      <c r="S1426" s="87">
        <f t="shared" si="953"/>
        <v>9850.5936073059383</v>
      </c>
      <c r="T1426" s="150">
        <v>15</v>
      </c>
      <c r="U1426" s="69">
        <v>365</v>
      </c>
      <c r="V1426" s="70"/>
      <c r="W1426" s="71">
        <v>2.7698630136986298</v>
      </c>
      <c r="X1426" s="76">
        <f t="shared" si="955"/>
        <v>42430</v>
      </c>
      <c r="AF1426" s="132" t="s">
        <v>3114</v>
      </c>
      <c r="AG1426" s="60">
        <f>MATCH(AF1426,'Cat-4'!$A:$A,0)</f>
        <v>844</v>
      </c>
      <c r="AH1426" s="60">
        <f>MATCH(X1426,'Cat-4'!$1:$1,0)</f>
        <v>51</v>
      </c>
      <c r="AI1426" s="60">
        <f>INDEX('Cat-4'!$1:$1048576,Working!AG1426,Working!AH1426)</f>
        <v>114.6</v>
      </c>
      <c r="AJ1426" s="60">
        <f>MATCH($AJ$3,'Cat-4'!$1:$1,0)</f>
        <v>144</v>
      </c>
      <c r="AK1426" s="60">
        <f>INDEX('Cat-4'!$1:$1048576,Working!AG1426,Working!AJ1426)</f>
        <v>160.30000000000001</v>
      </c>
      <c r="AL1426" s="146">
        <f t="shared" si="958"/>
        <v>1.3987783595113439</v>
      </c>
      <c r="AM1426" s="152">
        <f t="shared" si="959"/>
        <v>1.3987783595113439</v>
      </c>
      <c r="AN1426" s="146">
        <f t="shared" si="954"/>
        <v>7.9388888888888891</v>
      </c>
      <c r="AO1426" s="169">
        <f>INDEX('EL&amp;SV'!$C$4:$G$50,MATCH(AF1426,'EL&amp;SV'!$G$4:$G$50,0),MATCH(IF(P1426&gt;5000000,"A",IF(N1426&gt;2000000,"B",IF(N1426&gt;500000,"C","D"))),'EL&amp;SV'!$C$4:$G$4,0))</f>
        <v>6</v>
      </c>
      <c r="AP1426" s="171">
        <f>INDEX('EL&amp;SV'!$G$4:$K$50,MATCH(AF1426,'EL&amp;SV'!$G$4:$G$50,0),MATCH(IF(N1426&gt;5000000,"A",IF(N1426&gt;2000000,"B",IF(N1426&gt;500000,"C","D"))),'EL&amp;SV'!$G$4:$K$4,0))</f>
        <v>0.95</v>
      </c>
      <c r="AQ1426" s="153">
        <f t="shared" si="947"/>
        <v>22380.453752181504</v>
      </c>
      <c r="AR1426" s="153">
        <f t="shared" si="948"/>
        <v>21261.431064572429</v>
      </c>
      <c r="AS1426" s="153">
        <f t="shared" si="949"/>
        <v>1119.0226876090746</v>
      </c>
      <c r="AT1426" s="60">
        <v>0.75</v>
      </c>
      <c r="AU1426" s="153">
        <f t="shared" si="950"/>
        <v>839.26701570680598</v>
      </c>
      <c r="AV1426" s="153">
        <f t="shared" si="951"/>
        <v>1119.0226876090762</v>
      </c>
    </row>
    <row r="1427" spans="1:48" x14ac:dyDescent="0.2">
      <c r="A1427" s="82">
        <v>1423</v>
      </c>
      <c r="B1427" s="82" t="s">
        <v>1410</v>
      </c>
      <c r="C1427" s="83"/>
      <c r="D1427" s="84" t="s">
        <v>112</v>
      </c>
      <c r="E1427" s="85" t="s">
        <v>425</v>
      </c>
      <c r="F1427" s="86">
        <v>41000</v>
      </c>
      <c r="G1427" s="86" t="s">
        <v>1350</v>
      </c>
      <c r="H1427" s="89"/>
      <c r="I1427" s="89">
        <v>0.1070288698630137</v>
      </c>
      <c r="J1427" s="84"/>
      <c r="K1427" s="84"/>
      <c r="L1427" s="87">
        <v>15890</v>
      </c>
      <c r="M1427" s="87"/>
      <c r="N1427" s="87">
        <v>15890</v>
      </c>
      <c r="O1427" s="84">
        <v>15890</v>
      </c>
      <c r="P1427" s="84">
        <v>0</v>
      </c>
      <c r="Q1427" s="84">
        <f t="shared" si="952"/>
        <v>15890</v>
      </c>
      <c r="R1427" s="84">
        <v>0</v>
      </c>
      <c r="S1427" s="87">
        <f t="shared" si="953"/>
        <v>0</v>
      </c>
      <c r="T1427" s="150">
        <v>10</v>
      </c>
      <c r="U1427" s="69">
        <v>365</v>
      </c>
      <c r="V1427" s="70"/>
      <c r="W1427" s="71">
        <v>2.7698630136986298</v>
      </c>
      <c r="X1427" s="76">
        <f t="shared" si="955"/>
        <v>41000</v>
      </c>
      <c r="AF1427" s="132" t="s">
        <v>3114</v>
      </c>
      <c r="AG1427" s="60">
        <f>MATCH(AF1427,'Cat-4'!$A:$A,0)</f>
        <v>844</v>
      </c>
      <c r="AH1427" s="60">
        <f>MATCH(X1427,'Cat-4'!$1:$1,0)</f>
        <v>4</v>
      </c>
      <c r="AI1427" s="60">
        <f>INDEX('Cat-4'!$1:$1048576,Working!AG1427,Working!AH1427)</f>
        <v>103.9</v>
      </c>
      <c r="AJ1427" s="60">
        <f>MATCH($AJ$3,'Cat-4'!$1:$1,0)</f>
        <v>144</v>
      </c>
      <c r="AK1427" s="60">
        <f>INDEX('Cat-4'!$1:$1048576,Working!AG1427,Working!AJ1427)</f>
        <v>160.30000000000001</v>
      </c>
      <c r="AL1427" s="146">
        <f t="shared" si="958"/>
        <v>1.5428296438883542</v>
      </c>
      <c r="AM1427" s="152">
        <f t="shared" si="959"/>
        <v>1.5428296438883542</v>
      </c>
      <c r="AN1427" s="146">
        <f t="shared" si="954"/>
        <v>11.872222222222222</v>
      </c>
      <c r="AO1427" s="169">
        <f>INDEX('EL&amp;SV'!$C$4:$G$50,MATCH(AF1427,'EL&amp;SV'!$G$4:$G$50,0),MATCH(IF(P1427&gt;5000000,"A",IF(N1427&gt;2000000,"B",IF(N1427&gt;500000,"C","D"))),'EL&amp;SV'!$C$4:$G$4,0))</f>
        <v>6</v>
      </c>
      <c r="AP1427" s="171">
        <f>INDEX('EL&amp;SV'!$G$4:$K$50,MATCH(AF1427,'EL&amp;SV'!$G$4:$G$50,0),MATCH(IF(N1427&gt;5000000,"A",IF(N1427&gt;2000000,"B",IF(N1427&gt;500000,"C","D"))),'EL&amp;SV'!$G$4:$K$4,0))</f>
        <v>0.95</v>
      </c>
      <c r="AQ1427" s="153">
        <f t="shared" si="947"/>
        <v>24515.563041385947</v>
      </c>
      <c r="AR1427" s="153">
        <f t="shared" si="948"/>
        <v>23289.784889316648</v>
      </c>
      <c r="AS1427" s="153">
        <f t="shared" si="949"/>
        <v>1225.7781520692988</v>
      </c>
      <c r="AT1427" s="60">
        <v>0.75</v>
      </c>
      <c r="AU1427" s="153">
        <f t="shared" si="950"/>
        <v>919.33361405197411</v>
      </c>
      <c r="AV1427" s="153">
        <f t="shared" si="951"/>
        <v>1225.7781520692984</v>
      </c>
    </row>
    <row r="1428" spans="1:48" x14ac:dyDescent="0.2">
      <c r="A1428" s="82">
        <v>1424</v>
      </c>
      <c r="B1428" s="82" t="s">
        <v>1410</v>
      </c>
      <c r="C1428" s="83"/>
      <c r="D1428" s="84" t="s">
        <v>112</v>
      </c>
      <c r="E1428" s="85" t="s">
        <v>421</v>
      </c>
      <c r="F1428" s="86">
        <v>41000</v>
      </c>
      <c r="G1428" s="86" t="s">
        <v>1350</v>
      </c>
      <c r="H1428" s="89"/>
      <c r="I1428" s="89">
        <v>0.10720229452054794</v>
      </c>
      <c r="J1428" s="84"/>
      <c r="K1428" s="84"/>
      <c r="L1428" s="87">
        <v>15844.6</v>
      </c>
      <c r="M1428" s="87"/>
      <c r="N1428" s="87">
        <v>15844.6</v>
      </c>
      <c r="O1428" s="84">
        <v>15844.599999999999</v>
      </c>
      <c r="P1428" s="84">
        <v>0</v>
      </c>
      <c r="Q1428" s="84">
        <f t="shared" si="952"/>
        <v>15844.599999999999</v>
      </c>
      <c r="R1428" s="84">
        <v>0</v>
      </c>
      <c r="S1428" s="87">
        <f t="shared" si="953"/>
        <v>0</v>
      </c>
      <c r="T1428" s="150">
        <v>10</v>
      </c>
      <c r="U1428" s="69">
        <v>365</v>
      </c>
      <c r="V1428" s="70"/>
      <c r="W1428" s="71">
        <v>2.7698630136986298</v>
      </c>
      <c r="X1428" s="76">
        <f t="shared" si="955"/>
        <v>41000</v>
      </c>
      <c r="AF1428" s="132" t="s">
        <v>3114</v>
      </c>
      <c r="AG1428" s="60">
        <f>MATCH(AF1428,'Cat-4'!$A:$A,0)</f>
        <v>844</v>
      </c>
      <c r="AH1428" s="60">
        <f>MATCH(X1428,'Cat-4'!$1:$1,0)</f>
        <v>4</v>
      </c>
      <c r="AI1428" s="60">
        <f>INDEX('Cat-4'!$1:$1048576,Working!AG1428,Working!AH1428)</f>
        <v>103.9</v>
      </c>
      <c r="AJ1428" s="60">
        <f>MATCH($AJ$3,'Cat-4'!$1:$1,0)</f>
        <v>144</v>
      </c>
      <c r="AK1428" s="60">
        <f>INDEX('Cat-4'!$1:$1048576,Working!AG1428,Working!AJ1428)</f>
        <v>160.30000000000001</v>
      </c>
      <c r="AL1428" s="146">
        <f t="shared" si="958"/>
        <v>1.5428296438883542</v>
      </c>
      <c r="AM1428" s="152">
        <f t="shared" si="959"/>
        <v>1.5428296438883542</v>
      </c>
      <c r="AN1428" s="146">
        <f t="shared" si="954"/>
        <v>11.872222222222222</v>
      </c>
      <c r="AO1428" s="169">
        <f>INDEX('EL&amp;SV'!$C$4:$G$50,MATCH(AF1428,'EL&amp;SV'!$G$4:$G$50,0),MATCH(IF(P1428&gt;5000000,"A",IF(N1428&gt;2000000,"B",IF(N1428&gt;500000,"C","D"))),'EL&amp;SV'!$C$4:$G$4,0))</f>
        <v>6</v>
      </c>
      <c r="AP1428" s="171">
        <f>INDEX('EL&amp;SV'!$G$4:$K$50,MATCH(AF1428,'EL&amp;SV'!$G$4:$G$50,0),MATCH(IF(N1428&gt;5000000,"A",IF(N1428&gt;2000000,"B",IF(N1428&gt;500000,"C","D"))),'EL&amp;SV'!$G$4:$K$4,0))</f>
        <v>0.95</v>
      </c>
      <c r="AQ1428" s="153">
        <f t="shared" si="947"/>
        <v>24445.518575553418</v>
      </c>
      <c r="AR1428" s="153">
        <f t="shared" si="948"/>
        <v>23223.242646775747</v>
      </c>
      <c r="AS1428" s="153">
        <f t="shared" si="949"/>
        <v>1222.2759287776717</v>
      </c>
      <c r="AT1428" s="60">
        <v>0.75</v>
      </c>
      <c r="AU1428" s="153">
        <f t="shared" si="950"/>
        <v>916.70694658325374</v>
      </c>
      <c r="AV1428" s="153">
        <f t="shared" si="951"/>
        <v>1222.2759287776721</v>
      </c>
    </row>
    <row r="1429" spans="1:48" x14ac:dyDescent="0.2">
      <c r="A1429" s="82">
        <v>1425</v>
      </c>
      <c r="B1429" s="82" t="s">
        <v>1410</v>
      </c>
      <c r="C1429" s="83"/>
      <c r="D1429" s="84" t="s">
        <v>112</v>
      </c>
      <c r="E1429" s="85" t="s">
        <v>421</v>
      </c>
      <c r="F1429" s="86">
        <v>41000</v>
      </c>
      <c r="G1429" s="86" t="s">
        <v>1350</v>
      </c>
      <c r="H1429" s="89"/>
      <c r="I1429" s="89">
        <v>0.10720229452054794</v>
      </c>
      <c r="J1429" s="84"/>
      <c r="K1429" s="84"/>
      <c r="L1429" s="87">
        <v>15844.6</v>
      </c>
      <c r="M1429" s="87"/>
      <c r="N1429" s="87">
        <v>15844.6</v>
      </c>
      <c r="O1429" s="84">
        <v>15844.599999999999</v>
      </c>
      <c r="P1429" s="84">
        <v>0</v>
      </c>
      <c r="Q1429" s="84">
        <f t="shared" si="952"/>
        <v>15844.599999999999</v>
      </c>
      <c r="R1429" s="84">
        <v>0</v>
      </c>
      <c r="S1429" s="87">
        <f t="shared" si="953"/>
        <v>0</v>
      </c>
      <c r="T1429" s="150">
        <v>10</v>
      </c>
      <c r="U1429" s="69">
        <v>365</v>
      </c>
      <c r="V1429" s="70"/>
      <c r="W1429" s="71">
        <v>2.7698630136986298</v>
      </c>
      <c r="X1429" s="76">
        <f t="shared" si="955"/>
        <v>41000</v>
      </c>
      <c r="AF1429" s="132" t="s">
        <v>3114</v>
      </c>
      <c r="AG1429" s="60">
        <f>MATCH(AF1429,'Cat-4'!$A:$A,0)</f>
        <v>844</v>
      </c>
      <c r="AH1429" s="60">
        <f>MATCH(X1429,'Cat-4'!$1:$1,0)</f>
        <v>4</v>
      </c>
      <c r="AI1429" s="60">
        <f>INDEX('Cat-4'!$1:$1048576,Working!AG1429,Working!AH1429)</f>
        <v>103.9</v>
      </c>
      <c r="AJ1429" s="60">
        <f>MATCH($AJ$3,'Cat-4'!$1:$1,0)</f>
        <v>144</v>
      </c>
      <c r="AK1429" s="60">
        <f>INDEX('Cat-4'!$1:$1048576,Working!AG1429,Working!AJ1429)</f>
        <v>160.30000000000001</v>
      </c>
      <c r="AL1429" s="146">
        <f t="shared" si="958"/>
        <v>1.5428296438883542</v>
      </c>
      <c r="AM1429" s="152">
        <f t="shared" si="959"/>
        <v>1.5428296438883542</v>
      </c>
      <c r="AN1429" s="146">
        <f t="shared" si="954"/>
        <v>11.872222222222222</v>
      </c>
      <c r="AO1429" s="169">
        <f>INDEX('EL&amp;SV'!$C$4:$G$50,MATCH(AF1429,'EL&amp;SV'!$G$4:$G$50,0),MATCH(IF(P1429&gt;5000000,"A",IF(N1429&gt;2000000,"B",IF(N1429&gt;500000,"C","D"))),'EL&amp;SV'!$C$4:$G$4,0))</f>
        <v>6</v>
      </c>
      <c r="AP1429" s="171">
        <f>INDEX('EL&amp;SV'!$G$4:$K$50,MATCH(AF1429,'EL&amp;SV'!$G$4:$G$50,0),MATCH(IF(N1429&gt;5000000,"A",IF(N1429&gt;2000000,"B",IF(N1429&gt;500000,"C","D"))),'EL&amp;SV'!$G$4:$K$4,0))</f>
        <v>0.95</v>
      </c>
      <c r="AQ1429" s="153">
        <f t="shared" si="947"/>
        <v>24445.518575553418</v>
      </c>
      <c r="AR1429" s="153">
        <f t="shared" si="948"/>
        <v>23223.242646775747</v>
      </c>
      <c r="AS1429" s="153">
        <f t="shared" si="949"/>
        <v>1222.2759287776717</v>
      </c>
      <c r="AT1429" s="60">
        <v>0.75</v>
      </c>
      <c r="AU1429" s="153">
        <f t="shared" si="950"/>
        <v>916.70694658325374</v>
      </c>
      <c r="AV1429" s="153">
        <f t="shared" si="951"/>
        <v>1222.2759287776721</v>
      </c>
    </row>
    <row r="1430" spans="1:48" x14ac:dyDescent="0.2">
      <c r="A1430" s="82">
        <v>1426</v>
      </c>
      <c r="B1430" s="82" t="s">
        <v>1410</v>
      </c>
      <c r="C1430" s="83"/>
      <c r="D1430" s="84" t="s">
        <v>112</v>
      </c>
      <c r="E1430" s="85" t="s">
        <v>715</v>
      </c>
      <c r="F1430" s="86">
        <v>41000</v>
      </c>
      <c r="G1430" s="86" t="s">
        <v>1350</v>
      </c>
      <c r="H1430" s="89"/>
      <c r="I1430" s="89">
        <v>6.292623814541623E-2</v>
      </c>
      <c r="J1430" s="84"/>
      <c r="K1430" s="84"/>
      <c r="L1430" s="87">
        <v>15839.93</v>
      </c>
      <c r="M1430" s="87"/>
      <c r="N1430" s="87">
        <v>15839.93</v>
      </c>
      <c r="O1430" s="84">
        <v>10064.197463066386</v>
      </c>
      <c r="P1430" s="84">
        <v>996.74720738672295</v>
      </c>
      <c r="Q1430" s="84">
        <f t="shared" si="952"/>
        <v>11060.944670453109</v>
      </c>
      <c r="R1430" s="84">
        <v>4778.9853295468911</v>
      </c>
      <c r="S1430" s="87">
        <f t="shared" si="953"/>
        <v>5775.732536933614</v>
      </c>
      <c r="T1430" s="150">
        <v>15</v>
      </c>
      <c r="U1430" s="69">
        <v>365</v>
      </c>
      <c r="V1430" s="70"/>
      <c r="W1430" s="71">
        <v>2.7698630136986298</v>
      </c>
      <c r="X1430" s="76">
        <f t="shared" si="955"/>
        <v>41000</v>
      </c>
      <c r="AF1430" s="132" t="s">
        <v>3114</v>
      </c>
      <c r="AG1430" s="60">
        <f>MATCH(AF1430,'Cat-4'!$A:$A,0)</f>
        <v>844</v>
      </c>
      <c r="AH1430" s="60">
        <f>MATCH(X1430,'Cat-4'!$1:$1,0)</f>
        <v>4</v>
      </c>
      <c r="AI1430" s="60">
        <f>INDEX('Cat-4'!$1:$1048576,Working!AG1430,Working!AH1430)</f>
        <v>103.9</v>
      </c>
      <c r="AJ1430" s="60">
        <f>MATCH($AJ$3,'Cat-4'!$1:$1,0)</f>
        <v>144</v>
      </c>
      <c r="AK1430" s="60">
        <f>INDEX('Cat-4'!$1:$1048576,Working!AG1430,Working!AJ1430)</f>
        <v>160.30000000000001</v>
      </c>
      <c r="AL1430" s="146">
        <f t="shared" si="958"/>
        <v>1.5428296438883542</v>
      </c>
      <c r="AM1430" s="152">
        <f t="shared" si="959"/>
        <v>1.5428296438883542</v>
      </c>
      <c r="AN1430" s="146">
        <f t="shared" si="954"/>
        <v>11.872222222222222</v>
      </c>
      <c r="AO1430" s="169">
        <f>INDEX('EL&amp;SV'!$C$4:$G$50,MATCH(AF1430,'EL&amp;SV'!$G$4:$G$50,0),MATCH(IF(P1430&gt;5000000,"A",IF(N1430&gt;2000000,"B",IF(N1430&gt;500000,"C","D"))),'EL&amp;SV'!$C$4:$G$4,0))</f>
        <v>6</v>
      </c>
      <c r="AP1430" s="171">
        <f>INDEX('EL&amp;SV'!$G$4:$K$50,MATCH(AF1430,'EL&amp;SV'!$G$4:$G$50,0),MATCH(IF(N1430&gt;5000000,"A",IF(N1430&gt;2000000,"B",IF(N1430&gt;500000,"C","D"))),'EL&amp;SV'!$G$4:$K$4,0))</f>
        <v>0.95</v>
      </c>
      <c r="AQ1430" s="153">
        <f t="shared" si="947"/>
        <v>24438.313561116458</v>
      </c>
      <c r="AR1430" s="153">
        <f t="shared" si="948"/>
        <v>23216.397883060636</v>
      </c>
      <c r="AS1430" s="153">
        <f t="shared" si="949"/>
        <v>1221.9156780558224</v>
      </c>
      <c r="AT1430" s="60">
        <v>0.75</v>
      </c>
      <c r="AU1430" s="153">
        <f t="shared" si="950"/>
        <v>916.43675854186677</v>
      </c>
      <c r="AV1430" s="153">
        <f t="shared" si="951"/>
        <v>1221.9156780558239</v>
      </c>
    </row>
    <row r="1431" spans="1:48" x14ac:dyDescent="0.2">
      <c r="A1431" s="82">
        <v>1427</v>
      </c>
      <c r="B1431" s="82" t="s">
        <v>1410</v>
      </c>
      <c r="C1431" s="83"/>
      <c r="D1431" s="84" t="s">
        <v>112</v>
      </c>
      <c r="E1431" s="85" t="s">
        <v>664</v>
      </c>
      <c r="F1431" s="86">
        <v>39447</v>
      </c>
      <c r="G1431" s="86" t="s">
        <v>1347</v>
      </c>
      <c r="H1431" s="89"/>
      <c r="I1431" s="89">
        <v>7.4691199908925324E-2</v>
      </c>
      <c r="J1431" s="84"/>
      <c r="K1431" s="84"/>
      <c r="L1431" s="87">
        <v>15800</v>
      </c>
      <c r="M1431" s="87"/>
      <c r="N1431" s="87">
        <v>15800</v>
      </c>
      <c r="O1431" s="84">
        <v>14130.567395264114</v>
      </c>
      <c r="P1431" s="84">
        <v>1180.1209585610202</v>
      </c>
      <c r="Q1431" s="84">
        <f t="shared" si="952"/>
        <v>15310.688353825133</v>
      </c>
      <c r="R1431" s="84">
        <v>489.31164617486684</v>
      </c>
      <c r="S1431" s="87">
        <f t="shared" si="953"/>
        <v>1669.4326047358863</v>
      </c>
      <c r="T1431" s="150">
        <v>15</v>
      </c>
      <c r="U1431" s="69">
        <v>365</v>
      </c>
      <c r="V1431" s="70"/>
      <c r="W1431" s="71">
        <v>2.7698630136986298</v>
      </c>
      <c r="X1431" s="76">
        <f t="shared" si="955"/>
        <v>39417</v>
      </c>
      <c r="Y1431" s="138" t="s">
        <v>4016</v>
      </c>
      <c r="Z1431" s="60">
        <f>MATCH(Y1431,'Cat-3'!$A:$A,0)</f>
        <v>628</v>
      </c>
      <c r="AA1431" s="60">
        <f>MATCH(X1431,'Cat-3'!$1:$1,0)</f>
        <v>39</v>
      </c>
      <c r="AB1431" s="60">
        <f>INDEX('Cat-3'!$1:$1048576,Working!Z1431,Working!AA1431)</f>
        <v>114</v>
      </c>
      <c r="AC1431" s="60">
        <f>MATCH($AC$3,'Cat-3'!$1:$1,0)</f>
        <v>90</v>
      </c>
      <c r="AD1431" s="60">
        <f>INDEX('Cat-3'!$1:$1048576,Working!Z1431,Working!AC1431)</f>
        <v>138.4</v>
      </c>
      <c r="AE1431" s="146">
        <f t="shared" ref="AE1431:AE1434" si="960">AD1431/AB1431</f>
        <v>1.2140350877192982</v>
      </c>
      <c r="AF1431" s="132" t="s">
        <v>3114</v>
      </c>
      <c r="AG1431" s="60">
        <f>MATCH(AF1431,'Cat-4'!$A:$A,0)</f>
        <v>844</v>
      </c>
      <c r="AH1431" s="60">
        <f>MATCH($AH$3,'Cat-4'!$1:$1,0)</f>
        <v>4</v>
      </c>
      <c r="AI1431" s="60">
        <f>INDEX('Cat-4'!$1:$1048576,Working!AG1431,Working!AH1431)</f>
        <v>103.9</v>
      </c>
      <c r="AJ1431" s="60">
        <f>MATCH($AJ$3,'Cat-4'!$1:$1,0)</f>
        <v>144</v>
      </c>
      <c r="AK1431" s="60">
        <f>INDEX('Cat-4'!$1:$1048576,Working!AG1431,Working!AJ1431)</f>
        <v>160.30000000000001</v>
      </c>
      <c r="AL1431" s="146">
        <f t="shared" ref="AL1431:AL1434" si="961">AK1431/AI1431</f>
        <v>1.5428296438883542</v>
      </c>
      <c r="AM1431" s="146">
        <f t="shared" ref="AM1431:AM1434" si="962">AL1431*AE1431</f>
        <v>1.8730493220539317</v>
      </c>
      <c r="AN1431" s="146">
        <f t="shared" si="954"/>
        <v>16.125</v>
      </c>
      <c r="AO1431" s="169">
        <f>INDEX('EL&amp;SV'!$C$4:$G$50,MATCH(AF1431,'EL&amp;SV'!$G$4:$G$50,0),MATCH(IF(P1431&gt;5000000,"A",IF(N1431&gt;2000000,"B",IF(N1431&gt;500000,"C","D"))),'EL&amp;SV'!$C$4:$G$4,0))</f>
        <v>6</v>
      </c>
      <c r="AP1431" s="171">
        <f>INDEX('EL&amp;SV'!$G$4:$K$50,MATCH(AF1431,'EL&amp;SV'!$G$4:$G$50,0),MATCH(IF(N1431&gt;5000000,"A",IF(N1431&gt;2000000,"B",IF(N1431&gt;500000,"C","D"))),'EL&amp;SV'!$G$4:$K$4,0))</f>
        <v>0.95</v>
      </c>
      <c r="AQ1431" s="153">
        <f t="shared" si="947"/>
        <v>29594.17928845212</v>
      </c>
      <c r="AR1431" s="153">
        <f t="shared" si="948"/>
        <v>28114.470324029513</v>
      </c>
      <c r="AS1431" s="153">
        <f t="shared" si="949"/>
        <v>1479.7089644226071</v>
      </c>
      <c r="AT1431" s="60">
        <v>0.75</v>
      </c>
      <c r="AU1431" s="153">
        <f t="shared" si="950"/>
        <v>1109.7817233169553</v>
      </c>
      <c r="AV1431" s="153">
        <f t="shared" si="951"/>
        <v>1479.7089644226073</v>
      </c>
    </row>
    <row r="1432" spans="1:48" x14ac:dyDescent="0.2">
      <c r="A1432" s="82">
        <v>1428</v>
      </c>
      <c r="B1432" s="82" t="s">
        <v>1410</v>
      </c>
      <c r="C1432" s="83"/>
      <c r="D1432" s="84" t="s">
        <v>112</v>
      </c>
      <c r="E1432" s="85" t="s">
        <v>758</v>
      </c>
      <c r="F1432" s="86">
        <v>40273</v>
      </c>
      <c r="G1432" s="86" t="s">
        <v>1352</v>
      </c>
      <c r="H1432" s="89"/>
      <c r="I1432" s="89">
        <v>6.9087160940325507E-2</v>
      </c>
      <c r="J1432" s="84"/>
      <c r="K1432" s="84"/>
      <c r="L1432" s="87">
        <v>15800</v>
      </c>
      <c r="M1432" s="87"/>
      <c r="N1432" s="87">
        <v>15800</v>
      </c>
      <c r="O1432" s="84">
        <v>11726.296704500977</v>
      </c>
      <c r="P1432" s="84">
        <v>1091.5771428571429</v>
      </c>
      <c r="Q1432" s="84">
        <f t="shared" si="952"/>
        <v>12817.87384735812</v>
      </c>
      <c r="R1432" s="84">
        <v>2982.1261526418803</v>
      </c>
      <c r="S1432" s="87">
        <f t="shared" si="953"/>
        <v>4073.7032954990227</v>
      </c>
      <c r="T1432" s="150">
        <v>15</v>
      </c>
      <c r="U1432" s="69">
        <v>365</v>
      </c>
      <c r="V1432" s="70"/>
      <c r="W1432" s="71">
        <v>2.7698630136986298</v>
      </c>
      <c r="X1432" s="76">
        <f t="shared" si="955"/>
        <v>40269</v>
      </c>
      <c r="Y1432" s="138" t="s">
        <v>4016</v>
      </c>
      <c r="Z1432" s="60">
        <f>MATCH(Y1432,'Cat-3'!$A:$A,0)</f>
        <v>628</v>
      </c>
      <c r="AA1432" s="60">
        <f>MATCH(X1432,'Cat-3'!$1:$1,0)</f>
        <v>67</v>
      </c>
      <c r="AB1432" s="60">
        <f>INDEX('Cat-3'!$1:$1048576,Working!Z1432,Working!AA1432)</f>
        <v>128.80000000000001</v>
      </c>
      <c r="AC1432" s="60">
        <f>MATCH($AC$3,'Cat-3'!$1:$1,0)</f>
        <v>90</v>
      </c>
      <c r="AD1432" s="60">
        <f>INDEX('Cat-3'!$1:$1048576,Working!Z1432,Working!AC1432)</f>
        <v>138.4</v>
      </c>
      <c r="AE1432" s="146">
        <f t="shared" si="960"/>
        <v>1.0745341614906831</v>
      </c>
      <c r="AF1432" s="132" t="s">
        <v>3114</v>
      </c>
      <c r="AG1432" s="60">
        <f>MATCH(AF1432,'Cat-4'!$A:$A,0)</f>
        <v>844</v>
      </c>
      <c r="AH1432" s="60">
        <f>MATCH($AH$3,'Cat-4'!$1:$1,0)</f>
        <v>4</v>
      </c>
      <c r="AI1432" s="60">
        <f>INDEX('Cat-4'!$1:$1048576,Working!AG1432,Working!AH1432)</f>
        <v>103.9</v>
      </c>
      <c r="AJ1432" s="60">
        <f>MATCH($AJ$3,'Cat-4'!$1:$1,0)</f>
        <v>144</v>
      </c>
      <c r="AK1432" s="60">
        <f>INDEX('Cat-4'!$1:$1048576,Working!AG1432,Working!AJ1432)</f>
        <v>160.30000000000001</v>
      </c>
      <c r="AL1432" s="146">
        <f t="shared" si="961"/>
        <v>1.5428296438883542</v>
      </c>
      <c r="AM1432" s="146">
        <f t="shared" si="962"/>
        <v>1.6578231577185421</v>
      </c>
      <c r="AN1432" s="146">
        <f t="shared" si="954"/>
        <v>13.861111111111111</v>
      </c>
      <c r="AO1432" s="169">
        <f>INDEX('EL&amp;SV'!$C$4:$G$50,MATCH(AF1432,'EL&amp;SV'!$G$4:$G$50,0),MATCH(IF(P1432&gt;5000000,"A",IF(N1432&gt;2000000,"B",IF(N1432&gt;500000,"C","D"))),'EL&amp;SV'!$C$4:$G$4,0))</f>
        <v>6</v>
      </c>
      <c r="AP1432" s="171">
        <f>INDEX('EL&amp;SV'!$G$4:$K$50,MATCH(AF1432,'EL&amp;SV'!$G$4:$G$50,0),MATCH(IF(N1432&gt;5000000,"A",IF(N1432&gt;2000000,"B",IF(N1432&gt;500000,"C","D"))),'EL&amp;SV'!$G$4:$K$4,0))</f>
        <v>0.95</v>
      </c>
      <c r="AQ1432" s="153">
        <f t="shared" si="947"/>
        <v>26193.605891952964</v>
      </c>
      <c r="AR1432" s="153">
        <f t="shared" si="948"/>
        <v>24883.925597355315</v>
      </c>
      <c r="AS1432" s="153">
        <f t="shared" si="949"/>
        <v>1309.6802945976488</v>
      </c>
      <c r="AT1432" s="60">
        <v>0.75</v>
      </c>
      <c r="AU1432" s="153">
        <f t="shared" si="950"/>
        <v>982.26022094823657</v>
      </c>
      <c r="AV1432" s="153">
        <f t="shared" si="951"/>
        <v>1309.6802945976494</v>
      </c>
    </row>
    <row r="1433" spans="1:48" x14ac:dyDescent="0.2">
      <c r="A1433" s="82">
        <v>1429</v>
      </c>
      <c r="B1433" s="82" t="s">
        <v>1410</v>
      </c>
      <c r="C1433" s="83"/>
      <c r="D1433" s="84" t="s">
        <v>112</v>
      </c>
      <c r="E1433" s="85" t="s">
        <v>765</v>
      </c>
      <c r="F1433" s="86">
        <v>40290</v>
      </c>
      <c r="G1433" s="86" t="s">
        <v>1352</v>
      </c>
      <c r="H1433" s="89"/>
      <c r="I1433" s="89">
        <v>0</v>
      </c>
      <c r="J1433" s="84"/>
      <c r="K1433" s="84"/>
      <c r="L1433" s="87">
        <v>15800</v>
      </c>
      <c r="M1433" s="87"/>
      <c r="N1433" s="87">
        <v>15800</v>
      </c>
      <c r="O1433" s="84">
        <v>15010</v>
      </c>
      <c r="P1433" s="84">
        <v>0</v>
      </c>
      <c r="Q1433" s="84">
        <f t="shared" si="952"/>
        <v>15010</v>
      </c>
      <c r="R1433" s="84">
        <v>790</v>
      </c>
      <c r="S1433" s="87">
        <f t="shared" si="953"/>
        <v>790</v>
      </c>
      <c r="T1433" s="150">
        <v>5</v>
      </c>
      <c r="U1433" s="69">
        <v>365</v>
      </c>
      <c r="V1433" s="70"/>
      <c r="W1433" s="71">
        <v>2.7698630136986298</v>
      </c>
      <c r="X1433" s="76">
        <f t="shared" si="955"/>
        <v>40269</v>
      </c>
      <c r="Y1433" s="138" t="s">
        <v>4016</v>
      </c>
      <c r="Z1433" s="60">
        <f>MATCH(Y1433,'Cat-3'!$A:$A,0)</f>
        <v>628</v>
      </c>
      <c r="AA1433" s="60">
        <f>MATCH(X1433,'Cat-3'!$1:$1,0)</f>
        <v>67</v>
      </c>
      <c r="AB1433" s="60">
        <f>INDEX('Cat-3'!$1:$1048576,Working!Z1433,Working!AA1433)</f>
        <v>128.80000000000001</v>
      </c>
      <c r="AC1433" s="60">
        <f>MATCH($AC$3,'Cat-3'!$1:$1,0)</f>
        <v>90</v>
      </c>
      <c r="AD1433" s="60">
        <f>INDEX('Cat-3'!$1:$1048576,Working!Z1433,Working!AC1433)</f>
        <v>138.4</v>
      </c>
      <c r="AE1433" s="146">
        <f t="shared" si="960"/>
        <v>1.0745341614906831</v>
      </c>
      <c r="AF1433" s="132" t="s">
        <v>3114</v>
      </c>
      <c r="AG1433" s="60">
        <f>MATCH(AF1433,'Cat-4'!$A:$A,0)</f>
        <v>844</v>
      </c>
      <c r="AH1433" s="60">
        <f>MATCH($AH$3,'Cat-4'!$1:$1,0)</f>
        <v>4</v>
      </c>
      <c r="AI1433" s="60">
        <f>INDEX('Cat-4'!$1:$1048576,Working!AG1433,Working!AH1433)</f>
        <v>103.9</v>
      </c>
      <c r="AJ1433" s="60">
        <f>MATCH($AJ$3,'Cat-4'!$1:$1,0)</f>
        <v>144</v>
      </c>
      <c r="AK1433" s="60">
        <f>INDEX('Cat-4'!$1:$1048576,Working!AG1433,Working!AJ1433)</f>
        <v>160.30000000000001</v>
      </c>
      <c r="AL1433" s="146">
        <f t="shared" si="961"/>
        <v>1.5428296438883542</v>
      </c>
      <c r="AM1433" s="146">
        <f t="shared" si="962"/>
        <v>1.6578231577185421</v>
      </c>
      <c r="AN1433" s="146">
        <f t="shared" si="954"/>
        <v>13.813888888888888</v>
      </c>
      <c r="AO1433" s="169">
        <f>INDEX('EL&amp;SV'!$C$4:$G$50,MATCH(AF1433,'EL&amp;SV'!$G$4:$G$50,0),MATCH(IF(P1433&gt;5000000,"A",IF(N1433&gt;2000000,"B",IF(N1433&gt;500000,"C","D"))),'EL&amp;SV'!$C$4:$G$4,0))</f>
        <v>6</v>
      </c>
      <c r="AP1433" s="171">
        <f>INDEX('EL&amp;SV'!$G$4:$K$50,MATCH(AF1433,'EL&amp;SV'!$G$4:$G$50,0),MATCH(IF(N1433&gt;5000000,"A",IF(N1433&gt;2000000,"B",IF(N1433&gt;500000,"C","D"))),'EL&amp;SV'!$G$4:$K$4,0))</f>
        <v>0.95</v>
      </c>
      <c r="AQ1433" s="153">
        <f t="shared" si="947"/>
        <v>26193.605891952964</v>
      </c>
      <c r="AR1433" s="153">
        <f t="shared" si="948"/>
        <v>24883.925597355315</v>
      </c>
      <c r="AS1433" s="153">
        <f t="shared" si="949"/>
        <v>1309.6802945976488</v>
      </c>
      <c r="AT1433" s="60">
        <v>0.75</v>
      </c>
      <c r="AU1433" s="153">
        <f t="shared" si="950"/>
        <v>982.26022094823657</v>
      </c>
      <c r="AV1433" s="153">
        <f t="shared" si="951"/>
        <v>1309.6802945976494</v>
      </c>
    </row>
    <row r="1434" spans="1:48" x14ac:dyDescent="0.2">
      <c r="A1434" s="82">
        <v>1430</v>
      </c>
      <c r="B1434" s="82" t="s">
        <v>1410</v>
      </c>
      <c r="C1434" s="83"/>
      <c r="D1434" s="84" t="s">
        <v>112</v>
      </c>
      <c r="E1434" s="85" t="s">
        <v>756</v>
      </c>
      <c r="F1434" s="86">
        <v>40001</v>
      </c>
      <c r="G1434" s="86" t="s">
        <v>1353</v>
      </c>
      <c r="H1434" s="89"/>
      <c r="I1434" s="89">
        <v>0</v>
      </c>
      <c r="J1434" s="84"/>
      <c r="K1434" s="84"/>
      <c r="L1434" s="87">
        <v>15750</v>
      </c>
      <c r="M1434" s="87"/>
      <c r="N1434" s="87">
        <v>15750</v>
      </c>
      <c r="O1434" s="84">
        <v>14962.5</v>
      </c>
      <c r="P1434" s="84">
        <v>0</v>
      </c>
      <c r="Q1434" s="84">
        <f t="shared" si="952"/>
        <v>14962.5</v>
      </c>
      <c r="R1434" s="84">
        <v>787.5</v>
      </c>
      <c r="S1434" s="87">
        <f t="shared" si="953"/>
        <v>787.5</v>
      </c>
      <c r="T1434" s="150">
        <v>5</v>
      </c>
      <c r="U1434" s="69">
        <v>365</v>
      </c>
      <c r="V1434" s="70"/>
      <c r="W1434" s="71">
        <v>2.7698630136986298</v>
      </c>
      <c r="X1434" s="76">
        <f t="shared" si="955"/>
        <v>39995</v>
      </c>
      <c r="Y1434" s="138" t="s">
        <v>4016</v>
      </c>
      <c r="Z1434" s="60">
        <f>MATCH(Y1434,'Cat-3'!$A:$A,0)</f>
        <v>628</v>
      </c>
      <c r="AA1434" s="60">
        <f>MATCH(X1434,'Cat-3'!$1:$1,0)</f>
        <v>58</v>
      </c>
      <c r="AB1434" s="60">
        <f>INDEX('Cat-3'!$1:$1048576,Working!Z1434,Working!AA1434)</f>
        <v>119.7</v>
      </c>
      <c r="AC1434" s="60">
        <f>MATCH($AC$3,'Cat-3'!$1:$1,0)</f>
        <v>90</v>
      </c>
      <c r="AD1434" s="60">
        <f>INDEX('Cat-3'!$1:$1048576,Working!Z1434,Working!AC1434)</f>
        <v>138.4</v>
      </c>
      <c r="AE1434" s="146">
        <f t="shared" si="960"/>
        <v>1.1562238930659983</v>
      </c>
      <c r="AF1434" s="132" t="s">
        <v>3114</v>
      </c>
      <c r="AG1434" s="60">
        <f>MATCH(AF1434,'Cat-4'!$A:$A,0)</f>
        <v>844</v>
      </c>
      <c r="AH1434" s="60">
        <f>MATCH($AH$3,'Cat-4'!$1:$1,0)</f>
        <v>4</v>
      </c>
      <c r="AI1434" s="60">
        <f>INDEX('Cat-4'!$1:$1048576,Working!AG1434,Working!AH1434)</f>
        <v>103.9</v>
      </c>
      <c r="AJ1434" s="60">
        <f>MATCH($AJ$3,'Cat-4'!$1:$1,0)</f>
        <v>144</v>
      </c>
      <c r="AK1434" s="60">
        <f>INDEX('Cat-4'!$1:$1048576,Working!AG1434,Working!AJ1434)</f>
        <v>160.30000000000001</v>
      </c>
      <c r="AL1434" s="146">
        <f t="shared" si="961"/>
        <v>1.5428296438883542</v>
      </c>
      <c r="AM1434" s="146">
        <f t="shared" si="962"/>
        <v>1.7838564971942206</v>
      </c>
      <c r="AN1434" s="146">
        <f t="shared" si="954"/>
        <v>14.605555555555556</v>
      </c>
      <c r="AO1434" s="169">
        <f>INDEX('EL&amp;SV'!$C$4:$G$50,MATCH(AF1434,'EL&amp;SV'!$G$4:$G$50,0),MATCH(IF(P1434&gt;5000000,"A",IF(N1434&gt;2000000,"B",IF(N1434&gt;500000,"C","D"))),'EL&amp;SV'!$C$4:$G$4,0))</f>
        <v>6</v>
      </c>
      <c r="AP1434" s="171">
        <f>INDEX('EL&amp;SV'!$G$4:$K$50,MATCH(AF1434,'EL&amp;SV'!$G$4:$G$50,0),MATCH(IF(N1434&gt;5000000,"A",IF(N1434&gt;2000000,"B",IF(N1434&gt;500000,"C","D"))),'EL&amp;SV'!$G$4:$K$4,0))</f>
        <v>0.95</v>
      </c>
      <c r="AQ1434" s="153">
        <f t="shared" si="947"/>
        <v>28095.739830808972</v>
      </c>
      <c r="AR1434" s="153">
        <f t="shared" si="948"/>
        <v>26690.952839268524</v>
      </c>
      <c r="AS1434" s="153">
        <f t="shared" si="949"/>
        <v>1404.7869915404481</v>
      </c>
      <c r="AT1434" s="60">
        <v>0.75</v>
      </c>
      <c r="AU1434" s="153">
        <f t="shared" si="950"/>
        <v>1053.5902436553361</v>
      </c>
      <c r="AV1434" s="153">
        <f t="shared" si="951"/>
        <v>1404.7869915404499</v>
      </c>
    </row>
    <row r="1435" spans="1:48" hidden="1" x14ac:dyDescent="0.25">
      <c r="A1435" s="82">
        <v>1431</v>
      </c>
      <c r="B1435" s="82" t="s">
        <v>1409</v>
      </c>
      <c r="C1435" s="83"/>
      <c r="D1435" s="84" t="s">
        <v>28</v>
      </c>
      <c r="E1435" s="85">
        <v>23</v>
      </c>
      <c r="F1435" s="86">
        <v>40542</v>
      </c>
      <c r="G1435" s="86" t="s">
        <v>1352</v>
      </c>
      <c r="H1435" s="89"/>
      <c r="I1435" s="89">
        <v>0</v>
      </c>
      <c r="J1435" s="84"/>
      <c r="K1435" s="84"/>
      <c r="L1435" s="87">
        <v>15672</v>
      </c>
      <c r="M1435" s="87"/>
      <c r="N1435" s="87">
        <v>15672</v>
      </c>
      <c r="O1435" s="84">
        <v>0</v>
      </c>
      <c r="P1435" s="84">
        <v>0</v>
      </c>
      <c r="Q1435" s="84">
        <f t="shared" si="952"/>
        <v>0</v>
      </c>
      <c r="R1435" s="84">
        <v>15672</v>
      </c>
      <c r="S1435" s="87">
        <f t="shared" si="953"/>
        <v>15672</v>
      </c>
      <c r="T1435" s="85" t="s">
        <v>1290</v>
      </c>
      <c r="U1435" s="69">
        <v>365</v>
      </c>
      <c r="V1435" s="70"/>
      <c r="W1435" s="71">
        <v>2.7698630136986298</v>
      </c>
      <c r="X1435" s="76">
        <f>DATE(YEAR(F1435),MONTH(F1435),1)</f>
        <v>40513</v>
      </c>
      <c r="AN1435" s="146">
        <f t="shared" si="954"/>
        <v>13.125</v>
      </c>
      <c r="AP1435" s="60"/>
      <c r="AQ1435" s="60"/>
      <c r="AU1435" s="60"/>
      <c r="AV1435" s="60"/>
    </row>
    <row r="1436" spans="1:48" x14ac:dyDescent="0.2">
      <c r="A1436" s="82">
        <v>1432</v>
      </c>
      <c r="B1436" s="82" t="s">
        <v>1410</v>
      </c>
      <c r="C1436" s="83"/>
      <c r="D1436" s="84" t="s">
        <v>112</v>
      </c>
      <c r="E1436" s="85" t="s">
        <v>707</v>
      </c>
      <c r="F1436" s="86">
        <v>39994</v>
      </c>
      <c r="G1436" s="86" t="s">
        <v>1353</v>
      </c>
      <c r="H1436" s="89"/>
      <c r="I1436" s="89">
        <v>7.0697378978336459E-2</v>
      </c>
      <c r="J1436" s="84"/>
      <c r="K1436" s="84"/>
      <c r="L1436" s="87">
        <v>15660</v>
      </c>
      <c r="M1436" s="87"/>
      <c r="N1436" s="87">
        <v>15660</v>
      </c>
      <c r="O1436" s="84">
        <v>12392.802569912839</v>
      </c>
      <c r="P1436" s="84">
        <v>1107.1209548007489</v>
      </c>
      <c r="Q1436" s="84">
        <f t="shared" si="952"/>
        <v>13499.923524713588</v>
      </c>
      <c r="R1436" s="84">
        <v>2160.0764752864125</v>
      </c>
      <c r="S1436" s="87">
        <f t="shared" si="953"/>
        <v>3267.1974300871607</v>
      </c>
      <c r="T1436" s="150">
        <v>15</v>
      </c>
      <c r="U1436" s="69">
        <v>365</v>
      </c>
      <c r="V1436" s="70"/>
      <c r="W1436" s="71">
        <v>-2.2438356164383562</v>
      </c>
      <c r="X1436" s="76">
        <f t="shared" ref="X1436:X1437" si="963">DATE(YEAR(F1436),MONTH(F1436),1)</f>
        <v>39965</v>
      </c>
      <c r="Y1436" s="138" t="s">
        <v>4016</v>
      </c>
      <c r="Z1436" s="60">
        <f>MATCH(Y1436,'Cat-3'!$A:$A,0)</f>
        <v>628</v>
      </c>
      <c r="AA1436" s="60">
        <f>MATCH(X1436,'Cat-3'!$1:$1,0)</f>
        <v>57</v>
      </c>
      <c r="AB1436" s="60">
        <f>INDEX('Cat-3'!$1:$1048576,Working!Z1436,Working!AA1436)</f>
        <v>119.7</v>
      </c>
      <c r="AC1436" s="60">
        <f>MATCH($AC$3,'Cat-3'!$1:$1,0)</f>
        <v>90</v>
      </c>
      <c r="AD1436" s="60">
        <f>INDEX('Cat-3'!$1:$1048576,Working!Z1436,Working!AC1436)</f>
        <v>138.4</v>
      </c>
      <c r="AE1436" s="146">
        <f>AD1436/AB1436</f>
        <v>1.1562238930659983</v>
      </c>
      <c r="AF1436" s="132" t="s">
        <v>3114</v>
      </c>
      <c r="AG1436" s="60">
        <f>MATCH(AF1436,'Cat-4'!$A:$A,0)</f>
        <v>844</v>
      </c>
      <c r="AH1436" s="60">
        <f>MATCH($AH$3,'Cat-4'!$1:$1,0)</f>
        <v>4</v>
      </c>
      <c r="AI1436" s="60">
        <f>INDEX('Cat-4'!$1:$1048576,Working!AG1436,Working!AH1436)</f>
        <v>103.9</v>
      </c>
      <c r="AJ1436" s="60">
        <f>MATCH($AJ$3,'Cat-4'!$1:$1,0)</f>
        <v>144</v>
      </c>
      <c r="AK1436" s="60">
        <f>INDEX('Cat-4'!$1:$1048576,Working!AG1436,Working!AJ1436)</f>
        <v>160.30000000000001</v>
      </c>
      <c r="AL1436" s="146">
        <f>AK1436/AI1436</f>
        <v>1.5428296438883542</v>
      </c>
      <c r="AM1436" s="146">
        <f>AL1436*AE1436</f>
        <v>1.7838564971942206</v>
      </c>
      <c r="AN1436" s="146">
        <f t="shared" si="954"/>
        <v>14.625</v>
      </c>
      <c r="AO1436" s="169">
        <f>INDEX('EL&amp;SV'!$C$4:$G$50,MATCH(AF1436,'EL&amp;SV'!$G$4:$G$50,0),MATCH(IF(P1436&gt;5000000,"A",IF(N1436&gt;2000000,"B",IF(N1436&gt;500000,"C","D"))),'EL&amp;SV'!$C$4:$G$4,0))</f>
        <v>6</v>
      </c>
      <c r="AP1436" s="171">
        <f>INDEX('EL&amp;SV'!$G$4:$K$50,MATCH(AF1436,'EL&amp;SV'!$G$4:$G$50,0),MATCH(IF(N1436&gt;5000000,"A",IF(N1436&gt;2000000,"B",IF(N1436&gt;500000,"C","D"))),'EL&amp;SV'!$G$4:$K$4,0))</f>
        <v>0.95</v>
      </c>
      <c r="AQ1436" s="153">
        <f t="shared" ref="AQ1436:AQ1437" si="964">AM1436*N1436</f>
        <v>27935.192746061493</v>
      </c>
      <c r="AR1436" s="153">
        <f t="shared" ref="AR1436:AR1437" si="965">AQ1436*(AP1436/AO1436)*(IF(AN1436&gt;AO1436,AO1436,AN1436))</f>
        <v>26538.433108758421</v>
      </c>
      <c r="AS1436" s="153">
        <f t="shared" ref="AS1436:AS1437" si="966">AQ1436-AR1436</f>
        <v>1396.7596373030719</v>
      </c>
      <c r="AT1436" s="60">
        <v>0.75</v>
      </c>
      <c r="AU1436" s="153">
        <f t="shared" ref="AU1436:AU1437" si="967">AT1436*AS1436</f>
        <v>1047.569727977304</v>
      </c>
      <c r="AV1436" s="153">
        <f t="shared" ref="AV1436:AV1437" si="968">IF((AQ1436*(1-AP1436))&gt;AU1436,(AQ1436*(1-AP1436)),AU1436)</f>
        <v>1396.7596373030758</v>
      </c>
    </row>
    <row r="1437" spans="1:48" x14ac:dyDescent="0.2">
      <c r="A1437" s="82">
        <v>1433</v>
      </c>
      <c r="B1437" s="82" t="s">
        <v>1410</v>
      </c>
      <c r="C1437" s="83"/>
      <c r="D1437" s="84" t="s">
        <v>112</v>
      </c>
      <c r="E1437" s="85" t="s">
        <v>962</v>
      </c>
      <c r="F1437" s="86">
        <v>41467</v>
      </c>
      <c r="G1437" s="86" t="s">
        <v>1349</v>
      </c>
      <c r="H1437" s="89"/>
      <c r="I1437" s="89">
        <v>6.4132290867229477E-2</v>
      </c>
      <c r="J1437" s="84"/>
      <c r="K1437" s="84"/>
      <c r="L1437" s="87">
        <v>15645</v>
      </c>
      <c r="M1437" s="87"/>
      <c r="N1437" s="87">
        <v>15645</v>
      </c>
      <c r="O1437" s="84">
        <v>8562.2637235725779</v>
      </c>
      <c r="P1437" s="84">
        <v>1003.3496906178052</v>
      </c>
      <c r="Q1437" s="84">
        <f t="shared" si="952"/>
        <v>9565.6134141903822</v>
      </c>
      <c r="R1437" s="84">
        <v>6079.3865858096178</v>
      </c>
      <c r="S1437" s="87">
        <f t="shared" si="953"/>
        <v>7082.7362764274221</v>
      </c>
      <c r="T1437" s="150">
        <v>15</v>
      </c>
      <c r="U1437" s="69">
        <v>365</v>
      </c>
      <c r="V1437" s="70"/>
      <c r="W1437" s="71">
        <v>-2.0109589041095894</v>
      </c>
      <c r="X1437" s="76">
        <f t="shared" si="963"/>
        <v>41456</v>
      </c>
      <c r="AF1437" s="132" t="s">
        <v>2716</v>
      </c>
      <c r="AG1437" s="60">
        <f>MATCH(AF1437,'Cat-4'!$A:$A,0)</f>
        <v>644</v>
      </c>
      <c r="AH1437" s="60">
        <f>MATCH(X1437,'Cat-4'!$1:$1,0)</f>
        <v>19</v>
      </c>
      <c r="AI1437" s="60">
        <f>INDEX('Cat-4'!$1:$1048576,Working!AG1437,Working!AH1437)</f>
        <v>97.4</v>
      </c>
      <c r="AJ1437" s="60">
        <f>MATCH($AJ$3,'Cat-4'!$1:$1,0)</f>
        <v>144</v>
      </c>
      <c r="AK1437" s="60">
        <f>INDEX('Cat-4'!$1:$1048576,Working!AG1437,Working!AJ1437)</f>
        <v>135.1</v>
      </c>
      <c r="AL1437" s="146">
        <f>AK1437/AI1437</f>
        <v>1.3870636550308006</v>
      </c>
      <c r="AM1437" s="152">
        <f>AL1437</f>
        <v>1.3870636550308006</v>
      </c>
      <c r="AN1437" s="146">
        <f t="shared" si="954"/>
        <v>10.591666666666667</v>
      </c>
      <c r="AO1437" s="169">
        <f>INDEX('EL&amp;SV'!$C$4:$G$50,MATCH(AF1437,'EL&amp;SV'!$G$4:$G$50,0),MATCH(IF(P1437&gt;5000000,"A",IF(N1437&gt;2000000,"B",IF(N1437&gt;500000,"C","D"))),'EL&amp;SV'!$C$4:$G$4,0))</f>
        <v>5</v>
      </c>
      <c r="AP1437" s="171">
        <f>INDEX('EL&amp;SV'!$G$4:$K$50,MATCH(AF1437,'EL&amp;SV'!$G$4:$G$50,0),MATCH(IF(N1437&gt;5000000,"A",IF(N1437&gt;2000000,"B",IF(N1437&gt;500000,"C","D"))),'EL&amp;SV'!$G$4:$K$4,0))</f>
        <v>1</v>
      </c>
      <c r="AQ1437" s="153">
        <f t="shared" si="964"/>
        <v>21700.610882956877</v>
      </c>
      <c r="AR1437" s="153">
        <f t="shared" si="965"/>
        <v>21700.610882956877</v>
      </c>
      <c r="AS1437" s="153">
        <f t="shared" si="966"/>
        <v>0</v>
      </c>
      <c r="AT1437" s="60">
        <v>0.75</v>
      </c>
      <c r="AU1437" s="153">
        <f t="shared" si="967"/>
        <v>0</v>
      </c>
      <c r="AV1437" s="153">
        <f t="shared" si="968"/>
        <v>0</v>
      </c>
    </row>
    <row r="1438" spans="1:48" hidden="1" x14ac:dyDescent="0.25">
      <c r="A1438" s="82">
        <v>1434</v>
      </c>
      <c r="B1438" s="82" t="s">
        <v>1409</v>
      </c>
      <c r="C1438" s="83"/>
      <c r="D1438" s="84" t="s">
        <v>109</v>
      </c>
      <c r="E1438" s="85" t="s">
        <v>116</v>
      </c>
      <c r="F1438" s="86">
        <v>41068</v>
      </c>
      <c r="G1438" s="86" t="s">
        <v>1350</v>
      </c>
      <c r="H1438" s="89"/>
      <c r="I1438" s="89">
        <v>1.111111111111111E-2</v>
      </c>
      <c r="J1438" s="84"/>
      <c r="K1438" s="84"/>
      <c r="L1438" s="87">
        <v>15635</v>
      </c>
      <c r="M1438" s="87"/>
      <c r="N1438" s="87">
        <v>15635</v>
      </c>
      <c r="O1438" s="84">
        <v>1704.8575342465749</v>
      </c>
      <c r="P1438" s="84">
        <v>173.7222222222222</v>
      </c>
      <c r="Q1438" s="84">
        <f t="shared" si="952"/>
        <v>1878.5797564687971</v>
      </c>
      <c r="R1438" s="84">
        <v>13756.420243531204</v>
      </c>
      <c r="S1438" s="87">
        <f t="shared" si="953"/>
        <v>13930.142465753424</v>
      </c>
      <c r="T1438" s="85">
        <v>90</v>
      </c>
      <c r="U1438" s="69">
        <v>365</v>
      </c>
      <c r="V1438" s="70"/>
      <c r="W1438" s="71">
        <v>-2.0109589041095894</v>
      </c>
      <c r="X1438" s="76">
        <f>DATE(YEAR(F1438),MONTH(F1438),1)</f>
        <v>41061</v>
      </c>
      <c r="AN1438" s="146">
        <f t="shared" si="954"/>
        <v>11.686111111111112</v>
      </c>
      <c r="AP1438" s="60"/>
      <c r="AQ1438" s="60"/>
      <c r="AU1438" s="60"/>
      <c r="AV1438" s="60"/>
    </row>
    <row r="1439" spans="1:48" x14ac:dyDescent="0.2">
      <c r="A1439" s="82">
        <v>1435</v>
      </c>
      <c r="B1439" s="82" t="s">
        <v>1410</v>
      </c>
      <c r="C1439" s="83"/>
      <c r="D1439" s="84" t="s">
        <v>112</v>
      </c>
      <c r="E1439" s="85"/>
      <c r="F1439" s="86">
        <v>42076</v>
      </c>
      <c r="G1439" s="86" t="s">
        <v>23</v>
      </c>
      <c r="H1439" s="89"/>
      <c r="I1439" s="89">
        <v>6.3333333333333325E-2</v>
      </c>
      <c r="J1439" s="84"/>
      <c r="K1439" s="84"/>
      <c r="L1439" s="87">
        <v>15628.810000000001</v>
      </c>
      <c r="M1439" s="87"/>
      <c r="N1439" s="87">
        <v>15628.810000000001</v>
      </c>
      <c r="O1439" s="84">
        <v>6980.2975512328767</v>
      </c>
      <c r="P1439" s="84">
        <v>989.82463333333328</v>
      </c>
      <c r="Q1439" s="84">
        <f t="shared" si="952"/>
        <v>7970.1221845662103</v>
      </c>
      <c r="R1439" s="84">
        <v>7658.687815433791</v>
      </c>
      <c r="S1439" s="87">
        <f t="shared" si="953"/>
        <v>8648.5124487671237</v>
      </c>
      <c r="T1439" s="150">
        <v>15</v>
      </c>
      <c r="U1439" s="69">
        <v>365</v>
      </c>
      <c r="V1439" s="70"/>
      <c r="W1439" s="71">
        <v>7.1123287671232873</v>
      </c>
      <c r="X1439" s="76">
        <f t="shared" ref="X1439:X1470" si="969">DATE(YEAR(F1439),MONTH(F1439),1)</f>
        <v>42064</v>
      </c>
      <c r="AF1439" s="132" t="s">
        <v>3114</v>
      </c>
      <c r="AG1439" s="60">
        <f>MATCH(AF1439,'Cat-4'!$A:$A,0)</f>
        <v>844</v>
      </c>
      <c r="AH1439" s="60">
        <f>MATCH(X1439,'Cat-4'!$1:$1,0)</f>
        <v>39</v>
      </c>
      <c r="AI1439" s="60">
        <f>INDEX('Cat-4'!$1:$1048576,Working!AG1439,Working!AH1439)</f>
        <v>112.8</v>
      </c>
      <c r="AJ1439" s="60">
        <f>MATCH($AJ$3,'Cat-4'!$1:$1,0)</f>
        <v>144</v>
      </c>
      <c r="AK1439" s="60">
        <f>INDEX('Cat-4'!$1:$1048576,Working!AG1439,Working!AJ1439)</f>
        <v>160.30000000000001</v>
      </c>
      <c r="AL1439" s="146">
        <f t="shared" ref="AL1439:AL1441" si="970">AK1439/AI1439</f>
        <v>1.4210992907801421</v>
      </c>
      <c r="AM1439" s="152">
        <f t="shared" ref="AM1439:AM1441" si="971">AL1439</f>
        <v>1.4210992907801421</v>
      </c>
      <c r="AN1439" s="146">
        <f t="shared" si="954"/>
        <v>8.9222222222222225</v>
      </c>
      <c r="AO1439" s="169">
        <f>INDEX('EL&amp;SV'!$C$4:$G$50,MATCH(AF1439,'EL&amp;SV'!$G$4:$G$50,0),MATCH(IF(P1439&gt;5000000,"A",IF(N1439&gt;2000000,"B",IF(N1439&gt;500000,"C","D"))),'EL&amp;SV'!$C$4:$G$4,0))</f>
        <v>6</v>
      </c>
      <c r="AP1439" s="171">
        <f>INDEX('EL&amp;SV'!$G$4:$K$50,MATCH(AF1439,'EL&amp;SV'!$G$4:$G$50,0),MATCH(IF(N1439&gt;5000000,"A",IF(N1439&gt;2000000,"B",IF(N1439&gt;500000,"C","D"))),'EL&amp;SV'!$G$4:$K$4,0))</f>
        <v>0.95</v>
      </c>
      <c r="AQ1439" s="153">
        <f t="shared" ref="AQ1439:AQ1502" si="972">AM1439*N1439</f>
        <v>22210.090806737593</v>
      </c>
      <c r="AR1439" s="153">
        <f t="shared" ref="AR1439:AR1502" si="973">AQ1439*(AP1439/AO1439)*(IF(AN1439&gt;AO1439,AO1439,AN1439))</f>
        <v>21099.586266400715</v>
      </c>
      <c r="AS1439" s="153">
        <f t="shared" ref="AS1439:AS1502" si="974">AQ1439-AR1439</f>
        <v>1110.5045403368786</v>
      </c>
      <c r="AT1439" s="60">
        <v>0.75</v>
      </c>
      <c r="AU1439" s="153">
        <f t="shared" ref="AU1439:AU1502" si="975">AT1439*AS1439</f>
        <v>832.87840525265892</v>
      </c>
      <c r="AV1439" s="153">
        <f t="shared" ref="AV1439:AV1502" si="976">IF((AQ1439*(1-AP1439))&gt;AU1439,(AQ1439*(1-AP1439)),AU1439)</f>
        <v>1110.5045403368806</v>
      </c>
    </row>
    <row r="1440" spans="1:48" x14ac:dyDescent="0.2">
      <c r="A1440" s="82">
        <v>1436</v>
      </c>
      <c r="B1440" s="82" t="s">
        <v>1410</v>
      </c>
      <c r="C1440" s="83"/>
      <c r="D1440" s="84" t="s">
        <v>112</v>
      </c>
      <c r="E1440" s="85" t="s">
        <v>1069</v>
      </c>
      <c r="F1440" s="86">
        <v>42825</v>
      </c>
      <c r="G1440" s="86" t="s">
        <v>27</v>
      </c>
      <c r="H1440" s="89"/>
      <c r="I1440" s="89">
        <v>9.5000000000000001E-2</v>
      </c>
      <c r="J1440" s="84"/>
      <c r="K1440" s="84"/>
      <c r="L1440" s="87">
        <v>15582</v>
      </c>
      <c r="M1440" s="87"/>
      <c r="N1440" s="87">
        <v>15582</v>
      </c>
      <c r="O1440" s="84">
        <v>7405.5055890410958</v>
      </c>
      <c r="P1440" s="84">
        <v>1480.29</v>
      </c>
      <c r="Q1440" s="84">
        <f t="shared" si="952"/>
        <v>8885.7955890410958</v>
      </c>
      <c r="R1440" s="84">
        <v>6696.2044109589042</v>
      </c>
      <c r="S1440" s="87">
        <f t="shared" si="953"/>
        <v>8176.4944109589042</v>
      </c>
      <c r="T1440" s="150">
        <v>10</v>
      </c>
      <c r="U1440" s="69">
        <v>365</v>
      </c>
      <c r="V1440" s="70"/>
      <c r="W1440" s="71">
        <v>7.0684931506849313</v>
      </c>
      <c r="X1440" s="76">
        <f t="shared" si="969"/>
        <v>42795</v>
      </c>
      <c r="AF1440" s="132" t="s">
        <v>3114</v>
      </c>
      <c r="AG1440" s="60">
        <f>MATCH(AF1440,'Cat-4'!$A:$A,0)</f>
        <v>844</v>
      </c>
      <c r="AH1440" s="60">
        <f>MATCH(X1440,'Cat-4'!$1:$1,0)</f>
        <v>63</v>
      </c>
      <c r="AI1440" s="60">
        <f>INDEX('Cat-4'!$1:$1048576,Working!AG1440,Working!AH1440)</f>
        <v>116.5</v>
      </c>
      <c r="AJ1440" s="60">
        <f>MATCH($AJ$3,'Cat-4'!$1:$1,0)</f>
        <v>144</v>
      </c>
      <c r="AK1440" s="60">
        <f>INDEX('Cat-4'!$1:$1048576,Working!AG1440,Working!AJ1440)</f>
        <v>160.30000000000001</v>
      </c>
      <c r="AL1440" s="146">
        <f t="shared" si="970"/>
        <v>1.3759656652360517</v>
      </c>
      <c r="AM1440" s="152">
        <f t="shared" si="971"/>
        <v>1.3759656652360517</v>
      </c>
      <c r="AN1440" s="146">
        <f t="shared" si="954"/>
        <v>6.875</v>
      </c>
      <c r="AO1440" s="169">
        <f>INDEX('EL&amp;SV'!$C$4:$G$50,MATCH(AF1440,'EL&amp;SV'!$G$4:$G$50,0),MATCH(IF(P1440&gt;5000000,"A",IF(N1440&gt;2000000,"B",IF(N1440&gt;500000,"C","D"))),'EL&amp;SV'!$C$4:$G$4,0))</f>
        <v>6</v>
      </c>
      <c r="AP1440" s="171">
        <f>INDEX('EL&amp;SV'!$G$4:$K$50,MATCH(AF1440,'EL&amp;SV'!$G$4:$G$50,0),MATCH(IF(N1440&gt;5000000,"A",IF(N1440&gt;2000000,"B",IF(N1440&gt;500000,"C","D"))),'EL&amp;SV'!$G$4:$K$4,0))</f>
        <v>0.95</v>
      </c>
      <c r="AQ1440" s="153">
        <f t="shared" si="972"/>
        <v>21440.296995708159</v>
      </c>
      <c r="AR1440" s="153">
        <f t="shared" si="973"/>
        <v>20368.282145922749</v>
      </c>
      <c r="AS1440" s="153">
        <f t="shared" si="974"/>
        <v>1072.0148497854098</v>
      </c>
      <c r="AT1440" s="60">
        <v>0.75</v>
      </c>
      <c r="AU1440" s="153">
        <f t="shared" si="975"/>
        <v>804.01113733905731</v>
      </c>
      <c r="AV1440" s="153">
        <f t="shared" si="976"/>
        <v>1072.0148497854088</v>
      </c>
    </row>
    <row r="1441" spans="1:48" x14ac:dyDescent="0.2">
      <c r="A1441" s="82">
        <v>1437</v>
      </c>
      <c r="B1441" s="82" t="s">
        <v>1410</v>
      </c>
      <c r="C1441" s="83"/>
      <c r="D1441" s="84" t="s">
        <v>112</v>
      </c>
      <c r="E1441" s="85" t="s">
        <v>1143</v>
      </c>
      <c r="F1441" s="86">
        <v>43727</v>
      </c>
      <c r="G1441" s="86" t="s">
        <v>36</v>
      </c>
      <c r="H1441" s="89"/>
      <c r="I1441" s="89">
        <v>0.19</v>
      </c>
      <c r="J1441" s="84"/>
      <c r="K1441" s="84"/>
      <c r="L1441" s="87">
        <v>15500.48</v>
      </c>
      <c r="M1441" s="87"/>
      <c r="N1441" s="87">
        <v>15500.48</v>
      </c>
      <c r="O1441" s="84">
        <v>7463.5872876712319</v>
      </c>
      <c r="P1441" s="84">
        <v>2945.0911999999998</v>
      </c>
      <c r="Q1441" s="84">
        <f t="shared" si="952"/>
        <v>10408.678487671232</v>
      </c>
      <c r="R1441" s="84">
        <v>5091.8015123287678</v>
      </c>
      <c r="S1441" s="87">
        <f t="shared" si="953"/>
        <v>8036.8927123287676</v>
      </c>
      <c r="T1441" s="150">
        <v>5</v>
      </c>
      <c r="U1441" s="69">
        <v>365</v>
      </c>
      <c r="V1441" s="70"/>
      <c r="W1441" s="71">
        <v>7.5780821917808217</v>
      </c>
      <c r="X1441" s="76">
        <f t="shared" si="969"/>
        <v>43709</v>
      </c>
      <c r="AF1441" s="132" t="s">
        <v>2732</v>
      </c>
      <c r="AG1441" s="60">
        <f>MATCH(AF1441,'Cat-4'!$A:$A,0)</f>
        <v>652</v>
      </c>
      <c r="AH1441" s="60">
        <f>MATCH(X1441,'Cat-4'!$1:$1,0)</f>
        <v>93</v>
      </c>
      <c r="AI1441" s="60">
        <f>INDEX('Cat-4'!$1:$1048576,Working!AG1441,Working!AH1441)</f>
        <v>87.9</v>
      </c>
      <c r="AJ1441" s="60">
        <f>MATCH($AJ$3,'Cat-4'!$1:$1,0)</f>
        <v>144</v>
      </c>
      <c r="AK1441" s="60">
        <f>INDEX('Cat-4'!$1:$1048576,Working!AG1441,Working!AJ1441)</f>
        <v>95.4</v>
      </c>
      <c r="AL1441" s="146">
        <f t="shared" si="970"/>
        <v>1.0853242320819112</v>
      </c>
      <c r="AM1441" s="152">
        <f t="shared" si="971"/>
        <v>1.0853242320819112</v>
      </c>
      <c r="AN1441" s="146">
        <f t="shared" si="954"/>
        <v>4.4055555555555559</v>
      </c>
      <c r="AO1441" s="169">
        <f>INDEX('EL&amp;SV'!$C$4:$G$50,MATCH(AF1441,'EL&amp;SV'!$G$4:$G$50,0),MATCH(IF(P1441&gt;5000000,"A",IF(N1441&gt;2000000,"B",IF(N1441&gt;500000,"C","D"))),'EL&amp;SV'!$C$4:$G$4,0))</f>
        <v>8</v>
      </c>
      <c r="AP1441" s="171">
        <f>INDEX('EL&amp;SV'!$G$4:$K$50,MATCH(AF1441,'EL&amp;SV'!$G$4:$G$50,0),MATCH(IF(N1441&gt;5000000,"A",IF(N1441&gt;2000000,"B",IF(N1441&gt;500000,"C","D"))),'EL&amp;SV'!$G$4:$K$4,0))</f>
        <v>0.9</v>
      </c>
      <c r="AQ1441" s="153">
        <f t="shared" si="972"/>
        <v>16823.046552901022</v>
      </c>
      <c r="AR1441" s="153">
        <f t="shared" si="973"/>
        <v>8337.9224477815696</v>
      </c>
      <c r="AS1441" s="153">
        <f t="shared" si="974"/>
        <v>8485.124105119452</v>
      </c>
      <c r="AT1441" s="60">
        <v>0.75</v>
      </c>
      <c r="AU1441" s="153">
        <f t="shared" si="975"/>
        <v>6363.843078839589</v>
      </c>
      <c r="AV1441" s="153">
        <f t="shared" si="976"/>
        <v>6363.843078839589</v>
      </c>
    </row>
    <row r="1442" spans="1:48" x14ac:dyDescent="0.2">
      <c r="A1442" s="82">
        <v>1438</v>
      </c>
      <c r="B1442" s="82" t="s">
        <v>1410</v>
      </c>
      <c r="C1442" s="83"/>
      <c r="D1442" s="84" t="s">
        <v>112</v>
      </c>
      <c r="E1442" s="85" t="s">
        <v>702</v>
      </c>
      <c r="F1442" s="86">
        <v>39914</v>
      </c>
      <c r="G1442" s="86" t="s">
        <v>1353</v>
      </c>
      <c r="H1442" s="89"/>
      <c r="I1442" s="89">
        <v>7.1204564088548791E-2</v>
      </c>
      <c r="J1442" s="84"/>
      <c r="K1442" s="84"/>
      <c r="L1442" s="87">
        <v>15500</v>
      </c>
      <c r="M1442" s="87"/>
      <c r="N1442" s="87">
        <v>15500</v>
      </c>
      <c r="O1442" s="84">
        <v>12490.444714103336</v>
      </c>
      <c r="P1442" s="84">
        <v>1103.6707433725062</v>
      </c>
      <c r="Q1442" s="84">
        <f t="shared" si="952"/>
        <v>13594.115457475842</v>
      </c>
      <c r="R1442" s="84">
        <v>1905.884542524158</v>
      </c>
      <c r="S1442" s="87">
        <f t="shared" si="953"/>
        <v>3009.5552858966639</v>
      </c>
      <c r="T1442" s="150">
        <v>15</v>
      </c>
      <c r="U1442" s="69">
        <v>365</v>
      </c>
      <c r="V1442" s="70"/>
      <c r="W1442" s="71">
        <v>7.1808219178082195</v>
      </c>
      <c r="X1442" s="76">
        <f t="shared" si="969"/>
        <v>39904</v>
      </c>
      <c r="Y1442" s="138" t="s">
        <v>4016</v>
      </c>
      <c r="Z1442" s="60">
        <f>MATCH(Y1442,'Cat-3'!$A:$A,0)</f>
        <v>628</v>
      </c>
      <c r="AA1442" s="60">
        <f>MATCH(X1442,'Cat-3'!$1:$1,0)</f>
        <v>55</v>
      </c>
      <c r="AB1442" s="60">
        <f>INDEX('Cat-3'!$1:$1048576,Working!Z1442,Working!AA1442)</f>
        <v>119.7</v>
      </c>
      <c r="AC1442" s="60">
        <f>MATCH($AC$3,'Cat-3'!$1:$1,0)</f>
        <v>90</v>
      </c>
      <c r="AD1442" s="60">
        <f>INDEX('Cat-3'!$1:$1048576,Working!Z1442,Working!AC1442)</f>
        <v>138.4</v>
      </c>
      <c r="AE1442" s="146">
        <f>AD1442/AB1442</f>
        <v>1.1562238930659983</v>
      </c>
      <c r="AF1442" s="132" t="s">
        <v>3114</v>
      </c>
      <c r="AG1442" s="60">
        <f>MATCH(AF1442,'Cat-4'!$A:$A,0)</f>
        <v>844</v>
      </c>
      <c r="AH1442" s="60">
        <f>MATCH($AH$3,'Cat-4'!$1:$1,0)</f>
        <v>4</v>
      </c>
      <c r="AI1442" s="60">
        <f>INDEX('Cat-4'!$1:$1048576,Working!AG1442,Working!AH1442)</f>
        <v>103.9</v>
      </c>
      <c r="AJ1442" s="60">
        <f>MATCH($AJ$3,'Cat-4'!$1:$1,0)</f>
        <v>144</v>
      </c>
      <c r="AK1442" s="60">
        <f>INDEX('Cat-4'!$1:$1048576,Working!AG1442,Working!AJ1442)</f>
        <v>160.30000000000001</v>
      </c>
      <c r="AL1442" s="146">
        <f>AK1442/AI1442</f>
        <v>1.5428296438883542</v>
      </c>
      <c r="AM1442" s="146">
        <f>AL1442*AE1442</f>
        <v>1.7838564971942206</v>
      </c>
      <c r="AN1442" s="146">
        <f t="shared" si="954"/>
        <v>14.844444444444445</v>
      </c>
      <c r="AO1442" s="169">
        <f>INDEX('EL&amp;SV'!$C$4:$G$50,MATCH(AF1442,'EL&amp;SV'!$G$4:$G$50,0),MATCH(IF(P1442&gt;5000000,"A",IF(N1442&gt;2000000,"B",IF(N1442&gt;500000,"C","D"))),'EL&amp;SV'!$C$4:$G$4,0))</f>
        <v>6</v>
      </c>
      <c r="AP1442" s="171">
        <f>INDEX('EL&amp;SV'!$G$4:$K$50,MATCH(AF1442,'EL&amp;SV'!$G$4:$G$50,0),MATCH(IF(N1442&gt;5000000,"A",IF(N1442&gt;2000000,"B",IF(N1442&gt;500000,"C","D"))),'EL&amp;SV'!$G$4:$K$4,0))</f>
        <v>0.95</v>
      </c>
      <c r="AQ1442" s="153">
        <f t="shared" si="972"/>
        <v>27649.77570651042</v>
      </c>
      <c r="AR1442" s="153">
        <f t="shared" si="973"/>
        <v>26267.286921184896</v>
      </c>
      <c r="AS1442" s="153">
        <f t="shared" si="974"/>
        <v>1382.4887853255241</v>
      </c>
      <c r="AT1442" s="60">
        <v>0.75</v>
      </c>
      <c r="AU1442" s="153">
        <f t="shared" si="975"/>
        <v>1036.8665889941431</v>
      </c>
      <c r="AV1442" s="153">
        <f t="shared" si="976"/>
        <v>1382.4887853255223</v>
      </c>
    </row>
    <row r="1443" spans="1:48" x14ac:dyDescent="0.2">
      <c r="A1443" s="82">
        <v>1439</v>
      </c>
      <c r="B1443" s="82" t="s">
        <v>1410</v>
      </c>
      <c r="C1443" s="83"/>
      <c r="D1443" s="84" t="s">
        <v>112</v>
      </c>
      <c r="E1443" s="85" t="s">
        <v>716</v>
      </c>
      <c r="F1443" s="86">
        <v>41000</v>
      </c>
      <c r="G1443" s="86" t="s">
        <v>1350</v>
      </c>
      <c r="H1443" s="89"/>
      <c r="I1443" s="89">
        <v>5.8221285563751314E-2</v>
      </c>
      <c r="J1443" s="84"/>
      <c r="K1443" s="84"/>
      <c r="L1443" s="87">
        <v>15500</v>
      </c>
      <c r="M1443" s="87"/>
      <c r="N1443" s="87">
        <v>15500</v>
      </c>
      <c r="O1443" s="84">
        <v>10212.850368809271</v>
      </c>
      <c r="P1443" s="84">
        <v>902.42992623814541</v>
      </c>
      <c r="Q1443" s="84">
        <f t="shared" si="952"/>
        <v>11115.280295047416</v>
      </c>
      <c r="R1443" s="84">
        <v>4384.7197049525839</v>
      </c>
      <c r="S1443" s="87">
        <f t="shared" si="953"/>
        <v>5287.1496311907285</v>
      </c>
      <c r="T1443" s="150">
        <v>15</v>
      </c>
      <c r="U1443" s="69">
        <v>365</v>
      </c>
      <c r="V1443" s="70"/>
      <c r="W1443" s="71">
        <v>7.5287671232876709</v>
      </c>
      <c r="X1443" s="76">
        <f t="shared" si="969"/>
        <v>41000</v>
      </c>
      <c r="AF1443" s="132" t="s">
        <v>3114</v>
      </c>
      <c r="AG1443" s="60">
        <f>MATCH(AF1443,'Cat-4'!$A:$A,0)</f>
        <v>844</v>
      </c>
      <c r="AH1443" s="60">
        <f>MATCH(X1443,'Cat-4'!$1:$1,0)</f>
        <v>4</v>
      </c>
      <c r="AI1443" s="60">
        <f>INDEX('Cat-4'!$1:$1048576,Working!AG1443,Working!AH1443)</f>
        <v>103.9</v>
      </c>
      <c r="AJ1443" s="60">
        <f>MATCH($AJ$3,'Cat-4'!$1:$1,0)</f>
        <v>144</v>
      </c>
      <c r="AK1443" s="60">
        <f>INDEX('Cat-4'!$1:$1048576,Working!AG1443,Working!AJ1443)</f>
        <v>160.30000000000001</v>
      </c>
      <c r="AL1443" s="146">
        <f t="shared" ref="AL1443:AL1444" si="977">AK1443/AI1443</f>
        <v>1.5428296438883542</v>
      </c>
      <c r="AM1443" s="152">
        <f t="shared" ref="AM1443:AM1444" si="978">AL1443</f>
        <v>1.5428296438883542</v>
      </c>
      <c r="AN1443" s="146">
        <f t="shared" si="954"/>
        <v>11.872222222222222</v>
      </c>
      <c r="AO1443" s="169">
        <f>INDEX('EL&amp;SV'!$C$4:$G$50,MATCH(AF1443,'EL&amp;SV'!$G$4:$G$50,0),MATCH(IF(P1443&gt;5000000,"A",IF(N1443&gt;2000000,"B",IF(N1443&gt;500000,"C","D"))),'EL&amp;SV'!$C$4:$G$4,0))</f>
        <v>6</v>
      </c>
      <c r="AP1443" s="171">
        <f>INDEX('EL&amp;SV'!$G$4:$K$50,MATCH(AF1443,'EL&amp;SV'!$G$4:$G$50,0),MATCH(IF(N1443&gt;5000000,"A",IF(N1443&gt;2000000,"B",IF(N1443&gt;500000,"C","D"))),'EL&amp;SV'!$G$4:$K$4,0))</f>
        <v>0.95</v>
      </c>
      <c r="AQ1443" s="153">
        <f t="shared" si="972"/>
        <v>23913.85948026949</v>
      </c>
      <c r="AR1443" s="153">
        <f t="shared" si="973"/>
        <v>22718.166506256013</v>
      </c>
      <c r="AS1443" s="153">
        <f t="shared" si="974"/>
        <v>1195.6929740134765</v>
      </c>
      <c r="AT1443" s="60">
        <v>0.75</v>
      </c>
      <c r="AU1443" s="153">
        <f t="shared" si="975"/>
        <v>896.76973051010737</v>
      </c>
      <c r="AV1443" s="153">
        <f t="shared" si="976"/>
        <v>1195.6929740134756</v>
      </c>
    </row>
    <row r="1444" spans="1:48" x14ac:dyDescent="0.2">
      <c r="A1444" s="82">
        <v>1440</v>
      </c>
      <c r="B1444" s="82" t="s">
        <v>1410</v>
      </c>
      <c r="C1444" s="83"/>
      <c r="D1444" s="84" t="s">
        <v>112</v>
      </c>
      <c r="E1444" s="85" t="s">
        <v>716</v>
      </c>
      <c r="F1444" s="86">
        <v>41542</v>
      </c>
      <c r="G1444" s="86" t="s">
        <v>1349</v>
      </c>
      <c r="H1444" s="89"/>
      <c r="I1444" s="89">
        <v>5.2710894647247965E-2</v>
      </c>
      <c r="J1444" s="84"/>
      <c r="K1444" s="84"/>
      <c r="L1444" s="87">
        <v>15500</v>
      </c>
      <c r="M1444" s="87"/>
      <c r="N1444" s="87">
        <v>15500</v>
      </c>
      <c r="O1444" s="84">
        <v>9426.6886074916238</v>
      </c>
      <c r="P1444" s="84">
        <v>817.01886703234345</v>
      </c>
      <c r="Q1444" s="84">
        <f t="shared" si="952"/>
        <v>10243.707474523968</v>
      </c>
      <c r="R1444" s="84">
        <v>5256.2925254760321</v>
      </c>
      <c r="S1444" s="87">
        <f t="shared" si="953"/>
        <v>6073.3113925083762</v>
      </c>
      <c r="T1444" s="150">
        <v>15</v>
      </c>
      <c r="U1444" s="69">
        <v>365</v>
      </c>
      <c r="V1444" s="70"/>
      <c r="W1444" s="71">
        <v>7.8027397260273972</v>
      </c>
      <c r="X1444" s="76">
        <f t="shared" si="969"/>
        <v>41518</v>
      </c>
      <c r="AF1444" s="132" t="s">
        <v>3114</v>
      </c>
      <c r="AG1444" s="60">
        <f>MATCH(AF1444,'Cat-4'!$A:$A,0)</f>
        <v>844</v>
      </c>
      <c r="AH1444" s="60">
        <f>MATCH(X1444,'Cat-4'!$1:$1,0)</f>
        <v>21</v>
      </c>
      <c r="AI1444" s="60">
        <f>INDEX('Cat-4'!$1:$1048576,Working!AG1444,Working!AH1444)</f>
        <v>112.4</v>
      </c>
      <c r="AJ1444" s="60">
        <f>MATCH($AJ$3,'Cat-4'!$1:$1,0)</f>
        <v>144</v>
      </c>
      <c r="AK1444" s="60">
        <f>INDEX('Cat-4'!$1:$1048576,Working!AG1444,Working!AJ1444)</f>
        <v>160.30000000000001</v>
      </c>
      <c r="AL1444" s="146">
        <f t="shared" si="977"/>
        <v>1.4261565836298933</v>
      </c>
      <c r="AM1444" s="152">
        <f t="shared" si="978"/>
        <v>1.4261565836298933</v>
      </c>
      <c r="AN1444" s="146">
        <f t="shared" si="954"/>
        <v>10.388888888888889</v>
      </c>
      <c r="AO1444" s="169">
        <f>INDEX('EL&amp;SV'!$C$4:$G$50,MATCH(AF1444,'EL&amp;SV'!$G$4:$G$50,0),MATCH(IF(P1444&gt;5000000,"A",IF(N1444&gt;2000000,"B",IF(N1444&gt;500000,"C","D"))),'EL&amp;SV'!$C$4:$G$4,0))</f>
        <v>6</v>
      </c>
      <c r="AP1444" s="171">
        <f>INDEX('EL&amp;SV'!$G$4:$K$50,MATCH(AF1444,'EL&amp;SV'!$G$4:$G$50,0),MATCH(IF(N1444&gt;5000000,"A",IF(N1444&gt;2000000,"B",IF(N1444&gt;500000,"C","D"))),'EL&amp;SV'!$G$4:$K$4,0))</f>
        <v>0.95</v>
      </c>
      <c r="AQ1444" s="153">
        <f t="shared" si="972"/>
        <v>22105.427046263347</v>
      </c>
      <c r="AR1444" s="153">
        <f t="shared" si="973"/>
        <v>21000.155693950179</v>
      </c>
      <c r="AS1444" s="153">
        <f t="shared" si="974"/>
        <v>1105.2713523131679</v>
      </c>
      <c r="AT1444" s="60">
        <v>0.75</v>
      </c>
      <c r="AU1444" s="153">
        <f t="shared" si="975"/>
        <v>828.95351423487591</v>
      </c>
      <c r="AV1444" s="153">
        <f t="shared" si="976"/>
        <v>1105.2713523131683</v>
      </c>
    </row>
    <row r="1445" spans="1:48" x14ac:dyDescent="0.2">
      <c r="A1445" s="82">
        <v>1441</v>
      </c>
      <c r="B1445" s="82" t="s">
        <v>1410</v>
      </c>
      <c r="C1445" s="83"/>
      <c r="D1445" s="84" t="s">
        <v>112</v>
      </c>
      <c r="E1445" s="85" t="s">
        <v>734</v>
      </c>
      <c r="F1445" s="86">
        <v>40374</v>
      </c>
      <c r="G1445" s="86" t="s">
        <v>1352</v>
      </c>
      <c r="H1445" s="89"/>
      <c r="I1445" s="89">
        <v>7.1555596018451087E-2</v>
      </c>
      <c r="J1445" s="84"/>
      <c r="K1445" s="84"/>
      <c r="L1445" s="87">
        <v>15500</v>
      </c>
      <c r="M1445" s="87"/>
      <c r="N1445" s="87">
        <v>15500</v>
      </c>
      <c r="O1445" s="84">
        <v>11081.643906287936</v>
      </c>
      <c r="P1445" s="84">
        <v>1109.1117382859918</v>
      </c>
      <c r="Q1445" s="84">
        <f t="shared" si="952"/>
        <v>12190.755644573928</v>
      </c>
      <c r="R1445" s="84">
        <v>3309.2443554260717</v>
      </c>
      <c r="S1445" s="87">
        <f t="shared" si="953"/>
        <v>4418.3560937120637</v>
      </c>
      <c r="T1445" s="150">
        <v>15</v>
      </c>
      <c r="U1445" s="69">
        <v>365</v>
      </c>
      <c r="V1445" s="70"/>
      <c r="W1445" s="71">
        <v>7.9397260273972599</v>
      </c>
      <c r="X1445" s="76">
        <f t="shared" si="969"/>
        <v>40360</v>
      </c>
      <c r="Y1445" s="138" t="s">
        <v>4016</v>
      </c>
      <c r="Z1445" s="60">
        <f>MATCH(Y1445,'Cat-3'!$A:$A,0)</f>
        <v>628</v>
      </c>
      <c r="AA1445" s="60">
        <f>MATCH(X1445,'Cat-3'!$1:$1,0)</f>
        <v>70</v>
      </c>
      <c r="AB1445" s="60">
        <f>INDEX('Cat-3'!$1:$1048576,Working!Z1445,Working!AA1445)</f>
        <v>130.6</v>
      </c>
      <c r="AC1445" s="60">
        <f>MATCH($AC$3,'Cat-3'!$1:$1,0)</f>
        <v>90</v>
      </c>
      <c r="AD1445" s="60">
        <f>INDEX('Cat-3'!$1:$1048576,Working!Z1445,Working!AC1445)</f>
        <v>138.4</v>
      </c>
      <c r="AE1445" s="146">
        <f>AD1445/AB1445</f>
        <v>1.0597243491577337</v>
      </c>
      <c r="AF1445" s="132" t="s">
        <v>3114</v>
      </c>
      <c r="AG1445" s="60">
        <f>MATCH(AF1445,'Cat-4'!$A:$A,0)</f>
        <v>844</v>
      </c>
      <c r="AH1445" s="60">
        <f>MATCH($AH$3,'Cat-4'!$1:$1,0)</f>
        <v>4</v>
      </c>
      <c r="AI1445" s="60">
        <f>INDEX('Cat-4'!$1:$1048576,Working!AG1445,Working!AH1445)</f>
        <v>103.9</v>
      </c>
      <c r="AJ1445" s="60">
        <f>MATCH($AJ$3,'Cat-4'!$1:$1,0)</f>
        <v>144</v>
      </c>
      <c r="AK1445" s="60">
        <f>INDEX('Cat-4'!$1:$1048576,Working!AG1445,Working!AJ1445)</f>
        <v>160.30000000000001</v>
      </c>
      <c r="AL1445" s="146">
        <f>AK1445/AI1445</f>
        <v>1.5428296438883542</v>
      </c>
      <c r="AM1445" s="146">
        <f>AL1445*AE1445</f>
        <v>1.6349741402308442</v>
      </c>
      <c r="AN1445" s="146">
        <f t="shared" si="954"/>
        <v>13.583333333333334</v>
      </c>
      <c r="AO1445" s="169">
        <f>INDEX('EL&amp;SV'!$C$4:$G$50,MATCH(AF1445,'EL&amp;SV'!$G$4:$G$50,0),MATCH(IF(P1445&gt;5000000,"A",IF(N1445&gt;2000000,"B",IF(N1445&gt;500000,"C","D"))),'EL&amp;SV'!$C$4:$G$4,0))</f>
        <v>6</v>
      </c>
      <c r="AP1445" s="171">
        <f>INDEX('EL&amp;SV'!$G$4:$K$50,MATCH(AF1445,'EL&amp;SV'!$G$4:$G$50,0),MATCH(IF(N1445&gt;5000000,"A",IF(N1445&gt;2000000,"B",IF(N1445&gt;500000,"C","D"))),'EL&amp;SV'!$G$4:$K$4,0))</f>
        <v>0.95</v>
      </c>
      <c r="AQ1445" s="153">
        <f t="shared" si="972"/>
        <v>25342.099173578084</v>
      </c>
      <c r="AR1445" s="153">
        <f t="shared" si="973"/>
        <v>24074.994214899179</v>
      </c>
      <c r="AS1445" s="153">
        <f t="shared" si="974"/>
        <v>1267.1049586789049</v>
      </c>
      <c r="AT1445" s="60">
        <v>0.75</v>
      </c>
      <c r="AU1445" s="153">
        <f t="shared" si="975"/>
        <v>950.32871900917871</v>
      </c>
      <c r="AV1445" s="153">
        <f t="shared" si="976"/>
        <v>1267.1049586789054</v>
      </c>
    </row>
    <row r="1446" spans="1:48" x14ac:dyDescent="0.2">
      <c r="A1446" s="82">
        <v>1442</v>
      </c>
      <c r="B1446" s="82" t="s">
        <v>1410</v>
      </c>
      <c r="C1446" s="83"/>
      <c r="D1446" s="84" t="s">
        <v>112</v>
      </c>
      <c r="E1446" s="85" t="s">
        <v>612</v>
      </c>
      <c r="F1446" s="86">
        <v>41368</v>
      </c>
      <c r="G1446" s="86" t="s">
        <v>1349</v>
      </c>
      <c r="H1446" s="89"/>
      <c r="I1446" s="89">
        <v>0.39300109140518413</v>
      </c>
      <c r="J1446" s="84"/>
      <c r="K1446" s="84"/>
      <c r="L1446" s="87">
        <v>15487.5</v>
      </c>
      <c r="M1446" s="87"/>
      <c r="N1446" s="87">
        <v>15487.5</v>
      </c>
      <c r="O1446" s="84">
        <v>14713.125</v>
      </c>
      <c r="P1446" s="84">
        <v>0</v>
      </c>
      <c r="Q1446" s="84">
        <f t="shared" si="952"/>
        <v>14713.125</v>
      </c>
      <c r="R1446" s="84">
        <v>774.375</v>
      </c>
      <c r="S1446" s="87">
        <f t="shared" si="953"/>
        <v>774.375</v>
      </c>
      <c r="T1446" s="150">
        <v>3</v>
      </c>
      <c r="U1446" s="69">
        <v>365</v>
      </c>
      <c r="V1446" s="70"/>
      <c r="W1446" s="71">
        <v>7.9397260273972599</v>
      </c>
      <c r="X1446" s="76">
        <f t="shared" si="969"/>
        <v>41365</v>
      </c>
      <c r="AF1446" s="132" t="s">
        <v>3114</v>
      </c>
      <c r="AG1446" s="60">
        <f>MATCH(AF1446,'Cat-4'!$A:$A,0)</f>
        <v>844</v>
      </c>
      <c r="AH1446" s="60">
        <f>MATCH(X1446,'Cat-4'!$1:$1,0)</f>
        <v>16</v>
      </c>
      <c r="AI1446" s="60">
        <f>INDEX('Cat-4'!$1:$1048576,Working!AG1446,Working!AH1446)</f>
        <v>108.9</v>
      </c>
      <c r="AJ1446" s="60">
        <f>MATCH($AJ$3,'Cat-4'!$1:$1,0)</f>
        <v>144</v>
      </c>
      <c r="AK1446" s="60">
        <f>INDEX('Cat-4'!$1:$1048576,Working!AG1446,Working!AJ1446)</f>
        <v>160.30000000000001</v>
      </c>
      <c r="AL1446" s="146">
        <f t="shared" ref="AL1446:AL1448" si="979">AK1446/AI1446</f>
        <v>1.4719926538108357</v>
      </c>
      <c r="AM1446" s="152">
        <f t="shared" ref="AM1446:AM1448" si="980">AL1446</f>
        <v>1.4719926538108357</v>
      </c>
      <c r="AN1446" s="146">
        <f t="shared" si="954"/>
        <v>10.863888888888889</v>
      </c>
      <c r="AO1446" s="169">
        <f>INDEX('EL&amp;SV'!$C$4:$G$50,MATCH(AF1446,'EL&amp;SV'!$G$4:$G$50,0),MATCH(IF(P1446&gt;5000000,"A",IF(N1446&gt;2000000,"B",IF(N1446&gt;500000,"C","D"))),'EL&amp;SV'!$C$4:$G$4,0))</f>
        <v>6</v>
      </c>
      <c r="AP1446" s="171">
        <f>INDEX('EL&amp;SV'!$G$4:$K$50,MATCH(AF1446,'EL&amp;SV'!$G$4:$G$50,0),MATCH(IF(N1446&gt;5000000,"A",IF(N1446&gt;2000000,"B",IF(N1446&gt;500000,"C","D"))),'EL&amp;SV'!$G$4:$K$4,0))</f>
        <v>0.95</v>
      </c>
      <c r="AQ1446" s="153">
        <f t="shared" si="972"/>
        <v>22797.486225895318</v>
      </c>
      <c r="AR1446" s="153">
        <f t="shared" si="973"/>
        <v>21657.611914600551</v>
      </c>
      <c r="AS1446" s="153">
        <f t="shared" si="974"/>
        <v>1139.8743112947668</v>
      </c>
      <c r="AT1446" s="60">
        <v>0.75</v>
      </c>
      <c r="AU1446" s="153">
        <f t="shared" si="975"/>
        <v>854.90573347107511</v>
      </c>
      <c r="AV1446" s="153">
        <f t="shared" si="976"/>
        <v>1139.8743112947668</v>
      </c>
    </row>
    <row r="1447" spans="1:48" x14ac:dyDescent="0.2">
      <c r="A1447" s="82">
        <v>1443</v>
      </c>
      <c r="B1447" s="82" t="s">
        <v>1410</v>
      </c>
      <c r="C1447" s="83"/>
      <c r="D1447" s="84" t="s">
        <v>112</v>
      </c>
      <c r="E1447" s="85" t="s">
        <v>1013</v>
      </c>
      <c r="F1447" s="86">
        <v>42436</v>
      </c>
      <c r="G1447" s="86" t="s">
        <v>25</v>
      </c>
      <c r="H1447" s="89"/>
      <c r="I1447" s="89">
        <v>6.3333333333333325E-2</v>
      </c>
      <c r="J1447" s="84"/>
      <c r="K1447" s="84"/>
      <c r="L1447" s="87">
        <v>15457</v>
      </c>
      <c r="M1447" s="87"/>
      <c r="N1447" s="87">
        <v>15457</v>
      </c>
      <c r="O1447" s="84">
        <v>5940.7109132420082</v>
      </c>
      <c r="P1447" s="84">
        <v>978.94333333333316</v>
      </c>
      <c r="Q1447" s="84">
        <f t="shared" si="952"/>
        <v>6919.6542465753409</v>
      </c>
      <c r="R1447" s="84">
        <v>8537.3457534246591</v>
      </c>
      <c r="S1447" s="87">
        <f t="shared" si="953"/>
        <v>9516.2890867579918</v>
      </c>
      <c r="T1447" s="150">
        <v>15</v>
      </c>
      <c r="U1447" s="69">
        <v>365</v>
      </c>
      <c r="V1447" s="70"/>
      <c r="W1447" s="71">
        <v>8.9260273972602739</v>
      </c>
      <c r="X1447" s="76">
        <f t="shared" si="969"/>
        <v>42430</v>
      </c>
      <c r="AF1447" s="132" t="s">
        <v>3114</v>
      </c>
      <c r="AG1447" s="60">
        <f>MATCH(AF1447,'Cat-4'!$A:$A,0)</f>
        <v>844</v>
      </c>
      <c r="AH1447" s="60">
        <f>MATCH(X1447,'Cat-4'!$1:$1,0)</f>
        <v>51</v>
      </c>
      <c r="AI1447" s="60">
        <f>INDEX('Cat-4'!$1:$1048576,Working!AG1447,Working!AH1447)</f>
        <v>114.6</v>
      </c>
      <c r="AJ1447" s="60">
        <f>MATCH($AJ$3,'Cat-4'!$1:$1,0)</f>
        <v>144</v>
      </c>
      <c r="AK1447" s="60">
        <f>INDEX('Cat-4'!$1:$1048576,Working!AG1447,Working!AJ1447)</f>
        <v>160.30000000000001</v>
      </c>
      <c r="AL1447" s="146">
        <f t="shared" si="979"/>
        <v>1.3987783595113439</v>
      </c>
      <c r="AM1447" s="152">
        <f t="shared" si="980"/>
        <v>1.3987783595113439</v>
      </c>
      <c r="AN1447" s="146">
        <f t="shared" si="954"/>
        <v>7.9388888888888891</v>
      </c>
      <c r="AO1447" s="169">
        <f>INDEX('EL&amp;SV'!$C$4:$G$50,MATCH(AF1447,'EL&amp;SV'!$G$4:$G$50,0),MATCH(IF(P1447&gt;5000000,"A",IF(N1447&gt;2000000,"B",IF(N1447&gt;500000,"C","D"))),'EL&amp;SV'!$C$4:$G$4,0))</f>
        <v>6</v>
      </c>
      <c r="AP1447" s="171">
        <f>INDEX('EL&amp;SV'!$G$4:$K$50,MATCH(AF1447,'EL&amp;SV'!$G$4:$G$50,0),MATCH(IF(N1447&gt;5000000,"A",IF(N1447&gt;2000000,"B",IF(N1447&gt;500000,"C","D"))),'EL&amp;SV'!$G$4:$K$4,0))</f>
        <v>0.95</v>
      </c>
      <c r="AQ1447" s="153">
        <f t="shared" si="972"/>
        <v>21620.917102966843</v>
      </c>
      <c r="AR1447" s="153">
        <f t="shared" si="973"/>
        <v>20539.871247818501</v>
      </c>
      <c r="AS1447" s="153">
        <f t="shared" si="974"/>
        <v>1081.0458551483425</v>
      </c>
      <c r="AT1447" s="60">
        <v>0.75</v>
      </c>
      <c r="AU1447" s="153">
        <f t="shared" si="975"/>
        <v>810.78439136125689</v>
      </c>
      <c r="AV1447" s="153">
        <f t="shared" si="976"/>
        <v>1081.0458551483432</v>
      </c>
    </row>
    <row r="1448" spans="1:48" x14ac:dyDescent="0.2">
      <c r="A1448" s="82">
        <v>1444</v>
      </c>
      <c r="B1448" s="82" t="s">
        <v>1410</v>
      </c>
      <c r="C1448" s="83"/>
      <c r="D1448" s="84" t="s">
        <v>112</v>
      </c>
      <c r="E1448" s="85" t="s">
        <v>1068</v>
      </c>
      <c r="F1448" s="86">
        <v>42590</v>
      </c>
      <c r="G1448" s="86" t="s">
        <v>27</v>
      </c>
      <c r="H1448" s="89"/>
      <c r="I1448" s="89">
        <v>0.31666666666666665</v>
      </c>
      <c r="J1448" s="84"/>
      <c r="K1448" s="84"/>
      <c r="L1448" s="87">
        <v>15435</v>
      </c>
      <c r="M1448" s="87"/>
      <c r="N1448" s="87">
        <v>15435</v>
      </c>
      <c r="O1448" s="84">
        <v>14663.25</v>
      </c>
      <c r="P1448" s="84">
        <v>0</v>
      </c>
      <c r="Q1448" s="84">
        <f t="shared" si="952"/>
        <v>14663.25</v>
      </c>
      <c r="R1448" s="84">
        <v>771.75</v>
      </c>
      <c r="S1448" s="87">
        <f t="shared" si="953"/>
        <v>771.75</v>
      </c>
      <c r="T1448" s="150">
        <v>3</v>
      </c>
      <c r="U1448" s="69">
        <v>365</v>
      </c>
      <c r="V1448" s="70"/>
      <c r="W1448" s="71">
        <v>8.9260273972602739</v>
      </c>
      <c r="X1448" s="76">
        <f t="shared" si="969"/>
        <v>42583</v>
      </c>
      <c r="AF1448" s="132" t="s">
        <v>2718</v>
      </c>
      <c r="AG1448" s="60">
        <f>MATCH(AF1448,'Cat-4'!$A:$A,0)</f>
        <v>645</v>
      </c>
      <c r="AH1448" s="60">
        <f>MATCH(X1448,'Cat-4'!$1:$1,0)</f>
        <v>56</v>
      </c>
      <c r="AI1448" s="60">
        <f>INDEX('Cat-4'!$1:$1048576,Working!AG1448,Working!AH1448)</f>
        <v>115.6</v>
      </c>
      <c r="AJ1448" s="60">
        <f>MATCH($AJ$3,'Cat-4'!$1:$1,0)</f>
        <v>144</v>
      </c>
      <c r="AK1448" s="60">
        <f>INDEX('Cat-4'!$1:$1048576,Working!AG1448,Working!AJ1448)</f>
        <v>115.6</v>
      </c>
      <c r="AL1448" s="146">
        <f t="shared" si="979"/>
        <v>1</v>
      </c>
      <c r="AM1448" s="152">
        <f t="shared" si="980"/>
        <v>1</v>
      </c>
      <c r="AN1448" s="146">
        <f t="shared" si="954"/>
        <v>7.5194444444444448</v>
      </c>
      <c r="AO1448" s="169">
        <f>INDEX('EL&amp;SV'!$C$4:$G$50,MATCH(AF1448,'EL&amp;SV'!$G$4:$G$50,0),MATCH(IF(P1448&gt;5000000,"A",IF(N1448&gt;2000000,"B",IF(N1448&gt;500000,"C","D"))),'EL&amp;SV'!$C$4:$G$4,0))</f>
        <v>5</v>
      </c>
      <c r="AP1448" s="171">
        <f>INDEX('EL&amp;SV'!$G$4:$K$50,MATCH(AF1448,'EL&amp;SV'!$G$4:$G$50,0),MATCH(IF(N1448&gt;5000000,"A",IF(N1448&gt;2000000,"B",IF(N1448&gt;500000,"C","D"))),'EL&amp;SV'!$G$4:$K$4,0))</f>
        <v>1</v>
      </c>
      <c r="AQ1448" s="153">
        <f t="shared" si="972"/>
        <v>15435</v>
      </c>
      <c r="AR1448" s="153">
        <f t="shared" si="973"/>
        <v>15435</v>
      </c>
      <c r="AS1448" s="153">
        <f t="shared" si="974"/>
        <v>0</v>
      </c>
      <c r="AT1448" s="60">
        <v>0.75</v>
      </c>
      <c r="AU1448" s="153">
        <f t="shared" si="975"/>
        <v>0</v>
      </c>
      <c r="AV1448" s="153">
        <f t="shared" si="976"/>
        <v>0</v>
      </c>
    </row>
    <row r="1449" spans="1:48" x14ac:dyDescent="0.2">
      <c r="A1449" s="82">
        <v>1445</v>
      </c>
      <c r="B1449" s="82" t="s">
        <v>1410</v>
      </c>
      <c r="C1449" s="83"/>
      <c r="D1449" s="84" t="s">
        <v>112</v>
      </c>
      <c r="E1449" s="85" t="s">
        <v>762</v>
      </c>
      <c r="F1449" s="86">
        <v>40277</v>
      </c>
      <c r="G1449" s="86" t="s">
        <v>1352</v>
      </c>
      <c r="H1449" s="89"/>
      <c r="I1449" s="89">
        <v>6.9065218570589032E-2</v>
      </c>
      <c r="J1449" s="84"/>
      <c r="K1449" s="84"/>
      <c r="L1449" s="87">
        <v>15400</v>
      </c>
      <c r="M1449" s="87"/>
      <c r="N1449" s="87">
        <v>15400</v>
      </c>
      <c r="O1449" s="84">
        <v>11418.789010088349</v>
      </c>
      <c r="P1449" s="84">
        <v>1063.6043659870711</v>
      </c>
      <c r="Q1449" s="84">
        <f t="shared" si="952"/>
        <v>12482.393376075419</v>
      </c>
      <c r="R1449" s="84">
        <v>2917.6066239245811</v>
      </c>
      <c r="S1449" s="87">
        <f t="shared" si="953"/>
        <v>3981.2109899116513</v>
      </c>
      <c r="T1449" s="150">
        <v>15</v>
      </c>
      <c r="U1449" s="69">
        <v>365</v>
      </c>
      <c r="V1449" s="70"/>
      <c r="W1449" s="71">
        <v>8.9260273972602739</v>
      </c>
      <c r="X1449" s="76">
        <f t="shared" si="969"/>
        <v>40269</v>
      </c>
      <c r="Y1449" s="138" t="s">
        <v>4016</v>
      </c>
      <c r="Z1449" s="60">
        <f>MATCH(Y1449,'Cat-3'!$A:$A,0)</f>
        <v>628</v>
      </c>
      <c r="AA1449" s="60">
        <f>MATCH(X1449,'Cat-3'!$1:$1,0)</f>
        <v>67</v>
      </c>
      <c r="AB1449" s="60">
        <f>INDEX('Cat-3'!$1:$1048576,Working!Z1449,Working!AA1449)</f>
        <v>128.80000000000001</v>
      </c>
      <c r="AC1449" s="60">
        <f>MATCH($AC$3,'Cat-3'!$1:$1,0)</f>
        <v>90</v>
      </c>
      <c r="AD1449" s="60">
        <f>INDEX('Cat-3'!$1:$1048576,Working!Z1449,Working!AC1449)</f>
        <v>138.4</v>
      </c>
      <c r="AE1449" s="146">
        <f>AD1449/AB1449</f>
        <v>1.0745341614906831</v>
      </c>
      <c r="AF1449" s="132" t="s">
        <v>3114</v>
      </c>
      <c r="AG1449" s="60">
        <f>MATCH(AF1449,'Cat-4'!$A:$A,0)</f>
        <v>844</v>
      </c>
      <c r="AH1449" s="60">
        <f>MATCH($AH$3,'Cat-4'!$1:$1,0)</f>
        <v>4</v>
      </c>
      <c r="AI1449" s="60">
        <f>INDEX('Cat-4'!$1:$1048576,Working!AG1449,Working!AH1449)</f>
        <v>103.9</v>
      </c>
      <c r="AJ1449" s="60">
        <f>MATCH($AJ$3,'Cat-4'!$1:$1,0)</f>
        <v>144</v>
      </c>
      <c r="AK1449" s="60">
        <f>INDEX('Cat-4'!$1:$1048576,Working!AG1449,Working!AJ1449)</f>
        <v>160.30000000000001</v>
      </c>
      <c r="AL1449" s="146">
        <f>AK1449/AI1449</f>
        <v>1.5428296438883542</v>
      </c>
      <c r="AM1449" s="146">
        <f>AL1449*AE1449</f>
        <v>1.6578231577185421</v>
      </c>
      <c r="AN1449" s="146">
        <f t="shared" si="954"/>
        <v>13.85</v>
      </c>
      <c r="AO1449" s="169">
        <f>INDEX('EL&amp;SV'!$C$4:$G$50,MATCH(AF1449,'EL&amp;SV'!$G$4:$G$50,0),MATCH(IF(P1449&gt;5000000,"A",IF(N1449&gt;2000000,"B",IF(N1449&gt;500000,"C","D"))),'EL&amp;SV'!$C$4:$G$4,0))</f>
        <v>6</v>
      </c>
      <c r="AP1449" s="171">
        <f>INDEX('EL&amp;SV'!$G$4:$K$50,MATCH(AF1449,'EL&amp;SV'!$G$4:$G$50,0),MATCH(IF(N1449&gt;5000000,"A",IF(N1449&gt;2000000,"B",IF(N1449&gt;500000,"C","D"))),'EL&amp;SV'!$G$4:$K$4,0))</f>
        <v>0.95</v>
      </c>
      <c r="AQ1449" s="153">
        <f t="shared" si="972"/>
        <v>25530.476628865548</v>
      </c>
      <c r="AR1449" s="153">
        <f t="shared" si="973"/>
        <v>24253.952797422269</v>
      </c>
      <c r="AS1449" s="153">
        <f t="shared" si="974"/>
        <v>1276.5238314432791</v>
      </c>
      <c r="AT1449" s="60">
        <v>0.75</v>
      </c>
      <c r="AU1449" s="153">
        <f t="shared" si="975"/>
        <v>957.39287358245929</v>
      </c>
      <c r="AV1449" s="153">
        <f t="shared" si="976"/>
        <v>1276.5238314432786</v>
      </c>
    </row>
    <row r="1450" spans="1:48" x14ac:dyDescent="0.2">
      <c r="A1450" s="82">
        <v>1446</v>
      </c>
      <c r="B1450" s="82" t="s">
        <v>1410</v>
      </c>
      <c r="C1450" s="83"/>
      <c r="D1450" s="84" t="s">
        <v>112</v>
      </c>
      <c r="E1450" s="85" t="s">
        <v>441</v>
      </c>
      <c r="F1450" s="151">
        <v>42248</v>
      </c>
      <c r="G1450" s="86"/>
      <c r="H1450" s="89"/>
      <c r="I1450" s="89">
        <v>4.9999999999999975E-2</v>
      </c>
      <c r="J1450" s="84"/>
      <c r="K1450" s="84"/>
      <c r="L1450" s="87">
        <v>15393</v>
      </c>
      <c r="M1450" s="87"/>
      <c r="N1450" s="87">
        <v>15393</v>
      </c>
      <c r="O1450" s="84">
        <v>15393</v>
      </c>
      <c r="P1450" s="84">
        <v>0</v>
      </c>
      <c r="Q1450" s="84">
        <f t="shared" si="952"/>
        <v>15393</v>
      </c>
      <c r="R1450" s="84">
        <v>0</v>
      </c>
      <c r="S1450" s="87">
        <f t="shared" si="953"/>
        <v>0</v>
      </c>
      <c r="T1450" s="150">
        <v>10</v>
      </c>
      <c r="U1450" s="69">
        <v>365</v>
      </c>
      <c r="V1450" s="70"/>
      <c r="W1450" s="71">
        <v>8.9260273972602739</v>
      </c>
      <c r="X1450" s="76">
        <f t="shared" si="969"/>
        <v>42248</v>
      </c>
      <c r="AF1450" s="132" t="s">
        <v>3114</v>
      </c>
      <c r="AG1450" s="60">
        <f>MATCH(AF1450,'Cat-4'!$A:$A,0)</f>
        <v>844</v>
      </c>
      <c r="AH1450" s="60">
        <f>MATCH(X1450,'Cat-4'!$1:$1,0)</f>
        <v>45</v>
      </c>
      <c r="AI1450" s="60">
        <f>INDEX('Cat-4'!$1:$1048576,Working!AG1450,Working!AH1450)</f>
        <v>110.9</v>
      </c>
      <c r="AJ1450" s="60">
        <f>MATCH($AJ$3,'Cat-4'!$1:$1,0)</f>
        <v>144</v>
      </c>
      <c r="AK1450" s="60">
        <f>INDEX('Cat-4'!$1:$1048576,Working!AG1450,Working!AJ1450)</f>
        <v>160.30000000000001</v>
      </c>
      <c r="AL1450" s="146">
        <f t="shared" ref="AL1450:AL1457" si="981">AK1450/AI1450</f>
        <v>1.4454463480613164</v>
      </c>
      <c r="AM1450" s="152">
        <f t="shared" ref="AM1450:AM1457" si="982">AL1450</f>
        <v>1.4454463480613164</v>
      </c>
      <c r="AN1450" s="146">
        <f t="shared" si="954"/>
        <v>8.4555555555555557</v>
      </c>
      <c r="AO1450" s="169">
        <f>INDEX('EL&amp;SV'!$C$4:$G$50,MATCH(AF1450,'EL&amp;SV'!$G$4:$G$50,0),MATCH(IF(P1450&gt;5000000,"A",IF(N1450&gt;2000000,"B",IF(N1450&gt;500000,"C","D"))),'EL&amp;SV'!$C$4:$G$4,0))</f>
        <v>6</v>
      </c>
      <c r="AP1450" s="171">
        <f>INDEX('EL&amp;SV'!$G$4:$K$50,MATCH(AF1450,'EL&amp;SV'!$G$4:$G$50,0),MATCH(IF(N1450&gt;5000000,"A",IF(N1450&gt;2000000,"B",IF(N1450&gt;500000,"C","D"))),'EL&amp;SV'!$G$4:$K$4,0))</f>
        <v>0.95</v>
      </c>
      <c r="AQ1450" s="153">
        <f t="shared" si="972"/>
        <v>22249.755635707843</v>
      </c>
      <c r="AR1450" s="153">
        <f t="shared" si="973"/>
        <v>21137.267853922451</v>
      </c>
      <c r="AS1450" s="153">
        <f t="shared" si="974"/>
        <v>1112.4877817853921</v>
      </c>
      <c r="AT1450" s="60">
        <v>0.75</v>
      </c>
      <c r="AU1450" s="153">
        <f t="shared" si="975"/>
        <v>834.36583633904411</v>
      </c>
      <c r="AV1450" s="153">
        <f t="shared" si="976"/>
        <v>1112.4877817853931</v>
      </c>
    </row>
    <row r="1451" spans="1:48" x14ac:dyDescent="0.2">
      <c r="A1451" s="82">
        <v>1447</v>
      </c>
      <c r="B1451" s="82" t="s">
        <v>1410</v>
      </c>
      <c r="C1451" s="83"/>
      <c r="D1451" s="84" t="s">
        <v>112</v>
      </c>
      <c r="E1451" s="85" t="s">
        <v>362</v>
      </c>
      <c r="F1451" s="86">
        <v>43596</v>
      </c>
      <c r="G1451" s="86" t="s">
        <v>36</v>
      </c>
      <c r="H1451" s="89"/>
      <c r="I1451" s="89">
        <v>9.5000000000000001E-2</v>
      </c>
      <c r="J1451" s="84"/>
      <c r="K1451" s="84"/>
      <c r="L1451" s="87">
        <v>15340</v>
      </c>
      <c r="M1451" s="87"/>
      <c r="N1451" s="87">
        <v>15340</v>
      </c>
      <c r="O1451" s="84">
        <v>4216.1884931506847</v>
      </c>
      <c r="P1451" s="84">
        <v>1457.3</v>
      </c>
      <c r="Q1451" s="84">
        <f t="shared" si="952"/>
        <v>5673.4884931506849</v>
      </c>
      <c r="R1451" s="84">
        <v>9666.5115068493142</v>
      </c>
      <c r="S1451" s="87">
        <f t="shared" si="953"/>
        <v>11123.811506849315</v>
      </c>
      <c r="T1451" s="150">
        <v>10</v>
      </c>
      <c r="U1451" s="69">
        <v>365</v>
      </c>
      <c r="V1451" s="70"/>
      <c r="W1451" s="71">
        <v>8.9260273972602739</v>
      </c>
      <c r="X1451" s="76">
        <f t="shared" si="969"/>
        <v>43586</v>
      </c>
      <c r="AF1451" s="132" t="s">
        <v>3114</v>
      </c>
      <c r="AG1451" s="60">
        <f>MATCH(AF1451,'Cat-4'!$A:$A,0)</f>
        <v>844</v>
      </c>
      <c r="AH1451" s="60">
        <f>MATCH(X1451,'Cat-4'!$1:$1,0)</f>
        <v>89</v>
      </c>
      <c r="AI1451" s="60">
        <f>INDEX('Cat-4'!$1:$1048576,Working!AG1451,Working!AH1451)</f>
        <v>128.69999999999999</v>
      </c>
      <c r="AJ1451" s="60">
        <f>MATCH($AJ$3,'Cat-4'!$1:$1,0)</f>
        <v>144</v>
      </c>
      <c r="AK1451" s="60">
        <f>INDEX('Cat-4'!$1:$1048576,Working!AG1451,Working!AJ1451)</f>
        <v>160.30000000000001</v>
      </c>
      <c r="AL1451" s="146">
        <f t="shared" si="981"/>
        <v>1.2455322455322457</v>
      </c>
      <c r="AM1451" s="152">
        <f t="shared" si="982"/>
        <v>1.2455322455322457</v>
      </c>
      <c r="AN1451" s="146">
        <f t="shared" si="954"/>
        <v>4.7611111111111111</v>
      </c>
      <c r="AO1451" s="169">
        <f>INDEX('EL&amp;SV'!$C$4:$G$50,MATCH(AF1451,'EL&amp;SV'!$G$4:$G$50,0),MATCH(IF(P1451&gt;5000000,"A",IF(N1451&gt;2000000,"B",IF(N1451&gt;500000,"C","D"))),'EL&amp;SV'!$C$4:$G$4,0))</f>
        <v>6</v>
      </c>
      <c r="AP1451" s="171">
        <f>INDEX('EL&amp;SV'!$G$4:$K$50,MATCH(AF1451,'EL&amp;SV'!$G$4:$G$50,0),MATCH(IF(N1451&gt;5000000,"A",IF(N1451&gt;2000000,"B",IF(N1451&gt;500000,"C","D"))),'EL&amp;SV'!$G$4:$K$4,0))</f>
        <v>0.95</v>
      </c>
      <c r="AQ1451" s="153">
        <f t="shared" si="972"/>
        <v>19106.46464646465</v>
      </c>
      <c r="AR1451" s="153">
        <f t="shared" si="973"/>
        <v>14403.266844369624</v>
      </c>
      <c r="AS1451" s="153">
        <f t="shared" si="974"/>
        <v>4703.1978020950264</v>
      </c>
      <c r="AT1451" s="60">
        <v>0.75</v>
      </c>
      <c r="AU1451" s="153">
        <f t="shared" si="975"/>
        <v>3527.3983515712698</v>
      </c>
      <c r="AV1451" s="153">
        <f t="shared" si="976"/>
        <v>3527.3983515712698</v>
      </c>
    </row>
    <row r="1452" spans="1:48" x14ac:dyDescent="0.2">
      <c r="A1452" s="82">
        <v>1448</v>
      </c>
      <c r="B1452" s="82" t="s">
        <v>1410</v>
      </c>
      <c r="C1452" s="83"/>
      <c r="D1452" s="84" t="s">
        <v>112</v>
      </c>
      <c r="E1452" s="85" t="s">
        <v>1105</v>
      </c>
      <c r="F1452" s="86">
        <v>43434</v>
      </c>
      <c r="G1452" s="86" t="s">
        <v>35</v>
      </c>
      <c r="H1452" s="89"/>
      <c r="I1452" s="89">
        <v>0.19</v>
      </c>
      <c r="J1452" s="84"/>
      <c r="K1452" s="84"/>
      <c r="L1452" s="87">
        <v>15222</v>
      </c>
      <c r="M1452" s="87"/>
      <c r="N1452" s="87">
        <v>15222</v>
      </c>
      <c r="O1452" s="84">
        <v>9643.2412602739714</v>
      </c>
      <c r="P1452" s="84">
        <v>2892.18</v>
      </c>
      <c r="Q1452" s="84">
        <f t="shared" si="952"/>
        <v>12535.421260273972</v>
      </c>
      <c r="R1452" s="84">
        <v>2686.5787397260283</v>
      </c>
      <c r="S1452" s="87">
        <f t="shared" si="953"/>
        <v>5578.7587397260286</v>
      </c>
      <c r="T1452" s="150">
        <v>5</v>
      </c>
      <c r="U1452" s="69">
        <v>365</v>
      </c>
      <c r="V1452" s="70"/>
      <c r="W1452" s="71">
        <v>8.9260273972602739</v>
      </c>
      <c r="X1452" s="76">
        <f t="shared" si="969"/>
        <v>43405</v>
      </c>
      <c r="AF1452" s="132" t="s">
        <v>2708</v>
      </c>
      <c r="AG1452" s="60">
        <f>MATCH(AF1452,'Cat-4'!$A:$A,0)</f>
        <v>640</v>
      </c>
      <c r="AH1452" s="60">
        <f>MATCH(X1452,'Cat-4'!$1:$1,0)</f>
        <v>83</v>
      </c>
      <c r="AI1452" s="60">
        <f>INDEX('Cat-4'!$1:$1048576,Working!AG1452,Working!AH1452)</f>
        <v>102.6</v>
      </c>
      <c r="AJ1452" s="60">
        <f>MATCH($AJ$3,'Cat-4'!$1:$1,0)</f>
        <v>144</v>
      </c>
      <c r="AK1452" s="60">
        <f>INDEX('Cat-4'!$1:$1048576,Working!AG1452,Working!AJ1452)</f>
        <v>114.8</v>
      </c>
      <c r="AL1452" s="146">
        <f t="shared" si="981"/>
        <v>1.1189083820662769</v>
      </c>
      <c r="AM1452" s="152">
        <f t="shared" si="982"/>
        <v>1.1189083820662769</v>
      </c>
      <c r="AN1452" s="146">
        <f t="shared" si="954"/>
        <v>5.208333333333333</v>
      </c>
      <c r="AO1452" s="169">
        <f>INDEX('EL&amp;SV'!$C$4:$G$50,MATCH(AF1452,'EL&amp;SV'!$G$4:$G$50,0),MATCH(IF(P1452&gt;5000000,"A",IF(N1452&gt;2000000,"B",IF(N1452&gt;500000,"C","D"))),'EL&amp;SV'!$C$4:$G$4,0))</f>
        <v>5</v>
      </c>
      <c r="AP1452" s="171">
        <f>INDEX('EL&amp;SV'!$G$4:$K$50,MATCH(AF1452,'EL&amp;SV'!$G$4:$G$50,0),MATCH(IF(N1452&gt;5000000,"A",IF(N1452&gt;2000000,"B",IF(N1452&gt;500000,"C","D"))),'EL&amp;SV'!$G$4:$K$4,0))</f>
        <v>1</v>
      </c>
      <c r="AQ1452" s="153">
        <f t="shared" si="972"/>
        <v>17032.023391812865</v>
      </c>
      <c r="AR1452" s="153">
        <f t="shared" si="973"/>
        <v>17032.023391812865</v>
      </c>
      <c r="AS1452" s="153">
        <f t="shared" si="974"/>
        <v>0</v>
      </c>
      <c r="AT1452" s="60">
        <v>0.75</v>
      </c>
      <c r="AU1452" s="153">
        <f t="shared" si="975"/>
        <v>0</v>
      </c>
      <c r="AV1452" s="153">
        <f t="shared" si="976"/>
        <v>0</v>
      </c>
    </row>
    <row r="1453" spans="1:48" x14ac:dyDescent="0.2">
      <c r="A1453" s="82">
        <v>1449</v>
      </c>
      <c r="B1453" s="82" t="s">
        <v>1410</v>
      </c>
      <c r="C1453" s="83"/>
      <c r="D1453" s="84" t="s">
        <v>112</v>
      </c>
      <c r="E1453" s="85" t="s">
        <v>352</v>
      </c>
      <c r="F1453" s="86">
        <v>41000</v>
      </c>
      <c r="G1453" s="86" t="s">
        <v>1350</v>
      </c>
      <c r="H1453" s="89"/>
      <c r="I1453" s="89">
        <v>0.10074222602739726</v>
      </c>
      <c r="J1453" s="84"/>
      <c r="K1453" s="84"/>
      <c r="L1453" s="87">
        <v>15100</v>
      </c>
      <c r="M1453" s="87"/>
      <c r="N1453" s="87">
        <v>15100</v>
      </c>
      <c r="O1453" s="84">
        <v>15100.000000000002</v>
      </c>
      <c r="P1453" s="84">
        <v>0</v>
      </c>
      <c r="Q1453" s="84">
        <f t="shared" si="952"/>
        <v>15100.000000000002</v>
      </c>
      <c r="R1453" s="84">
        <v>0</v>
      </c>
      <c r="S1453" s="87">
        <f t="shared" si="953"/>
        <v>0</v>
      </c>
      <c r="T1453" s="150">
        <v>10</v>
      </c>
      <c r="U1453" s="69">
        <v>365</v>
      </c>
      <c r="V1453" s="70"/>
      <c r="W1453" s="71">
        <v>8.9260273972602739</v>
      </c>
      <c r="X1453" s="76">
        <f t="shared" si="969"/>
        <v>41000</v>
      </c>
      <c r="AF1453" s="132" t="s">
        <v>3114</v>
      </c>
      <c r="AG1453" s="60">
        <f>MATCH(AF1453,'Cat-4'!$A:$A,0)</f>
        <v>844</v>
      </c>
      <c r="AH1453" s="60">
        <f>MATCH(X1453,'Cat-4'!$1:$1,0)</f>
        <v>4</v>
      </c>
      <c r="AI1453" s="60">
        <f>INDEX('Cat-4'!$1:$1048576,Working!AG1453,Working!AH1453)</f>
        <v>103.9</v>
      </c>
      <c r="AJ1453" s="60">
        <f>MATCH($AJ$3,'Cat-4'!$1:$1,0)</f>
        <v>144</v>
      </c>
      <c r="AK1453" s="60">
        <f>INDEX('Cat-4'!$1:$1048576,Working!AG1453,Working!AJ1453)</f>
        <v>160.30000000000001</v>
      </c>
      <c r="AL1453" s="146">
        <f t="shared" si="981"/>
        <v>1.5428296438883542</v>
      </c>
      <c r="AM1453" s="152">
        <f t="shared" si="982"/>
        <v>1.5428296438883542</v>
      </c>
      <c r="AN1453" s="146">
        <f t="shared" si="954"/>
        <v>11.872222222222222</v>
      </c>
      <c r="AO1453" s="169">
        <f>INDEX('EL&amp;SV'!$C$4:$G$50,MATCH(AF1453,'EL&amp;SV'!$G$4:$G$50,0),MATCH(IF(P1453&gt;5000000,"A",IF(N1453&gt;2000000,"B",IF(N1453&gt;500000,"C","D"))),'EL&amp;SV'!$C$4:$G$4,0))</f>
        <v>6</v>
      </c>
      <c r="AP1453" s="171">
        <f>INDEX('EL&amp;SV'!$G$4:$K$50,MATCH(AF1453,'EL&amp;SV'!$G$4:$G$50,0),MATCH(IF(N1453&gt;5000000,"A",IF(N1453&gt;2000000,"B",IF(N1453&gt;500000,"C","D"))),'EL&amp;SV'!$G$4:$K$4,0))</f>
        <v>0.95</v>
      </c>
      <c r="AQ1453" s="153">
        <f t="shared" si="972"/>
        <v>23296.727622714148</v>
      </c>
      <c r="AR1453" s="153">
        <f t="shared" si="973"/>
        <v>22131.89124157844</v>
      </c>
      <c r="AS1453" s="153">
        <f t="shared" si="974"/>
        <v>1164.8363811357085</v>
      </c>
      <c r="AT1453" s="60">
        <v>0.75</v>
      </c>
      <c r="AU1453" s="153">
        <f t="shared" si="975"/>
        <v>873.62728585178138</v>
      </c>
      <c r="AV1453" s="153">
        <f t="shared" si="976"/>
        <v>1164.8363811357085</v>
      </c>
    </row>
    <row r="1454" spans="1:48" x14ac:dyDescent="0.2">
      <c r="A1454" s="82">
        <v>1450</v>
      </c>
      <c r="B1454" s="82" t="s">
        <v>1410</v>
      </c>
      <c r="C1454" s="83"/>
      <c r="D1454" s="84" t="s">
        <v>112</v>
      </c>
      <c r="E1454" s="85" t="s">
        <v>382</v>
      </c>
      <c r="F1454" s="86">
        <v>41000</v>
      </c>
      <c r="G1454" s="86" t="s">
        <v>1350</v>
      </c>
      <c r="H1454" s="89"/>
      <c r="I1454" s="89">
        <v>9.6276541095890414E-2</v>
      </c>
      <c r="J1454" s="84"/>
      <c r="K1454" s="84"/>
      <c r="L1454" s="87">
        <v>15000</v>
      </c>
      <c r="M1454" s="87"/>
      <c r="N1454" s="87">
        <v>15000</v>
      </c>
      <c r="O1454" s="84">
        <v>15000.000000000004</v>
      </c>
      <c r="P1454" s="84">
        <v>0</v>
      </c>
      <c r="Q1454" s="84">
        <f t="shared" si="952"/>
        <v>15000.000000000004</v>
      </c>
      <c r="R1454" s="84">
        <v>0</v>
      </c>
      <c r="S1454" s="87">
        <f t="shared" si="953"/>
        <v>0</v>
      </c>
      <c r="T1454" s="150">
        <v>10</v>
      </c>
      <c r="U1454" s="69">
        <v>365</v>
      </c>
      <c r="V1454" s="70"/>
      <c r="W1454" s="71">
        <v>8.9260273972602739</v>
      </c>
      <c r="X1454" s="76">
        <f t="shared" si="969"/>
        <v>41000</v>
      </c>
      <c r="AF1454" s="132" t="s">
        <v>3114</v>
      </c>
      <c r="AG1454" s="60">
        <f>MATCH(AF1454,'Cat-4'!$A:$A,0)</f>
        <v>844</v>
      </c>
      <c r="AH1454" s="60">
        <f>MATCH(X1454,'Cat-4'!$1:$1,0)</f>
        <v>4</v>
      </c>
      <c r="AI1454" s="60">
        <f>INDEX('Cat-4'!$1:$1048576,Working!AG1454,Working!AH1454)</f>
        <v>103.9</v>
      </c>
      <c r="AJ1454" s="60">
        <f>MATCH($AJ$3,'Cat-4'!$1:$1,0)</f>
        <v>144</v>
      </c>
      <c r="AK1454" s="60">
        <f>INDEX('Cat-4'!$1:$1048576,Working!AG1454,Working!AJ1454)</f>
        <v>160.30000000000001</v>
      </c>
      <c r="AL1454" s="146">
        <f t="shared" si="981"/>
        <v>1.5428296438883542</v>
      </c>
      <c r="AM1454" s="152">
        <f t="shared" si="982"/>
        <v>1.5428296438883542</v>
      </c>
      <c r="AN1454" s="146">
        <f t="shared" si="954"/>
        <v>11.872222222222222</v>
      </c>
      <c r="AO1454" s="169">
        <f>INDEX('EL&amp;SV'!$C$4:$G$50,MATCH(AF1454,'EL&amp;SV'!$G$4:$G$50,0),MATCH(IF(P1454&gt;5000000,"A",IF(N1454&gt;2000000,"B",IF(N1454&gt;500000,"C","D"))),'EL&amp;SV'!$C$4:$G$4,0))</f>
        <v>6</v>
      </c>
      <c r="AP1454" s="171">
        <f>INDEX('EL&amp;SV'!$G$4:$K$50,MATCH(AF1454,'EL&amp;SV'!$G$4:$G$50,0),MATCH(IF(N1454&gt;5000000,"A",IF(N1454&gt;2000000,"B",IF(N1454&gt;500000,"C","D"))),'EL&amp;SV'!$G$4:$K$4,0))</f>
        <v>0.95</v>
      </c>
      <c r="AQ1454" s="153">
        <f t="shared" si="972"/>
        <v>23142.444658325312</v>
      </c>
      <c r="AR1454" s="153">
        <f t="shared" si="973"/>
        <v>21985.322425409046</v>
      </c>
      <c r="AS1454" s="153">
        <f t="shared" si="974"/>
        <v>1157.1222329162665</v>
      </c>
      <c r="AT1454" s="60">
        <v>0.75</v>
      </c>
      <c r="AU1454" s="153">
        <f t="shared" si="975"/>
        <v>867.84167468719988</v>
      </c>
      <c r="AV1454" s="153">
        <f t="shared" si="976"/>
        <v>1157.1222329162667</v>
      </c>
    </row>
    <row r="1455" spans="1:48" x14ac:dyDescent="0.2">
      <c r="A1455" s="82">
        <v>1451</v>
      </c>
      <c r="B1455" s="82" t="s">
        <v>1410</v>
      </c>
      <c r="C1455" s="83"/>
      <c r="D1455" s="84" t="s">
        <v>112</v>
      </c>
      <c r="E1455" s="85" t="s">
        <v>408</v>
      </c>
      <c r="F1455" s="151">
        <v>42248</v>
      </c>
      <c r="G1455" s="86"/>
      <c r="H1455" s="89"/>
      <c r="I1455" s="89">
        <v>0.05</v>
      </c>
      <c r="J1455" s="84"/>
      <c r="K1455" s="84"/>
      <c r="L1455" s="87">
        <v>15000</v>
      </c>
      <c r="M1455" s="87"/>
      <c r="N1455" s="87">
        <v>15000</v>
      </c>
      <c r="O1455" s="84">
        <v>15000</v>
      </c>
      <c r="P1455" s="84">
        <v>0</v>
      </c>
      <c r="Q1455" s="84">
        <f t="shared" si="952"/>
        <v>15000</v>
      </c>
      <c r="R1455" s="84">
        <v>0</v>
      </c>
      <c r="S1455" s="87">
        <f t="shared" si="953"/>
        <v>0</v>
      </c>
      <c r="T1455" s="150">
        <v>10</v>
      </c>
      <c r="U1455" s="69">
        <v>365</v>
      </c>
      <c r="V1455" s="70"/>
      <c r="W1455" s="71">
        <v>8.9260273972602739</v>
      </c>
      <c r="X1455" s="76">
        <f t="shared" si="969"/>
        <v>42248</v>
      </c>
      <c r="AF1455" s="132" t="s">
        <v>3114</v>
      </c>
      <c r="AG1455" s="60">
        <f>MATCH(AF1455,'Cat-4'!$A:$A,0)</f>
        <v>844</v>
      </c>
      <c r="AH1455" s="60">
        <f>MATCH(X1455,'Cat-4'!$1:$1,0)</f>
        <v>45</v>
      </c>
      <c r="AI1455" s="60">
        <f>INDEX('Cat-4'!$1:$1048576,Working!AG1455,Working!AH1455)</f>
        <v>110.9</v>
      </c>
      <c r="AJ1455" s="60">
        <f>MATCH($AJ$3,'Cat-4'!$1:$1,0)</f>
        <v>144</v>
      </c>
      <c r="AK1455" s="60">
        <f>INDEX('Cat-4'!$1:$1048576,Working!AG1455,Working!AJ1455)</f>
        <v>160.30000000000001</v>
      </c>
      <c r="AL1455" s="146">
        <f t="shared" si="981"/>
        <v>1.4454463480613164</v>
      </c>
      <c r="AM1455" s="152">
        <f t="shared" si="982"/>
        <v>1.4454463480613164</v>
      </c>
      <c r="AN1455" s="146">
        <f t="shared" si="954"/>
        <v>8.4555555555555557</v>
      </c>
      <c r="AO1455" s="169">
        <f>INDEX('EL&amp;SV'!$C$4:$G$50,MATCH(AF1455,'EL&amp;SV'!$G$4:$G$50,0),MATCH(IF(P1455&gt;5000000,"A",IF(N1455&gt;2000000,"B",IF(N1455&gt;500000,"C","D"))),'EL&amp;SV'!$C$4:$G$4,0))</f>
        <v>6</v>
      </c>
      <c r="AP1455" s="171">
        <f>INDEX('EL&amp;SV'!$G$4:$K$50,MATCH(AF1455,'EL&amp;SV'!$G$4:$G$50,0),MATCH(IF(N1455&gt;5000000,"A",IF(N1455&gt;2000000,"B",IF(N1455&gt;500000,"C","D"))),'EL&amp;SV'!$G$4:$K$4,0))</f>
        <v>0.95</v>
      </c>
      <c r="AQ1455" s="153">
        <f t="shared" si="972"/>
        <v>21681.695220919748</v>
      </c>
      <c r="AR1455" s="153">
        <f t="shared" si="973"/>
        <v>20597.610459873758</v>
      </c>
      <c r="AS1455" s="153">
        <f t="shared" si="974"/>
        <v>1084.0847610459896</v>
      </c>
      <c r="AT1455" s="60">
        <v>0.75</v>
      </c>
      <c r="AU1455" s="153">
        <f t="shared" si="975"/>
        <v>813.06357078449219</v>
      </c>
      <c r="AV1455" s="153">
        <f t="shared" si="976"/>
        <v>1084.0847610459884</v>
      </c>
    </row>
    <row r="1456" spans="1:48" x14ac:dyDescent="0.2">
      <c r="A1456" s="82">
        <v>1452</v>
      </c>
      <c r="B1456" s="82" t="s">
        <v>1410</v>
      </c>
      <c r="C1456" s="83"/>
      <c r="D1456" s="84" t="s">
        <v>112</v>
      </c>
      <c r="E1456" s="85" t="s">
        <v>928</v>
      </c>
      <c r="F1456" s="86">
        <v>41417</v>
      </c>
      <c r="G1456" s="86" t="s">
        <v>1349</v>
      </c>
      <c r="H1456" s="89"/>
      <c r="I1456" s="89">
        <v>6.429339403332042E-2</v>
      </c>
      <c r="J1456" s="84"/>
      <c r="K1456" s="84"/>
      <c r="L1456" s="87">
        <v>14999.85</v>
      </c>
      <c r="M1456" s="87"/>
      <c r="N1456" s="87">
        <v>14999.85</v>
      </c>
      <c r="O1456" s="84">
        <v>8326.1171726790344</v>
      </c>
      <c r="P1456" s="84">
        <v>964.39126649070135</v>
      </c>
      <c r="Q1456" s="84">
        <f t="shared" si="952"/>
        <v>9290.5084391697364</v>
      </c>
      <c r="R1456" s="84">
        <v>5709.3415608302639</v>
      </c>
      <c r="S1456" s="87">
        <f t="shared" si="953"/>
        <v>6673.732827320966</v>
      </c>
      <c r="T1456" s="150">
        <v>15</v>
      </c>
      <c r="U1456" s="69">
        <v>365</v>
      </c>
      <c r="V1456" s="70"/>
      <c r="W1456" s="71">
        <v>8.9260273972602739</v>
      </c>
      <c r="X1456" s="76">
        <f t="shared" si="969"/>
        <v>41395</v>
      </c>
      <c r="AF1456" s="132" t="s">
        <v>2716</v>
      </c>
      <c r="AG1456" s="60">
        <f>MATCH(AF1456,'Cat-4'!$A:$A,0)</f>
        <v>644</v>
      </c>
      <c r="AH1456" s="60">
        <f>MATCH(X1456,'Cat-4'!$1:$1,0)</f>
        <v>17</v>
      </c>
      <c r="AI1456" s="60">
        <f>INDEX('Cat-4'!$1:$1048576,Working!AG1456,Working!AH1456)</f>
        <v>97.7</v>
      </c>
      <c r="AJ1456" s="60">
        <f>MATCH($AJ$3,'Cat-4'!$1:$1,0)</f>
        <v>144</v>
      </c>
      <c r="AK1456" s="60">
        <f>INDEX('Cat-4'!$1:$1048576,Working!AG1456,Working!AJ1456)</f>
        <v>135.1</v>
      </c>
      <c r="AL1456" s="146">
        <f t="shared" si="981"/>
        <v>1.382804503582395</v>
      </c>
      <c r="AM1456" s="152">
        <f t="shared" si="982"/>
        <v>1.382804503582395</v>
      </c>
      <c r="AN1456" s="146">
        <f t="shared" si="954"/>
        <v>10.727777777777778</v>
      </c>
      <c r="AO1456" s="169">
        <f>INDEX('EL&amp;SV'!$C$4:$G$50,MATCH(AF1456,'EL&amp;SV'!$G$4:$G$50,0),MATCH(IF(P1456&gt;5000000,"A",IF(N1456&gt;2000000,"B",IF(N1456&gt;500000,"C","D"))),'EL&amp;SV'!$C$4:$G$4,0))</f>
        <v>5</v>
      </c>
      <c r="AP1456" s="171">
        <f>INDEX('EL&amp;SV'!$G$4:$K$50,MATCH(AF1456,'EL&amp;SV'!$G$4:$G$50,0),MATCH(IF(N1456&gt;5000000,"A",IF(N1456&gt;2000000,"B",IF(N1456&gt;500000,"C","D"))),'EL&amp;SV'!$G$4:$K$4,0))</f>
        <v>1</v>
      </c>
      <c r="AQ1456" s="153">
        <f t="shared" si="972"/>
        <v>20741.860133060389</v>
      </c>
      <c r="AR1456" s="153">
        <f t="shared" si="973"/>
        <v>20741.860133060392</v>
      </c>
      <c r="AS1456" s="153">
        <f t="shared" si="974"/>
        <v>0</v>
      </c>
      <c r="AT1456" s="60">
        <v>0.75</v>
      </c>
      <c r="AU1456" s="153">
        <f t="shared" si="975"/>
        <v>0</v>
      </c>
      <c r="AV1456" s="153">
        <f t="shared" si="976"/>
        <v>0</v>
      </c>
    </row>
    <row r="1457" spans="1:48" x14ac:dyDescent="0.2">
      <c r="A1457" s="82">
        <v>1453</v>
      </c>
      <c r="B1457" s="82" t="s">
        <v>1410</v>
      </c>
      <c r="C1457" s="83"/>
      <c r="D1457" s="84" t="s">
        <v>112</v>
      </c>
      <c r="E1457" s="85"/>
      <c r="F1457" s="86">
        <v>42076</v>
      </c>
      <c r="G1457" s="86" t="s">
        <v>23</v>
      </c>
      <c r="H1457" s="89"/>
      <c r="I1457" s="89">
        <v>6.3333333333333325E-2</v>
      </c>
      <c r="J1457" s="84"/>
      <c r="K1457" s="84"/>
      <c r="L1457" s="87">
        <v>14982</v>
      </c>
      <c r="M1457" s="87"/>
      <c r="N1457" s="87">
        <v>14982</v>
      </c>
      <c r="O1457" s="84">
        <v>6691.4127123287653</v>
      </c>
      <c r="P1457" s="84">
        <v>948.8599999999999</v>
      </c>
      <c r="Q1457" s="84">
        <f t="shared" si="952"/>
        <v>7640.272712328765</v>
      </c>
      <c r="R1457" s="84">
        <v>7341.727287671235</v>
      </c>
      <c r="S1457" s="87">
        <f t="shared" si="953"/>
        <v>8290.5872876712347</v>
      </c>
      <c r="T1457" s="150">
        <v>15</v>
      </c>
      <c r="U1457" s="69">
        <v>365</v>
      </c>
      <c r="V1457" s="70"/>
      <c r="W1457" s="71">
        <v>8.9260273972602739</v>
      </c>
      <c r="X1457" s="76">
        <f t="shared" si="969"/>
        <v>42064</v>
      </c>
      <c r="AF1457" s="132" t="s">
        <v>3114</v>
      </c>
      <c r="AG1457" s="60">
        <f>MATCH(AF1457,'Cat-4'!$A:$A,0)</f>
        <v>844</v>
      </c>
      <c r="AH1457" s="60">
        <f>MATCH(X1457,'Cat-4'!$1:$1,0)</f>
        <v>39</v>
      </c>
      <c r="AI1457" s="60">
        <f>INDEX('Cat-4'!$1:$1048576,Working!AG1457,Working!AH1457)</f>
        <v>112.8</v>
      </c>
      <c r="AJ1457" s="60">
        <f>MATCH($AJ$3,'Cat-4'!$1:$1,0)</f>
        <v>144</v>
      </c>
      <c r="AK1457" s="60">
        <f>INDEX('Cat-4'!$1:$1048576,Working!AG1457,Working!AJ1457)</f>
        <v>160.30000000000001</v>
      </c>
      <c r="AL1457" s="146">
        <f t="shared" si="981"/>
        <v>1.4210992907801421</v>
      </c>
      <c r="AM1457" s="152">
        <f t="shared" si="982"/>
        <v>1.4210992907801421</v>
      </c>
      <c r="AN1457" s="146">
        <f t="shared" si="954"/>
        <v>8.9222222222222225</v>
      </c>
      <c r="AO1457" s="169">
        <f>INDEX('EL&amp;SV'!$C$4:$G$50,MATCH(AF1457,'EL&amp;SV'!$G$4:$G$50,0),MATCH(IF(P1457&gt;5000000,"A",IF(N1457&gt;2000000,"B",IF(N1457&gt;500000,"C","D"))),'EL&amp;SV'!$C$4:$G$4,0))</f>
        <v>6</v>
      </c>
      <c r="AP1457" s="171">
        <f>INDEX('EL&amp;SV'!$G$4:$K$50,MATCH(AF1457,'EL&amp;SV'!$G$4:$G$50,0),MATCH(IF(N1457&gt;5000000,"A",IF(N1457&gt;2000000,"B",IF(N1457&gt;500000,"C","D"))),'EL&amp;SV'!$G$4:$K$4,0))</f>
        <v>0.95</v>
      </c>
      <c r="AQ1457" s="153">
        <f t="shared" si="972"/>
        <v>21290.909574468089</v>
      </c>
      <c r="AR1457" s="153">
        <f t="shared" si="973"/>
        <v>20226.364095744684</v>
      </c>
      <c r="AS1457" s="153">
        <f t="shared" si="974"/>
        <v>1064.5454787234048</v>
      </c>
      <c r="AT1457" s="60">
        <v>0.75</v>
      </c>
      <c r="AU1457" s="153">
        <f t="shared" si="975"/>
        <v>798.40910904255361</v>
      </c>
      <c r="AV1457" s="153">
        <f t="shared" si="976"/>
        <v>1064.5454787234055</v>
      </c>
    </row>
    <row r="1458" spans="1:48" x14ac:dyDescent="0.2">
      <c r="A1458" s="82">
        <v>1454</v>
      </c>
      <c r="B1458" s="82" t="s">
        <v>1410</v>
      </c>
      <c r="C1458" s="83"/>
      <c r="D1458" s="84" t="s">
        <v>112</v>
      </c>
      <c r="E1458" s="85" t="s">
        <v>362</v>
      </c>
      <c r="F1458" s="86">
        <v>40346</v>
      </c>
      <c r="G1458" s="86" t="s">
        <v>1352</v>
      </c>
      <c r="H1458" s="89"/>
      <c r="I1458" s="89">
        <v>0.12244311562224183</v>
      </c>
      <c r="J1458" s="84"/>
      <c r="K1458" s="84"/>
      <c r="L1458" s="87">
        <v>14820</v>
      </c>
      <c r="M1458" s="87"/>
      <c r="N1458" s="87">
        <v>14820</v>
      </c>
      <c r="O1458" s="84">
        <v>14820</v>
      </c>
      <c r="P1458" s="84">
        <v>0</v>
      </c>
      <c r="Q1458" s="84">
        <f t="shared" si="952"/>
        <v>14820</v>
      </c>
      <c r="R1458" s="84">
        <v>0</v>
      </c>
      <c r="S1458" s="87">
        <f t="shared" si="953"/>
        <v>0</v>
      </c>
      <c r="T1458" s="150">
        <v>10</v>
      </c>
      <c r="U1458" s="69">
        <v>365</v>
      </c>
      <c r="V1458" s="70"/>
      <c r="W1458" s="71">
        <v>8.9260273972602739</v>
      </c>
      <c r="X1458" s="76">
        <f t="shared" si="969"/>
        <v>40330</v>
      </c>
      <c r="Y1458" s="138" t="s">
        <v>4016</v>
      </c>
      <c r="Z1458" s="60">
        <f>MATCH(Y1458,'Cat-3'!$A:$A,0)</f>
        <v>628</v>
      </c>
      <c r="AA1458" s="60">
        <f>MATCH(X1458,'Cat-3'!$1:$1,0)</f>
        <v>69</v>
      </c>
      <c r="AB1458" s="60">
        <f>INDEX('Cat-3'!$1:$1048576,Working!Z1458,Working!AA1458)</f>
        <v>130.6</v>
      </c>
      <c r="AC1458" s="60">
        <f>MATCH($AC$3,'Cat-3'!$1:$1,0)</f>
        <v>90</v>
      </c>
      <c r="AD1458" s="60">
        <f>INDEX('Cat-3'!$1:$1048576,Working!Z1458,Working!AC1458)</f>
        <v>138.4</v>
      </c>
      <c r="AE1458" s="146">
        <f>AD1458/AB1458</f>
        <v>1.0597243491577337</v>
      </c>
      <c r="AF1458" s="132" t="s">
        <v>3114</v>
      </c>
      <c r="AG1458" s="60">
        <f>MATCH(AF1458,'Cat-4'!$A:$A,0)</f>
        <v>844</v>
      </c>
      <c r="AH1458" s="60">
        <f>MATCH($AH$3,'Cat-4'!$1:$1,0)</f>
        <v>4</v>
      </c>
      <c r="AI1458" s="60">
        <f>INDEX('Cat-4'!$1:$1048576,Working!AG1458,Working!AH1458)</f>
        <v>103.9</v>
      </c>
      <c r="AJ1458" s="60">
        <f>MATCH($AJ$3,'Cat-4'!$1:$1,0)</f>
        <v>144</v>
      </c>
      <c r="AK1458" s="60">
        <f>INDEX('Cat-4'!$1:$1048576,Working!AG1458,Working!AJ1458)</f>
        <v>160.30000000000001</v>
      </c>
      <c r="AL1458" s="146">
        <f>AK1458/AI1458</f>
        <v>1.5428296438883542</v>
      </c>
      <c r="AM1458" s="146">
        <f>AL1458*AE1458</f>
        <v>1.6349741402308442</v>
      </c>
      <c r="AN1458" s="146">
        <f t="shared" si="954"/>
        <v>13.661111111111111</v>
      </c>
      <c r="AO1458" s="169">
        <f>INDEX('EL&amp;SV'!$C$4:$G$50,MATCH(AF1458,'EL&amp;SV'!$G$4:$G$50,0),MATCH(IF(P1458&gt;5000000,"A",IF(N1458&gt;2000000,"B",IF(N1458&gt;500000,"C","D"))),'EL&amp;SV'!$C$4:$G$4,0))</f>
        <v>6</v>
      </c>
      <c r="AP1458" s="171">
        <f>INDEX('EL&amp;SV'!$G$4:$K$50,MATCH(AF1458,'EL&amp;SV'!$G$4:$G$50,0),MATCH(IF(N1458&gt;5000000,"A",IF(N1458&gt;2000000,"B",IF(N1458&gt;500000,"C","D"))),'EL&amp;SV'!$G$4:$K$4,0))</f>
        <v>0.95</v>
      </c>
      <c r="AQ1458" s="153">
        <f t="shared" si="972"/>
        <v>24230.31675822111</v>
      </c>
      <c r="AR1458" s="153">
        <f t="shared" si="973"/>
        <v>23018.800920310056</v>
      </c>
      <c r="AS1458" s="153">
        <f t="shared" si="974"/>
        <v>1211.5158379110544</v>
      </c>
      <c r="AT1458" s="60">
        <v>0.75</v>
      </c>
      <c r="AU1458" s="153">
        <f t="shared" si="975"/>
        <v>908.6368784332908</v>
      </c>
      <c r="AV1458" s="153">
        <f t="shared" si="976"/>
        <v>1211.5158379110567</v>
      </c>
    </row>
    <row r="1459" spans="1:48" x14ac:dyDescent="0.2">
      <c r="A1459" s="82">
        <v>1455</v>
      </c>
      <c r="B1459" s="82" t="s">
        <v>1410</v>
      </c>
      <c r="C1459" s="83"/>
      <c r="D1459" s="84" t="s">
        <v>112</v>
      </c>
      <c r="E1459" s="85" t="s">
        <v>618</v>
      </c>
      <c r="F1459" s="86">
        <v>41617</v>
      </c>
      <c r="G1459" s="86" t="s">
        <v>1349</v>
      </c>
      <c r="H1459" s="89"/>
      <c r="I1459" s="89">
        <v>0.33445285132382896</v>
      </c>
      <c r="J1459" s="84"/>
      <c r="K1459" s="84"/>
      <c r="L1459" s="87">
        <v>14700</v>
      </c>
      <c r="M1459" s="87"/>
      <c r="N1459" s="87">
        <v>14700</v>
      </c>
      <c r="O1459" s="84">
        <v>13965</v>
      </c>
      <c r="P1459" s="84">
        <v>0</v>
      </c>
      <c r="Q1459" s="84">
        <f t="shared" si="952"/>
        <v>13965</v>
      </c>
      <c r="R1459" s="84">
        <v>735</v>
      </c>
      <c r="S1459" s="87">
        <f t="shared" si="953"/>
        <v>735</v>
      </c>
      <c r="T1459" s="150">
        <v>3</v>
      </c>
      <c r="U1459" s="69">
        <v>365</v>
      </c>
      <c r="V1459" s="70"/>
      <c r="W1459" s="71">
        <v>8.9260273972602739</v>
      </c>
      <c r="X1459" s="76">
        <f t="shared" si="969"/>
        <v>41609</v>
      </c>
      <c r="AF1459" s="132" t="s">
        <v>2722</v>
      </c>
      <c r="AG1459" s="60">
        <f>MATCH(AF1459,'Cat-4'!$A:$A,0)</f>
        <v>647</v>
      </c>
      <c r="AH1459" s="60">
        <f>MATCH(X1459,'Cat-4'!$1:$1,0)</f>
        <v>24</v>
      </c>
      <c r="AI1459" s="60">
        <f>INDEX('Cat-4'!$1:$1048576,Working!AG1459,Working!AH1459)</f>
        <v>96.7</v>
      </c>
      <c r="AJ1459" s="60">
        <f>MATCH($AJ$3,'Cat-4'!$1:$1,0)</f>
        <v>144</v>
      </c>
      <c r="AK1459" s="60">
        <f>INDEX('Cat-4'!$1:$1048576,Working!AG1459,Working!AJ1459)</f>
        <v>94.2</v>
      </c>
      <c r="AL1459" s="146">
        <f t="shared" ref="AL1459:AL1461" si="983">AK1459/AI1459</f>
        <v>0.97414684591520162</v>
      </c>
      <c r="AM1459" s="152">
        <f t="shared" ref="AM1459:AM1461" si="984">AL1459</f>
        <v>0.97414684591520162</v>
      </c>
      <c r="AN1459" s="146">
        <f t="shared" si="954"/>
        <v>10.183333333333334</v>
      </c>
      <c r="AO1459" s="169">
        <f>INDEX('EL&amp;SV'!$C$4:$G$50,MATCH(AF1459,'EL&amp;SV'!$G$4:$G$50,0),MATCH(IF(P1459&gt;5000000,"A",IF(N1459&gt;2000000,"B",IF(N1459&gt;500000,"C","D"))),'EL&amp;SV'!$C$4:$G$4,0))</f>
        <v>5</v>
      </c>
      <c r="AP1459" s="171">
        <f>INDEX('EL&amp;SV'!$G$4:$K$50,MATCH(AF1459,'EL&amp;SV'!$G$4:$G$50,0),MATCH(IF(N1459&gt;5000000,"A",IF(N1459&gt;2000000,"B",IF(N1459&gt;500000,"C","D"))),'EL&amp;SV'!$G$4:$K$4,0))</f>
        <v>1</v>
      </c>
      <c r="AQ1459" s="153">
        <f t="shared" si="972"/>
        <v>14319.958634953464</v>
      </c>
      <c r="AR1459" s="153">
        <f t="shared" si="973"/>
        <v>14319.958634953464</v>
      </c>
      <c r="AS1459" s="153">
        <f t="shared" si="974"/>
        <v>0</v>
      </c>
      <c r="AT1459" s="60">
        <v>0.75</v>
      </c>
      <c r="AU1459" s="153">
        <f t="shared" si="975"/>
        <v>0</v>
      </c>
      <c r="AV1459" s="153">
        <f t="shared" si="976"/>
        <v>0</v>
      </c>
    </row>
    <row r="1460" spans="1:48" x14ac:dyDescent="0.2">
      <c r="A1460" s="82">
        <v>1456</v>
      </c>
      <c r="B1460" s="82" t="s">
        <v>1410</v>
      </c>
      <c r="C1460" s="83"/>
      <c r="D1460" s="84" t="s">
        <v>112</v>
      </c>
      <c r="E1460" s="85" t="s">
        <v>843</v>
      </c>
      <c r="F1460" s="151">
        <v>42248</v>
      </c>
      <c r="G1460" s="86"/>
      <c r="H1460" s="89"/>
      <c r="I1460" s="89">
        <v>0.38013698630136988</v>
      </c>
      <c r="J1460" s="84"/>
      <c r="K1460" s="84"/>
      <c r="L1460" s="87">
        <v>14664.2</v>
      </c>
      <c r="M1460" s="87"/>
      <c r="N1460" s="87">
        <v>14664.2</v>
      </c>
      <c r="O1460" s="84">
        <v>13930.990000000002</v>
      </c>
      <c r="P1460" s="84">
        <v>0</v>
      </c>
      <c r="Q1460" s="84">
        <f t="shared" si="952"/>
        <v>13930.990000000002</v>
      </c>
      <c r="R1460" s="84">
        <v>733.20999999999913</v>
      </c>
      <c r="S1460" s="87">
        <f t="shared" si="953"/>
        <v>733.20999999999913</v>
      </c>
      <c r="T1460" s="150">
        <v>5</v>
      </c>
      <c r="U1460" s="69">
        <v>365</v>
      </c>
      <c r="V1460" s="70"/>
      <c r="W1460" s="71">
        <v>8.9260273972602739</v>
      </c>
      <c r="X1460" s="76">
        <f t="shared" si="969"/>
        <v>42248</v>
      </c>
      <c r="AF1460" s="132" t="s">
        <v>3114</v>
      </c>
      <c r="AG1460" s="60">
        <f>MATCH(AF1460,'Cat-4'!$A:$A,0)</f>
        <v>844</v>
      </c>
      <c r="AH1460" s="60">
        <f>MATCH(X1460,'Cat-4'!$1:$1,0)</f>
        <v>45</v>
      </c>
      <c r="AI1460" s="60">
        <f>INDEX('Cat-4'!$1:$1048576,Working!AG1460,Working!AH1460)</f>
        <v>110.9</v>
      </c>
      <c r="AJ1460" s="60">
        <f>MATCH($AJ$3,'Cat-4'!$1:$1,0)</f>
        <v>144</v>
      </c>
      <c r="AK1460" s="60">
        <f>INDEX('Cat-4'!$1:$1048576,Working!AG1460,Working!AJ1460)</f>
        <v>160.30000000000001</v>
      </c>
      <c r="AL1460" s="146">
        <f t="shared" si="983"/>
        <v>1.4454463480613164</v>
      </c>
      <c r="AM1460" s="152">
        <f t="shared" si="984"/>
        <v>1.4454463480613164</v>
      </c>
      <c r="AN1460" s="146">
        <f t="shared" si="954"/>
        <v>8.4555555555555557</v>
      </c>
      <c r="AO1460" s="169">
        <f>INDEX('EL&amp;SV'!$C$4:$G$50,MATCH(AF1460,'EL&amp;SV'!$G$4:$G$50,0),MATCH(IF(P1460&gt;5000000,"A",IF(N1460&gt;2000000,"B",IF(N1460&gt;500000,"C","D"))),'EL&amp;SV'!$C$4:$G$4,0))</f>
        <v>6</v>
      </c>
      <c r="AP1460" s="171">
        <f>INDEX('EL&amp;SV'!$G$4:$K$50,MATCH(AF1460,'EL&amp;SV'!$G$4:$G$50,0),MATCH(IF(N1460&gt;5000000,"A",IF(N1460&gt;2000000,"B",IF(N1460&gt;500000,"C","D"))),'EL&amp;SV'!$G$4:$K$4,0))</f>
        <v>0.95</v>
      </c>
      <c r="AQ1460" s="153">
        <f t="shared" si="972"/>
        <v>21196.314337240758</v>
      </c>
      <c r="AR1460" s="153">
        <f t="shared" si="973"/>
        <v>20136.498620378719</v>
      </c>
      <c r="AS1460" s="153">
        <f t="shared" si="974"/>
        <v>1059.8157168620382</v>
      </c>
      <c r="AT1460" s="60">
        <v>0.75</v>
      </c>
      <c r="AU1460" s="153">
        <f t="shared" si="975"/>
        <v>794.86178764652868</v>
      </c>
      <c r="AV1460" s="153">
        <f t="shared" si="976"/>
        <v>1059.8157168620389</v>
      </c>
    </row>
    <row r="1461" spans="1:48" x14ac:dyDescent="0.2">
      <c r="A1461" s="82">
        <v>1457</v>
      </c>
      <c r="B1461" s="82" t="s">
        <v>1410</v>
      </c>
      <c r="C1461" s="83"/>
      <c r="D1461" s="84" t="s">
        <v>112</v>
      </c>
      <c r="E1461" s="85" t="s">
        <v>1158</v>
      </c>
      <c r="F1461" s="86">
        <v>43817</v>
      </c>
      <c r="G1461" s="86" t="s">
        <v>36</v>
      </c>
      <c r="H1461" s="89"/>
      <c r="I1461" s="89">
        <v>0.19</v>
      </c>
      <c r="J1461" s="84"/>
      <c r="K1461" s="84"/>
      <c r="L1461" s="87">
        <v>14632</v>
      </c>
      <c r="M1461" s="87"/>
      <c r="N1461" s="87">
        <v>14632</v>
      </c>
      <c r="O1461" s="84">
        <v>6359.9090410958906</v>
      </c>
      <c r="P1461" s="84">
        <v>2780.08</v>
      </c>
      <c r="Q1461" s="84">
        <f t="shared" si="952"/>
        <v>9139.9890410958906</v>
      </c>
      <c r="R1461" s="84">
        <v>5492.0109589041094</v>
      </c>
      <c r="S1461" s="87">
        <f t="shared" si="953"/>
        <v>8272.0909589041094</v>
      </c>
      <c r="T1461" s="150">
        <v>5</v>
      </c>
      <c r="U1461" s="69">
        <v>365</v>
      </c>
      <c r="V1461" s="70"/>
      <c r="W1461" s="71">
        <v>8.9260273972602739</v>
      </c>
      <c r="X1461" s="76">
        <f t="shared" si="969"/>
        <v>43800</v>
      </c>
      <c r="AF1461" s="132" t="s">
        <v>3114</v>
      </c>
      <c r="AG1461" s="60">
        <f>MATCH(AF1461,'Cat-4'!$A:$A,0)</f>
        <v>844</v>
      </c>
      <c r="AH1461" s="60">
        <f>MATCH(X1461,'Cat-4'!$1:$1,0)</f>
        <v>96</v>
      </c>
      <c r="AI1461" s="60">
        <f>INDEX('Cat-4'!$1:$1048576,Working!AG1461,Working!AH1461)</f>
        <v>130.30000000000001</v>
      </c>
      <c r="AJ1461" s="60">
        <f>MATCH($AJ$3,'Cat-4'!$1:$1,0)</f>
        <v>144</v>
      </c>
      <c r="AK1461" s="60">
        <f>INDEX('Cat-4'!$1:$1048576,Working!AG1461,Working!AJ1461)</f>
        <v>160.30000000000001</v>
      </c>
      <c r="AL1461" s="146">
        <f t="shared" si="983"/>
        <v>1.2302379125095932</v>
      </c>
      <c r="AM1461" s="152">
        <f t="shared" si="984"/>
        <v>1.2302379125095932</v>
      </c>
      <c r="AN1461" s="146">
        <f t="shared" si="954"/>
        <v>4.1583333333333332</v>
      </c>
      <c r="AO1461" s="169">
        <f>INDEX('EL&amp;SV'!$C$4:$G$50,MATCH(AF1461,'EL&amp;SV'!$G$4:$G$50,0),MATCH(IF(P1461&gt;5000000,"A",IF(N1461&gt;2000000,"B",IF(N1461&gt;500000,"C","D"))),'EL&amp;SV'!$C$4:$G$4,0))</f>
        <v>6</v>
      </c>
      <c r="AP1461" s="171">
        <f>INDEX('EL&amp;SV'!$G$4:$K$50,MATCH(AF1461,'EL&amp;SV'!$G$4:$G$50,0),MATCH(IF(N1461&gt;5000000,"A",IF(N1461&gt;2000000,"B",IF(N1461&gt;500000,"C","D"))),'EL&amp;SV'!$G$4:$K$4,0))</f>
        <v>0.95</v>
      </c>
      <c r="AQ1461" s="153">
        <f t="shared" si="972"/>
        <v>18000.841135840368</v>
      </c>
      <c r="AR1461" s="153">
        <f t="shared" si="973"/>
        <v>11851.803806173786</v>
      </c>
      <c r="AS1461" s="153">
        <f t="shared" si="974"/>
        <v>6149.0373296665821</v>
      </c>
      <c r="AT1461" s="60">
        <v>0.75</v>
      </c>
      <c r="AU1461" s="153">
        <f t="shared" si="975"/>
        <v>4611.7779972499366</v>
      </c>
      <c r="AV1461" s="153">
        <f t="shared" si="976"/>
        <v>4611.7779972499366</v>
      </c>
    </row>
    <row r="1462" spans="1:48" x14ac:dyDescent="0.2">
      <c r="A1462" s="82">
        <v>1458</v>
      </c>
      <c r="B1462" s="82" t="s">
        <v>1410</v>
      </c>
      <c r="C1462" s="83"/>
      <c r="D1462" s="84" t="s">
        <v>112</v>
      </c>
      <c r="E1462" s="85" t="s">
        <v>330</v>
      </c>
      <c r="F1462" s="86">
        <v>39742</v>
      </c>
      <c r="G1462" s="86" t="s">
        <v>1348</v>
      </c>
      <c r="H1462" s="89"/>
      <c r="I1462" s="89">
        <v>0.14395362095835554</v>
      </c>
      <c r="J1462" s="84"/>
      <c r="K1462" s="84"/>
      <c r="L1462" s="87">
        <v>14625</v>
      </c>
      <c r="M1462" s="87"/>
      <c r="N1462" s="87">
        <v>14625</v>
      </c>
      <c r="O1462" s="84">
        <v>14625</v>
      </c>
      <c r="P1462" s="84">
        <v>0</v>
      </c>
      <c r="Q1462" s="84">
        <f t="shared" si="952"/>
        <v>14625</v>
      </c>
      <c r="R1462" s="84">
        <v>0</v>
      </c>
      <c r="S1462" s="87">
        <f t="shared" si="953"/>
        <v>0</v>
      </c>
      <c r="T1462" s="150">
        <v>10</v>
      </c>
      <c r="U1462" s="69">
        <v>365</v>
      </c>
      <c r="V1462" s="70"/>
      <c r="W1462" s="71">
        <v>8.9260273972602739</v>
      </c>
      <c r="X1462" s="76">
        <f t="shared" si="969"/>
        <v>39722</v>
      </c>
      <c r="Y1462" s="138" t="s">
        <v>4016</v>
      </c>
      <c r="Z1462" s="60">
        <f>MATCH(Y1462,'Cat-3'!$A:$A,0)</f>
        <v>628</v>
      </c>
      <c r="AA1462" s="60">
        <f>MATCH(X1462,'Cat-3'!$1:$1,0)</f>
        <v>49</v>
      </c>
      <c r="AB1462" s="60">
        <f>INDEX('Cat-3'!$1:$1048576,Working!Z1462,Working!AA1462)</f>
        <v>120.9</v>
      </c>
      <c r="AC1462" s="60">
        <f>MATCH($AC$3,'Cat-3'!$1:$1,0)</f>
        <v>90</v>
      </c>
      <c r="AD1462" s="60">
        <f>INDEX('Cat-3'!$1:$1048576,Working!Z1462,Working!AC1462)</f>
        <v>138.4</v>
      </c>
      <c r="AE1462" s="146">
        <f t="shared" ref="AE1462:AE1463" si="985">AD1462/AB1462</f>
        <v>1.1447477253928866</v>
      </c>
      <c r="AF1462" s="132" t="s">
        <v>3114</v>
      </c>
      <c r="AG1462" s="60">
        <f>MATCH(AF1462,'Cat-4'!$A:$A,0)</f>
        <v>844</v>
      </c>
      <c r="AH1462" s="60">
        <f>MATCH($AH$3,'Cat-4'!$1:$1,0)</f>
        <v>4</v>
      </c>
      <c r="AI1462" s="60">
        <f>INDEX('Cat-4'!$1:$1048576,Working!AG1462,Working!AH1462)</f>
        <v>103.9</v>
      </c>
      <c r="AJ1462" s="60">
        <f>MATCH($AJ$3,'Cat-4'!$1:$1,0)</f>
        <v>144</v>
      </c>
      <c r="AK1462" s="60">
        <f>INDEX('Cat-4'!$1:$1048576,Working!AG1462,Working!AJ1462)</f>
        <v>160.30000000000001</v>
      </c>
      <c r="AL1462" s="146">
        <f t="shared" ref="AL1462:AL1463" si="986">AK1462/AI1462</f>
        <v>1.5428296438883542</v>
      </c>
      <c r="AM1462" s="146">
        <f t="shared" ref="AM1462:AM1463" si="987">AL1462*AE1462</f>
        <v>1.7661507255099107</v>
      </c>
      <c r="AN1462" s="146">
        <f t="shared" si="954"/>
        <v>15.316666666666666</v>
      </c>
      <c r="AO1462" s="169">
        <f>INDEX('EL&amp;SV'!$C$4:$G$50,MATCH(AF1462,'EL&amp;SV'!$G$4:$G$50,0),MATCH(IF(P1462&gt;5000000,"A",IF(N1462&gt;2000000,"B",IF(N1462&gt;500000,"C","D"))),'EL&amp;SV'!$C$4:$G$4,0))</f>
        <v>6</v>
      </c>
      <c r="AP1462" s="171">
        <f>INDEX('EL&amp;SV'!$G$4:$K$50,MATCH(AF1462,'EL&amp;SV'!$G$4:$G$50,0),MATCH(IF(N1462&gt;5000000,"A",IF(N1462&gt;2000000,"B",IF(N1462&gt;500000,"C","D"))),'EL&amp;SV'!$G$4:$K$4,0))</f>
        <v>0.95</v>
      </c>
      <c r="AQ1462" s="153">
        <f t="shared" si="972"/>
        <v>25829.954360582444</v>
      </c>
      <c r="AR1462" s="153">
        <f t="shared" si="973"/>
        <v>24538.456642553319</v>
      </c>
      <c r="AS1462" s="153">
        <f t="shared" si="974"/>
        <v>1291.4977180291244</v>
      </c>
      <c r="AT1462" s="60">
        <v>0.75</v>
      </c>
      <c r="AU1462" s="153">
        <f t="shared" si="975"/>
        <v>968.62328852184328</v>
      </c>
      <c r="AV1462" s="153">
        <f t="shared" si="976"/>
        <v>1291.4977180291232</v>
      </c>
    </row>
    <row r="1463" spans="1:48" x14ac:dyDescent="0.2">
      <c r="A1463" s="82">
        <v>1459</v>
      </c>
      <c r="B1463" s="82" t="s">
        <v>1410</v>
      </c>
      <c r="C1463" s="83"/>
      <c r="D1463" s="84" t="s">
        <v>112</v>
      </c>
      <c r="E1463" s="85" t="s">
        <v>330</v>
      </c>
      <c r="F1463" s="86">
        <v>39713</v>
      </c>
      <c r="G1463" s="86" t="s">
        <v>1348</v>
      </c>
      <c r="H1463" s="89"/>
      <c r="I1463" s="89">
        <v>0.14538899792195797</v>
      </c>
      <c r="J1463" s="84"/>
      <c r="K1463" s="84"/>
      <c r="L1463" s="87">
        <v>14625</v>
      </c>
      <c r="M1463" s="87"/>
      <c r="N1463" s="87">
        <v>14625</v>
      </c>
      <c r="O1463" s="84">
        <v>14625</v>
      </c>
      <c r="P1463" s="84">
        <v>0</v>
      </c>
      <c r="Q1463" s="84">
        <f t="shared" si="952"/>
        <v>14625</v>
      </c>
      <c r="R1463" s="84">
        <v>0</v>
      </c>
      <c r="S1463" s="87">
        <f t="shared" si="953"/>
        <v>0</v>
      </c>
      <c r="T1463" s="150">
        <v>10</v>
      </c>
      <c r="U1463" s="69">
        <v>365</v>
      </c>
      <c r="V1463" s="70"/>
      <c r="W1463" s="71">
        <v>8.9260273972602739</v>
      </c>
      <c r="X1463" s="76">
        <f t="shared" si="969"/>
        <v>39692</v>
      </c>
      <c r="Y1463" s="138" t="s">
        <v>4016</v>
      </c>
      <c r="Z1463" s="60">
        <f>MATCH(Y1463,'Cat-3'!$A:$A,0)</f>
        <v>628</v>
      </c>
      <c r="AA1463" s="60">
        <f>MATCH(X1463,'Cat-3'!$1:$1,0)</f>
        <v>48</v>
      </c>
      <c r="AB1463" s="60">
        <f>INDEX('Cat-3'!$1:$1048576,Working!Z1463,Working!AA1463)</f>
        <v>120.9</v>
      </c>
      <c r="AC1463" s="60">
        <f>MATCH($AC$3,'Cat-3'!$1:$1,0)</f>
        <v>90</v>
      </c>
      <c r="AD1463" s="60">
        <f>INDEX('Cat-3'!$1:$1048576,Working!Z1463,Working!AC1463)</f>
        <v>138.4</v>
      </c>
      <c r="AE1463" s="146">
        <f t="shared" si="985"/>
        <v>1.1447477253928866</v>
      </c>
      <c r="AF1463" s="132" t="s">
        <v>3114</v>
      </c>
      <c r="AG1463" s="60">
        <f>MATCH(AF1463,'Cat-4'!$A:$A,0)</f>
        <v>844</v>
      </c>
      <c r="AH1463" s="60">
        <f>MATCH($AH$3,'Cat-4'!$1:$1,0)</f>
        <v>4</v>
      </c>
      <c r="AI1463" s="60">
        <f>INDEX('Cat-4'!$1:$1048576,Working!AG1463,Working!AH1463)</f>
        <v>103.9</v>
      </c>
      <c r="AJ1463" s="60">
        <f>MATCH($AJ$3,'Cat-4'!$1:$1,0)</f>
        <v>144</v>
      </c>
      <c r="AK1463" s="60">
        <f>INDEX('Cat-4'!$1:$1048576,Working!AG1463,Working!AJ1463)</f>
        <v>160.30000000000001</v>
      </c>
      <c r="AL1463" s="146">
        <f t="shared" si="986"/>
        <v>1.5428296438883542</v>
      </c>
      <c r="AM1463" s="146">
        <f t="shared" si="987"/>
        <v>1.7661507255099107</v>
      </c>
      <c r="AN1463" s="146">
        <f t="shared" si="954"/>
        <v>15.397222222222222</v>
      </c>
      <c r="AO1463" s="169">
        <f>INDEX('EL&amp;SV'!$C$4:$G$50,MATCH(AF1463,'EL&amp;SV'!$G$4:$G$50,0),MATCH(IF(P1463&gt;5000000,"A",IF(N1463&gt;2000000,"B",IF(N1463&gt;500000,"C","D"))),'EL&amp;SV'!$C$4:$G$4,0))</f>
        <v>6</v>
      </c>
      <c r="AP1463" s="171">
        <f>INDEX('EL&amp;SV'!$G$4:$K$50,MATCH(AF1463,'EL&amp;SV'!$G$4:$G$50,0),MATCH(IF(N1463&gt;5000000,"A",IF(N1463&gt;2000000,"B",IF(N1463&gt;500000,"C","D"))),'EL&amp;SV'!$G$4:$K$4,0))</f>
        <v>0.95</v>
      </c>
      <c r="AQ1463" s="153">
        <f t="shared" si="972"/>
        <v>25829.954360582444</v>
      </c>
      <c r="AR1463" s="153">
        <f t="shared" si="973"/>
        <v>24538.456642553319</v>
      </c>
      <c r="AS1463" s="153">
        <f t="shared" si="974"/>
        <v>1291.4977180291244</v>
      </c>
      <c r="AT1463" s="60">
        <v>0.75</v>
      </c>
      <c r="AU1463" s="153">
        <f t="shared" si="975"/>
        <v>968.62328852184328</v>
      </c>
      <c r="AV1463" s="153">
        <f t="shared" si="976"/>
        <v>1291.4977180291232</v>
      </c>
    </row>
    <row r="1464" spans="1:48" x14ac:dyDescent="0.2">
      <c r="A1464" s="82">
        <v>1460</v>
      </c>
      <c r="B1464" s="82" t="s">
        <v>1410</v>
      </c>
      <c r="C1464" s="83"/>
      <c r="D1464" s="84" t="s">
        <v>112</v>
      </c>
      <c r="E1464" s="85" t="s">
        <v>311</v>
      </c>
      <c r="F1464" s="86">
        <v>41000</v>
      </c>
      <c r="G1464" s="86" t="s">
        <v>1350</v>
      </c>
      <c r="H1464" s="89"/>
      <c r="I1464" s="89">
        <v>8.4551127049180344E-2</v>
      </c>
      <c r="J1464" s="84"/>
      <c r="K1464" s="84"/>
      <c r="L1464" s="87">
        <v>14625</v>
      </c>
      <c r="M1464" s="87"/>
      <c r="N1464" s="87">
        <v>14625</v>
      </c>
      <c r="O1464" s="84">
        <v>14624.999999999998</v>
      </c>
      <c r="P1464" s="84">
        <v>0</v>
      </c>
      <c r="Q1464" s="84">
        <f t="shared" si="952"/>
        <v>14624.999999999998</v>
      </c>
      <c r="R1464" s="84">
        <v>0</v>
      </c>
      <c r="S1464" s="87">
        <f t="shared" si="953"/>
        <v>0</v>
      </c>
      <c r="T1464" s="150">
        <v>10</v>
      </c>
      <c r="U1464" s="69">
        <v>365</v>
      </c>
      <c r="V1464" s="70"/>
      <c r="W1464" s="71">
        <v>8.9260273972602739</v>
      </c>
      <c r="X1464" s="76">
        <f t="shared" si="969"/>
        <v>41000</v>
      </c>
      <c r="AF1464" s="132" t="s">
        <v>3114</v>
      </c>
      <c r="AG1464" s="60">
        <f>MATCH(AF1464,'Cat-4'!$A:$A,0)</f>
        <v>844</v>
      </c>
      <c r="AH1464" s="60">
        <f>MATCH(X1464,'Cat-4'!$1:$1,0)</f>
        <v>4</v>
      </c>
      <c r="AI1464" s="60">
        <f>INDEX('Cat-4'!$1:$1048576,Working!AG1464,Working!AH1464)</f>
        <v>103.9</v>
      </c>
      <c r="AJ1464" s="60">
        <f>MATCH($AJ$3,'Cat-4'!$1:$1,0)</f>
        <v>144</v>
      </c>
      <c r="AK1464" s="60">
        <f>INDEX('Cat-4'!$1:$1048576,Working!AG1464,Working!AJ1464)</f>
        <v>160.30000000000001</v>
      </c>
      <c r="AL1464" s="146">
        <f>AK1464/AI1464</f>
        <v>1.5428296438883542</v>
      </c>
      <c r="AM1464" s="152">
        <f>AL1464</f>
        <v>1.5428296438883542</v>
      </c>
      <c r="AN1464" s="146">
        <f t="shared" si="954"/>
        <v>11.872222222222222</v>
      </c>
      <c r="AO1464" s="169">
        <f>INDEX('EL&amp;SV'!$C$4:$G$50,MATCH(AF1464,'EL&amp;SV'!$G$4:$G$50,0),MATCH(IF(P1464&gt;5000000,"A",IF(N1464&gt;2000000,"B",IF(N1464&gt;500000,"C","D"))),'EL&amp;SV'!$C$4:$G$4,0))</f>
        <v>6</v>
      </c>
      <c r="AP1464" s="171">
        <f>INDEX('EL&amp;SV'!$G$4:$K$50,MATCH(AF1464,'EL&amp;SV'!$G$4:$G$50,0),MATCH(IF(N1464&gt;5000000,"A",IF(N1464&gt;2000000,"B",IF(N1464&gt;500000,"C","D"))),'EL&amp;SV'!$G$4:$K$4,0))</f>
        <v>0.95</v>
      </c>
      <c r="AQ1464" s="153">
        <f t="shared" si="972"/>
        <v>22563.883541867181</v>
      </c>
      <c r="AR1464" s="153">
        <f t="shared" si="973"/>
        <v>21435.689364773822</v>
      </c>
      <c r="AS1464" s="153">
        <f t="shared" si="974"/>
        <v>1128.194177093359</v>
      </c>
      <c r="AT1464" s="60">
        <v>0.75</v>
      </c>
      <c r="AU1464" s="153">
        <f t="shared" si="975"/>
        <v>846.14563282001927</v>
      </c>
      <c r="AV1464" s="153">
        <f t="shared" si="976"/>
        <v>1128.1941770933599</v>
      </c>
    </row>
    <row r="1465" spans="1:48" x14ac:dyDescent="0.2">
      <c r="A1465" s="82">
        <v>1461</v>
      </c>
      <c r="B1465" s="82" t="s">
        <v>1410</v>
      </c>
      <c r="C1465" s="83"/>
      <c r="D1465" s="84" t="s">
        <v>112</v>
      </c>
      <c r="E1465" s="85" t="s">
        <v>759</v>
      </c>
      <c r="F1465" s="86">
        <v>40290</v>
      </c>
      <c r="G1465" s="86" t="s">
        <v>1352</v>
      </c>
      <c r="H1465" s="89"/>
      <c r="I1465" s="89">
        <v>0</v>
      </c>
      <c r="J1465" s="84"/>
      <c r="K1465" s="84"/>
      <c r="L1465" s="87">
        <v>14600</v>
      </c>
      <c r="M1465" s="87"/>
      <c r="N1465" s="87">
        <v>14600</v>
      </c>
      <c r="O1465" s="84">
        <v>13870</v>
      </c>
      <c r="P1465" s="84">
        <v>0</v>
      </c>
      <c r="Q1465" s="84">
        <f t="shared" si="952"/>
        <v>13870</v>
      </c>
      <c r="R1465" s="84">
        <v>730</v>
      </c>
      <c r="S1465" s="87">
        <f t="shared" si="953"/>
        <v>730</v>
      </c>
      <c r="T1465" s="150">
        <v>5</v>
      </c>
      <c r="U1465" s="69">
        <v>365</v>
      </c>
      <c r="V1465" s="70"/>
      <c r="W1465" s="71">
        <v>8.9260273972602739</v>
      </c>
      <c r="X1465" s="76">
        <f t="shared" si="969"/>
        <v>40269</v>
      </c>
      <c r="Y1465" s="138" t="s">
        <v>4226</v>
      </c>
      <c r="Z1465" s="60">
        <f>MATCH(Y1465,'Cat-3'!$A:$A,0)</f>
        <v>742</v>
      </c>
      <c r="AA1465" s="60">
        <f>MATCH(X1465,'Cat-3'!$1:$1,0)</f>
        <v>67</v>
      </c>
      <c r="AB1465" s="60">
        <f>INDEX('Cat-3'!$1:$1048576,Working!Z1465,Working!AA1465)</f>
        <v>73.8</v>
      </c>
      <c r="AC1465" s="60">
        <f>MATCH($AC$3,'Cat-3'!$1:$1,0)</f>
        <v>90</v>
      </c>
      <c r="AD1465" s="60">
        <f>INDEX('Cat-3'!$1:$1048576,Working!Z1465,Working!AC1465)</f>
        <v>73.099999999999994</v>
      </c>
      <c r="AE1465" s="146">
        <f>AD1465/AB1465</f>
        <v>0.99051490514905149</v>
      </c>
      <c r="AF1465" s="132" t="s">
        <v>2732</v>
      </c>
      <c r="AG1465" s="60">
        <f>MATCH(AF1465,'Cat-4'!$A:$A,0)</f>
        <v>652</v>
      </c>
      <c r="AH1465" s="60">
        <f>MATCH($AH$3,'Cat-4'!$1:$1,0)</f>
        <v>4</v>
      </c>
      <c r="AI1465" s="60">
        <f>INDEX('Cat-4'!$1:$1048576,Working!AG1465,Working!AH1465)</f>
        <v>97.5</v>
      </c>
      <c r="AJ1465" s="60">
        <f>MATCH($AJ$3,'Cat-4'!$1:$1,0)</f>
        <v>144</v>
      </c>
      <c r="AK1465" s="60">
        <f>INDEX('Cat-4'!$1:$1048576,Working!AG1465,Working!AJ1465)</f>
        <v>95.4</v>
      </c>
      <c r="AL1465" s="146">
        <f>AK1465/AI1465</f>
        <v>0.97846153846153849</v>
      </c>
      <c r="AM1465" s="146">
        <f>AL1465*AE1465</f>
        <v>0.96918073796122584</v>
      </c>
      <c r="AN1465" s="146">
        <f t="shared" si="954"/>
        <v>13.813888888888888</v>
      </c>
      <c r="AO1465" s="169">
        <f>INDEX('EL&amp;SV'!$C$4:$G$50,MATCH(AF1465,'EL&amp;SV'!$G$4:$G$50,0),MATCH(IF(P1465&gt;5000000,"A",IF(N1465&gt;2000000,"B",IF(N1465&gt;500000,"C","D"))),'EL&amp;SV'!$C$4:$G$4,0))</f>
        <v>8</v>
      </c>
      <c r="AP1465" s="171">
        <f>INDEX('EL&amp;SV'!$G$4:$K$50,MATCH(AF1465,'EL&amp;SV'!$G$4:$G$50,0),MATCH(IF(N1465&gt;5000000,"A",IF(N1465&gt;2000000,"B",IF(N1465&gt;500000,"C","D"))),'EL&amp;SV'!$G$4:$K$4,0))</f>
        <v>0.9</v>
      </c>
      <c r="AQ1465" s="153">
        <f t="shared" si="972"/>
        <v>14150.038774233897</v>
      </c>
      <c r="AR1465" s="153">
        <f t="shared" si="973"/>
        <v>12735.034896810508</v>
      </c>
      <c r="AS1465" s="153">
        <f t="shared" si="974"/>
        <v>1415.003877423389</v>
      </c>
      <c r="AT1465" s="60">
        <v>0.75</v>
      </c>
      <c r="AU1465" s="153">
        <f t="shared" si="975"/>
        <v>1061.2529080675417</v>
      </c>
      <c r="AV1465" s="153">
        <f t="shared" si="976"/>
        <v>1415.0038774233894</v>
      </c>
    </row>
    <row r="1466" spans="1:48" x14ac:dyDescent="0.2">
      <c r="A1466" s="82">
        <v>1462</v>
      </c>
      <c r="B1466" s="82" t="s">
        <v>1410</v>
      </c>
      <c r="C1466" s="83"/>
      <c r="D1466" s="84" t="s">
        <v>112</v>
      </c>
      <c r="E1466" s="85" t="s">
        <v>1147</v>
      </c>
      <c r="F1466" s="86">
        <v>43754</v>
      </c>
      <c r="G1466" s="86" t="s">
        <v>36</v>
      </c>
      <c r="H1466" s="89"/>
      <c r="I1466" s="89">
        <v>0.19</v>
      </c>
      <c r="J1466" s="84"/>
      <c r="K1466" s="84"/>
      <c r="L1466" s="87">
        <v>14524</v>
      </c>
      <c r="M1466" s="87"/>
      <c r="N1466" s="87">
        <v>14524</v>
      </c>
      <c r="O1466" s="84">
        <v>6789.2736438356169</v>
      </c>
      <c r="P1466" s="84">
        <v>2759.56</v>
      </c>
      <c r="Q1466" s="84">
        <f t="shared" si="952"/>
        <v>9548.8336438356164</v>
      </c>
      <c r="R1466" s="84">
        <v>4975.1663561643836</v>
      </c>
      <c r="S1466" s="87">
        <f t="shared" si="953"/>
        <v>7734.7263561643831</v>
      </c>
      <c r="T1466" s="150">
        <v>5</v>
      </c>
      <c r="U1466" s="69">
        <v>365</v>
      </c>
      <c r="V1466" s="70"/>
      <c r="W1466" s="71">
        <v>3.9917808219178079</v>
      </c>
      <c r="X1466" s="76">
        <f t="shared" si="969"/>
        <v>43739</v>
      </c>
      <c r="AF1466" s="132" t="s">
        <v>3114</v>
      </c>
      <c r="AG1466" s="60">
        <f>MATCH(AF1466,'Cat-4'!$A:$A,0)</f>
        <v>844</v>
      </c>
      <c r="AH1466" s="60">
        <f>MATCH(X1466,'Cat-4'!$1:$1,0)</f>
        <v>94</v>
      </c>
      <c r="AI1466" s="60">
        <f>INDEX('Cat-4'!$1:$1048576,Working!AG1466,Working!AH1466)</f>
        <v>131.6</v>
      </c>
      <c r="AJ1466" s="60">
        <f>MATCH($AJ$3,'Cat-4'!$1:$1,0)</f>
        <v>144</v>
      </c>
      <c r="AK1466" s="60">
        <f>INDEX('Cat-4'!$1:$1048576,Working!AG1466,Working!AJ1466)</f>
        <v>160.30000000000001</v>
      </c>
      <c r="AL1466" s="146">
        <f t="shared" ref="AL1466:AL1472" si="988">AK1466/AI1466</f>
        <v>1.218085106382979</v>
      </c>
      <c r="AM1466" s="152">
        <f t="shared" ref="AM1466:AM1472" si="989">AL1466</f>
        <v>1.218085106382979</v>
      </c>
      <c r="AN1466" s="146">
        <f t="shared" si="954"/>
        <v>4.3305555555555557</v>
      </c>
      <c r="AO1466" s="169">
        <f>INDEX('EL&amp;SV'!$C$4:$G$50,MATCH(AF1466,'EL&amp;SV'!$G$4:$G$50,0),MATCH(IF(P1466&gt;5000000,"A",IF(N1466&gt;2000000,"B",IF(N1466&gt;500000,"C","D"))),'EL&amp;SV'!$C$4:$G$4,0))</f>
        <v>6</v>
      </c>
      <c r="AP1466" s="171">
        <f>INDEX('EL&amp;SV'!$G$4:$K$50,MATCH(AF1466,'EL&amp;SV'!$G$4:$G$50,0),MATCH(IF(N1466&gt;5000000,"A",IF(N1466&gt;2000000,"B",IF(N1466&gt;500000,"C","D"))),'EL&amp;SV'!$G$4:$K$4,0))</f>
        <v>0.95</v>
      </c>
      <c r="AQ1466" s="153">
        <f t="shared" si="972"/>
        <v>17691.468085106386</v>
      </c>
      <c r="AR1466" s="153">
        <f t="shared" si="973"/>
        <v>12130.53185529945</v>
      </c>
      <c r="AS1466" s="153">
        <f t="shared" si="974"/>
        <v>5560.9362298069354</v>
      </c>
      <c r="AT1466" s="60">
        <v>0.75</v>
      </c>
      <c r="AU1466" s="153">
        <f t="shared" si="975"/>
        <v>4170.7021723552016</v>
      </c>
      <c r="AV1466" s="153">
        <f t="shared" si="976"/>
        <v>4170.7021723552016</v>
      </c>
    </row>
    <row r="1467" spans="1:48" x14ac:dyDescent="0.2">
      <c r="A1467" s="82">
        <v>1463</v>
      </c>
      <c r="B1467" s="82" t="s">
        <v>1410</v>
      </c>
      <c r="C1467" s="83"/>
      <c r="D1467" s="84" t="s">
        <v>112</v>
      </c>
      <c r="E1467" s="85" t="s">
        <v>826</v>
      </c>
      <c r="F1467" s="86">
        <v>41396</v>
      </c>
      <c r="G1467" s="86" t="s">
        <v>1349</v>
      </c>
      <c r="H1467" s="89"/>
      <c r="I1467" s="89">
        <v>6.43619918303832E-2</v>
      </c>
      <c r="J1467" s="84"/>
      <c r="K1467" s="84"/>
      <c r="L1467" s="87">
        <v>14500</v>
      </c>
      <c r="M1467" s="87"/>
      <c r="N1467" s="87">
        <v>14500</v>
      </c>
      <c r="O1467" s="84">
        <v>8096.2444769819867</v>
      </c>
      <c r="P1467" s="84">
        <v>933.24888154055645</v>
      </c>
      <c r="Q1467" s="84">
        <f t="shared" si="952"/>
        <v>9029.4933585225426</v>
      </c>
      <c r="R1467" s="84">
        <v>5470.5066414774574</v>
      </c>
      <c r="S1467" s="87">
        <f t="shared" si="953"/>
        <v>6403.7555230180133</v>
      </c>
      <c r="T1467" s="150">
        <v>15</v>
      </c>
      <c r="U1467" s="69">
        <v>365</v>
      </c>
      <c r="V1467" s="70"/>
      <c r="W1467" s="71">
        <v>8.991780821917807</v>
      </c>
      <c r="X1467" s="76">
        <f t="shared" si="969"/>
        <v>41395</v>
      </c>
      <c r="AF1467" s="132" t="s">
        <v>3114</v>
      </c>
      <c r="AG1467" s="60">
        <f>MATCH(AF1467,'Cat-4'!$A:$A,0)</f>
        <v>844</v>
      </c>
      <c r="AH1467" s="60">
        <f>MATCH(X1467,'Cat-4'!$1:$1,0)</f>
        <v>17</v>
      </c>
      <c r="AI1467" s="60">
        <f>INDEX('Cat-4'!$1:$1048576,Working!AG1467,Working!AH1467)</f>
        <v>108.9</v>
      </c>
      <c r="AJ1467" s="60">
        <f>MATCH($AJ$3,'Cat-4'!$1:$1,0)</f>
        <v>144</v>
      </c>
      <c r="AK1467" s="60">
        <f>INDEX('Cat-4'!$1:$1048576,Working!AG1467,Working!AJ1467)</f>
        <v>160.30000000000001</v>
      </c>
      <c r="AL1467" s="146">
        <f t="shared" si="988"/>
        <v>1.4719926538108357</v>
      </c>
      <c r="AM1467" s="152">
        <f t="shared" si="989"/>
        <v>1.4719926538108357</v>
      </c>
      <c r="AN1467" s="146">
        <f t="shared" si="954"/>
        <v>10.786111111111111</v>
      </c>
      <c r="AO1467" s="169">
        <f>INDEX('EL&amp;SV'!$C$4:$G$50,MATCH(AF1467,'EL&amp;SV'!$G$4:$G$50,0),MATCH(IF(P1467&gt;5000000,"A",IF(N1467&gt;2000000,"B",IF(N1467&gt;500000,"C","D"))),'EL&amp;SV'!$C$4:$G$4,0))</f>
        <v>6</v>
      </c>
      <c r="AP1467" s="171">
        <f>INDEX('EL&amp;SV'!$G$4:$K$50,MATCH(AF1467,'EL&amp;SV'!$G$4:$G$50,0),MATCH(IF(N1467&gt;5000000,"A",IF(N1467&gt;2000000,"B",IF(N1467&gt;500000,"C","D"))),'EL&amp;SV'!$G$4:$K$4,0))</f>
        <v>0.95</v>
      </c>
      <c r="AQ1467" s="153">
        <f t="shared" si="972"/>
        <v>21343.893480257117</v>
      </c>
      <c r="AR1467" s="153">
        <f t="shared" si="973"/>
        <v>20276.698806244262</v>
      </c>
      <c r="AS1467" s="153">
        <f t="shared" si="974"/>
        <v>1067.1946740128551</v>
      </c>
      <c r="AT1467" s="60">
        <v>0.75</v>
      </c>
      <c r="AU1467" s="153">
        <f t="shared" si="975"/>
        <v>800.39600550964133</v>
      </c>
      <c r="AV1467" s="153">
        <f t="shared" si="976"/>
        <v>1067.1946740128567</v>
      </c>
    </row>
    <row r="1468" spans="1:48" x14ac:dyDescent="0.2">
      <c r="A1468" s="82">
        <v>1464</v>
      </c>
      <c r="B1468" s="82" t="s">
        <v>1410</v>
      </c>
      <c r="C1468" s="83"/>
      <c r="D1468" s="84" t="s">
        <v>112</v>
      </c>
      <c r="E1468" s="85" t="s">
        <v>430</v>
      </c>
      <c r="F1468" s="151">
        <v>42248</v>
      </c>
      <c r="G1468" s="86"/>
      <c r="H1468" s="89"/>
      <c r="I1468" s="89">
        <v>4.9999999999999996E-2</v>
      </c>
      <c r="J1468" s="84"/>
      <c r="K1468" s="84"/>
      <c r="L1468" s="87">
        <v>14499.63</v>
      </c>
      <c r="M1468" s="87"/>
      <c r="N1468" s="87">
        <v>14499.63</v>
      </c>
      <c r="O1468" s="84">
        <v>14499.63</v>
      </c>
      <c r="P1468" s="84">
        <v>0</v>
      </c>
      <c r="Q1468" s="84">
        <f t="shared" si="952"/>
        <v>14499.63</v>
      </c>
      <c r="R1468" s="84">
        <v>0</v>
      </c>
      <c r="S1468" s="87">
        <f t="shared" si="953"/>
        <v>0</v>
      </c>
      <c r="T1468" s="150">
        <v>10</v>
      </c>
      <c r="U1468" s="69">
        <v>365</v>
      </c>
      <c r="V1468" s="70"/>
      <c r="W1468" s="71">
        <v>8.991780821917807</v>
      </c>
      <c r="X1468" s="76">
        <f t="shared" si="969"/>
        <v>42248</v>
      </c>
      <c r="AF1468" s="132" t="s">
        <v>3114</v>
      </c>
      <c r="AG1468" s="60">
        <f>MATCH(AF1468,'Cat-4'!$A:$A,0)</f>
        <v>844</v>
      </c>
      <c r="AH1468" s="60">
        <f>MATCH(X1468,'Cat-4'!$1:$1,0)</f>
        <v>45</v>
      </c>
      <c r="AI1468" s="60">
        <f>INDEX('Cat-4'!$1:$1048576,Working!AG1468,Working!AH1468)</f>
        <v>110.9</v>
      </c>
      <c r="AJ1468" s="60">
        <f>MATCH($AJ$3,'Cat-4'!$1:$1,0)</f>
        <v>144</v>
      </c>
      <c r="AK1468" s="60">
        <f>INDEX('Cat-4'!$1:$1048576,Working!AG1468,Working!AJ1468)</f>
        <v>160.30000000000001</v>
      </c>
      <c r="AL1468" s="146">
        <f t="shared" si="988"/>
        <v>1.4454463480613164</v>
      </c>
      <c r="AM1468" s="152">
        <f t="shared" si="989"/>
        <v>1.4454463480613164</v>
      </c>
      <c r="AN1468" s="146">
        <f t="shared" si="954"/>
        <v>8.4555555555555557</v>
      </c>
      <c r="AO1468" s="169">
        <f>INDEX('EL&amp;SV'!$C$4:$G$50,MATCH(AF1468,'EL&amp;SV'!$G$4:$G$50,0),MATCH(IF(P1468&gt;5000000,"A",IF(N1468&gt;2000000,"B",IF(N1468&gt;500000,"C","D"))),'EL&amp;SV'!$C$4:$G$4,0))</f>
        <v>6</v>
      </c>
      <c r="AP1468" s="171">
        <f>INDEX('EL&amp;SV'!$G$4:$K$50,MATCH(AF1468,'EL&amp;SV'!$G$4:$G$50,0),MATCH(IF(N1468&gt;5000000,"A",IF(N1468&gt;2000000,"B",IF(N1468&gt;500000,"C","D"))),'EL&amp;SV'!$G$4:$K$4,0))</f>
        <v>0.95</v>
      </c>
      <c r="AQ1468" s="153">
        <f t="shared" si="972"/>
        <v>20958.437231740303</v>
      </c>
      <c r="AR1468" s="153">
        <f t="shared" si="973"/>
        <v>19910.515370153287</v>
      </c>
      <c r="AS1468" s="153">
        <f t="shared" si="974"/>
        <v>1047.9218615870159</v>
      </c>
      <c r="AT1468" s="60">
        <v>0.75</v>
      </c>
      <c r="AU1468" s="153">
        <f t="shared" si="975"/>
        <v>785.94139619026191</v>
      </c>
      <c r="AV1468" s="153">
        <f t="shared" si="976"/>
        <v>1047.9218615870161</v>
      </c>
    </row>
    <row r="1469" spans="1:48" x14ac:dyDescent="0.2">
      <c r="A1469" s="82">
        <v>1465</v>
      </c>
      <c r="B1469" s="82" t="s">
        <v>1410</v>
      </c>
      <c r="C1469" s="83"/>
      <c r="D1469" s="84" t="s">
        <v>112</v>
      </c>
      <c r="E1469" s="85" t="s">
        <v>433</v>
      </c>
      <c r="F1469" s="151">
        <v>42248</v>
      </c>
      <c r="G1469" s="86"/>
      <c r="H1469" s="89"/>
      <c r="I1469" s="89">
        <v>4.9999999999999996E-2</v>
      </c>
      <c r="J1469" s="84"/>
      <c r="K1469" s="84"/>
      <c r="L1469" s="87">
        <v>14499.63</v>
      </c>
      <c r="M1469" s="87"/>
      <c r="N1469" s="87">
        <v>14499.63</v>
      </c>
      <c r="O1469" s="84">
        <v>14499.63</v>
      </c>
      <c r="P1469" s="84">
        <v>0</v>
      </c>
      <c r="Q1469" s="84">
        <f t="shared" si="952"/>
        <v>14499.63</v>
      </c>
      <c r="R1469" s="84">
        <v>0</v>
      </c>
      <c r="S1469" s="87">
        <f t="shared" si="953"/>
        <v>0</v>
      </c>
      <c r="T1469" s="150">
        <v>10</v>
      </c>
      <c r="U1469" s="69">
        <v>365</v>
      </c>
      <c r="V1469" s="70"/>
      <c r="W1469" s="71">
        <v>8.991780821917807</v>
      </c>
      <c r="X1469" s="76">
        <f t="shared" si="969"/>
        <v>42248</v>
      </c>
      <c r="AF1469" s="132" t="s">
        <v>3114</v>
      </c>
      <c r="AG1469" s="60">
        <f>MATCH(AF1469,'Cat-4'!$A:$A,0)</f>
        <v>844</v>
      </c>
      <c r="AH1469" s="60">
        <f>MATCH(X1469,'Cat-4'!$1:$1,0)</f>
        <v>45</v>
      </c>
      <c r="AI1469" s="60">
        <f>INDEX('Cat-4'!$1:$1048576,Working!AG1469,Working!AH1469)</f>
        <v>110.9</v>
      </c>
      <c r="AJ1469" s="60">
        <f>MATCH($AJ$3,'Cat-4'!$1:$1,0)</f>
        <v>144</v>
      </c>
      <c r="AK1469" s="60">
        <f>INDEX('Cat-4'!$1:$1048576,Working!AG1469,Working!AJ1469)</f>
        <v>160.30000000000001</v>
      </c>
      <c r="AL1469" s="146">
        <f t="shared" si="988"/>
        <v>1.4454463480613164</v>
      </c>
      <c r="AM1469" s="152">
        <f t="shared" si="989"/>
        <v>1.4454463480613164</v>
      </c>
      <c r="AN1469" s="146">
        <f t="shared" si="954"/>
        <v>8.4555555555555557</v>
      </c>
      <c r="AO1469" s="169">
        <f>INDEX('EL&amp;SV'!$C$4:$G$50,MATCH(AF1469,'EL&amp;SV'!$G$4:$G$50,0),MATCH(IF(P1469&gt;5000000,"A",IF(N1469&gt;2000000,"B",IF(N1469&gt;500000,"C","D"))),'EL&amp;SV'!$C$4:$G$4,0))</f>
        <v>6</v>
      </c>
      <c r="AP1469" s="171">
        <f>INDEX('EL&amp;SV'!$G$4:$K$50,MATCH(AF1469,'EL&amp;SV'!$G$4:$G$50,0),MATCH(IF(N1469&gt;5000000,"A",IF(N1469&gt;2000000,"B",IF(N1469&gt;500000,"C","D"))),'EL&amp;SV'!$G$4:$K$4,0))</f>
        <v>0.95</v>
      </c>
      <c r="AQ1469" s="153">
        <f t="shared" si="972"/>
        <v>20958.437231740303</v>
      </c>
      <c r="AR1469" s="153">
        <f t="shared" si="973"/>
        <v>19910.515370153287</v>
      </c>
      <c r="AS1469" s="153">
        <f t="shared" si="974"/>
        <v>1047.9218615870159</v>
      </c>
      <c r="AT1469" s="60">
        <v>0.75</v>
      </c>
      <c r="AU1469" s="153">
        <f t="shared" si="975"/>
        <v>785.94139619026191</v>
      </c>
      <c r="AV1469" s="153">
        <f t="shared" si="976"/>
        <v>1047.9218615870161</v>
      </c>
    </row>
    <row r="1470" spans="1:48" x14ac:dyDescent="0.2">
      <c r="A1470" s="82">
        <v>1466</v>
      </c>
      <c r="B1470" s="82" t="s">
        <v>1410</v>
      </c>
      <c r="C1470" s="83"/>
      <c r="D1470" s="84" t="s">
        <v>112</v>
      </c>
      <c r="E1470" s="85" t="s">
        <v>1068</v>
      </c>
      <c r="F1470" s="86">
        <v>42825</v>
      </c>
      <c r="G1470" s="86" t="s">
        <v>27</v>
      </c>
      <c r="H1470" s="89"/>
      <c r="I1470" s="89">
        <v>0.31666666666666665</v>
      </c>
      <c r="J1470" s="84"/>
      <c r="K1470" s="84"/>
      <c r="L1470" s="87">
        <v>14490</v>
      </c>
      <c r="M1470" s="87"/>
      <c r="N1470" s="87">
        <v>14490</v>
      </c>
      <c r="O1470" s="84">
        <v>13765.5</v>
      </c>
      <c r="P1470" s="84">
        <v>0</v>
      </c>
      <c r="Q1470" s="84">
        <f t="shared" si="952"/>
        <v>13765.5</v>
      </c>
      <c r="R1470" s="84">
        <v>724.5</v>
      </c>
      <c r="S1470" s="87">
        <f t="shared" si="953"/>
        <v>724.5</v>
      </c>
      <c r="T1470" s="150">
        <v>3</v>
      </c>
      <c r="U1470" s="69">
        <v>365</v>
      </c>
      <c r="V1470" s="70"/>
      <c r="W1470" s="71">
        <v>-3.0082191780821921</v>
      </c>
      <c r="X1470" s="76">
        <f t="shared" si="969"/>
        <v>42795</v>
      </c>
      <c r="AF1470" s="132" t="s">
        <v>2718</v>
      </c>
      <c r="AG1470" s="60">
        <f>MATCH(AF1470,'Cat-4'!$A:$A,0)</f>
        <v>645</v>
      </c>
      <c r="AH1470" s="60">
        <f>MATCH(X1470,'Cat-4'!$1:$1,0)</f>
        <v>63</v>
      </c>
      <c r="AI1470" s="60">
        <f>INDEX('Cat-4'!$1:$1048576,Working!AG1470,Working!AH1470)</f>
        <v>115.6</v>
      </c>
      <c r="AJ1470" s="60">
        <f>MATCH($AJ$3,'Cat-4'!$1:$1,0)</f>
        <v>144</v>
      </c>
      <c r="AK1470" s="60">
        <f>INDEX('Cat-4'!$1:$1048576,Working!AG1470,Working!AJ1470)</f>
        <v>115.6</v>
      </c>
      <c r="AL1470" s="146">
        <f t="shared" si="988"/>
        <v>1</v>
      </c>
      <c r="AM1470" s="152">
        <f t="shared" si="989"/>
        <v>1</v>
      </c>
      <c r="AN1470" s="146">
        <f t="shared" si="954"/>
        <v>6.875</v>
      </c>
      <c r="AO1470" s="169">
        <f>INDEX('EL&amp;SV'!$C$4:$G$50,MATCH(AF1470,'EL&amp;SV'!$G$4:$G$50,0),MATCH(IF(P1470&gt;5000000,"A",IF(N1470&gt;2000000,"B",IF(N1470&gt;500000,"C","D"))),'EL&amp;SV'!$C$4:$G$4,0))</f>
        <v>5</v>
      </c>
      <c r="AP1470" s="171">
        <f>INDEX('EL&amp;SV'!$G$4:$K$50,MATCH(AF1470,'EL&amp;SV'!$G$4:$G$50,0),MATCH(IF(N1470&gt;5000000,"A",IF(N1470&gt;2000000,"B",IF(N1470&gt;500000,"C","D"))),'EL&amp;SV'!$G$4:$K$4,0))</f>
        <v>1</v>
      </c>
      <c r="AQ1470" s="153">
        <f t="shared" si="972"/>
        <v>14490</v>
      </c>
      <c r="AR1470" s="153">
        <f t="shared" si="973"/>
        <v>14490</v>
      </c>
      <c r="AS1470" s="153">
        <f t="shared" si="974"/>
        <v>0</v>
      </c>
      <c r="AT1470" s="60">
        <v>0.75</v>
      </c>
      <c r="AU1470" s="153">
        <f t="shared" si="975"/>
        <v>0</v>
      </c>
      <c r="AV1470" s="153">
        <f t="shared" si="976"/>
        <v>0</v>
      </c>
    </row>
    <row r="1471" spans="1:48" x14ac:dyDescent="0.2">
      <c r="A1471" s="82">
        <v>1467</v>
      </c>
      <c r="B1471" s="82" t="s">
        <v>1410</v>
      </c>
      <c r="C1471" s="83"/>
      <c r="D1471" s="84" t="s">
        <v>111</v>
      </c>
      <c r="E1471" s="85" t="s">
        <v>266</v>
      </c>
      <c r="F1471" s="86">
        <v>41000</v>
      </c>
      <c r="G1471" s="86" t="s">
        <v>1350</v>
      </c>
      <c r="H1471" s="89"/>
      <c r="I1471" s="89">
        <v>2.0835385724585438E-2</v>
      </c>
      <c r="J1471" s="84"/>
      <c r="K1471" s="84"/>
      <c r="L1471" s="87">
        <v>14460.01</v>
      </c>
      <c r="M1471" s="87"/>
      <c r="N1471" s="87">
        <v>14460.01</v>
      </c>
      <c r="O1471" s="84">
        <v>4698.6129220591192</v>
      </c>
      <c r="P1471" s="84">
        <v>301.27988593136268</v>
      </c>
      <c r="Q1471" s="84">
        <f t="shared" si="952"/>
        <v>4999.8928079904817</v>
      </c>
      <c r="R1471" s="84">
        <v>9460.1171920095185</v>
      </c>
      <c r="S1471" s="87">
        <f t="shared" si="953"/>
        <v>9761.397077940881</v>
      </c>
      <c r="T1471" s="150">
        <v>40</v>
      </c>
      <c r="U1471" s="69">
        <v>365</v>
      </c>
      <c r="V1471" s="70"/>
      <c r="W1471" s="71">
        <v>8.991780821917807</v>
      </c>
      <c r="X1471" s="76">
        <f>DATE(YEAR(F1471),MONTH(F1471),1)</f>
        <v>41000</v>
      </c>
      <c r="AF1471" s="132" t="s">
        <v>2712</v>
      </c>
      <c r="AG1471" s="60">
        <f>MATCH(AF1471,'Cat-4'!$A:$A,0)</f>
        <v>642</v>
      </c>
      <c r="AH1471" s="60">
        <f>MATCH(X1471,'Cat-4'!$1:$1,0)</f>
        <v>4</v>
      </c>
      <c r="AI1471" s="60">
        <f>INDEX('Cat-4'!$1:$1048576,Working!AG1471,Working!AH1471)</f>
        <v>100.4</v>
      </c>
      <c r="AJ1471" s="60">
        <f>MATCH($AJ$3,'Cat-4'!$1:$1,0)</f>
        <v>144</v>
      </c>
      <c r="AK1471" s="60">
        <f>INDEX('Cat-4'!$1:$1048576,Working!AG1471,Working!AJ1471)</f>
        <v>85.1</v>
      </c>
      <c r="AL1471" s="146">
        <f t="shared" si="988"/>
        <v>0.84760956175298796</v>
      </c>
      <c r="AM1471" s="152">
        <f t="shared" si="989"/>
        <v>0.84760956175298796</v>
      </c>
      <c r="AN1471" s="146">
        <f t="shared" si="954"/>
        <v>11.872222222222222</v>
      </c>
      <c r="AO1471" s="169">
        <f>INDEX('EL&amp;SV'!$C$4:$G$50,MATCH(AF1471,'EL&amp;SV'!$G$4:$G$50,0),MATCH(IF(P1471&gt;5000000,"A",IF(N1471&gt;2000000,"B",IF(N1471&gt;500000,"C","D"))),'EL&amp;SV'!$C$4:$G$4,0))</f>
        <v>8</v>
      </c>
      <c r="AP1471" s="171">
        <f>INDEX('EL&amp;SV'!$G$4:$K$50,MATCH(AF1471,'EL&amp;SV'!$G$4:$G$50,0),MATCH(IF(N1471&gt;5000000,"A",IF(N1471&gt;2000000,"B",IF(N1471&gt;500000,"C","D"))),'EL&amp;SV'!$G$4:$K$4,0))</f>
        <v>0.9</v>
      </c>
      <c r="AQ1471" s="153">
        <f t="shared" si="972"/>
        <v>12256.442739043823</v>
      </c>
      <c r="AR1471" s="153">
        <f t="shared" si="973"/>
        <v>11030.798465139442</v>
      </c>
      <c r="AS1471" s="153">
        <f t="shared" si="974"/>
        <v>1225.6442739043814</v>
      </c>
      <c r="AT1471" s="60">
        <v>0.75</v>
      </c>
      <c r="AU1471" s="153">
        <f t="shared" si="975"/>
        <v>919.23320542828606</v>
      </c>
      <c r="AV1471" s="153">
        <f t="shared" si="976"/>
        <v>1225.6442739043821</v>
      </c>
    </row>
    <row r="1472" spans="1:48" x14ac:dyDescent="0.2">
      <c r="A1472" s="82">
        <v>1468</v>
      </c>
      <c r="B1472" s="82" t="s">
        <v>1410</v>
      </c>
      <c r="C1472" s="83"/>
      <c r="D1472" s="84" t="s">
        <v>113</v>
      </c>
      <c r="E1472" s="85" t="s">
        <v>1217</v>
      </c>
      <c r="F1472" s="86">
        <v>44701</v>
      </c>
      <c r="G1472" s="86" t="s">
        <v>39</v>
      </c>
      <c r="H1472" s="89"/>
      <c r="I1472" s="89">
        <v>0.19</v>
      </c>
      <c r="J1472" s="84"/>
      <c r="K1472" s="84"/>
      <c r="L1472" s="87">
        <v>0</v>
      </c>
      <c r="M1472" s="87">
        <v>14460</v>
      </c>
      <c r="N1472" s="87">
        <v>14460</v>
      </c>
      <c r="O1472" s="84"/>
      <c r="P1472" s="84">
        <v>2378.5709589041098</v>
      </c>
      <c r="Q1472" s="84">
        <f t="shared" si="952"/>
        <v>2378.5709589041098</v>
      </c>
      <c r="R1472" s="84">
        <v>12081.429041095889</v>
      </c>
      <c r="S1472" s="87">
        <f t="shared" si="953"/>
        <v>0</v>
      </c>
      <c r="T1472" s="150">
        <v>5</v>
      </c>
      <c r="U1472" s="69">
        <v>365</v>
      </c>
      <c r="V1472" s="70"/>
      <c r="W1472" s="71">
        <v>8.991780821917807</v>
      </c>
      <c r="X1472" s="76">
        <f t="shared" ref="X1472:X1494" si="990">DATE(YEAR(F1472),MONTH(F1472),1)</f>
        <v>44682</v>
      </c>
      <c r="AF1472" s="132" t="s">
        <v>2920</v>
      </c>
      <c r="AG1472" s="60">
        <f>MATCH(AF1472,'Cat-4'!$A:$A,0)</f>
        <v>747</v>
      </c>
      <c r="AH1472" s="60">
        <f>MATCH(X1472,'Cat-4'!$1:$1,0)</f>
        <v>125</v>
      </c>
      <c r="AI1472" s="60">
        <f>INDEX('Cat-4'!$1:$1048576,Working!AG1472,Working!AH1472)</f>
        <v>130.19999999999999</v>
      </c>
      <c r="AJ1472" s="60">
        <f>MATCH($AJ$3,'Cat-4'!$1:$1,0)</f>
        <v>144</v>
      </c>
      <c r="AK1472" s="60">
        <f>INDEX('Cat-4'!$1:$1048576,Working!AG1472,Working!AJ1472)</f>
        <v>130.19999999999999</v>
      </c>
      <c r="AL1472" s="146">
        <f t="shared" si="988"/>
        <v>1</v>
      </c>
      <c r="AM1472" s="152">
        <f t="shared" si="989"/>
        <v>1</v>
      </c>
      <c r="AN1472" s="146">
        <f t="shared" si="954"/>
        <v>1.7361111111111112</v>
      </c>
      <c r="AO1472" s="169">
        <f>INDEX('EL&amp;SV'!$C$4:$G$50,MATCH(AF1472,'EL&amp;SV'!$G$4:$G$50,0),MATCH(IF(P1472&gt;5000000,"A",IF(N1472&gt;2000000,"B",IF(N1472&gt;500000,"C","D"))),'EL&amp;SV'!$C$4:$G$4,0))</f>
        <v>8</v>
      </c>
      <c r="AP1472" s="171">
        <f>INDEX('EL&amp;SV'!$G$4:$K$50,MATCH(AF1472,'EL&amp;SV'!$G$4:$G$50,0),MATCH(IF(N1472&gt;5000000,"A",IF(N1472&gt;2000000,"B",IF(N1472&gt;500000,"C","D"))),'EL&amp;SV'!$G$4:$K$4,0))</f>
        <v>1</v>
      </c>
      <c r="AQ1472" s="153">
        <f t="shared" si="972"/>
        <v>14460</v>
      </c>
      <c r="AR1472" s="153">
        <f t="shared" si="973"/>
        <v>3138.0208333333335</v>
      </c>
      <c r="AS1472" s="153">
        <f t="shared" si="974"/>
        <v>11321.979166666666</v>
      </c>
      <c r="AT1472" s="60">
        <v>0.75</v>
      </c>
      <c r="AU1472" s="153">
        <f t="shared" si="975"/>
        <v>8491.484375</v>
      </c>
      <c r="AV1472" s="153">
        <f t="shared" si="976"/>
        <v>8491.484375</v>
      </c>
    </row>
    <row r="1473" spans="1:48" x14ac:dyDescent="0.2">
      <c r="A1473" s="82">
        <v>1469</v>
      </c>
      <c r="B1473" s="82" t="s">
        <v>1410</v>
      </c>
      <c r="C1473" s="83"/>
      <c r="D1473" s="84" t="s">
        <v>112</v>
      </c>
      <c r="E1473" s="85" t="s">
        <v>289</v>
      </c>
      <c r="F1473" s="86">
        <v>39468</v>
      </c>
      <c r="G1473" s="86" t="s">
        <v>1347</v>
      </c>
      <c r="H1473" s="89"/>
      <c r="I1473" s="89">
        <v>1.3148414985590778E-2</v>
      </c>
      <c r="J1473" s="84"/>
      <c r="K1473" s="84"/>
      <c r="L1473" s="87">
        <v>14400</v>
      </c>
      <c r="M1473" s="87"/>
      <c r="N1473" s="87">
        <v>14400</v>
      </c>
      <c r="O1473" s="84">
        <v>14400</v>
      </c>
      <c r="P1473" s="84">
        <v>0</v>
      </c>
      <c r="Q1473" s="84">
        <f t="shared" si="952"/>
        <v>14400</v>
      </c>
      <c r="R1473" s="84">
        <v>0</v>
      </c>
      <c r="S1473" s="87">
        <f t="shared" si="953"/>
        <v>0</v>
      </c>
      <c r="T1473" s="150">
        <v>10</v>
      </c>
      <c r="U1473" s="69">
        <v>365</v>
      </c>
      <c r="V1473" s="70"/>
      <c r="W1473" s="71">
        <v>8.991780821917807</v>
      </c>
      <c r="X1473" s="76">
        <f t="shared" si="990"/>
        <v>39448</v>
      </c>
      <c r="Y1473" s="138" t="s">
        <v>4016</v>
      </c>
      <c r="Z1473" s="60">
        <f>MATCH(Y1473,'Cat-3'!$A:$A,0)</f>
        <v>628</v>
      </c>
      <c r="AA1473" s="60">
        <f>MATCH(X1473,'Cat-3'!$1:$1,0)</f>
        <v>40</v>
      </c>
      <c r="AB1473" s="60">
        <f>INDEX('Cat-3'!$1:$1048576,Working!Z1473,Working!AA1473)</f>
        <v>113.5</v>
      </c>
      <c r="AC1473" s="60">
        <f>MATCH($AC$3,'Cat-3'!$1:$1,0)</f>
        <v>90</v>
      </c>
      <c r="AD1473" s="60">
        <f>INDEX('Cat-3'!$1:$1048576,Working!Z1473,Working!AC1473)</f>
        <v>138.4</v>
      </c>
      <c r="AE1473" s="146">
        <f t="shared" ref="AE1473:AE1474" si="991">AD1473/AB1473</f>
        <v>1.2193832599118943</v>
      </c>
      <c r="AF1473" s="132" t="s">
        <v>3114</v>
      </c>
      <c r="AG1473" s="60">
        <f>MATCH(AF1473,'Cat-4'!$A:$A,0)</f>
        <v>844</v>
      </c>
      <c r="AH1473" s="60">
        <f>MATCH($AH$3,'Cat-4'!$1:$1,0)</f>
        <v>4</v>
      </c>
      <c r="AI1473" s="60">
        <f>INDEX('Cat-4'!$1:$1048576,Working!AG1473,Working!AH1473)</f>
        <v>103.9</v>
      </c>
      <c r="AJ1473" s="60">
        <f>MATCH($AJ$3,'Cat-4'!$1:$1,0)</f>
        <v>144</v>
      </c>
      <c r="AK1473" s="60">
        <f>INDEX('Cat-4'!$1:$1048576,Working!AG1473,Working!AJ1473)</f>
        <v>160.30000000000001</v>
      </c>
      <c r="AL1473" s="146">
        <f t="shared" ref="AL1473:AL1477" si="992">AK1473/AI1473</f>
        <v>1.5428296438883542</v>
      </c>
      <c r="AM1473" s="146">
        <f t="shared" ref="AM1473:AM1474" si="993">AL1473*AE1473</f>
        <v>1.8813006406532884</v>
      </c>
      <c r="AN1473" s="146">
        <f t="shared" si="954"/>
        <v>16.066666666666666</v>
      </c>
      <c r="AO1473" s="169">
        <f>INDEX('EL&amp;SV'!$C$4:$G$50,MATCH(AF1473,'EL&amp;SV'!$G$4:$G$50,0),MATCH(IF(P1473&gt;5000000,"A",IF(N1473&gt;2000000,"B",IF(N1473&gt;500000,"C","D"))),'EL&amp;SV'!$C$4:$G$4,0))</f>
        <v>6</v>
      </c>
      <c r="AP1473" s="171">
        <f>INDEX('EL&amp;SV'!$G$4:$K$50,MATCH(AF1473,'EL&amp;SV'!$G$4:$G$50,0),MATCH(IF(N1473&gt;5000000,"A",IF(N1473&gt;2000000,"B",IF(N1473&gt;500000,"C","D"))),'EL&amp;SV'!$G$4:$K$4,0))</f>
        <v>0.95</v>
      </c>
      <c r="AQ1473" s="153">
        <f t="shared" si="972"/>
        <v>27090.729225407355</v>
      </c>
      <c r="AR1473" s="153">
        <f t="shared" si="973"/>
        <v>25736.192764136988</v>
      </c>
      <c r="AS1473" s="153">
        <f t="shared" si="974"/>
        <v>1354.536461270367</v>
      </c>
      <c r="AT1473" s="60">
        <v>0.75</v>
      </c>
      <c r="AU1473" s="153">
        <f t="shared" si="975"/>
        <v>1015.9023459527752</v>
      </c>
      <c r="AV1473" s="153">
        <f t="shared" si="976"/>
        <v>1354.5364612703688</v>
      </c>
    </row>
    <row r="1474" spans="1:48" x14ac:dyDescent="0.2">
      <c r="A1474" s="82">
        <v>1470</v>
      </c>
      <c r="B1474" s="82" t="s">
        <v>1410</v>
      </c>
      <c r="C1474" s="83"/>
      <c r="D1474" s="84" t="s">
        <v>112</v>
      </c>
      <c r="E1474" s="85" t="s">
        <v>367</v>
      </c>
      <c r="F1474" s="86">
        <v>40346</v>
      </c>
      <c r="G1474" s="86" t="s">
        <v>1352</v>
      </c>
      <c r="H1474" s="89"/>
      <c r="I1474" s="89">
        <v>0.12244311562224183</v>
      </c>
      <c r="J1474" s="84"/>
      <c r="K1474" s="84"/>
      <c r="L1474" s="87">
        <v>14400</v>
      </c>
      <c r="M1474" s="87"/>
      <c r="N1474" s="87">
        <v>14400</v>
      </c>
      <c r="O1474" s="84">
        <v>14400</v>
      </c>
      <c r="P1474" s="84">
        <v>0</v>
      </c>
      <c r="Q1474" s="84">
        <f t="shared" si="952"/>
        <v>14400</v>
      </c>
      <c r="R1474" s="84">
        <v>0</v>
      </c>
      <c r="S1474" s="87">
        <f t="shared" si="953"/>
        <v>0</v>
      </c>
      <c r="T1474" s="150">
        <v>10</v>
      </c>
      <c r="U1474" s="69">
        <v>365</v>
      </c>
      <c r="V1474" s="70"/>
      <c r="W1474" s="71">
        <v>8.991780821917807</v>
      </c>
      <c r="X1474" s="76">
        <f t="shared" si="990"/>
        <v>40330</v>
      </c>
      <c r="Y1474" s="138" t="s">
        <v>4016</v>
      </c>
      <c r="Z1474" s="60">
        <f>MATCH(Y1474,'Cat-3'!$A:$A,0)</f>
        <v>628</v>
      </c>
      <c r="AA1474" s="60">
        <f>MATCH(X1474,'Cat-3'!$1:$1,0)</f>
        <v>69</v>
      </c>
      <c r="AB1474" s="60">
        <f>INDEX('Cat-3'!$1:$1048576,Working!Z1474,Working!AA1474)</f>
        <v>130.6</v>
      </c>
      <c r="AC1474" s="60">
        <f>MATCH($AC$3,'Cat-3'!$1:$1,0)</f>
        <v>90</v>
      </c>
      <c r="AD1474" s="60">
        <f>INDEX('Cat-3'!$1:$1048576,Working!Z1474,Working!AC1474)</f>
        <v>138.4</v>
      </c>
      <c r="AE1474" s="146">
        <f t="shared" si="991"/>
        <v>1.0597243491577337</v>
      </c>
      <c r="AF1474" s="132" t="s">
        <v>3114</v>
      </c>
      <c r="AG1474" s="60">
        <f>MATCH(AF1474,'Cat-4'!$A:$A,0)</f>
        <v>844</v>
      </c>
      <c r="AH1474" s="60">
        <f>MATCH($AH$3,'Cat-4'!$1:$1,0)</f>
        <v>4</v>
      </c>
      <c r="AI1474" s="60">
        <f>INDEX('Cat-4'!$1:$1048576,Working!AG1474,Working!AH1474)</f>
        <v>103.9</v>
      </c>
      <c r="AJ1474" s="60">
        <f>MATCH($AJ$3,'Cat-4'!$1:$1,0)</f>
        <v>144</v>
      </c>
      <c r="AK1474" s="60">
        <f>INDEX('Cat-4'!$1:$1048576,Working!AG1474,Working!AJ1474)</f>
        <v>160.30000000000001</v>
      </c>
      <c r="AL1474" s="146">
        <f t="shared" si="992"/>
        <v>1.5428296438883542</v>
      </c>
      <c r="AM1474" s="146">
        <f t="shared" si="993"/>
        <v>1.6349741402308442</v>
      </c>
      <c r="AN1474" s="146">
        <f t="shared" si="954"/>
        <v>13.661111111111111</v>
      </c>
      <c r="AO1474" s="169">
        <f>INDEX('EL&amp;SV'!$C$4:$G$50,MATCH(AF1474,'EL&amp;SV'!$G$4:$G$50,0),MATCH(IF(P1474&gt;5000000,"A",IF(N1474&gt;2000000,"B",IF(N1474&gt;500000,"C","D"))),'EL&amp;SV'!$C$4:$G$4,0))</f>
        <v>6</v>
      </c>
      <c r="AP1474" s="171">
        <f>INDEX('EL&amp;SV'!$G$4:$K$50,MATCH(AF1474,'EL&amp;SV'!$G$4:$G$50,0),MATCH(IF(N1474&gt;5000000,"A",IF(N1474&gt;2000000,"B",IF(N1474&gt;500000,"C","D"))),'EL&amp;SV'!$G$4:$K$4,0))</f>
        <v>0.95</v>
      </c>
      <c r="AQ1474" s="153">
        <f t="shared" si="972"/>
        <v>23543.627619324157</v>
      </c>
      <c r="AR1474" s="153">
        <f t="shared" si="973"/>
        <v>22366.446238357948</v>
      </c>
      <c r="AS1474" s="153">
        <f t="shared" si="974"/>
        <v>1177.181380966209</v>
      </c>
      <c r="AT1474" s="60">
        <v>0.75</v>
      </c>
      <c r="AU1474" s="153">
        <f t="shared" si="975"/>
        <v>882.88603572465672</v>
      </c>
      <c r="AV1474" s="153">
        <f t="shared" si="976"/>
        <v>1177.181380966209</v>
      </c>
    </row>
    <row r="1475" spans="1:48" x14ac:dyDescent="0.2">
      <c r="A1475" s="82">
        <v>1471</v>
      </c>
      <c r="B1475" s="82" t="s">
        <v>1410</v>
      </c>
      <c r="C1475" s="83"/>
      <c r="D1475" s="84" t="s">
        <v>112</v>
      </c>
      <c r="E1475" s="85" t="s">
        <v>1289</v>
      </c>
      <c r="F1475" s="86">
        <v>44586</v>
      </c>
      <c r="G1475" s="86" t="s">
        <v>38</v>
      </c>
      <c r="H1475" s="89"/>
      <c r="I1475" s="89">
        <v>0.19</v>
      </c>
      <c r="J1475" s="84"/>
      <c r="K1475" s="84"/>
      <c r="L1475" s="87">
        <v>14396</v>
      </c>
      <c r="M1475" s="87"/>
      <c r="N1475" s="87">
        <v>14396</v>
      </c>
      <c r="O1475" s="84">
        <v>494.59134246575348</v>
      </c>
      <c r="P1475" s="84">
        <v>2735.2400000000002</v>
      </c>
      <c r="Q1475" s="84">
        <f t="shared" si="952"/>
        <v>3229.8313424657536</v>
      </c>
      <c r="R1475" s="84">
        <v>11166.168657534246</v>
      </c>
      <c r="S1475" s="87">
        <f t="shared" si="953"/>
        <v>13901.408657534246</v>
      </c>
      <c r="T1475" s="150">
        <v>5</v>
      </c>
      <c r="U1475" s="69">
        <v>365</v>
      </c>
      <c r="V1475" s="70"/>
      <c r="W1475" s="71">
        <v>8.991780821917807</v>
      </c>
      <c r="X1475" s="76">
        <f t="shared" si="990"/>
        <v>44562</v>
      </c>
      <c r="AF1475" s="132" t="s">
        <v>3114</v>
      </c>
      <c r="AG1475" s="60">
        <f>MATCH(AF1475,'Cat-4'!$A:$A,0)</f>
        <v>844</v>
      </c>
      <c r="AH1475" s="60">
        <f>MATCH(X1475,'Cat-4'!$1:$1,0)</f>
        <v>121</v>
      </c>
      <c r="AI1475" s="60">
        <f>INDEX('Cat-4'!$1:$1048576,Working!AG1475,Working!AH1475)</f>
        <v>153.30000000000001</v>
      </c>
      <c r="AJ1475" s="60">
        <f>MATCH($AJ$3,'Cat-4'!$1:$1,0)</f>
        <v>144</v>
      </c>
      <c r="AK1475" s="60">
        <f>INDEX('Cat-4'!$1:$1048576,Working!AG1475,Working!AJ1475)</f>
        <v>160.30000000000001</v>
      </c>
      <c r="AL1475" s="146">
        <f t="shared" si="992"/>
        <v>1.0456621004566209</v>
      </c>
      <c r="AM1475" s="152">
        <f t="shared" ref="AM1475:AM1477" si="994">AL1475</f>
        <v>1.0456621004566209</v>
      </c>
      <c r="AN1475" s="146">
        <f t="shared" si="954"/>
        <v>2.0555555555555554</v>
      </c>
      <c r="AO1475" s="169">
        <f>INDEX('EL&amp;SV'!$C$4:$G$50,MATCH(AF1475,'EL&amp;SV'!$G$4:$G$50,0),MATCH(IF(P1475&gt;5000000,"A",IF(N1475&gt;2000000,"B",IF(N1475&gt;500000,"C","D"))),'EL&amp;SV'!$C$4:$G$4,0))</f>
        <v>6</v>
      </c>
      <c r="AP1475" s="171">
        <f>INDEX('EL&amp;SV'!$G$4:$K$50,MATCH(AF1475,'EL&amp;SV'!$G$4:$G$50,0),MATCH(IF(N1475&gt;5000000,"A",IF(N1475&gt;2000000,"B",IF(N1475&gt;500000,"C","D"))),'EL&amp;SV'!$G$4:$K$4,0))</f>
        <v>0.95</v>
      </c>
      <c r="AQ1475" s="153">
        <f t="shared" si="972"/>
        <v>15053.351598173515</v>
      </c>
      <c r="AR1475" s="153">
        <f t="shared" si="973"/>
        <v>4899.3084136648058</v>
      </c>
      <c r="AS1475" s="153">
        <f t="shared" si="974"/>
        <v>10154.043184508708</v>
      </c>
      <c r="AT1475" s="60">
        <v>0.75</v>
      </c>
      <c r="AU1475" s="153">
        <f t="shared" si="975"/>
        <v>7615.5323883815308</v>
      </c>
      <c r="AV1475" s="153">
        <f t="shared" si="976"/>
        <v>7615.5323883815308</v>
      </c>
    </row>
    <row r="1476" spans="1:48" x14ac:dyDescent="0.2">
      <c r="A1476" s="82">
        <v>1472</v>
      </c>
      <c r="B1476" s="82" t="s">
        <v>1410</v>
      </c>
      <c r="C1476" s="83"/>
      <c r="D1476" s="84" t="s">
        <v>112</v>
      </c>
      <c r="E1476" s="85" t="s">
        <v>260</v>
      </c>
      <c r="F1476" s="86">
        <v>41542</v>
      </c>
      <c r="G1476" s="86" t="s">
        <v>1349</v>
      </c>
      <c r="H1476" s="89"/>
      <c r="I1476" s="89">
        <v>6.3896349536599201E-2</v>
      </c>
      <c r="J1476" s="84"/>
      <c r="K1476" s="84"/>
      <c r="L1476" s="87">
        <v>14300</v>
      </c>
      <c r="M1476" s="87"/>
      <c r="N1476" s="87">
        <v>14300</v>
      </c>
      <c r="O1476" s="84">
        <v>7659.6026609595538</v>
      </c>
      <c r="P1476" s="84">
        <v>913.71779837336862</v>
      </c>
      <c r="Q1476" s="84">
        <f t="shared" si="952"/>
        <v>8573.3204593329228</v>
      </c>
      <c r="R1476" s="84">
        <v>5726.6795406670772</v>
      </c>
      <c r="S1476" s="87">
        <f t="shared" si="953"/>
        <v>6640.3973390404462</v>
      </c>
      <c r="T1476" s="150">
        <v>15</v>
      </c>
      <c r="U1476" s="69">
        <v>365</v>
      </c>
      <c r="V1476" s="70"/>
      <c r="W1476" s="71">
        <v>8.991780821917807</v>
      </c>
      <c r="X1476" s="76">
        <f t="shared" si="990"/>
        <v>41518</v>
      </c>
      <c r="AF1476" s="132" t="s">
        <v>3114</v>
      </c>
      <c r="AG1476" s="60">
        <f>MATCH(AF1476,'Cat-4'!$A:$A,0)</f>
        <v>844</v>
      </c>
      <c r="AH1476" s="60">
        <f>MATCH(X1476,'Cat-4'!$1:$1,0)</f>
        <v>21</v>
      </c>
      <c r="AI1476" s="60">
        <f>INDEX('Cat-4'!$1:$1048576,Working!AG1476,Working!AH1476)</f>
        <v>112.4</v>
      </c>
      <c r="AJ1476" s="60">
        <f>MATCH($AJ$3,'Cat-4'!$1:$1,0)</f>
        <v>144</v>
      </c>
      <c r="AK1476" s="60">
        <f>INDEX('Cat-4'!$1:$1048576,Working!AG1476,Working!AJ1476)</f>
        <v>160.30000000000001</v>
      </c>
      <c r="AL1476" s="146">
        <f t="shared" si="992"/>
        <v>1.4261565836298933</v>
      </c>
      <c r="AM1476" s="152">
        <f t="shared" si="994"/>
        <v>1.4261565836298933</v>
      </c>
      <c r="AN1476" s="146">
        <f t="shared" si="954"/>
        <v>10.388888888888889</v>
      </c>
      <c r="AO1476" s="169">
        <f>INDEX('EL&amp;SV'!$C$4:$G$50,MATCH(AF1476,'EL&amp;SV'!$G$4:$G$50,0),MATCH(IF(P1476&gt;5000000,"A",IF(N1476&gt;2000000,"B",IF(N1476&gt;500000,"C","D"))),'EL&amp;SV'!$C$4:$G$4,0))</f>
        <v>6</v>
      </c>
      <c r="AP1476" s="171">
        <f>INDEX('EL&amp;SV'!$G$4:$K$50,MATCH(AF1476,'EL&amp;SV'!$G$4:$G$50,0),MATCH(IF(N1476&gt;5000000,"A",IF(N1476&gt;2000000,"B",IF(N1476&gt;500000,"C","D"))),'EL&amp;SV'!$G$4:$K$4,0))</f>
        <v>0.95</v>
      </c>
      <c r="AQ1476" s="153">
        <f t="shared" si="972"/>
        <v>20394.039145907474</v>
      </c>
      <c r="AR1476" s="153">
        <f t="shared" si="973"/>
        <v>19374.337188612099</v>
      </c>
      <c r="AS1476" s="153">
        <f t="shared" si="974"/>
        <v>1019.7019572953759</v>
      </c>
      <c r="AT1476" s="60">
        <v>0.75</v>
      </c>
      <c r="AU1476" s="153">
        <f t="shared" si="975"/>
        <v>764.77646797153193</v>
      </c>
      <c r="AV1476" s="153">
        <f t="shared" si="976"/>
        <v>1019.7019572953747</v>
      </c>
    </row>
    <row r="1477" spans="1:48" x14ac:dyDescent="0.2">
      <c r="A1477" s="82">
        <v>1473</v>
      </c>
      <c r="B1477" s="82" t="s">
        <v>1410</v>
      </c>
      <c r="C1477" s="83"/>
      <c r="D1477" s="84" t="s">
        <v>112</v>
      </c>
      <c r="E1477" s="85" t="s">
        <v>1253</v>
      </c>
      <c r="F1477" s="86">
        <v>44582</v>
      </c>
      <c r="G1477" s="86" t="s">
        <v>38</v>
      </c>
      <c r="H1477" s="89"/>
      <c r="I1477" s="89">
        <v>9.5000000000000001E-2</v>
      </c>
      <c r="J1477" s="84"/>
      <c r="K1477" s="84"/>
      <c r="L1477" s="87">
        <v>14245.68</v>
      </c>
      <c r="M1477" s="87"/>
      <c r="N1477" s="87">
        <v>14245.68</v>
      </c>
      <c r="O1477" s="84">
        <v>259.5445808219178</v>
      </c>
      <c r="P1477" s="84">
        <v>1353.3396</v>
      </c>
      <c r="Q1477" s="84">
        <f t="shared" ref="Q1477:Q1540" si="995">O1477+P1477</f>
        <v>1612.8841808219179</v>
      </c>
      <c r="R1477" s="84">
        <v>12632.795819178082</v>
      </c>
      <c r="S1477" s="87">
        <f t="shared" ref="S1477:S1540" si="996">L1477-O1477</f>
        <v>13986.135419178083</v>
      </c>
      <c r="T1477" s="150">
        <v>10</v>
      </c>
      <c r="U1477" s="69">
        <v>365</v>
      </c>
      <c r="V1477" s="70"/>
      <c r="W1477" s="71">
        <v>3.506849315068493</v>
      </c>
      <c r="X1477" s="76">
        <f t="shared" si="990"/>
        <v>44562</v>
      </c>
      <c r="AF1477" s="132" t="s">
        <v>2920</v>
      </c>
      <c r="AG1477" s="60">
        <f>MATCH(AF1477,'Cat-4'!$A:$A,0)</f>
        <v>747</v>
      </c>
      <c r="AH1477" s="60">
        <f>MATCH(X1477,'Cat-4'!$1:$1,0)</f>
        <v>121</v>
      </c>
      <c r="AI1477" s="60">
        <f>INDEX('Cat-4'!$1:$1048576,Working!AG1477,Working!AH1477)</f>
        <v>130.19999999999999</v>
      </c>
      <c r="AJ1477" s="60">
        <f>MATCH($AJ$3,'Cat-4'!$1:$1,0)</f>
        <v>144</v>
      </c>
      <c r="AK1477" s="60">
        <f>INDEX('Cat-4'!$1:$1048576,Working!AG1477,Working!AJ1477)</f>
        <v>130.19999999999999</v>
      </c>
      <c r="AL1477" s="146">
        <f t="shared" si="992"/>
        <v>1</v>
      </c>
      <c r="AM1477" s="152">
        <f t="shared" si="994"/>
        <v>1</v>
      </c>
      <c r="AN1477" s="146">
        <f t="shared" si="954"/>
        <v>2.0666666666666669</v>
      </c>
      <c r="AO1477" s="169">
        <f>INDEX('EL&amp;SV'!$C$4:$G$50,MATCH(AF1477,'EL&amp;SV'!$G$4:$G$50,0),MATCH(IF(P1477&gt;5000000,"A",IF(N1477&gt;2000000,"B",IF(N1477&gt;500000,"C","D"))),'EL&amp;SV'!$C$4:$G$4,0))</f>
        <v>8</v>
      </c>
      <c r="AP1477" s="171">
        <f>INDEX('EL&amp;SV'!$G$4:$K$50,MATCH(AF1477,'EL&amp;SV'!$G$4:$G$50,0),MATCH(IF(N1477&gt;5000000,"A",IF(N1477&gt;2000000,"B",IF(N1477&gt;500000,"C","D"))),'EL&amp;SV'!$G$4:$K$4,0))</f>
        <v>1</v>
      </c>
      <c r="AQ1477" s="153">
        <f t="shared" si="972"/>
        <v>14245.68</v>
      </c>
      <c r="AR1477" s="153">
        <f t="shared" si="973"/>
        <v>3680.1340000000005</v>
      </c>
      <c r="AS1477" s="153">
        <f t="shared" si="974"/>
        <v>10565.546</v>
      </c>
      <c r="AT1477" s="60">
        <v>0.75</v>
      </c>
      <c r="AU1477" s="153">
        <f t="shared" si="975"/>
        <v>7924.1594999999998</v>
      </c>
      <c r="AV1477" s="153">
        <f t="shared" si="976"/>
        <v>7924.1594999999998</v>
      </c>
    </row>
    <row r="1478" spans="1:48" x14ac:dyDescent="0.2">
      <c r="A1478" s="82">
        <v>1474</v>
      </c>
      <c r="B1478" s="82" t="s">
        <v>1410</v>
      </c>
      <c r="C1478" s="83"/>
      <c r="D1478" s="84" t="s">
        <v>112</v>
      </c>
      <c r="E1478" s="85" t="s">
        <v>296</v>
      </c>
      <c r="F1478" s="86">
        <v>39468</v>
      </c>
      <c r="G1478" s="86" t="s">
        <v>1347</v>
      </c>
      <c r="H1478" s="89"/>
      <c r="I1478" s="89">
        <v>1.3148414985590778E-2</v>
      </c>
      <c r="J1478" s="84"/>
      <c r="K1478" s="84"/>
      <c r="L1478" s="87">
        <v>14175</v>
      </c>
      <c r="M1478" s="87"/>
      <c r="N1478" s="87">
        <v>14175</v>
      </c>
      <c r="O1478" s="84">
        <v>14175</v>
      </c>
      <c r="P1478" s="84">
        <v>0</v>
      </c>
      <c r="Q1478" s="84">
        <f t="shared" si="995"/>
        <v>14175</v>
      </c>
      <c r="R1478" s="84">
        <v>0</v>
      </c>
      <c r="S1478" s="87">
        <f t="shared" si="996"/>
        <v>0</v>
      </c>
      <c r="T1478" s="150">
        <v>10</v>
      </c>
      <c r="U1478" s="69">
        <v>365</v>
      </c>
      <c r="V1478" s="70"/>
      <c r="W1478" s="71">
        <v>8.991780821917807</v>
      </c>
      <c r="X1478" s="76">
        <f t="shared" si="990"/>
        <v>39448</v>
      </c>
      <c r="Y1478" s="138" t="s">
        <v>4016</v>
      </c>
      <c r="Z1478" s="60">
        <f>MATCH(Y1478,'Cat-3'!$A:$A,0)</f>
        <v>628</v>
      </c>
      <c r="AA1478" s="60">
        <f>MATCH(X1478,'Cat-3'!$1:$1,0)</f>
        <v>40</v>
      </c>
      <c r="AB1478" s="60">
        <f>INDEX('Cat-3'!$1:$1048576,Working!Z1478,Working!AA1478)</f>
        <v>113.5</v>
      </c>
      <c r="AC1478" s="60">
        <f>MATCH($AC$3,'Cat-3'!$1:$1,0)</f>
        <v>90</v>
      </c>
      <c r="AD1478" s="60">
        <f>INDEX('Cat-3'!$1:$1048576,Working!Z1478,Working!AC1478)</f>
        <v>138.4</v>
      </c>
      <c r="AE1478" s="146">
        <f t="shared" ref="AE1478:AE1479" si="997">AD1478/AB1478</f>
        <v>1.2193832599118943</v>
      </c>
      <c r="AF1478" s="132" t="s">
        <v>3114</v>
      </c>
      <c r="AG1478" s="60">
        <f>MATCH(AF1478,'Cat-4'!$A:$A,0)</f>
        <v>844</v>
      </c>
      <c r="AH1478" s="60">
        <f>MATCH($AH$3,'Cat-4'!$1:$1,0)</f>
        <v>4</v>
      </c>
      <c r="AI1478" s="60">
        <f>INDEX('Cat-4'!$1:$1048576,Working!AG1478,Working!AH1478)</f>
        <v>103.9</v>
      </c>
      <c r="AJ1478" s="60">
        <f>MATCH($AJ$3,'Cat-4'!$1:$1,0)</f>
        <v>144</v>
      </c>
      <c r="AK1478" s="60">
        <f>INDEX('Cat-4'!$1:$1048576,Working!AG1478,Working!AJ1478)</f>
        <v>160.30000000000001</v>
      </c>
      <c r="AL1478" s="146">
        <f t="shared" ref="AL1478:AL1489" si="998">AK1478/AI1478</f>
        <v>1.5428296438883542</v>
      </c>
      <c r="AM1478" s="146">
        <f t="shared" ref="AM1478:AM1479" si="999">AL1478*AE1478</f>
        <v>1.8813006406532884</v>
      </c>
      <c r="AN1478" s="146">
        <f t="shared" ref="AN1478:AN1541" si="1000">YEARFRAC(F1478,$AN$3)</f>
        <v>16.066666666666666</v>
      </c>
      <c r="AO1478" s="169">
        <f>INDEX('EL&amp;SV'!$C$4:$G$50,MATCH(AF1478,'EL&amp;SV'!$G$4:$G$50,0),MATCH(IF(P1478&gt;5000000,"A",IF(N1478&gt;2000000,"B",IF(N1478&gt;500000,"C","D"))),'EL&amp;SV'!$C$4:$G$4,0))</f>
        <v>6</v>
      </c>
      <c r="AP1478" s="171">
        <f>INDEX('EL&amp;SV'!$G$4:$K$50,MATCH(AF1478,'EL&amp;SV'!$G$4:$G$50,0),MATCH(IF(N1478&gt;5000000,"A",IF(N1478&gt;2000000,"B",IF(N1478&gt;500000,"C","D"))),'EL&amp;SV'!$G$4:$K$4,0))</f>
        <v>0.95</v>
      </c>
      <c r="AQ1478" s="153">
        <f t="shared" si="972"/>
        <v>26667.436581260365</v>
      </c>
      <c r="AR1478" s="153">
        <f t="shared" si="973"/>
        <v>25334.064752197344</v>
      </c>
      <c r="AS1478" s="153">
        <f t="shared" si="974"/>
        <v>1333.3718290630204</v>
      </c>
      <c r="AT1478" s="60">
        <v>0.75</v>
      </c>
      <c r="AU1478" s="153">
        <f t="shared" si="975"/>
        <v>1000.0288717972653</v>
      </c>
      <c r="AV1478" s="153">
        <f t="shared" si="976"/>
        <v>1333.3718290630195</v>
      </c>
    </row>
    <row r="1479" spans="1:48" x14ac:dyDescent="0.2">
      <c r="A1479" s="82">
        <v>1475</v>
      </c>
      <c r="B1479" s="82" t="s">
        <v>1410</v>
      </c>
      <c r="C1479" s="83"/>
      <c r="D1479" s="84" t="s">
        <v>112</v>
      </c>
      <c r="E1479" s="85" t="s">
        <v>372</v>
      </c>
      <c r="F1479" s="86">
        <v>40434</v>
      </c>
      <c r="G1479" s="86" t="s">
        <v>1352</v>
      </c>
      <c r="H1479" s="89"/>
      <c r="I1479" s="89">
        <v>0.120232158028887</v>
      </c>
      <c r="J1479" s="84"/>
      <c r="K1479" s="84"/>
      <c r="L1479" s="87">
        <v>14175</v>
      </c>
      <c r="M1479" s="87"/>
      <c r="N1479" s="87">
        <v>14175</v>
      </c>
      <c r="O1479" s="84">
        <v>14175</v>
      </c>
      <c r="P1479" s="84">
        <v>0</v>
      </c>
      <c r="Q1479" s="84">
        <f t="shared" si="995"/>
        <v>14175</v>
      </c>
      <c r="R1479" s="84">
        <v>0</v>
      </c>
      <c r="S1479" s="87">
        <f t="shared" si="996"/>
        <v>0</v>
      </c>
      <c r="T1479" s="150">
        <v>10</v>
      </c>
      <c r="U1479" s="69">
        <v>365</v>
      </c>
      <c r="V1479" s="70"/>
      <c r="W1479" s="71">
        <v>8.991780821917807</v>
      </c>
      <c r="X1479" s="76">
        <f t="shared" si="990"/>
        <v>40422</v>
      </c>
      <c r="Y1479" s="138" t="s">
        <v>4016</v>
      </c>
      <c r="Z1479" s="60">
        <f>MATCH(Y1479,'Cat-3'!$A:$A,0)</f>
        <v>628</v>
      </c>
      <c r="AA1479" s="60">
        <f>MATCH(X1479,'Cat-3'!$1:$1,0)</f>
        <v>72</v>
      </c>
      <c r="AB1479" s="60">
        <f>INDEX('Cat-3'!$1:$1048576,Working!Z1479,Working!AA1479)</f>
        <v>130.6</v>
      </c>
      <c r="AC1479" s="60">
        <f>MATCH($AC$3,'Cat-3'!$1:$1,0)</f>
        <v>90</v>
      </c>
      <c r="AD1479" s="60">
        <f>INDEX('Cat-3'!$1:$1048576,Working!Z1479,Working!AC1479)</f>
        <v>138.4</v>
      </c>
      <c r="AE1479" s="146">
        <f t="shared" si="997"/>
        <v>1.0597243491577337</v>
      </c>
      <c r="AF1479" s="132" t="s">
        <v>3114</v>
      </c>
      <c r="AG1479" s="60">
        <f>MATCH(AF1479,'Cat-4'!$A:$A,0)</f>
        <v>844</v>
      </c>
      <c r="AH1479" s="60">
        <f>MATCH($AH$3,'Cat-4'!$1:$1,0)</f>
        <v>4</v>
      </c>
      <c r="AI1479" s="60">
        <f>INDEX('Cat-4'!$1:$1048576,Working!AG1479,Working!AH1479)</f>
        <v>103.9</v>
      </c>
      <c r="AJ1479" s="60">
        <f>MATCH($AJ$3,'Cat-4'!$1:$1,0)</f>
        <v>144</v>
      </c>
      <c r="AK1479" s="60">
        <f>INDEX('Cat-4'!$1:$1048576,Working!AG1479,Working!AJ1479)</f>
        <v>160.30000000000001</v>
      </c>
      <c r="AL1479" s="146">
        <f t="shared" si="998"/>
        <v>1.5428296438883542</v>
      </c>
      <c r="AM1479" s="146">
        <f t="shared" si="999"/>
        <v>1.6349741402308442</v>
      </c>
      <c r="AN1479" s="146">
        <f t="shared" si="1000"/>
        <v>13.422222222222222</v>
      </c>
      <c r="AO1479" s="169">
        <f>INDEX('EL&amp;SV'!$C$4:$G$50,MATCH(AF1479,'EL&amp;SV'!$G$4:$G$50,0),MATCH(IF(P1479&gt;5000000,"A",IF(N1479&gt;2000000,"B",IF(N1479&gt;500000,"C","D"))),'EL&amp;SV'!$C$4:$G$4,0))</f>
        <v>6</v>
      </c>
      <c r="AP1479" s="171">
        <f>INDEX('EL&amp;SV'!$G$4:$K$50,MATCH(AF1479,'EL&amp;SV'!$G$4:$G$50,0),MATCH(IF(N1479&gt;5000000,"A",IF(N1479&gt;2000000,"B",IF(N1479&gt;500000,"C","D"))),'EL&amp;SV'!$G$4:$K$4,0))</f>
        <v>0.95</v>
      </c>
      <c r="AQ1479" s="153">
        <f t="shared" si="972"/>
        <v>23175.758437772216</v>
      </c>
      <c r="AR1479" s="153">
        <f t="shared" si="973"/>
        <v>22016.970515883604</v>
      </c>
      <c r="AS1479" s="153">
        <f t="shared" si="974"/>
        <v>1158.7879218886119</v>
      </c>
      <c r="AT1479" s="60">
        <v>0.75</v>
      </c>
      <c r="AU1479" s="153">
        <f t="shared" si="975"/>
        <v>869.09094141645892</v>
      </c>
      <c r="AV1479" s="153">
        <f t="shared" si="976"/>
        <v>1158.7879218886119</v>
      </c>
    </row>
    <row r="1480" spans="1:48" x14ac:dyDescent="0.2">
      <c r="A1480" s="82">
        <v>1476</v>
      </c>
      <c r="B1480" s="82" t="s">
        <v>1410</v>
      </c>
      <c r="C1480" s="83"/>
      <c r="D1480" s="84" t="s">
        <v>112</v>
      </c>
      <c r="E1480" s="85" t="s">
        <v>1217</v>
      </c>
      <c r="F1480" s="86">
        <v>44399</v>
      </c>
      <c r="G1480" s="86" t="s">
        <v>38</v>
      </c>
      <c r="H1480" s="89"/>
      <c r="I1480" s="89">
        <v>0.31666666666666665</v>
      </c>
      <c r="J1480" s="84"/>
      <c r="K1480" s="84"/>
      <c r="L1480" s="87">
        <v>14160</v>
      </c>
      <c r="M1480" s="87"/>
      <c r="N1480" s="87">
        <v>14160</v>
      </c>
      <c r="O1480" s="84">
        <v>3108.0876712328768</v>
      </c>
      <c r="P1480" s="84">
        <v>4484</v>
      </c>
      <c r="Q1480" s="84">
        <f t="shared" si="995"/>
        <v>7592.0876712328773</v>
      </c>
      <c r="R1480" s="84">
        <v>6567.9123287671227</v>
      </c>
      <c r="S1480" s="87">
        <f t="shared" si="996"/>
        <v>11051.912328767123</v>
      </c>
      <c r="T1480" s="150">
        <v>3</v>
      </c>
      <c r="U1480" s="69">
        <v>365</v>
      </c>
      <c r="V1480" s="70"/>
      <c r="W1480" s="71">
        <v>-3.0082191780821921</v>
      </c>
      <c r="X1480" s="76">
        <f t="shared" si="990"/>
        <v>44378</v>
      </c>
      <c r="AF1480" s="132" t="s">
        <v>3114</v>
      </c>
      <c r="AG1480" s="60">
        <f>MATCH(AF1480,'Cat-4'!$A:$A,0)</f>
        <v>844</v>
      </c>
      <c r="AH1480" s="60">
        <f>MATCH(X1480,'Cat-4'!$1:$1,0)</f>
        <v>115</v>
      </c>
      <c r="AI1480" s="60">
        <f>INDEX('Cat-4'!$1:$1048576,Working!AG1480,Working!AH1480)</f>
        <v>146.19999999999999</v>
      </c>
      <c r="AJ1480" s="60">
        <f>MATCH($AJ$3,'Cat-4'!$1:$1,0)</f>
        <v>144</v>
      </c>
      <c r="AK1480" s="60">
        <f>INDEX('Cat-4'!$1:$1048576,Working!AG1480,Working!AJ1480)</f>
        <v>160.30000000000001</v>
      </c>
      <c r="AL1480" s="146">
        <f t="shared" si="998"/>
        <v>1.0964432284541725</v>
      </c>
      <c r="AM1480" s="152">
        <f t="shared" ref="AM1480:AM1489" si="1001">AL1480</f>
        <v>1.0964432284541725</v>
      </c>
      <c r="AN1480" s="146">
        <f t="shared" si="1000"/>
        <v>2.5638888888888891</v>
      </c>
      <c r="AO1480" s="169">
        <f>INDEX('EL&amp;SV'!$C$4:$G$50,MATCH(AF1480,'EL&amp;SV'!$G$4:$G$50,0),MATCH(IF(P1480&gt;5000000,"A",IF(N1480&gt;2000000,"B",IF(N1480&gt;500000,"C","D"))),'EL&amp;SV'!$C$4:$G$4,0))</f>
        <v>6</v>
      </c>
      <c r="AP1480" s="171">
        <f>INDEX('EL&amp;SV'!$G$4:$K$50,MATCH(AF1480,'EL&amp;SV'!$G$4:$G$50,0),MATCH(IF(N1480&gt;5000000,"A",IF(N1480&gt;2000000,"B",IF(N1480&gt;500000,"C","D"))),'EL&amp;SV'!$G$4:$K$4,0))</f>
        <v>0.95</v>
      </c>
      <c r="AQ1480" s="153">
        <f t="shared" si="972"/>
        <v>15525.636114911083</v>
      </c>
      <c r="AR1480" s="153">
        <f t="shared" si="973"/>
        <v>6302.6176052591591</v>
      </c>
      <c r="AS1480" s="153">
        <f t="shared" si="974"/>
        <v>9223.0185096519235</v>
      </c>
      <c r="AT1480" s="60">
        <v>0.75</v>
      </c>
      <c r="AU1480" s="153">
        <f t="shared" si="975"/>
        <v>6917.2638822389426</v>
      </c>
      <c r="AV1480" s="153">
        <f t="shared" si="976"/>
        <v>6917.2638822389426</v>
      </c>
    </row>
    <row r="1481" spans="1:48" x14ac:dyDescent="0.2">
      <c r="A1481" s="82">
        <v>1477</v>
      </c>
      <c r="B1481" s="82" t="s">
        <v>1410</v>
      </c>
      <c r="C1481" s="83"/>
      <c r="D1481" s="84" t="s">
        <v>112</v>
      </c>
      <c r="E1481" s="85" t="s">
        <v>908</v>
      </c>
      <c r="F1481" s="86">
        <v>41393</v>
      </c>
      <c r="G1481" s="86" t="s">
        <v>1349</v>
      </c>
      <c r="H1481" s="89"/>
      <c r="I1481" s="89">
        <v>6.4371837290774628E-2</v>
      </c>
      <c r="J1481" s="84"/>
      <c r="K1481" s="84"/>
      <c r="L1481" s="87">
        <v>14099.99</v>
      </c>
      <c r="M1481" s="87"/>
      <c r="N1481" s="87">
        <v>14099.99</v>
      </c>
      <c r="O1481" s="84">
        <v>7879.5095758989692</v>
      </c>
      <c r="P1481" s="84">
        <v>907.64226208154935</v>
      </c>
      <c r="Q1481" s="84">
        <f t="shared" si="995"/>
        <v>8787.1518379805184</v>
      </c>
      <c r="R1481" s="84">
        <v>5312.8381620194814</v>
      </c>
      <c r="S1481" s="87">
        <f t="shared" si="996"/>
        <v>6220.4804241010306</v>
      </c>
      <c r="T1481" s="150">
        <v>15</v>
      </c>
      <c r="U1481" s="69">
        <v>365</v>
      </c>
      <c r="V1481" s="70"/>
      <c r="W1481" s="71">
        <v>3.506849315068493</v>
      </c>
      <c r="X1481" s="76">
        <f t="shared" si="990"/>
        <v>41365</v>
      </c>
      <c r="AF1481" s="132" t="s">
        <v>3114</v>
      </c>
      <c r="AG1481" s="60">
        <f>MATCH(AF1481,'Cat-4'!$A:$A,0)</f>
        <v>844</v>
      </c>
      <c r="AH1481" s="60">
        <f>MATCH(X1481,'Cat-4'!$1:$1,0)</f>
        <v>16</v>
      </c>
      <c r="AI1481" s="60">
        <f>INDEX('Cat-4'!$1:$1048576,Working!AG1481,Working!AH1481)</f>
        <v>108.9</v>
      </c>
      <c r="AJ1481" s="60">
        <f>MATCH($AJ$3,'Cat-4'!$1:$1,0)</f>
        <v>144</v>
      </c>
      <c r="AK1481" s="60">
        <f>INDEX('Cat-4'!$1:$1048576,Working!AG1481,Working!AJ1481)</f>
        <v>160.30000000000001</v>
      </c>
      <c r="AL1481" s="146">
        <f t="shared" si="998"/>
        <v>1.4719926538108357</v>
      </c>
      <c r="AM1481" s="152">
        <f t="shared" si="1001"/>
        <v>1.4719926538108357</v>
      </c>
      <c r="AN1481" s="146">
        <f t="shared" si="1000"/>
        <v>10.794444444444444</v>
      </c>
      <c r="AO1481" s="169">
        <f>INDEX('EL&amp;SV'!$C$4:$G$50,MATCH(AF1481,'EL&amp;SV'!$G$4:$G$50,0),MATCH(IF(P1481&gt;5000000,"A",IF(N1481&gt;2000000,"B",IF(N1481&gt;500000,"C","D"))),'EL&amp;SV'!$C$4:$G$4,0))</f>
        <v>6</v>
      </c>
      <c r="AP1481" s="171">
        <f>INDEX('EL&amp;SV'!$G$4:$K$50,MATCH(AF1481,'EL&amp;SV'!$G$4:$G$50,0),MATCH(IF(N1481&gt;5000000,"A",IF(N1481&gt;2000000,"B",IF(N1481&gt;500000,"C","D"))),'EL&amp;SV'!$G$4:$K$4,0))</f>
        <v>0.95</v>
      </c>
      <c r="AQ1481" s="153">
        <f t="shared" si="972"/>
        <v>20755.081698806243</v>
      </c>
      <c r="AR1481" s="153">
        <f t="shared" si="973"/>
        <v>19717.327613865931</v>
      </c>
      <c r="AS1481" s="153">
        <f t="shared" si="974"/>
        <v>1037.7540849403122</v>
      </c>
      <c r="AT1481" s="60">
        <v>0.75</v>
      </c>
      <c r="AU1481" s="153">
        <f t="shared" si="975"/>
        <v>778.31556370523413</v>
      </c>
      <c r="AV1481" s="153">
        <f t="shared" si="976"/>
        <v>1037.7540849403131</v>
      </c>
    </row>
    <row r="1482" spans="1:48" x14ac:dyDescent="0.2">
      <c r="A1482" s="82">
        <v>1478</v>
      </c>
      <c r="B1482" s="82" t="s">
        <v>1410</v>
      </c>
      <c r="C1482" s="83"/>
      <c r="D1482" s="84" t="s">
        <v>112</v>
      </c>
      <c r="E1482" s="85" t="s">
        <v>908</v>
      </c>
      <c r="F1482" s="86">
        <v>41407</v>
      </c>
      <c r="G1482" s="86" t="s">
        <v>1349</v>
      </c>
      <c r="H1482" s="89"/>
      <c r="I1482" s="89">
        <v>6.432598990683229E-2</v>
      </c>
      <c r="J1482" s="84"/>
      <c r="K1482" s="84"/>
      <c r="L1482" s="87">
        <v>14099.99</v>
      </c>
      <c r="M1482" s="87"/>
      <c r="N1482" s="87">
        <v>14099.99</v>
      </c>
      <c r="O1482" s="84">
        <v>7848.6489717813547</v>
      </c>
      <c r="P1482" s="84">
        <v>906.99581442643625</v>
      </c>
      <c r="Q1482" s="84">
        <f t="shared" si="995"/>
        <v>8755.6447862077912</v>
      </c>
      <c r="R1482" s="84">
        <v>5344.3452137922086</v>
      </c>
      <c r="S1482" s="87">
        <f t="shared" si="996"/>
        <v>6251.3410282186451</v>
      </c>
      <c r="T1482" s="150">
        <v>15</v>
      </c>
      <c r="U1482" s="69">
        <v>365</v>
      </c>
      <c r="V1482" s="70"/>
      <c r="W1482" s="71">
        <v>8.991780821917807</v>
      </c>
      <c r="X1482" s="76">
        <f t="shared" si="990"/>
        <v>41395</v>
      </c>
      <c r="AF1482" s="132" t="s">
        <v>3114</v>
      </c>
      <c r="AG1482" s="60">
        <f>MATCH(AF1482,'Cat-4'!$A:$A,0)</f>
        <v>844</v>
      </c>
      <c r="AH1482" s="60">
        <f>MATCH(X1482,'Cat-4'!$1:$1,0)</f>
        <v>17</v>
      </c>
      <c r="AI1482" s="60">
        <f>INDEX('Cat-4'!$1:$1048576,Working!AG1482,Working!AH1482)</f>
        <v>108.9</v>
      </c>
      <c r="AJ1482" s="60">
        <f>MATCH($AJ$3,'Cat-4'!$1:$1,0)</f>
        <v>144</v>
      </c>
      <c r="AK1482" s="60">
        <f>INDEX('Cat-4'!$1:$1048576,Working!AG1482,Working!AJ1482)</f>
        <v>160.30000000000001</v>
      </c>
      <c r="AL1482" s="146">
        <f t="shared" si="998"/>
        <v>1.4719926538108357</v>
      </c>
      <c r="AM1482" s="152">
        <f t="shared" si="1001"/>
        <v>1.4719926538108357</v>
      </c>
      <c r="AN1482" s="146">
        <f t="shared" si="1000"/>
        <v>10.755555555555556</v>
      </c>
      <c r="AO1482" s="169">
        <f>INDEX('EL&amp;SV'!$C$4:$G$50,MATCH(AF1482,'EL&amp;SV'!$G$4:$G$50,0),MATCH(IF(P1482&gt;5000000,"A",IF(N1482&gt;2000000,"B",IF(N1482&gt;500000,"C","D"))),'EL&amp;SV'!$C$4:$G$4,0))</f>
        <v>6</v>
      </c>
      <c r="AP1482" s="171">
        <f>INDEX('EL&amp;SV'!$G$4:$K$50,MATCH(AF1482,'EL&amp;SV'!$G$4:$G$50,0),MATCH(IF(N1482&gt;5000000,"A",IF(N1482&gt;2000000,"B",IF(N1482&gt;500000,"C","D"))),'EL&amp;SV'!$G$4:$K$4,0))</f>
        <v>0.95</v>
      </c>
      <c r="AQ1482" s="153">
        <f t="shared" si="972"/>
        <v>20755.081698806243</v>
      </c>
      <c r="AR1482" s="153">
        <f t="shared" si="973"/>
        <v>19717.327613865931</v>
      </c>
      <c r="AS1482" s="153">
        <f t="shared" si="974"/>
        <v>1037.7540849403122</v>
      </c>
      <c r="AT1482" s="60">
        <v>0.75</v>
      </c>
      <c r="AU1482" s="153">
        <f t="shared" si="975"/>
        <v>778.31556370523413</v>
      </c>
      <c r="AV1482" s="153">
        <f t="shared" si="976"/>
        <v>1037.7540849403131</v>
      </c>
    </row>
    <row r="1483" spans="1:48" x14ac:dyDescent="0.2">
      <c r="A1483" s="82">
        <v>1479</v>
      </c>
      <c r="B1483" s="82" t="s">
        <v>1410</v>
      </c>
      <c r="C1483" s="83"/>
      <c r="D1483" s="84" t="s">
        <v>112</v>
      </c>
      <c r="E1483" s="85" t="s">
        <v>1069</v>
      </c>
      <c r="F1483" s="86">
        <v>42825</v>
      </c>
      <c r="G1483" s="86" t="s">
        <v>27</v>
      </c>
      <c r="H1483" s="89"/>
      <c r="I1483" s="89">
        <v>9.5000000000000001E-2</v>
      </c>
      <c r="J1483" s="84"/>
      <c r="K1483" s="84"/>
      <c r="L1483" s="87">
        <v>14084</v>
      </c>
      <c r="M1483" s="87"/>
      <c r="N1483" s="87">
        <v>14084</v>
      </c>
      <c r="O1483" s="84">
        <v>6693.5656986301365</v>
      </c>
      <c r="P1483" s="84">
        <v>1337.98</v>
      </c>
      <c r="Q1483" s="84">
        <f t="shared" si="995"/>
        <v>8031.545698630136</v>
      </c>
      <c r="R1483" s="84">
        <v>6052.454301369864</v>
      </c>
      <c r="S1483" s="87">
        <f t="shared" si="996"/>
        <v>7390.4343013698635</v>
      </c>
      <c r="T1483" s="150">
        <v>10</v>
      </c>
      <c r="U1483" s="69">
        <v>365</v>
      </c>
      <c r="V1483" s="70"/>
      <c r="W1483" s="71">
        <v>-3.0082191780821921</v>
      </c>
      <c r="X1483" s="76">
        <f t="shared" si="990"/>
        <v>42795</v>
      </c>
      <c r="AF1483" s="132" t="s">
        <v>3114</v>
      </c>
      <c r="AG1483" s="60">
        <f>MATCH(AF1483,'Cat-4'!$A:$A,0)</f>
        <v>844</v>
      </c>
      <c r="AH1483" s="60">
        <f>MATCH(X1483,'Cat-4'!$1:$1,0)</f>
        <v>63</v>
      </c>
      <c r="AI1483" s="60">
        <f>INDEX('Cat-4'!$1:$1048576,Working!AG1483,Working!AH1483)</f>
        <v>116.5</v>
      </c>
      <c r="AJ1483" s="60">
        <f>MATCH($AJ$3,'Cat-4'!$1:$1,0)</f>
        <v>144</v>
      </c>
      <c r="AK1483" s="60">
        <f>INDEX('Cat-4'!$1:$1048576,Working!AG1483,Working!AJ1483)</f>
        <v>160.30000000000001</v>
      </c>
      <c r="AL1483" s="146">
        <f t="shared" si="998"/>
        <v>1.3759656652360517</v>
      </c>
      <c r="AM1483" s="152">
        <f t="shared" si="1001"/>
        <v>1.3759656652360517</v>
      </c>
      <c r="AN1483" s="146">
        <f t="shared" si="1000"/>
        <v>6.875</v>
      </c>
      <c r="AO1483" s="169">
        <f>INDEX('EL&amp;SV'!$C$4:$G$50,MATCH(AF1483,'EL&amp;SV'!$G$4:$G$50,0),MATCH(IF(P1483&gt;5000000,"A",IF(N1483&gt;2000000,"B",IF(N1483&gt;500000,"C","D"))),'EL&amp;SV'!$C$4:$G$4,0))</f>
        <v>6</v>
      </c>
      <c r="AP1483" s="171">
        <f>INDEX('EL&amp;SV'!$G$4:$K$50,MATCH(AF1483,'EL&amp;SV'!$G$4:$G$50,0),MATCH(IF(N1483&gt;5000000,"A",IF(N1483&gt;2000000,"B",IF(N1483&gt;500000,"C","D"))),'EL&amp;SV'!$G$4:$K$4,0))</f>
        <v>0.95</v>
      </c>
      <c r="AQ1483" s="153">
        <f t="shared" si="972"/>
        <v>19379.100429184553</v>
      </c>
      <c r="AR1483" s="153">
        <f t="shared" si="973"/>
        <v>18410.145407725326</v>
      </c>
      <c r="AS1483" s="153">
        <f t="shared" si="974"/>
        <v>968.95502145922728</v>
      </c>
      <c r="AT1483" s="60">
        <v>0.75</v>
      </c>
      <c r="AU1483" s="153">
        <f t="shared" si="975"/>
        <v>726.71626609442046</v>
      </c>
      <c r="AV1483" s="153">
        <f t="shared" si="976"/>
        <v>968.95502145922853</v>
      </c>
    </row>
    <row r="1484" spans="1:48" x14ac:dyDescent="0.2">
      <c r="A1484" s="82">
        <v>1480</v>
      </c>
      <c r="B1484" s="82" t="s">
        <v>1410</v>
      </c>
      <c r="C1484" s="83"/>
      <c r="D1484" s="84" t="s">
        <v>112</v>
      </c>
      <c r="E1484" s="85" t="s">
        <v>367</v>
      </c>
      <c r="F1484" s="86">
        <v>41000</v>
      </c>
      <c r="G1484" s="86" t="s">
        <v>1350</v>
      </c>
      <c r="H1484" s="89"/>
      <c r="I1484" s="89">
        <v>0.10761417808219177</v>
      </c>
      <c r="J1484" s="84"/>
      <c r="K1484" s="84"/>
      <c r="L1484" s="87">
        <v>14000.01</v>
      </c>
      <c r="M1484" s="87"/>
      <c r="N1484" s="87">
        <v>14000.01</v>
      </c>
      <c r="O1484" s="84">
        <v>14000.010000000002</v>
      </c>
      <c r="P1484" s="84">
        <v>0</v>
      </c>
      <c r="Q1484" s="84">
        <f t="shared" si="995"/>
        <v>14000.010000000002</v>
      </c>
      <c r="R1484" s="84">
        <v>0</v>
      </c>
      <c r="S1484" s="87">
        <f t="shared" si="996"/>
        <v>0</v>
      </c>
      <c r="T1484" s="150">
        <v>10</v>
      </c>
      <c r="U1484" s="69">
        <v>365</v>
      </c>
      <c r="V1484" s="70"/>
      <c r="W1484" s="71">
        <v>-3.0082191780821921</v>
      </c>
      <c r="X1484" s="76">
        <f t="shared" si="990"/>
        <v>41000</v>
      </c>
      <c r="AF1484" s="132" t="s">
        <v>3114</v>
      </c>
      <c r="AG1484" s="60">
        <f>MATCH(AF1484,'Cat-4'!$A:$A,0)</f>
        <v>844</v>
      </c>
      <c r="AH1484" s="60">
        <f>MATCH(X1484,'Cat-4'!$1:$1,0)</f>
        <v>4</v>
      </c>
      <c r="AI1484" s="60">
        <f>INDEX('Cat-4'!$1:$1048576,Working!AG1484,Working!AH1484)</f>
        <v>103.9</v>
      </c>
      <c r="AJ1484" s="60">
        <f>MATCH($AJ$3,'Cat-4'!$1:$1,0)</f>
        <v>144</v>
      </c>
      <c r="AK1484" s="60">
        <f>INDEX('Cat-4'!$1:$1048576,Working!AG1484,Working!AJ1484)</f>
        <v>160.30000000000001</v>
      </c>
      <c r="AL1484" s="146">
        <f t="shared" si="998"/>
        <v>1.5428296438883542</v>
      </c>
      <c r="AM1484" s="152">
        <f t="shared" si="1001"/>
        <v>1.5428296438883542</v>
      </c>
      <c r="AN1484" s="146">
        <f t="shared" si="1000"/>
        <v>11.872222222222222</v>
      </c>
      <c r="AO1484" s="169">
        <f>INDEX('EL&amp;SV'!$C$4:$G$50,MATCH(AF1484,'EL&amp;SV'!$G$4:$G$50,0),MATCH(IF(P1484&gt;5000000,"A",IF(N1484&gt;2000000,"B",IF(N1484&gt;500000,"C","D"))),'EL&amp;SV'!$C$4:$G$4,0))</f>
        <v>6</v>
      </c>
      <c r="AP1484" s="171">
        <f>INDEX('EL&amp;SV'!$G$4:$K$50,MATCH(AF1484,'EL&amp;SV'!$G$4:$G$50,0),MATCH(IF(N1484&gt;5000000,"A",IF(N1484&gt;2000000,"B",IF(N1484&gt;500000,"C","D"))),'EL&amp;SV'!$G$4:$K$4,0))</f>
        <v>0.95</v>
      </c>
      <c r="AQ1484" s="153">
        <f t="shared" si="972"/>
        <v>21599.630442733396</v>
      </c>
      <c r="AR1484" s="153">
        <f t="shared" si="973"/>
        <v>20519.648920596723</v>
      </c>
      <c r="AS1484" s="153">
        <f t="shared" si="974"/>
        <v>1079.9815221366734</v>
      </c>
      <c r="AT1484" s="60">
        <v>0.75</v>
      </c>
      <c r="AU1484" s="153">
        <f t="shared" si="975"/>
        <v>809.98614160250509</v>
      </c>
      <c r="AV1484" s="153">
        <f t="shared" si="976"/>
        <v>1079.9815221366707</v>
      </c>
    </row>
    <row r="1485" spans="1:48" x14ac:dyDescent="0.2">
      <c r="A1485" s="82">
        <v>1481</v>
      </c>
      <c r="B1485" s="82" t="s">
        <v>1410</v>
      </c>
      <c r="C1485" s="83"/>
      <c r="D1485" s="84" t="s">
        <v>112</v>
      </c>
      <c r="E1485" s="85" t="s">
        <v>1200</v>
      </c>
      <c r="F1485" s="86">
        <v>44011</v>
      </c>
      <c r="G1485" s="86" t="s">
        <v>37</v>
      </c>
      <c r="H1485" s="89"/>
      <c r="I1485" s="89">
        <v>0.19</v>
      </c>
      <c r="J1485" s="84"/>
      <c r="K1485" s="84"/>
      <c r="L1485" s="87">
        <v>14000.01</v>
      </c>
      <c r="M1485" s="87"/>
      <c r="N1485" s="87">
        <v>14000.01</v>
      </c>
      <c r="O1485" s="84">
        <v>4671.4005969863019</v>
      </c>
      <c r="P1485" s="84">
        <v>2660.0019000000002</v>
      </c>
      <c r="Q1485" s="84">
        <f t="shared" si="995"/>
        <v>7331.4024969863021</v>
      </c>
      <c r="R1485" s="84">
        <v>6668.6075030136981</v>
      </c>
      <c r="S1485" s="87">
        <f t="shared" si="996"/>
        <v>9328.6094030136992</v>
      </c>
      <c r="T1485" s="150">
        <v>5</v>
      </c>
      <c r="U1485" s="69">
        <v>365</v>
      </c>
      <c r="V1485" s="70"/>
      <c r="W1485" s="71">
        <v>8.991780821917807</v>
      </c>
      <c r="X1485" s="76">
        <f t="shared" si="990"/>
        <v>43983</v>
      </c>
      <c r="AF1485" s="132" t="s">
        <v>2732</v>
      </c>
      <c r="AG1485" s="60">
        <f>MATCH(AF1485,'Cat-4'!$A:$A,0)</f>
        <v>652</v>
      </c>
      <c r="AH1485" s="60">
        <f>MATCH(X1485,'Cat-4'!$1:$1,0)</f>
        <v>102</v>
      </c>
      <c r="AI1485" s="60">
        <f>INDEX('Cat-4'!$1:$1048576,Working!AG1485,Working!AH1485)</f>
        <v>90.4</v>
      </c>
      <c r="AJ1485" s="60">
        <f>MATCH($AJ$3,'Cat-4'!$1:$1,0)</f>
        <v>144</v>
      </c>
      <c r="AK1485" s="60">
        <f>INDEX('Cat-4'!$1:$1048576,Working!AG1485,Working!AJ1485)</f>
        <v>95.4</v>
      </c>
      <c r="AL1485" s="146">
        <f t="shared" si="998"/>
        <v>1.0553097345132743</v>
      </c>
      <c r="AM1485" s="152">
        <f t="shared" si="1001"/>
        <v>1.0553097345132743</v>
      </c>
      <c r="AN1485" s="146">
        <f t="shared" si="1000"/>
        <v>3.6277777777777778</v>
      </c>
      <c r="AO1485" s="169">
        <f>INDEX('EL&amp;SV'!$C$4:$G$50,MATCH(AF1485,'EL&amp;SV'!$G$4:$G$50,0),MATCH(IF(P1485&gt;5000000,"A",IF(N1485&gt;2000000,"B",IF(N1485&gt;500000,"C","D"))),'EL&amp;SV'!$C$4:$G$4,0))</f>
        <v>8</v>
      </c>
      <c r="AP1485" s="171">
        <f>INDEX('EL&amp;SV'!$G$4:$K$50,MATCH(AF1485,'EL&amp;SV'!$G$4:$G$50,0),MATCH(IF(N1485&gt;5000000,"A",IF(N1485&gt;2000000,"B",IF(N1485&gt;500000,"C","D"))),'EL&amp;SV'!$G$4:$K$4,0))</f>
        <v>0.9</v>
      </c>
      <c r="AQ1485" s="153">
        <f t="shared" si="972"/>
        <v>14774.346836283185</v>
      </c>
      <c r="AR1485" s="153">
        <f t="shared" si="973"/>
        <v>6029.7803025580743</v>
      </c>
      <c r="AS1485" s="153">
        <f t="shared" si="974"/>
        <v>8744.5665337251103</v>
      </c>
      <c r="AT1485" s="60">
        <v>0.75</v>
      </c>
      <c r="AU1485" s="153">
        <f t="shared" si="975"/>
        <v>6558.4249002938323</v>
      </c>
      <c r="AV1485" s="153">
        <f t="shared" si="976"/>
        <v>6558.4249002938323</v>
      </c>
    </row>
    <row r="1486" spans="1:48" x14ac:dyDescent="0.2">
      <c r="A1486" s="82">
        <v>1482</v>
      </c>
      <c r="B1486" s="82" t="s">
        <v>1410</v>
      </c>
      <c r="C1486" s="83"/>
      <c r="D1486" s="84" t="s">
        <v>112</v>
      </c>
      <c r="E1486" s="85" t="s">
        <v>403</v>
      </c>
      <c r="F1486" s="86">
        <v>41000</v>
      </c>
      <c r="G1486" s="86" t="s">
        <v>1350</v>
      </c>
      <c r="H1486" s="89"/>
      <c r="I1486" s="89">
        <v>0.10884982876712328</v>
      </c>
      <c r="J1486" s="84"/>
      <c r="K1486" s="84"/>
      <c r="L1486" s="87">
        <v>14000</v>
      </c>
      <c r="M1486" s="87"/>
      <c r="N1486" s="87">
        <v>14000</v>
      </c>
      <c r="O1486" s="84">
        <v>13999.999999999998</v>
      </c>
      <c r="P1486" s="84">
        <v>0</v>
      </c>
      <c r="Q1486" s="84">
        <f t="shared" si="995"/>
        <v>13999.999999999998</v>
      </c>
      <c r="R1486" s="84">
        <v>0</v>
      </c>
      <c r="S1486" s="87">
        <f t="shared" si="996"/>
        <v>0</v>
      </c>
      <c r="T1486" s="150">
        <v>10</v>
      </c>
      <c r="U1486" s="69">
        <v>365</v>
      </c>
      <c r="V1486" s="70"/>
      <c r="W1486" s="71">
        <v>-3.0082191780821921</v>
      </c>
      <c r="X1486" s="76">
        <f t="shared" si="990"/>
        <v>41000</v>
      </c>
      <c r="AF1486" s="132" t="s">
        <v>3114</v>
      </c>
      <c r="AG1486" s="60">
        <f>MATCH(AF1486,'Cat-4'!$A:$A,0)</f>
        <v>844</v>
      </c>
      <c r="AH1486" s="60">
        <f>MATCH(X1486,'Cat-4'!$1:$1,0)</f>
        <v>4</v>
      </c>
      <c r="AI1486" s="60">
        <f>INDEX('Cat-4'!$1:$1048576,Working!AG1486,Working!AH1486)</f>
        <v>103.9</v>
      </c>
      <c r="AJ1486" s="60">
        <f>MATCH($AJ$3,'Cat-4'!$1:$1,0)</f>
        <v>144</v>
      </c>
      <c r="AK1486" s="60">
        <f>INDEX('Cat-4'!$1:$1048576,Working!AG1486,Working!AJ1486)</f>
        <v>160.30000000000001</v>
      </c>
      <c r="AL1486" s="146">
        <f t="shared" si="998"/>
        <v>1.5428296438883542</v>
      </c>
      <c r="AM1486" s="152">
        <f t="shared" si="1001"/>
        <v>1.5428296438883542</v>
      </c>
      <c r="AN1486" s="146">
        <f t="shared" si="1000"/>
        <v>11.872222222222222</v>
      </c>
      <c r="AO1486" s="169">
        <f>INDEX('EL&amp;SV'!$C$4:$G$50,MATCH(AF1486,'EL&amp;SV'!$G$4:$G$50,0),MATCH(IF(P1486&gt;5000000,"A",IF(N1486&gt;2000000,"B",IF(N1486&gt;500000,"C","D"))),'EL&amp;SV'!$C$4:$G$4,0))</f>
        <v>6</v>
      </c>
      <c r="AP1486" s="171">
        <f>INDEX('EL&amp;SV'!$G$4:$K$50,MATCH(AF1486,'EL&amp;SV'!$G$4:$G$50,0),MATCH(IF(N1486&gt;5000000,"A",IF(N1486&gt;2000000,"B",IF(N1486&gt;500000,"C","D"))),'EL&amp;SV'!$G$4:$K$4,0))</f>
        <v>0.95</v>
      </c>
      <c r="AQ1486" s="153">
        <f t="shared" si="972"/>
        <v>21599.61501443696</v>
      </c>
      <c r="AR1486" s="153">
        <f t="shared" si="973"/>
        <v>20519.63426371511</v>
      </c>
      <c r="AS1486" s="153">
        <f t="shared" si="974"/>
        <v>1079.9807507218502</v>
      </c>
      <c r="AT1486" s="60">
        <v>0.75</v>
      </c>
      <c r="AU1486" s="153">
        <f t="shared" si="975"/>
        <v>809.98556304138765</v>
      </c>
      <c r="AV1486" s="153">
        <f t="shared" si="976"/>
        <v>1079.9807507218491</v>
      </c>
    </row>
    <row r="1487" spans="1:48" x14ac:dyDescent="0.2">
      <c r="A1487" s="82">
        <v>1483</v>
      </c>
      <c r="B1487" s="82" t="s">
        <v>1410</v>
      </c>
      <c r="C1487" s="83"/>
      <c r="D1487" s="84" t="s">
        <v>112</v>
      </c>
      <c r="E1487" s="85" t="s">
        <v>1009</v>
      </c>
      <c r="F1487" s="86">
        <v>42436</v>
      </c>
      <c r="G1487" s="86" t="s">
        <v>25</v>
      </c>
      <c r="H1487" s="89"/>
      <c r="I1487" s="89">
        <v>6.3333333333333325E-2</v>
      </c>
      <c r="J1487" s="84"/>
      <c r="K1487" s="84"/>
      <c r="L1487" s="87">
        <v>14000</v>
      </c>
      <c r="M1487" s="87"/>
      <c r="N1487" s="87">
        <v>14000</v>
      </c>
      <c r="O1487" s="84">
        <v>5380.7305936073044</v>
      </c>
      <c r="P1487" s="84">
        <v>886.66666666666652</v>
      </c>
      <c r="Q1487" s="84">
        <f t="shared" si="995"/>
        <v>6267.3972602739705</v>
      </c>
      <c r="R1487" s="84">
        <v>7732.6027397260295</v>
      </c>
      <c r="S1487" s="87">
        <f t="shared" si="996"/>
        <v>8619.2694063926956</v>
      </c>
      <c r="T1487" s="150">
        <v>15</v>
      </c>
      <c r="U1487" s="69">
        <v>365</v>
      </c>
      <c r="V1487" s="70"/>
      <c r="W1487" s="71">
        <v>8.991780821917807</v>
      </c>
      <c r="X1487" s="76">
        <f t="shared" si="990"/>
        <v>42430</v>
      </c>
      <c r="AF1487" s="132" t="s">
        <v>3114</v>
      </c>
      <c r="AG1487" s="60">
        <f>MATCH(AF1487,'Cat-4'!$A:$A,0)</f>
        <v>844</v>
      </c>
      <c r="AH1487" s="60">
        <f>MATCH(X1487,'Cat-4'!$1:$1,0)</f>
        <v>51</v>
      </c>
      <c r="AI1487" s="60">
        <f>INDEX('Cat-4'!$1:$1048576,Working!AG1487,Working!AH1487)</f>
        <v>114.6</v>
      </c>
      <c r="AJ1487" s="60">
        <f>MATCH($AJ$3,'Cat-4'!$1:$1,0)</f>
        <v>144</v>
      </c>
      <c r="AK1487" s="60">
        <f>INDEX('Cat-4'!$1:$1048576,Working!AG1487,Working!AJ1487)</f>
        <v>160.30000000000001</v>
      </c>
      <c r="AL1487" s="146">
        <f t="shared" si="998"/>
        <v>1.3987783595113439</v>
      </c>
      <c r="AM1487" s="152">
        <f t="shared" si="1001"/>
        <v>1.3987783595113439</v>
      </c>
      <c r="AN1487" s="146">
        <f t="shared" si="1000"/>
        <v>7.9388888888888891</v>
      </c>
      <c r="AO1487" s="169">
        <f>INDEX('EL&amp;SV'!$C$4:$G$50,MATCH(AF1487,'EL&amp;SV'!$G$4:$G$50,0),MATCH(IF(P1487&gt;5000000,"A",IF(N1487&gt;2000000,"B",IF(N1487&gt;500000,"C","D"))),'EL&amp;SV'!$C$4:$G$4,0))</f>
        <v>6</v>
      </c>
      <c r="AP1487" s="171">
        <f>INDEX('EL&amp;SV'!$G$4:$K$50,MATCH(AF1487,'EL&amp;SV'!$G$4:$G$50,0),MATCH(IF(N1487&gt;5000000,"A",IF(N1487&gt;2000000,"B",IF(N1487&gt;500000,"C","D"))),'EL&amp;SV'!$G$4:$K$4,0))</f>
        <v>0.95</v>
      </c>
      <c r="AQ1487" s="153">
        <f t="shared" si="972"/>
        <v>19582.897033158813</v>
      </c>
      <c r="AR1487" s="153">
        <f t="shared" si="973"/>
        <v>18603.752181500873</v>
      </c>
      <c r="AS1487" s="153">
        <f t="shared" si="974"/>
        <v>979.14485165794031</v>
      </c>
      <c r="AT1487" s="60">
        <v>0.75</v>
      </c>
      <c r="AU1487" s="153">
        <f t="shared" si="975"/>
        <v>734.35863874345523</v>
      </c>
      <c r="AV1487" s="153">
        <f t="shared" si="976"/>
        <v>979.14485165794156</v>
      </c>
    </row>
    <row r="1488" spans="1:48" x14ac:dyDescent="0.2">
      <c r="A1488" s="82">
        <v>1484</v>
      </c>
      <c r="B1488" s="82" t="s">
        <v>1410</v>
      </c>
      <c r="C1488" s="83"/>
      <c r="D1488" s="84" t="s">
        <v>112</v>
      </c>
      <c r="E1488" s="85" t="s">
        <v>113</v>
      </c>
      <c r="F1488" s="86">
        <v>42825</v>
      </c>
      <c r="G1488" s="86" t="s">
        <v>27</v>
      </c>
      <c r="H1488" s="89"/>
      <c r="I1488" s="89">
        <v>6.3333333333333325E-2</v>
      </c>
      <c r="J1488" s="84"/>
      <c r="K1488" s="84"/>
      <c r="L1488" s="87">
        <v>13990</v>
      </c>
      <c r="M1488" s="87"/>
      <c r="N1488" s="87">
        <v>13990</v>
      </c>
      <c r="O1488" s="84">
        <v>4432.5941552511413</v>
      </c>
      <c r="P1488" s="84">
        <v>886.03333333333319</v>
      </c>
      <c r="Q1488" s="84">
        <f t="shared" si="995"/>
        <v>5318.6274885844741</v>
      </c>
      <c r="R1488" s="84">
        <v>8671.3725114155259</v>
      </c>
      <c r="S1488" s="87">
        <f t="shared" si="996"/>
        <v>9557.4058447488587</v>
      </c>
      <c r="T1488" s="150">
        <v>15</v>
      </c>
      <c r="U1488" s="69">
        <v>365</v>
      </c>
      <c r="V1488" s="70"/>
      <c r="W1488" s="71">
        <v>-3.0082191780821921</v>
      </c>
      <c r="X1488" s="76">
        <f t="shared" si="990"/>
        <v>42795</v>
      </c>
      <c r="AF1488" s="132" t="s">
        <v>2920</v>
      </c>
      <c r="AG1488" s="60">
        <f>MATCH(AF1488,'Cat-4'!$A:$A,0)</f>
        <v>747</v>
      </c>
      <c r="AH1488" s="60">
        <f>MATCH(X1488,'Cat-4'!$1:$1,0)</f>
        <v>63</v>
      </c>
      <c r="AI1488" s="60">
        <f>INDEX('Cat-4'!$1:$1048576,Working!AG1488,Working!AH1488)</f>
        <v>130.19999999999999</v>
      </c>
      <c r="AJ1488" s="60">
        <f>MATCH($AJ$3,'Cat-4'!$1:$1,0)</f>
        <v>144</v>
      </c>
      <c r="AK1488" s="60">
        <f>INDEX('Cat-4'!$1:$1048576,Working!AG1488,Working!AJ1488)</f>
        <v>130.19999999999999</v>
      </c>
      <c r="AL1488" s="146">
        <f t="shared" si="998"/>
        <v>1</v>
      </c>
      <c r="AM1488" s="152">
        <f t="shared" si="1001"/>
        <v>1</v>
      </c>
      <c r="AN1488" s="146">
        <f t="shared" si="1000"/>
        <v>6.875</v>
      </c>
      <c r="AO1488" s="169">
        <f>INDEX('EL&amp;SV'!$C$4:$G$50,MATCH(AF1488,'EL&amp;SV'!$G$4:$G$50,0),MATCH(IF(P1488&gt;5000000,"A",IF(N1488&gt;2000000,"B",IF(N1488&gt;500000,"C","D"))),'EL&amp;SV'!$C$4:$G$4,0))</f>
        <v>8</v>
      </c>
      <c r="AP1488" s="171">
        <f>INDEX('EL&amp;SV'!$G$4:$K$50,MATCH(AF1488,'EL&amp;SV'!$G$4:$G$50,0),MATCH(IF(N1488&gt;5000000,"A",IF(N1488&gt;2000000,"B",IF(N1488&gt;500000,"C","D"))),'EL&amp;SV'!$G$4:$K$4,0))</f>
        <v>1</v>
      </c>
      <c r="AQ1488" s="153">
        <f t="shared" si="972"/>
        <v>13990</v>
      </c>
      <c r="AR1488" s="153">
        <f t="shared" si="973"/>
        <v>12022.65625</v>
      </c>
      <c r="AS1488" s="153">
        <f t="shared" si="974"/>
        <v>1967.34375</v>
      </c>
      <c r="AT1488" s="60">
        <v>0.75</v>
      </c>
      <c r="AU1488" s="153">
        <f t="shared" si="975"/>
        <v>1475.5078125</v>
      </c>
      <c r="AV1488" s="153">
        <f t="shared" si="976"/>
        <v>1475.5078125</v>
      </c>
    </row>
    <row r="1489" spans="1:48" x14ac:dyDescent="0.2">
      <c r="A1489" s="82">
        <v>1485</v>
      </c>
      <c r="B1489" s="82" t="s">
        <v>1410</v>
      </c>
      <c r="C1489" s="83"/>
      <c r="D1489" s="84" t="s">
        <v>112</v>
      </c>
      <c r="E1489" s="85" t="s">
        <v>909</v>
      </c>
      <c r="F1489" s="86">
        <v>42460</v>
      </c>
      <c r="G1489" s="86" t="s">
        <v>25</v>
      </c>
      <c r="H1489" s="89"/>
      <c r="I1489" s="89">
        <v>6.3333333333333325E-2</v>
      </c>
      <c r="J1489" s="84"/>
      <c r="K1489" s="84"/>
      <c r="L1489" s="87">
        <v>13960.5</v>
      </c>
      <c r="M1489" s="87"/>
      <c r="N1489" s="87">
        <v>13960.5</v>
      </c>
      <c r="O1489" s="84">
        <v>5307.4123698630128</v>
      </c>
      <c r="P1489" s="84">
        <v>884.16499999999985</v>
      </c>
      <c r="Q1489" s="84">
        <f t="shared" si="995"/>
        <v>6191.5773698630128</v>
      </c>
      <c r="R1489" s="84">
        <v>7768.9226301369872</v>
      </c>
      <c r="S1489" s="87">
        <f t="shared" si="996"/>
        <v>8653.0876301369863</v>
      </c>
      <c r="T1489" s="150">
        <v>15</v>
      </c>
      <c r="U1489" s="69">
        <v>365</v>
      </c>
      <c r="V1489" s="70"/>
      <c r="W1489" s="71">
        <v>-3.0082191780821921</v>
      </c>
      <c r="X1489" s="76">
        <f t="shared" si="990"/>
        <v>42430</v>
      </c>
      <c r="AF1489" s="132" t="s">
        <v>3114</v>
      </c>
      <c r="AG1489" s="60">
        <f>MATCH(AF1489,'Cat-4'!$A:$A,0)</f>
        <v>844</v>
      </c>
      <c r="AH1489" s="60">
        <f>MATCH(X1489,'Cat-4'!$1:$1,0)</f>
        <v>51</v>
      </c>
      <c r="AI1489" s="60">
        <f>INDEX('Cat-4'!$1:$1048576,Working!AG1489,Working!AH1489)</f>
        <v>114.6</v>
      </c>
      <c r="AJ1489" s="60">
        <f>MATCH($AJ$3,'Cat-4'!$1:$1,0)</f>
        <v>144</v>
      </c>
      <c r="AK1489" s="60">
        <f>INDEX('Cat-4'!$1:$1048576,Working!AG1489,Working!AJ1489)</f>
        <v>160.30000000000001</v>
      </c>
      <c r="AL1489" s="146">
        <f t="shared" si="998"/>
        <v>1.3987783595113439</v>
      </c>
      <c r="AM1489" s="152">
        <f t="shared" si="1001"/>
        <v>1.3987783595113439</v>
      </c>
      <c r="AN1489" s="146">
        <f t="shared" si="1000"/>
        <v>7.875</v>
      </c>
      <c r="AO1489" s="169">
        <f>INDEX('EL&amp;SV'!$C$4:$G$50,MATCH(AF1489,'EL&amp;SV'!$G$4:$G$50,0),MATCH(IF(P1489&gt;5000000,"A",IF(N1489&gt;2000000,"B",IF(N1489&gt;500000,"C","D"))),'EL&amp;SV'!$C$4:$G$4,0))</f>
        <v>6</v>
      </c>
      <c r="AP1489" s="171">
        <f>INDEX('EL&amp;SV'!$G$4:$K$50,MATCH(AF1489,'EL&amp;SV'!$G$4:$G$50,0),MATCH(IF(N1489&gt;5000000,"A",IF(N1489&gt;2000000,"B",IF(N1489&gt;500000,"C","D"))),'EL&amp;SV'!$G$4:$K$4,0))</f>
        <v>0.95</v>
      </c>
      <c r="AQ1489" s="153">
        <f t="shared" si="972"/>
        <v>19527.645287958116</v>
      </c>
      <c r="AR1489" s="153">
        <f t="shared" si="973"/>
        <v>18551.263023560208</v>
      </c>
      <c r="AS1489" s="153">
        <f t="shared" si="974"/>
        <v>976.38226439790742</v>
      </c>
      <c r="AT1489" s="60">
        <v>0.75</v>
      </c>
      <c r="AU1489" s="153">
        <f t="shared" si="975"/>
        <v>732.28669829843057</v>
      </c>
      <c r="AV1489" s="153">
        <f t="shared" si="976"/>
        <v>976.38226439790662</v>
      </c>
    </row>
    <row r="1490" spans="1:48" x14ac:dyDescent="0.2">
      <c r="A1490" s="82">
        <v>1486</v>
      </c>
      <c r="B1490" s="82" t="s">
        <v>1410</v>
      </c>
      <c r="C1490" s="83"/>
      <c r="D1490" s="84" t="s">
        <v>112</v>
      </c>
      <c r="E1490" s="85" t="s">
        <v>299</v>
      </c>
      <c r="F1490" s="86">
        <v>39470</v>
      </c>
      <c r="G1490" s="86" t="s">
        <v>1347</v>
      </c>
      <c r="H1490" s="89"/>
      <c r="I1490" s="89">
        <v>1.3129496402877697E-2</v>
      </c>
      <c r="J1490" s="84"/>
      <c r="K1490" s="84"/>
      <c r="L1490" s="87">
        <v>13950</v>
      </c>
      <c r="M1490" s="87"/>
      <c r="N1490" s="87">
        <v>13950</v>
      </c>
      <c r="O1490" s="84">
        <v>13950</v>
      </c>
      <c r="P1490" s="84">
        <v>0</v>
      </c>
      <c r="Q1490" s="84">
        <f t="shared" si="995"/>
        <v>13950</v>
      </c>
      <c r="R1490" s="84">
        <v>0</v>
      </c>
      <c r="S1490" s="87">
        <f t="shared" si="996"/>
        <v>0</v>
      </c>
      <c r="T1490" s="150">
        <v>10</v>
      </c>
      <c r="U1490" s="69">
        <v>365</v>
      </c>
      <c r="V1490" s="70"/>
      <c r="W1490" s="71">
        <v>-3.0082191780821921</v>
      </c>
      <c r="X1490" s="76">
        <f t="shared" si="990"/>
        <v>39448</v>
      </c>
      <c r="Y1490" s="138" t="s">
        <v>4016</v>
      </c>
      <c r="Z1490" s="60">
        <f>MATCH(Y1490,'Cat-3'!$A:$A,0)</f>
        <v>628</v>
      </c>
      <c r="AA1490" s="60">
        <f>MATCH(X1490,'Cat-3'!$1:$1,0)</f>
        <v>40</v>
      </c>
      <c r="AB1490" s="60">
        <f>INDEX('Cat-3'!$1:$1048576,Working!Z1490,Working!AA1490)</f>
        <v>113.5</v>
      </c>
      <c r="AC1490" s="60">
        <f>MATCH($AC$3,'Cat-3'!$1:$1,0)</f>
        <v>90</v>
      </c>
      <c r="AD1490" s="60">
        <f>INDEX('Cat-3'!$1:$1048576,Working!Z1490,Working!AC1490)</f>
        <v>138.4</v>
      </c>
      <c r="AE1490" s="146">
        <f>AD1490/AB1490</f>
        <v>1.2193832599118943</v>
      </c>
      <c r="AF1490" s="132" t="s">
        <v>3114</v>
      </c>
      <c r="AG1490" s="60">
        <f>MATCH(AF1490,'Cat-4'!$A:$A,0)</f>
        <v>844</v>
      </c>
      <c r="AH1490" s="60">
        <f>MATCH($AH$3,'Cat-4'!$1:$1,0)</f>
        <v>4</v>
      </c>
      <c r="AI1490" s="60">
        <f>INDEX('Cat-4'!$1:$1048576,Working!AG1490,Working!AH1490)</f>
        <v>103.9</v>
      </c>
      <c r="AJ1490" s="60">
        <f>MATCH($AJ$3,'Cat-4'!$1:$1,0)</f>
        <v>144</v>
      </c>
      <c r="AK1490" s="60">
        <f>INDEX('Cat-4'!$1:$1048576,Working!AG1490,Working!AJ1490)</f>
        <v>160.30000000000001</v>
      </c>
      <c r="AL1490" s="146">
        <f>AK1490/AI1490</f>
        <v>1.5428296438883542</v>
      </c>
      <c r="AM1490" s="146">
        <f>AL1490*AE1490</f>
        <v>1.8813006406532884</v>
      </c>
      <c r="AN1490" s="146">
        <f t="shared" si="1000"/>
        <v>16.06111111111111</v>
      </c>
      <c r="AO1490" s="169">
        <f>INDEX('EL&amp;SV'!$C$4:$G$50,MATCH(AF1490,'EL&amp;SV'!$G$4:$G$50,0),MATCH(IF(P1490&gt;5000000,"A",IF(N1490&gt;2000000,"B",IF(N1490&gt;500000,"C","D"))),'EL&amp;SV'!$C$4:$G$4,0))</f>
        <v>6</v>
      </c>
      <c r="AP1490" s="171">
        <f>INDEX('EL&amp;SV'!$G$4:$K$50,MATCH(AF1490,'EL&amp;SV'!$G$4:$G$50,0),MATCH(IF(N1490&gt;5000000,"A",IF(N1490&gt;2000000,"B",IF(N1490&gt;500000,"C","D"))),'EL&amp;SV'!$G$4:$K$4,0))</f>
        <v>0.95</v>
      </c>
      <c r="AQ1490" s="153">
        <f t="shared" si="972"/>
        <v>26244.143937113375</v>
      </c>
      <c r="AR1490" s="153">
        <f t="shared" si="973"/>
        <v>24931.936740257705</v>
      </c>
      <c r="AS1490" s="153">
        <f t="shared" si="974"/>
        <v>1312.2071968556702</v>
      </c>
      <c r="AT1490" s="60">
        <v>0.75</v>
      </c>
      <c r="AU1490" s="153">
        <f t="shared" si="975"/>
        <v>984.15539764175264</v>
      </c>
      <c r="AV1490" s="153">
        <f t="shared" si="976"/>
        <v>1312.20719685567</v>
      </c>
    </row>
    <row r="1491" spans="1:48" x14ac:dyDescent="0.2">
      <c r="A1491" s="82">
        <v>1487</v>
      </c>
      <c r="B1491" s="82" t="s">
        <v>1410</v>
      </c>
      <c r="C1491" s="83"/>
      <c r="D1491" s="84" t="s">
        <v>112</v>
      </c>
      <c r="E1491" s="85" t="s">
        <v>950</v>
      </c>
      <c r="F1491" s="86">
        <v>41615</v>
      </c>
      <c r="G1491" s="86" t="s">
        <v>1349</v>
      </c>
      <c r="H1491" s="89"/>
      <c r="I1491" s="89">
        <v>6.3673041044776113E-2</v>
      </c>
      <c r="J1491" s="84"/>
      <c r="K1491" s="84"/>
      <c r="L1491" s="87">
        <v>13930</v>
      </c>
      <c r="M1491" s="87"/>
      <c r="N1491" s="87">
        <v>13930</v>
      </c>
      <c r="O1491" s="84">
        <v>7304.1966392353279</v>
      </c>
      <c r="P1491" s="84">
        <v>886.96546175373123</v>
      </c>
      <c r="Q1491" s="84">
        <f t="shared" si="995"/>
        <v>8191.1621009890587</v>
      </c>
      <c r="R1491" s="84">
        <v>5738.8378990109413</v>
      </c>
      <c r="S1491" s="87">
        <f t="shared" si="996"/>
        <v>6625.8033607646721</v>
      </c>
      <c r="T1491" s="150">
        <v>15</v>
      </c>
      <c r="U1491" s="69">
        <v>365</v>
      </c>
      <c r="V1491" s="70"/>
      <c r="W1491" s="71">
        <v>-3.0082191780821921</v>
      </c>
      <c r="X1491" s="76">
        <f t="shared" si="990"/>
        <v>41609</v>
      </c>
      <c r="AF1491" s="132" t="s">
        <v>3114</v>
      </c>
      <c r="AG1491" s="60">
        <f>MATCH(AF1491,'Cat-4'!$A:$A,0)</f>
        <v>844</v>
      </c>
      <c r="AH1491" s="60">
        <f>MATCH(X1491,'Cat-4'!$1:$1,0)</f>
        <v>24</v>
      </c>
      <c r="AI1491" s="60">
        <f>INDEX('Cat-4'!$1:$1048576,Working!AG1491,Working!AH1491)</f>
        <v>113.6</v>
      </c>
      <c r="AJ1491" s="60">
        <f>MATCH($AJ$3,'Cat-4'!$1:$1,0)</f>
        <v>144</v>
      </c>
      <c r="AK1491" s="60">
        <f>INDEX('Cat-4'!$1:$1048576,Working!AG1491,Working!AJ1491)</f>
        <v>160.30000000000001</v>
      </c>
      <c r="AL1491" s="146">
        <f t="shared" ref="AL1491:AL1492" si="1002">AK1491/AI1491</f>
        <v>1.4110915492957747</v>
      </c>
      <c r="AM1491" s="152">
        <f t="shared" ref="AM1491:AM1492" si="1003">AL1491</f>
        <v>1.4110915492957747</v>
      </c>
      <c r="AN1491" s="146">
        <f t="shared" si="1000"/>
        <v>10.188888888888888</v>
      </c>
      <c r="AO1491" s="169">
        <f>INDEX('EL&amp;SV'!$C$4:$G$50,MATCH(AF1491,'EL&amp;SV'!$G$4:$G$50,0),MATCH(IF(P1491&gt;5000000,"A",IF(N1491&gt;2000000,"B",IF(N1491&gt;500000,"C","D"))),'EL&amp;SV'!$C$4:$G$4,0))</f>
        <v>6</v>
      </c>
      <c r="AP1491" s="171">
        <f>INDEX('EL&amp;SV'!$G$4:$K$50,MATCH(AF1491,'EL&amp;SV'!$G$4:$G$50,0),MATCH(IF(N1491&gt;5000000,"A",IF(N1491&gt;2000000,"B",IF(N1491&gt;500000,"C","D"))),'EL&amp;SV'!$G$4:$K$4,0))</f>
        <v>0.95</v>
      </c>
      <c r="AQ1491" s="153">
        <f t="shared" si="972"/>
        <v>19656.505281690141</v>
      </c>
      <c r="AR1491" s="153">
        <f t="shared" si="973"/>
        <v>18673.680017605631</v>
      </c>
      <c r="AS1491" s="153">
        <f t="shared" si="974"/>
        <v>982.8252640845094</v>
      </c>
      <c r="AT1491" s="60">
        <v>0.75</v>
      </c>
      <c r="AU1491" s="153">
        <f t="shared" si="975"/>
        <v>737.11894806338205</v>
      </c>
      <c r="AV1491" s="153">
        <f t="shared" si="976"/>
        <v>982.82526408450792</v>
      </c>
    </row>
    <row r="1492" spans="1:48" x14ac:dyDescent="0.2">
      <c r="A1492" s="82">
        <v>1488</v>
      </c>
      <c r="B1492" s="82" t="s">
        <v>1410</v>
      </c>
      <c r="C1492" s="83"/>
      <c r="D1492" s="84" t="s">
        <v>112</v>
      </c>
      <c r="E1492" s="85" t="s">
        <v>437</v>
      </c>
      <c r="F1492" s="151">
        <v>42248</v>
      </c>
      <c r="G1492" s="86"/>
      <c r="H1492" s="89"/>
      <c r="I1492" s="89">
        <v>5.0000000000000051E-2</v>
      </c>
      <c r="J1492" s="84"/>
      <c r="K1492" s="84"/>
      <c r="L1492" s="87">
        <v>13790.25</v>
      </c>
      <c r="M1492" s="87"/>
      <c r="N1492" s="87">
        <v>13790.25</v>
      </c>
      <c r="O1492" s="84">
        <v>13790.25</v>
      </c>
      <c r="P1492" s="84">
        <v>0</v>
      </c>
      <c r="Q1492" s="84">
        <f t="shared" si="995"/>
        <v>13790.25</v>
      </c>
      <c r="R1492" s="84">
        <v>0</v>
      </c>
      <c r="S1492" s="87">
        <f t="shared" si="996"/>
        <v>0</v>
      </c>
      <c r="T1492" s="150">
        <v>10</v>
      </c>
      <c r="U1492" s="69">
        <v>365</v>
      </c>
      <c r="V1492" s="70"/>
      <c r="W1492" s="71">
        <v>8.991780821917807</v>
      </c>
      <c r="X1492" s="76">
        <f t="shared" si="990"/>
        <v>42248</v>
      </c>
      <c r="AF1492" s="132" t="s">
        <v>3114</v>
      </c>
      <c r="AG1492" s="60">
        <f>MATCH(AF1492,'Cat-4'!$A:$A,0)</f>
        <v>844</v>
      </c>
      <c r="AH1492" s="60">
        <f>MATCH(X1492,'Cat-4'!$1:$1,0)</f>
        <v>45</v>
      </c>
      <c r="AI1492" s="60">
        <f>INDEX('Cat-4'!$1:$1048576,Working!AG1492,Working!AH1492)</f>
        <v>110.9</v>
      </c>
      <c r="AJ1492" s="60">
        <f>MATCH($AJ$3,'Cat-4'!$1:$1,0)</f>
        <v>144</v>
      </c>
      <c r="AK1492" s="60">
        <f>INDEX('Cat-4'!$1:$1048576,Working!AG1492,Working!AJ1492)</f>
        <v>160.30000000000001</v>
      </c>
      <c r="AL1492" s="146">
        <f t="shared" si="1002"/>
        <v>1.4454463480613164</v>
      </c>
      <c r="AM1492" s="152">
        <f t="shared" si="1003"/>
        <v>1.4454463480613164</v>
      </c>
      <c r="AN1492" s="146">
        <f t="shared" si="1000"/>
        <v>8.4555555555555557</v>
      </c>
      <c r="AO1492" s="169">
        <f>INDEX('EL&amp;SV'!$C$4:$G$50,MATCH(AF1492,'EL&amp;SV'!$G$4:$G$50,0),MATCH(IF(P1492&gt;5000000,"A",IF(N1492&gt;2000000,"B",IF(N1492&gt;500000,"C","D"))),'EL&amp;SV'!$C$4:$G$4,0))</f>
        <v>6</v>
      </c>
      <c r="AP1492" s="171">
        <f>INDEX('EL&amp;SV'!$G$4:$K$50,MATCH(AF1492,'EL&amp;SV'!$G$4:$G$50,0),MATCH(IF(N1492&gt;5000000,"A",IF(N1492&gt;2000000,"B",IF(N1492&gt;500000,"C","D"))),'EL&amp;SV'!$G$4:$K$4,0))</f>
        <v>0.95</v>
      </c>
      <c r="AQ1492" s="153">
        <f t="shared" si="972"/>
        <v>19933.066501352569</v>
      </c>
      <c r="AR1492" s="153">
        <f t="shared" si="973"/>
        <v>18936.413176284939</v>
      </c>
      <c r="AS1492" s="153">
        <f t="shared" si="974"/>
        <v>996.65332506762934</v>
      </c>
      <c r="AT1492" s="60">
        <v>0.75</v>
      </c>
      <c r="AU1492" s="153">
        <f t="shared" si="975"/>
        <v>747.489993800722</v>
      </c>
      <c r="AV1492" s="153">
        <f t="shared" si="976"/>
        <v>996.65332506762934</v>
      </c>
    </row>
    <row r="1493" spans="1:48" x14ac:dyDescent="0.2">
      <c r="A1493" s="82">
        <v>1489</v>
      </c>
      <c r="B1493" s="82" t="s">
        <v>1410</v>
      </c>
      <c r="C1493" s="83"/>
      <c r="D1493" s="84" t="s">
        <v>112</v>
      </c>
      <c r="E1493" s="85" t="s">
        <v>757</v>
      </c>
      <c r="F1493" s="86">
        <v>40273</v>
      </c>
      <c r="G1493" s="86" t="s">
        <v>1352</v>
      </c>
      <c r="H1493" s="89"/>
      <c r="I1493" s="89">
        <v>6.9087474546359565E-2</v>
      </c>
      <c r="J1493" s="84"/>
      <c r="K1493" s="84"/>
      <c r="L1493" s="87">
        <v>13750</v>
      </c>
      <c r="M1493" s="87"/>
      <c r="N1493" s="87">
        <v>13750</v>
      </c>
      <c r="O1493" s="84">
        <v>10204.833843935168</v>
      </c>
      <c r="P1493" s="84">
        <v>949.95277501244402</v>
      </c>
      <c r="Q1493" s="84">
        <f t="shared" si="995"/>
        <v>11154.786618947612</v>
      </c>
      <c r="R1493" s="84">
        <v>2595.2133810523883</v>
      </c>
      <c r="S1493" s="87">
        <f t="shared" si="996"/>
        <v>3545.1661560648317</v>
      </c>
      <c r="T1493" s="150">
        <v>15</v>
      </c>
      <c r="U1493" s="69">
        <v>365</v>
      </c>
      <c r="V1493" s="70"/>
      <c r="W1493" s="71">
        <v>8.991780821917807</v>
      </c>
      <c r="X1493" s="76">
        <f t="shared" si="990"/>
        <v>40269</v>
      </c>
      <c r="Y1493" s="138" t="s">
        <v>4016</v>
      </c>
      <c r="Z1493" s="60">
        <f>MATCH(Y1493,'Cat-3'!$A:$A,0)</f>
        <v>628</v>
      </c>
      <c r="AA1493" s="60">
        <f>MATCH(X1493,'Cat-3'!$1:$1,0)</f>
        <v>67</v>
      </c>
      <c r="AB1493" s="60">
        <f>INDEX('Cat-3'!$1:$1048576,Working!Z1493,Working!AA1493)</f>
        <v>128.80000000000001</v>
      </c>
      <c r="AC1493" s="60">
        <f>MATCH($AC$3,'Cat-3'!$1:$1,0)</f>
        <v>90</v>
      </c>
      <c r="AD1493" s="60">
        <f>INDEX('Cat-3'!$1:$1048576,Working!Z1493,Working!AC1493)</f>
        <v>138.4</v>
      </c>
      <c r="AE1493" s="146">
        <f>AD1493/AB1493</f>
        <v>1.0745341614906831</v>
      </c>
      <c r="AF1493" s="132" t="s">
        <v>3114</v>
      </c>
      <c r="AG1493" s="60">
        <f>MATCH(AF1493,'Cat-4'!$A:$A,0)</f>
        <v>844</v>
      </c>
      <c r="AH1493" s="60">
        <f>MATCH($AH$3,'Cat-4'!$1:$1,0)</f>
        <v>4</v>
      </c>
      <c r="AI1493" s="60">
        <f>INDEX('Cat-4'!$1:$1048576,Working!AG1493,Working!AH1493)</f>
        <v>103.9</v>
      </c>
      <c r="AJ1493" s="60">
        <f>MATCH($AJ$3,'Cat-4'!$1:$1,0)</f>
        <v>144</v>
      </c>
      <c r="AK1493" s="60">
        <f>INDEX('Cat-4'!$1:$1048576,Working!AG1493,Working!AJ1493)</f>
        <v>160.30000000000001</v>
      </c>
      <c r="AL1493" s="146">
        <f>AK1493/AI1493</f>
        <v>1.5428296438883542</v>
      </c>
      <c r="AM1493" s="146">
        <f>AL1493*AE1493</f>
        <v>1.6578231577185421</v>
      </c>
      <c r="AN1493" s="146">
        <f t="shared" si="1000"/>
        <v>13.861111111111111</v>
      </c>
      <c r="AO1493" s="169">
        <f>INDEX('EL&amp;SV'!$C$4:$G$50,MATCH(AF1493,'EL&amp;SV'!$G$4:$G$50,0),MATCH(IF(P1493&gt;5000000,"A",IF(N1493&gt;2000000,"B",IF(N1493&gt;500000,"C","D"))),'EL&amp;SV'!$C$4:$G$4,0))</f>
        <v>6</v>
      </c>
      <c r="AP1493" s="171">
        <f>INDEX('EL&amp;SV'!$G$4:$K$50,MATCH(AF1493,'EL&amp;SV'!$G$4:$G$50,0),MATCH(IF(N1493&gt;5000000,"A",IF(N1493&gt;2000000,"B",IF(N1493&gt;500000,"C","D"))),'EL&amp;SV'!$G$4:$K$4,0))</f>
        <v>0.95</v>
      </c>
      <c r="AQ1493" s="153">
        <f t="shared" si="972"/>
        <v>22795.068418629955</v>
      </c>
      <c r="AR1493" s="153">
        <f t="shared" si="973"/>
        <v>21655.314997698457</v>
      </c>
      <c r="AS1493" s="153">
        <f t="shared" si="974"/>
        <v>1139.7534209314981</v>
      </c>
      <c r="AT1493" s="60">
        <v>0.75</v>
      </c>
      <c r="AU1493" s="153">
        <f t="shared" si="975"/>
        <v>854.81506569862358</v>
      </c>
      <c r="AV1493" s="153">
        <f t="shared" si="976"/>
        <v>1139.7534209314988</v>
      </c>
    </row>
    <row r="1494" spans="1:48" x14ac:dyDescent="0.2">
      <c r="A1494" s="82">
        <v>1490</v>
      </c>
      <c r="B1494" s="82" t="s">
        <v>1410</v>
      </c>
      <c r="C1494" s="83"/>
      <c r="D1494" s="84" t="s">
        <v>112</v>
      </c>
      <c r="E1494" s="85" t="s">
        <v>897</v>
      </c>
      <c r="F1494" s="151">
        <v>42248</v>
      </c>
      <c r="G1494" s="86"/>
      <c r="H1494" s="89"/>
      <c r="I1494" s="89">
        <v>0.85410958904109591</v>
      </c>
      <c r="J1494" s="84"/>
      <c r="K1494" s="84"/>
      <c r="L1494" s="87">
        <v>13703</v>
      </c>
      <c r="M1494" s="87"/>
      <c r="N1494" s="87">
        <v>13703</v>
      </c>
      <c r="O1494" s="84">
        <v>13017.85</v>
      </c>
      <c r="P1494" s="84">
        <v>0</v>
      </c>
      <c r="Q1494" s="84">
        <f t="shared" si="995"/>
        <v>13017.85</v>
      </c>
      <c r="R1494" s="84">
        <v>685.14999999999964</v>
      </c>
      <c r="S1494" s="87">
        <f t="shared" si="996"/>
        <v>685.14999999999964</v>
      </c>
      <c r="T1494" s="150">
        <v>5</v>
      </c>
      <c r="U1494" s="69">
        <v>365</v>
      </c>
      <c r="V1494" s="70"/>
      <c r="W1494" s="71">
        <v>-3.0082191780821921</v>
      </c>
      <c r="X1494" s="76">
        <f t="shared" si="990"/>
        <v>42248</v>
      </c>
      <c r="AF1494" s="132" t="s">
        <v>3114</v>
      </c>
      <c r="AG1494" s="60">
        <f>MATCH(AF1494,'Cat-4'!$A:$A,0)</f>
        <v>844</v>
      </c>
      <c r="AH1494" s="60">
        <f>MATCH(X1494,'Cat-4'!$1:$1,0)</f>
        <v>45</v>
      </c>
      <c r="AI1494" s="60">
        <f>INDEX('Cat-4'!$1:$1048576,Working!AG1494,Working!AH1494)</f>
        <v>110.9</v>
      </c>
      <c r="AJ1494" s="60">
        <f>MATCH($AJ$3,'Cat-4'!$1:$1,0)</f>
        <v>144</v>
      </c>
      <c r="AK1494" s="60">
        <f>INDEX('Cat-4'!$1:$1048576,Working!AG1494,Working!AJ1494)</f>
        <v>160.30000000000001</v>
      </c>
      <c r="AL1494" s="146">
        <f t="shared" ref="AL1494:AL1496" si="1004">AK1494/AI1494</f>
        <v>1.4454463480613164</v>
      </c>
      <c r="AM1494" s="152">
        <f t="shared" ref="AM1494:AM1496" si="1005">AL1494</f>
        <v>1.4454463480613164</v>
      </c>
      <c r="AN1494" s="146">
        <f t="shared" si="1000"/>
        <v>8.4555555555555557</v>
      </c>
      <c r="AO1494" s="169">
        <f>INDEX('EL&amp;SV'!$C$4:$G$50,MATCH(AF1494,'EL&amp;SV'!$G$4:$G$50,0),MATCH(IF(P1494&gt;5000000,"A",IF(N1494&gt;2000000,"B",IF(N1494&gt;500000,"C","D"))),'EL&amp;SV'!$C$4:$G$4,0))</f>
        <v>6</v>
      </c>
      <c r="AP1494" s="171">
        <f>INDEX('EL&amp;SV'!$G$4:$K$50,MATCH(AF1494,'EL&amp;SV'!$G$4:$G$50,0),MATCH(IF(N1494&gt;5000000,"A",IF(N1494&gt;2000000,"B",IF(N1494&gt;500000,"C","D"))),'EL&amp;SV'!$G$4:$K$4,0))</f>
        <v>0.95</v>
      </c>
      <c r="AQ1494" s="153">
        <f t="shared" si="972"/>
        <v>19806.951307484218</v>
      </c>
      <c r="AR1494" s="153">
        <f t="shared" si="973"/>
        <v>18816.603742110008</v>
      </c>
      <c r="AS1494" s="153">
        <f t="shared" si="974"/>
        <v>990.34756537420981</v>
      </c>
      <c r="AT1494" s="60">
        <v>0.75</v>
      </c>
      <c r="AU1494" s="153">
        <f t="shared" si="975"/>
        <v>742.76067403065736</v>
      </c>
      <c r="AV1494" s="153">
        <f t="shared" si="976"/>
        <v>990.34756537421174</v>
      </c>
    </row>
    <row r="1495" spans="1:48" x14ac:dyDescent="0.2">
      <c r="A1495" s="82">
        <v>1491</v>
      </c>
      <c r="B1495" s="82" t="s">
        <v>1410</v>
      </c>
      <c r="C1495" s="83"/>
      <c r="D1495" s="84" t="s">
        <v>111</v>
      </c>
      <c r="E1495" s="85" t="s">
        <v>284</v>
      </c>
      <c r="F1495" s="86">
        <v>41337</v>
      </c>
      <c r="G1495" s="86" t="s">
        <v>1350</v>
      </c>
      <c r="H1495" s="89"/>
      <c r="I1495" s="89">
        <v>2.294640670092208E-2</v>
      </c>
      <c r="J1495" s="84"/>
      <c r="K1495" s="84"/>
      <c r="L1495" s="87">
        <v>13639.35</v>
      </c>
      <c r="M1495" s="87"/>
      <c r="N1495" s="87">
        <v>13639.35</v>
      </c>
      <c r="O1495" s="84">
        <v>3279.1952306021021</v>
      </c>
      <c r="P1495" s="84">
        <v>312.97407223622156</v>
      </c>
      <c r="Q1495" s="84">
        <f t="shared" si="995"/>
        <v>3592.1693028383238</v>
      </c>
      <c r="R1495" s="84">
        <v>10047.180697161677</v>
      </c>
      <c r="S1495" s="87">
        <f t="shared" si="996"/>
        <v>10360.154769397897</v>
      </c>
      <c r="T1495" s="150">
        <v>40</v>
      </c>
      <c r="U1495" s="69">
        <v>365</v>
      </c>
      <c r="V1495" s="70"/>
      <c r="W1495" s="71">
        <v>8.991780821917807</v>
      </c>
      <c r="X1495" s="76">
        <f>DATE(YEAR(F1495),MONTH(F1495),1)</f>
        <v>41334</v>
      </c>
      <c r="AF1495" s="132" t="s">
        <v>2879</v>
      </c>
      <c r="AG1495" s="60">
        <f>MATCH(AF1495,'Cat-4'!$A:$A,0)</f>
        <v>726</v>
      </c>
      <c r="AH1495" s="60">
        <f>MATCH(X1495,'Cat-4'!$1:$1,0)</f>
        <v>15</v>
      </c>
      <c r="AI1495" s="60">
        <f>INDEX('Cat-4'!$1:$1048576,Working!AG1495,Working!AH1495)</f>
        <v>104.8</v>
      </c>
      <c r="AJ1495" s="60">
        <f>MATCH($AJ$3,'Cat-4'!$1:$1,0)</f>
        <v>144</v>
      </c>
      <c r="AK1495" s="60">
        <f>INDEX('Cat-4'!$1:$1048576,Working!AG1495,Working!AJ1495)</f>
        <v>132.30000000000001</v>
      </c>
      <c r="AL1495" s="146">
        <f t="shared" si="1004"/>
        <v>1.262404580152672</v>
      </c>
      <c r="AM1495" s="152">
        <f t="shared" si="1005"/>
        <v>1.262404580152672</v>
      </c>
      <c r="AN1495" s="146">
        <f t="shared" si="1000"/>
        <v>10.947222222222223</v>
      </c>
      <c r="AO1495" s="169">
        <f>INDEX('EL&amp;SV'!$C$4:$G$50,MATCH(AF1495,'EL&amp;SV'!$G$4:$G$50,0),MATCH(IF(P1495&gt;5000000,"A",IF(N1495&gt;2000000,"B",IF(N1495&gt;500000,"C","D"))),'EL&amp;SV'!$C$4:$G$4,0))</f>
        <v>8</v>
      </c>
      <c r="AP1495" s="171">
        <f>INDEX('EL&amp;SV'!$G$4:$K$50,MATCH(AF1495,'EL&amp;SV'!$G$4:$G$50,0),MATCH(IF(N1495&gt;5000000,"A",IF(N1495&gt;2000000,"B",IF(N1495&gt;500000,"C","D"))),'EL&amp;SV'!$G$4:$K$4,0))</f>
        <v>0.95</v>
      </c>
      <c r="AQ1495" s="153">
        <f t="shared" si="972"/>
        <v>17218.377910305346</v>
      </c>
      <c r="AR1495" s="153">
        <f t="shared" si="973"/>
        <v>16357.459014790078</v>
      </c>
      <c r="AS1495" s="153">
        <f t="shared" si="974"/>
        <v>860.91889551526765</v>
      </c>
      <c r="AT1495" s="60">
        <v>0.75</v>
      </c>
      <c r="AU1495" s="153">
        <f t="shared" si="975"/>
        <v>645.68917163645074</v>
      </c>
      <c r="AV1495" s="153">
        <f t="shared" si="976"/>
        <v>860.9188955152681</v>
      </c>
    </row>
    <row r="1496" spans="1:48" x14ac:dyDescent="0.2">
      <c r="A1496" s="82">
        <v>1492</v>
      </c>
      <c r="B1496" s="82" t="s">
        <v>1410</v>
      </c>
      <c r="C1496" s="83"/>
      <c r="D1496" s="84" t="s">
        <v>112</v>
      </c>
      <c r="E1496" s="85"/>
      <c r="F1496" s="86">
        <v>41758</v>
      </c>
      <c r="G1496" s="86" t="s">
        <v>23</v>
      </c>
      <c r="H1496" s="89"/>
      <c r="I1496" s="89">
        <v>6.3333333333333325E-2</v>
      </c>
      <c r="J1496" s="84"/>
      <c r="K1496" s="84"/>
      <c r="L1496" s="87">
        <v>13620</v>
      </c>
      <c r="M1496" s="87"/>
      <c r="N1496" s="87">
        <v>13620</v>
      </c>
      <c r="O1496" s="84">
        <v>6834.6279452054805</v>
      </c>
      <c r="P1496" s="84">
        <v>862.59999999999991</v>
      </c>
      <c r="Q1496" s="84">
        <f t="shared" si="995"/>
        <v>7697.2279452054809</v>
      </c>
      <c r="R1496" s="84">
        <v>5922.7720547945191</v>
      </c>
      <c r="S1496" s="87">
        <f t="shared" si="996"/>
        <v>6785.3720547945195</v>
      </c>
      <c r="T1496" s="150">
        <v>15</v>
      </c>
      <c r="U1496" s="69">
        <v>365</v>
      </c>
      <c r="V1496" s="70"/>
      <c r="W1496" s="71">
        <v>8.991780821917807</v>
      </c>
      <c r="X1496" s="76">
        <f t="shared" ref="X1496:X1505" si="1006">DATE(YEAR(F1496),MONTH(F1496),1)</f>
        <v>41730</v>
      </c>
      <c r="AF1496" s="132" t="s">
        <v>3114</v>
      </c>
      <c r="AG1496" s="60">
        <f>MATCH(AF1496,'Cat-4'!$A:$A,0)</f>
        <v>844</v>
      </c>
      <c r="AH1496" s="60">
        <f>MATCH(X1496,'Cat-4'!$1:$1,0)</f>
        <v>28</v>
      </c>
      <c r="AI1496" s="60">
        <f>INDEX('Cat-4'!$1:$1048576,Working!AG1496,Working!AH1496)</f>
        <v>115.2</v>
      </c>
      <c r="AJ1496" s="60">
        <f>MATCH($AJ$3,'Cat-4'!$1:$1,0)</f>
        <v>144</v>
      </c>
      <c r="AK1496" s="60">
        <f>INDEX('Cat-4'!$1:$1048576,Working!AG1496,Working!AJ1496)</f>
        <v>160.30000000000001</v>
      </c>
      <c r="AL1496" s="146">
        <f t="shared" si="1004"/>
        <v>1.3914930555555556</v>
      </c>
      <c r="AM1496" s="152">
        <f t="shared" si="1005"/>
        <v>1.3914930555555556</v>
      </c>
      <c r="AN1496" s="146">
        <f t="shared" si="1000"/>
        <v>9.7944444444444443</v>
      </c>
      <c r="AO1496" s="169">
        <f>INDEX('EL&amp;SV'!$C$4:$G$50,MATCH(AF1496,'EL&amp;SV'!$G$4:$G$50,0),MATCH(IF(P1496&gt;5000000,"A",IF(N1496&gt;2000000,"B",IF(N1496&gt;500000,"C","D"))),'EL&amp;SV'!$C$4:$G$4,0))</f>
        <v>6</v>
      </c>
      <c r="AP1496" s="171">
        <f>INDEX('EL&amp;SV'!$G$4:$K$50,MATCH(AF1496,'EL&amp;SV'!$G$4:$G$50,0),MATCH(IF(N1496&gt;5000000,"A",IF(N1496&gt;2000000,"B",IF(N1496&gt;500000,"C","D"))),'EL&amp;SV'!$G$4:$K$4,0))</f>
        <v>0.95</v>
      </c>
      <c r="AQ1496" s="153">
        <f t="shared" si="972"/>
        <v>18952.135416666668</v>
      </c>
      <c r="AR1496" s="153">
        <f t="shared" si="973"/>
        <v>18004.528645833336</v>
      </c>
      <c r="AS1496" s="153">
        <f t="shared" si="974"/>
        <v>947.60677083333212</v>
      </c>
      <c r="AT1496" s="60">
        <v>0.75</v>
      </c>
      <c r="AU1496" s="153">
        <f t="shared" si="975"/>
        <v>710.70507812499909</v>
      </c>
      <c r="AV1496" s="153">
        <f t="shared" si="976"/>
        <v>947.60677083333428</v>
      </c>
    </row>
    <row r="1497" spans="1:48" x14ac:dyDescent="0.2">
      <c r="A1497" s="82">
        <v>1493</v>
      </c>
      <c r="B1497" s="82" t="s">
        <v>1410</v>
      </c>
      <c r="C1497" s="83"/>
      <c r="D1497" s="84" t="s">
        <v>112</v>
      </c>
      <c r="E1497" s="85" t="s">
        <v>673</v>
      </c>
      <c r="F1497" s="86">
        <v>39561</v>
      </c>
      <c r="G1497" s="86" t="s">
        <v>1348</v>
      </c>
      <c r="H1497" s="89"/>
      <c r="I1497" s="89">
        <v>7.3749097104453223E-2</v>
      </c>
      <c r="J1497" s="84"/>
      <c r="K1497" s="84"/>
      <c r="L1497" s="87">
        <v>13600</v>
      </c>
      <c r="M1497" s="87"/>
      <c r="N1497" s="87">
        <v>13600</v>
      </c>
      <c r="O1497" s="84">
        <v>11859.30613654921</v>
      </c>
      <c r="P1497" s="84">
        <v>1002.9877206205639</v>
      </c>
      <c r="Q1497" s="84">
        <f t="shared" si="995"/>
        <v>12862.293857169774</v>
      </c>
      <c r="R1497" s="84">
        <v>737.70614283022587</v>
      </c>
      <c r="S1497" s="87">
        <f t="shared" si="996"/>
        <v>1740.6938634507896</v>
      </c>
      <c r="T1497" s="150">
        <v>15</v>
      </c>
      <c r="U1497" s="69">
        <v>365</v>
      </c>
      <c r="V1497" s="70"/>
      <c r="W1497" s="71">
        <v>-3.0082191780821921</v>
      </c>
      <c r="X1497" s="76">
        <f t="shared" si="1006"/>
        <v>39539</v>
      </c>
      <c r="Y1497" s="138" t="s">
        <v>4016</v>
      </c>
      <c r="Z1497" s="60">
        <f>MATCH(Y1497,'Cat-3'!$A:$A,0)</f>
        <v>628</v>
      </c>
      <c r="AA1497" s="60">
        <f>MATCH(X1497,'Cat-3'!$1:$1,0)</f>
        <v>43</v>
      </c>
      <c r="AB1497" s="60">
        <f>INDEX('Cat-3'!$1:$1048576,Working!Z1497,Working!AA1497)</f>
        <v>119.5</v>
      </c>
      <c r="AC1497" s="60">
        <f>MATCH($AC$3,'Cat-3'!$1:$1,0)</f>
        <v>90</v>
      </c>
      <c r="AD1497" s="60">
        <f>INDEX('Cat-3'!$1:$1048576,Working!Z1497,Working!AC1497)</f>
        <v>138.4</v>
      </c>
      <c r="AE1497" s="146">
        <f>AD1497/AB1497</f>
        <v>1.1581589958158995</v>
      </c>
      <c r="AF1497" s="132" t="s">
        <v>3114</v>
      </c>
      <c r="AG1497" s="60">
        <f>MATCH(AF1497,'Cat-4'!$A:$A,0)</f>
        <v>844</v>
      </c>
      <c r="AH1497" s="60">
        <f>MATCH($AH$3,'Cat-4'!$1:$1,0)</f>
        <v>4</v>
      </c>
      <c r="AI1497" s="60">
        <f>INDEX('Cat-4'!$1:$1048576,Working!AG1497,Working!AH1497)</f>
        <v>103.9</v>
      </c>
      <c r="AJ1497" s="60">
        <f>MATCH($AJ$3,'Cat-4'!$1:$1,0)</f>
        <v>144</v>
      </c>
      <c r="AK1497" s="60">
        <f>INDEX('Cat-4'!$1:$1048576,Working!AG1497,Working!AJ1497)</f>
        <v>160.30000000000001</v>
      </c>
      <c r="AL1497" s="146">
        <f>AK1497/AI1497</f>
        <v>1.5428296438883542</v>
      </c>
      <c r="AM1497" s="146">
        <f>AL1497*AE1497</f>
        <v>1.7868420310807382</v>
      </c>
      <c r="AN1497" s="146">
        <f t="shared" si="1000"/>
        <v>15.811111111111112</v>
      </c>
      <c r="AO1497" s="169">
        <f>INDEX('EL&amp;SV'!$C$4:$G$50,MATCH(AF1497,'EL&amp;SV'!$G$4:$G$50,0),MATCH(IF(P1497&gt;5000000,"A",IF(N1497&gt;2000000,"B",IF(N1497&gt;500000,"C","D"))),'EL&amp;SV'!$C$4:$G$4,0))</f>
        <v>6</v>
      </c>
      <c r="AP1497" s="171">
        <f>INDEX('EL&amp;SV'!$G$4:$K$50,MATCH(AF1497,'EL&amp;SV'!$G$4:$G$50,0),MATCH(IF(N1497&gt;5000000,"A",IF(N1497&gt;2000000,"B",IF(N1497&gt;500000,"C","D"))),'EL&amp;SV'!$G$4:$K$4,0))</f>
        <v>0.95</v>
      </c>
      <c r="AQ1497" s="153">
        <f t="shared" si="972"/>
        <v>24301.05162269804</v>
      </c>
      <c r="AR1497" s="153">
        <f t="shared" si="973"/>
        <v>23085.999041563136</v>
      </c>
      <c r="AS1497" s="153">
        <f t="shared" si="974"/>
        <v>1215.0525811349034</v>
      </c>
      <c r="AT1497" s="60">
        <v>0.75</v>
      </c>
      <c r="AU1497" s="153">
        <f t="shared" si="975"/>
        <v>911.28943585117759</v>
      </c>
      <c r="AV1497" s="153">
        <f t="shared" si="976"/>
        <v>1215.052581134903</v>
      </c>
    </row>
    <row r="1498" spans="1:48" x14ac:dyDescent="0.2">
      <c r="A1498" s="82">
        <v>1494</v>
      </c>
      <c r="B1498" s="82" t="s">
        <v>1410</v>
      </c>
      <c r="C1498" s="83"/>
      <c r="D1498" s="84" t="s">
        <v>112</v>
      </c>
      <c r="E1498" s="85" t="s">
        <v>1199</v>
      </c>
      <c r="F1498" s="86">
        <v>44023</v>
      </c>
      <c r="G1498" s="86" t="s">
        <v>37</v>
      </c>
      <c r="H1498" s="89"/>
      <c r="I1498" s="89">
        <v>6.3333333333333325E-2</v>
      </c>
      <c r="J1498" s="84"/>
      <c r="K1498" s="84"/>
      <c r="L1498" s="87">
        <v>13570</v>
      </c>
      <c r="M1498" s="87"/>
      <c r="N1498" s="87">
        <v>13570</v>
      </c>
      <c r="O1498" s="84">
        <v>1481.0508675799083</v>
      </c>
      <c r="P1498" s="84">
        <v>859.43333333333317</v>
      </c>
      <c r="Q1498" s="84">
        <f t="shared" si="995"/>
        <v>2340.4842009132417</v>
      </c>
      <c r="R1498" s="84">
        <v>11229.515799086759</v>
      </c>
      <c r="S1498" s="87">
        <f t="shared" si="996"/>
        <v>12088.949132420092</v>
      </c>
      <c r="T1498" s="150">
        <v>15</v>
      </c>
      <c r="U1498" s="69">
        <v>365</v>
      </c>
      <c r="V1498" s="70"/>
      <c r="W1498" s="71">
        <v>-3.0082191780821921</v>
      </c>
      <c r="X1498" s="76">
        <f t="shared" si="1006"/>
        <v>44013</v>
      </c>
      <c r="AF1498" s="132" t="s">
        <v>3114</v>
      </c>
      <c r="AG1498" s="60">
        <f>MATCH(AF1498,'Cat-4'!$A:$A,0)</f>
        <v>844</v>
      </c>
      <c r="AH1498" s="60">
        <f>MATCH(X1498,'Cat-4'!$1:$1,0)</f>
        <v>103</v>
      </c>
      <c r="AI1498" s="60">
        <f>INDEX('Cat-4'!$1:$1048576,Working!AG1498,Working!AH1498)</f>
        <v>127.7</v>
      </c>
      <c r="AJ1498" s="60">
        <f>MATCH($AJ$3,'Cat-4'!$1:$1,0)</f>
        <v>144</v>
      </c>
      <c r="AK1498" s="60">
        <f>INDEX('Cat-4'!$1:$1048576,Working!AG1498,Working!AJ1498)</f>
        <v>160.30000000000001</v>
      </c>
      <c r="AL1498" s="146">
        <f t="shared" ref="AL1498:AL1506" si="1007">AK1498/AI1498</f>
        <v>1.255285826155051</v>
      </c>
      <c r="AM1498" s="152">
        <f t="shared" ref="AM1498:AM1506" si="1008">AL1498</f>
        <v>1.255285826155051</v>
      </c>
      <c r="AN1498" s="146">
        <f t="shared" si="1000"/>
        <v>3.5944444444444446</v>
      </c>
      <c r="AO1498" s="169">
        <f>INDEX('EL&amp;SV'!$C$4:$G$50,MATCH(AF1498,'EL&amp;SV'!$G$4:$G$50,0),MATCH(IF(P1498&gt;5000000,"A",IF(N1498&gt;2000000,"B",IF(N1498&gt;500000,"C","D"))),'EL&amp;SV'!$C$4:$G$4,0))</f>
        <v>6</v>
      </c>
      <c r="AP1498" s="171">
        <f>INDEX('EL&amp;SV'!$G$4:$K$50,MATCH(AF1498,'EL&amp;SV'!$G$4:$G$50,0),MATCH(IF(N1498&gt;5000000,"A",IF(N1498&gt;2000000,"B",IF(N1498&gt;500000,"C","D"))),'EL&amp;SV'!$G$4:$K$4,0))</f>
        <v>0.95</v>
      </c>
      <c r="AQ1498" s="153">
        <f t="shared" si="972"/>
        <v>17034.228660924044</v>
      </c>
      <c r="AR1498" s="153">
        <f t="shared" si="973"/>
        <v>9694.5265244786697</v>
      </c>
      <c r="AS1498" s="153">
        <f t="shared" si="974"/>
        <v>7339.702136445374</v>
      </c>
      <c r="AT1498" s="60">
        <v>0.75</v>
      </c>
      <c r="AU1498" s="153">
        <f t="shared" si="975"/>
        <v>5504.77660233403</v>
      </c>
      <c r="AV1498" s="153">
        <f t="shared" si="976"/>
        <v>5504.77660233403</v>
      </c>
    </row>
    <row r="1499" spans="1:48" x14ac:dyDescent="0.2">
      <c r="A1499" s="82">
        <v>1495</v>
      </c>
      <c r="B1499" s="82" t="s">
        <v>1410</v>
      </c>
      <c r="C1499" s="83"/>
      <c r="D1499" s="84" t="s">
        <v>112</v>
      </c>
      <c r="E1499" s="85" t="s">
        <v>795</v>
      </c>
      <c r="F1499" s="151">
        <v>42248</v>
      </c>
      <c r="G1499" s="86"/>
      <c r="H1499" s="89"/>
      <c r="I1499" s="89">
        <v>0</v>
      </c>
      <c r="J1499" s="84"/>
      <c r="K1499" s="84"/>
      <c r="L1499" s="87">
        <v>13520</v>
      </c>
      <c r="M1499" s="87"/>
      <c r="N1499" s="87">
        <v>13520</v>
      </c>
      <c r="O1499" s="84">
        <v>13483.287671232876</v>
      </c>
      <c r="P1499" s="84">
        <v>0</v>
      </c>
      <c r="Q1499" s="84">
        <f t="shared" si="995"/>
        <v>13483.287671232876</v>
      </c>
      <c r="R1499" s="84">
        <v>36.712328767123836</v>
      </c>
      <c r="S1499" s="87">
        <f t="shared" si="996"/>
        <v>36.712328767123836</v>
      </c>
      <c r="T1499" s="150">
        <v>5</v>
      </c>
      <c r="U1499" s="69">
        <v>365</v>
      </c>
      <c r="V1499" s="70"/>
      <c r="W1499" s="71">
        <v>-1.0082191780821921</v>
      </c>
      <c r="X1499" s="76">
        <f t="shared" si="1006"/>
        <v>42248</v>
      </c>
      <c r="AF1499" s="132" t="s">
        <v>3114</v>
      </c>
      <c r="AG1499" s="60">
        <f>MATCH(AF1499,'Cat-4'!$A:$A,0)</f>
        <v>844</v>
      </c>
      <c r="AH1499" s="60">
        <f>MATCH(X1499,'Cat-4'!$1:$1,0)</f>
        <v>45</v>
      </c>
      <c r="AI1499" s="60">
        <f>INDEX('Cat-4'!$1:$1048576,Working!AG1499,Working!AH1499)</f>
        <v>110.9</v>
      </c>
      <c r="AJ1499" s="60">
        <f>MATCH($AJ$3,'Cat-4'!$1:$1,0)</f>
        <v>144</v>
      </c>
      <c r="AK1499" s="60">
        <f>INDEX('Cat-4'!$1:$1048576,Working!AG1499,Working!AJ1499)</f>
        <v>160.30000000000001</v>
      </c>
      <c r="AL1499" s="146">
        <f t="shared" si="1007"/>
        <v>1.4454463480613164</v>
      </c>
      <c r="AM1499" s="152">
        <f t="shared" si="1008"/>
        <v>1.4454463480613164</v>
      </c>
      <c r="AN1499" s="146">
        <f t="shared" si="1000"/>
        <v>8.4555555555555557</v>
      </c>
      <c r="AO1499" s="169">
        <f>INDEX('EL&amp;SV'!$C$4:$G$50,MATCH(AF1499,'EL&amp;SV'!$G$4:$G$50,0),MATCH(IF(P1499&gt;5000000,"A",IF(N1499&gt;2000000,"B",IF(N1499&gt;500000,"C","D"))),'EL&amp;SV'!$C$4:$G$4,0))</f>
        <v>6</v>
      </c>
      <c r="AP1499" s="171">
        <f>INDEX('EL&amp;SV'!$G$4:$K$50,MATCH(AF1499,'EL&amp;SV'!$G$4:$G$50,0),MATCH(IF(N1499&gt;5000000,"A",IF(N1499&gt;2000000,"B",IF(N1499&gt;500000,"C","D"))),'EL&amp;SV'!$G$4:$K$4,0))</f>
        <v>0.95</v>
      </c>
      <c r="AQ1499" s="153">
        <f t="shared" si="972"/>
        <v>19542.434625788999</v>
      </c>
      <c r="AR1499" s="153">
        <f t="shared" si="973"/>
        <v>18565.312894499548</v>
      </c>
      <c r="AS1499" s="153">
        <f t="shared" si="974"/>
        <v>977.12173128945142</v>
      </c>
      <c r="AT1499" s="60">
        <v>0.75</v>
      </c>
      <c r="AU1499" s="153">
        <f t="shared" si="975"/>
        <v>732.84129846708856</v>
      </c>
      <c r="AV1499" s="153">
        <f t="shared" si="976"/>
        <v>977.12173128945085</v>
      </c>
    </row>
    <row r="1500" spans="1:48" x14ac:dyDescent="0.2">
      <c r="A1500" s="82">
        <v>1496</v>
      </c>
      <c r="B1500" s="82" t="s">
        <v>1410</v>
      </c>
      <c r="C1500" s="83"/>
      <c r="D1500" s="84" t="s">
        <v>112</v>
      </c>
      <c r="E1500" s="85" t="s">
        <v>396</v>
      </c>
      <c r="F1500" s="86">
        <v>41000</v>
      </c>
      <c r="G1500" s="86" t="s">
        <v>1350</v>
      </c>
      <c r="H1500" s="89"/>
      <c r="I1500" s="89">
        <v>0.10050376712328768</v>
      </c>
      <c r="J1500" s="84"/>
      <c r="K1500" s="84"/>
      <c r="L1500" s="87">
        <v>13500</v>
      </c>
      <c r="M1500" s="87"/>
      <c r="N1500" s="87">
        <v>13500</v>
      </c>
      <c r="O1500" s="84">
        <v>13500</v>
      </c>
      <c r="P1500" s="84">
        <v>0</v>
      </c>
      <c r="Q1500" s="84">
        <f t="shared" si="995"/>
        <v>13500</v>
      </c>
      <c r="R1500" s="84">
        <v>0</v>
      </c>
      <c r="S1500" s="87">
        <f t="shared" si="996"/>
        <v>0</v>
      </c>
      <c r="T1500" s="150">
        <v>10</v>
      </c>
      <c r="U1500" s="69">
        <v>365</v>
      </c>
      <c r="V1500" s="70"/>
      <c r="W1500" s="71">
        <v>-1.0082191780821921</v>
      </c>
      <c r="X1500" s="76">
        <f t="shared" si="1006"/>
        <v>41000</v>
      </c>
      <c r="AF1500" s="132" t="s">
        <v>3114</v>
      </c>
      <c r="AG1500" s="60">
        <f>MATCH(AF1500,'Cat-4'!$A:$A,0)</f>
        <v>844</v>
      </c>
      <c r="AH1500" s="60">
        <f>MATCH(X1500,'Cat-4'!$1:$1,0)</f>
        <v>4</v>
      </c>
      <c r="AI1500" s="60">
        <f>INDEX('Cat-4'!$1:$1048576,Working!AG1500,Working!AH1500)</f>
        <v>103.9</v>
      </c>
      <c r="AJ1500" s="60">
        <f>MATCH($AJ$3,'Cat-4'!$1:$1,0)</f>
        <v>144</v>
      </c>
      <c r="AK1500" s="60">
        <f>INDEX('Cat-4'!$1:$1048576,Working!AG1500,Working!AJ1500)</f>
        <v>160.30000000000001</v>
      </c>
      <c r="AL1500" s="146">
        <f t="shared" si="1007"/>
        <v>1.5428296438883542</v>
      </c>
      <c r="AM1500" s="152">
        <f t="shared" si="1008"/>
        <v>1.5428296438883542</v>
      </c>
      <c r="AN1500" s="146">
        <f t="shared" si="1000"/>
        <v>11.872222222222222</v>
      </c>
      <c r="AO1500" s="169">
        <f>INDEX('EL&amp;SV'!$C$4:$G$50,MATCH(AF1500,'EL&amp;SV'!$G$4:$G$50,0),MATCH(IF(P1500&gt;5000000,"A",IF(N1500&gt;2000000,"B",IF(N1500&gt;500000,"C","D"))),'EL&amp;SV'!$C$4:$G$4,0))</f>
        <v>6</v>
      </c>
      <c r="AP1500" s="171">
        <f>INDEX('EL&amp;SV'!$G$4:$K$50,MATCH(AF1500,'EL&amp;SV'!$G$4:$G$50,0),MATCH(IF(N1500&gt;5000000,"A",IF(N1500&gt;2000000,"B",IF(N1500&gt;500000,"C","D"))),'EL&amp;SV'!$G$4:$K$4,0))</f>
        <v>0.95</v>
      </c>
      <c r="AQ1500" s="153">
        <f t="shared" si="972"/>
        <v>20828.200192492783</v>
      </c>
      <c r="AR1500" s="153">
        <f t="shared" si="973"/>
        <v>19786.790182868142</v>
      </c>
      <c r="AS1500" s="153">
        <f t="shared" si="974"/>
        <v>1041.4100096246402</v>
      </c>
      <c r="AT1500" s="60">
        <v>0.75</v>
      </c>
      <c r="AU1500" s="153">
        <f t="shared" si="975"/>
        <v>781.05750721848017</v>
      </c>
      <c r="AV1500" s="153">
        <f t="shared" si="976"/>
        <v>1041.41000962464</v>
      </c>
    </row>
    <row r="1501" spans="1:48" x14ac:dyDescent="0.2">
      <c r="A1501" s="82">
        <v>1497</v>
      </c>
      <c r="B1501" s="82" t="s">
        <v>1410</v>
      </c>
      <c r="C1501" s="83"/>
      <c r="D1501" s="84" t="s">
        <v>112</v>
      </c>
      <c r="E1501" s="85" t="s">
        <v>396</v>
      </c>
      <c r="F1501" s="86">
        <v>41000</v>
      </c>
      <c r="G1501" s="86" t="s">
        <v>1350</v>
      </c>
      <c r="H1501" s="89"/>
      <c r="I1501" s="89">
        <v>0.10050376712328768</v>
      </c>
      <c r="J1501" s="84"/>
      <c r="K1501" s="84"/>
      <c r="L1501" s="87">
        <v>13500</v>
      </c>
      <c r="M1501" s="87"/>
      <c r="N1501" s="87">
        <v>13500</v>
      </c>
      <c r="O1501" s="84">
        <v>13500</v>
      </c>
      <c r="P1501" s="84">
        <v>0</v>
      </c>
      <c r="Q1501" s="84">
        <f t="shared" si="995"/>
        <v>13500</v>
      </c>
      <c r="R1501" s="84">
        <v>0</v>
      </c>
      <c r="S1501" s="87">
        <f t="shared" si="996"/>
        <v>0</v>
      </c>
      <c r="T1501" s="150">
        <v>10</v>
      </c>
      <c r="U1501" s="69">
        <v>365</v>
      </c>
      <c r="V1501" s="70"/>
      <c r="W1501" s="71">
        <v>-3.0082191780821921</v>
      </c>
      <c r="X1501" s="76">
        <f t="shared" si="1006"/>
        <v>41000</v>
      </c>
      <c r="AF1501" s="132" t="s">
        <v>3114</v>
      </c>
      <c r="AG1501" s="60">
        <f>MATCH(AF1501,'Cat-4'!$A:$A,0)</f>
        <v>844</v>
      </c>
      <c r="AH1501" s="60">
        <f>MATCH(X1501,'Cat-4'!$1:$1,0)</f>
        <v>4</v>
      </c>
      <c r="AI1501" s="60">
        <f>INDEX('Cat-4'!$1:$1048576,Working!AG1501,Working!AH1501)</f>
        <v>103.9</v>
      </c>
      <c r="AJ1501" s="60">
        <f>MATCH($AJ$3,'Cat-4'!$1:$1,0)</f>
        <v>144</v>
      </c>
      <c r="AK1501" s="60">
        <f>INDEX('Cat-4'!$1:$1048576,Working!AG1501,Working!AJ1501)</f>
        <v>160.30000000000001</v>
      </c>
      <c r="AL1501" s="146">
        <f t="shared" si="1007"/>
        <v>1.5428296438883542</v>
      </c>
      <c r="AM1501" s="152">
        <f t="shared" si="1008"/>
        <v>1.5428296438883542</v>
      </c>
      <c r="AN1501" s="146">
        <f t="shared" si="1000"/>
        <v>11.872222222222222</v>
      </c>
      <c r="AO1501" s="169">
        <f>INDEX('EL&amp;SV'!$C$4:$G$50,MATCH(AF1501,'EL&amp;SV'!$G$4:$G$50,0),MATCH(IF(P1501&gt;5000000,"A",IF(N1501&gt;2000000,"B",IF(N1501&gt;500000,"C","D"))),'EL&amp;SV'!$C$4:$G$4,0))</f>
        <v>6</v>
      </c>
      <c r="AP1501" s="171">
        <f>INDEX('EL&amp;SV'!$G$4:$K$50,MATCH(AF1501,'EL&amp;SV'!$G$4:$G$50,0),MATCH(IF(N1501&gt;5000000,"A",IF(N1501&gt;2000000,"B",IF(N1501&gt;500000,"C","D"))),'EL&amp;SV'!$G$4:$K$4,0))</f>
        <v>0.95</v>
      </c>
      <c r="AQ1501" s="153">
        <f t="shared" si="972"/>
        <v>20828.200192492783</v>
      </c>
      <c r="AR1501" s="153">
        <f t="shared" si="973"/>
        <v>19786.790182868142</v>
      </c>
      <c r="AS1501" s="153">
        <f t="shared" si="974"/>
        <v>1041.4100096246402</v>
      </c>
      <c r="AT1501" s="60">
        <v>0.75</v>
      </c>
      <c r="AU1501" s="153">
        <f t="shared" si="975"/>
        <v>781.05750721848017</v>
      </c>
      <c r="AV1501" s="153">
        <f t="shared" si="976"/>
        <v>1041.41000962464</v>
      </c>
    </row>
    <row r="1502" spans="1:48" x14ac:dyDescent="0.2">
      <c r="A1502" s="82">
        <v>1498</v>
      </c>
      <c r="B1502" s="82" t="s">
        <v>1410</v>
      </c>
      <c r="C1502" s="83"/>
      <c r="D1502" s="84" t="s">
        <v>112</v>
      </c>
      <c r="E1502" s="85" t="s">
        <v>777</v>
      </c>
      <c r="F1502" s="86">
        <v>41000</v>
      </c>
      <c r="G1502" s="86" t="s">
        <v>1350</v>
      </c>
      <c r="H1502" s="89"/>
      <c r="I1502" s="89">
        <v>5.9160035905241388E-2</v>
      </c>
      <c r="J1502" s="84"/>
      <c r="K1502" s="84"/>
      <c r="L1502" s="87">
        <v>13500</v>
      </c>
      <c r="M1502" s="87"/>
      <c r="N1502" s="87">
        <v>13500</v>
      </c>
      <c r="O1502" s="84">
        <v>8831.6975763962073</v>
      </c>
      <c r="P1502" s="84">
        <v>798.66048472075875</v>
      </c>
      <c r="Q1502" s="84">
        <f t="shared" si="995"/>
        <v>9630.3580611169655</v>
      </c>
      <c r="R1502" s="84">
        <v>3869.6419388830345</v>
      </c>
      <c r="S1502" s="87">
        <f t="shared" si="996"/>
        <v>4668.3024236037927</v>
      </c>
      <c r="T1502" s="150">
        <v>15</v>
      </c>
      <c r="U1502" s="69">
        <v>365</v>
      </c>
      <c r="V1502" s="70"/>
      <c r="W1502" s="71">
        <v>-3.0082191780821921</v>
      </c>
      <c r="X1502" s="76">
        <f t="shared" si="1006"/>
        <v>41000</v>
      </c>
      <c r="AF1502" s="132" t="s">
        <v>3114</v>
      </c>
      <c r="AG1502" s="60">
        <f>MATCH(AF1502,'Cat-4'!$A:$A,0)</f>
        <v>844</v>
      </c>
      <c r="AH1502" s="60">
        <f>MATCH(X1502,'Cat-4'!$1:$1,0)</f>
        <v>4</v>
      </c>
      <c r="AI1502" s="60">
        <f>INDEX('Cat-4'!$1:$1048576,Working!AG1502,Working!AH1502)</f>
        <v>103.9</v>
      </c>
      <c r="AJ1502" s="60">
        <f>MATCH($AJ$3,'Cat-4'!$1:$1,0)</f>
        <v>144</v>
      </c>
      <c r="AK1502" s="60">
        <f>INDEX('Cat-4'!$1:$1048576,Working!AG1502,Working!AJ1502)</f>
        <v>160.30000000000001</v>
      </c>
      <c r="AL1502" s="146">
        <f t="shared" si="1007"/>
        <v>1.5428296438883542</v>
      </c>
      <c r="AM1502" s="152">
        <f t="shared" si="1008"/>
        <v>1.5428296438883542</v>
      </c>
      <c r="AN1502" s="146">
        <f t="shared" si="1000"/>
        <v>11.872222222222222</v>
      </c>
      <c r="AO1502" s="169">
        <f>INDEX('EL&amp;SV'!$C$4:$G$50,MATCH(AF1502,'EL&amp;SV'!$G$4:$G$50,0),MATCH(IF(P1502&gt;5000000,"A",IF(N1502&gt;2000000,"B",IF(N1502&gt;500000,"C","D"))),'EL&amp;SV'!$C$4:$G$4,0))</f>
        <v>6</v>
      </c>
      <c r="AP1502" s="171">
        <f>INDEX('EL&amp;SV'!$G$4:$K$50,MATCH(AF1502,'EL&amp;SV'!$G$4:$G$50,0),MATCH(IF(N1502&gt;5000000,"A",IF(N1502&gt;2000000,"B",IF(N1502&gt;500000,"C","D"))),'EL&amp;SV'!$G$4:$K$4,0))</f>
        <v>0.95</v>
      </c>
      <c r="AQ1502" s="153">
        <f t="shared" si="972"/>
        <v>20828.200192492783</v>
      </c>
      <c r="AR1502" s="153">
        <f t="shared" si="973"/>
        <v>19786.790182868142</v>
      </c>
      <c r="AS1502" s="153">
        <f t="shared" si="974"/>
        <v>1041.4100096246402</v>
      </c>
      <c r="AT1502" s="60">
        <v>0.75</v>
      </c>
      <c r="AU1502" s="153">
        <f t="shared" si="975"/>
        <v>781.05750721848017</v>
      </c>
      <c r="AV1502" s="153">
        <f t="shared" si="976"/>
        <v>1041.41000962464</v>
      </c>
    </row>
    <row r="1503" spans="1:48" x14ac:dyDescent="0.2">
      <c r="A1503" s="82">
        <v>1499</v>
      </c>
      <c r="B1503" s="82" t="s">
        <v>1410</v>
      </c>
      <c r="C1503" s="83"/>
      <c r="D1503" s="84" t="s">
        <v>112</v>
      </c>
      <c r="E1503" s="85" t="s">
        <v>548</v>
      </c>
      <c r="F1503" s="86">
        <v>41000</v>
      </c>
      <c r="G1503" s="86" t="s">
        <v>1350</v>
      </c>
      <c r="H1503" s="89"/>
      <c r="I1503" s="89">
        <v>9.7605479452054777E-2</v>
      </c>
      <c r="J1503" s="84"/>
      <c r="K1503" s="84"/>
      <c r="L1503" s="87">
        <v>13478.4</v>
      </c>
      <c r="M1503" s="87"/>
      <c r="N1503" s="87">
        <v>13478.4</v>
      </c>
      <c r="O1503" s="84">
        <v>12804.480000000001</v>
      </c>
      <c r="P1503" s="84">
        <v>0</v>
      </c>
      <c r="Q1503" s="84">
        <f t="shared" si="995"/>
        <v>12804.480000000001</v>
      </c>
      <c r="R1503" s="84">
        <v>673.91999999999825</v>
      </c>
      <c r="S1503" s="87">
        <f t="shared" si="996"/>
        <v>673.91999999999825</v>
      </c>
      <c r="T1503" s="150">
        <v>6</v>
      </c>
      <c r="U1503" s="69">
        <v>365</v>
      </c>
      <c r="V1503" s="70"/>
      <c r="W1503" s="71">
        <v>-3.0082191780821921</v>
      </c>
      <c r="X1503" s="76">
        <f t="shared" si="1006"/>
        <v>41000</v>
      </c>
      <c r="AF1503" s="132" t="s">
        <v>3114</v>
      </c>
      <c r="AG1503" s="60">
        <f>MATCH(AF1503,'Cat-4'!$A:$A,0)</f>
        <v>844</v>
      </c>
      <c r="AH1503" s="60">
        <f>MATCH(X1503,'Cat-4'!$1:$1,0)</f>
        <v>4</v>
      </c>
      <c r="AI1503" s="60">
        <f>INDEX('Cat-4'!$1:$1048576,Working!AG1503,Working!AH1503)</f>
        <v>103.9</v>
      </c>
      <c r="AJ1503" s="60">
        <f>MATCH($AJ$3,'Cat-4'!$1:$1,0)</f>
        <v>144</v>
      </c>
      <c r="AK1503" s="60">
        <f>INDEX('Cat-4'!$1:$1048576,Working!AG1503,Working!AJ1503)</f>
        <v>160.30000000000001</v>
      </c>
      <c r="AL1503" s="146">
        <f t="shared" si="1007"/>
        <v>1.5428296438883542</v>
      </c>
      <c r="AM1503" s="152">
        <f t="shared" si="1008"/>
        <v>1.5428296438883542</v>
      </c>
      <c r="AN1503" s="146">
        <f t="shared" si="1000"/>
        <v>11.872222222222222</v>
      </c>
      <c r="AO1503" s="169">
        <f>INDEX('EL&amp;SV'!$C$4:$G$50,MATCH(AF1503,'EL&amp;SV'!$G$4:$G$50,0),MATCH(IF(P1503&gt;5000000,"A",IF(N1503&gt;2000000,"B",IF(N1503&gt;500000,"C","D"))),'EL&amp;SV'!$C$4:$G$4,0))</f>
        <v>6</v>
      </c>
      <c r="AP1503" s="171">
        <f>INDEX('EL&amp;SV'!$G$4:$K$50,MATCH(AF1503,'EL&amp;SV'!$G$4:$G$50,0),MATCH(IF(N1503&gt;5000000,"A",IF(N1503&gt;2000000,"B",IF(N1503&gt;500000,"C","D"))),'EL&amp;SV'!$G$4:$K$4,0))</f>
        <v>0.95</v>
      </c>
      <c r="AQ1503" s="153">
        <f t="shared" ref="AQ1503:AQ1566" si="1009">AM1503*N1503</f>
        <v>20794.875072184794</v>
      </c>
      <c r="AR1503" s="153">
        <f t="shared" ref="AR1503:AR1566" si="1010">AQ1503*(AP1503/AO1503)*(IF(AN1503&gt;AO1503,AO1503,AN1503))</f>
        <v>19755.131318575553</v>
      </c>
      <c r="AS1503" s="153">
        <f t="shared" ref="AS1503:AS1566" si="1011">AQ1503-AR1503</f>
        <v>1039.7437536092402</v>
      </c>
      <c r="AT1503" s="60">
        <v>0.75</v>
      </c>
      <c r="AU1503" s="153">
        <f t="shared" ref="AU1503:AU1566" si="1012">AT1503*AS1503</f>
        <v>779.80781520693017</v>
      </c>
      <c r="AV1503" s="153">
        <f t="shared" ref="AV1503:AV1566" si="1013">IF((AQ1503*(1-AP1503))&gt;AU1503,(AQ1503*(1-AP1503)),AU1503)</f>
        <v>1039.7437536092407</v>
      </c>
    </row>
    <row r="1504" spans="1:48" x14ac:dyDescent="0.2">
      <c r="A1504" s="82">
        <v>1500</v>
      </c>
      <c r="B1504" s="82" t="s">
        <v>1410</v>
      </c>
      <c r="C1504" s="83"/>
      <c r="D1504" s="84" t="s">
        <v>112</v>
      </c>
      <c r="E1504" s="85" t="s">
        <v>438</v>
      </c>
      <c r="F1504" s="151">
        <v>42248</v>
      </c>
      <c r="G1504" s="86"/>
      <c r="H1504" s="89"/>
      <c r="I1504" s="89">
        <v>4.9999999999999947E-2</v>
      </c>
      <c r="J1504" s="84"/>
      <c r="K1504" s="84"/>
      <c r="L1504" s="87">
        <v>13449.75</v>
      </c>
      <c r="M1504" s="87"/>
      <c r="N1504" s="87">
        <v>13449.75</v>
      </c>
      <c r="O1504" s="84">
        <v>13449.75</v>
      </c>
      <c r="P1504" s="84">
        <v>0</v>
      </c>
      <c r="Q1504" s="84">
        <f t="shared" si="995"/>
        <v>13449.75</v>
      </c>
      <c r="R1504" s="84">
        <v>0</v>
      </c>
      <c r="S1504" s="87">
        <f t="shared" si="996"/>
        <v>0</v>
      </c>
      <c r="T1504" s="150">
        <v>10</v>
      </c>
      <c r="U1504" s="69">
        <v>365</v>
      </c>
      <c r="V1504" s="70"/>
      <c r="W1504" s="71">
        <v>-3.0082191780821921</v>
      </c>
      <c r="X1504" s="76">
        <f t="shared" si="1006"/>
        <v>42248</v>
      </c>
      <c r="AF1504" s="132" t="s">
        <v>3114</v>
      </c>
      <c r="AG1504" s="60">
        <f>MATCH(AF1504,'Cat-4'!$A:$A,0)</f>
        <v>844</v>
      </c>
      <c r="AH1504" s="60">
        <f>MATCH(X1504,'Cat-4'!$1:$1,0)</f>
        <v>45</v>
      </c>
      <c r="AI1504" s="60">
        <f>INDEX('Cat-4'!$1:$1048576,Working!AG1504,Working!AH1504)</f>
        <v>110.9</v>
      </c>
      <c r="AJ1504" s="60">
        <f>MATCH($AJ$3,'Cat-4'!$1:$1,0)</f>
        <v>144</v>
      </c>
      <c r="AK1504" s="60">
        <f>INDEX('Cat-4'!$1:$1048576,Working!AG1504,Working!AJ1504)</f>
        <v>160.30000000000001</v>
      </c>
      <c r="AL1504" s="146">
        <f t="shared" si="1007"/>
        <v>1.4454463480613164</v>
      </c>
      <c r="AM1504" s="152">
        <f t="shared" si="1008"/>
        <v>1.4454463480613164</v>
      </c>
      <c r="AN1504" s="146">
        <f t="shared" si="1000"/>
        <v>8.4555555555555557</v>
      </c>
      <c r="AO1504" s="169">
        <f>INDEX('EL&amp;SV'!$C$4:$G$50,MATCH(AF1504,'EL&amp;SV'!$G$4:$G$50,0),MATCH(IF(P1504&gt;5000000,"A",IF(N1504&gt;2000000,"B",IF(N1504&gt;500000,"C","D"))),'EL&amp;SV'!$C$4:$G$4,0))</f>
        <v>6</v>
      </c>
      <c r="AP1504" s="171">
        <f>INDEX('EL&amp;SV'!$G$4:$K$50,MATCH(AF1504,'EL&amp;SV'!$G$4:$G$50,0),MATCH(IF(N1504&gt;5000000,"A",IF(N1504&gt;2000000,"B",IF(N1504&gt;500000,"C","D"))),'EL&amp;SV'!$G$4:$K$4,0))</f>
        <v>0.95</v>
      </c>
      <c r="AQ1504" s="153">
        <f t="shared" si="1009"/>
        <v>19440.892019837691</v>
      </c>
      <c r="AR1504" s="153">
        <f t="shared" si="1010"/>
        <v>18468.847418845806</v>
      </c>
      <c r="AS1504" s="153">
        <f t="shared" si="1011"/>
        <v>972.04460099188509</v>
      </c>
      <c r="AT1504" s="60">
        <v>0.75</v>
      </c>
      <c r="AU1504" s="153">
        <f t="shared" si="1012"/>
        <v>729.03345074391382</v>
      </c>
      <c r="AV1504" s="153">
        <f t="shared" si="1013"/>
        <v>972.04460099188543</v>
      </c>
    </row>
    <row r="1505" spans="1:48" x14ac:dyDescent="0.2">
      <c r="A1505" s="82">
        <v>1501</v>
      </c>
      <c r="B1505" s="82" t="s">
        <v>1410</v>
      </c>
      <c r="C1505" s="83"/>
      <c r="D1505" s="84" t="s">
        <v>112</v>
      </c>
      <c r="E1505" s="85" t="s">
        <v>1112</v>
      </c>
      <c r="F1505" s="86">
        <v>43503</v>
      </c>
      <c r="G1505" s="86" t="s">
        <v>35</v>
      </c>
      <c r="H1505" s="89"/>
      <c r="I1505" s="89">
        <v>0.19</v>
      </c>
      <c r="J1505" s="84"/>
      <c r="K1505" s="84"/>
      <c r="L1505" s="87">
        <v>13399.68</v>
      </c>
      <c r="M1505" s="87"/>
      <c r="N1505" s="87">
        <v>13399.68</v>
      </c>
      <c r="O1505" s="84">
        <v>8007.501922191781</v>
      </c>
      <c r="P1505" s="84">
        <v>2545.9392000000003</v>
      </c>
      <c r="Q1505" s="84">
        <f t="shared" si="995"/>
        <v>10553.441122191782</v>
      </c>
      <c r="R1505" s="84">
        <v>2846.2388778082186</v>
      </c>
      <c r="S1505" s="87">
        <f t="shared" si="996"/>
        <v>5392.1780778082193</v>
      </c>
      <c r="T1505" s="150">
        <v>5</v>
      </c>
      <c r="U1505" s="69">
        <v>365</v>
      </c>
      <c r="V1505" s="70"/>
      <c r="W1505" s="71">
        <v>-3.0082191780821921</v>
      </c>
      <c r="X1505" s="76">
        <f t="shared" si="1006"/>
        <v>43497</v>
      </c>
      <c r="AF1505" s="132" t="s">
        <v>3114</v>
      </c>
      <c r="AG1505" s="60">
        <f>MATCH(AF1505,'Cat-4'!$A:$A,0)</f>
        <v>844</v>
      </c>
      <c r="AH1505" s="60">
        <f>MATCH(X1505,'Cat-4'!$1:$1,0)</f>
        <v>86</v>
      </c>
      <c r="AI1505" s="60">
        <f>INDEX('Cat-4'!$1:$1048576,Working!AG1505,Working!AH1505)</f>
        <v>128.69999999999999</v>
      </c>
      <c r="AJ1505" s="60">
        <f>MATCH($AJ$3,'Cat-4'!$1:$1,0)</f>
        <v>144</v>
      </c>
      <c r="AK1505" s="60">
        <f>INDEX('Cat-4'!$1:$1048576,Working!AG1505,Working!AJ1505)</f>
        <v>160.30000000000001</v>
      </c>
      <c r="AL1505" s="146">
        <f t="shared" si="1007"/>
        <v>1.2455322455322457</v>
      </c>
      <c r="AM1505" s="152">
        <f t="shared" si="1008"/>
        <v>1.2455322455322457</v>
      </c>
      <c r="AN1505" s="146">
        <f t="shared" si="1000"/>
        <v>5.0222222222222221</v>
      </c>
      <c r="AO1505" s="169">
        <f>INDEX('EL&amp;SV'!$C$4:$G$50,MATCH(AF1505,'EL&amp;SV'!$G$4:$G$50,0),MATCH(IF(P1505&gt;5000000,"A",IF(N1505&gt;2000000,"B",IF(N1505&gt;500000,"C","D"))),'EL&amp;SV'!$C$4:$G$4,0))</f>
        <v>6</v>
      </c>
      <c r="AP1505" s="171">
        <f>INDEX('EL&amp;SV'!$G$4:$K$50,MATCH(AF1505,'EL&amp;SV'!$G$4:$G$50,0),MATCH(IF(N1505&gt;5000000,"A",IF(N1505&gt;2000000,"B",IF(N1505&gt;500000,"C","D"))),'EL&amp;SV'!$G$4:$K$4,0))</f>
        <v>0.95</v>
      </c>
      <c r="AQ1505" s="153">
        <f t="shared" si="1009"/>
        <v>16689.733519813522</v>
      </c>
      <c r="AR1505" s="153">
        <f t="shared" si="1010"/>
        <v>13271.428839644308</v>
      </c>
      <c r="AS1505" s="153">
        <f t="shared" si="1011"/>
        <v>3418.3046801692144</v>
      </c>
      <c r="AT1505" s="60">
        <v>0.75</v>
      </c>
      <c r="AU1505" s="153">
        <f t="shared" si="1012"/>
        <v>2563.7285101269108</v>
      </c>
      <c r="AV1505" s="153">
        <f t="shared" si="1013"/>
        <v>2563.7285101269108</v>
      </c>
    </row>
    <row r="1506" spans="1:48" x14ac:dyDescent="0.2">
      <c r="A1506" s="82">
        <v>1502</v>
      </c>
      <c r="B1506" s="82" t="s">
        <v>1410</v>
      </c>
      <c r="C1506" s="83"/>
      <c r="D1506" s="84" t="s">
        <v>111</v>
      </c>
      <c r="E1506" s="85" t="s">
        <v>288</v>
      </c>
      <c r="F1506" s="86">
        <v>41709</v>
      </c>
      <c r="G1506" s="86" t="s">
        <v>1349</v>
      </c>
      <c r="H1506" s="89"/>
      <c r="I1506" s="89">
        <v>2.3708155566225395E-2</v>
      </c>
      <c r="J1506" s="84"/>
      <c r="K1506" s="84"/>
      <c r="L1506" s="87">
        <v>13387.5</v>
      </c>
      <c r="M1506" s="87"/>
      <c r="N1506" s="87">
        <v>13387.5</v>
      </c>
      <c r="O1506" s="84">
        <v>2579.8121186769863</v>
      </c>
      <c r="P1506" s="84">
        <v>317.39293264284248</v>
      </c>
      <c r="Q1506" s="84">
        <f t="shared" si="995"/>
        <v>2897.2050513198287</v>
      </c>
      <c r="R1506" s="84">
        <v>10490.294948680172</v>
      </c>
      <c r="S1506" s="87">
        <f t="shared" si="996"/>
        <v>10807.687881323014</v>
      </c>
      <c r="T1506" s="150">
        <v>40</v>
      </c>
      <c r="U1506" s="69">
        <v>365</v>
      </c>
      <c r="V1506" s="70"/>
      <c r="W1506" s="71">
        <v>-3.0082191780821921</v>
      </c>
      <c r="X1506" s="76">
        <f>DATE(YEAR(F1506),MONTH(F1506),1)</f>
        <v>41699</v>
      </c>
      <c r="AF1506" s="132" t="s">
        <v>2954</v>
      </c>
      <c r="AG1506" s="60">
        <f>MATCH(AF1506,'Cat-4'!$A:$A,0)</f>
        <v>764</v>
      </c>
      <c r="AH1506" s="60">
        <f>MATCH(X1506,'Cat-4'!$1:$1,0)</f>
        <v>27</v>
      </c>
      <c r="AI1506" s="60">
        <f>INDEX('Cat-4'!$1:$1048576,Working!AG1506,Working!AH1506)</f>
        <v>108.2</v>
      </c>
      <c r="AJ1506" s="60">
        <f>MATCH($AJ$3,'Cat-4'!$1:$1,0)</f>
        <v>144</v>
      </c>
      <c r="AK1506" s="60">
        <f>INDEX('Cat-4'!$1:$1048576,Working!AG1506,Working!AJ1506)</f>
        <v>123.3</v>
      </c>
      <c r="AL1506" s="146">
        <f t="shared" si="1007"/>
        <v>1.1395563770794823</v>
      </c>
      <c r="AM1506" s="152">
        <f t="shared" si="1008"/>
        <v>1.1395563770794823</v>
      </c>
      <c r="AN1506" s="146">
        <f t="shared" si="1000"/>
        <v>9.9277777777777771</v>
      </c>
      <c r="AO1506" s="169">
        <f>INDEX('EL&amp;SV'!$C$4:$G$50,MATCH(AF1506,'EL&amp;SV'!$G$4:$G$50,0),MATCH(IF(P1506&gt;5000000,"A",IF(N1506&gt;2000000,"B",IF(N1506&gt;500000,"C","D"))),'EL&amp;SV'!$C$4:$G$4,0))</f>
        <v>8</v>
      </c>
      <c r="AP1506" s="171">
        <f>INDEX('EL&amp;SV'!$G$4:$K$50,MATCH(AF1506,'EL&amp;SV'!$G$4:$G$50,0),MATCH(IF(N1506&gt;5000000,"A",IF(N1506&gt;2000000,"B",IF(N1506&gt;500000,"C","D"))),'EL&amp;SV'!$G$4:$K$4,0))</f>
        <v>0.95</v>
      </c>
      <c r="AQ1506" s="153">
        <f t="shared" si="1009"/>
        <v>15255.81099815157</v>
      </c>
      <c r="AR1506" s="153">
        <f t="shared" si="1010"/>
        <v>14493.020448243991</v>
      </c>
      <c r="AS1506" s="153">
        <f t="shared" si="1011"/>
        <v>762.79054990757868</v>
      </c>
      <c r="AT1506" s="60">
        <v>0.75</v>
      </c>
      <c r="AU1506" s="153">
        <f t="shared" si="1012"/>
        <v>572.09291243068401</v>
      </c>
      <c r="AV1506" s="153">
        <f t="shared" si="1013"/>
        <v>762.79054990757913</v>
      </c>
    </row>
    <row r="1507" spans="1:48" x14ac:dyDescent="0.2">
      <c r="A1507" s="82">
        <v>1503</v>
      </c>
      <c r="B1507" s="82" t="s">
        <v>1410</v>
      </c>
      <c r="C1507" s="83"/>
      <c r="D1507" s="84" t="s">
        <v>112</v>
      </c>
      <c r="E1507" s="85" t="s">
        <v>698</v>
      </c>
      <c r="F1507" s="86">
        <v>39628</v>
      </c>
      <c r="G1507" s="86" t="s">
        <v>1348</v>
      </c>
      <c r="H1507" s="89"/>
      <c r="I1507" s="89">
        <v>0.67668032786885246</v>
      </c>
      <c r="J1507" s="84"/>
      <c r="K1507" s="84"/>
      <c r="L1507" s="87">
        <v>13379</v>
      </c>
      <c r="M1507" s="87"/>
      <c r="N1507" s="87">
        <v>13379</v>
      </c>
      <c r="O1507" s="84">
        <v>12710.05</v>
      </c>
      <c r="P1507" s="84">
        <v>0</v>
      </c>
      <c r="Q1507" s="84">
        <f t="shared" si="995"/>
        <v>12710.05</v>
      </c>
      <c r="R1507" s="84">
        <v>668.95000000000073</v>
      </c>
      <c r="S1507" s="87">
        <f t="shared" si="996"/>
        <v>668.95000000000073</v>
      </c>
      <c r="T1507" s="150">
        <v>5</v>
      </c>
      <c r="U1507" s="69">
        <v>365</v>
      </c>
      <c r="V1507" s="70"/>
      <c r="W1507" s="71">
        <v>-3.1643835616438354</v>
      </c>
      <c r="X1507" s="76">
        <f t="shared" ref="X1507:X1522" si="1014">DATE(YEAR(F1507),MONTH(F1507),1)</f>
        <v>39600</v>
      </c>
      <c r="Y1507" s="138" t="s">
        <v>4016</v>
      </c>
      <c r="Z1507" s="60">
        <f>MATCH(Y1507,'Cat-3'!$A:$A,0)</f>
        <v>628</v>
      </c>
      <c r="AA1507" s="60">
        <f>MATCH(X1507,'Cat-3'!$1:$1,0)</f>
        <v>45</v>
      </c>
      <c r="AB1507" s="60">
        <f>INDEX('Cat-3'!$1:$1048576,Working!Z1507,Working!AA1507)</f>
        <v>120.9</v>
      </c>
      <c r="AC1507" s="60">
        <f>MATCH($AC$3,'Cat-3'!$1:$1,0)</f>
        <v>90</v>
      </c>
      <c r="AD1507" s="60">
        <f>INDEX('Cat-3'!$1:$1048576,Working!Z1507,Working!AC1507)</f>
        <v>138.4</v>
      </c>
      <c r="AE1507" s="146">
        <f>AD1507/AB1507</f>
        <v>1.1447477253928866</v>
      </c>
      <c r="AF1507" s="132" t="s">
        <v>3114</v>
      </c>
      <c r="AG1507" s="60">
        <f>MATCH(AF1507,'Cat-4'!$A:$A,0)</f>
        <v>844</v>
      </c>
      <c r="AH1507" s="60">
        <f>MATCH($AH$3,'Cat-4'!$1:$1,0)</f>
        <v>4</v>
      </c>
      <c r="AI1507" s="60">
        <f>INDEX('Cat-4'!$1:$1048576,Working!AG1507,Working!AH1507)</f>
        <v>103.9</v>
      </c>
      <c r="AJ1507" s="60">
        <f>MATCH($AJ$3,'Cat-4'!$1:$1,0)</f>
        <v>144</v>
      </c>
      <c r="AK1507" s="60">
        <f>INDEX('Cat-4'!$1:$1048576,Working!AG1507,Working!AJ1507)</f>
        <v>160.30000000000001</v>
      </c>
      <c r="AL1507" s="146">
        <f>AK1507/AI1507</f>
        <v>1.5428296438883542</v>
      </c>
      <c r="AM1507" s="146">
        <f>AL1507*AE1507</f>
        <v>1.7661507255099107</v>
      </c>
      <c r="AN1507" s="146">
        <f t="shared" si="1000"/>
        <v>15.627777777777778</v>
      </c>
      <c r="AO1507" s="169">
        <f>INDEX('EL&amp;SV'!$C$4:$G$50,MATCH(AF1507,'EL&amp;SV'!$G$4:$G$50,0),MATCH(IF(P1507&gt;5000000,"A",IF(N1507&gt;2000000,"B",IF(N1507&gt;500000,"C","D"))),'EL&amp;SV'!$C$4:$G$4,0))</f>
        <v>6</v>
      </c>
      <c r="AP1507" s="171">
        <f>INDEX('EL&amp;SV'!$G$4:$K$50,MATCH(AF1507,'EL&amp;SV'!$G$4:$G$50,0),MATCH(IF(N1507&gt;5000000,"A",IF(N1507&gt;2000000,"B",IF(N1507&gt;500000,"C","D"))),'EL&amp;SV'!$G$4:$K$4,0))</f>
        <v>0.95</v>
      </c>
      <c r="AQ1507" s="153">
        <f t="shared" si="1009"/>
        <v>23629.330556597095</v>
      </c>
      <c r="AR1507" s="153">
        <f t="shared" si="1010"/>
        <v>22447.864028767239</v>
      </c>
      <c r="AS1507" s="153">
        <f t="shared" si="1011"/>
        <v>1181.4665278298562</v>
      </c>
      <c r="AT1507" s="60">
        <v>0.75</v>
      </c>
      <c r="AU1507" s="153">
        <f t="shared" si="1012"/>
        <v>886.09989587239215</v>
      </c>
      <c r="AV1507" s="153">
        <f t="shared" si="1013"/>
        <v>1181.4665278298557</v>
      </c>
    </row>
    <row r="1508" spans="1:48" x14ac:dyDescent="0.2">
      <c r="A1508" s="82">
        <v>1504</v>
      </c>
      <c r="B1508" s="82" t="s">
        <v>1410</v>
      </c>
      <c r="C1508" s="83"/>
      <c r="D1508" s="84" t="s">
        <v>112</v>
      </c>
      <c r="E1508" s="85" t="s">
        <v>389</v>
      </c>
      <c r="F1508" s="86">
        <v>41000</v>
      </c>
      <c r="G1508" s="86" t="s">
        <v>1350</v>
      </c>
      <c r="H1508" s="89"/>
      <c r="I1508" s="89">
        <v>9.6124794520547951E-2</v>
      </c>
      <c r="J1508" s="84"/>
      <c r="K1508" s="84"/>
      <c r="L1508" s="87">
        <v>13300</v>
      </c>
      <c r="M1508" s="87"/>
      <c r="N1508" s="87">
        <v>13300</v>
      </c>
      <c r="O1508" s="84">
        <v>13300</v>
      </c>
      <c r="P1508" s="84">
        <v>0</v>
      </c>
      <c r="Q1508" s="84">
        <f t="shared" si="995"/>
        <v>13300</v>
      </c>
      <c r="R1508" s="84">
        <v>0</v>
      </c>
      <c r="S1508" s="87">
        <f t="shared" si="996"/>
        <v>0</v>
      </c>
      <c r="T1508" s="150">
        <v>10</v>
      </c>
      <c r="U1508" s="69">
        <v>365</v>
      </c>
      <c r="V1508" s="70"/>
      <c r="W1508" s="71">
        <v>-3.3698630136986303</v>
      </c>
      <c r="X1508" s="76">
        <f t="shared" si="1014"/>
        <v>41000</v>
      </c>
      <c r="AF1508" s="132" t="s">
        <v>3114</v>
      </c>
      <c r="AG1508" s="60">
        <f>MATCH(AF1508,'Cat-4'!$A:$A,0)</f>
        <v>844</v>
      </c>
      <c r="AH1508" s="60">
        <f>MATCH(X1508,'Cat-4'!$1:$1,0)</f>
        <v>4</v>
      </c>
      <c r="AI1508" s="60">
        <f>INDEX('Cat-4'!$1:$1048576,Working!AG1508,Working!AH1508)</f>
        <v>103.9</v>
      </c>
      <c r="AJ1508" s="60">
        <f>MATCH($AJ$3,'Cat-4'!$1:$1,0)</f>
        <v>144</v>
      </c>
      <c r="AK1508" s="60">
        <f>INDEX('Cat-4'!$1:$1048576,Working!AG1508,Working!AJ1508)</f>
        <v>160.30000000000001</v>
      </c>
      <c r="AL1508" s="146">
        <f t="shared" ref="AL1508:AL1521" si="1015">AK1508/AI1508</f>
        <v>1.5428296438883542</v>
      </c>
      <c r="AM1508" s="152">
        <f t="shared" ref="AM1508:AM1521" si="1016">AL1508</f>
        <v>1.5428296438883542</v>
      </c>
      <c r="AN1508" s="146">
        <f t="shared" si="1000"/>
        <v>11.872222222222222</v>
      </c>
      <c r="AO1508" s="169">
        <f>INDEX('EL&amp;SV'!$C$4:$G$50,MATCH(AF1508,'EL&amp;SV'!$G$4:$G$50,0),MATCH(IF(P1508&gt;5000000,"A",IF(N1508&gt;2000000,"B",IF(N1508&gt;500000,"C","D"))),'EL&amp;SV'!$C$4:$G$4,0))</f>
        <v>6</v>
      </c>
      <c r="AP1508" s="171">
        <f>INDEX('EL&amp;SV'!$G$4:$K$50,MATCH(AF1508,'EL&amp;SV'!$G$4:$G$50,0),MATCH(IF(N1508&gt;5000000,"A",IF(N1508&gt;2000000,"B",IF(N1508&gt;500000,"C","D"))),'EL&amp;SV'!$G$4:$K$4,0))</f>
        <v>0.95</v>
      </c>
      <c r="AQ1508" s="153">
        <f t="shared" si="1009"/>
        <v>20519.63426371511</v>
      </c>
      <c r="AR1508" s="153">
        <f t="shared" si="1010"/>
        <v>19493.652550529354</v>
      </c>
      <c r="AS1508" s="153">
        <f t="shared" si="1011"/>
        <v>1025.9817131857562</v>
      </c>
      <c r="AT1508" s="60">
        <v>0.75</v>
      </c>
      <c r="AU1508" s="153">
        <f t="shared" si="1012"/>
        <v>769.48628488931718</v>
      </c>
      <c r="AV1508" s="153">
        <f t="shared" si="1013"/>
        <v>1025.9817131857565</v>
      </c>
    </row>
    <row r="1509" spans="1:48" x14ac:dyDescent="0.2">
      <c r="A1509" s="82">
        <v>1505</v>
      </c>
      <c r="B1509" s="82" t="s">
        <v>1410</v>
      </c>
      <c r="C1509" s="83"/>
      <c r="D1509" s="84" t="s">
        <v>112</v>
      </c>
      <c r="E1509" s="85" t="s">
        <v>1217</v>
      </c>
      <c r="F1509" s="86">
        <v>44559</v>
      </c>
      <c r="G1509" s="86" t="s">
        <v>38</v>
      </c>
      <c r="H1509" s="89"/>
      <c r="I1509" s="89">
        <v>0.31666666666666665</v>
      </c>
      <c r="J1509" s="84"/>
      <c r="K1509" s="84"/>
      <c r="L1509" s="87">
        <v>13275</v>
      </c>
      <c r="M1509" s="87"/>
      <c r="N1509" s="87">
        <v>13275</v>
      </c>
      <c r="O1509" s="84">
        <v>1071.0924657534247</v>
      </c>
      <c r="P1509" s="84">
        <v>4203.75</v>
      </c>
      <c r="Q1509" s="84">
        <f t="shared" si="995"/>
        <v>5274.8424657534251</v>
      </c>
      <c r="R1509" s="84">
        <v>8000.1575342465749</v>
      </c>
      <c r="S1509" s="87">
        <f t="shared" si="996"/>
        <v>12203.907534246575</v>
      </c>
      <c r="T1509" s="150">
        <v>3</v>
      </c>
      <c r="U1509" s="69">
        <v>365</v>
      </c>
      <c r="V1509" s="70"/>
      <c r="W1509" s="71">
        <v>-3.2958904109589042</v>
      </c>
      <c r="X1509" s="76">
        <f t="shared" si="1014"/>
        <v>44531</v>
      </c>
      <c r="AF1509" s="132" t="s">
        <v>3114</v>
      </c>
      <c r="AG1509" s="60">
        <f>MATCH(AF1509,'Cat-4'!$A:$A,0)</f>
        <v>844</v>
      </c>
      <c r="AH1509" s="60">
        <f>MATCH(X1509,'Cat-4'!$1:$1,0)</f>
        <v>120</v>
      </c>
      <c r="AI1509" s="60">
        <f>INDEX('Cat-4'!$1:$1048576,Working!AG1509,Working!AH1509)</f>
        <v>154.30000000000001</v>
      </c>
      <c r="AJ1509" s="60">
        <f>MATCH($AJ$3,'Cat-4'!$1:$1,0)</f>
        <v>144</v>
      </c>
      <c r="AK1509" s="60">
        <f>INDEX('Cat-4'!$1:$1048576,Working!AG1509,Working!AJ1509)</f>
        <v>160.30000000000001</v>
      </c>
      <c r="AL1509" s="146">
        <f t="shared" si="1015"/>
        <v>1.0388852883992223</v>
      </c>
      <c r="AM1509" s="152">
        <f t="shared" si="1016"/>
        <v>1.0388852883992223</v>
      </c>
      <c r="AN1509" s="146">
        <f t="shared" si="1000"/>
        <v>2.1277777777777778</v>
      </c>
      <c r="AO1509" s="169">
        <f>INDEX('EL&amp;SV'!$C$4:$G$50,MATCH(AF1509,'EL&amp;SV'!$G$4:$G$50,0),MATCH(IF(P1509&gt;5000000,"A",IF(N1509&gt;2000000,"B",IF(N1509&gt;500000,"C","D"))),'EL&amp;SV'!$C$4:$G$4,0))</f>
        <v>6</v>
      </c>
      <c r="AP1509" s="171">
        <f>INDEX('EL&amp;SV'!$G$4:$K$50,MATCH(AF1509,'EL&amp;SV'!$G$4:$G$50,0),MATCH(IF(N1509&gt;5000000,"A",IF(N1509&gt;2000000,"B",IF(N1509&gt;500000,"C","D"))),'EL&amp;SV'!$G$4:$K$4,0))</f>
        <v>0.95</v>
      </c>
      <c r="AQ1509" s="153">
        <f t="shared" si="1009"/>
        <v>13791.202203499677</v>
      </c>
      <c r="AR1509" s="153">
        <f t="shared" si="1010"/>
        <v>4646.2304830957019</v>
      </c>
      <c r="AS1509" s="153">
        <f t="shared" si="1011"/>
        <v>9144.9717204039753</v>
      </c>
      <c r="AT1509" s="60">
        <v>0.75</v>
      </c>
      <c r="AU1509" s="153">
        <f t="shared" si="1012"/>
        <v>6858.728790302981</v>
      </c>
      <c r="AV1509" s="153">
        <f t="shared" si="1013"/>
        <v>6858.728790302981</v>
      </c>
    </row>
    <row r="1510" spans="1:48" x14ac:dyDescent="0.2">
      <c r="A1510" s="82">
        <v>1506</v>
      </c>
      <c r="B1510" s="82" t="s">
        <v>1410</v>
      </c>
      <c r="C1510" s="83"/>
      <c r="D1510" s="84" t="s">
        <v>112</v>
      </c>
      <c r="E1510" s="85" t="s">
        <v>950</v>
      </c>
      <c r="F1510" s="86">
        <v>41467</v>
      </c>
      <c r="G1510" s="86" t="s">
        <v>1349</v>
      </c>
      <c r="H1510" s="89"/>
      <c r="I1510" s="89">
        <v>6.4132290867229477E-2</v>
      </c>
      <c r="J1510" s="84"/>
      <c r="K1510" s="84"/>
      <c r="L1510" s="87">
        <v>13230</v>
      </c>
      <c r="M1510" s="87"/>
      <c r="N1510" s="87">
        <v>13230</v>
      </c>
      <c r="O1510" s="84">
        <v>7240.5720078533204</v>
      </c>
      <c r="P1510" s="84">
        <v>848.47020817344594</v>
      </c>
      <c r="Q1510" s="84">
        <f t="shared" si="995"/>
        <v>8089.0422160267663</v>
      </c>
      <c r="R1510" s="84">
        <v>5140.9577839732337</v>
      </c>
      <c r="S1510" s="87">
        <f t="shared" si="996"/>
        <v>5989.4279921466796</v>
      </c>
      <c r="T1510" s="150">
        <v>15</v>
      </c>
      <c r="U1510" s="69">
        <v>365</v>
      </c>
      <c r="V1510" s="70"/>
      <c r="W1510" s="71">
        <v>-3.2958904109589042</v>
      </c>
      <c r="X1510" s="76">
        <f t="shared" si="1014"/>
        <v>41456</v>
      </c>
      <c r="AF1510" s="132" t="s">
        <v>3114</v>
      </c>
      <c r="AG1510" s="60">
        <f>MATCH(AF1510,'Cat-4'!$A:$A,0)</f>
        <v>844</v>
      </c>
      <c r="AH1510" s="60">
        <f>MATCH(X1510,'Cat-4'!$1:$1,0)</f>
        <v>19</v>
      </c>
      <c r="AI1510" s="60">
        <f>INDEX('Cat-4'!$1:$1048576,Working!AG1510,Working!AH1510)</f>
        <v>106.6</v>
      </c>
      <c r="AJ1510" s="60">
        <f>MATCH($AJ$3,'Cat-4'!$1:$1,0)</f>
        <v>144</v>
      </c>
      <c r="AK1510" s="60">
        <f>INDEX('Cat-4'!$1:$1048576,Working!AG1510,Working!AJ1510)</f>
        <v>160.30000000000001</v>
      </c>
      <c r="AL1510" s="146">
        <f t="shared" si="1015"/>
        <v>1.50375234521576</v>
      </c>
      <c r="AM1510" s="152">
        <f t="shared" si="1016"/>
        <v>1.50375234521576</v>
      </c>
      <c r="AN1510" s="146">
        <f t="shared" si="1000"/>
        <v>10.591666666666667</v>
      </c>
      <c r="AO1510" s="169">
        <f>INDEX('EL&amp;SV'!$C$4:$G$50,MATCH(AF1510,'EL&amp;SV'!$G$4:$G$50,0),MATCH(IF(P1510&gt;5000000,"A",IF(N1510&gt;2000000,"B",IF(N1510&gt;500000,"C","D"))),'EL&amp;SV'!$C$4:$G$4,0))</f>
        <v>6</v>
      </c>
      <c r="AP1510" s="171">
        <f>INDEX('EL&amp;SV'!$G$4:$K$50,MATCH(AF1510,'EL&amp;SV'!$G$4:$G$50,0),MATCH(IF(N1510&gt;5000000,"A",IF(N1510&gt;2000000,"B",IF(N1510&gt;500000,"C","D"))),'EL&amp;SV'!$G$4:$K$4,0))</f>
        <v>0.95</v>
      </c>
      <c r="AQ1510" s="153">
        <f t="shared" si="1009"/>
        <v>19894.643527204506</v>
      </c>
      <c r="AR1510" s="153">
        <f t="shared" si="1010"/>
        <v>18899.911350844279</v>
      </c>
      <c r="AS1510" s="153">
        <f t="shared" si="1011"/>
        <v>994.73217636022673</v>
      </c>
      <c r="AT1510" s="60">
        <v>0.75</v>
      </c>
      <c r="AU1510" s="153">
        <f t="shared" si="1012"/>
        <v>746.04913227017005</v>
      </c>
      <c r="AV1510" s="153">
        <f t="shared" si="1013"/>
        <v>994.73217636022616</v>
      </c>
    </row>
    <row r="1511" spans="1:48" x14ac:dyDescent="0.2">
      <c r="A1511" s="82">
        <v>1507</v>
      </c>
      <c r="B1511" s="82" t="s">
        <v>1410</v>
      </c>
      <c r="C1511" s="83"/>
      <c r="D1511" s="84" t="s">
        <v>112</v>
      </c>
      <c r="E1511" s="85" t="s">
        <v>932</v>
      </c>
      <c r="F1511" s="151">
        <v>42248</v>
      </c>
      <c r="G1511" s="86"/>
      <c r="H1511" s="89"/>
      <c r="I1511" s="89">
        <v>0</v>
      </c>
      <c r="J1511" s="84"/>
      <c r="K1511" s="84"/>
      <c r="L1511" s="87">
        <v>13211.4</v>
      </c>
      <c r="M1511" s="87"/>
      <c r="N1511" s="87">
        <v>13211.4</v>
      </c>
      <c r="O1511" s="84">
        <v>12550.83</v>
      </c>
      <c r="P1511" s="84">
        <v>0</v>
      </c>
      <c r="Q1511" s="84">
        <f t="shared" si="995"/>
        <v>12550.83</v>
      </c>
      <c r="R1511" s="84">
        <v>660.56999999999971</v>
      </c>
      <c r="S1511" s="87">
        <f t="shared" si="996"/>
        <v>660.56999999999971</v>
      </c>
      <c r="T1511" s="150">
        <v>5</v>
      </c>
      <c r="U1511" s="69">
        <v>365</v>
      </c>
      <c r="V1511" s="70"/>
      <c r="W1511" s="71">
        <v>-1.0082191780821921</v>
      </c>
      <c r="X1511" s="76">
        <f t="shared" si="1014"/>
        <v>42248</v>
      </c>
      <c r="AF1511" s="132" t="s">
        <v>3114</v>
      </c>
      <c r="AG1511" s="60">
        <f>MATCH(AF1511,'Cat-4'!$A:$A,0)</f>
        <v>844</v>
      </c>
      <c r="AH1511" s="60">
        <f>MATCH(X1511,'Cat-4'!$1:$1,0)</f>
        <v>45</v>
      </c>
      <c r="AI1511" s="60">
        <f>INDEX('Cat-4'!$1:$1048576,Working!AG1511,Working!AH1511)</f>
        <v>110.9</v>
      </c>
      <c r="AJ1511" s="60">
        <f>MATCH($AJ$3,'Cat-4'!$1:$1,0)</f>
        <v>144</v>
      </c>
      <c r="AK1511" s="60">
        <f>INDEX('Cat-4'!$1:$1048576,Working!AG1511,Working!AJ1511)</f>
        <v>160.30000000000001</v>
      </c>
      <c r="AL1511" s="146">
        <f t="shared" si="1015"/>
        <v>1.4454463480613164</v>
      </c>
      <c r="AM1511" s="152">
        <f t="shared" si="1016"/>
        <v>1.4454463480613164</v>
      </c>
      <c r="AN1511" s="146">
        <f t="shared" si="1000"/>
        <v>8.4555555555555557</v>
      </c>
      <c r="AO1511" s="169">
        <f>INDEX('EL&amp;SV'!$C$4:$G$50,MATCH(AF1511,'EL&amp;SV'!$G$4:$G$50,0),MATCH(IF(P1511&gt;5000000,"A",IF(N1511&gt;2000000,"B",IF(N1511&gt;500000,"C","D"))),'EL&amp;SV'!$C$4:$G$4,0))</f>
        <v>6</v>
      </c>
      <c r="AP1511" s="171">
        <f>INDEX('EL&amp;SV'!$G$4:$K$50,MATCH(AF1511,'EL&amp;SV'!$G$4:$G$50,0),MATCH(IF(N1511&gt;5000000,"A",IF(N1511&gt;2000000,"B",IF(N1511&gt;500000,"C","D"))),'EL&amp;SV'!$G$4:$K$4,0))</f>
        <v>0.95</v>
      </c>
      <c r="AQ1511" s="153">
        <f t="shared" si="1009"/>
        <v>19096.369882777275</v>
      </c>
      <c r="AR1511" s="153">
        <f t="shared" si="1010"/>
        <v>18141.551388638411</v>
      </c>
      <c r="AS1511" s="153">
        <f t="shared" si="1011"/>
        <v>954.81849413886448</v>
      </c>
      <c r="AT1511" s="60">
        <v>0.75</v>
      </c>
      <c r="AU1511" s="153">
        <f t="shared" si="1012"/>
        <v>716.11387060414836</v>
      </c>
      <c r="AV1511" s="153">
        <f t="shared" si="1013"/>
        <v>954.81849413886459</v>
      </c>
    </row>
    <row r="1512" spans="1:48" x14ac:dyDescent="0.2">
      <c r="A1512" s="82">
        <v>1508</v>
      </c>
      <c r="B1512" s="82" t="s">
        <v>1410</v>
      </c>
      <c r="C1512" s="83"/>
      <c r="D1512" s="84" t="s">
        <v>112</v>
      </c>
      <c r="E1512" s="85" t="s">
        <v>989</v>
      </c>
      <c r="F1512" s="86">
        <v>41564</v>
      </c>
      <c r="G1512" s="86" t="s">
        <v>1349</v>
      </c>
      <c r="H1512" s="89"/>
      <c r="I1512" s="89">
        <v>6.3828404595969113E-2</v>
      </c>
      <c r="J1512" s="84"/>
      <c r="K1512" s="84"/>
      <c r="L1512" s="87">
        <v>13109.25</v>
      </c>
      <c r="M1512" s="87"/>
      <c r="N1512" s="87">
        <v>13109.25</v>
      </c>
      <c r="O1512" s="84">
        <v>6977.1358193510878</v>
      </c>
      <c r="P1512" s="84">
        <v>836.74251294970804</v>
      </c>
      <c r="Q1512" s="84">
        <f t="shared" si="995"/>
        <v>7813.8783323007956</v>
      </c>
      <c r="R1512" s="84">
        <v>5295.3716676992044</v>
      </c>
      <c r="S1512" s="87">
        <f t="shared" si="996"/>
        <v>6132.1141806489122</v>
      </c>
      <c r="T1512" s="150">
        <v>15</v>
      </c>
      <c r="U1512" s="69">
        <v>365</v>
      </c>
      <c r="V1512" s="70"/>
      <c r="W1512" s="71">
        <v>-3.1095890410958908</v>
      </c>
      <c r="X1512" s="76">
        <f t="shared" si="1014"/>
        <v>41548</v>
      </c>
      <c r="AF1512" s="132" t="s">
        <v>3114</v>
      </c>
      <c r="AG1512" s="60">
        <f>MATCH(AF1512,'Cat-4'!$A:$A,0)</f>
        <v>844</v>
      </c>
      <c r="AH1512" s="60">
        <f>MATCH(X1512,'Cat-4'!$1:$1,0)</f>
        <v>22</v>
      </c>
      <c r="AI1512" s="60">
        <f>INDEX('Cat-4'!$1:$1048576,Working!AG1512,Working!AH1512)</f>
        <v>113.3</v>
      </c>
      <c r="AJ1512" s="60">
        <f>MATCH($AJ$3,'Cat-4'!$1:$1,0)</f>
        <v>144</v>
      </c>
      <c r="AK1512" s="60">
        <f>INDEX('Cat-4'!$1:$1048576,Working!AG1512,Working!AJ1512)</f>
        <v>160.30000000000001</v>
      </c>
      <c r="AL1512" s="146">
        <f t="shared" si="1015"/>
        <v>1.4148278905560461</v>
      </c>
      <c r="AM1512" s="152">
        <f t="shared" si="1016"/>
        <v>1.4148278905560461</v>
      </c>
      <c r="AN1512" s="146">
        <f t="shared" si="1000"/>
        <v>10.327777777777778</v>
      </c>
      <c r="AO1512" s="169">
        <f>INDEX('EL&amp;SV'!$C$4:$G$50,MATCH(AF1512,'EL&amp;SV'!$G$4:$G$50,0),MATCH(IF(P1512&gt;5000000,"A",IF(N1512&gt;2000000,"B",IF(N1512&gt;500000,"C","D"))),'EL&amp;SV'!$C$4:$G$4,0))</f>
        <v>6</v>
      </c>
      <c r="AP1512" s="171">
        <f>INDEX('EL&amp;SV'!$G$4:$K$50,MATCH(AF1512,'EL&amp;SV'!$G$4:$G$50,0),MATCH(IF(N1512&gt;5000000,"A",IF(N1512&gt;2000000,"B",IF(N1512&gt;500000,"C","D"))),'EL&amp;SV'!$G$4:$K$4,0))</f>
        <v>0.95</v>
      </c>
      <c r="AQ1512" s="153">
        <f t="shared" si="1009"/>
        <v>18547.332524271846</v>
      </c>
      <c r="AR1512" s="153">
        <f t="shared" si="1010"/>
        <v>17619.965898058254</v>
      </c>
      <c r="AS1512" s="153">
        <f t="shared" si="1011"/>
        <v>927.3666262135921</v>
      </c>
      <c r="AT1512" s="60">
        <v>0.75</v>
      </c>
      <c r="AU1512" s="153">
        <f t="shared" si="1012"/>
        <v>695.52496966019407</v>
      </c>
      <c r="AV1512" s="153">
        <f t="shared" si="1013"/>
        <v>927.36662621359312</v>
      </c>
    </row>
    <row r="1513" spans="1:48" x14ac:dyDescent="0.2">
      <c r="A1513" s="82">
        <v>1509</v>
      </c>
      <c r="B1513" s="82" t="s">
        <v>1410</v>
      </c>
      <c r="C1513" s="83"/>
      <c r="D1513" s="84" t="s">
        <v>112</v>
      </c>
      <c r="E1513" s="85" t="s">
        <v>1033</v>
      </c>
      <c r="F1513" s="86">
        <v>42460</v>
      </c>
      <c r="G1513" s="86" t="s">
        <v>25</v>
      </c>
      <c r="H1513" s="89"/>
      <c r="I1513" s="89">
        <v>6.3333333333333325E-2</v>
      </c>
      <c r="J1513" s="84"/>
      <c r="K1513" s="84"/>
      <c r="L1513" s="87">
        <v>13000.29</v>
      </c>
      <c r="M1513" s="87"/>
      <c r="N1513" s="87">
        <v>13000.29</v>
      </c>
      <c r="O1513" s="84">
        <v>4942.3659580821923</v>
      </c>
      <c r="P1513" s="84">
        <v>823.35169999999994</v>
      </c>
      <c r="Q1513" s="84">
        <f t="shared" si="995"/>
        <v>5765.7176580821924</v>
      </c>
      <c r="R1513" s="84">
        <v>7234.5723419178084</v>
      </c>
      <c r="S1513" s="87">
        <f t="shared" si="996"/>
        <v>8057.9240419178086</v>
      </c>
      <c r="T1513" s="150">
        <v>15</v>
      </c>
      <c r="U1513" s="69">
        <v>365</v>
      </c>
      <c r="V1513" s="70"/>
      <c r="W1513" s="71">
        <v>-3.1095890410958908</v>
      </c>
      <c r="X1513" s="76">
        <f t="shared" si="1014"/>
        <v>42430</v>
      </c>
      <c r="AF1513" s="132" t="s">
        <v>3114</v>
      </c>
      <c r="AG1513" s="60">
        <f>MATCH(AF1513,'Cat-4'!$A:$A,0)</f>
        <v>844</v>
      </c>
      <c r="AH1513" s="60">
        <f>MATCH(X1513,'Cat-4'!$1:$1,0)</f>
        <v>51</v>
      </c>
      <c r="AI1513" s="60">
        <f>INDEX('Cat-4'!$1:$1048576,Working!AG1513,Working!AH1513)</f>
        <v>114.6</v>
      </c>
      <c r="AJ1513" s="60">
        <f>MATCH($AJ$3,'Cat-4'!$1:$1,0)</f>
        <v>144</v>
      </c>
      <c r="AK1513" s="60">
        <f>INDEX('Cat-4'!$1:$1048576,Working!AG1513,Working!AJ1513)</f>
        <v>160.30000000000001</v>
      </c>
      <c r="AL1513" s="146">
        <f t="shared" si="1015"/>
        <v>1.3987783595113439</v>
      </c>
      <c r="AM1513" s="152">
        <f t="shared" si="1016"/>
        <v>1.3987783595113439</v>
      </c>
      <c r="AN1513" s="146">
        <f t="shared" si="1000"/>
        <v>7.875</v>
      </c>
      <c r="AO1513" s="169">
        <f>INDEX('EL&amp;SV'!$C$4:$G$50,MATCH(AF1513,'EL&amp;SV'!$G$4:$G$50,0),MATCH(IF(P1513&gt;5000000,"A",IF(N1513&gt;2000000,"B",IF(N1513&gt;500000,"C","D"))),'EL&amp;SV'!$C$4:$G$4,0))</f>
        <v>6</v>
      </c>
      <c r="AP1513" s="171">
        <f>INDEX('EL&amp;SV'!$G$4:$K$50,MATCH(AF1513,'EL&amp;SV'!$G$4:$G$50,0),MATCH(IF(N1513&gt;5000000,"A",IF(N1513&gt;2000000,"B",IF(N1513&gt;500000,"C","D"))),'EL&amp;SV'!$G$4:$K$4,0))</f>
        <v>0.95</v>
      </c>
      <c r="AQ1513" s="153">
        <f t="shared" si="1009"/>
        <v>18184.524319371729</v>
      </c>
      <c r="AR1513" s="153">
        <f t="shared" si="1010"/>
        <v>17275.29810340314</v>
      </c>
      <c r="AS1513" s="153">
        <f t="shared" si="1011"/>
        <v>909.2262159685888</v>
      </c>
      <c r="AT1513" s="60">
        <v>0.75</v>
      </c>
      <c r="AU1513" s="153">
        <f t="shared" si="1012"/>
        <v>681.9196619764416</v>
      </c>
      <c r="AV1513" s="153">
        <f t="shared" si="1013"/>
        <v>909.22621596858721</v>
      </c>
    </row>
    <row r="1514" spans="1:48" x14ac:dyDescent="0.2">
      <c r="A1514" s="82">
        <v>1510</v>
      </c>
      <c r="B1514" s="82" t="s">
        <v>1410</v>
      </c>
      <c r="C1514" s="83"/>
      <c r="D1514" s="84" t="s">
        <v>112</v>
      </c>
      <c r="E1514" s="85" t="s">
        <v>412</v>
      </c>
      <c r="F1514" s="86">
        <v>41626</v>
      </c>
      <c r="G1514" s="86" t="s">
        <v>1349</v>
      </c>
      <c r="H1514" s="89"/>
      <c r="I1514" s="89">
        <v>0.10107636773829666</v>
      </c>
      <c r="J1514" s="84"/>
      <c r="K1514" s="84"/>
      <c r="L1514" s="87">
        <v>12999.99</v>
      </c>
      <c r="M1514" s="87"/>
      <c r="N1514" s="87">
        <v>12999.99</v>
      </c>
      <c r="O1514" s="84">
        <v>10746.404115298094</v>
      </c>
      <c r="P1514" s="84">
        <v>1313.9917698341792</v>
      </c>
      <c r="Q1514" s="84">
        <f t="shared" si="995"/>
        <v>12060.395885132273</v>
      </c>
      <c r="R1514" s="84">
        <v>939.5941148677266</v>
      </c>
      <c r="S1514" s="87">
        <f t="shared" si="996"/>
        <v>2253.5858847019063</v>
      </c>
      <c r="T1514" s="150">
        <v>10</v>
      </c>
      <c r="U1514" s="69">
        <v>365</v>
      </c>
      <c r="V1514" s="70"/>
      <c r="W1514" s="71">
        <v>-3.1095890410958908</v>
      </c>
      <c r="X1514" s="76">
        <f t="shared" si="1014"/>
        <v>41609</v>
      </c>
      <c r="AF1514" s="132" t="s">
        <v>3114</v>
      </c>
      <c r="AG1514" s="60">
        <f>MATCH(AF1514,'Cat-4'!$A:$A,0)</f>
        <v>844</v>
      </c>
      <c r="AH1514" s="60">
        <f>MATCH(X1514,'Cat-4'!$1:$1,0)</f>
        <v>24</v>
      </c>
      <c r="AI1514" s="60">
        <f>INDEX('Cat-4'!$1:$1048576,Working!AG1514,Working!AH1514)</f>
        <v>113.6</v>
      </c>
      <c r="AJ1514" s="60">
        <f>MATCH($AJ$3,'Cat-4'!$1:$1,0)</f>
        <v>144</v>
      </c>
      <c r="AK1514" s="60">
        <f>INDEX('Cat-4'!$1:$1048576,Working!AG1514,Working!AJ1514)</f>
        <v>160.30000000000001</v>
      </c>
      <c r="AL1514" s="146">
        <f t="shared" si="1015"/>
        <v>1.4110915492957747</v>
      </c>
      <c r="AM1514" s="152">
        <f t="shared" si="1016"/>
        <v>1.4110915492957747</v>
      </c>
      <c r="AN1514" s="146">
        <f t="shared" si="1000"/>
        <v>10.158333333333333</v>
      </c>
      <c r="AO1514" s="169">
        <f>INDEX('EL&amp;SV'!$C$4:$G$50,MATCH(AF1514,'EL&amp;SV'!$G$4:$G$50,0),MATCH(IF(P1514&gt;5000000,"A",IF(N1514&gt;2000000,"B",IF(N1514&gt;500000,"C","D"))),'EL&amp;SV'!$C$4:$G$4,0))</f>
        <v>6</v>
      </c>
      <c r="AP1514" s="171">
        <f>INDEX('EL&amp;SV'!$G$4:$K$50,MATCH(AF1514,'EL&amp;SV'!$G$4:$G$50,0),MATCH(IF(N1514&gt;5000000,"A",IF(N1514&gt;2000000,"B",IF(N1514&gt;500000,"C","D"))),'EL&amp;SV'!$G$4:$K$4,0))</f>
        <v>0.95</v>
      </c>
      <c r="AQ1514" s="153">
        <f t="shared" si="1009"/>
        <v>18344.176029929578</v>
      </c>
      <c r="AR1514" s="153">
        <f t="shared" si="1010"/>
        <v>17426.967228433099</v>
      </c>
      <c r="AS1514" s="153">
        <f t="shared" si="1011"/>
        <v>917.20880149647928</v>
      </c>
      <c r="AT1514" s="60">
        <v>0.75</v>
      </c>
      <c r="AU1514" s="153">
        <f t="shared" si="1012"/>
        <v>687.90660112235946</v>
      </c>
      <c r="AV1514" s="153">
        <f t="shared" si="1013"/>
        <v>917.20880149647974</v>
      </c>
    </row>
    <row r="1515" spans="1:48" x14ac:dyDescent="0.2">
      <c r="A1515" s="82">
        <v>1511</v>
      </c>
      <c r="B1515" s="82" t="s">
        <v>1410</v>
      </c>
      <c r="C1515" s="83"/>
      <c r="D1515" s="84" t="s">
        <v>112</v>
      </c>
      <c r="E1515" s="85" t="s">
        <v>934</v>
      </c>
      <c r="F1515" s="86">
        <v>41396</v>
      </c>
      <c r="G1515" s="86" t="s">
        <v>1349</v>
      </c>
      <c r="H1515" s="89"/>
      <c r="I1515" s="89">
        <v>6.4361991830383186E-2</v>
      </c>
      <c r="J1515" s="84"/>
      <c r="K1515" s="84"/>
      <c r="L1515" s="87">
        <v>12999.99</v>
      </c>
      <c r="M1515" s="87"/>
      <c r="N1515" s="87">
        <v>12999.99</v>
      </c>
      <c r="O1515" s="84">
        <v>7258.6963612635191</v>
      </c>
      <c r="P1515" s="84">
        <v>836.70525017506316</v>
      </c>
      <c r="Q1515" s="84">
        <f t="shared" si="995"/>
        <v>8095.4016114385822</v>
      </c>
      <c r="R1515" s="84">
        <v>4904.5883885614176</v>
      </c>
      <c r="S1515" s="87">
        <f t="shared" si="996"/>
        <v>5741.2936387364807</v>
      </c>
      <c r="T1515" s="150">
        <v>15</v>
      </c>
      <c r="U1515" s="69">
        <v>365</v>
      </c>
      <c r="V1515" s="70"/>
      <c r="W1515" s="71">
        <v>-3.1095890410958908</v>
      </c>
      <c r="X1515" s="76">
        <f t="shared" si="1014"/>
        <v>41395</v>
      </c>
      <c r="AF1515" s="132" t="s">
        <v>3114</v>
      </c>
      <c r="AG1515" s="60">
        <f>MATCH(AF1515,'Cat-4'!$A:$A,0)</f>
        <v>844</v>
      </c>
      <c r="AH1515" s="60">
        <f>MATCH(X1515,'Cat-4'!$1:$1,0)</f>
        <v>17</v>
      </c>
      <c r="AI1515" s="60">
        <f>INDEX('Cat-4'!$1:$1048576,Working!AG1515,Working!AH1515)</f>
        <v>108.9</v>
      </c>
      <c r="AJ1515" s="60">
        <f>MATCH($AJ$3,'Cat-4'!$1:$1,0)</f>
        <v>144</v>
      </c>
      <c r="AK1515" s="60">
        <f>INDEX('Cat-4'!$1:$1048576,Working!AG1515,Working!AJ1515)</f>
        <v>160.30000000000001</v>
      </c>
      <c r="AL1515" s="146">
        <f t="shared" si="1015"/>
        <v>1.4719926538108357</v>
      </c>
      <c r="AM1515" s="152">
        <f t="shared" si="1016"/>
        <v>1.4719926538108357</v>
      </c>
      <c r="AN1515" s="146">
        <f t="shared" si="1000"/>
        <v>10.786111111111111</v>
      </c>
      <c r="AO1515" s="169">
        <f>INDEX('EL&amp;SV'!$C$4:$G$50,MATCH(AF1515,'EL&amp;SV'!$G$4:$G$50,0),MATCH(IF(P1515&gt;5000000,"A",IF(N1515&gt;2000000,"B",IF(N1515&gt;500000,"C","D"))),'EL&amp;SV'!$C$4:$G$4,0))</f>
        <v>6</v>
      </c>
      <c r="AP1515" s="171">
        <f>INDEX('EL&amp;SV'!$G$4:$K$50,MATCH(AF1515,'EL&amp;SV'!$G$4:$G$50,0),MATCH(IF(N1515&gt;5000000,"A",IF(N1515&gt;2000000,"B",IF(N1515&gt;500000,"C","D"))),'EL&amp;SV'!$G$4:$K$4,0))</f>
        <v>0.95</v>
      </c>
      <c r="AQ1515" s="153">
        <f t="shared" si="1009"/>
        <v>19135.889779614325</v>
      </c>
      <c r="AR1515" s="153">
        <f t="shared" si="1010"/>
        <v>18179.095290633606</v>
      </c>
      <c r="AS1515" s="153">
        <f t="shared" si="1011"/>
        <v>956.7944889807186</v>
      </c>
      <c r="AT1515" s="60">
        <v>0.75</v>
      </c>
      <c r="AU1515" s="153">
        <f t="shared" si="1012"/>
        <v>717.59586673553895</v>
      </c>
      <c r="AV1515" s="153">
        <f t="shared" si="1013"/>
        <v>956.79448898071712</v>
      </c>
    </row>
    <row r="1516" spans="1:48" x14ac:dyDescent="0.2">
      <c r="A1516" s="82">
        <v>1512</v>
      </c>
      <c r="B1516" s="82" t="s">
        <v>1410</v>
      </c>
      <c r="C1516" s="83"/>
      <c r="D1516" s="84" t="s">
        <v>112</v>
      </c>
      <c r="E1516" s="85" t="s">
        <v>934</v>
      </c>
      <c r="F1516" s="86">
        <v>41464</v>
      </c>
      <c r="G1516" s="86" t="s">
        <v>1349</v>
      </c>
      <c r="H1516" s="89"/>
      <c r="I1516" s="89">
        <v>6.4141869840660393E-2</v>
      </c>
      <c r="J1516" s="84"/>
      <c r="K1516" s="84"/>
      <c r="L1516" s="87">
        <v>12999.99</v>
      </c>
      <c r="M1516" s="87"/>
      <c r="N1516" s="87">
        <v>12999.99</v>
      </c>
      <c r="O1516" s="84">
        <v>7120.7626845448476</v>
      </c>
      <c r="P1516" s="84">
        <v>833.8436665098867</v>
      </c>
      <c r="Q1516" s="84">
        <f t="shared" si="995"/>
        <v>7954.6063510547347</v>
      </c>
      <c r="R1516" s="84">
        <v>5045.3836489452651</v>
      </c>
      <c r="S1516" s="87">
        <f t="shared" si="996"/>
        <v>5879.2273154551522</v>
      </c>
      <c r="T1516" s="150">
        <v>15</v>
      </c>
      <c r="U1516" s="69">
        <v>365</v>
      </c>
      <c r="V1516" s="70"/>
      <c r="W1516" s="71">
        <v>-3.1095890410958908</v>
      </c>
      <c r="X1516" s="76">
        <f t="shared" si="1014"/>
        <v>41456</v>
      </c>
      <c r="AF1516" s="132" t="s">
        <v>3114</v>
      </c>
      <c r="AG1516" s="60">
        <f>MATCH(AF1516,'Cat-4'!$A:$A,0)</f>
        <v>844</v>
      </c>
      <c r="AH1516" s="60">
        <f>MATCH(X1516,'Cat-4'!$1:$1,0)</f>
        <v>19</v>
      </c>
      <c r="AI1516" s="60">
        <f>INDEX('Cat-4'!$1:$1048576,Working!AG1516,Working!AH1516)</f>
        <v>106.6</v>
      </c>
      <c r="AJ1516" s="60">
        <f>MATCH($AJ$3,'Cat-4'!$1:$1,0)</f>
        <v>144</v>
      </c>
      <c r="AK1516" s="60">
        <f>INDEX('Cat-4'!$1:$1048576,Working!AG1516,Working!AJ1516)</f>
        <v>160.30000000000001</v>
      </c>
      <c r="AL1516" s="146">
        <f t="shared" si="1015"/>
        <v>1.50375234521576</v>
      </c>
      <c r="AM1516" s="152">
        <f t="shared" si="1016"/>
        <v>1.50375234521576</v>
      </c>
      <c r="AN1516" s="146">
        <f t="shared" si="1000"/>
        <v>10.6</v>
      </c>
      <c r="AO1516" s="169">
        <f>INDEX('EL&amp;SV'!$C$4:$G$50,MATCH(AF1516,'EL&amp;SV'!$G$4:$G$50,0),MATCH(IF(P1516&gt;5000000,"A",IF(N1516&gt;2000000,"B",IF(N1516&gt;500000,"C","D"))),'EL&amp;SV'!$C$4:$G$4,0))</f>
        <v>6</v>
      </c>
      <c r="AP1516" s="171">
        <f>INDEX('EL&amp;SV'!$G$4:$K$50,MATCH(AF1516,'EL&amp;SV'!$G$4:$G$50,0),MATCH(IF(N1516&gt;5000000,"A",IF(N1516&gt;2000000,"B",IF(N1516&gt;500000,"C","D"))),'EL&amp;SV'!$G$4:$K$4,0))</f>
        <v>0.95</v>
      </c>
      <c r="AQ1516" s="153">
        <f t="shared" si="1009"/>
        <v>19548.765450281426</v>
      </c>
      <c r="AR1516" s="153">
        <f t="shared" si="1010"/>
        <v>18571.327177767354</v>
      </c>
      <c r="AS1516" s="153">
        <f t="shared" si="1011"/>
        <v>977.43827251407129</v>
      </c>
      <c r="AT1516" s="60">
        <v>0.75</v>
      </c>
      <c r="AU1516" s="153">
        <f t="shared" si="1012"/>
        <v>733.07870438555346</v>
      </c>
      <c r="AV1516" s="153">
        <f t="shared" si="1013"/>
        <v>977.4382725140722</v>
      </c>
    </row>
    <row r="1517" spans="1:48" x14ac:dyDescent="0.2">
      <c r="A1517" s="82">
        <v>1513</v>
      </c>
      <c r="B1517" s="82" t="s">
        <v>1410</v>
      </c>
      <c r="C1517" s="83"/>
      <c r="D1517" s="84" t="s">
        <v>112</v>
      </c>
      <c r="E1517" s="85" t="s">
        <v>952</v>
      </c>
      <c r="F1517" s="86">
        <v>41485</v>
      </c>
      <c r="G1517" s="86" t="s">
        <v>1349</v>
      </c>
      <c r="H1517" s="89"/>
      <c r="I1517" s="89">
        <v>6.4075047801147228E-2</v>
      </c>
      <c r="J1517" s="84"/>
      <c r="K1517" s="84"/>
      <c r="L1517" s="87">
        <v>12999.99</v>
      </c>
      <c r="M1517" s="87"/>
      <c r="N1517" s="87">
        <v>12999.99</v>
      </c>
      <c r="O1517" s="84">
        <v>7078.2858278497342</v>
      </c>
      <c r="P1517" s="84">
        <v>832.97498066443598</v>
      </c>
      <c r="Q1517" s="84">
        <f t="shared" si="995"/>
        <v>7911.2608085141701</v>
      </c>
      <c r="R1517" s="84">
        <v>5088.7291914858297</v>
      </c>
      <c r="S1517" s="87">
        <f t="shared" si="996"/>
        <v>5921.7041721502655</v>
      </c>
      <c r="T1517" s="150">
        <v>15</v>
      </c>
      <c r="U1517" s="69">
        <v>365</v>
      </c>
      <c r="V1517" s="70"/>
      <c r="W1517" s="71">
        <v>-3.1095890410958908</v>
      </c>
      <c r="X1517" s="76">
        <f t="shared" si="1014"/>
        <v>41456</v>
      </c>
      <c r="AF1517" s="132" t="s">
        <v>3114</v>
      </c>
      <c r="AG1517" s="60">
        <f>MATCH(AF1517,'Cat-4'!$A:$A,0)</f>
        <v>844</v>
      </c>
      <c r="AH1517" s="60">
        <f>MATCH(X1517,'Cat-4'!$1:$1,0)</f>
        <v>19</v>
      </c>
      <c r="AI1517" s="60">
        <f>INDEX('Cat-4'!$1:$1048576,Working!AG1517,Working!AH1517)</f>
        <v>106.6</v>
      </c>
      <c r="AJ1517" s="60">
        <f>MATCH($AJ$3,'Cat-4'!$1:$1,0)</f>
        <v>144</v>
      </c>
      <c r="AK1517" s="60">
        <f>INDEX('Cat-4'!$1:$1048576,Working!AG1517,Working!AJ1517)</f>
        <v>160.30000000000001</v>
      </c>
      <c r="AL1517" s="146">
        <f t="shared" si="1015"/>
        <v>1.50375234521576</v>
      </c>
      <c r="AM1517" s="152">
        <f t="shared" si="1016"/>
        <v>1.50375234521576</v>
      </c>
      <c r="AN1517" s="146">
        <f t="shared" si="1000"/>
        <v>10.541666666666666</v>
      </c>
      <c r="AO1517" s="169">
        <f>INDEX('EL&amp;SV'!$C$4:$G$50,MATCH(AF1517,'EL&amp;SV'!$G$4:$G$50,0),MATCH(IF(P1517&gt;5000000,"A",IF(N1517&gt;2000000,"B",IF(N1517&gt;500000,"C","D"))),'EL&amp;SV'!$C$4:$G$4,0))</f>
        <v>6</v>
      </c>
      <c r="AP1517" s="171">
        <f>INDEX('EL&amp;SV'!$G$4:$K$50,MATCH(AF1517,'EL&amp;SV'!$G$4:$G$50,0),MATCH(IF(N1517&gt;5000000,"A",IF(N1517&gt;2000000,"B",IF(N1517&gt;500000,"C","D"))),'EL&amp;SV'!$G$4:$K$4,0))</f>
        <v>0.95</v>
      </c>
      <c r="AQ1517" s="153">
        <f t="shared" si="1009"/>
        <v>19548.765450281426</v>
      </c>
      <c r="AR1517" s="153">
        <f t="shared" si="1010"/>
        <v>18571.327177767354</v>
      </c>
      <c r="AS1517" s="153">
        <f t="shared" si="1011"/>
        <v>977.43827251407129</v>
      </c>
      <c r="AT1517" s="60">
        <v>0.75</v>
      </c>
      <c r="AU1517" s="153">
        <f t="shared" si="1012"/>
        <v>733.07870438555346</v>
      </c>
      <c r="AV1517" s="153">
        <f t="shared" si="1013"/>
        <v>977.4382725140722</v>
      </c>
    </row>
    <row r="1518" spans="1:48" x14ac:dyDescent="0.2">
      <c r="A1518" s="82">
        <v>1514</v>
      </c>
      <c r="B1518" s="82" t="s">
        <v>1410</v>
      </c>
      <c r="C1518" s="83"/>
      <c r="D1518" s="84" t="s">
        <v>112</v>
      </c>
      <c r="E1518" s="85" t="s">
        <v>1123</v>
      </c>
      <c r="F1518" s="86">
        <v>43596</v>
      </c>
      <c r="G1518" s="86" t="s">
        <v>36</v>
      </c>
      <c r="H1518" s="89"/>
      <c r="I1518" s="89">
        <v>9.5000000000000001E-2</v>
      </c>
      <c r="J1518" s="84"/>
      <c r="K1518" s="84"/>
      <c r="L1518" s="87">
        <v>12980</v>
      </c>
      <c r="M1518" s="87"/>
      <c r="N1518" s="87">
        <v>12980</v>
      </c>
      <c r="O1518" s="84">
        <v>3567.544109589041</v>
      </c>
      <c r="P1518" s="84">
        <v>1233.0999999999999</v>
      </c>
      <c r="Q1518" s="84">
        <f t="shared" si="995"/>
        <v>4800.6441095890405</v>
      </c>
      <c r="R1518" s="84">
        <v>8179.3558904109595</v>
      </c>
      <c r="S1518" s="87">
        <f t="shared" si="996"/>
        <v>9412.4558904109581</v>
      </c>
      <c r="T1518" s="150">
        <v>10</v>
      </c>
      <c r="U1518" s="69">
        <v>365</v>
      </c>
      <c r="V1518" s="70"/>
      <c r="W1518" s="71">
        <v>-3.1095890410958908</v>
      </c>
      <c r="X1518" s="76">
        <f t="shared" si="1014"/>
        <v>43586</v>
      </c>
      <c r="AF1518" s="132" t="s">
        <v>3114</v>
      </c>
      <c r="AG1518" s="60">
        <f>MATCH(AF1518,'Cat-4'!$A:$A,0)</f>
        <v>844</v>
      </c>
      <c r="AH1518" s="60">
        <f>MATCH(X1518,'Cat-4'!$1:$1,0)</f>
        <v>89</v>
      </c>
      <c r="AI1518" s="60">
        <f>INDEX('Cat-4'!$1:$1048576,Working!AG1518,Working!AH1518)</f>
        <v>128.69999999999999</v>
      </c>
      <c r="AJ1518" s="60">
        <f>MATCH($AJ$3,'Cat-4'!$1:$1,0)</f>
        <v>144</v>
      </c>
      <c r="AK1518" s="60">
        <f>INDEX('Cat-4'!$1:$1048576,Working!AG1518,Working!AJ1518)</f>
        <v>160.30000000000001</v>
      </c>
      <c r="AL1518" s="146">
        <f t="shared" si="1015"/>
        <v>1.2455322455322457</v>
      </c>
      <c r="AM1518" s="152">
        <f t="shared" si="1016"/>
        <v>1.2455322455322457</v>
      </c>
      <c r="AN1518" s="146">
        <f t="shared" si="1000"/>
        <v>4.7611111111111111</v>
      </c>
      <c r="AO1518" s="169">
        <f>INDEX('EL&amp;SV'!$C$4:$G$50,MATCH(AF1518,'EL&amp;SV'!$G$4:$G$50,0),MATCH(IF(P1518&gt;5000000,"A",IF(N1518&gt;2000000,"B",IF(N1518&gt;500000,"C","D"))),'EL&amp;SV'!$C$4:$G$4,0))</f>
        <v>6</v>
      </c>
      <c r="AP1518" s="171">
        <f>INDEX('EL&amp;SV'!$G$4:$K$50,MATCH(AF1518,'EL&amp;SV'!$G$4:$G$50,0),MATCH(IF(N1518&gt;5000000,"A",IF(N1518&gt;2000000,"B",IF(N1518&gt;500000,"C","D"))),'EL&amp;SV'!$G$4:$K$4,0))</f>
        <v>0.95</v>
      </c>
      <c r="AQ1518" s="153">
        <f t="shared" si="1009"/>
        <v>16167.008547008549</v>
      </c>
      <c r="AR1518" s="153">
        <f t="shared" si="1010"/>
        <v>12187.379637543527</v>
      </c>
      <c r="AS1518" s="153">
        <f t="shared" si="1011"/>
        <v>3979.6289094650219</v>
      </c>
      <c r="AT1518" s="60">
        <v>0.75</v>
      </c>
      <c r="AU1518" s="153">
        <f t="shared" si="1012"/>
        <v>2984.7216820987665</v>
      </c>
      <c r="AV1518" s="153">
        <f t="shared" si="1013"/>
        <v>2984.7216820987665</v>
      </c>
    </row>
    <row r="1519" spans="1:48" x14ac:dyDescent="0.2">
      <c r="A1519" s="82">
        <v>1515</v>
      </c>
      <c r="B1519" s="82" t="s">
        <v>1410</v>
      </c>
      <c r="C1519" s="83"/>
      <c r="D1519" s="84" t="s">
        <v>112</v>
      </c>
      <c r="E1519" s="85" t="s">
        <v>1268</v>
      </c>
      <c r="F1519" s="86">
        <v>44457</v>
      </c>
      <c r="G1519" s="86" t="s">
        <v>38</v>
      </c>
      <c r="H1519" s="89"/>
      <c r="I1519" s="89">
        <v>0.19</v>
      </c>
      <c r="J1519" s="84"/>
      <c r="K1519" s="84"/>
      <c r="L1519" s="87">
        <v>12963.48</v>
      </c>
      <c r="M1519" s="87"/>
      <c r="N1519" s="87">
        <v>12963.48</v>
      </c>
      <c r="O1519" s="84">
        <v>1315.8820109589042</v>
      </c>
      <c r="P1519" s="84">
        <v>2463.0612000000001</v>
      </c>
      <c r="Q1519" s="84">
        <f t="shared" si="995"/>
        <v>3778.9432109589043</v>
      </c>
      <c r="R1519" s="84">
        <v>9184.5367890410962</v>
      </c>
      <c r="S1519" s="87">
        <f t="shared" si="996"/>
        <v>11647.597989041096</v>
      </c>
      <c r="T1519" s="150">
        <v>5</v>
      </c>
      <c r="U1519" s="69">
        <v>365</v>
      </c>
      <c r="V1519" s="70"/>
      <c r="W1519" s="71">
        <v>-3.1095890410958908</v>
      </c>
      <c r="X1519" s="76">
        <f t="shared" si="1014"/>
        <v>44440</v>
      </c>
      <c r="AF1519" s="132" t="s">
        <v>3114</v>
      </c>
      <c r="AG1519" s="60">
        <f>MATCH(AF1519,'Cat-4'!$A:$A,0)</f>
        <v>844</v>
      </c>
      <c r="AH1519" s="60">
        <f>MATCH(X1519,'Cat-4'!$1:$1,0)</f>
        <v>117</v>
      </c>
      <c r="AI1519" s="60">
        <f>INDEX('Cat-4'!$1:$1048576,Working!AG1519,Working!AH1519)</f>
        <v>148.1</v>
      </c>
      <c r="AJ1519" s="60">
        <f>MATCH($AJ$3,'Cat-4'!$1:$1,0)</f>
        <v>144</v>
      </c>
      <c r="AK1519" s="60">
        <f>INDEX('Cat-4'!$1:$1048576,Working!AG1519,Working!AJ1519)</f>
        <v>160.30000000000001</v>
      </c>
      <c r="AL1519" s="146">
        <f t="shared" si="1015"/>
        <v>1.0823767724510467</v>
      </c>
      <c r="AM1519" s="152">
        <f t="shared" si="1016"/>
        <v>1.0823767724510467</v>
      </c>
      <c r="AN1519" s="146">
        <f t="shared" si="1000"/>
        <v>2.4083333333333332</v>
      </c>
      <c r="AO1519" s="169">
        <f>INDEX('EL&amp;SV'!$C$4:$G$50,MATCH(AF1519,'EL&amp;SV'!$G$4:$G$50,0),MATCH(IF(P1519&gt;5000000,"A",IF(N1519&gt;2000000,"B",IF(N1519&gt;500000,"C","D"))),'EL&amp;SV'!$C$4:$G$4,0))</f>
        <v>6</v>
      </c>
      <c r="AP1519" s="171">
        <f>INDEX('EL&amp;SV'!$G$4:$K$50,MATCH(AF1519,'EL&amp;SV'!$G$4:$G$50,0),MATCH(IF(N1519&gt;5000000,"A",IF(N1519&gt;2000000,"B",IF(N1519&gt;500000,"C","D"))),'EL&amp;SV'!$G$4:$K$4,0))</f>
        <v>0.95</v>
      </c>
      <c r="AQ1519" s="153">
        <f t="shared" si="1009"/>
        <v>14031.369642133694</v>
      </c>
      <c r="AR1519" s="153">
        <f t="shared" si="1010"/>
        <v>5350.4340767330632</v>
      </c>
      <c r="AS1519" s="153">
        <f t="shared" si="1011"/>
        <v>8680.9355654006304</v>
      </c>
      <c r="AT1519" s="60">
        <v>0.75</v>
      </c>
      <c r="AU1519" s="153">
        <f t="shared" si="1012"/>
        <v>6510.7016740504732</v>
      </c>
      <c r="AV1519" s="153">
        <f t="shared" si="1013"/>
        <v>6510.7016740504732</v>
      </c>
    </row>
    <row r="1520" spans="1:48" x14ac:dyDescent="0.2">
      <c r="A1520" s="82">
        <v>1516</v>
      </c>
      <c r="B1520" s="82" t="s">
        <v>1410</v>
      </c>
      <c r="C1520" s="83"/>
      <c r="D1520" s="84" t="s">
        <v>112</v>
      </c>
      <c r="E1520" s="85" t="s">
        <v>960</v>
      </c>
      <c r="F1520" s="151">
        <v>42248</v>
      </c>
      <c r="G1520" s="86"/>
      <c r="H1520" s="89"/>
      <c r="I1520" s="89">
        <v>0.29794520547945214</v>
      </c>
      <c r="J1520" s="84"/>
      <c r="K1520" s="84"/>
      <c r="L1520" s="87">
        <v>12939</v>
      </c>
      <c r="M1520" s="87"/>
      <c r="N1520" s="87">
        <v>12939</v>
      </c>
      <c r="O1520" s="84">
        <v>12292.05</v>
      </c>
      <c r="P1520" s="84">
        <v>0</v>
      </c>
      <c r="Q1520" s="84">
        <f t="shared" si="995"/>
        <v>12292.05</v>
      </c>
      <c r="R1520" s="84">
        <v>646.95000000000073</v>
      </c>
      <c r="S1520" s="87">
        <f t="shared" si="996"/>
        <v>646.95000000000073</v>
      </c>
      <c r="T1520" s="150">
        <v>5</v>
      </c>
      <c r="U1520" s="69">
        <v>365</v>
      </c>
      <c r="V1520" s="70"/>
      <c r="W1520" s="71">
        <v>-3.1095890410958908</v>
      </c>
      <c r="X1520" s="76">
        <f t="shared" si="1014"/>
        <v>42248</v>
      </c>
      <c r="AF1520" s="132" t="s">
        <v>3114</v>
      </c>
      <c r="AG1520" s="60">
        <f>MATCH(AF1520,'Cat-4'!$A:$A,0)</f>
        <v>844</v>
      </c>
      <c r="AH1520" s="60">
        <f>MATCH(X1520,'Cat-4'!$1:$1,0)</f>
        <v>45</v>
      </c>
      <c r="AI1520" s="60">
        <f>INDEX('Cat-4'!$1:$1048576,Working!AG1520,Working!AH1520)</f>
        <v>110.9</v>
      </c>
      <c r="AJ1520" s="60">
        <f>MATCH($AJ$3,'Cat-4'!$1:$1,0)</f>
        <v>144</v>
      </c>
      <c r="AK1520" s="60">
        <f>INDEX('Cat-4'!$1:$1048576,Working!AG1520,Working!AJ1520)</f>
        <v>160.30000000000001</v>
      </c>
      <c r="AL1520" s="146">
        <f t="shared" si="1015"/>
        <v>1.4454463480613164</v>
      </c>
      <c r="AM1520" s="152">
        <f t="shared" si="1016"/>
        <v>1.4454463480613164</v>
      </c>
      <c r="AN1520" s="146">
        <f t="shared" si="1000"/>
        <v>8.4555555555555557</v>
      </c>
      <c r="AO1520" s="169">
        <f>INDEX('EL&amp;SV'!$C$4:$G$50,MATCH(AF1520,'EL&amp;SV'!$G$4:$G$50,0),MATCH(IF(P1520&gt;5000000,"A",IF(N1520&gt;2000000,"B",IF(N1520&gt;500000,"C","D"))),'EL&amp;SV'!$C$4:$G$4,0))</f>
        <v>6</v>
      </c>
      <c r="AP1520" s="171">
        <f>INDEX('EL&amp;SV'!$G$4:$K$50,MATCH(AF1520,'EL&amp;SV'!$G$4:$G$50,0),MATCH(IF(N1520&gt;5000000,"A",IF(N1520&gt;2000000,"B",IF(N1520&gt;500000,"C","D"))),'EL&amp;SV'!$G$4:$K$4,0))</f>
        <v>0.95</v>
      </c>
      <c r="AQ1520" s="153">
        <f t="shared" si="1009"/>
        <v>18702.630297565374</v>
      </c>
      <c r="AR1520" s="153">
        <f t="shared" si="1010"/>
        <v>17767.498782687107</v>
      </c>
      <c r="AS1520" s="153">
        <f t="shared" si="1011"/>
        <v>935.1315148782669</v>
      </c>
      <c r="AT1520" s="60">
        <v>0.75</v>
      </c>
      <c r="AU1520" s="153">
        <f t="shared" si="1012"/>
        <v>701.34863615870017</v>
      </c>
      <c r="AV1520" s="153">
        <f t="shared" si="1013"/>
        <v>935.13151487826951</v>
      </c>
    </row>
    <row r="1521" spans="1:48" x14ac:dyDescent="0.2">
      <c r="A1521" s="82">
        <v>1517</v>
      </c>
      <c r="B1521" s="82" t="s">
        <v>1410</v>
      </c>
      <c r="C1521" s="83"/>
      <c r="D1521" s="84" t="s">
        <v>112</v>
      </c>
      <c r="E1521" s="85" t="s">
        <v>539</v>
      </c>
      <c r="F1521" s="86">
        <v>41716</v>
      </c>
      <c r="G1521" s="86" t="s">
        <v>1349</v>
      </c>
      <c r="H1521" s="89"/>
      <c r="I1521" s="89">
        <v>6.3373924189708844E-2</v>
      </c>
      <c r="J1521" s="84"/>
      <c r="K1521" s="84"/>
      <c r="L1521" s="87">
        <v>12915</v>
      </c>
      <c r="M1521" s="87"/>
      <c r="N1521" s="87">
        <v>12915</v>
      </c>
      <c r="O1521" s="84">
        <v>6571.3239157738681</v>
      </c>
      <c r="P1521" s="84">
        <v>818.47423091008977</v>
      </c>
      <c r="Q1521" s="84">
        <f t="shared" si="995"/>
        <v>7389.7981466839574</v>
      </c>
      <c r="R1521" s="84">
        <v>5525.2018533160426</v>
      </c>
      <c r="S1521" s="87">
        <f t="shared" si="996"/>
        <v>6343.6760842261319</v>
      </c>
      <c r="T1521" s="150">
        <v>15</v>
      </c>
      <c r="U1521" s="69">
        <v>365</v>
      </c>
      <c r="V1521" s="70"/>
      <c r="W1521" s="71">
        <v>-3.1095890410958908</v>
      </c>
      <c r="X1521" s="76">
        <f t="shared" si="1014"/>
        <v>41699</v>
      </c>
      <c r="AF1521" s="132" t="s">
        <v>2722</v>
      </c>
      <c r="AG1521" s="60">
        <f>MATCH(AF1521,'Cat-4'!$A:$A,0)</f>
        <v>647</v>
      </c>
      <c r="AH1521" s="60">
        <f>MATCH(X1521,'Cat-4'!$1:$1,0)</f>
        <v>27</v>
      </c>
      <c r="AI1521" s="60">
        <f>INDEX('Cat-4'!$1:$1048576,Working!AG1521,Working!AH1521)</f>
        <v>96.5</v>
      </c>
      <c r="AJ1521" s="60">
        <f>MATCH($AJ$3,'Cat-4'!$1:$1,0)</f>
        <v>144</v>
      </c>
      <c r="AK1521" s="60">
        <f>INDEX('Cat-4'!$1:$1048576,Working!AG1521,Working!AJ1521)</f>
        <v>94.2</v>
      </c>
      <c r="AL1521" s="146">
        <f t="shared" si="1015"/>
        <v>0.97616580310880829</v>
      </c>
      <c r="AM1521" s="152">
        <f t="shared" si="1016"/>
        <v>0.97616580310880829</v>
      </c>
      <c r="AN1521" s="146">
        <f t="shared" si="1000"/>
        <v>9.9083333333333332</v>
      </c>
      <c r="AO1521" s="169">
        <f>INDEX('EL&amp;SV'!$C$4:$G$50,MATCH(AF1521,'EL&amp;SV'!$G$4:$G$50,0),MATCH(IF(P1521&gt;5000000,"A",IF(N1521&gt;2000000,"B",IF(N1521&gt;500000,"C","D"))),'EL&amp;SV'!$C$4:$G$4,0))</f>
        <v>5</v>
      </c>
      <c r="AP1521" s="171">
        <f>INDEX('EL&amp;SV'!$G$4:$K$50,MATCH(AF1521,'EL&amp;SV'!$G$4:$G$50,0),MATCH(IF(N1521&gt;5000000,"A",IF(N1521&gt;2000000,"B",IF(N1521&gt;500000,"C","D"))),'EL&amp;SV'!$G$4:$K$4,0))</f>
        <v>1</v>
      </c>
      <c r="AQ1521" s="153">
        <f t="shared" si="1009"/>
        <v>12607.181347150259</v>
      </c>
      <c r="AR1521" s="153">
        <f t="shared" si="1010"/>
        <v>12607.181347150261</v>
      </c>
      <c r="AS1521" s="153">
        <f t="shared" si="1011"/>
        <v>0</v>
      </c>
      <c r="AT1521" s="60">
        <v>0.75</v>
      </c>
      <c r="AU1521" s="153">
        <f t="shared" si="1012"/>
        <v>0</v>
      </c>
      <c r="AV1521" s="153">
        <f t="shared" si="1013"/>
        <v>0</v>
      </c>
    </row>
    <row r="1522" spans="1:48" x14ac:dyDescent="0.2">
      <c r="A1522" s="82">
        <v>1518</v>
      </c>
      <c r="B1522" s="82" t="s">
        <v>1410</v>
      </c>
      <c r="C1522" s="83"/>
      <c r="D1522" s="84" t="s">
        <v>112</v>
      </c>
      <c r="E1522" s="85" t="s">
        <v>756</v>
      </c>
      <c r="F1522" s="86">
        <v>40273</v>
      </c>
      <c r="G1522" s="86" t="s">
        <v>1352</v>
      </c>
      <c r="H1522" s="89"/>
      <c r="I1522" s="89">
        <v>6.9089523114974863E-2</v>
      </c>
      <c r="J1522" s="84"/>
      <c r="K1522" s="84"/>
      <c r="L1522" s="87">
        <v>12900</v>
      </c>
      <c r="M1522" s="87"/>
      <c r="N1522" s="87">
        <v>12900</v>
      </c>
      <c r="O1522" s="84">
        <v>9573.9100731366379</v>
      </c>
      <c r="P1522" s="84">
        <v>891.25484818317568</v>
      </c>
      <c r="Q1522" s="84">
        <f t="shared" si="995"/>
        <v>10465.164921319814</v>
      </c>
      <c r="R1522" s="84">
        <v>2434.8350786801857</v>
      </c>
      <c r="S1522" s="87">
        <f t="shared" si="996"/>
        <v>3326.0899268633621</v>
      </c>
      <c r="T1522" s="150">
        <v>15</v>
      </c>
      <c r="U1522" s="69">
        <v>365</v>
      </c>
      <c r="V1522" s="70"/>
      <c r="W1522" s="71">
        <v>-3.1095890410958908</v>
      </c>
      <c r="X1522" s="76">
        <f t="shared" si="1014"/>
        <v>40269</v>
      </c>
      <c r="Y1522" s="138" t="s">
        <v>4016</v>
      </c>
      <c r="Z1522" s="60">
        <f>MATCH(Y1522,'Cat-3'!$A:$A,0)</f>
        <v>628</v>
      </c>
      <c r="AA1522" s="60">
        <f>MATCH(X1522,'Cat-3'!$1:$1,0)</f>
        <v>67</v>
      </c>
      <c r="AB1522" s="60">
        <f>INDEX('Cat-3'!$1:$1048576,Working!Z1522,Working!AA1522)</f>
        <v>128.80000000000001</v>
      </c>
      <c r="AC1522" s="60">
        <f>MATCH($AC$3,'Cat-3'!$1:$1,0)</f>
        <v>90</v>
      </c>
      <c r="AD1522" s="60">
        <f>INDEX('Cat-3'!$1:$1048576,Working!Z1522,Working!AC1522)</f>
        <v>138.4</v>
      </c>
      <c r="AE1522" s="146">
        <f>AD1522/AB1522</f>
        <v>1.0745341614906831</v>
      </c>
      <c r="AF1522" s="132" t="s">
        <v>3114</v>
      </c>
      <c r="AG1522" s="60">
        <f>MATCH(AF1522,'Cat-4'!$A:$A,0)</f>
        <v>844</v>
      </c>
      <c r="AH1522" s="60">
        <f>MATCH($AH$3,'Cat-4'!$1:$1,0)</f>
        <v>4</v>
      </c>
      <c r="AI1522" s="60">
        <f>INDEX('Cat-4'!$1:$1048576,Working!AG1522,Working!AH1522)</f>
        <v>103.9</v>
      </c>
      <c r="AJ1522" s="60">
        <f>MATCH($AJ$3,'Cat-4'!$1:$1,0)</f>
        <v>144</v>
      </c>
      <c r="AK1522" s="60">
        <f>INDEX('Cat-4'!$1:$1048576,Working!AG1522,Working!AJ1522)</f>
        <v>160.30000000000001</v>
      </c>
      <c r="AL1522" s="146">
        <f>AK1522/AI1522</f>
        <v>1.5428296438883542</v>
      </c>
      <c r="AM1522" s="146">
        <f>AL1522*AE1522</f>
        <v>1.6578231577185421</v>
      </c>
      <c r="AN1522" s="146">
        <f t="shared" si="1000"/>
        <v>13.861111111111111</v>
      </c>
      <c r="AO1522" s="169">
        <f>INDEX('EL&amp;SV'!$C$4:$G$50,MATCH(AF1522,'EL&amp;SV'!$G$4:$G$50,0),MATCH(IF(P1522&gt;5000000,"A",IF(N1522&gt;2000000,"B",IF(N1522&gt;500000,"C","D"))),'EL&amp;SV'!$C$4:$G$4,0))</f>
        <v>6</v>
      </c>
      <c r="AP1522" s="171">
        <f>INDEX('EL&amp;SV'!$G$4:$K$50,MATCH(AF1522,'EL&amp;SV'!$G$4:$G$50,0),MATCH(IF(N1522&gt;5000000,"A",IF(N1522&gt;2000000,"B",IF(N1522&gt;500000,"C","D"))),'EL&amp;SV'!$G$4:$K$4,0))</f>
        <v>0.95</v>
      </c>
      <c r="AQ1522" s="153">
        <f t="shared" si="1009"/>
        <v>21385.918734569193</v>
      </c>
      <c r="AR1522" s="153">
        <f t="shared" si="1010"/>
        <v>20316.622797840733</v>
      </c>
      <c r="AS1522" s="153">
        <f t="shared" si="1011"/>
        <v>1069.2959367284602</v>
      </c>
      <c r="AT1522" s="60">
        <v>0.75</v>
      </c>
      <c r="AU1522" s="153">
        <f t="shared" si="1012"/>
        <v>801.97195254634516</v>
      </c>
      <c r="AV1522" s="153">
        <f t="shared" si="1013"/>
        <v>1069.2959367284607</v>
      </c>
    </row>
    <row r="1523" spans="1:48" x14ac:dyDescent="0.2">
      <c r="A1523" s="82">
        <v>1519</v>
      </c>
      <c r="B1523" s="82" t="s">
        <v>1410</v>
      </c>
      <c r="C1523" s="83"/>
      <c r="D1523" s="84" t="s">
        <v>111</v>
      </c>
      <c r="E1523" s="85" t="s">
        <v>259</v>
      </c>
      <c r="F1523" s="86">
        <v>41000</v>
      </c>
      <c r="G1523" s="86" t="s">
        <v>1350</v>
      </c>
      <c r="H1523" s="89"/>
      <c r="I1523" s="89">
        <v>2.0606979091564531E-2</v>
      </c>
      <c r="J1523" s="84"/>
      <c r="K1523" s="84"/>
      <c r="L1523" s="87">
        <v>12800</v>
      </c>
      <c r="M1523" s="87"/>
      <c r="N1523" s="87">
        <v>12800</v>
      </c>
      <c r="O1523" s="84">
        <v>4246.9200288392212</v>
      </c>
      <c r="P1523" s="84">
        <v>263.76933237202599</v>
      </c>
      <c r="Q1523" s="84">
        <f t="shared" si="995"/>
        <v>4510.6893612112472</v>
      </c>
      <c r="R1523" s="84">
        <v>8289.3106387887528</v>
      </c>
      <c r="S1523" s="87">
        <f t="shared" si="996"/>
        <v>8553.0799711607797</v>
      </c>
      <c r="T1523" s="150">
        <v>40</v>
      </c>
      <c r="U1523" s="69">
        <v>365</v>
      </c>
      <c r="V1523" s="70"/>
      <c r="W1523" s="71">
        <v>1.9479452054794519</v>
      </c>
      <c r="X1523" s="76">
        <f t="shared" ref="X1523:X1526" si="1017">DATE(YEAR(F1523),MONTH(F1523),1)</f>
        <v>41000</v>
      </c>
      <c r="AF1523" s="132" t="s">
        <v>2879</v>
      </c>
      <c r="AG1523" s="60">
        <f>MATCH(AF1523,'Cat-4'!$A:$A,0)</f>
        <v>726</v>
      </c>
      <c r="AH1523" s="60">
        <f>MATCH(X1523,'Cat-4'!$1:$1,0)</f>
        <v>4</v>
      </c>
      <c r="AI1523" s="60">
        <f>INDEX('Cat-4'!$1:$1048576,Working!AG1523,Working!AH1523)</f>
        <v>106.1</v>
      </c>
      <c r="AJ1523" s="60">
        <f>MATCH($AJ$3,'Cat-4'!$1:$1,0)</f>
        <v>144</v>
      </c>
      <c r="AK1523" s="60">
        <f>INDEX('Cat-4'!$1:$1048576,Working!AG1523,Working!AJ1523)</f>
        <v>132.30000000000001</v>
      </c>
      <c r="AL1523" s="146">
        <f t="shared" ref="AL1523:AL1528" si="1018">AK1523/AI1523</f>
        <v>1.2469368520263904</v>
      </c>
      <c r="AM1523" s="152">
        <f t="shared" ref="AM1523:AM1528" si="1019">AL1523</f>
        <v>1.2469368520263904</v>
      </c>
      <c r="AN1523" s="146">
        <f t="shared" si="1000"/>
        <v>11.872222222222222</v>
      </c>
      <c r="AO1523" s="169">
        <f>INDEX('EL&amp;SV'!$C$4:$G$50,MATCH(AF1523,'EL&amp;SV'!$G$4:$G$50,0),MATCH(IF(P1523&gt;5000000,"A",IF(N1523&gt;2000000,"B",IF(N1523&gt;500000,"C","D"))),'EL&amp;SV'!$C$4:$G$4,0))</f>
        <v>8</v>
      </c>
      <c r="AP1523" s="171">
        <f>INDEX('EL&amp;SV'!$G$4:$K$50,MATCH(AF1523,'EL&amp;SV'!$G$4:$G$50,0),MATCH(IF(N1523&gt;5000000,"A",IF(N1523&gt;2000000,"B",IF(N1523&gt;500000,"C","D"))),'EL&amp;SV'!$G$4:$K$4,0))</f>
        <v>0.95</v>
      </c>
      <c r="AQ1523" s="153">
        <f t="shared" si="1009"/>
        <v>15960.791705937796</v>
      </c>
      <c r="AR1523" s="153">
        <f t="shared" si="1010"/>
        <v>15162.752120640906</v>
      </c>
      <c r="AS1523" s="153">
        <f t="shared" si="1011"/>
        <v>798.03958529689044</v>
      </c>
      <c r="AT1523" s="60">
        <v>0.75</v>
      </c>
      <c r="AU1523" s="153">
        <f t="shared" si="1012"/>
        <v>598.52968897266783</v>
      </c>
      <c r="AV1523" s="153">
        <f t="shared" si="1013"/>
        <v>798.03958529689055</v>
      </c>
    </row>
    <row r="1524" spans="1:48" x14ac:dyDescent="0.2">
      <c r="A1524" s="82">
        <v>1520</v>
      </c>
      <c r="B1524" s="82" t="s">
        <v>1410</v>
      </c>
      <c r="C1524" s="83"/>
      <c r="D1524" s="84" t="s">
        <v>111</v>
      </c>
      <c r="E1524" s="85" t="s">
        <v>259</v>
      </c>
      <c r="F1524" s="86">
        <v>41000</v>
      </c>
      <c r="G1524" s="86" t="s">
        <v>1350</v>
      </c>
      <c r="H1524" s="89"/>
      <c r="I1524" s="89">
        <v>2.0606979091564531E-2</v>
      </c>
      <c r="J1524" s="84"/>
      <c r="K1524" s="84"/>
      <c r="L1524" s="87">
        <v>12800</v>
      </c>
      <c r="M1524" s="87"/>
      <c r="N1524" s="87">
        <v>12800</v>
      </c>
      <c r="O1524" s="84">
        <v>4246.9200288392212</v>
      </c>
      <c r="P1524" s="84">
        <v>263.76933237202599</v>
      </c>
      <c r="Q1524" s="84">
        <f t="shared" si="995"/>
        <v>4510.6893612112472</v>
      </c>
      <c r="R1524" s="84">
        <v>8289.3106387887528</v>
      </c>
      <c r="S1524" s="87">
        <f t="shared" si="996"/>
        <v>8553.0799711607797</v>
      </c>
      <c r="T1524" s="150">
        <v>40</v>
      </c>
      <c r="U1524" s="69">
        <v>365</v>
      </c>
      <c r="V1524" s="70"/>
      <c r="W1524" s="71">
        <v>-1.0082191780821921</v>
      </c>
      <c r="X1524" s="76">
        <f t="shared" si="1017"/>
        <v>41000</v>
      </c>
      <c r="AF1524" s="132" t="s">
        <v>2879</v>
      </c>
      <c r="AG1524" s="60">
        <f>MATCH(AF1524,'Cat-4'!$A:$A,0)</f>
        <v>726</v>
      </c>
      <c r="AH1524" s="60">
        <f>MATCH(X1524,'Cat-4'!$1:$1,0)</f>
        <v>4</v>
      </c>
      <c r="AI1524" s="60">
        <f>INDEX('Cat-4'!$1:$1048576,Working!AG1524,Working!AH1524)</f>
        <v>106.1</v>
      </c>
      <c r="AJ1524" s="60">
        <f>MATCH($AJ$3,'Cat-4'!$1:$1,0)</f>
        <v>144</v>
      </c>
      <c r="AK1524" s="60">
        <f>INDEX('Cat-4'!$1:$1048576,Working!AG1524,Working!AJ1524)</f>
        <v>132.30000000000001</v>
      </c>
      <c r="AL1524" s="146">
        <f t="shared" si="1018"/>
        <v>1.2469368520263904</v>
      </c>
      <c r="AM1524" s="152">
        <f t="shared" si="1019"/>
        <v>1.2469368520263904</v>
      </c>
      <c r="AN1524" s="146">
        <f t="shared" si="1000"/>
        <v>11.872222222222222</v>
      </c>
      <c r="AO1524" s="169">
        <f>INDEX('EL&amp;SV'!$C$4:$G$50,MATCH(AF1524,'EL&amp;SV'!$G$4:$G$50,0),MATCH(IF(P1524&gt;5000000,"A",IF(N1524&gt;2000000,"B",IF(N1524&gt;500000,"C","D"))),'EL&amp;SV'!$C$4:$G$4,0))</f>
        <v>8</v>
      </c>
      <c r="AP1524" s="171">
        <f>INDEX('EL&amp;SV'!$G$4:$K$50,MATCH(AF1524,'EL&amp;SV'!$G$4:$G$50,0),MATCH(IF(N1524&gt;5000000,"A",IF(N1524&gt;2000000,"B",IF(N1524&gt;500000,"C","D"))),'EL&amp;SV'!$G$4:$K$4,0))</f>
        <v>0.95</v>
      </c>
      <c r="AQ1524" s="153">
        <f t="shared" si="1009"/>
        <v>15960.791705937796</v>
      </c>
      <c r="AR1524" s="153">
        <f t="shared" si="1010"/>
        <v>15162.752120640906</v>
      </c>
      <c r="AS1524" s="153">
        <f t="shared" si="1011"/>
        <v>798.03958529689044</v>
      </c>
      <c r="AT1524" s="60">
        <v>0.75</v>
      </c>
      <c r="AU1524" s="153">
        <f t="shared" si="1012"/>
        <v>598.52968897266783</v>
      </c>
      <c r="AV1524" s="153">
        <f t="shared" si="1013"/>
        <v>798.03958529689055</v>
      </c>
    </row>
    <row r="1525" spans="1:48" x14ac:dyDescent="0.2">
      <c r="A1525" s="82">
        <v>1521</v>
      </c>
      <c r="B1525" s="82" t="s">
        <v>1410</v>
      </c>
      <c r="C1525" s="83"/>
      <c r="D1525" s="84" t="s">
        <v>112</v>
      </c>
      <c r="E1525" s="85" t="s">
        <v>851</v>
      </c>
      <c r="F1525" s="86">
        <v>41000</v>
      </c>
      <c r="G1525" s="86" t="s">
        <v>1350</v>
      </c>
      <c r="H1525" s="89"/>
      <c r="I1525" s="89">
        <v>7.1255005268703903E-2</v>
      </c>
      <c r="J1525" s="84"/>
      <c r="K1525" s="84"/>
      <c r="L1525" s="87">
        <v>12700.65</v>
      </c>
      <c r="M1525" s="87"/>
      <c r="N1525" s="87">
        <v>12700.65</v>
      </c>
      <c r="O1525" s="84">
        <v>7540.6930866701796</v>
      </c>
      <c r="P1525" s="84">
        <v>904.98488266596416</v>
      </c>
      <c r="Q1525" s="84">
        <f t="shared" si="995"/>
        <v>8445.6779693361441</v>
      </c>
      <c r="R1525" s="84">
        <v>4254.9720306638555</v>
      </c>
      <c r="S1525" s="87">
        <f t="shared" si="996"/>
        <v>5159.9569133298201</v>
      </c>
      <c r="T1525" s="150">
        <v>15</v>
      </c>
      <c r="U1525" s="69">
        <v>365</v>
      </c>
      <c r="V1525" s="70"/>
      <c r="W1525" s="71">
        <v>1.9835616438356167</v>
      </c>
      <c r="X1525" s="76">
        <f t="shared" si="1017"/>
        <v>41000</v>
      </c>
      <c r="AF1525" s="132" t="s">
        <v>3114</v>
      </c>
      <c r="AG1525" s="60">
        <f>MATCH(AF1525,'Cat-4'!$A:$A,0)</f>
        <v>844</v>
      </c>
      <c r="AH1525" s="60">
        <f>MATCH(X1525,'Cat-4'!$1:$1,0)</f>
        <v>4</v>
      </c>
      <c r="AI1525" s="60">
        <f>INDEX('Cat-4'!$1:$1048576,Working!AG1525,Working!AH1525)</f>
        <v>103.9</v>
      </c>
      <c r="AJ1525" s="60">
        <f>MATCH($AJ$3,'Cat-4'!$1:$1,0)</f>
        <v>144</v>
      </c>
      <c r="AK1525" s="60">
        <f>INDEX('Cat-4'!$1:$1048576,Working!AG1525,Working!AJ1525)</f>
        <v>160.30000000000001</v>
      </c>
      <c r="AL1525" s="146">
        <f t="shared" si="1018"/>
        <v>1.5428296438883542</v>
      </c>
      <c r="AM1525" s="152">
        <f t="shared" si="1019"/>
        <v>1.5428296438883542</v>
      </c>
      <c r="AN1525" s="146">
        <f t="shared" si="1000"/>
        <v>11.872222222222222</v>
      </c>
      <c r="AO1525" s="169">
        <f>INDEX('EL&amp;SV'!$C$4:$G$50,MATCH(AF1525,'EL&amp;SV'!$G$4:$G$50,0),MATCH(IF(P1525&gt;5000000,"A",IF(N1525&gt;2000000,"B",IF(N1525&gt;500000,"C","D"))),'EL&amp;SV'!$C$4:$G$4,0))</f>
        <v>6</v>
      </c>
      <c r="AP1525" s="171">
        <f>INDEX('EL&amp;SV'!$G$4:$K$50,MATCH(AF1525,'EL&amp;SV'!$G$4:$G$50,0),MATCH(IF(N1525&gt;5000000,"A",IF(N1525&gt;2000000,"B",IF(N1525&gt;500000,"C","D"))),'EL&amp;SV'!$G$4:$K$4,0))</f>
        <v>0.95</v>
      </c>
      <c r="AQ1525" s="153">
        <f t="shared" si="1009"/>
        <v>19594.939316650623</v>
      </c>
      <c r="AR1525" s="153">
        <f t="shared" si="1010"/>
        <v>18615.192350818092</v>
      </c>
      <c r="AS1525" s="153">
        <f t="shared" si="1011"/>
        <v>979.74696583253171</v>
      </c>
      <c r="AT1525" s="60">
        <v>0.75</v>
      </c>
      <c r="AU1525" s="153">
        <f t="shared" si="1012"/>
        <v>734.81022437439879</v>
      </c>
      <c r="AV1525" s="153">
        <f t="shared" si="1013"/>
        <v>979.74696583253206</v>
      </c>
    </row>
    <row r="1526" spans="1:48" x14ac:dyDescent="0.2">
      <c r="A1526" s="82">
        <v>1522</v>
      </c>
      <c r="B1526" s="82" t="s">
        <v>1410</v>
      </c>
      <c r="C1526" s="83"/>
      <c r="D1526" s="84" t="s">
        <v>112</v>
      </c>
      <c r="E1526" s="85" t="s">
        <v>384</v>
      </c>
      <c r="F1526" s="86">
        <v>41000</v>
      </c>
      <c r="G1526" s="86" t="s">
        <v>1350</v>
      </c>
      <c r="H1526" s="89"/>
      <c r="I1526" s="89">
        <v>9.5322705479452055E-2</v>
      </c>
      <c r="J1526" s="84"/>
      <c r="K1526" s="84"/>
      <c r="L1526" s="87">
        <v>12646.4</v>
      </c>
      <c r="M1526" s="87"/>
      <c r="N1526" s="87">
        <v>12646.4</v>
      </c>
      <c r="O1526" s="84">
        <v>12646.400000000001</v>
      </c>
      <c r="P1526" s="84">
        <v>0</v>
      </c>
      <c r="Q1526" s="84">
        <f t="shared" si="995"/>
        <v>12646.400000000001</v>
      </c>
      <c r="R1526" s="84">
        <v>0</v>
      </c>
      <c r="S1526" s="87">
        <f t="shared" si="996"/>
        <v>0</v>
      </c>
      <c r="T1526" s="150">
        <v>10</v>
      </c>
      <c r="U1526" s="69">
        <v>365</v>
      </c>
      <c r="V1526" s="70"/>
      <c r="W1526" s="71">
        <v>8.991780821917807</v>
      </c>
      <c r="X1526" s="76">
        <f t="shared" si="1017"/>
        <v>41000</v>
      </c>
      <c r="AF1526" s="132" t="s">
        <v>3114</v>
      </c>
      <c r="AG1526" s="60">
        <f>MATCH(AF1526,'Cat-4'!$A:$A,0)</f>
        <v>844</v>
      </c>
      <c r="AH1526" s="60">
        <f>MATCH(X1526,'Cat-4'!$1:$1,0)</f>
        <v>4</v>
      </c>
      <c r="AI1526" s="60">
        <f>INDEX('Cat-4'!$1:$1048576,Working!AG1526,Working!AH1526)</f>
        <v>103.9</v>
      </c>
      <c r="AJ1526" s="60">
        <f>MATCH($AJ$3,'Cat-4'!$1:$1,0)</f>
        <v>144</v>
      </c>
      <c r="AK1526" s="60">
        <f>INDEX('Cat-4'!$1:$1048576,Working!AG1526,Working!AJ1526)</f>
        <v>160.30000000000001</v>
      </c>
      <c r="AL1526" s="146">
        <f t="shared" si="1018"/>
        <v>1.5428296438883542</v>
      </c>
      <c r="AM1526" s="152">
        <f t="shared" si="1019"/>
        <v>1.5428296438883542</v>
      </c>
      <c r="AN1526" s="146">
        <f t="shared" si="1000"/>
        <v>11.872222222222222</v>
      </c>
      <c r="AO1526" s="169">
        <f>INDEX('EL&amp;SV'!$C$4:$G$50,MATCH(AF1526,'EL&amp;SV'!$G$4:$G$50,0),MATCH(IF(P1526&gt;5000000,"A",IF(N1526&gt;2000000,"B",IF(N1526&gt;500000,"C","D"))),'EL&amp;SV'!$C$4:$G$4,0))</f>
        <v>6</v>
      </c>
      <c r="AP1526" s="171">
        <f>INDEX('EL&amp;SV'!$G$4:$K$50,MATCH(AF1526,'EL&amp;SV'!$G$4:$G$50,0),MATCH(IF(N1526&gt;5000000,"A",IF(N1526&gt;2000000,"B",IF(N1526&gt;500000,"C","D"))),'EL&amp;SV'!$G$4:$K$4,0))</f>
        <v>0.95</v>
      </c>
      <c r="AQ1526" s="153">
        <f t="shared" si="1009"/>
        <v>19511.240808469684</v>
      </c>
      <c r="AR1526" s="153">
        <f t="shared" si="1010"/>
        <v>18535.678768046197</v>
      </c>
      <c r="AS1526" s="153">
        <f t="shared" si="1011"/>
        <v>975.56204042348691</v>
      </c>
      <c r="AT1526" s="60">
        <v>0.75</v>
      </c>
      <c r="AU1526" s="153">
        <f t="shared" si="1012"/>
        <v>731.67153031761518</v>
      </c>
      <c r="AV1526" s="153">
        <f t="shared" si="1013"/>
        <v>975.56204042348509</v>
      </c>
    </row>
    <row r="1527" spans="1:48" x14ac:dyDescent="0.2">
      <c r="A1527" s="82">
        <v>1523</v>
      </c>
      <c r="B1527" s="82" t="s">
        <v>1410</v>
      </c>
      <c r="C1527" s="83"/>
      <c r="D1527" s="84" t="s">
        <v>111</v>
      </c>
      <c r="E1527" s="85" t="s">
        <v>255</v>
      </c>
      <c r="F1527" s="86">
        <v>41000</v>
      </c>
      <c r="G1527" s="86" t="s">
        <v>1350</v>
      </c>
      <c r="H1527" s="89"/>
      <c r="I1527" s="89">
        <v>2.0606979091564528E-2</v>
      </c>
      <c r="J1527" s="84"/>
      <c r="K1527" s="84"/>
      <c r="L1527" s="87">
        <v>12570</v>
      </c>
      <c r="M1527" s="87"/>
      <c r="N1527" s="87">
        <v>12570</v>
      </c>
      <c r="O1527" s="84">
        <v>4170.608184571015</v>
      </c>
      <c r="P1527" s="84">
        <v>259.02972718096612</v>
      </c>
      <c r="Q1527" s="84">
        <f t="shared" si="995"/>
        <v>4429.6379117519809</v>
      </c>
      <c r="R1527" s="84">
        <v>8140.3620882480191</v>
      </c>
      <c r="S1527" s="87">
        <f t="shared" si="996"/>
        <v>8399.3918154289859</v>
      </c>
      <c r="T1527" s="150">
        <v>40</v>
      </c>
      <c r="U1527" s="69">
        <v>365</v>
      </c>
      <c r="V1527" s="70"/>
      <c r="W1527" s="71">
        <v>8.0547945205479454</v>
      </c>
      <c r="X1527" s="76">
        <f>DATE(YEAR(F1527),MONTH(F1527),1)</f>
        <v>41000</v>
      </c>
      <c r="AF1527" s="132" t="s">
        <v>2879</v>
      </c>
      <c r="AG1527" s="60">
        <f>MATCH(AF1527,'Cat-4'!$A:$A,0)</f>
        <v>726</v>
      </c>
      <c r="AH1527" s="60">
        <f>MATCH(X1527,'Cat-4'!$1:$1,0)</f>
        <v>4</v>
      </c>
      <c r="AI1527" s="60">
        <f>INDEX('Cat-4'!$1:$1048576,Working!AG1527,Working!AH1527)</f>
        <v>106.1</v>
      </c>
      <c r="AJ1527" s="60">
        <f>MATCH($AJ$3,'Cat-4'!$1:$1,0)</f>
        <v>144</v>
      </c>
      <c r="AK1527" s="60">
        <f>INDEX('Cat-4'!$1:$1048576,Working!AG1527,Working!AJ1527)</f>
        <v>132.30000000000001</v>
      </c>
      <c r="AL1527" s="146">
        <f t="shared" si="1018"/>
        <v>1.2469368520263904</v>
      </c>
      <c r="AM1527" s="152">
        <f t="shared" si="1019"/>
        <v>1.2469368520263904</v>
      </c>
      <c r="AN1527" s="146">
        <f t="shared" si="1000"/>
        <v>11.872222222222222</v>
      </c>
      <c r="AO1527" s="169">
        <f>INDEX('EL&amp;SV'!$C$4:$G$50,MATCH(AF1527,'EL&amp;SV'!$G$4:$G$50,0),MATCH(IF(P1527&gt;5000000,"A",IF(N1527&gt;2000000,"B",IF(N1527&gt;500000,"C","D"))),'EL&amp;SV'!$C$4:$G$4,0))</f>
        <v>8</v>
      </c>
      <c r="AP1527" s="171">
        <f>INDEX('EL&amp;SV'!$G$4:$K$50,MATCH(AF1527,'EL&amp;SV'!$G$4:$G$50,0),MATCH(IF(N1527&gt;5000000,"A",IF(N1527&gt;2000000,"B",IF(N1527&gt;500000,"C","D"))),'EL&amp;SV'!$G$4:$K$4,0))</f>
        <v>0.95</v>
      </c>
      <c r="AQ1527" s="153">
        <f t="shared" si="1009"/>
        <v>15673.996229971726</v>
      </c>
      <c r="AR1527" s="153">
        <f t="shared" si="1010"/>
        <v>14890.296418473139</v>
      </c>
      <c r="AS1527" s="153">
        <f t="shared" si="1011"/>
        <v>783.69981149858722</v>
      </c>
      <c r="AT1527" s="60">
        <v>0.75</v>
      </c>
      <c r="AU1527" s="153">
        <f t="shared" si="1012"/>
        <v>587.77485862394042</v>
      </c>
      <c r="AV1527" s="153">
        <f t="shared" si="1013"/>
        <v>783.699811498587</v>
      </c>
    </row>
    <row r="1528" spans="1:48" x14ac:dyDescent="0.2">
      <c r="A1528" s="82">
        <v>1524</v>
      </c>
      <c r="B1528" s="82" t="s">
        <v>1410</v>
      </c>
      <c r="C1528" s="83"/>
      <c r="D1528" s="84" t="s">
        <v>112</v>
      </c>
      <c r="E1528" s="85" t="s">
        <v>1270</v>
      </c>
      <c r="F1528" s="86">
        <v>44420</v>
      </c>
      <c r="G1528" s="86" t="s">
        <v>38</v>
      </c>
      <c r="H1528" s="89"/>
      <c r="I1528" s="89">
        <v>9.5000000000000001E-2</v>
      </c>
      <c r="J1528" s="84"/>
      <c r="K1528" s="84"/>
      <c r="L1528" s="87">
        <v>12546.83</v>
      </c>
      <c r="M1528" s="87"/>
      <c r="N1528" s="87">
        <v>12546.83</v>
      </c>
      <c r="O1528" s="84">
        <v>757.62228273972596</v>
      </c>
      <c r="P1528" s="84">
        <v>1191.94885</v>
      </c>
      <c r="Q1528" s="84">
        <f t="shared" si="995"/>
        <v>1949.571132739726</v>
      </c>
      <c r="R1528" s="84">
        <v>10597.258867260274</v>
      </c>
      <c r="S1528" s="87">
        <f t="shared" si="996"/>
        <v>11789.207717260273</v>
      </c>
      <c r="T1528" s="150">
        <v>10</v>
      </c>
      <c r="U1528" s="69">
        <v>365</v>
      </c>
      <c r="V1528" s="70"/>
      <c r="W1528" s="71">
        <v>8.0931506849315067</v>
      </c>
      <c r="X1528" s="76">
        <f t="shared" ref="X1528:X1539" si="1020">DATE(YEAR(F1528),MONTH(F1528),1)</f>
        <v>44409</v>
      </c>
      <c r="AF1528" s="132" t="s">
        <v>3114</v>
      </c>
      <c r="AG1528" s="60">
        <f>MATCH(AF1528,'Cat-4'!$A:$A,0)</f>
        <v>844</v>
      </c>
      <c r="AH1528" s="60">
        <f>MATCH(X1528,'Cat-4'!$1:$1,0)</f>
        <v>116</v>
      </c>
      <c r="AI1528" s="60">
        <f>INDEX('Cat-4'!$1:$1048576,Working!AG1528,Working!AH1528)</f>
        <v>149</v>
      </c>
      <c r="AJ1528" s="60">
        <f>MATCH($AJ$3,'Cat-4'!$1:$1,0)</f>
        <v>144</v>
      </c>
      <c r="AK1528" s="60">
        <f>INDEX('Cat-4'!$1:$1048576,Working!AG1528,Working!AJ1528)</f>
        <v>160.30000000000001</v>
      </c>
      <c r="AL1528" s="146">
        <f t="shared" si="1018"/>
        <v>1.0758389261744967</v>
      </c>
      <c r="AM1528" s="152">
        <f t="shared" si="1019"/>
        <v>1.0758389261744967</v>
      </c>
      <c r="AN1528" s="146">
        <f t="shared" si="1000"/>
        <v>2.5083333333333333</v>
      </c>
      <c r="AO1528" s="169">
        <f>INDEX('EL&amp;SV'!$C$4:$G$50,MATCH(AF1528,'EL&amp;SV'!$G$4:$G$50,0),MATCH(IF(P1528&gt;5000000,"A",IF(N1528&gt;2000000,"B",IF(N1528&gt;500000,"C","D"))),'EL&amp;SV'!$C$4:$G$4,0))</f>
        <v>6</v>
      </c>
      <c r="AP1528" s="171">
        <f>INDEX('EL&amp;SV'!$G$4:$K$50,MATCH(AF1528,'EL&amp;SV'!$G$4:$G$50,0),MATCH(IF(N1528&gt;5000000,"A",IF(N1528&gt;2000000,"B",IF(N1528&gt;500000,"C","D"))),'EL&amp;SV'!$G$4:$K$4,0))</f>
        <v>0.95</v>
      </c>
      <c r="AQ1528" s="153">
        <f t="shared" si="1009"/>
        <v>13498.368114093961</v>
      </c>
      <c r="AR1528" s="153">
        <f t="shared" si="1010"/>
        <v>5360.9143919793996</v>
      </c>
      <c r="AS1528" s="153">
        <f t="shared" si="1011"/>
        <v>8137.4537221145611</v>
      </c>
      <c r="AT1528" s="60">
        <v>0.75</v>
      </c>
      <c r="AU1528" s="153">
        <f t="shared" si="1012"/>
        <v>6103.0902915859206</v>
      </c>
      <c r="AV1528" s="153">
        <f t="shared" si="1013"/>
        <v>6103.0902915859206</v>
      </c>
    </row>
    <row r="1529" spans="1:48" x14ac:dyDescent="0.2">
      <c r="A1529" s="82">
        <v>1525</v>
      </c>
      <c r="B1529" s="82" t="s">
        <v>1410</v>
      </c>
      <c r="C1529" s="83"/>
      <c r="D1529" s="84" t="s">
        <v>112</v>
      </c>
      <c r="E1529" s="85" t="s">
        <v>494</v>
      </c>
      <c r="F1529" s="86">
        <v>39556</v>
      </c>
      <c r="G1529" s="86" t="s">
        <v>1348</v>
      </c>
      <c r="H1529" s="89"/>
      <c r="I1529" s="89">
        <v>0</v>
      </c>
      <c r="J1529" s="84"/>
      <c r="K1529" s="84"/>
      <c r="L1529" s="87">
        <v>12500</v>
      </c>
      <c r="M1529" s="87"/>
      <c r="N1529" s="87">
        <v>12500</v>
      </c>
      <c r="O1529" s="84">
        <v>11875</v>
      </c>
      <c r="P1529" s="84">
        <v>0</v>
      </c>
      <c r="Q1529" s="84">
        <f t="shared" si="995"/>
        <v>11875</v>
      </c>
      <c r="R1529" s="84">
        <v>625</v>
      </c>
      <c r="S1529" s="87">
        <f t="shared" si="996"/>
        <v>625</v>
      </c>
      <c r="T1529" s="150">
        <v>3</v>
      </c>
      <c r="U1529" s="69">
        <v>365</v>
      </c>
      <c r="V1529" s="70"/>
      <c r="W1529" s="71">
        <v>8.1150684931506838</v>
      </c>
      <c r="X1529" s="76">
        <f t="shared" si="1020"/>
        <v>39539</v>
      </c>
      <c r="Y1529" s="138" t="s">
        <v>4016</v>
      </c>
      <c r="Z1529" s="60">
        <f>MATCH(Y1529,'Cat-3'!$A:$A,0)</f>
        <v>628</v>
      </c>
      <c r="AA1529" s="60">
        <f>MATCH(X1529,'Cat-3'!$1:$1,0)</f>
        <v>43</v>
      </c>
      <c r="AB1529" s="60">
        <f>INDEX('Cat-3'!$1:$1048576,Working!Z1529,Working!AA1529)</f>
        <v>119.5</v>
      </c>
      <c r="AC1529" s="60">
        <f>MATCH($AC$3,'Cat-3'!$1:$1,0)</f>
        <v>90</v>
      </c>
      <c r="AD1529" s="60">
        <f>INDEX('Cat-3'!$1:$1048576,Working!Z1529,Working!AC1529)</f>
        <v>138.4</v>
      </c>
      <c r="AE1529" s="146">
        <f>AD1529/AB1529</f>
        <v>1.1581589958158995</v>
      </c>
      <c r="AF1529" s="132" t="s">
        <v>3114</v>
      </c>
      <c r="AG1529" s="60">
        <f>MATCH(AF1529,'Cat-4'!$A:$A,0)</f>
        <v>844</v>
      </c>
      <c r="AH1529" s="60">
        <f>MATCH($AH$3,'Cat-4'!$1:$1,0)</f>
        <v>4</v>
      </c>
      <c r="AI1529" s="60">
        <f>INDEX('Cat-4'!$1:$1048576,Working!AG1529,Working!AH1529)</f>
        <v>103.9</v>
      </c>
      <c r="AJ1529" s="60">
        <f>MATCH($AJ$3,'Cat-4'!$1:$1,0)</f>
        <v>144</v>
      </c>
      <c r="AK1529" s="60">
        <f>INDEX('Cat-4'!$1:$1048576,Working!AG1529,Working!AJ1529)</f>
        <v>160.30000000000001</v>
      </c>
      <c r="AL1529" s="146">
        <f>AK1529/AI1529</f>
        <v>1.5428296438883542</v>
      </c>
      <c r="AM1529" s="146">
        <f>AL1529*AE1529</f>
        <v>1.7868420310807382</v>
      </c>
      <c r="AN1529" s="146">
        <f t="shared" si="1000"/>
        <v>15.824999999999999</v>
      </c>
      <c r="AO1529" s="169">
        <f>INDEX('EL&amp;SV'!$C$4:$G$50,MATCH(AF1529,'EL&amp;SV'!$G$4:$G$50,0),MATCH(IF(P1529&gt;5000000,"A",IF(N1529&gt;2000000,"B",IF(N1529&gt;500000,"C","D"))),'EL&amp;SV'!$C$4:$G$4,0))</f>
        <v>6</v>
      </c>
      <c r="AP1529" s="171">
        <f>INDEX('EL&amp;SV'!$G$4:$K$50,MATCH(AF1529,'EL&amp;SV'!$G$4:$G$50,0),MATCH(IF(N1529&gt;5000000,"A",IF(N1529&gt;2000000,"B",IF(N1529&gt;500000,"C","D"))),'EL&amp;SV'!$G$4:$K$4,0))</f>
        <v>0.95</v>
      </c>
      <c r="AQ1529" s="153">
        <f t="shared" si="1009"/>
        <v>22335.525388509228</v>
      </c>
      <c r="AR1529" s="153">
        <f t="shared" si="1010"/>
        <v>21218.749119083765</v>
      </c>
      <c r="AS1529" s="153">
        <f t="shared" si="1011"/>
        <v>1116.7762694254634</v>
      </c>
      <c r="AT1529" s="60">
        <v>0.75</v>
      </c>
      <c r="AU1529" s="153">
        <f t="shared" si="1012"/>
        <v>837.58220206909755</v>
      </c>
      <c r="AV1529" s="153">
        <f t="shared" si="1013"/>
        <v>1116.7762694254625</v>
      </c>
    </row>
    <row r="1530" spans="1:48" x14ac:dyDescent="0.2">
      <c r="A1530" s="82">
        <v>1526</v>
      </c>
      <c r="B1530" s="82" t="s">
        <v>1410</v>
      </c>
      <c r="C1530" s="83"/>
      <c r="D1530" s="84" t="s">
        <v>112</v>
      </c>
      <c r="E1530" s="85" t="s">
        <v>1093</v>
      </c>
      <c r="F1530" s="86">
        <v>43190</v>
      </c>
      <c r="G1530" s="86" t="s">
        <v>29</v>
      </c>
      <c r="H1530" s="89"/>
      <c r="I1530" s="89">
        <v>0.19</v>
      </c>
      <c r="J1530" s="84"/>
      <c r="K1530" s="84"/>
      <c r="L1530" s="87">
        <v>12500</v>
      </c>
      <c r="M1530" s="87"/>
      <c r="N1530" s="87">
        <v>12500</v>
      </c>
      <c r="O1530" s="84">
        <v>9503.2534246575342</v>
      </c>
      <c r="P1530" s="84">
        <v>2375</v>
      </c>
      <c r="Q1530" s="84">
        <f t="shared" si="995"/>
        <v>11878.253424657534</v>
      </c>
      <c r="R1530" s="84">
        <v>621.7465753424658</v>
      </c>
      <c r="S1530" s="87">
        <f t="shared" si="996"/>
        <v>2996.7465753424658</v>
      </c>
      <c r="T1530" s="150">
        <v>10</v>
      </c>
      <c r="U1530" s="69">
        <v>365</v>
      </c>
      <c r="V1530" s="70"/>
      <c r="W1530" s="71">
        <v>8.1150684931506838</v>
      </c>
      <c r="X1530" s="76">
        <f t="shared" si="1020"/>
        <v>43160</v>
      </c>
      <c r="AF1530" s="132" t="s">
        <v>3114</v>
      </c>
      <c r="AG1530" s="60">
        <f>MATCH(AF1530,'Cat-4'!$A:$A,0)</f>
        <v>844</v>
      </c>
      <c r="AH1530" s="60">
        <f>MATCH(X1530,'Cat-4'!$1:$1,0)</f>
        <v>75</v>
      </c>
      <c r="AI1530" s="60">
        <f>INDEX('Cat-4'!$1:$1048576,Working!AG1530,Working!AH1530)</f>
        <v>124.6</v>
      </c>
      <c r="AJ1530" s="60">
        <f>MATCH($AJ$3,'Cat-4'!$1:$1,0)</f>
        <v>144</v>
      </c>
      <c r="AK1530" s="60">
        <f>INDEX('Cat-4'!$1:$1048576,Working!AG1530,Working!AJ1530)</f>
        <v>160.30000000000001</v>
      </c>
      <c r="AL1530" s="146">
        <f t="shared" ref="AL1530:AL1532" si="1021">AK1530/AI1530</f>
        <v>1.2865168539325844</v>
      </c>
      <c r="AM1530" s="152">
        <f t="shared" ref="AM1530:AM1532" si="1022">AL1530</f>
        <v>1.2865168539325844</v>
      </c>
      <c r="AN1530" s="146">
        <f t="shared" si="1000"/>
        <v>5.875</v>
      </c>
      <c r="AO1530" s="169">
        <f>INDEX('EL&amp;SV'!$C$4:$G$50,MATCH(AF1530,'EL&amp;SV'!$G$4:$G$50,0),MATCH(IF(P1530&gt;5000000,"A",IF(N1530&gt;2000000,"B",IF(N1530&gt;500000,"C","D"))),'EL&amp;SV'!$C$4:$G$4,0))</f>
        <v>6</v>
      </c>
      <c r="AP1530" s="171">
        <f>INDEX('EL&amp;SV'!$G$4:$K$50,MATCH(AF1530,'EL&amp;SV'!$G$4:$G$50,0),MATCH(IF(N1530&gt;5000000,"A",IF(N1530&gt;2000000,"B",IF(N1530&gt;500000,"C","D"))),'EL&amp;SV'!$G$4:$K$4,0))</f>
        <v>0.95</v>
      </c>
      <c r="AQ1530" s="153">
        <f t="shared" si="1009"/>
        <v>16081.460674157304</v>
      </c>
      <c r="AR1530" s="153">
        <f t="shared" si="1010"/>
        <v>14959.108731273409</v>
      </c>
      <c r="AS1530" s="153">
        <f t="shared" si="1011"/>
        <v>1122.3519428838954</v>
      </c>
      <c r="AT1530" s="60">
        <v>0.75</v>
      </c>
      <c r="AU1530" s="153">
        <f t="shared" si="1012"/>
        <v>841.76395716292154</v>
      </c>
      <c r="AV1530" s="153">
        <f t="shared" si="1013"/>
        <v>841.76395716292154</v>
      </c>
    </row>
    <row r="1531" spans="1:48" x14ac:dyDescent="0.2">
      <c r="A1531" s="82">
        <v>1527</v>
      </c>
      <c r="B1531" s="82" t="s">
        <v>1410</v>
      </c>
      <c r="C1531" s="83"/>
      <c r="D1531" s="84" t="s">
        <v>112</v>
      </c>
      <c r="E1531" s="85" t="s">
        <v>843</v>
      </c>
      <c r="F1531" s="151">
        <v>42248</v>
      </c>
      <c r="G1531" s="86"/>
      <c r="H1531" s="89"/>
      <c r="I1531" s="89">
        <v>0.93356164383561646</v>
      </c>
      <c r="J1531" s="84"/>
      <c r="K1531" s="84"/>
      <c r="L1531" s="87">
        <v>12458.39</v>
      </c>
      <c r="M1531" s="87"/>
      <c r="N1531" s="87">
        <v>12458.39</v>
      </c>
      <c r="O1531" s="84">
        <v>11835.470499999999</v>
      </c>
      <c r="P1531" s="84">
        <v>0</v>
      </c>
      <c r="Q1531" s="84">
        <f t="shared" si="995"/>
        <v>11835.470499999999</v>
      </c>
      <c r="R1531" s="84">
        <v>622.91949999999997</v>
      </c>
      <c r="S1531" s="87">
        <f t="shared" si="996"/>
        <v>622.91949999999997</v>
      </c>
      <c r="T1531" s="150">
        <v>5</v>
      </c>
      <c r="U1531" s="69">
        <v>365</v>
      </c>
      <c r="V1531" s="70"/>
      <c r="W1531" s="71">
        <v>3.3150684931506849</v>
      </c>
      <c r="X1531" s="76">
        <f t="shared" si="1020"/>
        <v>42248</v>
      </c>
      <c r="AF1531" s="132" t="s">
        <v>3114</v>
      </c>
      <c r="AG1531" s="60">
        <f>MATCH(AF1531,'Cat-4'!$A:$A,0)</f>
        <v>844</v>
      </c>
      <c r="AH1531" s="60">
        <f>MATCH(X1531,'Cat-4'!$1:$1,0)</f>
        <v>45</v>
      </c>
      <c r="AI1531" s="60">
        <f>INDEX('Cat-4'!$1:$1048576,Working!AG1531,Working!AH1531)</f>
        <v>110.9</v>
      </c>
      <c r="AJ1531" s="60">
        <f>MATCH($AJ$3,'Cat-4'!$1:$1,0)</f>
        <v>144</v>
      </c>
      <c r="AK1531" s="60">
        <f>INDEX('Cat-4'!$1:$1048576,Working!AG1531,Working!AJ1531)</f>
        <v>160.30000000000001</v>
      </c>
      <c r="AL1531" s="146">
        <f t="shared" si="1021"/>
        <v>1.4454463480613164</v>
      </c>
      <c r="AM1531" s="152">
        <f t="shared" si="1022"/>
        <v>1.4454463480613164</v>
      </c>
      <c r="AN1531" s="146">
        <f t="shared" si="1000"/>
        <v>8.4555555555555557</v>
      </c>
      <c r="AO1531" s="169">
        <f>INDEX('EL&amp;SV'!$C$4:$G$50,MATCH(AF1531,'EL&amp;SV'!$G$4:$G$50,0),MATCH(IF(P1531&gt;5000000,"A",IF(N1531&gt;2000000,"B",IF(N1531&gt;500000,"C","D"))),'EL&amp;SV'!$C$4:$G$4,0))</f>
        <v>6</v>
      </c>
      <c r="AP1531" s="171">
        <f>INDEX('EL&amp;SV'!$G$4:$K$50,MATCH(AF1531,'EL&amp;SV'!$G$4:$G$50,0),MATCH(IF(N1531&gt;5000000,"A",IF(N1531&gt;2000000,"B",IF(N1531&gt;500000,"C","D"))),'EL&amp;SV'!$G$4:$K$4,0))</f>
        <v>0.95</v>
      </c>
      <c r="AQ1531" s="153">
        <f t="shared" si="1009"/>
        <v>18007.934328223622</v>
      </c>
      <c r="AR1531" s="153">
        <f t="shared" si="1010"/>
        <v>17107.53761181244</v>
      </c>
      <c r="AS1531" s="153">
        <f t="shared" si="1011"/>
        <v>900.39671641118184</v>
      </c>
      <c r="AT1531" s="60">
        <v>0.75</v>
      </c>
      <c r="AU1531" s="153">
        <f t="shared" si="1012"/>
        <v>675.29753730838638</v>
      </c>
      <c r="AV1531" s="153">
        <f t="shared" si="1013"/>
        <v>900.39671641118196</v>
      </c>
    </row>
    <row r="1532" spans="1:48" x14ac:dyDescent="0.2">
      <c r="A1532" s="82">
        <v>1528</v>
      </c>
      <c r="B1532" s="82" t="s">
        <v>1410</v>
      </c>
      <c r="C1532" s="83"/>
      <c r="D1532" s="84" t="s">
        <v>112</v>
      </c>
      <c r="E1532" s="85" t="s">
        <v>1150</v>
      </c>
      <c r="F1532" s="86">
        <v>43760</v>
      </c>
      <c r="G1532" s="86" t="s">
        <v>36</v>
      </c>
      <c r="H1532" s="89"/>
      <c r="I1532" s="89">
        <v>0.19</v>
      </c>
      <c r="J1532" s="84"/>
      <c r="K1532" s="84"/>
      <c r="L1532" s="87">
        <v>12432.48</v>
      </c>
      <c r="M1532" s="87"/>
      <c r="N1532" s="87">
        <v>12432.48</v>
      </c>
      <c r="O1532" s="84">
        <v>5772.7581106849311</v>
      </c>
      <c r="P1532" s="84">
        <v>2362.1711999999998</v>
      </c>
      <c r="Q1532" s="84">
        <f t="shared" si="995"/>
        <v>8134.9293106849309</v>
      </c>
      <c r="R1532" s="84">
        <v>4297.5506893150687</v>
      </c>
      <c r="S1532" s="87">
        <f t="shared" si="996"/>
        <v>6659.7218893150684</v>
      </c>
      <c r="T1532" s="150">
        <v>5</v>
      </c>
      <c r="U1532" s="69">
        <v>365</v>
      </c>
      <c r="V1532" s="70"/>
      <c r="W1532" s="71">
        <v>8.3698630136986303</v>
      </c>
      <c r="X1532" s="76">
        <f t="shared" si="1020"/>
        <v>43739</v>
      </c>
      <c r="AF1532" s="132" t="s">
        <v>3114</v>
      </c>
      <c r="AG1532" s="60">
        <f>MATCH(AF1532,'Cat-4'!$A:$A,0)</f>
        <v>844</v>
      </c>
      <c r="AH1532" s="60">
        <f>MATCH(X1532,'Cat-4'!$1:$1,0)</f>
        <v>94</v>
      </c>
      <c r="AI1532" s="60">
        <f>INDEX('Cat-4'!$1:$1048576,Working!AG1532,Working!AH1532)</f>
        <v>131.6</v>
      </c>
      <c r="AJ1532" s="60">
        <f>MATCH($AJ$3,'Cat-4'!$1:$1,0)</f>
        <v>144</v>
      </c>
      <c r="AK1532" s="60">
        <f>INDEX('Cat-4'!$1:$1048576,Working!AG1532,Working!AJ1532)</f>
        <v>160.30000000000001</v>
      </c>
      <c r="AL1532" s="146">
        <f t="shared" si="1021"/>
        <v>1.218085106382979</v>
      </c>
      <c r="AM1532" s="152">
        <f t="shared" si="1022"/>
        <v>1.218085106382979</v>
      </c>
      <c r="AN1532" s="146">
        <f t="shared" si="1000"/>
        <v>4.3138888888888891</v>
      </c>
      <c r="AO1532" s="169">
        <f>INDEX('EL&amp;SV'!$C$4:$G$50,MATCH(AF1532,'EL&amp;SV'!$G$4:$G$50,0),MATCH(IF(P1532&gt;5000000,"A",IF(N1532&gt;2000000,"B",IF(N1532&gt;500000,"C","D"))),'EL&amp;SV'!$C$4:$G$4,0))</f>
        <v>6</v>
      </c>
      <c r="AP1532" s="171">
        <f>INDEX('EL&amp;SV'!$G$4:$K$50,MATCH(AF1532,'EL&amp;SV'!$G$4:$G$50,0),MATCH(IF(N1532&gt;5000000,"A",IF(N1532&gt;2000000,"B",IF(N1532&gt;500000,"C","D"))),'EL&amp;SV'!$G$4:$K$4,0))</f>
        <v>0.95</v>
      </c>
      <c r="AQ1532" s="153">
        <f t="shared" si="1009"/>
        <v>15143.818723404258</v>
      </c>
      <c r="AR1532" s="153">
        <f t="shared" si="1010"/>
        <v>10343.718959988182</v>
      </c>
      <c r="AS1532" s="153">
        <f t="shared" si="1011"/>
        <v>4800.0997634160758</v>
      </c>
      <c r="AT1532" s="60">
        <v>0.75</v>
      </c>
      <c r="AU1532" s="153">
        <f t="shared" si="1012"/>
        <v>3600.0748225620569</v>
      </c>
      <c r="AV1532" s="153">
        <f t="shared" si="1013"/>
        <v>3600.0748225620569</v>
      </c>
    </row>
    <row r="1533" spans="1:48" x14ac:dyDescent="0.2">
      <c r="A1533" s="82">
        <v>1529</v>
      </c>
      <c r="B1533" s="82" t="s">
        <v>1410</v>
      </c>
      <c r="C1533" s="83"/>
      <c r="D1533" s="84" t="s">
        <v>112</v>
      </c>
      <c r="E1533" s="85" t="s">
        <v>330</v>
      </c>
      <c r="F1533" s="86">
        <v>39662</v>
      </c>
      <c r="G1533" s="86" t="s">
        <v>1348</v>
      </c>
      <c r="H1533" s="89"/>
      <c r="I1533" s="89">
        <v>0.14804093179415972</v>
      </c>
      <c r="J1533" s="84"/>
      <c r="K1533" s="84"/>
      <c r="L1533" s="87">
        <v>12400</v>
      </c>
      <c r="M1533" s="87"/>
      <c r="N1533" s="87">
        <v>12400</v>
      </c>
      <c r="O1533" s="84">
        <v>12400</v>
      </c>
      <c r="P1533" s="84">
        <v>0</v>
      </c>
      <c r="Q1533" s="84">
        <f t="shared" si="995"/>
        <v>12400</v>
      </c>
      <c r="R1533" s="84">
        <v>0</v>
      </c>
      <c r="S1533" s="87">
        <f t="shared" si="996"/>
        <v>0</v>
      </c>
      <c r="T1533" s="150">
        <v>10</v>
      </c>
      <c r="U1533" s="69">
        <v>365</v>
      </c>
      <c r="V1533" s="70"/>
      <c r="W1533" s="71">
        <v>-3.2904109589041095</v>
      </c>
      <c r="X1533" s="76">
        <f t="shared" si="1020"/>
        <v>39661</v>
      </c>
      <c r="Y1533" s="138" t="s">
        <v>4016</v>
      </c>
      <c r="Z1533" s="60">
        <f>MATCH(Y1533,'Cat-3'!$A:$A,0)</f>
        <v>628</v>
      </c>
      <c r="AA1533" s="60">
        <f>MATCH(X1533,'Cat-3'!$1:$1,0)</f>
        <v>47</v>
      </c>
      <c r="AB1533" s="60">
        <f>INDEX('Cat-3'!$1:$1048576,Working!Z1533,Working!AA1533)</f>
        <v>120.9</v>
      </c>
      <c r="AC1533" s="60">
        <f>MATCH($AC$3,'Cat-3'!$1:$1,0)</f>
        <v>90</v>
      </c>
      <c r="AD1533" s="60">
        <f>INDEX('Cat-3'!$1:$1048576,Working!Z1533,Working!AC1533)</f>
        <v>138.4</v>
      </c>
      <c r="AE1533" s="146">
        <f>AD1533/AB1533</f>
        <v>1.1447477253928866</v>
      </c>
      <c r="AF1533" s="132" t="s">
        <v>3114</v>
      </c>
      <c r="AG1533" s="60">
        <f>MATCH(AF1533,'Cat-4'!$A:$A,0)</f>
        <v>844</v>
      </c>
      <c r="AH1533" s="60">
        <f>MATCH($AH$3,'Cat-4'!$1:$1,0)</f>
        <v>4</v>
      </c>
      <c r="AI1533" s="60">
        <f>INDEX('Cat-4'!$1:$1048576,Working!AG1533,Working!AH1533)</f>
        <v>103.9</v>
      </c>
      <c r="AJ1533" s="60">
        <f>MATCH($AJ$3,'Cat-4'!$1:$1,0)</f>
        <v>144</v>
      </c>
      <c r="AK1533" s="60">
        <f>INDEX('Cat-4'!$1:$1048576,Working!AG1533,Working!AJ1533)</f>
        <v>160.30000000000001</v>
      </c>
      <c r="AL1533" s="146">
        <f>AK1533/AI1533</f>
        <v>1.5428296438883542</v>
      </c>
      <c r="AM1533" s="146">
        <f>AL1533*AE1533</f>
        <v>1.7661507255099107</v>
      </c>
      <c r="AN1533" s="146">
        <f t="shared" si="1000"/>
        <v>15.536111111111111</v>
      </c>
      <c r="AO1533" s="169">
        <f>INDEX('EL&amp;SV'!$C$4:$G$50,MATCH(AF1533,'EL&amp;SV'!$G$4:$G$50,0),MATCH(IF(P1533&gt;5000000,"A",IF(N1533&gt;2000000,"B",IF(N1533&gt;500000,"C","D"))),'EL&amp;SV'!$C$4:$G$4,0))</f>
        <v>6</v>
      </c>
      <c r="AP1533" s="171">
        <f>INDEX('EL&amp;SV'!$G$4:$K$50,MATCH(AF1533,'EL&amp;SV'!$G$4:$G$50,0),MATCH(IF(N1533&gt;5000000,"A",IF(N1533&gt;2000000,"B",IF(N1533&gt;500000,"C","D"))),'EL&amp;SV'!$G$4:$K$4,0))</f>
        <v>0.95</v>
      </c>
      <c r="AQ1533" s="153">
        <f t="shared" si="1009"/>
        <v>21900.268996322891</v>
      </c>
      <c r="AR1533" s="153">
        <f t="shared" si="1010"/>
        <v>20805.255546506749</v>
      </c>
      <c r="AS1533" s="153">
        <f t="shared" si="1011"/>
        <v>1095.0134498161424</v>
      </c>
      <c r="AT1533" s="60">
        <v>0.75</v>
      </c>
      <c r="AU1533" s="153">
        <f t="shared" si="1012"/>
        <v>821.26008736210679</v>
      </c>
      <c r="AV1533" s="153">
        <f t="shared" si="1013"/>
        <v>1095.0134498161456</v>
      </c>
    </row>
    <row r="1534" spans="1:48" x14ac:dyDescent="0.2">
      <c r="A1534" s="82">
        <v>1530</v>
      </c>
      <c r="B1534" s="82" t="s">
        <v>1410</v>
      </c>
      <c r="C1534" s="83"/>
      <c r="D1534" s="84" t="s">
        <v>112</v>
      </c>
      <c r="E1534" s="85" t="s">
        <v>539</v>
      </c>
      <c r="F1534" s="86">
        <v>41000</v>
      </c>
      <c r="G1534" s="86" t="s">
        <v>1350</v>
      </c>
      <c r="H1534" s="89"/>
      <c r="I1534" s="89">
        <v>8.9278424657534203E-2</v>
      </c>
      <c r="J1534" s="84"/>
      <c r="K1534" s="84"/>
      <c r="L1534" s="87">
        <v>12380.16</v>
      </c>
      <c r="M1534" s="87"/>
      <c r="N1534" s="87">
        <v>12380.16</v>
      </c>
      <c r="O1534" s="84">
        <v>11761.152000000002</v>
      </c>
      <c r="P1534" s="84">
        <v>0</v>
      </c>
      <c r="Q1534" s="84">
        <f t="shared" si="995"/>
        <v>11761.152000000002</v>
      </c>
      <c r="R1534" s="84">
        <v>619.00799999999799</v>
      </c>
      <c r="S1534" s="87">
        <f t="shared" si="996"/>
        <v>619.00799999999799</v>
      </c>
      <c r="T1534" s="150">
        <v>6</v>
      </c>
      <c r="U1534" s="69">
        <v>365</v>
      </c>
      <c r="V1534" s="70"/>
      <c r="W1534" s="71">
        <v>8.7369863013698641</v>
      </c>
      <c r="X1534" s="76">
        <f t="shared" si="1020"/>
        <v>41000</v>
      </c>
      <c r="AF1534" s="132" t="s">
        <v>2722</v>
      </c>
      <c r="AG1534" s="60">
        <f>MATCH(AF1534,'Cat-4'!$A:$A,0)</f>
        <v>647</v>
      </c>
      <c r="AH1534" s="60">
        <f>MATCH(X1534,'Cat-4'!$1:$1,0)</f>
        <v>4</v>
      </c>
      <c r="AI1534" s="60">
        <f>INDEX('Cat-4'!$1:$1048576,Working!AG1534,Working!AH1534)</f>
        <v>100.5</v>
      </c>
      <c r="AJ1534" s="60">
        <f>MATCH($AJ$3,'Cat-4'!$1:$1,0)</f>
        <v>144</v>
      </c>
      <c r="AK1534" s="60">
        <f>INDEX('Cat-4'!$1:$1048576,Working!AG1534,Working!AJ1534)</f>
        <v>94.2</v>
      </c>
      <c r="AL1534" s="146">
        <f t="shared" ref="AL1534:AL1541" si="1023">AK1534/AI1534</f>
        <v>0.93731343283582091</v>
      </c>
      <c r="AM1534" s="152">
        <f t="shared" ref="AM1534:AM1541" si="1024">AL1534</f>
        <v>0.93731343283582091</v>
      </c>
      <c r="AN1534" s="146">
        <f t="shared" si="1000"/>
        <v>11.872222222222222</v>
      </c>
      <c r="AO1534" s="169">
        <f>INDEX('EL&amp;SV'!$C$4:$G$50,MATCH(AF1534,'EL&amp;SV'!$G$4:$G$50,0),MATCH(IF(P1534&gt;5000000,"A",IF(N1534&gt;2000000,"B",IF(N1534&gt;500000,"C","D"))),'EL&amp;SV'!$C$4:$G$4,0))</f>
        <v>5</v>
      </c>
      <c r="AP1534" s="171">
        <f>INDEX('EL&amp;SV'!$G$4:$K$50,MATCH(AF1534,'EL&amp;SV'!$G$4:$G$50,0),MATCH(IF(N1534&gt;5000000,"A",IF(N1534&gt;2000000,"B",IF(N1534&gt;500000,"C","D"))),'EL&amp;SV'!$G$4:$K$4,0))</f>
        <v>1</v>
      </c>
      <c r="AQ1534" s="153">
        <f t="shared" si="1009"/>
        <v>11604.090268656717</v>
      </c>
      <c r="AR1534" s="153">
        <f t="shared" si="1010"/>
        <v>11604.090268656717</v>
      </c>
      <c r="AS1534" s="153">
        <f t="shared" si="1011"/>
        <v>0</v>
      </c>
      <c r="AT1534" s="60">
        <v>0.75</v>
      </c>
      <c r="AU1534" s="153">
        <f t="shared" si="1012"/>
        <v>0</v>
      </c>
      <c r="AV1534" s="153">
        <f t="shared" si="1013"/>
        <v>0</v>
      </c>
    </row>
    <row r="1535" spans="1:48" x14ac:dyDescent="0.2">
      <c r="A1535" s="82">
        <v>1531</v>
      </c>
      <c r="B1535" s="82" t="s">
        <v>1410</v>
      </c>
      <c r="C1535" s="83"/>
      <c r="D1535" s="84" t="s">
        <v>112</v>
      </c>
      <c r="E1535" s="85" t="s">
        <v>1042</v>
      </c>
      <c r="F1535" s="86">
        <v>42460</v>
      </c>
      <c r="G1535" s="86" t="s">
        <v>25</v>
      </c>
      <c r="H1535" s="89"/>
      <c r="I1535" s="89">
        <v>6.3333333333333325E-2</v>
      </c>
      <c r="J1535" s="84"/>
      <c r="K1535" s="84"/>
      <c r="L1535" s="87">
        <v>12375</v>
      </c>
      <c r="M1535" s="87"/>
      <c r="N1535" s="87">
        <v>12375</v>
      </c>
      <c r="O1535" s="84">
        <v>4704.6472602739723</v>
      </c>
      <c r="P1535" s="84">
        <v>783.74999999999989</v>
      </c>
      <c r="Q1535" s="84">
        <f t="shared" si="995"/>
        <v>5488.3972602739723</v>
      </c>
      <c r="R1535" s="84">
        <v>6886.6027397260277</v>
      </c>
      <c r="S1535" s="87">
        <f t="shared" si="996"/>
        <v>7670.3527397260277</v>
      </c>
      <c r="T1535" s="150">
        <v>15</v>
      </c>
      <c r="U1535" s="69">
        <v>365</v>
      </c>
      <c r="V1535" s="70"/>
      <c r="W1535" s="71">
        <v>8.7369863013698641</v>
      </c>
      <c r="X1535" s="76">
        <f t="shared" si="1020"/>
        <v>42430</v>
      </c>
      <c r="AF1535" s="132" t="s">
        <v>2722</v>
      </c>
      <c r="AG1535" s="60">
        <f>MATCH(AF1535,'Cat-4'!$A:$A,0)</f>
        <v>647</v>
      </c>
      <c r="AH1535" s="60">
        <f>MATCH(X1535,'Cat-4'!$1:$1,0)</f>
        <v>51</v>
      </c>
      <c r="AI1535" s="60">
        <f>INDEX('Cat-4'!$1:$1048576,Working!AG1535,Working!AH1535)</f>
        <v>93.3</v>
      </c>
      <c r="AJ1535" s="60">
        <f>MATCH($AJ$3,'Cat-4'!$1:$1,0)</f>
        <v>144</v>
      </c>
      <c r="AK1535" s="60">
        <f>INDEX('Cat-4'!$1:$1048576,Working!AG1535,Working!AJ1535)</f>
        <v>94.2</v>
      </c>
      <c r="AL1535" s="146">
        <f t="shared" si="1023"/>
        <v>1.009646302250804</v>
      </c>
      <c r="AM1535" s="152">
        <f t="shared" si="1024"/>
        <v>1.009646302250804</v>
      </c>
      <c r="AN1535" s="146">
        <f t="shared" si="1000"/>
        <v>7.875</v>
      </c>
      <c r="AO1535" s="169">
        <f>INDEX('EL&amp;SV'!$C$4:$G$50,MATCH(AF1535,'EL&amp;SV'!$G$4:$G$50,0),MATCH(IF(P1535&gt;5000000,"A",IF(N1535&gt;2000000,"B",IF(N1535&gt;500000,"C","D"))),'EL&amp;SV'!$C$4:$G$4,0))</f>
        <v>5</v>
      </c>
      <c r="AP1535" s="171">
        <f>INDEX('EL&amp;SV'!$G$4:$K$50,MATCH(AF1535,'EL&amp;SV'!$G$4:$G$50,0),MATCH(IF(N1535&gt;5000000,"A",IF(N1535&gt;2000000,"B",IF(N1535&gt;500000,"C","D"))),'EL&amp;SV'!$G$4:$K$4,0))</f>
        <v>1</v>
      </c>
      <c r="AQ1535" s="153">
        <f t="shared" si="1009"/>
        <v>12494.372990353699</v>
      </c>
      <c r="AR1535" s="153">
        <f t="shared" si="1010"/>
        <v>12494.372990353699</v>
      </c>
      <c r="AS1535" s="153">
        <f t="shared" si="1011"/>
        <v>0</v>
      </c>
      <c r="AT1535" s="60">
        <v>0.75</v>
      </c>
      <c r="AU1535" s="153">
        <f t="shared" si="1012"/>
        <v>0</v>
      </c>
      <c r="AV1535" s="153">
        <f t="shared" si="1013"/>
        <v>0</v>
      </c>
    </row>
    <row r="1536" spans="1:48" x14ac:dyDescent="0.2">
      <c r="A1536" s="82">
        <v>1532</v>
      </c>
      <c r="B1536" s="82" t="s">
        <v>1410</v>
      </c>
      <c r="C1536" s="83"/>
      <c r="D1536" s="84" t="s">
        <v>112</v>
      </c>
      <c r="E1536" s="85" t="s">
        <v>457</v>
      </c>
      <c r="F1536" s="151">
        <v>42248</v>
      </c>
      <c r="G1536" s="86"/>
      <c r="H1536" s="89"/>
      <c r="I1536" s="89">
        <v>0.84931506849315064</v>
      </c>
      <c r="J1536" s="84"/>
      <c r="K1536" s="84"/>
      <c r="L1536" s="87">
        <v>12271.62</v>
      </c>
      <c r="M1536" s="87"/>
      <c r="N1536" s="87">
        <v>12271.62</v>
      </c>
      <c r="O1536" s="84">
        <v>12271.619999999999</v>
      </c>
      <c r="P1536" s="84">
        <v>0</v>
      </c>
      <c r="Q1536" s="84">
        <f t="shared" si="995"/>
        <v>12271.619999999999</v>
      </c>
      <c r="R1536" s="84">
        <v>0</v>
      </c>
      <c r="S1536" s="87">
        <f t="shared" si="996"/>
        <v>0</v>
      </c>
      <c r="T1536" s="150">
        <v>10</v>
      </c>
      <c r="U1536" s="69">
        <v>365</v>
      </c>
      <c r="V1536" s="70"/>
      <c r="W1536" s="71">
        <v>8.7369863013698641</v>
      </c>
      <c r="X1536" s="76">
        <f t="shared" si="1020"/>
        <v>42248</v>
      </c>
      <c r="AF1536" s="132" t="s">
        <v>3114</v>
      </c>
      <c r="AG1536" s="60">
        <f>MATCH(AF1536,'Cat-4'!$A:$A,0)</f>
        <v>844</v>
      </c>
      <c r="AH1536" s="60">
        <f>MATCH(X1536,'Cat-4'!$1:$1,0)</f>
        <v>45</v>
      </c>
      <c r="AI1536" s="60">
        <f>INDEX('Cat-4'!$1:$1048576,Working!AG1536,Working!AH1536)</f>
        <v>110.9</v>
      </c>
      <c r="AJ1536" s="60">
        <f>MATCH($AJ$3,'Cat-4'!$1:$1,0)</f>
        <v>144</v>
      </c>
      <c r="AK1536" s="60">
        <f>INDEX('Cat-4'!$1:$1048576,Working!AG1536,Working!AJ1536)</f>
        <v>160.30000000000001</v>
      </c>
      <c r="AL1536" s="146">
        <f t="shared" si="1023"/>
        <v>1.4454463480613164</v>
      </c>
      <c r="AM1536" s="152">
        <f t="shared" si="1024"/>
        <v>1.4454463480613164</v>
      </c>
      <c r="AN1536" s="146">
        <f t="shared" si="1000"/>
        <v>8.4555555555555557</v>
      </c>
      <c r="AO1536" s="169">
        <f>INDEX('EL&amp;SV'!$C$4:$G$50,MATCH(AF1536,'EL&amp;SV'!$G$4:$G$50,0),MATCH(IF(P1536&gt;5000000,"A",IF(N1536&gt;2000000,"B",IF(N1536&gt;500000,"C","D"))),'EL&amp;SV'!$C$4:$G$4,0))</f>
        <v>6</v>
      </c>
      <c r="AP1536" s="171">
        <f>INDEX('EL&amp;SV'!$G$4:$K$50,MATCH(AF1536,'EL&amp;SV'!$G$4:$G$50,0),MATCH(IF(N1536&gt;5000000,"A",IF(N1536&gt;2000000,"B",IF(N1536&gt;500000,"C","D"))),'EL&amp;SV'!$G$4:$K$4,0))</f>
        <v>0.95</v>
      </c>
      <c r="AQ1536" s="153">
        <f t="shared" si="1009"/>
        <v>17737.968313796213</v>
      </c>
      <c r="AR1536" s="153">
        <f t="shared" si="1010"/>
        <v>16851.069898106402</v>
      </c>
      <c r="AS1536" s="153">
        <f t="shared" si="1011"/>
        <v>886.89841568981137</v>
      </c>
      <c r="AT1536" s="60">
        <v>0.75</v>
      </c>
      <c r="AU1536" s="153">
        <f t="shared" si="1012"/>
        <v>665.17381176735853</v>
      </c>
      <c r="AV1536" s="153">
        <f t="shared" si="1013"/>
        <v>886.89841568981149</v>
      </c>
    </row>
    <row r="1537" spans="1:48" x14ac:dyDescent="0.2">
      <c r="A1537" s="82">
        <v>1533</v>
      </c>
      <c r="B1537" s="82" t="s">
        <v>1410</v>
      </c>
      <c r="C1537" s="83"/>
      <c r="D1537" s="84" t="s">
        <v>112</v>
      </c>
      <c r="E1537" s="85" t="s">
        <v>284</v>
      </c>
      <c r="F1537" s="86">
        <v>41396</v>
      </c>
      <c r="G1537" s="86" t="s">
        <v>1349</v>
      </c>
      <c r="H1537" s="89"/>
      <c r="I1537" s="89">
        <v>6.4361991830383186E-2</v>
      </c>
      <c r="J1537" s="84"/>
      <c r="K1537" s="84"/>
      <c r="L1537" s="87">
        <v>12075</v>
      </c>
      <c r="M1537" s="87"/>
      <c r="N1537" s="87">
        <v>12075</v>
      </c>
      <c r="O1537" s="84">
        <v>6742.2173834177556</v>
      </c>
      <c r="P1537" s="84">
        <v>777.17105135187694</v>
      </c>
      <c r="Q1537" s="84">
        <f t="shared" si="995"/>
        <v>7519.388434769633</v>
      </c>
      <c r="R1537" s="84">
        <v>4555.611565230367</v>
      </c>
      <c r="S1537" s="87">
        <f t="shared" si="996"/>
        <v>5332.7826165822444</v>
      </c>
      <c r="T1537" s="150">
        <v>15</v>
      </c>
      <c r="U1537" s="69">
        <v>365</v>
      </c>
      <c r="V1537" s="70"/>
      <c r="W1537" s="71">
        <v>8.7369863013698641</v>
      </c>
      <c r="X1537" s="76">
        <f t="shared" si="1020"/>
        <v>41395</v>
      </c>
      <c r="AF1537" s="132" t="s">
        <v>2716</v>
      </c>
      <c r="AG1537" s="60">
        <f>MATCH(AF1537,'Cat-4'!$A:$A,0)</f>
        <v>644</v>
      </c>
      <c r="AH1537" s="60">
        <f>MATCH(X1537,'Cat-4'!$1:$1,0)</f>
        <v>17</v>
      </c>
      <c r="AI1537" s="60">
        <f>INDEX('Cat-4'!$1:$1048576,Working!AG1537,Working!AH1537)</f>
        <v>97.7</v>
      </c>
      <c r="AJ1537" s="60">
        <f>MATCH($AJ$3,'Cat-4'!$1:$1,0)</f>
        <v>144</v>
      </c>
      <c r="AK1537" s="60">
        <f>INDEX('Cat-4'!$1:$1048576,Working!AG1537,Working!AJ1537)</f>
        <v>135.1</v>
      </c>
      <c r="AL1537" s="146">
        <f t="shared" si="1023"/>
        <v>1.382804503582395</v>
      </c>
      <c r="AM1537" s="152">
        <f t="shared" si="1024"/>
        <v>1.382804503582395</v>
      </c>
      <c r="AN1537" s="146">
        <f t="shared" si="1000"/>
        <v>10.786111111111111</v>
      </c>
      <c r="AO1537" s="169">
        <f>INDEX('EL&amp;SV'!$C$4:$G$50,MATCH(AF1537,'EL&amp;SV'!$G$4:$G$50,0),MATCH(IF(P1537&gt;5000000,"A",IF(N1537&gt;2000000,"B",IF(N1537&gt;500000,"C","D"))),'EL&amp;SV'!$C$4:$G$4,0))</f>
        <v>5</v>
      </c>
      <c r="AP1537" s="171">
        <f>INDEX('EL&amp;SV'!$G$4:$K$50,MATCH(AF1537,'EL&amp;SV'!$G$4:$G$50,0),MATCH(IF(N1537&gt;5000000,"A",IF(N1537&gt;2000000,"B",IF(N1537&gt;500000,"C","D"))),'EL&amp;SV'!$G$4:$K$4,0))</f>
        <v>1</v>
      </c>
      <c r="AQ1537" s="153">
        <f t="shared" si="1009"/>
        <v>16697.364380757419</v>
      </c>
      <c r="AR1537" s="153">
        <f t="shared" si="1010"/>
        <v>16697.364380757419</v>
      </c>
      <c r="AS1537" s="153">
        <f t="shared" si="1011"/>
        <v>0</v>
      </c>
      <c r="AT1537" s="60">
        <v>0.75</v>
      </c>
      <c r="AU1537" s="153">
        <f t="shared" si="1012"/>
        <v>0</v>
      </c>
      <c r="AV1537" s="153">
        <f t="shared" si="1013"/>
        <v>0</v>
      </c>
    </row>
    <row r="1538" spans="1:48" x14ac:dyDescent="0.2">
      <c r="A1538" s="82">
        <v>1534</v>
      </c>
      <c r="B1538" s="82" t="s">
        <v>1410</v>
      </c>
      <c r="C1538" s="83"/>
      <c r="D1538" s="84" t="s">
        <v>112</v>
      </c>
      <c r="E1538" s="85" t="s">
        <v>1096</v>
      </c>
      <c r="F1538" s="86">
        <v>43330</v>
      </c>
      <c r="G1538" s="86" t="s">
        <v>35</v>
      </c>
      <c r="H1538" s="89"/>
      <c r="I1538" s="89">
        <v>0.19</v>
      </c>
      <c r="J1538" s="84"/>
      <c r="K1538" s="84"/>
      <c r="L1538" s="87">
        <v>12024</v>
      </c>
      <c r="M1538" s="87"/>
      <c r="N1538" s="87">
        <v>12024</v>
      </c>
      <c r="O1538" s="84">
        <v>8268.2294794520549</v>
      </c>
      <c r="P1538" s="84">
        <v>2284.56</v>
      </c>
      <c r="Q1538" s="84">
        <f t="shared" si="995"/>
        <v>10552.789479452054</v>
      </c>
      <c r="R1538" s="84">
        <v>1471.2105205479456</v>
      </c>
      <c r="S1538" s="87">
        <f t="shared" si="996"/>
        <v>3755.7705205479451</v>
      </c>
      <c r="T1538" s="150">
        <v>5</v>
      </c>
      <c r="U1538" s="69">
        <v>365</v>
      </c>
      <c r="V1538" s="70"/>
      <c r="W1538" s="71">
        <v>-3.1123287671232873</v>
      </c>
      <c r="X1538" s="76">
        <f t="shared" si="1020"/>
        <v>43313</v>
      </c>
      <c r="AF1538" s="132" t="s">
        <v>2734</v>
      </c>
      <c r="AG1538" s="60">
        <f>MATCH(AF1538,'Cat-4'!$A:$A,0)</f>
        <v>653</v>
      </c>
      <c r="AH1538" s="60">
        <f>MATCH(X1538,'Cat-4'!$1:$1,0)</f>
        <v>80</v>
      </c>
      <c r="AI1538" s="60">
        <f>INDEX('Cat-4'!$1:$1048576,Working!AG1538,Working!AH1538)</f>
        <v>117.5</v>
      </c>
      <c r="AJ1538" s="60">
        <f>MATCH($AJ$3,'Cat-4'!$1:$1,0)</f>
        <v>144</v>
      </c>
      <c r="AK1538" s="60">
        <f>INDEX('Cat-4'!$1:$1048576,Working!AG1538,Working!AJ1538)</f>
        <v>122.3</v>
      </c>
      <c r="AL1538" s="146">
        <f t="shared" si="1023"/>
        <v>1.0408510638297872</v>
      </c>
      <c r="AM1538" s="152">
        <f t="shared" si="1024"/>
        <v>1.0408510638297872</v>
      </c>
      <c r="AN1538" s="146">
        <f t="shared" si="1000"/>
        <v>5.4916666666666663</v>
      </c>
      <c r="AO1538" s="169">
        <f>INDEX('EL&amp;SV'!$C$4:$G$50,MATCH(AF1538,'EL&amp;SV'!$G$4:$G$50,0),MATCH(IF(P1538&gt;5000000,"A",IF(N1538&gt;2000000,"B",IF(N1538&gt;500000,"C","D"))),'EL&amp;SV'!$C$4:$G$4,0))</f>
        <v>8</v>
      </c>
      <c r="AP1538" s="171">
        <f>INDEX('EL&amp;SV'!$G$4:$K$50,MATCH(AF1538,'EL&amp;SV'!$G$4:$G$50,0),MATCH(IF(N1538&gt;5000000,"A",IF(N1538&gt;2000000,"B",IF(N1538&gt;500000,"C","D"))),'EL&amp;SV'!$G$4:$K$4,0))</f>
        <v>0.9</v>
      </c>
      <c r="AQ1538" s="153">
        <f t="shared" si="1009"/>
        <v>12515.193191489361</v>
      </c>
      <c r="AR1538" s="153">
        <f t="shared" si="1010"/>
        <v>7732.0427936170208</v>
      </c>
      <c r="AS1538" s="153">
        <f t="shared" si="1011"/>
        <v>4783.1503978723404</v>
      </c>
      <c r="AT1538" s="60">
        <v>0.75</v>
      </c>
      <c r="AU1538" s="153">
        <f t="shared" si="1012"/>
        <v>3587.362798404255</v>
      </c>
      <c r="AV1538" s="153">
        <f t="shared" si="1013"/>
        <v>3587.362798404255</v>
      </c>
    </row>
    <row r="1539" spans="1:48" x14ac:dyDescent="0.2">
      <c r="A1539" s="82">
        <v>1535</v>
      </c>
      <c r="B1539" s="82" t="s">
        <v>1410</v>
      </c>
      <c r="C1539" s="83"/>
      <c r="D1539" s="84" t="s">
        <v>112</v>
      </c>
      <c r="E1539" s="85" t="s">
        <v>963</v>
      </c>
      <c r="F1539" s="86">
        <v>41467</v>
      </c>
      <c r="G1539" s="86" t="s">
        <v>1349</v>
      </c>
      <c r="H1539" s="89"/>
      <c r="I1539" s="89">
        <v>6.4132290867229463E-2</v>
      </c>
      <c r="J1539" s="84"/>
      <c r="K1539" s="84"/>
      <c r="L1539" s="87">
        <v>12017</v>
      </c>
      <c r="M1539" s="87"/>
      <c r="N1539" s="87">
        <v>12017</v>
      </c>
      <c r="O1539" s="84">
        <v>6576.7160860448494</v>
      </c>
      <c r="P1539" s="84">
        <v>770.67773935149648</v>
      </c>
      <c r="Q1539" s="84">
        <f t="shared" si="995"/>
        <v>7347.3938253963461</v>
      </c>
      <c r="R1539" s="84">
        <v>4669.6061746036539</v>
      </c>
      <c r="S1539" s="87">
        <f t="shared" si="996"/>
        <v>5440.2839139551506</v>
      </c>
      <c r="T1539" s="150">
        <v>15</v>
      </c>
      <c r="U1539" s="69">
        <v>365</v>
      </c>
      <c r="V1539" s="70"/>
      <c r="W1539" s="71">
        <v>-2.8575342465753426</v>
      </c>
      <c r="X1539" s="76">
        <f t="shared" si="1020"/>
        <v>41456</v>
      </c>
      <c r="AF1539" s="132" t="s">
        <v>3114</v>
      </c>
      <c r="AG1539" s="60">
        <f>MATCH(AF1539,'Cat-4'!$A:$A,0)</f>
        <v>844</v>
      </c>
      <c r="AH1539" s="60">
        <f>MATCH(X1539,'Cat-4'!$1:$1,0)</f>
        <v>19</v>
      </c>
      <c r="AI1539" s="60">
        <f>INDEX('Cat-4'!$1:$1048576,Working!AG1539,Working!AH1539)</f>
        <v>106.6</v>
      </c>
      <c r="AJ1539" s="60">
        <f>MATCH($AJ$3,'Cat-4'!$1:$1,0)</f>
        <v>144</v>
      </c>
      <c r="AK1539" s="60">
        <f>INDEX('Cat-4'!$1:$1048576,Working!AG1539,Working!AJ1539)</f>
        <v>160.30000000000001</v>
      </c>
      <c r="AL1539" s="146">
        <f t="shared" si="1023"/>
        <v>1.50375234521576</v>
      </c>
      <c r="AM1539" s="152">
        <f t="shared" si="1024"/>
        <v>1.50375234521576</v>
      </c>
      <c r="AN1539" s="146">
        <f t="shared" si="1000"/>
        <v>10.591666666666667</v>
      </c>
      <c r="AO1539" s="169">
        <f>INDEX('EL&amp;SV'!$C$4:$G$50,MATCH(AF1539,'EL&amp;SV'!$G$4:$G$50,0),MATCH(IF(P1539&gt;5000000,"A",IF(N1539&gt;2000000,"B",IF(N1539&gt;500000,"C","D"))),'EL&amp;SV'!$C$4:$G$4,0))</f>
        <v>6</v>
      </c>
      <c r="AP1539" s="171">
        <f>INDEX('EL&amp;SV'!$G$4:$K$50,MATCH(AF1539,'EL&amp;SV'!$G$4:$G$50,0),MATCH(IF(N1539&gt;5000000,"A",IF(N1539&gt;2000000,"B",IF(N1539&gt;500000,"C","D"))),'EL&amp;SV'!$G$4:$K$4,0))</f>
        <v>0.95</v>
      </c>
      <c r="AQ1539" s="153">
        <f t="shared" si="1009"/>
        <v>18070.591932457788</v>
      </c>
      <c r="AR1539" s="153">
        <f t="shared" si="1010"/>
        <v>17167.062335834897</v>
      </c>
      <c r="AS1539" s="153">
        <f t="shared" si="1011"/>
        <v>903.5295966228914</v>
      </c>
      <c r="AT1539" s="60">
        <v>0.75</v>
      </c>
      <c r="AU1539" s="153">
        <f t="shared" si="1012"/>
        <v>677.64719746716855</v>
      </c>
      <c r="AV1539" s="153">
        <f t="shared" si="1013"/>
        <v>903.52959662289015</v>
      </c>
    </row>
    <row r="1540" spans="1:48" x14ac:dyDescent="0.2">
      <c r="A1540" s="82">
        <v>1536</v>
      </c>
      <c r="B1540" s="82" t="s">
        <v>1410</v>
      </c>
      <c r="C1540" s="83"/>
      <c r="D1540" s="84" t="s">
        <v>111</v>
      </c>
      <c r="E1540" s="85" t="s">
        <v>277</v>
      </c>
      <c r="F1540" s="86">
        <v>41542</v>
      </c>
      <c r="G1540" s="86" t="s">
        <v>1349</v>
      </c>
      <c r="H1540" s="89"/>
      <c r="I1540" s="89">
        <v>2.3371051901193454E-2</v>
      </c>
      <c r="J1540" s="84"/>
      <c r="K1540" s="84"/>
      <c r="L1540" s="87">
        <v>12000</v>
      </c>
      <c r="M1540" s="87"/>
      <c r="N1540" s="87">
        <v>12000</v>
      </c>
      <c r="O1540" s="84">
        <v>2569.9683797748448</v>
      </c>
      <c r="P1540" s="84">
        <v>280.45262281432144</v>
      </c>
      <c r="Q1540" s="84">
        <f t="shared" si="995"/>
        <v>2850.4210025891662</v>
      </c>
      <c r="R1540" s="84">
        <v>9149.5789974108338</v>
      </c>
      <c r="S1540" s="87">
        <f t="shared" si="996"/>
        <v>9430.0316202251561</v>
      </c>
      <c r="T1540" s="150">
        <v>40</v>
      </c>
      <c r="U1540" s="69">
        <v>365</v>
      </c>
      <c r="V1540" s="70"/>
      <c r="W1540" s="71">
        <v>-2.7835616438356166</v>
      </c>
      <c r="X1540" s="76">
        <f t="shared" ref="X1540:X1569" si="1025">DATE(YEAR(F1540),MONTH(F1540),1)</f>
        <v>41518</v>
      </c>
      <c r="AF1540" s="132" t="s">
        <v>2879</v>
      </c>
      <c r="AG1540" s="60">
        <f>MATCH(AF1540,'Cat-4'!$A:$A,0)</f>
        <v>726</v>
      </c>
      <c r="AH1540" s="60">
        <f>MATCH(X1540,'Cat-4'!$1:$1,0)</f>
        <v>21</v>
      </c>
      <c r="AI1540" s="60">
        <f>INDEX('Cat-4'!$1:$1048576,Working!AG1540,Working!AH1540)</f>
        <v>106.6</v>
      </c>
      <c r="AJ1540" s="60">
        <f>MATCH($AJ$3,'Cat-4'!$1:$1,0)</f>
        <v>144</v>
      </c>
      <c r="AK1540" s="60">
        <f>INDEX('Cat-4'!$1:$1048576,Working!AG1540,Working!AJ1540)</f>
        <v>132.30000000000001</v>
      </c>
      <c r="AL1540" s="146">
        <f t="shared" si="1023"/>
        <v>1.2410881801125706</v>
      </c>
      <c r="AM1540" s="152">
        <f t="shared" si="1024"/>
        <v>1.2410881801125706</v>
      </c>
      <c r="AN1540" s="146">
        <f t="shared" si="1000"/>
        <v>10.388888888888889</v>
      </c>
      <c r="AO1540" s="169">
        <f>INDEX('EL&amp;SV'!$C$4:$G$50,MATCH(AF1540,'EL&amp;SV'!$G$4:$G$50,0),MATCH(IF(P1540&gt;5000000,"A",IF(N1540&gt;2000000,"B",IF(N1540&gt;500000,"C","D"))),'EL&amp;SV'!$C$4:$G$4,0))</f>
        <v>8</v>
      </c>
      <c r="AP1540" s="171">
        <f>INDEX('EL&amp;SV'!$G$4:$K$50,MATCH(AF1540,'EL&amp;SV'!$G$4:$G$50,0),MATCH(IF(N1540&gt;5000000,"A",IF(N1540&gt;2000000,"B",IF(N1540&gt;500000,"C","D"))),'EL&amp;SV'!$G$4:$K$4,0))</f>
        <v>0.95</v>
      </c>
      <c r="AQ1540" s="153">
        <f t="shared" si="1009"/>
        <v>14893.058161350848</v>
      </c>
      <c r="AR1540" s="153">
        <f t="shared" si="1010"/>
        <v>14148.405253283305</v>
      </c>
      <c r="AS1540" s="153">
        <f t="shared" si="1011"/>
        <v>744.65290806754274</v>
      </c>
      <c r="AT1540" s="60">
        <v>0.75</v>
      </c>
      <c r="AU1540" s="153">
        <f t="shared" si="1012"/>
        <v>558.48968105065705</v>
      </c>
      <c r="AV1540" s="153">
        <f t="shared" si="1013"/>
        <v>744.65290806754308</v>
      </c>
    </row>
    <row r="1541" spans="1:48" x14ac:dyDescent="0.2">
      <c r="A1541" s="82">
        <v>1537</v>
      </c>
      <c r="B1541" s="82" t="s">
        <v>1410</v>
      </c>
      <c r="C1541" s="83"/>
      <c r="D1541" s="84" t="s">
        <v>111</v>
      </c>
      <c r="E1541" s="85" t="s">
        <v>277</v>
      </c>
      <c r="F1541" s="86">
        <v>41542</v>
      </c>
      <c r="G1541" s="86" t="s">
        <v>1349</v>
      </c>
      <c r="H1541" s="89"/>
      <c r="I1541" s="89">
        <v>2.3371051901193454E-2</v>
      </c>
      <c r="J1541" s="84"/>
      <c r="K1541" s="84"/>
      <c r="L1541" s="87">
        <v>12000</v>
      </c>
      <c r="M1541" s="87"/>
      <c r="N1541" s="87">
        <v>12000</v>
      </c>
      <c r="O1541" s="84">
        <v>2569.9683797748448</v>
      </c>
      <c r="P1541" s="84">
        <v>280.45262281432144</v>
      </c>
      <c r="Q1541" s="84">
        <f t="shared" ref="Q1541:Q1604" si="1026">O1541+P1541</f>
        <v>2850.4210025891662</v>
      </c>
      <c r="R1541" s="84">
        <v>9149.5789974108338</v>
      </c>
      <c r="S1541" s="87">
        <f t="shared" ref="S1541:S1604" si="1027">L1541-O1541</f>
        <v>9430.0316202251561</v>
      </c>
      <c r="T1541" s="150">
        <v>40</v>
      </c>
      <c r="U1541" s="69">
        <v>365</v>
      </c>
      <c r="V1541" s="70"/>
      <c r="W1541" s="71">
        <v>-2.7479452054794518</v>
      </c>
      <c r="X1541" s="76">
        <f t="shared" si="1025"/>
        <v>41518</v>
      </c>
      <c r="AF1541" s="132" t="s">
        <v>2879</v>
      </c>
      <c r="AG1541" s="60">
        <f>MATCH(AF1541,'Cat-4'!$A:$A,0)</f>
        <v>726</v>
      </c>
      <c r="AH1541" s="60">
        <f>MATCH(X1541,'Cat-4'!$1:$1,0)</f>
        <v>21</v>
      </c>
      <c r="AI1541" s="60">
        <f>INDEX('Cat-4'!$1:$1048576,Working!AG1541,Working!AH1541)</f>
        <v>106.6</v>
      </c>
      <c r="AJ1541" s="60">
        <f>MATCH($AJ$3,'Cat-4'!$1:$1,0)</f>
        <v>144</v>
      </c>
      <c r="AK1541" s="60">
        <f>INDEX('Cat-4'!$1:$1048576,Working!AG1541,Working!AJ1541)</f>
        <v>132.30000000000001</v>
      </c>
      <c r="AL1541" s="146">
        <f t="shared" si="1023"/>
        <v>1.2410881801125706</v>
      </c>
      <c r="AM1541" s="152">
        <f t="shared" si="1024"/>
        <v>1.2410881801125706</v>
      </c>
      <c r="AN1541" s="146">
        <f t="shared" si="1000"/>
        <v>10.388888888888889</v>
      </c>
      <c r="AO1541" s="169">
        <f>INDEX('EL&amp;SV'!$C$4:$G$50,MATCH(AF1541,'EL&amp;SV'!$G$4:$G$50,0),MATCH(IF(P1541&gt;5000000,"A",IF(N1541&gt;2000000,"B",IF(N1541&gt;500000,"C","D"))),'EL&amp;SV'!$C$4:$G$4,0))</f>
        <v>8</v>
      </c>
      <c r="AP1541" s="171">
        <f>INDEX('EL&amp;SV'!$G$4:$K$50,MATCH(AF1541,'EL&amp;SV'!$G$4:$G$50,0),MATCH(IF(N1541&gt;5000000,"A",IF(N1541&gt;2000000,"B",IF(N1541&gt;500000,"C","D"))),'EL&amp;SV'!$G$4:$K$4,0))</f>
        <v>0.95</v>
      </c>
      <c r="AQ1541" s="153">
        <f t="shared" si="1009"/>
        <v>14893.058161350848</v>
      </c>
      <c r="AR1541" s="153">
        <f t="shared" si="1010"/>
        <v>14148.405253283305</v>
      </c>
      <c r="AS1541" s="153">
        <f t="shared" si="1011"/>
        <v>744.65290806754274</v>
      </c>
      <c r="AT1541" s="60">
        <v>0.75</v>
      </c>
      <c r="AU1541" s="153">
        <f t="shared" si="1012"/>
        <v>558.48968105065705</v>
      </c>
      <c r="AV1541" s="153">
        <f t="shared" si="1013"/>
        <v>744.65290806754308</v>
      </c>
    </row>
    <row r="1542" spans="1:48" x14ac:dyDescent="0.2">
      <c r="A1542" s="82">
        <v>1538</v>
      </c>
      <c r="B1542" s="82" t="s">
        <v>1410</v>
      </c>
      <c r="C1542" s="83"/>
      <c r="D1542" s="84" t="s">
        <v>112</v>
      </c>
      <c r="E1542" s="85" t="s">
        <v>331</v>
      </c>
      <c r="F1542" s="86">
        <v>39713</v>
      </c>
      <c r="G1542" s="86" t="s">
        <v>1348</v>
      </c>
      <c r="H1542" s="89"/>
      <c r="I1542" s="89">
        <v>0.14538899792195797</v>
      </c>
      <c r="J1542" s="84"/>
      <c r="K1542" s="84"/>
      <c r="L1542" s="87">
        <v>12000</v>
      </c>
      <c r="M1542" s="87"/>
      <c r="N1542" s="87">
        <v>12000</v>
      </c>
      <c r="O1542" s="84">
        <v>12000</v>
      </c>
      <c r="P1542" s="84">
        <v>0</v>
      </c>
      <c r="Q1542" s="84">
        <f t="shared" si="1026"/>
        <v>12000</v>
      </c>
      <c r="R1542" s="84">
        <v>0</v>
      </c>
      <c r="S1542" s="87">
        <f t="shared" si="1027"/>
        <v>0</v>
      </c>
      <c r="T1542" s="150">
        <v>10</v>
      </c>
      <c r="U1542" s="69">
        <v>365</v>
      </c>
      <c r="V1542" s="70"/>
      <c r="W1542" s="71">
        <v>-2.7479452054794518</v>
      </c>
      <c r="X1542" s="76">
        <f t="shared" si="1025"/>
        <v>39692</v>
      </c>
      <c r="Y1542" s="138" t="s">
        <v>4016</v>
      </c>
      <c r="Z1542" s="60">
        <f>MATCH(Y1542,'Cat-3'!$A:$A,0)</f>
        <v>628</v>
      </c>
      <c r="AA1542" s="60">
        <f>MATCH(X1542,'Cat-3'!$1:$1,0)</f>
        <v>48</v>
      </c>
      <c r="AB1542" s="60">
        <f>INDEX('Cat-3'!$1:$1048576,Working!Z1542,Working!AA1542)</f>
        <v>120.9</v>
      </c>
      <c r="AC1542" s="60">
        <f>MATCH($AC$3,'Cat-3'!$1:$1,0)</f>
        <v>90</v>
      </c>
      <c r="AD1542" s="60">
        <f>INDEX('Cat-3'!$1:$1048576,Working!Z1542,Working!AC1542)</f>
        <v>138.4</v>
      </c>
      <c r="AE1542" s="146">
        <f>AD1542/AB1542</f>
        <v>1.1447477253928866</v>
      </c>
      <c r="AF1542" s="132" t="s">
        <v>3114</v>
      </c>
      <c r="AG1542" s="60">
        <f>MATCH(AF1542,'Cat-4'!$A:$A,0)</f>
        <v>844</v>
      </c>
      <c r="AH1542" s="60">
        <f>MATCH($AH$3,'Cat-4'!$1:$1,0)</f>
        <v>4</v>
      </c>
      <c r="AI1542" s="60">
        <f>INDEX('Cat-4'!$1:$1048576,Working!AG1542,Working!AH1542)</f>
        <v>103.9</v>
      </c>
      <c r="AJ1542" s="60">
        <f>MATCH($AJ$3,'Cat-4'!$1:$1,0)</f>
        <v>144</v>
      </c>
      <c r="AK1542" s="60">
        <f>INDEX('Cat-4'!$1:$1048576,Working!AG1542,Working!AJ1542)</f>
        <v>160.30000000000001</v>
      </c>
      <c r="AL1542" s="146">
        <f>AK1542/AI1542</f>
        <v>1.5428296438883542</v>
      </c>
      <c r="AM1542" s="146">
        <f>AL1542*AE1542</f>
        <v>1.7661507255099107</v>
      </c>
      <c r="AN1542" s="146">
        <f t="shared" ref="AN1542:AN1605" si="1028">YEARFRAC(F1542,$AN$3)</f>
        <v>15.397222222222222</v>
      </c>
      <c r="AO1542" s="169">
        <f>INDEX('EL&amp;SV'!$C$4:$G$50,MATCH(AF1542,'EL&amp;SV'!$G$4:$G$50,0),MATCH(IF(P1542&gt;5000000,"A",IF(N1542&gt;2000000,"B",IF(N1542&gt;500000,"C","D"))),'EL&amp;SV'!$C$4:$G$4,0))</f>
        <v>6</v>
      </c>
      <c r="AP1542" s="171">
        <f>INDEX('EL&amp;SV'!$G$4:$K$50,MATCH(AF1542,'EL&amp;SV'!$G$4:$G$50,0),MATCH(IF(N1542&gt;5000000,"A",IF(N1542&gt;2000000,"B",IF(N1542&gt;500000,"C","D"))),'EL&amp;SV'!$G$4:$K$4,0))</f>
        <v>0.95</v>
      </c>
      <c r="AQ1542" s="153">
        <f t="shared" si="1009"/>
        <v>21193.808706118929</v>
      </c>
      <c r="AR1542" s="153">
        <f t="shared" si="1010"/>
        <v>20134.118270812982</v>
      </c>
      <c r="AS1542" s="153">
        <f t="shared" si="1011"/>
        <v>1059.6904353059472</v>
      </c>
      <c r="AT1542" s="60">
        <v>0.75</v>
      </c>
      <c r="AU1542" s="153">
        <f t="shared" si="1012"/>
        <v>794.76782647946038</v>
      </c>
      <c r="AV1542" s="153">
        <f t="shared" si="1013"/>
        <v>1059.6904353059474</v>
      </c>
    </row>
    <row r="1543" spans="1:48" x14ac:dyDescent="0.2">
      <c r="A1543" s="82">
        <v>1539</v>
      </c>
      <c r="B1543" s="82" t="s">
        <v>1410</v>
      </c>
      <c r="C1543" s="83"/>
      <c r="D1543" s="84" t="s">
        <v>112</v>
      </c>
      <c r="E1543" s="85" t="s">
        <v>1195</v>
      </c>
      <c r="F1543" s="86">
        <v>44057</v>
      </c>
      <c r="G1543" s="86" t="s">
        <v>37</v>
      </c>
      <c r="H1543" s="89"/>
      <c r="I1543" s="89">
        <v>0.19</v>
      </c>
      <c r="J1543" s="84"/>
      <c r="K1543" s="84"/>
      <c r="L1543" s="87">
        <v>11962.84</v>
      </c>
      <c r="M1543" s="87"/>
      <c r="N1543" s="87">
        <v>11962.84</v>
      </c>
      <c r="O1543" s="84">
        <v>3705.2029095890412</v>
      </c>
      <c r="P1543" s="84">
        <v>2272.9396000000002</v>
      </c>
      <c r="Q1543" s="84">
        <f t="shared" si="1026"/>
        <v>5978.1425095890409</v>
      </c>
      <c r="R1543" s="84">
        <v>5984.6974904109593</v>
      </c>
      <c r="S1543" s="87">
        <f t="shared" si="1027"/>
        <v>8257.637090410959</v>
      </c>
      <c r="T1543" s="150">
        <v>5</v>
      </c>
      <c r="U1543" s="69">
        <v>365</v>
      </c>
      <c r="V1543" s="70"/>
      <c r="W1543" s="71">
        <v>-2.7095890410958905</v>
      </c>
      <c r="X1543" s="76">
        <f t="shared" si="1025"/>
        <v>44044</v>
      </c>
      <c r="AF1543" s="132" t="s">
        <v>3114</v>
      </c>
      <c r="AG1543" s="60">
        <f>MATCH(AF1543,'Cat-4'!$A:$A,0)</f>
        <v>844</v>
      </c>
      <c r="AH1543" s="60">
        <f>MATCH(X1543,'Cat-4'!$1:$1,0)</f>
        <v>104</v>
      </c>
      <c r="AI1543" s="60">
        <f>INDEX('Cat-4'!$1:$1048576,Working!AG1543,Working!AH1543)</f>
        <v>128.9</v>
      </c>
      <c r="AJ1543" s="60">
        <f>MATCH($AJ$3,'Cat-4'!$1:$1,0)</f>
        <v>144</v>
      </c>
      <c r="AK1543" s="60">
        <f>INDEX('Cat-4'!$1:$1048576,Working!AG1543,Working!AJ1543)</f>
        <v>160.30000000000001</v>
      </c>
      <c r="AL1543" s="146">
        <f t="shared" ref="AL1543:AL1559" si="1029">AK1543/AI1543</f>
        <v>1.2435996896819239</v>
      </c>
      <c r="AM1543" s="152">
        <f t="shared" ref="AM1543:AM1559" si="1030">AL1543</f>
        <v>1.2435996896819239</v>
      </c>
      <c r="AN1543" s="146">
        <f t="shared" si="1028"/>
        <v>3.5027777777777778</v>
      </c>
      <c r="AO1543" s="169">
        <f>INDEX('EL&amp;SV'!$C$4:$G$50,MATCH(AF1543,'EL&amp;SV'!$G$4:$G$50,0),MATCH(IF(P1543&gt;5000000,"A",IF(N1543&gt;2000000,"B",IF(N1543&gt;500000,"C","D"))),'EL&amp;SV'!$C$4:$G$4,0))</f>
        <v>6</v>
      </c>
      <c r="AP1543" s="171">
        <f>INDEX('EL&amp;SV'!$G$4:$K$50,MATCH(AF1543,'EL&amp;SV'!$G$4:$G$50,0),MATCH(IF(N1543&gt;5000000,"A",IF(N1543&gt;2000000,"B",IF(N1543&gt;500000,"C","D"))),'EL&amp;SV'!$G$4:$K$4,0))</f>
        <v>0.95</v>
      </c>
      <c r="AQ1543" s="153">
        <f t="shared" si="1009"/>
        <v>14876.984111714506</v>
      </c>
      <c r="AR1543" s="153">
        <f t="shared" si="1010"/>
        <v>8250.8718132538852</v>
      </c>
      <c r="AS1543" s="153">
        <f t="shared" si="1011"/>
        <v>6626.1122984606209</v>
      </c>
      <c r="AT1543" s="60">
        <v>0.75</v>
      </c>
      <c r="AU1543" s="153">
        <f t="shared" si="1012"/>
        <v>4969.5842238454661</v>
      </c>
      <c r="AV1543" s="153">
        <f t="shared" si="1013"/>
        <v>4969.5842238454661</v>
      </c>
    </row>
    <row r="1544" spans="1:48" x14ac:dyDescent="0.2">
      <c r="A1544" s="82">
        <v>1540</v>
      </c>
      <c r="B1544" s="82" t="s">
        <v>1410</v>
      </c>
      <c r="C1544" s="83"/>
      <c r="D1544" s="84" t="s">
        <v>112</v>
      </c>
      <c r="E1544" s="85" t="s">
        <v>839</v>
      </c>
      <c r="F1544" s="86">
        <v>41000</v>
      </c>
      <c r="G1544" s="86" t="s">
        <v>1350</v>
      </c>
      <c r="H1544" s="89"/>
      <c r="I1544" s="89">
        <v>6.2996311907270813E-2</v>
      </c>
      <c r="J1544" s="84"/>
      <c r="K1544" s="84"/>
      <c r="L1544" s="87">
        <v>11933.33</v>
      </c>
      <c r="M1544" s="87"/>
      <c r="N1544" s="87">
        <v>11933.33</v>
      </c>
      <c r="O1544" s="84">
        <v>7577.8846061380382</v>
      </c>
      <c r="P1544" s="84">
        <v>751.75577877239198</v>
      </c>
      <c r="Q1544" s="84">
        <f t="shared" si="1026"/>
        <v>8329.6403849104299</v>
      </c>
      <c r="R1544" s="84">
        <v>3603.68961508957</v>
      </c>
      <c r="S1544" s="87">
        <f t="shared" si="1027"/>
        <v>4355.4453938619617</v>
      </c>
      <c r="T1544" s="150">
        <v>15</v>
      </c>
      <c r="U1544" s="69">
        <v>365</v>
      </c>
      <c r="V1544" s="70"/>
      <c r="W1544" s="71">
        <v>-2.7013698630136984</v>
      </c>
      <c r="X1544" s="76">
        <f t="shared" si="1025"/>
        <v>41000</v>
      </c>
      <c r="AF1544" s="132" t="s">
        <v>3114</v>
      </c>
      <c r="AG1544" s="60">
        <f>MATCH(AF1544,'Cat-4'!$A:$A,0)</f>
        <v>844</v>
      </c>
      <c r="AH1544" s="60">
        <f>MATCH(X1544,'Cat-4'!$1:$1,0)</f>
        <v>4</v>
      </c>
      <c r="AI1544" s="60">
        <f>INDEX('Cat-4'!$1:$1048576,Working!AG1544,Working!AH1544)</f>
        <v>103.9</v>
      </c>
      <c r="AJ1544" s="60">
        <f>MATCH($AJ$3,'Cat-4'!$1:$1,0)</f>
        <v>144</v>
      </c>
      <c r="AK1544" s="60">
        <f>INDEX('Cat-4'!$1:$1048576,Working!AG1544,Working!AJ1544)</f>
        <v>160.30000000000001</v>
      </c>
      <c r="AL1544" s="146">
        <f t="shared" si="1029"/>
        <v>1.5428296438883542</v>
      </c>
      <c r="AM1544" s="152">
        <f t="shared" si="1030"/>
        <v>1.5428296438883542</v>
      </c>
      <c r="AN1544" s="146">
        <f t="shared" si="1028"/>
        <v>11.872222222222222</v>
      </c>
      <c r="AO1544" s="169">
        <f>INDEX('EL&amp;SV'!$C$4:$G$50,MATCH(AF1544,'EL&amp;SV'!$G$4:$G$50,0),MATCH(IF(P1544&gt;5000000,"A",IF(N1544&gt;2000000,"B",IF(N1544&gt;500000,"C","D"))),'EL&amp;SV'!$C$4:$G$4,0))</f>
        <v>6</v>
      </c>
      <c r="AP1544" s="171">
        <f>INDEX('EL&amp;SV'!$G$4:$K$50,MATCH(AF1544,'EL&amp;SV'!$G$4:$G$50,0),MATCH(IF(N1544&gt;5000000,"A",IF(N1544&gt;2000000,"B",IF(N1544&gt;500000,"C","D"))),'EL&amp;SV'!$G$4:$K$4,0))</f>
        <v>0.95</v>
      </c>
      <c r="AQ1544" s="153">
        <f t="shared" si="1009"/>
        <v>18411.095274302214</v>
      </c>
      <c r="AR1544" s="153">
        <f t="shared" si="1010"/>
        <v>17490.540510587103</v>
      </c>
      <c r="AS1544" s="153">
        <f t="shared" si="1011"/>
        <v>920.55476371511031</v>
      </c>
      <c r="AT1544" s="60">
        <v>0.75</v>
      </c>
      <c r="AU1544" s="153">
        <f t="shared" si="1012"/>
        <v>690.41607278633273</v>
      </c>
      <c r="AV1544" s="153">
        <f t="shared" si="1013"/>
        <v>920.55476371511145</v>
      </c>
    </row>
    <row r="1545" spans="1:48" x14ac:dyDescent="0.2">
      <c r="A1545" s="82">
        <v>1541</v>
      </c>
      <c r="B1545" s="82" t="s">
        <v>1410</v>
      </c>
      <c r="C1545" s="83"/>
      <c r="D1545" s="84" t="s">
        <v>112</v>
      </c>
      <c r="E1545" s="85" t="s">
        <v>1069</v>
      </c>
      <c r="F1545" s="86">
        <v>42825</v>
      </c>
      <c r="G1545" s="86" t="s">
        <v>27</v>
      </c>
      <c r="H1545" s="89"/>
      <c r="I1545" s="89">
        <v>9.5000000000000001E-2</v>
      </c>
      <c r="J1545" s="84"/>
      <c r="K1545" s="84"/>
      <c r="L1545" s="87">
        <v>11915</v>
      </c>
      <c r="M1545" s="87"/>
      <c r="N1545" s="87">
        <v>11915</v>
      </c>
      <c r="O1545" s="84">
        <v>5662.7261643835618</v>
      </c>
      <c r="P1545" s="84">
        <v>1131.925</v>
      </c>
      <c r="Q1545" s="84">
        <f t="shared" si="1026"/>
        <v>6794.651164383562</v>
      </c>
      <c r="R1545" s="84">
        <v>5120.348835616438</v>
      </c>
      <c r="S1545" s="87">
        <f t="shared" si="1027"/>
        <v>6252.2738356164382</v>
      </c>
      <c r="T1545" s="150">
        <v>10</v>
      </c>
      <c r="U1545" s="69">
        <v>365</v>
      </c>
      <c r="V1545" s="70"/>
      <c r="W1545" s="71">
        <v>2.3123287671232875</v>
      </c>
      <c r="X1545" s="76">
        <f t="shared" si="1025"/>
        <v>42795</v>
      </c>
      <c r="AF1545" s="132" t="s">
        <v>3114</v>
      </c>
      <c r="AG1545" s="60">
        <f>MATCH(AF1545,'Cat-4'!$A:$A,0)</f>
        <v>844</v>
      </c>
      <c r="AH1545" s="60">
        <f>MATCH(X1545,'Cat-4'!$1:$1,0)</f>
        <v>63</v>
      </c>
      <c r="AI1545" s="60">
        <f>INDEX('Cat-4'!$1:$1048576,Working!AG1545,Working!AH1545)</f>
        <v>116.5</v>
      </c>
      <c r="AJ1545" s="60">
        <f>MATCH($AJ$3,'Cat-4'!$1:$1,0)</f>
        <v>144</v>
      </c>
      <c r="AK1545" s="60">
        <f>INDEX('Cat-4'!$1:$1048576,Working!AG1545,Working!AJ1545)</f>
        <v>160.30000000000001</v>
      </c>
      <c r="AL1545" s="146">
        <f t="shared" si="1029"/>
        <v>1.3759656652360517</v>
      </c>
      <c r="AM1545" s="152">
        <f t="shared" si="1030"/>
        <v>1.3759656652360517</v>
      </c>
      <c r="AN1545" s="146">
        <f t="shared" si="1028"/>
        <v>6.875</v>
      </c>
      <c r="AO1545" s="169">
        <f>INDEX('EL&amp;SV'!$C$4:$G$50,MATCH(AF1545,'EL&amp;SV'!$G$4:$G$50,0),MATCH(IF(P1545&gt;5000000,"A",IF(N1545&gt;2000000,"B",IF(N1545&gt;500000,"C","D"))),'EL&amp;SV'!$C$4:$G$4,0))</f>
        <v>6</v>
      </c>
      <c r="AP1545" s="171">
        <f>INDEX('EL&amp;SV'!$G$4:$K$50,MATCH(AF1545,'EL&amp;SV'!$G$4:$G$50,0),MATCH(IF(N1545&gt;5000000,"A",IF(N1545&gt;2000000,"B",IF(N1545&gt;500000,"C","D"))),'EL&amp;SV'!$G$4:$K$4,0))</f>
        <v>0.95</v>
      </c>
      <c r="AQ1545" s="153">
        <f t="shared" si="1009"/>
        <v>16394.630901287557</v>
      </c>
      <c r="AR1545" s="153">
        <f t="shared" si="1010"/>
        <v>15574.899356223179</v>
      </c>
      <c r="AS1545" s="153">
        <f t="shared" si="1011"/>
        <v>819.73154506437822</v>
      </c>
      <c r="AT1545" s="60">
        <v>0.75</v>
      </c>
      <c r="AU1545" s="153">
        <f t="shared" si="1012"/>
        <v>614.79865879828367</v>
      </c>
      <c r="AV1545" s="153">
        <f t="shared" si="1013"/>
        <v>819.73154506437857</v>
      </c>
    </row>
    <row r="1546" spans="1:48" x14ac:dyDescent="0.2">
      <c r="A1546" s="82">
        <v>1542</v>
      </c>
      <c r="B1546" s="82" t="s">
        <v>1410</v>
      </c>
      <c r="C1546" s="83"/>
      <c r="D1546" s="84" t="s">
        <v>112</v>
      </c>
      <c r="E1546" s="85" t="s">
        <v>1255</v>
      </c>
      <c r="F1546" s="86">
        <v>44539</v>
      </c>
      <c r="G1546" s="86" t="s">
        <v>38</v>
      </c>
      <c r="H1546" s="89"/>
      <c r="I1546" s="89">
        <v>9.5000000000000001E-2</v>
      </c>
      <c r="J1546" s="84"/>
      <c r="K1546" s="84"/>
      <c r="L1546" s="87">
        <v>11846.92</v>
      </c>
      <c r="M1546" s="87"/>
      <c r="N1546" s="87">
        <v>11846.92</v>
      </c>
      <c r="O1546" s="84">
        <v>348.42927726027398</v>
      </c>
      <c r="P1546" s="84">
        <v>1125.4574</v>
      </c>
      <c r="Q1546" s="84">
        <f t="shared" si="1026"/>
        <v>1473.8866772602739</v>
      </c>
      <c r="R1546" s="84">
        <v>10373.033322739726</v>
      </c>
      <c r="S1546" s="87">
        <f t="shared" si="1027"/>
        <v>11498.490722739725</v>
      </c>
      <c r="T1546" s="150">
        <v>10</v>
      </c>
      <c r="U1546" s="69">
        <v>365</v>
      </c>
      <c r="V1546" s="70"/>
      <c r="W1546" s="71">
        <v>2.3123287671232875</v>
      </c>
      <c r="X1546" s="76">
        <f t="shared" si="1025"/>
        <v>44531</v>
      </c>
      <c r="AF1546" s="132" t="s">
        <v>3114</v>
      </c>
      <c r="AG1546" s="60">
        <f>MATCH(AF1546,'Cat-4'!$A:$A,0)</f>
        <v>844</v>
      </c>
      <c r="AH1546" s="60">
        <f>MATCH(X1546,'Cat-4'!$1:$1,0)</f>
        <v>120</v>
      </c>
      <c r="AI1546" s="60">
        <f>INDEX('Cat-4'!$1:$1048576,Working!AG1546,Working!AH1546)</f>
        <v>154.30000000000001</v>
      </c>
      <c r="AJ1546" s="60">
        <f>MATCH($AJ$3,'Cat-4'!$1:$1,0)</f>
        <v>144</v>
      </c>
      <c r="AK1546" s="60">
        <f>INDEX('Cat-4'!$1:$1048576,Working!AG1546,Working!AJ1546)</f>
        <v>160.30000000000001</v>
      </c>
      <c r="AL1546" s="146">
        <f t="shared" si="1029"/>
        <v>1.0388852883992223</v>
      </c>
      <c r="AM1546" s="152">
        <f t="shared" si="1030"/>
        <v>1.0388852883992223</v>
      </c>
      <c r="AN1546" s="146">
        <f t="shared" si="1028"/>
        <v>2.1833333333333331</v>
      </c>
      <c r="AO1546" s="169">
        <f>INDEX('EL&amp;SV'!$C$4:$G$50,MATCH(AF1546,'EL&amp;SV'!$G$4:$G$50,0),MATCH(IF(P1546&gt;5000000,"A",IF(N1546&gt;2000000,"B",IF(N1546&gt;500000,"C","D"))),'EL&amp;SV'!$C$4:$G$4,0))</f>
        <v>6</v>
      </c>
      <c r="AP1546" s="171">
        <f>INDEX('EL&amp;SV'!$G$4:$K$50,MATCH(AF1546,'EL&amp;SV'!$G$4:$G$50,0),MATCH(IF(N1546&gt;5000000,"A",IF(N1546&gt;2000000,"B",IF(N1546&gt;500000,"C","D"))),'EL&amp;SV'!$G$4:$K$4,0))</f>
        <v>0.95</v>
      </c>
      <c r="AQ1546" s="153">
        <f t="shared" si="1009"/>
        <v>12307.590900842515</v>
      </c>
      <c r="AR1546" s="153">
        <f t="shared" si="1010"/>
        <v>4254.6657989162522</v>
      </c>
      <c r="AS1546" s="153">
        <f t="shared" si="1011"/>
        <v>8052.9251019262629</v>
      </c>
      <c r="AT1546" s="60">
        <v>0.75</v>
      </c>
      <c r="AU1546" s="153">
        <f t="shared" si="1012"/>
        <v>6039.6938264446972</v>
      </c>
      <c r="AV1546" s="153">
        <f t="shared" si="1013"/>
        <v>6039.6938264446972</v>
      </c>
    </row>
    <row r="1547" spans="1:48" x14ac:dyDescent="0.2">
      <c r="A1547" s="82">
        <v>1543</v>
      </c>
      <c r="B1547" s="82" t="s">
        <v>1410</v>
      </c>
      <c r="C1547" s="83"/>
      <c r="D1547" s="84" t="s">
        <v>112</v>
      </c>
      <c r="E1547" s="85" t="s">
        <v>1158</v>
      </c>
      <c r="F1547" s="86">
        <v>43817</v>
      </c>
      <c r="G1547" s="86" t="s">
        <v>36</v>
      </c>
      <c r="H1547" s="89"/>
      <c r="I1547" s="89">
        <v>0.19</v>
      </c>
      <c r="J1547" s="84"/>
      <c r="K1547" s="84"/>
      <c r="L1547" s="87">
        <v>11800</v>
      </c>
      <c r="M1547" s="87"/>
      <c r="N1547" s="87">
        <v>11800</v>
      </c>
      <c r="O1547" s="84">
        <v>5128.9589041095896</v>
      </c>
      <c r="P1547" s="84">
        <v>2242</v>
      </c>
      <c r="Q1547" s="84">
        <f t="shared" si="1026"/>
        <v>7370.9589041095896</v>
      </c>
      <c r="R1547" s="84">
        <v>4429.0410958904104</v>
      </c>
      <c r="S1547" s="87">
        <f t="shared" si="1027"/>
        <v>6671.0410958904104</v>
      </c>
      <c r="T1547" s="150">
        <v>5</v>
      </c>
      <c r="U1547" s="69">
        <v>365</v>
      </c>
      <c r="V1547" s="70"/>
      <c r="W1547" s="71">
        <v>-5.6575342465753424</v>
      </c>
      <c r="X1547" s="76">
        <f t="shared" si="1025"/>
        <v>43800</v>
      </c>
      <c r="AF1547" s="132" t="s">
        <v>3114</v>
      </c>
      <c r="AG1547" s="60">
        <f>MATCH(AF1547,'Cat-4'!$A:$A,0)</f>
        <v>844</v>
      </c>
      <c r="AH1547" s="60">
        <f>MATCH(X1547,'Cat-4'!$1:$1,0)</f>
        <v>96</v>
      </c>
      <c r="AI1547" s="60">
        <f>INDEX('Cat-4'!$1:$1048576,Working!AG1547,Working!AH1547)</f>
        <v>130.30000000000001</v>
      </c>
      <c r="AJ1547" s="60">
        <f>MATCH($AJ$3,'Cat-4'!$1:$1,0)</f>
        <v>144</v>
      </c>
      <c r="AK1547" s="60">
        <f>INDEX('Cat-4'!$1:$1048576,Working!AG1547,Working!AJ1547)</f>
        <v>160.30000000000001</v>
      </c>
      <c r="AL1547" s="146">
        <f t="shared" si="1029"/>
        <v>1.2302379125095932</v>
      </c>
      <c r="AM1547" s="152">
        <f t="shared" si="1030"/>
        <v>1.2302379125095932</v>
      </c>
      <c r="AN1547" s="146">
        <f t="shared" si="1028"/>
        <v>4.1583333333333332</v>
      </c>
      <c r="AO1547" s="169">
        <f>INDEX('EL&amp;SV'!$C$4:$G$50,MATCH(AF1547,'EL&amp;SV'!$G$4:$G$50,0),MATCH(IF(P1547&gt;5000000,"A",IF(N1547&gt;2000000,"B",IF(N1547&gt;500000,"C","D"))),'EL&amp;SV'!$C$4:$G$4,0))</f>
        <v>6</v>
      </c>
      <c r="AP1547" s="171">
        <f>INDEX('EL&amp;SV'!$G$4:$K$50,MATCH(AF1547,'EL&amp;SV'!$G$4:$G$50,0),MATCH(IF(N1547&gt;5000000,"A",IF(N1547&gt;2000000,"B",IF(N1547&gt;500000,"C","D"))),'EL&amp;SV'!$G$4:$K$4,0))</f>
        <v>0.95</v>
      </c>
      <c r="AQ1547" s="153">
        <f t="shared" si="1009"/>
        <v>14516.807367613201</v>
      </c>
      <c r="AR1547" s="153">
        <f t="shared" si="1010"/>
        <v>9557.90629530144</v>
      </c>
      <c r="AS1547" s="153">
        <f t="shared" si="1011"/>
        <v>4958.9010723117608</v>
      </c>
      <c r="AT1547" s="60">
        <v>0.75</v>
      </c>
      <c r="AU1547" s="153">
        <f t="shared" si="1012"/>
        <v>3719.1758042338206</v>
      </c>
      <c r="AV1547" s="153">
        <f t="shared" si="1013"/>
        <v>3719.1758042338206</v>
      </c>
    </row>
    <row r="1548" spans="1:48" x14ac:dyDescent="0.2">
      <c r="A1548" s="82">
        <v>1544</v>
      </c>
      <c r="B1548" s="82" t="s">
        <v>1410</v>
      </c>
      <c r="C1548" s="83"/>
      <c r="D1548" s="84" t="s">
        <v>112</v>
      </c>
      <c r="E1548" s="85" t="s">
        <v>1217</v>
      </c>
      <c r="F1548" s="86">
        <v>44461</v>
      </c>
      <c r="G1548" s="86" t="s">
        <v>38</v>
      </c>
      <c r="H1548" s="89"/>
      <c r="I1548" s="89">
        <v>0.19</v>
      </c>
      <c r="J1548" s="84"/>
      <c r="K1548" s="84"/>
      <c r="L1548" s="87">
        <v>11800</v>
      </c>
      <c r="M1548" s="87"/>
      <c r="N1548" s="87">
        <v>11800</v>
      </c>
      <c r="O1548" s="84">
        <v>1173.2109589041095</v>
      </c>
      <c r="P1548" s="84">
        <v>2242</v>
      </c>
      <c r="Q1548" s="84">
        <f t="shared" si="1026"/>
        <v>3415.2109589041092</v>
      </c>
      <c r="R1548" s="84">
        <v>8384.7890410958898</v>
      </c>
      <c r="S1548" s="87">
        <f t="shared" si="1027"/>
        <v>10626.78904109589</v>
      </c>
      <c r="T1548" s="150">
        <v>5</v>
      </c>
      <c r="U1548" s="69">
        <v>365</v>
      </c>
      <c r="V1548" s="70"/>
      <c r="W1548" s="71">
        <v>-2.6520547945205477</v>
      </c>
      <c r="X1548" s="76">
        <f t="shared" si="1025"/>
        <v>44440</v>
      </c>
      <c r="AF1548" s="132" t="s">
        <v>3114</v>
      </c>
      <c r="AG1548" s="60">
        <f>MATCH(AF1548,'Cat-4'!$A:$A,0)</f>
        <v>844</v>
      </c>
      <c r="AH1548" s="60">
        <f>MATCH(X1548,'Cat-4'!$1:$1,0)</f>
        <v>117</v>
      </c>
      <c r="AI1548" s="60">
        <f>INDEX('Cat-4'!$1:$1048576,Working!AG1548,Working!AH1548)</f>
        <v>148.1</v>
      </c>
      <c r="AJ1548" s="60">
        <f>MATCH($AJ$3,'Cat-4'!$1:$1,0)</f>
        <v>144</v>
      </c>
      <c r="AK1548" s="60">
        <f>INDEX('Cat-4'!$1:$1048576,Working!AG1548,Working!AJ1548)</f>
        <v>160.30000000000001</v>
      </c>
      <c r="AL1548" s="146">
        <f t="shared" si="1029"/>
        <v>1.0823767724510467</v>
      </c>
      <c r="AM1548" s="152">
        <f t="shared" si="1030"/>
        <v>1.0823767724510467</v>
      </c>
      <c r="AN1548" s="146">
        <f t="shared" si="1028"/>
        <v>2.3972222222222221</v>
      </c>
      <c r="AO1548" s="169">
        <f>INDEX('EL&amp;SV'!$C$4:$G$50,MATCH(AF1548,'EL&amp;SV'!$G$4:$G$50,0),MATCH(IF(P1548&gt;5000000,"A",IF(N1548&gt;2000000,"B",IF(N1548&gt;500000,"C","D"))),'EL&amp;SV'!$C$4:$G$4,0))</f>
        <v>6</v>
      </c>
      <c r="AP1548" s="171">
        <f>INDEX('EL&amp;SV'!$G$4:$K$50,MATCH(AF1548,'EL&amp;SV'!$G$4:$G$50,0),MATCH(IF(N1548&gt;5000000,"A",IF(N1548&gt;2000000,"B",IF(N1548&gt;500000,"C","D"))),'EL&amp;SV'!$G$4:$K$4,0))</f>
        <v>0.95</v>
      </c>
      <c r="AQ1548" s="153">
        <f t="shared" si="1009"/>
        <v>12772.045914922352</v>
      </c>
      <c r="AR1548" s="153">
        <f t="shared" si="1010"/>
        <v>4847.7601126616155</v>
      </c>
      <c r="AS1548" s="153">
        <f t="shared" si="1011"/>
        <v>7924.2858022607361</v>
      </c>
      <c r="AT1548" s="60">
        <v>0.75</v>
      </c>
      <c r="AU1548" s="153">
        <f t="shared" si="1012"/>
        <v>5943.2143516955521</v>
      </c>
      <c r="AV1548" s="153">
        <f t="shared" si="1013"/>
        <v>5943.2143516955521</v>
      </c>
    </row>
    <row r="1549" spans="1:48" x14ac:dyDescent="0.2">
      <c r="A1549" s="82">
        <v>1545</v>
      </c>
      <c r="B1549" s="82" t="s">
        <v>1410</v>
      </c>
      <c r="C1549" s="83"/>
      <c r="D1549" s="84" t="s">
        <v>112</v>
      </c>
      <c r="E1549" s="85" t="s">
        <v>1257</v>
      </c>
      <c r="F1549" s="86">
        <v>44404</v>
      </c>
      <c r="G1549" s="86" t="s">
        <v>38</v>
      </c>
      <c r="H1549" s="89"/>
      <c r="I1549" s="89">
        <v>9.5000000000000001E-2</v>
      </c>
      <c r="J1549" s="84"/>
      <c r="K1549" s="84"/>
      <c r="L1549" s="87">
        <v>11764</v>
      </c>
      <c r="M1549" s="87"/>
      <c r="N1549" s="87">
        <v>11764</v>
      </c>
      <c r="O1549" s="84">
        <v>759.34202739726027</v>
      </c>
      <c r="P1549" s="84">
        <v>1117.58</v>
      </c>
      <c r="Q1549" s="84">
        <f t="shared" si="1026"/>
        <v>1876.9220273972601</v>
      </c>
      <c r="R1549" s="84">
        <v>9887.0779726027395</v>
      </c>
      <c r="S1549" s="87">
        <f t="shared" si="1027"/>
        <v>11004.657972602739</v>
      </c>
      <c r="T1549" s="150">
        <v>10</v>
      </c>
      <c r="U1549" s="69">
        <v>365</v>
      </c>
      <c r="V1549" s="70"/>
      <c r="W1549" s="71">
        <v>-2.6520547945205477</v>
      </c>
      <c r="X1549" s="76">
        <f t="shared" si="1025"/>
        <v>44378</v>
      </c>
      <c r="AF1549" s="132" t="s">
        <v>3114</v>
      </c>
      <c r="AG1549" s="60">
        <f>MATCH(AF1549,'Cat-4'!$A:$A,0)</f>
        <v>844</v>
      </c>
      <c r="AH1549" s="60">
        <f>MATCH(X1549,'Cat-4'!$1:$1,0)</f>
        <v>115</v>
      </c>
      <c r="AI1549" s="60">
        <f>INDEX('Cat-4'!$1:$1048576,Working!AG1549,Working!AH1549)</f>
        <v>146.19999999999999</v>
      </c>
      <c r="AJ1549" s="60">
        <f>MATCH($AJ$3,'Cat-4'!$1:$1,0)</f>
        <v>144</v>
      </c>
      <c r="AK1549" s="60">
        <f>INDEX('Cat-4'!$1:$1048576,Working!AG1549,Working!AJ1549)</f>
        <v>160.30000000000001</v>
      </c>
      <c r="AL1549" s="146">
        <f t="shared" si="1029"/>
        <v>1.0964432284541725</v>
      </c>
      <c r="AM1549" s="152">
        <f t="shared" si="1030"/>
        <v>1.0964432284541725</v>
      </c>
      <c r="AN1549" s="146">
        <f t="shared" si="1028"/>
        <v>2.5499999999999998</v>
      </c>
      <c r="AO1549" s="169">
        <f>INDEX('EL&amp;SV'!$C$4:$G$50,MATCH(AF1549,'EL&amp;SV'!$G$4:$G$50,0),MATCH(IF(P1549&gt;5000000,"A",IF(N1549&gt;2000000,"B",IF(N1549&gt;500000,"C","D"))),'EL&amp;SV'!$C$4:$G$4,0))</f>
        <v>6</v>
      </c>
      <c r="AP1549" s="171">
        <f>INDEX('EL&amp;SV'!$G$4:$K$50,MATCH(AF1549,'EL&amp;SV'!$G$4:$G$50,0),MATCH(IF(N1549&gt;5000000,"A",IF(N1549&gt;2000000,"B",IF(N1549&gt;500000,"C","D"))),'EL&amp;SV'!$G$4:$K$4,0))</f>
        <v>0.95</v>
      </c>
      <c r="AQ1549" s="153">
        <f t="shared" si="1009"/>
        <v>12898.558139534885</v>
      </c>
      <c r="AR1549" s="153">
        <f t="shared" si="1010"/>
        <v>5207.792848837209</v>
      </c>
      <c r="AS1549" s="153">
        <f t="shared" si="1011"/>
        <v>7690.7652906976764</v>
      </c>
      <c r="AT1549" s="60">
        <v>0.75</v>
      </c>
      <c r="AU1549" s="153">
        <f t="shared" si="1012"/>
        <v>5768.0739680232573</v>
      </c>
      <c r="AV1549" s="153">
        <f t="shared" si="1013"/>
        <v>5768.0739680232573</v>
      </c>
    </row>
    <row r="1550" spans="1:48" x14ac:dyDescent="0.2">
      <c r="A1550" s="82">
        <v>1546</v>
      </c>
      <c r="B1550" s="82" t="s">
        <v>1410</v>
      </c>
      <c r="C1550" s="83"/>
      <c r="D1550" s="84" t="s">
        <v>112</v>
      </c>
      <c r="E1550" s="85" t="s">
        <v>114</v>
      </c>
      <c r="F1550" s="86">
        <v>42588</v>
      </c>
      <c r="G1550" s="86" t="s">
        <v>27</v>
      </c>
      <c r="H1550" s="89"/>
      <c r="I1550" s="89">
        <v>0</v>
      </c>
      <c r="J1550" s="84"/>
      <c r="K1550" s="84"/>
      <c r="L1550" s="87">
        <v>11754</v>
      </c>
      <c r="M1550" s="87"/>
      <c r="N1550" s="87">
        <v>11754</v>
      </c>
      <c r="O1550" s="84">
        <v>0</v>
      </c>
      <c r="P1550" s="84">
        <v>0</v>
      </c>
      <c r="Q1550" s="84">
        <f t="shared" si="1026"/>
        <v>0</v>
      </c>
      <c r="R1550" s="84">
        <v>11754</v>
      </c>
      <c r="S1550" s="87">
        <f t="shared" si="1027"/>
        <v>11754</v>
      </c>
      <c r="T1550" s="150">
        <v>0</v>
      </c>
      <c r="U1550" s="69">
        <v>365</v>
      </c>
      <c r="V1550" s="70"/>
      <c r="W1550" s="71">
        <v>-2.6520547945205477</v>
      </c>
      <c r="X1550" s="76">
        <f t="shared" si="1025"/>
        <v>42583</v>
      </c>
      <c r="AF1550" s="132" t="s">
        <v>3114</v>
      </c>
      <c r="AG1550" s="60">
        <f>MATCH(AF1550,'Cat-4'!$A:$A,0)</f>
        <v>844</v>
      </c>
      <c r="AH1550" s="60">
        <f>MATCH(X1550,'Cat-4'!$1:$1,0)</f>
        <v>56</v>
      </c>
      <c r="AI1550" s="60">
        <f>INDEX('Cat-4'!$1:$1048576,Working!AG1550,Working!AH1550)</f>
        <v>113.1</v>
      </c>
      <c r="AJ1550" s="60">
        <f>MATCH($AJ$3,'Cat-4'!$1:$1,0)</f>
        <v>144</v>
      </c>
      <c r="AK1550" s="60">
        <f>INDEX('Cat-4'!$1:$1048576,Working!AG1550,Working!AJ1550)</f>
        <v>160.30000000000001</v>
      </c>
      <c r="AL1550" s="146">
        <f t="shared" si="1029"/>
        <v>1.4173297966401417</v>
      </c>
      <c r="AM1550" s="152">
        <f t="shared" si="1030"/>
        <v>1.4173297966401417</v>
      </c>
      <c r="AN1550" s="146">
        <f t="shared" si="1028"/>
        <v>7.5250000000000004</v>
      </c>
      <c r="AO1550" s="169">
        <f>INDEX('EL&amp;SV'!$C$4:$G$50,MATCH(AF1550,'EL&amp;SV'!$G$4:$G$50,0),MATCH(IF(P1550&gt;5000000,"A",IF(N1550&gt;2000000,"B",IF(N1550&gt;500000,"C","D"))),'EL&amp;SV'!$C$4:$G$4,0))</f>
        <v>6</v>
      </c>
      <c r="AP1550" s="171">
        <f>INDEX('EL&amp;SV'!$G$4:$K$50,MATCH(AF1550,'EL&amp;SV'!$G$4:$G$50,0),MATCH(IF(N1550&gt;5000000,"A",IF(N1550&gt;2000000,"B",IF(N1550&gt;500000,"C","D"))),'EL&amp;SV'!$G$4:$K$4,0))</f>
        <v>0.95</v>
      </c>
      <c r="AQ1550" s="153">
        <f t="shared" si="1009"/>
        <v>16659.294429708225</v>
      </c>
      <c r="AR1550" s="153">
        <f t="shared" si="1010"/>
        <v>15826.329708222813</v>
      </c>
      <c r="AS1550" s="153">
        <f t="shared" si="1011"/>
        <v>832.96472148541216</v>
      </c>
      <c r="AT1550" s="60">
        <v>0.75</v>
      </c>
      <c r="AU1550" s="153">
        <f t="shared" si="1012"/>
        <v>624.72354111405912</v>
      </c>
      <c r="AV1550" s="153">
        <f t="shared" si="1013"/>
        <v>832.96472148541204</v>
      </c>
    </row>
    <row r="1551" spans="1:48" x14ac:dyDescent="0.2">
      <c r="A1551" s="82">
        <v>1547</v>
      </c>
      <c r="B1551" s="82" t="s">
        <v>1410</v>
      </c>
      <c r="C1551" s="83"/>
      <c r="D1551" s="84" t="s">
        <v>112</v>
      </c>
      <c r="E1551" s="85" t="s">
        <v>621</v>
      </c>
      <c r="F1551" s="86">
        <v>41668</v>
      </c>
      <c r="G1551" s="86" t="s">
        <v>1349</v>
      </c>
      <c r="H1551" s="89"/>
      <c r="I1551" s="89">
        <v>0.32594365924491775</v>
      </c>
      <c r="J1551" s="84"/>
      <c r="K1551" s="84"/>
      <c r="L1551" s="87">
        <v>11736</v>
      </c>
      <c r="M1551" s="87"/>
      <c r="N1551" s="87">
        <v>11736</v>
      </c>
      <c r="O1551" s="84">
        <v>11149.2</v>
      </c>
      <c r="P1551" s="84">
        <v>0</v>
      </c>
      <c r="Q1551" s="84">
        <f t="shared" si="1026"/>
        <v>11149.2</v>
      </c>
      <c r="R1551" s="84">
        <v>586.79999999999927</v>
      </c>
      <c r="S1551" s="87">
        <f t="shared" si="1027"/>
        <v>586.79999999999927</v>
      </c>
      <c r="T1551" s="150">
        <v>3</v>
      </c>
      <c r="U1551" s="69">
        <v>365</v>
      </c>
      <c r="V1551" s="70"/>
      <c r="W1551" s="71">
        <v>9.3479452054794514</v>
      </c>
      <c r="X1551" s="76">
        <f t="shared" si="1025"/>
        <v>41640</v>
      </c>
      <c r="AF1551" s="132" t="s">
        <v>2722</v>
      </c>
      <c r="AG1551" s="60">
        <f>MATCH(AF1551,'Cat-4'!$A:$A,0)</f>
        <v>647</v>
      </c>
      <c r="AH1551" s="60">
        <f>MATCH(X1551,'Cat-4'!$1:$1,0)</f>
        <v>25</v>
      </c>
      <c r="AI1551" s="60">
        <f>INDEX('Cat-4'!$1:$1048576,Working!AG1551,Working!AH1551)</f>
        <v>96.6</v>
      </c>
      <c r="AJ1551" s="60">
        <f>MATCH($AJ$3,'Cat-4'!$1:$1,0)</f>
        <v>144</v>
      </c>
      <c r="AK1551" s="60">
        <f>INDEX('Cat-4'!$1:$1048576,Working!AG1551,Working!AJ1551)</f>
        <v>94.2</v>
      </c>
      <c r="AL1551" s="146">
        <f t="shared" si="1029"/>
        <v>0.97515527950310565</v>
      </c>
      <c r="AM1551" s="152">
        <f t="shared" si="1030"/>
        <v>0.97515527950310565</v>
      </c>
      <c r="AN1551" s="146">
        <f t="shared" si="1028"/>
        <v>10.044444444444444</v>
      </c>
      <c r="AO1551" s="169">
        <f>INDEX('EL&amp;SV'!$C$4:$G$50,MATCH(AF1551,'EL&amp;SV'!$G$4:$G$50,0),MATCH(IF(P1551&gt;5000000,"A",IF(N1551&gt;2000000,"B",IF(N1551&gt;500000,"C","D"))),'EL&amp;SV'!$C$4:$G$4,0))</f>
        <v>5</v>
      </c>
      <c r="AP1551" s="171">
        <f>INDEX('EL&amp;SV'!$G$4:$K$50,MATCH(AF1551,'EL&amp;SV'!$G$4:$G$50,0),MATCH(IF(N1551&gt;5000000,"A",IF(N1551&gt;2000000,"B",IF(N1551&gt;500000,"C","D"))),'EL&amp;SV'!$G$4:$K$4,0))</f>
        <v>1</v>
      </c>
      <c r="AQ1551" s="153">
        <f t="shared" si="1009"/>
        <v>11444.422360248447</v>
      </c>
      <c r="AR1551" s="153">
        <f t="shared" si="1010"/>
        <v>11444.422360248447</v>
      </c>
      <c r="AS1551" s="153">
        <f t="shared" si="1011"/>
        <v>0</v>
      </c>
      <c r="AT1551" s="60">
        <v>0.75</v>
      </c>
      <c r="AU1551" s="153">
        <f t="shared" si="1012"/>
        <v>0</v>
      </c>
      <c r="AV1551" s="153">
        <f t="shared" si="1013"/>
        <v>0</v>
      </c>
    </row>
    <row r="1552" spans="1:48" x14ac:dyDescent="0.2">
      <c r="A1552" s="82">
        <v>1548</v>
      </c>
      <c r="B1552" s="82" t="s">
        <v>1410</v>
      </c>
      <c r="C1552" s="83"/>
      <c r="D1552" s="84" t="s">
        <v>1068</v>
      </c>
      <c r="E1552" s="85" t="s">
        <v>1310</v>
      </c>
      <c r="F1552" s="86">
        <v>45016</v>
      </c>
      <c r="G1552" s="86" t="s">
        <v>39</v>
      </c>
      <c r="H1552" s="89"/>
      <c r="I1552" s="89">
        <v>0.31666666666666665</v>
      </c>
      <c r="J1552" s="84"/>
      <c r="K1552" s="84"/>
      <c r="L1552" s="87">
        <v>0</v>
      </c>
      <c r="M1552" s="87">
        <v>11682</v>
      </c>
      <c r="N1552" s="87">
        <v>11682</v>
      </c>
      <c r="O1552" s="84"/>
      <c r="P1552" s="84">
        <v>10.135068493150683</v>
      </c>
      <c r="Q1552" s="84">
        <f t="shared" si="1026"/>
        <v>10.135068493150683</v>
      </c>
      <c r="R1552" s="84">
        <v>11671.864931506849</v>
      </c>
      <c r="S1552" s="87">
        <f t="shared" si="1027"/>
        <v>0</v>
      </c>
      <c r="T1552" s="150">
        <v>3</v>
      </c>
      <c r="U1552" s="69">
        <v>365</v>
      </c>
      <c r="V1552" s="70"/>
      <c r="W1552" s="71">
        <v>-2.397260273972603</v>
      </c>
      <c r="X1552" s="76">
        <f t="shared" si="1025"/>
        <v>44986</v>
      </c>
      <c r="AF1552" s="132" t="s">
        <v>2724</v>
      </c>
      <c r="AG1552" s="60">
        <f>MATCH(AF1552,'Cat-4'!$A:$A,0)</f>
        <v>648</v>
      </c>
      <c r="AH1552" s="60">
        <f>MATCH(X1552,'Cat-4'!$1:$1,0)</f>
        <v>135</v>
      </c>
      <c r="AI1552" s="60">
        <f>INDEX('Cat-4'!$1:$1048576,Working!AG1552,Working!AH1552)</f>
        <v>130.5</v>
      </c>
      <c r="AJ1552" s="60">
        <f>MATCH($AJ$3,'Cat-4'!$1:$1,0)</f>
        <v>144</v>
      </c>
      <c r="AK1552" s="60">
        <f>INDEX('Cat-4'!$1:$1048576,Working!AG1552,Working!AJ1552)</f>
        <v>139.4</v>
      </c>
      <c r="AL1552" s="146">
        <f t="shared" si="1029"/>
        <v>1.0681992337164752</v>
      </c>
      <c r="AM1552" s="152">
        <f t="shared" si="1030"/>
        <v>1.0681992337164752</v>
      </c>
      <c r="AN1552" s="146">
        <f t="shared" si="1028"/>
        <v>0.875</v>
      </c>
      <c r="AO1552" s="169">
        <f>INDEX('EL&amp;SV'!$C$4:$G$50,MATCH(AF1552,'EL&amp;SV'!$G$4:$G$50,0),MATCH(IF(P1552&gt;5000000,"A",IF(N1552&gt;2000000,"B",IF(N1552&gt;500000,"C","D"))),'EL&amp;SV'!$C$4:$G$4,0))</f>
        <v>5</v>
      </c>
      <c r="AP1552" s="171">
        <f>INDEX('EL&amp;SV'!$G$4:$K$50,MATCH(AF1552,'EL&amp;SV'!$G$4:$G$50,0),MATCH(IF(N1552&gt;5000000,"A",IF(N1552&gt;2000000,"B",IF(N1552&gt;500000,"C","D"))),'EL&amp;SV'!$G$4:$K$4,0))</f>
        <v>1</v>
      </c>
      <c r="AQ1552" s="153">
        <f t="shared" si="1009"/>
        <v>12478.703448275863</v>
      </c>
      <c r="AR1552" s="153">
        <f t="shared" si="1010"/>
        <v>2183.7731034482763</v>
      </c>
      <c r="AS1552" s="153">
        <f t="shared" si="1011"/>
        <v>10294.930344827586</v>
      </c>
      <c r="AT1552" s="60">
        <v>0.75</v>
      </c>
      <c r="AU1552" s="153">
        <f t="shared" si="1012"/>
        <v>7721.1977586206895</v>
      </c>
      <c r="AV1552" s="153">
        <f t="shared" si="1013"/>
        <v>7721.1977586206895</v>
      </c>
    </row>
    <row r="1553" spans="1:48" x14ac:dyDescent="0.2">
      <c r="A1553" s="82">
        <v>1549</v>
      </c>
      <c r="B1553" s="82" t="s">
        <v>1410</v>
      </c>
      <c r="C1553" s="83"/>
      <c r="D1553" s="84" t="s">
        <v>112</v>
      </c>
      <c r="E1553" s="85" t="s">
        <v>346</v>
      </c>
      <c r="F1553" s="151">
        <v>42248</v>
      </c>
      <c r="G1553" s="86"/>
      <c r="H1553" s="89"/>
      <c r="I1553" s="89">
        <v>0.22465753424657542</v>
      </c>
      <c r="J1553" s="84"/>
      <c r="K1553" s="84"/>
      <c r="L1553" s="87">
        <v>11599.97</v>
      </c>
      <c r="M1553" s="87"/>
      <c r="N1553" s="87">
        <v>11599.97</v>
      </c>
      <c r="O1553" s="84">
        <v>11599.97</v>
      </c>
      <c r="P1553" s="84">
        <v>0</v>
      </c>
      <c r="Q1553" s="84">
        <f t="shared" si="1026"/>
        <v>11599.97</v>
      </c>
      <c r="R1553" s="84">
        <v>0</v>
      </c>
      <c r="S1553" s="87">
        <f t="shared" si="1027"/>
        <v>0</v>
      </c>
      <c r="T1553" s="150">
        <v>10</v>
      </c>
      <c r="U1553" s="69">
        <v>365</v>
      </c>
      <c r="V1553" s="70"/>
      <c r="W1553" s="71">
        <v>-2.1041095890410961</v>
      </c>
      <c r="X1553" s="76">
        <f t="shared" si="1025"/>
        <v>42248</v>
      </c>
      <c r="AF1553" s="132" t="s">
        <v>3114</v>
      </c>
      <c r="AG1553" s="60">
        <f>MATCH(AF1553,'Cat-4'!$A:$A,0)</f>
        <v>844</v>
      </c>
      <c r="AH1553" s="60">
        <f>MATCH(X1553,'Cat-4'!$1:$1,0)</f>
        <v>45</v>
      </c>
      <c r="AI1553" s="60">
        <f>INDEX('Cat-4'!$1:$1048576,Working!AG1553,Working!AH1553)</f>
        <v>110.9</v>
      </c>
      <c r="AJ1553" s="60">
        <f>MATCH($AJ$3,'Cat-4'!$1:$1,0)</f>
        <v>144</v>
      </c>
      <c r="AK1553" s="60">
        <f>INDEX('Cat-4'!$1:$1048576,Working!AG1553,Working!AJ1553)</f>
        <v>160.30000000000001</v>
      </c>
      <c r="AL1553" s="146">
        <f t="shared" si="1029"/>
        <v>1.4454463480613164</v>
      </c>
      <c r="AM1553" s="152">
        <f t="shared" si="1030"/>
        <v>1.4454463480613164</v>
      </c>
      <c r="AN1553" s="146">
        <f t="shared" si="1028"/>
        <v>8.4555555555555557</v>
      </c>
      <c r="AO1553" s="169">
        <f>INDEX('EL&amp;SV'!$C$4:$G$50,MATCH(AF1553,'EL&amp;SV'!$G$4:$G$50,0),MATCH(IF(P1553&gt;5000000,"A",IF(N1553&gt;2000000,"B",IF(N1553&gt;500000,"C","D"))),'EL&amp;SV'!$C$4:$G$4,0))</f>
        <v>6</v>
      </c>
      <c r="AP1553" s="171">
        <f>INDEX('EL&amp;SV'!$G$4:$K$50,MATCH(AF1553,'EL&amp;SV'!$G$4:$G$50,0),MATCH(IF(N1553&gt;5000000,"A",IF(N1553&gt;2000000,"B",IF(N1553&gt;500000,"C","D"))),'EL&amp;SV'!$G$4:$K$4,0))</f>
        <v>0.95</v>
      </c>
      <c r="AQ1553" s="153">
        <f t="shared" si="1009"/>
        <v>16767.134274120828</v>
      </c>
      <c r="AR1553" s="153">
        <f t="shared" si="1010"/>
        <v>15928.777560414786</v>
      </c>
      <c r="AS1553" s="153">
        <f t="shared" si="1011"/>
        <v>838.35671370604177</v>
      </c>
      <c r="AT1553" s="60">
        <v>0.75</v>
      </c>
      <c r="AU1553" s="153">
        <f t="shared" si="1012"/>
        <v>628.76753527953133</v>
      </c>
      <c r="AV1553" s="153">
        <f t="shared" si="1013"/>
        <v>838.35671370604211</v>
      </c>
    </row>
    <row r="1554" spans="1:48" x14ac:dyDescent="0.2">
      <c r="A1554" s="82">
        <v>1550</v>
      </c>
      <c r="B1554" s="82" t="s">
        <v>1410</v>
      </c>
      <c r="C1554" s="83"/>
      <c r="D1554" s="84" t="s">
        <v>112</v>
      </c>
      <c r="E1554" s="85" t="s">
        <v>1069</v>
      </c>
      <c r="F1554" s="86">
        <v>42825</v>
      </c>
      <c r="G1554" s="86" t="s">
        <v>27</v>
      </c>
      <c r="H1554" s="89"/>
      <c r="I1554" s="89">
        <v>9.5000000000000001E-2</v>
      </c>
      <c r="J1554" s="84"/>
      <c r="K1554" s="84"/>
      <c r="L1554" s="87">
        <v>11575</v>
      </c>
      <c r="M1554" s="87"/>
      <c r="N1554" s="87">
        <v>11575</v>
      </c>
      <c r="O1554" s="84">
        <v>5501.1376712328765</v>
      </c>
      <c r="P1554" s="84">
        <v>1099.625</v>
      </c>
      <c r="Q1554" s="84">
        <f t="shared" si="1026"/>
        <v>6600.7626712328765</v>
      </c>
      <c r="R1554" s="84">
        <v>4974.2373287671235</v>
      </c>
      <c r="S1554" s="87">
        <f t="shared" si="1027"/>
        <v>6073.8623287671235</v>
      </c>
      <c r="T1554" s="150">
        <v>10</v>
      </c>
      <c r="U1554" s="69">
        <v>365</v>
      </c>
      <c r="V1554" s="70"/>
      <c r="W1554" s="71">
        <v>-2.0082191780821921</v>
      </c>
      <c r="X1554" s="76">
        <f t="shared" si="1025"/>
        <v>42795</v>
      </c>
      <c r="AF1554" s="132" t="s">
        <v>3114</v>
      </c>
      <c r="AG1554" s="60">
        <f>MATCH(AF1554,'Cat-4'!$A:$A,0)</f>
        <v>844</v>
      </c>
      <c r="AH1554" s="60">
        <f>MATCH(X1554,'Cat-4'!$1:$1,0)</f>
        <v>63</v>
      </c>
      <c r="AI1554" s="60">
        <f>INDEX('Cat-4'!$1:$1048576,Working!AG1554,Working!AH1554)</f>
        <v>116.5</v>
      </c>
      <c r="AJ1554" s="60">
        <f>MATCH($AJ$3,'Cat-4'!$1:$1,0)</f>
        <v>144</v>
      </c>
      <c r="AK1554" s="60">
        <f>INDEX('Cat-4'!$1:$1048576,Working!AG1554,Working!AJ1554)</f>
        <v>160.30000000000001</v>
      </c>
      <c r="AL1554" s="146">
        <f t="shared" si="1029"/>
        <v>1.3759656652360517</v>
      </c>
      <c r="AM1554" s="152">
        <f t="shared" si="1030"/>
        <v>1.3759656652360517</v>
      </c>
      <c r="AN1554" s="146">
        <f t="shared" si="1028"/>
        <v>6.875</v>
      </c>
      <c r="AO1554" s="169">
        <f>INDEX('EL&amp;SV'!$C$4:$G$50,MATCH(AF1554,'EL&amp;SV'!$G$4:$G$50,0),MATCH(IF(P1554&gt;5000000,"A",IF(N1554&gt;2000000,"B",IF(N1554&gt;500000,"C","D"))),'EL&amp;SV'!$C$4:$G$4,0))</f>
        <v>6</v>
      </c>
      <c r="AP1554" s="171">
        <f>INDEX('EL&amp;SV'!$G$4:$K$50,MATCH(AF1554,'EL&amp;SV'!$G$4:$G$50,0),MATCH(IF(N1554&gt;5000000,"A",IF(N1554&gt;2000000,"B",IF(N1554&gt;500000,"C","D"))),'EL&amp;SV'!$G$4:$K$4,0))</f>
        <v>0.95</v>
      </c>
      <c r="AQ1554" s="153">
        <f t="shared" si="1009"/>
        <v>15926.802575107298</v>
      </c>
      <c r="AR1554" s="153">
        <f t="shared" si="1010"/>
        <v>15130.462446351932</v>
      </c>
      <c r="AS1554" s="153">
        <f t="shared" si="1011"/>
        <v>796.34012875536609</v>
      </c>
      <c r="AT1554" s="60">
        <v>0.75</v>
      </c>
      <c r="AU1554" s="153">
        <f t="shared" si="1012"/>
        <v>597.25509656652457</v>
      </c>
      <c r="AV1554" s="153">
        <f t="shared" si="1013"/>
        <v>796.34012875536564</v>
      </c>
    </row>
    <row r="1555" spans="1:48" x14ac:dyDescent="0.2">
      <c r="A1555" s="82">
        <v>1551</v>
      </c>
      <c r="B1555" s="82" t="s">
        <v>1410</v>
      </c>
      <c r="C1555" s="83"/>
      <c r="D1555" s="84" t="s">
        <v>112</v>
      </c>
      <c r="E1555" s="85" t="s">
        <v>572</v>
      </c>
      <c r="F1555" s="86">
        <v>41000</v>
      </c>
      <c r="G1555" s="86" t="s">
        <v>1350</v>
      </c>
      <c r="H1555" s="89"/>
      <c r="I1555" s="89">
        <v>0.52409890410958893</v>
      </c>
      <c r="J1555" s="84"/>
      <c r="K1555" s="84"/>
      <c r="L1555" s="87">
        <v>11500</v>
      </c>
      <c r="M1555" s="87"/>
      <c r="N1555" s="87">
        <v>11500</v>
      </c>
      <c r="O1555" s="84">
        <v>10925</v>
      </c>
      <c r="P1555" s="84">
        <v>0</v>
      </c>
      <c r="Q1555" s="84">
        <f t="shared" si="1026"/>
        <v>10925</v>
      </c>
      <c r="R1555" s="84">
        <v>575</v>
      </c>
      <c r="S1555" s="87">
        <f t="shared" si="1027"/>
        <v>575</v>
      </c>
      <c r="T1555" s="150">
        <v>3</v>
      </c>
      <c r="U1555" s="69">
        <v>365</v>
      </c>
      <c r="V1555" s="70"/>
      <c r="W1555" s="71">
        <v>-2.0082191780821921</v>
      </c>
      <c r="X1555" s="76">
        <f t="shared" si="1025"/>
        <v>41000</v>
      </c>
      <c r="AF1555" s="132" t="s">
        <v>2722</v>
      </c>
      <c r="AG1555" s="60">
        <f>MATCH(AF1555,'Cat-4'!$A:$A,0)</f>
        <v>647</v>
      </c>
      <c r="AH1555" s="60">
        <f>MATCH(X1555,'Cat-4'!$1:$1,0)</f>
        <v>4</v>
      </c>
      <c r="AI1555" s="60">
        <f>INDEX('Cat-4'!$1:$1048576,Working!AG1555,Working!AH1555)</f>
        <v>100.5</v>
      </c>
      <c r="AJ1555" s="60">
        <f>MATCH($AJ$3,'Cat-4'!$1:$1,0)</f>
        <v>144</v>
      </c>
      <c r="AK1555" s="60">
        <f>INDEX('Cat-4'!$1:$1048576,Working!AG1555,Working!AJ1555)</f>
        <v>94.2</v>
      </c>
      <c r="AL1555" s="146">
        <f t="shared" si="1029"/>
        <v>0.93731343283582091</v>
      </c>
      <c r="AM1555" s="152">
        <f t="shared" si="1030"/>
        <v>0.93731343283582091</v>
      </c>
      <c r="AN1555" s="146">
        <f t="shared" si="1028"/>
        <v>11.872222222222222</v>
      </c>
      <c r="AO1555" s="169">
        <f>INDEX('EL&amp;SV'!$C$4:$G$50,MATCH(AF1555,'EL&amp;SV'!$G$4:$G$50,0),MATCH(IF(P1555&gt;5000000,"A",IF(N1555&gt;2000000,"B",IF(N1555&gt;500000,"C","D"))),'EL&amp;SV'!$C$4:$G$4,0))</f>
        <v>5</v>
      </c>
      <c r="AP1555" s="171">
        <f>INDEX('EL&amp;SV'!$G$4:$K$50,MATCH(AF1555,'EL&amp;SV'!$G$4:$G$50,0),MATCH(IF(N1555&gt;5000000,"A",IF(N1555&gt;2000000,"B",IF(N1555&gt;500000,"C","D"))),'EL&amp;SV'!$G$4:$K$4,0))</f>
        <v>1</v>
      </c>
      <c r="AQ1555" s="153">
        <f t="shared" si="1009"/>
        <v>10779.10447761194</v>
      </c>
      <c r="AR1555" s="153">
        <f t="shared" si="1010"/>
        <v>10779.104477611942</v>
      </c>
      <c r="AS1555" s="153">
        <f t="shared" si="1011"/>
        <v>0</v>
      </c>
      <c r="AT1555" s="60">
        <v>0.75</v>
      </c>
      <c r="AU1555" s="153">
        <f t="shared" si="1012"/>
        <v>0</v>
      </c>
      <c r="AV1555" s="153">
        <f t="shared" si="1013"/>
        <v>0</v>
      </c>
    </row>
    <row r="1556" spans="1:48" x14ac:dyDescent="0.2">
      <c r="A1556" s="82">
        <v>1552</v>
      </c>
      <c r="B1556" s="82" t="s">
        <v>1410</v>
      </c>
      <c r="C1556" s="83"/>
      <c r="D1556" s="84" t="s">
        <v>112</v>
      </c>
      <c r="E1556" s="85"/>
      <c r="F1556" s="86">
        <v>41898</v>
      </c>
      <c r="G1556" s="86" t="s">
        <v>23</v>
      </c>
      <c r="H1556" s="89"/>
      <c r="I1556" s="89">
        <v>9.5000000000000001E-2</v>
      </c>
      <c r="J1556" s="84"/>
      <c r="K1556" s="84"/>
      <c r="L1556" s="87">
        <v>11463.82</v>
      </c>
      <c r="M1556" s="87"/>
      <c r="N1556" s="87">
        <v>11463.82</v>
      </c>
      <c r="O1556" s="84">
        <v>8211.2358926027391</v>
      </c>
      <c r="P1556" s="84">
        <v>1089.0628999999999</v>
      </c>
      <c r="Q1556" s="84">
        <f t="shared" si="1026"/>
        <v>9300.2987926027381</v>
      </c>
      <c r="R1556" s="84">
        <v>2163.5212073972616</v>
      </c>
      <c r="S1556" s="87">
        <f t="shared" si="1027"/>
        <v>3252.5841073972606</v>
      </c>
      <c r="T1556" s="150">
        <v>10</v>
      </c>
      <c r="U1556" s="69">
        <v>365</v>
      </c>
      <c r="V1556" s="70"/>
      <c r="W1556" s="71">
        <v>-2.0082191780821921</v>
      </c>
      <c r="X1556" s="76">
        <f t="shared" si="1025"/>
        <v>41883</v>
      </c>
      <c r="AF1556" s="132" t="s">
        <v>3114</v>
      </c>
      <c r="AG1556" s="60">
        <f>MATCH(AF1556,'Cat-4'!$A:$A,0)</f>
        <v>844</v>
      </c>
      <c r="AH1556" s="60">
        <f>MATCH(X1556,'Cat-4'!$1:$1,0)</f>
        <v>33</v>
      </c>
      <c r="AI1556" s="60">
        <f>INDEX('Cat-4'!$1:$1048576,Working!AG1556,Working!AH1556)</f>
        <v>116.6</v>
      </c>
      <c r="AJ1556" s="60">
        <f>MATCH($AJ$3,'Cat-4'!$1:$1,0)</f>
        <v>144</v>
      </c>
      <c r="AK1556" s="60">
        <f>INDEX('Cat-4'!$1:$1048576,Working!AG1556,Working!AJ1556)</f>
        <v>160.30000000000001</v>
      </c>
      <c r="AL1556" s="146">
        <f t="shared" si="1029"/>
        <v>1.374785591766724</v>
      </c>
      <c r="AM1556" s="152">
        <f t="shared" si="1030"/>
        <v>1.374785591766724</v>
      </c>
      <c r="AN1556" s="146">
        <f t="shared" si="1028"/>
        <v>9.4138888888888896</v>
      </c>
      <c r="AO1556" s="169">
        <f>INDEX('EL&amp;SV'!$C$4:$G$50,MATCH(AF1556,'EL&amp;SV'!$G$4:$G$50,0),MATCH(IF(P1556&gt;5000000,"A",IF(N1556&gt;2000000,"B",IF(N1556&gt;500000,"C","D"))),'EL&amp;SV'!$C$4:$G$4,0))</f>
        <v>6</v>
      </c>
      <c r="AP1556" s="171">
        <f>INDEX('EL&amp;SV'!$G$4:$K$50,MATCH(AF1556,'EL&amp;SV'!$G$4:$G$50,0),MATCH(IF(N1556&gt;5000000,"A",IF(N1556&gt;2000000,"B",IF(N1556&gt;500000,"C","D"))),'EL&amp;SV'!$G$4:$K$4,0))</f>
        <v>0.95</v>
      </c>
      <c r="AQ1556" s="153">
        <f t="shared" si="1009"/>
        <v>15760.294562607205</v>
      </c>
      <c r="AR1556" s="153">
        <f t="shared" si="1010"/>
        <v>14972.279834476845</v>
      </c>
      <c r="AS1556" s="153">
        <f t="shared" si="1011"/>
        <v>788.0147281303598</v>
      </c>
      <c r="AT1556" s="60">
        <v>0.75</v>
      </c>
      <c r="AU1556" s="153">
        <f t="shared" si="1012"/>
        <v>591.01104609776985</v>
      </c>
      <c r="AV1556" s="153">
        <f t="shared" si="1013"/>
        <v>788.01472813036094</v>
      </c>
    </row>
    <row r="1557" spans="1:48" x14ac:dyDescent="0.2">
      <c r="A1557" s="82">
        <v>1553</v>
      </c>
      <c r="B1557" s="82" t="s">
        <v>1410</v>
      </c>
      <c r="C1557" s="83"/>
      <c r="D1557" s="84" t="s">
        <v>112</v>
      </c>
      <c r="E1557" s="85" t="s">
        <v>436</v>
      </c>
      <c r="F1557" s="151">
        <v>42248</v>
      </c>
      <c r="G1557" s="86"/>
      <c r="H1557" s="89"/>
      <c r="I1557" s="89">
        <v>4.9999999999999968E-2</v>
      </c>
      <c r="J1557" s="84"/>
      <c r="K1557" s="84"/>
      <c r="L1557" s="87">
        <v>11445.32</v>
      </c>
      <c r="M1557" s="87"/>
      <c r="N1557" s="87">
        <v>11445.32</v>
      </c>
      <c r="O1557" s="84">
        <v>11445.32</v>
      </c>
      <c r="P1557" s="84">
        <v>0</v>
      </c>
      <c r="Q1557" s="84">
        <f t="shared" si="1026"/>
        <v>11445.32</v>
      </c>
      <c r="R1557" s="84">
        <v>0</v>
      </c>
      <c r="S1557" s="87">
        <f t="shared" si="1027"/>
        <v>0</v>
      </c>
      <c r="T1557" s="150">
        <v>10</v>
      </c>
      <c r="U1557" s="69">
        <v>365</v>
      </c>
      <c r="V1557" s="70"/>
      <c r="W1557" s="71">
        <v>-2.0082191780821921</v>
      </c>
      <c r="X1557" s="76">
        <f t="shared" si="1025"/>
        <v>42248</v>
      </c>
      <c r="AF1557" s="132" t="s">
        <v>3114</v>
      </c>
      <c r="AG1557" s="60">
        <f>MATCH(AF1557,'Cat-4'!$A:$A,0)</f>
        <v>844</v>
      </c>
      <c r="AH1557" s="60">
        <f>MATCH(X1557,'Cat-4'!$1:$1,0)</f>
        <v>45</v>
      </c>
      <c r="AI1557" s="60">
        <f>INDEX('Cat-4'!$1:$1048576,Working!AG1557,Working!AH1557)</f>
        <v>110.9</v>
      </c>
      <c r="AJ1557" s="60">
        <f>MATCH($AJ$3,'Cat-4'!$1:$1,0)</f>
        <v>144</v>
      </c>
      <c r="AK1557" s="60">
        <f>INDEX('Cat-4'!$1:$1048576,Working!AG1557,Working!AJ1557)</f>
        <v>160.30000000000001</v>
      </c>
      <c r="AL1557" s="146">
        <f t="shared" si="1029"/>
        <v>1.4454463480613164</v>
      </c>
      <c r="AM1557" s="152">
        <f t="shared" si="1030"/>
        <v>1.4454463480613164</v>
      </c>
      <c r="AN1557" s="146">
        <f t="shared" si="1028"/>
        <v>8.4555555555555557</v>
      </c>
      <c r="AO1557" s="169">
        <f>INDEX('EL&amp;SV'!$C$4:$G$50,MATCH(AF1557,'EL&amp;SV'!$G$4:$G$50,0),MATCH(IF(P1557&gt;5000000,"A",IF(N1557&gt;2000000,"B",IF(N1557&gt;500000,"C","D"))),'EL&amp;SV'!$C$4:$G$4,0))</f>
        <v>6</v>
      </c>
      <c r="AP1557" s="171">
        <f>INDEX('EL&amp;SV'!$G$4:$K$50,MATCH(AF1557,'EL&amp;SV'!$G$4:$G$50,0),MATCH(IF(N1557&gt;5000000,"A",IF(N1557&gt;2000000,"B",IF(N1557&gt;500000,"C","D"))),'EL&amp;SV'!$G$4:$K$4,0))</f>
        <v>0.95</v>
      </c>
      <c r="AQ1557" s="153">
        <f t="shared" si="1009"/>
        <v>16543.595996393145</v>
      </c>
      <c r="AR1557" s="153">
        <f t="shared" si="1010"/>
        <v>15716.416196573489</v>
      </c>
      <c r="AS1557" s="153">
        <f t="shared" si="1011"/>
        <v>827.17979981965618</v>
      </c>
      <c r="AT1557" s="60">
        <v>0.75</v>
      </c>
      <c r="AU1557" s="153">
        <f t="shared" si="1012"/>
        <v>620.38484986474214</v>
      </c>
      <c r="AV1557" s="153">
        <f t="shared" si="1013"/>
        <v>827.179799819658</v>
      </c>
    </row>
    <row r="1558" spans="1:48" x14ac:dyDescent="0.2">
      <c r="A1558" s="82">
        <v>1554</v>
      </c>
      <c r="B1558" s="82" t="s">
        <v>1410</v>
      </c>
      <c r="C1558" s="83"/>
      <c r="D1558" s="84" t="s">
        <v>112</v>
      </c>
      <c r="E1558" s="85" t="s">
        <v>539</v>
      </c>
      <c r="F1558" s="86">
        <v>41000</v>
      </c>
      <c r="G1558" s="86" t="s">
        <v>1350</v>
      </c>
      <c r="H1558" s="89"/>
      <c r="I1558" s="89">
        <v>0.49301123287671222</v>
      </c>
      <c r="J1558" s="84"/>
      <c r="K1558" s="84"/>
      <c r="L1558" s="87">
        <v>11440</v>
      </c>
      <c r="M1558" s="87"/>
      <c r="N1558" s="87">
        <v>11440</v>
      </c>
      <c r="O1558" s="84">
        <v>10868</v>
      </c>
      <c r="P1558" s="84">
        <v>0</v>
      </c>
      <c r="Q1558" s="84">
        <f t="shared" si="1026"/>
        <v>10868</v>
      </c>
      <c r="R1558" s="84">
        <v>572</v>
      </c>
      <c r="S1558" s="87">
        <f t="shared" si="1027"/>
        <v>572</v>
      </c>
      <c r="T1558" s="150">
        <v>3</v>
      </c>
      <c r="U1558" s="69">
        <v>365</v>
      </c>
      <c r="V1558" s="70"/>
      <c r="W1558" s="71">
        <v>-2.0082191780821921</v>
      </c>
      <c r="X1558" s="76">
        <f t="shared" si="1025"/>
        <v>41000</v>
      </c>
      <c r="AF1558" s="132" t="s">
        <v>2722</v>
      </c>
      <c r="AG1558" s="60">
        <f>MATCH(AF1558,'Cat-4'!$A:$A,0)</f>
        <v>647</v>
      </c>
      <c r="AH1558" s="60">
        <f>MATCH(X1558,'Cat-4'!$1:$1,0)</f>
        <v>4</v>
      </c>
      <c r="AI1558" s="60">
        <f>INDEX('Cat-4'!$1:$1048576,Working!AG1558,Working!AH1558)</f>
        <v>100.5</v>
      </c>
      <c r="AJ1558" s="60">
        <f>MATCH($AJ$3,'Cat-4'!$1:$1,0)</f>
        <v>144</v>
      </c>
      <c r="AK1558" s="60">
        <f>INDEX('Cat-4'!$1:$1048576,Working!AG1558,Working!AJ1558)</f>
        <v>94.2</v>
      </c>
      <c r="AL1558" s="146">
        <f t="shared" si="1029"/>
        <v>0.93731343283582091</v>
      </c>
      <c r="AM1558" s="152">
        <f t="shared" si="1030"/>
        <v>0.93731343283582091</v>
      </c>
      <c r="AN1558" s="146">
        <f t="shared" si="1028"/>
        <v>11.872222222222222</v>
      </c>
      <c r="AO1558" s="169">
        <f>INDEX('EL&amp;SV'!$C$4:$G$50,MATCH(AF1558,'EL&amp;SV'!$G$4:$G$50,0),MATCH(IF(P1558&gt;5000000,"A",IF(N1558&gt;2000000,"B",IF(N1558&gt;500000,"C","D"))),'EL&amp;SV'!$C$4:$G$4,0))</f>
        <v>5</v>
      </c>
      <c r="AP1558" s="171">
        <f>INDEX('EL&amp;SV'!$G$4:$K$50,MATCH(AF1558,'EL&amp;SV'!$G$4:$G$50,0),MATCH(IF(N1558&gt;5000000,"A",IF(N1558&gt;2000000,"B",IF(N1558&gt;500000,"C","D"))),'EL&amp;SV'!$G$4:$K$4,0))</f>
        <v>1</v>
      </c>
      <c r="AQ1558" s="153">
        <f t="shared" si="1009"/>
        <v>10722.865671641792</v>
      </c>
      <c r="AR1558" s="153">
        <f t="shared" si="1010"/>
        <v>10722.865671641792</v>
      </c>
      <c r="AS1558" s="153">
        <f t="shared" si="1011"/>
        <v>0</v>
      </c>
      <c r="AT1558" s="60">
        <v>0.75</v>
      </c>
      <c r="AU1558" s="153">
        <f t="shared" si="1012"/>
        <v>0</v>
      </c>
      <c r="AV1558" s="153">
        <f t="shared" si="1013"/>
        <v>0</v>
      </c>
    </row>
    <row r="1559" spans="1:48" x14ac:dyDescent="0.2">
      <c r="A1559" s="82">
        <v>1555</v>
      </c>
      <c r="B1559" s="82" t="s">
        <v>1410</v>
      </c>
      <c r="C1559" s="83"/>
      <c r="D1559" s="84" t="s">
        <v>112</v>
      </c>
      <c r="E1559" s="85" t="s">
        <v>539</v>
      </c>
      <c r="F1559" s="86">
        <v>41000</v>
      </c>
      <c r="G1559" s="86" t="s">
        <v>1350</v>
      </c>
      <c r="H1559" s="89"/>
      <c r="I1559" s="89">
        <v>0.5853860273972602</v>
      </c>
      <c r="J1559" s="84"/>
      <c r="K1559" s="84"/>
      <c r="L1559" s="87">
        <v>11440</v>
      </c>
      <c r="M1559" s="87"/>
      <c r="N1559" s="87">
        <v>11440</v>
      </c>
      <c r="O1559" s="84">
        <v>10868</v>
      </c>
      <c r="P1559" s="84">
        <v>0</v>
      </c>
      <c r="Q1559" s="84">
        <f t="shared" si="1026"/>
        <v>10868</v>
      </c>
      <c r="R1559" s="84">
        <v>572</v>
      </c>
      <c r="S1559" s="87">
        <f t="shared" si="1027"/>
        <v>572</v>
      </c>
      <c r="T1559" s="150">
        <v>3</v>
      </c>
      <c r="U1559" s="69">
        <v>365</v>
      </c>
      <c r="V1559" s="70"/>
      <c r="W1559" s="71">
        <v>4.9917808219178079</v>
      </c>
      <c r="X1559" s="76">
        <f t="shared" si="1025"/>
        <v>41000</v>
      </c>
      <c r="AF1559" s="132" t="s">
        <v>2722</v>
      </c>
      <c r="AG1559" s="60">
        <f>MATCH(AF1559,'Cat-4'!$A:$A,0)</f>
        <v>647</v>
      </c>
      <c r="AH1559" s="60">
        <f>MATCH(X1559,'Cat-4'!$1:$1,0)</f>
        <v>4</v>
      </c>
      <c r="AI1559" s="60">
        <f>INDEX('Cat-4'!$1:$1048576,Working!AG1559,Working!AH1559)</f>
        <v>100.5</v>
      </c>
      <c r="AJ1559" s="60">
        <f>MATCH($AJ$3,'Cat-4'!$1:$1,0)</f>
        <v>144</v>
      </c>
      <c r="AK1559" s="60">
        <f>INDEX('Cat-4'!$1:$1048576,Working!AG1559,Working!AJ1559)</f>
        <v>94.2</v>
      </c>
      <c r="AL1559" s="146">
        <f t="shared" si="1029"/>
        <v>0.93731343283582091</v>
      </c>
      <c r="AM1559" s="152">
        <f t="shared" si="1030"/>
        <v>0.93731343283582091</v>
      </c>
      <c r="AN1559" s="146">
        <f t="shared" si="1028"/>
        <v>11.872222222222222</v>
      </c>
      <c r="AO1559" s="169">
        <f>INDEX('EL&amp;SV'!$C$4:$G$50,MATCH(AF1559,'EL&amp;SV'!$G$4:$G$50,0),MATCH(IF(P1559&gt;5000000,"A",IF(N1559&gt;2000000,"B",IF(N1559&gt;500000,"C","D"))),'EL&amp;SV'!$C$4:$G$4,0))</f>
        <v>5</v>
      </c>
      <c r="AP1559" s="171">
        <f>INDEX('EL&amp;SV'!$G$4:$K$50,MATCH(AF1559,'EL&amp;SV'!$G$4:$G$50,0),MATCH(IF(N1559&gt;5000000,"A",IF(N1559&gt;2000000,"B",IF(N1559&gt;500000,"C","D"))),'EL&amp;SV'!$G$4:$K$4,0))</f>
        <v>1</v>
      </c>
      <c r="AQ1559" s="153">
        <f t="shared" si="1009"/>
        <v>10722.865671641792</v>
      </c>
      <c r="AR1559" s="153">
        <f t="shared" si="1010"/>
        <v>10722.865671641792</v>
      </c>
      <c r="AS1559" s="153">
        <f t="shared" si="1011"/>
        <v>0</v>
      </c>
      <c r="AT1559" s="60">
        <v>0.75</v>
      </c>
      <c r="AU1559" s="153">
        <f t="shared" si="1012"/>
        <v>0</v>
      </c>
      <c r="AV1559" s="153">
        <f t="shared" si="1013"/>
        <v>0</v>
      </c>
    </row>
    <row r="1560" spans="1:48" x14ac:dyDescent="0.2">
      <c r="A1560" s="82">
        <v>1556</v>
      </c>
      <c r="B1560" s="82" t="s">
        <v>1410</v>
      </c>
      <c r="C1560" s="83"/>
      <c r="D1560" s="84" t="s">
        <v>112</v>
      </c>
      <c r="E1560" s="85" t="s">
        <v>697</v>
      </c>
      <c r="F1560" s="86">
        <v>39797</v>
      </c>
      <c r="G1560" s="86" t="s">
        <v>1348</v>
      </c>
      <c r="H1560" s="89"/>
      <c r="I1560" s="89">
        <v>0.69861338797814221</v>
      </c>
      <c r="J1560" s="84"/>
      <c r="K1560" s="84"/>
      <c r="L1560" s="87">
        <v>11400</v>
      </c>
      <c r="M1560" s="87"/>
      <c r="N1560" s="87">
        <v>11400</v>
      </c>
      <c r="O1560" s="84">
        <v>10830</v>
      </c>
      <c r="P1560" s="84">
        <v>0</v>
      </c>
      <c r="Q1560" s="84">
        <f t="shared" si="1026"/>
        <v>10830</v>
      </c>
      <c r="R1560" s="84">
        <v>570</v>
      </c>
      <c r="S1560" s="87">
        <f t="shared" si="1027"/>
        <v>570</v>
      </c>
      <c r="T1560" s="150">
        <v>5</v>
      </c>
      <c r="U1560" s="69">
        <v>365</v>
      </c>
      <c r="V1560" s="70"/>
      <c r="W1560" s="71">
        <v>4.9917808219178079</v>
      </c>
      <c r="X1560" s="76">
        <f t="shared" si="1025"/>
        <v>39783</v>
      </c>
      <c r="Y1560" s="138" t="s">
        <v>4016</v>
      </c>
      <c r="Z1560" s="60">
        <f>MATCH(Y1560,'Cat-3'!$A:$A,0)</f>
        <v>628</v>
      </c>
      <c r="AA1560" s="60">
        <f>MATCH(X1560,'Cat-3'!$1:$1,0)</f>
        <v>51</v>
      </c>
      <c r="AB1560" s="60">
        <f>INDEX('Cat-3'!$1:$1048576,Working!Z1560,Working!AA1560)</f>
        <v>119.8</v>
      </c>
      <c r="AC1560" s="60">
        <f>MATCH($AC$3,'Cat-3'!$1:$1,0)</f>
        <v>90</v>
      </c>
      <c r="AD1560" s="60">
        <f>INDEX('Cat-3'!$1:$1048576,Working!Z1560,Working!AC1560)</f>
        <v>138.4</v>
      </c>
      <c r="AE1560" s="146">
        <f>AD1560/AB1560</f>
        <v>1.1552587646076795</v>
      </c>
      <c r="AF1560" s="132" t="s">
        <v>3114</v>
      </c>
      <c r="AG1560" s="60">
        <f>MATCH(AF1560,'Cat-4'!$A:$A,0)</f>
        <v>844</v>
      </c>
      <c r="AH1560" s="60">
        <f>MATCH($AH$3,'Cat-4'!$1:$1,0)</f>
        <v>4</v>
      </c>
      <c r="AI1560" s="60">
        <f>INDEX('Cat-4'!$1:$1048576,Working!AG1560,Working!AH1560)</f>
        <v>103.9</v>
      </c>
      <c r="AJ1560" s="60">
        <f>MATCH($AJ$3,'Cat-4'!$1:$1,0)</f>
        <v>144</v>
      </c>
      <c r="AK1560" s="60">
        <f>INDEX('Cat-4'!$1:$1048576,Working!AG1560,Working!AJ1560)</f>
        <v>160.30000000000001</v>
      </c>
      <c r="AL1560" s="146">
        <f>AK1560/AI1560</f>
        <v>1.5428296438883542</v>
      </c>
      <c r="AM1560" s="146">
        <f>AL1560*AE1560</f>
        <v>1.7823674683985662</v>
      </c>
      <c r="AN1560" s="146">
        <f t="shared" si="1028"/>
        <v>15.166666666666666</v>
      </c>
      <c r="AO1560" s="169">
        <f>INDEX('EL&amp;SV'!$C$4:$G$50,MATCH(AF1560,'EL&amp;SV'!$G$4:$G$50,0),MATCH(IF(P1560&gt;5000000,"A",IF(N1560&gt;2000000,"B",IF(N1560&gt;500000,"C","D"))),'EL&amp;SV'!$C$4:$G$4,0))</f>
        <v>6</v>
      </c>
      <c r="AP1560" s="171">
        <f>INDEX('EL&amp;SV'!$G$4:$K$50,MATCH(AF1560,'EL&amp;SV'!$G$4:$G$50,0),MATCH(IF(N1560&gt;5000000,"A",IF(N1560&gt;2000000,"B",IF(N1560&gt;500000,"C","D"))),'EL&amp;SV'!$G$4:$K$4,0))</f>
        <v>0.95</v>
      </c>
      <c r="AQ1560" s="153">
        <f t="shared" si="1009"/>
        <v>20318.989139743655</v>
      </c>
      <c r="AR1560" s="153">
        <f t="shared" si="1010"/>
        <v>19303.039682756469</v>
      </c>
      <c r="AS1560" s="153">
        <f t="shared" si="1011"/>
        <v>1015.9494569871858</v>
      </c>
      <c r="AT1560" s="60">
        <v>0.75</v>
      </c>
      <c r="AU1560" s="153">
        <f t="shared" si="1012"/>
        <v>761.96209274038938</v>
      </c>
      <c r="AV1560" s="153">
        <f t="shared" si="1013"/>
        <v>1015.9494569871837</v>
      </c>
    </row>
    <row r="1561" spans="1:48" x14ac:dyDescent="0.2">
      <c r="A1561" s="82">
        <v>1557</v>
      </c>
      <c r="B1561" s="82" t="s">
        <v>1410</v>
      </c>
      <c r="C1561" s="83"/>
      <c r="D1561" s="84" t="s">
        <v>112</v>
      </c>
      <c r="E1561" s="85" t="s">
        <v>311</v>
      </c>
      <c r="F1561" s="86">
        <v>41000</v>
      </c>
      <c r="G1561" s="86" t="s">
        <v>1350</v>
      </c>
      <c r="H1561" s="89"/>
      <c r="I1561" s="89">
        <v>0.11264349315068493</v>
      </c>
      <c r="J1561" s="84"/>
      <c r="K1561" s="84"/>
      <c r="L1561" s="87">
        <v>11399.94</v>
      </c>
      <c r="M1561" s="87"/>
      <c r="N1561" s="87">
        <v>11399.94</v>
      </c>
      <c r="O1561" s="84">
        <v>11399.939999999999</v>
      </c>
      <c r="P1561" s="84">
        <v>0</v>
      </c>
      <c r="Q1561" s="84">
        <f t="shared" si="1026"/>
        <v>11399.939999999999</v>
      </c>
      <c r="R1561" s="84">
        <v>0</v>
      </c>
      <c r="S1561" s="87">
        <f t="shared" si="1027"/>
        <v>0</v>
      </c>
      <c r="T1561" s="150">
        <v>10</v>
      </c>
      <c r="U1561" s="69">
        <v>365</v>
      </c>
      <c r="V1561" s="70"/>
      <c r="W1561" s="71">
        <v>4.9917808219178079</v>
      </c>
      <c r="X1561" s="76">
        <f t="shared" si="1025"/>
        <v>41000</v>
      </c>
      <c r="AF1561" s="132" t="s">
        <v>3114</v>
      </c>
      <c r="AG1561" s="60">
        <f>MATCH(AF1561,'Cat-4'!$A:$A,0)</f>
        <v>844</v>
      </c>
      <c r="AH1561" s="60">
        <f>MATCH(X1561,'Cat-4'!$1:$1,0)</f>
        <v>4</v>
      </c>
      <c r="AI1561" s="60">
        <f>INDEX('Cat-4'!$1:$1048576,Working!AG1561,Working!AH1561)</f>
        <v>103.9</v>
      </c>
      <c r="AJ1561" s="60">
        <f>MATCH($AJ$3,'Cat-4'!$1:$1,0)</f>
        <v>144</v>
      </c>
      <c r="AK1561" s="60">
        <f>INDEX('Cat-4'!$1:$1048576,Working!AG1561,Working!AJ1561)</f>
        <v>160.30000000000001</v>
      </c>
      <c r="AL1561" s="146">
        <f t="shared" ref="AL1561:AL1562" si="1031">AK1561/AI1561</f>
        <v>1.5428296438883542</v>
      </c>
      <c r="AM1561" s="152">
        <f t="shared" ref="AM1561:AM1562" si="1032">AL1561</f>
        <v>1.5428296438883542</v>
      </c>
      <c r="AN1561" s="146">
        <f t="shared" si="1028"/>
        <v>11.872222222222222</v>
      </c>
      <c r="AO1561" s="169">
        <f>INDEX('EL&amp;SV'!$C$4:$G$50,MATCH(AF1561,'EL&amp;SV'!$G$4:$G$50,0),MATCH(IF(P1561&gt;5000000,"A",IF(N1561&gt;2000000,"B",IF(N1561&gt;500000,"C","D"))),'EL&amp;SV'!$C$4:$G$4,0))</f>
        <v>6</v>
      </c>
      <c r="AP1561" s="171">
        <f>INDEX('EL&amp;SV'!$G$4:$K$50,MATCH(AF1561,'EL&amp;SV'!$G$4:$G$50,0),MATCH(IF(N1561&gt;5000000,"A",IF(N1561&gt;2000000,"B",IF(N1561&gt;500000,"C","D"))),'EL&amp;SV'!$G$4:$K$4,0))</f>
        <v>0.95</v>
      </c>
      <c r="AQ1561" s="153">
        <f t="shared" si="1009"/>
        <v>17588.165370548606</v>
      </c>
      <c r="AR1561" s="153">
        <f t="shared" si="1010"/>
        <v>16708.757102021176</v>
      </c>
      <c r="AS1561" s="153">
        <f t="shared" si="1011"/>
        <v>879.40826852742975</v>
      </c>
      <c r="AT1561" s="60">
        <v>0.75</v>
      </c>
      <c r="AU1561" s="153">
        <f t="shared" si="1012"/>
        <v>659.55620139557232</v>
      </c>
      <c r="AV1561" s="153">
        <f t="shared" si="1013"/>
        <v>879.40826852743112</v>
      </c>
    </row>
    <row r="1562" spans="1:48" x14ac:dyDescent="0.2">
      <c r="A1562" s="82">
        <v>1558</v>
      </c>
      <c r="B1562" s="82" t="s">
        <v>1410</v>
      </c>
      <c r="C1562" s="83"/>
      <c r="D1562" s="84" t="s">
        <v>112</v>
      </c>
      <c r="E1562" s="85" t="s">
        <v>920</v>
      </c>
      <c r="F1562" s="86">
        <v>41607</v>
      </c>
      <c r="G1562" s="86" t="s">
        <v>1349</v>
      </c>
      <c r="H1562" s="89"/>
      <c r="I1562" s="89">
        <v>6.3697215994020936E-2</v>
      </c>
      <c r="J1562" s="84"/>
      <c r="K1562" s="84"/>
      <c r="L1562" s="87">
        <v>11350</v>
      </c>
      <c r="M1562" s="87"/>
      <c r="N1562" s="87">
        <v>11350</v>
      </c>
      <c r="O1562" s="84">
        <v>5965.3849519831274</v>
      </c>
      <c r="P1562" s="84">
        <v>722.9634015321376</v>
      </c>
      <c r="Q1562" s="84">
        <f t="shared" si="1026"/>
        <v>6688.3483535152645</v>
      </c>
      <c r="R1562" s="84">
        <v>4661.6516464847355</v>
      </c>
      <c r="S1562" s="87">
        <f t="shared" si="1027"/>
        <v>5384.6150480168726</v>
      </c>
      <c r="T1562" s="150">
        <v>15</v>
      </c>
      <c r="U1562" s="69">
        <v>365</v>
      </c>
      <c r="V1562" s="70"/>
      <c r="W1562" s="71">
        <v>4.9917808219178079</v>
      </c>
      <c r="X1562" s="76">
        <f t="shared" si="1025"/>
        <v>41579</v>
      </c>
      <c r="AF1562" s="132" t="s">
        <v>3114</v>
      </c>
      <c r="AG1562" s="60">
        <f>MATCH(AF1562,'Cat-4'!$A:$A,0)</f>
        <v>844</v>
      </c>
      <c r="AH1562" s="60">
        <f>MATCH(X1562,'Cat-4'!$1:$1,0)</f>
        <v>23</v>
      </c>
      <c r="AI1562" s="60">
        <f>INDEX('Cat-4'!$1:$1048576,Working!AG1562,Working!AH1562)</f>
        <v>112.2</v>
      </c>
      <c r="AJ1562" s="60">
        <f>MATCH($AJ$3,'Cat-4'!$1:$1,0)</f>
        <v>144</v>
      </c>
      <c r="AK1562" s="60">
        <f>INDEX('Cat-4'!$1:$1048576,Working!AG1562,Working!AJ1562)</f>
        <v>160.30000000000001</v>
      </c>
      <c r="AL1562" s="146">
        <f t="shared" si="1031"/>
        <v>1.428698752228164</v>
      </c>
      <c r="AM1562" s="152">
        <f t="shared" si="1032"/>
        <v>1.428698752228164</v>
      </c>
      <c r="AN1562" s="146">
        <f t="shared" si="1028"/>
        <v>10.21111111111111</v>
      </c>
      <c r="AO1562" s="169">
        <f>INDEX('EL&amp;SV'!$C$4:$G$50,MATCH(AF1562,'EL&amp;SV'!$G$4:$G$50,0),MATCH(IF(P1562&gt;5000000,"A",IF(N1562&gt;2000000,"B",IF(N1562&gt;500000,"C","D"))),'EL&amp;SV'!$C$4:$G$4,0))</f>
        <v>6</v>
      </c>
      <c r="AP1562" s="171">
        <f>INDEX('EL&amp;SV'!$G$4:$K$50,MATCH(AF1562,'EL&amp;SV'!$G$4:$G$50,0),MATCH(IF(N1562&gt;5000000,"A",IF(N1562&gt;2000000,"B",IF(N1562&gt;500000,"C","D"))),'EL&amp;SV'!$G$4:$K$4,0))</f>
        <v>0.95</v>
      </c>
      <c r="AQ1562" s="153">
        <f t="shared" si="1009"/>
        <v>16215.730837789661</v>
      </c>
      <c r="AR1562" s="153">
        <f t="shared" si="1010"/>
        <v>15404.944295900177</v>
      </c>
      <c r="AS1562" s="153">
        <f t="shared" si="1011"/>
        <v>810.78654188948349</v>
      </c>
      <c r="AT1562" s="60">
        <v>0.75</v>
      </c>
      <c r="AU1562" s="153">
        <f t="shared" si="1012"/>
        <v>608.08990641711262</v>
      </c>
      <c r="AV1562" s="153">
        <f t="shared" si="1013"/>
        <v>810.78654188948371</v>
      </c>
    </row>
    <row r="1563" spans="1:48" x14ac:dyDescent="0.2">
      <c r="A1563" s="82">
        <v>1559</v>
      </c>
      <c r="B1563" s="82" t="s">
        <v>1410</v>
      </c>
      <c r="C1563" s="83"/>
      <c r="D1563" s="84" t="s">
        <v>112</v>
      </c>
      <c r="E1563" s="85" t="s">
        <v>368</v>
      </c>
      <c r="F1563" s="86">
        <v>40346</v>
      </c>
      <c r="G1563" s="86" t="s">
        <v>1352</v>
      </c>
      <c r="H1563" s="89"/>
      <c r="I1563" s="89">
        <v>0.12244311562224183</v>
      </c>
      <c r="J1563" s="84"/>
      <c r="K1563" s="84"/>
      <c r="L1563" s="87">
        <v>11250</v>
      </c>
      <c r="M1563" s="87"/>
      <c r="N1563" s="87">
        <v>11250</v>
      </c>
      <c r="O1563" s="84">
        <v>11250</v>
      </c>
      <c r="P1563" s="84">
        <v>0</v>
      </c>
      <c r="Q1563" s="84">
        <f t="shared" si="1026"/>
        <v>11250</v>
      </c>
      <c r="R1563" s="84">
        <v>0</v>
      </c>
      <c r="S1563" s="87">
        <f t="shared" si="1027"/>
        <v>0</v>
      </c>
      <c r="T1563" s="150">
        <v>10</v>
      </c>
      <c r="U1563" s="69">
        <v>365</v>
      </c>
      <c r="V1563" s="70"/>
      <c r="W1563" s="71">
        <v>4.9917808219178079</v>
      </c>
      <c r="X1563" s="76">
        <f t="shared" si="1025"/>
        <v>40330</v>
      </c>
      <c r="Y1563" s="138" t="s">
        <v>4016</v>
      </c>
      <c r="Z1563" s="60">
        <f>MATCH(Y1563,'Cat-3'!$A:$A,0)</f>
        <v>628</v>
      </c>
      <c r="AA1563" s="60">
        <f>MATCH(X1563,'Cat-3'!$1:$1,0)</f>
        <v>69</v>
      </c>
      <c r="AB1563" s="60">
        <f>INDEX('Cat-3'!$1:$1048576,Working!Z1563,Working!AA1563)</f>
        <v>130.6</v>
      </c>
      <c r="AC1563" s="60">
        <f>MATCH($AC$3,'Cat-3'!$1:$1,0)</f>
        <v>90</v>
      </c>
      <c r="AD1563" s="60">
        <f>INDEX('Cat-3'!$1:$1048576,Working!Z1563,Working!AC1563)</f>
        <v>138.4</v>
      </c>
      <c r="AE1563" s="146">
        <f>AD1563/AB1563</f>
        <v>1.0597243491577337</v>
      </c>
      <c r="AF1563" s="132" t="s">
        <v>3114</v>
      </c>
      <c r="AG1563" s="60">
        <f>MATCH(AF1563,'Cat-4'!$A:$A,0)</f>
        <v>844</v>
      </c>
      <c r="AH1563" s="60">
        <f>MATCH($AH$3,'Cat-4'!$1:$1,0)</f>
        <v>4</v>
      </c>
      <c r="AI1563" s="60">
        <f>INDEX('Cat-4'!$1:$1048576,Working!AG1563,Working!AH1563)</f>
        <v>103.9</v>
      </c>
      <c r="AJ1563" s="60">
        <f>MATCH($AJ$3,'Cat-4'!$1:$1,0)</f>
        <v>144</v>
      </c>
      <c r="AK1563" s="60">
        <f>INDEX('Cat-4'!$1:$1048576,Working!AG1563,Working!AJ1563)</f>
        <v>160.30000000000001</v>
      </c>
      <c r="AL1563" s="146">
        <f>AK1563/AI1563</f>
        <v>1.5428296438883542</v>
      </c>
      <c r="AM1563" s="146">
        <f>AL1563*AE1563</f>
        <v>1.6349741402308442</v>
      </c>
      <c r="AN1563" s="146">
        <f t="shared" si="1028"/>
        <v>13.661111111111111</v>
      </c>
      <c r="AO1563" s="169">
        <f>INDEX('EL&amp;SV'!$C$4:$G$50,MATCH(AF1563,'EL&amp;SV'!$G$4:$G$50,0),MATCH(IF(P1563&gt;5000000,"A",IF(N1563&gt;2000000,"B",IF(N1563&gt;500000,"C","D"))),'EL&amp;SV'!$C$4:$G$4,0))</f>
        <v>6</v>
      </c>
      <c r="AP1563" s="171">
        <f>INDEX('EL&amp;SV'!$G$4:$K$50,MATCH(AF1563,'EL&amp;SV'!$G$4:$G$50,0),MATCH(IF(N1563&gt;5000000,"A",IF(N1563&gt;2000000,"B",IF(N1563&gt;500000,"C","D"))),'EL&amp;SV'!$G$4:$K$4,0))</f>
        <v>0.95</v>
      </c>
      <c r="AQ1563" s="153">
        <f t="shared" si="1009"/>
        <v>18393.459077596995</v>
      </c>
      <c r="AR1563" s="153">
        <f t="shared" si="1010"/>
        <v>17473.786123717146</v>
      </c>
      <c r="AS1563" s="153">
        <f t="shared" si="1011"/>
        <v>919.67295387984996</v>
      </c>
      <c r="AT1563" s="60">
        <v>0.75</v>
      </c>
      <c r="AU1563" s="153">
        <f t="shared" si="1012"/>
        <v>689.75471540988747</v>
      </c>
      <c r="AV1563" s="153">
        <f t="shared" si="1013"/>
        <v>919.67295387985064</v>
      </c>
    </row>
    <row r="1564" spans="1:48" x14ac:dyDescent="0.2">
      <c r="A1564" s="82">
        <v>1560</v>
      </c>
      <c r="B1564" s="82" t="s">
        <v>1410</v>
      </c>
      <c r="C1564" s="83"/>
      <c r="D1564" s="84" t="s">
        <v>112</v>
      </c>
      <c r="E1564" s="85" t="s">
        <v>448</v>
      </c>
      <c r="F1564" s="86">
        <v>41626</v>
      </c>
      <c r="G1564" s="86" t="s">
        <v>1349</v>
      </c>
      <c r="H1564" s="89"/>
      <c r="I1564" s="89">
        <v>0.10107636773829666</v>
      </c>
      <c r="J1564" s="84"/>
      <c r="K1564" s="84"/>
      <c r="L1564" s="87">
        <v>11200</v>
      </c>
      <c r="M1564" s="87"/>
      <c r="N1564" s="87">
        <v>11200</v>
      </c>
      <c r="O1564" s="84">
        <v>9258.4475904472729</v>
      </c>
      <c r="P1564" s="84">
        <v>1132.0553186689226</v>
      </c>
      <c r="Q1564" s="84">
        <f t="shared" si="1026"/>
        <v>10390.502909116196</v>
      </c>
      <c r="R1564" s="84">
        <v>809.49709088380405</v>
      </c>
      <c r="S1564" s="87">
        <f t="shared" si="1027"/>
        <v>1941.5524095527271</v>
      </c>
      <c r="T1564" s="150">
        <v>10</v>
      </c>
      <c r="U1564" s="69">
        <v>365</v>
      </c>
      <c r="V1564" s="70"/>
      <c r="W1564" s="71">
        <v>4.9917808219178079</v>
      </c>
      <c r="X1564" s="76">
        <f t="shared" si="1025"/>
        <v>41609</v>
      </c>
      <c r="AF1564" s="132" t="s">
        <v>3114</v>
      </c>
      <c r="AG1564" s="60">
        <f>MATCH(AF1564,'Cat-4'!$A:$A,0)</f>
        <v>844</v>
      </c>
      <c r="AH1564" s="60">
        <f>MATCH(X1564,'Cat-4'!$1:$1,0)</f>
        <v>24</v>
      </c>
      <c r="AI1564" s="60">
        <f>INDEX('Cat-4'!$1:$1048576,Working!AG1564,Working!AH1564)</f>
        <v>113.6</v>
      </c>
      <c r="AJ1564" s="60">
        <f>MATCH($AJ$3,'Cat-4'!$1:$1,0)</f>
        <v>144</v>
      </c>
      <c r="AK1564" s="60">
        <f>INDEX('Cat-4'!$1:$1048576,Working!AG1564,Working!AJ1564)</f>
        <v>160.30000000000001</v>
      </c>
      <c r="AL1564" s="146">
        <f t="shared" ref="AL1564:AL1567" si="1033">AK1564/AI1564</f>
        <v>1.4110915492957747</v>
      </c>
      <c r="AM1564" s="152">
        <f t="shared" ref="AM1564:AM1567" si="1034">AL1564</f>
        <v>1.4110915492957747</v>
      </c>
      <c r="AN1564" s="146">
        <f t="shared" si="1028"/>
        <v>10.158333333333333</v>
      </c>
      <c r="AO1564" s="169">
        <f>INDEX('EL&amp;SV'!$C$4:$G$50,MATCH(AF1564,'EL&amp;SV'!$G$4:$G$50,0),MATCH(IF(P1564&gt;5000000,"A",IF(N1564&gt;2000000,"B",IF(N1564&gt;500000,"C","D"))),'EL&amp;SV'!$C$4:$G$4,0))</f>
        <v>6</v>
      </c>
      <c r="AP1564" s="171">
        <f>INDEX('EL&amp;SV'!$G$4:$K$50,MATCH(AF1564,'EL&amp;SV'!$G$4:$G$50,0),MATCH(IF(N1564&gt;5000000,"A",IF(N1564&gt;2000000,"B",IF(N1564&gt;500000,"C","D"))),'EL&amp;SV'!$G$4:$K$4,0))</f>
        <v>0.95</v>
      </c>
      <c r="AQ1564" s="153">
        <f t="shared" si="1009"/>
        <v>15804.225352112677</v>
      </c>
      <c r="AR1564" s="153">
        <f t="shared" si="1010"/>
        <v>15014.014084507042</v>
      </c>
      <c r="AS1564" s="153">
        <f t="shared" si="1011"/>
        <v>790.21126760563493</v>
      </c>
      <c r="AT1564" s="60">
        <v>0.75</v>
      </c>
      <c r="AU1564" s="153">
        <f t="shared" si="1012"/>
        <v>592.6584507042262</v>
      </c>
      <c r="AV1564" s="153">
        <f t="shared" si="1013"/>
        <v>790.21126760563459</v>
      </c>
    </row>
    <row r="1565" spans="1:48" x14ac:dyDescent="0.2">
      <c r="A1565" s="82">
        <v>1561</v>
      </c>
      <c r="B1565" s="82" t="s">
        <v>1410</v>
      </c>
      <c r="C1565" s="83"/>
      <c r="D1565" s="84" t="s">
        <v>112</v>
      </c>
      <c r="E1565" s="85" t="s">
        <v>848</v>
      </c>
      <c r="F1565" s="86">
        <v>41000</v>
      </c>
      <c r="G1565" s="86" t="s">
        <v>1350</v>
      </c>
      <c r="H1565" s="89"/>
      <c r="I1565" s="89">
        <v>7.1255005268703903E-2</v>
      </c>
      <c r="J1565" s="84"/>
      <c r="K1565" s="84"/>
      <c r="L1565" s="87">
        <v>11200</v>
      </c>
      <c r="M1565" s="87"/>
      <c r="N1565" s="87">
        <v>11200</v>
      </c>
      <c r="O1565" s="84">
        <v>6649.7197049525821</v>
      </c>
      <c r="P1565" s="84">
        <v>798.05605900948376</v>
      </c>
      <c r="Q1565" s="84">
        <f t="shared" si="1026"/>
        <v>7447.7757639620659</v>
      </c>
      <c r="R1565" s="84">
        <v>3752.2242360379341</v>
      </c>
      <c r="S1565" s="87">
        <f t="shared" si="1027"/>
        <v>4550.2802950474179</v>
      </c>
      <c r="T1565" s="150">
        <v>15</v>
      </c>
      <c r="U1565" s="69">
        <v>365</v>
      </c>
      <c r="V1565" s="70"/>
      <c r="W1565" s="71">
        <v>4.9917808219178079</v>
      </c>
      <c r="X1565" s="76">
        <f t="shared" si="1025"/>
        <v>41000</v>
      </c>
      <c r="AF1565" s="132" t="s">
        <v>3114</v>
      </c>
      <c r="AG1565" s="60">
        <f>MATCH(AF1565,'Cat-4'!$A:$A,0)</f>
        <v>844</v>
      </c>
      <c r="AH1565" s="60">
        <f>MATCH(X1565,'Cat-4'!$1:$1,0)</f>
        <v>4</v>
      </c>
      <c r="AI1565" s="60">
        <f>INDEX('Cat-4'!$1:$1048576,Working!AG1565,Working!AH1565)</f>
        <v>103.9</v>
      </c>
      <c r="AJ1565" s="60">
        <f>MATCH($AJ$3,'Cat-4'!$1:$1,0)</f>
        <v>144</v>
      </c>
      <c r="AK1565" s="60">
        <f>INDEX('Cat-4'!$1:$1048576,Working!AG1565,Working!AJ1565)</f>
        <v>160.30000000000001</v>
      </c>
      <c r="AL1565" s="146">
        <f t="shared" si="1033"/>
        <v>1.5428296438883542</v>
      </c>
      <c r="AM1565" s="152">
        <f t="shared" si="1034"/>
        <v>1.5428296438883542</v>
      </c>
      <c r="AN1565" s="146">
        <f t="shared" si="1028"/>
        <v>11.872222222222222</v>
      </c>
      <c r="AO1565" s="169">
        <f>INDEX('EL&amp;SV'!$C$4:$G$50,MATCH(AF1565,'EL&amp;SV'!$G$4:$G$50,0),MATCH(IF(P1565&gt;5000000,"A",IF(N1565&gt;2000000,"B",IF(N1565&gt;500000,"C","D"))),'EL&amp;SV'!$C$4:$G$4,0))</f>
        <v>6</v>
      </c>
      <c r="AP1565" s="171">
        <f>INDEX('EL&amp;SV'!$G$4:$K$50,MATCH(AF1565,'EL&amp;SV'!$G$4:$G$50,0),MATCH(IF(N1565&gt;5000000,"A",IF(N1565&gt;2000000,"B",IF(N1565&gt;500000,"C","D"))),'EL&amp;SV'!$G$4:$K$4,0))</f>
        <v>0.95</v>
      </c>
      <c r="AQ1565" s="153">
        <f t="shared" si="1009"/>
        <v>17279.692011549567</v>
      </c>
      <c r="AR1565" s="153">
        <f t="shared" si="1010"/>
        <v>16415.707410972089</v>
      </c>
      <c r="AS1565" s="153">
        <f t="shared" si="1011"/>
        <v>863.98460057747798</v>
      </c>
      <c r="AT1565" s="60">
        <v>0.75</v>
      </c>
      <c r="AU1565" s="153">
        <f t="shared" si="1012"/>
        <v>647.98845043310848</v>
      </c>
      <c r="AV1565" s="153">
        <f t="shared" si="1013"/>
        <v>863.98460057747911</v>
      </c>
    </row>
    <row r="1566" spans="1:48" x14ac:dyDescent="0.2">
      <c r="A1566" s="82">
        <v>1562</v>
      </c>
      <c r="B1566" s="82" t="s">
        <v>1410</v>
      </c>
      <c r="C1566" s="83"/>
      <c r="D1566" s="84" t="s">
        <v>112</v>
      </c>
      <c r="E1566" s="85" t="s">
        <v>931</v>
      </c>
      <c r="F1566" s="86">
        <v>41396</v>
      </c>
      <c r="G1566" s="86" t="s">
        <v>1349</v>
      </c>
      <c r="H1566" s="89"/>
      <c r="I1566" s="89">
        <v>6.4361991830383186E-2</v>
      </c>
      <c r="J1566" s="84"/>
      <c r="K1566" s="84"/>
      <c r="L1566" s="87">
        <v>11200</v>
      </c>
      <c r="M1566" s="87"/>
      <c r="N1566" s="87">
        <v>11200</v>
      </c>
      <c r="O1566" s="84">
        <v>6253.650906358499</v>
      </c>
      <c r="P1566" s="84">
        <v>720.85430850029172</v>
      </c>
      <c r="Q1566" s="84">
        <f t="shared" si="1026"/>
        <v>6974.5052148587911</v>
      </c>
      <c r="R1566" s="84">
        <v>4225.4947851412089</v>
      </c>
      <c r="S1566" s="87">
        <f t="shared" si="1027"/>
        <v>4946.349093641501</v>
      </c>
      <c r="T1566" s="150">
        <v>15</v>
      </c>
      <c r="U1566" s="69">
        <v>365</v>
      </c>
      <c r="V1566" s="70"/>
      <c r="W1566" s="71">
        <v>4.9917808219178079</v>
      </c>
      <c r="X1566" s="76">
        <f t="shared" si="1025"/>
        <v>41395</v>
      </c>
      <c r="AF1566" s="132" t="s">
        <v>2732</v>
      </c>
      <c r="AG1566" s="60">
        <f>MATCH(AF1566,'Cat-4'!$A:$A,0)</f>
        <v>652</v>
      </c>
      <c r="AH1566" s="60">
        <f>MATCH(X1566,'Cat-4'!$1:$1,0)</f>
        <v>17</v>
      </c>
      <c r="AI1566" s="60">
        <f>INDEX('Cat-4'!$1:$1048576,Working!AG1566,Working!AH1566)</f>
        <v>96</v>
      </c>
      <c r="AJ1566" s="60">
        <f>MATCH($AJ$3,'Cat-4'!$1:$1,0)</f>
        <v>144</v>
      </c>
      <c r="AK1566" s="60">
        <f>INDEX('Cat-4'!$1:$1048576,Working!AG1566,Working!AJ1566)</f>
        <v>95.4</v>
      </c>
      <c r="AL1566" s="146">
        <f t="shared" si="1033"/>
        <v>0.99375000000000002</v>
      </c>
      <c r="AM1566" s="152">
        <f t="shared" si="1034"/>
        <v>0.99375000000000002</v>
      </c>
      <c r="AN1566" s="146">
        <f t="shared" si="1028"/>
        <v>10.786111111111111</v>
      </c>
      <c r="AO1566" s="169">
        <f>INDEX('EL&amp;SV'!$C$4:$G$50,MATCH(AF1566,'EL&amp;SV'!$G$4:$G$50,0),MATCH(IF(P1566&gt;5000000,"A",IF(N1566&gt;2000000,"B",IF(N1566&gt;500000,"C","D"))),'EL&amp;SV'!$C$4:$G$4,0))</f>
        <v>8</v>
      </c>
      <c r="AP1566" s="171">
        <f>INDEX('EL&amp;SV'!$G$4:$K$50,MATCH(AF1566,'EL&amp;SV'!$G$4:$G$50,0),MATCH(IF(N1566&gt;5000000,"A",IF(N1566&gt;2000000,"B",IF(N1566&gt;500000,"C","D"))),'EL&amp;SV'!$G$4:$K$4,0))</f>
        <v>0.9</v>
      </c>
      <c r="AQ1566" s="153">
        <f t="shared" si="1009"/>
        <v>11130</v>
      </c>
      <c r="AR1566" s="153">
        <f t="shared" si="1010"/>
        <v>10017</v>
      </c>
      <c r="AS1566" s="153">
        <f t="shared" si="1011"/>
        <v>1113</v>
      </c>
      <c r="AT1566" s="60">
        <v>0.75</v>
      </c>
      <c r="AU1566" s="153">
        <f t="shared" si="1012"/>
        <v>834.75</v>
      </c>
      <c r="AV1566" s="153">
        <f t="shared" si="1013"/>
        <v>1112.9999999999998</v>
      </c>
    </row>
    <row r="1567" spans="1:48" x14ac:dyDescent="0.2">
      <c r="A1567" s="82">
        <v>1563</v>
      </c>
      <c r="B1567" s="82" t="s">
        <v>1410</v>
      </c>
      <c r="C1567" s="83"/>
      <c r="D1567" s="84" t="s">
        <v>112</v>
      </c>
      <c r="E1567" s="85" t="s">
        <v>931</v>
      </c>
      <c r="F1567" s="86">
        <v>41464</v>
      </c>
      <c r="G1567" s="86" t="s">
        <v>1349</v>
      </c>
      <c r="H1567" s="89"/>
      <c r="I1567" s="89">
        <v>6.4141869840660393E-2</v>
      </c>
      <c r="J1567" s="84"/>
      <c r="K1567" s="84"/>
      <c r="L1567" s="87">
        <v>11200</v>
      </c>
      <c r="M1567" s="87"/>
      <c r="N1567" s="87">
        <v>11200</v>
      </c>
      <c r="O1567" s="84">
        <v>6134.8156473122108</v>
      </c>
      <c r="P1567" s="84">
        <v>718.38894221539636</v>
      </c>
      <c r="Q1567" s="84">
        <f t="shared" si="1026"/>
        <v>6853.2045895276069</v>
      </c>
      <c r="R1567" s="84">
        <v>4346.7954104723931</v>
      </c>
      <c r="S1567" s="87">
        <f t="shared" si="1027"/>
        <v>5065.1843526877892</v>
      </c>
      <c r="T1567" s="150">
        <v>15</v>
      </c>
      <c r="U1567" s="69">
        <v>365</v>
      </c>
      <c r="V1567" s="70"/>
      <c r="W1567" s="71">
        <v>4.9917808219178079</v>
      </c>
      <c r="X1567" s="76">
        <f t="shared" si="1025"/>
        <v>41456</v>
      </c>
      <c r="AF1567" s="132" t="s">
        <v>2732</v>
      </c>
      <c r="AG1567" s="60">
        <f>MATCH(AF1567,'Cat-4'!$A:$A,0)</f>
        <v>652</v>
      </c>
      <c r="AH1567" s="60">
        <f>MATCH(X1567,'Cat-4'!$1:$1,0)</f>
        <v>19</v>
      </c>
      <c r="AI1567" s="60">
        <f>INDEX('Cat-4'!$1:$1048576,Working!AG1567,Working!AH1567)</f>
        <v>96.6</v>
      </c>
      <c r="AJ1567" s="60">
        <f>MATCH($AJ$3,'Cat-4'!$1:$1,0)</f>
        <v>144</v>
      </c>
      <c r="AK1567" s="60">
        <f>INDEX('Cat-4'!$1:$1048576,Working!AG1567,Working!AJ1567)</f>
        <v>95.4</v>
      </c>
      <c r="AL1567" s="146">
        <f t="shared" si="1033"/>
        <v>0.98757763975155288</v>
      </c>
      <c r="AM1567" s="152">
        <f t="shared" si="1034"/>
        <v>0.98757763975155288</v>
      </c>
      <c r="AN1567" s="146">
        <f t="shared" si="1028"/>
        <v>10.6</v>
      </c>
      <c r="AO1567" s="169">
        <f>INDEX('EL&amp;SV'!$C$4:$G$50,MATCH(AF1567,'EL&amp;SV'!$G$4:$G$50,0),MATCH(IF(P1567&gt;5000000,"A",IF(N1567&gt;2000000,"B",IF(N1567&gt;500000,"C","D"))),'EL&amp;SV'!$C$4:$G$4,0))</f>
        <v>8</v>
      </c>
      <c r="AP1567" s="171">
        <f>INDEX('EL&amp;SV'!$G$4:$K$50,MATCH(AF1567,'EL&amp;SV'!$G$4:$G$50,0),MATCH(IF(N1567&gt;5000000,"A",IF(N1567&gt;2000000,"B",IF(N1567&gt;500000,"C","D"))),'EL&amp;SV'!$G$4:$K$4,0))</f>
        <v>0.9</v>
      </c>
      <c r="AQ1567" s="153">
        <f t="shared" ref="AQ1567:AQ1569" si="1035">AM1567*N1567</f>
        <v>11060.869565217392</v>
      </c>
      <c r="AR1567" s="153">
        <f t="shared" ref="AR1567:AR1569" si="1036">AQ1567*(AP1567/AO1567)*(IF(AN1567&gt;AO1567,AO1567,AN1567))</f>
        <v>9954.7826086956538</v>
      </c>
      <c r="AS1567" s="153">
        <f t="shared" ref="AS1567:AS1569" si="1037">AQ1567-AR1567</f>
        <v>1106.0869565217381</v>
      </c>
      <c r="AT1567" s="60">
        <v>0.75</v>
      </c>
      <c r="AU1567" s="153">
        <f t="shared" ref="AU1567:AU1569" si="1038">AT1567*AS1567</f>
        <v>829.56521739130358</v>
      </c>
      <c r="AV1567" s="153">
        <f t="shared" ref="AV1567:AV1569" si="1039">IF((AQ1567*(1-AP1567))&gt;AU1567,(AQ1567*(1-AP1567)),AU1567)</f>
        <v>1106.086956521739</v>
      </c>
    </row>
    <row r="1568" spans="1:48" x14ac:dyDescent="0.2">
      <c r="A1568" s="82">
        <v>1564</v>
      </c>
      <c r="B1568" s="82" t="s">
        <v>1410</v>
      </c>
      <c r="C1568" s="83"/>
      <c r="D1568" s="84" t="s">
        <v>112</v>
      </c>
      <c r="E1568" s="85" t="s">
        <v>529</v>
      </c>
      <c r="F1568" s="86">
        <v>40634</v>
      </c>
      <c r="G1568" s="86" t="s">
        <v>1351</v>
      </c>
      <c r="H1568" s="89"/>
      <c r="I1568" s="89">
        <v>0.12329552102376597</v>
      </c>
      <c r="J1568" s="84"/>
      <c r="K1568" s="84"/>
      <c r="L1568" s="87">
        <v>11172.21</v>
      </c>
      <c r="M1568" s="87"/>
      <c r="N1568" s="87">
        <v>11172.21</v>
      </c>
      <c r="O1568" s="84">
        <v>10613.599499999998</v>
      </c>
      <c r="P1568" s="84">
        <v>0</v>
      </c>
      <c r="Q1568" s="84">
        <f t="shared" si="1026"/>
        <v>10613.599499999998</v>
      </c>
      <c r="R1568" s="84">
        <v>558.61050000000068</v>
      </c>
      <c r="S1568" s="87">
        <f t="shared" si="1027"/>
        <v>558.61050000000068</v>
      </c>
      <c r="T1568" s="150">
        <v>6</v>
      </c>
      <c r="U1568" s="69">
        <v>365</v>
      </c>
      <c r="V1568" s="70"/>
      <c r="W1568" s="71">
        <v>4.9917808219178079</v>
      </c>
      <c r="X1568" s="76">
        <f t="shared" si="1025"/>
        <v>40634</v>
      </c>
      <c r="Y1568" s="138" t="s">
        <v>4016</v>
      </c>
      <c r="Z1568" s="60">
        <f>MATCH(Y1568,'Cat-3'!$A:$A,0)</f>
        <v>628</v>
      </c>
      <c r="AA1568" s="60">
        <f>MATCH(X1568,'Cat-3'!$1:$1,0)</f>
        <v>79</v>
      </c>
      <c r="AB1568" s="60">
        <f>INDEX('Cat-3'!$1:$1048576,Working!Z1568,Working!AA1568)</f>
        <v>132.4</v>
      </c>
      <c r="AC1568" s="60">
        <f>MATCH($AC$3,'Cat-3'!$1:$1,0)</f>
        <v>90</v>
      </c>
      <c r="AD1568" s="60">
        <f>INDEX('Cat-3'!$1:$1048576,Working!Z1568,Working!AC1568)</f>
        <v>138.4</v>
      </c>
      <c r="AE1568" s="146">
        <f>AD1568/AB1568</f>
        <v>1.0453172205438066</v>
      </c>
      <c r="AF1568" s="132" t="s">
        <v>3114</v>
      </c>
      <c r="AG1568" s="60">
        <f>MATCH(AF1568,'Cat-4'!$A:$A,0)</f>
        <v>844</v>
      </c>
      <c r="AH1568" s="60">
        <f>MATCH($AH$3,'Cat-4'!$1:$1,0)</f>
        <v>4</v>
      </c>
      <c r="AI1568" s="60">
        <f>INDEX('Cat-4'!$1:$1048576,Working!AG1568,Working!AH1568)</f>
        <v>103.9</v>
      </c>
      <c r="AJ1568" s="60">
        <f>MATCH($AJ$3,'Cat-4'!$1:$1,0)</f>
        <v>144</v>
      </c>
      <c r="AK1568" s="60">
        <f>INDEX('Cat-4'!$1:$1048576,Working!AG1568,Working!AJ1568)</f>
        <v>160.30000000000001</v>
      </c>
      <c r="AL1568" s="146">
        <f>AK1568/AI1568</f>
        <v>1.5428296438883542</v>
      </c>
      <c r="AM1568" s="146">
        <f>AL1568*AE1568</f>
        <v>1.6127463951219654</v>
      </c>
      <c r="AN1568" s="146">
        <f t="shared" si="1028"/>
        <v>12.872222222222222</v>
      </c>
      <c r="AO1568" s="169">
        <f>INDEX('EL&amp;SV'!$C$4:$G$50,MATCH(AF1568,'EL&amp;SV'!$G$4:$G$50,0),MATCH(IF(P1568&gt;5000000,"A",IF(N1568&gt;2000000,"B",IF(N1568&gt;500000,"C","D"))),'EL&amp;SV'!$C$4:$G$4,0))</f>
        <v>6</v>
      </c>
      <c r="AP1568" s="171">
        <f>INDEX('EL&amp;SV'!$G$4:$K$50,MATCH(AF1568,'EL&amp;SV'!$G$4:$G$50,0),MATCH(IF(N1568&gt;5000000,"A",IF(N1568&gt;2000000,"B",IF(N1568&gt;500000,"C","D"))),'EL&amp;SV'!$G$4:$K$4,0))</f>
        <v>0.95</v>
      </c>
      <c r="AQ1568" s="153">
        <f t="shared" si="1035"/>
        <v>18017.94140304557</v>
      </c>
      <c r="AR1568" s="153">
        <f t="shared" si="1036"/>
        <v>17117.044332893292</v>
      </c>
      <c r="AS1568" s="153">
        <f t="shared" si="1037"/>
        <v>900.89707015227759</v>
      </c>
      <c r="AT1568" s="60">
        <v>0.75</v>
      </c>
      <c r="AU1568" s="153">
        <f t="shared" si="1038"/>
        <v>675.67280261420819</v>
      </c>
      <c r="AV1568" s="153">
        <f t="shared" si="1039"/>
        <v>900.8970701522793</v>
      </c>
    </row>
    <row r="1569" spans="1:48" x14ac:dyDescent="0.2">
      <c r="A1569" s="82">
        <v>1565</v>
      </c>
      <c r="B1569" s="82" t="s">
        <v>1410</v>
      </c>
      <c r="C1569" s="83"/>
      <c r="D1569" s="84" t="s">
        <v>112</v>
      </c>
      <c r="E1569" s="85" t="s">
        <v>913</v>
      </c>
      <c r="F1569" s="86">
        <v>41520</v>
      </c>
      <c r="G1569" s="86" t="s">
        <v>1349</v>
      </c>
      <c r="H1569" s="89"/>
      <c r="I1569" s="89">
        <v>6.3964862298195632E-2</v>
      </c>
      <c r="J1569" s="84"/>
      <c r="K1569" s="84"/>
      <c r="L1569" s="87">
        <v>11130</v>
      </c>
      <c r="M1569" s="87"/>
      <c r="N1569" s="87">
        <v>11130</v>
      </c>
      <c r="O1569" s="84">
        <v>5999.6005171135312</v>
      </c>
      <c r="P1569" s="84">
        <v>711.92891737891739</v>
      </c>
      <c r="Q1569" s="84">
        <f t="shared" si="1026"/>
        <v>6711.5294344924487</v>
      </c>
      <c r="R1569" s="84">
        <v>4418.4705655075513</v>
      </c>
      <c r="S1569" s="87">
        <f t="shared" si="1027"/>
        <v>5130.3994828864688</v>
      </c>
      <c r="T1569" s="150">
        <v>15</v>
      </c>
      <c r="U1569" s="69">
        <v>365</v>
      </c>
      <c r="V1569" s="70"/>
      <c r="W1569" s="71">
        <v>4.9917808219178079</v>
      </c>
      <c r="X1569" s="76">
        <f t="shared" si="1025"/>
        <v>41518</v>
      </c>
      <c r="AF1569" s="132" t="s">
        <v>3114</v>
      </c>
      <c r="AG1569" s="60">
        <f>MATCH(AF1569,'Cat-4'!$A:$A,0)</f>
        <v>844</v>
      </c>
      <c r="AH1569" s="60">
        <f>MATCH(X1569,'Cat-4'!$1:$1,0)</f>
        <v>21</v>
      </c>
      <c r="AI1569" s="60">
        <f>INDEX('Cat-4'!$1:$1048576,Working!AG1569,Working!AH1569)</f>
        <v>112.4</v>
      </c>
      <c r="AJ1569" s="60">
        <f>MATCH($AJ$3,'Cat-4'!$1:$1,0)</f>
        <v>144</v>
      </c>
      <c r="AK1569" s="60">
        <f>INDEX('Cat-4'!$1:$1048576,Working!AG1569,Working!AJ1569)</f>
        <v>160.30000000000001</v>
      </c>
      <c r="AL1569" s="146">
        <f>AK1569/AI1569</f>
        <v>1.4261565836298933</v>
      </c>
      <c r="AM1569" s="152">
        <f>AL1569</f>
        <v>1.4261565836298933</v>
      </c>
      <c r="AN1569" s="146">
        <f t="shared" si="1028"/>
        <v>10.45</v>
      </c>
      <c r="AO1569" s="169">
        <f>INDEX('EL&amp;SV'!$C$4:$G$50,MATCH(AF1569,'EL&amp;SV'!$G$4:$G$50,0),MATCH(IF(P1569&gt;5000000,"A",IF(N1569&gt;2000000,"B",IF(N1569&gt;500000,"C","D"))),'EL&amp;SV'!$C$4:$G$4,0))</f>
        <v>6</v>
      </c>
      <c r="AP1569" s="171">
        <f>INDEX('EL&amp;SV'!$G$4:$K$50,MATCH(AF1569,'EL&amp;SV'!$G$4:$G$50,0),MATCH(IF(N1569&gt;5000000,"A",IF(N1569&gt;2000000,"B",IF(N1569&gt;500000,"C","D"))),'EL&amp;SV'!$G$4:$K$4,0))</f>
        <v>0.95</v>
      </c>
      <c r="AQ1569" s="153">
        <f t="shared" si="1035"/>
        <v>15873.122775800712</v>
      </c>
      <c r="AR1569" s="153">
        <f t="shared" si="1036"/>
        <v>15079.466637010675</v>
      </c>
      <c r="AS1569" s="153">
        <f t="shared" si="1037"/>
        <v>793.65613879003649</v>
      </c>
      <c r="AT1569" s="60">
        <v>0.75</v>
      </c>
      <c r="AU1569" s="153">
        <f t="shared" si="1038"/>
        <v>595.24210409252737</v>
      </c>
      <c r="AV1569" s="153">
        <f t="shared" si="1039"/>
        <v>793.65613879003627</v>
      </c>
    </row>
    <row r="1570" spans="1:48" hidden="1" x14ac:dyDescent="0.25">
      <c r="A1570" s="82">
        <v>1566</v>
      </c>
      <c r="B1570" s="82" t="s">
        <v>1409</v>
      </c>
      <c r="C1570" s="83"/>
      <c r="D1570" s="84" t="s">
        <v>109</v>
      </c>
      <c r="E1570" s="85" t="s">
        <v>116</v>
      </c>
      <c r="F1570" s="86">
        <v>41068</v>
      </c>
      <c r="G1570" s="86" t="s">
        <v>1350</v>
      </c>
      <c r="H1570" s="89"/>
      <c r="I1570" s="89">
        <v>1.1111111111111112E-2</v>
      </c>
      <c r="J1570" s="84"/>
      <c r="K1570" s="84"/>
      <c r="L1570" s="87">
        <v>11052</v>
      </c>
      <c r="M1570" s="87"/>
      <c r="N1570" s="87">
        <v>11052</v>
      </c>
      <c r="O1570" s="84">
        <v>1205.1221917808218</v>
      </c>
      <c r="P1570" s="84">
        <v>122.80000000000001</v>
      </c>
      <c r="Q1570" s="84">
        <f t="shared" si="1026"/>
        <v>1327.9221917808218</v>
      </c>
      <c r="R1570" s="84">
        <v>9724.0778082191791</v>
      </c>
      <c r="S1570" s="87">
        <f t="shared" si="1027"/>
        <v>9846.8778082191784</v>
      </c>
      <c r="T1570" s="85">
        <v>90</v>
      </c>
      <c r="U1570" s="69">
        <v>365</v>
      </c>
      <c r="V1570" s="70"/>
      <c r="W1570" s="71">
        <v>4.9917808219178079</v>
      </c>
      <c r="X1570" s="76">
        <f>DATE(YEAR(F1570),MONTH(F1570),1)</f>
        <v>41061</v>
      </c>
      <c r="AN1570" s="146">
        <f t="shared" si="1028"/>
        <v>11.686111111111112</v>
      </c>
      <c r="AP1570" s="60"/>
      <c r="AQ1570" s="60"/>
      <c r="AU1570" s="60"/>
      <c r="AV1570" s="60"/>
    </row>
    <row r="1571" spans="1:48" x14ac:dyDescent="0.2">
      <c r="A1571" s="82">
        <v>1567</v>
      </c>
      <c r="B1571" s="82" t="s">
        <v>1410</v>
      </c>
      <c r="C1571" s="83"/>
      <c r="D1571" s="84" t="s">
        <v>112</v>
      </c>
      <c r="E1571" s="85" t="s">
        <v>431</v>
      </c>
      <c r="F1571" s="151">
        <v>42248</v>
      </c>
      <c r="G1571" s="86"/>
      <c r="H1571" s="89"/>
      <c r="I1571" s="89">
        <v>5.0000000000000058E-2</v>
      </c>
      <c r="J1571" s="84"/>
      <c r="K1571" s="84"/>
      <c r="L1571" s="87">
        <v>11000.42</v>
      </c>
      <c r="M1571" s="87"/>
      <c r="N1571" s="87">
        <v>11000.42</v>
      </c>
      <c r="O1571" s="84">
        <v>11000.42</v>
      </c>
      <c r="P1571" s="84">
        <v>0</v>
      </c>
      <c r="Q1571" s="84">
        <f t="shared" si="1026"/>
        <v>11000.42</v>
      </c>
      <c r="R1571" s="84">
        <v>0</v>
      </c>
      <c r="S1571" s="87">
        <f t="shared" si="1027"/>
        <v>0</v>
      </c>
      <c r="T1571" s="150">
        <v>10</v>
      </c>
      <c r="U1571" s="69">
        <v>365</v>
      </c>
      <c r="V1571" s="70"/>
      <c r="W1571" s="71">
        <v>4.9917808219178079</v>
      </c>
      <c r="X1571" s="76">
        <f t="shared" ref="X1571:X1634" si="1040">DATE(YEAR(F1571),MONTH(F1571),1)</f>
        <v>42248</v>
      </c>
      <c r="AF1571" s="132" t="s">
        <v>3114</v>
      </c>
      <c r="AG1571" s="60">
        <f>MATCH(AF1571,'Cat-4'!$A:$A,0)</f>
        <v>844</v>
      </c>
      <c r="AH1571" s="60">
        <f>MATCH(X1571,'Cat-4'!$1:$1,0)</f>
        <v>45</v>
      </c>
      <c r="AI1571" s="60">
        <f>INDEX('Cat-4'!$1:$1048576,Working!AG1571,Working!AH1571)</f>
        <v>110.9</v>
      </c>
      <c r="AJ1571" s="60">
        <f>MATCH($AJ$3,'Cat-4'!$1:$1,0)</f>
        <v>144</v>
      </c>
      <c r="AK1571" s="60">
        <f>INDEX('Cat-4'!$1:$1048576,Working!AG1571,Working!AJ1571)</f>
        <v>160.30000000000001</v>
      </c>
      <c r="AL1571" s="146">
        <f t="shared" ref="AL1571:AL1580" si="1041">AK1571/AI1571</f>
        <v>1.4454463480613164</v>
      </c>
      <c r="AM1571" s="152">
        <f t="shared" ref="AM1571:AM1580" si="1042">AL1571</f>
        <v>1.4454463480613164</v>
      </c>
      <c r="AN1571" s="146">
        <f t="shared" si="1028"/>
        <v>8.4555555555555557</v>
      </c>
      <c r="AO1571" s="169">
        <f>INDEX('EL&amp;SV'!$C$4:$G$50,MATCH(AF1571,'EL&amp;SV'!$G$4:$G$50,0),MATCH(IF(P1571&gt;5000000,"A",IF(N1571&gt;2000000,"B",IF(N1571&gt;500000,"C","D"))),'EL&amp;SV'!$C$4:$G$4,0))</f>
        <v>6</v>
      </c>
      <c r="AP1571" s="171">
        <f>INDEX('EL&amp;SV'!$G$4:$K$50,MATCH(AF1571,'EL&amp;SV'!$G$4:$G$50,0),MATCH(IF(N1571&gt;5000000,"A",IF(N1571&gt;2000000,"B",IF(N1571&gt;500000,"C","D"))),'EL&amp;SV'!$G$4:$K$4,0))</f>
        <v>0.95</v>
      </c>
      <c r="AQ1571" s="153">
        <f t="shared" ref="AQ1571:AQ1634" si="1043">AM1571*N1571</f>
        <v>15900.516916140667</v>
      </c>
      <c r="AR1571" s="153">
        <f t="shared" ref="AR1571:AR1634" si="1044">AQ1571*(AP1571/AO1571)*(IF(AN1571&gt;AO1571,AO1571,AN1571))</f>
        <v>15105.491070333632</v>
      </c>
      <c r="AS1571" s="153">
        <f t="shared" ref="AS1571:AS1634" si="1045">AQ1571-AR1571</f>
        <v>795.02584580703478</v>
      </c>
      <c r="AT1571" s="60">
        <v>0.75</v>
      </c>
      <c r="AU1571" s="153">
        <f t="shared" ref="AU1571:AU1634" si="1046">AT1571*AS1571</f>
        <v>596.26938435527609</v>
      </c>
      <c r="AV1571" s="153">
        <f t="shared" ref="AV1571:AV1634" si="1047">IF((AQ1571*(1-AP1571))&gt;AU1571,(AQ1571*(1-AP1571)),AU1571)</f>
        <v>795.02584580703399</v>
      </c>
    </row>
    <row r="1572" spans="1:48" x14ac:dyDescent="0.2">
      <c r="A1572" s="82">
        <v>1568</v>
      </c>
      <c r="B1572" s="82" t="s">
        <v>1410</v>
      </c>
      <c r="C1572" s="83"/>
      <c r="D1572" s="84" t="s">
        <v>112</v>
      </c>
      <c r="E1572" s="85" t="s">
        <v>988</v>
      </c>
      <c r="F1572" s="86">
        <v>41558</v>
      </c>
      <c r="G1572" s="86" t="s">
        <v>1349</v>
      </c>
      <c r="H1572" s="89"/>
      <c r="I1572" s="89">
        <v>6.384687912502357E-2</v>
      </c>
      <c r="J1572" s="84"/>
      <c r="K1572" s="84"/>
      <c r="L1572" s="87">
        <v>11000.01</v>
      </c>
      <c r="M1572" s="87"/>
      <c r="N1572" s="87">
        <v>11000.01</v>
      </c>
      <c r="O1572" s="84">
        <v>5864.7498726702124</v>
      </c>
      <c r="P1572" s="84">
        <v>702.31630884405058</v>
      </c>
      <c r="Q1572" s="84">
        <f t="shared" si="1026"/>
        <v>6567.066181514263</v>
      </c>
      <c r="R1572" s="84">
        <v>4432.9438184857372</v>
      </c>
      <c r="S1572" s="87">
        <f t="shared" si="1027"/>
        <v>5135.2601273297878</v>
      </c>
      <c r="T1572" s="150">
        <v>15</v>
      </c>
      <c r="U1572" s="69">
        <v>365</v>
      </c>
      <c r="V1572" s="70"/>
      <c r="W1572" s="71">
        <v>4.9917808219178079</v>
      </c>
      <c r="X1572" s="76">
        <f t="shared" si="1040"/>
        <v>41548</v>
      </c>
      <c r="AF1572" s="132" t="s">
        <v>3114</v>
      </c>
      <c r="AG1572" s="60">
        <f>MATCH(AF1572,'Cat-4'!$A:$A,0)</f>
        <v>844</v>
      </c>
      <c r="AH1572" s="60">
        <f>MATCH(X1572,'Cat-4'!$1:$1,0)</f>
        <v>22</v>
      </c>
      <c r="AI1572" s="60">
        <f>INDEX('Cat-4'!$1:$1048576,Working!AG1572,Working!AH1572)</f>
        <v>113.3</v>
      </c>
      <c r="AJ1572" s="60">
        <f>MATCH($AJ$3,'Cat-4'!$1:$1,0)</f>
        <v>144</v>
      </c>
      <c r="AK1572" s="60">
        <f>INDEX('Cat-4'!$1:$1048576,Working!AG1572,Working!AJ1572)</f>
        <v>160.30000000000001</v>
      </c>
      <c r="AL1572" s="146">
        <f t="shared" si="1041"/>
        <v>1.4148278905560461</v>
      </c>
      <c r="AM1572" s="152">
        <f t="shared" si="1042"/>
        <v>1.4148278905560461</v>
      </c>
      <c r="AN1572" s="146">
        <f t="shared" si="1028"/>
        <v>10.344444444444445</v>
      </c>
      <c r="AO1572" s="169">
        <f>INDEX('EL&amp;SV'!$C$4:$G$50,MATCH(AF1572,'EL&amp;SV'!$G$4:$G$50,0),MATCH(IF(P1572&gt;5000000,"A",IF(N1572&gt;2000000,"B",IF(N1572&gt;500000,"C","D"))),'EL&amp;SV'!$C$4:$G$4,0))</f>
        <v>6</v>
      </c>
      <c r="AP1572" s="171">
        <f>INDEX('EL&amp;SV'!$G$4:$K$50,MATCH(AF1572,'EL&amp;SV'!$G$4:$G$50,0),MATCH(IF(N1572&gt;5000000,"A",IF(N1572&gt;2000000,"B",IF(N1572&gt;500000,"C","D"))),'EL&amp;SV'!$G$4:$K$4,0))</f>
        <v>0.95</v>
      </c>
      <c r="AQ1572" s="153">
        <f t="shared" si="1043"/>
        <v>15563.120944395412</v>
      </c>
      <c r="AR1572" s="153">
        <f t="shared" si="1044"/>
        <v>14784.964897175641</v>
      </c>
      <c r="AS1572" s="153">
        <f t="shared" si="1045"/>
        <v>778.1560472197707</v>
      </c>
      <c r="AT1572" s="60">
        <v>0.75</v>
      </c>
      <c r="AU1572" s="153">
        <f t="shared" si="1046"/>
        <v>583.61703541482802</v>
      </c>
      <c r="AV1572" s="153">
        <f t="shared" si="1047"/>
        <v>778.15604721977127</v>
      </c>
    </row>
    <row r="1573" spans="1:48" x14ac:dyDescent="0.2">
      <c r="A1573" s="82">
        <v>1569</v>
      </c>
      <c r="B1573" s="82" t="s">
        <v>1410</v>
      </c>
      <c r="C1573" s="83"/>
      <c r="D1573" s="84" t="s">
        <v>112</v>
      </c>
      <c r="E1573" s="85" t="s">
        <v>988</v>
      </c>
      <c r="F1573" s="86">
        <v>41716</v>
      </c>
      <c r="G1573" s="86" t="s">
        <v>1349</v>
      </c>
      <c r="H1573" s="89"/>
      <c r="I1573" s="89">
        <v>6.3373924189708844E-2</v>
      </c>
      <c r="J1573" s="84"/>
      <c r="K1573" s="84"/>
      <c r="L1573" s="87">
        <v>11000.01</v>
      </c>
      <c r="M1573" s="87"/>
      <c r="N1573" s="87">
        <v>11000.01</v>
      </c>
      <c r="O1573" s="84">
        <v>5596.9515127179029</v>
      </c>
      <c r="P1573" s="84">
        <v>697.11379982603921</v>
      </c>
      <c r="Q1573" s="84">
        <f t="shared" si="1026"/>
        <v>6294.0653125439421</v>
      </c>
      <c r="R1573" s="84">
        <v>4705.9446874560581</v>
      </c>
      <c r="S1573" s="87">
        <f t="shared" si="1027"/>
        <v>5403.0584872820973</v>
      </c>
      <c r="T1573" s="150">
        <v>15</v>
      </c>
      <c r="U1573" s="69">
        <v>365</v>
      </c>
      <c r="V1573" s="70"/>
      <c r="W1573" s="71">
        <v>4.9917808219178079</v>
      </c>
      <c r="X1573" s="76">
        <f t="shared" si="1040"/>
        <v>41699</v>
      </c>
      <c r="AF1573" s="132" t="s">
        <v>3114</v>
      </c>
      <c r="AG1573" s="60">
        <f>MATCH(AF1573,'Cat-4'!$A:$A,0)</f>
        <v>844</v>
      </c>
      <c r="AH1573" s="60">
        <f>MATCH(X1573,'Cat-4'!$1:$1,0)</f>
        <v>27</v>
      </c>
      <c r="AI1573" s="60">
        <f>INDEX('Cat-4'!$1:$1048576,Working!AG1573,Working!AH1573)</f>
        <v>115.3</v>
      </c>
      <c r="AJ1573" s="60">
        <f>MATCH($AJ$3,'Cat-4'!$1:$1,0)</f>
        <v>144</v>
      </c>
      <c r="AK1573" s="60">
        <f>INDEX('Cat-4'!$1:$1048576,Working!AG1573,Working!AJ1573)</f>
        <v>160.30000000000001</v>
      </c>
      <c r="AL1573" s="146">
        <f t="shared" si="1041"/>
        <v>1.3902862098872508</v>
      </c>
      <c r="AM1573" s="152">
        <f t="shared" si="1042"/>
        <v>1.3902862098872508</v>
      </c>
      <c r="AN1573" s="146">
        <f t="shared" si="1028"/>
        <v>9.9083333333333332</v>
      </c>
      <c r="AO1573" s="169">
        <f>INDEX('EL&amp;SV'!$C$4:$G$50,MATCH(AF1573,'EL&amp;SV'!$G$4:$G$50,0),MATCH(IF(P1573&gt;5000000,"A",IF(N1573&gt;2000000,"B",IF(N1573&gt;500000,"C","D"))),'EL&amp;SV'!$C$4:$G$4,0))</f>
        <v>6</v>
      </c>
      <c r="AP1573" s="171">
        <f>INDEX('EL&amp;SV'!$G$4:$K$50,MATCH(AF1573,'EL&amp;SV'!$G$4:$G$50,0),MATCH(IF(N1573&gt;5000000,"A",IF(N1573&gt;2000000,"B",IF(N1573&gt;500000,"C","D"))),'EL&amp;SV'!$G$4:$K$4,0))</f>
        <v>0.95</v>
      </c>
      <c r="AQ1573" s="153">
        <f t="shared" si="1043"/>
        <v>15293.162211621859</v>
      </c>
      <c r="AR1573" s="153">
        <f t="shared" si="1044"/>
        <v>14528.504101040766</v>
      </c>
      <c r="AS1573" s="153">
        <f t="shared" si="1045"/>
        <v>764.65811058109284</v>
      </c>
      <c r="AT1573" s="60">
        <v>0.75</v>
      </c>
      <c r="AU1573" s="153">
        <f t="shared" si="1046"/>
        <v>573.49358293581963</v>
      </c>
      <c r="AV1573" s="153">
        <f t="shared" si="1047"/>
        <v>764.65811058109364</v>
      </c>
    </row>
    <row r="1574" spans="1:48" x14ac:dyDescent="0.2">
      <c r="A1574" s="82">
        <v>1570</v>
      </c>
      <c r="B1574" s="82" t="s">
        <v>1410</v>
      </c>
      <c r="C1574" s="83"/>
      <c r="D1574" s="84" t="s">
        <v>112</v>
      </c>
      <c r="E1574" s="85" t="s">
        <v>422</v>
      </c>
      <c r="F1574" s="86">
        <v>41000</v>
      </c>
      <c r="G1574" s="86" t="s">
        <v>1350</v>
      </c>
      <c r="H1574" s="89"/>
      <c r="I1574" s="89">
        <v>0.10653027397260274</v>
      </c>
      <c r="J1574" s="84"/>
      <c r="K1574" s="84"/>
      <c r="L1574" s="87">
        <v>10896</v>
      </c>
      <c r="M1574" s="87"/>
      <c r="N1574" s="87">
        <v>10896</v>
      </c>
      <c r="O1574" s="84">
        <v>10895.999999999998</v>
      </c>
      <c r="P1574" s="84">
        <v>0</v>
      </c>
      <c r="Q1574" s="84">
        <f t="shared" si="1026"/>
        <v>10895.999999999998</v>
      </c>
      <c r="R1574" s="84">
        <v>0</v>
      </c>
      <c r="S1574" s="87">
        <f t="shared" si="1027"/>
        <v>0</v>
      </c>
      <c r="T1574" s="150">
        <v>10</v>
      </c>
      <c r="U1574" s="69">
        <v>365</v>
      </c>
      <c r="V1574" s="70"/>
      <c r="W1574" s="71">
        <v>4.9917808219178079</v>
      </c>
      <c r="X1574" s="76">
        <f t="shared" si="1040"/>
        <v>41000</v>
      </c>
      <c r="AF1574" s="132" t="s">
        <v>3114</v>
      </c>
      <c r="AG1574" s="60">
        <f>MATCH(AF1574,'Cat-4'!$A:$A,0)</f>
        <v>844</v>
      </c>
      <c r="AH1574" s="60">
        <f>MATCH(X1574,'Cat-4'!$1:$1,0)</f>
        <v>4</v>
      </c>
      <c r="AI1574" s="60">
        <f>INDEX('Cat-4'!$1:$1048576,Working!AG1574,Working!AH1574)</f>
        <v>103.9</v>
      </c>
      <c r="AJ1574" s="60">
        <f>MATCH($AJ$3,'Cat-4'!$1:$1,0)</f>
        <v>144</v>
      </c>
      <c r="AK1574" s="60">
        <f>INDEX('Cat-4'!$1:$1048576,Working!AG1574,Working!AJ1574)</f>
        <v>160.30000000000001</v>
      </c>
      <c r="AL1574" s="146">
        <f t="shared" si="1041"/>
        <v>1.5428296438883542</v>
      </c>
      <c r="AM1574" s="152">
        <f t="shared" si="1042"/>
        <v>1.5428296438883542</v>
      </c>
      <c r="AN1574" s="146">
        <f t="shared" si="1028"/>
        <v>11.872222222222222</v>
      </c>
      <c r="AO1574" s="169">
        <f>INDEX('EL&amp;SV'!$C$4:$G$50,MATCH(AF1574,'EL&amp;SV'!$G$4:$G$50,0),MATCH(IF(P1574&gt;5000000,"A",IF(N1574&gt;2000000,"B",IF(N1574&gt;500000,"C","D"))),'EL&amp;SV'!$C$4:$G$4,0))</f>
        <v>6</v>
      </c>
      <c r="AP1574" s="171">
        <f>INDEX('EL&amp;SV'!$G$4:$K$50,MATCH(AF1574,'EL&amp;SV'!$G$4:$G$50,0),MATCH(IF(N1574&gt;5000000,"A",IF(N1574&gt;2000000,"B",IF(N1574&gt;500000,"C","D"))),'EL&amp;SV'!$G$4:$K$4,0))</f>
        <v>0.95</v>
      </c>
      <c r="AQ1574" s="153">
        <f t="shared" si="1043"/>
        <v>16810.671799807507</v>
      </c>
      <c r="AR1574" s="153">
        <f t="shared" si="1044"/>
        <v>15970.138209817131</v>
      </c>
      <c r="AS1574" s="153">
        <f t="shared" si="1045"/>
        <v>840.53358999037664</v>
      </c>
      <c r="AT1574" s="60">
        <v>0.75</v>
      </c>
      <c r="AU1574" s="153">
        <f t="shared" si="1046"/>
        <v>630.40019249278248</v>
      </c>
      <c r="AV1574" s="153">
        <f t="shared" si="1047"/>
        <v>840.53358999037607</v>
      </c>
    </row>
    <row r="1575" spans="1:48" x14ac:dyDescent="0.2">
      <c r="A1575" s="82">
        <v>1571</v>
      </c>
      <c r="B1575" s="82" t="s">
        <v>1410</v>
      </c>
      <c r="C1575" s="83"/>
      <c r="D1575" s="84" t="s">
        <v>112</v>
      </c>
      <c r="E1575" s="85" t="s">
        <v>422</v>
      </c>
      <c r="F1575" s="86">
        <v>41000</v>
      </c>
      <c r="G1575" s="86" t="s">
        <v>1350</v>
      </c>
      <c r="H1575" s="89"/>
      <c r="I1575" s="89">
        <v>0.10457924657534245</v>
      </c>
      <c r="J1575" s="84"/>
      <c r="K1575" s="84"/>
      <c r="L1575" s="87">
        <v>10896</v>
      </c>
      <c r="M1575" s="87"/>
      <c r="N1575" s="87">
        <v>10896</v>
      </c>
      <c r="O1575" s="84">
        <v>10895.999999999998</v>
      </c>
      <c r="P1575" s="84">
        <v>0</v>
      </c>
      <c r="Q1575" s="84">
        <f t="shared" si="1026"/>
        <v>10895.999999999998</v>
      </c>
      <c r="R1575" s="84">
        <v>0</v>
      </c>
      <c r="S1575" s="87">
        <f t="shared" si="1027"/>
        <v>0</v>
      </c>
      <c r="T1575" s="150">
        <v>10</v>
      </c>
      <c r="U1575" s="69">
        <v>365</v>
      </c>
      <c r="V1575" s="70"/>
      <c r="W1575" s="71">
        <v>4.9917808219178079</v>
      </c>
      <c r="X1575" s="76">
        <f t="shared" si="1040"/>
        <v>41000</v>
      </c>
      <c r="AF1575" s="132" t="s">
        <v>3114</v>
      </c>
      <c r="AG1575" s="60">
        <f>MATCH(AF1575,'Cat-4'!$A:$A,0)</f>
        <v>844</v>
      </c>
      <c r="AH1575" s="60">
        <f>MATCH(X1575,'Cat-4'!$1:$1,0)</f>
        <v>4</v>
      </c>
      <c r="AI1575" s="60">
        <f>INDEX('Cat-4'!$1:$1048576,Working!AG1575,Working!AH1575)</f>
        <v>103.9</v>
      </c>
      <c r="AJ1575" s="60">
        <f>MATCH($AJ$3,'Cat-4'!$1:$1,0)</f>
        <v>144</v>
      </c>
      <c r="AK1575" s="60">
        <f>INDEX('Cat-4'!$1:$1048576,Working!AG1575,Working!AJ1575)</f>
        <v>160.30000000000001</v>
      </c>
      <c r="AL1575" s="146">
        <f t="shared" si="1041"/>
        <v>1.5428296438883542</v>
      </c>
      <c r="AM1575" s="152">
        <f t="shared" si="1042"/>
        <v>1.5428296438883542</v>
      </c>
      <c r="AN1575" s="146">
        <f t="shared" si="1028"/>
        <v>11.872222222222222</v>
      </c>
      <c r="AO1575" s="169">
        <f>INDEX('EL&amp;SV'!$C$4:$G$50,MATCH(AF1575,'EL&amp;SV'!$G$4:$G$50,0),MATCH(IF(P1575&gt;5000000,"A",IF(N1575&gt;2000000,"B",IF(N1575&gt;500000,"C","D"))),'EL&amp;SV'!$C$4:$G$4,0))</f>
        <v>6</v>
      </c>
      <c r="AP1575" s="171">
        <f>INDEX('EL&amp;SV'!$G$4:$K$50,MATCH(AF1575,'EL&amp;SV'!$G$4:$G$50,0),MATCH(IF(N1575&gt;5000000,"A",IF(N1575&gt;2000000,"B",IF(N1575&gt;500000,"C","D"))),'EL&amp;SV'!$G$4:$K$4,0))</f>
        <v>0.95</v>
      </c>
      <c r="AQ1575" s="153">
        <f t="shared" si="1043"/>
        <v>16810.671799807507</v>
      </c>
      <c r="AR1575" s="153">
        <f t="shared" si="1044"/>
        <v>15970.138209817131</v>
      </c>
      <c r="AS1575" s="153">
        <f t="shared" si="1045"/>
        <v>840.53358999037664</v>
      </c>
      <c r="AT1575" s="60">
        <v>0.75</v>
      </c>
      <c r="AU1575" s="153">
        <f t="shared" si="1046"/>
        <v>630.40019249278248</v>
      </c>
      <c r="AV1575" s="153">
        <f t="shared" si="1047"/>
        <v>840.53358999037607</v>
      </c>
    </row>
    <row r="1576" spans="1:48" x14ac:dyDescent="0.2">
      <c r="A1576" s="82">
        <v>1572</v>
      </c>
      <c r="B1576" s="82" t="s">
        <v>1410</v>
      </c>
      <c r="C1576" s="83"/>
      <c r="D1576" s="84" t="s">
        <v>1068</v>
      </c>
      <c r="E1576" s="85" t="s">
        <v>1217</v>
      </c>
      <c r="F1576" s="86">
        <v>44797</v>
      </c>
      <c r="G1576" s="86" t="s">
        <v>39</v>
      </c>
      <c r="H1576" s="89"/>
      <c r="I1576" s="89">
        <v>0.31666666666666665</v>
      </c>
      <c r="J1576" s="84"/>
      <c r="K1576" s="84"/>
      <c r="L1576" s="87">
        <v>0</v>
      </c>
      <c r="M1576" s="87">
        <v>10856</v>
      </c>
      <c r="N1576" s="87">
        <v>10856</v>
      </c>
      <c r="O1576" s="84"/>
      <c r="P1576" s="84">
        <v>2072.0584474885845</v>
      </c>
      <c r="Q1576" s="84">
        <f t="shared" si="1026"/>
        <v>2072.0584474885845</v>
      </c>
      <c r="R1576" s="84">
        <v>8783.9415525114164</v>
      </c>
      <c r="S1576" s="87">
        <f t="shared" si="1027"/>
        <v>0</v>
      </c>
      <c r="T1576" s="150">
        <v>3</v>
      </c>
      <c r="U1576" s="69">
        <v>365</v>
      </c>
      <c r="V1576" s="70"/>
      <c r="W1576" s="71">
        <v>4.9917808219178079</v>
      </c>
      <c r="X1576" s="76">
        <f t="shared" si="1040"/>
        <v>44774</v>
      </c>
      <c r="AF1576" s="132" t="s">
        <v>2716</v>
      </c>
      <c r="AG1576" s="60">
        <f>MATCH(AF1576,'Cat-4'!$A:$A,0)</f>
        <v>644</v>
      </c>
      <c r="AH1576" s="60">
        <f>MATCH(X1576,'Cat-4'!$1:$1,0)</f>
        <v>128</v>
      </c>
      <c r="AI1576" s="60">
        <f>INDEX('Cat-4'!$1:$1048576,Working!AG1576,Working!AH1576)</f>
        <v>134.9</v>
      </c>
      <c r="AJ1576" s="60">
        <f>MATCH($AJ$3,'Cat-4'!$1:$1,0)</f>
        <v>144</v>
      </c>
      <c r="AK1576" s="60">
        <f>INDEX('Cat-4'!$1:$1048576,Working!AG1576,Working!AJ1576)</f>
        <v>135.1</v>
      </c>
      <c r="AL1576" s="146">
        <f t="shared" si="1041"/>
        <v>1.0014825796886582</v>
      </c>
      <c r="AM1576" s="152">
        <f t="shared" si="1042"/>
        <v>1.0014825796886582</v>
      </c>
      <c r="AN1576" s="146">
        <f t="shared" si="1028"/>
        <v>1.4750000000000001</v>
      </c>
      <c r="AO1576" s="169">
        <f>INDEX('EL&amp;SV'!$C$4:$G$50,MATCH(AF1576,'EL&amp;SV'!$G$4:$G$50,0),MATCH(IF(P1576&gt;5000000,"A",IF(N1576&gt;2000000,"B",IF(N1576&gt;500000,"C","D"))),'EL&amp;SV'!$C$4:$G$4,0))</f>
        <v>5</v>
      </c>
      <c r="AP1576" s="171">
        <f>INDEX('EL&amp;SV'!$G$4:$K$50,MATCH(AF1576,'EL&amp;SV'!$G$4:$G$50,0),MATCH(IF(N1576&gt;5000000,"A",IF(N1576&gt;2000000,"B",IF(N1576&gt;500000,"C","D"))),'EL&amp;SV'!$G$4:$K$4,0))</f>
        <v>1</v>
      </c>
      <c r="AQ1576" s="153">
        <f t="shared" si="1043"/>
        <v>10872.094885100074</v>
      </c>
      <c r="AR1576" s="153">
        <f t="shared" si="1044"/>
        <v>3207.2679911045225</v>
      </c>
      <c r="AS1576" s="153">
        <f t="shared" si="1045"/>
        <v>7664.8268939955515</v>
      </c>
      <c r="AT1576" s="60">
        <v>0.75</v>
      </c>
      <c r="AU1576" s="153">
        <f t="shared" si="1046"/>
        <v>5748.6201704966634</v>
      </c>
      <c r="AV1576" s="153">
        <f t="shared" si="1047"/>
        <v>5748.6201704966634</v>
      </c>
    </row>
    <row r="1577" spans="1:48" x14ac:dyDescent="0.2">
      <c r="A1577" s="82">
        <v>1573</v>
      </c>
      <c r="B1577" s="82" t="s">
        <v>1410</v>
      </c>
      <c r="C1577" s="83"/>
      <c r="D1577" s="84" t="s">
        <v>112</v>
      </c>
      <c r="E1577" s="85" t="s">
        <v>405</v>
      </c>
      <c r="F1577" s="151">
        <v>42248</v>
      </c>
      <c r="G1577" s="86"/>
      <c r="H1577" s="89"/>
      <c r="I1577" s="89">
        <v>0.05</v>
      </c>
      <c r="J1577" s="84"/>
      <c r="K1577" s="84"/>
      <c r="L1577" s="87">
        <v>10825</v>
      </c>
      <c r="M1577" s="87"/>
      <c r="N1577" s="87">
        <v>10825</v>
      </c>
      <c r="O1577" s="84">
        <v>10825</v>
      </c>
      <c r="P1577" s="84">
        <v>0</v>
      </c>
      <c r="Q1577" s="84">
        <f t="shared" si="1026"/>
        <v>10825</v>
      </c>
      <c r="R1577" s="84">
        <v>0</v>
      </c>
      <c r="S1577" s="87">
        <f t="shared" si="1027"/>
        <v>0</v>
      </c>
      <c r="T1577" s="150">
        <v>10</v>
      </c>
      <c r="U1577" s="69">
        <v>365</v>
      </c>
      <c r="V1577" s="70"/>
      <c r="W1577" s="71">
        <v>4.9917808219178079</v>
      </c>
      <c r="X1577" s="76">
        <f t="shared" si="1040"/>
        <v>42248</v>
      </c>
      <c r="AF1577" s="132" t="s">
        <v>3114</v>
      </c>
      <c r="AG1577" s="60">
        <f>MATCH(AF1577,'Cat-4'!$A:$A,0)</f>
        <v>844</v>
      </c>
      <c r="AH1577" s="60">
        <f>MATCH(X1577,'Cat-4'!$1:$1,0)</f>
        <v>45</v>
      </c>
      <c r="AI1577" s="60">
        <f>INDEX('Cat-4'!$1:$1048576,Working!AG1577,Working!AH1577)</f>
        <v>110.9</v>
      </c>
      <c r="AJ1577" s="60">
        <f>MATCH($AJ$3,'Cat-4'!$1:$1,0)</f>
        <v>144</v>
      </c>
      <c r="AK1577" s="60">
        <f>INDEX('Cat-4'!$1:$1048576,Working!AG1577,Working!AJ1577)</f>
        <v>160.30000000000001</v>
      </c>
      <c r="AL1577" s="146">
        <f t="shared" si="1041"/>
        <v>1.4454463480613164</v>
      </c>
      <c r="AM1577" s="152">
        <f t="shared" si="1042"/>
        <v>1.4454463480613164</v>
      </c>
      <c r="AN1577" s="146">
        <f t="shared" si="1028"/>
        <v>8.4555555555555557</v>
      </c>
      <c r="AO1577" s="169">
        <f>INDEX('EL&amp;SV'!$C$4:$G$50,MATCH(AF1577,'EL&amp;SV'!$G$4:$G$50,0),MATCH(IF(P1577&gt;5000000,"A",IF(N1577&gt;2000000,"B",IF(N1577&gt;500000,"C","D"))),'EL&amp;SV'!$C$4:$G$4,0))</f>
        <v>6</v>
      </c>
      <c r="AP1577" s="171">
        <f>INDEX('EL&amp;SV'!$G$4:$K$50,MATCH(AF1577,'EL&amp;SV'!$G$4:$G$50,0),MATCH(IF(N1577&gt;5000000,"A",IF(N1577&gt;2000000,"B",IF(N1577&gt;500000,"C","D"))),'EL&amp;SV'!$G$4:$K$4,0))</f>
        <v>0.95</v>
      </c>
      <c r="AQ1577" s="153">
        <f t="shared" si="1043"/>
        <v>15646.956717763751</v>
      </c>
      <c r="AR1577" s="153">
        <f t="shared" si="1044"/>
        <v>14864.608881875563</v>
      </c>
      <c r="AS1577" s="153">
        <f t="shared" si="1045"/>
        <v>782.34783588818755</v>
      </c>
      <c r="AT1577" s="60">
        <v>0.75</v>
      </c>
      <c r="AU1577" s="153">
        <f t="shared" si="1046"/>
        <v>586.76087691614066</v>
      </c>
      <c r="AV1577" s="153">
        <f t="shared" si="1047"/>
        <v>782.34783588818823</v>
      </c>
    </row>
    <row r="1578" spans="1:48" x14ac:dyDescent="0.2">
      <c r="A1578" s="82">
        <v>1574</v>
      </c>
      <c r="B1578" s="82" t="s">
        <v>1410</v>
      </c>
      <c r="C1578" s="83"/>
      <c r="D1578" s="84" t="s">
        <v>112</v>
      </c>
      <c r="E1578" s="85" t="s">
        <v>553</v>
      </c>
      <c r="F1578" s="86">
        <v>41000</v>
      </c>
      <c r="G1578" s="86" t="s">
        <v>1350</v>
      </c>
      <c r="H1578" s="89"/>
      <c r="I1578" s="89">
        <v>9.7605479452054764E-2</v>
      </c>
      <c r="J1578" s="84"/>
      <c r="K1578" s="84"/>
      <c r="L1578" s="87">
        <v>10816</v>
      </c>
      <c r="M1578" s="87"/>
      <c r="N1578" s="87">
        <v>10816</v>
      </c>
      <c r="O1578" s="84">
        <v>10275.200000000001</v>
      </c>
      <c r="P1578" s="84">
        <v>0</v>
      </c>
      <c r="Q1578" s="84">
        <f t="shared" si="1026"/>
        <v>10275.200000000001</v>
      </c>
      <c r="R1578" s="84">
        <v>540.79999999999927</v>
      </c>
      <c r="S1578" s="87">
        <f t="shared" si="1027"/>
        <v>540.79999999999927</v>
      </c>
      <c r="T1578" s="150">
        <v>6</v>
      </c>
      <c r="U1578" s="69">
        <v>365</v>
      </c>
      <c r="V1578" s="70"/>
      <c r="W1578" s="71">
        <v>4.9917808219178079</v>
      </c>
      <c r="X1578" s="76">
        <f t="shared" si="1040"/>
        <v>41000</v>
      </c>
      <c r="AF1578" s="132" t="s">
        <v>3114</v>
      </c>
      <c r="AG1578" s="60">
        <f>MATCH(AF1578,'Cat-4'!$A:$A,0)</f>
        <v>844</v>
      </c>
      <c r="AH1578" s="60">
        <f>MATCH(X1578,'Cat-4'!$1:$1,0)</f>
        <v>4</v>
      </c>
      <c r="AI1578" s="60">
        <f>INDEX('Cat-4'!$1:$1048576,Working!AG1578,Working!AH1578)</f>
        <v>103.9</v>
      </c>
      <c r="AJ1578" s="60">
        <f>MATCH($AJ$3,'Cat-4'!$1:$1,0)</f>
        <v>144</v>
      </c>
      <c r="AK1578" s="60">
        <f>INDEX('Cat-4'!$1:$1048576,Working!AG1578,Working!AJ1578)</f>
        <v>160.30000000000001</v>
      </c>
      <c r="AL1578" s="146">
        <f t="shared" si="1041"/>
        <v>1.5428296438883542</v>
      </c>
      <c r="AM1578" s="152">
        <f t="shared" si="1042"/>
        <v>1.5428296438883542</v>
      </c>
      <c r="AN1578" s="146">
        <f t="shared" si="1028"/>
        <v>11.872222222222222</v>
      </c>
      <c r="AO1578" s="169">
        <f>INDEX('EL&amp;SV'!$C$4:$G$50,MATCH(AF1578,'EL&amp;SV'!$G$4:$G$50,0),MATCH(IF(P1578&gt;5000000,"A",IF(N1578&gt;2000000,"B",IF(N1578&gt;500000,"C","D"))),'EL&amp;SV'!$C$4:$G$4,0))</f>
        <v>6</v>
      </c>
      <c r="AP1578" s="171">
        <f>INDEX('EL&amp;SV'!$G$4:$K$50,MATCH(AF1578,'EL&amp;SV'!$G$4:$G$50,0),MATCH(IF(N1578&gt;5000000,"A",IF(N1578&gt;2000000,"B",IF(N1578&gt;500000,"C","D"))),'EL&amp;SV'!$G$4:$K$4,0))</f>
        <v>0.95</v>
      </c>
      <c r="AQ1578" s="153">
        <f t="shared" si="1043"/>
        <v>16687.245428296439</v>
      </c>
      <c r="AR1578" s="153">
        <f t="shared" si="1044"/>
        <v>15852.883156881617</v>
      </c>
      <c r="AS1578" s="153">
        <f t="shared" si="1045"/>
        <v>834.36227141482232</v>
      </c>
      <c r="AT1578" s="60">
        <v>0.75</v>
      </c>
      <c r="AU1578" s="153">
        <f t="shared" si="1046"/>
        <v>625.77170356111674</v>
      </c>
      <c r="AV1578" s="153">
        <f t="shared" si="1047"/>
        <v>834.36227141482266</v>
      </c>
    </row>
    <row r="1579" spans="1:48" x14ac:dyDescent="0.2">
      <c r="A1579" s="82">
        <v>1575</v>
      </c>
      <c r="B1579" s="82" t="s">
        <v>1410</v>
      </c>
      <c r="C1579" s="83"/>
      <c r="D1579" s="84" t="s">
        <v>112</v>
      </c>
      <c r="E1579" s="85" t="s">
        <v>367</v>
      </c>
      <c r="F1579" s="86">
        <v>41000</v>
      </c>
      <c r="G1579" s="86" t="s">
        <v>1350</v>
      </c>
      <c r="H1579" s="89"/>
      <c r="I1579" s="89">
        <v>9.6775136986301372E-2</v>
      </c>
      <c r="J1579" s="84"/>
      <c r="K1579" s="84"/>
      <c r="L1579" s="87">
        <v>10800</v>
      </c>
      <c r="M1579" s="87"/>
      <c r="N1579" s="87">
        <v>10800</v>
      </c>
      <c r="O1579" s="84">
        <v>10800</v>
      </c>
      <c r="P1579" s="84">
        <v>0</v>
      </c>
      <c r="Q1579" s="84">
        <f t="shared" si="1026"/>
        <v>10800</v>
      </c>
      <c r="R1579" s="84">
        <v>0</v>
      </c>
      <c r="S1579" s="87">
        <f t="shared" si="1027"/>
        <v>0</v>
      </c>
      <c r="T1579" s="150">
        <v>10</v>
      </c>
      <c r="U1579" s="69">
        <v>365</v>
      </c>
      <c r="V1579" s="70"/>
      <c r="W1579" s="71">
        <v>4.9917808219178079</v>
      </c>
      <c r="X1579" s="76">
        <f t="shared" si="1040"/>
        <v>41000</v>
      </c>
      <c r="AF1579" s="132" t="s">
        <v>3114</v>
      </c>
      <c r="AG1579" s="60">
        <f>MATCH(AF1579,'Cat-4'!$A:$A,0)</f>
        <v>844</v>
      </c>
      <c r="AH1579" s="60">
        <f>MATCH(X1579,'Cat-4'!$1:$1,0)</f>
        <v>4</v>
      </c>
      <c r="AI1579" s="60">
        <f>INDEX('Cat-4'!$1:$1048576,Working!AG1579,Working!AH1579)</f>
        <v>103.9</v>
      </c>
      <c r="AJ1579" s="60">
        <f>MATCH($AJ$3,'Cat-4'!$1:$1,0)</f>
        <v>144</v>
      </c>
      <c r="AK1579" s="60">
        <f>INDEX('Cat-4'!$1:$1048576,Working!AG1579,Working!AJ1579)</f>
        <v>160.30000000000001</v>
      </c>
      <c r="AL1579" s="146">
        <f t="shared" si="1041"/>
        <v>1.5428296438883542</v>
      </c>
      <c r="AM1579" s="152">
        <f t="shared" si="1042"/>
        <v>1.5428296438883542</v>
      </c>
      <c r="AN1579" s="146">
        <f t="shared" si="1028"/>
        <v>11.872222222222222</v>
      </c>
      <c r="AO1579" s="169">
        <f>INDEX('EL&amp;SV'!$C$4:$G$50,MATCH(AF1579,'EL&amp;SV'!$G$4:$G$50,0),MATCH(IF(P1579&gt;5000000,"A",IF(N1579&gt;2000000,"B",IF(N1579&gt;500000,"C","D"))),'EL&amp;SV'!$C$4:$G$4,0))</f>
        <v>6</v>
      </c>
      <c r="AP1579" s="171">
        <f>INDEX('EL&amp;SV'!$G$4:$K$50,MATCH(AF1579,'EL&amp;SV'!$G$4:$G$50,0),MATCH(IF(N1579&gt;5000000,"A",IF(N1579&gt;2000000,"B",IF(N1579&gt;500000,"C","D"))),'EL&amp;SV'!$G$4:$K$4,0))</f>
        <v>0.95</v>
      </c>
      <c r="AQ1579" s="153">
        <f t="shared" si="1043"/>
        <v>16662.560153994225</v>
      </c>
      <c r="AR1579" s="153">
        <f t="shared" si="1044"/>
        <v>15829.432146294512</v>
      </c>
      <c r="AS1579" s="153">
        <f t="shared" si="1045"/>
        <v>833.12800769971363</v>
      </c>
      <c r="AT1579" s="60">
        <v>0.75</v>
      </c>
      <c r="AU1579" s="153">
        <f t="shared" si="1046"/>
        <v>624.84600577478523</v>
      </c>
      <c r="AV1579" s="153">
        <f t="shared" si="1047"/>
        <v>833.12800769971204</v>
      </c>
    </row>
    <row r="1580" spans="1:48" x14ac:dyDescent="0.2">
      <c r="A1580" s="82">
        <v>1576</v>
      </c>
      <c r="B1580" s="82" t="s">
        <v>1410</v>
      </c>
      <c r="C1580" s="83"/>
      <c r="D1580" s="84" t="s">
        <v>112</v>
      </c>
      <c r="E1580" s="85" t="s">
        <v>404</v>
      </c>
      <c r="F1580" s="86">
        <v>41000</v>
      </c>
      <c r="G1580" s="86" t="s">
        <v>1350</v>
      </c>
      <c r="H1580" s="89"/>
      <c r="I1580" s="89">
        <v>0.10884982876712331</v>
      </c>
      <c r="J1580" s="84"/>
      <c r="K1580" s="84"/>
      <c r="L1580" s="87">
        <v>10800</v>
      </c>
      <c r="M1580" s="87"/>
      <c r="N1580" s="87">
        <v>10800</v>
      </c>
      <c r="O1580" s="84">
        <v>10800</v>
      </c>
      <c r="P1580" s="84">
        <v>0</v>
      </c>
      <c r="Q1580" s="84">
        <f t="shared" si="1026"/>
        <v>10800</v>
      </c>
      <c r="R1580" s="84">
        <v>0</v>
      </c>
      <c r="S1580" s="87">
        <f t="shared" si="1027"/>
        <v>0</v>
      </c>
      <c r="T1580" s="150">
        <v>10</v>
      </c>
      <c r="U1580" s="69">
        <v>365</v>
      </c>
      <c r="V1580" s="70"/>
      <c r="W1580" s="71">
        <v>4.9917808219178079</v>
      </c>
      <c r="X1580" s="76">
        <f t="shared" si="1040"/>
        <v>41000</v>
      </c>
      <c r="AF1580" s="132" t="s">
        <v>3114</v>
      </c>
      <c r="AG1580" s="60">
        <f>MATCH(AF1580,'Cat-4'!$A:$A,0)</f>
        <v>844</v>
      </c>
      <c r="AH1580" s="60">
        <f>MATCH(X1580,'Cat-4'!$1:$1,0)</f>
        <v>4</v>
      </c>
      <c r="AI1580" s="60">
        <f>INDEX('Cat-4'!$1:$1048576,Working!AG1580,Working!AH1580)</f>
        <v>103.9</v>
      </c>
      <c r="AJ1580" s="60">
        <f>MATCH($AJ$3,'Cat-4'!$1:$1,0)</f>
        <v>144</v>
      </c>
      <c r="AK1580" s="60">
        <f>INDEX('Cat-4'!$1:$1048576,Working!AG1580,Working!AJ1580)</f>
        <v>160.30000000000001</v>
      </c>
      <c r="AL1580" s="146">
        <f t="shared" si="1041"/>
        <v>1.5428296438883542</v>
      </c>
      <c r="AM1580" s="152">
        <f t="shared" si="1042"/>
        <v>1.5428296438883542</v>
      </c>
      <c r="AN1580" s="146">
        <f t="shared" si="1028"/>
        <v>11.872222222222222</v>
      </c>
      <c r="AO1580" s="169">
        <f>INDEX('EL&amp;SV'!$C$4:$G$50,MATCH(AF1580,'EL&amp;SV'!$G$4:$G$50,0),MATCH(IF(P1580&gt;5000000,"A",IF(N1580&gt;2000000,"B",IF(N1580&gt;500000,"C","D"))),'EL&amp;SV'!$C$4:$G$4,0))</f>
        <v>6</v>
      </c>
      <c r="AP1580" s="171">
        <f>INDEX('EL&amp;SV'!$G$4:$K$50,MATCH(AF1580,'EL&amp;SV'!$G$4:$G$50,0),MATCH(IF(N1580&gt;5000000,"A",IF(N1580&gt;2000000,"B",IF(N1580&gt;500000,"C","D"))),'EL&amp;SV'!$G$4:$K$4,0))</f>
        <v>0.95</v>
      </c>
      <c r="AQ1580" s="153">
        <f t="shared" si="1043"/>
        <v>16662.560153994225</v>
      </c>
      <c r="AR1580" s="153">
        <f t="shared" si="1044"/>
        <v>15829.432146294512</v>
      </c>
      <c r="AS1580" s="153">
        <f t="shared" si="1045"/>
        <v>833.12800769971363</v>
      </c>
      <c r="AT1580" s="60">
        <v>0.75</v>
      </c>
      <c r="AU1580" s="153">
        <f t="shared" si="1046"/>
        <v>624.84600577478523</v>
      </c>
      <c r="AV1580" s="153">
        <f t="shared" si="1047"/>
        <v>833.12800769971204</v>
      </c>
    </row>
    <row r="1581" spans="1:48" x14ac:dyDescent="0.2">
      <c r="A1581" s="82">
        <v>1577</v>
      </c>
      <c r="B1581" s="82" t="s">
        <v>1410</v>
      </c>
      <c r="C1581" s="83"/>
      <c r="D1581" s="84" t="s">
        <v>112</v>
      </c>
      <c r="E1581" s="85" t="s">
        <v>764</v>
      </c>
      <c r="F1581" s="86">
        <v>40297</v>
      </c>
      <c r="G1581" s="86" t="s">
        <v>1352</v>
      </c>
      <c r="H1581" s="89"/>
      <c r="I1581" s="89">
        <v>0</v>
      </c>
      <c r="J1581" s="84"/>
      <c r="K1581" s="84"/>
      <c r="L1581" s="87">
        <v>10800</v>
      </c>
      <c r="M1581" s="87"/>
      <c r="N1581" s="87">
        <v>10800</v>
      </c>
      <c r="O1581" s="84">
        <v>10260</v>
      </c>
      <c r="P1581" s="84">
        <v>0</v>
      </c>
      <c r="Q1581" s="84">
        <f t="shared" si="1026"/>
        <v>10260</v>
      </c>
      <c r="R1581" s="84">
        <v>540</v>
      </c>
      <c r="S1581" s="87">
        <f t="shared" si="1027"/>
        <v>540</v>
      </c>
      <c r="T1581" s="150">
        <v>5</v>
      </c>
      <c r="U1581" s="69">
        <v>365</v>
      </c>
      <c r="V1581" s="70"/>
      <c r="W1581" s="71">
        <v>4.9917808219178079</v>
      </c>
      <c r="X1581" s="76">
        <f t="shared" si="1040"/>
        <v>40269</v>
      </c>
      <c r="Y1581" s="138" t="s">
        <v>4016</v>
      </c>
      <c r="Z1581" s="60">
        <f>MATCH(Y1581,'Cat-3'!$A:$A,0)</f>
        <v>628</v>
      </c>
      <c r="AA1581" s="60">
        <f>MATCH(X1581,'Cat-3'!$1:$1,0)</f>
        <v>67</v>
      </c>
      <c r="AB1581" s="60">
        <f>INDEX('Cat-3'!$1:$1048576,Working!Z1581,Working!AA1581)</f>
        <v>128.80000000000001</v>
      </c>
      <c r="AC1581" s="60">
        <f>MATCH($AC$3,'Cat-3'!$1:$1,0)</f>
        <v>90</v>
      </c>
      <c r="AD1581" s="60">
        <f>INDEX('Cat-3'!$1:$1048576,Working!Z1581,Working!AC1581)</f>
        <v>138.4</v>
      </c>
      <c r="AE1581" s="146">
        <f>AD1581/AB1581</f>
        <v>1.0745341614906831</v>
      </c>
      <c r="AF1581" s="132" t="s">
        <v>3114</v>
      </c>
      <c r="AG1581" s="60">
        <f>MATCH(AF1581,'Cat-4'!$A:$A,0)</f>
        <v>844</v>
      </c>
      <c r="AH1581" s="60">
        <f>MATCH($AH$3,'Cat-4'!$1:$1,0)</f>
        <v>4</v>
      </c>
      <c r="AI1581" s="60">
        <f>INDEX('Cat-4'!$1:$1048576,Working!AG1581,Working!AH1581)</f>
        <v>103.9</v>
      </c>
      <c r="AJ1581" s="60">
        <f>MATCH($AJ$3,'Cat-4'!$1:$1,0)</f>
        <v>144</v>
      </c>
      <c r="AK1581" s="60">
        <f>INDEX('Cat-4'!$1:$1048576,Working!AG1581,Working!AJ1581)</f>
        <v>160.30000000000001</v>
      </c>
      <c r="AL1581" s="146">
        <f>AK1581/AI1581</f>
        <v>1.5428296438883542</v>
      </c>
      <c r="AM1581" s="146">
        <f>AL1581*AE1581</f>
        <v>1.6578231577185421</v>
      </c>
      <c r="AN1581" s="146">
        <f t="shared" si="1028"/>
        <v>13.794444444444444</v>
      </c>
      <c r="AO1581" s="169">
        <f>INDEX('EL&amp;SV'!$C$4:$G$50,MATCH(AF1581,'EL&amp;SV'!$G$4:$G$50,0),MATCH(IF(P1581&gt;5000000,"A",IF(N1581&gt;2000000,"B",IF(N1581&gt;500000,"C","D"))),'EL&amp;SV'!$C$4:$G$4,0))</f>
        <v>6</v>
      </c>
      <c r="AP1581" s="171">
        <f>INDEX('EL&amp;SV'!$G$4:$K$50,MATCH(AF1581,'EL&amp;SV'!$G$4:$G$50,0),MATCH(IF(N1581&gt;5000000,"A",IF(N1581&gt;2000000,"B",IF(N1581&gt;500000,"C","D"))),'EL&amp;SV'!$G$4:$K$4,0))</f>
        <v>0.95</v>
      </c>
      <c r="AQ1581" s="153">
        <f t="shared" si="1043"/>
        <v>17904.490103360255</v>
      </c>
      <c r="AR1581" s="153">
        <f t="shared" si="1044"/>
        <v>17009.265598192243</v>
      </c>
      <c r="AS1581" s="153">
        <f t="shared" si="1045"/>
        <v>895.22450516801109</v>
      </c>
      <c r="AT1581" s="60">
        <v>0.75</v>
      </c>
      <c r="AU1581" s="153">
        <f t="shared" si="1046"/>
        <v>671.41837887600832</v>
      </c>
      <c r="AV1581" s="153">
        <f t="shared" si="1047"/>
        <v>895.22450516801348</v>
      </c>
    </row>
    <row r="1582" spans="1:48" x14ac:dyDescent="0.2">
      <c r="A1582" s="82">
        <v>1578</v>
      </c>
      <c r="B1582" s="82" t="s">
        <v>1410</v>
      </c>
      <c r="C1582" s="83"/>
      <c r="D1582" s="84" t="s">
        <v>112</v>
      </c>
      <c r="E1582" s="85" t="s">
        <v>421</v>
      </c>
      <c r="F1582" s="86">
        <v>41000</v>
      </c>
      <c r="G1582" s="86" t="s">
        <v>1350</v>
      </c>
      <c r="H1582" s="89"/>
      <c r="I1582" s="89">
        <v>0.10559811643835616</v>
      </c>
      <c r="J1582" s="84"/>
      <c r="K1582" s="84"/>
      <c r="L1582" s="87">
        <v>10784</v>
      </c>
      <c r="M1582" s="87"/>
      <c r="N1582" s="87">
        <v>10784</v>
      </c>
      <c r="O1582" s="84">
        <v>10784.000000000002</v>
      </c>
      <c r="P1582" s="84">
        <v>0</v>
      </c>
      <c r="Q1582" s="84">
        <f t="shared" si="1026"/>
        <v>10784.000000000002</v>
      </c>
      <c r="R1582" s="84">
        <v>0</v>
      </c>
      <c r="S1582" s="87">
        <f t="shared" si="1027"/>
        <v>0</v>
      </c>
      <c r="T1582" s="150">
        <v>10</v>
      </c>
      <c r="U1582" s="69">
        <v>365</v>
      </c>
      <c r="V1582" s="70"/>
      <c r="W1582" s="71">
        <v>4.9917808219178079</v>
      </c>
      <c r="X1582" s="76">
        <f t="shared" si="1040"/>
        <v>41000</v>
      </c>
      <c r="AF1582" s="132" t="s">
        <v>3114</v>
      </c>
      <c r="AG1582" s="60">
        <f>MATCH(AF1582,'Cat-4'!$A:$A,0)</f>
        <v>844</v>
      </c>
      <c r="AH1582" s="60">
        <f>MATCH(X1582,'Cat-4'!$1:$1,0)</f>
        <v>4</v>
      </c>
      <c r="AI1582" s="60">
        <f>INDEX('Cat-4'!$1:$1048576,Working!AG1582,Working!AH1582)</f>
        <v>103.9</v>
      </c>
      <c r="AJ1582" s="60">
        <f>MATCH($AJ$3,'Cat-4'!$1:$1,0)</f>
        <v>144</v>
      </c>
      <c r="AK1582" s="60">
        <f>INDEX('Cat-4'!$1:$1048576,Working!AG1582,Working!AJ1582)</f>
        <v>160.30000000000001</v>
      </c>
      <c r="AL1582" s="146">
        <f t="shared" ref="AL1582:AL1589" si="1048">AK1582/AI1582</f>
        <v>1.5428296438883542</v>
      </c>
      <c r="AM1582" s="152">
        <f t="shared" ref="AM1582:AM1589" si="1049">AL1582</f>
        <v>1.5428296438883542</v>
      </c>
      <c r="AN1582" s="146">
        <f t="shared" si="1028"/>
        <v>11.872222222222222</v>
      </c>
      <c r="AO1582" s="169">
        <f>INDEX('EL&amp;SV'!$C$4:$G$50,MATCH(AF1582,'EL&amp;SV'!$G$4:$G$50,0),MATCH(IF(P1582&gt;5000000,"A",IF(N1582&gt;2000000,"B",IF(N1582&gt;500000,"C","D"))),'EL&amp;SV'!$C$4:$G$4,0))</f>
        <v>6</v>
      </c>
      <c r="AP1582" s="171">
        <f>INDEX('EL&amp;SV'!$G$4:$K$50,MATCH(AF1582,'EL&amp;SV'!$G$4:$G$50,0),MATCH(IF(N1582&gt;5000000,"A",IF(N1582&gt;2000000,"B",IF(N1582&gt;500000,"C","D"))),'EL&amp;SV'!$G$4:$K$4,0))</f>
        <v>0.95</v>
      </c>
      <c r="AQ1582" s="153">
        <f t="shared" si="1043"/>
        <v>16637.874879692012</v>
      </c>
      <c r="AR1582" s="153">
        <f t="shared" si="1044"/>
        <v>15805.98113570741</v>
      </c>
      <c r="AS1582" s="153">
        <f t="shared" si="1045"/>
        <v>831.89374398460131</v>
      </c>
      <c r="AT1582" s="60">
        <v>0.75</v>
      </c>
      <c r="AU1582" s="153">
        <f t="shared" si="1046"/>
        <v>623.92030798845099</v>
      </c>
      <c r="AV1582" s="153">
        <f t="shared" si="1047"/>
        <v>831.89374398460131</v>
      </c>
    </row>
    <row r="1583" spans="1:48" x14ac:dyDescent="0.2">
      <c r="A1583" s="82">
        <v>1579</v>
      </c>
      <c r="B1583" s="82" t="s">
        <v>1410</v>
      </c>
      <c r="C1583" s="83"/>
      <c r="D1583" s="84" t="s">
        <v>112</v>
      </c>
      <c r="E1583" s="85" t="s">
        <v>378</v>
      </c>
      <c r="F1583" s="151">
        <v>42248</v>
      </c>
      <c r="G1583" s="86"/>
      <c r="H1583" s="89"/>
      <c r="I1583" s="89">
        <v>5.0000000000000065E-2</v>
      </c>
      <c r="J1583" s="84"/>
      <c r="K1583" s="84"/>
      <c r="L1583" s="87">
        <v>10784</v>
      </c>
      <c r="M1583" s="87"/>
      <c r="N1583" s="87">
        <v>10784</v>
      </c>
      <c r="O1583" s="84">
        <v>10784</v>
      </c>
      <c r="P1583" s="84">
        <v>0</v>
      </c>
      <c r="Q1583" s="84">
        <f t="shared" si="1026"/>
        <v>10784</v>
      </c>
      <c r="R1583" s="84">
        <v>0</v>
      </c>
      <c r="S1583" s="87">
        <f t="shared" si="1027"/>
        <v>0</v>
      </c>
      <c r="T1583" s="150">
        <v>10</v>
      </c>
      <c r="U1583" s="69">
        <v>365</v>
      </c>
      <c r="V1583" s="70"/>
      <c r="W1583" s="71">
        <v>4.9917808219178079</v>
      </c>
      <c r="X1583" s="76">
        <f t="shared" si="1040"/>
        <v>42248</v>
      </c>
      <c r="AF1583" s="132" t="s">
        <v>3114</v>
      </c>
      <c r="AG1583" s="60">
        <f>MATCH(AF1583,'Cat-4'!$A:$A,0)</f>
        <v>844</v>
      </c>
      <c r="AH1583" s="60">
        <f>MATCH(X1583,'Cat-4'!$1:$1,0)</f>
        <v>45</v>
      </c>
      <c r="AI1583" s="60">
        <f>INDEX('Cat-4'!$1:$1048576,Working!AG1583,Working!AH1583)</f>
        <v>110.9</v>
      </c>
      <c r="AJ1583" s="60">
        <f>MATCH($AJ$3,'Cat-4'!$1:$1,0)</f>
        <v>144</v>
      </c>
      <c r="AK1583" s="60">
        <f>INDEX('Cat-4'!$1:$1048576,Working!AG1583,Working!AJ1583)</f>
        <v>160.30000000000001</v>
      </c>
      <c r="AL1583" s="146">
        <f t="shared" si="1048"/>
        <v>1.4454463480613164</v>
      </c>
      <c r="AM1583" s="152">
        <f t="shared" si="1049"/>
        <v>1.4454463480613164</v>
      </c>
      <c r="AN1583" s="146">
        <f t="shared" si="1028"/>
        <v>8.4555555555555557</v>
      </c>
      <c r="AO1583" s="169">
        <f>INDEX('EL&amp;SV'!$C$4:$G$50,MATCH(AF1583,'EL&amp;SV'!$G$4:$G$50,0),MATCH(IF(P1583&gt;5000000,"A",IF(N1583&gt;2000000,"B",IF(N1583&gt;500000,"C","D"))),'EL&amp;SV'!$C$4:$G$4,0))</f>
        <v>6</v>
      </c>
      <c r="AP1583" s="171">
        <f>INDEX('EL&amp;SV'!$G$4:$K$50,MATCH(AF1583,'EL&amp;SV'!$G$4:$G$50,0),MATCH(IF(N1583&gt;5000000,"A",IF(N1583&gt;2000000,"B",IF(N1583&gt;500000,"C","D"))),'EL&amp;SV'!$G$4:$K$4,0))</f>
        <v>0.95</v>
      </c>
      <c r="AQ1583" s="153">
        <f t="shared" si="1043"/>
        <v>15587.693417493236</v>
      </c>
      <c r="AR1583" s="153">
        <f t="shared" si="1044"/>
        <v>14808.308746618573</v>
      </c>
      <c r="AS1583" s="153">
        <f t="shared" si="1045"/>
        <v>779.38467087466233</v>
      </c>
      <c r="AT1583" s="60">
        <v>0.75</v>
      </c>
      <c r="AU1583" s="153">
        <f t="shared" si="1046"/>
        <v>584.53850315599675</v>
      </c>
      <c r="AV1583" s="153">
        <f t="shared" si="1047"/>
        <v>779.38467087466245</v>
      </c>
    </row>
    <row r="1584" spans="1:48" x14ac:dyDescent="0.2">
      <c r="A1584" s="82">
        <v>1580</v>
      </c>
      <c r="B1584" s="82" t="s">
        <v>1410</v>
      </c>
      <c r="C1584" s="83"/>
      <c r="D1584" s="84" t="s">
        <v>112</v>
      </c>
      <c r="E1584" s="85" t="s">
        <v>421</v>
      </c>
      <c r="F1584" s="86">
        <v>41000</v>
      </c>
      <c r="G1584" s="86" t="s">
        <v>1350</v>
      </c>
      <c r="H1584" s="89"/>
      <c r="I1584" s="89">
        <v>0.10457924657534248</v>
      </c>
      <c r="J1584" s="84"/>
      <c r="K1584" s="84"/>
      <c r="L1584" s="87">
        <v>10784</v>
      </c>
      <c r="M1584" s="87"/>
      <c r="N1584" s="87">
        <v>10784</v>
      </c>
      <c r="O1584" s="84">
        <v>10783.999999999998</v>
      </c>
      <c r="P1584" s="84">
        <v>0</v>
      </c>
      <c r="Q1584" s="84">
        <f t="shared" si="1026"/>
        <v>10783.999999999998</v>
      </c>
      <c r="R1584" s="84">
        <v>0</v>
      </c>
      <c r="S1584" s="87">
        <f t="shared" si="1027"/>
        <v>0</v>
      </c>
      <c r="T1584" s="150">
        <v>10</v>
      </c>
      <c r="U1584" s="69">
        <v>365</v>
      </c>
      <c r="V1584" s="70"/>
      <c r="W1584" s="71">
        <v>4.9917808219178079</v>
      </c>
      <c r="X1584" s="76">
        <f t="shared" si="1040"/>
        <v>41000</v>
      </c>
      <c r="AF1584" s="132" t="s">
        <v>3114</v>
      </c>
      <c r="AG1584" s="60">
        <f>MATCH(AF1584,'Cat-4'!$A:$A,0)</f>
        <v>844</v>
      </c>
      <c r="AH1584" s="60">
        <f>MATCH(X1584,'Cat-4'!$1:$1,0)</f>
        <v>4</v>
      </c>
      <c r="AI1584" s="60">
        <f>INDEX('Cat-4'!$1:$1048576,Working!AG1584,Working!AH1584)</f>
        <v>103.9</v>
      </c>
      <c r="AJ1584" s="60">
        <f>MATCH($AJ$3,'Cat-4'!$1:$1,0)</f>
        <v>144</v>
      </c>
      <c r="AK1584" s="60">
        <f>INDEX('Cat-4'!$1:$1048576,Working!AG1584,Working!AJ1584)</f>
        <v>160.30000000000001</v>
      </c>
      <c r="AL1584" s="146">
        <f t="shared" si="1048"/>
        <v>1.5428296438883542</v>
      </c>
      <c r="AM1584" s="152">
        <f t="shared" si="1049"/>
        <v>1.5428296438883542</v>
      </c>
      <c r="AN1584" s="146">
        <f t="shared" si="1028"/>
        <v>11.872222222222222</v>
      </c>
      <c r="AO1584" s="169">
        <f>INDEX('EL&amp;SV'!$C$4:$G$50,MATCH(AF1584,'EL&amp;SV'!$G$4:$G$50,0),MATCH(IF(P1584&gt;5000000,"A",IF(N1584&gt;2000000,"B",IF(N1584&gt;500000,"C","D"))),'EL&amp;SV'!$C$4:$G$4,0))</f>
        <v>6</v>
      </c>
      <c r="AP1584" s="171">
        <f>INDEX('EL&amp;SV'!$G$4:$K$50,MATCH(AF1584,'EL&amp;SV'!$G$4:$G$50,0),MATCH(IF(N1584&gt;5000000,"A",IF(N1584&gt;2000000,"B",IF(N1584&gt;500000,"C","D"))),'EL&amp;SV'!$G$4:$K$4,0))</f>
        <v>0.95</v>
      </c>
      <c r="AQ1584" s="153">
        <f t="shared" si="1043"/>
        <v>16637.874879692012</v>
      </c>
      <c r="AR1584" s="153">
        <f t="shared" si="1044"/>
        <v>15805.98113570741</v>
      </c>
      <c r="AS1584" s="153">
        <f t="shared" si="1045"/>
        <v>831.89374398460131</v>
      </c>
      <c r="AT1584" s="60">
        <v>0.75</v>
      </c>
      <c r="AU1584" s="153">
        <f t="shared" si="1046"/>
        <v>623.92030798845099</v>
      </c>
      <c r="AV1584" s="153">
        <f t="shared" si="1047"/>
        <v>831.89374398460131</v>
      </c>
    </row>
    <row r="1585" spans="1:48" x14ac:dyDescent="0.2">
      <c r="A1585" s="82">
        <v>1581</v>
      </c>
      <c r="B1585" s="82" t="s">
        <v>1410</v>
      </c>
      <c r="C1585" s="83"/>
      <c r="D1585" s="84" t="s">
        <v>112</v>
      </c>
      <c r="E1585" s="85" t="s">
        <v>503</v>
      </c>
      <c r="F1585" s="86">
        <v>41000</v>
      </c>
      <c r="G1585" s="86" t="s">
        <v>1350</v>
      </c>
      <c r="H1585" s="89"/>
      <c r="I1585" s="89">
        <v>7.3179452054794494E-2</v>
      </c>
      <c r="J1585" s="84"/>
      <c r="K1585" s="84"/>
      <c r="L1585" s="87">
        <v>10750</v>
      </c>
      <c r="M1585" s="87"/>
      <c r="N1585" s="87">
        <v>10750</v>
      </c>
      <c r="O1585" s="84">
        <v>10212.5</v>
      </c>
      <c r="P1585" s="84">
        <v>0</v>
      </c>
      <c r="Q1585" s="84">
        <f t="shared" si="1026"/>
        <v>10212.5</v>
      </c>
      <c r="R1585" s="84">
        <v>537.5</v>
      </c>
      <c r="S1585" s="87">
        <f t="shared" si="1027"/>
        <v>537.5</v>
      </c>
      <c r="T1585" s="150">
        <v>6</v>
      </c>
      <c r="U1585" s="69">
        <v>365</v>
      </c>
      <c r="V1585" s="70"/>
      <c r="W1585" s="71">
        <v>9.991780821917807</v>
      </c>
      <c r="X1585" s="76">
        <f t="shared" si="1040"/>
        <v>41000</v>
      </c>
      <c r="AF1585" s="132" t="s">
        <v>3114</v>
      </c>
      <c r="AG1585" s="60">
        <f>MATCH(AF1585,'Cat-4'!$A:$A,0)</f>
        <v>844</v>
      </c>
      <c r="AH1585" s="60">
        <f>MATCH(X1585,'Cat-4'!$1:$1,0)</f>
        <v>4</v>
      </c>
      <c r="AI1585" s="60">
        <f>INDEX('Cat-4'!$1:$1048576,Working!AG1585,Working!AH1585)</f>
        <v>103.9</v>
      </c>
      <c r="AJ1585" s="60">
        <f>MATCH($AJ$3,'Cat-4'!$1:$1,0)</f>
        <v>144</v>
      </c>
      <c r="AK1585" s="60">
        <f>INDEX('Cat-4'!$1:$1048576,Working!AG1585,Working!AJ1585)</f>
        <v>160.30000000000001</v>
      </c>
      <c r="AL1585" s="146">
        <f t="shared" si="1048"/>
        <v>1.5428296438883542</v>
      </c>
      <c r="AM1585" s="152">
        <f t="shared" si="1049"/>
        <v>1.5428296438883542</v>
      </c>
      <c r="AN1585" s="146">
        <f t="shared" si="1028"/>
        <v>11.872222222222222</v>
      </c>
      <c r="AO1585" s="169">
        <f>INDEX('EL&amp;SV'!$C$4:$G$50,MATCH(AF1585,'EL&amp;SV'!$G$4:$G$50,0),MATCH(IF(P1585&gt;5000000,"A",IF(N1585&gt;2000000,"B",IF(N1585&gt;500000,"C","D"))),'EL&amp;SV'!$C$4:$G$4,0))</f>
        <v>6</v>
      </c>
      <c r="AP1585" s="171">
        <f>INDEX('EL&amp;SV'!$G$4:$K$50,MATCH(AF1585,'EL&amp;SV'!$G$4:$G$50,0),MATCH(IF(N1585&gt;5000000,"A",IF(N1585&gt;2000000,"B",IF(N1585&gt;500000,"C","D"))),'EL&amp;SV'!$G$4:$K$4,0))</f>
        <v>0.95</v>
      </c>
      <c r="AQ1585" s="153">
        <f t="shared" si="1043"/>
        <v>16585.418671799809</v>
      </c>
      <c r="AR1585" s="153">
        <f t="shared" si="1044"/>
        <v>15756.14773820982</v>
      </c>
      <c r="AS1585" s="153">
        <f t="shared" si="1045"/>
        <v>829.270933589989</v>
      </c>
      <c r="AT1585" s="60">
        <v>0.75</v>
      </c>
      <c r="AU1585" s="153">
        <f t="shared" si="1046"/>
        <v>621.95320019249175</v>
      </c>
      <c r="AV1585" s="153">
        <f t="shared" si="1047"/>
        <v>829.27093358999116</v>
      </c>
    </row>
    <row r="1586" spans="1:48" x14ac:dyDescent="0.2">
      <c r="A1586" s="82">
        <v>1582</v>
      </c>
      <c r="B1586" s="82" t="s">
        <v>1410</v>
      </c>
      <c r="C1586" s="83"/>
      <c r="D1586" s="84" t="s">
        <v>112</v>
      </c>
      <c r="E1586" s="85" t="s">
        <v>858</v>
      </c>
      <c r="F1586" s="151">
        <v>42248</v>
      </c>
      <c r="G1586" s="86"/>
      <c r="H1586" s="89"/>
      <c r="I1586" s="89">
        <v>0</v>
      </c>
      <c r="J1586" s="84"/>
      <c r="K1586" s="84"/>
      <c r="L1586" s="87">
        <v>10725.75</v>
      </c>
      <c r="M1586" s="87"/>
      <c r="N1586" s="87">
        <v>10725.75</v>
      </c>
      <c r="O1586" s="84">
        <v>10189.4625</v>
      </c>
      <c r="P1586" s="84">
        <v>0</v>
      </c>
      <c r="Q1586" s="84">
        <f t="shared" si="1026"/>
        <v>10189.4625</v>
      </c>
      <c r="R1586" s="84">
        <v>536.28750000000036</v>
      </c>
      <c r="S1586" s="87">
        <f t="shared" si="1027"/>
        <v>536.28750000000036</v>
      </c>
      <c r="T1586" s="150">
        <v>5</v>
      </c>
      <c r="U1586" s="69">
        <v>365</v>
      </c>
      <c r="V1586" s="70"/>
      <c r="W1586" s="71">
        <v>9.991780821917807</v>
      </c>
      <c r="X1586" s="76">
        <f t="shared" si="1040"/>
        <v>42248</v>
      </c>
      <c r="AF1586" s="132" t="s">
        <v>3114</v>
      </c>
      <c r="AG1586" s="60">
        <f>MATCH(AF1586,'Cat-4'!$A:$A,0)</f>
        <v>844</v>
      </c>
      <c r="AH1586" s="60">
        <f>MATCH(X1586,'Cat-4'!$1:$1,0)</f>
        <v>45</v>
      </c>
      <c r="AI1586" s="60">
        <f>INDEX('Cat-4'!$1:$1048576,Working!AG1586,Working!AH1586)</f>
        <v>110.9</v>
      </c>
      <c r="AJ1586" s="60">
        <f>MATCH($AJ$3,'Cat-4'!$1:$1,0)</f>
        <v>144</v>
      </c>
      <c r="AK1586" s="60">
        <f>INDEX('Cat-4'!$1:$1048576,Working!AG1586,Working!AJ1586)</f>
        <v>160.30000000000001</v>
      </c>
      <c r="AL1586" s="146">
        <f t="shared" si="1048"/>
        <v>1.4454463480613164</v>
      </c>
      <c r="AM1586" s="152">
        <f t="shared" si="1049"/>
        <v>1.4454463480613164</v>
      </c>
      <c r="AN1586" s="146">
        <f t="shared" si="1028"/>
        <v>8.4555555555555557</v>
      </c>
      <c r="AO1586" s="169">
        <f>INDEX('EL&amp;SV'!$C$4:$G$50,MATCH(AF1586,'EL&amp;SV'!$G$4:$G$50,0),MATCH(IF(P1586&gt;5000000,"A",IF(N1586&gt;2000000,"B",IF(N1586&gt;500000,"C","D"))),'EL&amp;SV'!$C$4:$G$4,0))</f>
        <v>6</v>
      </c>
      <c r="AP1586" s="171">
        <f>INDEX('EL&amp;SV'!$G$4:$K$50,MATCH(AF1586,'EL&amp;SV'!$G$4:$G$50,0),MATCH(IF(N1586&gt;5000000,"A",IF(N1586&gt;2000000,"B",IF(N1586&gt;500000,"C","D"))),'EL&amp;SV'!$G$4:$K$4,0))</f>
        <v>0.95</v>
      </c>
      <c r="AQ1586" s="153">
        <f t="shared" si="1043"/>
        <v>15503.496167718666</v>
      </c>
      <c r="AR1586" s="153">
        <f t="shared" si="1044"/>
        <v>14728.321359332731</v>
      </c>
      <c r="AS1586" s="153">
        <f t="shared" si="1045"/>
        <v>775.17480838593474</v>
      </c>
      <c r="AT1586" s="60">
        <v>0.75</v>
      </c>
      <c r="AU1586" s="153">
        <f t="shared" si="1046"/>
        <v>581.38110628945105</v>
      </c>
      <c r="AV1586" s="153">
        <f t="shared" si="1047"/>
        <v>775.17480838593394</v>
      </c>
    </row>
    <row r="1587" spans="1:48" x14ac:dyDescent="0.2">
      <c r="A1587" s="82">
        <v>1583</v>
      </c>
      <c r="B1587" s="82" t="s">
        <v>1410</v>
      </c>
      <c r="C1587" s="83"/>
      <c r="D1587" s="84" t="s">
        <v>112</v>
      </c>
      <c r="E1587" s="85" t="s">
        <v>940</v>
      </c>
      <c r="F1587" s="86">
        <v>41396</v>
      </c>
      <c r="G1587" s="86" t="s">
        <v>1349</v>
      </c>
      <c r="H1587" s="89"/>
      <c r="I1587" s="89">
        <v>6.43619918303832E-2</v>
      </c>
      <c r="J1587" s="84"/>
      <c r="K1587" s="84"/>
      <c r="L1587" s="87">
        <v>10710</v>
      </c>
      <c r="M1587" s="87"/>
      <c r="N1587" s="87">
        <v>10710</v>
      </c>
      <c r="O1587" s="84">
        <v>5980.0536792053144</v>
      </c>
      <c r="P1587" s="84">
        <v>689.31693250340402</v>
      </c>
      <c r="Q1587" s="84">
        <f t="shared" si="1026"/>
        <v>6669.3706117087186</v>
      </c>
      <c r="R1587" s="84">
        <v>4040.6293882912814</v>
      </c>
      <c r="S1587" s="87">
        <f t="shared" si="1027"/>
        <v>4729.9463207946856</v>
      </c>
      <c r="T1587" s="150">
        <v>15</v>
      </c>
      <c r="U1587" s="69">
        <v>365</v>
      </c>
      <c r="V1587" s="70"/>
      <c r="W1587" s="71">
        <v>9.991780821917807</v>
      </c>
      <c r="X1587" s="76">
        <f t="shared" si="1040"/>
        <v>41395</v>
      </c>
      <c r="AF1587" s="132" t="s">
        <v>3114</v>
      </c>
      <c r="AG1587" s="60">
        <f>MATCH(AF1587,'Cat-4'!$A:$A,0)</f>
        <v>844</v>
      </c>
      <c r="AH1587" s="60">
        <f>MATCH(X1587,'Cat-4'!$1:$1,0)</f>
        <v>17</v>
      </c>
      <c r="AI1587" s="60">
        <f>INDEX('Cat-4'!$1:$1048576,Working!AG1587,Working!AH1587)</f>
        <v>108.9</v>
      </c>
      <c r="AJ1587" s="60">
        <f>MATCH($AJ$3,'Cat-4'!$1:$1,0)</f>
        <v>144</v>
      </c>
      <c r="AK1587" s="60">
        <f>INDEX('Cat-4'!$1:$1048576,Working!AG1587,Working!AJ1587)</f>
        <v>160.30000000000001</v>
      </c>
      <c r="AL1587" s="146">
        <f t="shared" si="1048"/>
        <v>1.4719926538108357</v>
      </c>
      <c r="AM1587" s="152">
        <f t="shared" si="1049"/>
        <v>1.4719926538108357</v>
      </c>
      <c r="AN1587" s="146">
        <f t="shared" si="1028"/>
        <v>10.786111111111111</v>
      </c>
      <c r="AO1587" s="169">
        <f>INDEX('EL&amp;SV'!$C$4:$G$50,MATCH(AF1587,'EL&amp;SV'!$G$4:$G$50,0),MATCH(IF(P1587&gt;5000000,"A",IF(N1587&gt;2000000,"B",IF(N1587&gt;500000,"C","D"))),'EL&amp;SV'!$C$4:$G$4,0))</f>
        <v>6</v>
      </c>
      <c r="AP1587" s="171">
        <f>INDEX('EL&amp;SV'!$G$4:$K$50,MATCH(AF1587,'EL&amp;SV'!$G$4:$G$50,0),MATCH(IF(N1587&gt;5000000,"A",IF(N1587&gt;2000000,"B",IF(N1587&gt;500000,"C","D"))),'EL&amp;SV'!$G$4:$K$4,0))</f>
        <v>0.95</v>
      </c>
      <c r="AQ1587" s="153">
        <f t="shared" si="1043"/>
        <v>15765.041322314049</v>
      </c>
      <c r="AR1587" s="153">
        <f t="shared" si="1044"/>
        <v>14976.789256198346</v>
      </c>
      <c r="AS1587" s="153">
        <f t="shared" si="1045"/>
        <v>788.2520661157032</v>
      </c>
      <c r="AT1587" s="60">
        <v>0.75</v>
      </c>
      <c r="AU1587" s="153">
        <f t="shared" si="1046"/>
        <v>591.1890495867774</v>
      </c>
      <c r="AV1587" s="153">
        <f t="shared" si="1047"/>
        <v>788.2520661157032</v>
      </c>
    </row>
    <row r="1588" spans="1:48" x14ac:dyDescent="0.2">
      <c r="A1588" s="82">
        <v>1584</v>
      </c>
      <c r="B1588" s="82" t="s">
        <v>1410</v>
      </c>
      <c r="C1588" s="83"/>
      <c r="D1588" s="84" t="s">
        <v>112</v>
      </c>
      <c r="E1588" s="85" t="s">
        <v>949</v>
      </c>
      <c r="F1588" s="86">
        <v>41467</v>
      </c>
      <c r="G1588" s="86" t="s">
        <v>1349</v>
      </c>
      <c r="H1588" s="89"/>
      <c r="I1588" s="89">
        <v>6.4132290867229463E-2</v>
      </c>
      <c r="J1588" s="84"/>
      <c r="K1588" s="84"/>
      <c r="L1588" s="87">
        <v>10710</v>
      </c>
      <c r="M1588" s="87"/>
      <c r="N1588" s="87">
        <v>10710</v>
      </c>
      <c r="O1588" s="84">
        <v>5861.4154349288783</v>
      </c>
      <c r="P1588" s="84">
        <v>686.8568351880275</v>
      </c>
      <c r="Q1588" s="84">
        <f t="shared" si="1026"/>
        <v>6548.2722701169059</v>
      </c>
      <c r="R1588" s="84">
        <v>4161.7277298830941</v>
      </c>
      <c r="S1588" s="87">
        <f t="shared" si="1027"/>
        <v>4848.5845650711217</v>
      </c>
      <c r="T1588" s="150">
        <v>15</v>
      </c>
      <c r="U1588" s="69">
        <v>365</v>
      </c>
      <c r="V1588" s="70"/>
      <c r="W1588" s="71">
        <v>9.991780821917807</v>
      </c>
      <c r="X1588" s="76">
        <f t="shared" si="1040"/>
        <v>41456</v>
      </c>
      <c r="AF1588" s="132" t="s">
        <v>3114</v>
      </c>
      <c r="AG1588" s="60">
        <f>MATCH(AF1588,'Cat-4'!$A:$A,0)</f>
        <v>844</v>
      </c>
      <c r="AH1588" s="60">
        <f>MATCH(X1588,'Cat-4'!$1:$1,0)</f>
        <v>19</v>
      </c>
      <c r="AI1588" s="60">
        <f>INDEX('Cat-4'!$1:$1048576,Working!AG1588,Working!AH1588)</f>
        <v>106.6</v>
      </c>
      <c r="AJ1588" s="60">
        <f>MATCH($AJ$3,'Cat-4'!$1:$1,0)</f>
        <v>144</v>
      </c>
      <c r="AK1588" s="60">
        <f>INDEX('Cat-4'!$1:$1048576,Working!AG1588,Working!AJ1588)</f>
        <v>160.30000000000001</v>
      </c>
      <c r="AL1588" s="146">
        <f t="shared" si="1048"/>
        <v>1.50375234521576</v>
      </c>
      <c r="AM1588" s="152">
        <f t="shared" si="1049"/>
        <v>1.50375234521576</v>
      </c>
      <c r="AN1588" s="146">
        <f t="shared" si="1028"/>
        <v>10.591666666666667</v>
      </c>
      <c r="AO1588" s="169">
        <f>INDEX('EL&amp;SV'!$C$4:$G$50,MATCH(AF1588,'EL&amp;SV'!$G$4:$G$50,0),MATCH(IF(P1588&gt;5000000,"A",IF(N1588&gt;2000000,"B",IF(N1588&gt;500000,"C","D"))),'EL&amp;SV'!$C$4:$G$4,0))</f>
        <v>6</v>
      </c>
      <c r="AP1588" s="171">
        <f>INDEX('EL&amp;SV'!$G$4:$K$50,MATCH(AF1588,'EL&amp;SV'!$G$4:$G$50,0),MATCH(IF(N1588&gt;5000000,"A",IF(N1588&gt;2000000,"B",IF(N1588&gt;500000,"C","D"))),'EL&amp;SV'!$G$4:$K$4,0))</f>
        <v>0.95</v>
      </c>
      <c r="AQ1588" s="153">
        <f t="shared" si="1043"/>
        <v>16105.18761726079</v>
      </c>
      <c r="AR1588" s="153">
        <f t="shared" si="1044"/>
        <v>15299.928236397751</v>
      </c>
      <c r="AS1588" s="153">
        <f t="shared" si="1045"/>
        <v>805.25938086303904</v>
      </c>
      <c r="AT1588" s="60">
        <v>0.75</v>
      </c>
      <c r="AU1588" s="153">
        <f t="shared" si="1046"/>
        <v>603.94453564727928</v>
      </c>
      <c r="AV1588" s="153">
        <f t="shared" si="1047"/>
        <v>805.25938086304018</v>
      </c>
    </row>
    <row r="1589" spans="1:48" x14ac:dyDescent="0.2">
      <c r="A1589" s="82">
        <v>1585</v>
      </c>
      <c r="B1589" s="82" t="s">
        <v>1410</v>
      </c>
      <c r="C1589" s="83"/>
      <c r="D1589" s="84" t="s">
        <v>112</v>
      </c>
      <c r="E1589" s="85" t="s">
        <v>949</v>
      </c>
      <c r="F1589" s="86">
        <v>41615</v>
      </c>
      <c r="G1589" s="86" t="s">
        <v>1349</v>
      </c>
      <c r="H1589" s="89"/>
      <c r="I1589" s="89">
        <v>6.3673041044776127E-2</v>
      </c>
      <c r="J1589" s="84"/>
      <c r="K1589" s="84"/>
      <c r="L1589" s="87">
        <v>10710</v>
      </c>
      <c r="M1589" s="87"/>
      <c r="N1589" s="87">
        <v>10710</v>
      </c>
      <c r="O1589" s="84">
        <v>5615.7893758945002</v>
      </c>
      <c r="P1589" s="84">
        <v>681.93826958955231</v>
      </c>
      <c r="Q1589" s="84">
        <f t="shared" si="1026"/>
        <v>6297.7276454840521</v>
      </c>
      <c r="R1589" s="84">
        <v>4412.2723545159479</v>
      </c>
      <c r="S1589" s="87">
        <f t="shared" si="1027"/>
        <v>5094.2106241054998</v>
      </c>
      <c r="T1589" s="150">
        <v>15</v>
      </c>
      <c r="U1589" s="69">
        <v>365</v>
      </c>
      <c r="V1589" s="70"/>
      <c r="W1589" s="71" t="s">
        <v>1290</v>
      </c>
      <c r="X1589" s="76">
        <f t="shared" si="1040"/>
        <v>41609</v>
      </c>
      <c r="AF1589" s="132" t="s">
        <v>3114</v>
      </c>
      <c r="AG1589" s="60">
        <f>MATCH(AF1589,'Cat-4'!$A:$A,0)</f>
        <v>844</v>
      </c>
      <c r="AH1589" s="60">
        <f>MATCH(X1589,'Cat-4'!$1:$1,0)</f>
        <v>24</v>
      </c>
      <c r="AI1589" s="60">
        <f>INDEX('Cat-4'!$1:$1048576,Working!AG1589,Working!AH1589)</f>
        <v>113.6</v>
      </c>
      <c r="AJ1589" s="60">
        <f>MATCH($AJ$3,'Cat-4'!$1:$1,0)</f>
        <v>144</v>
      </c>
      <c r="AK1589" s="60">
        <f>INDEX('Cat-4'!$1:$1048576,Working!AG1589,Working!AJ1589)</f>
        <v>160.30000000000001</v>
      </c>
      <c r="AL1589" s="146">
        <f t="shared" si="1048"/>
        <v>1.4110915492957747</v>
      </c>
      <c r="AM1589" s="152">
        <f t="shared" si="1049"/>
        <v>1.4110915492957747</v>
      </c>
      <c r="AN1589" s="146">
        <f t="shared" si="1028"/>
        <v>10.188888888888888</v>
      </c>
      <c r="AO1589" s="169">
        <f>INDEX('EL&amp;SV'!$C$4:$G$50,MATCH(AF1589,'EL&amp;SV'!$G$4:$G$50,0),MATCH(IF(P1589&gt;5000000,"A",IF(N1589&gt;2000000,"B",IF(N1589&gt;500000,"C","D"))),'EL&amp;SV'!$C$4:$G$4,0))</f>
        <v>6</v>
      </c>
      <c r="AP1589" s="171">
        <f>INDEX('EL&amp;SV'!$G$4:$K$50,MATCH(AF1589,'EL&amp;SV'!$G$4:$G$50,0),MATCH(IF(N1589&gt;5000000,"A",IF(N1589&gt;2000000,"B",IF(N1589&gt;500000,"C","D"))),'EL&amp;SV'!$G$4:$K$4,0))</f>
        <v>0.95</v>
      </c>
      <c r="AQ1589" s="153">
        <f t="shared" si="1043"/>
        <v>15112.790492957747</v>
      </c>
      <c r="AR1589" s="153">
        <f t="shared" si="1044"/>
        <v>14357.150968309859</v>
      </c>
      <c r="AS1589" s="153">
        <f t="shared" si="1045"/>
        <v>755.63952464788781</v>
      </c>
      <c r="AT1589" s="60">
        <v>0.75</v>
      </c>
      <c r="AU1589" s="153">
        <f t="shared" si="1046"/>
        <v>566.72964348591586</v>
      </c>
      <c r="AV1589" s="153">
        <f t="shared" si="1047"/>
        <v>755.63952464788804</v>
      </c>
    </row>
    <row r="1590" spans="1:48" x14ac:dyDescent="0.2">
      <c r="A1590" s="82">
        <v>1586</v>
      </c>
      <c r="B1590" s="82" t="s">
        <v>1410</v>
      </c>
      <c r="C1590" s="83"/>
      <c r="D1590" s="84" t="s">
        <v>112</v>
      </c>
      <c r="E1590" s="85" t="s">
        <v>317</v>
      </c>
      <c r="F1590" s="86">
        <v>39414</v>
      </c>
      <c r="G1590" s="86" t="s">
        <v>1347</v>
      </c>
      <c r="H1590" s="89"/>
      <c r="I1590" s="89">
        <v>0.18109941443212821</v>
      </c>
      <c r="J1590" s="84"/>
      <c r="K1590" s="84"/>
      <c r="L1590" s="87">
        <v>10688</v>
      </c>
      <c r="M1590" s="87"/>
      <c r="N1590" s="87">
        <v>10688</v>
      </c>
      <c r="O1590" s="84">
        <v>10688</v>
      </c>
      <c r="P1590" s="84">
        <v>0</v>
      </c>
      <c r="Q1590" s="84">
        <f t="shared" si="1026"/>
        <v>10688</v>
      </c>
      <c r="R1590" s="84">
        <v>0</v>
      </c>
      <c r="S1590" s="87">
        <f t="shared" si="1027"/>
        <v>0</v>
      </c>
      <c r="T1590" s="150">
        <v>10</v>
      </c>
      <c r="U1590" s="69">
        <v>365</v>
      </c>
      <c r="V1590" s="70"/>
      <c r="W1590" s="71">
        <v>9.991780821917807</v>
      </c>
      <c r="X1590" s="76">
        <f t="shared" si="1040"/>
        <v>39387</v>
      </c>
      <c r="Y1590" s="138" t="s">
        <v>4016</v>
      </c>
      <c r="Z1590" s="60">
        <f>MATCH(Y1590,'Cat-3'!$A:$A,0)</f>
        <v>628</v>
      </c>
      <c r="AA1590" s="60">
        <f>MATCH(X1590,'Cat-3'!$1:$1,0)</f>
        <v>38</v>
      </c>
      <c r="AB1590" s="60">
        <f>INDEX('Cat-3'!$1:$1048576,Working!Z1590,Working!AA1590)</f>
        <v>114</v>
      </c>
      <c r="AC1590" s="60">
        <f>MATCH($AC$3,'Cat-3'!$1:$1,0)</f>
        <v>90</v>
      </c>
      <c r="AD1590" s="60">
        <f>INDEX('Cat-3'!$1:$1048576,Working!Z1590,Working!AC1590)</f>
        <v>138.4</v>
      </c>
      <c r="AE1590" s="146">
        <f>AD1590/AB1590</f>
        <v>1.2140350877192982</v>
      </c>
      <c r="AF1590" s="132" t="s">
        <v>3114</v>
      </c>
      <c r="AG1590" s="60">
        <f>MATCH(AF1590,'Cat-4'!$A:$A,0)</f>
        <v>844</v>
      </c>
      <c r="AH1590" s="60">
        <f>MATCH($AH$3,'Cat-4'!$1:$1,0)</f>
        <v>4</v>
      </c>
      <c r="AI1590" s="60">
        <f>INDEX('Cat-4'!$1:$1048576,Working!AG1590,Working!AH1590)</f>
        <v>103.9</v>
      </c>
      <c r="AJ1590" s="60">
        <f>MATCH($AJ$3,'Cat-4'!$1:$1,0)</f>
        <v>144</v>
      </c>
      <c r="AK1590" s="60">
        <f>INDEX('Cat-4'!$1:$1048576,Working!AG1590,Working!AJ1590)</f>
        <v>160.30000000000001</v>
      </c>
      <c r="AL1590" s="146">
        <f>AK1590/AI1590</f>
        <v>1.5428296438883542</v>
      </c>
      <c r="AM1590" s="146">
        <f>AL1590*AE1590</f>
        <v>1.8730493220539317</v>
      </c>
      <c r="AN1590" s="146">
        <f t="shared" si="1028"/>
        <v>16.213888888888889</v>
      </c>
      <c r="AO1590" s="169">
        <f>INDEX('EL&amp;SV'!$C$4:$G$50,MATCH(AF1590,'EL&amp;SV'!$G$4:$G$50,0),MATCH(IF(P1590&gt;5000000,"A",IF(N1590&gt;2000000,"B",IF(N1590&gt;500000,"C","D"))),'EL&amp;SV'!$C$4:$G$4,0))</f>
        <v>6</v>
      </c>
      <c r="AP1590" s="171">
        <f>INDEX('EL&amp;SV'!$G$4:$K$50,MATCH(AF1590,'EL&amp;SV'!$G$4:$G$50,0),MATCH(IF(N1590&gt;5000000,"A",IF(N1590&gt;2000000,"B",IF(N1590&gt;500000,"C","D"))),'EL&amp;SV'!$G$4:$K$4,0))</f>
        <v>0.95</v>
      </c>
      <c r="AQ1590" s="153">
        <f t="shared" si="1043"/>
        <v>20019.151154112424</v>
      </c>
      <c r="AR1590" s="153">
        <f t="shared" si="1044"/>
        <v>19018.1935964068</v>
      </c>
      <c r="AS1590" s="153">
        <f t="shared" si="1045"/>
        <v>1000.9575577056239</v>
      </c>
      <c r="AT1590" s="60">
        <v>0.75</v>
      </c>
      <c r="AU1590" s="153">
        <f t="shared" si="1046"/>
        <v>750.71816827921793</v>
      </c>
      <c r="AV1590" s="153">
        <f t="shared" si="1047"/>
        <v>1000.9575577056221</v>
      </c>
    </row>
    <row r="1591" spans="1:48" x14ac:dyDescent="0.2">
      <c r="A1591" s="82">
        <v>1587</v>
      </c>
      <c r="B1591" s="82" t="s">
        <v>1410</v>
      </c>
      <c r="C1591" s="83"/>
      <c r="D1591" s="84" t="s">
        <v>112</v>
      </c>
      <c r="E1591" s="85" t="s">
        <v>311</v>
      </c>
      <c r="F1591" s="86">
        <v>42436</v>
      </c>
      <c r="G1591" s="86" t="s">
        <v>25</v>
      </c>
      <c r="H1591" s="89"/>
      <c r="I1591" s="89">
        <v>6.3333333333333325E-2</v>
      </c>
      <c r="J1591" s="84"/>
      <c r="K1591" s="84"/>
      <c r="L1591" s="87">
        <v>10511</v>
      </c>
      <c r="M1591" s="87"/>
      <c r="N1591" s="87">
        <v>10511</v>
      </c>
      <c r="O1591" s="84">
        <v>4039.7756621004564</v>
      </c>
      <c r="P1591" s="84">
        <v>665.6966666666666</v>
      </c>
      <c r="Q1591" s="84">
        <f t="shared" si="1026"/>
        <v>4705.4723287671231</v>
      </c>
      <c r="R1591" s="84">
        <v>5805.5276712328769</v>
      </c>
      <c r="S1591" s="87">
        <f t="shared" si="1027"/>
        <v>6471.2243378995436</v>
      </c>
      <c r="T1591" s="150">
        <v>15</v>
      </c>
      <c r="U1591" s="69">
        <v>365</v>
      </c>
      <c r="V1591" s="70"/>
      <c r="W1591" s="71">
        <v>-1.1671232876712327</v>
      </c>
      <c r="X1591" s="76">
        <f t="shared" si="1040"/>
        <v>42430</v>
      </c>
      <c r="AF1591" s="132" t="s">
        <v>3114</v>
      </c>
      <c r="AG1591" s="60">
        <f>MATCH(AF1591,'Cat-4'!$A:$A,0)</f>
        <v>844</v>
      </c>
      <c r="AH1591" s="60">
        <f>MATCH(X1591,'Cat-4'!$1:$1,0)</f>
        <v>51</v>
      </c>
      <c r="AI1591" s="60">
        <f>INDEX('Cat-4'!$1:$1048576,Working!AG1591,Working!AH1591)</f>
        <v>114.6</v>
      </c>
      <c r="AJ1591" s="60">
        <f>MATCH($AJ$3,'Cat-4'!$1:$1,0)</f>
        <v>144</v>
      </c>
      <c r="AK1591" s="60">
        <f>INDEX('Cat-4'!$1:$1048576,Working!AG1591,Working!AJ1591)</f>
        <v>160.30000000000001</v>
      </c>
      <c r="AL1591" s="146">
        <f t="shared" ref="AL1591:AL1592" si="1050">AK1591/AI1591</f>
        <v>1.3987783595113439</v>
      </c>
      <c r="AM1591" s="152">
        <f t="shared" ref="AM1591:AM1592" si="1051">AL1591</f>
        <v>1.3987783595113439</v>
      </c>
      <c r="AN1591" s="146">
        <f t="shared" si="1028"/>
        <v>7.9388888888888891</v>
      </c>
      <c r="AO1591" s="169">
        <f>INDEX('EL&amp;SV'!$C$4:$G$50,MATCH(AF1591,'EL&amp;SV'!$G$4:$G$50,0),MATCH(IF(P1591&gt;5000000,"A",IF(N1591&gt;2000000,"B",IF(N1591&gt;500000,"C","D"))),'EL&amp;SV'!$C$4:$G$4,0))</f>
        <v>6</v>
      </c>
      <c r="AP1591" s="171">
        <f>INDEX('EL&amp;SV'!$G$4:$K$50,MATCH(AF1591,'EL&amp;SV'!$G$4:$G$50,0),MATCH(IF(N1591&gt;5000000,"A",IF(N1591&gt;2000000,"B",IF(N1591&gt;500000,"C","D"))),'EL&amp;SV'!$G$4:$K$4,0))</f>
        <v>0.95</v>
      </c>
      <c r="AQ1591" s="153">
        <f t="shared" si="1043"/>
        <v>14702.559336823735</v>
      </c>
      <c r="AR1591" s="153">
        <f t="shared" si="1044"/>
        <v>13967.431369982547</v>
      </c>
      <c r="AS1591" s="153">
        <f t="shared" si="1045"/>
        <v>735.12796684118803</v>
      </c>
      <c r="AT1591" s="60">
        <v>0.75</v>
      </c>
      <c r="AU1591" s="153">
        <f t="shared" si="1046"/>
        <v>551.34597513089102</v>
      </c>
      <c r="AV1591" s="153">
        <f t="shared" si="1047"/>
        <v>735.12796684118746</v>
      </c>
    </row>
    <row r="1592" spans="1:48" x14ac:dyDescent="0.2">
      <c r="A1592" s="82">
        <v>1588</v>
      </c>
      <c r="B1592" s="82" t="s">
        <v>1410</v>
      </c>
      <c r="C1592" s="83"/>
      <c r="D1592" s="84" t="s">
        <v>112</v>
      </c>
      <c r="E1592" s="85" t="s">
        <v>387</v>
      </c>
      <c r="F1592" s="86">
        <v>41000</v>
      </c>
      <c r="G1592" s="86" t="s">
        <v>1350</v>
      </c>
      <c r="H1592" s="89"/>
      <c r="I1592" s="89">
        <v>9.4954178082191767E-2</v>
      </c>
      <c r="J1592" s="84"/>
      <c r="K1592" s="84"/>
      <c r="L1592" s="87">
        <v>10500</v>
      </c>
      <c r="M1592" s="87"/>
      <c r="N1592" s="87">
        <v>10500</v>
      </c>
      <c r="O1592" s="84">
        <v>10500</v>
      </c>
      <c r="P1592" s="84">
        <v>0</v>
      </c>
      <c r="Q1592" s="84">
        <f t="shared" si="1026"/>
        <v>10500</v>
      </c>
      <c r="R1592" s="84">
        <v>0</v>
      </c>
      <c r="S1592" s="87">
        <f t="shared" si="1027"/>
        <v>0</v>
      </c>
      <c r="T1592" s="150">
        <v>10</v>
      </c>
      <c r="U1592" s="69">
        <v>365</v>
      </c>
      <c r="V1592" s="70"/>
      <c r="W1592" s="71">
        <v>-1.5890410958904111</v>
      </c>
      <c r="X1592" s="76">
        <f t="shared" si="1040"/>
        <v>41000</v>
      </c>
      <c r="AF1592" s="132" t="s">
        <v>3114</v>
      </c>
      <c r="AG1592" s="60">
        <f>MATCH(AF1592,'Cat-4'!$A:$A,0)</f>
        <v>844</v>
      </c>
      <c r="AH1592" s="60">
        <f>MATCH(X1592,'Cat-4'!$1:$1,0)</f>
        <v>4</v>
      </c>
      <c r="AI1592" s="60">
        <f>INDEX('Cat-4'!$1:$1048576,Working!AG1592,Working!AH1592)</f>
        <v>103.9</v>
      </c>
      <c r="AJ1592" s="60">
        <f>MATCH($AJ$3,'Cat-4'!$1:$1,0)</f>
        <v>144</v>
      </c>
      <c r="AK1592" s="60">
        <f>INDEX('Cat-4'!$1:$1048576,Working!AG1592,Working!AJ1592)</f>
        <v>160.30000000000001</v>
      </c>
      <c r="AL1592" s="146">
        <f t="shared" si="1050"/>
        <v>1.5428296438883542</v>
      </c>
      <c r="AM1592" s="152">
        <f t="shared" si="1051"/>
        <v>1.5428296438883542</v>
      </c>
      <c r="AN1592" s="146">
        <f t="shared" si="1028"/>
        <v>11.872222222222222</v>
      </c>
      <c r="AO1592" s="169">
        <f>INDEX('EL&amp;SV'!$C$4:$G$50,MATCH(AF1592,'EL&amp;SV'!$G$4:$G$50,0),MATCH(IF(P1592&gt;5000000,"A",IF(N1592&gt;2000000,"B",IF(N1592&gt;500000,"C","D"))),'EL&amp;SV'!$C$4:$G$4,0))</f>
        <v>6</v>
      </c>
      <c r="AP1592" s="171">
        <f>INDEX('EL&amp;SV'!$G$4:$K$50,MATCH(AF1592,'EL&amp;SV'!$G$4:$G$50,0),MATCH(IF(N1592&gt;5000000,"A",IF(N1592&gt;2000000,"B",IF(N1592&gt;500000,"C","D"))),'EL&amp;SV'!$G$4:$K$4,0))</f>
        <v>0.95</v>
      </c>
      <c r="AQ1592" s="153">
        <f t="shared" si="1043"/>
        <v>16199.711260827718</v>
      </c>
      <c r="AR1592" s="153">
        <f t="shared" si="1044"/>
        <v>15389.725697786333</v>
      </c>
      <c r="AS1592" s="153">
        <f t="shared" si="1045"/>
        <v>809.98556304138583</v>
      </c>
      <c r="AT1592" s="60">
        <v>0.75</v>
      </c>
      <c r="AU1592" s="153">
        <f t="shared" si="1046"/>
        <v>607.48917228103937</v>
      </c>
      <c r="AV1592" s="153">
        <f t="shared" si="1047"/>
        <v>809.98556304138663</v>
      </c>
    </row>
    <row r="1593" spans="1:48" x14ac:dyDescent="0.2">
      <c r="A1593" s="82">
        <v>1589</v>
      </c>
      <c r="B1593" s="82" t="s">
        <v>1410</v>
      </c>
      <c r="C1593" s="83"/>
      <c r="D1593" s="84" t="s">
        <v>112</v>
      </c>
      <c r="E1593" s="85" t="s">
        <v>696</v>
      </c>
      <c r="F1593" s="86">
        <v>39572</v>
      </c>
      <c r="G1593" s="86" t="s">
        <v>1348</v>
      </c>
      <c r="H1593" s="89"/>
      <c r="I1593" s="89">
        <v>0.66941256830601092</v>
      </c>
      <c r="J1593" s="84"/>
      <c r="K1593" s="84"/>
      <c r="L1593" s="87">
        <v>10500</v>
      </c>
      <c r="M1593" s="87"/>
      <c r="N1593" s="87">
        <v>10500</v>
      </c>
      <c r="O1593" s="84">
        <v>9975</v>
      </c>
      <c r="P1593" s="84">
        <v>0</v>
      </c>
      <c r="Q1593" s="84">
        <f t="shared" si="1026"/>
        <v>9975</v>
      </c>
      <c r="R1593" s="84">
        <v>525</v>
      </c>
      <c r="S1593" s="87">
        <f t="shared" si="1027"/>
        <v>525</v>
      </c>
      <c r="T1593" s="150">
        <v>5</v>
      </c>
      <c r="U1593" s="69">
        <v>365</v>
      </c>
      <c r="V1593" s="70"/>
      <c r="W1593" s="71">
        <v>-1.4219178082191783</v>
      </c>
      <c r="X1593" s="76">
        <f t="shared" si="1040"/>
        <v>39569</v>
      </c>
      <c r="Y1593" s="138" t="s">
        <v>4016</v>
      </c>
      <c r="Z1593" s="60">
        <f>MATCH(Y1593,'Cat-3'!$A:$A,0)</f>
        <v>628</v>
      </c>
      <c r="AA1593" s="60">
        <f>MATCH(X1593,'Cat-3'!$1:$1,0)</f>
        <v>44</v>
      </c>
      <c r="AB1593" s="60">
        <f>INDEX('Cat-3'!$1:$1048576,Working!Z1593,Working!AA1593)</f>
        <v>120.9</v>
      </c>
      <c r="AC1593" s="60">
        <f>MATCH($AC$3,'Cat-3'!$1:$1,0)</f>
        <v>90</v>
      </c>
      <c r="AD1593" s="60">
        <f>INDEX('Cat-3'!$1:$1048576,Working!Z1593,Working!AC1593)</f>
        <v>138.4</v>
      </c>
      <c r="AE1593" s="146">
        <f>AD1593/AB1593</f>
        <v>1.1447477253928866</v>
      </c>
      <c r="AF1593" s="132" t="s">
        <v>3114</v>
      </c>
      <c r="AG1593" s="60">
        <f>MATCH(AF1593,'Cat-4'!$A:$A,0)</f>
        <v>844</v>
      </c>
      <c r="AH1593" s="60">
        <f>MATCH($AH$3,'Cat-4'!$1:$1,0)</f>
        <v>4</v>
      </c>
      <c r="AI1593" s="60">
        <f>INDEX('Cat-4'!$1:$1048576,Working!AG1593,Working!AH1593)</f>
        <v>103.9</v>
      </c>
      <c r="AJ1593" s="60">
        <f>MATCH($AJ$3,'Cat-4'!$1:$1,0)</f>
        <v>144</v>
      </c>
      <c r="AK1593" s="60">
        <f>INDEX('Cat-4'!$1:$1048576,Working!AG1593,Working!AJ1593)</f>
        <v>160.30000000000001</v>
      </c>
      <c r="AL1593" s="146">
        <f>AK1593/AI1593</f>
        <v>1.5428296438883542</v>
      </c>
      <c r="AM1593" s="146">
        <f>AL1593*AE1593</f>
        <v>1.7661507255099107</v>
      </c>
      <c r="AN1593" s="146">
        <f t="shared" si="1028"/>
        <v>15.780555555555555</v>
      </c>
      <c r="AO1593" s="169">
        <f>INDEX('EL&amp;SV'!$C$4:$G$50,MATCH(AF1593,'EL&amp;SV'!$G$4:$G$50,0),MATCH(IF(P1593&gt;5000000,"A",IF(N1593&gt;2000000,"B",IF(N1593&gt;500000,"C","D"))),'EL&amp;SV'!$C$4:$G$4,0))</f>
        <v>6</v>
      </c>
      <c r="AP1593" s="171">
        <f>INDEX('EL&amp;SV'!$G$4:$K$50,MATCH(AF1593,'EL&amp;SV'!$G$4:$G$50,0),MATCH(IF(N1593&gt;5000000,"A",IF(N1593&gt;2000000,"B",IF(N1593&gt;500000,"C","D"))),'EL&amp;SV'!$G$4:$K$4,0))</f>
        <v>0.95</v>
      </c>
      <c r="AQ1593" s="153">
        <f t="shared" si="1043"/>
        <v>18544.582617854063</v>
      </c>
      <c r="AR1593" s="153">
        <f t="shared" si="1044"/>
        <v>17617.353486961358</v>
      </c>
      <c r="AS1593" s="153">
        <f t="shared" si="1045"/>
        <v>927.22913089270514</v>
      </c>
      <c r="AT1593" s="60">
        <v>0.75</v>
      </c>
      <c r="AU1593" s="153">
        <f t="shared" si="1046"/>
        <v>695.42184816952886</v>
      </c>
      <c r="AV1593" s="153">
        <f t="shared" si="1047"/>
        <v>927.22913089270401</v>
      </c>
    </row>
    <row r="1594" spans="1:48" x14ac:dyDescent="0.2">
      <c r="A1594" s="82">
        <v>1590</v>
      </c>
      <c r="B1594" s="82" t="s">
        <v>1410</v>
      </c>
      <c r="C1594" s="83"/>
      <c r="D1594" s="84" t="s">
        <v>112</v>
      </c>
      <c r="E1594" s="85" t="s">
        <v>803</v>
      </c>
      <c r="F1594" s="151">
        <v>42248</v>
      </c>
      <c r="G1594" s="86"/>
      <c r="H1594" s="89"/>
      <c r="I1594" s="89">
        <v>0</v>
      </c>
      <c r="J1594" s="84"/>
      <c r="K1594" s="84"/>
      <c r="L1594" s="87">
        <v>10499.94</v>
      </c>
      <c r="M1594" s="87"/>
      <c r="N1594" s="87">
        <v>10499.94</v>
      </c>
      <c r="O1594" s="84">
        <v>10470.928931506849</v>
      </c>
      <c r="P1594" s="84">
        <v>0</v>
      </c>
      <c r="Q1594" s="84">
        <f t="shared" si="1026"/>
        <v>10470.928931506849</v>
      </c>
      <c r="R1594" s="84">
        <v>29.01106849315147</v>
      </c>
      <c r="S1594" s="87">
        <f t="shared" si="1027"/>
        <v>29.01106849315147</v>
      </c>
      <c r="T1594" s="150">
        <v>5</v>
      </c>
      <c r="U1594" s="69">
        <v>365</v>
      </c>
      <c r="V1594" s="70"/>
      <c r="W1594" s="71">
        <v>0.75616438356164384</v>
      </c>
      <c r="X1594" s="76">
        <f t="shared" si="1040"/>
        <v>42248</v>
      </c>
      <c r="AF1594" s="132" t="s">
        <v>3114</v>
      </c>
      <c r="AG1594" s="60">
        <f>MATCH(AF1594,'Cat-4'!$A:$A,0)</f>
        <v>844</v>
      </c>
      <c r="AH1594" s="60">
        <f>MATCH(X1594,'Cat-4'!$1:$1,0)</f>
        <v>45</v>
      </c>
      <c r="AI1594" s="60">
        <f>INDEX('Cat-4'!$1:$1048576,Working!AG1594,Working!AH1594)</f>
        <v>110.9</v>
      </c>
      <c r="AJ1594" s="60">
        <f>MATCH($AJ$3,'Cat-4'!$1:$1,0)</f>
        <v>144</v>
      </c>
      <c r="AK1594" s="60">
        <f>INDEX('Cat-4'!$1:$1048576,Working!AG1594,Working!AJ1594)</f>
        <v>160.30000000000001</v>
      </c>
      <c r="AL1594" s="146">
        <f t="shared" ref="AL1594:AL1597" si="1052">AK1594/AI1594</f>
        <v>1.4454463480613164</v>
      </c>
      <c r="AM1594" s="152">
        <f t="shared" ref="AM1594:AM1597" si="1053">AL1594</f>
        <v>1.4454463480613164</v>
      </c>
      <c r="AN1594" s="146">
        <f t="shared" si="1028"/>
        <v>8.4555555555555557</v>
      </c>
      <c r="AO1594" s="169">
        <f>INDEX('EL&amp;SV'!$C$4:$G$50,MATCH(AF1594,'EL&amp;SV'!$G$4:$G$50,0),MATCH(IF(P1594&gt;5000000,"A",IF(N1594&gt;2000000,"B",IF(N1594&gt;500000,"C","D"))),'EL&amp;SV'!$C$4:$G$4,0))</f>
        <v>6</v>
      </c>
      <c r="AP1594" s="171">
        <f>INDEX('EL&amp;SV'!$G$4:$K$50,MATCH(AF1594,'EL&amp;SV'!$G$4:$G$50,0),MATCH(IF(N1594&gt;5000000,"A",IF(N1594&gt;2000000,"B",IF(N1594&gt;500000,"C","D"))),'EL&amp;SV'!$G$4:$K$4,0))</f>
        <v>0.95</v>
      </c>
      <c r="AQ1594" s="153">
        <f t="shared" si="1043"/>
        <v>15177.099927862941</v>
      </c>
      <c r="AR1594" s="153">
        <f t="shared" si="1044"/>
        <v>14418.244931469791</v>
      </c>
      <c r="AS1594" s="153">
        <f t="shared" si="1045"/>
        <v>758.85499639314912</v>
      </c>
      <c r="AT1594" s="60">
        <v>0.75</v>
      </c>
      <c r="AU1594" s="153">
        <f t="shared" si="1046"/>
        <v>569.14124729486184</v>
      </c>
      <c r="AV1594" s="153">
        <f t="shared" si="1047"/>
        <v>758.85499639314776</v>
      </c>
    </row>
    <row r="1595" spans="1:48" x14ac:dyDescent="0.2">
      <c r="A1595" s="82">
        <v>1591</v>
      </c>
      <c r="B1595" s="82" t="s">
        <v>1410</v>
      </c>
      <c r="C1595" s="83"/>
      <c r="D1595" s="84" t="s">
        <v>112</v>
      </c>
      <c r="E1595" s="85" t="s">
        <v>875</v>
      </c>
      <c r="F1595" s="86">
        <v>41000</v>
      </c>
      <c r="G1595" s="86" t="s">
        <v>1350</v>
      </c>
      <c r="H1595" s="89"/>
      <c r="I1595" s="89">
        <v>6.8912539515279245E-2</v>
      </c>
      <c r="J1595" s="84"/>
      <c r="K1595" s="84"/>
      <c r="L1595" s="87">
        <v>10499.89</v>
      </c>
      <c r="M1595" s="87"/>
      <c r="N1595" s="87">
        <v>10499.89</v>
      </c>
      <c r="O1595" s="84">
        <v>6357.0250773445741</v>
      </c>
      <c r="P1595" s="84">
        <v>723.5740845310853</v>
      </c>
      <c r="Q1595" s="84">
        <f t="shared" si="1026"/>
        <v>7080.5991618756598</v>
      </c>
      <c r="R1595" s="84">
        <v>3419.2908381243396</v>
      </c>
      <c r="S1595" s="87">
        <f t="shared" si="1027"/>
        <v>4142.8649226554253</v>
      </c>
      <c r="T1595" s="150">
        <v>15</v>
      </c>
      <c r="U1595" s="69">
        <v>365</v>
      </c>
      <c r="V1595" s="70"/>
      <c r="W1595" s="71">
        <v>-1.0904109589041093</v>
      </c>
      <c r="X1595" s="76">
        <f t="shared" si="1040"/>
        <v>41000</v>
      </c>
      <c r="AF1595" s="132" t="s">
        <v>3114</v>
      </c>
      <c r="AG1595" s="60">
        <f>MATCH(AF1595,'Cat-4'!$A:$A,0)</f>
        <v>844</v>
      </c>
      <c r="AH1595" s="60">
        <f>MATCH(X1595,'Cat-4'!$1:$1,0)</f>
        <v>4</v>
      </c>
      <c r="AI1595" s="60">
        <f>INDEX('Cat-4'!$1:$1048576,Working!AG1595,Working!AH1595)</f>
        <v>103.9</v>
      </c>
      <c r="AJ1595" s="60">
        <f>MATCH($AJ$3,'Cat-4'!$1:$1,0)</f>
        <v>144</v>
      </c>
      <c r="AK1595" s="60">
        <f>INDEX('Cat-4'!$1:$1048576,Working!AG1595,Working!AJ1595)</f>
        <v>160.30000000000001</v>
      </c>
      <c r="AL1595" s="146">
        <f t="shared" si="1052"/>
        <v>1.5428296438883542</v>
      </c>
      <c r="AM1595" s="152">
        <f t="shared" si="1053"/>
        <v>1.5428296438883542</v>
      </c>
      <c r="AN1595" s="146">
        <f t="shared" si="1028"/>
        <v>11.872222222222222</v>
      </c>
      <c r="AO1595" s="169">
        <f>INDEX('EL&amp;SV'!$C$4:$G$50,MATCH(AF1595,'EL&amp;SV'!$G$4:$G$50,0),MATCH(IF(P1595&gt;5000000,"A",IF(N1595&gt;2000000,"B",IF(N1595&gt;500000,"C","D"))),'EL&amp;SV'!$C$4:$G$4,0))</f>
        <v>6</v>
      </c>
      <c r="AP1595" s="171">
        <f>INDEX('EL&amp;SV'!$G$4:$K$50,MATCH(AF1595,'EL&amp;SV'!$G$4:$G$50,0),MATCH(IF(N1595&gt;5000000,"A",IF(N1595&gt;2000000,"B",IF(N1595&gt;500000,"C","D"))),'EL&amp;SV'!$G$4:$K$4,0))</f>
        <v>0.95</v>
      </c>
      <c r="AQ1595" s="153">
        <f t="shared" si="1043"/>
        <v>16199.541549566891</v>
      </c>
      <c r="AR1595" s="153">
        <f t="shared" si="1044"/>
        <v>15389.564472088545</v>
      </c>
      <c r="AS1595" s="153">
        <f t="shared" si="1045"/>
        <v>809.97707747834647</v>
      </c>
      <c r="AT1595" s="60">
        <v>0.75</v>
      </c>
      <c r="AU1595" s="153">
        <f t="shared" si="1046"/>
        <v>607.48280810875985</v>
      </c>
      <c r="AV1595" s="153">
        <f t="shared" si="1047"/>
        <v>809.97707747834534</v>
      </c>
    </row>
    <row r="1596" spans="1:48" x14ac:dyDescent="0.2">
      <c r="A1596" s="82">
        <v>1592</v>
      </c>
      <c r="B1596" s="82" t="s">
        <v>1410</v>
      </c>
      <c r="C1596" s="83"/>
      <c r="D1596" s="84" t="s">
        <v>112</v>
      </c>
      <c r="E1596" s="85" t="s">
        <v>455</v>
      </c>
      <c r="F1596" s="151">
        <v>42248</v>
      </c>
      <c r="G1596" s="86"/>
      <c r="H1596" s="89"/>
      <c r="I1596" s="89">
        <v>0.90958904109589045</v>
      </c>
      <c r="J1596" s="84"/>
      <c r="K1596" s="84"/>
      <c r="L1596" s="87">
        <v>10440.36</v>
      </c>
      <c r="M1596" s="87"/>
      <c r="N1596" s="87">
        <v>10440.36</v>
      </c>
      <c r="O1596" s="84">
        <v>10440.36</v>
      </c>
      <c r="P1596" s="84">
        <v>0</v>
      </c>
      <c r="Q1596" s="84">
        <f t="shared" si="1026"/>
        <v>10440.36</v>
      </c>
      <c r="R1596" s="84">
        <v>0</v>
      </c>
      <c r="S1596" s="87">
        <f t="shared" si="1027"/>
        <v>0</v>
      </c>
      <c r="T1596" s="150">
        <v>10</v>
      </c>
      <c r="U1596" s="69">
        <v>365</v>
      </c>
      <c r="V1596" s="70"/>
      <c r="W1596" s="71">
        <v>0.15890410958904067</v>
      </c>
      <c r="X1596" s="76">
        <f t="shared" si="1040"/>
        <v>42248</v>
      </c>
      <c r="AF1596" s="132" t="s">
        <v>3114</v>
      </c>
      <c r="AG1596" s="60">
        <f>MATCH(AF1596,'Cat-4'!$A:$A,0)</f>
        <v>844</v>
      </c>
      <c r="AH1596" s="60">
        <f>MATCH(X1596,'Cat-4'!$1:$1,0)</f>
        <v>45</v>
      </c>
      <c r="AI1596" s="60">
        <f>INDEX('Cat-4'!$1:$1048576,Working!AG1596,Working!AH1596)</f>
        <v>110.9</v>
      </c>
      <c r="AJ1596" s="60">
        <f>MATCH($AJ$3,'Cat-4'!$1:$1,0)</f>
        <v>144</v>
      </c>
      <c r="AK1596" s="60">
        <f>INDEX('Cat-4'!$1:$1048576,Working!AG1596,Working!AJ1596)</f>
        <v>160.30000000000001</v>
      </c>
      <c r="AL1596" s="146">
        <f t="shared" si="1052"/>
        <v>1.4454463480613164</v>
      </c>
      <c r="AM1596" s="152">
        <f t="shared" si="1053"/>
        <v>1.4454463480613164</v>
      </c>
      <c r="AN1596" s="146">
        <f t="shared" si="1028"/>
        <v>8.4555555555555557</v>
      </c>
      <c r="AO1596" s="169">
        <f>INDEX('EL&amp;SV'!$C$4:$G$50,MATCH(AF1596,'EL&amp;SV'!$G$4:$G$50,0),MATCH(IF(P1596&gt;5000000,"A",IF(N1596&gt;2000000,"B",IF(N1596&gt;500000,"C","D"))),'EL&amp;SV'!$C$4:$G$4,0))</f>
        <v>6</v>
      </c>
      <c r="AP1596" s="171">
        <f>INDEX('EL&amp;SV'!$G$4:$K$50,MATCH(AF1596,'EL&amp;SV'!$G$4:$G$50,0),MATCH(IF(N1596&gt;5000000,"A",IF(N1596&gt;2000000,"B",IF(N1596&gt;500000,"C","D"))),'EL&amp;SV'!$G$4:$K$4,0))</f>
        <v>0.95</v>
      </c>
      <c r="AQ1596" s="153">
        <f t="shared" si="1043"/>
        <v>15090.980234445447</v>
      </c>
      <c r="AR1596" s="153">
        <f t="shared" si="1044"/>
        <v>14336.431222723175</v>
      </c>
      <c r="AS1596" s="153">
        <f t="shared" si="1045"/>
        <v>754.54901172227255</v>
      </c>
      <c r="AT1596" s="60">
        <v>0.75</v>
      </c>
      <c r="AU1596" s="153">
        <f t="shared" si="1046"/>
        <v>565.91175879170441</v>
      </c>
      <c r="AV1596" s="153">
        <f t="shared" si="1047"/>
        <v>754.54901172227301</v>
      </c>
    </row>
    <row r="1597" spans="1:48" x14ac:dyDescent="0.2">
      <c r="A1597" s="82">
        <v>1593</v>
      </c>
      <c r="B1597" s="82" t="s">
        <v>1410</v>
      </c>
      <c r="C1597" s="83"/>
      <c r="D1597" s="84" t="s">
        <v>112</v>
      </c>
      <c r="E1597" s="85" t="s">
        <v>557</v>
      </c>
      <c r="F1597" s="86">
        <v>41000</v>
      </c>
      <c r="G1597" s="86" t="s">
        <v>1350</v>
      </c>
      <c r="H1597" s="89"/>
      <c r="I1597" s="89">
        <v>9.4496712328767107E-2</v>
      </c>
      <c r="J1597" s="84"/>
      <c r="K1597" s="84"/>
      <c r="L1597" s="87">
        <v>10400</v>
      </c>
      <c r="M1597" s="87"/>
      <c r="N1597" s="87">
        <v>10400</v>
      </c>
      <c r="O1597" s="84">
        <v>9880</v>
      </c>
      <c r="P1597" s="84">
        <v>0</v>
      </c>
      <c r="Q1597" s="84">
        <f t="shared" si="1026"/>
        <v>9880</v>
      </c>
      <c r="R1597" s="84">
        <v>520</v>
      </c>
      <c r="S1597" s="87">
        <f t="shared" si="1027"/>
        <v>520</v>
      </c>
      <c r="T1597" s="150">
        <v>6</v>
      </c>
      <c r="U1597" s="69">
        <v>365</v>
      </c>
      <c r="V1597" s="70"/>
      <c r="W1597" s="71">
        <v>0.15890410958904067</v>
      </c>
      <c r="X1597" s="76">
        <f t="shared" si="1040"/>
        <v>41000</v>
      </c>
      <c r="AF1597" s="132" t="s">
        <v>3114</v>
      </c>
      <c r="AG1597" s="60">
        <f>MATCH(AF1597,'Cat-4'!$A:$A,0)</f>
        <v>844</v>
      </c>
      <c r="AH1597" s="60">
        <f>MATCH(X1597,'Cat-4'!$1:$1,0)</f>
        <v>4</v>
      </c>
      <c r="AI1597" s="60">
        <f>INDEX('Cat-4'!$1:$1048576,Working!AG1597,Working!AH1597)</f>
        <v>103.9</v>
      </c>
      <c r="AJ1597" s="60">
        <f>MATCH($AJ$3,'Cat-4'!$1:$1,0)</f>
        <v>144</v>
      </c>
      <c r="AK1597" s="60">
        <f>INDEX('Cat-4'!$1:$1048576,Working!AG1597,Working!AJ1597)</f>
        <v>160.30000000000001</v>
      </c>
      <c r="AL1597" s="146">
        <f t="shared" si="1052"/>
        <v>1.5428296438883542</v>
      </c>
      <c r="AM1597" s="152">
        <f t="shared" si="1053"/>
        <v>1.5428296438883542</v>
      </c>
      <c r="AN1597" s="146">
        <f t="shared" si="1028"/>
        <v>11.872222222222222</v>
      </c>
      <c r="AO1597" s="169">
        <f>INDEX('EL&amp;SV'!$C$4:$G$50,MATCH(AF1597,'EL&amp;SV'!$G$4:$G$50,0),MATCH(IF(P1597&gt;5000000,"A",IF(N1597&gt;2000000,"B",IF(N1597&gt;500000,"C","D"))),'EL&amp;SV'!$C$4:$G$4,0))</f>
        <v>6</v>
      </c>
      <c r="AP1597" s="171">
        <f>INDEX('EL&amp;SV'!$G$4:$K$50,MATCH(AF1597,'EL&amp;SV'!$G$4:$G$50,0),MATCH(IF(N1597&gt;5000000,"A",IF(N1597&gt;2000000,"B",IF(N1597&gt;500000,"C","D"))),'EL&amp;SV'!$G$4:$K$4,0))</f>
        <v>0.95</v>
      </c>
      <c r="AQ1597" s="153">
        <f t="shared" si="1043"/>
        <v>16045.428296438884</v>
      </c>
      <c r="AR1597" s="153">
        <f t="shared" si="1044"/>
        <v>15243.15688161694</v>
      </c>
      <c r="AS1597" s="153">
        <f t="shared" si="1045"/>
        <v>802.27141482194384</v>
      </c>
      <c r="AT1597" s="60">
        <v>0.75</v>
      </c>
      <c r="AU1597" s="153">
        <f t="shared" si="1046"/>
        <v>601.70356111645788</v>
      </c>
      <c r="AV1597" s="153">
        <f t="shared" si="1047"/>
        <v>802.27141482194486</v>
      </c>
    </row>
    <row r="1598" spans="1:48" x14ac:dyDescent="0.2">
      <c r="A1598" s="82">
        <v>1594</v>
      </c>
      <c r="B1598" s="82" t="s">
        <v>1410</v>
      </c>
      <c r="C1598" s="83"/>
      <c r="D1598" s="84" t="s">
        <v>112</v>
      </c>
      <c r="E1598" s="85" t="s">
        <v>705</v>
      </c>
      <c r="F1598" s="86">
        <v>39953</v>
      </c>
      <c r="G1598" s="86" t="s">
        <v>1353</v>
      </c>
      <c r="H1598" s="89"/>
      <c r="I1598" s="89">
        <v>7.0954570037858294E-2</v>
      </c>
      <c r="J1598" s="84"/>
      <c r="K1598" s="84"/>
      <c r="L1598" s="87">
        <v>10400</v>
      </c>
      <c r="M1598" s="87"/>
      <c r="N1598" s="87">
        <v>10400</v>
      </c>
      <c r="O1598" s="84">
        <v>8307.1024189306299</v>
      </c>
      <c r="P1598" s="84">
        <v>737.92752839372622</v>
      </c>
      <c r="Q1598" s="84">
        <f t="shared" si="1026"/>
        <v>9045.0299473243558</v>
      </c>
      <c r="R1598" s="84">
        <v>1354.9700526756442</v>
      </c>
      <c r="S1598" s="87">
        <f t="shared" si="1027"/>
        <v>2092.8975810693701</v>
      </c>
      <c r="T1598" s="150">
        <v>15</v>
      </c>
      <c r="U1598" s="69">
        <v>365</v>
      </c>
      <c r="V1598" s="70"/>
      <c r="W1598" s="71">
        <v>-1.646575342465753</v>
      </c>
      <c r="X1598" s="76">
        <f t="shared" si="1040"/>
        <v>39934</v>
      </c>
      <c r="Y1598" s="138" t="s">
        <v>4016</v>
      </c>
      <c r="Z1598" s="60">
        <f>MATCH(Y1598,'Cat-3'!$A:$A,0)</f>
        <v>628</v>
      </c>
      <c r="AA1598" s="60">
        <f>MATCH(X1598,'Cat-3'!$1:$1,0)</f>
        <v>56</v>
      </c>
      <c r="AB1598" s="60">
        <f>INDEX('Cat-3'!$1:$1048576,Working!Z1598,Working!AA1598)</f>
        <v>119.7</v>
      </c>
      <c r="AC1598" s="60">
        <f>MATCH($AC$3,'Cat-3'!$1:$1,0)</f>
        <v>90</v>
      </c>
      <c r="AD1598" s="60">
        <f>INDEX('Cat-3'!$1:$1048576,Working!Z1598,Working!AC1598)</f>
        <v>138.4</v>
      </c>
      <c r="AE1598" s="146">
        <f>AD1598/AB1598</f>
        <v>1.1562238930659983</v>
      </c>
      <c r="AF1598" s="132" t="s">
        <v>3114</v>
      </c>
      <c r="AG1598" s="60">
        <f>MATCH(AF1598,'Cat-4'!$A:$A,0)</f>
        <v>844</v>
      </c>
      <c r="AH1598" s="60">
        <f>MATCH($AH$3,'Cat-4'!$1:$1,0)</f>
        <v>4</v>
      </c>
      <c r="AI1598" s="60">
        <f>INDEX('Cat-4'!$1:$1048576,Working!AG1598,Working!AH1598)</f>
        <v>103.9</v>
      </c>
      <c r="AJ1598" s="60">
        <f>MATCH($AJ$3,'Cat-4'!$1:$1,0)</f>
        <v>144</v>
      </c>
      <c r="AK1598" s="60">
        <f>INDEX('Cat-4'!$1:$1048576,Working!AG1598,Working!AJ1598)</f>
        <v>160.30000000000001</v>
      </c>
      <c r="AL1598" s="146">
        <f>AK1598/AI1598</f>
        <v>1.5428296438883542</v>
      </c>
      <c r="AM1598" s="146">
        <f>AL1598*AE1598</f>
        <v>1.7838564971942206</v>
      </c>
      <c r="AN1598" s="146">
        <f t="shared" si="1028"/>
        <v>14.736111111111111</v>
      </c>
      <c r="AO1598" s="169">
        <f>INDEX('EL&amp;SV'!$C$4:$G$50,MATCH(AF1598,'EL&amp;SV'!$G$4:$G$50,0),MATCH(IF(P1598&gt;5000000,"A",IF(N1598&gt;2000000,"B",IF(N1598&gt;500000,"C","D"))),'EL&amp;SV'!$C$4:$G$4,0))</f>
        <v>6</v>
      </c>
      <c r="AP1598" s="171">
        <f>INDEX('EL&amp;SV'!$G$4:$K$50,MATCH(AF1598,'EL&amp;SV'!$G$4:$G$50,0),MATCH(IF(N1598&gt;5000000,"A",IF(N1598&gt;2000000,"B",IF(N1598&gt;500000,"C","D"))),'EL&amp;SV'!$G$4:$K$4,0))</f>
        <v>0.95</v>
      </c>
      <c r="AQ1598" s="153">
        <f t="shared" si="1043"/>
        <v>18552.107570819895</v>
      </c>
      <c r="AR1598" s="153">
        <f t="shared" si="1044"/>
        <v>17624.502192278898</v>
      </c>
      <c r="AS1598" s="153">
        <f t="shared" si="1045"/>
        <v>927.60537854099675</v>
      </c>
      <c r="AT1598" s="60">
        <v>0.75</v>
      </c>
      <c r="AU1598" s="153">
        <f t="shared" si="1046"/>
        <v>695.70403390574756</v>
      </c>
      <c r="AV1598" s="153">
        <f t="shared" si="1047"/>
        <v>927.60537854099562</v>
      </c>
    </row>
    <row r="1599" spans="1:48" x14ac:dyDescent="0.2">
      <c r="A1599" s="82">
        <v>1595</v>
      </c>
      <c r="B1599" s="82" t="s">
        <v>1410</v>
      </c>
      <c r="C1599" s="83"/>
      <c r="D1599" s="84" t="s">
        <v>112</v>
      </c>
      <c r="E1599" s="85" t="s">
        <v>945</v>
      </c>
      <c r="F1599" s="86">
        <v>43190</v>
      </c>
      <c r="G1599" s="86" t="s">
        <v>29</v>
      </c>
      <c r="H1599" s="89"/>
      <c r="I1599" s="89">
        <v>0.19</v>
      </c>
      <c r="J1599" s="84"/>
      <c r="K1599" s="84"/>
      <c r="L1599" s="87">
        <v>10400</v>
      </c>
      <c r="M1599" s="87"/>
      <c r="N1599" s="87">
        <v>10400</v>
      </c>
      <c r="O1599" s="84">
        <v>7906.7068493150682</v>
      </c>
      <c r="P1599" s="84">
        <v>1976</v>
      </c>
      <c r="Q1599" s="84">
        <f t="shared" si="1026"/>
        <v>9882.7068493150691</v>
      </c>
      <c r="R1599" s="84">
        <v>517.29315068493088</v>
      </c>
      <c r="S1599" s="87">
        <f t="shared" si="1027"/>
        <v>2493.2931506849318</v>
      </c>
      <c r="T1599" s="150">
        <v>10</v>
      </c>
      <c r="U1599" s="69">
        <v>365</v>
      </c>
      <c r="V1599" s="70"/>
      <c r="W1599" s="71">
        <v>0.54246575342465775</v>
      </c>
      <c r="X1599" s="76">
        <f t="shared" si="1040"/>
        <v>43160</v>
      </c>
      <c r="AF1599" s="132" t="s">
        <v>3114</v>
      </c>
      <c r="AG1599" s="60">
        <f>MATCH(AF1599,'Cat-4'!$A:$A,0)</f>
        <v>844</v>
      </c>
      <c r="AH1599" s="60">
        <f>MATCH(X1599,'Cat-4'!$1:$1,0)</f>
        <v>75</v>
      </c>
      <c r="AI1599" s="60">
        <f>INDEX('Cat-4'!$1:$1048576,Working!AG1599,Working!AH1599)</f>
        <v>124.6</v>
      </c>
      <c r="AJ1599" s="60">
        <f>MATCH($AJ$3,'Cat-4'!$1:$1,0)</f>
        <v>144</v>
      </c>
      <c r="AK1599" s="60">
        <f>INDEX('Cat-4'!$1:$1048576,Working!AG1599,Working!AJ1599)</f>
        <v>160.30000000000001</v>
      </c>
      <c r="AL1599" s="146">
        <f t="shared" ref="AL1599:AL1606" si="1054">AK1599/AI1599</f>
        <v>1.2865168539325844</v>
      </c>
      <c r="AM1599" s="152">
        <f t="shared" ref="AM1599:AM1606" si="1055">AL1599</f>
        <v>1.2865168539325844</v>
      </c>
      <c r="AN1599" s="146">
        <f t="shared" si="1028"/>
        <v>5.875</v>
      </c>
      <c r="AO1599" s="169">
        <f>INDEX('EL&amp;SV'!$C$4:$G$50,MATCH(AF1599,'EL&amp;SV'!$G$4:$G$50,0),MATCH(IF(P1599&gt;5000000,"A",IF(N1599&gt;2000000,"B",IF(N1599&gt;500000,"C","D"))),'EL&amp;SV'!$C$4:$G$4,0))</f>
        <v>6</v>
      </c>
      <c r="AP1599" s="171">
        <f>INDEX('EL&amp;SV'!$G$4:$K$50,MATCH(AF1599,'EL&amp;SV'!$G$4:$G$50,0),MATCH(IF(N1599&gt;5000000,"A",IF(N1599&gt;2000000,"B",IF(N1599&gt;500000,"C","D"))),'EL&amp;SV'!$G$4:$K$4,0))</f>
        <v>0.95</v>
      </c>
      <c r="AQ1599" s="153">
        <f t="shared" si="1043"/>
        <v>13379.775280898877</v>
      </c>
      <c r="AR1599" s="153">
        <f t="shared" si="1044"/>
        <v>12445.978464419477</v>
      </c>
      <c r="AS1599" s="153">
        <f t="shared" si="1045"/>
        <v>933.79681647940015</v>
      </c>
      <c r="AT1599" s="60">
        <v>0.75</v>
      </c>
      <c r="AU1599" s="153">
        <f t="shared" si="1046"/>
        <v>700.34761235955011</v>
      </c>
      <c r="AV1599" s="153">
        <f t="shared" si="1047"/>
        <v>700.34761235955011</v>
      </c>
    </row>
    <row r="1600" spans="1:48" x14ac:dyDescent="0.2">
      <c r="A1600" s="82">
        <v>1596</v>
      </c>
      <c r="B1600" s="82" t="s">
        <v>1410</v>
      </c>
      <c r="C1600" s="83"/>
      <c r="D1600" s="84" t="s">
        <v>112</v>
      </c>
      <c r="E1600" s="85" t="s">
        <v>945</v>
      </c>
      <c r="F1600" s="86">
        <v>43190</v>
      </c>
      <c r="G1600" s="86" t="s">
        <v>29</v>
      </c>
      <c r="H1600" s="89"/>
      <c r="I1600" s="89">
        <v>0.19</v>
      </c>
      <c r="J1600" s="84"/>
      <c r="K1600" s="84"/>
      <c r="L1600" s="87">
        <v>10399.99</v>
      </c>
      <c r="M1600" s="87"/>
      <c r="N1600" s="87">
        <v>10399.99</v>
      </c>
      <c r="O1600" s="84">
        <v>7906.6992467123282</v>
      </c>
      <c r="P1600" s="84">
        <v>1975.9981</v>
      </c>
      <c r="Q1600" s="84">
        <f t="shared" si="1026"/>
        <v>9882.697346712328</v>
      </c>
      <c r="R1600" s="84">
        <v>517.29265328767178</v>
      </c>
      <c r="S1600" s="87">
        <f t="shared" si="1027"/>
        <v>2493.2907532876716</v>
      </c>
      <c r="T1600" s="150">
        <v>10</v>
      </c>
      <c r="U1600" s="69">
        <v>365</v>
      </c>
      <c r="V1600" s="70"/>
      <c r="W1600" s="71">
        <v>0.54246575342465775</v>
      </c>
      <c r="X1600" s="76">
        <f t="shared" si="1040"/>
        <v>43160</v>
      </c>
      <c r="AF1600" s="132" t="s">
        <v>3114</v>
      </c>
      <c r="AG1600" s="60">
        <f>MATCH(AF1600,'Cat-4'!$A:$A,0)</f>
        <v>844</v>
      </c>
      <c r="AH1600" s="60">
        <f>MATCH(X1600,'Cat-4'!$1:$1,0)</f>
        <v>75</v>
      </c>
      <c r="AI1600" s="60">
        <f>INDEX('Cat-4'!$1:$1048576,Working!AG1600,Working!AH1600)</f>
        <v>124.6</v>
      </c>
      <c r="AJ1600" s="60">
        <f>MATCH($AJ$3,'Cat-4'!$1:$1,0)</f>
        <v>144</v>
      </c>
      <c r="AK1600" s="60">
        <f>INDEX('Cat-4'!$1:$1048576,Working!AG1600,Working!AJ1600)</f>
        <v>160.30000000000001</v>
      </c>
      <c r="AL1600" s="146">
        <f t="shared" si="1054"/>
        <v>1.2865168539325844</v>
      </c>
      <c r="AM1600" s="152">
        <f t="shared" si="1055"/>
        <v>1.2865168539325844</v>
      </c>
      <c r="AN1600" s="146">
        <f t="shared" si="1028"/>
        <v>5.875</v>
      </c>
      <c r="AO1600" s="169">
        <f>INDEX('EL&amp;SV'!$C$4:$G$50,MATCH(AF1600,'EL&amp;SV'!$G$4:$G$50,0),MATCH(IF(P1600&gt;5000000,"A",IF(N1600&gt;2000000,"B",IF(N1600&gt;500000,"C","D"))),'EL&amp;SV'!$C$4:$G$4,0))</f>
        <v>6</v>
      </c>
      <c r="AP1600" s="171">
        <f>INDEX('EL&amp;SV'!$G$4:$K$50,MATCH(AF1600,'EL&amp;SV'!$G$4:$G$50,0),MATCH(IF(N1600&gt;5000000,"A",IF(N1600&gt;2000000,"B",IF(N1600&gt;500000,"C","D"))),'EL&amp;SV'!$G$4:$K$4,0))</f>
        <v>0.95</v>
      </c>
      <c r="AQ1600" s="153">
        <f t="shared" si="1043"/>
        <v>13379.762415730338</v>
      </c>
      <c r="AR1600" s="153">
        <f t="shared" si="1044"/>
        <v>12445.966497132491</v>
      </c>
      <c r="AS1600" s="153">
        <f t="shared" si="1045"/>
        <v>933.79591859784705</v>
      </c>
      <c r="AT1600" s="60">
        <v>0.75</v>
      </c>
      <c r="AU1600" s="153">
        <f t="shared" si="1046"/>
        <v>700.34693894838529</v>
      </c>
      <c r="AV1600" s="153">
        <f t="shared" si="1047"/>
        <v>700.34693894838529</v>
      </c>
    </row>
    <row r="1601" spans="1:48" x14ac:dyDescent="0.2">
      <c r="A1601" s="82">
        <v>1597</v>
      </c>
      <c r="B1601" s="82" t="s">
        <v>1410</v>
      </c>
      <c r="C1601" s="83"/>
      <c r="D1601" s="84" t="s">
        <v>112</v>
      </c>
      <c r="E1601" s="85" t="s">
        <v>1253</v>
      </c>
      <c r="F1601" s="86">
        <v>44352</v>
      </c>
      <c r="G1601" s="86" t="s">
        <v>38</v>
      </c>
      <c r="H1601" s="89"/>
      <c r="I1601" s="89">
        <v>9.5000000000000001E-2</v>
      </c>
      <c r="J1601" s="84"/>
      <c r="K1601" s="84"/>
      <c r="L1601" s="87">
        <v>10300.200000000001</v>
      </c>
      <c r="M1601" s="87"/>
      <c r="N1601" s="87">
        <v>10300.200000000001</v>
      </c>
      <c r="O1601" s="84">
        <v>804.26219178082204</v>
      </c>
      <c r="P1601" s="84">
        <v>978.51900000000012</v>
      </c>
      <c r="Q1601" s="84">
        <f t="shared" si="1026"/>
        <v>1782.7811917808222</v>
      </c>
      <c r="R1601" s="84">
        <v>8517.4188082191795</v>
      </c>
      <c r="S1601" s="87">
        <f t="shared" si="1027"/>
        <v>9495.9378082191779</v>
      </c>
      <c r="T1601" s="150">
        <v>10</v>
      </c>
      <c r="U1601" s="69">
        <v>365</v>
      </c>
      <c r="V1601" s="70"/>
      <c r="W1601" s="71">
        <v>-1.4575342465753423</v>
      </c>
      <c r="X1601" s="76">
        <f t="shared" si="1040"/>
        <v>44348</v>
      </c>
      <c r="AF1601" s="132" t="s">
        <v>2920</v>
      </c>
      <c r="AG1601" s="60">
        <f>MATCH(AF1601,'Cat-4'!$A:$A,0)</f>
        <v>747</v>
      </c>
      <c r="AH1601" s="60">
        <f>MATCH(X1601,'Cat-4'!$1:$1,0)</f>
        <v>114</v>
      </c>
      <c r="AI1601" s="60">
        <f>INDEX('Cat-4'!$1:$1048576,Working!AG1601,Working!AH1601)</f>
        <v>130.19999999999999</v>
      </c>
      <c r="AJ1601" s="60">
        <f>MATCH($AJ$3,'Cat-4'!$1:$1,0)</f>
        <v>144</v>
      </c>
      <c r="AK1601" s="60">
        <f>INDEX('Cat-4'!$1:$1048576,Working!AG1601,Working!AJ1601)</f>
        <v>130.19999999999999</v>
      </c>
      <c r="AL1601" s="146">
        <f t="shared" si="1054"/>
        <v>1</v>
      </c>
      <c r="AM1601" s="152">
        <f t="shared" si="1055"/>
        <v>1</v>
      </c>
      <c r="AN1601" s="146">
        <f t="shared" si="1028"/>
        <v>2.6944444444444446</v>
      </c>
      <c r="AO1601" s="169">
        <f>INDEX('EL&amp;SV'!$C$4:$G$50,MATCH(AF1601,'EL&amp;SV'!$G$4:$G$50,0),MATCH(IF(P1601&gt;5000000,"A",IF(N1601&gt;2000000,"B",IF(N1601&gt;500000,"C","D"))),'EL&amp;SV'!$C$4:$G$4,0))</f>
        <v>8</v>
      </c>
      <c r="AP1601" s="171">
        <f>INDEX('EL&amp;SV'!$G$4:$K$50,MATCH(AF1601,'EL&amp;SV'!$G$4:$G$50,0),MATCH(IF(N1601&gt;5000000,"A",IF(N1601&gt;2000000,"B",IF(N1601&gt;500000,"C","D"))),'EL&amp;SV'!$G$4:$K$4,0))</f>
        <v>1</v>
      </c>
      <c r="AQ1601" s="153">
        <f t="shared" si="1043"/>
        <v>10300.200000000001</v>
      </c>
      <c r="AR1601" s="153">
        <f t="shared" si="1044"/>
        <v>3469.1645833333337</v>
      </c>
      <c r="AS1601" s="153">
        <f t="shared" si="1045"/>
        <v>6831.0354166666675</v>
      </c>
      <c r="AT1601" s="60">
        <v>0.75</v>
      </c>
      <c r="AU1601" s="153">
        <f t="shared" si="1046"/>
        <v>5123.2765625000011</v>
      </c>
      <c r="AV1601" s="153">
        <f t="shared" si="1047"/>
        <v>5123.2765625000011</v>
      </c>
    </row>
    <row r="1602" spans="1:48" x14ac:dyDescent="0.2">
      <c r="A1602" s="82">
        <v>1598</v>
      </c>
      <c r="B1602" s="82" t="s">
        <v>1410</v>
      </c>
      <c r="C1602" s="83"/>
      <c r="D1602" s="84" t="s">
        <v>112</v>
      </c>
      <c r="E1602" s="85" t="s">
        <v>862</v>
      </c>
      <c r="F1602" s="86">
        <v>41000</v>
      </c>
      <c r="G1602" s="86" t="s">
        <v>1350</v>
      </c>
      <c r="H1602" s="89"/>
      <c r="I1602" s="89">
        <v>7.2736564805057954E-2</v>
      </c>
      <c r="J1602" s="84"/>
      <c r="K1602" s="84"/>
      <c r="L1602" s="87">
        <v>10266.65</v>
      </c>
      <c r="M1602" s="87"/>
      <c r="N1602" s="87">
        <v>10266.65</v>
      </c>
      <c r="O1602" s="84">
        <v>6019.5132347207582</v>
      </c>
      <c r="P1602" s="84">
        <v>746.7608530558482</v>
      </c>
      <c r="Q1602" s="84">
        <f t="shared" si="1026"/>
        <v>6766.2740877766064</v>
      </c>
      <c r="R1602" s="84">
        <v>3500.3759122233932</v>
      </c>
      <c r="S1602" s="87">
        <f t="shared" si="1027"/>
        <v>4247.1367652792414</v>
      </c>
      <c r="T1602" s="150">
        <v>15</v>
      </c>
      <c r="U1602" s="69">
        <v>365</v>
      </c>
      <c r="V1602" s="70"/>
      <c r="W1602" s="71">
        <v>0.55616438356164366</v>
      </c>
      <c r="X1602" s="76">
        <f t="shared" si="1040"/>
        <v>41000</v>
      </c>
      <c r="AF1602" s="132" t="s">
        <v>3114</v>
      </c>
      <c r="AG1602" s="60">
        <f>MATCH(AF1602,'Cat-4'!$A:$A,0)</f>
        <v>844</v>
      </c>
      <c r="AH1602" s="60">
        <f>MATCH(X1602,'Cat-4'!$1:$1,0)</f>
        <v>4</v>
      </c>
      <c r="AI1602" s="60">
        <f>INDEX('Cat-4'!$1:$1048576,Working!AG1602,Working!AH1602)</f>
        <v>103.9</v>
      </c>
      <c r="AJ1602" s="60">
        <f>MATCH($AJ$3,'Cat-4'!$1:$1,0)</f>
        <v>144</v>
      </c>
      <c r="AK1602" s="60">
        <f>INDEX('Cat-4'!$1:$1048576,Working!AG1602,Working!AJ1602)</f>
        <v>160.30000000000001</v>
      </c>
      <c r="AL1602" s="146">
        <f t="shared" si="1054"/>
        <v>1.5428296438883542</v>
      </c>
      <c r="AM1602" s="152">
        <f t="shared" si="1055"/>
        <v>1.5428296438883542</v>
      </c>
      <c r="AN1602" s="146">
        <f t="shared" si="1028"/>
        <v>11.872222222222222</v>
      </c>
      <c r="AO1602" s="169">
        <f>INDEX('EL&amp;SV'!$C$4:$G$50,MATCH(AF1602,'EL&amp;SV'!$G$4:$G$50,0),MATCH(IF(P1602&gt;5000000,"A",IF(N1602&gt;2000000,"B",IF(N1602&gt;500000,"C","D"))),'EL&amp;SV'!$C$4:$G$4,0))</f>
        <v>6</v>
      </c>
      <c r="AP1602" s="171">
        <f>INDEX('EL&amp;SV'!$G$4:$K$50,MATCH(AF1602,'EL&amp;SV'!$G$4:$G$50,0),MATCH(IF(N1602&gt;5000000,"A",IF(N1602&gt;2000000,"B",IF(N1602&gt;500000,"C","D"))),'EL&amp;SV'!$G$4:$K$4,0))</f>
        <v>0.95</v>
      </c>
      <c r="AQ1602" s="153">
        <f t="shared" si="1043"/>
        <v>15839.69196342637</v>
      </c>
      <c r="AR1602" s="153">
        <f t="shared" si="1044"/>
        <v>15047.707365255052</v>
      </c>
      <c r="AS1602" s="153">
        <f t="shared" si="1045"/>
        <v>791.98459817131879</v>
      </c>
      <c r="AT1602" s="60">
        <v>0.75</v>
      </c>
      <c r="AU1602" s="153">
        <f t="shared" si="1046"/>
        <v>593.9884486284891</v>
      </c>
      <c r="AV1602" s="153">
        <f t="shared" si="1047"/>
        <v>791.98459817131925</v>
      </c>
    </row>
    <row r="1603" spans="1:48" x14ac:dyDescent="0.2">
      <c r="A1603" s="82">
        <v>1599</v>
      </c>
      <c r="B1603" s="82" t="s">
        <v>1410</v>
      </c>
      <c r="C1603" s="83"/>
      <c r="D1603" s="84" t="s">
        <v>112</v>
      </c>
      <c r="E1603" s="85" t="s">
        <v>569</v>
      </c>
      <c r="F1603" s="86">
        <v>41000</v>
      </c>
      <c r="G1603" s="86" t="s">
        <v>1350</v>
      </c>
      <c r="H1603" s="89"/>
      <c r="I1603" s="89">
        <v>8.9389452054794469E-2</v>
      </c>
      <c r="J1603" s="84"/>
      <c r="K1603" s="84"/>
      <c r="L1603" s="87">
        <v>10249.98</v>
      </c>
      <c r="M1603" s="87"/>
      <c r="N1603" s="87">
        <v>10249.98</v>
      </c>
      <c r="O1603" s="84">
        <v>9737.4809999999998</v>
      </c>
      <c r="P1603" s="84">
        <v>0</v>
      </c>
      <c r="Q1603" s="84">
        <f t="shared" si="1026"/>
        <v>9737.4809999999998</v>
      </c>
      <c r="R1603" s="84">
        <v>512.4989999999998</v>
      </c>
      <c r="S1603" s="87">
        <f t="shared" si="1027"/>
        <v>512.4989999999998</v>
      </c>
      <c r="T1603" s="150">
        <v>6</v>
      </c>
      <c r="U1603" s="69">
        <v>365</v>
      </c>
      <c r="V1603" s="70"/>
      <c r="W1603" s="71">
        <v>-1.2301369863013702</v>
      </c>
      <c r="X1603" s="76">
        <f t="shared" si="1040"/>
        <v>41000</v>
      </c>
      <c r="AF1603" s="132" t="s">
        <v>3114</v>
      </c>
      <c r="AG1603" s="60">
        <f>MATCH(AF1603,'Cat-4'!$A:$A,0)</f>
        <v>844</v>
      </c>
      <c r="AH1603" s="60">
        <f>MATCH(X1603,'Cat-4'!$1:$1,0)</f>
        <v>4</v>
      </c>
      <c r="AI1603" s="60">
        <f>INDEX('Cat-4'!$1:$1048576,Working!AG1603,Working!AH1603)</f>
        <v>103.9</v>
      </c>
      <c r="AJ1603" s="60">
        <f>MATCH($AJ$3,'Cat-4'!$1:$1,0)</f>
        <v>144</v>
      </c>
      <c r="AK1603" s="60">
        <f>INDEX('Cat-4'!$1:$1048576,Working!AG1603,Working!AJ1603)</f>
        <v>160.30000000000001</v>
      </c>
      <c r="AL1603" s="146">
        <f t="shared" si="1054"/>
        <v>1.5428296438883542</v>
      </c>
      <c r="AM1603" s="152">
        <f t="shared" si="1055"/>
        <v>1.5428296438883542</v>
      </c>
      <c r="AN1603" s="146">
        <f t="shared" si="1028"/>
        <v>11.872222222222222</v>
      </c>
      <c r="AO1603" s="169">
        <f>INDEX('EL&amp;SV'!$C$4:$G$50,MATCH(AF1603,'EL&amp;SV'!$G$4:$G$50,0),MATCH(IF(P1603&gt;5000000,"A",IF(N1603&gt;2000000,"B",IF(N1603&gt;500000,"C","D"))),'EL&amp;SV'!$C$4:$G$4,0))</f>
        <v>6</v>
      </c>
      <c r="AP1603" s="171">
        <f>INDEX('EL&amp;SV'!$G$4:$K$50,MATCH(AF1603,'EL&amp;SV'!$G$4:$G$50,0),MATCH(IF(N1603&gt;5000000,"A",IF(N1603&gt;2000000,"B",IF(N1603&gt;500000,"C","D"))),'EL&amp;SV'!$G$4:$K$4,0))</f>
        <v>0.95</v>
      </c>
      <c r="AQ1603" s="153">
        <f t="shared" si="1043"/>
        <v>15813.972993262752</v>
      </c>
      <c r="AR1603" s="153">
        <f t="shared" si="1044"/>
        <v>15023.274343599616</v>
      </c>
      <c r="AS1603" s="153">
        <f t="shared" si="1045"/>
        <v>790.69864966313617</v>
      </c>
      <c r="AT1603" s="60">
        <v>0.75</v>
      </c>
      <c r="AU1603" s="153">
        <f t="shared" si="1046"/>
        <v>593.02398724735212</v>
      </c>
      <c r="AV1603" s="153">
        <f t="shared" si="1047"/>
        <v>790.69864966313833</v>
      </c>
    </row>
    <row r="1604" spans="1:48" x14ac:dyDescent="0.2">
      <c r="A1604" s="82">
        <v>1600</v>
      </c>
      <c r="B1604" s="82" t="s">
        <v>1410</v>
      </c>
      <c r="C1604" s="83"/>
      <c r="D1604" s="84" t="s">
        <v>112</v>
      </c>
      <c r="E1604" s="85" t="s">
        <v>1259</v>
      </c>
      <c r="F1604" s="86">
        <v>44294</v>
      </c>
      <c r="G1604" s="86" t="s">
        <v>38</v>
      </c>
      <c r="H1604" s="89"/>
      <c r="I1604" s="89">
        <v>9.5000000000000001E-2</v>
      </c>
      <c r="J1604" s="84"/>
      <c r="K1604" s="84"/>
      <c r="L1604" s="87">
        <v>10219.98</v>
      </c>
      <c r="M1604" s="87"/>
      <c r="N1604" s="87">
        <v>10219.98</v>
      </c>
      <c r="O1604" s="84">
        <v>952.27813643835611</v>
      </c>
      <c r="P1604" s="84">
        <v>970.8981</v>
      </c>
      <c r="Q1604" s="84">
        <f t="shared" si="1026"/>
        <v>1923.1762364383562</v>
      </c>
      <c r="R1604" s="84">
        <v>8296.8037635616438</v>
      </c>
      <c r="S1604" s="87">
        <f t="shared" si="1027"/>
        <v>9267.7018635616441</v>
      </c>
      <c r="T1604" s="150">
        <v>10</v>
      </c>
      <c r="U1604" s="69">
        <v>365</v>
      </c>
      <c r="V1604" s="70"/>
      <c r="W1604" s="71">
        <v>0.82465753424657517</v>
      </c>
      <c r="X1604" s="76">
        <f t="shared" si="1040"/>
        <v>44287</v>
      </c>
      <c r="AF1604" s="132" t="s">
        <v>3114</v>
      </c>
      <c r="AG1604" s="60">
        <f>MATCH(AF1604,'Cat-4'!$A:$A,0)</f>
        <v>844</v>
      </c>
      <c r="AH1604" s="60">
        <f>MATCH(X1604,'Cat-4'!$1:$1,0)</f>
        <v>112</v>
      </c>
      <c r="AI1604" s="60">
        <f>INDEX('Cat-4'!$1:$1048576,Working!AG1604,Working!AH1604)</f>
        <v>145.80000000000001</v>
      </c>
      <c r="AJ1604" s="60">
        <f>MATCH($AJ$3,'Cat-4'!$1:$1,0)</f>
        <v>144</v>
      </c>
      <c r="AK1604" s="60">
        <f>INDEX('Cat-4'!$1:$1048576,Working!AG1604,Working!AJ1604)</f>
        <v>160.30000000000001</v>
      </c>
      <c r="AL1604" s="146">
        <f t="shared" si="1054"/>
        <v>1.0994513031550068</v>
      </c>
      <c r="AM1604" s="152">
        <f t="shared" si="1055"/>
        <v>1.0994513031550068</v>
      </c>
      <c r="AN1604" s="146">
        <f t="shared" si="1028"/>
        <v>2.8527777777777779</v>
      </c>
      <c r="AO1604" s="169">
        <f>INDEX('EL&amp;SV'!$C$4:$G$50,MATCH(AF1604,'EL&amp;SV'!$G$4:$G$50,0),MATCH(IF(P1604&gt;5000000,"A",IF(N1604&gt;2000000,"B",IF(N1604&gt;500000,"C","D"))),'EL&amp;SV'!$C$4:$G$4,0))</f>
        <v>6</v>
      </c>
      <c r="AP1604" s="171">
        <f>INDEX('EL&amp;SV'!$G$4:$K$50,MATCH(AF1604,'EL&amp;SV'!$G$4:$G$50,0),MATCH(IF(N1604&gt;5000000,"A",IF(N1604&gt;2000000,"B",IF(N1604&gt;500000,"C","D"))),'EL&amp;SV'!$G$4:$K$4,0))</f>
        <v>0.95</v>
      </c>
      <c r="AQ1604" s="153">
        <f t="shared" si="1043"/>
        <v>11236.370329218107</v>
      </c>
      <c r="AR1604" s="153">
        <f t="shared" si="1044"/>
        <v>5075.3540331952063</v>
      </c>
      <c r="AS1604" s="153">
        <f t="shared" si="1045"/>
        <v>6161.0162960229009</v>
      </c>
      <c r="AT1604" s="60">
        <v>0.75</v>
      </c>
      <c r="AU1604" s="153">
        <f t="shared" si="1046"/>
        <v>4620.7622220171761</v>
      </c>
      <c r="AV1604" s="153">
        <f t="shared" si="1047"/>
        <v>4620.7622220171761</v>
      </c>
    </row>
    <row r="1605" spans="1:48" x14ac:dyDescent="0.2">
      <c r="A1605" s="82">
        <v>1601</v>
      </c>
      <c r="B1605" s="82" t="s">
        <v>1410</v>
      </c>
      <c r="C1605" s="83"/>
      <c r="D1605" s="84" t="s">
        <v>112</v>
      </c>
      <c r="E1605" s="85" t="s">
        <v>898</v>
      </c>
      <c r="F1605" s="151">
        <v>42248</v>
      </c>
      <c r="G1605" s="86"/>
      <c r="H1605" s="89"/>
      <c r="I1605" s="89">
        <v>0.78561643835616435</v>
      </c>
      <c r="J1605" s="84"/>
      <c r="K1605" s="84"/>
      <c r="L1605" s="87">
        <v>10200</v>
      </c>
      <c r="M1605" s="87"/>
      <c r="N1605" s="87">
        <v>10200</v>
      </c>
      <c r="O1605" s="84">
        <v>9690</v>
      </c>
      <c r="P1605" s="84">
        <v>0</v>
      </c>
      <c r="Q1605" s="84">
        <f t="shared" ref="Q1605:Q1668" si="1056">O1605+P1605</f>
        <v>9690</v>
      </c>
      <c r="R1605" s="84">
        <v>510</v>
      </c>
      <c r="S1605" s="87">
        <f t="shared" ref="S1605:S1668" si="1057">L1605-O1605</f>
        <v>510</v>
      </c>
      <c r="T1605" s="150">
        <v>5</v>
      </c>
      <c r="U1605" s="69">
        <v>365</v>
      </c>
      <c r="V1605" s="70"/>
      <c r="W1605" s="71">
        <v>5.9917808219178079</v>
      </c>
      <c r="X1605" s="76">
        <f t="shared" si="1040"/>
        <v>42248</v>
      </c>
      <c r="AF1605" s="132" t="s">
        <v>3114</v>
      </c>
      <c r="AG1605" s="60">
        <f>MATCH(AF1605,'Cat-4'!$A:$A,0)</f>
        <v>844</v>
      </c>
      <c r="AH1605" s="60">
        <f>MATCH(X1605,'Cat-4'!$1:$1,0)</f>
        <v>45</v>
      </c>
      <c r="AI1605" s="60">
        <f>INDEX('Cat-4'!$1:$1048576,Working!AG1605,Working!AH1605)</f>
        <v>110.9</v>
      </c>
      <c r="AJ1605" s="60">
        <f>MATCH($AJ$3,'Cat-4'!$1:$1,0)</f>
        <v>144</v>
      </c>
      <c r="AK1605" s="60">
        <f>INDEX('Cat-4'!$1:$1048576,Working!AG1605,Working!AJ1605)</f>
        <v>160.30000000000001</v>
      </c>
      <c r="AL1605" s="146">
        <f t="shared" si="1054"/>
        <v>1.4454463480613164</v>
      </c>
      <c r="AM1605" s="152">
        <f t="shared" si="1055"/>
        <v>1.4454463480613164</v>
      </c>
      <c r="AN1605" s="146">
        <f t="shared" si="1028"/>
        <v>8.4555555555555557</v>
      </c>
      <c r="AO1605" s="169">
        <f>INDEX('EL&amp;SV'!$C$4:$G$50,MATCH(AF1605,'EL&amp;SV'!$G$4:$G$50,0),MATCH(IF(P1605&gt;5000000,"A",IF(N1605&gt;2000000,"B",IF(N1605&gt;500000,"C","D"))),'EL&amp;SV'!$C$4:$G$4,0))</f>
        <v>6</v>
      </c>
      <c r="AP1605" s="171">
        <f>INDEX('EL&amp;SV'!$G$4:$K$50,MATCH(AF1605,'EL&amp;SV'!$G$4:$G$50,0),MATCH(IF(N1605&gt;5000000,"A",IF(N1605&gt;2000000,"B",IF(N1605&gt;500000,"C","D"))),'EL&amp;SV'!$G$4:$K$4,0))</f>
        <v>0.95</v>
      </c>
      <c r="AQ1605" s="153">
        <f t="shared" si="1043"/>
        <v>14743.552750225428</v>
      </c>
      <c r="AR1605" s="153">
        <f t="shared" si="1044"/>
        <v>14006.375112714157</v>
      </c>
      <c r="AS1605" s="153">
        <f t="shared" si="1045"/>
        <v>737.17763751127131</v>
      </c>
      <c r="AT1605" s="60">
        <v>0.75</v>
      </c>
      <c r="AU1605" s="153">
        <f t="shared" si="1046"/>
        <v>552.88322813345349</v>
      </c>
      <c r="AV1605" s="153">
        <f t="shared" si="1047"/>
        <v>737.17763751127211</v>
      </c>
    </row>
    <row r="1606" spans="1:48" x14ac:dyDescent="0.2">
      <c r="A1606" s="82">
        <v>1602</v>
      </c>
      <c r="B1606" s="82" t="s">
        <v>1410</v>
      </c>
      <c r="C1606" s="83"/>
      <c r="D1606" s="84" t="s">
        <v>112</v>
      </c>
      <c r="E1606" s="85" t="s">
        <v>1068</v>
      </c>
      <c r="F1606" s="86">
        <v>42555</v>
      </c>
      <c r="G1606" s="86" t="s">
        <v>27</v>
      </c>
      <c r="H1606" s="89"/>
      <c r="I1606" s="89">
        <v>0.31666666666666665</v>
      </c>
      <c r="J1606" s="84"/>
      <c r="K1606" s="84"/>
      <c r="L1606" s="87">
        <v>10200</v>
      </c>
      <c r="M1606" s="87"/>
      <c r="N1606" s="87">
        <v>10200</v>
      </c>
      <c r="O1606" s="84">
        <v>9690</v>
      </c>
      <c r="P1606" s="84">
        <v>0</v>
      </c>
      <c r="Q1606" s="84">
        <f t="shared" si="1056"/>
        <v>9690</v>
      </c>
      <c r="R1606" s="84">
        <v>510</v>
      </c>
      <c r="S1606" s="87">
        <f t="shared" si="1057"/>
        <v>510</v>
      </c>
      <c r="T1606" s="150">
        <v>3</v>
      </c>
      <c r="U1606" s="69">
        <v>365</v>
      </c>
      <c r="V1606" s="70"/>
      <c r="W1606" s="71">
        <v>5.9917808219178079</v>
      </c>
      <c r="X1606" s="76">
        <f t="shared" si="1040"/>
        <v>42552</v>
      </c>
      <c r="AF1606" s="132" t="s">
        <v>2718</v>
      </c>
      <c r="AG1606" s="60">
        <f>MATCH(AF1606,'Cat-4'!$A:$A,0)</f>
        <v>645</v>
      </c>
      <c r="AH1606" s="60">
        <f>MATCH(X1606,'Cat-4'!$1:$1,0)</f>
        <v>55</v>
      </c>
      <c r="AI1606" s="60">
        <f>INDEX('Cat-4'!$1:$1048576,Working!AG1606,Working!AH1606)</f>
        <v>115.6</v>
      </c>
      <c r="AJ1606" s="60">
        <f>MATCH($AJ$3,'Cat-4'!$1:$1,0)</f>
        <v>144</v>
      </c>
      <c r="AK1606" s="60">
        <f>INDEX('Cat-4'!$1:$1048576,Working!AG1606,Working!AJ1606)</f>
        <v>115.6</v>
      </c>
      <c r="AL1606" s="146">
        <f t="shared" si="1054"/>
        <v>1</v>
      </c>
      <c r="AM1606" s="152">
        <f t="shared" si="1055"/>
        <v>1</v>
      </c>
      <c r="AN1606" s="146">
        <f t="shared" ref="AN1606:AN1669" si="1058">YEARFRAC(F1606,$AN$3)</f>
        <v>7.6138888888888889</v>
      </c>
      <c r="AO1606" s="169">
        <f>INDEX('EL&amp;SV'!$C$4:$G$50,MATCH(AF1606,'EL&amp;SV'!$G$4:$G$50,0),MATCH(IF(P1606&gt;5000000,"A",IF(N1606&gt;2000000,"B",IF(N1606&gt;500000,"C","D"))),'EL&amp;SV'!$C$4:$G$4,0))</f>
        <v>5</v>
      </c>
      <c r="AP1606" s="171">
        <f>INDEX('EL&amp;SV'!$G$4:$K$50,MATCH(AF1606,'EL&amp;SV'!$G$4:$G$50,0),MATCH(IF(N1606&gt;5000000,"A",IF(N1606&gt;2000000,"B",IF(N1606&gt;500000,"C","D"))),'EL&amp;SV'!$G$4:$K$4,0))</f>
        <v>1</v>
      </c>
      <c r="AQ1606" s="153">
        <f t="shared" si="1043"/>
        <v>10200</v>
      </c>
      <c r="AR1606" s="153">
        <f t="shared" si="1044"/>
        <v>10200</v>
      </c>
      <c r="AS1606" s="153">
        <f t="shared" si="1045"/>
        <v>0</v>
      </c>
      <c r="AT1606" s="60">
        <v>0.75</v>
      </c>
      <c r="AU1606" s="153">
        <f t="shared" si="1046"/>
        <v>0</v>
      </c>
      <c r="AV1606" s="153">
        <f t="shared" si="1047"/>
        <v>0</v>
      </c>
    </row>
    <row r="1607" spans="1:48" x14ac:dyDescent="0.2">
      <c r="A1607" s="82">
        <v>1603</v>
      </c>
      <c r="B1607" s="82" t="s">
        <v>1410</v>
      </c>
      <c r="C1607" s="83"/>
      <c r="D1607" s="84" t="s">
        <v>112</v>
      </c>
      <c r="E1607" s="85" t="s">
        <v>311</v>
      </c>
      <c r="F1607" s="86">
        <v>39506</v>
      </c>
      <c r="G1607" s="86" t="s">
        <v>1347</v>
      </c>
      <c r="H1607" s="89"/>
      <c r="I1607" s="89">
        <v>1.279803646563815E-2</v>
      </c>
      <c r="J1607" s="84"/>
      <c r="K1607" s="84"/>
      <c r="L1607" s="87">
        <v>10125</v>
      </c>
      <c r="M1607" s="87"/>
      <c r="N1607" s="87">
        <v>10125</v>
      </c>
      <c r="O1607" s="84">
        <v>10125</v>
      </c>
      <c r="P1607" s="84">
        <v>0</v>
      </c>
      <c r="Q1607" s="84">
        <f t="shared" si="1056"/>
        <v>10125</v>
      </c>
      <c r="R1607" s="84">
        <v>0</v>
      </c>
      <c r="S1607" s="87">
        <f t="shared" si="1057"/>
        <v>0</v>
      </c>
      <c r="T1607" s="150">
        <v>10</v>
      </c>
      <c r="U1607" s="69">
        <v>365</v>
      </c>
      <c r="V1607" s="70"/>
      <c r="W1607" s="71">
        <v>5.9917808219178079</v>
      </c>
      <c r="X1607" s="76">
        <f t="shared" si="1040"/>
        <v>39479</v>
      </c>
      <c r="Y1607" s="138" t="s">
        <v>4016</v>
      </c>
      <c r="Z1607" s="60">
        <f>MATCH(Y1607,'Cat-3'!$A:$A,0)</f>
        <v>628</v>
      </c>
      <c r="AA1607" s="60">
        <f>MATCH(X1607,'Cat-3'!$1:$1,0)</f>
        <v>41</v>
      </c>
      <c r="AB1607" s="60">
        <f>INDEX('Cat-3'!$1:$1048576,Working!Z1607,Working!AA1607)</f>
        <v>116.6</v>
      </c>
      <c r="AC1607" s="60">
        <f>MATCH($AC$3,'Cat-3'!$1:$1,0)</f>
        <v>90</v>
      </c>
      <c r="AD1607" s="60">
        <f>INDEX('Cat-3'!$1:$1048576,Working!Z1607,Working!AC1607)</f>
        <v>138.4</v>
      </c>
      <c r="AE1607" s="146">
        <f t="shared" ref="AE1607:AE1608" si="1059">AD1607/AB1607</f>
        <v>1.1869639794168096</v>
      </c>
      <c r="AF1607" s="132" t="s">
        <v>3114</v>
      </c>
      <c r="AG1607" s="60">
        <f>MATCH(AF1607,'Cat-4'!$A:$A,0)</f>
        <v>844</v>
      </c>
      <c r="AH1607" s="60">
        <f>MATCH($AH$3,'Cat-4'!$1:$1,0)</f>
        <v>4</v>
      </c>
      <c r="AI1607" s="60">
        <f>INDEX('Cat-4'!$1:$1048576,Working!AG1607,Working!AH1607)</f>
        <v>103.9</v>
      </c>
      <c r="AJ1607" s="60">
        <f>MATCH($AJ$3,'Cat-4'!$1:$1,0)</f>
        <v>144</v>
      </c>
      <c r="AK1607" s="60">
        <f>INDEX('Cat-4'!$1:$1048576,Working!AG1607,Working!AJ1607)</f>
        <v>160.30000000000001</v>
      </c>
      <c r="AL1607" s="146">
        <f t="shared" ref="AL1607:AL1612" si="1060">AK1607/AI1607</f>
        <v>1.5428296438883542</v>
      </c>
      <c r="AM1607" s="146">
        <f t="shared" ref="AM1607:AM1608" si="1061">AL1607*AE1607</f>
        <v>1.8312832136719401</v>
      </c>
      <c r="AN1607" s="146">
        <f t="shared" si="1058"/>
        <v>15.963888888888889</v>
      </c>
      <c r="AO1607" s="169">
        <f>INDEX('EL&amp;SV'!$C$4:$G$50,MATCH(AF1607,'EL&amp;SV'!$G$4:$G$50,0),MATCH(IF(P1607&gt;5000000,"A",IF(N1607&gt;2000000,"B",IF(N1607&gt;500000,"C","D"))),'EL&amp;SV'!$C$4:$G$4,0))</f>
        <v>6</v>
      </c>
      <c r="AP1607" s="171">
        <f>INDEX('EL&amp;SV'!$G$4:$K$50,MATCH(AF1607,'EL&amp;SV'!$G$4:$G$50,0),MATCH(IF(N1607&gt;5000000,"A",IF(N1607&gt;2000000,"B",IF(N1607&gt;500000,"C","D"))),'EL&amp;SV'!$G$4:$K$4,0))</f>
        <v>0.95</v>
      </c>
      <c r="AQ1607" s="153">
        <f t="shared" si="1043"/>
        <v>18541.742538428392</v>
      </c>
      <c r="AR1607" s="153">
        <f t="shared" si="1044"/>
        <v>17614.655411506974</v>
      </c>
      <c r="AS1607" s="153">
        <f t="shared" si="1045"/>
        <v>927.08712692141853</v>
      </c>
      <c r="AT1607" s="60">
        <v>0.75</v>
      </c>
      <c r="AU1607" s="153">
        <f t="shared" si="1046"/>
        <v>695.3153451910639</v>
      </c>
      <c r="AV1607" s="153">
        <f t="shared" si="1047"/>
        <v>927.08712692142046</v>
      </c>
    </row>
    <row r="1608" spans="1:48" x14ac:dyDescent="0.2">
      <c r="A1608" s="82">
        <v>1604</v>
      </c>
      <c r="B1608" s="82" t="s">
        <v>1410</v>
      </c>
      <c r="C1608" s="83"/>
      <c r="D1608" s="84" t="s">
        <v>112</v>
      </c>
      <c r="E1608" s="85" t="s">
        <v>344</v>
      </c>
      <c r="F1608" s="86">
        <v>39731</v>
      </c>
      <c r="G1608" s="86" t="s">
        <v>1348</v>
      </c>
      <c r="H1608" s="89"/>
      <c r="I1608" s="89">
        <v>1.105390672319807E-2</v>
      </c>
      <c r="J1608" s="84"/>
      <c r="K1608" s="84"/>
      <c r="L1608" s="87">
        <v>10062</v>
      </c>
      <c r="M1608" s="87"/>
      <c r="N1608" s="87">
        <v>10062</v>
      </c>
      <c r="O1608" s="84">
        <v>10062</v>
      </c>
      <c r="P1608" s="84">
        <v>0</v>
      </c>
      <c r="Q1608" s="84">
        <f t="shared" si="1056"/>
        <v>10062</v>
      </c>
      <c r="R1608" s="84">
        <v>0</v>
      </c>
      <c r="S1608" s="87">
        <f t="shared" si="1057"/>
        <v>0</v>
      </c>
      <c r="T1608" s="150">
        <v>10</v>
      </c>
      <c r="U1608" s="69">
        <v>365</v>
      </c>
      <c r="V1608" s="70"/>
      <c r="W1608" s="71">
        <v>5.9917808219178079</v>
      </c>
      <c r="X1608" s="76">
        <f t="shared" si="1040"/>
        <v>39722</v>
      </c>
      <c r="Y1608" s="138" t="s">
        <v>4016</v>
      </c>
      <c r="Z1608" s="60">
        <f>MATCH(Y1608,'Cat-3'!$A:$A,0)</f>
        <v>628</v>
      </c>
      <c r="AA1608" s="60">
        <f>MATCH(X1608,'Cat-3'!$1:$1,0)</f>
        <v>49</v>
      </c>
      <c r="AB1608" s="60">
        <f>INDEX('Cat-3'!$1:$1048576,Working!Z1608,Working!AA1608)</f>
        <v>120.9</v>
      </c>
      <c r="AC1608" s="60">
        <f>MATCH($AC$3,'Cat-3'!$1:$1,0)</f>
        <v>90</v>
      </c>
      <c r="AD1608" s="60">
        <f>INDEX('Cat-3'!$1:$1048576,Working!Z1608,Working!AC1608)</f>
        <v>138.4</v>
      </c>
      <c r="AE1608" s="146">
        <f t="shared" si="1059"/>
        <v>1.1447477253928866</v>
      </c>
      <c r="AF1608" s="132" t="s">
        <v>3114</v>
      </c>
      <c r="AG1608" s="60">
        <f>MATCH(AF1608,'Cat-4'!$A:$A,0)</f>
        <v>844</v>
      </c>
      <c r="AH1608" s="60">
        <f>MATCH($AH$3,'Cat-4'!$1:$1,0)</f>
        <v>4</v>
      </c>
      <c r="AI1608" s="60">
        <f>INDEX('Cat-4'!$1:$1048576,Working!AG1608,Working!AH1608)</f>
        <v>103.9</v>
      </c>
      <c r="AJ1608" s="60">
        <f>MATCH($AJ$3,'Cat-4'!$1:$1,0)</f>
        <v>144</v>
      </c>
      <c r="AK1608" s="60">
        <f>INDEX('Cat-4'!$1:$1048576,Working!AG1608,Working!AJ1608)</f>
        <v>160.30000000000001</v>
      </c>
      <c r="AL1608" s="146">
        <f t="shared" si="1060"/>
        <v>1.5428296438883542</v>
      </c>
      <c r="AM1608" s="146">
        <f t="shared" si="1061"/>
        <v>1.7661507255099107</v>
      </c>
      <c r="AN1608" s="146">
        <f t="shared" si="1058"/>
        <v>15.347222222222221</v>
      </c>
      <c r="AO1608" s="169">
        <f>INDEX('EL&amp;SV'!$C$4:$G$50,MATCH(AF1608,'EL&amp;SV'!$G$4:$G$50,0),MATCH(IF(P1608&gt;5000000,"A",IF(N1608&gt;2000000,"B",IF(N1608&gt;500000,"C","D"))),'EL&amp;SV'!$C$4:$G$4,0))</f>
        <v>6</v>
      </c>
      <c r="AP1608" s="171">
        <f>INDEX('EL&amp;SV'!$G$4:$K$50,MATCH(AF1608,'EL&amp;SV'!$G$4:$G$50,0),MATCH(IF(N1608&gt;5000000,"A",IF(N1608&gt;2000000,"B",IF(N1608&gt;500000,"C","D"))),'EL&amp;SV'!$G$4:$K$4,0))</f>
        <v>0.95</v>
      </c>
      <c r="AQ1608" s="153">
        <f t="shared" si="1043"/>
        <v>17771.00860008072</v>
      </c>
      <c r="AR1608" s="153">
        <f t="shared" si="1044"/>
        <v>16882.458170076683</v>
      </c>
      <c r="AS1608" s="153">
        <f t="shared" si="1045"/>
        <v>888.55043000403748</v>
      </c>
      <c r="AT1608" s="60">
        <v>0.75</v>
      </c>
      <c r="AU1608" s="153">
        <f t="shared" si="1046"/>
        <v>666.41282250302811</v>
      </c>
      <c r="AV1608" s="153">
        <f t="shared" si="1047"/>
        <v>888.5504300040368</v>
      </c>
    </row>
    <row r="1609" spans="1:48" x14ac:dyDescent="0.2">
      <c r="A1609" s="82">
        <v>1605</v>
      </c>
      <c r="B1609" s="82" t="s">
        <v>1410</v>
      </c>
      <c r="C1609" s="83"/>
      <c r="D1609" s="84" t="s">
        <v>112</v>
      </c>
      <c r="E1609" s="85" t="s">
        <v>441</v>
      </c>
      <c r="F1609" s="151">
        <v>42248</v>
      </c>
      <c r="G1609" s="86"/>
      <c r="H1609" s="89"/>
      <c r="I1609" s="89">
        <v>4.9999999999999926E-2</v>
      </c>
      <c r="J1609" s="84"/>
      <c r="K1609" s="84"/>
      <c r="L1609" s="87">
        <v>10044.75</v>
      </c>
      <c r="M1609" s="87"/>
      <c r="N1609" s="87">
        <v>10044.75</v>
      </c>
      <c r="O1609" s="84">
        <v>10044.75</v>
      </c>
      <c r="P1609" s="84">
        <v>0</v>
      </c>
      <c r="Q1609" s="84">
        <f t="shared" si="1056"/>
        <v>10044.75</v>
      </c>
      <c r="R1609" s="84">
        <v>0</v>
      </c>
      <c r="S1609" s="87">
        <f t="shared" si="1057"/>
        <v>0</v>
      </c>
      <c r="T1609" s="150">
        <v>10</v>
      </c>
      <c r="U1609" s="69">
        <v>365</v>
      </c>
      <c r="V1609" s="70"/>
      <c r="W1609" s="71">
        <v>5.9917808219178079</v>
      </c>
      <c r="X1609" s="76">
        <f t="shared" si="1040"/>
        <v>42248</v>
      </c>
      <c r="AF1609" s="132" t="s">
        <v>3114</v>
      </c>
      <c r="AG1609" s="60">
        <f>MATCH(AF1609,'Cat-4'!$A:$A,0)</f>
        <v>844</v>
      </c>
      <c r="AH1609" s="60">
        <f>MATCH(X1609,'Cat-4'!$1:$1,0)</f>
        <v>45</v>
      </c>
      <c r="AI1609" s="60">
        <f>INDEX('Cat-4'!$1:$1048576,Working!AG1609,Working!AH1609)</f>
        <v>110.9</v>
      </c>
      <c r="AJ1609" s="60">
        <f>MATCH($AJ$3,'Cat-4'!$1:$1,0)</f>
        <v>144</v>
      </c>
      <c r="AK1609" s="60">
        <f>INDEX('Cat-4'!$1:$1048576,Working!AG1609,Working!AJ1609)</f>
        <v>160.30000000000001</v>
      </c>
      <c r="AL1609" s="146">
        <f t="shared" si="1060"/>
        <v>1.4454463480613164</v>
      </c>
      <c r="AM1609" s="152">
        <f t="shared" ref="AM1609:AM1612" si="1062">AL1609</f>
        <v>1.4454463480613164</v>
      </c>
      <c r="AN1609" s="146">
        <f t="shared" si="1058"/>
        <v>8.4555555555555557</v>
      </c>
      <c r="AO1609" s="169">
        <f>INDEX('EL&amp;SV'!$C$4:$G$50,MATCH(AF1609,'EL&amp;SV'!$G$4:$G$50,0),MATCH(IF(P1609&gt;5000000,"A",IF(N1609&gt;2000000,"B",IF(N1609&gt;500000,"C","D"))),'EL&amp;SV'!$C$4:$G$4,0))</f>
        <v>6</v>
      </c>
      <c r="AP1609" s="171">
        <f>INDEX('EL&amp;SV'!$G$4:$K$50,MATCH(AF1609,'EL&amp;SV'!$G$4:$G$50,0),MATCH(IF(N1609&gt;5000000,"A",IF(N1609&gt;2000000,"B",IF(N1609&gt;500000,"C","D"))),'EL&amp;SV'!$G$4:$K$4,0))</f>
        <v>0.95</v>
      </c>
      <c r="AQ1609" s="153">
        <f t="shared" si="1043"/>
        <v>14519.147204688908</v>
      </c>
      <c r="AR1609" s="153">
        <f t="shared" si="1044"/>
        <v>13793.189844454462</v>
      </c>
      <c r="AS1609" s="153">
        <f t="shared" si="1045"/>
        <v>725.95736023444624</v>
      </c>
      <c r="AT1609" s="60">
        <v>0.75</v>
      </c>
      <c r="AU1609" s="153">
        <f t="shared" si="1046"/>
        <v>544.46802017583468</v>
      </c>
      <c r="AV1609" s="153">
        <f t="shared" si="1047"/>
        <v>725.95736023444601</v>
      </c>
    </row>
    <row r="1610" spans="1:48" x14ac:dyDescent="0.2">
      <c r="A1610" s="82">
        <v>1606</v>
      </c>
      <c r="B1610" s="82" t="s">
        <v>1410</v>
      </c>
      <c r="C1610" s="83"/>
      <c r="D1610" s="84" t="s">
        <v>112</v>
      </c>
      <c r="E1610" s="85" t="s">
        <v>1263</v>
      </c>
      <c r="F1610" s="86">
        <v>44334</v>
      </c>
      <c r="G1610" s="86" t="s">
        <v>38</v>
      </c>
      <c r="H1610" s="89"/>
      <c r="I1610" s="89">
        <v>0.19</v>
      </c>
      <c r="J1610" s="84"/>
      <c r="K1610" s="84"/>
      <c r="L1610" s="87">
        <v>10030</v>
      </c>
      <c r="M1610" s="87"/>
      <c r="N1610" s="87">
        <v>10030</v>
      </c>
      <c r="O1610" s="84">
        <v>1660.3084931506851</v>
      </c>
      <c r="P1610" s="84">
        <v>1905.7</v>
      </c>
      <c r="Q1610" s="84">
        <f t="shared" si="1056"/>
        <v>3566.0084931506854</v>
      </c>
      <c r="R1610" s="84">
        <v>6463.9915068493146</v>
      </c>
      <c r="S1610" s="87">
        <f t="shared" si="1057"/>
        <v>8369.6915068493145</v>
      </c>
      <c r="T1610" s="150">
        <v>5</v>
      </c>
      <c r="U1610" s="69">
        <v>365</v>
      </c>
      <c r="V1610" s="70"/>
      <c r="W1610" s="71">
        <v>5.9917808219178079</v>
      </c>
      <c r="X1610" s="76">
        <f t="shared" si="1040"/>
        <v>44317</v>
      </c>
      <c r="AF1610" s="132" t="s">
        <v>3114</v>
      </c>
      <c r="AG1610" s="60">
        <f>MATCH(AF1610,'Cat-4'!$A:$A,0)</f>
        <v>844</v>
      </c>
      <c r="AH1610" s="60">
        <f>MATCH(X1610,'Cat-4'!$1:$1,0)</f>
        <v>113</v>
      </c>
      <c r="AI1610" s="60">
        <f>INDEX('Cat-4'!$1:$1048576,Working!AG1610,Working!AH1610)</f>
        <v>146.30000000000001</v>
      </c>
      <c r="AJ1610" s="60">
        <f>MATCH($AJ$3,'Cat-4'!$1:$1,0)</f>
        <v>144</v>
      </c>
      <c r="AK1610" s="60">
        <f>INDEX('Cat-4'!$1:$1048576,Working!AG1610,Working!AJ1610)</f>
        <v>160.30000000000001</v>
      </c>
      <c r="AL1610" s="146">
        <f t="shared" si="1060"/>
        <v>1.0956937799043063</v>
      </c>
      <c r="AM1610" s="152">
        <f t="shared" si="1062"/>
        <v>1.0956937799043063</v>
      </c>
      <c r="AN1610" s="146">
        <f t="shared" si="1058"/>
        <v>2.7416666666666667</v>
      </c>
      <c r="AO1610" s="169">
        <f>INDEX('EL&amp;SV'!$C$4:$G$50,MATCH(AF1610,'EL&amp;SV'!$G$4:$G$50,0),MATCH(IF(P1610&gt;5000000,"A",IF(N1610&gt;2000000,"B",IF(N1610&gt;500000,"C","D"))),'EL&amp;SV'!$C$4:$G$4,0))</f>
        <v>6</v>
      </c>
      <c r="AP1610" s="171">
        <f>INDEX('EL&amp;SV'!$G$4:$K$50,MATCH(AF1610,'EL&amp;SV'!$G$4:$G$50,0),MATCH(IF(N1610&gt;5000000,"A",IF(N1610&gt;2000000,"B",IF(N1610&gt;500000,"C","D"))),'EL&amp;SV'!$G$4:$K$4,0))</f>
        <v>0.95</v>
      </c>
      <c r="AQ1610" s="153">
        <f t="shared" si="1043"/>
        <v>10989.808612440193</v>
      </c>
      <c r="AR1610" s="153">
        <f t="shared" si="1044"/>
        <v>4770.6453914141421</v>
      </c>
      <c r="AS1610" s="153">
        <f t="shared" si="1045"/>
        <v>6219.1632210260505</v>
      </c>
      <c r="AT1610" s="60">
        <v>0.75</v>
      </c>
      <c r="AU1610" s="153">
        <f t="shared" si="1046"/>
        <v>4664.3724157695378</v>
      </c>
      <c r="AV1610" s="153">
        <f t="shared" si="1047"/>
        <v>4664.3724157695378</v>
      </c>
    </row>
    <row r="1611" spans="1:48" x14ac:dyDescent="0.2">
      <c r="A1611" s="82">
        <v>1607</v>
      </c>
      <c r="B1611" s="82" t="s">
        <v>1410</v>
      </c>
      <c r="C1611" s="83"/>
      <c r="D1611" s="84" t="s">
        <v>112</v>
      </c>
      <c r="E1611" s="85" t="s">
        <v>383</v>
      </c>
      <c r="F1611" s="86">
        <v>41000</v>
      </c>
      <c r="G1611" s="86" t="s">
        <v>1350</v>
      </c>
      <c r="H1611" s="89"/>
      <c r="I1611" s="89">
        <v>9.497585616438356E-2</v>
      </c>
      <c r="J1611" s="84"/>
      <c r="K1611" s="84"/>
      <c r="L1611" s="87">
        <v>10000</v>
      </c>
      <c r="M1611" s="87"/>
      <c r="N1611" s="87">
        <v>10000</v>
      </c>
      <c r="O1611" s="84">
        <v>10000</v>
      </c>
      <c r="P1611" s="84">
        <v>0</v>
      </c>
      <c r="Q1611" s="84">
        <f t="shared" si="1056"/>
        <v>10000</v>
      </c>
      <c r="R1611" s="84">
        <v>0</v>
      </c>
      <c r="S1611" s="87">
        <f t="shared" si="1057"/>
        <v>0</v>
      </c>
      <c r="T1611" s="150">
        <v>10</v>
      </c>
      <c r="U1611" s="69">
        <v>365</v>
      </c>
      <c r="V1611" s="70"/>
      <c r="W1611" s="71">
        <v>5.9917808219178079</v>
      </c>
      <c r="X1611" s="76">
        <f t="shared" si="1040"/>
        <v>41000</v>
      </c>
      <c r="AF1611" s="132" t="s">
        <v>3114</v>
      </c>
      <c r="AG1611" s="60">
        <f>MATCH(AF1611,'Cat-4'!$A:$A,0)</f>
        <v>844</v>
      </c>
      <c r="AH1611" s="60">
        <f>MATCH(X1611,'Cat-4'!$1:$1,0)</f>
        <v>4</v>
      </c>
      <c r="AI1611" s="60">
        <f>INDEX('Cat-4'!$1:$1048576,Working!AG1611,Working!AH1611)</f>
        <v>103.9</v>
      </c>
      <c r="AJ1611" s="60">
        <f>MATCH($AJ$3,'Cat-4'!$1:$1,0)</f>
        <v>144</v>
      </c>
      <c r="AK1611" s="60">
        <f>INDEX('Cat-4'!$1:$1048576,Working!AG1611,Working!AJ1611)</f>
        <v>160.30000000000001</v>
      </c>
      <c r="AL1611" s="146">
        <f t="shared" si="1060"/>
        <v>1.5428296438883542</v>
      </c>
      <c r="AM1611" s="152">
        <f t="shared" si="1062"/>
        <v>1.5428296438883542</v>
      </c>
      <c r="AN1611" s="146">
        <f t="shared" si="1058"/>
        <v>11.872222222222222</v>
      </c>
      <c r="AO1611" s="169">
        <f>INDEX('EL&amp;SV'!$C$4:$G$50,MATCH(AF1611,'EL&amp;SV'!$G$4:$G$50,0),MATCH(IF(P1611&gt;5000000,"A",IF(N1611&gt;2000000,"B",IF(N1611&gt;500000,"C","D"))),'EL&amp;SV'!$C$4:$G$4,0))</f>
        <v>6</v>
      </c>
      <c r="AP1611" s="171">
        <f>INDEX('EL&amp;SV'!$G$4:$K$50,MATCH(AF1611,'EL&amp;SV'!$G$4:$G$50,0),MATCH(IF(N1611&gt;5000000,"A",IF(N1611&gt;2000000,"B",IF(N1611&gt;500000,"C","D"))),'EL&amp;SV'!$G$4:$K$4,0))</f>
        <v>0.95</v>
      </c>
      <c r="AQ1611" s="153">
        <f t="shared" si="1043"/>
        <v>15428.296438883543</v>
      </c>
      <c r="AR1611" s="153">
        <f t="shared" si="1044"/>
        <v>14656.881616939365</v>
      </c>
      <c r="AS1611" s="153">
        <f t="shared" si="1045"/>
        <v>771.41482194417767</v>
      </c>
      <c r="AT1611" s="60">
        <v>0.75</v>
      </c>
      <c r="AU1611" s="153">
        <f t="shared" si="1046"/>
        <v>578.56111645813326</v>
      </c>
      <c r="AV1611" s="153">
        <f t="shared" si="1047"/>
        <v>771.41482194417779</v>
      </c>
    </row>
    <row r="1612" spans="1:48" x14ac:dyDescent="0.2">
      <c r="A1612" s="82">
        <v>1608</v>
      </c>
      <c r="B1612" s="82" t="s">
        <v>1410</v>
      </c>
      <c r="C1612" s="83"/>
      <c r="D1612" s="84" t="s">
        <v>112</v>
      </c>
      <c r="E1612" s="85" t="s">
        <v>654</v>
      </c>
      <c r="F1612" s="86">
        <v>41000</v>
      </c>
      <c r="G1612" s="86" t="s">
        <v>1350</v>
      </c>
      <c r="H1612" s="89"/>
      <c r="I1612" s="89">
        <v>0.22119080145719491</v>
      </c>
      <c r="J1612" s="84"/>
      <c r="K1612" s="84"/>
      <c r="L1612" s="87">
        <v>10000</v>
      </c>
      <c r="M1612" s="87"/>
      <c r="N1612" s="87">
        <v>10000</v>
      </c>
      <c r="O1612" s="84">
        <v>9500</v>
      </c>
      <c r="P1612" s="84">
        <v>0</v>
      </c>
      <c r="Q1612" s="84">
        <f t="shared" si="1056"/>
        <v>9500</v>
      </c>
      <c r="R1612" s="84">
        <v>500</v>
      </c>
      <c r="S1612" s="87">
        <f t="shared" si="1057"/>
        <v>500</v>
      </c>
      <c r="T1612" s="150">
        <v>5</v>
      </c>
      <c r="U1612" s="69">
        <v>365</v>
      </c>
      <c r="V1612" s="70"/>
      <c r="W1612" s="71">
        <v>5.9917808219178079</v>
      </c>
      <c r="X1612" s="76">
        <f t="shared" si="1040"/>
        <v>41000</v>
      </c>
      <c r="AF1612" s="132" t="s">
        <v>3114</v>
      </c>
      <c r="AG1612" s="60">
        <f>MATCH(AF1612,'Cat-4'!$A:$A,0)</f>
        <v>844</v>
      </c>
      <c r="AH1612" s="60">
        <f>MATCH(X1612,'Cat-4'!$1:$1,0)</f>
        <v>4</v>
      </c>
      <c r="AI1612" s="60">
        <f>INDEX('Cat-4'!$1:$1048576,Working!AG1612,Working!AH1612)</f>
        <v>103.9</v>
      </c>
      <c r="AJ1612" s="60">
        <f>MATCH($AJ$3,'Cat-4'!$1:$1,0)</f>
        <v>144</v>
      </c>
      <c r="AK1612" s="60">
        <f>INDEX('Cat-4'!$1:$1048576,Working!AG1612,Working!AJ1612)</f>
        <v>160.30000000000001</v>
      </c>
      <c r="AL1612" s="146">
        <f t="shared" si="1060"/>
        <v>1.5428296438883542</v>
      </c>
      <c r="AM1612" s="152">
        <f t="shared" si="1062"/>
        <v>1.5428296438883542</v>
      </c>
      <c r="AN1612" s="146">
        <f t="shared" si="1058"/>
        <v>11.872222222222222</v>
      </c>
      <c r="AO1612" s="169">
        <f>INDEX('EL&amp;SV'!$C$4:$G$50,MATCH(AF1612,'EL&amp;SV'!$G$4:$G$50,0),MATCH(IF(P1612&gt;5000000,"A",IF(N1612&gt;2000000,"B",IF(N1612&gt;500000,"C","D"))),'EL&amp;SV'!$C$4:$G$4,0))</f>
        <v>6</v>
      </c>
      <c r="AP1612" s="171">
        <f>INDEX('EL&amp;SV'!$G$4:$K$50,MATCH(AF1612,'EL&amp;SV'!$G$4:$G$50,0),MATCH(IF(N1612&gt;5000000,"A",IF(N1612&gt;2000000,"B",IF(N1612&gt;500000,"C","D"))),'EL&amp;SV'!$G$4:$K$4,0))</f>
        <v>0.95</v>
      </c>
      <c r="AQ1612" s="153">
        <f t="shared" si="1043"/>
        <v>15428.296438883543</v>
      </c>
      <c r="AR1612" s="153">
        <f t="shared" si="1044"/>
        <v>14656.881616939365</v>
      </c>
      <c r="AS1612" s="153">
        <f t="shared" si="1045"/>
        <v>771.41482194417767</v>
      </c>
      <c r="AT1612" s="60">
        <v>0.75</v>
      </c>
      <c r="AU1612" s="153">
        <f t="shared" si="1046"/>
        <v>578.56111645813326</v>
      </c>
      <c r="AV1612" s="153">
        <f t="shared" si="1047"/>
        <v>771.41482194417779</v>
      </c>
    </row>
    <row r="1613" spans="1:48" x14ac:dyDescent="0.2">
      <c r="A1613" s="82">
        <v>1609</v>
      </c>
      <c r="B1613" s="82" t="s">
        <v>1410</v>
      </c>
      <c r="C1613" s="83"/>
      <c r="D1613" s="84" t="s">
        <v>112</v>
      </c>
      <c r="E1613" s="85" t="s">
        <v>663</v>
      </c>
      <c r="F1613" s="86">
        <v>39447</v>
      </c>
      <c r="G1613" s="86" t="s">
        <v>1347</v>
      </c>
      <c r="H1613" s="89"/>
      <c r="I1613" s="89">
        <v>7.4691199908925324E-2</v>
      </c>
      <c r="J1613" s="84"/>
      <c r="K1613" s="84"/>
      <c r="L1613" s="87">
        <v>10000</v>
      </c>
      <c r="M1613" s="87"/>
      <c r="N1613" s="87">
        <v>10000</v>
      </c>
      <c r="O1613" s="84">
        <v>8943.3970856102023</v>
      </c>
      <c r="P1613" s="84">
        <v>746.91199908925319</v>
      </c>
      <c r="Q1613" s="84">
        <f t="shared" si="1056"/>
        <v>9690.3090846994564</v>
      </c>
      <c r="R1613" s="84">
        <v>309.69091530054357</v>
      </c>
      <c r="S1613" s="87">
        <f t="shared" si="1057"/>
        <v>1056.6029143897977</v>
      </c>
      <c r="T1613" s="150">
        <v>15</v>
      </c>
      <c r="U1613" s="69">
        <v>365</v>
      </c>
      <c r="V1613" s="70"/>
      <c r="W1613" s="71">
        <v>5.9917808219178079</v>
      </c>
      <c r="X1613" s="76">
        <f t="shared" si="1040"/>
        <v>39417</v>
      </c>
      <c r="Y1613" s="138" t="s">
        <v>4226</v>
      </c>
      <c r="Z1613" s="60">
        <f>MATCH(Y1613,'Cat-3'!$A:$A,0)</f>
        <v>742</v>
      </c>
      <c r="AA1613" s="60">
        <f>MATCH(X1613,'Cat-3'!$1:$1,0)</f>
        <v>39</v>
      </c>
      <c r="AB1613" s="60">
        <f>INDEX('Cat-3'!$1:$1048576,Working!Z1613,Working!AA1613)</f>
        <v>79.7</v>
      </c>
      <c r="AC1613" s="60">
        <f>MATCH($AC$3,'Cat-3'!$1:$1,0)</f>
        <v>90</v>
      </c>
      <c r="AD1613" s="60">
        <f>INDEX('Cat-3'!$1:$1048576,Working!Z1613,Working!AC1613)</f>
        <v>73.099999999999994</v>
      </c>
      <c r="AE1613" s="146">
        <f>AD1613/AB1613</f>
        <v>0.91718946047678784</v>
      </c>
      <c r="AF1613" s="132" t="s">
        <v>2732</v>
      </c>
      <c r="AG1613" s="60">
        <f>MATCH(AF1613,'Cat-4'!$A:$A,0)</f>
        <v>652</v>
      </c>
      <c r="AH1613" s="60">
        <f>MATCH($AH$3,'Cat-4'!$1:$1,0)</f>
        <v>4</v>
      </c>
      <c r="AI1613" s="60">
        <f>INDEX('Cat-4'!$1:$1048576,Working!AG1613,Working!AH1613)</f>
        <v>97.5</v>
      </c>
      <c r="AJ1613" s="60">
        <f>MATCH($AJ$3,'Cat-4'!$1:$1,0)</f>
        <v>144</v>
      </c>
      <c r="AK1613" s="60">
        <f>INDEX('Cat-4'!$1:$1048576,Working!AG1613,Working!AJ1613)</f>
        <v>95.4</v>
      </c>
      <c r="AL1613" s="146">
        <f>AK1613/AI1613</f>
        <v>0.97846153846153849</v>
      </c>
      <c r="AM1613" s="146">
        <f>AL1613*AE1613</f>
        <v>0.89743461055882634</v>
      </c>
      <c r="AN1613" s="146">
        <f t="shared" si="1058"/>
        <v>16.125</v>
      </c>
      <c r="AO1613" s="169">
        <f>INDEX('EL&amp;SV'!$C$4:$G$50,MATCH(AF1613,'EL&amp;SV'!$G$4:$G$50,0),MATCH(IF(P1613&gt;5000000,"A",IF(N1613&gt;2000000,"B",IF(N1613&gt;500000,"C","D"))),'EL&amp;SV'!$C$4:$G$4,0))</f>
        <v>8</v>
      </c>
      <c r="AP1613" s="171">
        <f>INDEX('EL&amp;SV'!$G$4:$K$50,MATCH(AF1613,'EL&amp;SV'!$G$4:$G$50,0),MATCH(IF(N1613&gt;5000000,"A",IF(N1613&gt;2000000,"B",IF(N1613&gt;500000,"C","D"))),'EL&amp;SV'!$G$4:$K$4,0))</f>
        <v>0.9</v>
      </c>
      <c r="AQ1613" s="153">
        <f t="shared" si="1043"/>
        <v>8974.3461055882635</v>
      </c>
      <c r="AR1613" s="153">
        <f t="shared" si="1044"/>
        <v>8076.911495029437</v>
      </c>
      <c r="AS1613" s="153">
        <f t="shared" si="1045"/>
        <v>897.43461055882653</v>
      </c>
      <c r="AT1613" s="60">
        <v>0.75</v>
      </c>
      <c r="AU1613" s="153">
        <f t="shared" si="1046"/>
        <v>673.0759579191199</v>
      </c>
      <c r="AV1613" s="153">
        <f t="shared" si="1047"/>
        <v>897.43461055882619</v>
      </c>
    </row>
    <row r="1614" spans="1:48" x14ac:dyDescent="0.2">
      <c r="A1614" s="82">
        <v>1610</v>
      </c>
      <c r="B1614" s="82" t="s">
        <v>1410</v>
      </c>
      <c r="C1614" s="83"/>
      <c r="D1614" s="84" t="s">
        <v>112</v>
      </c>
      <c r="E1614" s="85" t="s">
        <v>959</v>
      </c>
      <c r="F1614" s="86">
        <v>41485</v>
      </c>
      <c r="G1614" s="86" t="s">
        <v>1349</v>
      </c>
      <c r="H1614" s="89"/>
      <c r="I1614" s="89">
        <v>6.4075047801147228E-2</v>
      </c>
      <c r="J1614" s="84"/>
      <c r="K1614" s="84"/>
      <c r="L1614" s="87">
        <v>10000</v>
      </c>
      <c r="M1614" s="87"/>
      <c r="N1614" s="87">
        <v>10000</v>
      </c>
      <c r="O1614" s="84">
        <v>5444.8394405301351</v>
      </c>
      <c r="P1614" s="84">
        <v>640.7504780114723</v>
      </c>
      <c r="Q1614" s="84">
        <f t="shared" si="1056"/>
        <v>6085.5899185416074</v>
      </c>
      <c r="R1614" s="84">
        <v>3914.4100814583926</v>
      </c>
      <c r="S1614" s="87">
        <f t="shared" si="1057"/>
        <v>4555.1605594698649</v>
      </c>
      <c r="T1614" s="150">
        <v>15</v>
      </c>
      <c r="U1614" s="69">
        <v>365</v>
      </c>
      <c r="V1614" s="70"/>
      <c r="W1614" s="71">
        <v>5.9917808219178079</v>
      </c>
      <c r="X1614" s="76">
        <f t="shared" si="1040"/>
        <v>41456</v>
      </c>
      <c r="AF1614" s="132" t="s">
        <v>3114</v>
      </c>
      <c r="AG1614" s="60">
        <f>MATCH(AF1614,'Cat-4'!$A:$A,0)</f>
        <v>844</v>
      </c>
      <c r="AH1614" s="60">
        <f>MATCH(X1614,'Cat-4'!$1:$1,0)</f>
        <v>19</v>
      </c>
      <c r="AI1614" s="60">
        <f>INDEX('Cat-4'!$1:$1048576,Working!AG1614,Working!AH1614)</f>
        <v>106.6</v>
      </c>
      <c r="AJ1614" s="60">
        <f>MATCH($AJ$3,'Cat-4'!$1:$1,0)</f>
        <v>144</v>
      </c>
      <c r="AK1614" s="60">
        <f>INDEX('Cat-4'!$1:$1048576,Working!AG1614,Working!AJ1614)</f>
        <v>160.30000000000001</v>
      </c>
      <c r="AL1614" s="146">
        <f t="shared" ref="AL1614:AL1623" si="1063">AK1614/AI1614</f>
        <v>1.50375234521576</v>
      </c>
      <c r="AM1614" s="152">
        <f t="shared" ref="AM1614:AM1623" si="1064">AL1614</f>
        <v>1.50375234521576</v>
      </c>
      <c r="AN1614" s="146">
        <f t="shared" si="1058"/>
        <v>10.541666666666666</v>
      </c>
      <c r="AO1614" s="169">
        <f>INDEX('EL&amp;SV'!$C$4:$G$50,MATCH(AF1614,'EL&amp;SV'!$G$4:$G$50,0),MATCH(IF(P1614&gt;5000000,"A",IF(N1614&gt;2000000,"B",IF(N1614&gt;500000,"C","D"))),'EL&amp;SV'!$C$4:$G$4,0))</f>
        <v>6</v>
      </c>
      <c r="AP1614" s="171">
        <f>INDEX('EL&amp;SV'!$G$4:$K$50,MATCH(AF1614,'EL&amp;SV'!$G$4:$G$50,0),MATCH(IF(N1614&gt;5000000,"A",IF(N1614&gt;2000000,"B",IF(N1614&gt;500000,"C","D"))),'EL&amp;SV'!$G$4:$K$4,0))</f>
        <v>0.95</v>
      </c>
      <c r="AQ1614" s="153">
        <f t="shared" si="1043"/>
        <v>15037.5234521576</v>
      </c>
      <c r="AR1614" s="153">
        <f t="shared" si="1044"/>
        <v>14285.647279549719</v>
      </c>
      <c r="AS1614" s="153">
        <f t="shared" si="1045"/>
        <v>751.87617260788102</v>
      </c>
      <c r="AT1614" s="60">
        <v>0.75</v>
      </c>
      <c r="AU1614" s="153">
        <f t="shared" si="1046"/>
        <v>563.90712945591076</v>
      </c>
      <c r="AV1614" s="153">
        <f t="shared" si="1047"/>
        <v>751.87617260788068</v>
      </c>
    </row>
    <row r="1615" spans="1:48" x14ac:dyDescent="0.2">
      <c r="A1615" s="82">
        <v>1611</v>
      </c>
      <c r="B1615" s="82" t="s">
        <v>1410</v>
      </c>
      <c r="C1615" s="83"/>
      <c r="D1615" s="84" t="s">
        <v>112</v>
      </c>
      <c r="E1615" s="85" t="s">
        <v>787</v>
      </c>
      <c r="F1615" s="86">
        <v>41000</v>
      </c>
      <c r="G1615" s="86" t="s">
        <v>1350</v>
      </c>
      <c r="H1615" s="89"/>
      <c r="I1615" s="89">
        <v>6.3316649104320333E-2</v>
      </c>
      <c r="J1615" s="84"/>
      <c r="K1615" s="84"/>
      <c r="L1615" s="87">
        <v>9990</v>
      </c>
      <c r="M1615" s="87"/>
      <c r="N1615" s="87">
        <v>9990</v>
      </c>
      <c r="O1615" s="84">
        <v>6327.8333772391979</v>
      </c>
      <c r="P1615" s="84">
        <v>632.53332455216014</v>
      </c>
      <c r="Q1615" s="84">
        <f t="shared" si="1056"/>
        <v>6960.3667017913576</v>
      </c>
      <c r="R1615" s="84">
        <v>3029.6332982086424</v>
      </c>
      <c r="S1615" s="87">
        <f t="shared" si="1057"/>
        <v>3662.1666227608021</v>
      </c>
      <c r="T1615" s="150">
        <v>15</v>
      </c>
      <c r="U1615" s="69">
        <v>365</v>
      </c>
      <c r="V1615" s="70"/>
      <c r="W1615" s="71">
        <v>5.9917808219178079</v>
      </c>
      <c r="X1615" s="76">
        <f t="shared" si="1040"/>
        <v>41000</v>
      </c>
      <c r="AF1615" s="132" t="s">
        <v>3114</v>
      </c>
      <c r="AG1615" s="60">
        <f>MATCH(AF1615,'Cat-4'!$A:$A,0)</f>
        <v>844</v>
      </c>
      <c r="AH1615" s="60">
        <f>MATCH(X1615,'Cat-4'!$1:$1,0)</f>
        <v>4</v>
      </c>
      <c r="AI1615" s="60">
        <f>INDEX('Cat-4'!$1:$1048576,Working!AG1615,Working!AH1615)</f>
        <v>103.9</v>
      </c>
      <c r="AJ1615" s="60">
        <f>MATCH($AJ$3,'Cat-4'!$1:$1,0)</f>
        <v>144</v>
      </c>
      <c r="AK1615" s="60">
        <f>INDEX('Cat-4'!$1:$1048576,Working!AG1615,Working!AJ1615)</f>
        <v>160.30000000000001</v>
      </c>
      <c r="AL1615" s="146">
        <f t="shared" si="1063"/>
        <v>1.5428296438883542</v>
      </c>
      <c r="AM1615" s="152">
        <f t="shared" si="1064"/>
        <v>1.5428296438883542</v>
      </c>
      <c r="AN1615" s="146">
        <f t="shared" si="1058"/>
        <v>11.872222222222222</v>
      </c>
      <c r="AO1615" s="169">
        <f>INDEX('EL&amp;SV'!$C$4:$G$50,MATCH(AF1615,'EL&amp;SV'!$G$4:$G$50,0),MATCH(IF(P1615&gt;5000000,"A",IF(N1615&gt;2000000,"B",IF(N1615&gt;500000,"C","D"))),'EL&amp;SV'!$C$4:$G$4,0))</f>
        <v>6</v>
      </c>
      <c r="AP1615" s="171">
        <f>INDEX('EL&amp;SV'!$G$4:$K$50,MATCH(AF1615,'EL&amp;SV'!$G$4:$G$50,0),MATCH(IF(N1615&gt;5000000,"A",IF(N1615&gt;2000000,"B",IF(N1615&gt;500000,"C","D"))),'EL&amp;SV'!$G$4:$K$4,0))</f>
        <v>0.95</v>
      </c>
      <c r="AQ1615" s="153">
        <f t="shared" si="1043"/>
        <v>15412.868142444659</v>
      </c>
      <c r="AR1615" s="153">
        <f t="shared" si="1044"/>
        <v>14642.224735322427</v>
      </c>
      <c r="AS1615" s="153">
        <f t="shared" si="1045"/>
        <v>770.64340712223202</v>
      </c>
      <c r="AT1615" s="60">
        <v>0.75</v>
      </c>
      <c r="AU1615" s="153">
        <f t="shared" si="1046"/>
        <v>577.98255534167401</v>
      </c>
      <c r="AV1615" s="153">
        <f t="shared" si="1047"/>
        <v>770.64340712223361</v>
      </c>
    </row>
    <row r="1616" spans="1:48" x14ac:dyDescent="0.2">
      <c r="A1616" s="82">
        <v>1612</v>
      </c>
      <c r="B1616" s="82" t="s">
        <v>1410</v>
      </c>
      <c r="C1616" s="83"/>
      <c r="D1616" s="84" t="s">
        <v>112</v>
      </c>
      <c r="E1616" s="85" t="s">
        <v>1024</v>
      </c>
      <c r="F1616" s="86">
        <v>42460</v>
      </c>
      <c r="G1616" s="86" t="s">
        <v>25</v>
      </c>
      <c r="H1616" s="89"/>
      <c r="I1616" s="89">
        <v>6.3333333333333325E-2</v>
      </c>
      <c r="J1616" s="84"/>
      <c r="K1616" s="84"/>
      <c r="L1616" s="87">
        <v>9975.6</v>
      </c>
      <c r="M1616" s="87"/>
      <c r="N1616" s="87">
        <v>9975.6</v>
      </c>
      <c r="O1616" s="84">
        <v>3792.458926027397</v>
      </c>
      <c r="P1616" s="84">
        <v>631.7879999999999</v>
      </c>
      <c r="Q1616" s="84">
        <f t="shared" si="1056"/>
        <v>4424.2469260273965</v>
      </c>
      <c r="R1616" s="84">
        <v>5551.3530739726039</v>
      </c>
      <c r="S1616" s="87">
        <f t="shared" si="1057"/>
        <v>6183.1410739726034</v>
      </c>
      <c r="T1616" s="150">
        <v>15</v>
      </c>
      <c r="U1616" s="69">
        <v>365</v>
      </c>
      <c r="V1616" s="70"/>
      <c r="W1616" s="71">
        <v>5.9917808219178079</v>
      </c>
      <c r="X1616" s="76">
        <f t="shared" si="1040"/>
        <v>42430</v>
      </c>
      <c r="AF1616" s="132" t="s">
        <v>3114</v>
      </c>
      <c r="AG1616" s="60">
        <f>MATCH(AF1616,'Cat-4'!$A:$A,0)</f>
        <v>844</v>
      </c>
      <c r="AH1616" s="60">
        <f>MATCH(X1616,'Cat-4'!$1:$1,0)</f>
        <v>51</v>
      </c>
      <c r="AI1616" s="60">
        <f>INDEX('Cat-4'!$1:$1048576,Working!AG1616,Working!AH1616)</f>
        <v>114.6</v>
      </c>
      <c r="AJ1616" s="60">
        <f>MATCH($AJ$3,'Cat-4'!$1:$1,0)</f>
        <v>144</v>
      </c>
      <c r="AK1616" s="60">
        <f>INDEX('Cat-4'!$1:$1048576,Working!AG1616,Working!AJ1616)</f>
        <v>160.30000000000001</v>
      </c>
      <c r="AL1616" s="146">
        <f t="shared" si="1063"/>
        <v>1.3987783595113439</v>
      </c>
      <c r="AM1616" s="152">
        <f t="shared" si="1064"/>
        <v>1.3987783595113439</v>
      </c>
      <c r="AN1616" s="146">
        <f t="shared" si="1058"/>
        <v>7.875</v>
      </c>
      <c r="AO1616" s="169">
        <f>INDEX('EL&amp;SV'!$C$4:$G$50,MATCH(AF1616,'EL&amp;SV'!$G$4:$G$50,0),MATCH(IF(P1616&gt;5000000,"A",IF(N1616&gt;2000000,"B",IF(N1616&gt;500000,"C","D"))),'EL&amp;SV'!$C$4:$G$4,0))</f>
        <v>6</v>
      </c>
      <c r="AP1616" s="171">
        <f>INDEX('EL&amp;SV'!$G$4:$K$50,MATCH(AF1616,'EL&amp;SV'!$G$4:$G$50,0),MATCH(IF(N1616&gt;5000000,"A",IF(N1616&gt;2000000,"B",IF(N1616&gt;500000,"C","D"))),'EL&amp;SV'!$G$4:$K$4,0))</f>
        <v>0.95</v>
      </c>
      <c r="AQ1616" s="153">
        <f t="shared" si="1043"/>
        <v>13953.653403141363</v>
      </c>
      <c r="AR1616" s="153">
        <f t="shared" si="1044"/>
        <v>13255.970732984295</v>
      </c>
      <c r="AS1616" s="153">
        <f t="shared" si="1045"/>
        <v>697.68267015706806</v>
      </c>
      <c r="AT1616" s="60">
        <v>0.75</v>
      </c>
      <c r="AU1616" s="153">
        <f t="shared" si="1046"/>
        <v>523.26200261780104</v>
      </c>
      <c r="AV1616" s="153">
        <f t="shared" si="1047"/>
        <v>697.68267015706874</v>
      </c>
    </row>
    <row r="1617" spans="1:48" x14ac:dyDescent="0.2">
      <c r="A1617" s="82">
        <v>1613</v>
      </c>
      <c r="B1617" s="82" t="s">
        <v>1410</v>
      </c>
      <c r="C1617" s="83"/>
      <c r="D1617" s="84" t="s">
        <v>112</v>
      </c>
      <c r="E1617" s="85" t="s">
        <v>1082</v>
      </c>
      <c r="F1617" s="86">
        <v>43190</v>
      </c>
      <c r="G1617" s="86" t="s">
        <v>29</v>
      </c>
      <c r="H1617" s="89"/>
      <c r="I1617" s="89">
        <v>0.19</v>
      </c>
      <c r="J1617" s="84"/>
      <c r="K1617" s="84"/>
      <c r="L1617" s="87">
        <v>9900.14</v>
      </c>
      <c r="M1617" s="87"/>
      <c r="N1617" s="87">
        <v>9900.14</v>
      </c>
      <c r="O1617" s="84">
        <v>7526.6831487671234</v>
      </c>
      <c r="P1617" s="84">
        <v>1881.0265999999999</v>
      </c>
      <c r="Q1617" s="84">
        <f t="shared" si="1056"/>
        <v>9407.7097487671235</v>
      </c>
      <c r="R1617" s="84">
        <v>492.43025123287589</v>
      </c>
      <c r="S1617" s="87">
        <f t="shared" si="1057"/>
        <v>2373.456851232876</v>
      </c>
      <c r="T1617" s="150">
        <v>10</v>
      </c>
      <c r="U1617" s="69">
        <v>365</v>
      </c>
      <c r="V1617" s="70"/>
      <c r="W1617" s="71">
        <v>5.9917808219178079</v>
      </c>
      <c r="X1617" s="76">
        <f t="shared" si="1040"/>
        <v>43160</v>
      </c>
      <c r="AF1617" s="132" t="s">
        <v>3114</v>
      </c>
      <c r="AG1617" s="60">
        <f>MATCH(AF1617,'Cat-4'!$A:$A,0)</f>
        <v>844</v>
      </c>
      <c r="AH1617" s="60">
        <f>MATCH(X1617,'Cat-4'!$1:$1,0)</f>
        <v>75</v>
      </c>
      <c r="AI1617" s="60">
        <f>INDEX('Cat-4'!$1:$1048576,Working!AG1617,Working!AH1617)</f>
        <v>124.6</v>
      </c>
      <c r="AJ1617" s="60">
        <f>MATCH($AJ$3,'Cat-4'!$1:$1,0)</f>
        <v>144</v>
      </c>
      <c r="AK1617" s="60">
        <f>INDEX('Cat-4'!$1:$1048576,Working!AG1617,Working!AJ1617)</f>
        <v>160.30000000000001</v>
      </c>
      <c r="AL1617" s="146">
        <f t="shared" si="1063"/>
        <v>1.2865168539325844</v>
      </c>
      <c r="AM1617" s="152">
        <f t="shared" si="1064"/>
        <v>1.2865168539325844</v>
      </c>
      <c r="AN1617" s="146">
        <f t="shared" si="1058"/>
        <v>5.875</v>
      </c>
      <c r="AO1617" s="169">
        <f>INDEX('EL&amp;SV'!$C$4:$G$50,MATCH(AF1617,'EL&amp;SV'!$G$4:$G$50,0),MATCH(IF(P1617&gt;5000000,"A",IF(N1617&gt;2000000,"B",IF(N1617&gt;500000,"C","D"))),'EL&amp;SV'!$C$4:$G$4,0))</f>
        <v>6</v>
      </c>
      <c r="AP1617" s="171">
        <f>INDEX('EL&amp;SV'!$G$4:$K$50,MATCH(AF1617,'EL&amp;SV'!$G$4:$G$50,0),MATCH(IF(N1617&gt;5000000,"A",IF(N1617&gt;2000000,"B",IF(N1617&gt;500000,"C","D"))),'EL&amp;SV'!$G$4:$K$4,0))</f>
        <v>0.95</v>
      </c>
      <c r="AQ1617" s="153">
        <f t="shared" si="1043"/>
        <v>12736.696966292135</v>
      </c>
      <c r="AR1617" s="153">
        <f t="shared" si="1044"/>
        <v>11847.781657186328</v>
      </c>
      <c r="AS1617" s="153">
        <f t="shared" si="1045"/>
        <v>888.91530910580695</v>
      </c>
      <c r="AT1617" s="60">
        <v>0.75</v>
      </c>
      <c r="AU1617" s="153">
        <f t="shared" si="1046"/>
        <v>666.68648182935522</v>
      </c>
      <c r="AV1617" s="153">
        <f t="shared" si="1047"/>
        <v>666.68648182935522</v>
      </c>
    </row>
    <row r="1618" spans="1:48" x14ac:dyDescent="0.2">
      <c r="A1618" s="82">
        <v>1614</v>
      </c>
      <c r="B1618" s="82" t="s">
        <v>1410</v>
      </c>
      <c r="C1618" s="83"/>
      <c r="D1618" s="84" t="s">
        <v>112</v>
      </c>
      <c r="E1618" s="85" t="s">
        <v>367</v>
      </c>
      <c r="F1618" s="86">
        <v>43810</v>
      </c>
      <c r="G1618" s="86" t="s">
        <v>36</v>
      </c>
      <c r="H1618" s="89"/>
      <c r="I1618" s="89">
        <v>9.5000000000000001E-2</v>
      </c>
      <c r="J1618" s="84"/>
      <c r="K1618" s="84"/>
      <c r="L1618" s="87">
        <v>9890</v>
      </c>
      <c r="M1618" s="87"/>
      <c r="N1618" s="87">
        <v>9890</v>
      </c>
      <c r="O1618" s="84">
        <v>2167.4002739726029</v>
      </c>
      <c r="P1618" s="84">
        <v>939.55</v>
      </c>
      <c r="Q1618" s="84">
        <f t="shared" si="1056"/>
        <v>3106.9502739726031</v>
      </c>
      <c r="R1618" s="84">
        <v>6783.0497260273969</v>
      </c>
      <c r="S1618" s="87">
        <f t="shared" si="1057"/>
        <v>7722.5997260273971</v>
      </c>
      <c r="T1618" s="150">
        <v>10</v>
      </c>
      <c r="U1618" s="69">
        <v>365</v>
      </c>
      <c r="V1618" s="70"/>
      <c r="W1618" s="71">
        <v>-1.6821917808219178</v>
      </c>
      <c r="X1618" s="76">
        <f t="shared" si="1040"/>
        <v>43800</v>
      </c>
      <c r="AF1618" s="132" t="s">
        <v>3114</v>
      </c>
      <c r="AG1618" s="60">
        <f>MATCH(AF1618,'Cat-4'!$A:$A,0)</f>
        <v>844</v>
      </c>
      <c r="AH1618" s="60">
        <f>MATCH(X1618,'Cat-4'!$1:$1,0)</f>
        <v>96</v>
      </c>
      <c r="AI1618" s="60">
        <f>INDEX('Cat-4'!$1:$1048576,Working!AG1618,Working!AH1618)</f>
        <v>130.30000000000001</v>
      </c>
      <c r="AJ1618" s="60">
        <f>MATCH($AJ$3,'Cat-4'!$1:$1,0)</f>
        <v>144</v>
      </c>
      <c r="AK1618" s="60">
        <f>INDEX('Cat-4'!$1:$1048576,Working!AG1618,Working!AJ1618)</f>
        <v>160.30000000000001</v>
      </c>
      <c r="AL1618" s="146">
        <f t="shared" si="1063"/>
        <v>1.2302379125095932</v>
      </c>
      <c r="AM1618" s="152">
        <f t="shared" si="1064"/>
        <v>1.2302379125095932</v>
      </c>
      <c r="AN1618" s="146">
        <f t="shared" si="1058"/>
        <v>4.177777777777778</v>
      </c>
      <c r="AO1618" s="169">
        <f>INDEX('EL&amp;SV'!$C$4:$G$50,MATCH(AF1618,'EL&amp;SV'!$G$4:$G$50,0),MATCH(IF(P1618&gt;5000000,"A",IF(N1618&gt;2000000,"B",IF(N1618&gt;500000,"C","D"))),'EL&amp;SV'!$C$4:$G$4,0))</f>
        <v>6</v>
      </c>
      <c r="AP1618" s="171">
        <f>INDEX('EL&amp;SV'!$G$4:$K$50,MATCH(AF1618,'EL&amp;SV'!$G$4:$G$50,0),MATCH(IF(N1618&gt;5000000,"A",IF(N1618&gt;2000000,"B",IF(N1618&gt;500000,"C","D"))),'EL&amp;SV'!$G$4:$K$4,0))</f>
        <v>0.95</v>
      </c>
      <c r="AQ1618" s="153">
        <f t="shared" si="1043"/>
        <v>12167.052954719877</v>
      </c>
      <c r="AR1618" s="153">
        <f t="shared" si="1044"/>
        <v>8048.2802137517401</v>
      </c>
      <c r="AS1618" s="153">
        <f t="shared" si="1045"/>
        <v>4118.7727409681365</v>
      </c>
      <c r="AT1618" s="60">
        <v>0.75</v>
      </c>
      <c r="AU1618" s="153">
        <f t="shared" si="1046"/>
        <v>3089.0795557261026</v>
      </c>
      <c r="AV1618" s="153">
        <f t="shared" si="1047"/>
        <v>3089.0795557261026</v>
      </c>
    </row>
    <row r="1619" spans="1:48" x14ac:dyDescent="0.2">
      <c r="A1619" s="82">
        <v>1615</v>
      </c>
      <c r="B1619" s="82" t="s">
        <v>1410</v>
      </c>
      <c r="C1619" s="83"/>
      <c r="D1619" s="84" t="s">
        <v>112</v>
      </c>
      <c r="E1619" s="85" t="s">
        <v>847</v>
      </c>
      <c r="F1619" s="86">
        <v>41000</v>
      </c>
      <c r="G1619" s="86" t="s">
        <v>1350</v>
      </c>
      <c r="H1619" s="89"/>
      <c r="I1619" s="89">
        <v>7.1255005268703903E-2</v>
      </c>
      <c r="J1619" s="84"/>
      <c r="K1619" s="84"/>
      <c r="L1619" s="87">
        <v>9801.43</v>
      </c>
      <c r="M1619" s="87"/>
      <c r="N1619" s="87">
        <v>9801.43</v>
      </c>
      <c r="O1619" s="84">
        <v>5819.3537685458377</v>
      </c>
      <c r="P1619" s="84">
        <v>698.40094629083251</v>
      </c>
      <c r="Q1619" s="84">
        <f t="shared" si="1056"/>
        <v>6517.7547148366702</v>
      </c>
      <c r="R1619" s="84">
        <v>3283.67528516333</v>
      </c>
      <c r="S1619" s="87">
        <f t="shared" si="1057"/>
        <v>3982.0762314541626</v>
      </c>
      <c r="T1619" s="150">
        <v>15</v>
      </c>
      <c r="U1619" s="69">
        <v>365</v>
      </c>
      <c r="V1619" s="70"/>
      <c r="W1619" s="71">
        <v>5.2054794520548064E-2</v>
      </c>
      <c r="X1619" s="76">
        <f t="shared" si="1040"/>
        <v>41000</v>
      </c>
      <c r="AF1619" s="132" t="s">
        <v>3114</v>
      </c>
      <c r="AG1619" s="60">
        <f>MATCH(AF1619,'Cat-4'!$A:$A,0)</f>
        <v>844</v>
      </c>
      <c r="AH1619" s="60">
        <f>MATCH(X1619,'Cat-4'!$1:$1,0)</f>
        <v>4</v>
      </c>
      <c r="AI1619" s="60">
        <f>INDEX('Cat-4'!$1:$1048576,Working!AG1619,Working!AH1619)</f>
        <v>103.9</v>
      </c>
      <c r="AJ1619" s="60">
        <f>MATCH($AJ$3,'Cat-4'!$1:$1,0)</f>
        <v>144</v>
      </c>
      <c r="AK1619" s="60">
        <f>INDEX('Cat-4'!$1:$1048576,Working!AG1619,Working!AJ1619)</f>
        <v>160.30000000000001</v>
      </c>
      <c r="AL1619" s="146">
        <f t="shared" si="1063"/>
        <v>1.5428296438883542</v>
      </c>
      <c r="AM1619" s="152">
        <f t="shared" si="1064"/>
        <v>1.5428296438883542</v>
      </c>
      <c r="AN1619" s="146">
        <f t="shared" si="1058"/>
        <v>11.872222222222222</v>
      </c>
      <c r="AO1619" s="169">
        <f>INDEX('EL&amp;SV'!$C$4:$G$50,MATCH(AF1619,'EL&amp;SV'!$G$4:$G$50,0),MATCH(IF(P1619&gt;5000000,"A",IF(N1619&gt;2000000,"B",IF(N1619&gt;500000,"C","D"))),'EL&amp;SV'!$C$4:$G$4,0))</f>
        <v>6</v>
      </c>
      <c r="AP1619" s="171">
        <f>INDEX('EL&amp;SV'!$G$4:$K$50,MATCH(AF1619,'EL&amp;SV'!$G$4:$G$50,0),MATCH(IF(N1619&gt;5000000,"A",IF(N1619&gt;2000000,"B",IF(N1619&gt;500000,"C","D"))),'EL&amp;SV'!$G$4:$K$4,0))</f>
        <v>0.95</v>
      </c>
      <c r="AQ1619" s="153">
        <f t="shared" si="1043"/>
        <v>15121.936756496632</v>
      </c>
      <c r="AR1619" s="153">
        <f t="shared" si="1044"/>
        <v>14365.8399186718</v>
      </c>
      <c r="AS1619" s="153">
        <f t="shared" si="1045"/>
        <v>756.09683782483262</v>
      </c>
      <c r="AT1619" s="60">
        <v>0.75</v>
      </c>
      <c r="AU1619" s="153">
        <f t="shared" si="1046"/>
        <v>567.07262836862446</v>
      </c>
      <c r="AV1619" s="153">
        <f t="shared" si="1047"/>
        <v>756.09683782483228</v>
      </c>
    </row>
    <row r="1620" spans="1:48" x14ac:dyDescent="0.2">
      <c r="A1620" s="82">
        <v>1616</v>
      </c>
      <c r="B1620" s="82" t="s">
        <v>1410</v>
      </c>
      <c r="C1620" s="83"/>
      <c r="D1620" s="84" t="s">
        <v>112</v>
      </c>
      <c r="E1620" s="85" t="s">
        <v>296</v>
      </c>
      <c r="F1620" s="86">
        <v>41000</v>
      </c>
      <c r="G1620" s="86" t="s">
        <v>1350</v>
      </c>
      <c r="H1620" s="89"/>
      <c r="I1620" s="89">
        <v>9.6775136986301372E-2</v>
      </c>
      <c r="J1620" s="84"/>
      <c r="K1620" s="84"/>
      <c r="L1620" s="87">
        <v>9787.5</v>
      </c>
      <c r="M1620" s="87"/>
      <c r="N1620" s="87">
        <v>9787.5</v>
      </c>
      <c r="O1620" s="84">
        <v>9787.5</v>
      </c>
      <c r="P1620" s="84">
        <v>0</v>
      </c>
      <c r="Q1620" s="84">
        <f t="shared" si="1056"/>
        <v>9787.5</v>
      </c>
      <c r="R1620" s="84">
        <v>0</v>
      </c>
      <c r="S1620" s="87">
        <f t="shared" si="1057"/>
        <v>0</v>
      </c>
      <c r="T1620" s="150">
        <v>10</v>
      </c>
      <c r="U1620" s="69">
        <v>365</v>
      </c>
      <c r="V1620" s="70"/>
      <c r="W1620" s="71">
        <v>5.9917808219178079</v>
      </c>
      <c r="X1620" s="76">
        <f t="shared" si="1040"/>
        <v>41000</v>
      </c>
      <c r="AF1620" s="132" t="s">
        <v>3114</v>
      </c>
      <c r="AG1620" s="60">
        <f>MATCH(AF1620,'Cat-4'!$A:$A,0)</f>
        <v>844</v>
      </c>
      <c r="AH1620" s="60">
        <f>MATCH(X1620,'Cat-4'!$1:$1,0)</f>
        <v>4</v>
      </c>
      <c r="AI1620" s="60">
        <f>INDEX('Cat-4'!$1:$1048576,Working!AG1620,Working!AH1620)</f>
        <v>103.9</v>
      </c>
      <c r="AJ1620" s="60">
        <f>MATCH($AJ$3,'Cat-4'!$1:$1,0)</f>
        <v>144</v>
      </c>
      <c r="AK1620" s="60">
        <f>INDEX('Cat-4'!$1:$1048576,Working!AG1620,Working!AJ1620)</f>
        <v>160.30000000000001</v>
      </c>
      <c r="AL1620" s="146">
        <f t="shared" si="1063"/>
        <v>1.5428296438883542</v>
      </c>
      <c r="AM1620" s="152">
        <f t="shared" si="1064"/>
        <v>1.5428296438883542</v>
      </c>
      <c r="AN1620" s="146">
        <f t="shared" si="1058"/>
        <v>11.872222222222222</v>
      </c>
      <c r="AO1620" s="169">
        <f>INDEX('EL&amp;SV'!$C$4:$G$50,MATCH(AF1620,'EL&amp;SV'!$G$4:$G$50,0),MATCH(IF(P1620&gt;5000000,"A",IF(N1620&gt;2000000,"B",IF(N1620&gt;500000,"C","D"))),'EL&amp;SV'!$C$4:$G$4,0))</f>
        <v>6</v>
      </c>
      <c r="AP1620" s="171">
        <f>INDEX('EL&amp;SV'!$G$4:$K$50,MATCH(AF1620,'EL&amp;SV'!$G$4:$G$50,0),MATCH(IF(N1620&gt;5000000,"A",IF(N1620&gt;2000000,"B",IF(N1620&gt;500000,"C","D"))),'EL&amp;SV'!$G$4:$K$4,0))</f>
        <v>0.95</v>
      </c>
      <c r="AQ1620" s="153">
        <f t="shared" si="1043"/>
        <v>15100.445139557267</v>
      </c>
      <c r="AR1620" s="153">
        <f t="shared" si="1044"/>
        <v>14345.422882579402</v>
      </c>
      <c r="AS1620" s="153">
        <f t="shared" si="1045"/>
        <v>755.02225697786525</v>
      </c>
      <c r="AT1620" s="60">
        <v>0.75</v>
      </c>
      <c r="AU1620" s="153">
        <f t="shared" si="1046"/>
        <v>566.26669273339894</v>
      </c>
      <c r="AV1620" s="153">
        <f t="shared" si="1047"/>
        <v>755.022256977864</v>
      </c>
    </row>
    <row r="1621" spans="1:48" x14ac:dyDescent="0.2">
      <c r="A1621" s="82">
        <v>1617</v>
      </c>
      <c r="B1621" s="82" t="s">
        <v>1410</v>
      </c>
      <c r="C1621" s="83"/>
      <c r="D1621" s="84" t="s">
        <v>112</v>
      </c>
      <c r="E1621" s="85" t="s">
        <v>1186</v>
      </c>
      <c r="F1621" s="86">
        <v>44152</v>
      </c>
      <c r="G1621" s="86" t="s">
        <v>37</v>
      </c>
      <c r="H1621" s="89"/>
      <c r="I1621" s="89">
        <v>0.19</v>
      </c>
      <c r="J1621" s="84"/>
      <c r="K1621" s="84"/>
      <c r="L1621" s="87">
        <v>9764.5</v>
      </c>
      <c r="M1621" s="87"/>
      <c r="N1621" s="87">
        <v>9764.5</v>
      </c>
      <c r="O1621" s="84">
        <v>2541.4452054794519</v>
      </c>
      <c r="P1621" s="84">
        <v>1855.2550000000001</v>
      </c>
      <c r="Q1621" s="84">
        <f t="shared" si="1056"/>
        <v>4396.7002054794521</v>
      </c>
      <c r="R1621" s="84">
        <v>5367.7997945205479</v>
      </c>
      <c r="S1621" s="87">
        <f t="shared" si="1057"/>
        <v>7223.0547945205481</v>
      </c>
      <c r="T1621" s="150">
        <v>5</v>
      </c>
      <c r="U1621" s="69">
        <v>365</v>
      </c>
      <c r="V1621" s="70"/>
      <c r="W1621" s="71">
        <v>-1.5342465753424657</v>
      </c>
      <c r="X1621" s="76">
        <f t="shared" si="1040"/>
        <v>44136</v>
      </c>
      <c r="AF1621" s="132" t="s">
        <v>3114</v>
      </c>
      <c r="AG1621" s="60">
        <f>MATCH(AF1621,'Cat-4'!$A:$A,0)</f>
        <v>844</v>
      </c>
      <c r="AH1621" s="60">
        <f>MATCH(X1621,'Cat-4'!$1:$1,0)</f>
        <v>107</v>
      </c>
      <c r="AI1621" s="60">
        <f>INDEX('Cat-4'!$1:$1048576,Working!AG1621,Working!AH1621)</f>
        <v>133.6</v>
      </c>
      <c r="AJ1621" s="60">
        <f>MATCH($AJ$3,'Cat-4'!$1:$1,0)</f>
        <v>144</v>
      </c>
      <c r="AK1621" s="60">
        <f>INDEX('Cat-4'!$1:$1048576,Working!AG1621,Working!AJ1621)</f>
        <v>160.30000000000001</v>
      </c>
      <c r="AL1621" s="146">
        <f t="shared" si="1063"/>
        <v>1.1998502994011977</v>
      </c>
      <c r="AM1621" s="152">
        <f t="shared" si="1064"/>
        <v>1.1998502994011977</v>
      </c>
      <c r="AN1621" s="146">
        <f t="shared" si="1058"/>
        <v>3.2444444444444445</v>
      </c>
      <c r="AO1621" s="169">
        <f>INDEX('EL&amp;SV'!$C$4:$G$50,MATCH(AF1621,'EL&amp;SV'!$G$4:$G$50,0),MATCH(IF(P1621&gt;5000000,"A",IF(N1621&gt;2000000,"B",IF(N1621&gt;500000,"C","D"))),'EL&amp;SV'!$C$4:$G$4,0))</f>
        <v>6</v>
      </c>
      <c r="AP1621" s="171">
        <f>INDEX('EL&amp;SV'!$G$4:$K$50,MATCH(AF1621,'EL&amp;SV'!$G$4:$G$50,0),MATCH(IF(N1621&gt;5000000,"A",IF(N1621&gt;2000000,"B",IF(N1621&gt;500000,"C","D"))),'EL&amp;SV'!$G$4:$K$4,0))</f>
        <v>0.95</v>
      </c>
      <c r="AQ1621" s="153">
        <f t="shared" si="1043"/>
        <v>11715.938248502995</v>
      </c>
      <c r="AR1621" s="153">
        <f t="shared" si="1044"/>
        <v>6018.5208706198709</v>
      </c>
      <c r="AS1621" s="153">
        <f t="shared" si="1045"/>
        <v>5697.4173778831237</v>
      </c>
      <c r="AT1621" s="60">
        <v>0.75</v>
      </c>
      <c r="AU1621" s="153">
        <f t="shared" si="1046"/>
        <v>4273.0630334123425</v>
      </c>
      <c r="AV1621" s="153">
        <f t="shared" si="1047"/>
        <v>4273.0630334123425</v>
      </c>
    </row>
    <row r="1622" spans="1:48" x14ac:dyDescent="0.2">
      <c r="A1622" s="82">
        <v>1618</v>
      </c>
      <c r="B1622" s="82" t="s">
        <v>1410</v>
      </c>
      <c r="C1622" s="83"/>
      <c r="D1622" s="84" t="s">
        <v>112</v>
      </c>
      <c r="E1622" s="85" t="s">
        <v>1156</v>
      </c>
      <c r="F1622" s="86">
        <v>44135</v>
      </c>
      <c r="G1622" s="86" t="s">
        <v>37</v>
      </c>
      <c r="H1622" s="89"/>
      <c r="I1622" s="89">
        <v>0.19</v>
      </c>
      <c r="J1622" s="84"/>
      <c r="K1622" s="84"/>
      <c r="L1622" s="87">
        <v>9764.5</v>
      </c>
      <c r="M1622" s="87"/>
      <c r="N1622" s="87">
        <v>9764.5</v>
      </c>
      <c r="O1622" s="84">
        <v>2627.8543424657537</v>
      </c>
      <c r="P1622" s="84">
        <v>1855.2550000000001</v>
      </c>
      <c r="Q1622" s="84">
        <f t="shared" si="1056"/>
        <v>4483.1093424657538</v>
      </c>
      <c r="R1622" s="84">
        <v>5281.3906575342462</v>
      </c>
      <c r="S1622" s="87">
        <f t="shared" si="1057"/>
        <v>7136.6456575342463</v>
      </c>
      <c r="T1622" s="150">
        <v>5</v>
      </c>
      <c r="U1622" s="69">
        <v>365</v>
      </c>
      <c r="V1622" s="70"/>
      <c r="W1622" s="71">
        <v>-1.2082191780821914</v>
      </c>
      <c r="X1622" s="76">
        <f t="shared" si="1040"/>
        <v>44105</v>
      </c>
      <c r="AF1622" s="132" t="s">
        <v>3114</v>
      </c>
      <c r="AG1622" s="60">
        <f>MATCH(AF1622,'Cat-4'!$A:$A,0)</f>
        <v>844</v>
      </c>
      <c r="AH1622" s="60">
        <f>MATCH(X1622,'Cat-4'!$1:$1,0)</f>
        <v>106</v>
      </c>
      <c r="AI1622" s="60">
        <f>INDEX('Cat-4'!$1:$1048576,Working!AG1622,Working!AH1622)</f>
        <v>132.5</v>
      </c>
      <c r="AJ1622" s="60">
        <f>MATCH($AJ$3,'Cat-4'!$1:$1,0)</f>
        <v>144</v>
      </c>
      <c r="AK1622" s="60">
        <f>INDEX('Cat-4'!$1:$1048576,Working!AG1622,Working!AJ1622)</f>
        <v>160.30000000000001</v>
      </c>
      <c r="AL1622" s="146">
        <f t="shared" si="1063"/>
        <v>1.209811320754717</v>
      </c>
      <c r="AM1622" s="152">
        <f t="shared" si="1064"/>
        <v>1.209811320754717</v>
      </c>
      <c r="AN1622" s="146">
        <f t="shared" si="1058"/>
        <v>3.2916666666666665</v>
      </c>
      <c r="AO1622" s="169">
        <f>INDEX('EL&amp;SV'!$C$4:$G$50,MATCH(AF1622,'EL&amp;SV'!$G$4:$G$50,0),MATCH(IF(P1622&gt;5000000,"A",IF(N1622&gt;2000000,"B",IF(N1622&gt;500000,"C","D"))),'EL&amp;SV'!$C$4:$G$4,0))</f>
        <v>6</v>
      </c>
      <c r="AP1622" s="171">
        <f>INDEX('EL&amp;SV'!$G$4:$K$50,MATCH(AF1622,'EL&amp;SV'!$G$4:$G$50,0),MATCH(IF(N1622&gt;5000000,"A",IF(N1622&gt;2000000,"B",IF(N1622&gt;500000,"C","D"))),'EL&amp;SV'!$G$4:$K$4,0))</f>
        <v>0.95</v>
      </c>
      <c r="AQ1622" s="153">
        <f t="shared" si="1043"/>
        <v>11813.202641509433</v>
      </c>
      <c r="AR1622" s="153">
        <f t="shared" si="1044"/>
        <v>6156.8115155922424</v>
      </c>
      <c r="AS1622" s="153">
        <f t="shared" si="1045"/>
        <v>5656.3911259171909</v>
      </c>
      <c r="AT1622" s="60">
        <v>0.75</v>
      </c>
      <c r="AU1622" s="153">
        <f t="shared" si="1046"/>
        <v>4242.2933444378932</v>
      </c>
      <c r="AV1622" s="153">
        <f t="shared" si="1047"/>
        <v>4242.2933444378932</v>
      </c>
    </row>
    <row r="1623" spans="1:48" x14ac:dyDescent="0.2">
      <c r="A1623" s="82">
        <v>1619</v>
      </c>
      <c r="B1623" s="82" t="s">
        <v>1410</v>
      </c>
      <c r="C1623" s="83"/>
      <c r="D1623" s="84" t="s">
        <v>112</v>
      </c>
      <c r="E1623" s="85" t="s">
        <v>821</v>
      </c>
      <c r="F1623" s="86">
        <v>41000</v>
      </c>
      <c r="G1623" s="86" t="s">
        <v>1350</v>
      </c>
      <c r="H1623" s="89"/>
      <c r="I1623" s="89">
        <v>6.5278714436248692E-2</v>
      </c>
      <c r="J1623" s="84"/>
      <c r="K1623" s="84"/>
      <c r="L1623" s="87">
        <v>9750</v>
      </c>
      <c r="M1623" s="87"/>
      <c r="N1623" s="87">
        <v>9750</v>
      </c>
      <c r="O1623" s="84">
        <v>6080.1626712328789</v>
      </c>
      <c r="P1623" s="84">
        <v>636.46746575342479</v>
      </c>
      <c r="Q1623" s="84">
        <f t="shared" si="1056"/>
        <v>6716.630136986304</v>
      </c>
      <c r="R1623" s="84">
        <v>3033.369863013696</v>
      </c>
      <c r="S1623" s="87">
        <f t="shared" si="1057"/>
        <v>3669.8373287671211</v>
      </c>
      <c r="T1623" s="150">
        <v>15</v>
      </c>
      <c r="U1623" s="69">
        <v>365</v>
      </c>
      <c r="V1623" s="70"/>
      <c r="W1623" s="71">
        <v>5.9917808219178079</v>
      </c>
      <c r="X1623" s="76">
        <f t="shared" si="1040"/>
        <v>41000</v>
      </c>
      <c r="AF1623" s="132" t="s">
        <v>3114</v>
      </c>
      <c r="AG1623" s="60">
        <f>MATCH(AF1623,'Cat-4'!$A:$A,0)</f>
        <v>844</v>
      </c>
      <c r="AH1623" s="60">
        <f>MATCH(X1623,'Cat-4'!$1:$1,0)</f>
        <v>4</v>
      </c>
      <c r="AI1623" s="60">
        <f>INDEX('Cat-4'!$1:$1048576,Working!AG1623,Working!AH1623)</f>
        <v>103.9</v>
      </c>
      <c r="AJ1623" s="60">
        <f>MATCH($AJ$3,'Cat-4'!$1:$1,0)</f>
        <v>144</v>
      </c>
      <c r="AK1623" s="60">
        <f>INDEX('Cat-4'!$1:$1048576,Working!AG1623,Working!AJ1623)</f>
        <v>160.30000000000001</v>
      </c>
      <c r="AL1623" s="146">
        <f t="shared" si="1063"/>
        <v>1.5428296438883542</v>
      </c>
      <c r="AM1623" s="152">
        <f t="shared" si="1064"/>
        <v>1.5428296438883542</v>
      </c>
      <c r="AN1623" s="146">
        <f t="shared" si="1058"/>
        <v>11.872222222222222</v>
      </c>
      <c r="AO1623" s="169">
        <f>INDEX('EL&amp;SV'!$C$4:$G$50,MATCH(AF1623,'EL&amp;SV'!$G$4:$G$50,0),MATCH(IF(P1623&gt;5000000,"A",IF(N1623&gt;2000000,"B",IF(N1623&gt;500000,"C","D"))),'EL&amp;SV'!$C$4:$G$4,0))</f>
        <v>6</v>
      </c>
      <c r="AP1623" s="171">
        <f>INDEX('EL&amp;SV'!$G$4:$K$50,MATCH(AF1623,'EL&amp;SV'!$G$4:$G$50,0),MATCH(IF(N1623&gt;5000000,"A",IF(N1623&gt;2000000,"B",IF(N1623&gt;500000,"C","D"))),'EL&amp;SV'!$G$4:$K$4,0))</f>
        <v>0.95</v>
      </c>
      <c r="AQ1623" s="153">
        <f t="shared" si="1043"/>
        <v>15042.589027911454</v>
      </c>
      <c r="AR1623" s="153">
        <f t="shared" si="1044"/>
        <v>14290.459576515881</v>
      </c>
      <c r="AS1623" s="153">
        <f t="shared" si="1045"/>
        <v>752.12945139557269</v>
      </c>
      <c r="AT1623" s="60">
        <v>0.75</v>
      </c>
      <c r="AU1623" s="153">
        <f t="shared" si="1046"/>
        <v>564.09708854667952</v>
      </c>
      <c r="AV1623" s="153">
        <f t="shared" si="1047"/>
        <v>752.12945139557337</v>
      </c>
    </row>
    <row r="1624" spans="1:48" x14ac:dyDescent="0.2">
      <c r="A1624" s="82">
        <v>1620</v>
      </c>
      <c r="B1624" s="82" t="s">
        <v>1410</v>
      </c>
      <c r="C1624" s="83"/>
      <c r="D1624" s="84" t="s">
        <v>112</v>
      </c>
      <c r="E1624" s="85" t="s">
        <v>343</v>
      </c>
      <c r="F1624" s="86">
        <v>39731</v>
      </c>
      <c r="G1624" s="86" t="s">
        <v>1348</v>
      </c>
      <c r="H1624" s="89"/>
      <c r="I1624" s="89">
        <v>1.1053906723198061E-2</v>
      </c>
      <c r="J1624" s="84"/>
      <c r="K1624" s="84"/>
      <c r="L1624" s="87">
        <v>9650</v>
      </c>
      <c r="M1624" s="87"/>
      <c r="N1624" s="87">
        <v>9650</v>
      </c>
      <c r="O1624" s="84">
        <v>9650</v>
      </c>
      <c r="P1624" s="84">
        <v>0</v>
      </c>
      <c r="Q1624" s="84">
        <f t="shared" si="1056"/>
        <v>9650</v>
      </c>
      <c r="R1624" s="84">
        <v>0</v>
      </c>
      <c r="S1624" s="87">
        <f t="shared" si="1057"/>
        <v>0</v>
      </c>
      <c r="T1624" s="150">
        <v>10</v>
      </c>
      <c r="U1624" s="69">
        <v>365</v>
      </c>
      <c r="V1624" s="70"/>
      <c r="W1624" s="71">
        <v>5.9917808219178079</v>
      </c>
      <c r="X1624" s="76">
        <f t="shared" si="1040"/>
        <v>39722</v>
      </c>
      <c r="Y1624" s="138" t="s">
        <v>4016</v>
      </c>
      <c r="Z1624" s="60">
        <f>MATCH(Y1624,'Cat-3'!$A:$A,0)</f>
        <v>628</v>
      </c>
      <c r="AA1624" s="60">
        <f>MATCH(X1624,'Cat-3'!$1:$1,0)</f>
        <v>49</v>
      </c>
      <c r="AB1624" s="60">
        <f>INDEX('Cat-3'!$1:$1048576,Working!Z1624,Working!AA1624)</f>
        <v>120.9</v>
      </c>
      <c r="AC1624" s="60">
        <f>MATCH($AC$3,'Cat-3'!$1:$1,0)</f>
        <v>90</v>
      </c>
      <c r="AD1624" s="60">
        <f>INDEX('Cat-3'!$1:$1048576,Working!Z1624,Working!AC1624)</f>
        <v>138.4</v>
      </c>
      <c r="AE1624" s="146">
        <f>AD1624/AB1624</f>
        <v>1.1447477253928866</v>
      </c>
      <c r="AF1624" s="132" t="s">
        <v>3114</v>
      </c>
      <c r="AG1624" s="60">
        <f>MATCH(AF1624,'Cat-4'!$A:$A,0)</f>
        <v>844</v>
      </c>
      <c r="AH1624" s="60">
        <f>MATCH($AH$3,'Cat-4'!$1:$1,0)</f>
        <v>4</v>
      </c>
      <c r="AI1624" s="60">
        <f>INDEX('Cat-4'!$1:$1048576,Working!AG1624,Working!AH1624)</f>
        <v>103.9</v>
      </c>
      <c r="AJ1624" s="60">
        <f>MATCH($AJ$3,'Cat-4'!$1:$1,0)</f>
        <v>144</v>
      </c>
      <c r="AK1624" s="60">
        <f>INDEX('Cat-4'!$1:$1048576,Working!AG1624,Working!AJ1624)</f>
        <v>160.30000000000001</v>
      </c>
      <c r="AL1624" s="146">
        <f>AK1624/AI1624</f>
        <v>1.5428296438883542</v>
      </c>
      <c r="AM1624" s="146">
        <f>AL1624*AE1624</f>
        <v>1.7661507255099107</v>
      </c>
      <c r="AN1624" s="146">
        <f t="shared" si="1058"/>
        <v>15.347222222222221</v>
      </c>
      <c r="AO1624" s="169">
        <f>INDEX('EL&amp;SV'!$C$4:$G$50,MATCH(AF1624,'EL&amp;SV'!$G$4:$G$50,0),MATCH(IF(P1624&gt;5000000,"A",IF(N1624&gt;2000000,"B",IF(N1624&gt;500000,"C","D"))),'EL&amp;SV'!$C$4:$G$4,0))</f>
        <v>6</v>
      </c>
      <c r="AP1624" s="171">
        <f>INDEX('EL&amp;SV'!$G$4:$K$50,MATCH(AF1624,'EL&amp;SV'!$G$4:$G$50,0),MATCH(IF(N1624&gt;5000000,"A",IF(N1624&gt;2000000,"B",IF(N1624&gt;500000,"C","D"))),'EL&amp;SV'!$G$4:$K$4,0))</f>
        <v>0.95</v>
      </c>
      <c r="AQ1624" s="153">
        <f t="shared" si="1043"/>
        <v>17043.354501170637</v>
      </c>
      <c r="AR1624" s="153">
        <f t="shared" si="1044"/>
        <v>16191.186776112107</v>
      </c>
      <c r="AS1624" s="153">
        <f t="shared" si="1045"/>
        <v>852.16772505853078</v>
      </c>
      <c r="AT1624" s="60">
        <v>0.75</v>
      </c>
      <c r="AU1624" s="153">
        <f t="shared" si="1046"/>
        <v>639.12579379389808</v>
      </c>
      <c r="AV1624" s="153">
        <f t="shared" si="1047"/>
        <v>852.1677250585326</v>
      </c>
    </row>
    <row r="1625" spans="1:48" x14ac:dyDescent="0.2">
      <c r="A1625" s="82">
        <v>1621</v>
      </c>
      <c r="B1625" s="82" t="s">
        <v>1410</v>
      </c>
      <c r="C1625" s="83"/>
      <c r="D1625" s="84" t="s">
        <v>112</v>
      </c>
      <c r="E1625" s="85" t="s">
        <v>1281</v>
      </c>
      <c r="F1625" s="86">
        <v>44651</v>
      </c>
      <c r="G1625" s="86" t="s">
        <v>38</v>
      </c>
      <c r="H1625" s="89"/>
      <c r="I1625" s="89">
        <v>9.5000000000000001E-2</v>
      </c>
      <c r="J1625" s="84"/>
      <c r="K1625" s="84"/>
      <c r="L1625" s="87">
        <v>9600.27</v>
      </c>
      <c r="M1625" s="87"/>
      <c r="N1625" s="87">
        <v>9600.27</v>
      </c>
      <c r="O1625" s="84">
        <v>2.4987004109589042</v>
      </c>
      <c r="P1625" s="84">
        <v>912.02565000000004</v>
      </c>
      <c r="Q1625" s="84">
        <f t="shared" si="1056"/>
        <v>914.52435041095896</v>
      </c>
      <c r="R1625" s="84">
        <v>8685.7456495890419</v>
      </c>
      <c r="S1625" s="87">
        <f t="shared" si="1057"/>
        <v>9597.7712995890415</v>
      </c>
      <c r="T1625" s="150">
        <v>10</v>
      </c>
      <c r="U1625" s="69">
        <v>365</v>
      </c>
      <c r="V1625" s="70"/>
      <c r="W1625" s="71">
        <v>5.9917808219178079</v>
      </c>
      <c r="X1625" s="76">
        <f t="shared" si="1040"/>
        <v>44621</v>
      </c>
      <c r="AF1625" s="132" t="s">
        <v>2920</v>
      </c>
      <c r="AG1625" s="60">
        <f>MATCH(AF1625,'Cat-4'!$A:$A,0)</f>
        <v>747</v>
      </c>
      <c r="AH1625" s="60">
        <f>MATCH(X1625,'Cat-4'!$1:$1,0)</f>
        <v>123</v>
      </c>
      <c r="AI1625" s="60">
        <f>INDEX('Cat-4'!$1:$1048576,Working!AG1625,Working!AH1625)</f>
        <v>130.19999999999999</v>
      </c>
      <c r="AJ1625" s="60">
        <f>MATCH($AJ$3,'Cat-4'!$1:$1,0)</f>
        <v>144</v>
      </c>
      <c r="AK1625" s="60">
        <f>INDEX('Cat-4'!$1:$1048576,Working!AG1625,Working!AJ1625)</f>
        <v>130.19999999999999</v>
      </c>
      <c r="AL1625" s="146">
        <f>AK1625/AI1625</f>
        <v>1</v>
      </c>
      <c r="AM1625" s="152">
        <f>AL1625</f>
        <v>1</v>
      </c>
      <c r="AN1625" s="146">
        <f t="shared" si="1058"/>
        <v>1.875</v>
      </c>
      <c r="AO1625" s="169">
        <f>INDEX('EL&amp;SV'!$C$4:$G$50,MATCH(AF1625,'EL&amp;SV'!$G$4:$G$50,0),MATCH(IF(P1625&gt;5000000,"A",IF(N1625&gt;2000000,"B",IF(N1625&gt;500000,"C","D"))),'EL&amp;SV'!$C$4:$G$4,0))</f>
        <v>8</v>
      </c>
      <c r="AP1625" s="171">
        <f>INDEX('EL&amp;SV'!$G$4:$K$50,MATCH(AF1625,'EL&amp;SV'!$G$4:$G$50,0),MATCH(IF(N1625&gt;5000000,"A",IF(N1625&gt;2000000,"B",IF(N1625&gt;500000,"C","D"))),'EL&amp;SV'!$G$4:$K$4,0))</f>
        <v>1</v>
      </c>
      <c r="AQ1625" s="153">
        <f t="shared" si="1043"/>
        <v>9600.27</v>
      </c>
      <c r="AR1625" s="153">
        <f t="shared" si="1044"/>
        <v>2250.0632812500003</v>
      </c>
      <c r="AS1625" s="153">
        <f t="shared" si="1045"/>
        <v>7350.2067187499997</v>
      </c>
      <c r="AT1625" s="60">
        <v>0.75</v>
      </c>
      <c r="AU1625" s="153">
        <f t="shared" si="1046"/>
        <v>5512.6550390624998</v>
      </c>
      <c r="AV1625" s="153">
        <f t="shared" si="1047"/>
        <v>5512.6550390624998</v>
      </c>
    </row>
    <row r="1626" spans="1:48" x14ac:dyDescent="0.2">
      <c r="A1626" s="82">
        <v>1622</v>
      </c>
      <c r="B1626" s="82" t="s">
        <v>1410</v>
      </c>
      <c r="C1626" s="83"/>
      <c r="D1626" s="84" t="s">
        <v>112</v>
      </c>
      <c r="E1626" s="85" t="s">
        <v>695</v>
      </c>
      <c r="F1626" s="86">
        <v>39657</v>
      </c>
      <c r="G1626" s="86" t="s">
        <v>1348</v>
      </c>
      <c r="H1626" s="89"/>
      <c r="I1626" s="89">
        <v>0</v>
      </c>
      <c r="J1626" s="84"/>
      <c r="K1626" s="84"/>
      <c r="L1626" s="87">
        <v>9600</v>
      </c>
      <c r="M1626" s="87"/>
      <c r="N1626" s="87">
        <v>9600</v>
      </c>
      <c r="O1626" s="84">
        <v>9600</v>
      </c>
      <c r="P1626" s="84">
        <v>0</v>
      </c>
      <c r="Q1626" s="84">
        <f t="shared" si="1056"/>
        <v>9600</v>
      </c>
      <c r="R1626" s="84">
        <v>0</v>
      </c>
      <c r="S1626" s="87">
        <f t="shared" si="1057"/>
        <v>0</v>
      </c>
      <c r="T1626" s="150">
        <v>5</v>
      </c>
      <c r="U1626" s="69">
        <v>365</v>
      </c>
      <c r="V1626" s="70"/>
      <c r="W1626" s="71">
        <v>5.9917808219178079</v>
      </c>
      <c r="X1626" s="76">
        <f t="shared" si="1040"/>
        <v>39630</v>
      </c>
      <c r="Y1626" s="138" t="s">
        <v>4016</v>
      </c>
      <c r="Z1626" s="60">
        <f>MATCH(Y1626,'Cat-3'!$A:$A,0)</f>
        <v>628</v>
      </c>
      <c r="AA1626" s="60">
        <f>MATCH(X1626,'Cat-3'!$1:$1,0)</f>
        <v>46</v>
      </c>
      <c r="AB1626" s="60">
        <f>INDEX('Cat-3'!$1:$1048576,Working!Z1626,Working!AA1626)</f>
        <v>120.9</v>
      </c>
      <c r="AC1626" s="60">
        <f>MATCH($AC$3,'Cat-3'!$1:$1,0)</f>
        <v>90</v>
      </c>
      <c r="AD1626" s="60">
        <f>INDEX('Cat-3'!$1:$1048576,Working!Z1626,Working!AC1626)</f>
        <v>138.4</v>
      </c>
      <c r="AE1626" s="146">
        <f>AD1626/AB1626</f>
        <v>1.1447477253928866</v>
      </c>
      <c r="AF1626" s="132" t="s">
        <v>3114</v>
      </c>
      <c r="AG1626" s="60">
        <f>MATCH(AF1626,'Cat-4'!$A:$A,0)</f>
        <v>844</v>
      </c>
      <c r="AH1626" s="60">
        <f>MATCH($AH$3,'Cat-4'!$1:$1,0)</f>
        <v>4</v>
      </c>
      <c r="AI1626" s="60">
        <f>INDEX('Cat-4'!$1:$1048576,Working!AG1626,Working!AH1626)</f>
        <v>103.9</v>
      </c>
      <c r="AJ1626" s="60">
        <f>MATCH($AJ$3,'Cat-4'!$1:$1,0)</f>
        <v>144</v>
      </c>
      <c r="AK1626" s="60">
        <f>INDEX('Cat-4'!$1:$1048576,Working!AG1626,Working!AJ1626)</f>
        <v>160.30000000000001</v>
      </c>
      <c r="AL1626" s="146">
        <f>AK1626/AI1626</f>
        <v>1.5428296438883542</v>
      </c>
      <c r="AM1626" s="146">
        <f>AL1626*AE1626</f>
        <v>1.7661507255099107</v>
      </c>
      <c r="AN1626" s="146">
        <f t="shared" si="1058"/>
        <v>15.547222222222222</v>
      </c>
      <c r="AO1626" s="169">
        <f>INDEX('EL&amp;SV'!$C$4:$G$50,MATCH(AF1626,'EL&amp;SV'!$G$4:$G$50,0),MATCH(IF(P1626&gt;5000000,"A",IF(N1626&gt;2000000,"B",IF(N1626&gt;500000,"C","D"))),'EL&amp;SV'!$C$4:$G$4,0))</f>
        <v>6</v>
      </c>
      <c r="AP1626" s="171">
        <f>INDEX('EL&amp;SV'!$G$4:$K$50,MATCH(AF1626,'EL&amp;SV'!$G$4:$G$50,0),MATCH(IF(N1626&gt;5000000,"A",IF(N1626&gt;2000000,"B",IF(N1626&gt;500000,"C","D"))),'EL&amp;SV'!$G$4:$K$4,0))</f>
        <v>0.95</v>
      </c>
      <c r="AQ1626" s="153">
        <f t="shared" si="1043"/>
        <v>16955.046964895144</v>
      </c>
      <c r="AR1626" s="153">
        <f t="shared" si="1044"/>
        <v>16107.294616650386</v>
      </c>
      <c r="AS1626" s="153">
        <f t="shared" si="1045"/>
        <v>847.75234824475774</v>
      </c>
      <c r="AT1626" s="60">
        <v>0.75</v>
      </c>
      <c r="AU1626" s="153">
        <f t="shared" si="1046"/>
        <v>635.81426118356831</v>
      </c>
      <c r="AV1626" s="153">
        <f t="shared" si="1047"/>
        <v>847.75234824475797</v>
      </c>
    </row>
    <row r="1627" spans="1:48" x14ac:dyDescent="0.2">
      <c r="A1627" s="82">
        <v>1623</v>
      </c>
      <c r="B1627" s="82" t="s">
        <v>1410</v>
      </c>
      <c r="C1627" s="83"/>
      <c r="D1627" s="84" t="s">
        <v>112</v>
      </c>
      <c r="E1627" s="85" t="s">
        <v>393</v>
      </c>
      <c r="F1627" s="151">
        <v>42248</v>
      </c>
      <c r="G1627" s="86"/>
      <c r="H1627" s="89"/>
      <c r="I1627" s="89">
        <v>4.9999999999999989E-2</v>
      </c>
      <c r="J1627" s="84"/>
      <c r="K1627" s="84"/>
      <c r="L1627" s="87">
        <v>9599.99</v>
      </c>
      <c r="M1627" s="87"/>
      <c r="N1627" s="87">
        <v>9599.99</v>
      </c>
      <c r="O1627" s="84">
        <v>9599.99</v>
      </c>
      <c r="P1627" s="84">
        <v>0</v>
      </c>
      <c r="Q1627" s="84">
        <f t="shared" si="1056"/>
        <v>9599.99</v>
      </c>
      <c r="R1627" s="84">
        <v>0</v>
      </c>
      <c r="S1627" s="87">
        <f t="shared" si="1057"/>
        <v>0</v>
      </c>
      <c r="T1627" s="150">
        <v>10</v>
      </c>
      <c r="U1627" s="69">
        <v>365</v>
      </c>
      <c r="V1627" s="70"/>
      <c r="W1627" s="71">
        <v>0.83013698630136989</v>
      </c>
      <c r="X1627" s="76">
        <f t="shared" si="1040"/>
        <v>42248</v>
      </c>
      <c r="AF1627" s="132" t="s">
        <v>3114</v>
      </c>
      <c r="AG1627" s="60">
        <f>MATCH(AF1627,'Cat-4'!$A:$A,0)</f>
        <v>844</v>
      </c>
      <c r="AH1627" s="60">
        <f>MATCH(X1627,'Cat-4'!$1:$1,0)</f>
        <v>45</v>
      </c>
      <c r="AI1627" s="60">
        <f>INDEX('Cat-4'!$1:$1048576,Working!AG1627,Working!AH1627)</f>
        <v>110.9</v>
      </c>
      <c r="AJ1627" s="60">
        <f>MATCH($AJ$3,'Cat-4'!$1:$1,0)</f>
        <v>144</v>
      </c>
      <c r="AK1627" s="60">
        <f>INDEX('Cat-4'!$1:$1048576,Working!AG1627,Working!AJ1627)</f>
        <v>160.30000000000001</v>
      </c>
      <c r="AL1627" s="146">
        <f>AK1627/AI1627</f>
        <v>1.4454463480613164</v>
      </c>
      <c r="AM1627" s="152">
        <f>AL1627</f>
        <v>1.4454463480613164</v>
      </c>
      <c r="AN1627" s="146">
        <f t="shared" si="1058"/>
        <v>8.4555555555555557</v>
      </c>
      <c r="AO1627" s="169">
        <f>INDEX('EL&amp;SV'!$C$4:$G$50,MATCH(AF1627,'EL&amp;SV'!$G$4:$G$50,0),MATCH(IF(P1627&gt;5000000,"A",IF(N1627&gt;2000000,"B",IF(N1627&gt;500000,"C","D"))),'EL&amp;SV'!$C$4:$G$4,0))</f>
        <v>6</v>
      </c>
      <c r="AP1627" s="171">
        <f>INDEX('EL&amp;SV'!$G$4:$K$50,MATCH(AF1627,'EL&amp;SV'!$G$4:$G$50,0),MATCH(IF(N1627&gt;5000000,"A",IF(N1627&gt;2000000,"B",IF(N1627&gt;500000,"C","D"))),'EL&amp;SV'!$G$4:$K$4,0))</f>
        <v>0.95</v>
      </c>
      <c r="AQ1627" s="153">
        <f t="shared" si="1043"/>
        <v>13876.270486925157</v>
      </c>
      <c r="AR1627" s="153">
        <f t="shared" si="1044"/>
        <v>13182.456962578897</v>
      </c>
      <c r="AS1627" s="153">
        <f t="shared" si="1045"/>
        <v>693.81352434626024</v>
      </c>
      <c r="AT1627" s="60">
        <v>0.75</v>
      </c>
      <c r="AU1627" s="153">
        <f t="shared" si="1046"/>
        <v>520.36014325969518</v>
      </c>
      <c r="AV1627" s="153">
        <f t="shared" si="1047"/>
        <v>693.81352434625853</v>
      </c>
    </row>
    <row r="1628" spans="1:48" x14ac:dyDescent="0.2">
      <c r="A1628" s="82">
        <v>1624</v>
      </c>
      <c r="B1628" s="82" t="s">
        <v>1410</v>
      </c>
      <c r="C1628" s="83"/>
      <c r="D1628" s="84" t="s">
        <v>112</v>
      </c>
      <c r="E1628" s="85" t="s">
        <v>336</v>
      </c>
      <c r="F1628" s="86">
        <v>39705</v>
      </c>
      <c r="G1628" s="86" t="s">
        <v>1348</v>
      </c>
      <c r="H1628" s="89"/>
      <c r="I1628" s="89">
        <v>0.14579397982345524</v>
      </c>
      <c r="J1628" s="84"/>
      <c r="K1628" s="84"/>
      <c r="L1628" s="87">
        <v>9560</v>
      </c>
      <c r="M1628" s="87"/>
      <c r="N1628" s="87">
        <v>9560</v>
      </c>
      <c r="O1628" s="84">
        <v>9560</v>
      </c>
      <c r="P1628" s="84">
        <v>0</v>
      </c>
      <c r="Q1628" s="84">
        <f t="shared" si="1056"/>
        <v>9560</v>
      </c>
      <c r="R1628" s="84">
        <v>0</v>
      </c>
      <c r="S1628" s="87">
        <f t="shared" si="1057"/>
        <v>0</v>
      </c>
      <c r="T1628" s="150">
        <v>10</v>
      </c>
      <c r="U1628" s="69">
        <v>365</v>
      </c>
      <c r="V1628" s="70"/>
      <c r="W1628" s="71">
        <v>1.3753424657534246</v>
      </c>
      <c r="X1628" s="76">
        <f t="shared" si="1040"/>
        <v>39692</v>
      </c>
      <c r="Y1628" s="138" t="s">
        <v>4016</v>
      </c>
      <c r="Z1628" s="60">
        <f>MATCH(Y1628,'Cat-3'!$A:$A,0)</f>
        <v>628</v>
      </c>
      <c r="AA1628" s="60">
        <f>MATCH(X1628,'Cat-3'!$1:$1,0)</f>
        <v>48</v>
      </c>
      <c r="AB1628" s="60">
        <f>INDEX('Cat-3'!$1:$1048576,Working!Z1628,Working!AA1628)</f>
        <v>120.9</v>
      </c>
      <c r="AC1628" s="60">
        <f>MATCH($AC$3,'Cat-3'!$1:$1,0)</f>
        <v>90</v>
      </c>
      <c r="AD1628" s="60">
        <f>INDEX('Cat-3'!$1:$1048576,Working!Z1628,Working!AC1628)</f>
        <v>138.4</v>
      </c>
      <c r="AE1628" s="146">
        <f>AD1628/AB1628</f>
        <v>1.1447477253928866</v>
      </c>
      <c r="AF1628" s="132" t="s">
        <v>3114</v>
      </c>
      <c r="AG1628" s="60">
        <f>MATCH(AF1628,'Cat-4'!$A:$A,0)</f>
        <v>844</v>
      </c>
      <c r="AH1628" s="60">
        <f>MATCH($AH$3,'Cat-4'!$1:$1,0)</f>
        <v>4</v>
      </c>
      <c r="AI1628" s="60">
        <f>INDEX('Cat-4'!$1:$1048576,Working!AG1628,Working!AH1628)</f>
        <v>103.9</v>
      </c>
      <c r="AJ1628" s="60">
        <f>MATCH($AJ$3,'Cat-4'!$1:$1,0)</f>
        <v>144</v>
      </c>
      <c r="AK1628" s="60">
        <f>INDEX('Cat-4'!$1:$1048576,Working!AG1628,Working!AJ1628)</f>
        <v>160.30000000000001</v>
      </c>
      <c r="AL1628" s="146">
        <f>AK1628/AI1628</f>
        <v>1.5428296438883542</v>
      </c>
      <c r="AM1628" s="146">
        <f>AL1628*AE1628</f>
        <v>1.7661507255099107</v>
      </c>
      <c r="AN1628" s="146">
        <f t="shared" si="1058"/>
        <v>15.419444444444444</v>
      </c>
      <c r="AO1628" s="169">
        <f>INDEX('EL&amp;SV'!$C$4:$G$50,MATCH(AF1628,'EL&amp;SV'!$G$4:$G$50,0),MATCH(IF(P1628&gt;5000000,"A",IF(N1628&gt;2000000,"B",IF(N1628&gt;500000,"C","D"))),'EL&amp;SV'!$C$4:$G$4,0))</f>
        <v>6</v>
      </c>
      <c r="AP1628" s="171">
        <f>INDEX('EL&amp;SV'!$G$4:$K$50,MATCH(AF1628,'EL&amp;SV'!$G$4:$G$50,0),MATCH(IF(N1628&gt;5000000,"A",IF(N1628&gt;2000000,"B",IF(N1628&gt;500000,"C","D"))),'EL&amp;SV'!$G$4:$K$4,0))</f>
        <v>0.95</v>
      </c>
      <c r="AQ1628" s="153">
        <f t="shared" si="1043"/>
        <v>16884.400935874746</v>
      </c>
      <c r="AR1628" s="153">
        <f t="shared" si="1044"/>
        <v>16040.18088908101</v>
      </c>
      <c r="AS1628" s="153">
        <f t="shared" si="1045"/>
        <v>844.2200467937364</v>
      </c>
      <c r="AT1628" s="60">
        <v>0.75</v>
      </c>
      <c r="AU1628" s="153">
        <f t="shared" si="1046"/>
        <v>633.1650350953023</v>
      </c>
      <c r="AV1628" s="153">
        <f t="shared" si="1047"/>
        <v>844.22004679373811</v>
      </c>
    </row>
    <row r="1629" spans="1:48" x14ac:dyDescent="0.2">
      <c r="A1629" s="82">
        <v>1625</v>
      </c>
      <c r="B1629" s="82" t="s">
        <v>1410</v>
      </c>
      <c r="C1629" s="83"/>
      <c r="D1629" s="84" t="s">
        <v>112</v>
      </c>
      <c r="E1629" s="85" t="s">
        <v>452</v>
      </c>
      <c r="F1629" s="151">
        <v>42248</v>
      </c>
      <c r="G1629" s="86"/>
      <c r="H1629" s="89"/>
      <c r="I1629" s="89">
        <v>0.9780821917808219</v>
      </c>
      <c r="J1629" s="84"/>
      <c r="K1629" s="84"/>
      <c r="L1629" s="87">
        <v>9534</v>
      </c>
      <c r="M1629" s="87"/>
      <c r="N1629" s="87">
        <v>9534</v>
      </c>
      <c r="O1629" s="84">
        <v>9534</v>
      </c>
      <c r="P1629" s="84">
        <v>0</v>
      </c>
      <c r="Q1629" s="84">
        <f t="shared" si="1056"/>
        <v>9534</v>
      </c>
      <c r="R1629" s="84">
        <v>0</v>
      </c>
      <c r="S1629" s="87">
        <f t="shared" si="1057"/>
        <v>0</v>
      </c>
      <c r="T1629" s="150">
        <v>10</v>
      </c>
      <c r="U1629" s="69">
        <v>365</v>
      </c>
      <c r="V1629" s="70"/>
      <c r="W1629" s="71">
        <v>1.3753424657534246</v>
      </c>
      <c r="X1629" s="76">
        <f t="shared" si="1040"/>
        <v>42248</v>
      </c>
      <c r="AF1629" s="132" t="s">
        <v>3114</v>
      </c>
      <c r="AG1629" s="60">
        <f>MATCH(AF1629,'Cat-4'!$A:$A,0)</f>
        <v>844</v>
      </c>
      <c r="AH1629" s="60">
        <f>MATCH(X1629,'Cat-4'!$1:$1,0)</f>
        <v>45</v>
      </c>
      <c r="AI1629" s="60">
        <f>INDEX('Cat-4'!$1:$1048576,Working!AG1629,Working!AH1629)</f>
        <v>110.9</v>
      </c>
      <c r="AJ1629" s="60">
        <f>MATCH($AJ$3,'Cat-4'!$1:$1,0)</f>
        <v>144</v>
      </c>
      <c r="AK1629" s="60">
        <f>INDEX('Cat-4'!$1:$1048576,Working!AG1629,Working!AJ1629)</f>
        <v>160.30000000000001</v>
      </c>
      <c r="AL1629" s="146">
        <f t="shared" ref="AL1629:AL1633" si="1065">AK1629/AI1629</f>
        <v>1.4454463480613164</v>
      </c>
      <c r="AM1629" s="152">
        <f t="shared" ref="AM1629:AM1633" si="1066">AL1629</f>
        <v>1.4454463480613164</v>
      </c>
      <c r="AN1629" s="146">
        <f t="shared" si="1058"/>
        <v>8.4555555555555557</v>
      </c>
      <c r="AO1629" s="169">
        <f>INDEX('EL&amp;SV'!$C$4:$G$50,MATCH(AF1629,'EL&amp;SV'!$G$4:$G$50,0),MATCH(IF(P1629&gt;5000000,"A",IF(N1629&gt;2000000,"B",IF(N1629&gt;500000,"C","D"))),'EL&amp;SV'!$C$4:$G$4,0))</f>
        <v>6</v>
      </c>
      <c r="AP1629" s="171">
        <f>INDEX('EL&amp;SV'!$G$4:$K$50,MATCH(AF1629,'EL&amp;SV'!$G$4:$G$50,0),MATCH(IF(N1629&gt;5000000,"A",IF(N1629&gt;2000000,"B",IF(N1629&gt;500000,"C","D"))),'EL&amp;SV'!$G$4:$K$4,0))</f>
        <v>0.95</v>
      </c>
      <c r="AQ1629" s="153">
        <f t="shared" si="1043"/>
        <v>13780.88548241659</v>
      </c>
      <c r="AR1629" s="153">
        <f t="shared" si="1044"/>
        <v>13091.841208295758</v>
      </c>
      <c r="AS1629" s="153">
        <f t="shared" si="1045"/>
        <v>689.04427412083169</v>
      </c>
      <c r="AT1629" s="60">
        <v>0.75</v>
      </c>
      <c r="AU1629" s="153">
        <f t="shared" si="1046"/>
        <v>516.78320559062377</v>
      </c>
      <c r="AV1629" s="153">
        <f t="shared" si="1047"/>
        <v>689.0442741208301</v>
      </c>
    </row>
    <row r="1630" spans="1:48" x14ac:dyDescent="0.2">
      <c r="A1630" s="82">
        <v>1626</v>
      </c>
      <c r="B1630" s="82" t="s">
        <v>1410</v>
      </c>
      <c r="C1630" s="83"/>
      <c r="D1630" s="84" t="s">
        <v>112</v>
      </c>
      <c r="E1630" s="85" t="s">
        <v>847</v>
      </c>
      <c r="F1630" s="151">
        <v>42248</v>
      </c>
      <c r="G1630" s="86"/>
      <c r="H1630" s="89"/>
      <c r="I1630" s="89">
        <v>0.45136986301369864</v>
      </c>
      <c r="J1630" s="84"/>
      <c r="K1630" s="84"/>
      <c r="L1630" s="87">
        <v>9534</v>
      </c>
      <c r="M1630" s="87"/>
      <c r="N1630" s="87">
        <v>9534</v>
      </c>
      <c r="O1630" s="84">
        <v>9057.2999999999993</v>
      </c>
      <c r="P1630" s="84">
        <v>0</v>
      </c>
      <c r="Q1630" s="84">
        <f t="shared" si="1056"/>
        <v>9057.2999999999993</v>
      </c>
      <c r="R1630" s="84">
        <v>476.70000000000073</v>
      </c>
      <c r="S1630" s="87">
        <f t="shared" si="1057"/>
        <v>476.70000000000073</v>
      </c>
      <c r="T1630" s="150">
        <v>5</v>
      </c>
      <c r="U1630" s="69">
        <v>365</v>
      </c>
      <c r="V1630" s="70"/>
      <c r="W1630" s="71">
        <v>-0.62465753424657544</v>
      </c>
      <c r="X1630" s="76">
        <f t="shared" si="1040"/>
        <v>42248</v>
      </c>
      <c r="AF1630" s="132" t="s">
        <v>3114</v>
      </c>
      <c r="AG1630" s="60">
        <f>MATCH(AF1630,'Cat-4'!$A:$A,0)</f>
        <v>844</v>
      </c>
      <c r="AH1630" s="60">
        <f>MATCH(X1630,'Cat-4'!$1:$1,0)</f>
        <v>45</v>
      </c>
      <c r="AI1630" s="60">
        <f>INDEX('Cat-4'!$1:$1048576,Working!AG1630,Working!AH1630)</f>
        <v>110.9</v>
      </c>
      <c r="AJ1630" s="60">
        <f>MATCH($AJ$3,'Cat-4'!$1:$1,0)</f>
        <v>144</v>
      </c>
      <c r="AK1630" s="60">
        <f>INDEX('Cat-4'!$1:$1048576,Working!AG1630,Working!AJ1630)</f>
        <v>160.30000000000001</v>
      </c>
      <c r="AL1630" s="146">
        <f t="shared" si="1065"/>
        <v>1.4454463480613164</v>
      </c>
      <c r="AM1630" s="152">
        <f t="shared" si="1066"/>
        <v>1.4454463480613164</v>
      </c>
      <c r="AN1630" s="146">
        <f t="shared" si="1058"/>
        <v>8.4555555555555557</v>
      </c>
      <c r="AO1630" s="169">
        <f>INDEX('EL&amp;SV'!$C$4:$G$50,MATCH(AF1630,'EL&amp;SV'!$G$4:$G$50,0),MATCH(IF(P1630&gt;5000000,"A",IF(N1630&gt;2000000,"B",IF(N1630&gt;500000,"C","D"))),'EL&amp;SV'!$C$4:$G$4,0))</f>
        <v>6</v>
      </c>
      <c r="AP1630" s="171">
        <f>INDEX('EL&amp;SV'!$G$4:$K$50,MATCH(AF1630,'EL&amp;SV'!$G$4:$G$50,0),MATCH(IF(N1630&gt;5000000,"A",IF(N1630&gt;2000000,"B",IF(N1630&gt;500000,"C","D"))),'EL&amp;SV'!$G$4:$K$4,0))</f>
        <v>0.95</v>
      </c>
      <c r="AQ1630" s="153">
        <f t="shared" si="1043"/>
        <v>13780.88548241659</v>
      </c>
      <c r="AR1630" s="153">
        <f t="shared" si="1044"/>
        <v>13091.841208295758</v>
      </c>
      <c r="AS1630" s="153">
        <f t="shared" si="1045"/>
        <v>689.04427412083169</v>
      </c>
      <c r="AT1630" s="60">
        <v>0.75</v>
      </c>
      <c r="AU1630" s="153">
        <f t="shared" si="1046"/>
        <v>516.78320559062377</v>
      </c>
      <c r="AV1630" s="153">
        <f t="shared" si="1047"/>
        <v>689.0442741208301</v>
      </c>
    </row>
    <row r="1631" spans="1:48" x14ac:dyDescent="0.2">
      <c r="A1631" s="82">
        <v>1627</v>
      </c>
      <c r="B1631" s="82" t="s">
        <v>1410</v>
      </c>
      <c r="C1631" s="83"/>
      <c r="D1631" s="84" t="s">
        <v>112</v>
      </c>
      <c r="E1631" s="85" t="s">
        <v>975</v>
      </c>
      <c r="F1631" s="151">
        <v>42248</v>
      </c>
      <c r="G1631" s="86"/>
      <c r="H1631" s="89"/>
      <c r="I1631" s="89">
        <v>0.39109589041095888</v>
      </c>
      <c r="J1631" s="84"/>
      <c r="K1631" s="84"/>
      <c r="L1631" s="87">
        <v>9515.36</v>
      </c>
      <c r="M1631" s="87"/>
      <c r="N1631" s="87">
        <v>9515.36</v>
      </c>
      <c r="O1631" s="84">
        <v>9039.5920000000006</v>
      </c>
      <c r="P1631" s="84">
        <v>0</v>
      </c>
      <c r="Q1631" s="84">
        <f t="shared" si="1056"/>
        <v>9039.5920000000006</v>
      </c>
      <c r="R1631" s="84">
        <v>475.76800000000003</v>
      </c>
      <c r="S1631" s="87">
        <f t="shared" si="1057"/>
        <v>475.76800000000003</v>
      </c>
      <c r="T1631" s="150">
        <v>5</v>
      </c>
      <c r="U1631" s="69">
        <v>365</v>
      </c>
      <c r="V1631" s="70"/>
      <c r="W1631" s="71">
        <v>-0.46575342465753433</v>
      </c>
      <c r="X1631" s="76">
        <f t="shared" si="1040"/>
        <v>42248</v>
      </c>
      <c r="AF1631" s="132" t="s">
        <v>3114</v>
      </c>
      <c r="AG1631" s="60">
        <f>MATCH(AF1631,'Cat-4'!$A:$A,0)</f>
        <v>844</v>
      </c>
      <c r="AH1631" s="60">
        <f>MATCH(X1631,'Cat-4'!$1:$1,0)</f>
        <v>45</v>
      </c>
      <c r="AI1631" s="60">
        <f>INDEX('Cat-4'!$1:$1048576,Working!AG1631,Working!AH1631)</f>
        <v>110.9</v>
      </c>
      <c r="AJ1631" s="60">
        <f>MATCH($AJ$3,'Cat-4'!$1:$1,0)</f>
        <v>144</v>
      </c>
      <c r="AK1631" s="60">
        <f>INDEX('Cat-4'!$1:$1048576,Working!AG1631,Working!AJ1631)</f>
        <v>160.30000000000001</v>
      </c>
      <c r="AL1631" s="146">
        <f t="shared" si="1065"/>
        <v>1.4454463480613164</v>
      </c>
      <c r="AM1631" s="152">
        <f t="shared" si="1066"/>
        <v>1.4454463480613164</v>
      </c>
      <c r="AN1631" s="146">
        <f t="shared" si="1058"/>
        <v>8.4555555555555557</v>
      </c>
      <c r="AO1631" s="169">
        <f>INDEX('EL&amp;SV'!$C$4:$G$50,MATCH(AF1631,'EL&amp;SV'!$G$4:$G$50,0),MATCH(IF(P1631&gt;5000000,"A",IF(N1631&gt;2000000,"B",IF(N1631&gt;500000,"C","D"))),'EL&amp;SV'!$C$4:$G$4,0))</f>
        <v>6</v>
      </c>
      <c r="AP1631" s="171">
        <f>INDEX('EL&amp;SV'!$G$4:$K$50,MATCH(AF1631,'EL&amp;SV'!$G$4:$G$50,0),MATCH(IF(N1631&gt;5000000,"A",IF(N1631&gt;2000000,"B",IF(N1631&gt;500000,"C","D"))),'EL&amp;SV'!$G$4:$K$4,0))</f>
        <v>0.95</v>
      </c>
      <c r="AQ1631" s="153">
        <f t="shared" si="1043"/>
        <v>13753.942362488729</v>
      </c>
      <c r="AR1631" s="153">
        <f t="shared" si="1044"/>
        <v>13066.245244364291</v>
      </c>
      <c r="AS1631" s="153">
        <f t="shared" si="1045"/>
        <v>687.69711812443893</v>
      </c>
      <c r="AT1631" s="60">
        <v>0.75</v>
      </c>
      <c r="AU1631" s="153">
        <f t="shared" si="1046"/>
        <v>515.7728385933292</v>
      </c>
      <c r="AV1631" s="153">
        <f t="shared" si="1047"/>
        <v>687.69711812443711</v>
      </c>
    </row>
    <row r="1632" spans="1:48" x14ac:dyDescent="0.2">
      <c r="A1632" s="82">
        <v>1628</v>
      </c>
      <c r="B1632" s="82" t="s">
        <v>1410</v>
      </c>
      <c r="C1632" s="83"/>
      <c r="D1632" s="84" t="s">
        <v>112</v>
      </c>
      <c r="E1632" s="85" t="s">
        <v>1033</v>
      </c>
      <c r="F1632" s="86">
        <v>43614</v>
      </c>
      <c r="G1632" s="86" t="s">
        <v>36</v>
      </c>
      <c r="H1632" s="89"/>
      <c r="I1632" s="89">
        <v>9.5000000000000001E-2</v>
      </c>
      <c r="J1632" s="84"/>
      <c r="K1632" s="84"/>
      <c r="L1632" s="87">
        <v>9500</v>
      </c>
      <c r="M1632" s="87"/>
      <c r="N1632" s="87">
        <v>9500</v>
      </c>
      <c r="O1632" s="84">
        <v>2566.5616438356165</v>
      </c>
      <c r="P1632" s="84">
        <v>902.5</v>
      </c>
      <c r="Q1632" s="84">
        <f t="shared" si="1056"/>
        <v>3469.0616438356165</v>
      </c>
      <c r="R1632" s="84">
        <v>6030.9383561643835</v>
      </c>
      <c r="S1632" s="87">
        <f t="shared" si="1057"/>
        <v>6933.4383561643835</v>
      </c>
      <c r="T1632" s="150">
        <v>10</v>
      </c>
      <c r="U1632" s="69">
        <v>365</v>
      </c>
      <c r="V1632" s="70"/>
      <c r="W1632" s="71">
        <v>1.5945205479452054</v>
      </c>
      <c r="X1632" s="76">
        <f t="shared" si="1040"/>
        <v>43586</v>
      </c>
      <c r="AF1632" s="132" t="s">
        <v>3114</v>
      </c>
      <c r="AG1632" s="60">
        <f>MATCH(AF1632,'Cat-4'!$A:$A,0)</f>
        <v>844</v>
      </c>
      <c r="AH1632" s="60">
        <f>MATCH(X1632,'Cat-4'!$1:$1,0)</f>
        <v>89</v>
      </c>
      <c r="AI1632" s="60">
        <f>INDEX('Cat-4'!$1:$1048576,Working!AG1632,Working!AH1632)</f>
        <v>128.69999999999999</v>
      </c>
      <c r="AJ1632" s="60">
        <f>MATCH($AJ$3,'Cat-4'!$1:$1,0)</f>
        <v>144</v>
      </c>
      <c r="AK1632" s="60">
        <f>INDEX('Cat-4'!$1:$1048576,Working!AG1632,Working!AJ1632)</f>
        <v>160.30000000000001</v>
      </c>
      <c r="AL1632" s="146">
        <f t="shared" si="1065"/>
        <v>1.2455322455322457</v>
      </c>
      <c r="AM1632" s="152">
        <f t="shared" si="1066"/>
        <v>1.2455322455322457</v>
      </c>
      <c r="AN1632" s="146">
        <f t="shared" si="1058"/>
        <v>4.7111111111111112</v>
      </c>
      <c r="AO1632" s="169">
        <f>INDEX('EL&amp;SV'!$C$4:$G$50,MATCH(AF1632,'EL&amp;SV'!$G$4:$G$50,0),MATCH(IF(P1632&gt;5000000,"A",IF(N1632&gt;2000000,"B",IF(N1632&gt;500000,"C","D"))),'EL&amp;SV'!$C$4:$G$4,0))</f>
        <v>6</v>
      </c>
      <c r="AP1632" s="171">
        <f>INDEX('EL&amp;SV'!$G$4:$K$50,MATCH(AF1632,'EL&amp;SV'!$G$4:$G$50,0),MATCH(IF(N1632&gt;5000000,"A",IF(N1632&gt;2000000,"B",IF(N1632&gt;500000,"C","D"))),'EL&amp;SV'!$G$4:$K$4,0))</f>
        <v>0.95</v>
      </c>
      <c r="AQ1632" s="153">
        <f t="shared" si="1043"/>
        <v>11832.556332556334</v>
      </c>
      <c r="AR1632" s="153">
        <f t="shared" si="1044"/>
        <v>8826.2105384327624</v>
      </c>
      <c r="AS1632" s="153">
        <f t="shared" si="1045"/>
        <v>3006.345794123572</v>
      </c>
      <c r="AT1632" s="60">
        <v>0.75</v>
      </c>
      <c r="AU1632" s="153">
        <f t="shared" si="1046"/>
        <v>2254.759345592679</v>
      </c>
      <c r="AV1632" s="153">
        <f t="shared" si="1047"/>
        <v>2254.759345592679</v>
      </c>
    </row>
    <row r="1633" spans="1:48" x14ac:dyDescent="0.2">
      <c r="A1633" s="82">
        <v>1629</v>
      </c>
      <c r="B1633" s="82" t="s">
        <v>1410</v>
      </c>
      <c r="C1633" s="83"/>
      <c r="D1633" s="84" t="s">
        <v>112</v>
      </c>
      <c r="E1633" s="85" t="s">
        <v>1033</v>
      </c>
      <c r="F1633" s="86">
        <v>43614</v>
      </c>
      <c r="G1633" s="86" t="s">
        <v>36</v>
      </c>
      <c r="H1633" s="89"/>
      <c r="I1633" s="89">
        <v>9.5000000000000001E-2</v>
      </c>
      <c r="J1633" s="84"/>
      <c r="K1633" s="84"/>
      <c r="L1633" s="87">
        <v>9500</v>
      </c>
      <c r="M1633" s="87"/>
      <c r="N1633" s="87">
        <v>9500</v>
      </c>
      <c r="O1633" s="84">
        <v>2566.5616438356165</v>
      </c>
      <c r="P1633" s="84">
        <v>902.5</v>
      </c>
      <c r="Q1633" s="84">
        <f t="shared" si="1056"/>
        <v>3469.0616438356165</v>
      </c>
      <c r="R1633" s="84">
        <v>6030.9383561643835</v>
      </c>
      <c r="S1633" s="87">
        <f t="shared" si="1057"/>
        <v>6933.4383561643835</v>
      </c>
      <c r="T1633" s="150">
        <v>10</v>
      </c>
      <c r="U1633" s="69">
        <v>365</v>
      </c>
      <c r="V1633" s="70"/>
      <c r="W1633" s="71">
        <v>-0.39999999999999991</v>
      </c>
      <c r="X1633" s="76">
        <f t="shared" si="1040"/>
        <v>43586</v>
      </c>
      <c r="AF1633" s="132" t="s">
        <v>3114</v>
      </c>
      <c r="AG1633" s="60">
        <f>MATCH(AF1633,'Cat-4'!$A:$A,0)</f>
        <v>844</v>
      </c>
      <c r="AH1633" s="60">
        <f>MATCH(X1633,'Cat-4'!$1:$1,0)</f>
        <v>89</v>
      </c>
      <c r="AI1633" s="60">
        <f>INDEX('Cat-4'!$1:$1048576,Working!AG1633,Working!AH1633)</f>
        <v>128.69999999999999</v>
      </c>
      <c r="AJ1633" s="60">
        <f>MATCH($AJ$3,'Cat-4'!$1:$1,0)</f>
        <v>144</v>
      </c>
      <c r="AK1633" s="60">
        <f>INDEX('Cat-4'!$1:$1048576,Working!AG1633,Working!AJ1633)</f>
        <v>160.30000000000001</v>
      </c>
      <c r="AL1633" s="146">
        <f t="shared" si="1065"/>
        <v>1.2455322455322457</v>
      </c>
      <c r="AM1633" s="152">
        <f t="shared" si="1066"/>
        <v>1.2455322455322457</v>
      </c>
      <c r="AN1633" s="146">
        <f t="shared" si="1058"/>
        <v>4.7111111111111112</v>
      </c>
      <c r="AO1633" s="169">
        <f>INDEX('EL&amp;SV'!$C$4:$G$50,MATCH(AF1633,'EL&amp;SV'!$G$4:$G$50,0),MATCH(IF(P1633&gt;5000000,"A",IF(N1633&gt;2000000,"B",IF(N1633&gt;500000,"C","D"))),'EL&amp;SV'!$C$4:$G$4,0))</f>
        <v>6</v>
      </c>
      <c r="AP1633" s="171">
        <f>INDEX('EL&amp;SV'!$G$4:$K$50,MATCH(AF1633,'EL&amp;SV'!$G$4:$G$50,0),MATCH(IF(N1633&gt;5000000,"A",IF(N1633&gt;2000000,"B",IF(N1633&gt;500000,"C","D"))),'EL&amp;SV'!$G$4:$K$4,0))</f>
        <v>0.95</v>
      </c>
      <c r="AQ1633" s="153">
        <f t="shared" si="1043"/>
        <v>11832.556332556334</v>
      </c>
      <c r="AR1633" s="153">
        <f t="shared" si="1044"/>
        <v>8826.2105384327624</v>
      </c>
      <c r="AS1633" s="153">
        <f t="shared" si="1045"/>
        <v>3006.345794123572</v>
      </c>
      <c r="AT1633" s="60">
        <v>0.75</v>
      </c>
      <c r="AU1633" s="153">
        <f t="shared" si="1046"/>
        <v>2254.759345592679</v>
      </c>
      <c r="AV1633" s="153">
        <f t="shared" si="1047"/>
        <v>2254.759345592679</v>
      </c>
    </row>
    <row r="1634" spans="1:48" x14ac:dyDescent="0.2">
      <c r="A1634" s="82">
        <v>1630</v>
      </c>
      <c r="B1634" s="82" t="s">
        <v>1410</v>
      </c>
      <c r="C1634" s="83"/>
      <c r="D1634" s="84" t="s">
        <v>112</v>
      </c>
      <c r="E1634" s="85" t="s">
        <v>294</v>
      </c>
      <c r="F1634" s="86">
        <v>39468</v>
      </c>
      <c r="G1634" s="86" t="s">
        <v>1347</v>
      </c>
      <c r="H1634" s="89"/>
      <c r="I1634" s="89">
        <v>1.3148414985590778E-2</v>
      </c>
      <c r="J1634" s="84"/>
      <c r="K1634" s="84"/>
      <c r="L1634" s="87">
        <v>9450</v>
      </c>
      <c r="M1634" s="87"/>
      <c r="N1634" s="87">
        <v>9450</v>
      </c>
      <c r="O1634" s="84">
        <v>9450</v>
      </c>
      <c r="P1634" s="84">
        <v>0</v>
      </c>
      <c r="Q1634" s="84">
        <f t="shared" si="1056"/>
        <v>9450</v>
      </c>
      <c r="R1634" s="84">
        <v>0</v>
      </c>
      <c r="S1634" s="87">
        <f t="shared" si="1057"/>
        <v>0</v>
      </c>
      <c r="T1634" s="150">
        <v>10</v>
      </c>
      <c r="U1634" s="69">
        <v>365</v>
      </c>
      <c r="V1634" s="70"/>
      <c r="W1634" s="71">
        <v>1.6</v>
      </c>
      <c r="X1634" s="76">
        <f t="shared" si="1040"/>
        <v>39448</v>
      </c>
      <c r="Y1634" s="138" t="s">
        <v>4016</v>
      </c>
      <c r="Z1634" s="60">
        <f>MATCH(Y1634,'Cat-3'!$A:$A,0)</f>
        <v>628</v>
      </c>
      <c r="AA1634" s="60">
        <f>MATCH(X1634,'Cat-3'!$1:$1,0)</f>
        <v>40</v>
      </c>
      <c r="AB1634" s="60">
        <f>INDEX('Cat-3'!$1:$1048576,Working!Z1634,Working!AA1634)</f>
        <v>113.5</v>
      </c>
      <c r="AC1634" s="60">
        <f>MATCH($AC$3,'Cat-3'!$1:$1,0)</f>
        <v>90</v>
      </c>
      <c r="AD1634" s="60">
        <f>INDEX('Cat-3'!$1:$1048576,Working!Z1634,Working!AC1634)</f>
        <v>138.4</v>
      </c>
      <c r="AE1634" s="146">
        <f>AD1634/AB1634</f>
        <v>1.2193832599118943</v>
      </c>
      <c r="AF1634" s="132" t="s">
        <v>3114</v>
      </c>
      <c r="AG1634" s="60">
        <f>MATCH(AF1634,'Cat-4'!$A:$A,0)</f>
        <v>844</v>
      </c>
      <c r="AH1634" s="60">
        <f>MATCH($AH$3,'Cat-4'!$1:$1,0)</f>
        <v>4</v>
      </c>
      <c r="AI1634" s="60">
        <f>INDEX('Cat-4'!$1:$1048576,Working!AG1634,Working!AH1634)</f>
        <v>103.9</v>
      </c>
      <c r="AJ1634" s="60">
        <f>MATCH($AJ$3,'Cat-4'!$1:$1,0)</f>
        <v>144</v>
      </c>
      <c r="AK1634" s="60">
        <f>INDEX('Cat-4'!$1:$1048576,Working!AG1634,Working!AJ1634)</f>
        <v>160.30000000000001</v>
      </c>
      <c r="AL1634" s="146">
        <f>AK1634/AI1634</f>
        <v>1.5428296438883542</v>
      </c>
      <c r="AM1634" s="146">
        <f>AL1634*AE1634</f>
        <v>1.8813006406532884</v>
      </c>
      <c r="AN1634" s="146">
        <f t="shared" si="1058"/>
        <v>16.066666666666666</v>
      </c>
      <c r="AO1634" s="169">
        <f>INDEX('EL&amp;SV'!$C$4:$G$50,MATCH(AF1634,'EL&amp;SV'!$G$4:$G$50,0),MATCH(IF(P1634&gt;5000000,"A",IF(N1634&gt;2000000,"B",IF(N1634&gt;500000,"C","D"))),'EL&amp;SV'!$C$4:$G$4,0))</f>
        <v>6</v>
      </c>
      <c r="AP1634" s="171">
        <f>INDEX('EL&amp;SV'!$G$4:$K$50,MATCH(AF1634,'EL&amp;SV'!$G$4:$G$50,0),MATCH(IF(N1634&gt;5000000,"A",IF(N1634&gt;2000000,"B",IF(N1634&gt;500000,"C","D"))),'EL&amp;SV'!$G$4:$K$4,0))</f>
        <v>0.95</v>
      </c>
      <c r="AQ1634" s="153">
        <f t="shared" si="1043"/>
        <v>17778.291054173576</v>
      </c>
      <c r="AR1634" s="153">
        <f t="shared" si="1044"/>
        <v>16889.376501464896</v>
      </c>
      <c r="AS1634" s="153">
        <f t="shared" si="1045"/>
        <v>888.91455270868028</v>
      </c>
      <c r="AT1634" s="60">
        <v>0.75</v>
      </c>
      <c r="AU1634" s="153">
        <f t="shared" si="1046"/>
        <v>666.68591453151021</v>
      </c>
      <c r="AV1634" s="153">
        <f t="shared" si="1047"/>
        <v>888.91455270867959</v>
      </c>
    </row>
    <row r="1635" spans="1:48" x14ac:dyDescent="0.2">
      <c r="A1635" s="82">
        <v>1631</v>
      </c>
      <c r="B1635" s="82" t="s">
        <v>1410</v>
      </c>
      <c r="C1635" s="83"/>
      <c r="D1635" s="84" t="s">
        <v>112</v>
      </c>
      <c r="E1635" s="85" t="s">
        <v>779</v>
      </c>
      <c r="F1635" s="86">
        <v>41415</v>
      </c>
      <c r="G1635" s="86" t="s">
        <v>1349</v>
      </c>
      <c r="H1635" s="89"/>
      <c r="I1635" s="89">
        <v>6.4299903100775199E-2</v>
      </c>
      <c r="J1635" s="84"/>
      <c r="K1635" s="84"/>
      <c r="L1635" s="87">
        <v>9400.07</v>
      </c>
      <c r="M1635" s="87"/>
      <c r="N1635" s="87">
        <v>9400.07</v>
      </c>
      <c r="O1635" s="84">
        <v>5220.7272070829358</v>
      </c>
      <c r="P1635" s="84">
        <v>604.42359014050396</v>
      </c>
      <c r="Q1635" s="84">
        <f t="shared" si="1056"/>
        <v>5825.1507972234394</v>
      </c>
      <c r="R1635" s="84">
        <v>3574.9192027765603</v>
      </c>
      <c r="S1635" s="87">
        <f t="shared" si="1057"/>
        <v>4179.3427929170639</v>
      </c>
      <c r="T1635" s="150">
        <v>15</v>
      </c>
      <c r="U1635" s="69">
        <v>365</v>
      </c>
      <c r="V1635" s="70"/>
      <c r="W1635" s="71">
        <v>-0.34520547945205493</v>
      </c>
      <c r="X1635" s="76">
        <f t="shared" ref="X1635:X1698" si="1067">DATE(YEAR(F1635),MONTH(F1635),1)</f>
        <v>41395</v>
      </c>
      <c r="AF1635" s="132" t="s">
        <v>3114</v>
      </c>
      <c r="AG1635" s="60">
        <f>MATCH(AF1635,'Cat-4'!$A:$A,0)</f>
        <v>844</v>
      </c>
      <c r="AH1635" s="60">
        <f>MATCH(X1635,'Cat-4'!$1:$1,0)</f>
        <v>17</v>
      </c>
      <c r="AI1635" s="60">
        <f>INDEX('Cat-4'!$1:$1048576,Working!AG1635,Working!AH1635)</f>
        <v>108.9</v>
      </c>
      <c r="AJ1635" s="60">
        <f>MATCH($AJ$3,'Cat-4'!$1:$1,0)</f>
        <v>144</v>
      </c>
      <c r="AK1635" s="60">
        <f>INDEX('Cat-4'!$1:$1048576,Working!AG1635,Working!AJ1635)</f>
        <v>160.30000000000001</v>
      </c>
      <c r="AL1635" s="146">
        <f t="shared" ref="AL1635:AL1636" si="1068">AK1635/AI1635</f>
        <v>1.4719926538108357</v>
      </c>
      <c r="AM1635" s="152">
        <f t="shared" ref="AM1635:AM1636" si="1069">AL1635</f>
        <v>1.4719926538108357</v>
      </c>
      <c r="AN1635" s="146">
        <f t="shared" si="1058"/>
        <v>10.733333333333333</v>
      </c>
      <c r="AO1635" s="169">
        <f>INDEX('EL&amp;SV'!$C$4:$G$50,MATCH(AF1635,'EL&amp;SV'!$G$4:$G$50,0),MATCH(IF(P1635&gt;5000000,"A",IF(N1635&gt;2000000,"B",IF(N1635&gt;500000,"C","D"))),'EL&amp;SV'!$C$4:$G$4,0))</f>
        <v>6</v>
      </c>
      <c r="AP1635" s="171">
        <f>INDEX('EL&amp;SV'!$G$4:$K$50,MATCH(AF1635,'EL&amp;SV'!$G$4:$G$50,0),MATCH(IF(N1635&gt;5000000,"A",IF(N1635&gt;2000000,"B",IF(N1635&gt;500000,"C","D"))),'EL&amp;SV'!$G$4:$K$4,0))</f>
        <v>0.95</v>
      </c>
      <c r="AQ1635" s="153">
        <f t="shared" ref="AQ1635:AQ1698" si="1070">AM1635*N1635</f>
        <v>13836.833985307621</v>
      </c>
      <c r="AR1635" s="153">
        <f t="shared" ref="AR1635:AR1698" si="1071">AQ1635*(AP1635/AO1635)*(IF(AN1635&gt;AO1635,AO1635,AN1635))</f>
        <v>13144.992286042241</v>
      </c>
      <c r="AS1635" s="153">
        <f t="shared" ref="AS1635:AS1698" si="1072">AQ1635-AR1635</f>
        <v>691.84169926538016</v>
      </c>
      <c r="AT1635" s="60">
        <v>0.75</v>
      </c>
      <c r="AU1635" s="153">
        <f t="shared" ref="AU1635:AU1698" si="1073">AT1635*AS1635</f>
        <v>518.88127444903512</v>
      </c>
      <c r="AV1635" s="153">
        <f t="shared" ref="AV1635:AV1698" si="1074">IF((AQ1635*(1-AP1635))&gt;AU1635,(AQ1635*(1-AP1635)),AU1635)</f>
        <v>691.84169926538164</v>
      </c>
    </row>
    <row r="1636" spans="1:48" x14ac:dyDescent="0.2">
      <c r="A1636" s="82">
        <v>1632</v>
      </c>
      <c r="B1636" s="82" t="s">
        <v>1410</v>
      </c>
      <c r="C1636" s="83"/>
      <c r="D1636" s="84" t="s">
        <v>112</v>
      </c>
      <c r="E1636" s="85" t="s">
        <v>112</v>
      </c>
      <c r="F1636" s="86">
        <v>41000</v>
      </c>
      <c r="G1636" s="86" t="s">
        <v>1350</v>
      </c>
      <c r="H1636" s="89"/>
      <c r="I1636" s="89">
        <v>0.10587993150684932</v>
      </c>
      <c r="J1636" s="84"/>
      <c r="K1636" s="84"/>
      <c r="L1636" s="87">
        <v>9400</v>
      </c>
      <c r="M1636" s="87"/>
      <c r="N1636" s="87">
        <v>9400</v>
      </c>
      <c r="O1636" s="84">
        <v>9399.9999999999982</v>
      </c>
      <c r="P1636" s="84">
        <v>0</v>
      </c>
      <c r="Q1636" s="84">
        <f t="shared" si="1056"/>
        <v>9399.9999999999982</v>
      </c>
      <c r="R1636" s="84">
        <v>0</v>
      </c>
      <c r="S1636" s="87">
        <f t="shared" si="1057"/>
        <v>0</v>
      </c>
      <c r="T1636" s="150">
        <v>10</v>
      </c>
      <c r="U1636" s="69">
        <v>365</v>
      </c>
      <c r="V1636" s="70"/>
      <c r="W1636" s="71">
        <v>1.6602739726027398</v>
      </c>
      <c r="X1636" s="76">
        <f t="shared" si="1067"/>
        <v>41000</v>
      </c>
      <c r="AF1636" s="132" t="s">
        <v>3114</v>
      </c>
      <c r="AG1636" s="60">
        <f>MATCH(AF1636,'Cat-4'!$A:$A,0)</f>
        <v>844</v>
      </c>
      <c r="AH1636" s="60">
        <f>MATCH(X1636,'Cat-4'!$1:$1,0)</f>
        <v>4</v>
      </c>
      <c r="AI1636" s="60">
        <f>INDEX('Cat-4'!$1:$1048576,Working!AG1636,Working!AH1636)</f>
        <v>103.9</v>
      </c>
      <c r="AJ1636" s="60">
        <f>MATCH($AJ$3,'Cat-4'!$1:$1,0)</f>
        <v>144</v>
      </c>
      <c r="AK1636" s="60">
        <f>INDEX('Cat-4'!$1:$1048576,Working!AG1636,Working!AJ1636)</f>
        <v>160.30000000000001</v>
      </c>
      <c r="AL1636" s="146">
        <f t="shared" si="1068"/>
        <v>1.5428296438883542</v>
      </c>
      <c r="AM1636" s="152">
        <f t="shared" si="1069"/>
        <v>1.5428296438883542</v>
      </c>
      <c r="AN1636" s="146">
        <f t="shared" si="1058"/>
        <v>11.872222222222222</v>
      </c>
      <c r="AO1636" s="169">
        <f>INDEX('EL&amp;SV'!$C$4:$G$50,MATCH(AF1636,'EL&amp;SV'!$G$4:$G$50,0),MATCH(IF(P1636&gt;5000000,"A",IF(N1636&gt;2000000,"B",IF(N1636&gt;500000,"C","D"))),'EL&amp;SV'!$C$4:$G$4,0))</f>
        <v>6</v>
      </c>
      <c r="AP1636" s="171">
        <f>INDEX('EL&amp;SV'!$G$4:$K$50,MATCH(AF1636,'EL&amp;SV'!$G$4:$G$50,0),MATCH(IF(N1636&gt;5000000,"A",IF(N1636&gt;2000000,"B",IF(N1636&gt;500000,"C","D"))),'EL&amp;SV'!$G$4:$K$4,0))</f>
        <v>0.95</v>
      </c>
      <c r="AQ1636" s="153">
        <f t="shared" si="1070"/>
        <v>14502.598652550529</v>
      </c>
      <c r="AR1636" s="153">
        <f t="shared" si="1071"/>
        <v>13777.468719923003</v>
      </c>
      <c r="AS1636" s="153">
        <f t="shared" si="1072"/>
        <v>725.1299326275257</v>
      </c>
      <c r="AT1636" s="60">
        <v>0.75</v>
      </c>
      <c r="AU1636" s="153">
        <f t="shared" si="1073"/>
        <v>543.84744947064428</v>
      </c>
      <c r="AV1636" s="153">
        <f t="shared" si="1074"/>
        <v>725.12993262752707</v>
      </c>
    </row>
    <row r="1637" spans="1:48" x14ac:dyDescent="0.2">
      <c r="A1637" s="82">
        <v>1633</v>
      </c>
      <c r="B1637" s="82" t="s">
        <v>1410</v>
      </c>
      <c r="C1637" s="83"/>
      <c r="D1637" s="84" t="s">
        <v>112</v>
      </c>
      <c r="E1637" s="85" t="s">
        <v>312</v>
      </c>
      <c r="F1637" s="86">
        <v>39415</v>
      </c>
      <c r="G1637" s="86" t="s">
        <v>1347</v>
      </c>
      <c r="H1637" s="89"/>
      <c r="I1637" s="89">
        <v>1.3670411985018739E-2</v>
      </c>
      <c r="J1637" s="84"/>
      <c r="K1637" s="84"/>
      <c r="L1637" s="87">
        <v>9372</v>
      </c>
      <c r="M1637" s="87"/>
      <c r="N1637" s="87">
        <v>9372</v>
      </c>
      <c r="O1637" s="84">
        <v>9372</v>
      </c>
      <c r="P1637" s="84">
        <v>0</v>
      </c>
      <c r="Q1637" s="84">
        <f t="shared" si="1056"/>
        <v>9372</v>
      </c>
      <c r="R1637" s="84">
        <v>0</v>
      </c>
      <c r="S1637" s="87">
        <f t="shared" si="1057"/>
        <v>0</v>
      </c>
      <c r="T1637" s="150">
        <v>10</v>
      </c>
      <c r="U1637" s="69">
        <v>365</v>
      </c>
      <c r="V1637" s="70"/>
      <c r="W1637" s="71">
        <v>1.6602739726027398</v>
      </c>
      <c r="X1637" s="76">
        <f t="shared" si="1067"/>
        <v>39387</v>
      </c>
      <c r="Y1637" s="138" t="s">
        <v>4016</v>
      </c>
      <c r="Z1637" s="60">
        <f>MATCH(Y1637,'Cat-3'!$A:$A,0)</f>
        <v>628</v>
      </c>
      <c r="AA1637" s="60">
        <f>MATCH(X1637,'Cat-3'!$1:$1,0)</f>
        <v>38</v>
      </c>
      <c r="AB1637" s="60">
        <f>INDEX('Cat-3'!$1:$1048576,Working!Z1637,Working!AA1637)</f>
        <v>114</v>
      </c>
      <c r="AC1637" s="60">
        <f>MATCH($AC$3,'Cat-3'!$1:$1,0)</f>
        <v>90</v>
      </c>
      <c r="AD1637" s="60">
        <f>INDEX('Cat-3'!$1:$1048576,Working!Z1637,Working!AC1637)</f>
        <v>138.4</v>
      </c>
      <c r="AE1637" s="146">
        <f>AD1637/AB1637</f>
        <v>1.2140350877192982</v>
      </c>
      <c r="AF1637" s="132" t="s">
        <v>2920</v>
      </c>
      <c r="AG1637" s="60">
        <f>MATCH(AF1637,'Cat-4'!$A:$A,0)</f>
        <v>747</v>
      </c>
      <c r="AH1637" s="60">
        <f>MATCH($AH$3,'Cat-4'!$1:$1,0)</f>
        <v>4</v>
      </c>
      <c r="AI1637" s="60">
        <f>INDEX('Cat-4'!$1:$1048576,Working!AG1637,Working!AH1637)</f>
        <v>103.1</v>
      </c>
      <c r="AJ1637" s="60">
        <f>MATCH($AJ$3,'Cat-4'!$1:$1,0)</f>
        <v>144</v>
      </c>
      <c r="AK1637" s="60">
        <f>INDEX('Cat-4'!$1:$1048576,Working!AG1637,Working!AJ1637)</f>
        <v>130.19999999999999</v>
      </c>
      <c r="AL1637" s="146">
        <f>AK1637/AI1637</f>
        <v>1.2628516003879728</v>
      </c>
      <c r="AM1637" s="146">
        <f>AL1637*AE1637</f>
        <v>1.5331461534534687</v>
      </c>
      <c r="AN1637" s="146">
        <f t="shared" si="1058"/>
        <v>16.211111111111112</v>
      </c>
      <c r="AO1637" s="169">
        <f>INDEX('EL&amp;SV'!$C$4:$G$50,MATCH(AF1637,'EL&amp;SV'!$G$4:$G$50,0),MATCH(IF(P1637&gt;5000000,"A",IF(N1637&gt;2000000,"B",IF(N1637&gt;500000,"C","D"))),'EL&amp;SV'!$C$4:$G$4,0))</f>
        <v>8</v>
      </c>
      <c r="AP1637" s="171">
        <f>INDEX('EL&amp;SV'!$G$4:$K$50,MATCH(AF1637,'EL&amp;SV'!$G$4:$G$50,0),MATCH(IF(N1637&gt;5000000,"A",IF(N1637&gt;2000000,"B",IF(N1637&gt;500000,"C","D"))),'EL&amp;SV'!$G$4:$K$4,0))</f>
        <v>1</v>
      </c>
      <c r="AQ1637" s="153">
        <f t="shared" si="1070"/>
        <v>14368.64575016591</v>
      </c>
      <c r="AR1637" s="153">
        <f t="shared" si="1071"/>
        <v>14368.64575016591</v>
      </c>
      <c r="AS1637" s="153">
        <f t="shared" si="1072"/>
        <v>0</v>
      </c>
      <c r="AT1637" s="60">
        <v>0.75</v>
      </c>
      <c r="AU1637" s="153">
        <f t="shared" si="1073"/>
        <v>0</v>
      </c>
      <c r="AV1637" s="153">
        <f t="shared" si="1074"/>
        <v>0</v>
      </c>
    </row>
    <row r="1638" spans="1:48" x14ac:dyDescent="0.2">
      <c r="A1638" s="82">
        <v>1634</v>
      </c>
      <c r="B1638" s="82" t="s">
        <v>1410</v>
      </c>
      <c r="C1638" s="83"/>
      <c r="D1638" s="84" t="s">
        <v>112</v>
      </c>
      <c r="E1638" s="85" t="s">
        <v>410</v>
      </c>
      <c r="F1638" s="151">
        <v>42248</v>
      </c>
      <c r="G1638" s="86"/>
      <c r="H1638" s="89"/>
      <c r="I1638" s="89">
        <v>5.0000000000000017E-2</v>
      </c>
      <c r="J1638" s="84"/>
      <c r="K1638" s="84"/>
      <c r="L1638" s="87">
        <v>9300.5499999999993</v>
      </c>
      <c r="M1638" s="87"/>
      <c r="N1638" s="87">
        <v>9300.5499999999993</v>
      </c>
      <c r="O1638" s="84">
        <v>9300.5499999999993</v>
      </c>
      <c r="P1638" s="84">
        <v>0</v>
      </c>
      <c r="Q1638" s="84">
        <f t="shared" si="1056"/>
        <v>9300.5499999999993</v>
      </c>
      <c r="R1638" s="84">
        <v>0</v>
      </c>
      <c r="S1638" s="87">
        <f t="shared" si="1057"/>
        <v>0</v>
      </c>
      <c r="T1638" s="150">
        <v>10</v>
      </c>
      <c r="U1638" s="69">
        <v>365</v>
      </c>
      <c r="V1638" s="70"/>
      <c r="W1638" s="71">
        <v>1.6602739726027398</v>
      </c>
      <c r="X1638" s="76">
        <f t="shared" si="1067"/>
        <v>42248</v>
      </c>
      <c r="AF1638" s="132" t="s">
        <v>3114</v>
      </c>
      <c r="AG1638" s="60">
        <f>MATCH(AF1638,'Cat-4'!$A:$A,0)</f>
        <v>844</v>
      </c>
      <c r="AH1638" s="60">
        <f>MATCH(X1638,'Cat-4'!$1:$1,0)</f>
        <v>45</v>
      </c>
      <c r="AI1638" s="60">
        <f>INDEX('Cat-4'!$1:$1048576,Working!AG1638,Working!AH1638)</f>
        <v>110.9</v>
      </c>
      <c r="AJ1638" s="60">
        <f>MATCH($AJ$3,'Cat-4'!$1:$1,0)</f>
        <v>144</v>
      </c>
      <c r="AK1638" s="60">
        <f>INDEX('Cat-4'!$1:$1048576,Working!AG1638,Working!AJ1638)</f>
        <v>160.30000000000001</v>
      </c>
      <c r="AL1638" s="146">
        <f t="shared" ref="AL1638:AL1640" si="1075">AK1638/AI1638</f>
        <v>1.4454463480613164</v>
      </c>
      <c r="AM1638" s="152">
        <f t="shared" ref="AM1638:AM1640" si="1076">AL1638</f>
        <v>1.4454463480613164</v>
      </c>
      <c r="AN1638" s="146">
        <f t="shared" si="1058"/>
        <v>8.4555555555555557</v>
      </c>
      <c r="AO1638" s="169">
        <f>INDEX('EL&amp;SV'!$C$4:$G$50,MATCH(AF1638,'EL&amp;SV'!$G$4:$G$50,0),MATCH(IF(P1638&gt;5000000,"A",IF(N1638&gt;2000000,"B",IF(N1638&gt;500000,"C","D"))),'EL&amp;SV'!$C$4:$G$4,0))</f>
        <v>6</v>
      </c>
      <c r="AP1638" s="171">
        <f>INDEX('EL&amp;SV'!$G$4:$K$50,MATCH(AF1638,'EL&amp;SV'!$G$4:$G$50,0),MATCH(IF(N1638&gt;5000000,"A",IF(N1638&gt;2000000,"B",IF(N1638&gt;500000,"C","D"))),'EL&amp;SV'!$G$4:$K$4,0))</f>
        <v>0.95</v>
      </c>
      <c r="AQ1638" s="153">
        <f t="shared" si="1070"/>
        <v>13443.446032461676</v>
      </c>
      <c r="AR1638" s="153">
        <f t="shared" si="1071"/>
        <v>12771.273730838591</v>
      </c>
      <c r="AS1638" s="153">
        <f t="shared" si="1072"/>
        <v>672.17230162308442</v>
      </c>
      <c r="AT1638" s="60">
        <v>0.75</v>
      </c>
      <c r="AU1638" s="153">
        <f t="shared" si="1073"/>
        <v>504.12922621731332</v>
      </c>
      <c r="AV1638" s="153">
        <f t="shared" si="1074"/>
        <v>672.17230162308442</v>
      </c>
    </row>
    <row r="1639" spans="1:48" x14ac:dyDescent="0.2">
      <c r="A1639" s="82">
        <v>1635</v>
      </c>
      <c r="B1639" s="82" t="s">
        <v>1410</v>
      </c>
      <c r="C1639" s="83"/>
      <c r="D1639" s="84" t="s">
        <v>112</v>
      </c>
      <c r="E1639" s="85" t="s">
        <v>715</v>
      </c>
      <c r="F1639" s="86">
        <v>41639</v>
      </c>
      <c r="G1639" s="86" t="s">
        <v>1349</v>
      </c>
      <c r="H1639" s="89"/>
      <c r="I1639" s="89">
        <v>6.3600947251114398E-2</v>
      </c>
      <c r="J1639" s="84"/>
      <c r="K1639" s="84"/>
      <c r="L1639" s="87">
        <v>9200.02</v>
      </c>
      <c r="M1639" s="87"/>
      <c r="N1639" s="87">
        <v>9200.02</v>
      </c>
      <c r="O1639" s="84">
        <v>4789.9908156144011</v>
      </c>
      <c r="P1639" s="84">
        <v>585.12998672919753</v>
      </c>
      <c r="Q1639" s="84">
        <f t="shared" si="1056"/>
        <v>5375.1208023435984</v>
      </c>
      <c r="R1639" s="84">
        <v>3824.8991976564021</v>
      </c>
      <c r="S1639" s="87">
        <f t="shared" si="1057"/>
        <v>4410.0291843855994</v>
      </c>
      <c r="T1639" s="150">
        <v>15</v>
      </c>
      <c r="U1639" s="69">
        <v>365</v>
      </c>
      <c r="V1639" s="70"/>
      <c r="W1639" s="71">
        <v>6.7178082191780817</v>
      </c>
      <c r="X1639" s="76">
        <f t="shared" si="1067"/>
        <v>41609</v>
      </c>
      <c r="AF1639" s="132" t="s">
        <v>3114</v>
      </c>
      <c r="AG1639" s="60">
        <f>MATCH(AF1639,'Cat-4'!$A:$A,0)</f>
        <v>844</v>
      </c>
      <c r="AH1639" s="60">
        <f>MATCH(X1639,'Cat-4'!$1:$1,0)</f>
        <v>24</v>
      </c>
      <c r="AI1639" s="60">
        <f>INDEX('Cat-4'!$1:$1048576,Working!AG1639,Working!AH1639)</f>
        <v>113.6</v>
      </c>
      <c r="AJ1639" s="60">
        <f>MATCH($AJ$3,'Cat-4'!$1:$1,0)</f>
        <v>144</v>
      </c>
      <c r="AK1639" s="60">
        <f>INDEX('Cat-4'!$1:$1048576,Working!AG1639,Working!AJ1639)</f>
        <v>160.30000000000001</v>
      </c>
      <c r="AL1639" s="146">
        <f t="shared" si="1075"/>
        <v>1.4110915492957747</v>
      </c>
      <c r="AM1639" s="152">
        <f t="shared" si="1076"/>
        <v>1.4110915492957747</v>
      </c>
      <c r="AN1639" s="146">
        <f t="shared" si="1058"/>
        <v>10.125</v>
      </c>
      <c r="AO1639" s="169">
        <f>INDEX('EL&amp;SV'!$C$4:$G$50,MATCH(AF1639,'EL&amp;SV'!$G$4:$G$50,0),MATCH(IF(P1639&gt;5000000,"A",IF(N1639&gt;2000000,"B",IF(N1639&gt;500000,"C","D"))),'EL&amp;SV'!$C$4:$G$4,0))</f>
        <v>6</v>
      </c>
      <c r="AP1639" s="171">
        <f>INDEX('EL&amp;SV'!$G$4:$K$50,MATCH(AF1639,'EL&amp;SV'!$G$4:$G$50,0),MATCH(IF(N1639&gt;5000000,"A",IF(N1639&gt;2000000,"B",IF(N1639&gt;500000,"C","D"))),'EL&amp;SV'!$G$4:$K$4,0))</f>
        <v>0.95</v>
      </c>
      <c r="AQ1639" s="153">
        <f t="shared" si="1070"/>
        <v>12982.070475352115</v>
      </c>
      <c r="AR1639" s="153">
        <f t="shared" si="1071"/>
        <v>12332.966951584509</v>
      </c>
      <c r="AS1639" s="153">
        <f t="shared" si="1072"/>
        <v>649.10352376760602</v>
      </c>
      <c r="AT1639" s="60">
        <v>0.75</v>
      </c>
      <c r="AU1639" s="153">
        <f t="shared" si="1073"/>
        <v>486.82764282570452</v>
      </c>
      <c r="AV1639" s="153">
        <f t="shared" si="1074"/>
        <v>649.10352376760636</v>
      </c>
    </row>
    <row r="1640" spans="1:48" x14ac:dyDescent="0.2">
      <c r="A1640" s="82">
        <v>1636</v>
      </c>
      <c r="B1640" s="82" t="s">
        <v>1410</v>
      </c>
      <c r="C1640" s="83"/>
      <c r="D1640" s="84" t="s">
        <v>112</v>
      </c>
      <c r="E1640" s="85" t="s">
        <v>930</v>
      </c>
      <c r="F1640" s="86">
        <v>41365</v>
      </c>
      <c r="G1640" s="86" t="s">
        <v>1349</v>
      </c>
      <c r="H1640" s="89"/>
      <c r="I1640" s="89">
        <v>6.446428571428571E-2</v>
      </c>
      <c r="J1640" s="84"/>
      <c r="K1640" s="84"/>
      <c r="L1640" s="87">
        <v>9200</v>
      </c>
      <c r="M1640" s="87"/>
      <c r="N1640" s="87">
        <v>9200</v>
      </c>
      <c r="O1640" s="84">
        <v>5181.5714285714275</v>
      </c>
      <c r="P1640" s="84">
        <v>593.07142857142856</v>
      </c>
      <c r="Q1640" s="84">
        <f t="shared" si="1056"/>
        <v>5774.642857142856</v>
      </c>
      <c r="R1640" s="84">
        <v>3425.357142857144</v>
      </c>
      <c r="S1640" s="87">
        <f t="shared" si="1057"/>
        <v>4018.4285714285725</v>
      </c>
      <c r="T1640" s="150">
        <v>15</v>
      </c>
      <c r="U1640" s="69">
        <v>365</v>
      </c>
      <c r="V1640" s="70"/>
      <c r="W1640" s="71">
        <v>6.7287671232876711</v>
      </c>
      <c r="X1640" s="76">
        <f t="shared" si="1067"/>
        <v>41365</v>
      </c>
      <c r="AF1640" s="132" t="s">
        <v>3114</v>
      </c>
      <c r="AG1640" s="60">
        <f>MATCH(AF1640,'Cat-4'!$A:$A,0)</f>
        <v>844</v>
      </c>
      <c r="AH1640" s="60">
        <f>MATCH(X1640,'Cat-4'!$1:$1,0)</f>
        <v>16</v>
      </c>
      <c r="AI1640" s="60">
        <f>INDEX('Cat-4'!$1:$1048576,Working!AG1640,Working!AH1640)</f>
        <v>108.9</v>
      </c>
      <c r="AJ1640" s="60">
        <f>MATCH($AJ$3,'Cat-4'!$1:$1,0)</f>
        <v>144</v>
      </c>
      <c r="AK1640" s="60">
        <f>INDEX('Cat-4'!$1:$1048576,Working!AG1640,Working!AJ1640)</f>
        <v>160.30000000000001</v>
      </c>
      <c r="AL1640" s="146">
        <f t="shared" si="1075"/>
        <v>1.4719926538108357</v>
      </c>
      <c r="AM1640" s="152">
        <f t="shared" si="1076"/>
        <v>1.4719926538108357</v>
      </c>
      <c r="AN1640" s="146">
        <f t="shared" si="1058"/>
        <v>10.872222222222222</v>
      </c>
      <c r="AO1640" s="169">
        <f>INDEX('EL&amp;SV'!$C$4:$G$50,MATCH(AF1640,'EL&amp;SV'!$G$4:$G$50,0),MATCH(IF(P1640&gt;5000000,"A",IF(N1640&gt;2000000,"B",IF(N1640&gt;500000,"C","D"))),'EL&amp;SV'!$C$4:$G$4,0))</f>
        <v>6</v>
      </c>
      <c r="AP1640" s="171">
        <f>INDEX('EL&amp;SV'!$G$4:$K$50,MATCH(AF1640,'EL&amp;SV'!$G$4:$G$50,0),MATCH(IF(N1640&gt;5000000,"A",IF(N1640&gt;2000000,"B",IF(N1640&gt;500000,"C","D"))),'EL&amp;SV'!$G$4:$K$4,0))</f>
        <v>0.95</v>
      </c>
      <c r="AQ1640" s="153">
        <f t="shared" si="1070"/>
        <v>13542.332415059687</v>
      </c>
      <c r="AR1640" s="153">
        <f t="shared" si="1071"/>
        <v>12865.215794306701</v>
      </c>
      <c r="AS1640" s="153">
        <f t="shared" si="1072"/>
        <v>677.11662075298591</v>
      </c>
      <c r="AT1640" s="60">
        <v>0.75</v>
      </c>
      <c r="AU1640" s="153">
        <f t="shared" si="1073"/>
        <v>507.83746556473943</v>
      </c>
      <c r="AV1640" s="153">
        <f t="shared" si="1074"/>
        <v>677.116620752985</v>
      </c>
    </row>
    <row r="1641" spans="1:48" x14ac:dyDescent="0.2">
      <c r="A1641" s="82">
        <v>1637</v>
      </c>
      <c r="B1641" s="82" t="s">
        <v>1410</v>
      </c>
      <c r="C1641" s="83"/>
      <c r="D1641" s="84" t="s">
        <v>112</v>
      </c>
      <c r="E1641" s="85" t="s">
        <v>292</v>
      </c>
      <c r="F1641" s="86">
        <v>39506</v>
      </c>
      <c r="G1641" s="86" t="s">
        <v>1347</v>
      </c>
      <c r="H1641" s="89"/>
      <c r="I1641" s="89">
        <v>1.2798036465638148E-2</v>
      </c>
      <c r="J1641" s="84"/>
      <c r="K1641" s="84"/>
      <c r="L1641" s="87">
        <v>9112.5</v>
      </c>
      <c r="M1641" s="87"/>
      <c r="N1641" s="87">
        <v>9112.5</v>
      </c>
      <c r="O1641" s="84">
        <v>9112.5</v>
      </c>
      <c r="P1641" s="84">
        <v>0</v>
      </c>
      <c r="Q1641" s="84">
        <f t="shared" si="1056"/>
        <v>9112.5</v>
      </c>
      <c r="R1641" s="84">
        <v>0</v>
      </c>
      <c r="S1641" s="87">
        <f t="shared" si="1057"/>
        <v>0</v>
      </c>
      <c r="T1641" s="150">
        <v>10</v>
      </c>
      <c r="U1641" s="69">
        <v>365</v>
      </c>
      <c r="V1641" s="70"/>
      <c r="W1641" s="71">
        <v>-0.26301369863013679</v>
      </c>
      <c r="X1641" s="76">
        <f t="shared" si="1067"/>
        <v>39479</v>
      </c>
      <c r="Y1641" s="138" t="s">
        <v>4016</v>
      </c>
      <c r="Z1641" s="60">
        <f>MATCH(Y1641,'Cat-3'!$A:$A,0)</f>
        <v>628</v>
      </c>
      <c r="AA1641" s="60">
        <f>MATCH(X1641,'Cat-3'!$1:$1,0)</f>
        <v>41</v>
      </c>
      <c r="AB1641" s="60">
        <f>INDEX('Cat-3'!$1:$1048576,Working!Z1641,Working!AA1641)</f>
        <v>116.6</v>
      </c>
      <c r="AC1641" s="60">
        <f>MATCH($AC$3,'Cat-3'!$1:$1,0)</f>
        <v>90</v>
      </c>
      <c r="AD1641" s="60">
        <f>INDEX('Cat-3'!$1:$1048576,Working!Z1641,Working!AC1641)</f>
        <v>138.4</v>
      </c>
      <c r="AE1641" s="146">
        <f>AD1641/AB1641</f>
        <v>1.1869639794168096</v>
      </c>
      <c r="AF1641" s="132" t="s">
        <v>2920</v>
      </c>
      <c r="AG1641" s="60">
        <f>MATCH(AF1641,'Cat-4'!$A:$A,0)</f>
        <v>747</v>
      </c>
      <c r="AH1641" s="60">
        <f>MATCH($AH$3,'Cat-4'!$1:$1,0)</f>
        <v>4</v>
      </c>
      <c r="AI1641" s="60">
        <f>INDEX('Cat-4'!$1:$1048576,Working!AG1641,Working!AH1641)</f>
        <v>103.1</v>
      </c>
      <c r="AJ1641" s="60">
        <f>MATCH($AJ$3,'Cat-4'!$1:$1,0)</f>
        <v>144</v>
      </c>
      <c r="AK1641" s="60">
        <f>INDEX('Cat-4'!$1:$1048576,Working!AG1641,Working!AJ1641)</f>
        <v>130.19999999999999</v>
      </c>
      <c r="AL1641" s="146">
        <f>AK1641/AI1641</f>
        <v>1.2628516003879728</v>
      </c>
      <c r="AM1641" s="146">
        <f>AL1641*AE1641</f>
        <v>1.498959361009395</v>
      </c>
      <c r="AN1641" s="146">
        <f t="shared" si="1058"/>
        <v>15.963888888888889</v>
      </c>
      <c r="AO1641" s="169">
        <f>INDEX('EL&amp;SV'!$C$4:$G$50,MATCH(AF1641,'EL&amp;SV'!$G$4:$G$50,0),MATCH(IF(P1641&gt;5000000,"A",IF(N1641&gt;2000000,"B",IF(N1641&gt;500000,"C","D"))),'EL&amp;SV'!$C$4:$G$4,0))</f>
        <v>8</v>
      </c>
      <c r="AP1641" s="171">
        <f>INDEX('EL&amp;SV'!$G$4:$K$50,MATCH(AF1641,'EL&amp;SV'!$G$4:$G$50,0),MATCH(IF(N1641&gt;5000000,"A",IF(N1641&gt;2000000,"B",IF(N1641&gt;500000,"C","D"))),'EL&amp;SV'!$G$4:$K$4,0))</f>
        <v>1</v>
      </c>
      <c r="AQ1641" s="153">
        <f t="shared" si="1070"/>
        <v>13659.267177198111</v>
      </c>
      <c r="AR1641" s="153">
        <f t="shared" si="1071"/>
        <v>13659.267177198111</v>
      </c>
      <c r="AS1641" s="153">
        <f t="shared" si="1072"/>
        <v>0</v>
      </c>
      <c r="AT1641" s="60">
        <v>0.75</v>
      </c>
      <c r="AU1641" s="153">
        <f t="shared" si="1073"/>
        <v>0</v>
      </c>
      <c r="AV1641" s="153">
        <f t="shared" si="1074"/>
        <v>0</v>
      </c>
    </row>
    <row r="1642" spans="1:48" x14ac:dyDescent="0.2">
      <c r="A1642" s="82">
        <v>1638</v>
      </c>
      <c r="B1642" s="82" t="s">
        <v>1410</v>
      </c>
      <c r="C1642" s="83"/>
      <c r="D1642" s="84" t="s">
        <v>112</v>
      </c>
      <c r="E1642" s="85" t="s">
        <v>1259</v>
      </c>
      <c r="F1642" s="86">
        <v>44294</v>
      </c>
      <c r="G1642" s="86" t="s">
        <v>38</v>
      </c>
      <c r="H1642" s="89"/>
      <c r="I1642" s="89">
        <v>9.5000000000000001E-2</v>
      </c>
      <c r="J1642" s="84"/>
      <c r="K1642" s="84"/>
      <c r="L1642" s="87">
        <v>9040.0499999999993</v>
      </c>
      <c r="M1642" s="87"/>
      <c r="N1642" s="87">
        <v>9040.0499999999993</v>
      </c>
      <c r="O1642" s="84">
        <v>842.33452191780816</v>
      </c>
      <c r="P1642" s="84">
        <v>858.8047499999999</v>
      </c>
      <c r="Q1642" s="84">
        <f t="shared" si="1056"/>
        <v>1701.1392719178079</v>
      </c>
      <c r="R1642" s="84">
        <v>7338.9107280821918</v>
      </c>
      <c r="S1642" s="87">
        <f t="shared" si="1057"/>
        <v>8197.7154780821911</v>
      </c>
      <c r="T1642" s="150">
        <v>10</v>
      </c>
      <c r="U1642" s="69">
        <v>365</v>
      </c>
      <c r="V1642" s="70"/>
      <c r="W1642" s="71">
        <v>-0.26301369863013679</v>
      </c>
      <c r="X1642" s="76">
        <f t="shared" si="1067"/>
        <v>44287</v>
      </c>
      <c r="AF1642" s="132" t="s">
        <v>3114</v>
      </c>
      <c r="AG1642" s="60">
        <f>MATCH(AF1642,'Cat-4'!$A:$A,0)</f>
        <v>844</v>
      </c>
      <c r="AH1642" s="60">
        <f>MATCH(X1642,'Cat-4'!$1:$1,0)</f>
        <v>112</v>
      </c>
      <c r="AI1642" s="60">
        <f>INDEX('Cat-4'!$1:$1048576,Working!AG1642,Working!AH1642)</f>
        <v>145.80000000000001</v>
      </c>
      <c r="AJ1642" s="60">
        <f>MATCH($AJ$3,'Cat-4'!$1:$1,0)</f>
        <v>144</v>
      </c>
      <c r="AK1642" s="60">
        <f>INDEX('Cat-4'!$1:$1048576,Working!AG1642,Working!AJ1642)</f>
        <v>160.30000000000001</v>
      </c>
      <c r="AL1642" s="146">
        <f t="shared" ref="AL1642:AL1645" si="1077">AK1642/AI1642</f>
        <v>1.0994513031550068</v>
      </c>
      <c r="AM1642" s="152">
        <f t="shared" ref="AM1642:AM1645" si="1078">AL1642</f>
        <v>1.0994513031550068</v>
      </c>
      <c r="AN1642" s="146">
        <f t="shared" si="1058"/>
        <v>2.8527777777777779</v>
      </c>
      <c r="AO1642" s="169">
        <f>INDEX('EL&amp;SV'!$C$4:$G$50,MATCH(AF1642,'EL&amp;SV'!$G$4:$G$50,0),MATCH(IF(P1642&gt;5000000,"A",IF(N1642&gt;2000000,"B",IF(N1642&gt;500000,"C","D"))),'EL&amp;SV'!$C$4:$G$4,0))</f>
        <v>6</v>
      </c>
      <c r="AP1642" s="171">
        <f>INDEX('EL&amp;SV'!$G$4:$K$50,MATCH(AF1642,'EL&amp;SV'!$G$4:$G$50,0),MATCH(IF(N1642&gt;5000000,"A",IF(N1642&gt;2000000,"B",IF(N1642&gt;500000,"C","D"))),'EL&amp;SV'!$G$4:$K$4,0))</f>
        <v>0.95</v>
      </c>
      <c r="AQ1642" s="153">
        <f t="shared" si="1070"/>
        <v>9939.0947530864196</v>
      </c>
      <c r="AR1642" s="153">
        <f t="shared" si="1071"/>
        <v>4489.3878684485026</v>
      </c>
      <c r="AS1642" s="153">
        <f t="shared" si="1072"/>
        <v>5449.706884637917</v>
      </c>
      <c r="AT1642" s="60">
        <v>0.75</v>
      </c>
      <c r="AU1642" s="153">
        <f t="shared" si="1073"/>
        <v>4087.2801634784378</v>
      </c>
      <c r="AV1642" s="153">
        <f t="shared" si="1074"/>
        <v>4087.2801634784378</v>
      </c>
    </row>
    <row r="1643" spans="1:48" x14ac:dyDescent="0.2">
      <c r="A1643" s="82">
        <v>1639</v>
      </c>
      <c r="B1643" s="82" t="s">
        <v>1410</v>
      </c>
      <c r="C1643" s="83"/>
      <c r="D1643" s="84" t="s">
        <v>112</v>
      </c>
      <c r="E1643" s="85" t="s">
        <v>311</v>
      </c>
      <c r="F1643" s="86">
        <v>41000</v>
      </c>
      <c r="G1643" s="86" t="s">
        <v>1350</v>
      </c>
      <c r="H1643" s="89"/>
      <c r="I1643" s="89">
        <v>0.11374907534246576</v>
      </c>
      <c r="J1643" s="84"/>
      <c r="K1643" s="84"/>
      <c r="L1643" s="87">
        <v>9037</v>
      </c>
      <c r="M1643" s="87"/>
      <c r="N1643" s="87">
        <v>9037</v>
      </c>
      <c r="O1643" s="84">
        <v>9037.0000000000018</v>
      </c>
      <c r="P1643" s="84">
        <v>0</v>
      </c>
      <c r="Q1643" s="84">
        <f t="shared" si="1056"/>
        <v>9037.0000000000018</v>
      </c>
      <c r="R1643" s="84">
        <v>0</v>
      </c>
      <c r="S1643" s="87">
        <f t="shared" si="1057"/>
        <v>0</v>
      </c>
      <c r="T1643" s="150">
        <v>10</v>
      </c>
      <c r="U1643" s="69">
        <v>365</v>
      </c>
      <c r="V1643" s="70"/>
      <c r="W1643" s="71">
        <v>-0.26301369863013679</v>
      </c>
      <c r="X1643" s="76">
        <f t="shared" si="1067"/>
        <v>41000</v>
      </c>
      <c r="AF1643" s="132" t="s">
        <v>3114</v>
      </c>
      <c r="AG1643" s="60">
        <f>MATCH(AF1643,'Cat-4'!$A:$A,0)</f>
        <v>844</v>
      </c>
      <c r="AH1643" s="60">
        <f>MATCH(X1643,'Cat-4'!$1:$1,0)</f>
        <v>4</v>
      </c>
      <c r="AI1643" s="60">
        <f>INDEX('Cat-4'!$1:$1048576,Working!AG1643,Working!AH1643)</f>
        <v>103.9</v>
      </c>
      <c r="AJ1643" s="60">
        <f>MATCH($AJ$3,'Cat-4'!$1:$1,0)</f>
        <v>144</v>
      </c>
      <c r="AK1643" s="60">
        <f>INDEX('Cat-4'!$1:$1048576,Working!AG1643,Working!AJ1643)</f>
        <v>160.30000000000001</v>
      </c>
      <c r="AL1643" s="146">
        <f t="shared" si="1077"/>
        <v>1.5428296438883542</v>
      </c>
      <c r="AM1643" s="152">
        <f t="shared" si="1078"/>
        <v>1.5428296438883542</v>
      </c>
      <c r="AN1643" s="146">
        <f t="shared" si="1058"/>
        <v>11.872222222222222</v>
      </c>
      <c r="AO1643" s="169">
        <f>INDEX('EL&amp;SV'!$C$4:$G$50,MATCH(AF1643,'EL&amp;SV'!$G$4:$G$50,0),MATCH(IF(P1643&gt;5000000,"A",IF(N1643&gt;2000000,"B",IF(N1643&gt;500000,"C","D"))),'EL&amp;SV'!$C$4:$G$4,0))</f>
        <v>6</v>
      </c>
      <c r="AP1643" s="171">
        <f>INDEX('EL&amp;SV'!$G$4:$K$50,MATCH(AF1643,'EL&amp;SV'!$G$4:$G$50,0),MATCH(IF(N1643&gt;5000000,"A",IF(N1643&gt;2000000,"B",IF(N1643&gt;500000,"C","D"))),'EL&amp;SV'!$G$4:$K$4,0))</f>
        <v>0.95</v>
      </c>
      <c r="AQ1643" s="153">
        <f t="shared" si="1070"/>
        <v>13942.551491819057</v>
      </c>
      <c r="AR1643" s="153">
        <f t="shared" si="1071"/>
        <v>13245.423917228101</v>
      </c>
      <c r="AS1643" s="153">
        <f t="shared" si="1072"/>
        <v>697.12757459095519</v>
      </c>
      <c r="AT1643" s="60">
        <v>0.75</v>
      </c>
      <c r="AU1643" s="153">
        <f t="shared" si="1073"/>
        <v>522.84568094321639</v>
      </c>
      <c r="AV1643" s="153">
        <f t="shared" si="1074"/>
        <v>697.12757459095349</v>
      </c>
    </row>
    <row r="1644" spans="1:48" x14ac:dyDescent="0.2">
      <c r="A1644" s="82">
        <v>1640</v>
      </c>
      <c r="B1644" s="82" t="s">
        <v>1410</v>
      </c>
      <c r="C1644" s="83"/>
      <c r="D1644" s="84" t="s">
        <v>112</v>
      </c>
      <c r="E1644" s="85" t="s">
        <v>841</v>
      </c>
      <c r="F1644" s="151">
        <v>42248</v>
      </c>
      <c r="G1644" s="86"/>
      <c r="H1644" s="89"/>
      <c r="I1644" s="89">
        <v>0</v>
      </c>
      <c r="J1644" s="84"/>
      <c r="K1644" s="84"/>
      <c r="L1644" s="87">
        <v>9000.5499999999993</v>
      </c>
      <c r="M1644" s="87"/>
      <c r="N1644" s="87">
        <v>9000.5499999999993</v>
      </c>
      <c r="O1644" s="84">
        <v>8975.5315068493146</v>
      </c>
      <c r="P1644" s="84">
        <v>0</v>
      </c>
      <c r="Q1644" s="84">
        <f t="shared" si="1056"/>
        <v>8975.5315068493146</v>
      </c>
      <c r="R1644" s="84">
        <v>25.018493150684662</v>
      </c>
      <c r="S1644" s="87">
        <f t="shared" si="1057"/>
        <v>25.018493150684662</v>
      </c>
      <c r="T1644" s="150">
        <v>5</v>
      </c>
      <c r="U1644" s="69">
        <v>365</v>
      </c>
      <c r="V1644" s="70"/>
      <c r="W1644" s="71">
        <v>-0.1917808219178081</v>
      </c>
      <c r="X1644" s="76">
        <f t="shared" si="1067"/>
        <v>42248</v>
      </c>
      <c r="AF1644" s="132" t="s">
        <v>3114</v>
      </c>
      <c r="AG1644" s="60">
        <f>MATCH(AF1644,'Cat-4'!$A:$A,0)</f>
        <v>844</v>
      </c>
      <c r="AH1644" s="60">
        <f>MATCH(X1644,'Cat-4'!$1:$1,0)</f>
        <v>45</v>
      </c>
      <c r="AI1644" s="60">
        <f>INDEX('Cat-4'!$1:$1048576,Working!AG1644,Working!AH1644)</f>
        <v>110.9</v>
      </c>
      <c r="AJ1644" s="60">
        <f>MATCH($AJ$3,'Cat-4'!$1:$1,0)</f>
        <v>144</v>
      </c>
      <c r="AK1644" s="60">
        <f>INDEX('Cat-4'!$1:$1048576,Working!AG1644,Working!AJ1644)</f>
        <v>160.30000000000001</v>
      </c>
      <c r="AL1644" s="146">
        <f t="shared" si="1077"/>
        <v>1.4454463480613164</v>
      </c>
      <c r="AM1644" s="152">
        <f t="shared" si="1078"/>
        <v>1.4454463480613164</v>
      </c>
      <c r="AN1644" s="146">
        <f t="shared" si="1058"/>
        <v>8.4555555555555557</v>
      </c>
      <c r="AO1644" s="169">
        <f>INDEX('EL&amp;SV'!$C$4:$G$50,MATCH(AF1644,'EL&amp;SV'!$G$4:$G$50,0),MATCH(IF(P1644&gt;5000000,"A",IF(N1644&gt;2000000,"B",IF(N1644&gt;500000,"C","D"))),'EL&amp;SV'!$C$4:$G$4,0))</f>
        <v>6</v>
      </c>
      <c r="AP1644" s="171">
        <f>INDEX('EL&amp;SV'!$G$4:$K$50,MATCH(AF1644,'EL&amp;SV'!$G$4:$G$50,0),MATCH(IF(N1644&gt;5000000,"A",IF(N1644&gt;2000000,"B",IF(N1644&gt;500000,"C","D"))),'EL&amp;SV'!$G$4:$K$4,0))</f>
        <v>0.95</v>
      </c>
      <c r="AQ1644" s="153">
        <f t="shared" si="1070"/>
        <v>13009.812128043281</v>
      </c>
      <c r="AR1644" s="153">
        <f t="shared" si="1071"/>
        <v>12359.321521641117</v>
      </c>
      <c r="AS1644" s="153">
        <f t="shared" si="1072"/>
        <v>650.49060640216339</v>
      </c>
      <c r="AT1644" s="60">
        <v>0.75</v>
      </c>
      <c r="AU1644" s="153">
        <f t="shared" si="1073"/>
        <v>487.86795480162255</v>
      </c>
      <c r="AV1644" s="153">
        <f t="shared" si="1074"/>
        <v>650.49060640216464</v>
      </c>
    </row>
    <row r="1645" spans="1:48" x14ac:dyDescent="0.2">
      <c r="A1645" s="82">
        <v>1641</v>
      </c>
      <c r="B1645" s="82" t="s">
        <v>1410</v>
      </c>
      <c r="C1645" s="83"/>
      <c r="D1645" s="84" t="s">
        <v>112</v>
      </c>
      <c r="E1645" s="85" t="s">
        <v>945</v>
      </c>
      <c r="F1645" s="86">
        <v>41429</v>
      </c>
      <c r="G1645" s="86" t="s">
        <v>1349</v>
      </c>
      <c r="H1645" s="89"/>
      <c r="I1645" s="89">
        <v>6.425444530344028E-2</v>
      </c>
      <c r="J1645" s="84"/>
      <c r="K1645" s="84"/>
      <c r="L1645" s="87">
        <v>9000.01</v>
      </c>
      <c r="M1645" s="87"/>
      <c r="N1645" s="87">
        <v>9000.01</v>
      </c>
      <c r="O1645" s="84">
        <v>4978.8666898060656</v>
      </c>
      <c r="P1645" s="84">
        <v>578.2906502754156</v>
      </c>
      <c r="Q1645" s="84">
        <f t="shared" si="1056"/>
        <v>5557.1573400814814</v>
      </c>
      <c r="R1645" s="84">
        <v>3442.8526599185188</v>
      </c>
      <c r="S1645" s="87">
        <f t="shared" si="1057"/>
        <v>4021.1433101939347</v>
      </c>
      <c r="T1645" s="150">
        <v>15</v>
      </c>
      <c r="U1645" s="69">
        <v>365</v>
      </c>
      <c r="V1645" s="70"/>
      <c r="W1645" s="71">
        <v>1.8493150684931505</v>
      </c>
      <c r="X1645" s="76">
        <f t="shared" si="1067"/>
        <v>41426</v>
      </c>
      <c r="AF1645" s="132" t="s">
        <v>3114</v>
      </c>
      <c r="AG1645" s="60">
        <f>MATCH(AF1645,'Cat-4'!$A:$A,0)</f>
        <v>844</v>
      </c>
      <c r="AH1645" s="60">
        <f>MATCH(X1645,'Cat-4'!$1:$1,0)</f>
        <v>18</v>
      </c>
      <c r="AI1645" s="60">
        <f>INDEX('Cat-4'!$1:$1048576,Working!AG1645,Working!AH1645)</f>
        <v>106.3</v>
      </c>
      <c r="AJ1645" s="60">
        <f>MATCH($AJ$3,'Cat-4'!$1:$1,0)</f>
        <v>144</v>
      </c>
      <c r="AK1645" s="60">
        <f>INDEX('Cat-4'!$1:$1048576,Working!AG1645,Working!AJ1645)</f>
        <v>160.30000000000001</v>
      </c>
      <c r="AL1645" s="146">
        <f t="shared" si="1077"/>
        <v>1.5079962370649107</v>
      </c>
      <c r="AM1645" s="152">
        <f t="shared" si="1078"/>
        <v>1.5079962370649107</v>
      </c>
      <c r="AN1645" s="146">
        <f t="shared" si="1058"/>
        <v>10.697222222222223</v>
      </c>
      <c r="AO1645" s="169">
        <f>INDEX('EL&amp;SV'!$C$4:$G$50,MATCH(AF1645,'EL&amp;SV'!$G$4:$G$50,0),MATCH(IF(P1645&gt;5000000,"A",IF(N1645&gt;2000000,"B",IF(N1645&gt;500000,"C","D"))),'EL&amp;SV'!$C$4:$G$4,0))</f>
        <v>6</v>
      </c>
      <c r="AP1645" s="171">
        <f>INDEX('EL&amp;SV'!$G$4:$K$50,MATCH(AF1645,'EL&amp;SV'!$G$4:$G$50,0),MATCH(IF(N1645&gt;5000000,"A",IF(N1645&gt;2000000,"B",IF(N1645&gt;500000,"C","D"))),'EL&amp;SV'!$G$4:$K$4,0))</f>
        <v>0.95</v>
      </c>
      <c r="AQ1645" s="153">
        <f t="shared" si="1070"/>
        <v>13571.981213546567</v>
      </c>
      <c r="AR1645" s="153">
        <f t="shared" si="1071"/>
        <v>12893.382152869237</v>
      </c>
      <c r="AS1645" s="153">
        <f t="shared" si="1072"/>
        <v>678.59906067733027</v>
      </c>
      <c r="AT1645" s="60">
        <v>0.75</v>
      </c>
      <c r="AU1645" s="153">
        <f t="shared" si="1073"/>
        <v>508.9492955079977</v>
      </c>
      <c r="AV1645" s="153">
        <f t="shared" si="1074"/>
        <v>678.59906067732902</v>
      </c>
    </row>
    <row r="1646" spans="1:48" x14ac:dyDescent="0.2">
      <c r="A1646" s="82">
        <v>1642</v>
      </c>
      <c r="B1646" s="82" t="s">
        <v>1410</v>
      </c>
      <c r="C1646" s="83"/>
      <c r="D1646" s="84" t="s">
        <v>112</v>
      </c>
      <c r="E1646" s="85" t="s">
        <v>335</v>
      </c>
      <c r="F1646" s="86">
        <v>39705</v>
      </c>
      <c r="G1646" s="86" t="s">
        <v>1348</v>
      </c>
      <c r="H1646" s="89"/>
      <c r="I1646" s="89">
        <v>0.14579397982345527</v>
      </c>
      <c r="J1646" s="84"/>
      <c r="K1646" s="84"/>
      <c r="L1646" s="87">
        <v>9000</v>
      </c>
      <c r="M1646" s="87"/>
      <c r="N1646" s="87">
        <v>9000</v>
      </c>
      <c r="O1646" s="84">
        <v>9000</v>
      </c>
      <c r="P1646" s="84">
        <v>0</v>
      </c>
      <c r="Q1646" s="84">
        <f t="shared" si="1056"/>
        <v>9000</v>
      </c>
      <c r="R1646" s="84">
        <v>0</v>
      </c>
      <c r="S1646" s="87">
        <f t="shared" si="1057"/>
        <v>0</v>
      </c>
      <c r="T1646" s="150">
        <v>10</v>
      </c>
      <c r="U1646" s="69">
        <v>365</v>
      </c>
      <c r="V1646" s="70"/>
      <c r="W1646" s="71">
        <v>1.8876712328767122</v>
      </c>
      <c r="X1646" s="76">
        <f t="shared" si="1067"/>
        <v>39692</v>
      </c>
      <c r="Y1646" s="138" t="s">
        <v>4016</v>
      </c>
      <c r="Z1646" s="60">
        <f>MATCH(Y1646,'Cat-3'!$A:$A,0)</f>
        <v>628</v>
      </c>
      <c r="AA1646" s="60">
        <f>MATCH(X1646,'Cat-3'!$1:$1,0)</f>
        <v>48</v>
      </c>
      <c r="AB1646" s="60">
        <f>INDEX('Cat-3'!$1:$1048576,Working!Z1646,Working!AA1646)</f>
        <v>120.9</v>
      </c>
      <c r="AC1646" s="60">
        <f>MATCH($AC$3,'Cat-3'!$1:$1,0)</f>
        <v>90</v>
      </c>
      <c r="AD1646" s="60">
        <f>INDEX('Cat-3'!$1:$1048576,Working!Z1646,Working!AC1646)</f>
        <v>138.4</v>
      </c>
      <c r="AE1646" s="146">
        <f>AD1646/AB1646</f>
        <v>1.1447477253928866</v>
      </c>
      <c r="AF1646" s="132" t="s">
        <v>3114</v>
      </c>
      <c r="AG1646" s="60">
        <f>MATCH(AF1646,'Cat-4'!$A:$A,0)</f>
        <v>844</v>
      </c>
      <c r="AH1646" s="60">
        <f>MATCH($AH$3,'Cat-4'!$1:$1,0)</f>
        <v>4</v>
      </c>
      <c r="AI1646" s="60">
        <f>INDEX('Cat-4'!$1:$1048576,Working!AG1646,Working!AH1646)</f>
        <v>103.9</v>
      </c>
      <c r="AJ1646" s="60">
        <f>MATCH($AJ$3,'Cat-4'!$1:$1,0)</f>
        <v>144</v>
      </c>
      <c r="AK1646" s="60">
        <f>INDEX('Cat-4'!$1:$1048576,Working!AG1646,Working!AJ1646)</f>
        <v>160.30000000000001</v>
      </c>
      <c r="AL1646" s="146">
        <f>AK1646/AI1646</f>
        <v>1.5428296438883542</v>
      </c>
      <c r="AM1646" s="146">
        <f>AL1646*AE1646</f>
        <v>1.7661507255099107</v>
      </c>
      <c r="AN1646" s="146">
        <f t="shared" si="1058"/>
        <v>15.419444444444444</v>
      </c>
      <c r="AO1646" s="169">
        <f>INDEX('EL&amp;SV'!$C$4:$G$50,MATCH(AF1646,'EL&amp;SV'!$G$4:$G$50,0),MATCH(IF(P1646&gt;5000000,"A",IF(N1646&gt;2000000,"B",IF(N1646&gt;500000,"C","D"))),'EL&amp;SV'!$C$4:$G$4,0))</f>
        <v>6</v>
      </c>
      <c r="AP1646" s="171">
        <f>INDEX('EL&amp;SV'!$G$4:$K$50,MATCH(AF1646,'EL&amp;SV'!$G$4:$G$50,0),MATCH(IF(N1646&gt;5000000,"A",IF(N1646&gt;2000000,"B",IF(N1646&gt;500000,"C","D"))),'EL&amp;SV'!$G$4:$K$4,0))</f>
        <v>0.95</v>
      </c>
      <c r="AQ1646" s="153">
        <f t="shared" si="1070"/>
        <v>15895.356529589197</v>
      </c>
      <c r="AR1646" s="153">
        <f t="shared" si="1071"/>
        <v>15100.588703109737</v>
      </c>
      <c r="AS1646" s="153">
        <f t="shared" si="1072"/>
        <v>794.76782647945947</v>
      </c>
      <c r="AT1646" s="60">
        <v>0.75</v>
      </c>
      <c r="AU1646" s="153">
        <f t="shared" si="1073"/>
        <v>596.0758698595946</v>
      </c>
      <c r="AV1646" s="153">
        <f t="shared" si="1074"/>
        <v>794.7678264794605</v>
      </c>
    </row>
    <row r="1647" spans="1:48" x14ac:dyDescent="0.2">
      <c r="A1647" s="82">
        <v>1643</v>
      </c>
      <c r="B1647" s="82" t="s">
        <v>1410</v>
      </c>
      <c r="C1647" s="83"/>
      <c r="D1647" s="84" t="s">
        <v>112</v>
      </c>
      <c r="E1647" s="85" t="s">
        <v>390</v>
      </c>
      <c r="F1647" s="86">
        <v>41000</v>
      </c>
      <c r="G1647" s="86" t="s">
        <v>1350</v>
      </c>
      <c r="H1647" s="89"/>
      <c r="I1647" s="89">
        <v>9.6124794520547938E-2</v>
      </c>
      <c r="J1647" s="84"/>
      <c r="K1647" s="84"/>
      <c r="L1647" s="87">
        <v>9000</v>
      </c>
      <c r="M1647" s="87"/>
      <c r="N1647" s="87">
        <v>9000</v>
      </c>
      <c r="O1647" s="84">
        <v>9000</v>
      </c>
      <c r="P1647" s="84">
        <v>0</v>
      </c>
      <c r="Q1647" s="84">
        <f t="shared" si="1056"/>
        <v>9000</v>
      </c>
      <c r="R1647" s="84">
        <v>0</v>
      </c>
      <c r="S1647" s="87">
        <f t="shared" si="1057"/>
        <v>0</v>
      </c>
      <c r="T1647" s="150">
        <v>10</v>
      </c>
      <c r="U1647" s="69">
        <v>365</v>
      </c>
      <c r="V1647" s="70"/>
      <c r="W1647" s="71">
        <v>1.9589041095890409</v>
      </c>
      <c r="X1647" s="76">
        <f t="shared" si="1067"/>
        <v>41000</v>
      </c>
      <c r="AF1647" s="132" t="s">
        <v>3114</v>
      </c>
      <c r="AG1647" s="60">
        <f>MATCH(AF1647,'Cat-4'!$A:$A,0)</f>
        <v>844</v>
      </c>
      <c r="AH1647" s="60">
        <f>MATCH(X1647,'Cat-4'!$1:$1,0)</f>
        <v>4</v>
      </c>
      <c r="AI1647" s="60">
        <f>INDEX('Cat-4'!$1:$1048576,Working!AG1647,Working!AH1647)</f>
        <v>103.9</v>
      </c>
      <c r="AJ1647" s="60">
        <f>MATCH($AJ$3,'Cat-4'!$1:$1,0)</f>
        <v>144</v>
      </c>
      <c r="AK1647" s="60">
        <f>INDEX('Cat-4'!$1:$1048576,Working!AG1647,Working!AJ1647)</f>
        <v>160.30000000000001</v>
      </c>
      <c r="AL1647" s="146">
        <f t="shared" ref="AL1647:AL1652" si="1079">AK1647/AI1647</f>
        <v>1.5428296438883542</v>
      </c>
      <c r="AM1647" s="152">
        <f t="shared" ref="AM1647:AM1652" si="1080">AL1647</f>
        <v>1.5428296438883542</v>
      </c>
      <c r="AN1647" s="146">
        <f t="shared" si="1058"/>
        <v>11.872222222222222</v>
      </c>
      <c r="AO1647" s="169">
        <f>INDEX('EL&amp;SV'!$C$4:$G$50,MATCH(AF1647,'EL&amp;SV'!$G$4:$G$50,0),MATCH(IF(P1647&gt;5000000,"A",IF(N1647&gt;2000000,"B",IF(N1647&gt;500000,"C","D"))),'EL&amp;SV'!$C$4:$G$4,0))</f>
        <v>6</v>
      </c>
      <c r="AP1647" s="171">
        <f>INDEX('EL&amp;SV'!$G$4:$K$50,MATCH(AF1647,'EL&amp;SV'!$G$4:$G$50,0),MATCH(IF(N1647&gt;5000000,"A",IF(N1647&gt;2000000,"B",IF(N1647&gt;500000,"C","D"))),'EL&amp;SV'!$G$4:$K$4,0))</f>
        <v>0.95</v>
      </c>
      <c r="AQ1647" s="153">
        <f t="shared" si="1070"/>
        <v>13885.466794995187</v>
      </c>
      <c r="AR1647" s="153">
        <f t="shared" si="1071"/>
        <v>13191.193455245426</v>
      </c>
      <c r="AS1647" s="153">
        <f t="shared" si="1072"/>
        <v>694.27333974976136</v>
      </c>
      <c r="AT1647" s="60">
        <v>0.75</v>
      </c>
      <c r="AU1647" s="153">
        <f t="shared" si="1073"/>
        <v>520.70500481232102</v>
      </c>
      <c r="AV1647" s="153">
        <f t="shared" si="1074"/>
        <v>694.27333974976</v>
      </c>
    </row>
    <row r="1648" spans="1:48" x14ac:dyDescent="0.2">
      <c r="A1648" s="82">
        <v>1644</v>
      </c>
      <c r="B1648" s="82" t="s">
        <v>1410</v>
      </c>
      <c r="C1648" s="83"/>
      <c r="D1648" s="84" t="s">
        <v>112</v>
      </c>
      <c r="E1648" s="85" t="s">
        <v>1205</v>
      </c>
      <c r="F1648" s="86">
        <v>44259</v>
      </c>
      <c r="G1648" s="86" t="s">
        <v>37</v>
      </c>
      <c r="H1648" s="89"/>
      <c r="I1648" s="89">
        <v>0.19</v>
      </c>
      <c r="J1648" s="84"/>
      <c r="K1648" s="84"/>
      <c r="L1648" s="87">
        <v>8999.86</v>
      </c>
      <c r="M1648" s="87"/>
      <c r="N1648" s="87">
        <v>8999.86</v>
      </c>
      <c r="O1648" s="84">
        <v>1841.1494416438356</v>
      </c>
      <c r="P1648" s="84">
        <v>1709.9734000000001</v>
      </c>
      <c r="Q1648" s="84">
        <f t="shared" si="1056"/>
        <v>3551.1228416438357</v>
      </c>
      <c r="R1648" s="84">
        <v>5448.7371583561653</v>
      </c>
      <c r="S1648" s="87">
        <f t="shared" si="1057"/>
        <v>7158.7105583561652</v>
      </c>
      <c r="T1648" s="150">
        <v>5</v>
      </c>
      <c r="U1648" s="69">
        <v>365</v>
      </c>
      <c r="V1648" s="70"/>
      <c r="W1648" s="71">
        <v>6.9917808219178088</v>
      </c>
      <c r="X1648" s="76">
        <f t="shared" si="1067"/>
        <v>44256</v>
      </c>
      <c r="AF1648" s="132" t="s">
        <v>3114</v>
      </c>
      <c r="AG1648" s="60">
        <f>MATCH(AF1648,'Cat-4'!$A:$A,0)</f>
        <v>844</v>
      </c>
      <c r="AH1648" s="60">
        <f>MATCH(X1648,'Cat-4'!$1:$1,0)</f>
        <v>111</v>
      </c>
      <c r="AI1648" s="60">
        <f>INDEX('Cat-4'!$1:$1048576,Working!AG1648,Working!AH1648)</f>
        <v>143.19999999999999</v>
      </c>
      <c r="AJ1648" s="60">
        <f>MATCH($AJ$3,'Cat-4'!$1:$1,0)</f>
        <v>144</v>
      </c>
      <c r="AK1648" s="60">
        <f>INDEX('Cat-4'!$1:$1048576,Working!AG1648,Working!AJ1648)</f>
        <v>160.30000000000001</v>
      </c>
      <c r="AL1648" s="146">
        <f t="shared" si="1079"/>
        <v>1.1194134078212292</v>
      </c>
      <c r="AM1648" s="152">
        <f t="shared" si="1080"/>
        <v>1.1194134078212292</v>
      </c>
      <c r="AN1648" s="146">
        <f t="shared" si="1058"/>
        <v>2.9472222222222224</v>
      </c>
      <c r="AO1648" s="169">
        <f>INDEX('EL&amp;SV'!$C$4:$G$50,MATCH(AF1648,'EL&amp;SV'!$G$4:$G$50,0),MATCH(IF(P1648&gt;5000000,"A",IF(N1648&gt;2000000,"B",IF(N1648&gt;500000,"C","D"))),'EL&amp;SV'!$C$4:$G$4,0))</f>
        <v>6</v>
      </c>
      <c r="AP1648" s="171">
        <f>INDEX('EL&amp;SV'!$G$4:$K$50,MATCH(AF1648,'EL&amp;SV'!$G$4:$G$50,0),MATCH(IF(N1648&gt;5000000,"A",IF(N1648&gt;2000000,"B",IF(N1648&gt;500000,"C","D"))),'EL&amp;SV'!$G$4:$K$4,0))</f>
        <v>0.95</v>
      </c>
      <c r="AQ1648" s="153">
        <f t="shared" si="1070"/>
        <v>10074.563952513969</v>
      </c>
      <c r="AR1648" s="153">
        <f t="shared" si="1071"/>
        <v>4701.2299703409517</v>
      </c>
      <c r="AS1648" s="153">
        <f t="shared" si="1072"/>
        <v>5373.3339821730169</v>
      </c>
      <c r="AT1648" s="60">
        <v>0.75</v>
      </c>
      <c r="AU1648" s="153">
        <f t="shared" si="1073"/>
        <v>4030.0004866297627</v>
      </c>
      <c r="AV1648" s="153">
        <f t="shared" si="1074"/>
        <v>4030.0004866297627</v>
      </c>
    </row>
    <row r="1649" spans="1:48" x14ac:dyDescent="0.2">
      <c r="A1649" s="82">
        <v>1645</v>
      </c>
      <c r="B1649" s="82" t="s">
        <v>1410</v>
      </c>
      <c r="C1649" s="83"/>
      <c r="D1649" s="84" t="s">
        <v>112</v>
      </c>
      <c r="E1649" s="85" t="s">
        <v>822</v>
      </c>
      <c r="F1649" s="86">
        <v>41000</v>
      </c>
      <c r="G1649" s="86" t="s">
        <v>1350</v>
      </c>
      <c r="H1649" s="89"/>
      <c r="I1649" s="89">
        <v>6.5488935721812441E-2</v>
      </c>
      <c r="J1649" s="84"/>
      <c r="K1649" s="84"/>
      <c r="L1649" s="87">
        <v>8950.24</v>
      </c>
      <c r="M1649" s="87"/>
      <c r="N1649" s="87">
        <v>8950.24</v>
      </c>
      <c r="O1649" s="84">
        <v>5572.0195397260277</v>
      </c>
      <c r="P1649" s="84">
        <v>586.14169205479459</v>
      </c>
      <c r="Q1649" s="84">
        <f t="shared" si="1056"/>
        <v>6158.1612317808222</v>
      </c>
      <c r="R1649" s="84">
        <v>2792.0787682191776</v>
      </c>
      <c r="S1649" s="87">
        <f t="shared" si="1057"/>
        <v>3378.2204602739721</v>
      </c>
      <c r="T1649" s="150">
        <v>15</v>
      </c>
      <c r="U1649" s="69">
        <v>365</v>
      </c>
      <c r="V1649" s="70"/>
      <c r="W1649" s="71">
        <v>6.9917808219178088</v>
      </c>
      <c r="X1649" s="76">
        <f t="shared" si="1067"/>
        <v>41000</v>
      </c>
      <c r="AF1649" s="132" t="s">
        <v>2708</v>
      </c>
      <c r="AG1649" s="60">
        <f>MATCH(AF1649,'Cat-4'!$A:$A,0)</f>
        <v>640</v>
      </c>
      <c r="AH1649" s="60">
        <f>MATCH(X1649,'Cat-4'!$1:$1,0)</f>
        <v>4</v>
      </c>
      <c r="AI1649" s="60">
        <f>INDEX('Cat-4'!$1:$1048576,Working!AG1649,Working!AH1649)</f>
        <v>103.4</v>
      </c>
      <c r="AJ1649" s="60">
        <f>MATCH($AJ$3,'Cat-4'!$1:$1,0)</f>
        <v>144</v>
      </c>
      <c r="AK1649" s="60">
        <f>INDEX('Cat-4'!$1:$1048576,Working!AG1649,Working!AJ1649)</f>
        <v>114.8</v>
      </c>
      <c r="AL1649" s="146">
        <f t="shared" si="1079"/>
        <v>1.1102514506769825</v>
      </c>
      <c r="AM1649" s="152">
        <f t="shared" si="1080"/>
        <v>1.1102514506769825</v>
      </c>
      <c r="AN1649" s="146">
        <f t="shared" si="1058"/>
        <v>11.872222222222222</v>
      </c>
      <c r="AO1649" s="169">
        <f>INDEX('EL&amp;SV'!$C$4:$G$50,MATCH(AF1649,'EL&amp;SV'!$G$4:$G$50,0),MATCH(IF(P1649&gt;5000000,"A",IF(N1649&gt;2000000,"B",IF(N1649&gt;500000,"C","D"))),'EL&amp;SV'!$C$4:$G$4,0))</f>
        <v>5</v>
      </c>
      <c r="AP1649" s="171">
        <f>INDEX('EL&amp;SV'!$G$4:$K$50,MATCH(AF1649,'EL&amp;SV'!$G$4:$G$50,0),MATCH(IF(N1649&gt;5000000,"A",IF(N1649&gt;2000000,"B",IF(N1649&gt;500000,"C","D"))),'EL&amp;SV'!$G$4:$K$4,0))</f>
        <v>1</v>
      </c>
      <c r="AQ1649" s="153">
        <f t="shared" si="1070"/>
        <v>9937.016943907156</v>
      </c>
      <c r="AR1649" s="153">
        <f t="shared" si="1071"/>
        <v>9937.016943907156</v>
      </c>
      <c r="AS1649" s="153">
        <f t="shared" si="1072"/>
        <v>0</v>
      </c>
      <c r="AT1649" s="60">
        <v>0.75</v>
      </c>
      <c r="AU1649" s="153">
        <f t="shared" si="1073"/>
        <v>0</v>
      </c>
      <c r="AV1649" s="153">
        <f t="shared" si="1074"/>
        <v>0</v>
      </c>
    </row>
    <row r="1650" spans="1:48" x14ac:dyDescent="0.2">
      <c r="A1650" s="82">
        <v>1646</v>
      </c>
      <c r="B1650" s="82" t="s">
        <v>1410</v>
      </c>
      <c r="C1650" s="83"/>
      <c r="D1650" s="84" t="s">
        <v>112</v>
      </c>
      <c r="E1650" s="85" t="s">
        <v>972</v>
      </c>
      <c r="F1650" s="86">
        <v>41512</v>
      </c>
      <c r="G1650" s="86" t="s">
        <v>1349</v>
      </c>
      <c r="H1650" s="89"/>
      <c r="I1650" s="89">
        <v>6.3989918204299029E-2</v>
      </c>
      <c r="J1650" s="84"/>
      <c r="K1650" s="84"/>
      <c r="L1650" s="87">
        <v>8925</v>
      </c>
      <c r="M1650" s="87"/>
      <c r="N1650" s="87">
        <v>8925</v>
      </c>
      <c r="O1650" s="84">
        <v>4811.0811871842106</v>
      </c>
      <c r="P1650" s="84">
        <v>571.11001997336882</v>
      </c>
      <c r="Q1650" s="84">
        <f t="shared" si="1056"/>
        <v>5382.1912071575798</v>
      </c>
      <c r="R1650" s="84">
        <v>3542.8087928424202</v>
      </c>
      <c r="S1650" s="87">
        <f t="shared" si="1057"/>
        <v>4113.9188128157894</v>
      </c>
      <c r="T1650" s="150">
        <v>15</v>
      </c>
      <c r="U1650" s="69">
        <v>365</v>
      </c>
      <c r="V1650" s="70"/>
      <c r="W1650" s="71">
        <v>6.9917808219178088</v>
      </c>
      <c r="X1650" s="76">
        <f t="shared" si="1067"/>
        <v>41487</v>
      </c>
      <c r="AF1650" s="132" t="s">
        <v>3114</v>
      </c>
      <c r="AG1650" s="60">
        <f>MATCH(AF1650,'Cat-4'!$A:$A,0)</f>
        <v>844</v>
      </c>
      <c r="AH1650" s="60">
        <f>MATCH(X1650,'Cat-4'!$1:$1,0)</f>
        <v>20</v>
      </c>
      <c r="AI1650" s="60">
        <f>INDEX('Cat-4'!$1:$1048576,Working!AG1650,Working!AH1650)</f>
        <v>110.3</v>
      </c>
      <c r="AJ1650" s="60">
        <f>MATCH($AJ$3,'Cat-4'!$1:$1,0)</f>
        <v>144</v>
      </c>
      <c r="AK1650" s="60">
        <f>INDEX('Cat-4'!$1:$1048576,Working!AG1650,Working!AJ1650)</f>
        <v>160.30000000000001</v>
      </c>
      <c r="AL1650" s="146">
        <f t="shared" si="1079"/>
        <v>1.4533091568449683</v>
      </c>
      <c r="AM1650" s="152">
        <f t="shared" si="1080"/>
        <v>1.4533091568449683</v>
      </c>
      <c r="AN1650" s="146">
        <f t="shared" si="1058"/>
        <v>10.469444444444445</v>
      </c>
      <c r="AO1650" s="169">
        <f>INDEX('EL&amp;SV'!$C$4:$G$50,MATCH(AF1650,'EL&amp;SV'!$G$4:$G$50,0),MATCH(IF(P1650&gt;5000000,"A",IF(N1650&gt;2000000,"B",IF(N1650&gt;500000,"C","D"))),'EL&amp;SV'!$C$4:$G$4,0))</f>
        <v>6</v>
      </c>
      <c r="AP1650" s="171">
        <f>INDEX('EL&amp;SV'!$G$4:$K$50,MATCH(AF1650,'EL&amp;SV'!$G$4:$G$50,0),MATCH(IF(N1650&gt;5000000,"A",IF(N1650&gt;2000000,"B",IF(N1650&gt;500000,"C","D"))),'EL&amp;SV'!$G$4:$K$4,0))</f>
        <v>0.95</v>
      </c>
      <c r="AQ1650" s="153">
        <f t="shared" si="1070"/>
        <v>12970.784224841342</v>
      </c>
      <c r="AR1650" s="153">
        <f t="shared" si="1071"/>
        <v>12322.245013599275</v>
      </c>
      <c r="AS1650" s="153">
        <f t="shared" si="1072"/>
        <v>648.53921124206681</v>
      </c>
      <c r="AT1650" s="60">
        <v>0.75</v>
      </c>
      <c r="AU1650" s="153">
        <f t="shared" si="1073"/>
        <v>486.40440843155011</v>
      </c>
      <c r="AV1650" s="153">
        <f t="shared" si="1074"/>
        <v>648.53921124206761</v>
      </c>
    </row>
    <row r="1651" spans="1:48" x14ac:dyDescent="0.2">
      <c r="A1651" s="82">
        <v>1647</v>
      </c>
      <c r="B1651" s="82" t="s">
        <v>1410</v>
      </c>
      <c r="C1651" s="83"/>
      <c r="D1651" s="84" t="s">
        <v>112</v>
      </c>
      <c r="E1651" s="85" t="s">
        <v>1067</v>
      </c>
      <c r="F1651" s="86">
        <v>42367</v>
      </c>
      <c r="G1651" s="86" t="s">
        <v>25</v>
      </c>
      <c r="H1651" s="89"/>
      <c r="I1651" s="89">
        <v>6.3333333333333325E-2</v>
      </c>
      <c r="J1651" s="84"/>
      <c r="K1651" s="84"/>
      <c r="L1651" s="87">
        <v>8925</v>
      </c>
      <c r="M1651" s="87"/>
      <c r="N1651" s="87">
        <v>8925</v>
      </c>
      <c r="O1651" s="84">
        <v>3537.0712328767122</v>
      </c>
      <c r="P1651" s="84">
        <v>565.24999999999989</v>
      </c>
      <c r="Q1651" s="84">
        <f t="shared" si="1056"/>
        <v>4102.3212328767122</v>
      </c>
      <c r="R1651" s="84">
        <v>4822.6787671232878</v>
      </c>
      <c r="S1651" s="87">
        <f t="shared" si="1057"/>
        <v>5387.9287671232878</v>
      </c>
      <c r="T1651" s="150">
        <v>15</v>
      </c>
      <c r="U1651" s="69">
        <v>365</v>
      </c>
      <c r="V1651" s="70"/>
      <c r="W1651" s="71">
        <v>6.9917808219178088</v>
      </c>
      <c r="X1651" s="76">
        <f t="shared" si="1067"/>
        <v>42339</v>
      </c>
      <c r="AF1651" s="132" t="s">
        <v>3114</v>
      </c>
      <c r="AG1651" s="60">
        <f>MATCH(AF1651,'Cat-4'!$A:$A,0)</f>
        <v>844</v>
      </c>
      <c r="AH1651" s="60">
        <f>MATCH(X1651,'Cat-4'!$1:$1,0)</f>
        <v>48</v>
      </c>
      <c r="AI1651" s="60">
        <f>INDEX('Cat-4'!$1:$1048576,Working!AG1651,Working!AH1651)</f>
        <v>112.9</v>
      </c>
      <c r="AJ1651" s="60">
        <f>MATCH($AJ$3,'Cat-4'!$1:$1,0)</f>
        <v>144</v>
      </c>
      <c r="AK1651" s="60">
        <f>INDEX('Cat-4'!$1:$1048576,Working!AG1651,Working!AJ1651)</f>
        <v>160.30000000000001</v>
      </c>
      <c r="AL1651" s="146">
        <f t="shared" si="1079"/>
        <v>1.4198405668733394</v>
      </c>
      <c r="AM1651" s="152">
        <f t="shared" si="1080"/>
        <v>1.4198405668733394</v>
      </c>
      <c r="AN1651" s="146">
        <f t="shared" si="1058"/>
        <v>8.1277777777777782</v>
      </c>
      <c r="AO1651" s="169">
        <f>INDEX('EL&amp;SV'!$C$4:$G$50,MATCH(AF1651,'EL&amp;SV'!$G$4:$G$50,0),MATCH(IF(P1651&gt;5000000,"A",IF(N1651&gt;2000000,"B",IF(N1651&gt;500000,"C","D"))),'EL&amp;SV'!$C$4:$G$4,0))</f>
        <v>6</v>
      </c>
      <c r="AP1651" s="171">
        <f>INDEX('EL&amp;SV'!$G$4:$K$50,MATCH(AF1651,'EL&amp;SV'!$G$4:$G$50,0),MATCH(IF(N1651&gt;5000000,"A",IF(N1651&gt;2000000,"B",IF(N1651&gt;500000,"C","D"))),'EL&amp;SV'!$G$4:$K$4,0))</f>
        <v>0.95</v>
      </c>
      <c r="AQ1651" s="153">
        <f t="shared" si="1070"/>
        <v>12672.077059344554</v>
      </c>
      <c r="AR1651" s="153">
        <f t="shared" si="1071"/>
        <v>12038.473206377326</v>
      </c>
      <c r="AS1651" s="153">
        <f t="shared" si="1072"/>
        <v>633.60385296722779</v>
      </c>
      <c r="AT1651" s="60">
        <v>0.75</v>
      </c>
      <c r="AU1651" s="153">
        <f t="shared" si="1073"/>
        <v>475.20288972542085</v>
      </c>
      <c r="AV1651" s="153">
        <f t="shared" si="1074"/>
        <v>633.60385296722825</v>
      </c>
    </row>
    <row r="1652" spans="1:48" x14ac:dyDescent="0.2">
      <c r="A1652" s="82">
        <v>1648</v>
      </c>
      <c r="B1652" s="82" t="s">
        <v>1410</v>
      </c>
      <c r="C1652" s="83"/>
      <c r="D1652" s="84" t="s">
        <v>112</v>
      </c>
      <c r="E1652" s="85" t="s">
        <v>771</v>
      </c>
      <c r="F1652" s="86">
        <v>41000</v>
      </c>
      <c r="G1652" s="86" t="s">
        <v>1350</v>
      </c>
      <c r="H1652" s="89"/>
      <c r="I1652" s="89">
        <v>6.0466743883633621E-2</v>
      </c>
      <c r="J1652" s="84"/>
      <c r="K1652" s="84"/>
      <c r="L1652" s="87">
        <v>8910.25</v>
      </c>
      <c r="M1652" s="87"/>
      <c r="N1652" s="87">
        <v>8910.25</v>
      </c>
      <c r="O1652" s="84">
        <v>5770.8684765542666</v>
      </c>
      <c r="P1652" s="84">
        <v>538.77380468914646</v>
      </c>
      <c r="Q1652" s="84">
        <f t="shared" si="1056"/>
        <v>6309.642281243413</v>
      </c>
      <c r="R1652" s="84">
        <v>2600.607718756587</v>
      </c>
      <c r="S1652" s="87">
        <f t="shared" si="1057"/>
        <v>3139.3815234457334</v>
      </c>
      <c r="T1652" s="150">
        <v>15</v>
      </c>
      <c r="U1652" s="69">
        <v>365</v>
      </c>
      <c r="V1652" s="70"/>
      <c r="W1652" s="71">
        <v>6.9917808219178088</v>
      </c>
      <c r="X1652" s="76">
        <f t="shared" si="1067"/>
        <v>41000</v>
      </c>
      <c r="AF1652" s="132" t="s">
        <v>3114</v>
      </c>
      <c r="AG1652" s="60">
        <f>MATCH(AF1652,'Cat-4'!$A:$A,0)</f>
        <v>844</v>
      </c>
      <c r="AH1652" s="60">
        <f>MATCH(X1652,'Cat-4'!$1:$1,0)</f>
        <v>4</v>
      </c>
      <c r="AI1652" s="60">
        <f>INDEX('Cat-4'!$1:$1048576,Working!AG1652,Working!AH1652)</f>
        <v>103.9</v>
      </c>
      <c r="AJ1652" s="60">
        <f>MATCH($AJ$3,'Cat-4'!$1:$1,0)</f>
        <v>144</v>
      </c>
      <c r="AK1652" s="60">
        <f>INDEX('Cat-4'!$1:$1048576,Working!AG1652,Working!AJ1652)</f>
        <v>160.30000000000001</v>
      </c>
      <c r="AL1652" s="146">
        <f t="shared" si="1079"/>
        <v>1.5428296438883542</v>
      </c>
      <c r="AM1652" s="152">
        <f t="shared" si="1080"/>
        <v>1.5428296438883542</v>
      </c>
      <c r="AN1652" s="146">
        <f t="shared" si="1058"/>
        <v>11.872222222222222</v>
      </c>
      <c r="AO1652" s="169">
        <f>INDEX('EL&amp;SV'!$C$4:$G$50,MATCH(AF1652,'EL&amp;SV'!$G$4:$G$50,0),MATCH(IF(P1652&gt;5000000,"A",IF(N1652&gt;2000000,"B",IF(N1652&gt;500000,"C","D"))),'EL&amp;SV'!$C$4:$G$4,0))</f>
        <v>6</v>
      </c>
      <c r="AP1652" s="171">
        <f>INDEX('EL&amp;SV'!$G$4:$K$50,MATCH(AF1652,'EL&amp;SV'!$G$4:$G$50,0),MATCH(IF(N1652&gt;5000000,"A",IF(N1652&gt;2000000,"B",IF(N1652&gt;500000,"C","D"))),'EL&amp;SV'!$G$4:$K$4,0))</f>
        <v>0.95</v>
      </c>
      <c r="AQ1652" s="153">
        <f t="shared" si="1070"/>
        <v>13746.997834456208</v>
      </c>
      <c r="AR1652" s="153">
        <f t="shared" si="1071"/>
        <v>13059.647942733398</v>
      </c>
      <c r="AS1652" s="153">
        <f t="shared" si="1072"/>
        <v>687.34989172280984</v>
      </c>
      <c r="AT1652" s="60">
        <v>0.75</v>
      </c>
      <c r="AU1652" s="153">
        <f t="shared" si="1073"/>
        <v>515.51241879210738</v>
      </c>
      <c r="AV1652" s="153">
        <f t="shared" si="1074"/>
        <v>687.34989172281098</v>
      </c>
    </row>
    <row r="1653" spans="1:48" x14ac:dyDescent="0.2">
      <c r="A1653" s="82">
        <v>1649</v>
      </c>
      <c r="B1653" s="82" t="s">
        <v>1410</v>
      </c>
      <c r="C1653" s="83"/>
      <c r="D1653" s="84" t="s">
        <v>112</v>
      </c>
      <c r="E1653" s="85" t="s">
        <v>664</v>
      </c>
      <c r="F1653" s="86">
        <v>40370</v>
      </c>
      <c r="G1653" s="86" t="s">
        <v>1352</v>
      </c>
      <c r="H1653" s="89"/>
      <c r="I1653" s="89">
        <v>7.1625151883353597E-2</v>
      </c>
      <c r="J1653" s="84"/>
      <c r="K1653" s="84"/>
      <c r="L1653" s="87">
        <v>8900</v>
      </c>
      <c r="M1653" s="87"/>
      <c r="N1653" s="87">
        <v>8900</v>
      </c>
      <c r="O1653" s="84">
        <v>6367.9608140947748</v>
      </c>
      <c r="P1653" s="84">
        <v>637.46385176184697</v>
      </c>
      <c r="Q1653" s="84">
        <f t="shared" si="1056"/>
        <v>7005.4246658566217</v>
      </c>
      <c r="R1653" s="84">
        <v>1894.5753341433783</v>
      </c>
      <c r="S1653" s="87">
        <f t="shared" si="1057"/>
        <v>2532.0391859052252</v>
      </c>
      <c r="T1653" s="150">
        <v>15</v>
      </c>
      <c r="U1653" s="69">
        <v>365</v>
      </c>
      <c r="V1653" s="70"/>
      <c r="W1653" s="71">
        <v>-8.219178082191636E-3</v>
      </c>
      <c r="X1653" s="76">
        <f t="shared" si="1067"/>
        <v>40360</v>
      </c>
      <c r="Y1653" s="138" t="s">
        <v>4016</v>
      </c>
      <c r="Z1653" s="60">
        <f>MATCH(Y1653,'Cat-3'!$A:$A,0)</f>
        <v>628</v>
      </c>
      <c r="AA1653" s="60">
        <f>MATCH(X1653,'Cat-3'!$1:$1,0)</f>
        <v>70</v>
      </c>
      <c r="AB1653" s="60">
        <f>INDEX('Cat-3'!$1:$1048576,Working!Z1653,Working!AA1653)</f>
        <v>130.6</v>
      </c>
      <c r="AC1653" s="60">
        <f>MATCH($AC$3,'Cat-3'!$1:$1,0)</f>
        <v>90</v>
      </c>
      <c r="AD1653" s="60">
        <f>INDEX('Cat-3'!$1:$1048576,Working!Z1653,Working!AC1653)</f>
        <v>138.4</v>
      </c>
      <c r="AE1653" s="146">
        <f>AD1653/AB1653</f>
        <v>1.0597243491577337</v>
      </c>
      <c r="AF1653" s="132" t="s">
        <v>3114</v>
      </c>
      <c r="AG1653" s="60">
        <f>MATCH(AF1653,'Cat-4'!$A:$A,0)</f>
        <v>844</v>
      </c>
      <c r="AH1653" s="60">
        <f>MATCH($AH$3,'Cat-4'!$1:$1,0)</f>
        <v>4</v>
      </c>
      <c r="AI1653" s="60">
        <f>INDEX('Cat-4'!$1:$1048576,Working!AG1653,Working!AH1653)</f>
        <v>103.9</v>
      </c>
      <c r="AJ1653" s="60">
        <f>MATCH($AJ$3,'Cat-4'!$1:$1,0)</f>
        <v>144</v>
      </c>
      <c r="AK1653" s="60">
        <f>INDEX('Cat-4'!$1:$1048576,Working!AG1653,Working!AJ1653)</f>
        <v>160.30000000000001</v>
      </c>
      <c r="AL1653" s="146">
        <f>AK1653/AI1653</f>
        <v>1.5428296438883542</v>
      </c>
      <c r="AM1653" s="146">
        <f>AL1653*AE1653</f>
        <v>1.6349741402308442</v>
      </c>
      <c r="AN1653" s="146">
        <f t="shared" si="1058"/>
        <v>13.594444444444445</v>
      </c>
      <c r="AO1653" s="169">
        <f>INDEX('EL&amp;SV'!$C$4:$G$50,MATCH(AF1653,'EL&amp;SV'!$G$4:$G$50,0),MATCH(IF(P1653&gt;5000000,"A",IF(N1653&gt;2000000,"B",IF(N1653&gt;500000,"C","D"))),'EL&amp;SV'!$C$4:$G$4,0))</f>
        <v>6</v>
      </c>
      <c r="AP1653" s="171">
        <f>INDEX('EL&amp;SV'!$G$4:$K$50,MATCH(AF1653,'EL&amp;SV'!$G$4:$G$50,0),MATCH(IF(N1653&gt;5000000,"A",IF(N1653&gt;2000000,"B",IF(N1653&gt;500000,"C","D"))),'EL&amp;SV'!$G$4:$K$4,0))</f>
        <v>0.95</v>
      </c>
      <c r="AQ1653" s="153">
        <f t="shared" si="1070"/>
        <v>14551.269848054513</v>
      </c>
      <c r="AR1653" s="153">
        <f t="shared" si="1071"/>
        <v>13823.706355651786</v>
      </c>
      <c r="AS1653" s="153">
        <f t="shared" si="1072"/>
        <v>727.56349240272721</v>
      </c>
      <c r="AT1653" s="60">
        <v>0.75</v>
      </c>
      <c r="AU1653" s="153">
        <f t="shared" si="1073"/>
        <v>545.6726193020454</v>
      </c>
      <c r="AV1653" s="153">
        <f t="shared" si="1074"/>
        <v>727.5634924027263</v>
      </c>
    </row>
    <row r="1654" spans="1:48" x14ac:dyDescent="0.2">
      <c r="A1654" s="82">
        <v>1650</v>
      </c>
      <c r="B1654" s="82" t="s">
        <v>1410</v>
      </c>
      <c r="C1654" s="83"/>
      <c r="D1654" s="84" t="s">
        <v>112</v>
      </c>
      <c r="E1654" s="85" t="s">
        <v>794</v>
      </c>
      <c r="F1654" s="86">
        <v>41000</v>
      </c>
      <c r="G1654" s="86" t="s">
        <v>1350</v>
      </c>
      <c r="H1654" s="89"/>
      <c r="I1654" s="89">
        <v>6.5358798735511064E-2</v>
      </c>
      <c r="J1654" s="84"/>
      <c r="K1654" s="84"/>
      <c r="L1654" s="87">
        <v>8900</v>
      </c>
      <c r="M1654" s="87"/>
      <c r="N1654" s="87">
        <v>8900</v>
      </c>
      <c r="O1654" s="84">
        <v>5546.5334562697572</v>
      </c>
      <c r="P1654" s="84">
        <v>581.6933087460485</v>
      </c>
      <c r="Q1654" s="84">
        <f t="shared" si="1056"/>
        <v>6128.2267650158055</v>
      </c>
      <c r="R1654" s="84">
        <v>2771.7732349841945</v>
      </c>
      <c r="S1654" s="87">
        <f t="shared" si="1057"/>
        <v>3353.4665437302428</v>
      </c>
      <c r="T1654" s="150">
        <v>15</v>
      </c>
      <c r="U1654" s="69">
        <v>365</v>
      </c>
      <c r="V1654" s="70"/>
      <c r="W1654" s="71">
        <v>6.9917808219178088</v>
      </c>
      <c r="X1654" s="76">
        <f t="shared" si="1067"/>
        <v>41000</v>
      </c>
      <c r="AF1654" s="132" t="s">
        <v>3114</v>
      </c>
      <c r="AG1654" s="60">
        <f>MATCH(AF1654,'Cat-4'!$A:$A,0)</f>
        <v>844</v>
      </c>
      <c r="AH1654" s="60">
        <f>MATCH(X1654,'Cat-4'!$1:$1,0)</f>
        <v>4</v>
      </c>
      <c r="AI1654" s="60">
        <f>INDEX('Cat-4'!$1:$1048576,Working!AG1654,Working!AH1654)</f>
        <v>103.9</v>
      </c>
      <c r="AJ1654" s="60">
        <f>MATCH($AJ$3,'Cat-4'!$1:$1,0)</f>
        <v>144</v>
      </c>
      <c r="AK1654" s="60">
        <f>INDEX('Cat-4'!$1:$1048576,Working!AG1654,Working!AJ1654)</f>
        <v>160.30000000000001</v>
      </c>
      <c r="AL1654" s="146">
        <f t="shared" ref="AL1654:AL1656" si="1081">AK1654/AI1654</f>
        <v>1.5428296438883542</v>
      </c>
      <c r="AM1654" s="152">
        <f t="shared" ref="AM1654:AM1656" si="1082">AL1654</f>
        <v>1.5428296438883542</v>
      </c>
      <c r="AN1654" s="146">
        <f t="shared" si="1058"/>
        <v>11.872222222222222</v>
      </c>
      <c r="AO1654" s="169">
        <f>INDEX('EL&amp;SV'!$C$4:$G$50,MATCH(AF1654,'EL&amp;SV'!$G$4:$G$50,0),MATCH(IF(P1654&gt;5000000,"A",IF(N1654&gt;2000000,"B",IF(N1654&gt;500000,"C","D"))),'EL&amp;SV'!$C$4:$G$4,0))</f>
        <v>6</v>
      </c>
      <c r="AP1654" s="171">
        <f>INDEX('EL&amp;SV'!$G$4:$K$50,MATCH(AF1654,'EL&amp;SV'!$G$4:$G$50,0),MATCH(IF(N1654&gt;5000000,"A",IF(N1654&gt;2000000,"B",IF(N1654&gt;500000,"C","D"))),'EL&amp;SV'!$G$4:$K$4,0))</f>
        <v>0.95</v>
      </c>
      <c r="AQ1654" s="153">
        <f t="shared" si="1070"/>
        <v>13731.183830606353</v>
      </c>
      <c r="AR1654" s="153">
        <f t="shared" si="1071"/>
        <v>13044.624639076035</v>
      </c>
      <c r="AS1654" s="153">
        <f t="shared" si="1072"/>
        <v>686.55919153031755</v>
      </c>
      <c r="AT1654" s="60">
        <v>0.75</v>
      </c>
      <c r="AU1654" s="153">
        <f t="shared" si="1073"/>
        <v>514.91939364773816</v>
      </c>
      <c r="AV1654" s="153">
        <f t="shared" si="1074"/>
        <v>686.55919153031823</v>
      </c>
    </row>
    <row r="1655" spans="1:48" x14ac:dyDescent="0.2">
      <c r="A1655" s="82">
        <v>1651</v>
      </c>
      <c r="B1655" s="82" t="s">
        <v>1410</v>
      </c>
      <c r="C1655" s="83"/>
      <c r="D1655" s="84" t="s">
        <v>112</v>
      </c>
      <c r="E1655" s="85" t="s">
        <v>352</v>
      </c>
      <c r="F1655" s="86">
        <v>41000</v>
      </c>
      <c r="G1655" s="86" t="s">
        <v>1350</v>
      </c>
      <c r="H1655" s="89"/>
      <c r="I1655" s="89">
        <v>0.10074222602739726</v>
      </c>
      <c r="J1655" s="84"/>
      <c r="K1655" s="84"/>
      <c r="L1655" s="87">
        <v>8850</v>
      </c>
      <c r="M1655" s="87"/>
      <c r="N1655" s="87">
        <v>8850</v>
      </c>
      <c r="O1655" s="84">
        <v>8849.9999999999982</v>
      </c>
      <c r="P1655" s="84">
        <v>0</v>
      </c>
      <c r="Q1655" s="84">
        <f t="shared" si="1056"/>
        <v>8849.9999999999982</v>
      </c>
      <c r="R1655" s="84">
        <v>0</v>
      </c>
      <c r="S1655" s="87">
        <f t="shared" si="1057"/>
        <v>0</v>
      </c>
      <c r="T1655" s="150">
        <v>10</v>
      </c>
      <c r="U1655" s="69">
        <v>365</v>
      </c>
      <c r="V1655" s="70"/>
      <c r="W1655" s="71">
        <v>6.9917808219178088</v>
      </c>
      <c r="X1655" s="76">
        <f t="shared" si="1067"/>
        <v>41000</v>
      </c>
      <c r="AF1655" s="132" t="s">
        <v>3114</v>
      </c>
      <c r="AG1655" s="60">
        <f>MATCH(AF1655,'Cat-4'!$A:$A,0)</f>
        <v>844</v>
      </c>
      <c r="AH1655" s="60">
        <f>MATCH(X1655,'Cat-4'!$1:$1,0)</f>
        <v>4</v>
      </c>
      <c r="AI1655" s="60">
        <f>INDEX('Cat-4'!$1:$1048576,Working!AG1655,Working!AH1655)</f>
        <v>103.9</v>
      </c>
      <c r="AJ1655" s="60">
        <f>MATCH($AJ$3,'Cat-4'!$1:$1,0)</f>
        <v>144</v>
      </c>
      <c r="AK1655" s="60">
        <f>INDEX('Cat-4'!$1:$1048576,Working!AG1655,Working!AJ1655)</f>
        <v>160.30000000000001</v>
      </c>
      <c r="AL1655" s="146">
        <f t="shared" si="1081"/>
        <v>1.5428296438883542</v>
      </c>
      <c r="AM1655" s="152">
        <f t="shared" si="1082"/>
        <v>1.5428296438883542</v>
      </c>
      <c r="AN1655" s="146">
        <f t="shared" si="1058"/>
        <v>11.872222222222222</v>
      </c>
      <c r="AO1655" s="169">
        <f>INDEX('EL&amp;SV'!$C$4:$G$50,MATCH(AF1655,'EL&amp;SV'!$G$4:$G$50,0),MATCH(IF(P1655&gt;5000000,"A",IF(N1655&gt;2000000,"B",IF(N1655&gt;500000,"C","D"))),'EL&amp;SV'!$C$4:$G$4,0))</f>
        <v>6</v>
      </c>
      <c r="AP1655" s="171">
        <f>INDEX('EL&amp;SV'!$G$4:$K$50,MATCH(AF1655,'EL&amp;SV'!$G$4:$G$50,0),MATCH(IF(N1655&gt;5000000,"A",IF(N1655&gt;2000000,"B",IF(N1655&gt;500000,"C","D"))),'EL&amp;SV'!$G$4:$K$4,0))</f>
        <v>0.95</v>
      </c>
      <c r="AQ1655" s="153">
        <f t="shared" si="1070"/>
        <v>13654.042348411935</v>
      </c>
      <c r="AR1655" s="153">
        <f t="shared" si="1071"/>
        <v>12971.340230991338</v>
      </c>
      <c r="AS1655" s="153">
        <f t="shared" si="1072"/>
        <v>682.70211742059655</v>
      </c>
      <c r="AT1655" s="60">
        <v>0.75</v>
      </c>
      <c r="AU1655" s="153">
        <f t="shared" si="1073"/>
        <v>512.02658806544741</v>
      </c>
      <c r="AV1655" s="153">
        <f t="shared" si="1074"/>
        <v>682.70211742059735</v>
      </c>
    </row>
    <row r="1656" spans="1:48" x14ac:dyDescent="0.2">
      <c r="A1656" s="82">
        <v>1652</v>
      </c>
      <c r="B1656" s="82" t="s">
        <v>1410</v>
      </c>
      <c r="C1656" s="83"/>
      <c r="D1656" s="84" t="s">
        <v>112</v>
      </c>
      <c r="E1656" s="85" t="s">
        <v>1084</v>
      </c>
      <c r="F1656" s="86">
        <v>43190</v>
      </c>
      <c r="G1656" s="86" t="s">
        <v>29</v>
      </c>
      <c r="H1656" s="89"/>
      <c r="I1656" s="89">
        <v>0.19</v>
      </c>
      <c r="J1656" s="84"/>
      <c r="K1656" s="84"/>
      <c r="L1656" s="87">
        <v>8850</v>
      </c>
      <c r="M1656" s="87"/>
      <c r="N1656" s="87">
        <v>8850</v>
      </c>
      <c r="O1656" s="84">
        <v>6728.3034246575344</v>
      </c>
      <c r="P1656" s="84">
        <v>1681.5</v>
      </c>
      <c r="Q1656" s="84">
        <f t="shared" si="1056"/>
        <v>8409.8034246575335</v>
      </c>
      <c r="R1656" s="84">
        <v>440.19657534246653</v>
      </c>
      <c r="S1656" s="87">
        <f t="shared" si="1057"/>
        <v>2121.6965753424656</v>
      </c>
      <c r="T1656" s="150">
        <v>10</v>
      </c>
      <c r="U1656" s="69">
        <v>365</v>
      </c>
      <c r="V1656" s="70"/>
      <c r="W1656" s="71">
        <v>1.9917808219178084</v>
      </c>
      <c r="X1656" s="76">
        <f t="shared" si="1067"/>
        <v>43160</v>
      </c>
      <c r="AF1656" s="132" t="s">
        <v>3114</v>
      </c>
      <c r="AG1656" s="60">
        <f>MATCH(AF1656,'Cat-4'!$A:$A,0)</f>
        <v>844</v>
      </c>
      <c r="AH1656" s="60">
        <f>MATCH(X1656,'Cat-4'!$1:$1,0)</f>
        <v>75</v>
      </c>
      <c r="AI1656" s="60">
        <f>INDEX('Cat-4'!$1:$1048576,Working!AG1656,Working!AH1656)</f>
        <v>124.6</v>
      </c>
      <c r="AJ1656" s="60">
        <f>MATCH($AJ$3,'Cat-4'!$1:$1,0)</f>
        <v>144</v>
      </c>
      <c r="AK1656" s="60">
        <f>INDEX('Cat-4'!$1:$1048576,Working!AG1656,Working!AJ1656)</f>
        <v>160.30000000000001</v>
      </c>
      <c r="AL1656" s="146">
        <f t="shared" si="1081"/>
        <v>1.2865168539325844</v>
      </c>
      <c r="AM1656" s="152">
        <f t="shared" si="1082"/>
        <v>1.2865168539325844</v>
      </c>
      <c r="AN1656" s="146">
        <f t="shared" si="1058"/>
        <v>5.875</v>
      </c>
      <c r="AO1656" s="169">
        <f>INDEX('EL&amp;SV'!$C$4:$G$50,MATCH(AF1656,'EL&amp;SV'!$G$4:$G$50,0),MATCH(IF(P1656&gt;5000000,"A",IF(N1656&gt;2000000,"B",IF(N1656&gt;500000,"C","D"))),'EL&amp;SV'!$C$4:$G$4,0))</f>
        <v>6</v>
      </c>
      <c r="AP1656" s="171">
        <f>INDEX('EL&amp;SV'!$G$4:$K$50,MATCH(AF1656,'EL&amp;SV'!$G$4:$G$50,0),MATCH(IF(N1656&gt;5000000,"A",IF(N1656&gt;2000000,"B",IF(N1656&gt;500000,"C","D"))),'EL&amp;SV'!$G$4:$K$4,0))</f>
        <v>0.95</v>
      </c>
      <c r="AQ1656" s="153">
        <f t="shared" si="1070"/>
        <v>11385.674157303372</v>
      </c>
      <c r="AR1656" s="153">
        <f t="shared" si="1071"/>
        <v>10591.048981741573</v>
      </c>
      <c r="AS1656" s="153">
        <f t="shared" si="1072"/>
        <v>794.62517556179955</v>
      </c>
      <c r="AT1656" s="60">
        <v>0.75</v>
      </c>
      <c r="AU1656" s="153">
        <f t="shared" si="1073"/>
        <v>595.96888167134966</v>
      </c>
      <c r="AV1656" s="153">
        <f t="shared" si="1074"/>
        <v>595.96888167134966</v>
      </c>
    </row>
    <row r="1657" spans="1:48" x14ac:dyDescent="0.2">
      <c r="A1657" s="82">
        <v>1653</v>
      </c>
      <c r="B1657" s="82" t="s">
        <v>1410</v>
      </c>
      <c r="C1657" s="83"/>
      <c r="D1657" s="84" t="s">
        <v>112</v>
      </c>
      <c r="E1657" s="85" t="s">
        <v>359</v>
      </c>
      <c r="F1657" s="86">
        <v>40322</v>
      </c>
      <c r="G1657" s="86" t="s">
        <v>1352</v>
      </c>
      <c r="H1657" s="89"/>
      <c r="I1657" s="89">
        <v>8.1400535236396086E-3</v>
      </c>
      <c r="J1657" s="84"/>
      <c r="K1657" s="84"/>
      <c r="L1657" s="87">
        <v>8750</v>
      </c>
      <c r="M1657" s="87"/>
      <c r="N1657" s="87">
        <v>8750</v>
      </c>
      <c r="O1657" s="84">
        <v>8750</v>
      </c>
      <c r="P1657" s="84">
        <v>0</v>
      </c>
      <c r="Q1657" s="84">
        <f t="shared" si="1056"/>
        <v>8750</v>
      </c>
      <c r="R1657" s="84">
        <v>0</v>
      </c>
      <c r="S1657" s="87">
        <f t="shared" si="1057"/>
        <v>0</v>
      </c>
      <c r="T1657" s="150">
        <v>10</v>
      </c>
      <c r="U1657" s="69">
        <v>365</v>
      </c>
      <c r="V1657" s="70"/>
      <c r="W1657" s="71">
        <v>1.9917808219178084</v>
      </c>
      <c r="X1657" s="76">
        <f t="shared" si="1067"/>
        <v>40299</v>
      </c>
      <c r="Y1657" s="138" t="s">
        <v>4016</v>
      </c>
      <c r="Z1657" s="60">
        <f>MATCH(Y1657,'Cat-3'!$A:$A,0)</f>
        <v>628</v>
      </c>
      <c r="AA1657" s="60">
        <f>MATCH(X1657,'Cat-3'!$1:$1,0)</f>
        <v>68</v>
      </c>
      <c r="AB1657" s="60">
        <f>INDEX('Cat-3'!$1:$1048576,Working!Z1657,Working!AA1657)</f>
        <v>130.1</v>
      </c>
      <c r="AC1657" s="60">
        <f>MATCH($AC$3,'Cat-3'!$1:$1,0)</f>
        <v>90</v>
      </c>
      <c r="AD1657" s="60">
        <f>INDEX('Cat-3'!$1:$1048576,Working!Z1657,Working!AC1657)</f>
        <v>138.4</v>
      </c>
      <c r="AE1657" s="146">
        <f>AD1657/AB1657</f>
        <v>1.0637970791698694</v>
      </c>
      <c r="AF1657" s="132" t="s">
        <v>3114</v>
      </c>
      <c r="AG1657" s="60">
        <f>MATCH(AF1657,'Cat-4'!$A:$A,0)</f>
        <v>844</v>
      </c>
      <c r="AH1657" s="60">
        <f>MATCH($AH$3,'Cat-4'!$1:$1,0)</f>
        <v>4</v>
      </c>
      <c r="AI1657" s="60">
        <f>INDEX('Cat-4'!$1:$1048576,Working!AG1657,Working!AH1657)</f>
        <v>103.9</v>
      </c>
      <c r="AJ1657" s="60">
        <f>MATCH($AJ$3,'Cat-4'!$1:$1,0)</f>
        <v>144</v>
      </c>
      <c r="AK1657" s="60">
        <f>INDEX('Cat-4'!$1:$1048576,Working!AG1657,Working!AJ1657)</f>
        <v>160.30000000000001</v>
      </c>
      <c r="AL1657" s="146">
        <f>AK1657/AI1657</f>
        <v>1.5428296438883542</v>
      </c>
      <c r="AM1657" s="146">
        <f>AL1657*AE1657</f>
        <v>1.641257668825121</v>
      </c>
      <c r="AN1657" s="146">
        <f t="shared" si="1058"/>
        <v>13.725</v>
      </c>
      <c r="AO1657" s="169">
        <f>INDEX('EL&amp;SV'!$C$4:$G$50,MATCH(AF1657,'EL&amp;SV'!$G$4:$G$50,0),MATCH(IF(P1657&gt;5000000,"A",IF(N1657&gt;2000000,"B",IF(N1657&gt;500000,"C","D"))),'EL&amp;SV'!$C$4:$G$4,0))</f>
        <v>6</v>
      </c>
      <c r="AP1657" s="171">
        <f>INDEX('EL&amp;SV'!$G$4:$K$50,MATCH(AF1657,'EL&amp;SV'!$G$4:$G$50,0),MATCH(IF(N1657&gt;5000000,"A",IF(N1657&gt;2000000,"B",IF(N1657&gt;500000,"C","D"))),'EL&amp;SV'!$G$4:$K$4,0))</f>
        <v>0.95</v>
      </c>
      <c r="AQ1657" s="153">
        <f t="shared" si="1070"/>
        <v>14361.004602219809</v>
      </c>
      <c r="AR1657" s="153">
        <f t="shared" si="1071"/>
        <v>13642.954372108818</v>
      </c>
      <c r="AS1657" s="153">
        <f t="shared" si="1072"/>
        <v>718.05023011099183</v>
      </c>
      <c r="AT1657" s="60">
        <v>0.75</v>
      </c>
      <c r="AU1657" s="153">
        <f t="shared" si="1073"/>
        <v>538.53767258324388</v>
      </c>
      <c r="AV1657" s="153">
        <f t="shared" si="1074"/>
        <v>718.05023011099115</v>
      </c>
    </row>
    <row r="1658" spans="1:48" x14ac:dyDescent="0.2">
      <c r="A1658" s="82">
        <v>1654</v>
      </c>
      <c r="B1658" s="82" t="s">
        <v>1410</v>
      </c>
      <c r="C1658" s="83"/>
      <c r="D1658" s="84" t="s">
        <v>112</v>
      </c>
      <c r="E1658" s="85" t="s">
        <v>1016</v>
      </c>
      <c r="F1658" s="86">
        <v>42436</v>
      </c>
      <c r="G1658" s="86" t="s">
        <v>25</v>
      </c>
      <c r="H1658" s="89"/>
      <c r="I1658" s="89">
        <v>6.3333333333333325E-2</v>
      </c>
      <c r="J1658" s="84"/>
      <c r="K1658" s="84"/>
      <c r="L1658" s="87">
        <v>8702</v>
      </c>
      <c r="M1658" s="87"/>
      <c r="N1658" s="87">
        <v>8702</v>
      </c>
      <c r="O1658" s="84">
        <v>3344.5084018264834</v>
      </c>
      <c r="P1658" s="84">
        <v>551.12666666666655</v>
      </c>
      <c r="Q1658" s="84">
        <f t="shared" si="1056"/>
        <v>3895.6350684931499</v>
      </c>
      <c r="R1658" s="84">
        <v>4806.3649315068506</v>
      </c>
      <c r="S1658" s="87">
        <f t="shared" si="1057"/>
        <v>5357.4915981735166</v>
      </c>
      <c r="T1658" s="150">
        <v>15</v>
      </c>
      <c r="U1658" s="69">
        <v>365</v>
      </c>
      <c r="V1658" s="70"/>
      <c r="W1658" s="71">
        <v>1.9917808219178084</v>
      </c>
      <c r="X1658" s="76">
        <f t="shared" si="1067"/>
        <v>42430</v>
      </c>
      <c r="AF1658" s="132" t="s">
        <v>3114</v>
      </c>
      <c r="AG1658" s="60">
        <f>MATCH(AF1658,'Cat-4'!$A:$A,0)</f>
        <v>844</v>
      </c>
      <c r="AH1658" s="60">
        <f>MATCH(X1658,'Cat-4'!$1:$1,0)</f>
        <v>51</v>
      </c>
      <c r="AI1658" s="60">
        <f>INDEX('Cat-4'!$1:$1048576,Working!AG1658,Working!AH1658)</f>
        <v>114.6</v>
      </c>
      <c r="AJ1658" s="60">
        <f>MATCH($AJ$3,'Cat-4'!$1:$1,0)</f>
        <v>144</v>
      </c>
      <c r="AK1658" s="60">
        <f>INDEX('Cat-4'!$1:$1048576,Working!AG1658,Working!AJ1658)</f>
        <v>160.30000000000001</v>
      </c>
      <c r="AL1658" s="146">
        <f>AK1658/AI1658</f>
        <v>1.3987783595113439</v>
      </c>
      <c r="AM1658" s="152">
        <f>AL1658</f>
        <v>1.3987783595113439</v>
      </c>
      <c r="AN1658" s="146">
        <f t="shared" si="1058"/>
        <v>7.9388888888888891</v>
      </c>
      <c r="AO1658" s="169">
        <f>INDEX('EL&amp;SV'!$C$4:$G$50,MATCH(AF1658,'EL&amp;SV'!$G$4:$G$50,0),MATCH(IF(P1658&gt;5000000,"A",IF(N1658&gt;2000000,"B",IF(N1658&gt;500000,"C","D"))),'EL&amp;SV'!$C$4:$G$4,0))</f>
        <v>6</v>
      </c>
      <c r="AP1658" s="171">
        <f>INDEX('EL&amp;SV'!$G$4:$K$50,MATCH(AF1658,'EL&amp;SV'!$G$4:$G$50,0),MATCH(IF(N1658&gt;5000000,"A",IF(N1658&gt;2000000,"B",IF(N1658&gt;500000,"C","D"))),'EL&amp;SV'!$G$4:$K$4,0))</f>
        <v>0.95</v>
      </c>
      <c r="AQ1658" s="153">
        <f t="shared" si="1070"/>
        <v>12172.169284467715</v>
      </c>
      <c r="AR1658" s="153">
        <f t="shared" si="1071"/>
        <v>11563.560820244329</v>
      </c>
      <c r="AS1658" s="153">
        <f t="shared" si="1072"/>
        <v>608.60846422338545</v>
      </c>
      <c r="AT1658" s="60">
        <v>0.75</v>
      </c>
      <c r="AU1658" s="153">
        <f t="shared" si="1073"/>
        <v>456.45634816753909</v>
      </c>
      <c r="AV1658" s="153">
        <f t="shared" si="1074"/>
        <v>608.60846422338625</v>
      </c>
    </row>
    <row r="1659" spans="1:48" x14ac:dyDescent="0.2">
      <c r="A1659" s="82">
        <v>1655</v>
      </c>
      <c r="B1659" s="82" t="s">
        <v>1410</v>
      </c>
      <c r="C1659" s="83"/>
      <c r="D1659" s="84" t="s">
        <v>112</v>
      </c>
      <c r="E1659" s="85" t="s">
        <v>331</v>
      </c>
      <c r="F1659" s="86">
        <v>39713</v>
      </c>
      <c r="G1659" s="86" t="s">
        <v>1348</v>
      </c>
      <c r="H1659" s="89"/>
      <c r="I1659" s="89">
        <v>0.14538899792195795</v>
      </c>
      <c r="J1659" s="84"/>
      <c r="K1659" s="84"/>
      <c r="L1659" s="87">
        <v>8700</v>
      </c>
      <c r="M1659" s="87"/>
      <c r="N1659" s="87">
        <v>8700</v>
      </c>
      <c r="O1659" s="84">
        <v>8700</v>
      </c>
      <c r="P1659" s="84">
        <v>0</v>
      </c>
      <c r="Q1659" s="84">
        <f t="shared" si="1056"/>
        <v>8700</v>
      </c>
      <c r="R1659" s="84">
        <v>0</v>
      </c>
      <c r="S1659" s="87">
        <f t="shared" si="1057"/>
        <v>0</v>
      </c>
      <c r="T1659" s="150">
        <v>10</v>
      </c>
      <c r="U1659" s="69">
        <v>365</v>
      </c>
      <c r="V1659" s="70"/>
      <c r="W1659" s="71">
        <v>6.9917808219178088</v>
      </c>
      <c r="X1659" s="76">
        <f t="shared" si="1067"/>
        <v>39692</v>
      </c>
      <c r="Y1659" s="138" t="s">
        <v>4016</v>
      </c>
      <c r="Z1659" s="60">
        <f>MATCH(Y1659,'Cat-3'!$A:$A,0)</f>
        <v>628</v>
      </c>
      <c r="AA1659" s="60">
        <f>MATCH(X1659,'Cat-3'!$1:$1,0)</f>
        <v>48</v>
      </c>
      <c r="AB1659" s="60">
        <f>INDEX('Cat-3'!$1:$1048576,Working!Z1659,Working!AA1659)</f>
        <v>120.9</v>
      </c>
      <c r="AC1659" s="60">
        <f>MATCH($AC$3,'Cat-3'!$1:$1,0)</f>
        <v>90</v>
      </c>
      <c r="AD1659" s="60">
        <f>INDEX('Cat-3'!$1:$1048576,Working!Z1659,Working!AC1659)</f>
        <v>138.4</v>
      </c>
      <c r="AE1659" s="146">
        <f>AD1659/AB1659</f>
        <v>1.1447477253928866</v>
      </c>
      <c r="AF1659" s="132" t="s">
        <v>3114</v>
      </c>
      <c r="AG1659" s="60">
        <f>MATCH(AF1659,'Cat-4'!$A:$A,0)</f>
        <v>844</v>
      </c>
      <c r="AH1659" s="60">
        <f>MATCH($AH$3,'Cat-4'!$1:$1,0)</f>
        <v>4</v>
      </c>
      <c r="AI1659" s="60">
        <f>INDEX('Cat-4'!$1:$1048576,Working!AG1659,Working!AH1659)</f>
        <v>103.9</v>
      </c>
      <c r="AJ1659" s="60">
        <f>MATCH($AJ$3,'Cat-4'!$1:$1,0)</f>
        <v>144</v>
      </c>
      <c r="AK1659" s="60">
        <f>INDEX('Cat-4'!$1:$1048576,Working!AG1659,Working!AJ1659)</f>
        <v>160.30000000000001</v>
      </c>
      <c r="AL1659" s="146">
        <f>AK1659/AI1659</f>
        <v>1.5428296438883542</v>
      </c>
      <c r="AM1659" s="146">
        <f>AL1659*AE1659</f>
        <v>1.7661507255099107</v>
      </c>
      <c r="AN1659" s="146">
        <f t="shared" si="1058"/>
        <v>15.397222222222222</v>
      </c>
      <c r="AO1659" s="169">
        <f>INDEX('EL&amp;SV'!$C$4:$G$50,MATCH(AF1659,'EL&amp;SV'!$G$4:$G$50,0),MATCH(IF(P1659&gt;5000000,"A",IF(N1659&gt;2000000,"B",IF(N1659&gt;500000,"C","D"))),'EL&amp;SV'!$C$4:$G$4,0))</f>
        <v>6</v>
      </c>
      <c r="AP1659" s="171">
        <f>INDEX('EL&amp;SV'!$G$4:$K$50,MATCH(AF1659,'EL&amp;SV'!$G$4:$G$50,0),MATCH(IF(N1659&gt;5000000,"A",IF(N1659&gt;2000000,"B",IF(N1659&gt;500000,"C","D"))),'EL&amp;SV'!$G$4:$K$4,0))</f>
        <v>0.95</v>
      </c>
      <c r="AQ1659" s="153">
        <f t="shared" si="1070"/>
        <v>15365.511311936223</v>
      </c>
      <c r="AR1659" s="153">
        <f t="shared" si="1071"/>
        <v>14597.235746339411</v>
      </c>
      <c r="AS1659" s="153">
        <f t="shared" si="1072"/>
        <v>768.27556559681216</v>
      </c>
      <c r="AT1659" s="60">
        <v>0.75</v>
      </c>
      <c r="AU1659" s="153">
        <f t="shared" si="1073"/>
        <v>576.20667419760912</v>
      </c>
      <c r="AV1659" s="153">
        <f t="shared" si="1074"/>
        <v>768.27556559681182</v>
      </c>
    </row>
    <row r="1660" spans="1:48" x14ac:dyDescent="0.2">
      <c r="A1660" s="82">
        <v>1656</v>
      </c>
      <c r="B1660" s="82" t="s">
        <v>1410</v>
      </c>
      <c r="C1660" s="83"/>
      <c r="D1660" s="84" t="s">
        <v>112</v>
      </c>
      <c r="E1660" s="85" t="s">
        <v>367</v>
      </c>
      <c r="F1660" s="86">
        <v>43784</v>
      </c>
      <c r="G1660" s="86" t="s">
        <v>36</v>
      </c>
      <c r="H1660" s="89"/>
      <c r="I1660" s="89">
        <v>9.5000000000000001E-2</v>
      </c>
      <c r="J1660" s="84"/>
      <c r="K1660" s="84"/>
      <c r="L1660" s="87">
        <v>8698.9599999999991</v>
      </c>
      <c r="M1660" s="87"/>
      <c r="N1660" s="87">
        <v>8698.9599999999991</v>
      </c>
      <c r="O1660" s="84">
        <v>1965.2499769863011</v>
      </c>
      <c r="P1660" s="84">
        <v>826.4011999999999</v>
      </c>
      <c r="Q1660" s="84">
        <f t="shared" si="1056"/>
        <v>2791.6511769863009</v>
      </c>
      <c r="R1660" s="84">
        <v>5907.3088230136982</v>
      </c>
      <c r="S1660" s="87">
        <f t="shared" si="1057"/>
        <v>6733.7100230136984</v>
      </c>
      <c r="T1660" s="150">
        <v>10</v>
      </c>
      <c r="U1660" s="69">
        <v>365</v>
      </c>
      <c r="V1660" s="70"/>
      <c r="W1660" s="71">
        <v>6.9917808219178088</v>
      </c>
      <c r="X1660" s="76">
        <f t="shared" si="1067"/>
        <v>43770</v>
      </c>
      <c r="AF1660" s="132" t="s">
        <v>3114</v>
      </c>
      <c r="AG1660" s="60">
        <f>MATCH(AF1660,'Cat-4'!$A:$A,0)</f>
        <v>844</v>
      </c>
      <c r="AH1660" s="60">
        <f>MATCH(X1660,'Cat-4'!$1:$1,0)</f>
        <v>95</v>
      </c>
      <c r="AI1660" s="60">
        <f>INDEX('Cat-4'!$1:$1048576,Working!AG1660,Working!AH1660)</f>
        <v>129.19999999999999</v>
      </c>
      <c r="AJ1660" s="60">
        <f>MATCH($AJ$3,'Cat-4'!$1:$1,0)</f>
        <v>144</v>
      </c>
      <c r="AK1660" s="60">
        <f>INDEX('Cat-4'!$1:$1048576,Working!AG1660,Working!AJ1660)</f>
        <v>160.30000000000001</v>
      </c>
      <c r="AL1660" s="146">
        <f t="shared" ref="AL1660:AL1663" si="1083">AK1660/AI1660</f>
        <v>1.2407120743034057</v>
      </c>
      <c r="AM1660" s="152">
        <f t="shared" ref="AM1660:AM1663" si="1084">AL1660</f>
        <v>1.2407120743034057</v>
      </c>
      <c r="AN1660" s="146">
        <f t="shared" si="1058"/>
        <v>4.25</v>
      </c>
      <c r="AO1660" s="169">
        <f>INDEX('EL&amp;SV'!$C$4:$G$50,MATCH(AF1660,'EL&amp;SV'!$G$4:$G$50,0),MATCH(IF(P1660&gt;5000000,"A",IF(N1660&gt;2000000,"B",IF(N1660&gt;500000,"C","D"))),'EL&amp;SV'!$C$4:$G$4,0))</f>
        <v>6</v>
      </c>
      <c r="AP1660" s="171">
        <f>INDEX('EL&amp;SV'!$G$4:$K$50,MATCH(AF1660,'EL&amp;SV'!$G$4:$G$50,0),MATCH(IF(N1660&gt;5000000,"A",IF(N1660&gt;2000000,"B",IF(N1660&gt;500000,"C","D"))),'EL&amp;SV'!$G$4:$K$4,0))</f>
        <v>0.95</v>
      </c>
      <c r="AQ1660" s="153">
        <f t="shared" si="1070"/>
        <v>10792.904705882353</v>
      </c>
      <c r="AR1660" s="153">
        <f t="shared" si="1071"/>
        <v>7262.7254583333324</v>
      </c>
      <c r="AS1660" s="153">
        <f t="shared" si="1072"/>
        <v>3530.1792475490201</v>
      </c>
      <c r="AT1660" s="60">
        <v>0.75</v>
      </c>
      <c r="AU1660" s="153">
        <f t="shared" si="1073"/>
        <v>2647.6344356617651</v>
      </c>
      <c r="AV1660" s="153">
        <f t="shared" si="1074"/>
        <v>2647.6344356617651</v>
      </c>
    </row>
    <row r="1661" spans="1:48" x14ac:dyDescent="0.2">
      <c r="A1661" s="82">
        <v>1657</v>
      </c>
      <c r="B1661" s="82" t="s">
        <v>1410</v>
      </c>
      <c r="C1661" s="83"/>
      <c r="D1661" s="84" t="s">
        <v>112</v>
      </c>
      <c r="E1661" s="85" t="s">
        <v>374</v>
      </c>
      <c r="F1661" s="86">
        <v>41000</v>
      </c>
      <c r="G1661" s="86" t="s">
        <v>1350</v>
      </c>
      <c r="H1661" s="89"/>
      <c r="I1661" s="89">
        <v>9.9701678082191783E-2</v>
      </c>
      <c r="J1661" s="84"/>
      <c r="K1661" s="84"/>
      <c r="L1661" s="87">
        <v>8694.4</v>
      </c>
      <c r="M1661" s="87"/>
      <c r="N1661" s="87">
        <v>8694.4</v>
      </c>
      <c r="O1661" s="84">
        <v>8694.4</v>
      </c>
      <c r="P1661" s="84">
        <v>0</v>
      </c>
      <c r="Q1661" s="84">
        <f t="shared" si="1056"/>
        <v>8694.4</v>
      </c>
      <c r="R1661" s="84">
        <v>0</v>
      </c>
      <c r="S1661" s="87">
        <f t="shared" si="1057"/>
        <v>0</v>
      </c>
      <c r="T1661" s="150">
        <v>10</v>
      </c>
      <c r="U1661" s="69">
        <v>365</v>
      </c>
      <c r="V1661" s="70"/>
      <c r="W1661" s="71">
        <v>11.986301369863014</v>
      </c>
      <c r="X1661" s="76">
        <f t="shared" si="1067"/>
        <v>41000</v>
      </c>
      <c r="AF1661" s="132" t="s">
        <v>3114</v>
      </c>
      <c r="AG1661" s="60">
        <f>MATCH(AF1661,'Cat-4'!$A:$A,0)</f>
        <v>844</v>
      </c>
      <c r="AH1661" s="60">
        <f>MATCH(X1661,'Cat-4'!$1:$1,0)</f>
        <v>4</v>
      </c>
      <c r="AI1661" s="60">
        <f>INDEX('Cat-4'!$1:$1048576,Working!AG1661,Working!AH1661)</f>
        <v>103.9</v>
      </c>
      <c r="AJ1661" s="60">
        <f>MATCH($AJ$3,'Cat-4'!$1:$1,0)</f>
        <v>144</v>
      </c>
      <c r="AK1661" s="60">
        <f>INDEX('Cat-4'!$1:$1048576,Working!AG1661,Working!AJ1661)</f>
        <v>160.30000000000001</v>
      </c>
      <c r="AL1661" s="146">
        <f t="shared" si="1083"/>
        <v>1.5428296438883542</v>
      </c>
      <c r="AM1661" s="152">
        <f t="shared" si="1084"/>
        <v>1.5428296438883542</v>
      </c>
      <c r="AN1661" s="146">
        <f t="shared" si="1058"/>
        <v>11.872222222222222</v>
      </c>
      <c r="AO1661" s="169">
        <f>INDEX('EL&amp;SV'!$C$4:$G$50,MATCH(AF1661,'EL&amp;SV'!$G$4:$G$50,0),MATCH(IF(P1661&gt;5000000,"A",IF(N1661&gt;2000000,"B",IF(N1661&gt;500000,"C","D"))),'EL&amp;SV'!$C$4:$G$4,0))</f>
        <v>6</v>
      </c>
      <c r="AP1661" s="171">
        <f>INDEX('EL&amp;SV'!$G$4:$K$50,MATCH(AF1661,'EL&amp;SV'!$G$4:$G$50,0),MATCH(IF(N1661&gt;5000000,"A",IF(N1661&gt;2000000,"B",IF(N1661&gt;500000,"C","D"))),'EL&amp;SV'!$G$4:$K$4,0))</f>
        <v>0.95</v>
      </c>
      <c r="AQ1661" s="153">
        <f t="shared" si="1070"/>
        <v>13413.978055822907</v>
      </c>
      <c r="AR1661" s="153">
        <f t="shared" si="1071"/>
        <v>12743.279153031759</v>
      </c>
      <c r="AS1661" s="153">
        <f t="shared" si="1072"/>
        <v>670.6989027911477</v>
      </c>
      <c r="AT1661" s="60">
        <v>0.75</v>
      </c>
      <c r="AU1661" s="153">
        <f t="shared" si="1073"/>
        <v>503.02417709336078</v>
      </c>
      <c r="AV1661" s="153">
        <f t="shared" si="1074"/>
        <v>670.69890279114588</v>
      </c>
    </row>
    <row r="1662" spans="1:48" x14ac:dyDescent="0.2">
      <c r="A1662" s="82">
        <v>1658</v>
      </c>
      <c r="B1662" s="82" t="s">
        <v>1410</v>
      </c>
      <c r="C1662" s="83"/>
      <c r="D1662" s="84" t="s">
        <v>112</v>
      </c>
      <c r="E1662" s="85" t="s">
        <v>415</v>
      </c>
      <c r="F1662" s="86">
        <v>41000</v>
      </c>
      <c r="G1662" s="86" t="s">
        <v>1350</v>
      </c>
      <c r="H1662" s="89"/>
      <c r="I1662" s="89">
        <v>0.10520791095890411</v>
      </c>
      <c r="J1662" s="84"/>
      <c r="K1662" s="84"/>
      <c r="L1662" s="87">
        <v>8613.49</v>
      </c>
      <c r="M1662" s="87"/>
      <c r="N1662" s="87">
        <v>8613.49</v>
      </c>
      <c r="O1662" s="84">
        <v>8613.49</v>
      </c>
      <c r="P1662" s="84">
        <v>0</v>
      </c>
      <c r="Q1662" s="84">
        <f t="shared" si="1056"/>
        <v>8613.49</v>
      </c>
      <c r="R1662" s="84">
        <v>0</v>
      </c>
      <c r="S1662" s="87">
        <f t="shared" si="1057"/>
        <v>0</v>
      </c>
      <c r="T1662" s="150">
        <v>10</v>
      </c>
      <c r="U1662" s="69">
        <v>365</v>
      </c>
      <c r="V1662" s="70"/>
      <c r="W1662" s="71">
        <v>11.986301369863014</v>
      </c>
      <c r="X1662" s="76">
        <f t="shared" si="1067"/>
        <v>41000</v>
      </c>
      <c r="AF1662" s="132" t="s">
        <v>3114</v>
      </c>
      <c r="AG1662" s="60">
        <f>MATCH(AF1662,'Cat-4'!$A:$A,0)</f>
        <v>844</v>
      </c>
      <c r="AH1662" s="60">
        <f>MATCH(X1662,'Cat-4'!$1:$1,0)</f>
        <v>4</v>
      </c>
      <c r="AI1662" s="60">
        <f>INDEX('Cat-4'!$1:$1048576,Working!AG1662,Working!AH1662)</f>
        <v>103.9</v>
      </c>
      <c r="AJ1662" s="60">
        <f>MATCH($AJ$3,'Cat-4'!$1:$1,0)</f>
        <v>144</v>
      </c>
      <c r="AK1662" s="60">
        <f>INDEX('Cat-4'!$1:$1048576,Working!AG1662,Working!AJ1662)</f>
        <v>160.30000000000001</v>
      </c>
      <c r="AL1662" s="146">
        <f t="shared" si="1083"/>
        <v>1.5428296438883542</v>
      </c>
      <c r="AM1662" s="152">
        <f t="shared" si="1084"/>
        <v>1.5428296438883542</v>
      </c>
      <c r="AN1662" s="146">
        <f t="shared" si="1058"/>
        <v>11.872222222222222</v>
      </c>
      <c r="AO1662" s="169">
        <f>INDEX('EL&amp;SV'!$C$4:$G$50,MATCH(AF1662,'EL&amp;SV'!$G$4:$G$50,0),MATCH(IF(P1662&gt;5000000,"A",IF(N1662&gt;2000000,"B",IF(N1662&gt;500000,"C","D"))),'EL&amp;SV'!$C$4:$G$4,0))</f>
        <v>6</v>
      </c>
      <c r="AP1662" s="171">
        <f>INDEX('EL&amp;SV'!$G$4:$K$50,MATCH(AF1662,'EL&amp;SV'!$G$4:$G$50,0),MATCH(IF(N1662&gt;5000000,"A",IF(N1662&gt;2000000,"B",IF(N1662&gt;500000,"C","D"))),'EL&amp;SV'!$G$4:$K$4,0))</f>
        <v>0.95</v>
      </c>
      <c r="AQ1662" s="153">
        <f t="shared" si="1070"/>
        <v>13289.147709335899</v>
      </c>
      <c r="AR1662" s="153">
        <f t="shared" si="1071"/>
        <v>12624.690323869103</v>
      </c>
      <c r="AS1662" s="153">
        <f t="shared" si="1072"/>
        <v>664.45738546679604</v>
      </c>
      <c r="AT1662" s="60">
        <v>0.75</v>
      </c>
      <c r="AU1662" s="153">
        <f t="shared" si="1073"/>
        <v>498.34303910009703</v>
      </c>
      <c r="AV1662" s="153">
        <f t="shared" si="1074"/>
        <v>664.45738546679559</v>
      </c>
    </row>
    <row r="1663" spans="1:48" x14ac:dyDescent="0.2">
      <c r="A1663" s="82">
        <v>1659</v>
      </c>
      <c r="B1663" s="82" t="s">
        <v>1410</v>
      </c>
      <c r="C1663" s="83"/>
      <c r="D1663" s="84" t="s">
        <v>112</v>
      </c>
      <c r="E1663" s="85" t="s">
        <v>1068</v>
      </c>
      <c r="F1663" s="86">
        <v>42825</v>
      </c>
      <c r="G1663" s="86" t="s">
        <v>27</v>
      </c>
      <c r="H1663" s="89"/>
      <c r="I1663" s="89">
        <v>0.31666666666666665</v>
      </c>
      <c r="J1663" s="84"/>
      <c r="K1663" s="84"/>
      <c r="L1663" s="87">
        <v>8610</v>
      </c>
      <c r="M1663" s="87"/>
      <c r="N1663" s="87">
        <v>8610</v>
      </c>
      <c r="O1663" s="84">
        <v>8179.5</v>
      </c>
      <c r="P1663" s="84">
        <v>0</v>
      </c>
      <c r="Q1663" s="84">
        <f t="shared" si="1056"/>
        <v>8179.5</v>
      </c>
      <c r="R1663" s="84">
        <v>430.5</v>
      </c>
      <c r="S1663" s="87">
        <f t="shared" si="1057"/>
        <v>430.5</v>
      </c>
      <c r="T1663" s="150">
        <v>3</v>
      </c>
      <c r="U1663" s="69">
        <v>365</v>
      </c>
      <c r="V1663" s="70"/>
      <c r="W1663" s="71">
        <v>11.986301369863014</v>
      </c>
      <c r="X1663" s="76">
        <f t="shared" si="1067"/>
        <v>42795</v>
      </c>
      <c r="AF1663" s="132" t="s">
        <v>2718</v>
      </c>
      <c r="AG1663" s="60">
        <f>MATCH(AF1663,'Cat-4'!$A:$A,0)</f>
        <v>645</v>
      </c>
      <c r="AH1663" s="60">
        <f>MATCH(X1663,'Cat-4'!$1:$1,0)</f>
        <v>63</v>
      </c>
      <c r="AI1663" s="60">
        <f>INDEX('Cat-4'!$1:$1048576,Working!AG1663,Working!AH1663)</f>
        <v>115.6</v>
      </c>
      <c r="AJ1663" s="60">
        <f>MATCH($AJ$3,'Cat-4'!$1:$1,0)</f>
        <v>144</v>
      </c>
      <c r="AK1663" s="60">
        <f>INDEX('Cat-4'!$1:$1048576,Working!AG1663,Working!AJ1663)</f>
        <v>115.6</v>
      </c>
      <c r="AL1663" s="146">
        <f t="shared" si="1083"/>
        <v>1</v>
      </c>
      <c r="AM1663" s="152">
        <f t="shared" si="1084"/>
        <v>1</v>
      </c>
      <c r="AN1663" s="146">
        <f t="shared" si="1058"/>
        <v>6.875</v>
      </c>
      <c r="AO1663" s="169">
        <f>INDEX('EL&amp;SV'!$C$4:$G$50,MATCH(AF1663,'EL&amp;SV'!$G$4:$G$50,0),MATCH(IF(P1663&gt;5000000,"A",IF(N1663&gt;2000000,"B",IF(N1663&gt;500000,"C","D"))),'EL&amp;SV'!$C$4:$G$4,0))</f>
        <v>5</v>
      </c>
      <c r="AP1663" s="171">
        <f>INDEX('EL&amp;SV'!$G$4:$K$50,MATCH(AF1663,'EL&amp;SV'!$G$4:$G$50,0),MATCH(IF(N1663&gt;5000000,"A",IF(N1663&gt;2000000,"B",IF(N1663&gt;500000,"C","D"))),'EL&amp;SV'!$G$4:$K$4,0))</f>
        <v>1</v>
      </c>
      <c r="AQ1663" s="153">
        <f t="shared" si="1070"/>
        <v>8610</v>
      </c>
      <c r="AR1663" s="153">
        <f t="shared" si="1071"/>
        <v>8610</v>
      </c>
      <c r="AS1663" s="153">
        <f t="shared" si="1072"/>
        <v>0</v>
      </c>
      <c r="AT1663" s="60">
        <v>0.75</v>
      </c>
      <c r="AU1663" s="153">
        <f t="shared" si="1073"/>
        <v>0</v>
      </c>
      <c r="AV1663" s="153">
        <f t="shared" si="1074"/>
        <v>0</v>
      </c>
    </row>
    <row r="1664" spans="1:48" x14ac:dyDescent="0.2">
      <c r="A1664" s="82">
        <v>1660</v>
      </c>
      <c r="B1664" s="82" t="s">
        <v>1410</v>
      </c>
      <c r="C1664" s="83"/>
      <c r="D1664" s="84" t="s">
        <v>112</v>
      </c>
      <c r="E1664" s="85" t="s">
        <v>369</v>
      </c>
      <c r="F1664" s="86">
        <v>40346</v>
      </c>
      <c r="G1664" s="86" t="s">
        <v>1352</v>
      </c>
      <c r="H1664" s="89"/>
      <c r="I1664" s="89">
        <v>0.12244311562224182</v>
      </c>
      <c r="J1664" s="84"/>
      <c r="K1664" s="84"/>
      <c r="L1664" s="87">
        <v>8600</v>
      </c>
      <c r="M1664" s="87"/>
      <c r="N1664" s="87">
        <v>8600</v>
      </c>
      <c r="O1664" s="84">
        <v>8600</v>
      </c>
      <c r="P1664" s="84">
        <v>0</v>
      </c>
      <c r="Q1664" s="84">
        <f t="shared" si="1056"/>
        <v>8600</v>
      </c>
      <c r="R1664" s="84">
        <v>0</v>
      </c>
      <c r="S1664" s="87">
        <f t="shared" si="1057"/>
        <v>0</v>
      </c>
      <c r="T1664" s="150">
        <v>10</v>
      </c>
      <c r="U1664" s="69">
        <v>365</v>
      </c>
      <c r="V1664" s="70"/>
      <c r="W1664" s="71">
        <v>7.0465753424657533</v>
      </c>
      <c r="X1664" s="76">
        <f t="shared" si="1067"/>
        <v>40330</v>
      </c>
      <c r="Y1664" s="138" t="s">
        <v>4016</v>
      </c>
      <c r="Z1664" s="60">
        <f>MATCH(Y1664,'Cat-3'!$A:$A,0)</f>
        <v>628</v>
      </c>
      <c r="AA1664" s="60">
        <f>MATCH(X1664,'Cat-3'!$1:$1,0)</f>
        <v>69</v>
      </c>
      <c r="AB1664" s="60">
        <f>INDEX('Cat-3'!$1:$1048576,Working!Z1664,Working!AA1664)</f>
        <v>130.6</v>
      </c>
      <c r="AC1664" s="60">
        <f>MATCH($AC$3,'Cat-3'!$1:$1,0)</f>
        <v>90</v>
      </c>
      <c r="AD1664" s="60">
        <f>INDEX('Cat-3'!$1:$1048576,Working!Z1664,Working!AC1664)</f>
        <v>138.4</v>
      </c>
      <c r="AE1664" s="146">
        <f t="shared" ref="AE1664:AE1665" si="1085">AD1664/AB1664</f>
        <v>1.0597243491577337</v>
      </c>
      <c r="AF1664" s="132" t="s">
        <v>3114</v>
      </c>
      <c r="AG1664" s="60">
        <f>MATCH(AF1664,'Cat-4'!$A:$A,0)</f>
        <v>844</v>
      </c>
      <c r="AH1664" s="60">
        <f>MATCH($AH$3,'Cat-4'!$1:$1,0)</f>
        <v>4</v>
      </c>
      <c r="AI1664" s="60">
        <f>INDEX('Cat-4'!$1:$1048576,Working!AG1664,Working!AH1664)</f>
        <v>103.9</v>
      </c>
      <c r="AJ1664" s="60">
        <f>MATCH($AJ$3,'Cat-4'!$1:$1,0)</f>
        <v>144</v>
      </c>
      <c r="AK1664" s="60">
        <f>INDEX('Cat-4'!$1:$1048576,Working!AG1664,Working!AJ1664)</f>
        <v>160.30000000000001</v>
      </c>
      <c r="AL1664" s="146">
        <f t="shared" ref="AL1664:AL1665" si="1086">AK1664/AI1664</f>
        <v>1.5428296438883542</v>
      </c>
      <c r="AM1664" s="146">
        <f t="shared" ref="AM1664:AM1665" si="1087">AL1664*AE1664</f>
        <v>1.6349741402308442</v>
      </c>
      <c r="AN1664" s="146">
        <f t="shared" si="1058"/>
        <v>13.661111111111111</v>
      </c>
      <c r="AO1664" s="169">
        <f>INDEX('EL&amp;SV'!$C$4:$G$50,MATCH(AF1664,'EL&amp;SV'!$G$4:$G$50,0),MATCH(IF(P1664&gt;5000000,"A",IF(N1664&gt;2000000,"B",IF(N1664&gt;500000,"C","D"))),'EL&amp;SV'!$C$4:$G$4,0))</f>
        <v>6</v>
      </c>
      <c r="AP1664" s="171">
        <f>INDEX('EL&amp;SV'!$G$4:$K$50,MATCH(AF1664,'EL&amp;SV'!$G$4:$G$50,0),MATCH(IF(N1664&gt;5000000,"A",IF(N1664&gt;2000000,"B",IF(N1664&gt;500000,"C","D"))),'EL&amp;SV'!$G$4:$K$4,0))</f>
        <v>0.95</v>
      </c>
      <c r="AQ1664" s="153">
        <f t="shared" si="1070"/>
        <v>14060.77760598526</v>
      </c>
      <c r="AR1664" s="153">
        <f t="shared" si="1071"/>
        <v>13357.738725685998</v>
      </c>
      <c r="AS1664" s="153">
        <f t="shared" si="1072"/>
        <v>703.03888029926202</v>
      </c>
      <c r="AT1664" s="60">
        <v>0.75</v>
      </c>
      <c r="AU1664" s="153">
        <f t="shared" si="1073"/>
        <v>527.27916022444651</v>
      </c>
      <c r="AV1664" s="153">
        <f t="shared" si="1074"/>
        <v>703.03888029926361</v>
      </c>
    </row>
    <row r="1665" spans="1:48" x14ac:dyDescent="0.2">
      <c r="A1665" s="82">
        <v>1661</v>
      </c>
      <c r="B1665" s="82" t="s">
        <v>1410</v>
      </c>
      <c r="C1665" s="83"/>
      <c r="D1665" s="84" t="s">
        <v>112</v>
      </c>
      <c r="E1665" s="85" t="s">
        <v>756</v>
      </c>
      <c r="F1665" s="86">
        <v>40346</v>
      </c>
      <c r="G1665" s="86" t="s">
        <v>1352</v>
      </c>
      <c r="H1665" s="89"/>
      <c r="I1665" s="89">
        <v>6.8699188235093481E-2</v>
      </c>
      <c r="J1665" s="84"/>
      <c r="K1665" s="84"/>
      <c r="L1665" s="87">
        <v>8600</v>
      </c>
      <c r="M1665" s="87"/>
      <c r="N1665" s="87">
        <v>8600</v>
      </c>
      <c r="O1665" s="84">
        <v>6274.5423423552529</v>
      </c>
      <c r="P1665" s="84">
        <v>590.81301882180389</v>
      </c>
      <c r="Q1665" s="84">
        <f t="shared" si="1056"/>
        <v>6865.3553611770567</v>
      </c>
      <c r="R1665" s="84">
        <v>1734.6446388229433</v>
      </c>
      <c r="S1665" s="87">
        <f t="shared" si="1057"/>
        <v>2325.4576576447471</v>
      </c>
      <c r="T1665" s="150">
        <v>15</v>
      </c>
      <c r="U1665" s="69">
        <v>365</v>
      </c>
      <c r="V1665" s="70"/>
      <c r="W1665" s="71">
        <v>7.0493150684931507</v>
      </c>
      <c r="X1665" s="76">
        <f t="shared" si="1067"/>
        <v>40330</v>
      </c>
      <c r="Y1665" s="138" t="s">
        <v>4016</v>
      </c>
      <c r="Z1665" s="60">
        <f>MATCH(Y1665,'Cat-3'!$A:$A,0)</f>
        <v>628</v>
      </c>
      <c r="AA1665" s="60">
        <f>MATCH(X1665,'Cat-3'!$1:$1,0)</f>
        <v>69</v>
      </c>
      <c r="AB1665" s="60">
        <f>INDEX('Cat-3'!$1:$1048576,Working!Z1665,Working!AA1665)</f>
        <v>130.6</v>
      </c>
      <c r="AC1665" s="60">
        <f>MATCH($AC$3,'Cat-3'!$1:$1,0)</f>
        <v>90</v>
      </c>
      <c r="AD1665" s="60">
        <f>INDEX('Cat-3'!$1:$1048576,Working!Z1665,Working!AC1665)</f>
        <v>138.4</v>
      </c>
      <c r="AE1665" s="146">
        <f t="shared" si="1085"/>
        <v>1.0597243491577337</v>
      </c>
      <c r="AF1665" s="132" t="s">
        <v>3114</v>
      </c>
      <c r="AG1665" s="60">
        <f>MATCH(AF1665,'Cat-4'!$A:$A,0)</f>
        <v>844</v>
      </c>
      <c r="AH1665" s="60">
        <f>MATCH($AH$3,'Cat-4'!$1:$1,0)</f>
        <v>4</v>
      </c>
      <c r="AI1665" s="60">
        <f>INDEX('Cat-4'!$1:$1048576,Working!AG1665,Working!AH1665)</f>
        <v>103.9</v>
      </c>
      <c r="AJ1665" s="60">
        <f>MATCH($AJ$3,'Cat-4'!$1:$1,0)</f>
        <v>144</v>
      </c>
      <c r="AK1665" s="60">
        <f>INDEX('Cat-4'!$1:$1048576,Working!AG1665,Working!AJ1665)</f>
        <v>160.30000000000001</v>
      </c>
      <c r="AL1665" s="146">
        <f t="shared" si="1086"/>
        <v>1.5428296438883542</v>
      </c>
      <c r="AM1665" s="146">
        <f t="shared" si="1087"/>
        <v>1.6349741402308442</v>
      </c>
      <c r="AN1665" s="146">
        <f t="shared" si="1058"/>
        <v>13.661111111111111</v>
      </c>
      <c r="AO1665" s="169">
        <f>INDEX('EL&amp;SV'!$C$4:$G$50,MATCH(AF1665,'EL&amp;SV'!$G$4:$G$50,0),MATCH(IF(P1665&gt;5000000,"A",IF(N1665&gt;2000000,"B",IF(N1665&gt;500000,"C","D"))),'EL&amp;SV'!$C$4:$G$4,0))</f>
        <v>6</v>
      </c>
      <c r="AP1665" s="171">
        <f>INDEX('EL&amp;SV'!$G$4:$K$50,MATCH(AF1665,'EL&amp;SV'!$G$4:$G$50,0),MATCH(IF(N1665&gt;5000000,"A",IF(N1665&gt;2000000,"B",IF(N1665&gt;500000,"C","D"))),'EL&amp;SV'!$G$4:$K$4,0))</f>
        <v>0.95</v>
      </c>
      <c r="AQ1665" s="153">
        <f t="shared" si="1070"/>
        <v>14060.77760598526</v>
      </c>
      <c r="AR1665" s="153">
        <f t="shared" si="1071"/>
        <v>13357.738725685998</v>
      </c>
      <c r="AS1665" s="153">
        <f t="shared" si="1072"/>
        <v>703.03888029926202</v>
      </c>
      <c r="AT1665" s="60">
        <v>0.75</v>
      </c>
      <c r="AU1665" s="153">
        <f t="shared" si="1073"/>
        <v>527.27916022444651</v>
      </c>
      <c r="AV1665" s="153">
        <f t="shared" si="1074"/>
        <v>703.03888029926361</v>
      </c>
    </row>
    <row r="1666" spans="1:48" x14ac:dyDescent="0.2">
      <c r="A1666" s="82">
        <v>1662</v>
      </c>
      <c r="B1666" s="82" t="s">
        <v>1410</v>
      </c>
      <c r="C1666" s="83"/>
      <c r="D1666" s="84" t="s">
        <v>112</v>
      </c>
      <c r="E1666" s="85" t="s">
        <v>381</v>
      </c>
      <c r="F1666" s="86">
        <v>41000</v>
      </c>
      <c r="G1666" s="86" t="s">
        <v>1350</v>
      </c>
      <c r="H1666" s="89"/>
      <c r="I1666" s="89">
        <v>9.6124794520547951E-2</v>
      </c>
      <c r="J1666" s="84"/>
      <c r="K1666" s="84"/>
      <c r="L1666" s="87">
        <v>8500</v>
      </c>
      <c r="M1666" s="87"/>
      <c r="N1666" s="87">
        <v>8500</v>
      </c>
      <c r="O1666" s="84">
        <v>8500</v>
      </c>
      <c r="P1666" s="84">
        <v>0</v>
      </c>
      <c r="Q1666" s="84">
        <f t="shared" si="1056"/>
        <v>8500</v>
      </c>
      <c r="R1666" s="84">
        <v>0</v>
      </c>
      <c r="S1666" s="87">
        <f t="shared" si="1057"/>
        <v>0</v>
      </c>
      <c r="T1666" s="150">
        <v>10</v>
      </c>
      <c r="U1666" s="69">
        <v>365</v>
      </c>
      <c r="V1666" s="70"/>
      <c r="W1666" s="71">
        <v>7.0493150684931507</v>
      </c>
      <c r="X1666" s="76">
        <f t="shared" si="1067"/>
        <v>41000</v>
      </c>
      <c r="AF1666" s="132" t="s">
        <v>3114</v>
      </c>
      <c r="AG1666" s="60">
        <f>MATCH(AF1666,'Cat-4'!$A:$A,0)</f>
        <v>844</v>
      </c>
      <c r="AH1666" s="60">
        <f>MATCH(X1666,'Cat-4'!$1:$1,0)</f>
        <v>4</v>
      </c>
      <c r="AI1666" s="60">
        <f>INDEX('Cat-4'!$1:$1048576,Working!AG1666,Working!AH1666)</f>
        <v>103.9</v>
      </c>
      <c r="AJ1666" s="60">
        <f>MATCH($AJ$3,'Cat-4'!$1:$1,0)</f>
        <v>144</v>
      </c>
      <c r="AK1666" s="60">
        <f>INDEX('Cat-4'!$1:$1048576,Working!AG1666,Working!AJ1666)</f>
        <v>160.30000000000001</v>
      </c>
      <c r="AL1666" s="146">
        <f>AK1666/AI1666</f>
        <v>1.5428296438883542</v>
      </c>
      <c r="AM1666" s="152">
        <f>AL1666</f>
        <v>1.5428296438883542</v>
      </c>
      <c r="AN1666" s="146">
        <f t="shared" si="1058"/>
        <v>11.872222222222222</v>
      </c>
      <c r="AO1666" s="169">
        <f>INDEX('EL&amp;SV'!$C$4:$G$50,MATCH(AF1666,'EL&amp;SV'!$G$4:$G$50,0),MATCH(IF(P1666&gt;5000000,"A",IF(N1666&gt;2000000,"B",IF(N1666&gt;500000,"C","D"))),'EL&amp;SV'!$C$4:$G$4,0))</f>
        <v>6</v>
      </c>
      <c r="AP1666" s="171">
        <f>INDEX('EL&amp;SV'!$G$4:$K$50,MATCH(AF1666,'EL&amp;SV'!$G$4:$G$50,0),MATCH(IF(N1666&gt;5000000,"A",IF(N1666&gt;2000000,"B",IF(N1666&gt;500000,"C","D"))),'EL&amp;SV'!$G$4:$K$4,0))</f>
        <v>0.95</v>
      </c>
      <c r="AQ1666" s="153">
        <f t="shared" si="1070"/>
        <v>13114.051973051011</v>
      </c>
      <c r="AR1666" s="153">
        <f t="shared" si="1071"/>
        <v>12458.349374398458</v>
      </c>
      <c r="AS1666" s="153">
        <f t="shared" si="1072"/>
        <v>655.70259865255321</v>
      </c>
      <c r="AT1666" s="60">
        <v>0.75</v>
      </c>
      <c r="AU1666" s="153">
        <f t="shared" si="1073"/>
        <v>491.7769489894149</v>
      </c>
      <c r="AV1666" s="153">
        <f t="shared" si="1074"/>
        <v>655.70259865255116</v>
      </c>
    </row>
    <row r="1667" spans="1:48" x14ac:dyDescent="0.2">
      <c r="A1667" s="82">
        <v>1663</v>
      </c>
      <c r="B1667" s="82" t="s">
        <v>1410</v>
      </c>
      <c r="C1667" s="83"/>
      <c r="D1667" s="84" t="s">
        <v>112</v>
      </c>
      <c r="E1667" s="85" t="s">
        <v>660</v>
      </c>
      <c r="F1667" s="86">
        <v>39402</v>
      </c>
      <c r="G1667" s="86" t="s">
        <v>1347</v>
      </c>
      <c r="H1667" s="89"/>
      <c r="I1667" s="89">
        <v>0.64968579234972679</v>
      </c>
      <c r="J1667" s="84"/>
      <c r="K1667" s="84"/>
      <c r="L1667" s="87">
        <v>8500</v>
      </c>
      <c r="M1667" s="87"/>
      <c r="N1667" s="87">
        <v>8500</v>
      </c>
      <c r="O1667" s="84">
        <v>8075</v>
      </c>
      <c r="P1667" s="84">
        <v>0</v>
      </c>
      <c r="Q1667" s="84">
        <f t="shared" si="1056"/>
        <v>8075</v>
      </c>
      <c r="R1667" s="84">
        <v>425</v>
      </c>
      <c r="S1667" s="87">
        <f t="shared" si="1057"/>
        <v>425</v>
      </c>
      <c r="T1667" s="150">
        <v>5</v>
      </c>
      <c r="U1667" s="69">
        <v>365</v>
      </c>
      <c r="V1667" s="70"/>
      <c r="W1667" s="71">
        <v>12.463013698630137</v>
      </c>
      <c r="X1667" s="76">
        <f t="shared" si="1067"/>
        <v>39387</v>
      </c>
      <c r="Y1667" s="138" t="s">
        <v>4016</v>
      </c>
      <c r="Z1667" s="60">
        <f>MATCH(Y1667,'Cat-3'!$A:$A,0)</f>
        <v>628</v>
      </c>
      <c r="AA1667" s="60">
        <f>MATCH(X1667,'Cat-3'!$1:$1,0)</f>
        <v>38</v>
      </c>
      <c r="AB1667" s="60">
        <f>INDEX('Cat-3'!$1:$1048576,Working!Z1667,Working!AA1667)</f>
        <v>114</v>
      </c>
      <c r="AC1667" s="60">
        <f>MATCH($AC$3,'Cat-3'!$1:$1,0)</f>
        <v>90</v>
      </c>
      <c r="AD1667" s="60">
        <f>INDEX('Cat-3'!$1:$1048576,Working!Z1667,Working!AC1667)</f>
        <v>138.4</v>
      </c>
      <c r="AE1667" s="146">
        <f>AD1667/AB1667</f>
        <v>1.2140350877192982</v>
      </c>
      <c r="AF1667" s="132" t="s">
        <v>3114</v>
      </c>
      <c r="AG1667" s="60">
        <f>MATCH(AF1667,'Cat-4'!$A:$A,0)</f>
        <v>844</v>
      </c>
      <c r="AH1667" s="60">
        <f>MATCH($AH$3,'Cat-4'!$1:$1,0)</f>
        <v>4</v>
      </c>
      <c r="AI1667" s="60">
        <f>INDEX('Cat-4'!$1:$1048576,Working!AG1667,Working!AH1667)</f>
        <v>103.9</v>
      </c>
      <c r="AJ1667" s="60">
        <f>MATCH($AJ$3,'Cat-4'!$1:$1,0)</f>
        <v>144</v>
      </c>
      <c r="AK1667" s="60">
        <f>INDEX('Cat-4'!$1:$1048576,Working!AG1667,Working!AJ1667)</f>
        <v>160.30000000000001</v>
      </c>
      <c r="AL1667" s="146">
        <f>AK1667/AI1667</f>
        <v>1.5428296438883542</v>
      </c>
      <c r="AM1667" s="146">
        <f>AL1667*AE1667</f>
        <v>1.8730493220539317</v>
      </c>
      <c r="AN1667" s="146">
        <f t="shared" si="1058"/>
        <v>16.247222222222224</v>
      </c>
      <c r="AO1667" s="169">
        <f>INDEX('EL&amp;SV'!$C$4:$G$50,MATCH(AF1667,'EL&amp;SV'!$G$4:$G$50,0),MATCH(IF(P1667&gt;5000000,"A",IF(N1667&gt;2000000,"B",IF(N1667&gt;500000,"C","D"))),'EL&amp;SV'!$C$4:$G$4,0))</f>
        <v>6</v>
      </c>
      <c r="AP1667" s="171">
        <f>INDEX('EL&amp;SV'!$G$4:$K$50,MATCH(AF1667,'EL&amp;SV'!$G$4:$G$50,0),MATCH(IF(N1667&gt;5000000,"A",IF(N1667&gt;2000000,"B",IF(N1667&gt;500000,"C","D"))),'EL&amp;SV'!$G$4:$K$4,0))</f>
        <v>0.95</v>
      </c>
      <c r="AQ1667" s="153">
        <f t="shared" si="1070"/>
        <v>15920.91923745842</v>
      </c>
      <c r="AR1667" s="153">
        <f t="shared" si="1071"/>
        <v>15124.873275585498</v>
      </c>
      <c r="AS1667" s="153">
        <f t="shared" si="1072"/>
        <v>796.04596187292191</v>
      </c>
      <c r="AT1667" s="60">
        <v>0.75</v>
      </c>
      <c r="AU1667" s="153">
        <f t="shared" si="1073"/>
        <v>597.03447140469143</v>
      </c>
      <c r="AV1667" s="153">
        <f t="shared" si="1074"/>
        <v>796.04596187292168</v>
      </c>
    </row>
    <row r="1668" spans="1:48" x14ac:dyDescent="0.2">
      <c r="A1668" s="82">
        <v>1664</v>
      </c>
      <c r="B1668" s="82" t="s">
        <v>1410</v>
      </c>
      <c r="C1668" s="83"/>
      <c r="D1668" s="84" t="s">
        <v>112</v>
      </c>
      <c r="E1668" s="85" t="s">
        <v>953</v>
      </c>
      <c r="F1668" s="86">
        <v>41485</v>
      </c>
      <c r="G1668" s="86" t="s">
        <v>1349</v>
      </c>
      <c r="H1668" s="89"/>
      <c r="I1668" s="89">
        <v>6.4075047801147228E-2</v>
      </c>
      <c r="J1668" s="84"/>
      <c r="K1668" s="84"/>
      <c r="L1668" s="87">
        <v>8500</v>
      </c>
      <c r="M1668" s="87"/>
      <c r="N1668" s="87">
        <v>8500</v>
      </c>
      <c r="O1668" s="84">
        <v>4628.1135244506149</v>
      </c>
      <c r="P1668" s="84">
        <v>544.63790630975143</v>
      </c>
      <c r="Q1668" s="84">
        <f t="shared" si="1056"/>
        <v>5172.751430760366</v>
      </c>
      <c r="R1668" s="84">
        <v>3327.248569239634</v>
      </c>
      <c r="S1668" s="87">
        <f t="shared" si="1057"/>
        <v>3871.8864755493851</v>
      </c>
      <c r="T1668" s="150">
        <v>15</v>
      </c>
      <c r="U1668" s="69">
        <v>365</v>
      </c>
      <c r="V1668" s="70"/>
      <c r="W1668" s="71">
        <v>7.1041095890410961</v>
      </c>
      <c r="X1668" s="76">
        <f t="shared" si="1067"/>
        <v>41456</v>
      </c>
      <c r="AF1668" s="132" t="s">
        <v>3114</v>
      </c>
      <c r="AG1668" s="60">
        <f>MATCH(AF1668,'Cat-4'!$A:$A,0)</f>
        <v>844</v>
      </c>
      <c r="AH1668" s="60">
        <f>MATCH(X1668,'Cat-4'!$1:$1,0)</f>
        <v>19</v>
      </c>
      <c r="AI1668" s="60">
        <f>INDEX('Cat-4'!$1:$1048576,Working!AG1668,Working!AH1668)</f>
        <v>106.6</v>
      </c>
      <c r="AJ1668" s="60">
        <f>MATCH($AJ$3,'Cat-4'!$1:$1,0)</f>
        <v>144</v>
      </c>
      <c r="AK1668" s="60">
        <f>INDEX('Cat-4'!$1:$1048576,Working!AG1668,Working!AJ1668)</f>
        <v>160.30000000000001</v>
      </c>
      <c r="AL1668" s="146">
        <f t="shared" ref="AL1668:AL1674" si="1088">AK1668/AI1668</f>
        <v>1.50375234521576</v>
      </c>
      <c r="AM1668" s="152">
        <f t="shared" ref="AM1668:AM1674" si="1089">AL1668</f>
        <v>1.50375234521576</v>
      </c>
      <c r="AN1668" s="146">
        <f t="shared" si="1058"/>
        <v>10.541666666666666</v>
      </c>
      <c r="AO1668" s="169">
        <f>INDEX('EL&amp;SV'!$C$4:$G$50,MATCH(AF1668,'EL&amp;SV'!$G$4:$G$50,0),MATCH(IF(P1668&gt;5000000,"A",IF(N1668&gt;2000000,"B",IF(N1668&gt;500000,"C","D"))),'EL&amp;SV'!$C$4:$G$4,0))</f>
        <v>6</v>
      </c>
      <c r="AP1668" s="171">
        <f>INDEX('EL&amp;SV'!$G$4:$K$50,MATCH(AF1668,'EL&amp;SV'!$G$4:$G$50,0),MATCH(IF(N1668&gt;5000000,"A",IF(N1668&gt;2000000,"B",IF(N1668&gt;500000,"C","D"))),'EL&amp;SV'!$G$4:$K$4,0))</f>
        <v>0.95</v>
      </c>
      <c r="AQ1668" s="153">
        <f t="shared" si="1070"/>
        <v>12781.894934333959</v>
      </c>
      <c r="AR1668" s="153">
        <f t="shared" si="1071"/>
        <v>12142.80018761726</v>
      </c>
      <c r="AS1668" s="153">
        <f t="shared" si="1072"/>
        <v>639.09474671669886</v>
      </c>
      <c r="AT1668" s="60">
        <v>0.75</v>
      </c>
      <c r="AU1668" s="153">
        <f t="shared" si="1073"/>
        <v>479.32106003752415</v>
      </c>
      <c r="AV1668" s="153">
        <f t="shared" si="1074"/>
        <v>639.09474671669852</v>
      </c>
    </row>
    <row r="1669" spans="1:48" x14ac:dyDescent="0.2">
      <c r="A1669" s="82">
        <v>1665</v>
      </c>
      <c r="B1669" s="82" t="s">
        <v>1410</v>
      </c>
      <c r="C1669" s="83"/>
      <c r="D1669" s="84" t="s">
        <v>112</v>
      </c>
      <c r="E1669" s="85" t="s">
        <v>990</v>
      </c>
      <c r="F1669" s="86">
        <v>41613</v>
      </c>
      <c r="G1669" s="86" t="s">
        <v>1349</v>
      </c>
      <c r="H1669" s="89"/>
      <c r="I1669" s="89">
        <v>6.367907801418439E-2</v>
      </c>
      <c r="J1669" s="84"/>
      <c r="K1669" s="84"/>
      <c r="L1669" s="87">
        <v>8500</v>
      </c>
      <c r="M1669" s="87"/>
      <c r="N1669" s="87">
        <v>8500</v>
      </c>
      <c r="O1669" s="84">
        <v>4459.5985378412506</v>
      </c>
      <c r="P1669" s="84">
        <v>541.27216312056737</v>
      </c>
      <c r="Q1669" s="84">
        <f t="shared" ref="Q1669:Q1732" si="1090">O1669+P1669</f>
        <v>5000.8707009618183</v>
      </c>
      <c r="R1669" s="84">
        <v>3499.1292990381817</v>
      </c>
      <c r="S1669" s="87">
        <f t="shared" ref="S1669:S1732" si="1091">L1669-O1669</f>
        <v>4040.4014621587494</v>
      </c>
      <c r="T1669" s="150">
        <v>15</v>
      </c>
      <c r="U1669" s="69">
        <v>365</v>
      </c>
      <c r="V1669" s="70"/>
      <c r="W1669" s="71">
        <v>7.1041095890410961</v>
      </c>
      <c r="X1669" s="76">
        <f t="shared" si="1067"/>
        <v>41609</v>
      </c>
      <c r="AF1669" s="132" t="s">
        <v>2722</v>
      </c>
      <c r="AG1669" s="60">
        <f>MATCH(AF1669,'Cat-4'!$A:$A,0)</f>
        <v>647</v>
      </c>
      <c r="AH1669" s="60">
        <f>MATCH(X1669,'Cat-4'!$1:$1,0)</f>
        <v>24</v>
      </c>
      <c r="AI1669" s="60">
        <f>INDEX('Cat-4'!$1:$1048576,Working!AG1669,Working!AH1669)</f>
        <v>96.7</v>
      </c>
      <c r="AJ1669" s="60">
        <f>MATCH($AJ$3,'Cat-4'!$1:$1,0)</f>
        <v>144</v>
      </c>
      <c r="AK1669" s="60">
        <f>INDEX('Cat-4'!$1:$1048576,Working!AG1669,Working!AJ1669)</f>
        <v>94.2</v>
      </c>
      <c r="AL1669" s="146">
        <f t="shared" si="1088"/>
        <v>0.97414684591520162</v>
      </c>
      <c r="AM1669" s="152">
        <f t="shared" si="1089"/>
        <v>0.97414684591520162</v>
      </c>
      <c r="AN1669" s="146">
        <f t="shared" si="1058"/>
        <v>10.194444444444445</v>
      </c>
      <c r="AO1669" s="169">
        <f>INDEX('EL&amp;SV'!$C$4:$G$50,MATCH(AF1669,'EL&amp;SV'!$G$4:$G$50,0),MATCH(IF(P1669&gt;5000000,"A",IF(N1669&gt;2000000,"B",IF(N1669&gt;500000,"C","D"))),'EL&amp;SV'!$C$4:$G$4,0))</f>
        <v>5</v>
      </c>
      <c r="AP1669" s="171">
        <f>INDEX('EL&amp;SV'!$G$4:$K$50,MATCH(AF1669,'EL&amp;SV'!$G$4:$G$50,0),MATCH(IF(N1669&gt;5000000,"A",IF(N1669&gt;2000000,"B",IF(N1669&gt;500000,"C","D"))),'EL&amp;SV'!$G$4:$K$4,0))</f>
        <v>1</v>
      </c>
      <c r="AQ1669" s="153">
        <f t="shared" si="1070"/>
        <v>8280.2481902792133</v>
      </c>
      <c r="AR1669" s="153">
        <f t="shared" si="1071"/>
        <v>8280.2481902792133</v>
      </c>
      <c r="AS1669" s="153">
        <f t="shared" si="1072"/>
        <v>0</v>
      </c>
      <c r="AT1669" s="60">
        <v>0.75</v>
      </c>
      <c r="AU1669" s="153">
        <f t="shared" si="1073"/>
        <v>0</v>
      </c>
      <c r="AV1669" s="153">
        <f t="shared" si="1074"/>
        <v>0</v>
      </c>
    </row>
    <row r="1670" spans="1:48" x14ac:dyDescent="0.2">
      <c r="A1670" s="82">
        <v>1666</v>
      </c>
      <c r="B1670" s="82" t="s">
        <v>1410</v>
      </c>
      <c r="C1670" s="83"/>
      <c r="D1670" s="84" t="s">
        <v>112</v>
      </c>
      <c r="E1670" s="85" t="s">
        <v>1083</v>
      </c>
      <c r="F1670" s="86">
        <v>43190</v>
      </c>
      <c r="G1670" s="86" t="s">
        <v>29</v>
      </c>
      <c r="H1670" s="89"/>
      <c r="I1670" s="89">
        <v>0.19</v>
      </c>
      <c r="J1670" s="84"/>
      <c r="K1670" s="84"/>
      <c r="L1670" s="87">
        <v>8481.26</v>
      </c>
      <c r="M1670" s="87"/>
      <c r="N1670" s="87">
        <v>8481.26</v>
      </c>
      <c r="O1670" s="84">
        <v>6447.9650512328772</v>
      </c>
      <c r="P1670" s="84">
        <v>1611.4394</v>
      </c>
      <c r="Q1670" s="84">
        <f t="shared" si="1090"/>
        <v>8059.4044512328774</v>
      </c>
      <c r="R1670" s="84">
        <v>421.85554876712285</v>
      </c>
      <c r="S1670" s="87">
        <f t="shared" si="1091"/>
        <v>2033.2949487671231</v>
      </c>
      <c r="T1670" s="150">
        <v>10</v>
      </c>
      <c r="U1670" s="69">
        <v>365</v>
      </c>
      <c r="V1670" s="70"/>
      <c r="W1670" s="71">
        <v>7.1041095890410961</v>
      </c>
      <c r="X1670" s="76">
        <f t="shared" si="1067"/>
        <v>43160</v>
      </c>
      <c r="AF1670" s="132" t="s">
        <v>3114</v>
      </c>
      <c r="AG1670" s="60">
        <f>MATCH(AF1670,'Cat-4'!$A:$A,0)</f>
        <v>844</v>
      </c>
      <c r="AH1670" s="60">
        <f>MATCH(X1670,'Cat-4'!$1:$1,0)</f>
        <v>75</v>
      </c>
      <c r="AI1670" s="60">
        <f>INDEX('Cat-4'!$1:$1048576,Working!AG1670,Working!AH1670)</f>
        <v>124.6</v>
      </c>
      <c r="AJ1670" s="60">
        <f>MATCH($AJ$3,'Cat-4'!$1:$1,0)</f>
        <v>144</v>
      </c>
      <c r="AK1670" s="60">
        <f>INDEX('Cat-4'!$1:$1048576,Working!AG1670,Working!AJ1670)</f>
        <v>160.30000000000001</v>
      </c>
      <c r="AL1670" s="146">
        <f t="shared" si="1088"/>
        <v>1.2865168539325844</v>
      </c>
      <c r="AM1670" s="152">
        <f t="shared" si="1089"/>
        <v>1.2865168539325844</v>
      </c>
      <c r="AN1670" s="146">
        <f t="shared" ref="AN1670:AN1733" si="1092">YEARFRAC(F1670,$AN$3)</f>
        <v>5.875</v>
      </c>
      <c r="AO1670" s="169">
        <f>INDEX('EL&amp;SV'!$C$4:$G$50,MATCH(AF1670,'EL&amp;SV'!$G$4:$G$50,0),MATCH(IF(P1670&gt;5000000,"A",IF(N1670&gt;2000000,"B",IF(N1670&gt;500000,"C","D"))),'EL&amp;SV'!$C$4:$G$4,0))</f>
        <v>6</v>
      </c>
      <c r="AP1670" s="171">
        <f>INDEX('EL&amp;SV'!$G$4:$K$50,MATCH(AF1670,'EL&amp;SV'!$G$4:$G$50,0),MATCH(IF(N1670&gt;5000000,"A",IF(N1670&gt;2000000,"B",IF(N1670&gt;500000,"C","D"))),'EL&amp;SV'!$G$4:$K$4,0))</f>
        <v>0.95</v>
      </c>
      <c r="AQ1670" s="153">
        <f t="shared" si="1070"/>
        <v>10911.283932584271</v>
      </c>
      <c r="AR1670" s="153">
        <f t="shared" si="1071"/>
        <v>10149.767241455993</v>
      </c>
      <c r="AS1670" s="153">
        <f t="shared" si="1072"/>
        <v>761.51669112827767</v>
      </c>
      <c r="AT1670" s="60">
        <v>0.75</v>
      </c>
      <c r="AU1670" s="153">
        <f t="shared" si="1073"/>
        <v>571.13751834620825</v>
      </c>
      <c r="AV1670" s="153">
        <f t="shared" si="1074"/>
        <v>571.13751834620825</v>
      </c>
    </row>
    <row r="1671" spans="1:48" x14ac:dyDescent="0.2">
      <c r="A1671" s="82">
        <v>1667</v>
      </c>
      <c r="B1671" s="82" t="s">
        <v>1410</v>
      </c>
      <c r="C1671" s="83"/>
      <c r="D1671" s="84" t="s">
        <v>112</v>
      </c>
      <c r="E1671" s="85" t="s">
        <v>413</v>
      </c>
      <c r="F1671" s="151">
        <v>42248</v>
      </c>
      <c r="G1671" s="86"/>
      <c r="H1671" s="89"/>
      <c r="I1671" s="89">
        <v>4.9999999999999913E-2</v>
      </c>
      <c r="J1671" s="84"/>
      <c r="K1671" s="84"/>
      <c r="L1671" s="87">
        <v>8456</v>
      </c>
      <c r="M1671" s="87"/>
      <c r="N1671" s="87">
        <v>8456</v>
      </c>
      <c r="O1671" s="84">
        <v>8456</v>
      </c>
      <c r="P1671" s="84">
        <v>0</v>
      </c>
      <c r="Q1671" s="84">
        <f t="shared" si="1090"/>
        <v>8456</v>
      </c>
      <c r="R1671" s="84">
        <v>0</v>
      </c>
      <c r="S1671" s="87">
        <f t="shared" si="1091"/>
        <v>0</v>
      </c>
      <c r="T1671" s="150">
        <v>10</v>
      </c>
      <c r="U1671" s="69">
        <v>365</v>
      </c>
      <c r="V1671" s="70"/>
      <c r="W1671" s="71">
        <v>7.1041095890410961</v>
      </c>
      <c r="X1671" s="76">
        <f t="shared" si="1067"/>
        <v>42248</v>
      </c>
      <c r="AF1671" s="132" t="s">
        <v>3114</v>
      </c>
      <c r="AG1671" s="60">
        <f>MATCH(AF1671,'Cat-4'!$A:$A,0)</f>
        <v>844</v>
      </c>
      <c r="AH1671" s="60">
        <f>MATCH(X1671,'Cat-4'!$1:$1,0)</f>
        <v>45</v>
      </c>
      <c r="AI1671" s="60">
        <f>INDEX('Cat-4'!$1:$1048576,Working!AG1671,Working!AH1671)</f>
        <v>110.9</v>
      </c>
      <c r="AJ1671" s="60">
        <f>MATCH($AJ$3,'Cat-4'!$1:$1,0)</f>
        <v>144</v>
      </c>
      <c r="AK1671" s="60">
        <f>INDEX('Cat-4'!$1:$1048576,Working!AG1671,Working!AJ1671)</f>
        <v>160.30000000000001</v>
      </c>
      <c r="AL1671" s="146">
        <f t="shared" si="1088"/>
        <v>1.4454463480613164</v>
      </c>
      <c r="AM1671" s="152">
        <f t="shared" si="1089"/>
        <v>1.4454463480613164</v>
      </c>
      <c r="AN1671" s="146">
        <f t="shared" si="1092"/>
        <v>8.4555555555555557</v>
      </c>
      <c r="AO1671" s="169">
        <f>INDEX('EL&amp;SV'!$C$4:$G$50,MATCH(AF1671,'EL&amp;SV'!$G$4:$G$50,0),MATCH(IF(P1671&gt;5000000,"A",IF(N1671&gt;2000000,"B",IF(N1671&gt;500000,"C","D"))),'EL&amp;SV'!$C$4:$G$4,0))</f>
        <v>6</v>
      </c>
      <c r="AP1671" s="171">
        <f>INDEX('EL&amp;SV'!$G$4:$K$50,MATCH(AF1671,'EL&amp;SV'!$G$4:$G$50,0),MATCH(IF(N1671&gt;5000000,"A",IF(N1671&gt;2000000,"B",IF(N1671&gt;500000,"C","D"))),'EL&amp;SV'!$G$4:$K$4,0))</f>
        <v>0.95</v>
      </c>
      <c r="AQ1671" s="153">
        <f t="shared" si="1070"/>
        <v>12222.694319206492</v>
      </c>
      <c r="AR1671" s="153">
        <f t="shared" si="1071"/>
        <v>11611.559603246167</v>
      </c>
      <c r="AS1671" s="153">
        <f t="shared" si="1072"/>
        <v>611.13471596032468</v>
      </c>
      <c r="AT1671" s="60">
        <v>0.75</v>
      </c>
      <c r="AU1671" s="153">
        <f t="shared" si="1073"/>
        <v>458.35103697024351</v>
      </c>
      <c r="AV1671" s="153">
        <f t="shared" si="1074"/>
        <v>611.13471596032514</v>
      </c>
    </row>
    <row r="1672" spans="1:48" x14ac:dyDescent="0.2">
      <c r="A1672" s="82">
        <v>1668</v>
      </c>
      <c r="B1672" s="82" t="s">
        <v>1410</v>
      </c>
      <c r="C1672" s="83"/>
      <c r="D1672" s="84" t="s">
        <v>112</v>
      </c>
      <c r="E1672" s="85" t="s">
        <v>413</v>
      </c>
      <c r="F1672" s="86">
        <v>41000</v>
      </c>
      <c r="G1672" s="86" t="s">
        <v>1350</v>
      </c>
      <c r="H1672" s="89"/>
      <c r="I1672" s="89">
        <v>0.10989037671232876</v>
      </c>
      <c r="J1672" s="84"/>
      <c r="K1672" s="84"/>
      <c r="L1672" s="87">
        <v>8454.34</v>
      </c>
      <c r="M1672" s="87"/>
      <c r="N1672" s="87">
        <v>8454.34</v>
      </c>
      <c r="O1672" s="84">
        <v>8454.34</v>
      </c>
      <c r="P1672" s="84">
        <v>0</v>
      </c>
      <c r="Q1672" s="84">
        <f t="shared" si="1090"/>
        <v>8454.34</v>
      </c>
      <c r="R1672" s="84">
        <v>0</v>
      </c>
      <c r="S1672" s="87">
        <f t="shared" si="1091"/>
        <v>0</v>
      </c>
      <c r="T1672" s="150">
        <v>10</v>
      </c>
      <c r="U1672" s="69">
        <v>365</v>
      </c>
      <c r="V1672" s="70"/>
      <c r="W1672" s="71">
        <v>7.1041095890410961</v>
      </c>
      <c r="X1672" s="76">
        <f t="shared" si="1067"/>
        <v>41000</v>
      </c>
      <c r="AF1672" s="132" t="s">
        <v>3114</v>
      </c>
      <c r="AG1672" s="60">
        <f>MATCH(AF1672,'Cat-4'!$A:$A,0)</f>
        <v>844</v>
      </c>
      <c r="AH1672" s="60">
        <f>MATCH(X1672,'Cat-4'!$1:$1,0)</f>
        <v>4</v>
      </c>
      <c r="AI1672" s="60">
        <f>INDEX('Cat-4'!$1:$1048576,Working!AG1672,Working!AH1672)</f>
        <v>103.9</v>
      </c>
      <c r="AJ1672" s="60">
        <f>MATCH($AJ$3,'Cat-4'!$1:$1,0)</f>
        <v>144</v>
      </c>
      <c r="AK1672" s="60">
        <f>INDEX('Cat-4'!$1:$1048576,Working!AG1672,Working!AJ1672)</f>
        <v>160.30000000000001</v>
      </c>
      <c r="AL1672" s="146">
        <f t="shared" si="1088"/>
        <v>1.5428296438883542</v>
      </c>
      <c r="AM1672" s="152">
        <f t="shared" si="1089"/>
        <v>1.5428296438883542</v>
      </c>
      <c r="AN1672" s="146">
        <f t="shared" si="1092"/>
        <v>11.872222222222222</v>
      </c>
      <c r="AO1672" s="169">
        <f>INDEX('EL&amp;SV'!$C$4:$G$50,MATCH(AF1672,'EL&amp;SV'!$G$4:$G$50,0),MATCH(IF(P1672&gt;5000000,"A",IF(N1672&gt;2000000,"B",IF(N1672&gt;500000,"C","D"))),'EL&amp;SV'!$C$4:$G$4,0))</f>
        <v>6</v>
      </c>
      <c r="AP1672" s="171">
        <f>INDEX('EL&amp;SV'!$G$4:$K$50,MATCH(AF1672,'EL&amp;SV'!$G$4:$G$50,0),MATCH(IF(N1672&gt;5000000,"A",IF(N1672&gt;2000000,"B",IF(N1672&gt;500000,"C","D"))),'EL&amp;SV'!$G$4:$K$4,0))</f>
        <v>0.95</v>
      </c>
      <c r="AQ1672" s="153">
        <f t="shared" si="1070"/>
        <v>13043.606371511069</v>
      </c>
      <c r="AR1672" s="153">
        <f t="shared" si="1071"/>
        <v>12391.426052935516</v>
      </c>
      <c r="AS1672" s="153">
        <f t="shared" si="1072"/>
        <v>652.18031857555252</v>
      </c>
      <c r="AT1672" s="60">
        <v>0.75</v>
      </c>
      <c r="AU1672" s="153">
        <f t="shared" si="1073"/>
        <v>489.13523893166439</v>
      </c>
      <c r="AV1672" s="153">
        <f t="shared" si="1074"/>
        <v>652.180318575554</v>
      </c>
    </row>
    <row r="1673" spans="1:48" x14ac:dyDescent="0.2">
      <c r="A1673" s="82">
        <v>1669</v>
      </c>
      <c r="B1673" s="82" t="s">
        <v>1410</v>
      </c>
      <c r="C1673" s="83"/>
      <c r="D1673" s="84" t="s">
        <v>112</v>
      </c>
      <c r="E1673" s="85" t="s">
        <v>413</v>
      </c>
      <c r="F1673" s="86">
        <v>41000</v>
      </c>
      <c r="G1673" s="86" t="s">
        <v>1350</v>
      </c>
      <c r="H1673" s="89"/>
      <c r="I1673" s="89">
        <v>0.10986869863013699</v>
      </c>
      <c r="J1673" s="84"/>
      <c r="K1673" s="84"/>
      <c r="L1673" s="87">
        <v>8454.33</v>
      </c>
      <c r="M1673" s="87"/>
      <c r="N1673" s="87">
        <v>8454.33</v>
      </c>
      <c r="O1673" s="84">
        <v>8454.33</v>
      </c>
      <c r="P1673" s="84">
        <v>0</v>
      </c>
      <c r="Q1673" s="84">
        <f t="shared" si="1090"/>
        <v>8454.33</v>
      </c>
      <c r="R1673" s="84">
        <v>0</v>
      </c>
      <c r="S1673" s="87">
        <f t="shared" si="1091"/>
        <v>0</v>
      </c>
      <c r="T1673" s="150">
        <v>10</v>
      </c>
      <c r="U1673" s="69">
        <v>365</v>
      </c>
      <c r="V1673" s="70"/>
      <c r="W1673" s="71">
        <v>7.1041095890410961</v>
      </c>
      <c r="X1673" s="76">
        <f t="shared" si="1067"/>
        <v>41000</v>
      </c>
      <c r="AF1673" s="132" t="s">
        <v>3114</v>
      </c>
      <c r="AG1673" s="60">
        <f>MATCH(AF1673,'Cat-4'!$A:$A,0)</f>
        <v>844</v>
      </c>
      <c r="AH1673" s="60">
        <f>MATCH(X1673,'Cat-4'!$1:$1,0)</f>
        <v>4</v>
      </c>
      <c r="AI1673" s="60">
        <f>INDEX('Cat-4'!$1:$1048576,Working!AG1673,Working!AH1673)</f>
        <v>103.9</v>
      </c>
      <c r="AJ1673" s="60">
        <f>MATCH($AJ$3,'Cat-4'!$1:$1,0)</f>
        <v>144</v>
      </c>
      <c r="AK1673" s="60">
        <f>INDEX('Cat-4'!$1:$1048576,Working!AG1673,Working!AJ1673)</f>
        <v>160.30000000000001</v>
      </c>
      <c r="AL1673" s="146">
        <f t="shared" si="1088"/>
        <v>1.5428296438883542</v>
      </c>
      <c r="AM1673" s="152">
        <f t="shared" si="1089"/>
        <v>1.5428296438883542</v>
      </c>
      <c r="AN1673" s="146">
        <f t="shared" si="1092"/>
        <v>11.872222222222222</v>
      </c>
      <c r="AO1673" s="169">
        <f>INDEX('EL&amp;SV'!$C$4:$G$50,MATCH(AF1673,'EL&amp;SV'!$G$4:$G$50,0),MATCH(IF(P1673&gt;5000000,"A",IF(N1673&gt;2000000,"B",IF(N1673&gt;500000,"C","D"))),'EL&amp;SV'!$C$4:$G$4,0))</f>
        <v>6</v>
      </c>
      <c r="AP1673" s="171">
        <f>INDEX('EL&amp;SV'!$G$4:$K$50,MATCH(AF1673,'EL&amp;SV'!$G$4:$G$50,0),MATCH(IF(N1673&gt;5000000,"A",IF(N1673&gt;2000000,"B",IF(N1673&gt;500000,"C","D"))),'EL&amp;SV'!$G$4:$K$4,0))</f>
        <v>0.95</v>
      </c>
      <c r="AQ1673" s="153">
        <f t="shared" si="1070"/>
        <v>13043.590943214629</v>
      </c>
      <c r="AR1673" s="153">
        <f t="shared" si="1071"/>
        <v>12391.411396053896</v>
      </c>
      <c r="AS1673" s="153">
        <f t="shared" si="1072"/>
        <v>652.17954716073291</v>
      </c>
      <c r="AT1673" s="60">
        <v>0.75</v>
      </c>
      <c r="AU1673" s="153">
        <f t="shared" si="1073"/>
        <v>489.13466037054968</v>
      </c>
      <c r="AV1673" s="153">
        <f t="shared" si="1074"/>
        <v>652.179547160732</v>
      </c>
    </row>
    <row r="1674" spans="1:48" x14ac:dyDescent="0.2">
      <c r="A1674" s="82">
        <v>1670</v>
      </c>
      <c r="B1674" s="82" t="s">
        <v>1410</v>
      </c>
      <c r="C1674" s="83"/>
      <c r="D1674" s="84" t="s">
        <v>112</v>
      </c>
      <c r="E1674" s="85" t="s">
        <v>413</v>
      </c>
      <c r="F1674" s="86">
        <v>41000</v>
      </c>
      <c r="G1674" s="86" t="s">
        <v>1350</v>
      </c>
      <c r="H1674" s="89"/>
      <c r="I1674" s="89">
        <v>0.10989037671232876</v>
      </c>
      <c r="J1674" s="84"/>
      <c r="K1674" s="84"/>
      <c r="L1674" s="87">
        <v>8454.33</v>
      </c>
      <c r="M1674" s="87"/>
      <c r="N1674" s="87">
        <v>8454.33</v>
      </c>
      <c r="O1674" s="84">
        <v>8454.33</v>
      </c>
      <c r="P1674" s="84">
        <v>0</v>
      </c>
      <c r="Q1674" s="84">
        <f t="shared" si="1090"/>
        <v>8454.33</v>
      </c>
      <c r="R1674" s="84">
        <v>0</v>
      </c>
      <c r="S1674" s="87">
        <f t="shared" si="1091"/>
        <v>0</v>
      </c>
      <c r="T1674" s="150">
        <v>10</v>
      </c>
      <c r="U1674" s="69">
        <v>365</v>
      </c>
      <c r="V1674" s="70"/>
      <c r="W1674" s="71">
        <v>2.1041095890410957</v>
      </c>
      <c r="X1674" s="76">
        <f t="shared" si="1067"/>
        <v>41000</v>
      </c>
      <c r="AF1674" s="132" t="s">
        <v>3114</v>
      </c>
      <c r="AG1674" s="60">
        <f>MATCH(AF1674,'Cat-4'!$A:$A,0)</f>
        <v>844</v>
      </c>
      <c r="AH1674" s="60">
        <f>MATCH(X1674,'Cat-4'!$1:$1,0)</f>
        <v>4</v>
      </c>
      <c r="AI1674" s="60">
        <f>INDEX('Cat-4'!$1:$1048576,Working!AG1674,Working!AH1674)</f>
        <v>103.9</v>
      </c>
      <c r="AJ1674" s="60">
        <f>MATCH($AJ$3,'Cat-4'!$1:$1,0)</f>
        <v>144</v>
      </c>
      <c r="AK1674" s="60">
        <f>INDEX('Cat-4'!$1:$1048576,Working!AG1674,Working!AJ1674)</f>
        <v>160.30000000000001</v>
      </c>
      <c r="AL1674" s="146">
        <f t="shared" si="1088"/>
        <v>1.5428296438883542</v>
      </c>
      <c r="AM1674" s="152">
        <f t="shared" si="1089"/>
        <v>1.5428296438883542</v>
      </c>
      <c r="AN1674" s="146">
        <f t="shared" si="1092"/>
        <v>11.872222222222222</v>
      </c>
      <c r="AO1674" s="169">
        <f>INDEX('EL&amp;SV'!$C$4:$G$50,MATCH(AF1674,'EL&amp;SV'!$G$4:$G$50,0),MATCH(IF(P1674&gt;5000000,"A",IF(N1674&gt;2000000,"B",IF(N1674&gt;500000,"C","D"))),'EL&amp;SV'!$C$4:$G$4,0))</f>
        <v>6</v>
      </c>
      <c r="AP1674" s="171">
        <f>INDEX('EL&amp;SV'!$G$4:$K$50,MATCH(AF1674,'EL&amp;SV'!$G$4:$G$50,0),MATCH(IF(N1674&gt;5000000,"A",IF(N1674&gt;2000000,"B",IF(N1674&gt;500000,"C","D"))),'EL&amp;SV'!$G$4:$K$4,0))</f>
        <v>0.95</v>
      </c>
      <c r="AQ1674" s="153">
        <f t="shared" si="1070"/>
        <v>13043.590943214629</v>
      </c>
      <c r="AR1674" s="153">
        <f t="shared" si="1071"/>
        <v>12391.411396053896</v>
      </c>
      <c r="AS1674" s="153">
        <f t="shared" si="1072"/>
        <v>652.17954716073291</v>
      </c>
      <c r="AT1674" s="60">
        <v>0.75</v>
      </c>
      <c r="AU1674" s="153">
        <f t="shared" si="1073"/>
        <v>489.13466037054968</v>
      </c>
      <c r="AV1674" s="153">
        <f t="shared" si="1074"/>
        <v>652.179547160732</v>
      </c>
    </row>
    <row r="1675" spans="1:48" x14ac:dyDescent="0.2">
      <c r="A1675" s="82">
        <v>1671</v>
      </c>
      <c r="B1675" s="82" t="s">
        <v>1410</v>
      </c>
      <c r="C1675" s="83"/>
      <c r="D1675" s="84" t="s">
        <v>112</v>
      </c>
      <c r="E1675" s="85" t="s">
        <v>313</v>
      </c>
      <c r="F1675" s="86">
        <v>39415</v>
      </c>
      <c r="G1675" s="86" t="s">
        <v>1347</v>
      </c>
      <c r="H1675" s="89"/>
      <c r="I1675" s="89">
        <v>0.18101104561920547</v>
      </c>
      <c r="J1675" s="84"/>
      <c r="K1675" s="84"/>
      <c r="L1675" s="87">
        <v>8437.5</v>
      </c>
      <c r="M1675" s="87"/>
      <c r="N1675" s="87">
        <v>8437.5</v>
      </c>
      <c r="O1675" s="84">
        <v>8437.5</v>
      </c>
      <c r="P1675" s="84">
        <v>0</v>
      </c>
      <c r="Q1675" s="84">
        <f t="shared" si="1090"/>
        <v>8437.5</v>
      </c>
      <c r="R1675" s="84">
        <v>0</v>
      </c>
      <c r="S1675" s="87">
        <f t="shared" si="1091"/>
        <v>0</v>
      </c>
      <c r="T1675" s="150">
        <v>10</v>
      </c>
      <c r="U1675" s="69">
        <v>365</v>
      </c>
      <c r="V1675" s="70"/>
      <c r="W1675" s="71">
        <v>0.11780821917808204</v>
      </c>
      <c r="X1675" s="76">
        <f t="shared" si="1067"/>
        <v>39387</v>
      </c>
      <c r="Y1675" s="138" t="s">
        <v>4016</v>
      </c>
      <c r="Z1675" s="60">
        <f>MATCH(Y1675,'Cat-3'!$A:$A,0)</f>
        <v>628</v>
      </c>
      <c r="AA1675" s="60">
        <f>MATCH(X1675,'Cat-3'!$1:$1,0)</f>
        <v>38</v>
      </c>
      <c r="AB1675" s="60">
        <f>INDEX('Cat-3'!$1:$1048576,Working!Z1675,Working!AA1675)</f>
        <v>114</v>
      </c>
      <c r="AC1675" s="60">
        <f>MATCH($AC$3,'Cat-3'!$1:$1,0)</f>
        <v>90</v>
      </c>
      <c r="AD1675" s="60">
        <f>INDEX('Cat-3'!$1:$1048576,Working!Z1675,Working!AC1675)</f>
        <v>138.4</v>
      </c>
      <c r="AE1675" s="146">
        <f>AD1675/AB1675</f>
        <v>1.2140350877192982</v>
      </c>
      <c r="AF1675" s="132" t="s">
        <v>3114</v>
      </c>
      <c r="AG1675" s="60">
        <f>MATCH(AF1675,'Cat-4'!$A:$A,0)</f>
        <v>844</v>
      </c>
      <c r="AH1675" s="60">
        <f>MATCH($AH$3,'Cat-4'!$1:$1,0)</f>
        <v>4</v>
      </c>
      <c r="AI1675" s="60">
        <f>INDEX('Cat-4'!$1:$1048576,Working!AG1675,Working!AH1675)</f>
        <v>103.9</v>
      </c>
      <c r="AJ1675" s="60">
        <f>MATCH($AJ$3,'Cat-4'!$1:$1,0)</f>
        <v>144</v>
      </c>
      <c r="AK1675" s="60">
        <f>INDEX('Cat-4'!$1:$1048576,Working!AG1675,Working!AJ1675)</f>
        <v>160.30000000000001</v>
      </c>
      <c r="AL1675" s="146">
        <f>AK1675/AI1675</f>
        <v>1.5428296438883542</v>
      </c>
      <c r="AM1675" s="146">
        <f>AL1675*AE1675</f>
        <v>1.8730493220539317</v>
      </c>
      <c r="AN1675" s="146">
        <f t="shared" si="1092"/>
        <v>16.211111111111112</v>
      </c>
      <c r="AO1675" s="169">
        <f>INDEX('EL&amp;SV'!$C$4:$G$50,MATCH(AF1675,'EL&amp;SV'!$G$4:$G$50,0),MATCH(IF(P1675&gt;5000000,"A",IF(N1675&gt;2000000,"B",IF(N1675&gt;500000,"C","D"))),'EL&amp;SV'!$C$4:$G$4,0))</f>
        <v>6</v>
      </c>
      <c r="AP1675" s="171">
        <f>INDEX('EL&amp;SV'!$G$4:$K$50,MATCH(AF1675,'EL&amp;SV'!$G$4:$G$50,0),MATCH(IF(N1675&gt;5000000,"A",IF(N1675&gt;2000000,"B",IF(N1675&gt;500000,"C","D"))),'EL&amp;SV'!$G$4:$K$4,0))</f>
        <v>0.95</v>
      </c>
      <c r="AQ1675" s="153">
        <f t="shared" si="1070"/>
        <v>15803.853654830049</v>
      </c>
      <c r="AR1675" s="153">
        <f t="shared" si="1071"/>
        <v>15013.660972088546</v>
      </c>
      <c r="AS1675" s="153">
        <f t="shared" si="1072"/>
        <v>790.19268274150272</v>
      </c>
      <c r="AT1675" s="60">
        <v>0.75</v>
      </c>
      <c r="AU1675" s="153">
        <f t="shared" si="1073"/>
        <v>592.64451205612704</v>
      </c>
      <c r="AV1675" s="153">
        <f t="shared" si="1074"/>
        <v>790.19268274150318</v>
      </c>
    </row>
    <row r="1676" spans="1:48" x14ac:dyDescent="0.2">
      <c r="A1676" s="82">
        <v>1672</v>
      </c>
      <c r="B1676" s="82" t="s">
        <v>1410</v>
      </c>
      <c r="C1676" s="83"/>
      <c r="D1676" s="84" t="s">
        <v>112</v>
      </c>
      <c r="E1676" s="85" t="s">
        <v>378</v>
      </c>
      <c r="F1676" s="86">
        <v>41000</v>
      </c>
      <c r="G1676" s="86" t="s">
        <v>1350</v>
      </c>
      <c r="H1676" s="89"/>
      <c r="I1676" s="89">
        <v>9.6775136986301372E-2</v>
      </c>
      <c r="J1676" s="84"/>
      <c r="K1676" s="84"/>
      <c r="L1676" s="87">
        <v>8437.5</v>
      </c>
      <c r="M1676" s="87"/>
      <c r="N1676" s="87">
        <v>8437.5</v>
      </c>
      <c r="O1676" s="84">
        <v>8437.4999999999982</v>
      </c>
      <c r="P1676" s="84">
        <v>0</v>
      </c>
      <c r="Q1676" s="84">
        <f t="shared" si="1090"/>
        <v>8437.4999999999982</v>
      </c>
      <c r="R1676" s="84">
        <v>0</v>
      </c>
      <c r="S1676" s="87">
        <f t="shared" si="1091"/>
        <v>0</v>
      </c>
      <c r="T1676" s="150">
        <v>10</v>
      </c>
      <c r="U1676" s="69">
        <v>365</v>
      </c>
      <c r="V1676" s="70"/>
      <c r="W1676" s="71">
        <v>2.117808219178082</v>
      </c>
      <c r="X1676" s="76">
        <f t="shared" si="1067"/>
        <v>41000</v>
      </c>
      <c r="AF1676" s="132" t="s">
        <v>3114</v>
      </c>
      <c r="AG1676" s="60">
        <f>MATCH(AF1676,'Cat-4'!$A:$A,0)</f>
        <v>844</v>
      </c>
      <c r="AH1676" s="60">
        <f>MATCH(X1676,'Cat-4'!$1:$1,0)</f>
        <v>4</v>
      </c>
      <c r="AI1676" s="60">
        <f>INDEX('Cat-4'!$1:$1048576,Working!AG1676,Working!AH1676)</f>
        <v>103.9</v>
      </c>
      <c r="AJ1676" s="60">
        <f>MATCH($AJ$3,'Cat-4'!$1:$1,0)</f>
        <v>144</v>
      </c>
      <c r="AK1676" s="60">
        <f>INDEX('Cat-4'!$1:$1048576,Working!AG1676,Working!AJ1676)</f>
        <v>160.30000000000001</v>
      </c>
      <c r="AL1676" s="146">
        <f t="shared" ref="AL1676:AL1677" si="1093">AK1676/AI1676</f>
        <v>1.5428296438883542</v>
      </c>
      <c r="AM1676" s="152">
        <f t="shared" ref="AM1676:AM1677" si="1094">AL1676</f>
        <v>1.5428296438883542</v>
      </c>
      <c r="AN1676" s="146">
        <f t="shared" si="1092"/>
        <v>11.872222222222222</v>
      </c>
      <c r="AO1676" s="169">
        <f>INDEX('EL&amp;SV'!$C$4:$G$50,MATCH(AF1676,'EL&amp;SV'!$G$4:$G$50,0),MATCH(IF(P1676&gt;5000000,"A",IF(N1676&gt;2000000,"B",IF(N1676&gt;500000,"C","D"))),'EL&amp;SV'!$C$4:$G$4,0))</f>
        <v>6</v>
      </c>
      <c r="AP1676" s="171">
        <f>INDEX('EL&amp;SV'!$G$4:$K$50,MATCH(AF1676,'EL&amp;SV'!$G$4:$G$50,0),MATCH(IF(N1676&gt;5000000,"A",IF(N1676&gt;2000000,"B",IF(N1676&gt;500000,"C","D"))),'EL&amp;SV'!$G$4:$K$4,0))</f>
        <v>0.95</v>
      </c>
      <c r="AQ1676" s="153">
        <f t="shared" si="1070"/>
        <v>13017.625120307988</v>
      </c>
      <c r="AR1676" s="153">
        <f t="shared" si="1071"/>
        <v>12366.743864292588</v>
      </c>
      <c r="AS1676" s="153">
        <f t="shared" si="1072"/>
        <v>650.88125601540014</v>
      </c>
      <c r="AT1676" s="60">
        <v>0.75</v>
      </c>
      <c r="AU1676" s="153">
        <f t="shared" si="1073"/>
        <v>488.16094201155011</v>
      </c>
      <c r="AV1676" s="153">
        <f t="shared" si="1074"/>
        <v>650.88125601540003</v>
      </c>
    </row>
    <row r="1677" spans="1:48" x14ac:dyDescent="0.2">
      <c r="A1677" s="82">
        <v>1673</v>
      </c>
      <c r="B1677" s="82" t="s">
        <v>1410</v>
      </c>
      <c r="C1677" s="83"/>
      <c r="D1677" s="84" t="s">
        <v>112</v>
      </c>
      <c r="E1677" s="85" t="s">
        <v>616</v>
      </c>
      <c r="F1677" s="86">
        <v>41471</v>
      </c>
      <c r="G1677" s="86" t="s">
        <v>1349</v>
      </c>
      <c r="H1677" s="89"/>
      <c r="I1677" s="89">
        <v>0.36455275119617225</v>
      </c>
      <c r="J1677" s="84"/>
      <c r="K1677" s="84"/>
      <c r="L1677" s="87">
        <v>8437.5</v>
      </c>
      <c r="M1677" s="87"/>
      <c r="N1677" s="87">
        <v>8437.5</v>
      </c>
      <c r="O1677" s="84">
        <v>8015.625</v>
      </c>
      <c r="P1677" s="84">
        <v>0</v>
      </c>
      <c r="Q1677" s="84">
        <f t="shared" si="1090"/>
        <v>8015.625</v>
      </c>
      <c r="R1677" s="84">
        <v>421.875</v>
      </c>
      <c r="S1677" s="87">
        <f t="shared" si="1091"/>
        <v>421.875</v>
      </c>
      <c r="T1677" s="150">
        <v>3</v>
      </c>
      <c r="U1677" s="69">
        <v>365</v>
      </c>
      <c r="V1677" s="70"/>
      <c r="W1677" s="71">
        <v>2.1369863013698631</v>
      </c>
      <c r="X1677" s="76">
        <f t="shared" si="1067"/>
        <v>41456</v>
      </c>
      <c r="AF1677" s="132" t="s">
        <v>3114</v>
      </c>
      <c r="AG1677" s="60">
        <f>MATCH(AF1677,'Cat-4'!$A:$A,0)</f>
        <v>844</v>
      </c>
      <c r="AH1677" s="60">
        <f>MATCH(X1677,'Cat-4'!$1:$1,0)</f>
        <v>19</v>
      </c>
      <c r="AI1677" s="60">
        <f>INDEX('Cat-4'!$1:$1048576,Working!AG1677,Working!AH1677)</f>
        <v>106.6</v>
      </c>
      <c r="AJ1677" s="60">
        <f>MATCH($AJ$3,'Cat-4'!$1:$1,0)</f>
        <v>144</v>
      </c>
      <c r="AK1677" s="60">
        <f>INDEX('Cat-4'!$1:$1048576,Working!AG1677,Working!AJ1677)</f>
        <v>160.30000000000001</v>
      </c>
      <c r="AL1677" s="146">
        <f t="shared" si="1093"/>
        <v>1.50375234521576</v>
      </c>
      <c r="AM1677" s="152">
        <f t="shared" si="1094"/>
        <v>1.50375234521576</v>
      </c>
      <c r="AN1677" s="146">
        <f t="shared" si="1092"/>
        <v>10.580555555555556</v>
      </c>
      <c r="AO1677" s="169">
        <f>INDEX('EL&amp;SV'!$C$4:$G$50,MATCH(AF1677,'EL&amp;SV'!$G$4:$G$50,0),MATCH(IF(P1677&gt;5000000,"A",IF(N1677&gt;2000000,"B",IF(N1677&gt;500000,"C","D"))),'EL&amp;SV'!$C$4:$G$4,0))</f>
        <v>6</v>
      </c>
      <c r="AP1677" s="171">
        <f>INDEX('EL&amp;SV'!$G$4:$K$50,MATCH(AF1677,'EL&amp;SV'!$G$4:$G$50,0),MATCH(IF(N1677&gt;5000000,"A",IF(N1677&gt;2000000,"B",IF(N1677&gt;500000,"C","D"))),'EL&amp;SV'!$G$4:$K$4,0))</f>
        <v>0.95</v>
      </c>
      <c r="AQ1677" s="153">
        <f t="shared" si="1070"/>
        <v>12687.910412757974</v>
      </c>
      <c r="AR1677" s="153">
        <f t="shared" si="1071"/>
        <v>12053.514892120074</v>
      </c>
      <c r="AS1677" s="153">
        <f t="shared" si="1072"/>
        <v>634.39552063789961</v>
      </c>
      <c r="AT1677" s="60">
        <v>0.75</v>
      </c>
      <c r="AU1677" s="153">
        <f t="shared" si="1073"/>
        <v>475.79664047842471</v>
      </c>
      <c r="AV1677" s="153">
        <f t="shared" si="1074"/>
        <v>634.39552063789927</v>
      </c>
    </row>
    <row r="1678" spans="1:48" x14ac:dyDescent="0.2">
      <c r="A1678" s="82">
        <v>1674</v>
      </c>
      <c r="B1678" s="82" t="s">
        <v>1410</v>
      </c>
      <c r="C1678" s="83"/>
      <c r="D1678" s="84" t="s">
        <v>112</v>
      </c>
      <c r="E1678" s="85" t="s">
        <v>298</v>
      </c>
      <c r="F1678" s="86">
        <v>39681</v>
      </c>
      <c r="G1678" s="86" t="s">
        <v>1348</v>
      </c>
      <c r="H1678" s="89"/>
      <c r="I1678" s="89">
        <v>0.15302653310942954</v>
      </c>
      <c r="J1678" s="84"/>
      <c r="K1678" s="84"/>
      <c r="L1678" s="87">
        <v>8437</v>
      </c>
      <c r="M1678" s="87"/>
      <c r="N1678" s="87">
        <v>8437</v>
      </c>
      <c r="O1678" s="84">
        <v>8437</v>
      </c>
      <c r="P1678" s="84">
        <v>0</v>
      </c>
      <c r="Q1678" s="84">
        <f t="shared" si="1090"/>
        <v>8437</v>
      </c>
      <c r="R1678" s="84">
        <v>0</v>
      </c>
      <c r="S1678" s="87">
        <f t="shared" si="1091"/>
        <v>0</v>
      </c>
      <c r="T1678" s="150">
        <v>10</v>
      </c>
      <c r="U1678" s="69">
        <v>365</v>
      </c>
      <c r="V1678" s="70"/>
      <c r="W1678" s="71">
        <v>2.1369863013698631</v>
      </c>
      <c r="X1678" s="76">
        <f t="shared" si="1067"/>
        <v>39661</v>
      </c>
      <c r="Y1678" s="138" t="s">
        <v>4016</v>
      </c>
      <c r="Z1678" s="60">
        <f>MATCH(Y1678,'Cat-3'!$A:$A,0)</f>
        <v>628</v>
      </c>
      <c r="AA1678" s="60">
        <f>MATCH(X1678,'Cat-3'!$1:$1,0)</f>
        <v>47</v>
      </c>
      <c r="AB1678" s="60">
        <f>INDEX('Cat-3'!$1:$1048576,Working!Z1678,Working!AA1678)</f>
        <v>120.9</v>
      </c>
      <c r="AC1678" s="60">
        <f>MATCH($AC$3,'Cat-3'!$1:$1,0)</f>
        <v>90</v>
      </c>
      <c r="AD1678" s="60">
        <f>INDEX('Cat-3'!$1:$1048576,Working!Z1678,Working!AC1678)</f>
        <v>138.4</v>
      </c>
      <c r="AE1678" s="146">
        <f>AD1678/AB1678</f>
        <v>1.1447477253928866</v>
      </c>
      <c r="AF1678" s="132" t="s">
        <v>3114</v>
      </c>
      <c r="AG1678" s="60">
        <f>MATCH(AF1678,'Cat-4'!$A:$A,0)</f>
        <v>844</v>
      </c>
      <c r="AH1678" s="60">
        <f>MATCH($AH$3,'Cat-4'!$1:$1,0)</f>
        <v>4</v>
      </c>
      <c r="AI1678" s="60">
        <f>INDEX('Cat-4'!$1:$1048576,Working!AG1678,Working!AH1678)</f>
        <v>103.9</v>
      </c>
      <c r="AJ1678" s="60">
        <f>MATCH($AJ$3,'Cat-4'!$1:$1,0)</f>
        <v>144</v>
      </c>
      <c r="AK1678" s="60">
        <f>INDEX('Cat-4'!$1:$1048576,Working!AG1678,Working!AJ1678)</f>
        <v>160.30000000000001</v>
      </c>
      <c r="AL1678" s="146">
        <f>AK1678/AI1678</f>
        <v>1.5428296438883542</v>
      </c>
      <c r="AM1678" s="146">
        <f>AL1678*AE1678</f>
        <v>1.7661507255099107</v>
      </c>
      <c r="AN1678" s="146">
        <f t="shared" si="1092"/>
        <v>15.483333333333333</v>
      </c>
      <c r="AO1678" s="169">
        <f>INDEX('EL&amp;SV'!$C$4:$G$50,MATCH(AF1678,'EL&amp;SV'!$G$4:$G$50,0),MATCH(IF(P1678&gt;5000000,"A",IF(N1678&gt;2000000,"B",IF(N1678&gt;500000,"C","D"))),'EL&amp;SV'!$C$4:$G$4,0))</f>
        <v>6</v>
      </c>
      <c r="AP1678" s="171">
        <f>INDEX('EL&amp;SV'!$G$4:$K$50,MATCH(AF1678,'EL&amp;SV'!$G$4:$G$50,0),MATCH(IF(N1678&gt;5000000,"A",IF(N1678&gt;2000000,"B",IF(N1678&gt;500000,"C","D"))),'EL&amp;SV'!$G$4:$K$4,0))</f>
        <v>0.95</v>
      </c>
      <c r="AQ1678" s="153">
        <f t="shared" si="1070"/>
        <v>14901.013671127117</v>
      </c>
      <c r="AR1678" s="153">
        <f t="shared" si="1071"/>
        <v>14155.962987570761</v>
      </c>
      <c r="AS1678" s="153">
        <f t="shared" si="1072"/>
        <v>745.05068355635558</v>
      </c>
      <c r="AT1678" s="60">
        <v>0.75</v>
      </c>
      <c r="AU1678" s="153">
        <f t="shared" si="1073"/>
        <v>558.78801266726668</v>
      </c>
      <c r="AV1678" s="153">
        <f t="shared" si="1074"/>
        <v>745.05068355635649</v>
      </c>
    </row>
    <row r="1679" spans="1:48" x14ac:dyDescent="0.2">
      <c r="A1679" s="82">
        <v>1675</v>
      </c>
      <c r="B1679" s="82" t="s">
        <v>1410</v>
      </c>
      <c r="C1679" s="83"/>
      <c r="D1679" s="84" t="s">
        <v>112</v>
      </c>
      <c r="E1679" s="85" t="s">
        <v>436</v>
      </c>
      <c r="F1679" s="151">
        <v>42248</v>
      </c>
      <c r="G1679" s="86"/>
      <c r="H1679" s="89"/>
      <c r="I1679" s="89">
        <v>0.05</v>
      </c>
      <c r="J1679" s="84"/>
      <c r="K1679" s="84"/>
      <c r="L1679" s="87">
        <v>8399.91</v>
      </c>
      <c r="M1679" s="87"/>
      <c r="N1679" s="87">
        <v>8399.91</v>
      </c>
      <c r="O1679" s="84">
        <v>8399.91</v>
      </c>
      <c r="P1679" s="84">
        <v>0</v>
      </c>
      <c r="Q1679" s="84">
        <f t="shared" si="1090"/>
        <v>8399.91</v>
      </c>
      <c r="R1679" s="84">
        <v>0</v>
      </c>
      <c r="S1679" s="87">
        <f t="shared" si="1091"/>
        <v>0</v>
      </c>
      <c r="T1679" s="150">
        <v>10</v>
      </c>
      <c r="U1679" s="69">
        <v>365</v>
      </c>
      <c r="V1679" s="70"/>
      <c r="W1679" s="71">
        <v>2.1369863013698631</v>
      </c>
      <c r="X1679" s="76">
        <f t="shared" si="1067"/>
        <v>42248</v>
      </c>
      <c r="AF1679" s="132" t="s">
        <v>3114</v>
      </c>
      <c r="AG1679" s="60">
        <f>MATCH(AF1679,'Cat-4'!$A:$A,0)</f>
        <v>844</v>
      </c>
      <c r="AH1679" s="60">
        <f>MATCH(X1679,'Cat-4'!$1:$1,0)</f>
        <v>45</v>
      </c>
      <c r="AI1679" s="60">
        <f>INDEX('Cat-4'!$1:$1048576,Working!AG1679,Working!AH1679)</f>
        <v>110.9</v>
      </c>
      <c r="AJ1679" s="60">
        <f>MATCH($AJ$3,'Cat-4'!$1:$1,0)</f>
        <v>144</v>
      </c>
      <c r="AK1679" s="60">
        <f>INDEX('Cat-4'!$1:$1048576,Working!AG1679,Working!AJ1679)</f>
        <v>160.30000000000001</v>
      </c>
      <c r="AL1679" s="146">
        <f t="shared" ref="AL1679:AL1683" si="1095">AK1679/AI1679</f>
        <v>1.4454463480613164</v>
      </c>
      <c r="AM1679" s="152">
        <f t="shared" ref="AM1679:AM1683" si="1096">AL1679</f>
        <v>1.4454463480613164</v>
      </c>
      <c r="AN1679" s="146">
        <f t="shared" si="1092"/>
        <v>8.4555555555555557</v>
      </c>
      <c r="AO1679" s="169">
        <f>INDEX('EL&amp;SV'!$C$4:$G$50,MATCH(AF1679,'EL&amp;SV'!$G$4:$G$50,0),MATCH(IF(P1679&gt;5000000,"A",IF(N1679&gt;2000000,"B",IF(N1679&gt;500000,"C","D"))),'EL&amp;SV'!$C$4:$G$4,0))</f>
        <v>6</v>
      </c>
      <c r="AP1679" s="171">
        <f>INDEX('EL&amp;SV'!$G$4:$K$50,MATCH(AF1679,'EL&amp;SV'!$G$4:$G$50,0),MATCH(IF(N1679&gt;5000000,"A",IF(N1679&gt;2000000,"B",IF(N1679&gt;500000,"C","D"))),'EL&amp;SV'!$G$4:$K$4,0))</f>
        <v>0.95</v>
      </c>
      <c r="AQ1679" s="153">
        <f t="shared" si="1070"/>
        <v>12141.619233543732</v>
      </c>
      <c r="AR1679" s="153">
        <f t="shared" si="1071"/>
        <v>11534.538271866546</v>
      </c>
      <c r="AS1679" s="153">
        <f t="shared" si="1072"/>
        <v>607.08096167718577</v>
      </c>
      <c r="AT1679" s="60">
        <v>0.75</v>
      </c>
      <c r="AU1679" s="153">
        <f t="shared" si="1073"/>
        <v>455.31072125788933</v>
      </c>
      <c r="AV1679" s="153">
        <f t="shared" si="1074"/>
        <v>607.08096167718713</v>
      </c>
    </row>
    <row r="1680" spans="1:48" x14ac:dyDescent="0.2">
      <c r="A1680" s="82">
        <v>1676</v>
      </c>
      <c r="B1680" s="82" t="s">
        <v>1410</v>
      </c>
      <c r="C1680" s="83"/>
      <c r="D1680" s="84" t="s">
        <v>112</v>
      </c>
      <c r="E1680" s="85" t="s">
        <v>823</v>
      </c>
      <c r="F1680" s="86">
        <v>41000</v>
      </c>
      <c r="G1680" s="86" t="s">
        <v>1350</v>
      </c>
      <c r="H1680" s="89"/>
      <c r="I1680" s="89">
        <v>6.5488935721812427E-2</v>
      </c>
      <c r="J1680" s="84"/>
      <c r="K1680" s="84"/>
      <c r="L1680" s="87">
        <v>8399.91</v>
      </c>
      <c r="M1680" s="87"/>
      <c r="N1680" s="87">
        <v>8399.91</v>
      </c>
      <c r="O1680" s="84">
        <v>5229.4086697049515</v>
      </c>
      <c r="P1680" s="84">
        <v>550.10116605900942</v>
      </c>
      <c r="Q1680" s="84">
        <f t="shared" si="1090"/>
        <v>5779.5098357639608</v>
      </c>
      <c r="R1680" s="84">
        <v>2620.400164236039</v>
      </c>
      <c r="S1680" s="87">
        <f t="shared" si="1091"/>
        <v>3170.5013302950483</v>
      </c>
      <c r="T1680" s="150">
        <v>15</v>
      </c>
      <c r="U1680" s="69">
        <v>365</v>
      </c>
      <c r="V1680" s="70"/>
      <c r="W1680" s="71">
        <v>2.1369863013698631</v>
      </c>
      <c r="X1680" s="76">
        <f t="shared" si="1067"/>
        <v>41000</v>
      </c>
      <c r="AF1680" s="132" t="s">
        <v>3114</v>
      </c>
      <c r="AG1680" s="60">
        <f>MATCH(AF1680,'Cat-4'!$A:$A,0)</f>
        <v>844</v>
      </c>
      <c r="AH1680" s="60">
        <f>MATCH(X1680,'Cat-4'!$1:$1,0)</f>
        <v>4</v>
      </c>
      <c r="AI1680" s="60">
        <f>INDEX('Cat-4'!$1:$1048576,Working!AG1680,Working!AH1680)</f>
        <v>103.9</v>
      </c>
      <c r="AJ1680" s="60">
        <f>MATCH($AJ$3,'Cat-4'!$1:$1,0)</f>
        <v>144</v>
      </c>
      <c r="AK1680" s="60">
        <f>INDEX('Cat-4'!$1:$1048576,Working!AG1680,Working!AJ1680)</f>
        <v>160.30000000000001</v>
      </c>
      <c r="AL1680" s="146">
        <f t="shared" si="1095"/>
        <v>1.5428296438883542</v>
      </c>
      <c r="AM1680" s="152">
        <f t="shared" si="1096"/>
        <v>1.5428296438883542</v>
      </c>
      <c r="AN1680" s="146">
        <f t="shared" si="1092"/>
        <v>11.872222222222222</v>
      </c>
      <c r="AO1680" s="169">
        <f>INDEX('EL&amp;SV'!$C$4:$G$50,MATCH(AF1680,'EL&amp;SV'!$G$4:$G$50,0),MATCH(IF(P1680&gt;5000000,"A",IF(N1680&gt;2000000,"B",IF(N1680&gt;500000,"C","D"))),'EL&amp;SV'!$C$4:$G$4,0))</f>
        <v>6</v>
      </c>
      <c r="AP1680" s="171">
        <f>INDEX('EL&amp;SV'!$G$4:$K$50,MATCH(AF1680,'EL&amp;SV'!$G$4:$G$50,0),MATCH(IF(N1680&gt;5000000,"A",IF(N1680&gt;2000000,"B",IF(N1680&gt;500000,"C","D"))),'EL&amp;SV'!$G$4:$K$4,0))</f>
        <v>0.95</v>
      </c>
      <c r="AQ1680" s="153">
        <f t="shared" si="1070"/>
        <v>12959.630153994225</v>
      </c>
      <c r="AR1680" s="153">
        <f t="shared" si="1071"/>
        <v>12311.648646294512</v>
      </c>
      <c r="AS1680" s="153">
        <f t="shared" si="1072"/>
        <v>647.98150769971289</v>
      </c>
      <c r="AT1680" s="60">
        <v>0.75</v>
      </c>
      <c r="AU1680" s="153">
        <f t="shared" si="1073"/>
        <v>485.98613077478467</v>
      </c>
      <c r="AV1680" s="153">
        <f t="shared" si="1074"/>
        <v>647.98150769971187</v>
      </c>
    </row>
    <row r="1681" spans="1:48" x14ac:dyDescent="0.2">
      <c r="A1681" s="82">
        <v>1677</v>
      </c>
      <c r="B1681" s="82" t="s">
        <v>1410</v>
      </c>
      <c r="C1681" s="83"/>
      <c r="D1681" s="84" t="s">
        <v>112</v>
      </c>
      <c r="E1681" s="85" t="s">
        <v>396</v>
      </c>
      <c r="F1681" s="86">
        <v>41000</v>
      </c>
      <c r="G1681" s="86" t="s">
        <v>1350</v>
      </c>
      <c r="H1681" s="89"/>
      <c r="I1681" s="89">
        <v>0.11346726027397259</v>
      </c>
      <c r="J1681" s="84"/>
      <c r="K1681" s="84"/>
      <c r="L1681" s="87">
        <v>8399</v>
      </c>
      <c r="M1681" s="87"/>
      <c r="N1681" s="87">
        <v>8399</v>
      </c>
      <c r="O1681" s="84">
        <v>8399</v>
      </c>
      <c r="P1681" s="84">
        <v>0</v>
      </c>
      <c r="Q1681" s="84">
        <f t="shared" si="1090"/>
        <v>8399</v>
      </c>
      <c r="R1681" s="84">
        <v>0</v>
      </c>
      <c r="S1681" s="87">
        <f t="shared" si="1091"/>
        <v>0</v>
      </c>
      <c r="T1681" s="150">
        <v>10</v>
      </c>
      <c r="U1681" s="69">
        <v>365</v>
      </c>
      <c r="V1681" s="70"/>
      <c r="W1681" s="71">
        <v>2.1726027397260275</v>
      </c>
      <c r="X1681" s="76">
        <f t="shared" si="1067"/>
        <v>41000</v>
      </c>
      <c r="AF1681" s="132" t="s">
        <v>3114</v>
      </c>
      <c r="AG1681" s="60">
        <f>MATCH(AF1681,'Cat-4'!$A:$A,0)</f>
        <v>844</v>
      </c>
      <c r="AH1681" s="60">
        <f>MATCH(X1681,'Cat-4'!$1:$1,0)</f>
        <v>4</v>
      </c>
      <c r="AI1681" s="60">
        <f>INDEX('Cat-4'!$1:$1048576,Working!AG1681,Working!AH1681)</f>
        <v>103.9</v>
      </c>
      <c r="AJ1681" s="60">
        <f>MATCH($AJ$3,'Cat-4'!$1:$1,0)</f>
        <v>144</v>
      </c>
      <c r="AK1681" s="60">
        <f>INDEX('Cat-4'!$1:$1048576,Working!AG1681,Working!AJ1681)</f>
        <v>160.30000000000001</v>
      </c>
      <c r="AL1681" s="146">
        <f t="shared" si="1095"/>
        <v>1.5428296438883542</v>
      </c>
      <c r="AM1681" s="152">
        <f t="shared" si="1096"/>
        <v>1.5428296438883542</v>
      </c>
      <c r="AN1681" s="146">
        <f t="shared" si="1092"/>
        <v>11.872222222222222</v>
      </c>
      <c r="AO1681" s="169">
        <f>INDEX('EL&amp;SV'!$C$4:$G$50,MATCH(AF1681,'EL&amp;SV'!$G$4:$G$50,0),MATCH(IF(P1681&gt;5000000,"A",IF(N1681&gt;2000000,"B",IF(N1681&gt;500000,"C","D"))),'EL&amp;SV'!$C$4:$G$4,0))</f>
        <v>6</v>
      </c>
      <c r="AP1681" s="171">
        <f>INDEX('EL&amp;SV'!$G$4:$K$50,MATCH(AF1681,'EL&amp;SV'!$G$4:$G$50,0),MATCH(IF(N1681&gt;5000000,"A",IF(N1681&gt;2000000,"B",IF(N1681&gt;500000,"C","D"))),'EL&amp;SV'!$G$4:$K$4,0))</f>
        <v>0.95</v>
      </c>
      <c r="AQ1681" s="153">
        <f t="shared" si="1070"/>
        <v>12958.226179018287</v>
      </c>
      <c r="AR1681" s="153">
        <f t="shared" si="1071"/>
        <v>12310.314870067372</v>
      </c>
      <c r="AS1681" s="153">
        <f t="shared" si="1072"/>
        <v>647.91130895091555</v>
      </c>
      <c r="AT1681" s="60">
        <v>0.75</v>
      </c>
      <c r="AU1681" s="153">
        <f t="shared" si="1073"/>
        <v>485.93348171318667</v>
      </c>
      <c r="AV1681" s="153">
        <f t="shared" si="1074"/>
        <v>647.91130895091499</v>
      </c>
    </row>
    <row r="1682" spans="1:48" x14ac:dyDescent="0.2">
      <c r="A1682" s="82">
        <v>1678</v>
      </c>
      <c r="B1682" s="82" t="s">
        <v>1410</v>
      </c>
      <c r="C1682" s="83"/>
      <c r="D1682" s="84" t="s">
        <v>112</v>
      </c>
      <c r="E1682" s="85" t="s">
        <v>1148</v>
      </c>
      <c r="F1682" s="86">
        <v>43754</v>
      </c>
      <c r="G1682" s="86" t="s">
        <v>36</v>
      </c>
      <c r="H1682" s="89"/>
      <c r="I1682" s="89">
        <v>0.19</v>
      </c>
      <c r="J1682" s="84"/>
      <c r="K1682" s="84"/>
      <c r="L1682" s="87">
        <v>8378</v>
      </c>
      <c r="M1682" s="87"/>
      <c r="N1682" s="87">
        <v>8378</v>
      </c>
      <c r="O1682" s="84">
        <v>3916.3133150684926</v>
      </c>
      <c r="P1682" s="84">
        <v>1591.82</v>
      </c>
      <c r="Q1682" s="84">
        <f t="shared" si="1090"/>
        <v>5508.1333150684923</v>
      </c>
      <c r="R1682" s="84">
        <v>2869.8666849315077</v>
      </c>
      <c r="S1682" s="87">
        <f t="shared" si="1091"/>
        <v>4461.6866849315074</v>
      </c>
      <c r="T1682" s="150">
        <v>5</v>
      </c>
      <c r="U1682" s="69">
        <v>365</v>
      </c>
      <c r="V1682" s="70"/>
      <c r="W1682" s="71">
        <v>2.1726027397260275</v>
      </c>
      <c r="X1682" s="76">
        <f t="shared" si="1067"/>
        <v>43739</v>
      </c>
      <c r="AF1682" s="132" t="s">
        <v>3114</v>
      </c>
      <c r="AG1682" s="60">
        <f>MATCH(AF1682,'Cat-4'!$A:$A,0)</f>
        <v>844</v>
      </c>
      <c r="AH1682" s="60">
        <f>MATCH(X1682,'Cat-4'!$1:$1,0)</f>
        <v>94</v>
      </c>
      <c r="AI1682" s="60">
        <f>INDEX('Cat-4'!$1:$1048576,Working!AG1682,Working!AH1682)</f>
        <v>131.6</v>
      </c>
      <c r="AJ1682" s="60">
        <f>MATCH($AJ$3,'Cat-4'!$1:$1,0)</f>
        <v>144</v>
      </c>
      <c r="AK1682" s="60">
        <f>INDEX('Cat-4'!$1:$1048576,Working!AG1682,Working!AJ1682)</f>
        <v>160.30000000000001</v>
      </c>
      <c r="AL1682" s="146">
        <f t="shared" si="1095"/>
        <v>1.218085106382979</v>
      </c>
      <c r="AM1682" s="152">
        <f t="shared" si="1096"/>
        <v>1.218085106382979</v>
      </c>
      <c r="AN1682" s="146">
        <f t="shared" si="1092"/>
        <v>4.3305555555555557</v>
      </c>
      <c r="AO1682" s="169">
        <f>INDEX('EL&amp;SV'!$C$4:$G$50,MATCH(AF1682,'EL&amp;SV'!$G$4:$G$50,0),MATCH(IF(P1682&gt;5000000,"A",IF(N1682&gt;2000000,"B",IF(N1682&gt;500000,"C","D"))),'EL&amp;SV'!$C$4:$G$4,0))</f>
        <v>6</v>
      </c>
      <c r="AP1682" s="171">
        <f>INDEX('EL&amp;SV'!$G$4:$K$50,MATCH(AF1682,'EL&amp;SV'!$G$4:$G$50,0),MATCH(IF(N1682&gt;5000000,"A",IF(N1682&gt;2000000,"B",IF(N1682&gt;500000,"C","D"))),'EL&amp;SV'!$G$4:$K$4,0))</f>
        <v>0.95</v>
      </c>
      <c r="AQ1682" s="153">
        <f t="shared" si="1070"/>
        <v>10205.117021276597</v>
      </c>
      <c r="AR1682" s="153">
        <f t="shared" si="1071"/>
        <v>6997.3558168341224</v>
      </c>
      <c r="AS1682" s="153">
        <f t="shared" si="1072"/>
        <v>3207.761204442475</v>
      </c>
      <c r="AT1682" s="60">
        <v>0.75</v>
      </c>
      <c r="AU1682" s="153">
        <f t="shared" si="1073"/>
        <v>2405.8209033318562</v>
      </c>
      <c r="AV1682" s="153">
        <f t="shared" si="1074"/>
        <v>2405.8209033318562</v>
      </c>
    </row>
    <row r="1683" spans="1:48" x14ac:dyDescent="0.2">
      <c r="A1683" s="82">
        <v>1679</v>
      </c>
      <c r="B1683" s="82" t="s">
        <v>1410</v>
      </c>
      <c r="C1683" s="83"/>
      <c r="D1683" s="84" t="s">
        <v>112</v>
      </c>
      <c r="E1683" s="85" t="s">
        <v>1217</v>
      </c>
      <c r="F1683" s="86">
        <v>44501</v>
      </c>
      <c r="G1683" s="86" t="s">
        <v>38</v>
      </c>
      <c r="H1683" s="89"/>
      <c r="I1683" s="89">
        <v>9.5000000000000001E-2</v>
      </c>
      <c r="J1683" s="84"/>
      <c r="K1683" s="84"/>
      <c r="L1683" s="87">
        <v>8349.39</v>
      </c>
      <c r="M1683" s="87"/>
      <c r="N1683" s="87">
        <v>8349.39</v>
      </c>
      <c r="O1683" s="84">
        <v>328.14246452054795</v>
      </c>
      <c r="P1683" s="84">
        <v>793.19204999999999</v>
      </c>
      <c r="Q1683" s="84">
        <f t="shared" si="1090"/>
        <v>1121.3345145205481</v>
      </c>
      <c r="R1683" s="84">
        <v>7228.0554854794518</v>
      </c>
      <c r="S1683" s="87">
        <f t="shared" si="1091"/>
        <v>8021.2475354794515</v>
      </c>
      <c r="T1683" s="150">
        <v>10</v>
      </c>
      <c r="U1683" s="69">
        <v>365</v>
      </c>
      <c r="V1683" s="70"/>
      <c r="W1683" s="71">
        <v>2.2356164383561645</v>
      </c>
      <c r="X1683" s="76">
        <f t="shared" si="1067"/>
        <v>44501</v>
      </c>
      <c r="AF1683" s="132" t="s">
        <v>3114</v>
      </c>
      <c r="AG1683" s="60">
        <f>MATCH(AF1683,'Cat-4'!$A:$A,0)</f>
        <v>844</v>
      </c>
      <c r="AH1683" s="60">
        <f>MATCH(X1683,'Cat-4'!$1:$1,0)</f>
        <v>119</v>
      </c>
      <c r="AI1683" s="60">
        <f>INDEX('Cat-4'!$1:$1048576,Working!AG1683,Working!AH1683)</f>
        <v>150.4</v>
      </c>
      <c r="AJ1683" s="60">
        <f>MATCH($AJ$3,'Cat-4'!$1:$1,0)</f>
        <v>144</v>
      </c>
      <c r="AK1683" s="60">
        <f>INDEX('Cat-4'!$1:$1048576,Working!AG1683,Working!AJ1683)</f>
        <v>160.30000000000001</v>
      </c>
      <c r="AL1683" s="146">
        <f t="shared" si="1095"/>
        <v>1.0658244680851063</v>
      </c>
      <c r="AM1683" s="152">
        <f t="shared" si="1096"/>
        <v>1.0658244680851063</v>
      </c>
      <c r="AN1683" s="146">
        <f t="shared" si="1092"/>
        <v>2.2888888888888888</v>
      </c>
      <c r="AO1683" s="169">
        <f>INDEX('EL&amp;SV'!$C$4:$G$50,MATCH(AF1683,'EL&amp;SV'!$G$4:$G$50,0),MATCH(IF(P1683&gt;5000000,"A",IF(N1683&gt;2000000,"B",IF(N1683&gt;500000,"C","D"))),'EL&amp;SV'!$C$4:$G$4,0))</f>
        <v>6</v>
      </c>
      <c r="AP1683" s="171">
        <f>INDEX('EL&amp;SV'!$G$4:$K$50,MATCH(AF1683,'EL&amp;SV'!$G$4:$G$50,0),MATCH(IF(N1683&gt;5000000,"A",IF(N1683&gt;2000000,"B",IF(N1683&gt;500000,"C","D"))),'EL&amp;SV'!$G$4:$K$4,0))</f>
        <v>0.95</v>
      </c>
      <c r="AQ1683" s="153">
        <f t="shared" si="1070"/>
        <v>8898.9841555851053</v>
      </c>
      <c r="AR1683" s="153">
        <f t="shared" si="1071"/>
        <v>3225.0577763851943</v>
      </c>
      <c r="AS1683" s="153">
        <f t="shared" si="1072"/>
        <v>5673.926379199911</v>
      </c>
      <c r="AT1683" s="60">
        <v>0.75</v>
      </c>
      <c r="AU1683" s="153">
        <f t="shared" si="1073"/>
        <v>4255.4447843999333</v>
      </c>
      <c r="AV1683" s="153">
        <f t="shared" si="1074"/>
        <v>4255.4447843999333</v>
      </c>
    </row>
    <row r="1684" spans="1:48" x14ac:dyDescent="0.2">
      <c r="A1684" s="82">
        <v>1680</v>
      </c>
      <c r="B1684" s="82" t="s">
        <v>1410</v>
      </c>
      <c r="C1684" s="83"/>
      <c r="D1684" s="84" t="s">
        <v>112</v>
      </c>
      <c r="E1684" s="85" t="s">
        <v>338</v>
      </c>
      <c r="F1684" s="86">
        <v>39703</v>
      </c>
      <c r="G1684" s="86" t="s">
        <v>1348</v>
      </c>
      <c r="H1684" s="89"/>
      <c r="I1684" s="89">
        <v>1.124460874922982E-2</v>
      </c>
      <c r="J1684" s="84"/>
      <c r="K1684" s="84"/>
      <c r="L1684" s="87">
        <v>8265</v>
      </c>
      <c r="M1684" s="87"/>
      <c r="N1684" s="87">
        <v>8265</v>
      </c>
      <c r="O1684" s="84">
        <v>8265</v>
      </c>
      <c r="P1684" s="84">
        <v>0</v>
      </c>
      <c r="Q1684" s="84">
        <f t="shared" si="1090"/>
        <v>8265</v>
      </c>
      <c r="R1684" s="84">
        <v>0</v>
      </c>
      <c r="S1684" s="87">
        <f t="shared" si="1091"/>
        <v>0</v>
      </c>
      <c r="T1684" s="150">
        <v>10</v>
      </c>
      <c r="U1684" s="69">
        <v>365</v>
      </c>
      <c r="V1684" s="70"/>
      <c r="W1684" s="71">
        <v>12.304109589041095</v>
      </c>
      <c r="X1684" s="76">
        <f t="shared" si="1067"/>
        <v>39692</v>
      </c>
      <c r="Y1684" s="138" t="s">
        <v>4016</v>
      </c>
      <c r="Z1684" s="60">
        <f>MATCH(Y1684,'Cat-3'!$A:$A,0)</f>
        <v>628</v>
      </c>
      <c r="AA1684" s="60">
        <f>MATCH(X1684,'Cat-3'!$1:$1,0)</f>
        <v>48</v>
      </c>
      <c r="AB1684" s="60">
        <f>INDEX('Cat-3'!$1:$1048576,Working!Z1684,Working!AA1684)</f>
        <v>120.9</v>
      </c>
      <c r="AC1684" s="60">
        <f>MATCH($AC$3,'Cat-3'!$1:$1,0)</f>
        <v>90</v>
      </c>
      <c r="AD1684" s="60">
        <f>INDEX('Cat-3'!$1:$1048576,Working!Z1684,Working!AC1684)</f>
        <v>138.4</v>
      </c>
      <c r="AE1684" s="146">
        <f>AD1684/AB1684</f>
        <v>1.1447477253928866</v>
      </c>
      <c r="AF1684" s="132" t="s">
        <v>3114</v>
      </c>
      <c r="AG1684" s="60">
        <f>MATCH(AF1684,'Cat-4'!$A:$A,0)</f>
        <v>844</v>
      </c>
      <c r="AH1684" s="60">
        <f>MATCH($AH$3,'Cat-4'!$1:$1,0)</f>
        <v>4</v>
      </c>
      <c r="AI1684" s="60">
        <f>INDEX('Cat-4'!$1:$1048576,Working!AG1684,Working!AH1684)</f>
        <v>103.9</v>
      </c>
      <c r="AJ1684" s="60">
        <f>MATCH($AJ$3,'Cat-4'!$1:$1,0)</f>
        <v>144</v>
      </c>
      <c r="AK1684" s="60">
        <f>INDEX('Cat-4'!$1:$1048576,Working!AG1684,Working!AJ1684)</f>
        <v>160.30000000000001</v>
      </c>
      <c r="AL1684" s="146">
        <f>AK1684/AI1684</f>
        <v>1.5428296438883542</v>
      </c>
      <c r="AM1684" s="146">
        <f>AL1684*AE1684</f>
        <v>1.7661507255099107</v>
      </c>
      <c r="AN1684" s="146">
        <f t="shared" si="1092"/>
        <v>15.425000000000001</v>
      </c>
      <c r="AO1684" s="169">
        <f>INDEX('EL&amp;SV'!$C$4:$G$50,MATCH(AF1684,'EL&amp;SV'!$G$4:$G$50,0),MATCH(IF(P1684&gt;5000000,"A",IF(N1684&gt;2000000,"B",IF(N1684&gt;500000,"C","D"))),'EL&amp;SV'!$C$4:$G$4,0))</f>
        <v>6</v>
      </c>
      <c r="AP1684" s="171">
        <f>INDEX('EL&amp;SV'!$G$4:$K$50,MATCH(AF1684,'EL&amp;SV'!$G$4:$G$50,0),MATCH(IF(N1684&gt;5000000,"A",IF(N1684&gt;2000000,"B",IF(N1684&gt;500000,"C","D"))),'EL&amp;SV'!$G$4:$K$4,0))</f>
        <v>0.95</v>
      </c>
      <c r="AQ1684" s="153">
        <f t="shared" si="1070"/>
        <v>14597.235746339413</v>
      </c>
      <c r="AR1684" s="153">
        <f t="shared" si="1071"/>
        <v>13867.37395902244</v>
      </c>
      <c r="AS1684" s="153">
        <f t="shared" si="1072"/>
        <v>729.86178731697328</v>
      </c>
      <c r="AT1684" s="60">
        <v>0.75</v>
      </c>
      <c r="AU1684" s="153">
        <f t="shared" si="1073"/>
        <v>547.39634048772996</v>
      </c>
      <c r="AV1684" s="153">
        <f t="shared" si="1074"/>
        <v>729.86178731697134</v>
      </c>
    </row>
    <row r="1685" spans="1:48" x14ac:dyDescent="0.2">
      <c r="A1685" s="82">
        <v>1681</v>
      </c>
      <c r="B1685" s="82" t="s">
        <v>1410</v>
      </c>
      <c r="C1685" s="83"/>
      <c r="D1685" s="84" t="s">
        <v>112</v>
      </c>
      <c r="E1685" s="85" t="s">
        <v>449</v>
      </c>
      <c r="F1685" s="86">
        <v>41316</v>
      </c>
      <c r="G1685" s="86" t="s">
        <v>1350</v>
      </c>
      <c r="H1685" s="89"/>
      <c r="I1685" s="89">
        <v>0.10469524103831893</v>
      </c>
      <c r="J1685" s="84"/>
      <c r="K1685" s="84"/>
      <c r="L1685" s="87">
        <v>8249.9699999999993</v>
      </c>
      <c r="M1685" s="87"/>
      <c r="N1685" s="87">
        <v>8249.9699999999993</v>
      </c>
      <c r="O1685" s="84">
        <v>7502.1905455451724</v>
      </c>
      <c r="P1685" s="84">
        <v>747.77945445482692</v>
      </c>
      <c r="Q1685" s="84">
        <f t="shared" si="1090"/>
        <v>8249.9699999999993</v>
      </c>
      <c r="R1685" s="84">
        <v>0</v>
      </c>
      <c r="S1685" s="87">
        <f t="shared" si="1091"/>
        <v>747.77945445482692</v>
      </c>
      <c r="T1685" s="150">
        <v>10</v>
      </c>
      <c r="U1685" s="69">
        <v>365</v>
      </c>
      <c r="V1685" s="70"/>
      <c r="W1685" s="71">
        <v>0.40547945205479463</v>
      </c>
      <c r="X1685" s="76">
        <f t="shared" si="1067"/>
        <v>41306</v>
      </c>
      <c r="AF1685" s="132" t="s">
        <v>3114</v>
      </c>
      <c r="AG1685" s="60">
        <f>MATCH(AF1685,'Cat-4'!$A:$A,0)</f>
        <v>844</v>
      </c>
      <c r="AH1685" s="60">
        <f>MATCH(X1685,'Cat-4'!$1:$1,0)</f>
        <v>14</v>
      </c>
      <c r="AI1685" s="60">
        <f>INDEX('Cat-4'!$1:$1048576,Working!AG1685,Working!AH1685)</f>
        <v>109.2</v>
      </c>
      <c r="AJ1685" s="60">
        <f>MATCH($AJ$3,'Cat-4'!$1:$1,0)</f>
        <v>144</v>
      </c>
      <c r="AK1685" s="60">
        <f>INDEX('Cat-4'!$1:$1048576,Working!AG1685,Working!AJ1685)</f>
        <v>160.30000000000001</v>
      </c>
      <c r="AL1685" s="146">
        <f>AK1685/AI1685</f>
        <v>1.4679487179487181</v>
      </c>
      <c r="AM1685" s="152">
        <f>AL1685</f>
        <v>1.4679487179487181</v>
      </c>
      <c r="AN1685" s="146">
        <f t="shared" si="1092"/>
        <v>11.011111111111111</v>
      </c>
      <c r="AO1685" s="169">
        <f>INDEX('EL&amp;SV'!$C$4:$G$50,MATCH(AF1685,'EL&amp;SV'!$G$4:$G$50,0),MATCH(IF(P1685&gt;5000000,"A",IF(N1685&gt;2000000,"B",IF(N1685&gt;500000,"C","D"))),'EL&amp;SV'!$C$4:$G$4,0))</f>
        <v>6</v>
      </c>
      <c r="AP1685" s="171">
        <f>INDEX('EL&amp;SV'!$G$4:$K$50,MATCH(AF1685,'EL&amp;SV'!$G$4:$G$50,0),MATCH(IF(N1685&gt;5000000,"A",IF(N1685&gt;2000000,"B",IF(N1685&gt;500000,"C","D"))),'EL&amp;SV'!$G$4:$K$4,0))</f>
        <v>0.95</v>
      </c>
      <c r="AQ1685" s="153">
        <f t="shared" si="1070"/>
        <v>12110.532884615384</v>
      </c>
      <c r="AR1685" s="153">
        <f t="shared" si="1071"/>
        <v>11505.006240384615</v>
      </c>
      <c r="AS1685" s="153">
        <f t="shared" si="1072"/>
        <v>605.52664423076931</v>
      </c>
      <c r="AT1685" s="60">
        <v>0.75</v>
      </c>
      <c r="AU1685" s="153">
        <f t="shared" si="1073"/>
        <v>454.14498317307698</v>
      </c>
      <c r="AV1685" s="153">
        <f t="shared" si="1074"/>
        <v>605.52664423076976</v>
      </c>
    </row>
    <row r="1686" spans="1:48" x14ac:dyDescent="0.2">
      <c r="A1686" s="82">
        <v>1682</v>
      </c>
      <c r="B1686" s="82" t="s">
        <v>1410</v>
      </c>
      <c r="C1686" s="83"/>
      <c r="D1686" s="84" t="s">
        <v>112</v>
      </c>
      <c r="E1686" s="85" t="s">
        <v>345</v>
      </c>
      <c r="F1686" s="86">
        <v>39951</v>
      </c>
      <c r="G1686" s="86" t="s">
        <v>1353</v>
      </c>
      <c r="H1686" s="89"/>
      <c r="I1686" s="89">
        <v>0.14727797969000533</v>
      </c>
      <c r="J1686" s="84"/>
      <c r="K1686" s="84"/>
      <c r="L1686" s="87">
        <v>8200</v>
      </c>
      <c r="M1686" s="87"/>
      <c r="N1686" s="87">
        <v>8200</v>
      </c>
      <c r="O1686" s="84">
        <v>8200</v>
      </c>
      <c r="P1686" s="84">
        <v>0</v>
      </c>
      <c r="Q1686" s="84">
        <f t="shared" si="1090"/>
        <v>8200</v>
      </c>
      <c r="R1686" s="84">
        <v>0</v>
      </c>
      <c r="S1686" s="87">
        <f t="shared" si="1091"/>
        <v>0</v>
      </c>
      <c r="T1686" s="150">
        <v>10</v>
      </c>
      <c r="U1686" s="69">
        <v>365</v>
      </c>
      <c r="V1686" s="70"/>
      <c r="W1686" s="71">
        <v>0.40547945205479463</v>
      </c>
      <c r="X1686" s="76">
        <f t="shared" si="1067"/>
        <v>39934</v>
      </c>
      <c r="Y1686" s="138" t="s">
        <v>4016</v>
      </c>
      <c r="Z1686" s="60">
        <f>MATCH(Y1686,'Cat-3'!$A:$A,0)</f>
        <v>628</v>
      </c>
      <c r="AA1686" s="60">
        <f>MATCH(X1686,'Cat-3'!$1:$1,0)</f>
        <v>56</v>
      </c>
      <c r="AB1686" s="60">
        <f>INDEX('Cat-3'!$1:$1048576,Working!Z1686,Working!AA1686)</f>
        <v>119.7</v>
      </c>
      <c r="AC1686" s="60">
        <f>MATCH($AC$3,'Cat-3'!$1:$1,0)</f>
        <v>90</v>
      </c>
      <c r="AD1686" s="60">
        <f>INDEX('Cat-3'!$1:$1048576,Working!Z1686,Working!AC1686)</f>
        <v>138.4</v>
      </c>
      <c r="AE1686" s="146">
        <f t="shared" ref="AE1686:AE1687" si="1097">AD1686/AB1686</f>
        <v>1.1562238930659983</v>
      </c>
      <c r="AF1686" s="132" t="s">
        <v>3114</v>
      </c>
      <c r="AG1686" s="60">
        <f>MATCH(AF1686,'Cat-4'!$A:$A,0)</f>
        <v>844</v>
      </c>
      <c r="AH1686" s="60">
        <f>MATCH($AH$3,'Cat-4'!$1:$1,0)</f>
        <v>4</v>
      </c>
      <c r="AI1686" s="60">
        <f>INDEX('Cat-4'!$1:$1048576,Working!AG1686,Working!AH1686)</f>
        <v>103.9</v>
      </c>
      <c r="AJ1686" s="60">
        <f>MATCH($AJ$3,'Cat-4'!$1:$1,0)</f>
        <v>144</v>
      </c>
      <c r="AK1686" s="60">
        <f>INDEX('Cat-4'!$1:$1048576,Working!AG1686,Working!AJ1686)</f>
        <v>160.30000000000001</v>
      </c>
      <c r="AL1686" s="146">
        <f t="shared" ref="AL1686:AL1699" si="1098">AK1686/AI1686</f>
        <v>1.5428296438883542</v>
      </c>
      <c r="AM1686" s="146">
        <f t="shared" ref="AM1686:AM1687" si="1099">AL1686*AE1686</f>
        <v>1.7838564971942206</v>
      </c>
      <c r="AN1686" s="146">
        <f t="shared" si="1092"/>
        <v>14.741666666666667</v>
      </c>
      <c r="AO1686" s="169">
        <f>INDEX('EL&amp;SV'!$C$4:$G$50,MATCH(AF1686,'EL&amp;SV'!$G$4:$G$50,0),MATCH(IF(P1686&gt;5000000,"A",IF(N1686&gt;2000000,"B",IF(N1686&gt;500000,"C","D"))),'EL&amp;SV'!$C$4:$G$4,0))</f>
        <v>6</v>
      </c>
      <c r="AP1686" s="171">
        <f>INDEX('EL&amp;SV'!$G$4:$K$50,MATCH(AF1686,'EL&amp;SV'!$G$4:$G$50,0),MATCH(IF(N1686&gt;5000000,"A",IF(N1686&gt;2000000,"B",IF(N1686&gt;500000,"C","D"))),'EL&amp;SV'!$G$4:$K$4,0))</f>
        <v>0.95</v>
      </c>
      <c r="AQ1686" s="153">
        <f t="shared" si="1070"/>
        <v>14627.623276992608</v>
      </c>
      <c r="AR1686" s="153">
        <f t="shared" si="1071"/>
        <v>13896.242113142978</v>
      </c>
      <c r="AS1686" s="153">
        <f t="shared" si="1072"/>
        <v>731.38116384962996</v>
      </c>
      <c r="AT1686" s="60">
        <v>0.75</v>
      </c>
      <c r="AU1686" s="153">
        <f t="shared" si="1073"/>
        <v>548.53587288722247</v>
      </c>
      <c r="AV1686" s="153">
        <f t="shared" si="1074"/>
        <v>731.38116384963109</v>
      </c>
    </row>
    <row r="1687" spans="1:48" x14ac:dyDescent="0.2">
      <c r="A1687" s="82">
        <v>1683</v>
      </c>
      <c r="B1687" s="82" t="s">
        <v>1410</v>
      </c>
      <c r="C1687" s="83"/>
      <c r="D1687" s="84" t="s">
        <v>112</v>
      </c>
      <c r="E1687" s="85" t="s">
        <v>661</v>
      </c>
      <c r="F1687" s="86">
        <v>39422</v>
      </c>
      <c r="G1687" s="86" t="s">
        <v>1347</v>
      </c>
      <c r="H1687" s="89"/>
      <c r="I1687" s="89">
        <v>7.4906869164764356E-2</v>
      </c>
      <c r="J1687" s="84"/>
      <c r="K1687" s="84"/>
      <c r="L1687" s="87">
        <v>8100</v>
      </c>
      <c r="M1687" s="87"/>
      <c r="N1687" s="87">
        <v>8100</v>
      </c>
      <c r="O1687" s="84">
        <v>7284.4077448275521</v>
      </c>
      <c r="P1687" s="84">
        <v>606.74564023459129</v>
      </c>
      <c r="Q1687" s="84">
        <f t="shared" si="1090"/>
        <v>7891.1533850621436</v>
      </c>
      <c r="R1687" s="84">
        <v>208.84661493785643</v>
      </c>
      <c r="S1687" s="87">
        <f t="shared" si="1091"/>
        <v>815.59225517244795</v>
      </c>
      <c r="T1687" s="150">
        <v>15</v>
      </c>
      <c r="U1687" s="69">
        <v>365</v>
      </c>
      <c r="V1687" s="70"/>
      <c r="W1687" s="71">
        <v>2.3972602739726026</v>
      </c>
      <c r="X1687" s="76">
        <f t="shared" si="1067"/>
        <v>39417</v>
      </c>
      <c r="Y1687" s="138" t="s">
        <v>4016</v>
      </c>
      <c r="Z1687" s="60">
        <f>MATCH(Y1687,'Cat-3'!$A:$A,0)</f>
        <v>628</v>
      </c>
      <c r="AA1687" s="60">
        <f>MATCH(X1687,'Cat-3'!$1:$1,0)</f>
        <v>39</v>
      </c>
      <c r="AB1687" s="60">
        <f>INDEX('Cat-3'!$1:$1048576,Working!Z1687,Working!AA1687)</f>
        <v>114</v>
      </c>
      <c r="AC1687" s="60">
        <f>MATCH($AC$3,'Cat-3'!$1:$1,0)</f>
        <v>90</v>
      </c>
      <c r="AD1687" s="60">
        <f>INDEX('Cat-3'!$1:$1048576,Working!Z1687,Working!AC1687)</f>
        <v>138.4</v>
      </c>
      <c r="AE1687" s="146">
        <f t="shared" si="1097"/>
        <v>1.2140350877192982</v>
      </c>
      <c r="AF1687" s="132" t="s">
        <v>3114</v>
      </c>
      <c r="AG1687" s="60">
        <f>MATCH(AF1687,'Cat-4'!$A:$A,0)</f>
        <v>844</v>
      </c>
      <c r="AH1687" s="60">
        <f>MATCH($AH$3,'Cat-4'!$1:$1,0)</f>
        <v>4</v>
      </c>
      <c r="AI1687" s="60">
        <f>INDEX('Cat-4'!$1:$1048576,Working!AG1687,Working!AH1687)</f>
        <v>103.9</v>
      </c>
      <c r="AJ1687" s="60">
        <f>MATCH($AJ$3,'Cat-4'!$1:$1,0)</f>
        <v>144</v>
      </c>
      <c r="AK1687" s="60">
        <f>INDEX('Cat-4'!$1:$1048576,Working!AG1687,Working!AJ1687)</f>
        <v>160.30000000000001</v>
      </c>
      <c r="AL1687" s="146">
        <f t="shared" si="1098"/>
        <v>1.5428296438883542</v>
      </c>
      <c r="AM1687" s="146">
        <f t="shared" si="1099"/>
        <v>1.8730493220539317</v>
      </c>
      <c r="AN1687" s="146">
        <f t="shared" si="1092"/>
        <v>16.191666666666666</v>
      </c>
      <c r="AO1687" s="169">
        <f>INDEX('EL&amp;SV'!$C$4:$G$50,MATCH(AF1687,'EL&amp;SV'!$G$4:$G$50,0),MATCH(IF(P1687&gt;5000000,"A",IF(N1687&gt;2000000,"B",IF(N1687&gt;500000,"C","D"))),'EL&amp;SV'!$C$4:$G$4,0))</f>
        <v>6</v>
      </c>
      <c r="AP1687" s="171">
        <f>INDEX('EL&amp;SV'!$G$4:$K$50,MATCH(AF1687,'EL&amp;SV'!$G$4:$G$50,0),MATCH(IF(N1687&gt;5000000,"A",IF(N1687&gt;2000000,"B",IF(N1687&gt;500000,"C","D"))),'EL&amp;SV'!$G$4:$K$4,0))</f>
        <v>0.95</v>
      </c>
      <c r="AQ1687" s="153">
        <f t="shared" si="1070"/>
        <v>15171.699508636846</v>
      </c>
      <c r="AR1687" s="153">
        <f t="shared" si="1071"/>
        <v>14413.114533205004</v>
      </c>
      <c r="AS1687" s="153">
        <f t="shared" si="1072"/>
        <v>758.58497543184239</v>
      </c>
      <c r="AT1687" s="60">
        <v>0.75</v>
      </c>
      <c r="AU1687" s="153">
        <f t="shared" si="1073"/>
        <v>568.9387315738818</v>
      </c>
      <c r="AV1687" s="153">
        <f t="shared" si="1074"/>
        <v>758.58497543184296</v>
      </c>
    </row>
    <row r="1688" spans="1:48" x14ac:dyDescent="0.2">
      <c r="A1688" s="82">
        <v>1684</v>
      </c>
      <c r="B1688" s="82" t="s">
        <v>1410</v>
      </c>
      <c r="C1688" s="83"/>
      <c r="D1688" s="84" t="s">
        <v>112</v>
      </c>
      <c r="E1688" s="85" t="s">
        <v>1281</v>
      </c>
      <c r="F1688" s="86">
        <v>44651</v>
      </c>
      <c r="G1688" s="86" t="s">
        <v>38</v>
      </c>
      <c r="H1688" s="89"/>
      <c r="I1688" s="89">
        <v>9.5000000000000001E-2</v>
      </c>
      <c r="J1688" s="84"/>
      <c r="K1688" s="84"/>
      <c r="L1688" s="87">
        <v>8099.52</v>
      </c>
      <c r="M1688" s="87"/>
      <c r="N1688" s="87">
        <v>8099.52</v>
      </c>
      <c r="O1688" s="84">
        <v>2.1080942465753427</v>
      </c>
      <c r="P1688" s="84">
        <v>769.45440000000008</v>
      </c>
      <c r="Q1688" s="84">
        <f t="shared" si="1090"/>
        <v>771.5624942465754</v>
      </c>
      <c r="R1688" s="84">
        <v>7327.9575057534248</v>
      </c>
      <c r="S1688" s="87">
        <f t="shared" si="1091"/>
        <v>8097.4119057534253</v>
      </c>
      <c r="T1688" s="150">
        <v>10</v>
      </c>
      <c r="U1688" s="69">
        <v>365</v>
      </c>
      <c r="V1688" s="70"/>
      <c r="W1688" s="71">
        <v>2.4</v>
      </c>
      <c r="X1688" s="76">
        <f t="shared" si="1067"/>
        <v>44621</v>
      </c>
      <c r="AF1688" s="132" t="s">
        <v>2920</v>
      </c>
      <c r="AG1688" s="60">
        <f>MATCH(AF1688,'Cat-4'!$A:$A,0)</f>
        <v>747</v>
      </c>
      <c r="AH1688" s="60">
        <f>MATCH(X1688,'Cat-4'!$1:$1,0)</f>
        <v>123</v>
      </c>
      <c r="AI1688" s="60">
        <f>INDEX('Cat-4'!$1:$1048576,Working!AG1688,Working!AH1688)</f>
        <v>130.19999999999999</v>
      </c>
      <c r="AJ1688" s="60">
        <f>MATCH($AJ$3,'Cat-4'!$1:$1,0)</f>
        <v>144</v>
      </c>
      <c r="AK1688" s="60">
        <f>INDEX('Cat-4'!$1:$1048576,Working!AG1688,Working!AJ1688)</f>
        <v>130.19999999999999</v>
      </c>
      <c r="AL1688" s="146">
        <f t="shared" si="1098"/>
        <v>1</v>
      </c>
      <c r="AM1688" s="152">
        <f t="shared" ref="AM1688:AM1699" si="1100">AL1688</f>
        <v>1</v>
      </c>
      <c r="AN1688" s="146">
        <f t="shared" si="1092"/>
        <v>1.875</v>
      </c>
      <c r="AO1688" s="169">
        <f>INDEX('EL&amp;SV'!$C$4:$G$50,MATCH(AF1688,'EL&amp;SV'!$G$4:$G$50,0),MATCH(IF(P1688&gt;5000000,"A",IF(N1688&gt;2000000,"B",IF(N1688&gt;500000,"C","D"))),'EL&amp;SV'!$C$4:$G$4,0))</f>
        <v>8</v>
      </c>
      <c r="AP1688" s="171">
        <f>INDEX('EL&amp;SV'!$G$4:$K$50,MATCH(AF1688,'EL&amp;SV'!$G$4:$G$50,0),MATCH(IF(N1688&gt;5000000,"A",IF(N1688&gt;2000000,"B",IF(N1688&gt;500000,"C","D"))),'EL&amp;SV'!$G$4:$K$4,0))</f>
        <v>1</v>
      </c>
      <c r="AQ1688" s="153">
        <f t="shared" si="1070"/>
        <v>8099.52</v>
      </c>
      <c r="AR1688" s="153">
        <f t="shared" si="1071"/>
        <v>1898.325</v>
      </c>
      <c r="AS1688" s="153">
        <f t="shared" si="1072"/>
        <v>6201.1950000000006</v>
      </c>
      <c r="AT1688" s="60">
        <v>0.75</v>
      </c>
      <c r="AU1688" s="153">
        <f t="shared" si="1073"/>
        <v>4650.8962500000007</v>
      </c>
      <c r="AV1688" s="153">
        <f t="shared" si="1074"/>
        <v>4650.8962500000007</v>
      </c>
    </row>
    <row r="1689" spans="1:48" x14ac:dyDescent="0.2">
      <c r="A1689" s="82">
        <v>1685</v>
      </c>
      <c r="B1689" s="82" t="s">
        <v>1410</v>
      </c>
      <c r="C1689" s="83"/>
      <c r="D1689" s="84" t="s">
        <v>112</v>
      </c>
      <c r="E1689" s="85" t="s">
        <v>1085</v>
      </c>
      <c r="F1689" s="86">
        <v>43190</v>
      </c>
      <c r="G1689" s="86" t="s">
        <v>29</v>
      </c>
      <c r="H1689" s="89"/>
      <c r="I1689" s="89">
        <v>0.19</v>
      </c>
      <c r="J1689" s="84"/>
      <c r="K1689" s="84"/>
      <c r="L1689" s="87">
        <v>8020.32</v>
      </c>
      <c r="M1689" s="87"/>
      <c r="N1689" s="87">
        <v>8020.32</v>
      </c>
      <c r="O1689" s="84">
        <v>6097.5306805479449</v>
      </c>
      <c r="P1689" s="84">
        <v>1523.8607999999999</v>
      </c>
      <c r="Q1689" s="84">
        <f t="shared" si="1090"/>
        <v>7621.3914805479453</v>
      </c>
      <c r="R1689" s="84">
        <v>398.92851945205439</v>
      </c>
      <c r="S1689" s="87">
        <f t="shared" si="1091"/>
        <v>1922.7893194520548</v>
      </c>
      <c r="T1689" s="150">
        <v>10</v>
      </c>
      <c r="U1689" s="69">
        <v>365</v>
      </c>
      <c r="V1689" s="70"/>
      <c r="W1689" s="71">
        <v>0.40547945205479463</v>
      </c>
      <c r="X1689" s="76">
        <f t="shared" si="1067"/>
        <v>43160</v>
      </c>
      <c r="AF1689" s="132" t="s">
        <v>3114</v>
      </c>
      <c r="AG1689" s="60">
        <f>MATCH(AF1689,'Cat-4'!$A:$A,0)</f>
        <v>844</v>
      </c>
      <c r="AH1689" s="60">
        <f>MATCH(X1689,'Cat-4'!$1:$1,0)</f>
        <v>75</v>
      </c>
      <c r="AI1689" s="60">
        <f>INDEX('Cat-4'!$1:$1048576,Working!AG1689,Working!AH1689)</f>
        <v>124.6</v>
      </c>
      <c r="AJ1689" s="60">
        <f>MATCH($AJ$3,'Cat-4'!$1:$1,0)</f>
        <v>144</v>
      </c>
      <c r="AK1689" s="60">
        <f>INDEX('Cat-4'!$1:$1048576,Working!AG1689,Working!AJ1689)</f>
        <v>160.30000000000001</v>
      </c>
      <c r="AL1689" s="146">
        <f t="shared" si="1098"/>
        <v>1.2865168539325844</v>
      </c>
      <c r="AM1689" s="152">
        <f t="shared" si="1100"/>
        <v>1.2865168539325844</v>
      </c>
      <c r="AN1689" s="146">
        <f t="shared" si="1092"/>
        <v>5.875</v>
      </c>
      <c r="AO1689" s="169">
        <f>INDEX('EL&amp;SV'!$C$4:$G$50,MATCH(AF1689,'EL&amp;SV'!$G$4:$G$50,0),MATCH(IF(P1689&gt;5000000,"A",IF(N1689&gt;2000000,"B",IF(N1689&gt;500000,"C","D"))),'EL&amp;SV'!$C$4:$G$4,0))</f>
        <v>6</v>
      </c>
      <c r="AP1689" s="171">
        <f>INDEX('EL&amp;SV'!$G$4:$K$50,MATCH(AF1689,'EL&amp;SV'!$G$4:$G$50,0),MATCH(IF(N1689&gt;5000000,"A",IF(N1689&gt;2000000,"B",IF(N1689&gt;500000,"C","D"))),'EL&amp;SV'!$G$4:$K$4,0))</f>
        <v>0.95</v>
      </c>
      <c r="AQ1689" s="153">
        <f t="shared" si="1070"/>
        <v>10318.276853932584</v>
      </c>
      <c r="AR1689" s="153">
        <f t="shared" si="1071"/>
        <v>9598.1471151685382</v>
      </c>
      <c r="AS1689" s="153">
        <f t="shared" si="1072"/>
        <v>720.12973876404612</v>
      </c>
      <c r="AT1689" s="60">
        <v>0.75</v>
      </c>
      <c r="AU1689" s="153">
        <f t="shared" si="1073"/>
        <v>540.09730407303459</v>
      </c>
      <c r="AV1689" s="153">
        <f t="shared" si="1074"/>
        <v>540.09730407303459</v>
      </c>
    </row>
    <row r="1690" spans="1:48" x14ac:dyDescent="0.2">
      <c r="A1690" s="82">
        <v>1686</v>
      </c>
      <c r="B1690" s="82" t="s">
        <v>1410</v>
      </c>
      <c r="C1690" s="83"/>
      <c r="D1690" s="84" t="s">
        <v>112</v>
      </c>
      <c r="E1690" s="85" t="s">
        <v>551</v>
      </c>
      <c r="F1690" s="86">
        <v>41000</v>
      </c>
      <c r="G1690" s="86" t="s">
        <v>1350</v>
      </c>
      <c r="H1690" s="89"/>
      <c r="I1690" s="89">
        <v>9.7605479452054777E-2</v>
      </c>
      <c r="J1690" s="84"/>
      <c r="K1690" s="84"/>
      <c r="L1690" s="87">
        <v>8008</v>
      </c>
      <c r="M1690" s="87"/>
      <c r="N1690" s="87">
        <v>8008</v>
      </c>
      <c r="O1690" s="84">
        <v>7607.6</v>
      </c>
      <c r="P1690" s="84">
        <v>0</v>
      </c>
      <c r="Q1690" s="84">
        <f t="shared" si="1090"/>
        <v>7607.6</v>
      </c>
      <c r="R1690" s="84">
        <v>400.39999999999964</v>
      </c>
      <c r="S1690" s="87">
        <f t="shared" si="1091"/>
        <v>400.39999999999964</v>
      </c>
      <c r="T1690" s="150">
        <v>6</v>
      </c>
      <c r="U1690" s="69">
        <v>365</v>
      </c>
      <c r="V1690" s="70"/>
      <c r="W1690" s="71">
        <v>2.3205479452054796</v>
      </c>
      <c r="X1690" s="76">
        <f t="shared" si="1067"/>
        <v>41000</v>
      </c>
      <c r="AF1690" s="132" t="s">
        <v>3114</v>
      </c>
      <c r="AG1690" s="60">
        <f>MATCH(AF1690,'Cat-4'!$A:$A,0)</f>
        <v>844</v>
      </c>
      <c r="AH1690" s="60">
        <f>MATCH(X1690,'Cat-4'!$1:$1,0)</f>
        <v>4</v>
      </c>
      <c r="AI1690" s="60">
        <f>INDEX('Cat-4'!$1:$1048576,Working!AG1690,Working!AH1690)</f>
        <v>103.9</v>
      </c>
      <c r="AJ1690" s="60">
        <f>MATCH($AJ$3,'Cat-4'!$1:$1,0)</f>
        <v>144</v>
      </c>
      <c r="AK1690" s="60">
        <f>INDEX('Cat-4'!$1:$1048576,Working!AG1690,Working!AJ1690)</f>
        <v>160.30000000000001</v>
      </c>
      <c r="AL1690" s="146">
        <f t="shared" si="1098"/>
        <v>1.5428296438883542</v>
      </c>
      <c r="AM1690" s="152">
        <f t="shared" si="1100"/>
        <v>1.5428296438883542</v>
      </c>
      <c r="AN1690" s="146">
        <f t="shared" si="1092"/>
        <v>11.872222222222222</v>
      </c>
      <c r="AO1690" s="169">
        <f>INDEX('EL&amp;SV'!$C$4:$G$50,MATCH(AF1690,'EL&amp;SV'!$G$4:$G$50,0),MATCH(IF(P1690&gt;5000000,"A",IF(N1690&gt;2000000,"B",IF(N1690&gt;500000,"C","D"))),'EL&amp;SV'!$C$4:$G$4,0))</f>
        <v>6</v>
      </c>
      <c r="AP1690" s="171">
        <f>INDEX('EL&amp;SV'!$G$4:$K$50,MATCH(AF1690,'EL&amp;SV'!$G$4:$G$50,0),MATCH(IF(N1690&gt;5000000,"A",IF(N1690&gt;2000000,"B",IF(N1690&gt;500000,"C","D"))),'EL&amp;SV'!$G$4:$K$4,0))</f>
        <v>0.95</v>
      </c>
      <c r="AQ1690" s="153">
        <f t="shared" si="1070"/>
        <v>12354.979788257941</v>
      </c>
      <c r="AR1690" s="153">
        <f t="shared" si="1071"/>
        <v>11737.230798845043</v>
      </c>
      <c r="AS1690" s="153">
        <f t="shared" si="1072"/>
        <v>617.74898941289757</v>
      </c>
      <c r="AT1690" s="60">
        <v>0.75</v>
      </c>
      <c r="AU1690" s="153">
        <f t="shared" si="1073"/>
        <v>463.31174205967318</v>
      </c>
      <c r="AV1690" s="153">
        <f t="shared" si="1074"/>
        <v>617.74898941289757</v>
      </c>
    </row>
    <row r="1691" spans="1:48" x14ac:dyDescent="0.2">
      <c r="A1691" s="82">
        <v>1687</v>
      </c>
      <c r="B1691" s="82" t="s">
        <v>1410</v>
      </c>
      <c r="C1691" s="83"/>
      <c r="D1691" s="84" t="s">
        <v>112</v>
      </c>
      <c r="E1691" s="85" t="s">
        <v>877</v>
      </c>
      <c r="F1691" s="151">
        <v>42248</v>
      </c>
      <c r="G1691" s="86"/>
      <c r="H1691" s="89"/>
      <c r="I1691" s="89">
        <v>0</v>
      </c>
      <c r="J1691" s="84"/>
      <c r="K1691" s="84"/>
      <c r="L1691" s="87">
        <v>8000.1</v>
      </c>
      <c r="M1691" s="87"/>
      <c r="N1691" s="87">
        <v>8000.1</v>
      </c>
      <c r="O1691" s="84">
        <v>7600.0950000000003</v>
      </c>
      <c r="P1691" s="84">
        <v>0</v>
      </c>
      <c r="Q1691" s="84">
        <f t="shared" si="1090"/>
        <v>7600.0950000000003</v>
      </c>
      <c r="R1691" s="84">
        <v>400.00500000000011</v>
      </c>
      <c r="S1691" s="87">
        <f t="shared" si="1091"/>
        <v>400.00500000000011</v>
      </c>
      <c r="T1691" s="150">
        <v>5</v>
      </c>
      <c r="U1691" s="69">
        <v>365</v>
      </c>
      <c r="V1691" s="70"/>
      <c r="W1691" s="71">
        <v>2.3205479452054796</v>
      </c>
      <c r="X1691" s="76">
        <f t="shared" si="1067"/>
        <v>42248</v>
      </c>
      <c r="AF1691" s="132" t="s">
        <v>3114</v>
      </c>
      <c r="AG1691" s="60">
        <f>MATCH(AF1691,'Cat-4'!$A:$A,0)</f>
        <v>844</v>
      </c>
      <c r="AH1691" s="60">
        <f>MATCH(X1691,'Cat-4'!$1:$1,0)</f>
        <v>45</v>
      </c>
      <c r="AI1691" s="60">
        <f>INDEX('Cat-4'!$1:$1048576,Working!AG1691,Working!AH1691)</f>
        <v>110.9</v>
      </c>
      <c r="AJ1691" s="60">
        <f>MATCH($AJ$3,'Cat-4'!$1:$1,0)</f>
        <v>144</v>
      </c>
      <c r="AK1691" s="60">
        <f>INDEX('Cat-4'!$1:$1048576,Working!AG1691,Working!AJ1691)</f>
        <v>160.30000000000001</v>
      </c>
      <c r="AL1691" s="146">
        <f t="shared" si="1098"/>
        <v>1.4454463480613164</v>
      </c>
      <c r="AM1691" s="152">
        <f t="shared" si="1100"/>
        <v>1.4454463480613164</v>
      </c>
      <c r="AN1691" s="146">
        <f t="shared" si="1092"/>
        <v>8.4555555555555557</v>
      </c>
      <c r="AO1691" s="169">
        <f>INDEX('EL&amp;SV'!$C$4:$G$50,MATCH(AF1691,'EL&amp;SV'!$G$4:$G$50,0),MATCH(IF(P1691&gt;5000000,"A",IF(N1691&gt;2000000,"B",IF(N1691&gt;500000,"C","D"))),'EL&amp;SV'!$C$4:$G$4,0))</f>
        <v>6</v>
      </c>
      <c r="AP1691" s="171">
        <f>INDEX('EL&amp;SV'!$G$4:$K$50,MATCH(AF1691,'EL&amp;SV'!$G$4:$G$50,0),MATCH(IF(N1691&gt;5000000,"A",IF(N1691&gt;2000000,"B",IF(N1691&gt;500000,"C","D"))),'EL&amp;SV'!$G$4:$K$4,0))</f>
        <v>0.95</v>
      </c>
      <c r="AQ1691" s="153">
        <f t="shared" si="1070"/>
        <v>11563.715329125338</v>
      </c>
      <c r="AR1691" s="153">
        <f t="shared" si="1071"/>
        <v>10985.529562669071</v>
      </c>
      <c r="AS1691" s="153">
        <f t="shared" si="1072"/>
        <v>578.18576645626672</v>
      </c>
      <c r="AT1691" s="60">
        <v>0.75</v>
      </c>
      <c r="AU1691" s="153">
        <f t="shared" si="1073"/>
        <v>433.63932484220004</v>
      </c>
      <c r="AV1691" s="153">
        <f t="shared" si="1074"/>
        <v>578.1857664562674</v>
      </c>
    </row>
    <row r="1692" spans="1:48" x14ac:dyDescent="0.2">
      <c r="A1692" s="82">
        <v>1688</v>
      </c>
      <c r="B1692" s="82" t="s">
        <v>1410</v>
      </c>
      <c r="C1692" s="83"/>
      <c r="D1692" s="84" t="s">
        <v>112</v>
      </c>
      <c r="E1692" s="85" t="s">
        <v>1095</v>
      </c>
      <c r="F1692" s="86">
        <v>43190</v>
      </c>
      <c r="G1692" s="86" t="s">
        <v>29</v>
      </c>
      <c r="H1692" s="89"/>
      <c r="I1692" s="89">
        <v>0.19</v>
      </c>
      <c r="J1692" s="84"/>
      <c r="K1692" s="84"/>
      <c r="L1692" s="87">
        <v>8000</v>
      </c>
      <c r="M1692" s="87"/>
      <c r="N1692" s="87">
        <v>8000</v>
      </c>
      <c r="O1692" s="84">
        <v>6082.0821917808216</v>
      </c>
      <c r="P1692" s="84">
        <v>1520</v>
      </c>
      <c r="Q1692" s="84">
        <f t="shared" si="1090"/>
        <v>7602.0821917808216</v>
      </c>
      <c r="R1692" s="84">
        <v>397.91780821917837</v>
      </c>
      <c r="S1692" s="87">
        <f t="shared" si="1091"/>
        <v>1917.9178082191784</v>
      </c>
      <c r="T1692" s="150">
        <v>10</v>
      </c>
      <c r="U1692" s="69">
        <v>365</v>
      </c>
      <c r="V1692" s="70"/>
      <c r="W1692" s="71">
        <v>12.44109589041096</v>
      </c>
      <c r="X1692" s="76">
        <f t="shared" si="1067"/>
        <v>43160</v>
      </c>
      <c r="AF1692" s="132" t="s">
        <v>3114</v>
      </c>
      <c r="AG1692" s="60">
        <f>MATCH(AF1692,'Cat-4'!$A:$A,0)</f>
        <v>844</v>
      </c>
      <c r="AH1692" s="60">
        <f>MATCH(X1692,'Cat-4'!$1:$1,0)</f>
        <v>75</v>
      </c>
      <c r="AI1692" s="60">
        <f>INDEX('Cat-4'!$1:$1048576,Working!AG1692,Working!AH1692)</f>
        <v>124.6</v>
      </c>
      <c r="AJ1692" s="60">
        <f>MATCH($AJ$3,'Cat-4'!$1:$1,0)</f>
        <v>144</v>
      </c>
      <c r="AK1692" s="60">
        <f>INDEX('Cat-4'!$1:$1048576,Working!AG1692,Working!AJ1692)</f>
        <v>160.30000000000001</v>
      </c>
      <c r="AL1692" s="146">
        <f t="shared" si="1098"/>
        <v>1.2865168539325844</v>
      </c>
      <c r="AM1692" s="152">
        <f t="shared" si="1100"/>
        <v>1.2865168539325844</v>
      </c>
      <c r="AN1692" s="146">
        <f t="shared" si="1092"/>
        <v>5.875</v>
      </c>
      <c r="AO1692" s="169">
        <f>INDEX('EL&amp;SV'!$C$4:$G$50,MATCH(AF1692,'EL&amp;SV'!$G$4:$G$50,0),MATCH(IF(P1692&gt;5000000,"A",IF(N1692&gt;2000000,"B",IF(N1692&gt;500000,"C","D"))),'EL&amp;SV'!$C$4:$G$4,0))</f>
        <v>6</v>
      </c>
      <c r="AP1692" s="171">
        <f>INDEX('EL&amp;SV'!$G$4:$K$50,MATCH(AF1692,'EL&amp;SV'!$G$4:$G$50,0),MATCH(IF(N1692&gt;5000000,"A",IF(N1692&gt;2000000,"B",IF(N1692&gt;500000,"C","D"))),'EL&amp;SV'!$G$4:$K$4,0))</f>
        <v>0.95</v>
      </c>
      <c r="AQ1692" s="153">
        <f t="shared" si="1070"/>
        <v>10292.134831460675</v>
      </c>
      <c r="AR1692" s="153">
        <f t="shared" si="1071"/>
        <v>9573.8295880149817</v>
      </c>
      <c r="AS1692" s="153">
        <f t="shared" si="1072"/>
        <v>718.30524344569312</v>
      </c>
      <c r="AT1692" s="60">
        <v>0.75</v>
      </c>
      <c r="AU1692" s="153">
        <f t="shared" si="1073"/>
        <v>538.72893258426984</v>
      </c>
      <c r="AV1692" s="153">
        <f t="shared" si="1074"/>
        <v>538.72893258426984</v>
      </c>
    </row>
    <row r="1693" spans="1:48" x14ac:dyDescent="0.2">
      <c r="A1693" s="82">
        <v>1689</v>
      </c>
      <c r="B1693" s="82" t="s">
        <v>1410</v>
      </c>
      <c r="C1693" s="83"/>
      <c r="D1693" s="84" t="s">
        <v>112</v>
      </c>
      <c r="E1693" s="85" t="s">
        <v>296</v>
      </c>
      <c r="F1693" s="86">
        <v>41580</v>
      </c>
      <c r="G1693" s="86" t="s">
        <v>1349</v>
      </c>
      <c r="H1693" s="89"/>
      <c r="I1693" s="89">
        <v>0.10157285714285715</v>
      </c>
      <c r="J1693" s="84"/>
      <c r="K1693" s="84"/>
      <c r="L1693" s="87">
        <v>7999.93</v>
      </c>
      <c r="M1693" s="87"/>
      <c r="N1693" s="87">
        <v>7999.93</v>
      </c>
      <c r="O1693" s="84">
        <v>6708.7137444250493</v>
      </c>
      <c r="P1693" s="84">
        <v>812.57574704285719</v>
      </c>
      <c r="Q1693" s="84">
        <f t="shared" si="1090"/>
        <v>7521.2894914679064</v>
      </c>
      <c r="R1693" s="84">
        <v>478.64050853209392</v>
      </c>
      <c r="S1693" s="87">
        <f t="shared" si="1091"/>
        <v>1291.216255574951</v>
      </c>
      <c r="T1693" s="150">
        <v>10</v>
      </c>
      <c r="U1693" s="69">
        <v>365</v>
      </c>
      <c r="V1693" s="70"/>
      <c r="W1693" s="71">
        <v>12.44109589041096</v>
      </c>
      <c r="X1693" s="76">
        <f t="shared" si="1067"/>
        <v>41579</v>
      </c>
      <c r="AF1693" s="132" t="s">
        <v>3114</v>
      </c>
      <c r="AG1693" s="60">
        <f>MATCH(AF1693,'Cat-4'!$A:$A,0)</f>
        <v>844</v>
      </c>
      <c r="AH1693" s="60">
        <f>MATCH(X1693,'Cat-4'!$1:$1,0)</f>
        <v>23</v>
      </c>
      <c r="AI1693" s="60">
        <f>INDEX('Cat-4'!$1:$1048576,Working!AG1693,Working!AH1693)</f>
        <v>112.2</v>
      </c>
      <c r="AJ1693" s="60">
        <f>MATCH($AJ$3,'Cat-4'!$1:$1,0)</f>
        <v>144</v>
      </c>
      <c r="AK1693" s="60">
        <f>INDEX('Cat-4'!$1:$1048576,Working!AG1693,Working!AJ1693)</f>
        <v>160.30000000000001</v>
      </c>
      <c r="AL1693" s="146">
        <f t="shared" si="1098"/>
        <v>1.428698752228164</v>
      </c>
      <c r="AM1693" s="152">
        <f t="shared" si="1100"/>
        <v>1.428698752228164</v>
      </c>
      <c r="AN1693" s="146">
        <f t="shared" si="1092"/>
        <v>10.286111111111111</v>
      </c>
      <c r="AO1693" s="169">
        <f>INDEX('EL&amp;SV'!$C$4:$G$50,MATCH(AF1693,'EL&amp;SV'!$G$4:$G$50,0),MATCH(IF(P1693&gt;5000000,"A",IF(N1693&gt;2000000,"B",IF(N1693&gt;500000,"C","D"))),'EL&amp;SV'!$C$4:$G$4,0))</f>
        <v>6</v>
      </c>
      <c r="AP1693" s="171">
        <f>INDEX('EL&amp;SV'!$G$4:$K$50,MATCH(AF1693,'EL&amp;SV'!$G$4:$G$50,0),MATCH(IF(N1693&gt;5000000,"A",IF(N1693&gt;2000000,"B",IF(N1693&gt;500000,"C","D"))),'EL&amp;SV'!$G$4:$K$4,0))</f>
        <v>0.95</v>
      </c>
      <c r="AQ1693" s="153">
        <f t="shared" si="1070"/>
        <v>11429.490008912657</v>
      </c>
      <c r="AR1693" s="153">
        <f t="shared" si="1071"/>
        <v>10858.015508467022</v>
      </c>
      <c r="AS1693" s="153">
        <f t="shared" si="1072"/>
        <v>571.47450044563448</v>
      </c>
      <c r="AT1693" s="60">
        <v>0.75</v>
      </c>
      <c r="AU1693" s="153">
        <f t="shared" si="1073"/>
        <v>428.60587533422586</v>
      </c>
      <c r="AV1693" s="153">
        <f t="shared" si="1074"/>
        <v>571.47450044563334</v>
      </c>
    </row>
    <row r="1694" spans="1:48" x14ac:dyDescent="0.2">
      <c r="A1694" s="82">
        <v>1690</v>
      </c>
      <c r="B1694" s="82" t="s">
        <v>1410</v>
      </c>
      <c r="C1694" s="83"/>
      <c r="D1694" s="84" t="s">
        <v>112</v>
      </c>
      <c r="E1694" s="85" t="s">
        <v>1120</v>
      </c>
      <c r="F1694" s="86">
        <v>43575</v>
      </c>
      <c r="G1694" s="86" t="s">
        <v>36</v>
      </c>
      <c r="H1694" s="89"/>
      <c r="I1694" s="89">
        <v>9.5000000000000001E-2</v>
      </c>
      <c r="J1694" s="84"/>
      <c r="K1694" s="84"/>
      <c r="L1694" s="87">
        <v>7965</v>
      </c>
      <c r="M1694" s="87"/>
      <c r="N1694" s="87">
        <v>7965</v>
      </c>
      <c r="O1694" s="84">
        <v>2232.7095205479454</v>
      </c>
      <c r="P1694" s="84">
        <v>756.67499999999995</v>
      </c>
      <c r="Q1694" s="84">
        <f t="shared" si="1090"/>
        <v>2989.3845205479456</v>
      </c>
      <c r="R1694" s="84">
        <v>4975.6154794520544</v>
      </c>
      <c r="S1694" s="87">
        <f t="shared" si="1091"/>
        <v>5732.2904794520546</v>
      </c>
      <c r="T1694" s="150">
        <v>10</v>
      </c>
      <c r="U1694" s="69">
        <v>365</v>
      </c>
      <c r="V1694" s="70"/>
      <c r="W1694" s="71">
        <v>7.463013698630137</v>
      </c>
      <c r="X1694" s="76">
        <f t="shared" si="1067"/>
        <v>43556</v>
      </c>
      <c r="AF1694" s="132" t="s">
        <v>3114</v>
      </c>
      <c r="AG1694" s="60">
        <f>MATCH(AF1694,'Cat-4'!$A:$A,0)</f>
        <v>844</v>
      </c>
      <c r="AH1694" s="60">
        <f>MATCH(X1694,'Cat-4'!$1:$1,0)</f>
        <v>88</v>
      </c>
      <c r="AI1694" s="60">
        <f>INDEX('Cat-4'!$1:$1048576,Working!AG1694,Working!AH1694)</f>
        <v>128.4</v>
      </c>
      <c r="AJ1694" s="60">
        <f>MATCH($AJ$3,'Cat-4'!$1:$1,0)</f>
        <v>144</v>
      </c>
      <c r="AK1694" s="60">
        <f>INDEX('Cat-4'!$1:$1048576,Working!AG1694,Working!AJ1694)</f>
        <v>160.30000000000001</v>
      </c>
      <c r="AL1694" s="146">
        <f t="shared" si="1098"/>
        <v>1.2484423676012462</v>
      </c>
      <c r="AM1694" s="152">
        <f t="shared" si="1100"/>
        <v>1.2484423676012462</v>
      </c>
      <c r="AN1694" s="146">
        <f t="shared" si="1092"/>
        <v>4.8194444444444446</v>
      </c>
      <c r="AO1694" s="169">
        <f>INDEX('EL&amp;SV'!$C$4:$G$50,MATCH(AF1694,'EL&amp;SV'!$G$4:$G$50,0),MATCH(IF(P1694&gt;5000000,"A",IF(N1694&gt;2000000,"B",IF(N1694&gt;500000,"C","D"))),'EL&amp;SV'!$C$4:$G$4,0))</f>
        <v>6</v>
      </c>
      <c r="AP1694" s="171">
        <f>INDEX('EL&amp;SV'!$G$4:$K$50,MATCH(AF1694,'EL&amp;SV'!$G$4:$G$50,0),MATCH(IF(N1694&gt;5000000,"A",IF(N1694&gt;2000000,"B",IF(N1694&gt;500000,"C","D"))),'EL&amp;SV'!$G$4:$K$4,0))</f>
        <v>0.95</v>
      </c>
      <c r="AQ1694" s="153">
        <f t="shared" si="1070"/>
        <v>9943.8434579439254</v>
      </c>
      <c r="AR1694" s="153">
        <f t="shared" si="1071"/>
        <v>7587.9351757204049</v>
      </c>
      <c r="AS1694" s="153">
        <f t="shared" si="1072"/>
        <v>2355.9082822235205</v>
      </c>
      <c r="AT1694" s="60">
        <v>0.75</v>
      </c>
      <c r="AU1694" s="153">
        <f t="shared" si="1073"/>
        <v>1766.9312116676404</v>
      </c>
      <c r="AV1694" s="153">
        <f t="shared" si="1074"/>
        <v>1766.9312116676404</v>
      </c>
    </row>
    <row r="1695" spans="1:48" x14ac:dyDescent="0.2">
      <c r="A1695" s="82">
        <v>1691</v>
      </c>
      <c r="B1695" s="82" t="s">
        <v>1410</v>
      </c>
      <c r="C1695" s="83"/>
      <c r="D1695" s="84" t="s">
        <v>112</v>
      </c>
      <c r="E1695" s="85" t="s">
        <v>1069</v>
      </c>
      <c r="F1695" s="86">
        <v>42825</v>
      </c>
      <c r="G1695" s="86" t="s">
        <v>27</v>
      </c>
      <c r="H1695" s="89"/>
      <c r="I1695" s="89">
        <v>9.5000000000000001E-2</v>
      </c>
      <c r="J1695" s="84"/>
      <c r="K1695" s="84"/>
      <c r="L1695" s="87">
        <v>7944</v>
      </c>
      <c r="M1695" s="87"/>
      <c r="N1695" s="87">
        <v>7944</v>
      </c>
      <c r="O1695" s="84">
        <v>3775.4676164383573</v>
      </c>
      <c r="P1695" s="84">
        <v>754.68000000000006</v>
      </c>
      <c r="Q1695" s="84">
        <f t="shared" si="1090"/>
        <v>4530.1476164383575</v>
      </c>
      <c r="R1695" s="84">
        <v>3413.8523835616425</v>
      </c>
      <c r="S1695" s="87">
        <f t="shared" si="1091"/>
        <v>4168.5323835616427</v>
      </c>
      <c r="T1695" s="150">
        <v>10</v>
      </c>
      <c r="U1695" s="69">
        <v>365</v>
      </c>
      <c r="V1695" s="70"/>
      <c r="W1695" s="71">
        <v>7.463013698630137</v>
      </c>
      <c r="X1695" s="76">
        <f t="shared" si="1067"/>
        <v>42795</v>
      </c>
      <c r="AF1695" s="132" t="s">
        <v>3114</v>
      </c>
      <c r="AG1695" s="60">
        <f>MATCH(AF1695,'Cat-4'!$A:$A,0)</f>
        <v>844</v>
      </c>
      <c r="AH1695" s="60">
        <f>MATCH(X1695,'Cat-4'!$1:$1,0)</f>
        <v>63</v>
      </c>
      <c r="AI1695" s="60">
        <f>INDEX('Cat-4'!$1:$1048576,Working!AG1695,Working!AH1695)</f>
        <v>116.5</v>
      </c>
      <c r="AJ1695" s="60">
        <f>MATCH($AJ$3,'Cat-4'!$1:$1,0)</f>
        <v>144</v>
      </c>
      <c r="AK1695" s="60">
        <f>INDEX('Cat-4'!$1:$1048576,Working!AG1695,Working!AJ1695)</f>
        <v>160.30000000000001</v>
      </c>
      <c r="AL1695" s="146">
        <f t="shared" si="1098"/>
        <v>1.3759656652360517</v>
      </c>
      <c r="AM1695" s="152">
        <f t="shared" si="1100"/>
        <v>1.3759656652360517</v>
      </c>
      <c r="AN1695" s="146">
        <f t="shared" si="1092"/>
        <v>6.875</v>
      </c>
      <c r="AO1695" s="169">
        <f>INDEX('EL&amp;SV'!$C$4:$G$50,MATCH(AF1695,'EL&amp;SV'!$G$4:$G$50,0),MATCH(IF(P1695&gt;5000000,"A",IF(N1695&gt;2000000,"B",IF(N1695&gt;500000,"C","D"))),'EL&amp;SV'!$C$4:$G$4,0))</f>
        <v>6</v>
      </c>
      <c r="AP1695" s="171">
        <f>INDEX('EL&amp;SV'!$G$4:$K$50,MATCH(AF1695,'EL&amp;SV'!$G$4:$G$50,0),MATCH(IF(N1695&gt;5000000,"A",IF(N1695&gt;2000000,"B",IF(N1695&gt;500000,"C","D"))),'EL&amp;SV'!$G$4:$K$4,0))</f>
        <v>0.95</v>
      </c>
      <c r="AQ1695" s="153">
        <f t="shared" si="1070"/>
        <v>10930.671244635194</v>
      </c>
      <c r="AR1695" s="153">
        <f t="shared" si="1071"/>
        <v>10384.137682403434</v>
      </c>
      <c r="AS1695" s="153">
        <f t="shared" si="1072"/>
        <v>546.53356223175979</v>
      </c>
      <c r="AT1695" s="60">
        <v>0.75</v>
      </c>
      <c r="AU1695" s="153">
        <f t="shared" si="1073"/>
        <v>409.90017167381984</v>
      </c>
      <c r="AV1695" s="153">
        <f t="shared" si="1074"/>
        <v>546.53356223176013</v>
      </c>
    </row>
    <row r="1696" spans="1:48" x14ac:dyDescent="0.2">
      <c r="A1696" s="82">
        <v>1692</v>
      </c>
      <c r="B1696" s="82" t="s">
        <v>1410</v>
      </c>
      <c r="C1696" s="83"/>
      <c r="D1696" s="84" t="s">
        <v>112</v>
      </c>
      <c r="E1696" s="85" t="s">
        <v>421</v>
      </c>
      <c r="F1696" s="86">
        <v>41000</v>
      </c>
      <c r="G1696" s="86" t="s">
        <v>1350</v>
      </c>
      <c r="H1696" s="89"/>
      <c r="I1696" s="89">
        <v>0.1070288698630137</v>
      </c>
      <c r="J1696" s="84"/>
      <c r="K1696" s="84"/>
      <c r="L1696" s="87">
        <v>7922.3</v>
      </c>
      <c r="M1696" s="87"/>
      <c r="N1696" s="87">
        <v>7922.3</v>
      </c>
      <c r="O1696" s="84">
        <v>7922.2999999999993</v>
      </c>
      <c r="P1696" s="84">
        <v>0</v>
      </c>
      <c r="Q1696" s="84">
        <f t="shared" si="1090"/>
        <v>7922.2999999999993</v>
      </c>
      <c r="R1696" s="84">
        <v>0</v>
      </c>
      <c r="S1696" s="87">
        <f t="shared" si="1091"/>
        <v>0</v>
      </c>
      <c r="T1696" s="150">
        <v>10</v>
      </c>
      <c r="U1696" s="69">
        <v>365</v>
      </c>
      <c r="V1696" s="70"/>
      <c r="W1696" s="71">
        <v>7.463013698630137</v>
      </c>
      <c r="X1696" s="76">
        <f t="shared" si="1067"/>
        <v>41000</v>
      </c>
      <c r="AF1696" s="132" t="s">
        <v>3114</v>
      </c>
      <c r="AG1696" s="60">
        <f>MATCH(AF1696,'Cat-4'!$A:$A,0)</f>
        <v>844</v>
      </c>
      <c r="AH1696" s="60">
        <f>MATCH(X1696,'Cat-4'!$1:$1,0)</f>
        <v>4</v>
      </c>
      <c r="AI1696" s="60">
        <f>INDEX('Cat-4'!$1:$1048576,Working!AG1696,Working!AH1696)</f>
        <v>103.9</v>
      </c>
      <c r="AJ1696" s="60">
        <f>MATCH($AJ$3,'Cat-4'!$1:$1,0)</f>
        <v>144</v>
      </c>
      <c r="AK1696" s="60">
        <f>INDEX('Cat-4'!$1:$1048576,Working!AG1696,Working!AJ1696)</f>
        <v>160.30000000000001</v>
      </c>
      <c r="AL1696" s="146">
        <f t="shared" si="1098"/>
        <v>1.5428296438883542</v>
      </c>
      <c r="AM1696" s="152">
        <f t="shared" si="1100"/>
        <v>1.5428296438883542</v>
      </c>
      <c r="AN1696" s="146">
        <f t="shared" si="1092"/>
        <v>11.872222222222222</v>
      </c>
      <c r="AO1696" s="169">
        <f>INDEX('EL&amp;SV'!$C$4:$G$50,MATCH(AF1696,'EL&amp;SV'!$G$4:$G$50,0),MATCH(IF(P1696&gt;5000000,"A",IF(N1696&gt;2000000,"B",IF(N1696&gt;500000,"C","D"))),'EL&amp;SV'!$C$4:$G$4,0))</f>
        <v>6</v>
      </c>
      <c r="AP1696" s="171">
        <f>INDEX('EL&amp;SV'!$G$4:$K$50,MATCH(AF1696,'EL&amp;SV'!$G$4:$G$50,0),MATCH(IF(N1696&gt;5000000,"A",IF(N1696&gt;2000000,"B",IF(N1696&gt;500000,"C","D"))),'EL&amp;SV'!$G$4:$K$4,0))</f>
        <v>0.95</v>
      </c>
      <c r="AQ1696" s="153">
        <f t="shared" si="1070"/>
        <v>12222.759287776709</v>
      </c>
      <c r="AR1696" s="153">
        <f t="shared" si="1071"/>
        <v>11611.621323387873</v>
      </c>
      <c r="AS1696" s="153">
        <f t="shared" si="1072"/>
        <v>611.13796438883583</v>
      </c>
      <c r="AT1696" s="60">
        <v>0.75</v>
      </c>
      <c r="AU1696" s="153">
        <f t="shared" si="1073"/>
        <v>458.35347329162687</v>
      </c>
      <c r="AV1696" s="153">
        <f t="shared" si="1074"/>
        <v>611.13796438883605</v>
      </c>
    </row>
    <row r="1697" spans="1:48" x14ac:dyDescent="0.2">
      <c r="A1697" s="82">
        <v>1693</v>
      </c>
      <c r="B1697" s="82" t="s">
        <v>1410</v>
      </c>
      <c r="C1697" s="83"/>
      <c r="D1697" s="84" t="s">
        <v>112</v>
      </c>
      <c r="E1697" s="85" t="s">
        <v>421</v>
      </c>
      <c r="F1697" s="151">
        <v>42248</v>
      </c>
      <c r="G1697" s="86"/>
      <c r="H1697" s="89"/>
      <c r="I1697" s="89">
        <v>4.9999999999999968E-2</v>
      </c>
      <c r="J1697" s="84"/>
      <c r="K1697" s="84"/>
      <c r="L1697" s="87">
        <v>7922.3</v>
      </c>
      <c r="M1697" s="87"/>
      <c r="N1697" s="87">
        <v>7922.3</v>
      </c>
      <c r="O1697" s="84">
        <v>7922.3</v>
      </c>
      <c r="P1697" s="84">
        <v>0</v>
      </c>
      <c r="Q1697" s="84">
        <f t="shared" si="1090"/>
        <v>7922.3</v>
      </c>
      <c r="R1697" s="84">
        <v>0</v>
      </c>
      <c r="S1697" s="87">
        <f t="shared" si="1091"/>
        <v>0</v>
      </c>
      <c r="T1697" s="150">
        <v>10</v>
      </c>
      <c r="U1697" s="69">
        <v>365</v>
      </c>
      <c r="V1697" s="70"/>
      <c r="W1697" s="71">
        <v>7.463013698630137</v>
      </c>
      <c r="X1697" s="76">
        <f t="shared" si="1067"/>
        <v>42248</v>
      </c>
      <c r="AF1697" s="132" t="s">
        <v>3114</v>
      </c>
      <c r="AG1697" s="60">
        <f>MATCH(AF1697,'Cat-4'!$A:$A,0)</f>
        <v>844</v>
      </c>
      <c r="AH1697" s="60">
        <f>MATCH(X1697,'Cat-4'!$1:$1,0)</f>
        <v>45</v>
      </c>
      <c r="AI1697" s="60">
        <f>INDEX('Cat-4'!$1:$1048576,Working!AG1697,Working!AH1697)</f>
        <v>110.9</v>
      </c>
      <c r="AJ1697" s="60">
        <f>MATCH($AJ$3,'Cat-4'!$1:$1,0)</f>
        <v>144</v>
      </c>
      <c r="AK1697" s="60">
        <f>INDEX('Cat-4'!$1:$1048576,Working!AG1697,Working!AJ1697)</f>
        <v>160.30000000000001</v>
      </c>
      <c r="AL1697" s="146">
        <f t="shared" si="1098"/>
        <v>1.4454463480613164</v>
      </c>
      <c r="AM1697" s="152">
        <f t="shared" si="1100"/>
        <v>1.4454463480613164</v>
      </c>
      <c r="AN1697" s="146">
        <f t="shared" si="1092"/>
        <v>8.4555555555555557</v>
      </c>
      <c r="AO1697" s="169">
        <f>INDEX('EL&amp;SV'!$C$4:$G$50,MATCH(AF1697,'EL&amp;SV'!$G$4:$G$50,0),MATCH(IF(P1697&gt;5000000,"A",IF(N1697&gt;2000000,"B",IF(N1697&gt;500000,"C","D"))),'EL&amp;SV'!$C$4:$G$4,0))</f>
        <v>6</v>
      </c>
      <c r="AP1697" s="171">
        <f>INDEX('EL&amp;SV'!$G$4:$K$50,MATCH(AF1697,'EL&amp;SV'!$G$4:$G$50,0),MATCH(IF(N1697&gt;5000000,"A",IF(N1697&gt;2000000,"B",IF(N1697&gt;500000,"C","D"))),'EL&amp;SV'!$G$4:$K$4,0))</f>
        <v>0.95</v>
      </c>
      <c r="AQ1697" s="153">
        <f t="shared" si="1070"/>
        <v>11451.259603246168</v>
      </c>
      <c r="AR1697" s="153">
        <f t="shared" si="1071"/>
        <v>10878.696623083859</v>
      </c>
      <c r="AS1697" s="153">
        <f t="shared" si="1072"/>
        <v>572.56298016230903</v>
      </c>
      <c r="AT1697" s="60">
        <v>0.75</v>
      </c>
      <c r="AU1697" s="153">
        <f t="shared" si="1073"/>
        <v>429.42223512173177</v>
      </c>
      <c r="AV1697" s="153">
        <f t="shared" si="1074"/>
        <v>572.56298016230892</v>
      </c>
    </row>
    <row r="1698" spans="1:48" x14ac:dyDescent="0.2">
      <c r="A1698" s="82">
        <v>1694</v>
      </c>
      <c r="B1698" s="82" t="s">
        <v>1410</v>
      </c>
      <c r="C1698" s="83"/>
      <c r="D1698" s="84" t="s">
        <v>112</v>
      </c>
      <c r="E1698" s="85" t="s">
        <v>421</v>
      </c>
      <c r="F1698" s="151">
        <v>42248</v>
      </c>
      <c r="G1698" s="86"/>
      <c r="H1698" s="89"/>
      <c r="I1698" s="89">
        <v>4.9999999999999968E-2</v>
      </c>
      <c r="J1698" s="84"/>
      <c r="K1698" s="84"/>
      <c r="L1698" s="87">
        <v>7922.3</v>
      </c>
      <c r="M1698" s="87"/>
      <c r="N1698" s="87">
        <v>7922.3</v>
      </c>
      <c r="O1698" s="84">
        <v>7922.3</v>
      </c>
      <c r="P1698" s="84">
        <v>0</v>
      </c>
      <c r="Q1698" s="84">
        <f t="shared" si="1090"/>
        <v>7922.3</v>
      </c>
      <c r="R1698" s="84">
        <v>0</v>
      </c>
      <c r="S1698" s="87">
        <f t="shared" si="1091"/>
        <v>0</v>
      </c>
      <c r="T1698" s="150">
        <v>10</v>
      </c>
      <c r="U1698" s="69">
        <v>365</v>
      </c>
      <c r="V1698" s="70"/>
      <c r="W1698" s="71">
        <v>7.463013698630137</v>
      </c>
      <c r="X1698" s="76">
        <f t="shared" si="1067"/>
        <v>42248</v>
      </c>
      <c r="AF1698" s="132" t="s">
        <v>3114</v>
      </c>
      <c r="AG1698" s="60">
        <f>MATCH(AF1698,'Cat-4'!$A:$A,0)</f>
        <v>844</v>
      </c>
      <c r="AH1698" s="60">
        <f>MATCH(X1698,'Cat-4'!$1:$1,0)</f>
        <v>45</v>
      </c>
      <c r="AI1698" s="60">
        <f>INDEX('Cat-4'!$1:$1048576,Working!AG1698,Working!AH1698)</f>
        <v>110.9</v>
      </c>
      <c r="AJ1698" s="60">
        <f>MATCH($AJ$3,'Cat-4'!$1:$1,0)</f>
        <v>144</v>
      </c>
      <c r="AK1698" s="60">
        <f>INDEX('Cat-4'!$1:$1048576,Working!AG1698,Working!AJ1698)</f>
        <v>160.30000000000001</v>
      </c>
      <c r="AL1698" s="146">
        <f t="shared" si="1098"/>
        <v>1.4454463480613164</v>
      </c>
      <c r="AM1698" s="152">
        <f t="shared" si="1100"/>
        <v>1.4454463480613164</v>
      </c>
      <c r="AN1698" s="146">
        <f t="shared" si="1092"/>
        <v>8.4555555555555557</v>
      </c>
      <c r="AO1698" s="169">
        <f>INDEX('EL&amp;SV'!$C$4:$G$50,MATCH(AF1698,'EL&amp;SV'!$G$4:$G$50,0),MATCH(IF(P1698&gt;5000000,"A",IF(N1698&gt;2000000,"B",IF(N1698&gt;500000,"C","D"))),'EL&amp;SV'!$C$4:$G$4,0))</f>
        <v>6</v>
      </c>
      <c r="AP1698" s="171">
        <f>INDEX('EL&amp;SV'!$G$4:$K$50,MATCH(AF1698,'EL&amp;SV'!$G$4:$G$50,0),MATCH(IF(N1698&gt;5000000,"A",IF(N1698&gt;2000000,"B",IF(N1698&gt;500000,"C","D"))),'EL&amp;SV'!$G$4:$K$4,0))</f>
        <v>0.95</v>
      </c>
      <c r="AQ1698" s="153">
        <f t="shared" si="1070"/>
        <v>11451.259603246168</v>
      </c>
      <c r="AR1698" s="153">
        <f t="shared" si="1071"/>
        <v>10878.696623083859</v>
      </c>
      <c r="AS1698" s="153">
        <f t="shared" si="1072"/>
        <v>572.56298016230903</v>
      </c>
      <c r="AT1698" s="60">
        <v>0.75</v>
      </c>
      <c r="AU1698" s="153">
        <f t="shared" si="1073"/>
        <v>429.42223512173177</v>
      </c>
      <c r="AV1698" s="153">
        <f t="shared" si="1074"/>
        <v>572.56298016230892</v>
      </c>
    </row>
    <row r="1699" spans="1:48" x14ac:dyDescent="0.2">
      <c r="A1699" s="82">
        <v>1695</v>
      </c>
      <c r="B1699" s="82" t="s">
        <v>1410</v>
      </c>
      <c r="C1699" s="83"/>
      <c r="D1699" s="84" t="s">
        <v>112</v>
      </c>
      <c r="E1699" s="85" t="s">
        <v>1280</v>
      </c>
      <c r="F1699" s="86">
        <v>44373</v>
      </c>
      <c r="G1699" s="86" t="s">
        <v>38</v>
      </c>
      <c r="H1699" s="89"/>
      <c r="I1699" s="89">
        <v>0.19</v>
      </c>
      <c r="J1699" s="84"/>
      <c r="K1699" s="84"/>
      <c r="L1699" s="87">
        <v>7906</v>
      </c>
      <c r="M1699" s="87"/>
      <c r="N1699" s="87">
        <v>7906</v>
      </c>
      <c r="O1699" s="84">
        <v>1148.2111232876714</v>
      </c>
      <c r="P1699" s="84">
        <v>1502.14</v>
      </c>
      <c r="Q1699" s="84">
        <f t="shared" si="1090"/>
        <v>2650.3511232876717</v>
      </c>
      <c r="R1699" s="84">
        <v>5255.6488767123283</v>
      </c>
      <c r="S1699" s="87">
        <f t="shared" si="1091"/>
        <v>6757.7888767123286</v>
      </c>
      <c r="T1699" s="150">
        <v>5</v>
      </c>
      <c r="U1699" s="69">
        <v>365</v>
      </c>
      <c r="V1699" s="70"/>
      <c r="W1699" s="71">
        <v>7.463013698630137</v>
      </c>
      <c r="X1699" s="76">
        <f t="shared" ref="X1699:X1704" si="1101">DATE(YEAR(F1699),MONTH(F1699),1)</f>
        <v>44348</v>
      </c>
      <c r="AF1699" s="132" t="s">
        <v>3114</v>
      </c>
      <c r="AG1699" s="60">
        <f>MATCH(AF1699,'Cat-4'!$A:$A,0)</f>
        <v>844</v>
      </c>
      <c r="AH1699" s="60">
        <f>MATCH(X1699,'Cat-4'!$1:$1,0)</f>
        <v>114</v>
      </c>
      <c r="AI1699" s="60">
        <f>INDEX('Cat-4'!$1:$1048576,Working!AG1699,Working!AH1699)</f>
        <v>144.80000000000001</v>
      </c>
      <c r="AJ1699" s="60">
        <f>MATCH($AJ$3,'Cat-4'!$1:$1,0)</f>
        <v>144</v>
      </c>
      <c r="AK1699" s="60">
        <f>INDEX('Cat-4'!$1:$1048576,Working!AG1699,Working!AJ1699)</f>
        <v>160.30000000000001</v>
      </c>
      <c r="AL1699" s="146">
        <f t="shared" si="1098"/>
        <v>1.1070441988950277</v>
      </c>
      <c r="AM1699" s="152">
        <f t="shared" si="1100"/>
        <v>1.1070441988950277</v>
      </c>
      <c r="AN1699" s="146">
        <f t="shared" si="1092"/>
        <v>2.6361111111111111</v>
      </c>
      <c r="AO1699" s="169">
        <f>INDEX('EL&amp;SV'!$C$4:$G$50,MATCH(AF1699,'EL&amp;SV'!$G$4:$G$50,0),MATCH(IF(P1699&gt;5000000,"A",IF(N1699&gt;2000000,"B",IF(N1699&gt;500000,"C","D"))),'EL&amp;SV'!$C$4:$G$4,0))</f>
        <v>6</v>
      </c>
      <c r="AP1699" s="171">
        <f>INDEX('EL&amp;SV'!$G$4:$K$50,MATCH(AF1699,'EL&amp;SV'!$G$4:$G$50,0),MATCH(IF(N1699&gt;5000000,"A",IF(N1699&gt;2000000,"B",IF(N1699&gt;500000,"C","D"))),'EL&amp;SV'!$G$4:$K$4,0))</f>
        <v>0.95</v>
      </c>
      <c r="AQ1699" s="153">
        <f t="shared" ref="AQ1699:AQ1704" si="1102">AM1699*N1699</f>
        <v>8752.2914364640892</v>
      </c>
      <c r="AR1699" s="153">
        <f t="shared" ref="AR1699:AR1704" si="1103">AQ1699*(AP1699/AO1699)*(IF(AN1699&gt;AO1699,AO1699,AN1699))</f>
        <v>3653.0686780297219</v>
      </c>
      <c r="AS1699" s="153">
        <f t="shared" ref="AS1699:AS1704" si="1104">AQ1699-AR1699</f>
        <v>5099.2227584343673</v>
      </c>
      <c r="AT1699" s="60">
        <v>0.75</v>
      </c>
      <c r="AU1699" s="153">
        <f t="shared" ref="AU1699:AU1704" si="1105">AT1699*AS1699</f>
        <v>3824.4170688257755</v>
      </c>
      <c r="AV1699" s="153">
        <f t="shared" ref="AV1699:AV1704" si="1106">IF((AQ1699*(1-AP1699))&gt;AU1699,(AQ1699*(1-AP1699)),AU1699)</f>
        <v>3824.4170688257755</v>
      </c>
    </row>
    <row r="1700" spans="1:48" x14ac:dyDescent="0.2">
      <c r="A1700" s="82">
        <v>1696</v>
      </c>
      <c r="B1700" s="82" t="s">
        <v>1410</v>
      </c>
      <c r="C1700" s="83"/>
      <c r="D1700" s="84" t="s">
        <v>112</v>
      </c>
      <c r="E1700" s="85" t="s">
        <v>708</v>
      </c>
      <c r="F1700" s="86">
        <v>39999</v>
      </c>
      <c r="G1700" s="86" t="s">
        <v>1353</v>
      </c>
      <c r="H1700" s="89"/>
      <c r="I1700" s="89">
        <v>0.72486301369863015</v>
      </c>
      <c r="J1700" s="84"/>
      <c r="K1700" s="84"/>
      <c r="L1700" s="87">
        <v>7900</v>
      </c>
      <c r="M1700" s="87"/>
      <c r="N1700" s="87">
        <v>7900</v>
      </c>
      <c r="O1700" s="84">
        <v>7505</v>
      </c>
      <c r="P1700" s="84">
        <v>0</v>
      </c>
      <c r="Q1700" s="84">
        <f t="shared" si="1090"/>
        <v>7505</v>
      </c>
      <c r="R1700" s="84">
        <v>395</v>
      </c>
      <c r="S1700" s="87">
        <f t="shared" si="1091"/>
        <v>395</v>
      </c>
      <c r="T1700" s="150">
        <v>5</v>
      </c>
      <c r="U1700" s="69">
        <v>365</v>
      </c>
      <c r="V1700" s="70"/>
      <c r="W1700" s="71">
        <v>2.463013698630137</v>
      </c>
      <c r="X1700" s="76">
        <f t="shared" si="1101"/>
        <v>39995</v>
      </c>
      <c r="Y1700" s="138" t="s">
        <v>4016</v>
      </c>
      <c r="Z1700" s="60">
        <f>MATCH(Y1700,'Cat-3'!$A:$A,0)</f>
        <v>628</v>
      </c>
      <c r="AA1700" s="60">
        <f>MATCH(X1700,'Cat-3'!$1:$1,0)</f>
        <v>58</v>
      </c>
      <c r="AB1700" s="60">
        <f>INDEX('Cat-3'!$1:$1048576,Working!Z1700,Working!AA1700)</f>
        <v>119.7</v>
      </c>
      <c r="AC1700" s="60">
        <f>MATCH($AC$3,'Cat-3'!$1:$1,0)</f>
        <v>90</v>
      </c>
      <c r="AD1700" s="60">
        <f>INDEX('Cat-3'!$1:$1048576,Working!Z1700,Working!AC1700)</f>
        <v>138.4</v>
      </c>
      <c r="AE1700" s="146">
        <f>AD1700/AB1700</f>
        <v>1.1562238930659983</v>
      </c>
      <c r="AF1700" s="132" t="s">
        <v>3114</v>
      </c>
      <c r="AG1700" s="60">
        <f>MATCH(AF1700,'Cat-4'!$A:$A,0)</f>
        <v>844</v>
      </c>
      <c r="AH1700" s="60">
        <f>MATCH($AH$3,'Cat-4'!$1:$1,0)</f>
        <v>4</v>
      </c>
      <c r="AI1700" s="60">
        <f>INDEX('Cat-4'!$1:$1048576,Working!AG1700,Working!AH1700)</f>
        <v>103.9</v>
      </c>
      <c r="AJ1700" s="60">
        <f>MATCH($AJ$3,'Cat-4'!$1:$1,0)</f>
        <v>144</v>
      </c>
      <c r="AK1700" s="60">
        <f>INDEX('Cat-4'!$1:$1048576,Working!AG1700,Working!AJ1700)</f>
        <v>160.30000000000001</v>
      </c>
      <c r="AL1700" s="146">
        <f>AK1700/AI1700</f>
        <v>1.5428296438883542</v>
      </c>
      <c r="AM1700" s="146">
        <f>AL1700*AE1700</f>
        <v>1.7838564971942206</v>
      </c>
      <c r="AN1700" s="146">
        <f t="shared" si="1092"/>
        <v>14.611111111111111</v>
      </c>
      <c r="AO1700" s="169">
        <f>INDEX('EL&amp;SV'!$C$4:$G$50,MATCH(AF1700,'EL&amp;SV'!$G$4:$G$50,0),MATCH(IF(P1700&gt;5000000,"A",IF(N1700&gt;2000000,"B",IF(N1700&gt;500000,"C","D"))),'EL&amp;SV'!$C$4:$G$4,0))</f>
        <v>6</v>
      </c>
      <c r="AP1700" s="171">
        <f>INDEX('EL&amp;SV'!$G$4:$K$50,MATCH(AF1700,'EL&amp;SV'!$G$4:$G$50,0),MATCH(IF(N1700&gt;5000000,"A",IF(N1700&gt;2000000,"B",IF(N1700&gt;500000,"C","D"))),'EL&amp;SV'!$G$4:$K$4,0))</f>
        <v>0.95</v>
      </c>
      <c r="AQ1700" s="153">
        <f t="shared" si="1102"/>
        <v>14092.466327834343</v>
      </c>
      <c r="AR1700" s="153">
        <f t="shared" si="1103"/>
        <v>13387.843011442626</v>
      </c>
      <c r="AS1700" s="153">
        <f t="shared" si="1104"/>
        <v>704.6233163917168</v>
      </c>
      <c r="AT1700" s="60">
        <v>0.75</v>
      </c>
      <c r="AU1700" s="153">
        <f t="shared" si="1105"/>
        <v>528.4674872937876</v>
      </c>
      <c r="AV1700" s="153">
        <f t="shared" si="1106"/>
        <v>704.62331639171782</v>
      </c>
    </row>
    <row r="1701" spans="1:48" x14ac:dyDescent="0.2">
      <c r="A1701" s="82">
        <v>1697</v>
      </c>
      <c r="B1701" s="82" t="s">
        <v>1410</v>
      </c>
      <c r="C1701" s="83"/>
      <c r="D1701" s="84" t="s">
        <v>112</v>
      </c>
      <c r="E1701" s="85" t="s">
        <v>1255</v>
      </c>
      <c r="F1701" s="86">
        <v>44539</v>
      </c>
      <c r="G1701" s="86" t="s">
        <v>38</v>
      </c>
      <c r="H1701" s="89"/>
      <c r="I1701" s="89">
        <v>9.5000000000000001E-2</v>
      </c>
      <c r="J1701" s="84"/>
      <c r="K1701" s="84"/>
      <c r="L1701" s="87">
        <v>7897.95</v>
      </c>
      <c r="M1701" s="87"/>
      <c r="N1701" s="87">
        <v>7897.95</v>
      </c>
      <c r="O1701" s="84">
        <v>232.28628287671233</v>
      </c>
      <c r="P1701" s="84">
        <v>750.30525</v>
      </c>
      <c r="Q1701" s="84">
        <f t="shared" si="1090"/>
        <v>982.59153287671234</v>
      </c>
      <c r="R1701" s="84">
        <v>6915.3584671232875</v>
      </c>
      <c r="S1701" s="87">
        <f t="shared" si="1091"/>
        <v>7665.6637171232878</v>
      </c>
      <c r="T1701" s="150">
        <v>10</v>
      </c>
      <c r="U1701" s="69">
        <v>365</v>
      </c>
      <c r="V1701" s="70"/>
      <c r="W1701" s="71">
        <v>2.463013698630137</v>
      </c>
      <c r="X1701" s="76">
        <f t="shared" si="1101"/>
        <v>44531</v>
      </c>
      <c r="AF1701" s="132" t="s">
        <v>3114</v>
      </c>
      <c r="AG1701" s="60">
        <f>MATCH(AF1701,'Cat-4'!$A:$A,0)</f>
        <v>844</v>
      </c>
      <c r="AH1701" s="60">
        <f>MATCH(X1701,'Cat-4'!$1:$1,0)</f>
        <v>120</v>
      </c>
      <c r="AI1701" s="60">
        <f>INDEX('Cat-4'!$1:$1048576,Working!AG1701,Working!AH1701)</f>
        <v>154.30000000000001</v>
      </c>
      <c r="AJ1701" s="60">
        <f>MATCH($AJ$3,'Cat-4'!$1:$1,0)</f>
        <v>144</v>
      </c>
      <c r="AK1701" s="60">
        <f>INDEX('Cat-4'!$1:$1048576,Working!AG1701,Working!AJ1701)</f>
        <v>160.30000000000001</v>
      </c>
      <c r="AL1701" s="146">
        <f t="shared" ref="AL1701:AL1702" si="1107">AK1701/AI1701</f>
        <v>1.0388852883992223</v>
      </c>
      <c r="AM1701" s="152">
        <f t="shared" ref="AM1701:AM1702" si="1108">AL1701</f>
        <v>1.0388852883992223</v>
      </c>
      <c r="AN1701" s="146">
        <f t="shared" si="1092"/>
        <v>2.1833333333333331</v>
      </c>
      <c r="AO1701" s="169">
        <f>INDEX('EL&amp;SV'!$C$4:$G$50,MATCH(AF1701,'EL&amp;SV'!$G$4:$G$50,0),MATCH(IF(P1701&gt;5000000,"A",IF(N1701&gt;2000000,"B",IF(N1701&gt;500000,"C","D"))),'EL&amp;SV'!$C$4:$G$4,0))</f>
        <v>6</v>
      </c>
      <c r="AP1701" s="171">
        <f>INDEX('EL&amp;SV'!$G$4:$K$50,MATCH(AF1701,'EL&amp;SV'!$G$4:$G$50,0),MATCH(IF(N1701&gt;5000000,"A",IF(N1701&gt;2000000,"B",IF(N1701&gt;500000,"C","D"))),'EL&amp;SV'!$G$4:$K$4,0))</f>
        <v>0.95</v>
      </c>
      <c r="AQ1701" s="153">
        <f t="shared" si="1102"/>
        <v>8205.0640635126383</v>
      </c>
      <c r="AR1701" s="153">
        <f t="shared" si="1103"/>
        <v>2836.4450630670772</v>
      </c>
      <c r="AS1701" s="153">
        <f t="shared" si="1104"/>
        <v>5368.6190004455611</v>
      </c>
      <c r="AT1701" s="60">
        <v>0.75</v>
      </c>
      <c r="AU1701" s="153">
        <f t="shared" si="1105"/>
        <v>4026.4642503341711</v>
      </c>
      <c r="AV1701" s="153">
        <f t="shared" si="1106"/>
        <v>4026.4642503341711</v>
      </c>
    </row>
    <row r="1702" spans="1:48" x14ac:dyDescent="0.2">
      <c r="A1702" s="82">
        <v>1698</v>
      </c>
      <c r="B1702" s="82" t="s">
        <v>1410</v>
      </c>
      <c r="C1702" s="83"/>
      <c r="D1702" s="84" t="s">
        <v>112</v>
      </c>
      <c r="E1702" s="85" t="s">
        <v>445</v>
      </c>
      <c r="F1702" s="86">
        <v>41604</v>
      </c>
      <c r="G1702" s="86" t="s">
        <v>1349</v>
      </c>
      <c r="H1702" s="89"/>
      <c r="I1702" s="89">
        <v>0.10131220204313282</v>
      </c>
      <c r="J1702" s="84"/>
      <c r="K1702" s="84"/>
      <c r="L1702" s="87">
        <v>7890</v>
      </c>
      <c r="M1702" s="87"/>
      <c r="N1702" s="87">
        <v>7890</v>
      </c>
      <c r="O1702" s="84">
        <v>6567.2345820036398</v>
      </c>
      <c r="P1702" s="84">
        <v>799.35327412031791</v>
      </c>
      <c r="Q1702" s="84">
        <f t="shared" si="1090"/>
        <v>7366.5878561239579</v>
      </c>
      <c r="R1702" s="84">
        <v>523.41214387604214</v>
      </c>
      <c r="S1702" s="87">
        <f t="shared" si="1091"/>
        <v>1322.7654179963602</v>
      </c>
      <c r="T1702" s="150">
        <v>10</v>
      </c>
      <c r="U1702" s="69">
        <v>365</v>
      </c>
      <c r="V1702" s="70"/>
      <c r="W1702" s="71">
        <v>0.40547945205479463</v>
      </c>
      <c r="X1702" s="76">
        <f t="shared" si="1101"/>
        <v>41579</v>
      </c>
      <c r="AF1702" s="132" t="s">
        <v>3114</v>
      </c>
      <c r="AG1702" s="60">
        <f>MATCH(AF1702,'Cat-4'!$A:$A,0)</f>
        <v>844</v>
      </c>
      <c r="AH1702" s="60">
        <f>MATCH(X1702,'Cat-4'!$1:$1,0)</f>
        <v>23</v>
      </c>
      <c r="AI1702" s="60">
        <f>INDEX('Cat-4'!$1:$1048576,Working!AG1702,Working!AH1702)</f>
        <v>112.2</v>
      </c>
      <c r="AJ1702" s="60">
        <f>MATCH($AJ$3,'Cat-4'!$1:$1,0)</f>
        <v>144</v>
      </c>
      <c r="AK1702" s="60">
        <f>INDEX('Cat-4'!$1:$1048576,Working!AG1702,Working!AJ1702)</f>
        <v>160.30000000000001</v>
      </c>
      <c r="AL1702" s="146">
        <f t="shared" si="1107"/>
        <v>1.428698752228164</v>
      </c>
      <c r="AM1702" s="152">
        <f t="shared" si="1108"/>
        <v>1.428698752228164</v>
      </c>
      <c r="AN1702" s="146">
        <f t="shared" si="1092"/>
        <v>10.219444444444445</v>
      </c>
      <c r="AO1702" s="169">
        <f>INDEX('EL&amp;SV'!$C$4:$G$50,MATCH(AF1702,'EL&amp;SV'!$G$4:$G$50,0),MATCH(IF(P1702&gt;5000000,"A",IF(N1702&gt;2000000,"B",IF(N1702&gt;500000,"C","D"))),'EL&amp;SV'!$C$4:$G$4,0))</f>
        <v>6</v>
      </c>
      <c r="AP1702" s="171">
        <f>INDEX('EL&amp;SV'!$G$4:$K$50,MATCH(AF1702,'EL&amp;SV'!$G$4:$G$50,0),MATCH(IF(N1702&gt;5000000,"A",IF(N1702&gt;2000000,"B",IF(N1702&gt;500000,"C","D"))),'EL&amp;SV'!$G$4:$K$4,0))</f>
        <v>0.95</v>
      </c>
      <c r="AQ1702" s="153">
        <f t="shared" si="1102"/>
        <v>11272.433155080214</v>
      </c>
      <c r="AR1702" s="153">
        <f t="shared" si="1103"/>
        <v>10708.811497326204</v>
      </c>
      <c r="AS1702" s="153">
        <f t="shared" si="1104"/>
        <v>563.62165775401081</v>
      </c>
      <c r="AT1702" s="60">
        <v>0.75</v>
      </c>
      <c r="AU1702" s="153">
        <f t="shared" si="1105"/>
        <v>422.71624331550811</v>
      </c>
      <c r="AV1702" s="153">
        <f t="shared" si="1106"/>
        <v>563.62165775401127</v>
      </c>
    </row>
    <row r="1703" spans="1:48" x14ac:dyDescent="0.2">
      <c r="A1703" s="82">
        <v>1699</v>
      </c>
      <c r="B1703" s="82" t="s">
        <v>1410</v>
      </c>
      <c r="C1703" s="83"/>
      <c r="D1703" s="84" t="s">
        <v>112</v>
      </c>
      <c r="E1703" s="85" t="s">
        <v>340</v>
      </c>
      <c r="F1703" s="86">
        <v>39696</v>
      </c>
      <c r="G1703" s="86" t="s">
        <v>1348</v>
      </c>
      <c r="H1703" s="89"/>
      <c r="I1703" s="89">
        <v>1.129331683168317E-2</v>
      </c>
      <c r="J1703" s="84"/>
      <c r="K1703" s="84"/>
      <c r="L1703" s="87">
        <v>7875</v>
      </c>
      <c r="M1703" s="87"/>
      <c r="N1703" s="87">
        <v>7875</v>
      </c>
      <c r="O1703" s="84">
        <v>7875</v>
      </c>
      <c r="P1703" s="84">
        <v>0</v>
      </c>
      <c r="Q1703" s="84">
        <f t="shared" si="1090"/>
        <v>7875</v>
      </c>
      <c r="R1703" s="84">
        <v>0</v>
      </c>
      <c r="S1703" s="87">
        <f t="shared" si="1091"/>
        <v>0</v>
      </c>
      <c r="T1703" s="150">
        <v>10</v>
      </c>
      <c r="U1703" s="69">
        <v>365</v>
      </c>
      <c r="V1703" s="70"/>
      <c r="W1703" s="71">
        <v>0.47671232876712333</v>
      </c>
      <c r="X1703" s="76">
        <f t="shared" si="1101"/>
        <v>39692</v>
      </c>
      <c r="Y1703" s="138" t="s">
        <v>4016</v>
      </c>
      <c r="Z1703" s="60">
        <f>MATCH(Y1703,'Cat-3'!$A:$A,0)</f>
        <v>628</v>
      </c>
      <c r="AA1703" s="60">
        <f>MATCH(X1703,'Cat-3'!$1:$1,0)</f>
        <v>48</v>
      </c>
      <c r="AB1703" s="60">
        <f>INDEX('Cat-3'!$1:$1048576,Working!Z1703,Working!AA1703)</f>
        <v>120.9</v>
      </c>
      <c r="AC1703" s="60">
        <f>MATCH($AC$3,'Cat-3'!$1:$1,0)</f>
        <v>90</v>
      </c>
      <c r="AD1703" s="60">
        <f>INDEX('Cat-3'!$1:$1048576,Working!Z1703,Working!AC1703)</f>
        <v>138.4</v>
      </c>
      <c r="AE1703" s="146">
        <f t="shared" ref="AE1703:AE1704" si="1109">AD1703/AB1703</f>
        <v>1.1447477253928866</v>
      </c>
      <c r="AF1703" s="132" t="s">
        <v>3114</v>
      </c>
      <c r="AG1703" s="60">
        <f>MATCH(AF1703,'Cat-4'!$A:$A,0)</f>
        <v>844</v>
      </c>
      <c r="AH1703" s="60">
        <f>MATCH($AH$3,'Cat-4'!$1:$1,0)</f>
        <v>4</v>
      </c>
      <c r="AI1703" s="60">
        <f>INDEX('Cat-4'!$1:$1048576,Working!AG1703,Working!AH1703)</f>
        <v>103.9</v>
      </c>
      <c r="AJ1703" s="60">
        <f>MATCH($AJ$3,'Cat-4'!$1:$1,0)</f>
        <v>144</v>
      </c>
      <c r="AK1703" s="60">
        <f>INDEX('Cat-4'!$1:$1048576,Working!AG1703,Working!AJ1703)</f>
        <v>160.30000000000001</v>
      </c>
      <c r="AL1703" s="146">
        <f t="shared" ref="AL1703:AL1704" si="1110">AK1703/AI1703</f>
        <v>1.5428296438883542</v>
      </c>
      <c r="AM1703" s="146">
        <f t="shared" ref="AM1703:AM1704" si="1111">AL1703*AE1703</f>
        <v>1.7661507255099107</v>
      </c>
      <c r="AN1703" s="146">
        <f t="shared" si="1092"/>
        <v>15.444444444444445</v>
      </c>
      <c r="AO1703" s="169">
        <f>INDEX('EL&amp;SV'!$C$4:$G$50,MATCH(AF1703,'EL&amp;SV'!$G$4:$G$50,0),MATCH(IF(P1703&gt;5000000,"A",IF(N1703&gt;2000000,"B",IF(N1703&gt;500000,"C","D"))),'EL&amp;SV'!$C$4:$G$4,0))</f>
        <v>6</v>
      </c>
      <c r="AP1703" s="171">
        <f>INDEX('EL&amp;SV'!$G$4:$K$50,MATCH(AF1703,'EL&amp;SV'!$G$4:$G$50,0),MATCH(IF(N1703&gt;5000000,"A",IF(N1703&gt;2000000,"B",IF(N1703&gt;500000,"C","D"))),'EL&amp;SV'!$G$4:$K$4,0))</f>
        <v>0.95</v>
      </c>
      <c r="AQ1703" s="153">
        <f t="shared" si="1102"/>
        <v>13908.436963390546</v>
      </c>
      <c r="AR1703" s="153">
        <f t="shared" si="1103"/>
        <v>13213.015115221018</v>
      </c>
      <c r="AS1703" s="153">
        <f t="shared" si="1104"/>
        <v>695.42184816952795</v>
      </c>
      <c r="AT1703" s="60">
        <v>0.75</v>
      </c>
      <c r="AU1703" s="153">
        <f t="shared" si="1105"/>
        <v>521.56638612714596</v>
      </c>
      <c r="AV1703" s="153">
        <f t="shared" si="1106"/>
        <v>695.42184816952795</v>
      </c>
    </row>
    <row r="1704" spans="1:48" x14ac:dyDescent="0.2">
      <c r="A1704" s="82">
        <v>1700</v>
      </c>
      <c r="B1704" s="82" t="s">
        <v>1410</v>
      </c>
      <c r="C1704" s="83"/>
      <c r="D1704" s="84" t="s">
        <v>112</v>
      </c>
      <c r="E1704" s="85" t="s">
        <v>756</v>
      </c>
      <c r="F1704" s="86">
        <v>40000</v>
      </c>
      <c r="G1704" s="86" t="s">
        <v>1353</v>
      </c>
      <c r="H1704" s="89"/>
      <c r="I1704" s="89">
        <v>0</v>
      </c>
      <c r="J1704" s="84"/>
      <c r="K1704" s="84"/>
      <c r="L1704" s="87">
        <v>7875</v>
      </c>
      <c r="M1704" s="87"/>
      <c r="N1704" s="87">
        <v>7875</v>
      </c>
      <c r="O1704" s="84">
        <v>7481.25</v>
      </c>
      <c r="P1704" s="84">
        <v>0</v>
      </c>
      <c r="Q1704" s="84">
        <f t="shared" si="1090"/>
        <v>7481.25</v>
      </c>
      <c r="R1704" s="84">
        <v>393.75</v>
      </c>
      <c r="S1704" s="87">
        <f t="shared" si="1091"/>
        <v>393.75</v>
      </c>
      <c r="T1704" s="150">
        <v>5</v>
      </c>
      <c r="U1704" s="69">
        <v>365</v>
      </c>
      <c r="V1704" s="70"/>
      <c r="W1704" s="71">
        <v>0.50684931506849296</v>
      </c>
      <c r="X1704" s="76">
        <f t="shared" si="1101"/>
        <v>39995</v>
      </c>
      <c r="Y1704" s="138" t="s">
        <v>4016</v>
      </c>
      <c r="Z1704" s="60">
        <f>MATCH(Y1704,'Cat-3'!$A:$A,0)</f>
        <v>628</v>
      </c>
      <c r="AA1704" s="60">
        <f>MATCH(X1704,'Cat-3'!$1:$1,0)</f>
        <v>58</v>
      </c>
      <c r="AB1704" s="60">
        <f>INDEX('Cat-3'!$1:$1048576,Working!Z1704,Working!AA1704)</f>
        <v>119.7</v>
      </c>
      <c r="AC1704" s="60">
        <f>MATCH($AC$3,'Cat-3'!$1:$1,0)</f>
        <v>90</v>
      </c>
      <c r="AD1704" s="60">
        <f>INDEX('Cat-3'!$1:$1048576,Working!Z1704,Working!AC1704)</f>
        <v>138.4</v>
      </c>
      <c r="AE1704" s="146">
        <f t="shared" si="1109"/>
        <v>1.1562238930659983</v>
      </c>
      <c r="AF1704" s="132" t="s">
        <v>3114</v>
      </c>
      <c r="AG1704" s="60">
        <f>MATCH(AF1704,'Cat-4'!$A:$A,0)</f>
        <v>844</v>
      </c>
      <c r="AH1704" s="60">
        <f>MATCH($AH$3,'Cat-4'!$1:$1,0)</f>
        <v>4</v>
      </c>
      <c r="AI1704" s="60">
        <f>INDEX('Cat-4'!$1:$1048576,Working!AG1704,Working!AH1704)</f>
        <v>103.9</v>
      </c>
      <c r="AJ1704" s="60">
        <f>MATCH($AJ$3,'Cat-4'!$1:$1,0)</f>
        <v>144</v>
      </c>
      <c r="AK1704" s="60">
        <f>INDEX('Cat-4'!$1:$1048576,Working!AG1704,Working!AJ1704)</f>
        <v>160.30000000000001</v>
      </c>
      <c r="AL1704" s="146">
        <f t="shared" si="1110"/>
        <v>1.5428296438883542</v>
      </c>
      <c r="AM1704" s="146">
        <f t="shared" si="1111"/>
        <v>1.7838564971942206</v>
      </c>
      <c r="AN1704" s="146">
        <f t="shared" si="1092"/>
        <v>14.608333333333333</v>
      </c>
      <c r="AO1704" s="169">
        <f>INDEX('EL&amp;SV'!$C$4:$G$50,MATCH(AF1704,'EL&amp;SV'!$G$4:$G$50,0),MATCH(IF(P1704&gt;5000000,"A",IF(N1704&gt;2000000,"B",IF(N1704&gt;500000,"C","D"))),'EL&amp;SV'!$C$4:$G$4,0))</f>
        <v>6</v>
      </c>
      <c r="AP1704" s="171">
        <f>INDEX('EL&amp;SV'!$G$4:$K$50,MATCH(AF1704,'EL&amp;SV'!$G$4:$G$50,0),MATCH(IF(N1704&gt;5000000,"A",IF(N1704&gt;2000000,"B",IF(N1704&gt;500000,"C","D"))),'EL&amp;SV'!$G$4:$K$4,0))</f>
        <v>0.95</v>
      </c>
      <c r="AQ1704" s="153">
        <f t="shared" si="1102"/>
        <v>14047.869915404486</v>
      </c>
      <c r="AR1704" s="153">
        <f t="shared" si="1103"/>
        <v>13345.476419634262</v>
      </c>
      <c r="AS1704" s="153">
        <f t="shared" si="1104"/>
        <v>702.39349577022404</v>
      </c>
      <c r="AT1704" s="60">
        <v>0.75</v>
      </c>
      <c r="AU1704" s="153">
        <f t="shared" si="1105"/>
        <v>526.79512182766803</v>
      </c>
      <c r="AV1704" s="153">
        <f t="shared" si="1106"/>
        <v>702.39349577022494</v>
      </c>
    </row>
    <row r="1705" spans="1:48" hidden="1" x14ac:dyDescent="0.25">
      <c r="A1705" s="82">
        <v>1701</v>
      </c>
      <c r="B1705" s="82" t="s">
        <v>1409</v>
      </c>
      <c r="C1705" s="83"/>
      <c r="D1705" s="84" t="s">
        <v>28</v>
      </c>
      <c r="E1705" s="85" t="s">
        <v>149</v>
      </c>
      <c r="F1705" s="86">
        <v>40334</v>
      </c>
      <c r="G1705" s="86" t="s">
        <v>1352</v>
      </c>
      <c r="H1705" s="89"/>
      <c r="I1705" s="89">
        <v>0</v>
      </c>
      <c r="J1705" s="84"/>
      <c r="K1705" s="84"/>
      <c r="L1705" s="87">
        <v>7867</v>
      </c>
      <c r="M1705" s="87"/>
      <c r="N1705" s="87">
        <v>7867</v>
      </c>
      <c r="O1705" s="84">
        <v>0</v>
      </c>
      <c r="P1705" s="84">
        <v>0</v>
      </c>
      <c r="Q1705" s="84">
        <f t="shared" si="1090"/>
        <v>0</v>
      </c>
      <c r="R1705" s="84">
        <v>7867</v>
      </c>
      <c r="S1705" s="87">
        <f t="shared" si="1091"/>
        <v>7867</v>
      </c>
      <c r="T1705" s="85" t="s">
        <v>1290</v>
      </c>
      <c r="U1705" s="69">
        <v>365</v>
      </c>
      <c r="V1705" s="70"/>
      <c r="W1705" s="71">
        <v>0.52054794520547931</v>
      </c>
      <c r="X1705" s="76">
        <f>DATE(YEAR(F1705),MONTH(F1705),1)</f>
        <v>40330</v>
      </c>
      <c r="AN1705" s="146">
        <f t="shared" si="1092"/>
        <v>13.694444444444445</v>
      </c>
      <c r="AP1705" s="60"/>
      <c r="AQ1705" s="60"/>
      <c r="AU1705" s="60"/>
      <c r="AV1705" s="60"/>
    </row>
    <row r="1706" spans="1:48" x14ac:dyDescent="0.2">
      <c r="A1706" s="82">
        <v>1702</v>
      </c>
      <c r="B1706" s="82" t="s">
        <v>1410</v>
      </c>
      <c r="C1706" s="83"/>
      <c r="D1706" s="84" t="s">
        <v>112</v>
      </c>
      <c r="E1706" s="85" t="s">
        <v>827</v>
      </c>
      <c r="F1706" s="86">
        <v>42460</v>
      </c>
      <c r="G1706" s="86" t="s">
        <v>25</v>
      </c>
      <c r="H1706" s="89"/>
      <c r="I1706" s="89">
        <v>6.3333333333333325E-2</v>
      </c>
      <c r="J1706" s="84"/>
      <c r="K1706" s="84"/>
      <c r="L1706" s="87">
        <v>7831.5</v>
      </c>
      <c r="M1706" s="87"/>
      <c r="N1706" s="87">
        <v>7831.5</v>
      </c>
      <c r="O1706" s="84">
        <v>2977.3288904109586</v>
      </c>
      <c r="P1706" s="84">
        <v>495.99499999999995</v>
      </c>
      <c r="Q1706" s="84">
        <f t="shared" si="1090"/>
        <v>3473.3238904109585</v>
      </c>
      <c r="R1706" s="84">
        <v>4358.1761095890415</v>
      </c>
      <c r="S1706" s="87">
        <f t="shared" si="1091"/>
        <v>4854.1711095890414</v>
      </c>
      <c r="T1706" s="150">
        <v>15</v>
      </c>
      <c r="U1706" s="69">
        <v>365</v>
      </c>
      <c r="V1706" s="70"/>
      <c r="W1706" s="71">
        <v>0.52054794520547931</v>
      </c>
      <c r="X1706" s="76">
        <f t="shared" ref="X1706:X1720" si="1112">DATE(YEAR(F1706),MONTH(F1706),1)</f>
        <v>42430</v>
      </c>
      <c r="AF1706" s="132" t="s">
        <v>3114</v>
      </c>
      <c r="AG1706" s="60">
        <f>MATCH(AF1706,'Cat-4'!$A:$A,0)</f>
        <v>844</v>
      </c>
      <c r="AH1706" s="60">
        <f>MATCH(X1706,'Cat-4'!$1:$1,0)</f>
        <v>51</v>
      </c>
      <c r="AI1706" s="60">
        <f>INDEX('Cat-4'!$1:$1048576,Working!AG1706,Working!AH1706)</f>
        <v>114.6</v>
      </c>
      <c r="AJ1706" s="60">
        <f>MATCH($AJ$3,'Cat-4'!$1:$1,0)</f>
        <v>144</v>
      </c>
      <c r="AK1706" s="60">
        <f>INDEX('Cat-4'!$1:$1048576,Working!AG1706,Working!AJ1706)</f>
        <v>160.30000000000001</v>
      </c>
      <c r="AL1706" s="146">
        <f t="shared" ref="AL1706:AL1707" si="1113">AK1706/AI1706</f>
        <v>1.3987783595113439</v>
      </c>
      <c r="AM1706" s="152">
        <f t="shared" ref="AM1706:AM1707" si="1114">AL1706</f>
        <v>1.3987783595113439</v>
      </c>
      <c r="AN1706" s="146">
        <f t="shared" si="1092"/>
        <v>7.875</v>
      </c>
      <c r="AO1706" s="169">
        <f>INDEX('EL&amp;SV'!$C$4:$G$50,MATCH(AF1706,'EL&amp;SV'!$G$4:$G$50,0),MATCH(IF(P1706&gt;5000000,"A",IF(N1706&gt;2000000,"B",IF(N1706&gt;500000,"C","D"))),'EL&amp;SV'!$C$4:$G$4,0))</f>
        <v>6</v>
      </c>
      <c r="AP1706" s="171">
        <f>INDEX('EL&amp;SV'!$G$4:$K$50,MATCH(AF1706,'EL&amp;SV'!$G$4:$G$50,0),MATCH(IF(N1706&gt;5000000,"A",IF(N1706&gt;2000000,"B",IF(N1706&gt;500000,"C","D"))),'EL&amp;SV'!$G$4:$K$4,0))</f>
        <v>0.95</v>
      </c>
      <c r="AQ1706" s="153">
        <f t="shared" ref="AQ1706:AQ1769" si="1115">AM1706*N1706</f>
        <v>10954.53272251309</v>
      </c>
      <c r="AR1706" s="153">
        <f t="shared" ref="AR1706:AR1769" si="1116">AQ1706*(AP1706/AO1706)*(IF(AN1706&gt;AO1706,AO1706,AN1706))</f>
        <v>10406.806086387434</v>
      </c>
      <c r="AS1706" s="153">
        <f t="shared" ref="AS1706:AS1769" si="1117">AQ1706-AR1706</f>
        <v>547.7266361256552</v>
      </c>
      <c r="AT1706" s="60">
        <v>0.75</v>
      </c>
      <c r="AU1706" s="153">
        <f t="shared" ref="AU1706:AU1769" si="1118">AT1706*AS1706</f>
        <v>410.7949770942414</v>
      </c>
      <c r="AV1706" s="153">
        <f t="shared" ref="AV1706:AV1769" si="1119">IF((AQ1706*(1-AP1706))&gt;AU1706,(AQ1706*(1-AP1706)),AU1706)</f>
        <v>547.72663612565498</v>
      </c>
    </row>
    <row r="1707" spans="1:48" x14ac:dyDescent="0.2">
      <c r="A1707" s="82">
        <v>1703</v>
      </c>
      <c r="B1707" s="82" t="s">
        <v>1410</v>
      </c>
      <c r="C1707" s="83"/>
      <c r="D1707" s="84" t="s">
        <v>112</v>
      </c>
      <c r="E1707" s="85" t="s">
        <v>1259</v>
      </c>
      <c r="F1707" s="86">
        <v>44294</v>
      </c>
      <c r="G1707" s="86" t="s">
        <v>38</v>
      </c>
      <c r="H1707" s="89"/>
      <c r="I1707" s="89">
        <v>9.5000000000000001E-2</v>
      </c>
      <c r="J1707" s="84"/>
      <c r="K1707" s="84"/>
      <c r="L1707" s="87">
        <v>7800.02</v>
      </c>
      <c r="M1707" s="87"/>
      <c r="N1707" s="87">
        <v>7800.02</v>
      </c>
      <c r="O1707" s="84">
        <v>726.79090465753427</v>
      </c>
      <c r="P1707" s="84">
        <v>741.00190000000009</v>
      </c>
      <c r="Q1707" s="84">
        <f t="shared" si="1090"/>
        <v>1467.7928046575344</v>
      </c>
      <c r="R1707" s="84">
        <v>6332.2271953424661</v>
      </c>
      <c r="S1707" s="87">
        <f t="shared" si="1091"/>
        <v>7073.2290953424663</v>
      </c>
      <c r="T1707" s="150">
        <v>10</v>
      </c>
      <c r="U1707" s="69">
        <v>365</v>
      </c>
      <c r="V1707" s="70"/>
      <c r="W1707" s="71">
        <v>2.536986301369863</v>
      </c>
      <c r="X1707" s="76">
        <f t="shared" si="1112"/>
        <v>44287</v>
      </c>
      <c r="AF1707" s="132" t="s">
        <v>3114</v>
      </c>
      <c r="AG1707" s="60">
        <f>MATCH(AF1707,'Cat-4'!$A:$A,0)</f>
        <v>844</v>
      </c>
      <c r="AH1707" s="60">
        <f>MATCH(X1707,'Cat-4'!$1:$1,0)</f>
        <v>112</v>
      </c>
      <c r="AI1707" s="60">
        <f>INDEX('Cat-4'!$1:$1048576,Working!AG1707,Working!AH1707)</f>
        <v>145.80000000000001</v>
      </c>
      <c r="AJ1707" s="60">
        <f>MATCH($AJ$3,'Cat-4'!$1:$1,0)</f>
        <v>144</v>
      </c>
      <c r="AK1707" s="60">
        <f>INDEX('Cat-4'!$1:$1048576,Working!AG1707,Working!AJ1707)</f>
        <v>160.30000000000001</v>
      </c>
      <c r="AL1707" s="146">
        <f t="shared" si="1113"/>
        <v>1.0994513031550068</v>
      </c>
      <c r="AM1707" s="152">
        <f t="shared" si="1114"/>
        <v>1.0994513031550068</v>
      </c>
      <c r="AN1707" s="146">
        <f t="shared" si="1092"/>
        <v>2.8527777777777779</v>
      </c>
      <c r="AO1707" s="169">
        <f>INDEX('EL&amp;SV'!$C$4:$G$50,MATCH(AF1707,'EL&amp;SV'!$G$4:$G$50,0),MATCH(IF(P1707&gt;5000000,"A",IF(N1707&gt;2000000,"B",IF(N1707&gt;500000,"C","D"))),'EL&amp;SV'!$C$4:$G$4,0))</f>
        <v>6</v>
      </c>
      <c r="AP1707" s="171">
        <f>INDEX('EL&amp;SV'!$G$4:$K$50,MATCH(AF1707,'EL&amp;SV'!$G$4:$G$50,0),MATCH(IF(N1707&gt;5000000,"A",IF(N1707&gt;2000000,"B",IF(N1707&gt;500000,"C","D"))),'EL&amp;SV'!$G$4:$K$4,0))</f>
        <v>0.95</v>
      </c>
      <c r="AQ1707" s="153">
        <f t="shared" si="1115"/>
        <v>8575.7421536351176</v>
      </c>
      <c r="AR1707" s="153">
        <f t="shared" si="1116"/>
        <v>3873.5753852750472</v>
      </c>
      <c r="AS1707" s="153">
        <f t="shared" si="1117"/>
        <v>4702.1667683600699</v>
      </c>
      <c r="AT1707" s="60">
        <v>0.75</v>
      </c>
      <c r="AU1707" s="153">
        <f t="shared" si="1118"/>
        <v>3526.6250762700524</v>
      </c>
      <c r="AV1707" s="153">
        <f t="shared" si="1119"/>
        <v>3526.6250762700524</v>
      </c>
    </row>
    <row r="1708" spans="1:48" x14ac:dyDescent="0.2">
      <c r="A1708" s="82">
        <v>1704</v>
      </c>
      <c r="B1708" s="82" t="s">
        <v>1410</v>
      </c>
      <c r="C1708" s="83"/>
      <c r="D1708" s="84" t="s">
        <v>112</v>
      </c>
      <c r="E1708" s="85" t="s">
        <v>323</v>
      </c>
      <c r="F1708" s="86">
        <v>39447</v>
      </c>
      <c r="G1708" s="86" t="s">
        <v>1347</v>
      </c>
      <c r="H1708" s="89"/>
      <c r="I1708" s="89">
        <v>0.17825150802882947</v>
      </c>
      <c r="J1708" s="84"/>
      <c r="K1708" s="84"/>
      <c r="L1708" s="87">
        <v>7800</v>
      </c>
      <c r="M1708" s="87"/>
      <c r="N1708" s="87">
        <v>7800</v>
      </c>
      <c r="O1708" s="84">
        <v>7800</v>
      </c>
      <c r="P1708" s="84">
        <v>0</v>
      </c>
      <c r="Q1708" s="84">
        <f t="shared" si="1090"/>
        <v>7800</v>
      </c>
      <c r="R1708" s="84">
        <v>0</v>
      </c>
      <c r="S1708" s="87">
        <f t="shared" si="1091"/>
        <v>0</v>
      </c>
      <c r="T1708" s="150">
        <v>10</v>
      </c>
      <c r="U1708" s="69">
        <v>365</v>
      </c>
      <c r="V1708" s="70"/>
      <c r="W1708" s="71">
        <v>2.536986301369863</v>
      </c>
      <c r="X1708" s="76">
        <f t="shared" si="1112"/>
        <v>39417</v>
      </c>
      <c r="Y1708" s="138" t="s">
        <v>4016</v>
      </c>
      <c r="Z1708" s="60">
        <f>MATCH(Y1708,'Cat-3'!$A:$A,0)</f>
        <v>628</v>
      </c>
      <c r="AA1708" s="60">
        <f>MATCH(X1708,'Cat-3'!$1:$1,0)</f>
        <v>39</v>
      </c>
      <c r="AB1708" s="60">
        <f>INDEX('Cat-3'!$1:$1048576,Working!Z1708,Working!AA1708)</f>
        <v>114</v>
      </c>
      <c r="AC1708" s="60">
        <f>MATCH($AC$3,'Cat-3'!$1:$1,0)</f>
        <v>90</v>
      </c>
      <c r="AD1708" s="60">
        <f>INDEX('Cat-3'!$1:$1048576,Working!Z1708,Working!AC1708)</f>
        <v>138.4</v>
      </c>
      <c r="AE1708" s="146">
        <f>AD1708/AB1708</f>
        <v>1.2140350877192982</v>
      </c>
      <c r="AF1708" s="132" t="s">
        <v>3114</v>
      </c>
      <c r="AG1708" s="60">
        <f>MATCH(AF1708,'Cat-4'!$A:$A,0)</f>
        <v>844</v>
      </c>
      <c r="AH1708" s="60">
        <f>MATCH($AH$3,'Cat-4'!$1:$1,0)</f>
        <v>4</v>
      </c>
      <c r="AI1708" s="60">
        <f>INDEX('Cat-4'!$1:$1048576,Working!AG1708,Working!AH1708)</f>
        <v>103.9</v>
      </c>
      <c r="AJ1708" s="60">
        <f>MATCH($AJ$3,'Cat-4'!$1:$1,0)</f>
        <v>144</v>
      </c>
      <c r="AK1708" s="60">
        <f>INDEX('Cat-4'!$1:$1048576,Working!AG1708,Working!AJ1708)</f>
        <v>160.30000000000001</v>
      </c>
      <c r="AL1708" s="146">
        <f>AK1708/AI1708</f>
        <v>1.5428296438883542</v>
      </c>
      <c r="AM1708" s="146">
        <f>AL1708*AE1708</f>
        <v>1.8730493220539317</v>
      </c>
      <c r="AN1708" s="146">
        <f t="shared" si="1092"/>
        <v>16.125</v>
      </c>
      <c r="AO1708" s="169">
        <f>INDEX('EL&amp;SV'!$C$4:$G$50,MATCH(AF1708,'EL&amp;SV'!$G$4:$G$50,0),MATCH(IF(P1708&gt;5000000,"A",IF(N1708&gt;2000000,"B",IF(N1708&gt;500000,"C","D"))),'EL&amp;SV'!$C$4:$G$4,0))</f>
        <v>6</v>
      </c>
      <c r="AP1708" s="171">
        <f>INDEX('EL&amp;SV'!$G$4:$K$50,MATCH(AF1708,'EL&amp;SV'!$G$4:$G$50,0),MATCH(IF(N1708&gt;5000000,"A",IF(N1708&gt;2000000,"B",IF(N1708&gt;500000,"C","D"))),'EL&amp;SV'!$G$4:$K$4,0))</f>
        <v>0.95</v>
      </c>
      <c r="AQ1708" s="153">
        <f t="shared" si="1115"/>
        <v>14609.784712020668</v>
      </c>
      <c r="AR1708" s="153">
        <f t="shared" si="1116"/>
        <v>13879.295476419635</v>
      </c>
      <c r="AS1708" s="153">
        <f t="shared" si="1117"/>
        <v>730.48923560103322</v>
      </c>
      <c r="AT1708" s="60">
        <v>0.75</v>
      </c>
      <c r="AU1708" s="153">
        <f t="shared" si="1118"/>
        <v>547.86692670077491</v>
      </c>
      <c r="AV1708" s="153">
        <f t="shared" si="1119"/>
        <v>730.48923560103401</v>
      </c>
    </row>
    <row r="1709" spans="1:48" x14ac:dyDescent="0.2">
      <c r="A1709" s="82">
        <v>1705</v>
      </c>
      <c r="B1709" s="82" t="s">
        <v>1410</v>
      </c>
      <c r="C1709" s="83"/>
      <c r="D1709" s="84" t="s">
        <v>112</v>
      </c>
      <c r="E1709" s="85" t="s">
        <v>569</v>
      </c>
      <c r="F1709" s="151">
        <v>42248</v>
      </c>
      <c r="G1709" s="86"/>
      <c r="H1709" s="89"/>
      <c r="I1709" s="89">
        <v>0</v>
      </c>
      <c r="J1709" s="84"/>
      <c r="K1709" s="84"/>
      <c r="L1709" s="87">
        <v>7800</v>
      </c>
      <c r="M1709" s="87"/>
      <c r="N1709" s="87">
        <v>7800</v>
      </c>
      <c r="O1709" s="84">
        <v>7778.2876712328762</v>
      </c>
      <c r="P1709" s="84">
        <v>0</v>
      </c>
      <c r="Q1709" s="84">
        <f t="shared" si="1090"/>
        <v>7778.2876712328762</v>
      </c>
      <c r="R1709" s="84">
        <v>21.712328767123836</v>
      </c>
      <c r="S1709" s="87">
        <f t="shared" si="1091"/>
        <v>21.712328767123836</v>
      </c>
      <c r="T1709" s="150">
        <v>6</v>
      </c>
      <c r="U1709" s="69">
        <v>365</v>
      </c>
      <c r="V1709" s="70"/>
      <c r="W1709" s="71">
        <v>2.536986301369863</v>
      </c>
      <c r="X1709" s="76">
        <f>DATE(YEAR(F1709),MONTH(F1709),1)</f>
        <v>42248</v>
      </c>
      <c r="AF1709" s="132" t="s">
        <v>3114</v>
      </c>
      <c r="AG1709" s="60">
        <f>MATCH(AF1709,'Cat-4'!$A:$A,0)</f>
        <v>844</v>
      </c>
      <c r="AH1709" s="60">
        <f>MATCH(X1709,'Cat-4'!$1:$1,0)</f>
        <v>45</v>
      </c>
      <c r="AI1709" s="60">
        <f>INDEX('Cat-4'!$1:$1048576,Working!AG1709,Working!AH1709)</f>
        <v>110.9</v>
      </c>
      <c r="AJ1709" s="60">
        <f>MATCH($AJ$3,'Cat-4'!$1:$1,0)</f>
        <v>144</v>
      </c>
      <c r="AK1709" s="60">
        <f>INDEX('Cat-4'!$1:$1048576,Working!AG1709,Working!AJ1709)</f>
        <v>160.30000000000001</v>
      </c>
      <c r="AL1709" s="146">
        <f t="shared" ref="AL1709:AL1712" si="1120">AK1709/AI1709</f>
        <v>1.4454463480613164</v>
      </c>
      <c r="AM1709" s="152">
        <f t="shared" ref="AM1709:AM1712" si="1121">AL1709</f>
        <v>1.4454463480613164</v>
      </c>
      <c r="AN1709" s="146">
        <f t="shared" si="1092"/>
        <v>8.4555555555555557</v>
      </c>
      <c r="AO1709" s="169">
        <f>INDEX('EL&amp;SV'!$C$4:$G$50,MATCH(AF1709,'EL&amp;SV'!$G$4:$G$50,0),MATCH(IF(P1709&gt;5000000,"A",IF(N1709&gt;2000000,"B",IF(N1709&gt;500000,"C","D"))),'EL&amp;SV'!$C$4:$G$4,0))</f>
        <v>6</v>
      </c>
      <c r="AP1709" s="171">
        <f>INDEX('EL&amp;SV'!$G$4:$K$50,MATCH(AF1709,'EL&amp;SV'!$G$4:$G$50,0),MATCH(IF(N1709&gt;5000000,"A",IF(N1709&gt;2000000,"B",IF(N1709&gt;500000,"C","D"))),'EL&amp;SV'!$G$4:$K$4,0))</f>
        <v>0.95</v>
      </c>
      <c r="AQ1709" s="153">
        <f t="shared" si="1115"/>
        <v>11274.481514878269</v>
      </c>
      <c r="AR1709" s="153">
        <f t="shared" si="1116"/>
        <v>10710.757439134355</v>
      </c>
      <c r="AS1709" s="153">
        <f t="shared" si="1117"/>
        <v>563.724075743914</v>
      </c>
      <c r="AT1709" s="60">
        <v>0.75</v>
      </c>
      <c r="AU1709" s="153">
        <f t="shared" si="1118"/>
        <v>422.7930568079355</v>
      </c>
      <c r="AV1709" s="153">
        <f t="shared" si="1119"/>
        <v>563.724075743914</v>
      </c>
    </row>
    <row r="1710" spans="1:48" x14ac:dyDescent="0.2">
      <c r="A1710" s="82">
        <v>1706</v>
      </c>
      <c r="B1710" s="82" t="s">
        <v>1410</v>
      </c>
      <c r="C1710" s="83"/>
      <c r="D1710" s="84" t="s">
        <v>112</v>
      </c>
      <c r="E1710" s="85" t="s">
        <v>820</v>
      </c>
      <c r="F1710" s="86">
        <v>41000</v>
      </c>
      <c r="G1710" s="86" t="s">
        <v>1350</v>
      </c>
      <c r="H1710" s="89"/>
      <c r="I1710" s="89">
        <v>6.5358798735511064E-2</v>
      </c>
      <c r="J1710" s="84"/>
      <c r="K1710" s="84"/>
      <c r="L1710" s="87">
        <v>7800</v>
      </c>
      <c r="M1710" s="87"/>
      <c r="N1710" s="87">
        <v>7800</v>
      </c>
      <c r="O1710" s="84">
        <v>4861.0068493150693</v>
      </c>
      <c r="P1710" s="84">
        <v>509.79863013698628</v>
      </c>
      <c r="Q1710" s="84">
        <f t="shared" si="1090"/>
        <v>5370.8054794520558</v>
      </c>
      <c r="R1710" s="84">
        <v>2429.1945205479442</v>
      </c>
      <c r="S1710" s="87">
        <f t="shared" si="1091"/>
        <v>2938.9931506849307</v>
      </c>
      <c r="T1710" s="150">
        <v>15</v>
      </c>
      <c r="U1710" s="69">
        <v>365</v>
      </c>
      <c r="V1710" s="70"/>
      <c r="W1710" s="71">
        <v>2.536986301369863</v>
      </c>
      <c r="X1710" s="76">
        <f t="shared" si="1112"/>
        <v>41000</v>
      </c>
      <c r="AF1710" s="132" t="s">
        <v>3114</v>
      </c>
      <c r="AG1710" s="60">
        <f>MATCH(AF1710,'Cat-4'!$A:$A,0)</f>
        <v>844</v>
      </c>
      <c r="AH1710" s="60">
        <f>MATCH(X1710,'Cat-4'!$1:$1,0)</f>
        <v>4</v>
      </c>
      <c r="AI1710" s="60">
        <f>INDEX('Cat-4'!$1:$1048576,Working!AG1710,Working!AH1710)</f>
        <v>103.9</v>
      </c>
      <c r="AJ1710" s="60">
        <f>MATCH($AJ$3,'Cat-4'!$1:$1,0)</f>
        <v>144</v>
      </c>
      <c r="AK1710" s="60">
        <f>INDEX('Cat-4'!$1:$1048576,Working!AG1710,Working!AJ1710)</f>
        <v>160.30000000000001</v>
      </c>
      <c r="AL1710" s="146">
        <f t="shared" si="1120"/>
        <v>1.5428296438883542</v>
      </c>
      <c r="AM1710" s="152">
        <f t="shared" si="1121"/>
        <v>1.5428296438883542</v>
      </c>
      <c r="AN1710" s="146">
        <f t="shared" si="1092"/>
        <v>11.872222222222222</v>
      </c>
      <c r="AO1710" s="169">
        <f>INDEX('EL&amp;SV'!$C$4:$G$50,MATCH(AF1710,'EL&amp;SV'!$G$4:$G$50,0),MATCH(IF(P1710&gt;5000000,"A",IF(N1710&gt;2000000,"B",IF(N1710&gt;500000,"C","D"))),'EL&amp;SV'!$C$4:$G$4,0))</f>
        <v>6</v>
      </c>
      <c r="AP1710" s="171">
        <f>INDEX('EL&amp;SV'!$G$4:$K$50,MATCH(AF1710,'EL&amp;SV'!$G$4:$G$50,0),MATCH(IF(N1710&gt;5000000,"A",IF(N1710&gt;2000000,"B",IF(N1710&gt;500000,"C","D"))),'EL&amp;SV'!$G$4:$K$4,0))</f>
        <v>0.95</v>
      </c>
      <c r="AQ1710" s="153">
        <f t="shared" si="1115"/>
        <v>12034.071222329163</v>
      </c>
      <c r="AR1710" s="153">
        <f t="shared" si="1116"/>
        <v>11432.367661212704</v>
      </c>
      <c r="AS1710" s="153">
        <f t="shared" si="1117"/>
        <v>601.70356111645924</v>
      </c>
      <c r="AT1710" s="60">
        <v>0.75</v>
      </c>
      <c r="AU1710" s="153">
        <f t="shared" si="1118"/>
        <v>451.27767083734443</v>
      </c>
      <c r="AV1710" s="153">
        <f t="shared" si="1119"/>
        <v>601.70356111645867</v>
      </c>
    </row>
    <row r="1711" spans="1:48" x14ac:dyDescent="0.2">
      <c r="A1711" s="82">
        <v>1707</v>
      </c>
      <c r="B1711" s="82" t="s">
        <v>1410</v>
      </c>
      <c r="C1711" s="83"/>
      <c r="D1711" s="84" t="s">
        <v>112</v>
      </c>
      <c r="E1711" s="85" t="s">
        <v>1069</v>
      </c>
      <c r="F1711" s="86">
        <v>42825</v>
      </c>
      <c r="G1711" s="86" t="s">
        <v>27</v>
      </c>
      <c r="H1711" s="89"/>
      <c r="I1711" s="89">
        <v>9.5000000000000001E-2</v>
      </c>
      <c r="J1711" s="84"/>
      <c r="K1711" s="84"/>
      <c r="L1711" s="87">
        <v>7791</v>
      </c>
      <c r="M1711" s="87"/>
      <c r="N1711" s="87">
        <v>7791</v>
      </c>
      <c r="O1711" s="84">
        <v>3702.7527945205479</v>
      </c>
      <c r="P1711" s="84">
        <v>740.14499999999998</v>
      </c>
      <c r="Q1711" s="84">
        <f t="shared" si="1090"/>
        <v>4442.8977945205479</v>
      </c>
      <c r="R1711" s="84">
        <v>3348.1022054794521</v>
      </c>
      <c r="S1711" s="87">
        <f t="shared" si="1091"/>
        <v>4088.2472054794521</v>
      </c>
      <c r="T1711" s="150">
        <v>10</v>
      </c>
      <c r="U1711" s="69">
        <v>365</v>
      </c>
      <c r="V1711" s="70"/>
      <c r="W1711" s="71">
        <v>0.54246575342465775</v>
      </c>
      <c r="X1711" s="76">
        <f t="shared" si="1112"/>
        <v>42795</v>
      </c>
      <c r="AF1711" s="132" t="s">
        <v>3114</v>
      </c>
      <c r="AG1711" s="60">
        <f>MATCH(AF1711,'Cat-4'!$A:$A,0)</f>
        <v>844</v>
      </c>
      <c r="AH1711" s="60">
        <f>MATCH(X1711,'Cat-4'!$1:$1,0)</f>
        <v>63</v>
      </c>
      <c r="AI1711" s="60">
        <f>INDEX('Cat-4'!$1:$1048576,Working!AG1711,Working!AH1711)</f>
        <v>116.5</v>
      </c>
      <c r="AJ1711" s="60">
        <f>MATCH($AJ$3,'Cat-4'!$1:$1,0)</f>
        <v>144</v>
      </c>
      <c r="AK1711" s="60">
        <f>INDEX('Cat-4'!$1:$1048576,Working!AG1711,Working!AJ1711)</f>
        <v>160.30000000000001</v>
      </c>
      <c r="AL1711" s="146">
        <f t="shared" si="1120"/>
        <v>1.3759656652360517</v>
      </c>
      <c r="AM1711" s="152">
        <f t="shared" si="1121"/>
        <v>1.3759656652360517</v>
      </c>
      <c r="AN1711" s="146">
        <f t="shared" si="1092"/>
        <v>6.875</v>
      </c>
      <c r="AO1711" s="169">
        <f>INDEX('EL&amp;SV'!$C$4:$G$50,MATCH(AF1711,'EL&amp;SV'!$G$4:$G$50,0),MATCH(IF(P1711&gt;5000000,"A",IF(N1711&gt;2000000,"B",IF(N1711&gt;500000,"C","D"))),'EL&amp;SV'!$C$4:$G$4,0))</f>
        <v>6</v>
      </c>
      <c r="AP1711" s="171">
        <f>INDEX('EL&amp;SV'!$G$4:$K$50,MATCH(AF1711,'EL&amp;SV'!$G$4:$G$50,0),MATCH(IF(N1711&gt;5000000,"A",IF(N1711&gt;2000000,"B",IF(N1711&gt;500000,"C","D"))),'EL&amp;SV'!$G$4:$K$4,0))</f>
        <v>0.95</v>
      </c>
      <c r="AQ1711" s="153">
        <f t="shared" si="1115"/>
        <v>10720.148497854079</v>
      </c>
      <c r="AR1711" s="153">
        <f t="shared" si="1116"/>
        <v>10184.141072961374</v>
      </c>
      <c r="AS1711" s="153">
        <f t="shared" si="1117"/>
        <v>536.00742489270488</v>
      </c>
      <c r="AT1711" s="60">
        <v>0.75</v>
      </c>
      <c r="AU1711" s="153">
        <f t="shared" si="1118"/>
        <v>402.00556866952866</v>
      </c>
      <c r="AV1711" s="153">
        <f t="shared" si="1119"/>
        <v>536.00742489270442</v>
      </c>
    </row>
    <row r="1712" spans="1:48" x14ac:dyDescent="0.2">
      <c r="A1712" s="82">
        <v>1708</v>
      </c>
      <c r="B1712" s="82" t="s">
        <v>1410</v>
      </c>
      <c r="C1712" s="83"/>
      <c r="D1712" s="84" t="s">
        <v>112</v>
      </c>
      <c r="E1712" s="85" t="s">
        <v>1069</v>
      </c>
      <c r="F1712" s="86">
        <v>42825</v>
      </c>
      <c r="G1712" s="86" t="s">
        <v>27</v>
      </c>
      <c r="H1712" s="89"/>
      <c r="I1712" s="89">
        <v>9.5000000000000001E-2</v>
      </c>
      <c r="J1712" s="84"/>
      <c r="K1712" s="84"/>
      <c r="L1712" s="87">
        <v>7791</v>
      </c>
      <c r="M1712" s="87"/>
      <c r="N1712" s="87">
        <v>7791</v>
      </c>
      <c r="O1712" s="84">
        <v>3702.7527945205479</v>
      </c>
      <c r="P1712" s="84">
        <v>740.14499999999998</v>
      </c>
      <c r="Q1712" s="84">
        <f t="shared" si="1090"/>
        <v>4442.8977945205479</v>
      </c>
      <c r="R1712" s="84">
        <v>3348.1022054794521</v>
      </c>
      <c r="S1712" s="87">
        <f t="shared" si="1091"/>
        <v>4088.2472054794521</v>
      </c>
      <c r="T1712" s="150">
        <v>10</v>
      </c>
      <c r="U1712" s="69">
        <v>365</v>
      </c>
      <c r="V1712" s="70"/>
      <c r="W1712" s="71">
        <v>0.40547945205479463</v>
      </c>
      <c r="X1712" s="76">
        <f t="shared" si="1112"/>
        <v>42795</v>
      </c>
      <c r="AF1712" s="132" t="s">
        <v>3114</v>
      </c>
      <c r="AG1712" s="60">
        <f>MATCH(AF1712,'Cat-4'!$A:$A,0)</f>
        <v>844</v>
      </c>
      <c r="AH1712" s="60">
        <f>MATCH(X1712,'Cat-4'!$1:$1,0)</f>
        <v>63</v>
      </c>
      <c r="AI1712" s="60">
        <f>INDEX('Cat-4'!$1:$1048576,Working!AG1712,Working!AH1712)</f>
        <v>116.5</v>
      </c>
      <c r="AJ1712" s="60">
        <f>MATCH($AJ$3,'Cat-4'!$1:$1,0)</f>
        <v>144</v>
      </c>
      <c r="AK1712" s="60">
        <f>INDEX('Cat-4'!$1:$1048576,Working!AG1712,Working!AJ1712)</f>
        <v>160.30000000000001</v>
      </c>
      <c r="AL1712" s="146">
        <f t="shared" si="1120"/>
        <v>1.3759656652360517</v>
      </c>
      <c r="AM1712" s="152">
        <f t="shared" si="1121"/>
        <v>1.3759656652360517</v>
      </c>
      <c r="AN1712" s="146">
        <f t="shared" si="1092"/>
        <v>6.875</v>
      </c>
      <c r="AO1712" s="169">
        <f>INDEX('EL&amp;SV'!$C$4:$G$50,MATCH(AF1712,'EL&amp;SV'!$G$4:$G$50,0),MATCH(IF(P1712&gt;5000000,"A",IF(N1712&gt;2000000,"B",IF(N1712&gt;500000,"C","D"))),'EL&amp;SV'!$C$4:$G$4,0))</f>
        <v>6</v>
      </c>
      <c r="AP1712" s="171">
        <f>INDEX('EL&amp;SV'!$G$4:$K$50,MATCH(AF1712,'EL&amp;SV'!$G$4:$G$50,0),MATCH(IF(N1712&gt;5000000,"A",IF(N1712&gt;2000000,"B",IF(N1712&gt;500000,"C","D"))),'EL&amp;SV'!$G$4:$K$4,0))</f>
        <v>0.95</v>
      </c>
      <c r="AQ1712" s="153">
        <f t="shared" si="1115"/>
        <v>10720.148497854079</v>
      </c>
      <c r="AR1712" s="153">
        <f t="shared" si="1116"/>
        <v>10184.141072961374</v>
      </c>
      <c r="AS1712" s="153">
        <f t="shared" si="1117"/>
        <v>536.00742489270488</v>
      </c>
      <c r="AT1712" s="60">
        <v>0.75</v>
      </c>
      <c r="AU1712" s="153">
        <f t="shared" si="1118"/>
        <v>402.00556866952866</v>
      </c>
      <c r="AV1712" s="153">
        <f t="shared" si="1119"/>
        <v>536.00742489270442</v>
      </c>
    </row>
    <row r="1713" spans="1:48" x14ac:dyDescent="0.2">
      <c r="A1713" s="82">
        <v>1709</v>
      </c>
      <c r="B1713" s="82" t="s">
        <v>1410</v>
      </c>
      <c r="C1713" s="83"/>
      <c r="D1713" s="84" t="s">
        <v>112</v>
      </c>
      <c r="E1713" s="85" t="s">
        <v>700</v>
      </c>
      <c r="F1713" s="86">
        <v>39913</v>
      </c>
      <c r="G1713" s="86" t="s">
        <v>1353</v>
      </c>
      <c r="H1713" s="89"/>
      <c r="I1713" s="89">
        <v>0</v>
      </c>
      <c r="J1713" s="84"/>
      <c r="K1713" s="84"/>
      <c r="L1713" s="87">
        <v>7765</v>
      </c>
      <c r="M1713" s="87"/>
      <c r="N1713" s="87">
        <v>7765</v>
      </c>
      <c r="O1713" s="84">
        <v>7764.75</v>
      </c>
      <c r="P1713" s="84">
        <v>0</v>
      </c>
      <c r="Q1713" s="84">
        <f t="shared" si="1090"/>
        <v>7764.75</v>
      </c>
      <c r="R1713" s="84">
        <v>0.25</v>
      </c>
      <c r="S1713" s="87">
        <f t="shared" si="1091"/>
        <v>0.25</v>
      </c>
      <c r="T1713" s="150">
        <v>5</v>
      </c>
      <c r="U1713" s="69">
        <v>365</v>
      </c>
      <c r="V1713" s="70"/>
      <c r="W1713" s="71">
        <v>2.5534246575342467</v>
      </c>
      <c r="X1713" s="76">
        <f t="shared" si="1112"/>
        <v>39904</v>
      </c>
      <c r="Y1713" s="138" t="s">
        <v>4016</v>
      </c>
      <c r="Z1713" s="60">
        <f>MATCH(Y1713,'Cat-3'!$A:$A,0)</f>
        <v>628</v>
      </c>
      <c r="AA1713" s="60">
        <f>MATCH(X1713,'Cat-3'!$1:$1,0)</f>
        <v>55</v>
      </c>
      <c r="AB1713" s="60">
        <f>INDEX('Cat-3'!$1:$1048576,Working!Z1713,Working!AA1713)</f>
        <v>119.7</v>
      </c>
      <c r="AC1713" s="60">
        <f>MATCH($AC$3,'Cat-3'!$1:$1,0)</f>
        <v>90</v>
      </c>
      <c r="AD1713" s="60">
        <f>INDEX('Cat-3'!$1:$1048576,Working!Z1713,Working!AC1713)</f>
        <v>138.4</v>
      </c>
      <c r="AE1713" s="146">
        <f>AD1713/AB1713</f>
        <v>1.1562238930659983</v>
      </c>
      <c r="AF1713" s="132" t="s">
        <v>3114</v>
      </c>
      <c r="AG1713" s="60">
        <f>MATCH(AF1713,'Cat-4'!$A:$A,0)</f>
        <v>844</v>
      </c>
      <c r="AH1713" s="60">
        <f>MATCH($AH$3,'Cat-4'!$1:$1,0)</f>
        <v>4</v>
      </c>
      <c r="AI1713" s="60">
        <f>INDEX('Cat-4'!$1:$1048576,Working!AG1713,Working!AH1713)</f>
        <v>103.9</v>
      </c>
      <c r="AJ1713" s="60">
        <f>MATCH($AJ$3,'Cat-4'!$1:$1,0)</f>
        <v>144</v>
      </c>
      <c r="AK1713" s="60">
        <f>INDEX('Cat-4'!$1:$1048576,Working!AG1713,Working!AJ1713)</f>
        <v>160.30000000000001</v>
      </c>
      <c r="AL1713" s="146">
        <f>AK1713/AI1713</f>
        <v>1.5428296438883542</v>
      </c>
      <c r="AM1713" s="146">
        <f>AL1713*AE1713</f>
        <v>1.7838564971942206</v>
      </c>
      <c r="AN1713" s="146">
        <f t="shared" si="1092"/>
        <v>14.847222222222221</v>
      </c>
      <c r="AO1713" s="169">
        <f>INDEX('EL&amp;SV'!$C$4:$G$50,MATCH(AF1713,'EL&amp;SV'!$G$4:$G$50,0),MATCH(IF(P1713&gt;5000000,"A",IF(N1713&gt;2000000,"B",IF(N1713&gt;500000,"C","D"))),'EL&amp;SV'!$C$4:$G$4,0))</f>
        <v>6</v>
      </c>
      <c r="AP1713" s="171">
        <f>INDEX('EL&amp;SV'!$G$4:$K$50,MATCH(AF1713,'EL&amp;SV'!$G$4:$G$50,0),MATCH(IF(N1713&gt;5000000,"A",IF(N1713&gt;2000000,"B",IF(N1713&gt;500000,"C","D"))),'EL&amp;SV'!$G$4:$K$4,0))</f>
        <v>0.95</v>
      </c>
      <c r="AQ1713" s="153">
        <f t="shared" si="1115"/>
        <v>13851.645700713123</v>
      </c>
      <c r="AR1713" s="153">
        <f t="shared" si="1116"/>
        <v>13159.063415677465</v>
      </c>
      <c r="AS1713" s="153">
        <f t="shared" si="1117"/>
        <v>692.58228503565806</v>
      </c>
      <c r="AT1713" s="60">
        <v>0.75</v>
      </c>
      <c r="AU1713" s="153">
        <f t="shared" si="1118"/>
        <v>519.43671377674355</v>
      </c>
      <c r="AV1713" s="153">
        <f t="shared" si="1119"/>
        <v>692.58228503565681</v>
      </c>
    </row>
    <row r="1714" spans="1:48" x14ac:dyDescent="0.2">
      <c r="A1714" s="82">
        <v>1710</v>
      </c>
      <c r="B1714" s="82" t="s">
        <v>1410</v>
      </c>
      <c r="C1714" s="83"/>
      <c r="D1714" s="84" t="s">
        <v>112</v>
      </c>
      <c r="E1714" s="85" t="s">
        <v>954</v>
      </c>
      <c r="F1714" s="86">
        <v>41485</v>
      </c>
      <c r="G1714" s="86" t="s">
        <v>1349</v>
      </c>
      <c r="H1714" s="89"/>
      <c r="I1714" s="89">
        <v>6.4075047801147228E-2</v>
      </c>
      <c r="J1714" s="84"/>
      <c r="K1714" s="84"/>
      <c r="L1714" s="87">
        <v>7700.29</v>
      </c>
      <c r="M1714" s="87"/>
      <c r="N1714" s="87">
        <v>7700.29</v>
      </c>
      <c r="O1714" s="84">
        <v>4192.684269551979</v>
      </c>
      <c r="P1714" s="84">
        <v>493.39644983269596</v>
      </c>
      <c r="Q1714" s="84">
        <f t="shared" si="1090"/>
        <v>4686.0807193846749</v>
      </c>
      <c r="R1714" s="84">
        <v>3014.209280615325</v>
      </c>
      <c r="S1714" s="87">
        <f t="shared" si="1091"/>
        <v>3507.6057304480209</v>
      </c>
      <c r="T1714" s="150">
        <v>15</v>
      </c>
      <c r="U1714" s="69">
        <v>365</v>
      </c>
      <c r="V1714" s="70"/>
      <c r="W1714" s="71">
        <v>0.40547945205479463</v>
      </c>
      <c r="X1714" s="76">
        <f t="shared" si="1112"/>
        <v>41456</v>
      </c>
      <c r="AF1714" s="132" t="s">
        <v>3114</v>
      </c>
      <c r="AG1714" s="60">
        <f>MATCH(AF1714,'Cat-4'!$A:$A,0)</f>
        <v>844</v>
      </c>
      <c r="AH1714" s="60">
        <f>MATCH(X1714,'Cat-4'!$1:$1,0)</f>
        <v>19</v>
      </c>
      <c r="AI1714" s="60">
        <f>INDEX('Cat-4'!$1:$1048576,Working!AG1714,Working!AH1714)</f>
        <v>106.6</v>
      </c>
      <c r="AJ1714" s="60">
        <f>MATCH($AJ$3,'Cat-4'!$1:$1,0)</f>
        <v>144</v>
      </c>
      <c r="AK1714" s="60">
        <f>INDEX('Cat-4'!$1:$1048576,Working!AG1714,Working!AJ1714)</f>
        <v>160.30000000000001</v>
      </c>
      <c r="AL1714" s="146">
        <f>AK1714/AI1714</f>
        <v>1.50375234521576</v>
      </c>
      <c r="AM1714" s="152">
        <f>AL1714</f>
        <v>1.50375234521576</v>
      </c>
      <c r="AN1714" s="146">
        <f t="shared" si="1092"/>
        <v>10.541666666666666</v>
      </c>
      <c r="AO1714" s="169">
        <f>INDEX('EL&amp;SV'!$C$4:$G$50,MATCH(AF1714,'EL&amp;SV'!$G$4:$G$50,0),MATCH(IF(P1714&gt;5000000,"A",IF(N1714&gt;2000000,"B",IF(N1714&gt;500000,"C","D"))),'EL&amp;SV'!$C$4:$G$4,0))</f>
        <v>6</v>
      </c>
      <c r="AP1714" s="171">
        <f>INDEX('EL&amp;SV'!$G$4:$K$50,MATCH(AF1714,'EL&amp;SV'!$G$4:$G$50,0),MATCH(IF(N1714&gt;5000000,"A",IF(N1714&gt;2000000,"B",IF(N1714&gt;500000,"C","D"))),'EL&amp;SV'!$G$4:$K$4,0))</f>
        <v>0.95</v>
      </c>
      <c r="AQ1714" s="153">
        <f t="shared" si="1115"/>
        <v>11579.329146341464</v>
      </c>
      <c r="AR1714" s="153">
        <f t="shared" si="1116"/>
        <v>11000.36268902439</v>
      </c>
      <c r="AS1714" s="153">
        <f t="shared" si="1117"/>
        <v>578.96645731707395</v>
      </c>
      <c r="AT1714" s="60">
        <v>0.75</v>
      </c>
      <c r="AU1714" s="153">
        <f t="shared" si="1118"/>
        <v>434.22484298780546</v>
      </c>
      <c r="AV1714" s="153">
        <f t="shared" si="1119"/>
        <v>578.96645731707372</v>
      </c>
    </row>
    <row r="1715" spans="1:48" x14ac:dyDescent="0.2">
      <c r="A1715" s="82">
        <v>1711</v>
      </c>
      <c r="B1715" s="82" t="s">
        <v>1410</v>
      </c>
      <c r="C1715" s="83"/>
      <c r="D1715" s="84" t="s">
        <v>112</v>
      </c>
      <c r="E1715" s="85" t="s">
        <v>762</v>
      </c>
      <c r="F1715" s="86">
        <v>40285</v>
      </c>
      <c r="G1715" s="86" t="s">
        <v>1352</v>
      </c>
      <c r="H1715" s="89"/>
      <c r="I1715" s="89">
        <v>0</v>
      </c>
      <c r="J1715" s="84"/>
      <c r="K1715" s="84"/>
      <c r="L1715" s="87">
        <v>7700</v>
      </c>
      <c r="M1715" s="87"/>
      <c r="N1715" s="87">
        <v>7700</v>
      </c>
      <c r="O1715" s="84">
        <v>7315</v>
      </c>
      <c r="P1715" s="84">
        <v>0</v>
      </c>
      <c r="Q1715" s="84">
        <f t="shared" si="1090"/>
        <v>7315</v>
      </c>
      <c r="R1715" s="84">
        <v>385</v>
      </c>
      <c r="S1715" s="87">
        <f t="shared" si="1091"/>
        <v>385</v>
      </c>
      <c r="T1715" s="150">
        <v>5</v>
      </c>
      <c r="U1715" s="69">
        <v>365</v>
      </c>
      <c r="V1715" s="70"/>
      <c r="W1715" s="71">
        <v>7.6191780821917803</v>
      </c>
      <c r="X1715" s="76">
        <f t="shared" si="1112"/>
        <v>40269</v>
      </c>
      <c r="Y1715" s="138" t="s">
        <v>4016</v>
      </c>
      <c r="Z1715" s="60">
        <f>MATCH(Y1715,'Cat-3'!$A:$A,0)</f>
        <v>628</v>
      </c>
      <c r="AA1715" s="60">
        <f>MATCH(X1715,'Cat-3'!$1:$1,0)</f>
        <v>67</v>
      </c>
      <c r="AB1715" s="60">
        <f>INDEX('Cat-3'!$1:$1048576,Working!Z1715,Working!AA1715)</f>
        <v>128.80000000000001</v>
      </c>
      <c r="AC1715" s="60">
        <f>MATCH($AC$3,'Cat-3'!$1:$1,0)</f>
        <v>90</v>
      </c>
      <c r="AD1715" s="60">
        <f>INDEX('Cat-3'!$1:$1048576,Working!Z1715,Working!AC1715)</f>
        <v>138.4</v>
      </c>
      <c r="AE1715" s="146">
        <f>AD1715/AB1715</f>
        <v>1.0745341614906831</v>
      </c>
      <c r="AF1715" s="132" t="s">
        <v>3114</v>
      </c>
      <c r="AG1715" s="60">
        <f>MATCH(AF1715,'Cat-4'!$A:$A,0)</f>
        <v>844</v>
      </c>
      <c r="AH1715" s="60">
        <f>MATCH($AH$3,'Cat-4'!$1:$1,0)</f>
        <v>4</v>
      </c>
      <c r="AI1715" s="60">
        <f>INDEX('Cat-4'!$1:$1048576,Working!AG1715,Working!AH1715)</f>
        <v>103.9</v>
      </c>
      <c r="AJ1715" s="60">
        <f>MATCH($AJ$3,'Cat-4'!$1:$1,0)</f>
        <v>144</v>
      </c>
      <c r="AK1715" s="60">
        <f>INDEX('Cat-4'!$1:$1048576,Working!AG1715,Working!AJ1715)</f>
        <v>160.30000000000001</v>
      </c>
      <c r="AL1715" s="146">
        <f>AK1715/AI1715</f>
        <v>1.5428296438883542</v>
      </c>
      <c r="AM1715" s="146">
        <f>AL1715*AE1715</f>
        <v>1.6578231577185421</v>
      </c>
      <c r="AN1715" s="146">
        <f t="shared" si="1092"/>
        <v>13.827777777777778</v>
      </c>
      <c r="AO1715" s="169">
        <f>INDEX('EL&amp;SV'!$C$4:$G$50,MATCH(AF1715,'EL&amp;SV'!$G$4:$G$50,0),MATCH(IF(P1715&gt;5000000,"A",IF(N1715&gt;2000000,"B",IF(N1715&gt;500000,"C","D"))),'EL&amp;SV'!$C$4:$G$4,0))</f>
        <v>6</v>
      </c>
      <c r="AP1715" s="171">
        <f>INDEX('EL&amp;SV'!$G$4:$K$50,MATCH(AF1715,'EL&amp;SV'!$G$4:$G$50,0),MATCH(IF(N1715&gt;5000000,"A",IF(N1715&gt;2000000,"B",IF(N1715&gt;500000,"C","D"))),'EL&amp;SV'!$G$4:$K$4,0))</f>
        <v>0.95</v>
      </c>
      <c r="AQ1715" s="153">
        <f t="shared" si="1115"/>
        <v>12765.238314432774</v>
      </c>
      <c r="AR1715" s="153">
        <f t="shared" si="1116"/>
        <v>12126.976398711135</v>
      </c>
      <c r="AS1715" s="153">
        <f t="shared" si="1117"/>
        <v>638.26191572163953</v>
      </c>
      <c r="AT1715" s="60">
        <v>0.75</v>
      </c>
      <c r="AU1715" s="153">
        <f t="shared" si="1118"/>
        <v>478.69643679122964</v>
      </c>
      <c r="AV1715" s="153">
        <f t="shared" si="1119"/>
        <v>638.2619157216393</v>
      </c>
    </row>
    <row r="1716" spans="1:48" x14ac:dyDescent="0.2">
      <c r="A1716" s="82">
        <v>1712</v>
      </c>
      <c r="B1716" s="82" t="s">
        <v>1410</v>
      </c>
      <c r="C1716" s="83"/>
      <c r="D1716" s="84" t="s">
        <v>112</v>
      </c>
      <c r="E1716" s="85" t="s">
        <v>387</v>
      </c>
      <c r="F1716" s="151">
        <v>42248</v>
      </c>
      <c r="G1716" s="86"/>
      <c r="H1716" s="89"/>
      <c r="I1716" s="89">
        <v>5.000000000000001E-2</v>
      </c>
      <c r="J1716" s="84"/>
      <c r="K1716" s="84"/>
      <c r="L1716" s="87">
        <v>7672.15</v>
      </c>
      <c r="M1716" s="87"/>
      <c r="N1716" s="87">
        <v>7672.15</v>
      </c>
      <c r="O1716" s="84">
        <v>7672.15</v>
      </c>
      <c r="P1716" s="84">
        <v>0</v>
      </c>
      <c r="Q1716" s="84">
        <f t="shared" si="1090"/>
        <v>7672.15</v>
      </c>
      <c r="R1716" s="84">
        <v>0</v>
      </c>
      <c r="S1716" s="87">
        <f t="shared" si="1091"/>
        <v>0</v>
      </c>
      <c r="T1716" s="150">
        <v>10</v>
      </c>
      <c r="U1716" s="69">
        <v>365</v>
      </c>
      <c r="V1716" s="70"/>
      <c r="W1716" s="71">
        <v>7.6191780821917803</v>
      </c>
      <c r="X1716" s="76">
        <f t="shared" si="1112"/>
        <v>42248</v>
      </c>
      <c r="AF1716" s="132" t="s">
        <v>3114</v>
      </c>
      <c r="AG1716" s="60">
        <f>MATCH(AF1716,'Cat-4'!$A:$A,0)</f>
        <v>844</v>
      </c>
      <c r="AH1716" s="60">
        <f>MATCH(X1716,'Cat-4'!$1:$1,0)</f>
        <v>45</v>
      </c>
      <c r="AI1716" s="60">
        <f>INDEX('Cat-4'!$1:$1048576,Working!AG1716,Working!AH1716)</f>
        <v>110.9</v>
      </c>
      <c r="AJ1716" s="60">
        <f>MATCH($AJ$3,'Cat-4'!$1:$1,0)</f>
        <v>144</v>
      </c>
      <c r="AK1716" s="60">
        <f>INDEX('Cat-4'!$1:$1048576,Working!AG1716,Working!AJ1716)</f>
        <v>160.30000000000001</v>
      </c>
      <c r="AL1716" s="146">
        <f t="shared" ref="AL1716:AL1721" si="1122">AK1716/AI1716</f>
        <v>1.4454463480613164</v>
      </c>
      <c r="AM1716" s="152">
        <f t="shared" ref="AM1716:AM1721" si="1123">AL1716</f>
        <v>1.4454463480613164</v>
      </c>
      <c r="AN1716" s="146">
        <f t="shared" si="1092"/>
        <v>8.4555555555555557</v>
      </c>
      <c r="AO1716" s="169">
        <f>INDEX('EL&amp;SV'!$C$4:$G$50,MATCH(AF1716,'EL&amp;SV'!$G$4:$G$50,0),MATCH(IF(P1716&gt;5000000,"A",IF(N1716&gt;2000000,"B",IF(N1716&gt;500000,"C","D"))),'EL&amp;SV'!$C$4:$G$4,0))</f>
        <v>6</v>
      </c>
      <c r="AP1716" s="171">
        <f>INDEX('EL&amp;SV'!$G$4:$K$50,MATCH(AF1716,'EL&amp;SV'!$G$4:$G$50,0),MATCH(IF(N1716&gt;5000000,"A",IF(N1716&gt;2000000,"B",IF(N1716&gt;500000,"C","D"))),'EL&amp;SV'!$G$4:$K$4,0))</f>
        <v>0.95</v>
      </c>
      <c r="AQ1716" s="153">
        <f t="shared" si="1115"/>
        <v>11089.681199278628</v>
      </c>
      <c r="AR1716" s="153">
        <f t="shared" si="1116"/>
        <v>10535.197139314696</v>
      </c>
      <c r="AS1716" s="153">
        <f t="shared" si="1117"/>
        <v>554.48405996393194</v>
      </c>
      <c r="AT1716" s="60">
        <v>0.75</v>
      </c>
      <c r="AU1716" s="153">
        <f t="shared" si="1118"/>
        <v>415.86304497294896</v>
      </c>
      <c r="AV1716" s="153">
        <f t="shared" si="1119"/>
        <v>554.48405996393194</v>
      </c>
    </row>
    <row r="1717" spans="1:48" x14ac:dyDescent="0.2">
      <c r="A1717" s="82">
        <v>1713</v>
      </c>
      <c r="B1717" s="82" t="s">
        <v>1410</v>
      </c>
      <c r="C1717" s="83"/>
      <c r="D1717" s="84" t="s">
        <v>112</v>
      </c>
      <c r="E1717" s="85" t="s">
        <v>439</v>
      </c>
      <c r="F1717" s="151">
        <v>42248</v>
      </c>
      <c r="G1717" s="86"/>
      <c r="H1717" s="89"/>
      <c r="I1717" s="89">
        <v>0.05</v>
      </c>
      <c r="J1717" s="84"/>
      <c r="K1717" s="84"/>
      <c r="L1717" s="87">
        <v>7661.25</v>
      </c>
      <c r="M1717" s="87"/>
      <c r="N1717" s="87">
        <v>7661.25</v>
      </c>
      <c r="O1717" s="84">
        <v>7661.25</v>
      </c>
      <c r="P1717" s="84">
        <v>0</v>
      </c>
      <c r="Q1717" s="84">
        <f t="shared" si="1090"/>
        <v>7661.25</v>
      </c>
      <c r="R1717" s="84">
        <v>0</v>
      </c>
      <c r="S1717" s="87">
        <f t="shared" si="1091"/>
        <v>0</v>
      </c>
      <c r="T1717" s="150">
        <v>10</v>
      </c>
      <c r="U1717" s="69">
        <v>365</v>
      </c>
      <c r="V1717" s="70"/>
      <c r="W1717" s="71">
        <v>0.40547945205479463</v>
      </c>
      <c r="X1717" s="76">
        <f t="shared" si="1112"/>
        <v>42248</v>
      </c>
      <c r="AF1717" s="132" t="s">
        <v>3114</v>
      </c>
      <c r="AG1717" s="60">
        <f>MATCH(AF1717,'Cat-4'!$A:$A,0)</f>
        <v>844</v>
      </c>
      <c r="AH1717" s="60">
        <f>MATCH(X1717,'Cat-4'!$1:$1,0)</f>
        <v>45</v>
      </c>
      <c r="AI1717" s="60">
        <f>INDEX('Cat-4'!$1:$1048576,Working!AG1717,Working!AH1717)</f>
        <v>110.9</v>
      </c>
      <c r="AJ1717" s="60">
        <f>MATCH($AJ$3,'Cat-4'!$1:$1,0)</f>
        <v>144</v>
      </c>
      <c r="AK1717" s="60">
        <f>INDEX('Cat-4'!$1:$1048576,Working!AG1717,Working!AJ1717)</f>
        <v>160.30000000000001</v>
      </c>
      <c r="AL1717" s="146">
        <f t="shared" si="1122"/>
        <v>1.4454463480613164</v>
      </c>
      <c r="AM1717" s="152">
        <f t="shared" si="1123"/>
        <v>1.4454463480613164</v>
      </c>
      <c r="AN1717" s="146">
        <f t="shared" si="1092"/>
        <v>8.4555555555555557</v>
      </c>
      <c r="AO1717" s="169">
        <f>INDEX('EL&amp;SV'!$C$4:$G$50,MATCH(AF1717,'EL&amp;SV'!$G$4:$G$50,0),MATCH(IF(P1717&gt;5000000,"A",IF(N1717&gt;2000000,"B",IF(N1717&gt;500000,"C","D"))),'EL&amp;SV'!$C$4:$G$4,0))</f>
        <v>6</v>
      </c>
      <c r="AP1717" s="171">
        <f>INDEX('EL&amp;SV'!$G$4:$K$50,MATCH(AF1717,'EL&amp;SV'!$G$4:$G$50,0),MATCH(IF(N1717&gt;5000000,"A",IF(N1717&gt;2000000,"B",IF(N1717&gt;500000,"C","D"))),'EL&amp;SV'!$G$4:$K$4,0))</f>
        <v>0.95</v>
      </c>
      <c r="AQ1717" s="153">
        <f t="shared" si="1115"/>
        <v>11073.925834084761</v>
      </c>
      <c r="AR1717" s="153">
        <f t="shared" si="1116"/>
        <v>10520.229542380523</v>
      </c>
      <c r="AS1717" s="153">
        <f t="shared" si="1117"/>
        <v>553.69629170423832</v>
      </c>
      <c r="AT1717" s="60">
        <v>0.75</v>
      </c>
      <c r="AU1717" s="153">
        <f t="shared" si="1118"/>
        <v>415.27221877817874</v>
      </c>
      <c r="AV1717" s="153">
        <f t="shared" si="1119"/>
        <v>553.69629170423855</v>
      </c>
    </row>
    <row r="1718" spans="1:48" x14ac:dyDescent="0.2">
      <c r="A1718" s="82">
        <v>1714</v>
      </c>
      <c r="B1718" s="82" t="s">
        <v>1410</v>
      </c>
      <c r="C1718" s="83"/>
      <c r="D1718" s="84" t="s">
        <v>112</v>
      </c>
      <c r="E1718" s="85" t="s">
        <v>743</v>
      </c>
      <c r="F1718" s="86">
        <v>41000</v>
      </c>
      <c r="G1718" s="86" t="s">
        <v>1350</v>
      </c>
      <c r="H1718" s="89"/>
      <c r="I1718" s="89">
        <v>6.2115384615384614E-2</v>
      </c>
      <c r="J1718" s="84"/>
      <c r="K1718" s="84"/>
      <c r="L1718" s="87">
        <v>7650</v>
      </c>
      <c r="M1718" s="87"/>
      <c r="N1718" s="87">
        <v>7650</v>
      </c>
      <c r="O1718" s="84">
        <v>4891.586538461539</v>
      </c>
      <c r="P1718" s="84">
        <v>475.18269230769232</v>
      </c>
      <c r="Q1718" s="84">
        <f t="shared" si="1090"/>
        <v>5366.7692307692314</v>
      </c>
      <c r="R1718" s="84">
        <v>2283.2307692307686</v>
      </c>
      <c r="S1718" s="87">
        <f t="shared" si="1091"/>
        <v>2758.413461538461</v>
      </c>
      <c r="T1718" s="150">
        <v>15</v>
      </c>
      <c r="U1718" s="69">
        <v>365</v>
      </c>
      <c r="V1718" s="70"/>
      <c r="W1718" s="71">
        <v>0.64657534246575343</v>
      </c>
      <c r="X1718" s="76">
        <f t="shared" si="1112"/>
        <v>41000</v>
      </c>
      <c r="AF1718" s="132" t="s">
        <v>3114</v>
      </c>
      <c r="AG1718" s="60">
        <f>MATCH(AF1718,'Cat-4'!$A:$A,0)</f>
        <v>844</v>
      </c>
      <c r="AH1718" s="60">
        <f>MATCH(X1718,'Cat-4'!$1:$1,0)</f>
        <v>4</v>
      </c>
      <c r="AI1718" s="60">
        <f>INDEX('Cat-4'!$1:$1048576,Working!AG1718,Working!AH1718)</f>
        <v>103.9</v>
      </c>
      <c r="AJ1718" s="60">
        <f>MATCH($AJ$3,'Cat-4'!$1:$1,0)</f>
        <v>144</v>
      </c>
      <c r="AK1718" s="60">
        <f>INDEX('Cat-4'!$1:$1048576,Working!AG1718,Working!AJ1718)</f>
        <v>160.30000000000001</v>
      </c>
      <c r="AL1718" s="146">
        <f t="shared" si="1122"/>
        <v>1.5428296438883542</v>
      </c>
      <c r="AM1718" s="152">
        <f t="shared" si="1123"/>
        <v>1.5428296438883542</v>
      </c>
      <c r="AN1718" s="146">
        <f t="shared" si="1092"/>
        <v>11.872222222222222</v>
      </c>
      <c r="AO1718" s="169">
        <f>INDEX('EL&amp;SV'!$C$4:$G$50,MATCH(AF1718,'EL&amp;SV'!$G$4:$G$50,0),MATCH(IF(P1718&gt;5000000,"A",IF(N1718&gt;2000000,"B",IF(N1718&gt;500000,"C","D"))),'EL&amp;SV'!$C$4:$G$4,0))</f>
        <v>6</v>
      </c>
      <c r="AP1718" s="171">
        <f>INDEX('EL&amp;SV'!$G$4:$K$50,MATCH(AF1718,'EL&amp;SV'!$G$4:$G$50,0),MATCH(IF(N1718&gt;5000000,"A",IF(N1718&gt;2000000,"B",IF(N1718&gt;500000,"C","D"))),'EL&amp;SV'!$G$4:$K$4,0))</f>
        <v>0.95</v>
      </c>
      <c r="AQ1718" s="153">
        <f t="shared" si="1115"/>
        <v>11802.64677574591</v>
      </c>
      <c r="AR1718" s="153">
        <f t="shared" si="1116"/>
        <v>11212.514436958614</v>
      </c>
      <c r="AS1718" s="153">
        <f t="shared" si="1117"/>
        <v>590.13233878729625</v>
      </c>
      <c r="AT1718" s="60">
        <v>0.75</v>
      </c>
      <c r="AU1718" s="153">
        <f t="shared" si="1118"/>
        <v>442.59925409047219</v>
      </c>
      <c r="AV1718" s="153">
        <f t="shared" si="1119"/>
        <v>590.13233878729602</v>
      </c>
    </row>
    <row r="1719" spans="1:48" x14ac:dyDescent="0.2">
      <c r="A1719" s="82">
        <v>1715</v>
      </c>
      <c r="B1719" s="82" t="s">
        <v>1410</v>
      </c>
      <c r="C1719" s="83"/>
      <c r="D1719" s="84" t="s">
        <v>112</v>
      </c>
      <c r="E1719" s="85"/>
      <c r="F1719" s="86">
        <v>41898</v>
      </c>
      <c r="G1719" s="86" t="s">
        <v>23</v>
      </c>
      <c r="H1719" s="89"/>
      <c r="I1719" s="89">
        <v>9.5000000000000001E-2</v>
      </c>
      <c r="J1719" s="84"/>
      <c r="K1719" s="84"/>
      <c r="L1719" s="87">
        <v>7632.11</v>
      </c>
      <c r="M1719" s="87"/>
      <c r="N1719" s="87">
        <v>7632.11</v>
      </c>
      <c r="O1719" s="84">
        <v>5466.6817490410949</v>
      </c>
      <c r="P1719" s="84">
        <v>725.05044999999996</v>
      </c>
      <c r="Q1719" s="84">
        <f t="shared" si="1090"/>
        <v>6191.7321990410946</v>
      </c>
      <c r="R1719" s="84">
        <v>1440.377800958905</v>
      </c>
      <c r="S1719" s="87">
        <f t="shared" si="1091"/>
        <v>2165.4282509589048</v>
      </c>
      <c r="T1719" s="150">
        <v>10</v>
      </c>
      <c r="U1719" s="69">
        <v>365</v>
      </c>
      <c r="V1719" s="70"/>
      <c r="W1719" s="71">
        <v>2.6547945205479451</v>
      </c>
      <c r="X1719" s="76">
        <f t="shared" si="1112"/>
        <v>41883</v>
      </c>
      <c r="AF1719" s="132" t="s">
        <v>3114</v>
      </c>
      <c r="AG1719" s="60">
        <f>MATCH(AF1719,'Cat-4'!$A:$A,0)</f>
        <v>844</v>
      </c>
      <c r="AH1719" s="60">
        <f>MATCH(X1719,'Cat-4'!$1:$1,0)</f>
        <v>33</v>
      </c>
      <c r="AI1719" s="60">
        <f>INDEX('Cat-4'!$1:$1048576,Working!AG1719,Working!AH1719)</f>
        <v>116.6</v>
      </c>
      <c r="AJ1719" s="60">
        <f>MATCH($AJ$3,'Cat-4'!$1:$1,0)</f>
        <v>144</v>
      </c>
      <c r="AK1719" s="60">
        <f>INDEX('Cat-4'!$1:$1048576,Working!AG1719,Working!AJ1719)</f>
        <v>160.30000000000001</v>
      </c>
      <c r="AL1719" s="146">
        <f t="shared" si="1122"/>
        <v>1.374785591766724</v>
      </c>
      <c r="AM1719" s="152">
        <f t="shared" si="1123"/>
        <v>1.374785591766724</v>
      </c>
      <c r="AN1719" s="146">
        <f t="shared" si="1092"/>
        <v>9.4138888888888896</v>
      </c>
      <c r="AO1719" s="169">
        <f>INDEX('EL&amp;SV'!$C$4:$G$50,MATCH(AF1719,'EL&amp;SV'!$G$4:$G$50,0),MATCH(IF(P1719&gt;5000000,"A",IF(N1719&gt;2000000,"B",IF(N1719&gt;500000,"C","D"))),'EL&amp;SV'!$C$4:$G$4,0))</f>
        <v>6</v>
      </c>
      <c r="AP1719" s="171">
        <f>INDEX('EL&amp;SV'!$G$4:$K$50,MATCH(AF1719,'EL&amp;SV'!$G$4:$G$50,0),MATCH(IF(N1719&gt;5000000,"A",IF(N1719&gt;2000000,"B",IF(N1719&gt;500000,"C","D"))),'EL&amp;SV'!$G$4:$K$4,0))</f>
        <v>0.95</v>
      </c>
      <c r="AQ1719" s="153">
        <f t="shared" si="1115"/>
        <v>10492.514862778731</v>
      </c>
      <c r="AR1719" s="153">
        <f t="shared" si="1116"/>
        <v>9967.8891196397926</v>
      </c>
      <c r="AS1719" s="153">
        <f t="shared" si="1117"/>
        <v>524.62574313893856</v>
      </c>
      <c r="AT1719" s="60">
        <v>0.75</v>
      </c>
      <c r="AU1719" s="153">
        <f t="shared" si="1118"/>
        <v>393.46930735420392</v>
      </c>
      <c r="AV1719" s="153">
        <f t="shared" si="1119"/>
        <v>524.62574313893697</v>
      </c>
    </row>
    <row r="1720" spans="1:48" x14ac:dyDescent="0.2">
      <c r="A1720" s="82">
        <v>1716</v>
      </c>
      <c r="B1720" s="82" t="s">
        <v>1410</v>
      </c>
      <c r="C1720" s="83"/>
      <c r="D1720" s="84" t="s">
        <v>112</v>
      </c>
      <c r="E1720" s="85" t="s">
        <v>942</v>
      </c>
      <c r="F1720" s="86">
        <v>41410</v>
      </c>
      <c r="G1720" s="86" t="s">
        <v>1349</v>
      </c>
      <c r="H1720" s="89"/>
      <c r="I1720" s="89">
        <v>6.431619786614938E-2</v>
      </c>
      <c r="J1720" s="84"/>
      <c r="K1720" s="84"/>
      <c r="L1720" s="87">
        <v>7599.99</v>
      </c>
      <c r="M1720" s="87"/>
      <c r="N1720" s="87">
        <v>7599.99</v>
      </c>
      <c r="O1720" s="84">
        <v>4226.9124192126274</v>
      </c>
      <c r="P1720" s="84">
        <v>488.80246062075662</v>
      </c>
      <c r="Q1720" s="84">
        <f t="shared" si="1090"/>
        <v>4715.7148798333837</v>
      </c>
      <c r="R1720" s="84">
        <v>2884.275120166616</v>
      </c>
      <c r="S1720" s="87">
        <f t="shared" si="1091"/>
        <v>3373.0775807873724</v>
      </c>
      <c r="T1720" s="150">
        <v>15</v>
      </c>
      <c r="U1720" s="69">
        <v>365</v>
      </c>
      <c r="V1720" s="70"/>
      <c r="W1720" s="71">
        <v>12.66027397260274</v>
      </c>
      <c r="X1720" s="76">
        <f t="shared" si="1112"/>
        <v>41395</v>
      </c>
      <c r="AF1720" s="132" t="s">
        <v>3114</v>
      </c>
      <c r="AG1720" s="60">
        <f>MATCH(AF1720,'Cat-4'!$A:$A,0)</f>
        <v>844</v>
      </c>
      <c r="AH1720" s="60">
        <f>MATCH(X1720,'Cat-4'!$1:$1,0)</f>
        <v>17</v>
      </c>
      <c r="AI1720" s="60">
        <f>INDEX('Cat-4'!$1:$1048576,Working!AG1720,Working!AH1720)</f>
        <v>108.9</v>
      </c>
      <c r="AJ1720" s="60">
        <f>MATCH($AJ$3,'Cat-4'!$1:$1,0)</f>
        <v>144</v>
      </c>
      <c r="AK1720" s="60">
        <f>INDEX('Cat-4'!$1:$1048576,Working!AG1720,Working!AJ1720)</f>
        <v>160.30000000000001</v>
      </c>
      <c r="AL1720" s="146">
        <f t="shared" si="1122"/>
        <v>1.4719926538108357</v>
      </c>
      <c r="AM1720" s="152">
        <f t="shared" si="1123"/>
        <v>1.4719926538108357</v>
      </c>
      <c r="AN1720" s="146">
        <f t="shared" si="1092"/>
        <v>10.747222222222222</v>
      </c>
      <c r="AO1720" s="169">
        <f>INDEX('EL&amp;SV'!$C$4:$G$50,MATCH(AF1720,'EL&amp;SV'!$G$4:$G$50,0),MATCH(IF(P1720&gt;5000000,"A",IF(N1720&gt;2000000,"B",IF(N1720&gt;500000,"C","D"))),'EL&amp;SV'!$C$4:$G$4,0))</f>
        <v>6</v>
      </c>
      <c r="AP1720" s="171">
        <f>INDEX('EL&amp;SV'!$G$4:$K$50,MATCH(AF1720,'EL&amp;SV'!$G$4:$G$50,0),MATCH(IF(N1720&gt;5000000,"A",IF(N1720&gt;2000000,"B",IF(N1720&gt;500000,"C","D"))),'EL&amp;SV'!$G$4:$K$4,0))</f>
        <v>0.95</v>
      </c>
      <c r="AQ1720" s="153">
        <f t="shared" si="1115"/>
        <v>11187.129449035812</v>
      </c>
      <c r="AR1720" s="153">
        <f t="shared" si="1116"/>
        <v>10627.772976584021</v>
      </c>
      <c r="AS1720" s="153">
        <f t="shared" si="1117"/>
        <v>559.35647245179098</v>
      </c>
      <c r="AT1720" s="60">
        <v>0.75</v>
      </c>
      <c r="AU1720" s="153">
        <f t="shared" si="1118"/>
        <v>419.51735433884323</v>
      </c>
      <c r="AV1720" s="153">
        <f t="shared" si="1119"/>
        <v>559.35647245179109</v>
      </c>
    </row>
    <row r="1721" spans="1:48" x14ac:dyDescent="0.2">
      <c r="A1721" s="82">
        <v>1717</v>
      </c>
      <c r="B1721" s="82" t="s">
        <v>1410</v>
      </c>
      <c r="C1721" s="83"/>
      <c r="D1721" s="84" t="s">
        <v>111</v>
      </c>
      <c r="E1721" s="85" t="s">
        <v>268</v>
      </c>
      <c r="F1721" s="86">
        <v>41000</v>
      </c>
      <c r="G1721" s="86" t="s">
        <v>1350</v>
      </c>
      <c r="H1721" s="89"/>
      <c r="I1721" s="89">
        <v>2.0835385724585438E-2</v>
      </c>
      <c r="J1721" s="84"/>
      <c r="K1721" s="84"/>
      <c r="L1721" s="87">
        <v>7500</v>
      </c>
      <c r="M1721" s="87"/>
      <c r="N1721" s="87">
        <v>7500</v>
      </c>
      <c r="O1721" s="84">
        <v>2437.0382119682763</v>
      </c>
      <c r="P1721" s="84">
        <v>156.26539293439077</v>
      </c>
      <c r="Q1721" s="84">
        <f t="shared" si="1090"/>
        <v>2593.3036049026668</v>
      </c>
      <c r="R1721" s="84">
        <v>4906.6963950973332</v>
      </c>
      <c r="S1721" s="87">
        <f t="shared" si="1091"/>
        <v>5062.9617880317237</v>
      </c>
      <c r="T1721" s="150">
        <v>40</v>
      </c>
      <c r="U1721" s="69">
        <v>365</v>
      </c>
      <c r="V1721" s="70"/>
      <c r="W1721" s="71">
        <v>0.66849315068493143</v>
      </c>
      <c r="X1721" s="76">
        <f>DATE(YEAR(F1721),MONTH(F1721),1)</f>
        <v>41000</v>
      </c>
      <c r="AF1721" s="132" t="s">
        <v>2656</v>
      </c>
      <c r="AG1721" s="60">
        <f>MATCH(AF1721,'Cat-4'!$A:$A,0)</f>
        <v>614</v>
      </c>
      <c r="AH1721" s="60">
        <f>MATCH(X1721,'Cat-4'!$1:$1,0)</f>
        <v>4</v>
      </c>
      <c r="AI1721" s="60">
        <f>INDEX('Cat-4'!$1:$1048576,Working!AG1721,Working!AH1721)</f>
        <v>101.8</v>
      </c>
      <c r="AJ1721" s="60">
        <f>MATCH($AJ$3,'Cat-4'!$1:$1,0)</f>
        <v>144</v>
      </c>
      <c r="AK1721" s="60">
        <f>INDEX('Cat-4'!$1:$1048576,Working!AG1721,Working!AJ1721)</f>
        <v>158.69999999999999</v>
      </c>
      <c r="AL1721" s="146">
        <f t="shared" si="1122"/>
        <v>1.5589390962671905</v>
      </c>
      <c r="AM1721" s="152">
        <f t="shared" si="1123"/>
        <v>1.5589390962671905</v>
      </c>
      <c r="AN1721" s="146">
        <f t="shared" si="1092"/>
        <v>11.872222222222222</v>
      </c>
      <c r="AO1721" s="169">
        <f>INDEX('EL&amp;SV'!$C$4:$G$50,MATCH(AF1721,'EL&amp;SV'!$G$4:$G$50,0),MATCH(IF(P1721&gt;5000000,"A",IF(N1721&gt;2000000,"B",IF(N1721&gt;500000,"C","D"))),'EL&amp;SV'!$C$4:$G$4,0))</f>
        <v>8</v>
      </c>
      <c r="AP1721" s="171">
        <f>INDEX('EL&amp;SV'!$G$4:$K$50,MATCH(AF1721,'EL&amp;SV'!$G$4:$G$50,0),MATCH(IF(N1721&gt;5000000,"A",IF(N1721&gt;2000000,"B",IF(N1721&gt;500000,"C","D"))),'EL&amp;SV'!$G$4:$K$4,0))</f>
        <v>0.9</v>
      </c>
      <c r="AQ1721" s="153">
        <f t="shared" si="1115"/>
        <v>11692.043222003929</v>
      </c>
      <c r="AR1721" s="153">
        <f t="shared" si="1116"/>
        <v>10522.838899803537</v>
      </c>
      <c r="AS1721" s="153">
        <f t="shared" si="1117"/>
        <v>1169.2043222003922</v>
      </c>
      <c r="AT1721" s="60">
        <v>0.75</v>
      </c>
      <c r="AU1721" s="153">
        <f t="shared" si="1118"/>
        <v>876.90324165029415</v>
      </c>
      <c r="AV1721" s="153">
        <f t="shared" si="1119"/>
        <v>1169.2043222003927</v>
      </c>
    </row>
    <row r="1722" spans="1:48" x14ac:dyDescent="0.2">
      <c r="A1722" s="82">
        <v>1718</v>
      </c>
      <c r="B1722" s="82" t="s">
        <v>1410</v>
      </c>
      <c r="C1722" s="83"/>
      <c r="D1722" s="84" t="s">
        <v>112</v>
      </c>
      <c r="E1722" s="85" t="s">
        <v>351</v>
      </c>
      <c r="F1722" s="86">
        <v>39681</v>
      </c>
      <c r="G1722" s="86" t="s">
        <v>1348</v>
      </c>
      <c r="H1722" s="89"/>
      <c r="I1722" s="89">
        <v>0.18460955652717051</v>
      </c>
      <c r="J1722" s="84"/>
      <c r="K1722" s="84"/>
      <c r="L1722" s="87">
        <v>7500</v>
      </c>
      <c r="M1722" s="87"/>
      <c r="N1722" s="87">
        <v>7500</v>
      </c>
      <c r="O1722" s="84">
        <v>7500</v>
      </c>
      <c r="P1722" s="84">
        <v>0</v>
      </c>
      <c r="Q1722" s="84">
        <f t="shared" si="1090"/>
        <v>7500</v>
      </c>
      <c r="R1722" s="84">
        <v>0</v>
      </c>
      <c r="S1722" s="87">
        <f t="shared" si="1091"/>
        <v>0</v>
      </c>
      <c r="T1722" s="150">
        <v>10</v>
      </c>
      <c r="U1722" s="69">
        <v>365</v>
      </c>
      <c r="V1722" s="70"/>
      <c r="W1722" s="71">
        <v>12.687671232876713</v>
      </c>
      <c r="X1722" s="76">
        <f t="shared" ref="X1722:X1785" si="1124">DATE(YEAR(F1722),MONTH(F1722),1)</f>
        <v>39661</v>
      </c>
      <c r="Y1722" s="138" t="s">
        <v>4016</v>
      </c>
      <c r="Z1722" s="60">
        <f>MATCH(Y1722,'Cat-3'!$A:$A,0)</f>
        <v>628</v>
      </c>
      <c r="AA1722" s="60">
        <f>MATCH(X1722,'Cat-3'!$1:$1,0)</f>
        <v>47</v>
      </c>
      <c r="AB1722" s="60">
        <f>INDEX('Cat-3'!$1:$1048576,Working!Z1722,Working!AA1722)</f>
        <v>120.9</v>
      </c>
      <c r="AC1722" s="60">
        <f>MATCH($AC$3,'Cat-3'!$1:$1,0)</f>
        <v>90</v>
      </c>
      <c r="AD1722" s="60">
        <f>INDEX('Cat-3'!$1:$1048576,Working!Z1722,Working!AC1722)</f>
        <v>138.4</v>
      </c>
      <c r="AE1722" s="146">
        <f t="shared" ref="AE1722:AE1723" si="1125">AD1722/AB1722</f>
        <v>1.1447477253928866</v>
      </c>
      <c r="AF1722" s="132" t="s">
        <v>3114</v>
      </c>
      <c r="AG1722" s="60">
        <f>MATCH(AF1722,'Cat-4'!$A:$A,0)</f>
        <v>844</v>
      </c>
      <c r="AH1722" s="60">
        <f>MATCH($AH$3,'Cat-4'!$1:$1,0)</f>
        <v>4</v>
      </c>
      <c r="AI1722" s="60">
        <f>INDEX('Cat-4'!$1:$1048576,Working!AG1722,Working!AH1722)</f>
        <v>103.9</v>
      </c>
      <c r="AJ1722" s="60">
        <f>MATCH($AJ$3,'Cat-4'!$1:$1,0)</f>
        <v>144</v>
      </c>
      <c r="AK1722" s="60">
        <f>INDEX('Cat-4'!$1:$1048576,Working!AG1722,Working!AJ1722)</f>
        <v>160.30000000000001</v>
      </c>
      <c r="AL1722" s="146">
        <f t="shared" ref="AL1722:AL1726" si="1126">AK1722/AI1722</f>
        <v>1.5428296438883542</v>
      </c>
      <c r="AM1722" s="146">
        <f t="shared" ref="AM1722:AM1723" si="1127">AL1722*AE1722</f>
        <v>1.7661507255099107</v>
      </c>
      <c r="AN1722" s="146">
        <f t="shared" si="1092"/>
        <v>15.483333333333333</v>
      </c>
      <c r="AO1722" s="169">
        <f>INDEX('EL&amp;SV'!$C$4:$G$50,MATCH(AF1722,'EL&amp;SV'!$G$4:$G$50,0),MATCH(IF(P1722&gt;5000000,"A",IF(N1722&gt;2000000,"B",IF(N1722&gt;500000,"C","D"))),'EL&amp;SV'!$C$4:$G$4,0))</f>
        <v>6</v>
      </c>
      <c r="AP1722" s="171">
        <f>INDEX('EL&amp;SV'!$G$4:$K$50,MATCH(AF1722,'EL&amp;SV'!$G$4:$G$50,0),MATCH(IF(N1722&gt;5000000,"A",IF(N1722&gt;2000000,"B",IF(N1722&gt;500000,"C","D"))),'EL&amp;SV'!$G$4:$K$4,0))</f>
        <v>0.95</v>
      </c>
      <c r="AQ1722" s="153">
        <f t="shared" si="1115"/>
        <v>13246.130441324331</v>
      </c>
      <c r="AR1722" s="153">
        <f t="shared" si="1116"/>
        <v>12583.823919258113</v>
      </c>
      <c r="AS1722" s="153">
        <f t="shared" si="1117"/>
        <v>662.30652206621744</v>
      </c>
      <c r="AT1722" s="60">
        <v>0.75</v>
      </c>
      <c r="AU1722" s="153">
        <f t="shared" si="1118"/>
        <v>496.72989154966308</v>
      </c>
      <c r="AV1722" s="153">
        <f t="shared" si="1119"/>
        <v>662.3065220662171</v>
      </c>
    </row>
    <row r="1723" spans="1:48" x14ac:dyDescent="0.2">
      <c r="A1723" s="82">
        <v>1719</v>
      </c>
      <c r="B1723" s="82" t="s">
        <v>1410</v>
      </c>
      <c r="C1723" s="83"/>
      <c r="D1723" s="84" t="s">
        <v>112</v>
      </c>
      <c r="E1723" s="85" t="s">
        <v>359</v>
      </c>
      <c r="F1723" s="86">
        <v>40322</v>
      </c>
      <c r="G1723" s="86" t="s">
        <v>1352</v>
      </c>
      <c r="H1723" s="89"/>
      <c r="I1723" s="89">
        <v>8.1400535236396086E-3</v>
      </c>
      <c r="J1723" s="84"/>
      <c r="K1723" s="84"/>
      <c r="L1723" s="87">
        <v>7500</v>
      </c>
      <c r="M1723" s="87"/>
      <c r="N1723" s="87">
        <v>7500</v>
      </c>
      <c r="O1723" s="84">
        <v>7500</v>
      </c>
      <c r="P1723" s="84">
        <v>0</v>
      </c>
      <c r="Q1723" s="84">
        <f t="shared" si="1090"/>
        <v>7500</v>
      </c>
      <c r="R1723" s="84">
        <v>0</v>
      </c>
      <c r="S1723" s="87">
        <f t="shared" si="1091"/>
        <v>0</v>
      </c>
      <c r="T1723" s="150">
        <v>10</v>
      </c>
      <c r="U1723" s="69">
        <v>365</v>
      </c>
      <c r="V1723" s="70"/>
      <c r="W1723" s="71">
        <v>2.7095890410958905</v>
      </c>
      <c r="X1723" s="76">
        <f t="shared" si="1124"/>
        <v>40299</v>
      </c>
      <c r="Y1723" s="138" t="s">
        <v>4016</v>
      </c>
      <c r="Z1723" s="60">
        <f>MATCH(Y1723,'Cat-3'!$A:$A,0)</f>
        <v>628</v>
      </c>
      <c r="AA1723" s="60">
        <f>MATCH(X1723,'Cat-3'!$1:$1,0)</f>
        <v>68</v>
      </c>
      <c r="AB1723" s="60">
        <f>INDEX('Cat-3'!$1:$1048576,Working!Z1723,Working!AA1723)</f>
        <v>130.1</v>
      </c>
      <c r="AC1723" s="60">
        <f>MATCH($AC$3,'Cat-3'!$1:$1,0)</f>
        <v>90</v>
      </c>
      <c r="AD1723" s="60">
        <f>INDEX('Cat-3'!$1:$1048576,Working!Z1723,Working!AC1723)</f>
        <v>138.4</v>
      </c>
      <c r="AE1723" s="146">
        <f t="shared" si="1125"/>
        <v>1.0637970791698694</v>
      </c>
      <c r="AF1723" s="132" t="s">
        <v>3114</v>
      </c>
      <c r="AG1723" s="60">
        <f>MATCH(AF1723,'Cat-4'!$A:$A,0)</f>
        <v>844</v>
      </c>
      <c r="AH1723" s="60">
        <f>MATCH($AH$3,'Cat-4'!$1:$1,0)</f>
        <v>4</v>
      </c>
      <c r="AI1723" s="60">
        <f>INDEX('Cat-4'!$1:$1048576,Working!AG1723,Working!AH1723)</f>
        <v>103.9</v>
      </c>
      <c r="AJ1723" s="60">
        <f>MATCH($AJ$3,'Cat-4'!$1:$1,0)</f>
        <v>144</v>
      </c>
      <c r="AK1723" s="60">
        <f>INDEX('Cat-4'!$1:$1048576,Working!AG1723,Working!AJ1723)</f>
        <v>160.30000000000001</v>
      </c>
      <c r="AL1723" s="146">
        <f t="shared" si="1126"/>
        <v>1.5428296438883542</v>
      </c>
      <c r="AM1723" s="146">
        <f t="shared" si="1127"/>
        <v>1.641257668825121</v>
      </c>
      <c r="AN1723" s="146">
        <f t="shared" si="1092"/>
        <v>13.725</v>
      </c>
      <c r="AO1723" s="169">
        <f>INDEX('EL&amp;SV'!$C$4:$G$50,MATCH(AF1723,'EL&amp;SV'!$G$4:$G$50,0),MATCH(IF(P1723&gt;5000000,"A",IF(N1723&gt;2000000,"B",IF(N1723&gt;500000,"C","D"))),'EL&amp;SV'!$C$4:$G$4,0))</f>
        <v>6</v>
      </c>
      <c r="AP1723" s="171">
        <f>INDEX('EL&amp;SV'!$G$4:$K$50,MATCH(AF1723,'EL&amp;SV'!$G$4:$G$50,0),MATCH(IF(N1723&gt;5000000,"A",IF(N1723&gt;2000000,"B",IF(N1723&gt;500000,"C","D"))),'EL&amp;SV'!$G$4:$K$4,0))</f>
        <v>0.95</v>
      </c>
      <c r="AQ1723" s="153">
        <f t="shared" si="1115"/>
        <v>12309.432516188408</v>
      </c>
      <c r="AR1723" s="153">
        <f t="shared" si="1116"/>
        <v>11693.960890378989</v>
      </c>
      <c r="AS1723" s="153">
        <f t="shared" si="1117"/>
        <v>615.47162580941949</v>
      </c>
      <c r="AT1723" s="60">
        <v>0.75</v>
      </c>
      <c r="AU1723" s="153">
        <f t="shared" si="1118"/>
        <v>461.60371935706462</v>
      </c>
      <c r="AV1723" s="153">
        <f t="shared" si="1119"/>
        <v>615.47162580942097</v>
      </c>
    </row>
    <row r="1724" spans="1:48" x14ac:dyDescent="0.2">
      <c r="A1724" s="82">
        <v>1720</v>
      </c>
      <c r="B1724" s="82" t="s">
        <v>1410</v>
      </c>
      <c r="C1724" s="83"/>
      <c r="D1724" s="84" t="s">
        <v>112</v>
      </c>
      <c r="E1724" s="85" t="s">
        <v>382</v>
      </c>
      <c r="F1724" s="86">
        <v>41000</v>
      </c>
      <c r="G1724" s="86" t="s">
        <v>1350</v>
      </c>
      <c r="H1724" s="89"/>
      <c r="I1724" s="89">
        <v>9.6124794520547951E-2</v>
      </c>
      <c r="J1724" s="84"/>
      <c r="K1724" s="84"/>
      <c r="L1724" s="87">
        <v>7500</v>
      </c>
      <c r="M1724" s="87"/>
      <c r="N1724" s="87">
        <v>7500</v>
      </c>
      <c r="O1724" s="84">
        <v>7500</v>
      </c>
      <c r="P1724" s="84">
        <v>0</v>
      </c>
      <c r="Q1724" s="84">
        <f t="shared" si="1090"/>
        <v>7500</v>
      </c>
      <c r="R1724" s="84">
        <v>0</v>
      </c>
      <c r="S1724" s="87">
        <f t="shared" si="1091"/>
        <v>0</v>
      </c>
      <c r="T1724" s="150">
        <v>10</v>
      </c>
      <c r="U1724" s="69">
        <v>365</v>
      </c>
      <c r="V1724" s="70"/>
      <c r="W1724" s="71">
        <v>2.7095890410958905</v>
      </c>
      <c r="X1724" s="76">
        <f t="shared" si="1124"/>
        <v>41000</v>
      </c>
      <c r="AF1724" s="132" t="s">
        <v>3114</v>
      </c>
      <c r="AG1724" s="60">
        <f>MATCH(AF1724,'Cat-4'!$A:$A,0)</f>
        <v>844</v>
      </c>
      <c r="AH1724" s="60">
        <f>MATCH(X1724,'Cat-4'!$1:$1,0)</f>
        <v>4</v>
      </c>
      <c r="AI1724" s="60">
        <f>INDEX('Cat-4'!$1:$1048576,Working!AG1724,Working!AH1724)</f>
        <v>103.9</v>
      </c>
      <c r="AJ1724" s="60">
        <f>MATCH($AJ$3,'Cat-4'!$1:$1,0)</f>
        <v>144</v>
      </c>
      <c r="AK1724" s="60">
        <f>INDEX('Cat-4'!$1:$1048576,Working!AG1724,Working!AJ1724)</f>
        <v>160.30000000000001</v>
      </c>
      <c r="AL1724" s="146">
        <f t="shared" si="1126"/>
        <v>1.5428296438883542</v>
      </c>
      <c r="AM1724" s="152">
        <f t="shared" ref="AM1724:AM1726" si="1128">AL1724</f>
        <v>1.5428296438883542</v>
      </c>
      <c r="AN1724" s="146">
        <f t="shared" si="1092"/>
        <v>11.872222222222222</v>
      </c>
      <c r="AO1724" s="169">
        <f>INDEX('EL&amp;SV'!$C$4:$G$50,MATCH(AF1724,'EL&amp;SV'!$G$4:$G$50,0),MATCH(IF(P1724&gt;5000000,"A",IF(N1724&gt;2000000,"B",IF(N1724&gt;500000,"C","D"))),'EL&amp;SV'!$C$4:$G$4,0))</f>
        <v>6</v>
      </c>
      <c r="AP1724" s="171">
        <f>INDEX('EL&amp;SV'!$G$4:$K$50,MATCH(AF1724,'EL&amp;SV'!$G$4:$G$50,0),MATCH(IF(N1724&gt;5000000,"A",IF(N1724&gt;2000000,"B",IF(N1724&gt;500000,"C","D"))),'EL&amp;SV'!$G$4:$K$4,0))</f>
        <v>0.95</v>
      </c>
      <c r="AQ1724" s="153">
        <f t="shared" si="1115"/>
        <v>11571.222329162656</v>
      </c>
      <c r="AR1724" s="153">
        <f t="shared" si="1116"/>
        <v>10992.661212704523</v>
      </c>
      <c r="AS1724" s="153">
        <f t="shared" si="1117"/>
        <v>578.56111645813326</v>
      </c>
      <c r="AT1724" s="60">
        <v>0.75</v>
      </c>
      <c r="AU1724" s="153">
        <f t="shared" si="1118"/>
        <v>433.92083734359994</v>
      </c>
      <c r="AV1724" s="153">
        <f t="shared" si="1119"/>
        <v>578.56111645813337</v>
      </c>
    </row>
    <row r="1725" spans="1:48" x14ac:dyDescent="0.2">
      <c r="A1725" s="82">
        <v>1721</v>
      </c>
      <c r="B1725" s="82" t="s">
        <v>1410</v>
      </c>
      <c r="C1725" s="83"/>
      <c r="D1725" s="84" t="s">
        <v>112</v>
      </c>
      <c r="E1725" s="85" t="s">
        <v>793</v>
      </c>
      <c r="F1725" s="86">
        <v>41000</v>
      </c>
      <c r="G1725" s="86" t="s">
        <v>1350</v>
      </c>
      <c r="H1725" s="89"/>
      <c r="I1725" s="89">
        <v>6.4858271865121178E-2</v>
      </c>
      <c r="J1725" s="84"/>
      <c r="K1725" s="84"/>
      <c r="L1725" s="87">
        <v>7491</v>
      </c>
      <c r="M1725" s="87"/>
      <c r="N1725" s="87">
        <v>7491</v>
      </c>
      <c r="O1725" s="84">
        <v>4687.1834272918868</v>
      </c>
      <c r="P1725" s="84">
        <v>485.85331454162275</v>
      </c>
      <c r="Q1725" s="84">
        <f t="shared" si="1090"/>
        <v>5173.03674183351</v>
      </c>
      <c r="R1725" s="84">
        <v>2317.96325816649</v>
      </c>
      <c r="S1725" s="87">
        <f t="shared" si="1091"/>
        <v>2803.8165727081132</v>
      </c>
      <c r="T1725" s="150">
        <v>15</v>
      </c>
      <c r="U1725" s="69">
        <v>365</v>
      </c>
      <c r="V1725" s="70"/>
      <c r="W1725" s="71">
        <v>2.7095890410958905</v>
      </c>
      <c r="X1725" s="76">
        <f t="shared" si="1124"/>
        <v>41000</v>
      </c>
      <c r="AF1725" s="132" t="s">
        <v>3114</v>
      </c>
      <c r="AG1725" s="60">
        <f>MATCH(AF1725,'Cat-4'!$A:$A,0)</f>
        <v>844</v>
      </c>
      <c r="AH1725" s="60">
        <f>MATCH(X1725,'Cat-4'!$1:$1,0)</f>
        <v>4</v>
      </c>
      <c r="AI1725" s="60">
        <f>INDEX('Cat-4'!$1:$1048576,Working!AG1725,Working!AH1725)</f>
        <v>103.9</v>
      </c>
      <c r="AJ1725" s="60">
        <f>MATCH($AJ$3,'Cat-4'!$1:$1,0)</f>
        <v>144</v>
      </c>
      <c r="AK1725" s="60">
        <f>INDEX('Cat-4'!$1:$1048576,Working!AG1725,Working!AJ1725)</f>
        <v>160.30000000000001</v>
      </c>
      <c r="AL1725" s="146">
        <f t="shared" si="1126"/>
        <v>1.5428296438883542</v>
      </c>
      <c r="AM1725" s="152">
        <f t="shared" si="1128"/>
        <v>1.5428296438883542</v>
      </c>
      <c r="AN1725" s="146">
        <f t="shared" si="1092"/>
        <v>11.872222222222222</v>
      </c>
      <c r="AO1725" s="169">
        <f>INDEX('EL&amp;SV'!$C$4:$G$50,MATCH(AF1725,'EL&amp;SV'!$G$4:$G$50,0),MATCH(IF(P1725&gt;5000000,"A",IF(N1725&gt;2000000,"B",IF(N1725&gt;500000,"C","D"))),'EL&amp;SV'!$C$4:$G$4,0))</f>
        <v>6</v>
      </c>
      <c r="AP1725" s="171">
        <f>INDEX('EL&amp;SV'!$G$4:$K$50,MATCH(AF1725,'EL&amp;SV'!$G$4:$G$50,0),MATCH(IF(N1725&gt;5000000,"A",IF(N1725&gt;2000000,"B",IF(N1725&gt;500000,"C","D"))),'EL&amp;SV'!$G$4:$K$4,0))</f>
        <v>0.95</v>
      </c>
      <c r="AQ1725" s="153">
        <f t="shared" si="1115"/>
        <v>11557.336862367662</v>
      </c>
      <c r="AR1725" s="153">
        <f t="shared" si="1116"/>
        <v>10979.470019249278</v>
      </c>
      <c r="AS1725" s="153">
        <f t="shared" si="1117"/>
        <v>577.86684311838326</v>
      </c>
      <c r="AT1725" s="60">
        <v>0.75</v>
      </c>
      <c r="AU1725" s="153">
        <f t="shared" si="1118"/>
        <v>433.40013233878744</v>
      </c>
      <c r="AV1725" s="153">
        <f t="shared" si="1119"/>
        <v>577.8668431183836</v>
      </c>
    </row>
    <row r="1726" spans="1:48" x14ac:dyDescent="0.2">
      <c r="A1726" s="82">
        <v>1722</v>
      </c>
      <c r="B1726" s="82" t="s">
        <v>1410</v>
      </c>
      <c r="C1726" s="83"/>
      <c r="D1726" s="84" t="s">
        <v>112</v>
      </c>
      <c r="E1726" s="85" t="s">
        <v>1282</v>
      </c>
      <c r="F1726" s="86">
        <v>44650</v>
      </c>
      <c r="G1726" s="86" t="s">
        <v>38</v>
      </c>
      <c r="H1726" s="89"/>
      <c r="I1726" s="89">
        <v>0.19</v>
      </c>
      <c r="J1726" s="84"/>
      <c r="K1726" s="84"/>
      <c r="L1726" s="87">
        <v>7475.13</v>
      </c>
      <c r="M1726" s="87"/>
      <c r="N1726" s="87">
        <v>7475.13</v>
      </c>
      <c r="O1726" s="84">
        <v>7.7823271232876712</v>
      </c>
      <c r="P1726" s="84">
        <v>1420.2746999999999</v>
      </c>
      <c r="Q1726" s="84">
        <f t="shared" si="1090"/>
        <v>1428.0570271232875</v>
      </c>
      <c r="R1726" s="84">
        <v>6047.0729728767128</v>
      </c>
      <c r="S1726" s="87">
        <f t="shared" si="1091"/>
        <v>7467.3476728767127</v>
      </c>
      <c r="T1726" s="150">
        <v>5</v>
      </c>
      <c r="U1726" s="69">
        <v>365</v>
      </c>
      <c r="V1726" s="70"/>
      <c r="W1726" s="71">
        <v>2.7095890410958905</v>
      </c>
      <c r="X1726" s="76">
        <f t="shared" si="1124"/>
        <v>44621</v>
      </c>
      <c r="AF1726" s="132" t="s">
        <v>3114</v>
      </c>
      <c r="AG1726" s="60">
        <f>MATCH(AF1726,'Cat-4'!$A:$A,0)</f>
        <v>844</v>
      </c>
      <c r="AH1726" s="60">
        <f>MATCH(X1726,'Cat-4'!$1:$1,0)</f>
        <v>123</v>
      </c>
      <c r="AI1726" s="60">
        <f>INDEX('Cat-4'!$1:$1048576,Working!AG1726,Working!AH1726)</f>
        <v>157.19999999999999</v>
      </c>
      <c r="AJ1726" s="60">
        <f>MATCH($AJ$3,'Cat-4'!$1:$1,0)</f>
        <v>144</v>
      </c>
      <c r="AK1726" s="60">
        <f>INDEX('Cat-4'!$1:$1048576,Working!AG1726,Working!AJ1726)</f>
        <v>160.30000000000001</v>
      </c>
      <c r="AL1726" s="146">
        <f t="shared" si="1126"/>
        <v>1.0197201017811706</v>
      </c>
      <c r="AM1726" s="152">
        <f t="shared" si="1128"/>
        <v>1.0197201017811706</v>
      </c>
      <c r="AN1726" s="146">
        <f t="shared" si="1092"/>
        <v>1.875</v>
      </c>
      <c r="AO1726" s="169">
        <f>INDEX('EL&amp;SV'!$C$4:$G$50,MATCH(AF1726,'EL&amp;SV'!$G$4:$G$50,0),MATCH(IF(P1726&gt;5000000,"A",IF(N1726&gt;2000000,"B",IF(N1726&gt;500000,"C","D"))),'EL&amp;SV'!$C$4:$G$4,0))</f>
        <v>6</v>
      </c>
      <c r="AP1726" s="171">
        <f>INDEX('EL&amp;SV'!$G$4:$K$50,MATCH(AF1726,'EL&amp;SV'!$G$4:$G$50,0),MATCH(IF(N1726&gt;5000000,"A",IF(N1726&gt;2000000,"B",IF(N1726&gt;500000,"C","D"))),'EL&amp;SV'!$G$4:$K$4,0))</f>
        <v>0.95</v>
      </c>
      <c r="AQ1726" s="153">
        <f t="shared" si="1115"/>
        <v>7622.5403244274812</v>
      </c>
      <c r="AR1726" s="153">
        <f t="shared" si="1116"/>
        <v>2262.9416588144081</v>
      </c>
      <c r="AS1726" s="153">
        <f t="shared" si="1117"/>
        <v>5359.5986656130735</v>
      </c>
      <c r="AT1726" s="60">
        <v>0.75</v>
      </c>
      <c r="AU1726" s="153">
        <f t="shared" si="1118"/>
        <v>4019.6989992098052</v>
      </c>
      <c r="AV1726" s="153">
        <f t="shared" si="1119"/>
        <v>4019.6989992098052</v>
      </c>
    </row>
    <row r="1727" spans="1:48" x14ac:dyDescent="0.2">
      <c r="A1727" s="82">
        <v>1723</v>
      </c>
      <c r="B1727" s="82" t="s">
        <v>1410</v>
      </c>
      <c r="C1727" s="83"/>
      <c r="D1727" s="84" t="s">
        <v>112</v>
      </c>
      <c r="E1727" s="85" t="s">
        <v>295</v>
      </c>
      <c r="F1727" s="86">
        <v>39468</v>
      </c>
      <c r="G1727" s="86" t="s">
        <v>1347</v>
      </c>
      <c r="H1727" s="89"/>
      <c r="I1727" s="89">
        <v>1.314841498559078E-2</v>
      </c>
      <c r="J1727" s="84"/>
      <c r="K1727" s="84"/>
      <c r="L1727" s="87">
        <v>7425</v>
      </c>
      <c r="M1727" s="87"/>
      <c r="N1727" s="87">
        <v>7425</v>
      </c>
      <c r="O1727" s="84">
        <v>7425</v>
      </c>
      <c r="P1727" s="84">
        <v>0</v>
      </c>
      <c r="Q1727" s="84">
        <f t="shared" si="1090"/>
        <v>7425</v>
      </c>
      <c r="R1727" s="84">
        <v>0</v>
      </c>
      <c r="S1727" s="87">
        <f t="shared" si="1091"/>
        <v>0</v>
      </c>
      <c r="T1727" s="150">
        <v>10</v>
      </c>
      <c r="U1727" s="69">
        <v>365</v>
      </c>
      <c r="V1727" s="70"/>
      <c r="W1727" s="71">
        <v>2.7095890410958905</v>
      </c>
      <c r="X1727" s="76">
        <f t="shared" si="1124"/>
        <v>39448</v>
      </c>
      <c r="Y1727" s="138" t="s">
        <v>4016</v>
      </c>
      <c r="Z1727" s="60">
        <f>MATCH(Y1727,'Cat-3'!$A:$A,0)</f>
        <v>628</v>
      </c>
      <c r="AA1727" s="60">
        <f>MATCH(X1727,'Cat-3'!$1:$1,0)</f>
        <v>40</v>
      </c>
      <c r="AB1727" s="60">
        <f>INDEX('Cat-3'!$1:$1048576,Working!Z1727,Working!AA1727)</f>
        <v>113.5</v>
      </c>
      <c r="AC1727" s="60">
        <f>MATCH($AC$3,'Cat-3'!$1:$1,0)</f>
        <v>90</v>
      </c>
      <c r="AD1727" s="60">
        <f>INDEX('Cat-3'!$1:$1048576,Working!Z1727,Working!AC1727)</f>
        <v>138.4</v>
      </c>
      <c r="AE1727" s="146">
        <f t="shared" ref="AE1727:AE1729" si="1129">AD1727/AB1727</f>
        <v>1.2193832599118943</v>
      </c>
      <c r="AF1727" s="132" t="s">
        <v>3114</v>
      </c>
      <c r="AG1727" s="60">
        <f>MATCH(AF1727,'Cat-4'!$A:$A,0)</f>
        <v>844</v>
      </c>
      <c r="AH1727" s="60">
        <f>MATCH($AH$3,'Cat-4'!$1:$1,0)</f>
        <v>4</v>
      </c>
      <c r="AI1727" s="60">
        <f>INDEX('Cat-4'!$1:$1048576,Working!AG1727,Working!AH1727)</f>
        <v>103.9</v>
      </c>
      <c r="AJ1727" s="60">
        <f>MATCH($AJ$3,'Cat-4'!$1:$1,0)</f>
        <v>144</v>
      </c>
      <c r="AK1727" s="60">
        <f>INDEX('Cat-4'!$1:$1048576,Working!AG1727,Working!AJ1727)</f>
        <v>160.30000000000001</v>
      </c>
      <c r="AL1727" s="146">
        <f t="shared" ref="AL1727:AL1731" si="1130">AK1727/AI1727</f>
        <v>1.5428296438883542</v>
      </c>
      <c r="AM1727" s="146">
        <f t="shared" ref="AM1727:AM1729" si="1131">AL1727*AE1727</f>
        <v>1.8813006406532884</v>
      </c>
      <c r="AN1727" s="146">
        <f t="shared" si="1092"/>
        <v>16.066666666666666</v>
      </c>
      <c r="AO1727" s="169">
        <f>INDEX('EL&amp;SV'!$C$4:$G$50,MATCH(AF1727,'EL&amp;SV'!$G$4:$G$50,0),MATCH(IF(P1727&gt;5000000,"A",IF(N1727&gt;2000000,"B",IF(N1727&gt;500000,"C","D"))),'EL&amp;SV'!$C$4:$G$4,0))</f>
        <v>6</v>
      </c>
      <c r="AP1727" s="171">
        <f>INDEX('EL&amp;SV'!$G$4:$K$50,MATCH(AF1727,'EL&amp;SV'!$G$4:$G$50,0),MATCH(IF(N1727&gt;5000000,"A",IF(N1727&gt;2000000,"B",IF(N1727&gt;500000,"C","D"))),'EL&amp;SV'!$G$4:$K$4,0))</f>
        <v>0.95</v>
      </c>
      <c r="AQ1727" s="153">
        <f t="shared" si="1115"/>
        <v>13968.657256850667</v>
      </c>
      <c r="AR1727" s="153">
        <f t="shared" si="1116"/>
        <v>13270.224394008135</v>
      </c>
      <c r="AS1727" s="153">
        <f t="shared" si="1117"/>
        <v>698.4328628425319</v>
      </c>
      <c r="AT1727" s="60">
        <v>0.75</v>
      </c>
      <c r="AU1727" s="153">
        <f t="shared" si="1118"/>
        <v>523.82464713189893</v>
      </c>
      <c r="AV1727" s="153">
        <f t="shared" si="1119"/>
        <v>698.43286284253395</v>
      </c>
    </row>
    <row r="1728" spans="1:48" x14ac:dyDescent="0.2">
      <c r="A1728" s="82">
        <v>1724</v>
      </c>
      <c r="B1728" s="82" t="s">
        <v>1410</v>
      </c>
      <c r="C1728" s="83"/>
      <c r="D1728" s="84" t="s">
        <v>112</v>
      </c>
      <c r="E1728" s="85" t="s">
        <v>311</v>
      </c>
      <c r="F1728" s="86">
        <v>40346</v>
      </c>
      <c r="G1728" s="86" t="s">
        <v>1352</v>
      </c>
      <c r="H1728" s="89"/>
      <c r="I1728" s="89">
        <v>0.12244311562224183</v>
      </c>
      <c r="J1728" s="84"/>
      <c r="K1728" s="84"/>
      <c r="L1728" s="87">
        <v>7410</v>
      </c>
      <c r="M1728" s="87"/>
      <c r="N1728" s="87">
        <v>7410</v>
      </c>
      <c r="O1728" s="84">
        <v>7410</v>
      </c>
      <c r="P1728" s="84">
        <v>0</v>
      </c>
      <c r="Q1728" s="84">
        <f t="shared" si="1090"/>
        <v>7410</v>
      </c>
      <c r="R1728" s="84">
        <v>0</v>
      </c>
      <c r="S1728" s="87">
        <f t="shared" si="1091"/>
        <v>0</v>
      </c>
      <c r="T1728" s="150">
        <v>10</v>
      </c>
      <c r="U1728" s="69">
        <v>365</v>
      </c>
      <c r="V1728" s="70"/>
      <c r="W1728" s="71">
        <v>7.6904109589041099</v>
      </c>
      <c r="X1728" s="76">
        <f t="shared" si="1124"/>
        <v>40330</v>
      </c>
      <c r="Y1728" s="138" t="s">
        <v>4016</v>
      </c>
      <c r="Z1728" s="60">
        <f>MATCH(Y1728,'Cat-3'!$A:$A,0)</f>
        <v>628</v>
      </c>
      <c r="AA1728" s="60">
        <f>MATCH(X1728,'Cat-3'!$1:$1,0)</f>
        <v>69</v>
      </c>
      <c r="AB1728" s="60">
        <f>INDEX('Cat-3'!$1:$1048576,Working!Z1728,Working!AA1728)</f>
        <v>130.6</v>
      </c>
      <c r="AC1728" s="60">
        <f>MATCH($AC$3,'Cat-3'!$1:$1,0)</f>
        <v>90</v>
      </c>
      <c r="AD1728" s="60">
        <f>INDEX('Cat-3'!$1:$1048576,Working!Z1728,Working!AC1728)</f>
        <v>138.4</v>
      </c>
      <c r="AE1728" s="146">
        <f t="shared" si="1129"/>
        <v>1.0597243491577337</v>
      </c>
      <c r="AF1728" s="132" t="s">
        <v>3114</v>
      </c>
      <c r="AG1728" s="60">
        <f>MATCH(AF1728,'Cat-4'!$A:$A,0)</f>
        <v>844</v>
      </c>
      <c r="AH1728" s="60">
        <f>MATCH($AH$3,'Cat-4'!$1:$1,0)</f>
        <v>4</v>
      </c>
      <c r="AI1728" s="60">
        <f>INDEX('Cat-4'!$1:$1048576,Working!AG1728,Working!AH1728)</f>
        <v>103.9</v>
      </c>
      <c r="AJ1728" s="60">
        <f>MATCH($AJ$3,'Cat-4'!$1:$1,0)</f>
        <v>144</v>
      </c>
      <c r="AK1728" s="60">
        <f>INDEX('Cat-4'!$1:$1048576,Working!AG1728,Working!AJ1728)</f>
        <v>160.30000000000001</v>
      </c>
      <c r="AL1728" s="146">
        <f t="shared" si="1130"/>
        <v>1.5428296438883542</v>
      </c>
      <c r="AM1728" s="146">
        <f t="shared" si="1131"/>
        <v>1.6349741402308442</v>
      </c>
      <c r="AN1728" s="146">
        <f t="shared" si="1092"/>
        <v>13.661111111111111</v>
      </c>
      <c r="AO1728" s="169">
        <f>INDEX('EL&amp;SV'!$C$4:$G$50,MATCH(AF1728,'EL&amp;SV'!$G$4:$G$50,0),MATCH(IF(P1728&gt;5000000,"A",IF(N1728&gt;2000000,"B",IF(N1728&gt;500000,"C","D"))),'EL&amp;SV'!$C$4:$G$4,0))</f>
        <v>6</v>
      </c>
      <c r="AP1728" s="171">
        <f>INDEX('EL&amp;SV'!$G$4:$K$50,MATCH(AF1728,'EL&amp;SV'!$G$4:$G$50,0),MATCH(IF(N1728&gt;5000000,"A",IF(N1728&gt;2000000,"B",IF(N1728&gt;500000,"C","D"))),'EL&amp;SV'!$G$4:$K$4,0))</f>
        <v>0.95</v>
      </c>
      <c r="AQ1728" s="153">
        <f t="shared" si="1115"/>
        <v>12115.158379110555</v>
      </c>
      <c r="AR1728" s="153">
        <f t="shared" si="1116"/>
        <v>11509.400460155028</v>
      </c>
      <c r="AS1728" s="153">
        <f t="shared" si="1117"/>
        <v>605.7579189555272</v>
      </c>
      <c r="AT1728" s="60">
        <v>0.75</v>
      </c>
      <c r="AU1728" s="153">
        <f t="shared" si="1118"/>
        <v>454.3184392166454</v>
      </c>
      <c r="AV1728" s="153">
        <f t="shared" si="1119"/>
        <v>605.75791895552834</v>
      </c>
    </row>
    <row r="1729" spans="1:48" x14ac:dyDescent="0.2">
      <c r="A1729" s="82">
        <v>1725</v>
      </c>
      <c r="B1729" s="82" t="s">
        <v>1410</v>
      </c>
      <c r="C1729" s="83"/>
      <c r="D1729" s="84" t="s">
        <v>112</v>
      </c>
      <c r="E1729" s="85" t="s">
        <v>652</v>
      </c>
      <c r="F1729" s="86">
        <v>39481</v>
      </c>
      <c r="G1729" s="86" t="s">
        <v>1347</v>
      </c>
      <c r="H1729" s="89"/>
      <c r="I1729" s="89">
        <v>7.4403254042462369E-2</v>
      </c>
      <c r="J1729" s="84"/>
      <c r="K1729" s="84"/>
      <c r="L1729" s="87">
        <v>7400</v>
      </c>
      <c r="M1729" s="87"/>
      <c r="N1729" s="87">
        <v>7400</v>
      </c>
      <c r="O1729" s="84">
        <v>6568.4144425924605</v>
      </c>
      <c r="P1729" s="84">
        <v>550.58407991422155</v>
      </c>
      <c r="Q1729" s="84">
        <f t="shared" si="1090"/>
        <v>7118.9985225066821</v>
      </c>
      <c r="R1729" s="84">
        <v>281.00147749331791</v>
      </c>
      <c r="S1729" s="87">
        <f t="shared" si="1091"/>
        <v>831.58555740753945</v>
      </c>
      <c r="T1729" s="150">
        <v>15</v>
      </c>
      <c r="U1729" s="69">
        <v>365</v>
      </c>
      <c r="V1729" s="70"/>
      <c r="W1729" s="71">
        <v>7.6904109589041099</v>
      </c>
      <c r="X1729" s="76">
        <f t="shared" si="1124"/>
        <v>39479</v>
      </c>
      <c r="Y1729" s="138" t="s">
        <v>4226</v>
      </c>
      <c r="Z1729" s="60">
        <f>MATCH(Y1729,'Cat-3'!$A:$A,0)</f>
        <v>742</v>
      </c>
      <c r="AA1729" s="60">
        <f>MATCH(X1729,'Cat-3'!$1:$1,0)</f>
        <v>41</v>
      </c>
      <c r="AB1729" s="60">
        <f>INDEX('Cat-3'!$1:$1048576,Working!Z1729,Working!AA1729)</f>
        <v>79.599999999999994</v>
      </c>
      <c r="AC1729" s="60">
        <f>MATCH($AC$3,'Cat-3'!$1:$1,0)</f>
        <v>90</v>
      </c>
      <c r="AD1729" s="60">
        <f>INDEX('Cat-3'!$1:$1048576,Working!Z1729,Working!AC1729)</f>
        <v>73.099999999999994</v>
      </c>
      <c r="AE1729" s="146">
        <f t="shared" si="1129"/>
        <v>0.91834170854271358</v>
      </c>
      <c r="AF1729" s="132" t="s">
        <v>2732</v>
      </c>
      <c r="AG1729" s="60">
        <f>MATCH(AF1729,'Cat-4'!$A:$A,0)</f>
        <v>652</v>
      </c>
      <c r="AH1729" s="60">
        <f>MATCH($AH$3,'Cat-4'!$1:$1,0)</f>
        <v>4</v>
      </c>
      <c r="AI1729" s="60">
        <f>INDEX('Cat-4'!$1:$1048576,Working!AG1729,Working!AH1729)</f>
        <v>97.5</v>
      </c>
      <c r="AJ1729" s="60">
        <f>MATCH($AJ$3,'Cat-4'!$1:$1,0)</f>
        <v>144</v>
      </c>
      <c r="AK1729" s="60">
        <f>INDEX('Cat-4'!$1:$1048576,Working!AG1729,Working!AJ1729)</f>
        <v>95.4</v>
      </c>
      <c r="AL1729" s="146">
        <f t="shared" si="1130"/>
        <v>0.97846153846153849</v>
      </c>
      <c r="AM1729" s="146">
        <f t="shared" si="1131"/>
        <v>0.89856204097410131</v>
      </c>
      <c r="AN1729" s="146">
        <f t="shared" si="1092"/>
        <v>16.033333333333335</v>
      </c>
      <c r="AO1729" s="169">
        <f>INDEX('EL&amp;SV'!$C$4:$G$50,MATCH(AF1729,'EL&amp;SV'!$G$4:$G$50,0),MATCH(IF(P1729&gt;5000000,"A",IF(N1729&gt;2000000,"B",IF(N1729&gt;500000,"C","D"))),'EL&amp;SV'!$C$4:$G$4,0))</f>
        <v>8</v>
      </c>
      <c r="AP1729" s="171">
        <f>INDEX('EL&amp;SV'!$G$4:$K$50,MATCH(AF1729,'EL&amp;SV'!$G$4:$G$50,0),MATCH(IF(N1729&gt;5000000,"A",IF(N1729&gt;2000000,"B",IF(N1729&gt;500000,"C","D"))),'EL&amp;SV'!$G$4:$K$4,0))</f>
        <v>0.9</v>
      </c>
      <c r="AQ1729" s="153">
        <f t="shared" si="1115"/>
        <v>6649.3591032083496</v>
      </c>
      <c r="AR1729" s="153">
        <f t="shared" si="1116"/>
        <v>5984.4231928875151</v>
      </c>
      <c r="AS1729" s="153">
        <f t="shared" si="1117"/>
        <v>664.93591032083441</v>
      </c>
      <c r="AT1729" s="60">
        <v>0.75</v>
      </c>
      <c r="AU1729" s="153">
        <f t="shared" si="1118"/>
        <v>498.70193274062581</v>
      </c>
      <c r="AV1729" s="153">
        <f t="shared" si="1119"/>
        <v>664.93591032083486</v>
      </c>
    </row>
    <row r="1730" spans="1:48" x14ac:dyDescent="0.2">
      <c r="A1730" s="82">
        <v>1726</v>
      </c>
      <c r="B1730" s="82" t="s">
        <v>1410</v>
      </c>
      <c r="C1730" s="83"/>
      <c r="D1730" s="84" t="s">
        <v>112</v>
      </c>
      <c r="E1730" s="85" t="s">
        <v>874</v>
      </c>
      <c r="F1730" s="86">
        <v>41000</v>
      </c>
      <c r="G1730" s="86" t="s">
        <v>1350</v>
      </c>
      <c r="H1730" s="89"/>
      <c r="I1730" s="89">
        <v>6.8512118018967338E-2</v>
      </c>
      <c r="J1730" s="84"/>
      <c r="K1730" s="84"/>
      <c r="L1730" s="87">
        <v>7400</v>
      </c>
      <c r="M1730" s="87"/>
      <c r="N1730" s="87">
        <v>7400</v>
      </c>
      <c r="O1730" s="84">
        <v>4495.0516332982097</v>
      </c>
      <c r="P1730" s="84">
        <v>506.98967334035831</v>
      </c>
      <c r="Q1730" s="84">
        <f t="shared" si="1090"/>
        <v>5002.0413066385681</v>
      </c>
      <c r="R1730" s="84">
        <v>2397.9586933614319</v>
      </c>
      <c r="S1730" s="87">
        <f t="shared" si="1091"/>
        <v>2904.9483667017903</v>
      </c>
      <c r="T1730" s="150">
        <v>15</v>
      </c>
      <c r="U1730" s="69">
        <v>365</v>
      </c>
      <c r="V1730" s="70"/>
      <c r="W1730" s="71">
        <v>0.72328767123287685</v>
      </c>
      <c r="X1730" s="76">
        <f t="shared" si="1124"/>
        <v>41000</v>
      </c>
      <c r="AF1730" s="132" t="s">
        <v>3114</v>
      </c>
      <c r="AG1730" s="60">
        <f>MATCH(AF1730,'Cat-4'!$A:$A,0)</f>
        <v>844</v>
      </c>
      <c r="AH1730" s="60">
        <f>MATCH(X1730,'Cat-4'!$1:$1,0)</f>
        <v>4</v>
      </c>
      <c r="AI1730" s="60">
        <f>INDEX('Cat-4'!$1:$1048576,Working!AG1730,Working!AH1730)</f>
        <v>103.9</v>
      </c>
      <c r="AJ1730" s="60">
        <f>MATCH($AJ$3,'Cat-4'!$1:$1,0)</f>
        <v>144</v>
      </c>
      <c r="AK1730" s="60">
        <f>INDEX('Cat-4'!$1:$1048576,Working!AG1730,Working!AJ1730)</f>
        <v>160.30000000000001</v>
      </c>
      <c r="AL1730" s="146">
        <f t="shared" si="1130"/>
        <v>1.5428296438883542</v>
      </c>
      <c r="AM1730" s="152">
        <f t="shared" ref="AM1730:AM1731" si="1132">AL1730</f>
        <v>1.5428296438883542</v>
      </c>
      <c r="AN1730" s="146">
        <f t="shared" si="1092"/>
        <v>11.872222222222222</v>
      </c>
      <c r="AO1730" s="169">
        <f>INDEX('EL&amp;SV'!$C$4:$G$50,MATCH(AF1730,'EL&amp;SV'!$G$4:$G$50,0),MATCH(IF(P1730&gt;5000000,"A",IF(N1730&gt;2000000,"B",IF(N1730&gt;500000,"C","D"))),'EL&amp;SV'!$C$4:$G$4,0))</f>
        <v>6</v>
      </c>
      <c r="AP1730" s="171">
        <f>INDEX('EL&amp;SV'!$G$4:$K$50,MATCH(AF1730,'EL&amp;SV'!$G$4:$G$50,0),MATCH(IF(N1730&gt;5000000,"A",IF(N1730&gt;2000000,"B",IF(N1730&gt;500000,"C","D"))),'EL&amp;SV'!$G$4:$K$4,0))</f>
        <v>0.95</v>
      </c>
      <c r="AQ1730" s="153">
        <f t="shared" si="1115"/>
        <v>11416.939364773822</v>
      </c>
      <c r="AR1730" s="153">
        <f t="shared" si="1116"/>
        <v>10846.09239653513</v>
      </c>
      <c r="AS1730" s="153">
        <f t="shared" si="1117"/>
        <v>570.84696823869126</v>
      </c>
      <c r="AT1730" s="60">
        <v>0.75</v>
      </c>
      <c r="AU1730" s="153">
        <f t="shared" si="1118"/>
        <v>428.13522617901845</v>
      </c>
      <c r="AV1730" s="153">
        <f t="shared" si="1119"/>
        <v>570.8469682386916</v>
      </c>
    </row>
    <row r="1731" spans="1:48" x14ac:dyDescent="0.2">
      <c r="A1731" s="82">
        <v>1727</v>
      </c>
      <c r="B1731" s="82" t="s">
        <v>1410</v>
      </c>
      <c r="C1731" s="83"/>
      <c r="D1731" s="84" t="s">
        <v>112</v>
      </c>
      <c r="E1731" s="85" t="s">
        <v>932</v>
      </c>
      <c r="F1731" s="151">
        <v>42248</v>
      </c>
      <c r="G1731" s="86"/>
      <c r="H1731" s="89"/>
      <c r="I1731" s="89">
        <v>0.10616438356164391</v>
      </c>
      <c r="J1731" s="84"/>
      <c r="K1731" s="84"/>
      <c r="L1731" s="87">
        <v>7354.8</v>
      </c>
      <c r="M1731" s="87"/>
      <c r="N1731" s="87">
        <v>7354.8</v>
      </c>
      <c r="O1731" s="84">
        <v>6987.06</v>
      </c>
      <c r="P1731" s="84">
        <v>0</v>
      </c>
      <c r="Q1731" s="84">
        <f t="shared" si="1090"/>
        <v>6987.06</v>
      </c>
      <c r="R1731" s="84">
        <v>367.73999999999978</v>
      </c>
      <c r="S1731" s="87">
        <f t="shared" si="1091"/>
        <v>367.73999999999978</v>
      </c>
      <c r="T1731" s="150">
        <v>5</v>
      </c>
      <c r="U1731" s="69">
        <v>365</v>
      </c>
      <c r="V1731" s="70"/>
      <c r="W1731" s="71">
        <v>0.74520547945205484</v>
      </c>
      <c r="X1731" s="76">
        <f>DATE(YEAR(F1731),MONTH(F1731),1)</f>
        <v>42248</v>
      </c>
      <c r="AF1731" s="132" t="s">
        <v>3114</v>
      </c>
      <c r="AG1731" s="60">
        <f>MATCH(AF1731,'Cat-4'!$A:$A,0)</f>
        <v>844</v>
      </c>
      <c r="AH1731" s="60">
        <f>MATCH(X1731,'Cat-4'!$1:$1,0)</f>
        <v>45</v>
      </c>
      <c r="AI1731" s="60">
        <f>INDEX('Cat-4'!$1:$1048576,Working!AG1731,Working!AH1731)</f>
        <v>110.9</v>
      </c>
      <c r="AJ1731" s="60">
        <f>MATCH($AJ$3,'Cat-4'!$1:$1,0)</f>
        <v>144</v>
      </c>
      <c r="AK1731" s="60">
        <f>INDEX('Cat-4'!$1:$1048576,Working!AG1731,Working!AJ1731)</f>
        <v>160.30000000000001</v>
      </c>
      <c r="AL1731" s="146">
        <f t="shared" si="1130"/>
        <v>1.4454463480613164</v>
      </c>
      <c r="AM1731" s="152">
        <f t="shared" si="1132"/>
        <v>1.4454463480613164</v>
      </c>
      <c r="AN1731" s="146">
        <f t="shared" si="1092"/>
        <v>8.4555555555555557</v>
      </c>
      <c r="AO1731" s="169">
        <f>INDEX('EL&amp;SV'!$C$4:$G$50,MATCH(AF1731,'EL&amp;SV'!$G$4:$G$50,0),MATCH(IF(P1731&gt;5000000,"A",IF(N1731&gt;2000000,"B",IF(N1731&gt;500000,"C","D"))),'EL&amp;SV'!$C$4:$G$4,0))</f>
        <v>6</v>
      </c>
      <c r="AP1731" s="171">
        <f>INDEX('EL&amp;SV'!$G$4:$K$50,MATCH(AF1731,'EL&amp;SV'!$G$4:$G$50,0),MATCH(IF(N1731&gt;5000000,"A",IF(N1731&gt;2000000,"B",IF(N1731&gt;500000,"C","D"))),'EL&amp;SV'!$G$4:$K$4,0))</f>
        <v>0.95</v>
      </c>
      <c r="AQ1731" s="153">
        <f t="shared" si="1115"/>
        <v>10630.96880072137</v>
      </c>
      <c r="AR1731" s="153">
        <f t="shared" si="1116"/>
        <v>10099.420360685301</v>
      </c>
      <c r="AS1731" s="153">
        <f t="shared" si="1117"/>
        <v>531.54844003606922</v>
      </c>
      <c r="AT1731" s="60">
        <v>0.75</v>
      </c>
      <c r="AU1731" s="153">
        <f t="shared" si="1118"/>
        <v>398.66133002705192</v>
      </c>
      <c r="AV1731" s="153">
        <f t="shared" si="1119"/>
        <v>531.548440036069</v>
      </c>
    </row>
    <row r="1732" spans="1:48" x14ac:dyDescent="0.2">
      <c r="A1732" s="82">
        <v>1728</v>
      </c>
      <c r="B1732" s="82" t="s">
        <v>1410</v>
      </c>
      <c r="C1732" s="83"/>
      <c r="D1732" s="84" t="s">
        <v>112</v>
      </c>
      <c r="E1732" s="85" t="s">
        <v>330</v>
      </c>
      <c r="F1732" s="86">
        <v>39825</v>
      </c>
      <c r="G1732" s="86" t="s">
        <v>1348</v>
      </c>
      <c r="H1732" s="89"/>
      <c r="I1732" s="89">
        <v>0.14010914791676454</v>
      </c>
      <c r="J1732" s="84"/>
      <c r="K1732" s="84"/>
      <c r="L1732" s="87">
        <v>7312</v>
      </c>
      <c r="M1732" s="87"/>
      <c r="N1732" s="87">
        <v>7312</v>
      </c>
      <c r="O1732" s="84">
        <v>7312</v>
      </c>
      <c r="P1732" s="84">
        <v>0</v>
      </c>
      <c r="Q1732" s="84">
        <f t="shared" si="1090"/>
        <v>7312</v>
      </c>
      <c r="R1732" s="84">
        <v>0</v>
      </c>
      <c r="S1732" s="87">
        <f t="shared" si="1091"/>
        <v>0</v>
      </c>
      <c r="T1732" s="150">
        <v>10</v>
      </c>
      <c r="U1732" s="69">
        <v>365</v>
      </c>
      <c r="V1732" s="70"/>
      <c r="W1732" s="71">
        <v>2.7698630136986302</v>
      </c>
      <c r="X1732" s="76">
        <f t="shared" si="1124"/>
        <v>39814</v>
      </c>
      <c r="Y1732" s="138" t="s">
        <v>4016</v>
      </c>
      <c r="Z1732" s="60">
        <f>MATCH(Y1732,'Cat-3'!$A:$A,0)</f>
        <v>628</v>
      </c>
      <c r="AA1732" s="60">
        <f>MATCH(X1732,'Cat-3'!$1:$1,0)</f>
        <v>52</v>
      </c>
      <c r="AB1732" s="60">
        <f>INDEX('Cat-3'!$1:$1048576,Working!Z1732,Working!AA1732)</f>
        <v>120</v>
      </c>
      <c r="AC1732" s="60">
        <f>MATCH($AC$3,'Cat-3'!$1:$1,0)</f>
        <v>90</v>
      </c>
      <c r="AD1732" s="60">
        <f>INDEX('Cat-3'!$1:$1048576,Working!Z1732,Working!AC1732)</f>
        <v>138.4</v>
      </c>
      <c r="AE1732" s="146">
        <f t="shared" ref="AE1732:AE1733" si="1133">AD1732/AB1732</f>
        <v>1.1533333333333333</v>
      </c>
      <c r="AF1732" s="132" t="s">
        <v>3114</v>
      </c>
      <c r="AG1732" s="60">
        <f>MATCH(AF1732,'Cat-4'!$A:$A,0)</f>
        <v>844</v>
      </c>
      <c r="AH1732" s="60">
        <f>MATCH($AH$3,'Cat-4'!$1:$1,0)</f>
        <v>4</v>
      </c>
      <c r="AI1732" s="60">
        <f>INDEX('Cat-4'!$1:$1048576,Working!AG1732,Working!AH1732)</f>
        <v>103.9</v>
      </c>
      <c r="AJ1732" s="60">
        <f>MATCH($AJ$3,'Cat-4'!$1:$1,0)</f>
        <v>144</v>
      </c>
      <c r="AK1732" s="60">
        <f>INDEX('Cat-4'!$1:$1048576,Working!AG1732,Working!AJ1732)</f>
        <v>160.30000000000001</v>
      </c>
      <c r="AL1732" s="146">
        <f t="shared" ref="AL1732:AL1733" si="1134">AK1732/AI1732</f>
        <v>1.5428296438883542</v>
      </c>
      <c r="AM1732" s="146">
        <f t="shared" ref="AM1732:AM1733" si="1135">AL1732*AE1732</f>
        <v>1.7793968559512352</v>
      </c>
      <c r="AN1732" s="146">
        <f t="shared" si="1092"/>
        <v>15.091666666666667</v>
      </c>
      <c r="AO1732" s="169">
        <f>INDEX('EL&amp;SV'!$C$4:$G$50,MATCH(AF1732,'EL&amp;SV'!$G$4:$G$50,0),MATCH(IF(P1732&gt;5000000,"A",IF(N1732&gt;2000000,"B",IF(N1732&gt;500000,"C","D"))),'EL&amp;SV'!$C$4:$G$4,0))</f>
        <v>6</v>
      </c>
      <c r="AP1732" s="171">
        <f>INDEX('EL&amp;SV'!$G$4:$K$50,MATCH(AF1732,'EL&amp;SV'!$G$4:$G$50,0),MATCH(IF(N1732&gt;5000000,"A",IF(N1732&gt;2000000,"B",IF(N1732&gt;500000,"C","D"))),'EL&amp;SV'!$G$4:$K$4,0))</f>
        <v>0.95</v>
      </c>
      <c r="AQ1732" s="153">
        <f t="shared" si="1115"/>
        <v>13010.949810715432</v>
      </c>
      <c r="AR1732" s="153">
        <f t="shared" si="1116"/>
        <v>12360.402320179659</v>
      </c>
      <c r="AS1732" s="153">
        <f t="shared" si="1117"/>
        <v>650.54749053577325</v>
      </c>
      <c r="AT1732" s="60">
        <v>0.75</v>
      </c>
      <c r="AU1732" s="153">
        <f t="shared" si="1118"/>
        <v>487.91061790182994</v>
      </c>
      <c r="AV1732" s="153">
        <f t="shared" si="1119"/>
        <v>650.54749053577223</v>
      </c>
    </row>
    <row r="1733" spans="1:48" x14ac:dyDescent="0.2">
      <c r="A1733" s="82">
        <v>1729</v>
      </c>
      <c r="B1733" s="82" t="s">
        <v>1410</v>
      </c>
      <c r="C1733" s="83"/>
      <c r="D1733" s="84" t="s">
        <v>112</v>
      </c>
      <c r="E1733" s="85" t="s">
        <v>330</v>
      </c>
      <c r="F1733" s="86">
        <v>39819</v>
      </c>
      <c r="G1733" s="86" t="s">
        <v>1348</v>
      </c>
      <c r="H1733" s="89"/>
      <c r="I1733" s="89">
        <v>0.1403747560780173</v>
      </c>
      <c r="J1733" s="84"/>
      <c r="K1733" s="84"/>
      <c r="L1733" s="87">
        <v>7312</v>
      </c>
      <c r="M1733" s="87"/>
      <c r="N1733" s="87">
        <v>7312</v>
      </c>
      <c r="O1733" s="84">
        <v>7312</v>
      </c>
      <c r="P1733" s="84">
        <v>0</v>
      </c>
      <c r="Q1733" s="84">
        <f t="shared" ref="Q1733:Q1796" si="1136">O1733+P1733</f>
        <v>7312</v>
      </c>
      <c r="R1733" s="84">
        <v>0</v>
      </c>
      <c r="S1733" s="87">
        <f t="shared" ref="S1733:S1796" si="1137">L1733-O1733</f>
        <v>0</v>
      </c>
      <c r="T1733" s="150">
        <v>10</v>
      </c>
      <c r="U1733" s="69">
        <v>365</v>
      </c>
      <c r="V1733" s="70"/>
      <c r="W1733" s="71">
        <v>7.1041095890410961</v>
      </c>
      <c r="X1733" s="76">
        <f t="shared" si="1124"/>
        <v>39814</v>
      </c>
      <c r="Y1733" s="138" t="s">
        <v>4016</v>
      </c>
      <c r="Z1733" s="60">
        <f>MATCH(Y1733,'Cat-3'!$A:$A,0)</f>
        <v>628</v>
      </c>
      <c r="AA1733" s="60">
        <f>MATCH(X1733,'Cat-3'!$1:$1,0)</f>
        <v>52</v>
      </c>
      <c r="AB1733" s="60">
        <f>INDEX('Cat-3'!$1:$1048576,Working!Z1733,Working!AA1733)</f>
        <v>120</v>
      </c>
      <c r="AC1733" s="60">
        <f>MATCH($AC$3,'Cat-3'!$1:$1,0)</f>
        <v>90</v>
      </c>
      <c r="AD1733" s="60">
        <f>INDEX('Cat-3'!$1:$1048576,Working!Z1733,Working!AC1733)</f>
        <v>138.4</v>
      </c>
      <c r="AE1733" s="146">
        <f t="shared" si="1133"/>
        <v>1.1533333333333333</v>
      </c>
      <c r="AF1733" s="132" t="s">
        <v>3114</v>
      </c>
      <c r="AG1733" s="60">
        <f>MATCH(AF1733,'Cat-4'!$A:$A,0)</f>
        <v>844</v>
      </c>
      <c r="AH1733" s="60">
        <f>MATCH($AH$3,'Cat-4'!$1:$1,0)</f>
        <v>4</v>
      </c>
      <c r="AI1733" s="60">
        <f>INDEX('Cat-4'!$1:$1048576,Working!AG1733,Working!AH1733)</f>
        <v>103.9</v>
      </c>
      <c r="AJ1733" s="60">
        <f>MATCH($AJ$3,'Cat-4'!$1:$1,0)</f>
        <v>144</v>
      </c>
      <c r="AK1733" s="60">
        <f>INDEX('Cat-4'!$1:$1048576,Working!AG1733,Working!AJ1733)</f>
        <v>160.30000000000001</v>
      </c>
      <c r="AL1733" s="146">
        <f t="shared" si="1134"/>
        <v>1.5428296438883542</v>
      </c>
      <c r="AM1733" s="146">
        <f t="shared" si="1135"/>
        <v>1.7793968559512352</v>
      </c>
      <c r="AN1733" s="146">
        <f t="shared" si="1092"/>
        <v>15.108333333333333</v>
      </c>
      <c r="AO1733" s="169">
        <f>INDEX('EL&amp;SV'!$C$4:$G$50,MATCH(AF1733,'EL&amp;SV'!$G$4:$G$50,0),MATCH(IF(P1733&gt;5000000,"A",IF(N1733&gt;2000000,"B",IF(N1733&gt;500000,"C","D"))),'EL&amp;SV'!$C$4:$G$4,0))</f>
        <v>6</v>
      </c>
      <c r="AP1733" s="171">
        <f>INDEX('EL&amp;SV'!$G$4:$K$50,MATCH(AF1733,'EL&amp;SV'!$G$4:$G$50,0),MATCH(IF(N1733&gt;5000000,"A",IF(N1733&gt;2000000,"B",IF(N1733&gt;500000,"C","D"))),'EL&amp;SV'!$G$4:$K$4,0))</f>
        <v>0.95</v>
      </c>
      <c r="AQ1733" s="153">
        <f t="shared" si="1115"/>
        <v>13010.949810715432</v>
      </c>
      <c r="AR1733" s="153">
        <f t="shared" si="1116"/>
        <v>12360.402320179659</v>
      </c>
      <c r="AS1733" s="153">
        <f t="shared" si="1117"/>
        <v>650.54749053577325</v>
      </c>
      <c r="AT1733" s="60">
        <v>0.75</v>
      </c>
      <c r="AU1733" s="153">
        <f t="shared" si="1118"/>
        <v>487.91061790182994</v>
      </c>
      <c r="AV1733" s="153">
        <f t="shared" si="1119"/>
        <v>650.54749053577223</v>
      </c>
    </row>
    <row r="1734" spans="1:48" x14ac:dyDescent="0.2">
      <c r="A1734" s="82">
        <v>1730</v>
      </c>
      <c r="B1734" s="82" t="s">
        <v>1410</v>
      </c>
      <c r="C1734" s="83"/>
      <c r="D1734" s="84" t="s">
        <v>112</v>
      </c>
      <c r="E1734" s="85" t="s">
        <v>817</v>
      </c>
      <c r="F1734" s="86">
        <v>41000</v>
      </c>
      <c r="G1734" s="86" t="s">
        <v>1350</v>
      </c>
      <c r="H1734" s="89"/>
      <c r="I1734" s="89">
        <v>6.5358798735511064E-2</v>
      </c>
      <c r="J1734" s="84"/>
      <c r="K1734" s="84"/>
      <c r="L1734" s="87">
        <v>7249.84</v>
      </c>
      <c r="M1734" s="87"/>
      <c r="N1734" s="87">
        <v>7249.84</v>
      </c>
      <c r="O1734" s="84">
        <v>4518.1438328767117</v>
      </c>
      <c r="P1734" s="84">
        <v>473.84083342465755</v>
      </c>
      <c r="Q1734" s="84">
        <f t="shared" si="1136"/>
        <v>4991.9846663013695</v>
      </c>
      <c r="R1734" s="84">
        <v>2257.8553336986306</v>
      </c>
      <c r="S1734" s="87">
        <f t="shared" si="1137"/>
        <v>2731.6961671232884</v>
      </c>
      <c r="T1734" s="150">
        <v>15</v>
      </c>
      <c r="U1734" s="69">
        <v>365</v>
      </c>
      <c r="V1734" s="70"/>
      <c r="W1734" s="71">
        <v>7.1041095890410961</v>
      </c>
      <c r="X1734" s="76">
        <f t="shared" si="1124"/>
        <v>41000</v>
      </c>
      <c r="AF1734" s="132" t="s">
        <v>3114</v>
      </c>
      <c r="AG1734" s="60">
        <f>MATCH(AF1734,'Cat-4'!$A:$A,0)</f>
        <v>844</v>
      </c>
      <c r="AH1734" s="60">
        <f>MATCH(X1734,'Cat-4'!$1:$1,0)</f>
        <v>4</v>
      </c>
      <c r="AI1734" s="60">
        <f>INDEX('Cat-4'!$1:$1048576,Working!AG1734,Working!AH1734)</f>
        <v>103.9</v>
      </c>
      <c r="AJ1734" s="60">
        <f>MATCH($AJ$3,'Cat-4'!$1:$1,0)</f>
        <v>144</v>
      </c>
      <c r="AK1734" s="60">
        <f>INDEX('Cat-4'!$1:$1048576,Working!AG1734,Working!AJ1734)</f>
        <v>160.30000000000001</v>
      </c>
      <c r="AL1734" s="146">
        <f>AK1734/AI1734</f>
        <v>1.5428296438883542</v>
      </c>
      <c r="AM1734" s="152">
        <f>AL1734</f>
        <v>1.5428296438883542</v>
      </c>
      <c r="AN1734" s="146">
        <f t="shared" ref="AN1734:AN1797" si="1138">YEARFRAC(F1734,$AN$3)</f>
        <v>11.872222222222222</v>
      </c>
      <c r="AO1734" s="169">
        <f>INDEX('EL&amp;SV'!$C$4:$G$50,MATCH(AF1734,'EL&amp;SV'!$G$4:$G$50,0),MATCH(IF(P1734&gt;5000000,"A",IF(N1734&gt;2000000,"B",IF(N1734&gt;500000,"C","D"))),'EL&amp;SV'!$C$4:$G$4,0))</f>
        <v>6</v>
      </c>
      <c r="AP1734" s="171">
        <f>INDEX('EL&amp;SV'!$G$4:$K$50,MATCH(AF1734,'EL&amp;SV'!$G$4:$G$50,0),MATCH(IF(N1734&gt;5000000,"A",IF(N1734&gt;2000000,"B",IF(N1734&gt;500000,"C","D"))),'EL&amp;SV'!$G$4:$K$4,0))</f>
        <v>0.95</v>
      </c>
      <c r="AQ1734" s="153">
        <f t="shared" si="1115"/>
        <v>11185.268065447546</v>
      </c>
      <c r="AR1734" s="153">
        <f t="shared" si="1116"/>
        <v>10626.004662175168</v>
      </c>
      <c r="AS1734" s="153">
        <f t="shared" si="1117"/>
        <v>559.26340327237813</v>
      </c>
      <c r="AT1734" s="60">
        <v>0.75</v>
      </c>
      <c r="AU1734" s="153">
        <f t="shared" si="1118"/>
        <v>419.4475524542836</v>
      </c>
      <c r="AV1734" s="153">
        <f t="shared" si="1119"/>
        <v>559.26340327237779</v>
      </c>
    </row>
    <row r="1735" spans="1:48" x14ac:dyDescent="0.2">
      <c r="A1735" s="82">
        <v>1731</v>
      </c>
      <c r="B1735" s="82" t="s">
        <v>1410</v>
      </c>
      <c r="C1735" s="83"/>
      <c r="D1735" s="84" t="s">
        <v>112</v>
      </c>
      <c r="E1735" s="85" t="s">
        <v>536</v>
      </c>
      <c r="F1735" s="86">
        <v>40634</v>
      </c>
      <c r="G1735" s="86" t="s">
        <v>1351</v>
      </c>
      <c r="H1735" s="89"/>
      <c r="I1735" s="89">
        <v>0.12611078610603288</v>
      </c>
      <c r="J1735" s="84"/>
      <c r="K1735" s="84"/>
      <c r="L1735" s="87">
        <v>7228</v>
      </c>
      <c r="M1735" s="87"/>
      <c r="N1735" s="87">
        <v>7228</v>
      </c>
      <c r="O1735" s="84">
        <v>6866.6</v>
      </c>
      <c r="P1735" s="84">
        <v>0</v>
      </c>
      <c r="Q1735" s="84">
        <f t="shared" si="1136"/>
        <v>6866.6</v>
      </c>
      <c r="R1735" s="84">
        <v>361.39999999999964</v>
      </c>
      <c r="S1735" s="87">
        <f t="shared" si="1137"/>
        <v>361.39999999999964</v>
      </c>
      <c r="T1735" s="150">
        <v>6</v>
      </c>
      <c r="U1735" s="69">
        <v>365</v>
      </c>
      <c r="V1735" s="70"/>
      <c r="W1735" s="71">
        <v>7.1041095890410961</v>
      </c>
      <c r="X1735" s="76">
        <f t="shared" si="1124"/>
        <v>40634</v>
      </c>
      <c r="Y1735" s="138" t="s">
        <v>4016</v>
      </c>
      <c r="Z1735" s="60">
        <f>MATCH(Y1735,'Cat-3'!$A:$A,0)</f>
        <v>628</v>
      </c>
      <c r="AA1735" s="60">
        <f>MATCH(X1735,'Cat-3'!$1:$1,0)</f>
        <v>79</v>
      </c>
      <c r="AB1735" s="60">
        <f>INDEX('Cat-3'!$1:$1048576,Working!Z1735,Working!AA1735)</f>
        <v>132.4</v>
      </c>
      <c r="AC1735" s="60">
        <f>MATCH($AC$3,'Cat-3'!$1:$1,0)</f>
        <v>90</v>
      </c>
      <c r="AD1735" s="60">
        <f>INDEX('Cat-3'!$1:$1048576,Working!Z1735,Working!AC1735)</f>
        <v>138.4</v>
      </c>
      <c r="AE1735" s="146">
        <f>AD1735/AB1735</f>
        <v>1.0453172205438066</v>
      </c>
      <c r="AF1735" s="132" t="s">
        <v>3114</v>
      </c>
      <c r="AG1735" s="60">
        <f>MATCH(AF1735,'Cat-4'!$A:$A,0)</f>
        <v>844</v>
      </c>
      <c r="AH1735" s="60">
        <f>MATCH($AH$3,'Cat-4'!$1:$1,0)</f>
        <v>4</v>
      </c>
      <c r="AI1735" s="60">
        <f>INDEX('Cat-4'!$1:$1048576,Working!AG1735,Working!AH1735)</f>
        <v>103.9</v>
      </c>
      <c r="AJ1735" s="60">
        <f>MATCH($AJ$3,'Cat-4'!$1:$1,0)</f>
        <v>144</v>
      </c>
      <c r="AK1735" s="60">
        <f>INDEX('Cat-4'!$1:$1048576,Working!AG1735,Working!AJ1735)</f>
        <v>160.30000000000001</v>
      </c>
      <c r="AL1735" s="146">
        <f>AK1735/AI1735</f>
        <v>1.5428296438883542</v>
      </c>
      <c r="AM1735" s="146">
        <f>AL1735*AE1735</f>
        <v>1.6127463951219654</v>
      </c>
      <c r="AN1735" s="146">
        <f t="shared" si="1138"/>
        <v>12.872222222222222</v>
      </c>
      <c r="AO1735" s="169">
        <f>INDEX('EL&amp;SV'!$C$4:$G$50,MATCH(AF1735,'EL&amp;SV'!$G$4:$G$50,0),MATCH(IF(P1735&gt;5000000,"A",IF(N1735&gt;2000000,"B",IF(N1735&gt;500000,"C","D"))),'EL&amp;SV'!$C$4:$G$4,0))</f>
        <v>6</v>
      </c>
      <c r="AP1735" s="171">
        <f>INDEX('EL&amp;SV'!$G$4:$K$50,MATCH(AF1735,'EL&amp;SV'!$G$4:$G$50,0),MATCH(IF(N1735&gt;5000000,"A",IF(N1735&gt;2000000,"B",IF(N1735&gt;500000,"C","D"))),'EL&amp;SV'!$G$4:$K$4,0))</f>
        <v>0.95</v>
      </c>
      <c r="AQ1735" s="153">
        <f t="shared" si="1115"/>
        <v>11656.930943941567</v>
      </c>
      <c r="AR1735" s="153">
        <f t="shared" si="1116"/>
        <v>11074.084396744487</v>
      </c>
      <c r="AS1735" s="153">
        <f t="shared" si="1117"/>
        <v>582.84654719707942</v>
      </c>
      <c r="AT1735" s="60">
        <v>0.75</v>
      </c>
      <c r="AU1735" s="153">
        <f t="shared" si="1118"/>
        <v>437.13491039780956</v>
      </c>
      <c r="AV1735" s="153">
        <f t="shared" si="1119"/>
        <v>582.84654719707885</v>
      </c>
    </row>
    <row r="1736" spans="1:48" x14ac:dyDescent="0.2">
      <c r="A1736" s="82">
        <v>1732</v>
      </c>
      <c r="B1736" s="82" t="s">
        <v>1410</v>
      </c>
      <c r="C1736" s="83"/>
      <c r="D1736" s="84" t="s">
        <v>112</v>
      </c>
      <c r="E1736" s="85" t="s">
        <v>881</v>
      </c>
      <c r="F1736" s="151">
        <v>42248</v>
      </c>
      <c r="G1736" s="86"/>
      <c r="H1736" s="89"/>
      <c r="I1736" s="89">
        <v>0.84589041095890405</v>
      </c>
      <c r="J1736" s="84"/>
      <c r="K1736" s="84"/>
      <c r="L1736" s="87">
        <v>7220.21</v>
      </c>
      <c r="M1736" s="87"/>
      <c r="N1736" s="87">
        <v>7220.21</v>
      </c>
      <c r="O1736" s="84">
        <v>6859.1994999999997</v>
      </c>
      <c r="P1736" s="84">
        <v>0</v>
      </c>
      <c r="Q1736" s="84">
        <f t="shared" si="1136"/>
        <v>6859.1994999999997</v>
      </c>
      <c r="R1736" s="84">
        <v>361.01050000000032</v>
      </c>
      <c r="S1736" s="87">
        <f t="shared" si="1137"/>
        <v>361.01050000000032</v>
      </c>
      <c r="T1736" s="150">
        <v>5</v>
      </c>
      <c r="U1736" s="69">
        <v>365</v>
      </c>
      <c r="V1736" s="70"/>
      <c r="W1736" s="71">
        <v>2.6547945205479451</v>
      </c>
      <c r="X1736" s="76">
        <f>DATE(YEAR(F1736),MONTH(F1736),1)</f>
        <v>42248</v>
      </c>
      <c r="AF1736" s="132" t="s">
        <v>3114</v>
      </c>
      <c r="AG1736" s="60">
        <f>MATCH(AF1736,'Cat-4'!$A:$A,0)</f>
        <v>844</v>
      </c>
      <c r="AH1736" s="60">
        <f>MATCH(X1736,'Cat-4'!$1:$1,0)</f>
        <v>45</v>
      </c>
      <c r="AI1736" s="60">
        <f>INDEX('Cat-4'!$1:$1048576,Working!AG1736,Working!AH1736)</f>
        <v>110.9</v>
      </c>
      <c r="AJ1736" s="60">
        <f>MATCH($AJ$3,'Cat-4'!$1:$1,0)</f>
        <v>144</v>
      </c>
      <c r="AK1736" s="60">
        <f>INDEX('Cat-4'!$1:$1048576,Working!AG1736,Working!AJ1736)</f>
        <v>160.30000000000001</v>
      </c>
      <c r="AL1736" s="146">
        <f t="shared" ref="AL1736:AL1738" si="1139">AK1736/AI1736</f>
        <v>1.4454463480613164</v>
      </c>
      <c r="AM1736" s="152">
        <f t="shared" ref="AM1736:AM1738" si="1140">AL1736</f>
        <v>1.4454463480613164</v>
      </c>
      <c r="AN1736" s="146">
        <f t="shared" si="1138"/>
        <v>8.4555555555555557</v>
      </c>
      <c r="AO1736" s="169">
        <f>INDEX('EL&amp;SV'!$C$4:$G$50,MATCH(AF1736,'EL&amp;SV'!$G$4:$G$50,0),MATCH(IF(P1736&gt;5000000,"A",IF(N1736&gt;2000000,"B",IF(N1736&gt;500000,"C","D"))),'EL&amp;SV'!$C$4:$G$4,0))</f>
        <v>6</v>
      </c>
      <c r="AP1736" s="171">
        <f>INDEX('EL&amp;SV'!$G$4:$K$50,MATCH(AF1736,'EL&amp;SV'!$G$4:$G$50,0),MATCH(IF(N1736&gt;5000000,"A",IF(N1736&gt;2000000,"B",IF(N1736&gt;500000,"C","D"))),'EL&amp;SV'!$G$4:$K$4,0))</f>
        <v>0.95</v>
      </c>
      <c r="AQ1736" s="153">
        <f t="shared" si="1115"/>
        <v>10436.426176735798</v>
      </c>
      <c r="AR1736" s="153">
        <f t="shared" si="1116"/>
        <v>9914.6048678990082</v>
      </c>
      <c r="AS1736" s="153">
        <f t="shared" si="1117"/>
        <v>521.82130883679019</v>
      </c>
      <c r="AT1736" s="60">
        <v>0.75</v>
      </c>
      <c r="AU1736" s="153">
        <f t="shared" si="1118"/>
        <v>391.36598162759265</v>
      </c>
      <c r="AV1736" s="153">
        <f t="shared" si="1119"/>
        <v>521.82130883679042</v>
      </c>
    </row>
    <row r="1737" spans="1:48" x14ac:dyDescent="0.2">
      <c r="A1737" s="82">
        <v>1733</v>
      </c>
      <c r="B1737" s="82" t="s">
        <v>1410</v>
      </c>
      <c r="C1737" s="83"/>
      <c r="D1737" s="84" t="s">
        <v>112</v>
      </c>
      <c r="E1737" s="85" t="s">
        <v>1281</v>
      </c>
      <c r="F1737" s="86">
        <v>44651</v>
      </c>
      <c r="G1737" s="86" t="s">
        <v>38</v>
      </c>
      <c r="H1737" s="89"/>
      <c r="I1737" s="89">
        <v>9.5000000000000001E-2</v>
      </c>
      <c r="J1737" s="84"/>
      <c r="K1737" s="84"/>
      <c r="L1737" s="87">
        <v>7200.36</v>
      </c>
      <c r="M1737" s="87"/>
      <c r="N1737" s="87">
        <v>7200.36</v>
      </c>
      <c r="O1737" s="84">
        <v>1.8740663013698629</v>
      </c>
      <c r="P1737" s="84">
        <v>684.03419999999994</v>
      </c>
      <c r="Q1737" s="84">
        <f t="shared" si="1136"/>
        <v>685.90826630136985</v>
      </c>
      <c r="R1737" s="84">
        <v>6514.4517336986301</v>
      </c>
      <c r="S1737" s="87">
        <f t="shared" si="1137"/>
        <v>7198.4859336986301</v>
      </c>
      <c r="T1737" s="150">
        <v>10</v>
      </c>
      <c r="U1737" s="69">
        <v>365</v>
      </c>
      <c r="V1737" s="70"/>
      <c r="W1737" s="71">
        <v>12.884931506849314</v>
      </c>
      <c r="X1737" s="76">
        <f t="shared" si="1124"/>
        <v>44621</v>
      </c>
      <c r="AF1737" s="132" t="s">
        <v>2920</v>
      </c>
      <c r="AG1737" s="60">
        <f>MATCH(AF1737,'Cat-4'!$A:$A,0)</f>
        <v>747</v>
      </c>
      <c r="AH1737" s="60">
        <f>MATCH(X1737,'Cat-4'!$1:$1,0)</f>
        <v>123</v>
      </c>
      <c r="AI1737" s="60">
        <f>INDEX('Cat-4'!$1:$1048576,Working!AG1737,Working!AH1737)</f>
        <v>130.19999999999999</v>
      </c>
      <c r="AJ1737" s="60">
        <f>MATCH($AJ$3,'Cat-4'!$1:$1,0)</f>
        <v>144</v>
      </c>
      <c r="AK1737" s="60">
        <f>INDEX('Cat-4'!$1:$1048576,Working!AG1737,Working!AJ1737)</f>
        <v>130.19999999999999</v>
      </c>
      <c r="AL1737" s="146">
        <f t="shared" si="1139"/>
        <v>1</v>
      </c>
      <c r="AM1737" s="152">
        <f t="shared" si="1140"/>
        <v>1</v>
      </c>
      <c r="AN1737" s="146">
        <f t="shared" si="1138"/>
        <v>1.875</v>
      </c>
      <c r="AO1737" s="169">
        <f>INDEX('EL&amp;SV'!$C$4:$G$50,MATCH(AF1737,'EL&amp;SV'!$G$4:$G$50,0),MATCH(IF(P1737&gt;5000000,"A",IF(N1737&gt;2000000,"B",IF(N1737&gt;500000,"C","D"))),'EL&amp;SV'!$C$4:$G$4,0))</f>
        <v>8</v>
      </c>
      <c r="AP1737" s="171">
        <f>INDEX('EL&amp;SV'!$G$4:$K$50,MATCH(AF1737,'EL&amp;SV'!$G$4:$G$50,0),MATCH(IF(N1737&gt;5000000,"A",IF(N1737&gt;2000000,"B",IF(N1737&gt;500000,"C","D"))),'EL&amp;SV'!$G$4:$K$4,0))</f>
        <v>1</v>
      </c>
      <c r="AQ1737" s="153">
        <f t="shared" si="1115"/>
        <v>7200.36</v>
      </c>
      <c r="AR1737" s="153">
        <f t="shared" si="1116"/>
        <v>1687.5843749999999</v>
      </c>
      <c r="AS1737" s="153">
        <f t="shared" si="1117"/>
        <v>5512.7756250000002</v>
      </c>
      <c r="AT1737" s="60">
        <v>0.75</v>
      </c>
      <c r="AU1737" s="153">
        <f t="shared" si="1118"/>
        <v>4134.5817187499997</v>
      </c>
      <c r="AV1737" s="153">
        <f t="shared" si="1119"/>
        <v>4134.5817187499997</v>
      </c>
    </row>
    <row r="1738" spans="1:48" x14ac:dyDescent="0.2">
      <c r="A1738" s="82">
        <v>1734</v>
      </c>
      <c r="B1738" s="82" t="s">
        <v>1410</v>
      </c>
      <c r="C1738" s="83"/>
      <c r="D1738" s="84" t="s">
        <v>112</v>
      </c>
      <c r="E1738" s="85" t="s">
        <v>375</v>
      </c>
      <c r="F1738" s="86">
        <v>41000</v>
      </c>
      <c r="G1738" s="86" t="s">
        <v>1350</v>
      </c>
      <c r="H1738" s="89"/>
      <c r="I1738" s="89">
        <v>0.10119746575342466</v>
      </c>
      <c r="J1738" s="84"/>
      <c r="K1738" s="84"/>
      <c r="L1738" s="87">
        <v>7200.09</v>
      </c>
      <c r="M1738" s="87"/>
      <c r="N1738" s="87">
        <v>7200.09</v>
      </c>
      <c r="O1738" s="84">
        <v>7200.0899999999983</v>
      </c>
      <c r="P1738" s="84">
        <v>0</v>
      </c>
      <c r="Q1738" s="84">
        <f t="shared" si="1136"/>
        <v>7200.0899999999983</v>
      </c>
      <c r="R1738" s="84">
        <v>0</v>
      </c>
      <c r="S1738" s="87">
        <f t="shared" si="1137"/>
        <v>0</v>
      </c>
      <c r="T1738" s="150">
        <v>10</v>
      </c>
      <c r="U1738" s="69">
        <v>365</v>
      </c>
      <c r="V1738" s="70"/>
      <c r="W1738" s="71">
        <v>0.88493150684931488</v>
      </c>
      <c r="X1738" s="76">
        <f t="shared" si="1124"/>
        <v>41000</v>
      </c>
      <c r="AF1738" s="132" t="s">
        <v>3114</v>
      </c>
      <c r="AG1738" s="60">
        <f>MATCH(AF1738,'Cat-4'!$A:$A,0)</f>
        <v>844</v>
      </c>
      <c r="AH1738" s="60">
        <f>MATCH(X1738,'Cat-4'!$1:$1,0)</f>
        <v>4</v>
      </c>
      <c r="AI1738" s="60">
        <f>INDEX('Cat-4'!$1:$1048576,Working!AG1738,Working!AH1738)</f>
        <v>103.9</v>
      </c>
      <c r="AJ1738" s="60">
        <f>MATCH($AJ$3,'Cat-4'!$1:$1,0)</f>
        <v>144</v>
      </c>
      <c r="AK1738" s="60">
        <f>INDEX('Cat-4'!$1:$1048576,Working!AG1738,Working!AJ1738)</f>
        <v>160.30000000000001</v>
      </c>
      <c r="AL1738" s="146">
        <f t="shared" si="1139"/>
        <v>1.5428296438883542</v>
      </c>
      <c r="AM1738" s="152">
        <f t="shared" si="1140"/>
        <v>1.5428296438883542</v>
      </c>
      <c r="AN1738" s="146">
        <f t="shared" si="1138"/>
        <v>11.872222222222222</v>
      </c>
      <c r="AO1738" s="169">
        <f>INDEX('EL&amp;SV'!$C$4:$G$50,MATCH(AF1738,'EL&amp;SV'!$G$4:$G$50,0),MATCH(IF(P1738&gt;5000000,"A",IF(N1738&gt;2000000,"B",IF(N1738&gt;500000,"C","D"))),'EL&amp;SV'!$C$4:$G$4,0))</f>
        <v>6</v>
      </c>
      <c r="AP1738" s="171">
        <f>INDEX('EL&amp;SV'!$G$4:$K$50,MATCH(AF1738,'EL&amp;SV'!$G$4:$G$50,0),MATCH(IF(N1738&gt;5000000,"A",IF(N1738&gt;2000000,"B",IF(N1738&gt;500000,"C","D"))),'EL&amp;SV'!$G$4:$K$4,0))</f>
        <v>0.95</v>
      </c>
      <c r="AQ1738" s="153">
        <f t="shared" si="1115"/>
        <v>11108.512290664101</v>
      </c>
      <c r="AR1738" s="153">
        <f t="shared" si="1116"/>
        <v>10553.086676130895</v>
      </c>
      <c r="AS1738" s="153">
        <f t="shared" si="1117"/>
        <v>555.42561453320559</v>
      </c>
      <c r="AT1738" s="60">
        <v>0.75</v>
      </c>
      <c r="AU1738" s="153">
        <f t="shared" si="1118"/>
        <v>416.56921089990419</v>
      </c>
      <c r="AV1738" s="153">
        <f t="shared" si="1119"/>
        <v>555.42561453320559</v>
      </c>
    </row>
    <row r="1739" spans="1:48" x14ac:dyDescent="0.2">
      <c r="A1739" s="82">
        <v>1735</v>
      </c>
      <c r="B1739" s="82" t="s">
        <v>1410</v>
      </c>
      <c r="C1739" s="83"/>
      <c r="D1739" s="84" t="s">
        <v>112</v>
      </c>
      <c r="E1739" s="85" t="s">
        <v>318</v>
      </c>
      <c r="F1739" s="86">
        <v>39412</v>
      </c>
      <c r="G1739" s="86" t="s">
        <v>1347</v>
      </c>
      <c r="H1739" s="89"/>
      <c r="I1739" s="89">
        <v>1.3701201201201203E-2</v>
      </c>
      <c r="J1739" s="84"/>
      <c r="K1739" s="84"/>
      <c r="L1739" s="87">
        <v>7200</v>
      </c>
      <c r="M1739" s="87"/>
      <c r="N1739" s="87">
        <v>7200</v>
      </c>
      <c r="O1739" s="84">
        <v>7200</v>
      </c>
      <c r="P1739" s="84">
        <v>0</v>
      </c>
      <c r="Q1739" s="84">
        <f t="shared" si="1136"/>
        <v>7200</v>
      </c>
      <c r="R1739" s="84">
        <v>0</v>
      </c>
      <c r="S1739" s="87">
        <f t="shared" si="1137"/>
        <v>0</v>
      </c>
      <c r="T1739" s="150">
        <v>10</v>
      </c>
      <c r="U1739" s="69">
        <v>365</v>
      </c>
      <c r="V1739" s="70"/>
      <c r="W1739" s="71">
        <v>0.94520547945205458</v>
      </c>
      <c r="X1739" s="76">
        <f t="shared" si="1124"/>
        <v>39387</v>
      </c>
      <c r="Y1739" s="138" t="s">
        <v>4016</v>
      </c>
      <c r="Z1739" s="60">
        <f>MATCH(Y1739,'Cat-3'!$A:$A,0)</f>
        <v>628</v>
      </c>
      <c r="AA1739" s="60">
        <f>MATCH(X1739,'Cat-3'!$1:$1,0)</f>
        <v>38</v>
      </c>
      <c r="AB1739" s="60">
        <f>INDEX('Cat-3'!$1:$1048576,Working!Z1739,Working!AA1739)</f>
        <v>114</v>
      </c>
      <c r="AC1739" s="60">
        <f>MATCH($AC$3,'Cat-3'!$1:$1,0)</f>
        <v>90</v>
      </c>
      <c r="AD1739" s="60">
        <f>INDEX('Cat-3'!$1:$1048576,Working!Z1739,Working!AC1739)</f>
        <v>138.4</v>
      </c>
      <c r="AE1739" s="146">
        <f t="shared" ref="AE1739:AE1742" si="1141">AD1739/AB1739</f>
        <v>1.2140350877192982</v>
      </c>
      <c r="AF1739" s="132" t="s">
        <v>3114</v>
      </c>
      <c r="AG1739" s="60">
        <f>MATCH(AF1739,'Cat-4'!$A:$A,0)</f>
        <v>844</v>
      </c>
      <c r="AH1739" s="60">
        <f>MATCH($AH$3,'Cat-4'!$1:$1,0)</f>
        <v>4</v>
      </c>
      <c r="AI1739" s="60">
        <f>INDEX('Cat-4'!$1:$1048576,Working!AG1739,Working!AH1739)</f>
        <v>103.9</v>
      </c>
      <c r="AJ1739" s="60">
        <f>MATCH($AJ$3,'Cat-4'!$1:$1,0)</f>
        <v>144</v>
      </c>
      <c r="AK1739" s="60">
        <f>INDEX('Cat-4'!$1:$1048576,Working!AG1739,Working!AJ1739)</f>
        <v>160.30000000000001</v>
      </c>
      <c r="AL1739" s="146">
        <f t="shared" ref="AL1739:AL1745" si="1142">AK1739/AI1739</f>
        <v>1.5428296438883542</v>
      </c>
      <c r="AM1739" s="146">
        <f t="shared" ref="AM1739:AM1742" si="1143">AL1739*AE1739</f>
        <v>1.8730493220539317</v>
      </c>
      <c r="AN1739" s="146">
        <f t="shared" si="1138"/>
        <v>16.219444444444445</v>
      </c>
      <c r="AO1739" s="169">
        <f>INDEX('EL&amp;SV'!$C$4:$G$50,MATCH(AF1739,'EL&amp;SV'!$G$4:$G$50,0),MATCH(IF(P1739&gt;5000000,"A",IF(N1739&gt;2000000,"B",IF(N1739&gt;500000,"C","D"))),'EL&amp;SV'!$C$4:$G$4,0))</f>
        <v>6</v>
      </c>
      <c r="AP1739" s="171">
        <f>INDEX('EL&amp;SV'!$G$4:$K$50,MATCH(AF1739,'EL&amp;SV'!$G$4:$G$50,0),MATCH(IF(N1739&gt;5000000,"A",IF(N1739&gt;2000000,"B",IF(N1739&gt;500000,"C","D"))),'EL&amp;SV'!$G$4:$K$4,0))</f>
        <v>0.95</v>
      </c>
      <c r="AQ1739" s="153">
        <f t="shared" si="1115"/>
        <v>13485.955118788308</v>
      </c>
      <c r="AR1739" s="153">
        <f t="shared" si="1116"/>
        <v>12811.657362848893</v>
      </c>
      <c r="AS1739" s="153">
        <f t="shared" si="1117"/>
        <v>674.29775593941486</v>
      </c>
      <c r="AT1739" s="60">
        <v>0.75</v>
      </c>
      <c r="AU1739" s="153">
        <f t="shared" si="1118"/>
        <v>505.72331695456114</v>
      </c>
      <c r="AV1739" s="153">
        <f t="shared" si="1119"/>
        <v>674.29775593941599</v>
      </c>
    </row>
    <row r="1740" spans="1:48" x14ac:dyDescent="0.2">
      <c r="A1740" s="82">
        <v>1736</v>
      </c>
      <c r="B1740" s="82" t="s">
        <v>1410</v>
      </c>
      <c r="C1740" s="83"/>
      <c r="D1740" s="84" t="s">
        <v>112</v>
      </c>
      <c r="E1740" s="85" t="s">
        <v>321</v>
      </c>
      <c r="F1740" s="86">
        <v>39413</v>
      </c>
      <c r="G1740" s="86" t="s">
        <v>1347</v>
      </c>
      <c r="H1740" s="89"/>
      <c r="I1740" s="89">
        <v>1.369092273068267E-2</v>
      </c>
      <c r="J1740" s="84"/>
      <c r="K1740" s="84"/>
      <c r="L1740" s="87">
        <v>7200</v>
      </c>
      <c r="M1740" s="87"/>
      <c r="N1740" s="87">
        <v>7200</v>
      </c>
      <c r="O1740" s="84">
        <v>7200</v>
      </c>
      <c r="P1740" s="84">
        <v>0</v>
      </c>
      <c r="Q1740" s="84">
        <f t="shared" si="1136"/>
        <v>7200</v>
      </c>
      <c r="R1740" s="84">
        <v>0</v>
      </c>
      <c r="S1740" s="87">
        <f t="shared" si="1137"/>
        <v>0</v>
      </c>
      <c r="T1740" s="150">
        <v>10</v>
      </c>
      <c r="U1740" s="69">
        <v>365</v>
      </c>
      <c r="V1740" s="70"/>
      <c r="W1740" s="71">
        <v>0.99452054794520528</v>
      </c>
      <c r="X1740" s="76">
        <f t="shared" si="1124"/>
        <v>39387</v>
      </c>
      <c r="Y1740" s="138" t="s">
        <v>4016</v>
      </c>
      <c r="Z1740" s="60">
        <f>MATCH(Y1740,'Cat-3'!$A:$A,0)</f>
        <v>628</v>
      </c>
      <c r="AA1740" s="60">
        <f>MATCH(X1740,'Cat-3'!$1:$1,0)</f>
        <v>38</v>
      </c>
      <c r="AB1740" s="60">
        <f>INDEX('Cat-3'!$1:$1048576,Working!Z1740,Working!AA1740)</f>
        <v>114</v>
      </c>
      <c r="AC1740" s="60">
        <f>MATCH($AC$3,'Cat-3'!$1:$1,0)</f>
        <v>90</v>
      </c>
      <c r="AD1740" s="60">
        <f>INDEX('Cat-3'!$1:$1048576,Working!Z1740,Working!AC1740)</f>
        <v>138.4</v>
      </c>
      <c r="AE1740" s="146">
        <f t="shared" si="1141"/>
        <v>1.2140350877192982</v>
      </c>
      <c r="AF1740" s="132" t="s">
        <v>3114</v>
      </c>
      <c r="AG1740" s="60">
        <f>MATCH(AF1740,'Cat-4'!$A:$A,0)</f>
        <v>844</v>
      </c>
      <c r="AH1740" s="60">
        <f>MATCH($AH$3,'Cat-4'!$1:$1,0)</f>
        <v>4</v>
      </c>
      <c r="AI1740" s="60">
        <f>INDEX('Cat-4'!$1:$1048576,Working!AG1740,Working!AH1740)</f>
        <v>103.9</v>
      </c>
      <c r="AJ1740" s="60">
        <f>MATCH($AJ$3,'Cat-4'!$1:$1,0)</f>
        <v>144</v>
      </c>
      <c r="AK1740" s="60">
        <f>INDEX('Cat-4'!$1:$1048576,Working!AG1740,Working!AJ1740)</f>
        <v>160.30000000000001</v>
      </c>
      <c r="AL1740" s="146">
        <f t="shared" si="1142"/>
        <v>1.5428296438883542</v>
      </c>
      <c r="AM1740" s="146">
        <f t="shared" si="1143"/>
        <v>1.8730493220539317</v>
      </c>
      <c r="AN1740" s="146">
        <f t="shared" si="1138"/>
        <v>16.216666666666665</v>
      </c>
      <c r="AO1740" s="169">
        <f>INDEX('EL&amp;SV'!$C$4:$G$50,MATCH(AF1740,'EL&amp;SV'!$G$4:$G$50,0),MATCH(IF(P1740&gt;5000000,"A",IF(N1740&gt;2000000,"B",IF(N1740&gt;500000,"C","D"))),'EL&amp;SV'!$C$4:$G$4,0))</f>
        <v>6</v>
      </c>
      <c r="AP1740" s="171">
        <f>INDEX('EL&amp;SV'!$G$4:$K$50,MATCH(AF1740,'EL&amp;SV'!$G$4:$G$50,0),MATCH(IF(N1740&gt;5000000,"A",IF(N1740&gt;2000000,"B",IF(N1740&gt;500000,"C","D"))),'EL&amp;SV'!$G$4:$K$4,0))</f>
        <v>0.95</v>
      </c>
      <c r="AQ1740" s="153">
        <f t="shared" si="1115"/>
        <v>13485.955118788308</v>
      </c>
      <c r="AR1740" s="153">
        <f t="shared" si="1116"/>
        <v>12811.657362848893</v>
      </c>
      <c r="AS1740" s="153">
        <f t="shared" si="1117"/>
        <v>674.29775593941486</v>
      </c>
      <c r="AT1740" s="60">
        <v>0.75</v>
      </c>
      <c r="AU1740" s="153">
        <f t="shared" si="1118"/>
        <v>505.72331695456114</v>
      </c>
      <c r="AV1740" s="153">
        <f t="shared" si="1119"/>
        <v>674.29775593941599</v>
      </c>
    </row>
    <row r="1741" spans="1:48" x14ac:dyDescent="0.2">
      <c r="A1741" s="82">
        <v>1737</v>
      </c>
      <c r="B1741" s="82" t="s">
        <v>1410</v>
      </c>
      <c r="C1741" s="83"/>
      <c r="D1741" s="84" t="s">
        <v>112</v>
      </c>
      <c r="E1741" s="85" t="s">
        <v>735</v>
      </c>
      <c r="F1741" s="86">
        <v>40482</v>
      </c>
      <c r="G1741" s="86" t="s">
        <v>1352</v>
      </c>
      <c r="H1741" s="89"/>
      <c r="I1741" s="89">
        <v>6.9727348000946307E-2</v>
      </c>
      <c r="J1741" s="84"/>
      <c r="K1741" s="84"/>
      <c r="L1741" s="87">
        <v>7200</v>
      </c>
      <c r="M1741" s="87"/>
      <c r="N1741" s="87">
        <v>7200</v>
      </c>
      <c r="O1741" s="84">
        <v>5042.2952448545075</v>
      </c>
      <c r="P1741" s="84">
        <v>502.03690560681343</v>
      </c>
      <c r="Q1741" s="84">
        <f t="shared" si="1136"/>
        <v>5544.3321504613214</v>
      </c>
      <c r="R1741" s="84">
        <v>1655.6678495386786</v>
      </c>
      <c r="S1741" s="87">
        <f t="shared" si="1137"/>
        <v>2157.7047551454925</v>
      </c>
      <c r="T1741" s="150">
        <v>15</v>
      </c>
      <c r="U1741" s="69">
        <v>365</v>
      </c>
      <c r="V1741" s="70"/>
      <c r="W1741" s="71">
        <v>0.99452054794520528</v>
      </c>
      <c r="X1741" s="76">
        <f t="shared" si="1124"/>
        <v>40452</v>
      </c>
      <c r="Y1741" s="138" t="s">
        <v>4016</v>
      </c>
      <c r="Z1741" s="60">
        <f>MATCH(Y1741,'Cat-3'!$A:$A,0)</f>
        <v>628</v>
      </c>
      <c r="AA1741" s="60">
        <f>MATCH(X1741,'Cat-3'!$1:$1,0)</f>
        <v>73</v>
      </c>
      <c r="AB1741" s="60">
        <f>INDEX('Cat-3'!$1:$1048576,Working!Z1741,Working!AA1741)</f>
        <v>130.6</v>
      </c>
      <c r="AC1741" s="60">
        <f>MATCH($AC$3,'Cat-3'!$1:$1,0)</f>
        <v>90</v>
      </c>
      <c r="AD1741" s="60">
        <f>INDEX('Cat-3'!$1:$1048576,Working!Z1741,Working!AC1741)</f>
        <v>138.4</v>
      </c>
      <c r="AE1741" s="146">
        <f t="shared" si="1141"/>
        <v>1.0597243491577337</v>
      </c>
      <c r="AF1741" s="132" t="s">
        <v>3114</v>
      </c>
      <c r="AG1741" s="60">
        <f>MATCH(AF1741,'Cat-4'!$A:$A,0)</f>
        <v>844</v>
      </c>
      <c r="AH1741" s="60">
        <f>MATCH($AH$3,'Cat-4'!$1:$1,0)</f>
        <v>4</v>
      </c>
      <c r="AI1741" s="60">
        <f>INDEX('Cat-4'!$1:$1048576,Working!AG1741,Working!AH1741)</f>
        <v>103.9</v>
      </c>
      <c r="AJ1741" s="60">
        <f>MATCH($AJ$3,'Cat-4'!$1:$1,0)</f>
        <v>144</v>
      </c>
      <c r="AK1741" s="60">
        <f>INDEX('Cat-4'!$1:$1048576,Working!AG1741,Working!AJ1741)</f>
        <v>160.30000000000001</v>
      </c>
      <c r="AL1741" s="146">
        <f t="shared" si="1142"/>
        <v>1.5428296438883542</v>
      </c>
      <c r="AM1741" s="146">
        <f t="shared" si="1143"/>
        <v>1.6349741402308442</v>
      </c>
      <c r="AN1741" s="146">
        <f t="shared" si="1138"/>
        <v>13.291666666666666</v>
      </c>
      <c r="AO1741" s="169">
        <f>INDEX('EL&amp;SV'!$C$4:$G$50,MATCH(AF1741,'EL&amp;SV'!$G$4:$G$50,0),MATCH(IF(P1741&gt;5000000,"A",IF(N1741&gt;2000000,"B",IF(N1741&gt;500000,"C","D"))),'EL&amp;SV'!$C$4:$G$4,0))</f>
        <v>6</v>
      </c>
      <c r="AP1741" s="171">
        <f>INDEX('EL&amp;SV'!$G$4:$K$50,MATCH(AF1741,'EL&amp;SV'!$G$4:$G$50,0),MATCH(IF(N1741&gt;5000000,"A",IF(N1741&gt;2000000,"B",IF(N1741&gt;500000,"C","D"))),'EL&amp;SV'!$G$4:$K$4,0))</f>
        <v>0.95</v>
      </c>
      <c r="AQ1741" s="153">
        <f t="shared" si="1115"/>
        <v>11771.813809662079</v>
      </c>
      <c r="AR1741" s="153">
        <f t="shared" si="1116"/>
        <v>11183.223119178974</v>
      </c>
      <c r="AS1741" s="153">
        <f t="shared" si="1117"/>
        <v>588.59069048310448</v>
      </c>
      <c r="AT1741" s="60">
        <v>0.75</v>
      </c>
      <c r="AU1741" s="153">
        <f t="shared" si="1118"/>
        <v>441.44301786232836</v>
      </c>
      <c r="AV1741" s="153">
        <f t="shared" si="1119"/>
        <v>588.59069048310448</v>
      </c>
    </row>
    <row r="1742" spans="1:48" x14ac:dyDescent="0.2">
      <c r="A1742" s="82">
        <v>1738</v>
      </c>
      <c r="B1742" s="82" t="s">
        <v>1410</v>
      </c>
      <c r="C1742" s="83"/>
      <c r="D1742" s="84" t="s">
        <v>112</v>
      </c>
      <c r="E1742" s="85" t="s">
        <v>754</v>
      </c>
      <c r="F1742" s="86">
        <v>39911</v>
      </c>
      <c r="G1742" s="86" t="s">
        <v>1353</v>
      </c>
      <c r="H1742" s="89"/>
      <c r="I1742" s="89">
        <v>0</v>
      </c>
      <c r="J1742" s="84"/>
      <c r="K1742" s="84"/>
      <c r="L1742" s="87">
        <v>7200</v>
      </c>
      <c r="M1742" s="87"/>
      <c r="N1742" s="87">
        <v>7200</v>
      </c>
      <c r="O1742" s="84">
        <v>6840</v>
      </c>
      <c r="P1742" s="84">
        <v>0</v>
      </c>
      <c r="Q1742" s="84">
        <f t="shared" si="1136"/>
        <v>6840</v>
      </c>
      <c r="R1742" s="84">
        <v>360</v>
      </c>
      <c r="S1742" s="87">
        <f t="shared" si="1137"/>
        <v>360</v>
      </c>
      <c r="T1742" s="150">
        <v>5</v>
      </c>
      <c r="U1742" s="69">
        <v>365</v>
      </c>
      <c r="V1742" s="70"/>
      <c r="W1742" s="71">
        <v>7.1342465753424662</v>
      </c>
      <c r="X1742" s="76">
        <f t="shared" si="1124"/>
        <v>39904</v>
      </c>
      <c r="Y1742" s="138" t="s">
        <v>4016</v>
      </c>
      <c r="Z1742" s="60">
        <f>MATCH(Y1742,'Cat-3'!$A:$A,0)</f>
        <v>628</v>
      </c>
      <c r="AA1742" s="60">
        <f>MATCH(X1742,'Cat-3'!$1:$1,0)</f>
        <v>55</v>
      </c>
      <c r="AB1742" s="60">
        <f>INDEX('Cat-3'!$1:$1048576,Working!Z1742,Working!AA1742)</f>
        <v>119.7</v>
      </c>
      <c r="AC1742" s="60">
        <f>MATCH($AC$3,'Cat-3'!$1:$1,0)</f>
        <v>90</v>
      </c>
      <c r="AD1742" s="60">
        <f>INDEX('Cat-3'!$1:$1048576,Working!Z1742,Working!AC1742)</f>
        <v>138.4</v>
      </c>
      <c r="AE1742" s="146">
        <f t="shared" si="1141"/>
        <v>1.1562238930659983</v>
      </c>
      <c r="AF1742" s="132" t="s">
        <v>3114</v>
      </c>
      <c r="AG1742" s="60">
        <f>MATCH(AF1742,'Cat-4'!$A:$A,0)</f>
        <v>844</v>
      </c>
      <c r="AH1742" s="60">
        <f>MATCH($AH$3,'Cat-4'!$1:$1,0)</f>
        <v>4</v>
      </c>
      <c r="AI1742" s="60">
        <f>INDEX('Cat-4'!$1:$1048576,Working!AG1742,Working!AH1742)</f>
        <v>103.9</v>
      </c>
      <c r="AJ1742" s="60">
        <f>MATCH($AJ$3,'Cat-4'!$1:$1,0)</f>
        <v>144</v>
      </c>
      <c r="AK1742" s="60">
        <f>INDEX('Cat-4'!$1:$1048576,Working!AG1742,Working!AJ1742)</f>
        <v>160.30000000000001</v>
      </c>
      <c r="AL1742" s="146">
        <f t="shared" si="1142"/>
        <v>1.5428296438883542</v>
      </c>
      <c r="AM1742" s="146">
        <f t="shared" si="1143"/>
        <v>1.7838564971942206</v>
      </c>
      <c r="AN1742" s="146">
        <f t="shared" si="1138"/>
        <v>14.852777777777778</v>
      </c>
      <c r="AO1742" s="169">
        <f>INDEX('EL&amp;SV'!$C$4:$G$50,MATCH(AF1742,'EL&amp;SV'!$G$4:$G$50,0),MATCH(IF(P1742&gt;5000000,"A",IF(N1742&gt;2000000,"B",IF(N1742&gt;500000,"C","D"))),'EL&amp;SV'!$C$4:$G$4,0))</f>
        <v>6</v>
      </c>
      <c r="AP1742" s="171">
        <f>INDEX('EL&amp;SV'!$G$4:$K$50,MATCH(AF1742,'EL&amp;SV'!$G$4:$G$50,0),MATCH(IF(N1742&gt;5000000,"A",IF(N1742&gt;2000000,"B",IF(N1742&gt;500000,"C","D"))),'EL&amp;SV'!$G$4:$K$4,0))</f>
        <v>0.95</v>
      </c>
      <c r="AQ1742" s="153">
        <f t="shared" si="1115"/>
        <v>12843.766779798389</v>
      </c>
      <c r="AR1742" s="153">
        <f t="shared" si="1116"/>
        <v>12201.578440808469</v>
      </c>
      <c r="AS1742" s="153">
        <f t="shared" si="1117"/>
        <v>642.18833898991943</v>
      </c>
      <c r="AT1742" s="60">
        <v>0.75</v>
      </c>
      <c r="AU1742" s="153">
        <f t="shared" si="1118"/>
        <v>481.64125424243957</v>
      </c>
      <c r="AV1742" s="153">
        <f t="shared" si="1119"/>
        <v>642.18833898992</v>
      </c>
    </row>
    <row r="1743" spans="1:48" x14ac:dyDescent="0.2">
      <c r="A1743" s="82">
        <v>1739</v>
      </c>
      <c r="B1743" s="82" t="s">
        <v>1410</v>
      </c>
      <c r="C1743" s="83"/>
      <c r="D1743" s="84" t="s">
        <v>112</v>
      </c>
      <c r="E1743" s="85" t="s">
        <v>1005</v>
      </c>
      <c r="F1743" s="86">
        <v>42436</v>
      </c>
      <c r="G1743" s="86" t="s">
        <v>25</v>
      </c>
      <c r="H1743" s="89"/>
      <c r="I1743" s="89">
        <v>6.3333333333333325E-2</v>
      </c>
      <c r="J1743" s="84"/>
      <c r="K1743" s="84"/>
      <c r="L1743" s="87">
        <v>7200</v>
      </c>
      <c r="M1743" s="87"/>
      <c r="N1743" s="87">
        <v>7200</v>
      </c>
      <c r="O1743" s="84">
        <v>2767.2328767123286</v>
      </c>
      <c r="P1743" s="84">
        <v>455.99999999999994</v>
      </c>
      <c r="Q1743" s="84">
        <f t="shared" si="1136"/>
        <v>3223.2328767123286</v>
      </c>
      <c r="R1743" s="84">
        <v>3976.7671232876714</v>
      </c>
      <c r="S1743" s="87">
        <f t="shared" si="1137"/>
        <v>4432.767123287671</v>
      </c>
      <c r="T1743" s="150">
        <v>15</v>
      </c>
      <c r="U1743" s="69">
        <v>365</v>
      </c>
      <c r="V1743" s="70"/>
      <c r="W1743" s="71">
        <v>7.1534246575342468</v>
      </c>
      <c r="X1743" s="76">
        <f t="shared" si="1124"/>
        <v>42430</v>
      </c>
      <c r="AF1743" s="132" t="s">
        <v>3114</v>
      </c>
      <c r="AG1743" s="60">
        <f>MATCH(AF1743,'Cat-4'!$A:$A,0)</f>
        <v>844</v>
      </c>
      <c r="AH1743" s="60">
        <f>MATCH(X1743,'Cat-4'!$1:$1,0)</f>
        <v>51</v>
      </c>
      <c r="AI1743" s="60">
        <f>INDEX('Cat-4'!$1:$1048576,Working!AG1743,Working!AH1743)</f>
        <v>114.6</v>
      </c>
      <c r="AJ1743" s="60">
        <f>MATCH($AJ$3,'Cat-4'!$1:$1,0)</f>
        <v>144</v>
      </c>
      <c r="AK1743" s="60">
        <f>INDEX('Cat-4'!$1:$1048576,Working!AG1743,Working!AJ1743)</f>
        <v>160.30000000000001</v>
      </c>
      <c r="AL1743" s="146">
        <f t="shared" si="1142"/>
        <v>1.3987783595113439</v>
      </c>
      <c r="AM1743" s="152">
        <f t="shared" ref="AM1743:AM1745" si="1144">AL1743</f>
        <v>1.3987783595113439</v>
      </c>
      <c r="AN1743" s="146">
        <f t="shared" si="1138"/>
        <v>7.9388888888888891</v>
      </c>
      <c r="AO1743" s="169">
        <f>INDEX('EL&amp;SV'!$C$4:$G$50,MATCH(AF1743,'EL&amp;SV'!$G$4:$G$50,0),MATCH(IF(P1743&gt;5000000,"A",IF(N1743&gt;2000000,"B",IF(N1743&gt;500000,"C","D"))),'EL&amp;SV'!$C$4:$G$4,0))</f>
        <v>6</v>
      </c>
      <c r="AP1743" s="171">
        <f>INDEX('EL&amp;SV'!$G$4:$K$50,MATCH(AF1743,'EL&amp;SV'!$G$4:$G$50,0),MATCH(IF(N1743&gt;5000000,"A",IF(N1743&gt;2000000,"B",IF(N1743&gt;500000,"C","D"))),'EL&amp;SV'!$G$4:$K$4,0))</f>
        <v>0.95</v>
      </c>
      <c r="AQ1743" s="153">
        <f t="shared" si="1115"/>
        <v>10071.204188481675</v>
      </c>
      <c r="AR1743" s="153">
        <f t="shared" si="1116"/>
        <v>9567.6439790575914</v>
      </c>
      <c r="AS1743" s="153">
        <f t="shared" si="1117"/>
        <v>503.56020942408395</v>
      </c>
      <c r="AT1743" s="60">
        <v>0.75</v>
      </c>
      <c r="AU1743" s="153">
        <f t="shared" si="1118"/>
        <v>377.67015706806296</v>
      </c>
      <c r="AV1743" s="153">
        <f t="shared" si="1119"/>
        <v>503.56020942408423</v>
      </c>
    </row>
    <row r="1744" spans="1:48" x14ac:dyDescent="0.2">
      <c r="A1744" s="82">
        <v>1740</v>
      </c>
      <c r="B1744" s="82" t="s">
        <v>1410</v>
      </c>
      <c r="C1744" s="83"/>
      <c r="D1744" s="84" t="s">
        <v>112</v>
      </c>
      <c r="E1744" s="85" t="s">
        <v>375</v>
      </c>
      <c r="F1744" s="86">
        <v>41000</v>
      </c>
      <c r="G1744" s="86" t="s">
        <v>1350</v>
      </c>
      <c r="H1744" s="89"/>
      <c r="I1744" s="89">
        <v>9.9701678082191783E-2</v>
      </c>
      <c r="J1744" s="84"/>
      <c r="K1744" s="84"/>
      <c r="L1744" s="87">
        <v>7174.97</v>
      </c>
      <c r="M1744" s="87"/>
      <c r="N1744" s="87">
        <v>7174.97</v>
      </c>
      <c r="O1744" s="84">
        <v>7174.9699999999993</v>
      </c>
      <c r="P1744" s="84">
        <v>0</v>
      </c>
      <c r="Q1744" s="84">
        <f t="shared" si="1136"/>
        <v>7174.9699999999993</v>
      </c>
      <c r="R1744" s="84">
        <v>0</v>
      </c>
      <c r="S1744" s="87">
        <f t="shared" si="1137"/>
        <v>0</v>
      </c>
      <c r="T1744" s="150">
        <v>10</v>
      </c>
      <c r="U1744" s="69">
        <v>365</v>
      </c>
      <c r="V1744" s="70"/>
      <c r="W1744" s="71">
        <v>7.2246575342465755</v>
      </c>
      <c r="X1744" s="76">
        <f t="shared" si="1124"/>
        <v>41000</v>
      </c>
      <c r="AF1744" s="132" t="s">
        <v>3114</v>
      </c>
      <c r="AG1744" s="60">
        <f>MATCH(AF1744,'Cat-4'!$A:$A,0)</f>
        <v>844</v>
      </c>
      <c r="AH1744" s="60">
        <f>MATCH(X1744,'Cat-4'!$1:$1,0)</f>
        <v>4</v>
      </c>
      <c r="AI1744" s="60">
        <f>INDEX('Cat-4'!$1:$1048576,Working!AG1744,Working!AH1744)</f>
        <v>103.9</v>
      </c>
      <c r="AJ1744" s="60">
        <f>MATCH($AJ$3,'Cat-4'!$1:$1,0)</f>
        <v>144</v>
      </c>
      <c r="AK1744" s="60">
        <f>INDEX('Cat-4'!$1:$1048576,Working!AG1744,Working!AJ1744)</f>
        <v>160.30000000000001</v>
      </c>
      <c r="AL1744" s="146">
        <f t="shared" si="1142"/>
        <v>1.5428296438883542</v>
      </c>
      <c r="AM1744" s="152">
        <f t="shared" si="1144"/>
        <v>1.5428296438883542</v>
      </c>
      <c r="AN1744" s="146">
        <f t="shared" si="1138"/>
        <v>11.872222222222222</v>
      </c>
      <c r="AO1744" s="169">
        <f>INDEX('EL&amp;SV'!$C$4:$G$50,MATCH(AF1744,'EL&amp;SV'!$G$4:$G$50,0),MATCH(IF(P1744&gt;5000000,"A",IF(N1744&gt;2000000,"B",IF(N1744&gt;500000,"C","D"))),'EL&amp;SV'!$C$4:$G$4,0))</f>
        <v>6</v>
      </c>
      <c r="AP1744" s="171">
        <f>INDEX('EL&amp;SV'!$G$4:$K$50,MATCH(AF1744,'EL&amp;SV'!$G$4:$G$50,0),MATCH(IF(N1744&gt;5000000,"A",IF(N1744&gt;2000000,"B",IF(N1744&gt;500000,"C","D"))),'EL&amp;SV'!$G$4:$K$4,0))</f>
        <v>0.95</v>
      </c>
      <c r="AQ1744" s="153">
        <f t="shared" si="1115"/>
        <v>11069.756410009624</v>
      </c>
      <c r="AR1744" s="153">
        <f t="shared" si="1116"/>
        <v>10516.268589509142</v>
      </c>
      <c r="AS1744" s="153">
        <f t="shared" si="1117"/>
        <v>553.48782050048248</v>
      </c>
      <c r="AT1744" s="60">
        <v>0.75</v>
      </c>
      <c r="AU1744" s="153">
        <f t="shared" si="1118"/>
        <v>415.11586537536186</v>
      </c>
      <c r="AV1744" s="153">
        <f t="shared" si="1119"/>
        <v>553.48782050048169</v>
      </c>
    </row>
    <row r="1745" spans="1:48" x14ac:dyDescent="0.2">
      <c r="A1745" s="82">
        <v>1741</v>
      </c>
      <c r="B1745" s="82" t="s">
        <v>1410</v>
      </c>
      <c r="C1745" s="83"/>
      <c r="D1745" s="84" t="s">
        <v>112</v>
      </c>
      <c r="E1745" s="85" t="s">
        <v>531</v>
      </c>
      <c r="F1745" s="86">
        <v>41000</v>
      </c>
      <c r="G1745" s="86" t="s">
        <v>1350</v>
      </c>
      <c r="H1745" s="89"/>
      <c r="I1745" s="89">
        <v>0.3695487671232876</v>
      </c>
      <c r="J1745" s="84"/>
      <c r="K1745" s="84"/>
      <c r="L1745" s="87">
        <v>7173.11</v>
      </c>
      <c r="M1745" s="87"/>
      <c r="N1745" s="87">
        <v>7173.11</v>
      </c>
      <c r="O1745" s="84">
        <v>6814.4544999999998</v>
      </c>
      <c r="P1745" s="84">
        <v>0</v>
      </c>
      <c r="Q1745" s="84">
        <f t="shared" si="1136"/>
        <v>6814.4544999999998</v>
      </c>
      <c r="R1745" s="84">
        <v>358.65549999999985</v>
      </c>
      <c r="S1745" s="87">
        <f t="shared" si="1137"/>
        <v>358.65549999999985</v>
      </c>
      <c r="T1745" s="150">
        <v>3</v>
      </c>
      <c r="U1745" s="69">
        <v>365</v>
      </c>
      <c r="V1745" s="70"/>
      <c r="W1745" s="71">
        <v>7.1534246575342468</v>
      </c>
      <c r="X1745" s="76">
        <f t="shared" si="1124"/>
        <v>41000</v>
      </c>
      <c r="AF1745" s="132" t="s">
        <v>2720</v>
      </c>
      <c r="AG1745" s="60">
        <f>MATCH(AF1745,'Cat-4'!$A:$A,0)</f>
        <v>646</v>
      </c>
      <c r="AH1745" s="60">
        <f>MATCH(X1745,'Cat-4'!$1:$1,0)</f>
        <v>4</v>
      </c>
      <c r="AI1745" s="60">
        <f>INDEX('Cat-4'!$1:$1048576,Working!AG1745,Working!AH1745)</f>
        <v>91.7</v>
      </c>
      <c r="AJ1745" s="60">
        <f>MATCH($AJ$3,'Cat-4'!$1:$1,0)</f>
        <v>144</v>
      </c>
      <c r="AK1745" s="60">
        <f>INDEX('Cat-4'!$1:$1048576,Working!AG1745,Working!AJ1745)</f>
        <v>154.1</v>
      </c>
      <c r="AL1745" s="146">
        <f t="shared" si="1142"/>
        <v>1.6804798255179934</v>
      </c>
      <c r="AM1745" s="152">
        <f t="shared" si="1144"/>
        <v>1.6804798255179934</v>
      </c>
      <c r="AN1745" s="146">
        <f t="shared" si="1138"/>
        <v>11.872222222222222</v>
      </c>
      <c r="AO1745" s="169">
        <f>INDEX('EL&amp;SV'!$C$4:$G$50,MATCH(AF1745,'EL&amp;SV'!$G$4:$G$50,0),MATCH(IF(P1745&gt;5000000,"A",IF(N1745&gt;2000000,"B",IF(N1745&gt;500000,"C","D"))),'EL&amp;SV'!$C$4:$G$4,0))</f>
        <v>5</v>
      </c>
      <c r="AP1745" s="171">
        <f>INDEX('EL&amp;SV'!$G$4:$K$50,MATCH(AF1745,'EL&amp;SV'!$G$4:$G$50,0),MATCH(IF(N1745&gt;5000000,"A",IF(N1745&gt;2000000,"B",IF(N1745&gt;500000,"C","D"))),'EL&amp;SV'!$G$4:$K$4,0))</f>
        <v>1</v>
      </c>
      <c r="AQ1745" s="153">
        <f t="shared" si="1115"/>
        <v>12054.266641221373</v>
      </c>
      <c r="AR1745" s="153">
        <f t="shared" si="1116"/>
        <v>12054.266641221373</v>
      </c>
      <c r="AS1745" s="153">
        <f t="shared" si="1117"/>
        <v>0</v>
      </c>
      <c r="AT1745" s="60">
        <v>0.75</v>
      </c>
      <c r="AU1745" s="153">
        <f t="shared" si="1118"/>
        <v>0</v>
      </c>
      <c r="AV1745" s="153">
        <f t="shared" si="1119"/>
        <v>0</v>
      </c>
    </row>
    <row r="1746" spans="1:48" x14ac:dyDescent="0.2">
      <c r="A1746" s="82">
        <v>1742</v>
      </c>
      <c r="B1746" s="82" t="s">
        <v>1410</v>
      </c>
      <c r="C1746" s="83"/>
      <c r="D1746" s="84" t="s">
        <v>112</v>
      </c>
      <c r="E1746" s="85" t="s">
        <v>764</v>
      </c>
      <c r="F1746" s="86">
        <v>40315</v>
      </c>
      <c r="G1746" s="86" t="s">
        <v>1352</v>
      </c>
      <c r="H1746" s="89"/>
      <c r="I1746" s="89">
        <v>0</v>
      </c>
      <c r="J1746" s="84"/>
      <c r="K1746" s="84"/>
      <c r="L1746" s="87">
        <v>7092</v>
      </c>
      <c r="M1746" s="87"/>
      <c r="N1746" s="87">
        <v>7092</v>
      </c>
      <c r="O1746" s="84">
        <v>6737.4</v>
      </c>
      <c r="P1746" s="84">
        <v>0</v>
      </c>
      <c r="Q1746" s="84">
        <f t="shared" si="1136"/>
        <v>6737.4</v>
      </c>
      <c r="R1746" s="84">
        <v>354.60000000000036</v>
      </c>
      <c r="S1746" s="87">
        <f t="shared" si="1137"/>
        <v>354.60000000000036</v>
      </c>
      <c r="T1746" s="150">
        <v>5</v>
      </c>
      <c r="U1746" s="69">
        <v>365</v>
      </c>
      <c r="V1746" s="70"/>
      <c r="W1746" s="71">
        <v>7.0575342465753419</v>
      </c>
      <c r="X1746" s="76">
        <f t="shared" si="1124"/>
        <v>40299</v>
      </c>
      <c r="Y1746" s="138" t="s">
        <v>4016</v>
      </c>
      <c r="Z1746" s="60">
        <f>MATCH(Y1746,'Cat-3'!$A:$A,0)</f>
        <v>628</v>
      </c>
      <c r="AA1746" s="60">
        <f>MATCH(X1746,'Cat-3'!$1:$1,0)</f>
        <v>68</v>
      </c>
      <c r="AB1746" s="60">
        <f>INDEX('Cat-3'!$1:$1048576,Working!Z1746,Working!AA1746)</f>
        <v>130.1</v>
      </c>
      <c r="AC1746" s="60">
        <f>MATCH($AC$3,'Cat-3'!$1:$1,0)</f>
        <v>90</v>
      </c>
      <c r="AD1746" s="60">
        <f>INDEX('Cat-3'!$1:$1048576,Working!Z1746,Working!AC1746)</f>
        <v>138.4</v>
      </c>
      <c r="AE1746" s="146">
        <f>AD1746/AB1746</f>
        <v>1.0637970791698694</v>
      </c>
      <c r="AF1746" s="132" t="s">
        <v>3114</v>
      </c>
      <c r="AG1746" s="60">
        <f>MATCH(AF1746,'Cat-4'!$A:$A,0)</f>
        <v>844</v>
      </c>
      <c r="AH1746" s="60">
        <f>MATCH($AH$3,'Cat-4'!$1:$1,0)</f>
        <v>4</v>
      </c>
      <c r="AI1746" s="60">
        <f>INDEX('Cat-4'!$1:$1048576,Working!AG1746,Working!AH1746)</f>
        <v>103.9</v>
      </c>
      <c r="AJ1746" s="60">
        <f>MATCH($AJ$3,'Cat-4'!$1:$1,0)</f>
        <v>144</v>
      </c>
      <c r="AK1746" s="60">
        <f>INDEX('Cat-4'!$1:$1048576,Working!AG1746,Working!AJ1746)</f>
        <v>160.30000000000001</v>
      </c>
      <c r="AL1746" s="146">
        <f>AK1746/AI1746</f>
        <v>1.5428296438883542</v>
      </c>
      <c r="AM1746" s="146">
        <f>AL1746*AE1746</f>
        <v>1.641257668825121</v>
      </c>
      <c r="AN1746" s="146">
        <f t="shared" si="1138"/>
        <v>13.744444444444444</v>
      </c>
      <c r="AO1746" s="169">
        <f>INDEX('EL&amp;SV'!$C$4:$G$50,MATCH(AF1746,'EL&amp;SV'!$G$4:$G$50,0),MATCH(IF(P1746&gt;5000000,"A",IF(N1746&gt;2000000,"B",IF(N1746&gt;500000,"C","D"))),'EL&amp;SV'!$C$4:$G$4,0))</f>
        <v>6</v>
      </c>
      <c r="AP1746" s="171">
        <f>INDEX('EL&amp;SV'!$G$4:$K$50,MATCH(AF1746,'EL&amp;SV'!$G$4:$G$50,0),MATCH(IF(N1746&gt;5000000,"A",IF(N1746&gt;2000000,"B",IF(N1746&gt;500000,"C","D"))),'EL&amp;SV'!$G$4:$K$4,0))</f>
        <v>0.95</v>
      </c>
      <c r="AQ1746" s="153">
        <f t="shared" si="1115"/>
        <v>11639.799387307758</v>
      </c>
      <c r="AR1746" s="153">
        <f t="shared" si="1116"/>
        <v>11057.80941794237</v>
      </c>
      <c r="AS1746" s="153">
        <f t="shared" si="1117"/>
        <v>581.98996936538788</v>
      </c>
      <c r="AT1746" s="60">
        <v>0.75</v>
      </c>
      <c r="AU1746" s="153">
        <f t="shared" si="1118"/>
        <v>436.49247702404091</v>
      </c>
      <c r="AV1746" s="153">
        <f t="shared" si="1119"/>
        <v>581.98996936538845</v>
      </c>
    </row>
    <row r="1747" spans="1:48" x14ac:dyDescent="0.2">
      <c r="A1747" s="82">
        <v>1743</v>
      </c>
      <c r="B1747" s="82" t="s">
        <v>1410</v>
      </c>
      <c r="C1747" s="83"/>
      <c r="D1747" s="84" t="s">
        <v>113</v>
      </c>
      <c r="E1747" s="85" t="s">
        <v>1217</v>
      </c>
      <c r="F1747" s="86">
        <v>44826</v>
      </c>
      <c r="G1747" s="86" t="s">
        <v>39</v>
      </c>
      <c r="H1747" s="89"/>
      <c r="I1747" s="89">
        <v>0.19</v>
      </c>
      <c r="J1747" s="84"/>
      <c r="K1747" s="84"/>
      <c r="L1747" s="87">
        <v>0</v>
      </c>
      <c r="M1747" s="87">
        <v>7068.2</v>
      </c>
      <c r="N1747" s="87">
        <v>7068.2</v>
      </c>
      <c r="O1747" s="84"/>
      <c r="P1747" s="84">
        <v>702.75336438356169</v>
      </c>
      <c r="Q1747" s="84">
        <f t="shared" si="1136"/>
        <v>702.75336438356169</v>
      </c>
      <c r="R1747" s="84">
        <v>6365.4466356164385</v>
      </c>
      <c r="S1747" s="87">
        <f t="shared" si="1137"/>
        <v>0</v>
      </c>
      <c r="T1747" s="150">
        <v>5</v>
      </c>
      <c r="U1747" s="69">
        <v>365</v>
      </c>
      <c r="V1747" s="70"/>
      <c r="W1747" s="71">
        <v>7.0575342465753419</v>
      </c>
      <c r="X1747" s="76">
        <f t="shared" si="1124"/>
        <v>44805</v>
      </c>
      <c r="AF1747" s="132" t="s">
        <v>2920</v>
      </c>
      <c r="AG1747" s="60">
        <f>MATCH(AF1747,'Cat-4'!$A:$A,0)</f>
        <v>747</v>
      </c>
      <c r="AH1747" s="60">
        <f>MATCH(X1747,'Cat-4'!$1:$1,0)</f>
        <v>129</v>
      </c>
      <c r="AI1747" s="60">
        <f>INDEX('Cat-4'!$1:$1048576,Working!AG1747,Working!AH1747)</f>
        <v>130.19999999999999</v>
      </c>
      <c r="AJ1747" s="60">
        <f>MATCH($AJ$3,'Cat-4'!$1:$1,0)</f>
        <v>144</v>
      </c>
      <c r="AK1747" s="60">
        <f>INDEX('Cat-4'!$1:$1048576,Working!AG1747,Working!AJ1747)</f>
        <v>130.19999999999999</v>
      </c>
      <c r="AL1747" s="146">
        <f t="shared" ref="AL1747:AL1752" si="1145">AK1747/AI1747</f>
        <v>1</v>
      </c>
      <c r="AM1747" s="152">
        <f t="shared" ref="AM1747:AM1752" si="1146">AL1747</f>
        <v>1</v>
      </c>
      <c r="AN1747" s="146">
        <f t="shared" si="1138"/>
        <v>1.3972222222222221</v>
      </c>
      <c r="AO1747" s="169">
        <f>INDEX('EL&amp;SV'!$C$4:$G$50,MATCH(AF1747,'EL&amp;SV'!$G$4:$G$50,0),MATCH(IF(P1747&gt;5000000,"A",IF(N1747&gt;2000000,"B",IF(N1747&gt;500000,"C","D"))),'EL&amp;SV'!$C$4:$G$4,0))</f>
        <v>8</v>
      </c>
      <c r="AP1747" s="171">
        <f>INDEX('EL&amp;SV'!$G$4:$K$50,MATCH(AF1747,'EL&amp;SV'!$G$4:$G$50,0),MATCH(IF(N1747&gt;5000000,"A",IF(N1747&gt;2000000,"B",IF(N1747&gt;500000,"C","D"))),'EL&amp;SV'!$G$4:$K$4,0))</f>
        <v>1</v>
      </c>
      <c r="AQ1747" s="153">
        <f t="shared" si="1115"/>
        <v>7068.2</v>
      </c>
      <c r="AR1747" s="153">
        <f t="shared" si="1116"/>
        <v>1234.4807638888888</v>
      </c>
      <c r="AS1747" s="153">
        <f t="shared" si="1117"/>
        <v>5833.7192361111111</v>
      </c>
      <c r="AT1747" s="60">
        <v>0.75</v>
      </c>
      <c r="AU1747" s="153">
        <f t="shared" si="1118"/>
        <v>4375.2894270833331</v>
      </c>
      <c r="AV1747" s="153">
        <f t="shared" si="1119"/>
        <v>4375.2894270833331</v>
      </c>
    </row>
    <row r="1748" spans="1:48" x14ac:dyDescent="0.2">
      <c r="A1748" s="82">
        <v>1744</v>
      </c>
      <c r="B1748" s="82" t="s">
        <v>1410</v>
      </c>
      <c r="C1748" s="83"/>
      <c r="D1748" s="84" t="s">
        <v>112</v>
      </c>
      <c r="E1748" s="85" t="s">
        <v>908</v>
      </c>
      <c r="F1748" s="86">
        <v>41394</v>
      </c>
      <c r="G1748" s="86" t="s">
        <v>1349</v>
      </c>
      <c r="H1748" s="89"/>
      <c r="I1748" s="89">
        <v>6.4368554193422842E-2</v>
      </c>
      <c r="J1748" s="84"/>
      <c r="K1748" s="84"/>
      <c r="L1748" s="87">
        <v>7050</v>
      </c>
      <c r="M1748" s="87"/>
      <c r="N1748" s="87">
        <v>7050</v>
      </c>
      <c r="O1748" s="84">
        <v>3938.6549496597331</v>
      </c>
      <c r="P1748" s="84">
        <v>453.79830706363106</v>
      </c>
      <c r="Q1748" s="84">
        <f t="shared" si="1136"/>
        <v>4392.4532567233646</v>
      </c>
      <c r="R1748" s="84">
        <v>2657.5467432766354</v>
      </c>
      <c r="S1748" s="87">
        <f t="shared" si="1137"/>
        <v>3111.3450503402669</v>
      </c>
      <c r="T1748" s="150">
        <v>15</v>
      </c>
      <c r="U1748" s="69">
        <v>365</v>
      </c>
      <c r="V1748" s="70"/>
      <c r="W1748" s="71">
        <v>7.1397260273972609</v>
      </c>
      <c r="X1748" s="76">
        <f t="shared" si="1124"/>
        <v>41365</v>
      </c>
      <c r="AF1748" s="132" t="s">
        <v>3114</v>
      </c>
      <c r="AG1748" s="60">
        <f>MATCH(AF1748,'Cat-4'!$A:$A,0)</f>
        <v>844</v>
      </c>
      <c r="AH1748" s="60">
        <f>MATCH(X1748,'Cat-4'!$1:$1,0)</f>
        <v>16</v>
      </c>
      <c r="AI1748" s="60">
        <f>INDEX('Cat-4'!$1:$1048576,Working!AG1748,Working!AH1748)</f>
        <v>108.9</v>
      </c>
      <c r="AJ1748" s="60">
        <f>MATCH($AJ$3,'Cat-4'!$1:$1,0)</f>
        <v>144</v>
      </c>
      <c r="AK1748" s="60">
        <f>INDEX('Cat-4'!$1:$1048576,Working!AG1748,Working!AJ1748)</f>
        <v>160.30000000000001</v>
      </c>
      <c r="AL1748" s="146">
        <f t="shared" si="1145"/>
        <v>1.4719926538108357</v>
      </c>
      <c r="AM1748" s="152">
        <f t="shared" si="1146"/>
        <v>1.4719926538108357</v>
      </c>
      <c r="AN1748" s="146">
        <f t="shared" si="1138"/>
        <v>10.791666666666666</v>
      </c>
      <c r="AO1748" s="169">
        <f>INDEX('EL&amp;SV'!$C$4:$G$50,MATCH(AF1748,'EL&amp;SV'!$G$4:$G$50,0),MATCH(IF(P1748&gt;5000000,"A",IF(N1748&gt;2000000,"B",IF(N1748&gt;500000,"C","D"))),'EL&amp;SV'!$C$4:$G$4,0))</f>
        <v>6</v>
      </c>
      <c r="AP1748" s="171">
        <f>INDEX('EL&amp;SV'!$G$4:$K$50,MATCH(AF1748,'EL&amp;SV'!$G$4:$G$50,0),MATCH(IF(N1748&gt;5000000,"A",IF(N1748&gt;2000000,"B",IF(N1748&gt;500000,"C","D"))),'EL&amp;SV'!$G$4:$K$4,0))</f>
        <v>0.95</v>
      </c>
      <c r="AQ1748" s="153">
        <f t="shared" si="1115"/>
        <v>10377.548209366392</v>
      </c>
      <c r="AR1748" s="153">
        <f t="shared" si="1116"/>
        <v>9858.6707988980725</v>
      </c>
      <c r="AS1748" s="153">
        <f t="shared" si="1117"/>
        <v>518.87741046831979</v>
      </c>
      <c r="AT1748" s="60">
        <v>0.75</v>
      </c>
      <c r="AU1748" s="153">
        <f t="shared" si="1118"/>
        <v>389.15805785123985</v>
      </c>
      <c r="AV1748" s="153">
        <f t="shared" si="1119"/>
        <v>518.87741046832002</v>
      </c>
    </row>
    <row r="1749" spans="1:48" x14ac:dyDescent="0.2">
      <c r="A1749" s="82">
        <v>1745</v>
      </c>
      <c r="B1749" s="82" t="s">
        <v>1410</v>
      </c>
      <c r="C1749" s="83"/>
      <c r="D1749" s="84" t="s">
        <v>112</v>
      </c>
      <c r="E1749" s="85" t="s">
        <v>966</v>
      </c>
      <c r="F1749" s="86">
        <v>41509</v>
      </c>
      <c r="G1749" s="86" t="s">
        <v>1349</v>
      </c>
      <c r="H1749" s="89"/>
      <c r="I1749" s="89">
        <v>6.3999333840883132E-2</v>
      </c>
      <c r="J1749" s="84"/>
      <c r="K1749" s="84"/>
      <c r="L1749" s="87">
        <v>7040</v>
      </c>
      <c r="M1749" s="87"/>
      <c r="N1749" s="87">
        <v>7040</v>
      </c>
      <c r="O1749" s="84">
        <v>3806.9148106856605</v>
      </c>
      <c r="P1749" s="84">
        <v>450.55531023981723</v>
      </c>
      <c r="Q1749" s="84">
        <f t="shared" si="1136"/>
        <v>4257.4701209254781</v>
      </c>
      <c r="R1749" s="84">
        <v>2782.5298790745219</v>
      </c>
      <c r="S1749" s="87">
        <f t="shared" si="1137"/>
        <v>3233.0851893143395</v>
      </c>
      <c r="T1749" s="150">
        <v>15</v>
      </c>
      <c r="U1749" s="69">
        <v>365</v>
      </c>
      <c r="V1749" s="70"/>
      <c r="W1749" s="71">
        <v>2.7232876712328768</v>
      </c>
      <c r="X1749" s="76">
        <f t="shared" si="1124"/>
        <v>41487</v>
      </c>
      <c r="AF1749" s="132" t="s">
        <v>3114</v>
      </c>
      <c r="AG1749" s="60">
        <f>MATCH(AF1749,'Cat-4'!$A:$A,0)</f>
        <v>844</v>
      </c>
      <c r="AH1749" s="60">
        <f>MATCH(X1749,'Cat-4'!$1:$1,0)</f>
        <v>20</v>
      </c>
      <c r="AI1749" s="60">
        <f>INDEX('Cat-4'!$1:$1048576,Working!AG1749,Working!AH1749)</f>
        <v>110.3</v>
      </c>
      <c r="AJ1749" s="60">
        <f>MATCH($AJ$3,'Cat-4'!$1:$1,0)</f>
        <v>144</v>
      </c>
      <c r="AK1749" s="60">
        <f>INDEX('Cat-4'!$1:$1048576,Working!AG1749,Working!AJ1749)</f>
        <v>160.30000000000001</v>
      </c>
      <c r="AL1749" s="146">
        <f t="shared" si="1145"/>
        <v>1.4533091568449683</v>
      </c>
      <c r="AM1749" s="152">
        <f t="shared" si="1146"/>
        <v>1.4533091568449683</v>
      </c>
      <c r="AN1749" s="146">
        <f t="shared" si="1138"/>
        <v>10.477777777777778</v>
      </c>
      <c r="AO1749" s="169">
        <f>INDEX('EL&amp;SV'!$C$4:$G$50,MATCH(AF1749,'EL&amp;SV'!$G$4:$G$50,0),MATCH(IF(P1749&gt;5000000,"A",IF(N1749&gt;2000000,"B",IF(N1749&gt;500000,"C","D"))),'EL&amp;SV'!$C$4:$G$4,0))</f>
        <v>6</v>
      </c>
      <c r="AP1749" s="171">
        <f>INDEX('EL&amp;SV'!$G$4:$K$50,MATCH(AF1749,'EL&amp;SV'!$G$4:$G$50,0),MATCH(IF(N1749&gt;5000000,"A",IF(N1749&gt;2000000,"B",IF(N1749&gt;500000,"C","D"))),'EL&amp;SV'!$G$4:$K$4,0))</f>
        <v>0.95</v>
      </c>
      <c r="AQ1749" s="153">
        <f t="shared" si="1115"/>
        <v>10231.296464188577</v>
      </c>
      <c r="AR1749" s="153">
        <f t="shared" si="1116"/>
        <v>9719.7316409791474</v>
      </c>
      <c r="AS1749" s="153">
        <f t="shared" si="1117"/>
        <v>511.56482320942996</v>
      </c>
      <c r="AT1749" s="60">
        <v>0.75</v>
      </c>
      <c r="AU1749" s="153">
        <f t="shared" si="1118"/>
        <v>383.67361740707247</v>
      </c>
      <c r="AV1749" s="153">
        <f t="shared" si="1119"/>
        <v>511.56482320942933</v>
      </c>
    </row>
    <row r="1750" spans="1:48" x14ac:dyDescent="0.2">
      <c r="A1750" s="82">
        <v>1746</v>
      </c>
      <c r="B1750" s="82" t="s">
        <v>1410</v>
      </c>
      <c r="C1750" s="83"/>
      <c r="D1750" s="84" t="s">
        <v>112</v>
      </c>
      <c r="E1750" s="85" t="s">
        <v>311</v>
      </c>
      <c r="F1750" s="86">
        <v>41000</v>
      </c>
      <c r="G1750" s="86" t="s">
        <v>1350</v>
      </c>
      <c r="H1750" s="89"/>
      <c r="I1750" s="89">
        <v>0.11617702054794521</v>
      </c>
      <c r="J1750" s="84"/>
      <c r="K1750" s="84"/>
      <c r="L1750" s="87">
        <v>7037</v>
      </c>
      <c r="M1750" s="87"/>
      <c r="N1750" s="87">
        <v>7037</v>
      </c>
      <c r="O1750" s="84">
        <v>7036.9999999999991</v>
      </c>
      <c r="P1750" s="84">
        <v>0</v>
      </c>
      <c r="Q1750" s="84">
        <f t="shared" si="1136"/>
        <v>7036.9999999999991</v>
      </c>
      <c r="R1750" s="84">
        <v>0</v>
      </c>
      <c r="S1750" s="87">
        <f t="shared" si="1137"/>
        <v>0</v>
      </c>
      <c r="T1750" s="150">
        <v>10</v>
      </c>
      <c r="U1750" s="69">
        <v>365</v>
      </c>
      <c r="V1750" s="70"/>
      <c r="W1750" s="71">
        <v>2.7232876712328768</v>
      </c>
      <c r="X1750" s="76">
        <f t="shared" si="1124"/>
        <v>41000</v>
      </c>
      <c r="AF1750" s="132" t="s">
        <v>3114</v>
      </c>
      <c r="AG1750" s="60">
        <f>MATCH(AF1750,'Cat-4'!$A:$A,0)</f>
        <v>844</v>
      </c>
      <c r="AH1750" s="60">
        <f>MATCH(X1750,'Cat-4'!$1:$1,0)</f>
        <v>4</v>
      </c>
      <c r="AI1750" s="60">
        <f>INDEX('Cat-4'!$1:$1048576,Working!AG1750,Working!AH1750)</f>
        <v>103.9</v>
      </c>
      <c r="AJ1750" s="60">
        <f>MATCH($AJ$3,'Cat-4'!$1:$1,0)</f>
        <v>144</v>
      </c>
      <c r="AK1750" s="60">
        <f>INDEX('Cat-4'!$1:$1048576,Working!AG1750,Working!AJ1750)</f>
        <v>160.30000000000001</v>
      </c>
      <c r="AL1750" s="146">
        <f t="shared" si="1145"/>
        <v>1.5428296438883542</v>
      </c>
      <c r="AM1750" s="152">
        <f t="shared" si="1146"/>
        <v>1.5428296438883542</v>
      </c>
      <c r="AN1750" s="146">
        <f t="shared" si="1138"/>
        <v>11.872222222222222</v>
      </c>
      <c r="AO1750" s="169">
        <f>INDEX('EL&amp;SV'!$C$4:$G$50,MATCH(AF1750,'EL&amp;SV'!$G$4:$G$50,0),MATCH(IF(P1750&gt;5000000,"A",IF(N1750&gt;2000000,"B",IF(N1750&gt;500000,"C","D"))),'EL&amp;SV'!$C$4:$G$4,0))</f>
        <v>6</v>
      </c>
      <c r="AP1750" s="171">
        <f>INDEX('EL&amp;SV'!$G$4:$K$50,MATCH(AF1750,'EL&amp;SV'!$G$4:$G$50,0),MATCH(IF(N1750&gt;5000000,"A",IF(N1750&gt;2000000,"B",IF(N1750&gt;500000,"C","D"))),'EL&amp;SV'!$G$4:$K$4,0))</f>
        <v>0.95</v>
      </c>
      <c r="AQ1750" s="153">
        <f t="shared" si="1115"/>
        <v>10856.892204042348</v>
      </c>
      <c r="AR1750" s="153">
        <f t="shared" si="1116"/>
        <v>10314.047593840231</v>
      </c>
      <c r="AS1750" s="153">
        <f t="shared" si="1117"/>
        <v>542.84461020211711</v>
      </c>
      <c r="AT1750" s="60">
        <v>0.75</v>
      </c>
      <c r="AU1750" s="153">
        <f t="shared" si="1118"/>
        <v>407.13345765158783</v>
      </c>
      <c r="AV1750" s="153">
        <f t="shared" si="1119"/>
        <v>542.84461020211791</v>
      </c>
    </row>
    <row r="1751" spans="1:48" x14ac:dyDescent="0.2">
      <c r="A1751" s="82">
        <v>1747</v>
      </c>
      <c r="B1751" s="82" t="s">
        <v>1410</v>
      </c>
      <c r="C1751" s="83"/>
      <c r="D1751" s="84" t="s">
        <v>112</v>
      </c>
      <c r="E1751" s="85" t="s">
        <v>311</v>
      </c>
      <c r="F1751" s="86">
        <v>41499</v>
      </c>
      <c r="G1751" s="86" t="s">
        <v>1349</v>
      </c>
      <c r="H1751" s="89"/>
      <c r="I1751" s="89">
        <v>6.4030797101449266E-2</v>
      </c>
      <c r="J1751" s="84"/>
      <c r="K1751" s="84"/>
      <c r="L1751" s="87">
        <v>7037</v>
      </c>
      <c r="M1751" s="87"/>
      <c r="N1751" s="87">
        <v>7037</v>
      </c>
      <c r="O1751" s="84">
        <v>3816.2215412944215</v>
      </c>
      <c r="P1751" s="84">
        <v>450.5847192028985</v>
      </c>
      <c r="Q1751" s="84">
        <f t="shared" si="1136"/>
        <v>4266.8062604973202</v>
      </c>
      <c r="R1751" s="84">
        <v>2770.1937395026798</v>
      </c>
      <c r="S1751" s="87">
        <f t="shared" si="1137"/>
        <v>3220.7784587055785</v>
      </c>
      <c r="T1751" s="150">
        <v>15</v>
      </c>
      <c r="U1751" s="69">
        <v>365</v>
      </c>
      <c r="V1751" s="70"/>
      <c r="W1751" s="71">
        <v>2.6767123287671235</v>
      </c>
      <c r="X1751" s="76">
        <f t="shared" si="1124"/>
        <v>41487</v>
      </c>
      <c r="AF1751" s="132" t="s">
        <v>3114</v>
      </c>
      <c r="AG1751" s="60">
        <f>MATCH(AF1751,'Cat-4'!$A:$A,0)</f>
        <v>844</v>
      </c>
      <c r="AH1751" s="60">
        <f>MATCH(X1751,'Cat-4'!$1:$1,0)</f>
        <v>20</v>
      </c>
      <c r="AI1751" s="60">
        <f>INDEX('Cat-4'!$1:$1048576,Working!AG1751,Working!AH1751)</f>
        <v>110.3</v>
      </c>
      <c r="AJ1751" s="60">
        <f>MATCH($AJ$3,'Cat-4'!$1:$1,0)</f>
        <v>144</v>
      </c>
      <c r="AK1751" s="60">
        <f>INDEX('Cat-4'!$1:$1048576,Working!AG1751,Working!AJ1751)</f>
        <v>160.30000000000001</v>
      </c>
      <c r="AL1751" s="146">
        <f t="shared" si="1145"/>
        <v>1.4533091568449683</v>
      </c>
      <c r="AM1751" s="152">
        <f t="shared" si="1146"/>
        <v>1.4533091568449683</v>
      </c>
      <c r="AN1751" s="146">
        <f t="shared" si="1138"/>
        <v>10.505555555555556</v>
      </c>
      <c r="AO1751" s="169">
        <f>INDEX('EL&amp;SV'!$C$4:$G$50,MATCH(AF1751,'EL&amp;SV'!$G$4:$G$50,0),MATCH(IF(P1751&gt;5000000,"A",IF(N1751&gt;2000000,"B",IF(N1751&gt;500000,"C","D"))),'EL&amp;SV'!$C$4:$G$4,0))</f>
        <v>6</v>
      </c>
      <c r="AP1751" s="171">
        <f>INDEX('EL&amp;SV'!$G$4:$K$50,MATCH(AF1751,'EL&amp;SV'!$G$4:$G$50,0),MATCH(IF(N1751&gt;5000000,"A",IF(N1751&gt;2000000,"B",IF(N1751&gt;500000,"C","D"))),'EL&amp;SV'!$G$4:$K$4,0))</f>
        <v>0.95</v>
      </c>
      <c r="AQ1751" s="153">
        <f t="shared" si="1115"/>
        <v>10226.936536718042</v>
      </c>
      <c r="AR1751" s="153">
        <f t="shared" si="1116"/>
        <v>9715.5897098821406</v>
      </c>
      <c r="AS1751" s="153">
        <f t="shared" si="1117"/>
        <v>511.34682683590108</v>
      </c>
      <c r="AT1751" s="60">
        <v>0.75</v>
      </c>
      <c r="AU1751" s="153">
        <f t="shared" si="1118"/>
        <v>383.51012012692581</v>
      </c>
      <c r="AV1751" s="153">
        <f t="shared" si="1119"/>
        <v>511.34682683590256</v>
      </c>
    </row>
    <row r="1752" spans="1:48" x14ac:dyDescent="0.2">
      <c r="A1752" s="82">
        <v>1748</v>
      </c>
      <c r="B1752" s="82" t="s">
        <v>1410</v>
      </c>
      <c r="C1752" s="83"/>
      <c r="D1752" s="84" t="s">
        <v>112</v>
      </c>
      <c r="E1752" s="85" t="s">
        <v>426</v>
      </c>
      <c r="F1752" s="86">
        <v>41000</v>
      </c>
      <c r="G1752" s="86" t="s">
        <v>1350</v>
      </c>
      <c r="H1752" s="89"/>
      <c r="I1752" s="89">
        <v>5.3462212907949096E-6</v>
      </c>
      <c r="J1752" s="84"/>
      <c r="K1752" s="84"/>
      <c r="L1752" s="87">
        <v>7014.3</v>
      </c>
      <c r="M1752" s="87"/>
      <c r="N1752" s="87">
        <v>7014.3</v>
      </c>
      <c r="O1752" s="84">
        <v>7014.3000000000029</v>
      </c>
      <c r="P1752" s="84">
        <v>0</v>
      </c>
      <c r="Q1752" s="84">
        <f t="shared" si="1136"/>
        <v>7014.3000000000029</v>
      </c>
      <c r="R1752" s="84">
        <v>0</v>
      </c>
      <c r="S1752" s="87">
        <f t="shared" si="1137"/>
        <v>0</v>
      </c>
      <c r="T1752" s="150">
        <v>10</v>
      </c>
      <c r="U1752" s="69">
        <v>365</v>
      </c>
      <c r="V1752" s="70"/>
      <c r="W1752" s="71">
        <v>12.994520547945205</v>
      </c>
      <c r="X1752" s="76">
        <f t="shared" si="1124"/>
        <v>41000</v>
      </c>
      <c r="AF1752" s="132" t="s">
        <v>3114</v>
      </c>
      <c r="AG1752" s="60">
        <f>MATCH(AF1752,'Cat-4'!$A:$A,0)</f>
        <v>844</v>
      </c>
      <c r="AH1752" s="60">
        <f>MATCH(X1752,'Cat-4'!$1:$1,0)</f>
        <v>4</v>
      </c>
      <c r="AI1752" s="60">
        <f>INDEX('Cat-4'!$1:$1048576,Working!AG1752,Working!AH1752)</f>
        <v>103.9</v>
      </c>
      <c r="AJ1752" s="60">
        <f>MATCH($AJ$3,'Cat-4'!$1:$1,0)</f>
        <v>144</v>
      </c>
      <c r="AK1752" s="60">
        <f>INDEX('Cat-4'!$1:$1048576,Working!AG1752,Working!AJ1752)</f>
        <v>160.30000000000001</v>
      </c>
      <c r="AL1752" s="146">
        <f t="shared" si="1145"/>
        <v>1.5428296438883542</v>
      </c>
      <c r="AM1752" s="152">
        <f t="shared" si="1146"/>
        <v>1.5428296438883542</v>
      </c>
      <c r="AN1752" s="146">
        <f t="shared" si="1138"/>
        <v>11.872222222222222</v>
      </c>
      <c r="AO1752" s="169">
        <f>INDEX('EL&amp;SV'!$C$4:$G$50,MATCH(AF1752,'EL&amp;SV'!$G$4:$G$50,0),MATCH(IF(P1752&gt;5000000,"A",IF(N1752&gt;2000000,"B",IF(N1752&gt;500000,"C","D"))),'EL&amp;SV'!$C$4:$G$4,0))</f>
        <v>6</v>
      </c>
      <c r="AP1752" s="171">
        <f>INDEX('EL&amp;SV'!$G$4:$K$50,MATCH(AF1752,'EL&amp;SV'!$G$4:$G$50,0),MATCH(IF(N1752&gt;5000000,"A",IF(N1752&gt;2000000,"B",IF(N1752&gt;500000,"C","D"))),'EL&amp;SV'!$G$4:$K$4,0))</f>
        <v>0.95</v>
      </c>
      <c r="AQ1752" s="153">
        <f t="shared" si="1115"/>
        <v>10821.869971126083</v>
      </c>
      <c r="AR1752" s="153">
        <f t="shared" si="1116"/>
        <v>10280.77647256978</v>
      </c>
      <c r="AS1752" s="153">
        <f t="shared" si="1117"/>
        <v>541.09349855630353</v>
      </c>
      <c r="AT1752" s="60">
        <v>0.75</v>
      </c>
      <c r="AU1752" s="153">
        <f t="shared" si="1118"/>
        <v>405.82012391722765</v>
      </c>
      <c r="AV1752" s="153">
        <f t="shared" si="1119"/>
        <v>541.09349855630467</v>
      </c>
    </row>
    <row r="1753" spans="1:48" x14ac:dyDescent="0.2">
      <c r="A1753" s="82">
        <v>1749</v>
      </c>
      <c r="B1753" s="82" t="s">
        <v>1410</v>
      </c>
      <c r="C1753" s="83"/>
      <c r="D1753" s="84" t="s">
        <v>112</v>
      </c>
      <c r="E1753" s="85" t="s">
        <v>321</v>
      </c>
      <c r="F1753" s="86">
        <v>39412</v>
      </c>
      <c r="G1753" s="86" t="s">
        <v>1347</v>
      </c>
      <c r="H1753" s="89"/>
      <c r="I1753" s="89">
        <v>1.3701201201201203E-2</v>
      </c>
      <c r="J1753" s="84"/>
      <c r="K1753" s="84"/>
      <c r="L1753" s="87">
        <v>7000</v>
      </c>
      <c r="M1753" s="87"/>
      <c r="N1753" s="87">
        <v>7000</v>
      </c>
      <c r="O1753" s="84">
        <v>7000</v>
      </c>
      <c r="P1753" s="84">
        <v>0</v>
      </c>
      <c r="Q1753" s="84">
        <f t="shared" si="1136"/>
        <v>7000</v>
      </c>
      <c r="R1753" s="84">
        <v>0</v>
      </c>
      <c r="S1753" s="87">
        <f t="shared" si="1137"/>
        <v>0</v>
      </c>
      <c r="T1753" s="150">
        <v>10</v>
      </c>
      <c r="U1753" s="69">
        <v>365</v>
      </c>
      <c r="V1753" s="70"/>
      <c r="W1753" s="71">
        <v>12.994520547945205</v>
      </c>
      <c r="X1753" s="76">
        <f t="shared" si="1124"/>
        <v>39387</v>
      </c>
      <c r="Y1753" s="138" t="s">
        <v>4016</v>
      </c>
      <c r="Z1753" s="60">
        <f>MATCH(Y1753,'Cat-3'!$A:$A,0)</f>
        <v>628</v>
      </c>
      <c r="AA1753" s="60">
        <f>MATCH(X1753,'Cat-3'!$1:$1,0)</f>
        <v>38</v>
      </c>
      <c r="AB1753" s="60">
        <f>INDEX('Cat-3'!$1:$1048576,Working!Z1753,Working!AA1753)</f>
        <v>114</v>
      </c>
      <c r="AC1753" s="60">
        <f>MATCH($AC$3,'Cat-3'!$1:$1,0)</f>
        <v>90</v>
      </c>
      <c r="AD1753" s="60">
        <f>INDEX('Cat-3'!$1:$1048576,Working!Z1753,Working!AC1753)</f>
        <v>138.4</v>
      </c>
      <c r="AE1753" s="146">
        <f>AD1753/AB1753</f>
        <v>1.2140350877192982</v>
      </c>
      <c r="AF1753" s="132" t="s">
        <v>3114</v>
      </c>
      <c r="AG1753" s="60">
        <f>MATCH(AF1753,'Cat-4'!$A:$A,0)</f>
        <v>844</v>
      </c>
      <c r="AH1753" s="60">
        <f>MATCH($AH$3,'Cat-4'!$1:$1,0)</f>
        <v>4</v>
      </c>
      <c r="AI1753" s="60">
        <f>INDEX('Cat-4'!$1:$1048576,Working!AG1753,Working!AH1753)</f>
        <v>103.9</v>
      </c>
      <c r="AJ1753" s="60">
        <f>MATCH($AJ$3,'Cat-4'!$1:$1,0)</f>
        <v>144</v>
      </c>
      <c r="AK1753" s="60">
        <f>INDEX('Cat-4'!$1:$1048576,Working!AG1753,Working!AJ1753)</f>
        <v>160.30000000000001</v>
      </c>
      <c r="AL1753" s="146">
        <f>AK1753/AI1753</f>
        <v>1.5428296438883542</v>
      </c>
      <c r="AM1753" s="146">
        <f>AL1753*AE1753</f>
        <v>1.8730493220539317</v>
      </c>
      <c r="AN1753" s="146">
        <f t="shared" si="1138"/>
        <v>16.219444444444445</v>
      </c>
      <c r="AO1753" s="169">
        <f>INDEX('EL&amp;SV'!$C$4:$G$50,MATCH(AF1753,'EL&amp;SV'!$G$4:$G$50,0),MATCH(IF(P1753&gt;5000000,"A",IF(N1753&gt;2000000,"B",IF(N1753&gt;500000,"C","D"))),'EL&amp;SV'!$C$4:$G$4,0))</f>
        <v>6</v>
      </c>
      <c r="AP1753" s="171">
        <f>INDEX('EL&amp;SV'!$G$4:$K$50,MATCH(AF1753,'EL&amp;SV'!$G$4:$G$50,0),MATCH(IF(N1753&gt;5000000,"A",IF(N1753&gt;2000000,"B",IF(N1753&gt;500000,"C","D"))),'EL&amp;SV'!$G$4:$K$4,0))</f>
        <v>0.95</v>
      </c>
      <c r="AQ1753" s="153">
        <f t="shared" si="1115"/>
        <v>13111.345254377522</v>
      </c>
      <c r="AR1753" s="153">
        <f t="shared" si="1116"/>
        <v>12455.777991658646</v>
      </c>
      <c r="AS1753" s="153">
        <f t="shared" si="1117"/>
        <v>655.56726271887601</v>
      </c>
      <c r="AT1753" s="60">
        <v>0.75</v>
      </c>
      <c r="AU1753" s="153">
        <f t="shared" si="1118"/>
        <v>491.67544703915701</v>
      </c>
      <c r="AV1753" s="153">
        <f t="shared" si="1119"/>
        <v>655.56726271887669</v>
      </c>
    </row>
    <row r="1754" spans="1:48" x14ac:dyDescent="0.2">
      <c r="A1754" s="82">
        <v>1750</v>
      </c>
      <c r="B1754" s="82" t="s">
        <v>1410</v>
      </c>
      <c r="C1754" s="83"/>
      <c r="D1754" s="84" t="s">
        <v>112</v>
      </c>
      <c r="E1754" s="85" t="s">
        <v>409</v>
      </c>
      <c r="F1754" s="151">
        <v>42248</v>
      </c>
      <c r="G1754" s="86"/>
      <c r="H1754" s="89"/>
      <c r="I1754" s="89">
        <v>0.05</v>
      </c>
      <c r="J1754" s="84"/>
      <c r="K1754" s="84"/>
      <c r="L1754" s="87">
        <v>7000</v>
      </c>
      <c r="M1754" s="87"/>
      <c r="N1754" s="87">
        <v>7000</v>
      </c>
      <c r="O1754" s="84">
        <v>7000</v>
      </c>
      <c r="P1754" s="84">
        <v>0</v>
      </c>
      <c r="Q1754" s="84">
        <f t="shared" si="1136"/>
        <v>7000</v>
      </c>
      <c r="R1754" s="84">
        <v>0</v>
      </c>
      <c r="S1754" s="87">
        <f t="shared" si="1137"/>
        <v>0</v>
      </c>
      <c r="T1754" s="150">
        <v>10</v>
      </c>
      <c r="U1754" s="69">
        <v>365</v>
      </c>
      <c r="V1754" s="70"/>
      <c r="W1754" s="71">
        <v>0.99452054794520528</v>
      </c>
      <c r="X1754" s="76">
        <f>DATE(YEAR(F1754),MONTH(F1754),1)</f>
        <v>42248</v>
      </c>
      <c r="AF1754" s="132" t="s">
        <v>3114</v>
      </c>
      <c r="AG1754" s="60">
        <f>MATCH(AF1754,'Cat-4'!$A:$A,0)</f>
        <v>844</v>
      </c>
      <c r="AH1754" s="60">
        <f>MATCH(X1754,'Cat-4'!$1:$1,0)</f>
        <v>45</v>
      </c>
      <c r="AI1754" s="60">
        <f>INDEX('Cat-4'!$1:$1048576,Working!AG1754,Working!AH1754)</f>
        <v>110.9</v>
      </c>
      <c r="AJ1754" s="60">
        <f>MATCH($AJ$3,'Cat-4'!$1:$1,0)</f>
        <v>144</v>
      </c>
      <c r="AK1754" s="60">
        <f>INDEX('Cat-4'!$1:$1048576,Working!AG1754,Working!AJ1754)</f>
        <v>160.30000000000001</v>
      </c>
      <c r="AL1754" s="146">
        <f t="shared" ref="AL1754:AL1755" si="1147">AK1754/AI1754</f>
        <v>1.4454463480613164</v>
      </c>
      <c r="AM1754" s="152">
        <f t="shared" ref="AM1754:AM1755" si="1148">AL1754</f>
        <v>1.4454463480613164</v>
      </c>
      <c r="AN1754" s="146">
        <f t="shared" si="1138"/>
        <v>8.4555555555555557</v>
      </c>
      <c r="AO1754" s="169">
        <f>INDEX('EL&amp;SV'!$C$4:$G$50,MATCH(AF1754,'EL&amp;SV'!$G$4:$G$50,0),MATCH(IF(P1754&gt;5000000,"A",IF(N1754&gt;2000000,"B",IF(N1754&gt;500000,"C","D"))),'EL&amp;SV'!$C$4:$G$4,0))</f>
        <v>6</v>
      </c>
      <c r="AP1754" s="171">
        <f>INDEX('EL&amp;SV'!$G$4:$K$50,MATCH(AF1754,'EL&amp;SV'!$G$4:$G$50,0),MATCH(IF(N1754&gt;5000000,"A",IF(N1754&gt;2000000,"B",IF(N1754&gt;500000,"C","D"))),'EL&amp;SV'!$G$4:$K$4,0))</f>
        <v>0.95</v>
      </c>
      <c r="AQ1754" s="153">
        <f t="shared" si="1115"/>
        <v>10118.124436429214</v>
      </c>
      <c r="AR1754" s="153">
        <f t="shared" si="1116"/>
        <v>9612.2182146077539</v>
      </c>
      <c r="AS1754" s="153">
        <f t="shared" si="1117"/>
        <v>505.90622182146035</v>
      </c>
      <c r="AT1754" s="60">
        <v>0.75</v>
      </c>
      <c r="AU1754" s="153">
        <f t="shared" si="1118"/>
        <v>379.42966636609526</v>
      </c>
      <c r="AV1754" s="153">
        <f t="shared" si="1119"/>
        <v>505.90622182146114</v>
      </c>
    </row>
    <row r="1755" spans="1:48" x14ac:dyDescent="0.2">
      <c r="A1755" s="82">
        <v>1751</v>
      </c>
      <c r="B1755" s="82" t="s">
        <v>1410</v>
      </c>
      <c r="C1755" s="83"/>
      <c r="D1755" s="84" t="s">
        <v>112</v>
      </c>
      <c r="E1755" s="85" t="s">
        <v>508</v>
      </c>
      <c r="F1755" s="86">
        <v>41000</v>
      </c>
      <c r="G1755" s="86" t="s">
        <v>1350</v>
      </c>
      <c r="H1755" s="89"/>
      <c r="I1755" s="89">
        <v>0.28694438356164392</v>
      </c>
      <c r="J1755" s="84"/>
      <c r="K1755" s="84"/>
      <c r="L1755" s="87">
        <v>7000</v>
      </c>
      <c r="M1755" s="87"/>
      <c r="N1755" s="87">
        <v>7000</v>
      </c>
      <c r="O1755" s="84">
        <v>6650</v>
      </c>
      <c r="P1755" s="84">
        <v>0</v>
      </c>
      <c r="Q1755" s="84">
        <f t="shared" si="1136"/>
        <v>6650</v>
      </c>
      <c r="R1755" s="84">
        <v>350</v>
      </c>
      <c r="S1755" s="87">
        <f t="shared" si="1137"/>
        <v>350</v>
      </c>
      <c r="T1755" s="150">
        <v>3</v>
      </c>
      <c r="U1755" s="69">
        <v>365</v>
      </c>
      <c r="V1755" s="70"/>
      <c r="W1755" s="71">
        <v>0.99452054794520528</v>
      </c>
      <c r="X1755" s="76">
        <f t="shared" si="1124"/>
        <v>41000</v>
      </c>
      <c r="AF1755" s="132" t="s">
        <v>2920</v>
      </c>
      <c r="AG1755" s="60">
        <f>MATCH(AF1755,'Cat-4'!$A:$A,0)</f>
        <v>747</v>
      </c>
      <c r="AH1755" s="60">
        <f>MATCH(X1755,'Cat-4'!$1:$1,0)</f>
        <v>4</v>
      </c>
      <c r="AI1755" s="60">
        <f>INDEX('Cat-4'!$1:$1048576,Working!AG1755,Working!AH1755)</f>
        <v>103.1</v>
      </c>
      <c r="AJ1755" s="60">
        <f>MATCH($AJ$3,'Cat-4'!$1:$1,0)</f>
        <v>144</v>
      </c>
      <c r="AK1755" s="60">
        <f>INDEX('Cat-4'!$1:$1048576,Working!AG1755,Working!AJ1755)</f>
        <v>130.19999999999999</v>
      </c>
      <c r="AL1755" s="146">
        <f t="shared" si="1147"/>
        <v>1.2628516003879728</v>
      </c>
      <c r="AM1755" s="152">
        <f t="shared" si="1148"/>
        <v>1.2628516003879728</v>
      </c>
      <c r="AN1755" s="146">
        <f t="shared" si="1138"/>
        <v>11.872222222222222</v>
      </c>
      <c r="AO1755" s="169">
        <f>INDEX('EL&amp;SV'!$C$4:$G$50,MATCH(AF1755,'EL&amp;SV'!$G$4:$G$50,0),MATCH(IF(P1755&gt;5000000,"A",IF(N1755&gt;2000000,"B",IF(N1755&gt;500000,"C","D"))),'EL&amp;SV'!$C$4:$G$4,0))</f>
        <v>8</v>
      </c>
      <c r="AP1755" s="171">
        <f>INDEX('EL&amp;SV'!$G$4:$K$50,MATCH(AF1755,'EL&amp;SV'!$G$4:$G$50,0),MATCH(IF(N1755&gt;5000000,"A",IF(N1755&gt;2000000,"B",IF(N1755&gt;500000,"C","D"))),'EL&amp;SV'!$G$4:$K$4,0))</f>
        <v>1</v>
      </c>
      <c r="AQ1755" s="153">
        <f t="shared" si="1115"/>
        <v>8839.9612027158091</v>
      </c>
      <c r="AR1755" s="153">
        <f t="shared" si="1116"/>
        <v>8839.9612027158091</v>
      </c>
      <c r="AS1755" s="153">
        <f t="shared" si="1117"/>
        <v>0</v>
      </c>
      <c r="AT1755" s="60">
        <v>0.75</v>
      </c>
      <c r="AU1755" s="153">
        <f t="shared" si="1118"/>
        <v>0</v>
      </c>
      <c r="AV1755" s="153">
        <f t="shared" si="1119"/>
        <v>0</v>
      </c>
    </row>
    <row r="1756" spans="1:48" x14ac:dyDescent="0.2">
      <c r="A1756" s="82">
        <v>1752</v>
      </c>
      <c r="B1756" s="82" t="s">
        <v>1410</v>
      </c>
      <c r="C1756" s="83"/>
      <c r="D1756" s="84" t="s">
        <v>112</v>
      </c>
      <c r="E1756" s="85" t="s">
        <v>760</v>
      </c>
      <c r="F1756" s="86">
        <v>40290</v>
      </c>
      <c r="G1756" s="86" t="s">
        <v>1352</v>
      </c>
      <c r="H1756" s="89"/>
      <c r="I1756" s="89">
        <v>6.8992604000708099E-2</v>
      </c>
      <c r="J1756" s="84"/>
      <c r="K1756" s="84"/>
      <c r="L1756" s="87">
        <v>7000</v>
      </c>
      <c r="M1756" s="87"/>
      <c r="N1756" s="87">
        <v>7000</v>
      </c>
      <c r="O1756" s="84">
        <v>5174.692399382121</v>
      </c>
      <c r="P1756" s="84">
        <v>482.94822800495672</v>
      </c>
      <c r="Q1756" s="84">
        <f t="shared" si="1136"/>
        <v>5657.640627387078</v>
      </c>
      <c r="R1756" s="84">
        <v>1342.359372612922</v>
      </c>
      <c r="S1756" s="87">
        <f t="shared" si="1137"/>
        <v>1825.307600617879</v>
      </c>
      <c r="T1756" s="150">
        <v>15</v>
      </c>
      <c r="U1756" s="69">
        <v>365</v>
      </c>
      <c r="V1756" s="70"/>
      <c r="W1756" s="71">
        <v>1.9945205479452055</v>
      </c>
      <c r="X1756" s="76">
        <f t="shared" si="1124"/>
        <v>40269</v>
      </c>
      <c r="Y1756" s="138" t="s">
        <v>4016</v>
      </c>
      <c r="Z1756" s="60">
        <f>MATCH(Y1756,'Cat-3'!$A:$A,0)</f>
        <v>628</v>
      </c>
      <c r="AA1756" s="60">
        <f>MATCH(X1756,'Cat-3'!$1:$1,0)</f>
        <v>67</v>
      </c>
      <c r="AB1756" s="60">
        <f>INDEX('Cat-3'!$1:$1048576,Working!Z1756,Working!AA1756)</f>
        <v>128.80000000000001</v>
      </c>
      <c r="AC1756" s="60">
        <f>MATCH($AC$3,'Cat-3'!$1:$1,0)</f>
        <v>90</v>
      </c>
      <c r="AD1756" s="60">
        <f>INDEX('Cat-3'!$1:$1048576,Working!Z1756,Working!AC1756)</f>
        <v>138.4</v>
      </c>
      <c r="AE1756" s="146">
        <f>AD1756/AB1756</f>
        <v>1.0745341614906831</v>
      </c>
      <c r="AF1756" s="132" t="s">
        <v>3114</v>
      </c>
      <c r="AG1756" s="60">
        <f>MATCH(AF1756,'Cat-4'!$A:$A,0)</f>
        <v>844</v>
      </c>
      <c r="AH1756" s="60">
        <f>MATCH($AH$3,'Cat-4'!$1:$1,0)</f>
        <v>4</v>
      </c>
      <c r="AI1756" s="60">
        <f>INDEX('Cat-4'!$1:$1048576,Working!AG1756,Working!AH1756)</f>
        <v>103.9</v>
      </c>
      <c r="AJ1756" s="60">
        <f>MATCH($AJ$3,'Cat-4'!$1:$1,0)</f>
        <v>144</v>
      </c>
      <c r="AK1756" s="60">
        <f>INDEX('Cat-4'!$1:$1048576,Working!AG1756,Working!AJ1756)</f>
        <v>160.30000000000001</v>
      </c>
      <c r="AL1756" s="146">
        <f>AK1756/AI1756</f>
        <v>1.5428296438883542</v>
      </c>
      <c r="AM1756" s="146">
        <f>AL1756*AE1756</f>
        <v>1.6578231577185421</v>
      </c>
      <c r="AN1756" s="146">
        <f t="shared" si="1138"/>
        <v>13.813888888888888</v>
      </c>
      <c r="AO1756" s="169">
        <f>INDEX('EL&amp;SV'!$C$4:$G$50,MATCH(AF1756,'EL&amp;SV'!$G$4:$G$50,0),MATCH(IF(P1756&gt;5000000,"A",IF(N1756&gt;2000000,"B",IF(N1756&gt;500000,"C","D"))),'EL&amp;SV'!$C$4:$G$4,0))</f>
        <v>6</v>
      </c>
      <c r="AP1756" s="171">
        <f>INDEX('EL&amp;SV'!$G$4:$K$50,MATCH(AF1756,'EL&amp;SV'!$G$4:$G$50,0),MATCH(IF(N1756&gt;5000000,"A",IF(N1756&gt;2000000,"B",IF(N1756&gt;500000,"C","D"))),'EL&amp;SV'!$G$4:$K$4,0))</f>
        <v>0.95</v>
      </c>
      <c r="AQ1756" s="153">
        <f t="shared" si="1115"/>
        <v>11604.762104029795</v>
      </c>
      <c r="AR1756" s="153">
        <f t="shared" si="1116"/>
        <v>11024.523998828305</v>
      </c>
      <c r="AS1756" s="153">
        <f t="shared" si="1117"/>
        <v>580.23810520148982</v>
      </c>
      <c r="AT1756" s="60">
        <v>0.75</v>
      </c>
      <c r="AU1756" s="153">
        <f t="shared" si="1118"/>
        <v>435.17857890111736</v>
      </c>
      <c r="AV1756" s="153">
        <f t="shared" si="1119"/>
        <v>580.23810520149027</v>
      </c>
    </row>
    <row r="1757" spans="1:48" x14ac:dyDescent="0.2">
      <c r="A1757" s="82">
        <v>1753</v>
      </c>
      <c r="B1757" s="82" t="s">
        <v>1410</v>
      </c>
      <c r="C1757" s="83"/>
      <c r="D1757" s="84" t="s">
        <v>112</v>
      </c>
      <c r="E1757" s="85" t="s">
        <v>782</v>
      </c>
      <c r="F1757" s="86">
        <v>41000</v>
      </c>
      <c r="G1757" s="86" t="s">
        <v>1350</v>
      </c>
      <c r="H1757" s="89"/>
      <c r="I1757" s="89">
        <v>5.9401246424808068E-2</v>
      </c>
      <c r="J1757" s="84"/>
      <c r="K1757" s="84"/>
      <c r="L1757" s="87">
        <v>7000</v>
      </c>
      <c r="M1757" s="87"/>
      <c r="N1757" s="87">
        <v>7000</v>
      </c>
      <c r="O1757" s="84">
        <v>4570.9563751317173</v>
      </c>
      <c r="P1757" s="84">
        <v>415.80872497365647</v>
      </c>
      <c r="Q1757" s="84">
        <f t="shared" si="1136"/>
        <v>4986.7651001053737</v>
      </c>
      <c r="R1757" s="84">
        <v>2013.2348998946263</v>
      </c>
      <c r="S1757" s="87">
        <f t="shared" si="1137"/>
        <v>2429.0436248682827</v>
      </c>
      <c r="T1757" s="150">
        <v>15</v>
      </c>
      <c r="U1757" s="69">
        <v>365</v>
      </c>
      <c r="V1757" s="70"/>
      <c r="W1757" s="71">
        <v>1.9945205479452055</v>
      </c>
      <c r="X1757" s="76">
        <f t="shared" si="1124"/>
        <v>41000</v>
      </c>
      <c r="AF1757" s="132" t="s">
        <v>3114</v>
      </c>
      <c r="AG1757" s="60">
        <f>MATCH(AF1757,'Cat-4'!$A:$A,0)</f>
        <v>844</v>
      </c>
      <c r="AH1757" s="60">
        <f>MATCH(X1757,'Cat-4'!$1:$1,0)</f>
        <v>4</v>
      </c>
      <c r="AI1757" s="60">
        <f>INDEX('Cat-4'!$1:$1048576,Working!AG1757,Working!AH1757)</f>
        <v>103.9</v>
      </c>
      <c r="AJ1757" s="60">
        <f>MATCH($AJ$3,'Cat-4'!$1:$1,0)</f>
        <v>144</v>
      </c>
      <c r="AK1757" s="60">
        <f>INDEX('Cat-4'!$1:$1048576,Working!AG1757,Working!AJ1757)</f>
        <v>160.30000000000001</v>
      </c>
      <c r="AL1757" s="146">
        <f t="shared" ref="AL1757:AL1775" si="1149">AK1757/AI1757</f>
        <v>1.5428296438883542</v>
      </c>
      <c r="AM1757" s="152">
        <f t="shared" ref="AM1757:AM1775" si="1150">AL1757</f>
        <v>1.5428296438883542</v>
      </c>
      <c r="AN1757" s="146">
        <f t="shared" si="1138"/>
        <v>11.872222222222222</v>
      </c>
      <c r="AO1757" s="169">
        <f>INDEX('EL&amp;SV'!$C$4:$G$50,MATCH(AF1757,'EL&amp;SV'!$G$4:$G$50,0),MATCH(IF(P1757&gt;5000000,"A",IF(N1757&gt;2000000,"B",IF(N1757&gt;500000,"C","D"))),'EL&amp;SV'!$C$4:$G$4,0))</f>
        <v>6</v>
      </c>
      <c r="AP1757" s="171">
        <f>INDEX('EL&amp;SV'!$G$4:$K$50,MATCH(AF1757,'EL&amp;SV'!$G$4:$G$50,0),MATCH(IF(N1757&gt;5000000,"A",IF(N1757&gt;2000000,"B",IF(N1757&gt;500000,"C","D"))),'EL&amp;SV'!$G$4:$K$4,0))</f>
        <v>0.95</v>
      </c>
      <c r="AQ1757" s="153">
        <f t="shared" si="1115"/>
        <v>10799.80750721848</v>
      </c>
      <c r="AR1757" s="153">
        <f t="shared" si="1116"/>
        <v>10259.817131857555</v>
      </c>
      <c r="AS1757" s="153">
        <f t="shared" si="1117"/>
        <v>539.9903753609251</v>
      </c>
      <c r="AT1757" s="60">
        <v>0.75</v>
      </c>
      <c r="AU1757" s="153">
        <f t="shared" si="1118"/>
        <v>404.99278152069382</v>
      </c>
      <c r="AV1757" s="153">
        <f t="shared" si="1119"/>
        <v>539.99037536092453</v>
      </c>
    </row>
    <row r="1758" spans="1:48" x14ac:dyDescent="0.2">
      <c r="A1758" s="82">
        <v>1754</v>
      </c>
      <c r="B1758" s="82" t="s">
        <v>1410</v>
      </c>
      <c r="C1758" s="83"/>
      <c r="D1758" s="84" t="s">
        <v>112</v>
      </c>
      <c r="E1758" s="85" t="s">
        <v>956</v>
      </c>
      <c r="F1758" s="86">
        <v>41485</v>
      </c>
      <c r="G1758" s="86" t="s">
        <v>1349</v>
      </c>
      <c r="H1758" s="89"/>
      <c r="I1758" s="89">
        <v>6.4075047801147228E-2</v>
      </c>
      <c r="J1758" s="84"/>
      <c r="K1758" s="84"/>
      <c r="L1758" s="87">
        <v>7000</v>
      </c>
      <c r="M1758" s="87"/>
      <c r="N1758" s="87">
        <v>7000</v>
      </c>
      <c r="O1758" s="84">
        <v>3811.3876083710948</v>
      </c>
      <c r="P1758" s="84">
        <v>448.52533460803062</v>
      </c>
      <c r="Q1758" s="84">
        <f t="shared" si="1136"/>
        <v>4259.9129429791255</v>
      </c>
      <c r="R1758" s="84">
        <v>2740.0870570208745</v>
      </c>
      <c r="S1758" s="87">
        <f t="shared" si="1137"/>
        <v>3188.6123916289052</v>
      </c>
      <c r="T1758" s="150">
        <v>15</v>
      </c>
      <c r="U1758" s="69">
        <v>365</v>
      </c>
      <c r="V1758" s="70"/>
      <c r="W1758" s="71">
        <v>6.9945205479452053</v>
      </c>
      <c r="X1758" s="76">
        <f t="shared" si="1124"/>
        <v>41456</v>
      </c>
      <c r="AF1758" s="132" t="s">
        <v>3114</v>
      </c>
      <c r="AG1758" s="60">
        <f>MATCH(AF1758,'Cat-4'!$A:$A,0)</f>
        <v>844</v>
      </c>
      <c r="AH1758" s="60">
        <f>MATCH(X1758,'Cat-4'!$1:$1,0)</f>
        <v>19</v>
      </c>
      <c r="AI1758" s="60">
        <f>INDEX('Cat-4'!$1:$1048576,Working!AG1758,Working!AH1758)</f>
        <v>106.6</v>
      </c>
      <c r="AJ1758" s="60">
        <f>MATCH($AJ$3,'Cat-4'!$1:$1,0)</f>
        <v>144</v>
      </c>
      <c r="AK1758" s="60">
        <f>INDEX('Cat-4'!$1:$1048576,Working!AG1758,Working!AJ1758)</f>
        <v>160.30000000000001</v>
      </c>
      <c r="AL1758" s="146">
        <f t="shared" si="1149"/>
        <v>1.50375234521576</v>
      </c>
      <c r="AM1758" s="152">
        <f t="shared" si="1150"/>
        <v>1.50375234521576</v>
      </c>
      <c r="AN1758" s="146">
        <f t="shared" si="1138"/>
        <v>10.541666666666666</v>
      </c>
      <c r="AO1758" s="169">
        <f>INDEX('EL&amp;SV'!$C$4:$G$50,MATCH(AF1758,'EL&amp;SV'!$G$4:$G$50,0),MATCH(IF(P1758&gt;5000000,"A",IF(N1758&gt;2000000,"B",IF(N1758&gt;500000,"C","D"))),'EL&amp;SV'!$C$4:$G$4,0))</f>
        <v>6</v>
      </c>
      <c r="AP1758" s="171">
        <f>INDEX('EL&amp;SV'!$G$4:$K$50,MATCH(AF1758,'EL&amp;SV'!$G$4:$G$50,0),MATCH(IF(N1758&gt;5000000,"A",IF(N1758&gt;2000000,"B",IF(N1758&gt;500000,"C","D"))),'EL&amp;SV'!$G$4:$K$4,0))</f>
        <v>0.95</v>
      </c>
      <c r="AQ1758" s="153">
        <f t="shared" si="1115"/>
        <v>10526.26641651032</v>
      </c>
      <c r="AR1758" s="153">
        <f t="shared" si="1116"/>
        <v>9999.953095684803</v>
      </c>
      <c r="AS1758" s="153">
        <f t="shared" si="1117"/>
        <v>526.31332082551671</v>
      </c>
      <c r="AT1758" s="60">
        <v>0.75</v>
      </c>
      <c r="AU1758" s="153">
        <f t="shared" si="1118"/>
        <v>394.73499061913753</v>
      </c>
      <c r="AV1758" s="153">
        <f t="shared" si="1119"/>
        <v>526.31332082551648</v>
      </c>
    </row>
    <row r="1759" spans="1:48" x14ac:dyDescent="0.2">
      <c r="A1759" s="82">
        <v>1755</v>
      </c>
      <c r="B1759" s="82" t="s">
        <v>1410</v>
      </c>
      <c r="C1759" s="83"/>
      <c r="D1759" s="84" t="s">
        <v>112</v>
      </c>
      <c r="E1759" s="85" t="s">
        <v>455</v>
      </c>
      <c r="F1759" s="151">
        <v>42248</v>
      </c>
      <c r="G1759" s="86"/>
      <c r="H1759" s="89"/>
      <c r="I1759" s="89">
        <v>9.5890410958904118E-2</v>
      </c>
      <c r="J1759" s="84"/>
      <c r="K1759" s="84"/>
      <c r="L1759" s="87">
        <v>6955.2</v>
      </c>
      <c r="M1759" s="87"/>
      <c r="N1759" s="87">
        <v>6955.2</v>
      </c>
      <c r="O1759" s="84">
        <v>6955.2</v>
      </c>
      <c r="P1759" s="84">
        <v>0</v>
      </c>
      <c r="Q1759" s="84">
        <f t="shared" si="1136"/>
        <v>6955.2</v>
      </c>
      <c r="R1759" s="84">
        <v>0</v>
      </c>
      <c r="S1759" s="87">
        <f t="shared" si="1137"/>
        <v>0</v>
      </c>
      <c r="T1759" s="150">
        <v>10</v>
      </c>
      <c r="U1759" s="69">
        <v>365</v>
      </c>
      <c r="V1759" s="70"/>
      <c r="W1759" s="71">
        <v>1.9945205479452055</v>
      </c>
      <c r="X1759" s="76">
        <f t="shared" si="1124"/>
        <v>42248</v>
      </c>
      <c r="AF1759" s="132" t="s">
        <v>3114</v>
      </c>
      <c r="AG1759" s="60">
        <f>MATCH(AF1759,'Cat-4'!$A:$A,0)</f>
        <v>844</v>
      </c>
      <c r="AH1759" s="60">
        <f>MATCH(X1759,'Cat-4'!$1:$1,0)</f>
        <v>45</v>
      </c>
      <c r="AI1759" s="60">
        <f>INDEX('Cat-4'!$1:$1048576,Working!AG1759,Working!AH1759)</f>
        <v>110.9</v>
      </c>
      <c r="AJ1759" s="60">
        <f>MATCH($AJ$3,'Cat-4'!$1:$1,0)</f>
        <v>144</v>
      </c>
      <c r="AK1759" s="60">
        <f>INDEX('Cat-4'!$1:$1048576,Working!AG1759,Working!AJ1759)</f>
        <v>160.30000000000001</v>
      </c>
      <c r="AL1759" s="146">
        <f t="shared" si="1149"/>
        <v>1.4454463480613164</v>
      </c>
      <c r="AM1759" s="152">
        <f t="shared" si="1150"/>
        <v>1.4454463480613164</v>
      </c>
      <c r="AN1759" s="146">
        <f t="shared" si="1138"/>
        <v>8.4555555555555557</v>
      </c>
      <c r="AO1759" s="169">
        <f>INDEX('EL&amp;SV'!$C$4:$G$50,MATCH(AF1759,'EL&amp;SV'!$G$4:$G$50,0),MATCH(IF(P1759&gt;5000000,"A",IF(N1759&gt;2000000,"B",IF(N1759&gt;500000,"C","D"))),'EL&amp;SV'!$C$4:$G$4,0))</f>
        <v>6</v>
      </c>
      <c r="AP1759" s="171">
        <f>INDEX('EL&amp;SV'!$G$4:$K$50,MATCH(AF1759,'EL&amp;SV'!$G$4:$G$50,0),MATCH(IF(N1759&gt;5000000,"A",IF(N1759&gt;2000000,"B",IF(N1759&gt;500000,"C","D"))),'EL&amp;SV'!$G$4:$K$4,0))</f>
        <v>0.95</v>
      </c>
      <c r="AQ1759" s="153">
        <f t="shared" si="1115"/>
        <v>10053.368440036067</v>
      </c>
      <c r="AR1759" s="153">
        <f t="shared" si="1116"/>
        <v>9550.7000180342638</v>
      </c>
      <c r="AS1759" s="153">
        <f t="shared" si="1117"/>
        <v>502.66842200180326</v>
      </c>
      <c r="AT1759" s="60">
        <v>0.75</v>
      </c>
      <c r="AU1759" s="153">
        <f t="shared" si="1118"/>
        <v>377.00131650135245</v>
      </c>
      <c r="AV1759" s="153">
        <f t="shared" si="1119"/>
        <v>502.66842200180378</v>
      </c>
    </row>
    <row r="1760" spans="1:48" x14ac:dyDescent="0.2">
      <c r="A1760" s="82">
        <v>1756</v>
      </c>
      <c r="B1760" s="82" t="s">
        <v>1410</v>
      </c>
      <c r="C1760" s="83"/>
      <c r="D1760" s="84" t="s">
        <v>112</v>
      </c>
      <c r="E1760" s="85" t="s">
        <v>899</v>
      </c>
      <c r="F1760" s="151">
        <v>42248</v>
      </c>
      <c r="G1760" s="86"/>
      <c r="H1760" s="89"/>
      <c r="I1760" s="89">
        <v>0.86232876712328765</v>
      </c>
      <c r="J1760" s="84"/>
      <c r="K1760" s="84"/>
      <c r="L1760" s="87">
        <v>6950</v>
      </c>
      <c r="M1760" s="87"/>
      <c r="N1760" s="87">
        <v>6950</v>
      </c>
      <c r="O1760" s="84">
        <v>6602.5</v>
      </c>
      <c r="P1760" s="84">
        <v>0</v>
      </c>
      <c r="Q1760" s="84">
        <f t="shared" si="1136"/>
        <v>6602.5</v>
      </c>
      <c r="R1760" s="84">
        <v>347.5</v>
      </c>
      <c r="S1760" s="87">
        <f t="shared" si="1137"/>
        <v>347.5</v>
      </c>
      <c r="T1760" s="150">
        <v>5</v>
      </c>
      <c r="U1760" s="69">
        <v>365</v>
      </c>
      <c r="V1760" s="70"/>
      <c r="W1760" s="71">
        <v>1.9917808219178081</v>
      </c>
      <c r="X1760" s="76">
        <f t="shared" si="1124"/>
        <v>42248</v>
      </c>
      <c r="AF1760" s="132" t="s">
        <v>3114</v>
      </c>
      <c r="AG1760" s="60">
        <f>MATCH(AF1760,'Cat-4'!$A:$A,0)</f>
        <v>844</v>
      </c>
      <c r="AH1760" s="60">
        <f>MATCH(X1760,'Cat-4'!$1:$1,0)</f>
        <v>45</v>
      </c>
      <c r="AI1760" s="60">
        <f>INDEX('Cat-4'!$1:$1048576,Working!AG1760,Working!AH1760)</f>
        <v>110.9</v>
      </c>
      <c r="AJ1760" s="60">
        <f>MATCH($AJ$3,'Cat-4'!$1:$1,0)</f>
        <v>144</v>
      </c>
      <c r="AK1760" s="60">
        <f>INDEX('Cat-4'!$1:$1048576,Working!AG1760,Working!AJ1760)</f>
        <v>160.30000000000001</v>
      </c>
      <c r="AL1760" s="146">
        <f t="shared" si="1149"/>
        <v>1.4454463480613164</v>
      </c>
      <c r="AM1760" s="152">
        <f t="shared" si="1150"/>
        <v>1.4454463480613164</v>
      </c>
      <c r="AN1760" s="146">
        <f t="shared" si="1138"/>
        <v>8.4555555555555557</v>
      </c>
      <c r="AO1760" s="169">
        <f>INDEX('EL&amp;SV'!$C$4:$G$50,MATCH(AF1760,'EL&amp;SV'!$G$4:$G$50,0),MATCH(IF(P1760&gt;5000000,"A",IF(N1760&gt;2000000,"B",IF(N1760&gt;500000,"C","D"))),'EL&amp;SV'!$C$4:$G$4,0))</f>
        <v>6</v>
      </c>
      <c r="AP1760" s="171">
        <f>INDEX('EL&amp;SV'!$G$4:$K$50,MATCH(AF1760,'EL&amp;SV'!$G$4:$G$50,0),MATCH(IF(N1760&gt;5000000,"A",IF(N1760&gt;2000000,"B",IF(N1760&gt;500000,"C","D"))),'EL&amp;SV'!$G$4:$K$4,0))</f>
        <v>0.95</v>
      </c>
      <c r="AQ1760" s="153">
        <f t="shared" si="1115"/>
        <v>10045.852119026149</v>
      </c>
      <c r="AR1760" s="153">
        <f t="shared" si="1116"/>
        <v>9543.5595130748407</v>
      </c>
      <c r="AS1760" s="153">
        <f t="shared" si="1117"/>
        <v>502.29260595130836</v>
      </c>
      <c r="AT1760" s="60">
        <v>0.75</v>
      </c>
      <c r="AU1760" s="153">
        <f t="shared" si="1118"/>
        <v>376.71945446348127</v>
      </c>
      <c r="AV1760" s="153">
        <f t="shared" si="1119"/>
        <v>502.29260595130791</v>
      </c>
    </row>
    <row r="1761" spans="1:48" x14ac:dyDescent="0.2">
      <c r="A1761" s="82">
        <v>1757</v>
      </c>
      <c r="B1761" s="82" t="s">
        <v>1410</v>
      </c>
      <c r="C1761" s="83"/>
      <c r="D1761" s="84" t="s">
        <v>112</v>
      </c>
      <c r="E1761" s="85" t="s">
        <v>994</v>
      </c>
      <c r="F1761" s="86">
        <v>41674</v>
      </c>
      <c r="G1761" s="86" t="s">
        <v>1349</v>
      </c>
      <c r="H1761" s="89"/>
      <c r="I1761" s="89">
        <v>6.3496955157778201E-2</v>
      </c>
      <c r="J1761" s="84"/>
      <c r="K1761" s="84"/>
      <c r="L1761" s="87">
        <v>6950</v>
      </c>
      <c r="M1761" s="87"/>
      <c r="N1761" s="87">
        <v>6950</v>
      </c>
      <c r="O1761" s="84">
        <v>3581.0800218409618</v>
      </c>
      <c r="P1761" s="84">
        <v>441.30383834655851</v>
      </c>
      <c r="Q1761" s="84">
        <f t="shared" si="1136"/>
        <v>4022.3838601875204</v>
      </c>
      <c r="R1761" s="84">
        <v>2927.6161398124796</v>
      </c>
      <c r="S1761" s="87">
        <f t="shared" si="1137"/>
        <v>3368.9199781590382</v>
      </c>
      <c r="T1761" s="150">
        <v>15</v>
      </c>
      <c r="U1761" s="69">
        <v>365</v>
      </c>
      <c r="V1761" s="70"/>
      <c r="W1761" s="71">
        <v>3.9808219178082194</v>
      </c>
      <c r="X1761" s="76">
        <f t="shared" si="1124"/>
        <v>41671</v>
      </c>
      <c r="AF1761" s="132" t="s">
        <v>3114</v>
      </c>
      <c r="AG1761" s="60">
        <f>MATCH(AF1761,'Cat-4'!$A:$A,0)</f>
        <v>844</v>
      </c>
      <c r="AH1761" s="60">
        <f>MATCH(X1761,'Cat-4'!$1:$1,0)</f>
        <v>26</v>
      </c>
      <c r="AI1761" s="60">
        <f>INDEX('Cat-4'!$1:$1048576,Working!AG1761,Working!AH1761)</f>
        <v>115.1</v>
      </c>
      <c r="AJ1761" s="60">
        <f>MATCH($AJ$3,'Cat-4'!$1:$1,0)</f>
        <v>144</v>
      </c>
      <c r="AK1761" s="60">
        <f>INDEX('Cat-4'!$1:$1048576,Working!AG1761,Working!AJ1761)</f>
        <v>160.30000000000001</v>
      </c>
      <c r="AL1761" s="146">
        <f t="shared" si="1149"/>
        <v>1.3927019982623807</v>
      </c>
      <c r="AM1761" s="152">
        <f t="shared" si="1150"/>
        <v>1.3927019982623807</v>
      </c>
      <c r="AN1761" s="146">
        <f t="shared" si="1138"/>
        <v>10.030555555555555</v>
      </c>
      <c r="AO1761" s="169">
        <f>INDEX('EL&amp;SV'!$C$4:$G$50,MATCH(AF1761,'EL&amp;SV'!$G$4:$G$50,0),MATCH(IF(P1761&gt;5000000,"A",IF(N1761&gt;2000000,"B",IF(N1761&gt;500000,"C","D"))),'EL&amp;SV'!$C$4:$G$4,0))</f>
        <v>6</v>
      </c>
      <c r="AP1761" s="171">
        <f>INDEX('EL&amp;SV'!$G$4:$K$50,MATCH(AF1761,'EL&amp;SV'!$G$4:$G$50,0),MATCH(IF(N1761&gt;5000000,"A",IF(N1761&gt;2000000,"B",IF(N1761&gt;500000,"C","D"))),'EL&amp;SV'!$G$4:$K$4,0))</f>
        <v>0.95</v>
      </c>
      <c r="AQ1761" s="153">
        <f t="shared" si="1115"/>
        <v>9679.2788879235468</v>
      </c>
      <c r="AR1761" s="153">
        <f t="shared" si="1116"/>
        <v>9195.3149435273699</v>
      </c>
      <c r="AS1761" s="153">
        <f t="shared" si="1117"/>
        <v>483.96394439617688</v>
      </c>
      <c r="AT1761" s="60">
        <v>0.75</v>
      </c>
      <c r="AU1761" s="153">
        <f t="shared" si="1118"/>
        <v>362.97295829713266</v>
      </c>
      <c r="AV1761" s="153">
        <f t="shared" si="1119"/>
        <v>483.96394439617779</v>
      </c>
    </row>
    <row r="1762" spans="1:48" x14ac:dyDescent="0.2">
      <c r="A1762" s="82">
        <v>1758</v>
      </c>
      <c r="B1762" s="82" t="s">
        <v>1410</v>
      </c>
      <c r="C1762" s="83"/>
      <c r="D1762" s="84" t="s">
        <v>112</v>
      </c>
      <c r="E1762" s="85" t="s">
        <v>837</v>
      </c>
      <c r="F1762" s="151">
        <v>42248</v>
      </c>
      <c r="G1762" s="86"/>
      <c r="H1762" s="89"/>
      <c r="I1762" s="89">
        <v>0</v>
      </c>
      <c r="J1762" s="84"/>
      <c r="K1762" s="84"/>
      <c r="L1762" s="87">
        <v>6946.2</v>
      </c>
      <c r="M1762" s="87"/>
      <c r="N1762" s="87">
        <v>6946.2</v>
      </c>
      <c r="O1762" s="84">
        <v>6927.1747945205479</v>
      </c>
      <c r="P1762" s="84">
        <v>0</v>
      </c>
      <c r="Q1762" s="84">
        <f t="shared" si="1136"/>
        <v>6927.1747945205479</v>
      </c>
      <c r="R1762" s="84">
        <v>19.02520547945187</v>
      </c>
      <c r="S1762" s="87">
        <f t="shared" si="1137"/>
        <v>19.02520547945187</v>
      </c>
      <c r="T1762" s="150">
        <v>5</v>
      </c>
      <c r="U1762" s="69">
        <v>365</v>
      </c>
      <c r="V1762" s="70"/>
      <c r="W1762" s="71">
        <v>13.972602739726028</v>
      </c>
      <c r="X1762" s="76">
        <f>DATE(YEAR(F1762),MONTH(F1762),1)</f>
        <v>42248</v>
      </c>
      <c r="AF1762" s="132" t="s">
        <v>3114</v>
      </c>
      <c r="AG1762" s="60">
        <f>MATCH(AF1762,'Cat-4'!$A:$A,0)</f>
        <v>844</v>
      </c>
      <c r="AH1762" s="60">
        <f>MATCH(X1762,'Cat-4'!$1:$1,0)</f>
        <v>45</v>
      </c>
      <c r="AI1762" s="60">
        <f>INDEX('Cat-4'!$1:$1048576,Working!AG1762,Working!AH1762)</f>
        <v>110.9</v>
      </c>
      <c r="AJ1762" s="60">
        <f>MATCH($AJ$3,'Cat-4'!$1:$1,0)</f>
        <v>144</v>
      </c>
      <c r="AK1762" s="60">
        <f>INDEX('Cat-4'!$1:$1048576,Working!AG1762,Working!AJ1762)</f>
        <v>160.30000000000001</v>
      </c>
      <c r="AL1762" s="146">
        <f t="shared" si="1149"/>
        <v>1.4454463480613164</v>
      </c>
      <c r="AM1762" s="152">
        <f t="shared" si="1150"/>
        <v>1.4454463480613164</v>
      </c>
      <c r="AN1762" s="146">
        <f t="shared" si="1138"/>
        <v>8.4555555555555557</v>
      </c>
      <c r="AO1762" s="169">
        <f>INDEX('EL&amp;SV'!$C$4:$G$50,MATCH(AF1762,'EL&amp;SV'!$G$4:$G$50,0),MATCH(IF(P1762&gt;5000000,"A",IF(N1762&gt;2000000,"B",IF(N1762&gt;500000,"C","D"))),'EL&amp;SV'!$C$4:$G$4,0))</f>
        <v>6</v>
      </c>
      <c r="AP1762" s="171">
        <f>INDEX('EL&amp;SV'!$G$4:$K$50,MATCH(AF1762,'EL&amp;SV'!$G$4:$G$50,0),MATCH(IF(N1762&gt;5000000,"A",IF(N1762&gt;2000000,"B",IF(N1762&gt;500000,"C","D"))),'EL&amp;SV'!$G$4:$K$4,0))</f>
        <v>0.95</v>
      </c>
      <c r="AQ1762" s="153">
        <f t="shared" si="1115"/>
        <v>10040.359422903515</v>
      </c>
      <c r="AR1762" s="153">
        <f t="shared" si="1116"/>
        <v>9538.3414517583387</v>
      </c>
      <c r="AS1762" s="153">
        <f t="shared" si="1117"/>
        <v>502.01797114517649</v>
      </c>
      <c r="AT1762" s="60">
        <v>0.75</v>
      </c>
      <c r="AU1762" s="153">
        <f t="shared" si="1118"/>
        <v>376.51347835888237</v>
      </c>
      <c r="AV1762" s="153">
        <f t="shared" si="1119"/>
        <v>502.0179711451762</v>
      </c>
    </row>
    <row r="1763" spans="1:48" x14ac:dyDescent="0.2">
      <c r="A1763" s="82">
        <v>1759</v>
      </c>
      <c r="B1763" s="82" t="s">
        <v>1410</v>
      </c>
      <c r="C1763" s="83"/>
      <c r="D1763" s="84" t="s">
        <v>112</v>
      </c>
      <c r="E1763" s="85" t="s">
        <v>1068</v>
      </c>
      <c r="F1763" s="86">
        <v>42825</v>
      </c>
      <c r="G1763" s="86" t="s">
        <v>27</v>
      </c>
      <c r="H1763" s="89"/>
      <c r="I1763" s="89">
        <v>0.31666666666666665</v>
      </c>
      <c r="J1763" s="84"/>
      <c r="K1763" s="84"/>
      <c r="L1763" s="87">
        <v>6825</v>
      </c>
      <c r="M1763" s="87"/>
      <c r="N1763" s="87">
        <v>6825</v>
      </c>
      <c r="O1763" s="84">
        <v>6483.75</v>
      </c>
      <c r="P1763" s="84">
        <v>0</v>
      </c>
      <c r="Q1763" s="84">
        <f t="shared" si="1136"/>
        <v>6483.75</v>
      </c>
      <c r="R1763" s="84">
        <v>341.25</v>
      </c>
      <c r="S1763" s="87">
        <f t="shared" si="1137"/>
        <v>341.25</v>
      </c>
      <c r="T1763" s="150">
        <v>3</v>
      </c>
      <c r="U1763" s="69">
        <v>365</v>
      </c>
      <c r="V1763" s="70"/>
      <c r="W1763" s="71">
        <v>13.972602739726028</v>
      </c>
      <c r="X1763" s="76">
        <f t="shared" si="1124"/>
        <v>42795</v>
      </c>
      <c r="AF1763" s="132" t="s">
        <v>2718</v>
      </c>
      <c r="AG1763" s="60">
        <f>MATCH(AF1763,'Cat-4'!$A:$A,0)</f>
        <v>645</v>
      </c>
      <c r="AH1763" s="60">
        <f>MATCH(X1763,'Cat-4'!$1:$1,0)</f>
        <v>63</v>
      </c>
      <c r="AI1763" s="60">
        <f>INDEX('Cat-4'!$1:$1048576,Working!AG1763,Working!AH1763)</f>
        <v>115.6</v>
      </c>
      <c r="AJ1763" s="60">
        <f>MATCH($AJ$3,'Cat-4'!$1:$1,0)</f>
        <v>144</v>
      </c>
      <c r="AK1763" s="60">
        <f>INDEX('Cat-4'!$1:$1048576,Working!AG1763,Working!AJ1763)</f>
        <v>115.6</v>
      </c>
      <c r="AL1763" s="146">
        <f t="shared" si="1149"/>
        <v>1</v>
      </c>
      <c r="AM1763" s="152">
        <f t="shared" si="1150"/>
        <v>1</v>
      </c>
      <c r="AN1763" s="146">
        <f t="shared" si="1138"/>
        <v>6.875</v>
      </c>
      <c r="AO1763" s="169">
        <f>INDEX('EL&amp;SV'!$C$4:$G$50,MATCH(AF1763,'EL&amp;SV'!$G$4:$G$50,0),MATCH(IF(P1763&gt;5000000,"A",IF(N1763&gt;2000000,"B",IF(N1763&gt;500000,"C","D"))),'EL&amp;SV'!$C$4:$G$4,0))</f>
        <v>5</v>
      </c>
      <c r="AP1763" s="171">
        <f>INDEX('EL&amp;SV'!$G$4:$K$50,MATCH(AF1763,'EL&amp;SV'!$G$4:$G$50,0),MATCH(IF(N1763&gt;5000000,"A",IF(N1763&gt;2000000,"B",IF(N1763&gt;500000,"C","D"))),'EL&amp;SV'!$G$4:$K$4,0))</f>
        <v>1</v>
      </c>
      <c r="AQ1763" s="153">
        <f t="shared" si="1115"/>
        <v>6825</v>
      </c>
      <c r="AR1763" s="153">
        <f t="shared" si="1116"/>
        <v>6825</v>
      </c>
      <c r="AS1763" s="153">
        <f t="shared" si="1117"/>
        <v>0</v>
      </c>
      <c r="AT1763" s="60">
        <v>0.75</v>
      </c>
      <c r="AU1763" s="153">
        <f t="shared" si="1118"/>
        <v>0</v>
      </c>
      <c r="AV1763" s="153">
        <f t="shared" si="1119"/>
        <v>0</v>
      </c>
    </row>
    <row r="1764" spans="1:48" x14ac:dyDescent="0.2">
      <c r="A1764" s="82">
        <v>1760</v>
      </c>
      <c r="B1764" s="82" t="s">
        <v>1410</v>
      </c>
      <c r="C1764" s="83"/>
      <c r="D1764" s="84" t="s">
        <v>112</v>
      </c>
      <c r="E1764" s="85" t="s">
        <v>1011</v>
      </c>
      <c r="F1764" s="86">
        <v>42436</v>
      </c>
      <c r="G1764" s="86" t="s">
        <v>25</v>
      </c>
      <c r="H1764" s="89"/>
      <c r="I1764" s="89">
        <v>6.3333333333333325E-2</v>
      </c>
      <c r="J1764" s="84"/>
      <c r="K1764" s="84"/>
      <c r="L1764" s="87">
        <v>6800</v>
      </c>
      <c r="M1764" s="87"/>
      <c r="N1764" s="87">
        <v>6800</v>
      </c>
      <c r="O1764" s="84">
        <v>2613.4977168949767</v>
      </c>
      <c r="P1764" s="84">
        <v>430.66666666666663</v>
      </c>
      <c r="Q1764" s="84">
        <f t="shared" si="1136"/>
        <v>3044.1643835616433</v>
      </c>
      <c r="R1764" s="84">
        <v>3755.8356164383567</v>
      </c>
      <c r="S1764" s="87">
        <f t="shared" si="1137"/>
        <v>4186.5022831050228</v>
      </c>
      <c r="T1764" s="150">
        <v>15</v>
      </c>
      <c r="U1764" s="69">
        <v>365</v>
      </c>
      <c r="V1764" s="70"/>
      <c r="W1764" s="71">
        <v>13.972602739726028</v>
      </c>
      <c r="X1764" s="76">
        <f t="shared" si="1124"/>
        <v>42430</v>
      </c>
      <c r="AF1764" s="132" t="s">
        <v>3114</v>
      </c>
      <c r="AG1764" s="60">
        <f>MATCH(AF1764,'Cat-4'!$A:$A,0)</f>
        <v>844</v>
      </c>
      <c r="AH1764" s="60">
        <f>MATCH(X1764,'Cat-4'!$1:$1,0)</f>
        <v>51</v>
      </c>
      <c r="AI1764" s="60">
        <f>INDEX('Cat-4'!$1:$1048576,Working!AG1764,Working!AH1764)</f>
        <v>114.6</v>
      </c>
      <c r="AJ1764" s="60">
        <f>MATCH($AJ$3,'Cat-4'!$1:$1,0)</f>
        <v>144</v>
      </c>
      <c r="AK1764" s="60">
        <f>INDEX('Cat-4'!$1:$1048576,Working!AG1764,Working!AJ1764)</f>
        <v>160.30000000000001</v>
      </c>
      <c r="AL1764" s="146">
        <f t="shared" si="1149"/>
        <v>1.3987783595113439</v>
      </c>
      <c r="AM1764" s="152">
        <f t="shared" si="1150"/>
        <v>1.3987783595113439</v>
      </c>
      <c r="AN1764" s="146">
        <f t="shared" si="1138"/>
        <v>7.9388888888888891</v>
      </c>
      <c r="AO1764" s="169">
        <f>INDEX('EL&amp;SV'!$C$4:$G$50,MATCH(AF1764,'EL&amp;SV'!$G$4:$G$50,0),MATCH(IF(P1764&gt;5000000,"A",IF(N1764&gt;2000000,"B",IF(N1764&gt;500000,"C","D"))),'EL&amp;SV'!$C$4:$G$4,0))</f>
        <v>6</v>
      </c>
      <c r="AP1764" s="171">
        <f>INDEX('EL&amp;SV'!$G$4:$K$50,MATCH(AF1764,'EL&amp;SV'!$G$4:$G$50,0),MATCH(IF(N1764&gt;5000000,"A",IF(N1764&gt;2000000,"B",IF(N1764&gt;500000,"C","D"))),'EL&amp;SV'!$G$4:$K$4,0))</f>
        <v>0.95</v>
      </c>
      <c r="AQ1764" s="153">
        <f t="shared" si="1115"/>
        <v>9511.6928446771381</v>
      </c>
      <c r="AR1764" s="153">
        <f t="shared" si="1116"/>
        <v>9036.1082024432799</v>
      </c>
      <c r="AS1764" s="153">
        <f t="shared" si="1117"/>
        <v>475.58464223385818</v>
      </c>
      <c r="AT1764" s="60">
        <v>0.75</v>
      </c>
      <c r="AU1764" s="153">
        <f t="shared" si="1118"/>
        <v>356.68848167539363</v>
      </c>
      <c r="AV1764" s="153">
        <f t="shared" si="1119"/>
        <v>475.58464223385732</v>
      </c>
    </row>
    <row r="1765" spans="1:48" x14ac:dyDescent="0.2">
      <c r="A1765" s="82">
        <v>1761</v>
      </c>
      <c r="B1765" s="82" t="s">
        <v>1410</v>
      </c>
      <c r="C1765" s="83"/>
      <c r="D1765" s="84" t="s">
        <v>112</v>
      </c>
      <c r="E1765" s="85" t="s">
        <v>367</v>
      </c>
      <c r="F1765" s="151">
        <v>42248</v>
      </c>
      <c r="G1765" s="86"/>
      <c r="H1765" s="89"/>
      <c r="I1765" s="89">
        <v>4.9999999999999954E-2</v>
      </c>
      <c r="J1765" s="84"/>
      <c r="K1765" s="84"/>
      <c r="L1765" s="87">
        <v>6799.79</v>
      </c>
      <c r="M1765" s="87"/>
      <c r="N1765" s="87">
        <v>6799.79</v>
      </c>
      <c r="O1765" s="84">
        <v>6799.79</v>
      </c>
      <c r="P1765" s="84">
        <v>0</v>
      </c>
      <c r="Q1765" s="84">
        <f t="shared" si="1136"/>
        <v>6799.79</v>
      </c>
      <c r="R1765" s="84">
        <v>0</v>
      </c>
      <c r="S1765" s="87">
        <f t="shared" si="1137"/>
        <v>0</v>
      </c>
      <c r="T1765" s="150">
        <v>10</v>
      </c>
      <c r="U1765" s="69">
        <v>365</v>
      </c>
      <c r="V1765" s="70"/>
      <c r="W1765" s="71">
        <v>1.9534246575342467</v>
      </c>
      <c r="X1765" s="76">
        <f>DATE(YEAR(F1765),MONTH(F1765),1)</f>
        <v>42248</v>
      </c>
      <c r="AF1765" s="132" t="s">
        <v>3114</v>
      </c>
      <c r="AG1765" s="60">
        <f>MATCH(AF1765,'Cat-4'!$A:$A,0)</f>
        <v>844</v>
      </c>
      <c r="AH1765" s="60">
        <f>MATCH(X1765,'Cat-4'!$1:$1,0)</f>
        <v>45</v>
      </c>
      <c r="AI1765" s="60">
        <f>INDEX('Cat-4'!$1:$1048576,Working!AG1765,Working!AH1765)</f>
        <v>110.9</v>
      </c>
      <c r="AJ1765" s="60">
        <f>MATCH($AJ$3,'Cat-4'!$1:$1,0)</f>
        <v>144</v>
      </c>
      <c r="AK1765" s="60">
        <f>INDEX('Cat-4'!$1:$1048576,Working!AG1765,Working!AJ1765)</f>
        <v>160.30000000000001</v>
      </c>
      <c r="AL1765" s="146">
        <f t="shared" si="1149"/>
        <v>1.4454463480613164</v>
      </c>
      <c r="AM1765" s="152">
        <f t="shared" si="1150"/>
        <v>1.4454463480613164</v>
      </c>
      <c r="AN1765" s="146">
        <f t="shared" si="1138"/>
        <v>8.4555555555555557</v>
      </c>
      <c r="AO1765" s="169">
        <f>INDEX('EL&amp;SV'!$C$4:$G$50,MATCH(AF1765,'EL&amp;SV'!$G$4:$G$50,0),MATCH(IF(P1765&gt;5000000,"A",IF(N1765&gt;2000000,"B",IF(N1765&gt;500000,"C","D"))),'EL&amp;SV'!$C$4:$G$4,0))</f>
        <v>6</v>
      </c>
      <c r="AP1765" s="171">
        <f>INDEX('EL&amp;SV'!$G$4:$K$50,MATCH(AF1765,'EL&amp;SV'!$G$4:$G$50,0),MATCH(IF(N1765&gt;5000000,"A",IF(N1765&gt;2000000,"B",IF(N1765&gt;500000,"C","D"))),'EL&amp;SV'!$G$4:$K$4,0))</f>
        <v>0.95</v>
      </c>
      <c r="AQ1765" s="153">
        <f t="shared" si="1115"/>
        <v>9828.7316230838587</v>
      </c>
      <c r="AR1765" s="153">
        <f t="shared" si="1116"/>
        <v>9337.2950419296649</v>
      </c>
      <c r="AS1765" s="153">
        <f t="shared" si="1117"/>
        <v>491.43658115419385</v>
      </c>
      <c r="AT1765" s="60">
        <v>0.75</v>
      </c>
      <c r="AU1765" s="153">
        <f t="shared" si="1118"/>
        <v>368.57743586564538</v>
      </c>
      <c r="AV1765" s="153">
        <f t="shared" si="1119"/>
        <v>491.43658115419339</v>
      </c>
    </row>
    <row r="1766" spans="1:48" x14ac:dyDescent="0.2">
      <c r="A1766" s="82">
        <v>1762</v>
      </c>
      <c r="B1766" s="82" t="s">
        <v>1410</v>
      </c>
      <c r="C1766" s="83"/>
      <c r="D1766" s="84" t="s">
        <v>112</v>
      </c>
      <c r="E1766" s="85" t="s">
        <v>837</v>
      </c>
      <c r="F1766" s="86">
        <v>41600</v>
      </c>
      <c r="G1766" s="86" t="s">
        <v>1349</v>
      </c>
      <c r="H1766" s="89"/>
      <c r="I1766" s="89">
        <v>6.3718428437792338E-2</v>
      </c>
      <c r="J1766" s="84"/>
      <c r="K1766" s="84"/>
      <c r="L1766" s="87">
        <v>6764.6</v>
      </c>
      <c r="M1766" s="87"/>
      <c r="N1766" s="87">
        <v>6764.6</v>
      </c>
      <c r="O1766" s="84">
        <v>3562.6796535617723</v>
      </c>
      <c r="P1766" s="84">
        <v>431.02968101029006</v>
      </c>
      <c r="Q1766" s="84">
        <f t="shared" si="1136"/>
        <v>3993.7093345720623</v>
      </c>
      <c r="R1766" s="84">
        <v>2770.8906654279381</v>
      </c>
      <c r="S1766" s="87">
        <f t="shared" si="1137"/>
        <v>3201.9203464382281</v>
      </c>
      <c r="T1766" s="150">
        <v>15</v>
      </c>
      <c r="U1766" s="69">
        <v>365</v>
      </c>
      <c r="V1766" s="70"/>
      <c r="W1766" s="71">
        <v>3.9452054794520546</v>
      </c>
      <c r="X1766" s="76">
        <f t="shared" si="1124"/>
        <v>41579</v>
      </c>
      <c r="AF1766" s="132" t="s">
        <v>3114</v>
      </c>
      <c r="AG1766" s="60">
        <f>MATCH(AF1766,'Cat-4'!$A:$A,0)</f>
        <v>844</v>
      </c>
      <c r="AH1766" s="60">
        <f>MATCH(X1766,'Cat-4'!$1:$1,0)</f>
        <v>23</v>
      </c>
      <c r="AI1766" s="60">
        <f>INDEX('Cat-4'!$1:$1048576,Working!AG1766,Working!AH1766)</f>
        <v>112.2</v>
      </c>
      <c r="AJ1766" s="60">
        <f>MATCH($AJ$3,'Cat-4'!$1:$1,0)</f>
        <v>144</v>
      </c>
      <c r="AK1766" s="60">
        <f>INDEX('Cat-4'!$1:$1048576,Working!AG1766,Working!AJ1766)</f>
        <v>160.30000000000001</v>
      </c>
      <c r="AL1766" s="146">
        <f t="shared" si="1149"/>
        <v>1.428698752228164</v>
      </c>
      <c r="AM1766" s="152">
        <f t="shared" si="1150"/>
        <v>1.428698752228164</v>
      </c>
      <c r="AN1766" s="146">
        <f t="shared" si="1138"/>
        <v>10.230555555555556</v>
      </c>
      <c r="AO1766" s="169">
        <f>INDEX('EL&amp;SV'!$C$4:$G$50,MATCH(AF1766,'EL&amp;SV'!$G$4:$G$50,0),MATCH(IF(P1766&gt;5000000,"A",IF(N1766&gt;2000000,"B",IF(N1766&gt;500000,"C","D"))),'EL&amp;SV'!$C$4:$G$4,0))</f>
        <v>6</v>
      </c>
      <c r="AP1766" s="171">
        <f>INDEX('EL&amp;SV'!$G$4:$K$50,MATCH(AF1766,'EL&amp;SV'!$G$4:$G$50,0),MATCH(IF(N1766&gt;5000000,"A",IF(N1766&gt;2000000,"B",IF(N1766&gt;500000,"C","D"))),'EL&amp;SV'!$G$4:$K$4,0))</f>
        <v>0.95</v>
      </c>
      <c r="AQ1766" s="153">
        <f t="shared" si="1115"/>
        <v>9664.5755793226381</v>
      </c>
      <c r="AR1766" s="153">
        <f t="shared" si="1116"/>
        <v>9181.3468003565067</v>
      </c>
      <c r="AS1766" s="153">
        <f t="shared" si="1117"/>
        <v>483.22877896613136</v>
      </c>
      <c r="AT1766" s="60">
        <v>0.75</v>
      </c>
      <c r="AU1766" s="153">
        <f t="shared" si="1118"/>
        <v>362.42158422459852</v>
      </c>
      <c r="AV1766" s="153">
        <f t="shared" si="1119"/>
        <v>483.22877896613232</v>
      </c>
    </row>
    <row r="1767" spans="1:48" x14ac:dyDescent="0.2">
      <c r="A1767" s="82">
        <v>1763</v>
      </c>
      <c r="B1767" s="82" t="s">
        <v>1410</v>
      </c>
      <c r="C1767" s="83"/>
      <c r="D1767" s="84" t="s">
        <v>112</v>
      </c>
      <c r="E1767" s="85" t="s">
        <v>773</v>
      </c>
      <c r="F1767" s="86">
        <v>41000</v>
      </c>
      <c r="G1767" s="86" t="s">
        <v>1350</v>
      </c>
      <c r="H1767" s="89"/>
      <c r="I1767" s="89">
        <v>6.0206310078619492E-2</v>
      </c>
      <c r="J1767" s="84"/>
      <c r="K1767" s="84"/>
      <c r="L1767" s="87">
        <v>6742</v>
      </c>
      <c r="M1767" s="87"/>
      <c r="N1767" s="87">
        <v>6742</v>
      </c>
      <c r="O1767" s="84">
        <v>4375.3452872497373</v>
      </c>
      <c r="P1767" s="84">
        <v>405.9109425500526</v>
      </c>
      <c r="Q1767" s="84">
        <f t="shared" si="1136"/>
        <v>4781.2562297997902</v>
      </c>
      <c r="R1767" s="84">
        <v>1960.7437702002098</v>
      </c>
      <c r="S1767" s="87">
        <f t="shared" si="1137"/>
        <v>2366.6547127502627</v>
      </c>
      <c r="T1767" s="150">
        <v>15</v>
      </c>
      <c r="U1767" s="69">
        <v>365</v>
      </c>
      <c r="V1767" s="70"/>
      <c r="W1767" s="71">
        <v>1.9013698630136986</v>
      </c>
      <c r="X1767" s="76">
        <f t="shared" si="1124"/>
        <v>41000</v>
      </c>
      <c r="AF1767" s="132" t="s">
        <v>3114</v>
      </c>
      <c r="AG1767" s="60">
        <f>MATCH(AF1767,'Cat-4'!$A:$A,0)</f>
        <v>844</v>
      </c>
      <c r="AH1767" s="60">
        <f>MATCH(X1767,'Cat-4'!$1:$1,0)</f>
        <v>4</v>
      </c>
      <c r="AI1767" s="60">
        <f>INDEX('Cat-4'!$1:$1048576,Working!AG1767,Working!AH1767)</f>
        <v>103.9</v>
      </c>
      <c r="AJ1767" s="60">
        <f>MATCH($AJ$3,'Cat-4'!$1:$1,0)</f>
        <v>144</v>
      </c>
      <c r="AK1767" s="60">
        <f>INDEX('Cat-4'!$1:$1048576,Working!AG1767,Working!AJ1767)</f>
        <v>160.30000000000001</v>
      </c>
      <c r="AL1767" s="146">
        <f t="shared" si="1149"/>
        <v>1.5428296438883542</v>
      </c>
      <c r="AM1767" s="152">
        <f t="shared" si="1150"/>
        <v>1.5428296438883542</v>
      </c>
      <c r="AN1767" s="146">
        <f t="shared" si="1138"/>
        <v>11.872222222222222</v>
      </c>
      <c r="AO1767" s="169">
        <f>INDEX('EL&amp;SV'!$C$4:$G$50,MATCH(AF1767,'EL&amp;SV'!$G$4:$G$50,0),MATCH(IF(P1767&gt;5000000,"A",IF(N1767&gt;2000000,"B",IF(N1767&gt;500000,"C","D"))),'EL&amp;SV'!$C$4:$G$4,0))</f>
        <v>6</v>
      </c>
      <c r="AP1767" s="171">
        <f>INDEX('EL&amp;SV'!$G$4:$K$50,MATCH(AF1767,'EL&amp;SV'!$G$4:$G$50,0),MATCH(IF(N1767&gt;5000000,"A",IF(N1767&gt;2000000,"B",IF(N1767&gt;500000,"C","D"))),'EL&amp;SV'!$G$4:$K$4,0))</f>
        <v>0.95</v>
      </c>
      <c r="AQ1767" s="153">
        <f t="shared" si="1115"/>
        <v>10401.757459095285</v>
      </c>
      <c r="AR1767" s="153">
        <f t="shared" si="1116"/>
        <v>9881.6695861405206</v>
      </c>
      <c r="AS1767" s="153">
        <f t="shared" si="1117"/>
        <v>520.08787295476395</v>
      </c>
      <c r="AT1767" s="60">
        <v>0.75</v>
      </c>
      <c r="AU1767" s="153">
        <f t="shared" si="1118"/>
        <v>390.06590471607296</v>
      </c>
      <c r="AV1767" s="153">
        <f t="shared" si="1119"/>
        <v>520.08787295476463</v>
      </c>
    </row>
    <row r="1768" spans="1:48" x14ac:dyDescent="0.2">
      <c r="A1768" s="82">
        <v>1764</v>
      </c>
      <c r="B1768" s="82" t="s">
        <v>1410</v>
      </c>
      <c r="C1768" s="83"/>
      <c r="D1768" s="84" t="s">
        <v>112</v>
      </c>
      <c r="E1768" s="85" t="s">
        <v>441</v>
      </c>
      <c r="F1768" s="151">
        <v>42248</v>
      </c>
      <c r="G1768" s="86"/>
      <c r="H1768" s="89"/>
      <c r="I1768" s="89">
        <v>4.9999999999999975E-2</v>
      </c>
      <c r="J1768" s="84"/>
      <c r="K1768" s="84"/>
      <c r="L1768" s="87">
        <v>6696.5</v>
      </c>
      <c r="M1768" s="87"/>
      <c r="N1768" s="87">
        <v>6696.5</v>
      </c>
      <c r="O1768" s="84">
        <v>6696.5</v>
      </c>
      <c r="P1768" s="84">
        <v>0</v>
      </c>
      <c r="Q1768" s="84">
        <f t="shared" si="1136"/>
        <v>6696.5</v>
      </c>
      <c r="R1768" s="84">
        <v>0</v>
      </c>
      <c r="S1768" s="87">
        <f t="shared" si="1137"/>
        <v>0</v>
      </c>
      <c r="T1768" s="150">
        <v>10</v>
      </c>
      <c r="U1768" s="69">
        <v>365</v>
      </c>
      <c r="V1768" s="70"/>
      <c r="W1768" s="71">
        <v>1.9013698630136986</v>
      </c>
      <c r="X1768" s="76">
        <f t="shared" si="1124"/>
        <v>42248</v>
      </c>
      <c r="AF1768" s="132" t="s">
        <v>3114</v>
      </c>
      <c r="AG1768" s="60">
        <f>MATCH(AF1768,'Cat-4'!$A:$A,0)</f>
        <v>844</v>
      </c>
      <c r="AH1768" s="60">
        <f>MATCH(X1768,'Cat-4'!$1:$1,0)</f>
        <v>45</v>
      </c>
      <c r="AI1768" s="60">
        <f>INDEX('Cat-4'!$1:$1048576,Working!AG1768,Working!AH1768)</f>
        <v>110.9</v>
      </c>
      <c r="AJ1768" s="60">
        <f>MATCH($AJ$3,'Cat-4'!$1:$1,0)</f>
        <v>144</v>
      </c>
      <c r="AK1768" s="60">
        <f>INDEX('Cat-4'!$1:$1048576,Working!AG1768,Working!AJ1768)</f>
        <v>160.30000000000001</v>
      </c>
      <c r="AL1768" s="146">
        <f t="shared" si="1149"/>
        <v>1.4454463480613164</v>
      </c>
      <c r="AM1768" s="152">
        <f t="shared" si="1150"/>
        <v>1.4454463480613164</v>
      </c>
      <c r="AN1768" s="146">
        <f t="shared" si="1138"/>
        <v>8.4555555555555557</v>
      </c>
      <c r="AO1768" s="169">
        <f>INDEX('EL&amp;SV'!$C$4:$G$50,MATCH(AF1768,'EL&amp;SV'!$G$4:$G$50,0),MATCH(IF(P1768&gt;5000000,"A",IF(N1768&gt;2000000,"B",IF(N1768&gt;500000,"C","D"))),'EL&amp;SV'!$C$4:$G$4,0))</f>
        <v>6</v>
      </c>
      <c r="AP1768" s="171">
        <f>INDEX('EL&amp;SV'!$G$4:$K$50,MATCH(AF1768,'EL&amp;SV'!$G$4:$G$50,0),MATCH(IF(N1768&gt;5000000,"A",IF(N1768&gt;2000000,"B",IF(N1768&gt;500000,"C","D"))),'EL&amp;SV'!$G$4:$K$4,0))</f>
        <v>0.95</v>
      </c>
      <c r="AQ1768" s="153">
        <f t="shared" si="1115"/>
        <v>9679.4314697926056</v>
      </c>
      <c r="AR1768" s="153">
        <f t="shared" si="1116"/>
        <v>9195.4598963029748</v>
      </c>
      <c r="AS1768" s="153">
        <f t="shared" si="1117"/>
        <v>483.97157348963083</v>
      </c>
      <c r="AT1768" s="60">
        <v>0.75</v>
      </c>
      <c r="AU1768" s="153">
        <f t="shared" si="1118"/>
        <v>362.97868011722312</v>
      </c>
      <c r="AV1768" s="153">
        <f t="shared" si="1119"/>
        <v>483.97157348963071</v>
      </c>
    </row>
    <row r="1769" spans="1:48" x14ac:dyDescent="0.2">
      <c r="A1769" s="82">
        <v>1765</v>
      </c>
      <c r="B1769" s="82" t="s">
        <v>1410</v>
      </c>
      <c r="C1769" s="83"/>
      <c r="D1769" s="84" t="s">
        <v>112</v>
      </c>
      <c r="E1769" s="85" t="s">
        <v>441</v>
      </c>
      <c r="F1769" s="151">
        <v>42248</v>
      </c>
      <c r="G1769" s="86"/>
      <c r="H1769" s="89"/>
      <c r="I1769" s="89">
        <v>4.9999999999999975E-2</v>
      </c>
      <c r="J1769" s="84"/>
      <c r="K1769" s="84"/>
      <c r="L1769" s="87">
        <v>6696.5</v>
      </c>
      <c r="M1769" s="87"/>
      <c r="N1769" s="87">
        <v>6696.5</v>
      </c>
      <c r="O1769" s="84">
        <v>6696.5</v>
      </c>
      <c r="P1769" s="84">
        <v>0</v>
      </c>
      <c r="Q1769" s="84">
        <f t="shared" si="1136"/>
        <v>6696.5</v>
      </c>
      <c r="R1769" s="84">
        <v>0</v>
      </c>
      <c r="S1769" s="87">
        <f t="shared" si="1137"/>
        <v>0</v>
      </c>
      <c r="T1769" s="150">
        <v>10</v>
      </c>
      <c r="U1769" s="69">
        <v>365</v>
      </c>
      <c r="V1769" s="70"/>
      <c r="W1769" s="71">
        <v>1.9013698630136986</v>
      </c>
      <c r="X1769" s="76">
        <f t="shared" si="1124"/>
        <v>42248</v>
      </c>
      <c r="AF1769" s="132" t="s">
        <v>3114</v>
      </c>
      <c r="AG1769" s="60">
        <f>MATCH(AF1769,'Cat-4'!$A:$A,0)</f>
        <v>844</v>
      </c>
      <c r="AH1769" s="60">
        <f>MATCH(X1769,'Cat-4'!$1:$1,0)</f>
        <v>45</v>
      </c>
      <c r="AI1769" s="60">
        <f>INDEX('Cat-4'!$1:$1048576,Working!AG1769,Working!AH1769)</f>
        <v>110.9</v>
      </c>
      <c r="AJ1769" s="60">
        <f>MATCH($AJ$3,'Cat-4'!$1:$1,0)</f>
        <v>144</v>
      </c>
      <c r="AK1769" s="60">
        <f>INDEX('Cat-4'!$1:$1048576,Working!AG1769,Working!AJ1769)</f>
        <v>160.30000000000001</v>
      </c>
      <c r="AL1769" s="146">
        <f t="shared" si="1149"/>
        <v>1.4454463480613164</v>
      </c>
      <c r="AM1769" s="152">
        <f t="shared" si="1150"/>
        <v>1.4454463480613164</v>
      </c>
      <c r="AN1769" s="146">
        <f t="shared" si="1138"/>
        <v>8.4555555555555557</v>
      </c>
      <c r="AO1769" s="169">
        <f>INDEX('EL&amp;SV'!$C$4:$G$50,MATCH(AF1769,'EL&amp;SV'!$G$4:$G$50,0),MATCH(IF(P1769&gt;5000000,"A",IF(N1769&gt;2000000,"B",IF(N1769&gt;500000,"C","D"))),'EL&amp;SV'!$C$4:$G$4,0))</f>
        <v>6</v>
      </c>
      <c r="AP1769" s="171">
        <f>INDEX('EL&amp;SV'!$G$4:$K$50,MATCH(AF1769,'EL&amp;SV'!$G$4:$G$50,0),MATCH(IF(N1769&gt;5000000,"A",IF(N1769&gt;2000000,"B",IF(N1769&gt;500000,"C","D"))),'EL&amp;SV'!$G$4:$K$4,0))</f>
        <v>0.95</v>
      </c>
      <c r="AQ1769" s="153">
        <f t="shared" si="1115"/>
        <v>9679.4314697926056</v>
      </c>
      <c r="AR1769" s="153">
        <f t="shared" si="1116"/>
        <v>9195.4598963029748</v>
      </c>
      <c r="AS1769" s="153">
        <f t="shared" si="1117"/>
        <v>483.97157348963083</v>
      </c>
      <c r="AT1769" s="60">
        <v>0.75</v>
      </c>
      <c r="AU1769" s="153">
        <f t="shared" si="1118"/>
        <v>362.97868011722312</v>
      </c>
      <c r="AV1769" s="153">
        <f t="shared" si="1119"/>
        <v>483.97157348963071</v>
      </c>
    </row>
    <row r="1770" spans="1:48" x14ac:dyDescent="0.2">
      <c r="A1770" s="82">
        <v>1766</v>
      </c>
      <c r="B1770" s="82" t="s">
        <v>1410</v>
      </c>
      <c r="C1770" s="83"/>
      <c r="D1770" s="84" t="s">
        <v>112</v>
      </c>
      <c r="E1770" s="85" t="s">
        <v>597</v>
      </c>
      <c r="F1770" s="86">
        <v>41000</v>
      </c>
      <c r="G1770" s="86" t="s">
        <v>1350</v>
      </c>
      <c r="H1770" s="89"/>
      <c r="I1770" s="89">
        <v>0.70174273972602741</v>
      </c>
      <c r="J1770" s="84"/>
      <c r="K1770" s="84"/>
      <c r="L1770" s="87">
        <v>6668</v>
      </c>
      <c r="M1770" s="87"/>
      <c r="N1770" s="87">
        <v>6668</v>
      </c>
      <c r="O1770" s="84">
        <v>6334.6</v>
      </c>
      <c r="P1770" s="84">
        <v>0</v>
      </c>
      <c r="Q1770" s="84">
        <f t="shared" si="1136"/>
        <v>6334.6</v>
      </c>
      <c r="R1770" s="84">
        <v>333.39999999999964</v>
      </c>
      <c r="S1770" s="87">
        <f t="shared" si="1137"/>
        <v>333.39999999999964</v>
      </c>
      <c r="T1770" s="150">
        <v>3</v>
      </c>
      <c r="U1770" s="69">
        <v>365</v>
      </c>
      <c r="V1770" s="70"/>
      <c r="W1770" s="71">
        <v>1.8493150684931507</v>
      </c>
      <c r="X1770" s="76">
        <f t="shared" si="1124"/>
        <v>41000</v>
      </c>
      <c r="AF1770" s="132" t="s">
        <v>2722</v>
      </c>
      <c r="AG1770" s="60">
        <f>MATCH(AF1770,'Cat-4'!$A:$A,0)</f>
        <v>647</v>
      </c>
      <c r="AH1770" s="60">
        <f>MATCH(X1770,'Cat-4'!$1:$1,0)</f>
        <v>4</v>
      </c>
      <c r="AI1770" s="60">
        <f>INDEX('Cat-4'!$1:$1048576,Working!AG1770,Working!AH1770)</f>
        <v>100.5</v>
      </c>
      <c r="AJ1770" s="60">
        <f>MATCH($AJ$3,'Cat-4'!$1:$1,0)</f>
        <v>144</v>
      </c>
      <c r="AK1770" s="60">
        <f>INDEX('Cat-4'!$1:$1048576,Working!AG1770,Working!AJ1770)</f>
        <v>94.2</v>
      </c>
      <c r="AL1770" s="146">
        <f t="shared" si="1149"/>
        <v>0.93731343283582091</v>
      </c>
      <c r="AM1770" s="152">
        <f t="shared" si="1150"/>
        <v>0.93731343283582091</v>
      </c>
      <c r="AN1770" s="146">
        <f t="shared" si="1138"/>
        <v>11.872222222222222</v>
      </c>
      <c r="AO1770" s="169">
        <f>INDEX('EL&amp;SV'!$C$4:$G$50,MATCH(AF1770,'EL&amp;SV'!$G$4:$G$50,0),MATCH(IF(P1770&gt;5000000,"A",IF(N1770&gt;2000000,"B",IF(N1770&gt;500000,"C","D"))),'EL&amp;SV'!$C$4:$G$4,0))</f>
        <v>5</v>
      </c>
      <c r="AP1770" s="171">
        <f>INDEX('EL&amp;SV'!$G$4:$K$50,MATCH(AF1770,'EL&amp;SV'!$G$4:$G$50,0),MATCH(IF(N1770&gt;5000000,"A",IF(N1770&gt;2000000,"B",IF(N1770&gt;500000,"C","D"))),'EL&amp;SV'!$G$4:$K$4,0))</f>
        <v>1</v>
      </c>
      <c r="AQ1770" s="153">
        <f t="shared" ref="AQ1770:AQ1833" si="1151">AM1770*N1770</f>
        <v>6250.0059701492537</v>
      </c>
      <c r="AR1770" s="153">
        <f t="shared" ref="AR1770:AR1833" si="1152">AQ1770*(AP1770/AO1770)*(IF(AN1770&gt;AO1770,AO1770,AN1770))</f>
        <v>6250.0059701492546</v>
      </c>
      <c r="AS1770" s="153">
        <f t="shared" ref="AS1770:AS1833" si="1153">AQ1770-AR1770</f>
        <v>0</v>
      </c>
      <c r="AT1770" s="60">
        <v>0.75</v>
      </c>
      <c r="AU1770" s="153">
        <f t="shared" ref="AU1770:AU1833" si="1154">AT1770*AS1770</f>
        <v>0</v>
      </c>
      <c r="AV1770" s="153">
        <f t="shared" ref="AV1770:AV1833" si="1155">IF((AQ1770*(1-AP1770))&gt;AU1770,(AQ1770*(1-AP1770)),AU1770)</f>
        <v>0</v>
      </c>
    </row>
    <row r="1771" spans="1:48" x14ac:dyDescent="0.2">
      <c r="A1771" s="82">
        <v>1767</v>
      </c>
      <c r="B1771" s="82" t="s">
        <v>1410</v>
      </c>
      <c r="C1771" s="83"/>
      <c r="D1771" s="84" t="s">
        <v>112</v>
      </c>
      <c r="E1771" s="85" t="s">
        <v>984</v>
      </c>
      <c r="F1771" s="86">
        <v>41538</v>
      </c>
      <c r="G1771" s="86" t="s">
        <v>1349</v>
      </c>
      <c r="H1771" s="89"/>
      <c r="I1771" s="89">
        <v>6.3908763959871287E-2</v>
      </c>
      <c r="J1771" s="84"/>
      <c r="K1771" s="84"/>
      <c r="L1771" s="87">
        <v>6667.5</v>
      </c>
      <c r="M1771" s="87"/>
      <c r="N1771" s="87">
        <v>6667.5</v>
      </c>
      <c r="O1771" s="84">
        <v>3575.4896340030964</v>
      </c>
      <c r="P1771" s="84">
        <v>426.11168370244178</v>
      </c>
      <c r="Q1771" s="84">
        <f t="shared" si="1136"/>
        <v>4001.6013177055383</v>
      </c>
      <c r="R1771" s="84">
        <v>2665.8986822944617</v>
      </c>
      <c r="S1771" s="87">
        <f t="shared" si="1137"/>
        <v>3092.0103659969036</v>
      </c>
      <c r="T1771" s="150">
        <v>15</v>
      </c>
      <c r="U1771" s="69">
        <v>365</v>
      </c>
      <c r="V1771" s="70"/>
      <c r="W1771" s="71">
        <v>1.8438356164383563</v>
      </c>
      <c r="X1771" s="76">
        <f t="shared" si="1124"/>
        <v>41518</v>
      </c>
      <c r="AF1771" s="132" t="s">
        <v>3114</v>
      </c>
      <c r="AG1771" s="60">
        <f>MATCH(AF1771,'Cat-4'!$A:$A,0)</f>
        <v>844</v>
      </c>
      <c r="AH1771" s="60">
        <f>MATCH(X1771,'Cat-4'!$1:$1,0)</f>
        <v>21</v>
      </c>
      <c r="AI1771" s="60">
        <f>INDEX('Cat-4'!$1:$1048576,Working!AG1771,Working!AH1771)</f>
        <v>112.4</v>
      </c>
      <c r="AJ1771" s="60">
        <f>MATCH($AJ$3,'Cat-4'!$1:$1,0)</f>
        <v>144</v>
      </c>
      <c r="AK1771" s="60">
        <f>INDEX('Cat-4'!$1:$1048576,Working!AG1771,Working!AJ1771)</f>
        <v>160.30000000000001</v>
      </c>
      <c r="AL1771" s="146">
        <f t="shared" si="1149"/>
        <v>1.4261565836298933</v>
      </c>
      <c r="AM1771" s="152">
        <f t="shared" si="1150"/>
        <v>1.4261565836298933</v>
      </c>
      <c r="AN1771" s="146">
        <f t="shared" si="1138"/>
        <v>10.4</v>
      </c>
      <c r="AO1771" s="169">
        <f>INDEX('EL&amp;SV'!$C$4:$G$50,MATCH(AF1771,'EL&amp;SV'!$G$4:$G$50,0),MATCH(IF(P1771&gt;5000000,"A",IF(N1771&gt;2000000,"B",IF(N1771&gt;500000,"C","D"))),'EL&amp;SV'!$C$4:$G$4,0))</f>
        <v>6</v>
      </c>
      <c r="AP1771" s="171">
        <f>INDEX('EL&amp;SV'!$G$4:$K$50,MATCH(AF1771,'EL&amp;SV'!$G$4:$G$50,0),MATCH(IF(N1771&gt;5000000,"A",IF(N1771&gt;2000000,"B",IF(N1771&gt;500000,"C","D"))),'EL&amp;SV'!$G$4:$K$4,0))</f>
        <v>0.95</v>
      </c>
      <c r="AQ1771" s="153">
        <f t="shared" si="1151"/>
        <v>9508.8990213523139</v>
      </c>
      <c r="AR1771" s="153">
        <f t="shared" si="1152"/>
        <v>9033.4540702846971</v>
      </c>
      <c r="AS1771" s="153">
        <f t="shared" si="1153"/>
        <v>475.44495106761678</v>
      </c>
      <c r="AT1771" s="60">
        <v>0.75</v>
      </c>
      <c r="AU1771" s="153">
        <f t="shared" si="1154"/>
        <v>356.58371330071259</v>
      </c>
      <c r="AV1771" s="153">
        <f t="shared" si="1155"/>
        <v>475.4449510676161</v>
      </c>
    </row>
    <row r="1772" spans="1:48" x14ac:dyDescent="0.2">
      <c r="A1772" s="82">
        <v>1768</v>
      </c>
      <c r="B1772" s="82" t="s">
        <v>1410</v>
      </c>
      <c r="C1772" s="83"/>
      <c r="D1772" s="84" t="s">
        <v>112</v>
      </c>
      <c r="E1772" s="85" t="s">
        <v>346</v>
      </c>
      <c r="F1772" s="86">
        <v>41000</v>
      </c>
      <c r="G1772" s="86" t="s">
        <v>1350</v>
      </c>
      <c r="H1772" s="89"/>
      <c r="I1772" s="89">
        <v>0</v>
      </c>
      <c r="J1772" s="84"/>
      <c r="K1772" s="84"/>
      <c r="L1772" s="87">
        <v>6656</v>
      </c>
      <c r="M1772" s="87"/>
      <c r="N1772" s="87">
        <v>6656</v>
      </c>
      <c r="O1772" s="84">
        <v>6656</v>
      </c>
      <c r="P1772" s="84">
        <v>0</v>
      </c>
      <c r="Q1772" s="84">
        <f t="shared" si="1136"/>
        <v>6656</v>
      </c>
      <c r="R1772" s="84">
        <v>0</v>
      </c>
      <c r="S1772" s="87">
        <f t="shared" si="1137"/>
        <v>0</v>
      </c>
      <c r="T1772" s="150">
        <v>10</v>
      </c>
      <c r="U1772" s="69">
        <v>365</v>
      </c>
      <c r="V1772" s="70"/>
      <c r="W1772" s="71">
        <v>3.8054794520547945</v>
      </c>
      <c r="X1772" s="76">
        <f t="shared" si="1124"/>
        <v>41000</v>
      </c>
      <c r="AF1772" s="132" t="s">
        <v>3114</v>
      </c>
      <c r="AG1772" s="60">
        <f>MATCH(AF1772,'Cat-4'!$A:$A,0)</f>
        <v>844</v>
      </c>
      <c r="AH1772" s="60">
        <f>MATCH(X1772,'Cat-4'!$1:$1,0)</f>
        <v>4</v>
      </c>
      <c r="AI1772" s="60">
        <f>INDEX('Cat-4'!$1:$1048576,Working!AG1772,Working!AH1772)</f>
        <v>103.9</v>
      </c>
      <c r="AJ1772" s="60">
        <f>MATCH($AJ$3,'Cat-4'!$1:$1,0)</f>
        <v>144</v>
      </c>
      <c r="AK1772" s="60">
        <f>INDEX('Cat-4'!$1:$1048576,Working!AG1772,Working!AJ1772)</f>
        <v>160.30000000000001</v>
      </c>
      <c r="AL1772" s="146">
        <f t="shared" si="1149"/>
        <v>1.5428296438883542</v>
      </c>
      <c r="AM1772" s="152">
        <f t="shared" si="1150"/>
        <v>1.5428296438883542</v>
      </c>
      <c r="AN1772" s="146">
        <f t="shared" si="1138"/>
        <v>11.872222222222222</v>
      </c>
      <c r="AO1772" s="169">
        <f>INDEX('EL&amp;SV'!$C$4:$G$50,MATCH(AF1772,'EL&amp;SV'!$G$4:$G$50,0),MATCH(IF(P1772&gt;5000000,"A",IF(N1772&gt;2000000,"B",IF(N1772&gt;500000,"C","D"))),'EL&amp;SV'!$C$4:$G$4,0))</f>
        <v>6</v>
      </c>
      <c r="AP1772" s="171">
        <f>INDEX('EL&amp;SV'!$G$4:$K$50,MATCH(AF1772,'EL&amp;SV'!$G$4:$G$50,0),MATCH(IF(N1772&gt;5000000,"A",IF(N1772&gt;2000000,"B",IF(N1772&gt;500000,"C","D"))),'EL&amp;SV'!$G$4:$K$4,0))</f>
        <v>0.95</v>
      </c>
      <c r="AQ1772" s="153">
        <f t="shared" si="1151"/>
        <v>10269.074109720885</v>
      </c>
      <c r="AR1772" s="153">
        <f t="shared" si="1152"/>
        <v>9755.62040423484</v>
      </c>
      <c r="AS1772" s="153">
        <f t="shared" si="1153"/>
        <v>513.45370548604478</v>
      </c>
      <c r="AT1772" s="60">
        <v>0.75</v>
      </c>
      <c r="AU1772" s="153">
        <f t="shared" si="1154"/>
        <v>385.09027911453359</v>
      </c>
      <c r="AV1772" s="153">
        <f t="shared" si="1155"/>
        <v>513.45370548604467</v>
      </c>
    </row>
    <row r="1773" spans="1:48" x14ac:dyDescent="0.2">
      <c r="A1773" s="82">
        <v>1769</v>
      </c>
      <c r="B1773" s="82" t="s">
        <v>1410</v>
      </c>
      <c r="C1773" s="83"/>
      <c r="D1773" s="84" t="s">
        <v>112</v>
      </c>
      <c r="E1773" s="85" t="s">
        <v>865</v>
      </c>
      <c r="F1773" s="86">
        <v>41000</v>
      </c>
      <c r="G1773" s="86" t="s">
        <v>1350</v>
      </c>
      <c r="H1773" s="89"/>
      <c r="I1773" s="89">
        <v>6.5949420442571127E-2</v>
      </c>
      <c r="J1773" s="84"/>
      <c r="K1773" s="84"/>
      <c r="L1773" s="87">
        <v>6650.01</v>
      </c>
      <c r="M1773" s="87"/>
      <c r="N1773" s="87">
        <v>6650.01</v>
      </c>
      <c r="O1773" s="84">
        <v>4124.6879728134872</v>
      </c>
      <c r="P1773" s="84">
        <v>438.56430543730244</v>
      </c>
      <c r="Q1773" s="84">
        <f t="shared" si="1136"/>
        <v>4563.2522782507895</v>
      </c>
      <c r="R1773" s="84">
        <v>2086.7577217492108</v>
      </c>
      <c r="S1773" s="87">
        <f t="shared" si="1137"/>
        <v>2525.322027186513</v>
      </c>
      <c r="T1773" s="150">
        <v>15</v>
      </c>
      <c r="U1773" s="69">
        <v>365</v>
      </c>
      <c r="V1773" s="70"/>
      <c r="W1773" s="71">
        <v>1.7972602739726027</v>
      </c>
      <c r="X1773" s="76">
        <f t="shared" si="1124"/>
        <v>41000</v>
      </c>
      <c r="AF1773" s="132" t="s">
        <v>3114</v>
      </c>
      <c r="AG1773" s="60">
        <f>MATCH(AF1773,'Cat-4'!$A:$A,0)</f>
        <v>844</v>
      </c>
      <c r="AH1773" s="60">
        <f>MATCH(X1773,'Cat-4'!$1:$1,0)</f>
        <v>4</v>
      </c>
      <c r="AI1773" s="60">
        <f>INDEX('Cat-4'!$1:$1048576,Working!AG1773,Working!AH1773)</f>
        <v>103.9</v>
      </c>
      <c r="AJ1773" s="60">
        <f>MATCH($AJ$3,'Cat-4'!$1:$1,0)</f>
        <v>144</v>
      </c>
      <c r="AK1773" s="60">
        <f>INDEX('Cat-4'!$1:$1048576,Working!AG1773,Working!AJ1773)</f>
        <v>160.30000000000001</v>
      </c>
      <c r="AL1773" s="146">
        <f t="shared" si="1149"/>
        <v>1.5428296438883542</v>
      </c>
      <c r="AM1773" s="152">
        <f t="shared" si="1150"/>
        <v>1.5428296438883542</v>
      </c>
      <c r="AN1773" s="146">
        <f t="shared" si="1138"/>
        <v>11.872222222222222</v>
      </c>
      <c r="AO1773" s="169">
        <f>INDEX('EL&amp;SV'!$C$4:$G$50,MATCH(AF1773,'EL&amp;SV'!$G$4:$G$50,0),MATCH(IF(P1773&gt;5000000,"A",IF(N1773&gt;2000000,"B",IF(N1773&gt;500000,"C","D"))),'EL&amp;SV'!$C$4:$G$4,0))</f>
        <v>6</v>
      </c>
      <c r="AP1773" s="171">
        <f>INDEX('EL&amp;SV'!$G$4:$K$50,MATCH(AF1773,'EL&amp;SV'!$G$4:$G$50,0),MATCH(IF(N1773&gt;5000000,"A",IF(N1773&gt;2000000,"B",IF(N1773&gt;500000,"C","D"))),'EL&amp;SV'!$G$4:$K$4,0))</f>
        <v>0.95</v>
      </c>
      <c r="AQ1773" s="153">
        <f t="shared" si="1151"/>
        <v>10259.832560153995</v>
      </c>
      <c r="AR1773" s="153">
        <f t="shared" si="1152"/>
        <v>9746.840932146295</v>
      </c>
      <c r="AS1773" s="153">
        <f t="shared" si="1153"/>
        <v>512.99162800769955</v>
      </c>
      <c r="AT1773" s="60">
        <v>0.75</v>
      </c>
      <c r="AU1773" s="153">
        <f t="shared" si="1154"/>
        <v>384.74372100577466</v>
      </c>
      <c r="AV1773" s="153">
        <f t="shared" si="1155"/>
        <v>512.99162800770023</v>
      </c>
    </row>
    <row r="1774" spans="1:48" x14ac:dyDescent="0.2">
      <c r="A1774" s="82">
        <v>1770</v>
      </c>
      <c r="B1774" s="82" t="s">
        <v>1410</v>
      </c>
      <c r="C1774" s="83"/>
      <c r="D1774" s="84" t="s">
        <v>112</v>
      </c>
      <c r="E1774" s="85" t="s">
        <v>445</v>
      </c>
      <c r="F1774" s="86">
        <v>41529</v>
      </c>
      <c r="G1774" s="86" t="s">
        <v>1349</v>
      </c>
      <c r="H1774" s="89"/>
      <c r="I1774" s="89">
        <v>0.10213879385329082</v>
      </c>
      <c r="J1774" s="84"/>
      <c r="K1774" s="84"/>
      <c r="L1774" s="87">
        <v>6575</v>
      </c>
      <c r="M1774" s="87"/>
      <c r="N1774" s="87">
        <v>6575</v>
      </c>
      <c r="O1774" s="84">
        <v>5601.6942484639176</v>
      </c>
      <c r="P1774" s="84">
        <v>671.56256958538711</v>
      </c>
      <c r="Q1774" s="84">
        <f t="shared" si="1136"/>
        <v>6273.2568180493045</v>
      </c>
      <c r="R1774" s="84">
        <v>301.74318195069554</v>
      </c>
      <c r="S1774" s="87">
        <f t="shared" si="1137"/>
        <v>973.30575153608243</v>
      </c>
      <c r="T1774" s="150">
        <v>10</v>
      </c>
      <c r="U1774" s="69">
        <v>365</v>
      </c>
      <c r="V1774" s="70"/>
      <c r="W1774" s="71">
        <v>13.747945205479452</v>
      </c>
      <c r="X1774" s="76">
        <f t="shared" si="1124"/>
        <v>41518</v>
      </c>
      <c r="AF1774" s="132" t="s">
        <v>3114</v>
      </c>
      <c r="AG1774" s="60">
        <f>MATCH(AF1774,'Cat-4'!$A:$A,0)</f>
        <v>844</v>
      </c>
      <c r="AH1774" s="60">
        <f>MATCH(X1774,'Cat-4'!$1:$1,0)</f>
        <v>21</v>
      </c>
      <c r="AI1774" s="60">
        <f>INDEX('Cat-4'!$1:$1048576,Working!AG1774,Working!AH1774)</f>
        <v>112.4</v>
      </c>
      <c r="AJ1774" s="60">
        <f>MATCH($AJ$3,'Cat-4'!$1:$1,0)</f>
        <v>144</v>
      </c>
      <c r="AK1774" s="60">
        <f>INDEX('Cat-4'!$1:$1048576,Working!AG1774,Working!AJ1774)</f>
        <v>160.30000000000001</v>
      </c>
      <c r="AL1774" s="146">
        <f t="shared" si="1149"/>
        <v>1.4261565836298933</v>
      </c>
      <c r="AM1774" s="152">
        <f t="shared" si="1150"/>
        <v>1.4261565836298933</v>
      </c>
      <c r="AN1774" s="146">
        <f t="shared" si="1138"/>
        <v>10.425000000000001</v>
      </c>
      <c r="AO1774" s="169">
        <f>INDEX('EL&amp;SV'!$C$4:$G$50,MATCH(AF1774,'EL&amp;SV'!$G$4:$G$50,0),MATCH(IF(P1774&gt;5000000,"A",IF(N1774&gt;2000000,"B",IF(N1774&gt;500000,"C","D"))),'EL&amp;SV'!$C$4:$G$4,0))</f>
        <v>6</v>
      </c>
      <c r="AP1774" s="171">
        <f>INDEX('EL&amp;SV'!$G$4:$K$50,MATCH(AF1774,'EL&amp;SV'!$G$4:$G$50,0),MATCH(IF(N1774&gt;5000000,"A",IF(N1774&gt;2000000,"B",IF(N1774&gt;500000,"C","D"))),'EL&amp;SV'!$G$4:$K$4,0))</f>
        <v>0.95</v>
      </c>
      <c r="AQ1774" s="153">
        <f t="shared" si="1151"/>
        <v>9376.9795373665474</v>
      </c>
      <c r="AR1774" s="153">
        <f t="shared" si="1152"/>
        <v>8908.130560498219</v>
      </c>
      <c r="AS1774" s="153">
        <f t="shared" si="1153"/>
        <v>468.84897686832846</v>
      </c>
      <c r="AT1774" s="60">
        <v>0.75</v>
      </c>
      <c r="AU1774" s="153">
        <f t="shared" si="1154"/>
        <v>351.63673265124635</v>
      </c>
      <c r="AV1774" s="153">
        <f t="shared" si="1155"/>
        <v>468.84897686832778</v>
      </c>
    </row>
    <row r="1775" spans="1:48" x14ac:dyDescent="0.2">
      <c r="A1775" s="82">
        <v>1771</v>
      </c>
      <c r="B1775" s="82" t="s">
        <v>1410</v>
      </c>
      <c r="C1775" s="83"/>
      <c r="D1775" s="84" t="s">
        <v>112</v>
      </c>
      <c r="E1775" s="85" t="s">
        <v>843</v>
      </c>
      <c r="F1775" s="151">
        <v>42248</v>
      </c>
      <c r="G1775" s="86"/>
      <c r="H1775" s="89"/>
      <c r="I1775" s="89">
        <v>6.9198352146943942E-17</v>
      </c>
      <c r="J1775" s="84"/>
      <c r="K1775" s="84"/>
      <c r="L1775" s="87">
        <v>6571.65</v>
      </c>
      <c r="M1775" s="87"/>
      <c r="N1775" s="87">
        <v>6571.65</v>
      </c>
      <c r="O1775" s="84">
        <v>6243.0674999999992</v>
      </c>
      <c r="P1775" s="84">
        <v>0</v>
      </c>
      <c r="Q1775" s="84">
        <f t="shared" si="1136"/>
        <v>6243.0674999999992</v>
      </c>
      <c r="R1775" s="84">
        <v>328.58250000000044</v>
      </c>
      <c r="S1775" s="87">
        <f t="shared" si="1137"/>
        <v>328.58250000000044</v>
      </c>
      <c r="T1775" s="150">
        <v>5</v>
      </c>
      <c r="U1775" s="69">
        <v>365</v>
      </c>
      <c r="V1775" s="70"/>
      <c r="W1775" s="71">
        <v>1.747945205479452</v>
      </c>
      <c r="X1775" s="76">
        <f>DATE(YEAR(F1775),MONTH(F1775),1)</f>
        <v>42248</v>
      </c>
      <c r="AF1775" s="132" t="s">
        <v>3114</v>
      </c>
      <c r="AG1775" s="60">
        <f>MATCH(AF1775,'Cat-4'!$A:$A,0)</f>
        <v>844</v>
      </c>
      <c r="AH1775" s="60">
        <f>MATCH(X1775,'Cat-4'!$1:$1,0)</f>
        <v>45</v>
      </c>
      <c r="AI1775" s="60">
        <f>INDEX('Cat-4'!$1:$1048576,Working!AG1775,Working!AH1775)</f>
        <v>110.9</v>
      </c>
      <c r="AJ1775" s="60">
        <f>MATCH($AJ$3,'Cat-4'!$1:$1,0)</f>
        <v>144</v>
      </c>
      <c r="AK1775" s="60">
        <f>INDEX('Cat-4'!$1:$1048576,Working!AG1775,Working!AJ1775)</f>
        <v>160.30000000000001</v>
      </c>
      <c r="AL1775" s="146">
        <f t="shared" si="1149"/>
        <v>1.4454463480613164</v>
      </c>
      <c r="AM1775" s="152">
        <f t="shared" si="1150"/>
        <v>1.4454463480613164</v>
      </c>
      <c r="AN1775" s="146">
        <f t="shared" si="1138"/>
        <v>8.4555555555555557</v>
      </c>
      <c r="AO1775" s="169">
        <f>INDEX('EL&amp;SV'!$C$4:$G$50,MATCH(AF1775,'EL&amp;SV'!$G$4:$G$50,0),MATCH(IF(P1775&gt;5000000,"A",IF(N1775&gt;2000000,"B",IF(N1775&gt;500000,"C","D"))),'EL&amp;SV'!$C$4:$G$4,0))</f>
        <v>6</v>
      </c>
      <c r="AP1775" s="171">
        <f>INDEX('EL&amp;SV'!$G$4:$K$50,MATCH(AF1775,'EL&amp;SV'!$G$4:$G$50,0),MATCH(IF(N1775&gt;5000000,"A",IF(N1775&gt;2000000,"B",IF(N1775&gt;500000,"C","D"))),'EL&amp;SV'!$G$4:$K$4,0))</f>
        <v>0.95</v>
      </c>
      <c r="AQ1775" s="153">
        <f t="shared" si="1151"/>
        <v>9498.967493237149</v>
      </c>
      <c r="AR1775" s="153">
        <f t="shared" si="1152"/>
        <v>9024.0191185752919</v>
      </c>
      <c r="AS1775" s="153">
        <f t="shared" si="1153"/>
        <v>474.94837466185709</v>
      </c>
      <c r="AT1775" s="60">
        <v>0.75</v>
      </c>
      <c r="AU1775" s="153">
        <f t="shared" si="1154"/>
        <v>356.21128099639282</v>
      </c>
      <c r="AV1775" s="153">
        <f t="shared" si="1155"/>
        <v>474.94837466185788</v>
      </c>
    </row>
    <row r="1776" spans="1:48" x14ac:dyDescent="0.2">
      <c r="A1776" s="82">
        <v>1772</v>
      </c>
      <c r="B1776" s="82" t="s">
        <v>1410</v>
      </c>
      <c r="C1776" s="83"/>
      <c r="D1776" s="84" t="s">
        <v>112</v>
      </c>
      <c r="E1776" s="85" t="s">
        <v>351</v>
      </c>
      <c r="F1776" s="86">
        <v>40007</v>
      </c>
      <c r="G1776" s="86" t="s">
        <v>1353</v>
      </c>
      <c r="H1776" s="89"/>
      <c r="I1776" s="89">
        <v>0.14483751946030096</v>
      </c>
      <c r="J1776" s="84"/>
      <c r="K1776" s="84"/>
      <c r="L1776" s="87">
        <v>6500</v>
      </c>
      <c r="M1776" s="87"/>
      <c r="N1776" s="87">
        <v>6500</v>
      </c>
      <c r="O1776" s="84">
        <v>6500</v>
      </c>
      <c r="P1776" s="84">
        <v>0</v>
      </c>
      <c r="Q1776" s="84">
        <f t="shared" si="1136"/>
        <v>6500</v>
      </c>
      <c r="R1776" s="84">
        <v>0</v>
      </c>
      <c r="S1776" s="87">
        <f t="shared" si="1137"/>
        <v>0</v>
      </c>
      <c r="T1776" s="150">
        <v>10</v>
      </c>
      <c r="U1776" s="69">
        <v>365</v>
      </c>
      <c r="V1776" s="70"/>
      <c r="W1776" s="71">
        <v>13.747945205479452</v>
      </c>
      <c r="X1776" s="76">
        <f t="shared" si="1124"/>
        <v>39995</v>
      </c>
      <c r="Y1776" s="138" t="s">
        <v>4016</v>
      </c>
      <c r="Z1776" s="60">
        <f>MATCH(Y1776,'Cat-3'!$A:$A,0)</f>
        <v>628</v>
      </c>
      <c r="AA1776" s="60">
        <f>MATCH(X1776,'Cat-3'!$1:$1,0)</f>
        <v>58</v>
      </c>
      <c r="AB1776" s="60">
        <f>INDEX('Cat-3'!$1:$1048576,Working!Z1776,Working!AA1776)</f>
        <v>119.7</v>
      </c>
      <c r="AC1776" s="60">
        <f>MATCH($AC$3,'Cat-3'!$1:$1,0)</f>
        <v>90</v>
      </c>
      <c r="AD1776" s="60">
        <f>INDEX('Cat-3'!$1:$1048576,Working!Z1776,Working!AC1776)</f>
        <v>138.4</v>
      </c>
      <c r="AE1776" s="146">
        <f>AD1776/AB1776</f>
        <v>1.1562238930659983</v>
      </c>
      <c r="AF1776" s="132" t="s">
        <v>3114</v>
      </c>
      <c r="AG1776" s="60">
        <f>MATCH(AF1776,'Cat-4'!$A:$A,0)</f>
        <v>844</v>
      </c>
      <c r="AH1776" s="60">
        <f>MATCH($AH$3,'Cat-4'!$1:$1,0)</f>
        <v>4</v>
      </c>
      <c r="AI1776" s="60">
        <f>INDEX('Cat-4'!$1:$1048576,Working!AG1776,Working!AH1776)</f>
        <v>103.9</v>
      </c>
      <c r="AJ1776" s="60">
        <f>MATCH($AJ$3,'Cat-4'!$1:$1,0)</f>
        <v>144</v>
      </c>
      <c r="AK1776" s="60">
        <f>INDEX('Cat-4'!$1:$1048576,Working!AG1776,Working!AJ1776)</f>
        <v>160.30000000000001</v>
      </c>
      <c r="AL1776" s="146">
        <f>AK1776/AI1776</f>
        <v>1.5428296438883542</v>
      </c>
      <c r="AM1776" s="146">
        <f>AL1776*AE1776</f>
        <v>1.7838564971942206</v>
      </c>
      <c r="AN1776" s="146">
        <f t="shared" si="1138"/>
        <v>14.588888888888889</v>
      </c>
      <c r="AO1776" s="169">
        <f>INDEX('EL&amp;SV'!$C$4:$G$50,MATCH(AF1776,'EL&amp;SV'!$G$4:$G$50,0),MATCH(IF(P1776&gt;5000000,"A",IF(N1776&gt;2000000,"B",IF(N1776&gt;500000,"C","D"))),'EL&amp;SV'!$C$4:$G$4,0))</f>
        <v>6</v>
      </c>
      <c r="AP1776" s="171">
        <f>INDEX('EL&amp;SV'!$G$4:$K$50,MATCH(AF1776,'EL&amp;SV'!$G$4:$G$50,0),MATCH(IF(N1776&gt;5000000,"A",IF(N1776&gt;2000000,"B",IF(N1776&gt;500000,"C","D"))),'EL&amp;SV'!$G$4:$K$4,0))</f>
        <v>0.95</v>
      </c>
      <c r="AQ1776" s="153">
        <f t="shared" si="1151"/>
        <v>11595.067231762434</v>
      </c>
      <c r="AR1776" s="153">
        <f t="shared" si="1152"/>
        <v>11015.313870174312</v>
      </c>
      <c r="AS1776" s="153">
        <f t="shared" si="1153"/>
        <v>579.75336158812206</v>
      </c>
      <c r="AT1776" s="60">
        <v>0.75</v>
      </c>
      <c r="AU1776" s="153">
        <f t="shared" si="1154"/>
        <v>434.81502119109155</v>
      </c>
      <c r="AV1776" s="153">
        <f t="shared" si="1155"/>
        <v>579.75336158812217</v>
      </c>
    </row>
    <row r="1777" spans="1:48" x14ac:dyDescent="0.2">
      <c r="A1777" s="82">
        <v>1773</v>
      </c>
      <c r="B1777" s="82" t="s">
        <v>1410</v>
      </c>
      <c r="C1777" s="83"/>
      <c r="D1777" s="84" t="s">
        <v>112</v>
      </c>
      <c r="E1777" s="85" t="s">
        <v>836</v>
      </c>
      <c r="F1777" s="86">
        <v>41000</v>
      </c>
      <c r="G1777" s="86" t="s">
        <v>1350</v>
      </c>
      <c r="H1777" s="89"/>
      <c r="I1777" s="89">
        <v>6.277608008429926E-2</v>
      </c>
      <c r="J1777" s="84"/>
      <c r="K1777" s="84"/>
      <c r="L1777" s="87">
        <v>6500</v>
      </c>
      <c r="M1777" s="87"/>
      <c r="N1777" s="87">
        <v>6500</v>
      </c>
      <c r="O1777" s="84">
        <v>4134.7773972602736</v>
      </c>
      <c r="P1777" s="84">
        <v>408.04452054794518</v>
      </c>
      <c r="Q1777" s="84">
        <f t="shared" si="1136"/>
        <v>4542.821917808219</v>
      </c>
      <c r="R1777" s="84">
        <v>1957.178082191781</v>
      </c>
      <c r="S1777" s="87">
        <f t="shared" si="1137"/>
        <v>2365.2226027397264</v>
      </c>
      <c r="T1777" s="150">
        <v>15</v>
      </c>
      <c r="U1777" s="69">
        <v>365</v>
      </c>
      <c r="V1777" s="70"/>
      <c r="W1777" s="71">
        <v>1.7123287671232876</v>
      </c>
      <c r="X1777" s="76">
        <f t="shared" si="1124"/>
        <v>41000</v>
      </c>
      <c r="AF1777" s="132" t="s">
        <v>3114</v>
      </c>
      <c r="AG1777" s="60">
        <f>MATCH(AF1777,'Cat-4'!$A:$A,0)</f>
        <v>844</v>
      </c>
      <c r="AH1777" s="60">
        <f>MATCH(X1777,'Cat-4'!$1:$1,0)</f>
        <v>4</v>
      </c>
      <c r="AI1777" s="60">
        <f>INDEX('Cat-4'!$1:$1048576,Working!AG1777,Working!AH1777)</f>
        <v>103.9</v>
      </c>
      <c r="AJ1777" s="60">
        <f>MATCH($AJ$3,'Cat-4'!$1:$1,0)</f>
        <v>144</v>
      </c>
      <c r="AK1777" s="60">
        <f>INDEX('Cat-4'!$1:$1048576,Working!AG1777,Working!AJ1777)</f>
        <v>160.30000000000001</v>
      </c>
      <c r="AL1777" s="146">
        <f t="shared" ref="AL1777:AL1784" si="1156">AK1777/AI1777</f>
        <v>1.5428296438883542</v>
      </c>
      <c r="AM1777" s="152">
        <f t="shared" ref="AM1777:AM1784" si="1157">AL1777</f>
        <v>1.5428296438883542</v>
      </c>
      <c r="AN1777" s="146">
        <f t="shared" si="1138"/>
        <v>11.872222222222222</v>
      </c>
      <c r="AO1777" s="169">
        <f>INDEX('EL&amp;SV'!$C$4:$G$50,MATCH(AF1777,'EL&amp;SV'!$G$4:$G$50,0),MATCH(IF(P1777&gt;5000000,"A",IF(N1777&gt;2000000,"B",IF(N1777&gt;500000,"C","D"))),'EL&amp;SV'!$C$4:$G$4,0))</f>
        <v>6</v>
      </c>
      <c r="AP1777" s="171">
        <f>INDEX('EL&amp;SV'!$G$4:$K$50,MATCH(AF1777,'EL&amp;SV'!$G$4:$G$50,0),MATCH(IF(N1777&gt;5000000,"A",IF(N1777&gt;2000000,"B",IF(N1777&gt;500000,"C","D"))),'EL&amp;SV'!$G$4:$K$4,0))</f>
        <v>0.95</v>
      </c>
      <c r="AQ1777" s="153">
        <f t="shared" si="1151"/>
        <v>10028.392685274302</v>
      </c>
      <c r="AR1777" s="153">
        <f t="shared" si="1152"/>
        <v>9526.9730510105874</v>
      </c>
      <c r="AS1777" s="153">
        <f t="shared" si="1153"/>
        <v>501.41963426371512</v>
      </c>
      <c r="AT1777" s="60">
        <v>0.75</v>
      </c>
      <c r="AU1777" s="153">
        <f t="shared" si="1154"/>
        <v>376.06472569778634</v>
      </c>
      <c r="AV1777" s="153">
        <f t="shared" si="1155"/>
        <v>501.41963426371558</v>
      </c>
    </row>
    <row r="1778" spans="1:48" x14ac:dyDescent="0.2">
      <c r="A1778" s="82">
        <v>1774</v>
      </c>
      <c r="B1778" s="82" t="s">
        <v>1410</v>
      </c>
      <c r="C1778" s="83"/>
      <c r="D1778" s="84" t="s">
        <v>112</v>
      </c>
      <c r="E1778" s="85" t="s">
        <v>1103</v>
      </c>
      <c r="F1778" s="86">
        <v>43434</v>
      </c>
      <c r="G1778" s="86" t="s">
        <v>35</v>
      </c>
      <c r="H1778" s="89"/>
      <c r="I1778" s="89">
        <v>0.19</v>
      </c>
      <c r="J1778" s="84"/>
      <c r="K1778" s="84"/>
      <c r="L1778" s="87">
        <v>6500</v>
      </c>
      <c r="M1778" s="87"/>
      <c r="N1778" s="87">
        <v>6500</v>
      </c>
      <c r="O1778" s="84">
        <v>4117.7945205479455</v>
      </c>
      <c r="P1778" s="84">
        <v>1235</v>
      </c>
      <c r="Q1778" s="84">
        <f t="shared" si="1136"/>
        <v>5352.7945205479455</v>
      </c>
      <c r="R1778" s="84">
        <v>1147.2054794520545</v>
      </c>
      <c r="S1778" s="87">
        <f t="shared" si="1137"/>
        <v>2382.2054794520545</v>
      </c>
      <c r="T1778" s="150">
        <v>5</v>
      </c>
      <c r="U1778" s="69">
        <v>365</v>
      </c>
      <c r="V1778" s="70"/>
      <c r="W1778" s="71">
        <v>1.7123287671232876</v>
      </c>
      <c r="X1778" s="76">
        <f t="shared" si="1124"/>
        <v>43405</v>
      </c>
      <c r="AF1778" s="132" t="s">
        <v>3114</v>
      </c>
      <c r="AG1778" s="60">
        <f>MATCH(AF1778,'Cat-4'!$A:$A,0)</f>
        <v>844</v>
      </c>
      <c r="AH1778" s="60">
        <f>MATCH(X1778,'Cat-4'!$1:$1,0)</f>
        <v>83</v>
      </c>
      <c r="AI1778" s="60">
        <f>INDEX('Cat-4'!$1:$1048576,Working!AG1778,Working!AH1778)</f>
        <v>127.4</v>
      </c>
      <c r="AJ1778" s="60">
        <f>MATCH($AJ$3,'Cat-4'!$1:$1,0)</f>
        <v>144</v>
      </c>
      <c r="AK1778" s="60">
        <f>INDEX('Cat-4'!$1:$1048576,Working!AG1778,Working!AJ1778)</f>
        <v>160.30000000000001</v>
      </c>
      <c r="AL1778" s="146">
        <f t="shared" si="1156"/>
        <v>1.2582417582417582</v>
      </c>
      <c r="AM1778" s="152">
        <f t="shared" si="1157"/>
        <v>1.2582417582417582</v>
      </c>
      <c r="AN1778" s="146">
        <f t="shared" si="1138"/>
        <v>5.208333333333333</v>
      </c>
      <c r="AO1778" s="169">
        <f>INDEX('EL&amp;SV'!$C$4:$G$50,MATCH(AF1778,'EL&amp;SV'!$G$4:$G$50,0),MATCH(IF(P1778&gt;5000000,"A",IF(N1778&gt;2000000,"B",IF(N1778&gt;500000,"C","D"))),'EL&amp;SV'!$C$4:$G$4,0))</f>
        <v>6</v>
      </c>
      <c r="AP1778" s="171">
        <f>INDEX('EL&amp;SV'!$G$4:$K$50,MATCH(AF1778,'EL&amp;SV'!$G$4:$G$50,0),MATCH(IF(N1778&gt;5000000,"A",IF(N1778&gt;2000000,"B",IF(N1778&gt;500000,"C","D"))),'EL&amp;SV'!$G$4:$K$4,0))</f>
        <v>0.95</v>
      </c>
      <c r="AQ1778" s="153">
        <f t="shared" si="1151"/>
        <v>8178.5714285714284</v>
      </c>
      <c r="AR1778" s="153">
        <f t="shared" si="1152"/>
        <v>6744.4816468253966</v>
      </c>
      <c r="AS1778" s="153">
        <f t="shared" si="1153"/>
        <v>1434.0897817460318</v>
      </c>
      <c r="AT1778" s="60">
        <v>0.75</v>
      </c>
      <c r="AU1778" s="153">
        <f t="shared" si="1154"/>
        <v>1075.5673363095239</v>
      </c>
      <c r="AV1778" s="153">
        <f t="shared" si="1155"/>
        <v>1075.5673363095239</v>
      </c>
    </row>
    <row r="1779" spans="1:48" x14ac:dyDescent="0.2">
      <c r="A1779" s="82">
        <v>1775</v>
      </c>
      <c r="B1779" s="82" t="s">
        <v>1410</v>
      </c>
      <c r="C1779" s="83"/>
      <c r="D1779" s="84" t="s">
        <v>1068</v>
      </c>
      <c r="E1779" s="85" t="s">
        <v>1217</v>
      </c>
      <c r="F1779" s="86">
        <v>44826</v>
      </c>
      <c r="G1779" s="86" t="s">
        <v>39</v>
      </c>
      <c r="H1779" s="89"/>
      <c r="I1779" s="89">
        <v>0.31666666666666665</v>
      </c>
      <c r="J1779" s="84"/>
      <c r="K1779" s="84"/>
      <c r="L1779" s="87">
        <v>0</v>
      </c>
      <c r="M1779" s="87">
        <v>6490</v>
      </c>
      <c r="N1779" s="87">
        <v>6490</v>
      </c>
      <c r="O1779" s="84"/>
      <c r="P1779" s="84">
        <v>1075.4433789954337</v>
      </c>
      <c r="Q1779" s="84">
        <f t="shared" si="1136"/>
        <v>1075.4433789954337</v>
      </c>
      <c r="R1779" s="84">
        <v>5414.5566210045663</v>
      </c>
      <c r="S1779" s="87">
        <f t="shared" si="1137"/>
        <v>0</v>
      </c>
      <c r="T1779" s="150">
        <v>3</v>
      </c>
      <c r="U1779" s="69">
        <v>365</v>
      </c>
      <c r="V1779" s="70"/>
      <c r="W1779" s="71">
        <v>13.66027397260274</v>
      </c>
      <c r="X1779" s="76">
        <f t="shared" si="1124"/>
        <v>44805</v>
      </c>
      <c r="AF1779" s="132" t="s">
        <v>2716</v>
      </c>
      <c r="AG1779" s="60">
        <f>MATCH(AF1779,'Cat-4'!$A:$A,0)</f>
        <v>644</v>
      </c>
      <c r="AH1779" s="60">
        <f>MATCH(X1779,'Cat-4'!$1:$1,0)</f>
        <v>129</v>
      </c>
      <c r="AI1779" s="60">
        <f>INDEX('Cat-4'!$1:$1048576,Working!AG1779,Working!AH1779)</f>
        <v>134.9</v>
      </c>
      <c r="AJ1779" s="60">
        <f>MATCH($AJ$3,'Cat-4'!$1:$1,0)</f>
        <v>144</v>
      </c>
      <c r="AK1779" s="60">
        <f>INDEX('Cat-4'!$1:$1048576,Working!AG1779,Working!AJ1779)</f>
        <v>135.1</v>
      </c>
      <c r="AL1779" s="146">
        <f t="shared" si="1156"/>
        <v>1.0014825796886582</v>
      </c>
      <c r="AM1779" s="152">
        <f t="shared" si="1157"/>
        <v>1.0014825796886582</v>
      </c>
      <c r="AN1779" s="146">
        <f t="shared" si="1138"/>
        <v>1.3972222222222221</v>
      </c>
      <c r="AO1779" s="169">
        <f>INDEX('EL&amp;SV'!$C$4:$G$50,MATCH(AF1779,'EL&amp;SV'!$G$4:$G$50,0),MATCH(IF(P1779&gt;5000000,"A",IF(N1779&gt;2000000,"B",IF(N1779&gt;500000,"C","D"))),'EL&amp;SV'!$C$4:$G$4,0))</f>
        <v>5</v>
      </c>
      <c r="AP1779" s="171">
        <f>INDEX('EL&amp;SV'!$G$4:$K$50,MATCH(AF1779,'EL&amp;SV'!$G$4:$G$50,0),MATCH(IF(N1779&gt;5000000,"A",IF(N1779&gt;2000000,"B",IF(N1779&gt;500000,"C","D"))),'EL&amp;SV'!$G$4:$K$4,0))</f>
        <v>1</v>
      </c>
      <c r="AQ1779" s="153">
        <f t="shared" si="1151"/>
        <v>6499.6219421793912</v>
      </c>
      <c r="AR1779" s="153">
        <f t="shared" si="1152"/>
        <v>1816.2832427312412</v>
      </c>
      <c r="AS1779" s="153">
        <f t="shared" si="1153"/>
        <v>4683.3386994481498</v>
      </c>
      <c r="AT1779" s="60">
        <v>0.75</v>
      </c>
      <c r="AU1779" s="153">
        <f t="shared" si="1154"/>
        <v>3512.5040245861123</v>
      </c>
      <c r="AV1779" s="153">
        <f t="shared" si="1155"/>
        <v>3512.5040245861123</v>
      </c>
    </row>
    <row r="1780" spans="1:48" x14ac:dyDescent="0.2">
      <c r="A1780" s="82">
        <v>1776</v>
      </c>
      <c r="B1780" s="82" t="s">
        <v>1410</v>
      </c>
      <c r="C1780" s="83"/>
      <c r="D1780" s="84" t="s">
        <v>112</v>
      </c>
      <c r="E1780" s="85" t="s">
        <v>1268</v>
      </c>
      <c r="F1780" s="86">
        <v>44457</v>
      </c>
      <c r="G1780" s="86" t="s">
        <v>38</v>
      </c>
      <c r="H1780" s="89"/>
      <c r="I1780" s="89">
        <v>0.19</v>
      </c>
      <c r="J1780" s="84"/>
      <c r="K1780" s="84"/>
      <c r="L1780" s="87">
        <v>6481.74</v>
      </c>
      <c r="M1780" s="87"/>
      <c r="N1780" s="87">
        <v>6481.74</v>
      </c>
      <c r="O1780" s="84">
        <v>657.94100547945209</v>
      </c>
      <c r="P1780" s="84">
        <v>1231.5306</v>
      </c>
      <c r="Q1780" s="84">
        <f t="shared" si="1136"/>
        <v>1889.4716054794521</v>
      </c>
      <c r="R1780" s="84">
        <v>4592.2683945205481</v>
      </c>
      <c r="S1780" s="87">
        <f t="shared" si="1137"/>
        <v>5823.7989945205481</v>
      </c>
      <c r="T1780" s="150">
        <v>5</v>
      </c>
      <c r="U1780" s="69">
        <v>365</v>
      </c>
      <c r="V1780" s="70"/>
      <c r="W1780" s="71">
        <v>13.654794520547945</v>
      </c>
      <c r="X1780" s="76">
        <f t="shared" si="1124"/>
        <v>44440</v>
      </c>
      <c r="AF1780" s="132" t="s">
        <v>3114</v>
      </c>
      <c r="AG1780" s="60">
        <f>MATCH(AF1780,'Cat-4'!$A:$A,0)</f>
        <v>844</v>
      </c>
      <c r="AH1780" s="60">
        <f>MATCH(X1780,'Cat-4'!$1:$1,0)</f>
        <v>117</v>
      </c>
      <c r="AI1780" s="60">
        <f>INDEX('Cat-4'!$1:$1048576,Working!AG1780,Working!AH1780)</f>
        <v>148.1</v>
      </c>
      <c r="AJ1780" s="60">
        <f>MATCH($AJ$3,'Cat-4'!$1:$1,0)</f>
        <v>144</v>
      </c>
      <c r="AK1780" s="60">
        <f>INDEX('Cat-4'!$1:$1048576,Working!AG1780,Working!AJ1780)</f>
        <v>160.30000000000001</v>
      </c>
      <c r="AL1780" s="146">
        <f t="shared" si="1156"/>
        <v>1.0823767724510467</v>
      </c>
      <c r="AM1780" s="152">
        <f t="shared" si="1157"/>
        <v>1.0823767724510467</v>
      </c>
      <c r="AN1780" s="146">
        <f t="shared" si="1138"/>
        <v>2.4083333333333332</v>
      </c>
      <c r="AO1780" s="169">
        <f>INDEX('EL&amp;SV'!$C$4:$G$50,MATCH(AF1780,'EL&amp;SV'!$G$4:$G$50,0),MATCH(IF(P1780&gt;5000000,"A",IF(N1780&gt;2000000,"B",IF(N1780&gt;500000,"C","D"))),'EL&amp;SV'!$C$4:$G$4,0))</f>
        <v>6</v>
      </c>
      <c r="AP1780" s="171">
        <f>INDEX('EL&amp;SV'!$G$4:$K$50,MATCH(AF1780,'EL&amp;SV'!$G$4:$G$50,0),MATCH(IF(N1780&gt;5000000,"A",IF(N1780&gt;2000000,"B",IF(N1780&gt;500000,"C","D"))),'EL&amp;SV'!$G$4:$K$4,0))</f>
        <v>0.95</v>
      </c>
      <c r="AQ1780" s="153">
        <f t="shared" si="1151"/>
        <v>7015.6848210668468</v>
      </c>
      <c r="AR1780" s="153">
        <f t="shared" si="1152"/>
        <v>2675.2170383665316</v>
      </c>
      <c r="AS1780" s="153">
        <f t="shared" si="1153"/>
        <v>4340.4677827003152</v>
      </c>
      <c r="AT1780" s="60">
        <v>0.75</v>
      </c>
      <c r="AU1780" s="153">
        <f t="shared" si="1154"/>
        <v>3255.3508370252366</v>
      </c>
      <c r="AV1780" s="153">
        <f t="shared" si="1155"/>
        <v>3255.3508370252366</v>
      </c>
    </row>
    <row r="1781" spans="1:48" x14ac:dyDescent="0.2">
      <c r="A1781" s="82">
        <v>1777</v>
      </c>
      <c r="B1781" s="82" t="s">
        <v>1410</v>
      </c>
      <c r="C1781" s="83"/>
      <c r="D1781" s="84" t="s">
        <v>112</v>
      </c>
      <c r="E1781" s="85" t="s">
        <v>1069</v>
      </c>
      <c r="F1781" s="86">
        <v>42825</v>
      </c>
      <c r="G1781" s="86" t="s">
        <v>27</v>
      </c>
      <c r="H1781" s="89"/>
      <c r="I1781" s="89">
        <v>9.5000000000000001E-2</v>
      </c>
      <c r="J1781" s="84"/>
      <c r="K1781" s="84"/>
      <c r="L1781" s="87">
        <v>6474</v>
      </c>
      <c r="M1781" s="87"/>
      <c r="N1781" s="87">
        <v>6474</v>
      </c>
      <c r="O1781" s="84">
        <v>3076.8350136986301</v>
      </c>
      <c r="P1781" s="84">
        <v>615.03</v>
      </c>
      <c r="Q1781" s="84">
        <f t="shared" si="1136"/>
        <v>3691.8650136986298</v>
      </c>
      <c r="R1781" s="84">
        <v>2782.1349863013702</v>
      </c>
      <c r="S1781" s="87">
        <f t="shared" si="1137"/>
        <v>3397.1649863013699</v>
      </c>
      <c r="T1781" s="150">
        <v>10</v>
      </c>
      <c r="U1781" s="69">
        <v>365</v>
      </c>
      <c r="V1781" s="70"/>
      <c r="W1781" s="71">
        <v>3.6273972602739724</v>
      </c>
      <c r="X1781" s="76">
        <f t="shared" si="1124"/>
        <v>42795</v>
      </c>
      <c r="AF1781" s="132" t="s">
        <v>3114</v>
      </c>
      <c r="AG1781" s="60">
        <f>MATCH(AF1781,'Cat-4'!$A:$A,0)</f>
        <v>844</v>
      </c>
      <c r="AH1781" s="60">
        <f>MATCH(X1781,'Cat-4'!$1:$1,0)</f>
        <v>63</v>
      </c>
      <c r="AI1781" s="60">
        <f>INDEX('Cat-4'!$1:$1048576,Working!AG1781,Working!AH1781)</f>
        <v>116.5</v>
      </c>
      <c r="AJ1781" s="60">
        <f>MATCH($AJ$3,'Cat-4'!$1:$1,0)</f>
        <v>144</v>
      </c>
      <c r="AK1781" s="60">
        <f>INDEX('Cat-4'!$1:$1048576,Working!AG1781,Working!AJ1781)</f>
        <v>160.30000000000001</v>
      </c>
      <c r="AL1781" s="146">
        <f t="shared" si="1156"/>
        <v>1.3759656652360517</v>
      </c>
      <c r="AM1781" s="152">
        <f t="shared" si="1157"/>
        <v>1.3759656652360517</v>
      </c>
      <c r="AN1781" s="146">
        <f t="shared" si="1138"/>
        <v>6.875</v>
      </c>
      <c r="AO1781" s="169">
        <f>INDEX('EL&amp;SV'!$C$4:$G$50,MATCH(AF1781,'EL&amp;SV'!$G$4:$G$50,0),MATCH(IF(P1781&gt;5000000,"A",IF(N1781&gt;2000000,"B",IF(N1781&gt;500000,"C","D"))),'EL&amp;SV'!$C$4:$G$4,0))</f>
        <v>6</v>
      </c>
      <c r="AP1781" s="171">
        <f>INDEX('EL&amp;SV'!$G$4:$K$50,MATCH(AF1781,'EL&amp;SV'!$G$4:$G$50,0),MATCH(IF(N1781&gt;5000000,"A",IF(N1781&gt;2000000,"B",IF(N1781&gt;500000,"C","D"))),'EL&amp;SV'!$G$4:$K$4,0))</f>
        <v>0.95</v>
      </c>
      <c r="AQ1781" s="153">
        <f t="shared" si="1151"/>
        <v>8908.0017167381993</v>
      </c>
      <c r="AR1781" s="153">
        <f t="shared" si="1152"/>
        <v>8462.6016309012884</v>
      </c>
      <c r="AS1781" s="153">
        <f t="shared" si="1153"/>
        <v>445.40008583691088</v>
      </c>
      <c r="AT1781" s="60">
        <v>0.75</v>
      </c>
      <c r="AU1781" s="153">
        <f t="shared" si="1154"/>
        <v>334.05006437768316</v>
      </c>
      <c r="AV1781" s="153">
        <f t="shared" si="1155"/>
        <v>445.40008583691036</v>
      </c>
    </row>
    <row r="1782" spans="1:48" x14ac:dyDescent="0.2">
      <c r="A1782" s="82">
        <v>1778</v>
      </c>
      <c r="B1782" s="82" t="s">
        <v>1410</v>
      </c>
      <c r="C1782" s="83"/>
      <c r="D1782" s="84" t="s">
        <v>112</v>
      </c>
      <c r="E1782" s="85" t="s">
        <v>872</v>
      </c>
      <c r="F1782" s="151">
        <v>42248</v>
      </c>
      <c r="G1782" s="86"/>
      <c r="H1782" s="89"/>
      <c r="I1782" s="89">
        <v>0</v>
      </c>
      <c r="J1782" s="84"/>
      <c r="K1782" s="84"/>
      <c r="L1782" s="87">
        <v>6450.03</v>
      </c>
      <c r="M1782" s="87"/>
      <c r="N1782" s="87">
        <v>6450.03</v>
      </c>
      <c r="O1782" s="84">
        <v>6127.5284999999994</v>
      </c>
      <c r="P1782" s="84">
        <v>0</v>
      </c>
      <c r="Q1782" s="84">
        <f t="shared" si="1136"/>
        <v>6127.5284999999994</v>
      </c>
      <c r="R1782" s="84">
        <v>322.50150000000031</v>
      </c>
      <c r="S1782" s="87">
        <f t="shared" si="1137"/>
        <v>322.50150000000031</v>
      </c>
      <c r="T1782" s="150">
        <v>5</v>
      </c>
      <c r="U1782" s="69">
        <v>365</v>
      </c>
      <c r="V1782" s="70"/>
      <c r="W1782" s="71">
        <v>3.6246575342465754</v>
      </c>
      <c r="X1782" s="76">
        <f>DATE(YEAR(F1782),MONTH(F1782),1)</f>
        <v>42248</v>
      </c>
      <c r="AF1782" s="132" t="s">
        <v>2732</v>
      </c>
      <c r="AG1782" s="60">
        <f>MATCH(AF1782,'Cat-4'!$A:$A,0)</f>
        <v>652</v>
      </c>
      <c r="AH1782" s="60">
        <f>MATCH(X1782,'Cat-4'!$1:$1,0)</f>
        <v>45</v>
      </c>
      <c r="AI1782" s="60">
        <f>INDEX('Cat-4'!$1:$1048576,Working!AG1782,Working!AH1782)</f>
        <v>97.2</v>
      </c>
      <c r="AJ1782" s="60">
        <f>MATCH($AJ$3,'Cat-4'!$1:$1,0)</f>
        <v>144</v>
      </c>
      <c r="AK1782" s="60">
        <f>INDEX('Cat-4'!$1:$1048576,Working!AG1782,Working!AJ1782)</f>
        <v>95.4</v>
      </c>
      <c r="AL1782" s="146">
        <f t="shared" si="1156"/>
        <v>0.98148148148148151</v>
      </c>
      <c r="AM1782" s="152">
        <f t="shared" si="1157"/>
        <v>0.98148148148148151</v>
      </c>
      <c r="AN1782" s="146">
        <f t="shared" si="1138"/>
        <v>8.4555555555555557</v>
      </c>
      <c r="AO1782" s="169">
        <f>INDEX('EL&amp;SV'!$C$4:$G$50,MATCH(AF1782,'EL&amp;SV'!$G$4:$G$50,0),MATCH(IF(P1782&gt;5000000,"A",IF(N1782&gt;2000000,"B",IF(N1782&gt;500000,"C","D"))),'EL&amp;SV'!$C$4:$G$4,0))</f>
        <v>8</v>
      </c>
      <c r="AP1782" s="171">
        <f>INDEX('EL&amp;SV'!$G$4:$K$50,MATCH(AF1782,'EL&amp;SV'!$G$4:$G$50,0),MATCH(IF(N1782&gt;5000000,"A",IF(N1782&gt;2000000,"B",IF(N1782&gt;500000,"C","D"))),'EL&amp;SV'!$G$4:$K$4,0))</f>
        <v>0.9</v>
      </c>
      <c r="AQ1782" s="153">
        <f t="shared" si="1151"/>
        <v>6330.585</v>
      </c>
      <c r="AR1782" s="153">
        <f t="shared" si="1152"/>
        <v>5697.5264999999999</v>
      </c>
      <c r="AS1782" s="153">
        <f t="shared" si="1153"/>
        <v>633.05850000000009</v>
      </c>
      <c r="AT1782" s="60">
        <v>0.75</v>
      </c>
      <c r="AU1782" s="153">
        <f t="shared" si="1154"/>
        <v>474.79387500000007</v>
      </c>
      <c r="AV1782" s="153">
        <f t="shared" si="1155"/>
        <v>633.05849999999987</v>
      </c>
    </row>
    <row r="1783" spans="1:48" x14ac:dyDescent="0.2">
      <c r="A1783" s="82">
        <v>1779</v>
      </c>
      <c r="B1783" s="82" t="s">
        <v>1410</v>
      </c>
      <c r="C1783" s="83"/>
      <c r="D1783" s="84" t="s">
        <v>112</v>
      </c>
      <c r="E1783" s="85" t="s">
        <v>792</v>
      </c>
      <c r="F1783" s="86">
        <v>41000</v>
      </c>
      <c r="G1783" s="86" t="s">
        <v>1350</v>
      </c>
      <c r="H1783" s="89"/>
      <c r="I1783" s="89">
        <v>6.1264488935721804E-2</v>
      </c>
      <c r="J1783" s="84"/>
      <c r="K1783" s="84"/>
      <c r="L1783" s="87">
        <v>6400</v>
      </c>
      <c r="M1783" s="87"/>
      <c r="N1783" s="87">
        <v>6400</v>
      </c>
      <c r="O1783" s="84">
        <v>4119.5363540569015</v>
      </c>
      <c r="P1783" s="84">
        <v>392.09272918861956</v>
      </c>
      <c r="Q1783" s="84">
        <f t="shared" si="1136"/>
        <v>4511.6290832455206</v>
      </c>
      <c r="R1783" s="84">
        <v>1888.3709167544794</v>
      </c>
      <c r="S1783" s="87">
        <f t="shared" si="1137"/>
        <v>2280.4636459430985</v>
      </c>
      <c r="T1783" s="150">
        <v>15</v>
      </c>
      <c r="U1783" s="69">
        <v>365</v>
      </c>
      <c r="V1783" s="70"/>
      <c r="W1783" s="71">
        <v>13.580821917808219</v>
      </c>
      <c r="X1783" s="76">
        <f t="shared" si="1124"/>
        <v>41000</v>
      </c>
      <c r="AF1783" s="132" t="s">
        <v>3114</v>
      </c>
      <c r="AG1783" s="60">
        <f>MATCH(AF1783,'Cat-4'!$A:$A,0)</f>
        <v>844</v>
      </c>
      <c r="AH1783" s="60">
        <f>MATCH(X1783,'Cat-4'!$1:$1,0)</f>
        <v>4</v>
      </c>
      <c r="AI1783" s="60">
        <f>INDEX('Cat-4'!$1:$1048576,Working!AG1783,Working!AH1783)</f>
        <v>103.9</v>
      </c>
      <c r="AJ1783" s="60">
        <f>MATCH($AJ$3,'Cat-4'!$1:$1,0)</f>
        <v>144</v>
      </c>
      <c r="AK1783" s="60">
        <f>INDEX('Cat-4'!$1:$1048576,Working!AG1783,Working!AJ1783)</f>
        <v>160.30000000000001</v>
      </c>
      <c r="AL1783" s="146">
        <f t="shared" si="1156"/>
        <v>1.5428296438883542</v>
      </c>
      <c r="AM1783" s="152">
        <f t="shared" si="1157"/>
        <v>1.5428296438883542</v>
      </c>
      <c r="AN1783" s="146">
        <f t="shared" si="1138"/>
        <v>11.872222222222222</v>
      </c>
      <c r="AO1783" s="169">
        <f>INDEX('EL&amp;SV'!$C$4:$G$50,MATCH(AF1783,'EL&amp;SV'!$G$4:$G$50,0),MATCH(IF(P1783&gt;5000000,"A",IF(N1783&gt;2000000,"B",IF(N1783&gt;500000,"C","D"))),'EL&amp;SV'!$C$4:$G$4,0))</f>
        <v>6</v>
      </c>
      <c r="AP1783" s="171">
        <f>INDEX('EL&amp;SV'!$G$4:$K$50,MATCH(AF1783,'EL&amp;SV'!$G$4:$G$50,0),MATCH(IF(N1783&gt;5000000,"A",IF(N1783&gt;2000000,"B",IF(N1783&gt;500000,"C","D"))),'EL&amp;SV'!$G$4:$K$4,0))</f>
        <v>0.95</v>
      </c>
      <c r="AQ1783" s="153">
        <f t="shared" si="1151"/>
        <v>9874.1097208854662</v>
      </c>
      <c r="AR1783" s="153">
        <f t="shared" si="1152"/>
        <v>9380.4042348411931</v>
      </c>
      <c r="AS1783" s="153">
        <f t="shared" si="1153"/>
        <v>493.70548604427313</v>
      </c>
      <c r="AT1783" s="60">
        <v>0.75</v>
      </c>
      <c r="AU1783" s="153">
        <f t="shared" si="1154"/>
        <v>370.27911453320485</v>
      </c>
      <c r="AV1783" s="153">
        <f t="shared" si="1155"/>
        <v>493.70548604427375</v>
      </c>
    </row>
    <row r="1784" spans="1:48" x14ac:dyDescent="0.2">
      <c r="A1784" s="82">
        <v>1780</v>
      </c>
      <c r="B1784" s="82" t="s">
        <v>1410</v>
      </c>
      <c r="C1784" s="83"/>
      <c r="D1784" s="84" t="s">
        <v>112</v>
      </c>
      <c r="E1784" s="85" t="s">
        <v>1115</v>
      </c>
      <c r="F1784" s="86">
        <v>43810</v>
      </c>
      <c r="G1784" s="86" t="s">
        <v>36</v>
      </c>
      <c r="H1784" s="89"/>
      <c r="I1784" s="89">
        <v>9.5000000000000001E-2</v>
      </c>
      <c r="J1784" s="84"/>
      <c r="K1784" s="84"/>
      <c r="L1784" s="87">
        <v>6390.12</v>
      </c>
      <c r="M1784" s="87"/>
      <c r="N1784" s="87">
        <v>6390.12</v>
      </c>
      <c r="O1784" s="84">
        <v>1400.3991747945206</v>
      </c>
      <c r="P1784" s="84">
        <v>607.06140000000005</v>
      </c>
      <c r="Q1784" s="84">
        <f t="shared" si="1136"/>
        <v>2007.4605747945207</v>
      </c>
      <c r="R1784" s="84">
        <v>4382.6594252054792</v>
      </c>
      <c r="S1784" s="87">
        <f t="shared" si="1137"/>
        <v>4989.7208252054788</v>
      </c>
      <c r="T1784" s="150">
        <v>10</v>
      </c>
      <c r="U1784" s="69">
        <v>365</v>
      </c>
      <c r="V1784" s="70"/>
      <c r="W1784" s="71">
        <v>3.580821917808219</v>
      </c>
      <c r="X1784" s="76">
        <f t="shared" si="1124"/>
        <v>43800</v>
      </c>
      <c r="AF1784" s="132" t="s">
        <v>3114</v>
      </c>
      <c r="AG1784" s="60">
        <f>MATCH(AF1784,'Cat-4'!$A:$A,0)</f>
        <v>844</v>
      </c>
      <c r="AH1784" s="60">
        <f>MATCH(X1784,'Cat-4'!$1:$1,0)</f>
        <v>96</v>
      </c>
      <c r="AI1784" s="60">
        <f>INDEX('Cat-4'!$1:$1048576,Working!AG1784,Working!AH1784)</f>
        <v>130.30000000000001</v>
      </c>
      <c r="AJ1784" s="60">
        <f>MATCH($AJ$3,'Cat-4'!$1:$1,0)</f>
        <v>144</v>
      </c>
      <c r="AK1784" s="60">
        <f>INDEX('Cat-4'!$1:$1048576,Working!AG1784,Working!AJ1784)</f>
        <v>160.30000000000001</v>
      </c>
      <c r="AL1784" s="146">
        <f t="shared" si="1156"/>
        <v>1.2302379125095932</v>
      </c>
      <c r="AM1784" s="152">
        <f t="shared" si="1157"/>
        <v>1.2302379125095932</v>
      </c>
      <c r="AN1784" s="146">
        <f t="shared" si="1138"/>
        <v>4.177777777777778</v>
      </c>
      <c r="AO1784" s="169">
        <f>INDEX('EL&amp;SV'!$C$4:$G$50,MATCH(AF1784,'EL&amp;SV'!$G$4:$G$50,0),MATCH(IF(P1784&gt;5000000,"A",IF(N1784&gt;2000000,"B",IF(N1784&gt;500000,"C","D"))),'EL&amp;SV'!$C$4:$G$4,0))</f>
        <v>6</v>
      </c>
      <c r="AP1784" s="171">
        <f>INDEX('EL&amp;SV'!$G$4:$K$50,MATCH(AF1784,'EL&amp;SV'!$G$4:$G$50,0),MATCH(IF(N1784&gt;5000000,"A",IF(N1784&gt;2000000,"B",IF(N1784&gt;500000,"C","D"))),'EL&amp;SV'!$G$4:$K$4,0))</f>
        <v>0.95</v>
      </c>
      <c r="AQ1784" s="153">
        <f t="shared" si="1151"/>
        <v>7861.3678894858022</v>
      </c>
      <c r="AR1784" s="153">
        <f t="shared" si="1152"/>
        <v>5200.1492780080152</v>
      </c>
      <c r="AS1784" s="153">
        <f t="shared" si="1153"/>
        <v>2661.2186114777869</v>
      </c>
      <c r="AT1784" s="60">
        <v>0.75</v>
      </c>
      <c r="AU1784" s="153">
        <f t="shared" si="1154"/>
        <v>1995.9139586083402</v>
      </c>
      <c r="AV1784" s="153">
        <f t="shared" si="1155"/>
        <v>1995.9139586083402</v>
      </c>
    </row>
    <row r="1785" spans="1:48" x14ac:dyDescent="0.2">
      <c r="A1785" s="82">
        <v>1781</v>
      </c>
      <c r="B1785" s="82" t="s">
        <v>1410</v>
      </c>
      <c r="C1785" s="83"/>
      <c r="D1785" s="84" t="s">
        <v>112</v>
      </c>
      <c r="E1785" s="85" t="s">
        <v>322</v>
      </c>
      <c r="F1785" s="86">
        <v>39412</v>
      </c>
      <c r="G1785" s="86" t="s">
        <v>1347</v>
      </c>
      <c r="H1785" s="89"/>
      <c r="I1785" s="89">
        <v>1.3701201201201203E-2</v>
      </c>
      <c r="J1785" s="84"/>
      <c r="K1785" s="84"/>
      <c r="L1785" s="87">
        <v>6300</v>
      </c>
      <c r="M1785" s="87"/>
      <c r="N1785" s="87">
        <v>6300</v>
      </c>
      <c r="O1785" s="84">
        <v>6300</v>
      </c>
      <c r="P1785" s="84">
        <v>0</v>
      </c>
      <c r="Q1785" s="84">
        <f t="shared" si="1136"/>
        <v>6300</v>
      </c>
      <c r="R1785" s="84">
        <v>0</v>
      </c>
      <c r="S1785" s="87">
        <f t="shared" si="1137"/>
        <v>0</v>
      </c>
      <c r="T1785" s="150">
        <v>10</v>
      </c>
      <c r="U1785" s="69">
        <v>365</v>
      </c>
      <c r="V1785" s="70"/>
      <c r="W1785" s="71">
        <v>13.556164383561644</v>
      </c>
      <c r="X1785" s="76">
        <f t="shared" si="1124"/>
        <v>39387</v>
      </c>
      <c r="Y1785" s="138" t="s">
        <v>4016</v>
      </c>
      <c r="Z1785" s="60">
        <f>MATCH(Y1785,'Cat-3'!$A:$A,0)</f>
        <v>628</v>
      </c>
      <c r="AA1785" s="60">
        <f>MATCH(X1785,'Cat-3'!$1:$1,0)</f>
        <v>38</v>
      </c>
      <c r="AB1785" s="60">
        <f>INDEX('Cat-3'!$1:$1048576,Working!Z1785,Working!AA1785)</f>
        <v>114</v>
      </c>
      <c r="AC1785" s="60">
        <f>MATCH($AC$3,'Cat-3'!$1:$1,0)</f>
        <v>90</v>
      </c>
      <c r="AD1785" s="60">
        <f>INDEX('Cat-3'!$1:$1048576,Working!Z1785,Working!AC1785)</f>
        <v>138.4</v>
      </c>
      <c r="AE1785" s="146">
        <f>AD1785/AB1785</f>
        <v>1.2140350877192982</v>
      </c>
      <c r="AF1785" s="132" t="s">
        <v>3114</v>
      </c>
      <c r="AG1785" s="60">
        <f>MATCH(AF1785,'Cat-4'!$A:$A,0)</f>
        <v>844</v>
      </c>
      <c r="AH1785" s="60">
        <f>MATCH($AH$3,'Cat-4'!$1:$1,0)</f>
        <v>4</v>
      </c>
      <c r="AI1785" s="60">
        <f>INDEX('Cat-4'!$1:$1048576,Working!AG1785,Working!AH1785)</f>
        <v>103.9</v>
      </c>
      <c r="AJ1785" s="60">
        <f>MATCH($AJ$3,'Cat-4'!$1:$1,0)</f>
        <v>144</v>
      </c>
      <c r="AK1785" s="60">
        <f>INDEX('Cat-4'!$1:$1048576,Working!AG1785,Working!AJ1785)</f>
        <v>160.30000000000001</v>
      </c>
      <c r="AL1785" s="146">
        <f>AK1785/AI1785</f>
        <v>1.5428296438883542</v>
      </c>
      <c r="AM1785" s="146">
        <f>AL1785*AE1785</f>
        <v>1.8730493220539317</v>
      </c>
      <c r="AN1785" s="146">
        <f t="shared" si="1138"/>
        <v>16.219444444444445</v>
      </c>
      <c r="AO1785" s="169">
        <f>INDEX('EL&amp;SV'!$C$4:$G$50,MATCH(AF1785,'EL&amp;SV'!$G$4:$G$50,0),MATCH(IF(P1785&gt;5000000,"A",IF(N1785&gt;2000000,"B",IF(N1785&gt;500000,"C","D"))),'EL&amp;SV'!$C$4:$G$4,0))</f>
        <v>6</v>
      </c>
      <c r="AP1785" s="171">
        <f>INDEX('EL&amp;SV'!$G$4:$K$50,MATCH(AF1785,'EL&amp;SV'!$G$4:$G$50,0),MATCH(IF(N1785&gt;5000000,"A",IF(N1785&gt;2000000,"B",IF(N1785&gt;500000,"C","D"))),'EL&amp;SV'!$G$4:$K$4,0))</f>
        <v>0.95</v>
      </c>
      <c r="AQ1785" s="153">
        <f t="shared" si="1151"/>
        <v>11800.21072893977</v>
      </c>
      <c r="AR1785" s="153">
        <f t="shared" si="1152"/>
        <v>11210.200192492781</v>
      </c>
      <c r="AS1785" s="153">
        <f t="shared" si="1153"/>
        <v>590.01053644698914</v>
      </c>
      <c r="AT1785" s="60">
        <v>0.75</v>
      </c>
      <c r="AU1785" s="153">
        <f t="shared" si="1154"/>
        <v>442.50790233524185</v>
      </c>
      <c r="AV1785" s="153">
        <f t="shared" si="1155"/>
        <v>590.01053644698902</v>
      </c>
    </row>
    <row r="1786" spans="1:48" x14ac:dyDescent="0.2">
      <c r="A1786" s="82">
        <v>1782</v>
      </c>
      <c r="B1786" s="82" t="s">
        <v>1410</v>
      </c>
      <c r="C1786" s="83"/>
      <c r="D1786" s="84" t="s">
        <v>112</v>
      </c>
      <c r="E1786" s="85" t="s">
        <v>367</v>
      </c>
      <c r="F1786" s="86">
        <v>41000</v>
      </c>
      <c r="G1786" s="86" t="s">
        <v>1350</v>
      </c>
      <c r="H1786" s="89"/>
      <c r="I1786" s="89">
        <v>9.9918458904109594E-2</v>
      </c>
      <c r="J1786" s="84"/>
      <c r="K1786" s="84"/>
      <c r="L1786" s="87">
        <v>6300</v>
      </c>
      <c r="M1786" s="87"/>
      <c r="N1786" s="87">
        <v>6300</v>
      </c>
      <c r="O1786" s="84">
        <v>6300.0000000000018</v>
      </c>
      <c r="P1786" s="84">
        <v>0</v>
      </c>
      <c r="Q1786" s="84">
        <f t="shared" si="1136"/>
        <v>6300.0000000000018</v>
      </c>
      <c r="R1786" s="84">
        <v>0</v>
      </c>
      <c r="S1786" s="87">
        <f t="shared" si="1137"/>
        <v>0</v>
      </c>
      <c r="T1786" s="150">
        <v>10</v>
      </c>
      <c r="U1786" s="69">
        <v>365</v>
      </c>
      <c r="V1786" s="70"/>
      <c r="W1786" s="71">
        <v>13.556164383561644</v>
      </c>
      <c r="X1786" s="76">
        <f t="shared" ref="X1786:X1812" si="1158">DATE(YEAR(F1786),MONTH(F1786),1)</f>
        <v>41000</v>
      </c>
      <c r="AF1786" s="132" t="s">
        <v>3114</v>
      </c>
      <c r="AG1786" s="60">
        <f>MATCH(AF1786,'Cat-4'!$A:$A,0)</f>
        <v>844</v>
      </c>
      <c r="AH1786" s="60">
        <f>MATCH(X1786,'Cat-4'!$1:$1,0)</f>
        <v>4</v>
      </c>
      <c r="AI1786" s="60">
        <f>INDEX('Cat-4'!$1:$1048576,Working!AG1786,Working!AH1786)</f>
        <v>103.9</v>
      </c>
      <c r="AJ1786" s="60">
        <f>MATCH($AJ$3,'Cat-4'!$1:$1,0)</f>
        <v>144</v>
      </c>
      <c r="AK1786" s="60">
        <f>INDEX('Cat-4'!$1:$1048576,Working!AG1786,Working!AJ1786)</f>
        <v>160.30000000000001</v>
      </c>
      <c r="AL1786" s="146">
        <f>AK1786/AI1786</f>
        <v>1.5428296438883542</v>
      </c>
      <c r="AM1786" s="152">
        <f>AL1786</f>
        <v>1.5428296438883542</v>
      </c>
      <c r="AN1786" s="146">
        <f t="shared" si="1138"/>
        <v>11.872222222222222</v>
      </c>
      <c r="AO1786" s="169">
        <f>INDEX('EL&amp;SV'!$C$4:$G$50,MATCH(AF1786,'EL&amp;SV'!$G$4:$G$50,0),MATCH(IF(P1786&gt;5000000,"A",IF(N1786&gt;2000000,"B",IF(N1786&gt;500000,"C","D"))),'EL&amp;SV'!$C$4:$G$4,0))</f>
        <v>6</v>
      </c>
      <c r="AP1786" s="171">
        <f>INDEX('EL&amp;SV'!$G$4:$K$50,MATCH(AF1786,'EL&amp;SV'!$G$4:$G$50,0),MATCH(IF(N1786&gt;5000000,"A",IF(N1786&gt;2000000,"B",IF(N1786&gt;500000,"C","D"))),'EL&amp;SV'!$G$4:$K$4,0))</f>
        <v>0.95</v>
      </c>
      <c r="AQ1786" s="153">
        <f t="shared" si="1151"/>
        <v>9719.8267564966318</v>
      </c>
      <c r="AR1786" s="153">
        <f t="shared" si="1152"/>
        <v>9233.8354186717988</v>
      </c>
      <c r="AS1786" s="153">
        <f t="shared" si="1153"/>
        <v>485.99133782483295</v>
      </c>
      <c r="AT1786" s="60">
        <v>0.75</v>
      </c>
      <c r="AU1786" s="153">
        <f t="shared" si="1154"/>
        <v>364.49350336862472</v>
      </c>
      <c r="AV1786" s="153">
        <f t="shared" si="1155"/>
        <v>485.99133782483204</v>
      </c>
    </row>
    <row r="1787" spans="1:48" x14ac:dyDescent="0.2">
      <c r="A1787" s="82">
        <v>1783</v>
      </c>
      <c r="B1787" s="82" t="s">
        <v>1410</v>
      </c>
      <c r="C1787" s="83"/>
      <c r="D1787" s="84" t="s">
        <v>112</v>
      </c>
      <c r="E1787" s="85" t="s">
        <v>646</v>
      </c>
      <c r="F1787" s="86">
        <v>39450</v>
      </c>
      <c r="G1787" s="86" t="s">
        <v>1347</v>
      </c>
      <c r="H1787" s="89"/>
      <c r="I1787" s="89">
        <v>0.65357923497267756</v>
      </c>
      <c r="J1787" s="84"/>
      <c r="K1787" s="84"/>
      <c r="L1787" s="87">
        <v>6299.28</v>
      </c>
      <c r="M1787" s="87"/>
      <c r="N1787" s="87">
        <v>6299.28</v>
      </c>
      <c r="O1787" s="84">
        <v>5984.3159999999998</v>
      </c>
      <c r="P1787" s="84">
        <v>0</v>
      </c>
      <c r="Q1787" s="84">
        <f t="shared" si="1136"/>
        <v>5984.3159999999998</v>
      </c>
      <c r="R1787" s="84">
        <v>314.96399999999994</v>
      </c>
      <c r="S1787" s="87">
        <f t="shared" si="1137"/>
        <v>314.96399999999994</v>
      </c>
      <c r="T1787" s="150">
        <v>5</v>
      </c>
      <c r="U1787" s="69">
        <v>365</v>
      </c>
      <c r="V1787" s="70"/>
      <c r="W1787" s="71">
        <v>13.556164383561644</v>
      </c>
      <c r="X1787" s="76">
        <f t="shared" si="1158"/>
        <v>39448</v>
      </c>
      <c r="Y1787" s="138" t="s">
        <v>4016</v>
      </c>
      <c r="Z1787" s="60">
        <f>MATCH(Y1787,'Cat-3'!$A:$A,0)</f>
        <v>628</v>
      </c>
      <c r="AA1787" s="60">
        <f>MATCH(X1787,'Cat-3'!$1:$1,0)</f>
        <v>40</v>
      </c>
      <c r="AB1787" s="60">
        <f>INDEX('Cat-3'!$1:$1048576,Working!Z1787,Working!AA1787)</f>
        <v>113.5</v>
      </c>
      <c r="AC1787" s="60">
        <f>MATCH($AC$3,'Cat-3'!$1:$1,0)</f>
        <v>90</v>
      </c>
      <c r="AD1787" s="60">
        <f>INDEX('Cat-3'!$1:$1048576,Working!Z1787,Working!AC1787)</f>
        <v>138.4</v>
      </c>
      <c r="AE1787" s="146">
        <f>AD1787/AB1787</f>
        <v>1.2193832599118943</v>
      </c>
      <c r="AF1787" s="132" t="s">
        <v>3114</v>
      </c>
      <c r="AG1787" s="60">
        <f>MATCH(AF1787,'Cat-4'!$A:$A,0)</f>
        <v>844</v>
      </c>
      <c r="AH1787" s="60">
        <f>MATCH($AH$3,'Cat-4'!$1:$1,0)</f>
        <v>4</v>
      </c>
      <c r="AI1787" s="60">
        <f>INDEX('Cat-4'!$1:$1048576,Working!AG1787,Working!AH1787)</f>
        <v>103.9</v>
      </c>
      <c r="AJ1787" s="60">
        <f>MATCH($AJ$3,'Cat-4'!$1:$1,0)</f>
        <v>144</v>
      </c>
      <c r="AK1787" s="60">
        <f>INDEX('Cat-4'!$1:$1048576,Working!AG1787,Working!AJ1787)</f>
        <v>160.30000000000001</v>
      </c>
      <c r="AL1787" s="146">
        <f>AK1787/AI1787</f>
        <v>1.5428296438883542</v>
      </c>
      <c r="AM1787" s="146">
        <f>AL1787*AE1787</f>
        <v>1.8813006406532884</v>
      </c>
      <c r="AN1787" s="146">
        <f t="shared" si="1138"/>
        <v>16.116666666666667</v>
      </c>
      <c r="AO1787" s="169">
        <f>INDEX('EL&amp;SV'!$C$4:$G$50,MATCH(AF1787,'EL&amp;SV'!$G$4:$G$50,0),MATCH(IF(P1787&gt;5000000,"A",IF(N1787&gt;2000000,"B",IF(N1787&gt;500000,"C","D"))),'EL&amp;SV'!$C$4:$G$4,0))</f>
        <v>6</v>
      </c>
      <c r="AP1787" s="171">
        <f>INDEX('EL&amp;SV'!$G$4:$K$50,MATCH(AF1787,'EL&amp;SV'!$G$4:$G$50,0),MATCH(IF(N1787&gt;5000000,"A",IF(N1787&gt;2000000,"B",IF(N1787&gt;500000,"C","D"))),'EL&amp;SV'!$G$4:$K$4,0))</f>
        <v>0.95</v>
      </c>
      <c r="AQ1787" s="153">
        <f t="shared" si="1151"/>
        <v>11850.839499654447</v>
      </c>
      <c r="AR1787" s="153">
        <f t="shared" si="1152"/>
        <v>11258.297524671725</v>
      </c>
      <c r="AS1787" s="153">
        <f t="shared" si="1153"/>
        <v>592.54197498272151</v>
      </c>
      <c r="AT1787" s="60">
        <v>0.75</v>
      </c>
      <c r="AU1787" s="153">
        <f t="shared" si="1154"/>
        <v>444.40648123704113</v>
      </c>
      <c r="AV1787" s="153">
        <f t="shared" si="1155"/>
        <v>592.54197498272288</v>
      </c>
    </row>
    <row r="1788" spans="1:48" x14ac:dyDescent="0.2">
      <c r="A1788" s="82">
        <v>1784</v>
      </c>
      <c r="B1788" s="82" t="s">
        <v>1410</v>
      </c>
      <c r="C1788" s="83"/>
      <c r="D1788" s="84" t="s">
        <v>112</v>
      </c>
      <c r="E1788" s="85" t="s">
        <v>884</v>
      </c>
      <c r="F1788" s="151">
        <v>42248</v>
      </c>
      <c r="G1788" s="86"/>
      <c r="H1788" s="89"/>
      <c r="I1788" s="89">
        <v>0.86232876712328765</v>
      </c>
      <c r="J1788" s="84"/>
      <c r="K1788" s="84"/>
      <c r="L1788" s="87">
        <v>6265.2</v>
      </c>
      <c r="M1788" s="87"/>
      <c r="N1788" s="87">
        <v>6265.2</v>
      </c>
      <c r="O1788" s="84">
        <v>5951.94</v>
      </c>
      <c r="P1788" s="84">
        <v>0</v>
      </c>
      <c r="Q1788" s="84">
        <f t="shared" si="1136"/>
        <v>5951.94</v>
      </c>
      <c r="R1788" s="84">
        <v>313.26000000000022</v>
      </c>
      <c r="S1788" s="87">
        <f t="shared" si="1137"/>
        <v>313.26000000000022</v>
      </c>
      <c r="T1788" s="150">
        <v>5</v>
      </c>
      <c r="U1788" s="69">
        <v>365</v>
      </c>
      <c r="V1788" s="70"/>
      <c r="W1788" s="71">
        <v>3.515068493150685</v>
      </c>
      <c r="X1788" s="76">
        <f>DATE(YEAR(F1788),MONTH(F1788),1)</f>
        <v>42248</v>
      </c>
      <c r="AF1788" s="132" t="s">
        <v>3114</v>
      </c>
      <c r="AG1788" s="60">
        <f>MATCH(AF1788,'Cat-4'!$A:$A,0)</f>
        <v>844</v>
      </c>
      <c r="AH1788" s="60">
        <f>MATCH(X1788,'Cat-4'!$1:$1,0)</f>
        <v>45</v>
      </c>
      <c r="AI1788" s="60">
        <f>INDEX('Cat-4'!$1:$1048576,Working!AG1788,Working!AH1788)</f>
        <v>110.9</v>
      </c>
      <c r="AJ1788" s="60">
        <f>MATCH($AJ$3,'Cat-4'!$1:$1,0)</f>
        <v>144</v>
      </c>
      <c r="AK1788" s="60">
        <f>INDEX('Cat-4'!$1:$1048576,Working!AG1788,Working!AJ1788)</f>
        <v>160.30000000000001</v>
      </c>
      <c r="AL1788" s="146">
        <f t="shared" ref="AL1788:AL1793" si="1159">AK1788/AI1788</f>
        <v>1.4454463480613164</v>
      </c>
      <c r="AM1788" s="152">
        <f t="shared" ref="AM1788:AM1793" si="1160">AL1788</f>
        <v>1.4454463480613164</v>
      </c>
      <c r="AN1788" s="146">
        <f t="shared" si="1138"/>
        <v>8.4555555555555557</v>
      </c>
      <c r="AO1788" s="169">
        <f>INDEX('EL&amp;SV'!$C$4:$G$50,MATCH(AF1788,'EL&amp;SV'!$G$4:$G$50,0),MATCH(IF(P1788&gt;5000000,"A",IF(N1788&gt;2000000,"B",IF(N1788&gt;500000,"C","D"))),'EL&amp;SV'!$C$4:$G$4,0))</f>
        <v>6</v>
      </c>
      <c r="AP1788" s="171">
        <f>INDEX('EL&amp;SV'!$G$4:$K$50,MATCH(AF1788,'EL&amp;SV'!$G$4:$G$50,0),MATCH(IF(N1788&gt;5000000,"A",IF(N1788&gt;2000000,"B",IF(N1788&gt;500000,"C","D"))),'EL&amp;SV'!$G$4:$K$4,0))</f>
        <v>0.95</v>
      </c>
      <c r="AQ1788" s="153">
        <f t="shared" si="1151"/>
        <v>9056.0104598737598</v>
      </c>
      <c r="AR1788" s="153">
        <f t="shared" si="1152"/>
        <v>8603.2099368800718</v>
      </c>
      <c r="AS1788" s="153">
        <f t="shared" si="1153"/>
        <v>452.80052299368799</v>
      </c>
      <c r="AT1788" s="60">
        <v>0.75</v>
      </c>
      <c r="AU1788" s="153">
        <f t="shared" si="1154"/>
        <v>339.60039224526599</v>
      </c>
      <c r="AV1788" s="153">
        <f t="shared" si="1155"/>
        <v>452.80052299368839</v>
      </c>
    </row>
    <row r="1789" spans="1:48" x14ac:dyDescent="0.2">
      <c r="A1789" s="82">
        <v>1785</v>
      </c>
      <c r="B1789" s="82" t="s">
        <v>1410</v>
      </c>
      <c r="C1789" s="83"/>
      <c r="D1789" s="84" t="s">
        <v>112</v>
      </c>
      <c r="E1789" s="85" t="s">
        <v>590</v>
      </c>
      <c r="F1789" s="86">
        <v>41717</v>
      </c>
      <c r="G1789" s="86" t="s">
        <v>1349</v>
      </c>
      <c r="H1789" s="89"/>
      <c r="I1789" s="89">
        <v>6.3371017942145738E-2</v>
      </c>
      <c r="J1789" s="84"/>
      <c r="K1789" s="84"/>
      <c r="L1789" s="87">
        <v>6247.5</v>
      </c>
      <c r="M1789" s="87"/>
      <c r="N1789" s="87">
        <v>6247.5</v>
      </c>
      <c r="O1789" s="84">
        <v>3177.8528774333759</v>
      </c>
      <c r="P1789" s="84">
        <v>395.91043459355552</v>
      </c>
      <c r="Q1789" s="84">
        <f t="shared" si="1136"/>
        <v>3573.7633120269315</v>
      </c>
      <c r="R1789" s="84">
        <v>2673.7366879730685</v>
      </c>
      <c r="S1789" s="87">
        <f t="shared" si="1137"/>
        <v>3069.6471225666241</v>
      </c>
      <c r="T1789" s="150">
        <v>15</v>
      </c>
      <c r="U1789" s="69">
        <v>365</v>
      </c>
      <c r="V1789" s="70"/>
      <c r="W1789" s="71">
        <v>13.493150684931507</v>
      </c>
      <c r="X1789" s="76">
        <f t="shared" si="1158"/>
        <v>41699</v>
      </c>
      <c r="AF1789" s="132" t="s">
        <v>2722</v>
      </c>
      <c r="AG1789" s="60">
        <f>MATCH(AF1789,'Cat-4'!$A:$A,0)</f>
        <v>647</v>
      </c>
      <c r="AH1789" s="60">
        <f>MATCH(X1789,'Cat-4'!$1:$1,0)</f>
        <v>27</v>
      </c>
      <c r="AI1789" s="60">
        <f>INDEX('Cat-4'!$1:$1048576,Working!AG1789,Working!AH1789)</f>
        <v>96.5</v>
      </c>
      <c r="AJ1789" s="60">
        <f>MATCH($AJ$3,'Cat-4'!$1:$1,0)</f>
        <v>144</v>
      </c>
      <c r="AK1789" s="60">
        <f>INDEX('Cat-4'!$1:$1048576,Working!AG1789,Working!AJ1789)</f>
        <v>94.2</v>
      </c>
      <c r="AL1789" s="146">
        <f t="shared" si="1159"/>
        <v>0.97616580310880829</v>
      </c>
      <c r="AM1789" s="152">
        <f t="shared" si="1160"/>
        <v>0.97616580310880829</v>
      </c>
      <c r="AN1789" s="146">
        <f t="shared" si="1138"/>
        <v>9.905555555555555</v>
      </c>
      <c r="AO1789" s="169">
        <f>INDEX('EL&amp;SV'!$C$4:$G$50,MATCH(AF1789,'EL&amp;SV'!$G$4:$G$50,0),MATCH(IF(P1789&gt;5000000,"A",IF(N1789&gt;2000000,"B",IF(N1789&gt;500000,"C","D"))),'EL&amp;SV'!$C$4:$G$4,0))</f>
        <v>5</v>
      </c>
      <c r="AP1789" s="171">
        <f>INDEX('EL&amp;SV'!$G$4:$K$50,MATCH(AF1789,'EL&amp;SV'!$G$4:$G$50,0),MATCH(IF(N1789&gt;5000000,"A",IF(N1789&gt;2000000,"B",IF(N1789&gt;500000,"C","D"))),'EL&amp;SV'!$G$4:$K$4,0))</f>
        <v>1</v>
      </c>
      <c r="AQ1789" s="153">
        <f t="shared" si="1151"/>
        <v>6098.5958549222796</v>
      </c>
      <c r="AR1789" s="153">
        <f t="shared" si="1152"/>
        <v>6098.5958549222796</v>
      </c>
      <c r="AS1789" s="153">
        <f t="shared" si="1153"/>
        <v>0</v>
      </c>
      <c r="AT1789" s="60">
        <v>0.75</v>
      </c>
      <c r="AU1789" s="153">
        <f t="shared" si="1154"/>
        <v>0</v>
      </c>
      <c r="AV1789" s="153">
        <f t="shared" si="1155"/>
        <v>0</v>
      </c>
    </row>
    <row r="1790" spans="1:48" x14ac:dyDescent="0.2">
      <c r="A1790" s="82">
        <v>1786</v>
      </c>
      <c r="B1790" s="82" t="s">
        <v>1410</v>
      </c>
      <c r="C1790" s="83"/>
      <c r="D1790" s="84" t="s">
        <v>112</v>
      </c>
      <c r="E1790" s="85" t="s">
        <v>906</v>
      </c>
      <c r="F1790" s="86">
        <v>41503</v>
      </c>
      <c r="G1790" s="86" t="s">
        <v>1349</v>
      </c>
      <c r="H1790" s="89"/>
      <c r="I1790" s="89">
        <v>6.4018197408536578E-2</v>
      </c>
      <c r="J1790" s="84"/>
      <c r="K1790" s="84"/>
      <c r="L1790" s="87">
        <v>6237.5</v>
      </c>
      <c r="M1790" s="87"/>
      <c r="N1790" s="87">
        <v>6237.5</v>
      </c>
      <c r="O1790" s="84">
        <v>3378.7706363024131</v>
      </c>
      <c r="P1790" s="84">
        <v>399.31350633574692</v>
      </c>
      <c r="Q1790" s="84">
        <f t="shared" si="1136"/>
        <v>3778.0841426381598</v>
      </c>
      <c r="R1790" s="84">
        <v>2459.4158573618402</v>
      </c>
      <c r="S1790" s="87">
        <f t="shared" si="1137"/>
        <v>2858.7293636975869</v>
      </c>
      <c r="T1790" s="150">
        <v>15</v>
      </c>
      <c r="U1790" s="69">
        <v>365</v>
      </c>
      <c r="V1790" s="70"/>
      <c r="W1790" s="71">
        <v>3.4712328767123291</v>
      </c>
      <c r="X1790" s="76">
        <f t="shared" si="1158"/>
        <v>41487</v>
      </c>
      <c r="AF1790" s="132" t="s">
        <v>3114</v>
      </c>
      <c r="AG1790" s="60">
        <f>MATCH(AF1790,'Cat-4'!$A:$A,0)</f>
        <v>844</v>
      </c>
      <c r="AH1790" s="60">
        <f>MATCH(X1790,'Cat-4'!$1:$1,0)</f>
        <v>20</v>
      </c>
      <c r="AI1790" s="60">
        <f>INDEX('Cat-4'!$1:$1048576,Working!AG1790,Working!AH1790)</f>
        <v>110.3</v>
      </c>
      <c r="AJ1790" s="60">
        <f>MATCH($AJ$3,'Cat-4'!$1:$1,0)</f>
        <v>144</v>
      </c>
      <c r="AK1790" s="60">
        <f>INDEX('Cat-4'!$1:$1048576,Working!AG1790,Working!AJ1790)</f>
        <v>160.30000000000001</v>
      </c>
      <c r="AL1790" s="146">
        <f t="shared" si="1159"/>
        <v>1.4533091568449683</v>
      </c>
      <c r="AM1790" s="152">
        <f t="shared" si="1160"/>
        <v>1.4533091568449683</v>
      </c>
      <c r="AN1790" s="146">
        <f t="shared" si="1138"/>
        <v>10.494444444444444</v>
      </c>
      <c r="AO1790" s="169">
        <f>INDEX('EL&amp;SV'!$C$4:$G$50,MATCH(AF1790,'EL&amp;SV'!$G$4:$G$50,0),MATCH(IF(P1790&gt;5000000,"A",IF(N1790&gt;2000000,"B",IF(N1790&gt;500000,"C","D"))),'EL&amp;SV'!$C$4:$G$4,0))</f>
        <v>6</v>
      </c>
      <c r="AP1790" s="171">
        <f>INDEX('EL&amp;SV'!$G$4:$K$50,MATCH(AF1790,'EL&amp;SV'!$G$4:$G$50,0),MATCH(IF(N1790&gt;5000000,"A",IF(N1790&gt;2000000,"B",IF(N1790&gt;500000,"C","D"))),'EL&amp;SV'!$G$4:$K$4,0))</f>
        <v>0.95</v>
      </c>
      <c r="AQ1790" s="153">
        <f t="shared" si="1151"/>
        <v>9065.0158658204891</v>
      </c>
      <c r="AR1790" s="153">
        <f t="shared" si="1152"/>
        <v>8611.7650725294643</v>
      </c>
      <c r="AS1790" s="153">
        <f t="shared" si="1153"/>
        <v>453.25079329102482</v>
      </c>
      <c r="AT1790" s="60">
        <v>0.75</v>
      </c>
      <c r="AU1790" s="153">
        <f t="shared" si="1154"/>
        <v>339.93809496826862</v>
      </c>
      <c r="AV1790" s="153">
        <f t="shared" si="1155"/>
        <v>453.25079329102488</v>
      </c>
    </row>
    <row r="1791" spans="1:48" x14ac:dyDescent="0.2">
      <c r="A1791" s="82">
        <v>1787</v>
      </c>
      <c r="B1791" s="82" t="s">
        <v>1410</v>
      </c>
      <c r="C1791" s="83"/>
      <c r="D1791" s="84" t="s">
        <v>112</v>
      </c>
      <c r="E1791" s="85" t="s">
        <v>1150</v>
      </c>
      <c r="F1791" s="86">
        <v>43797</v>
      </c>
      <c r="G1791" s="86" t="s">
        <v>36</v>
      </c>
      <c r="H1791" s="89"/>
      <c r="I1791" s="89">
        <v>0.19</v>
      </c>
      <c r="J1791" s="84"/>
      <c r="K1791" s="84"/>
      <c r="L1791" s="87">
        <v>6216.24</v>
      </c>
      <c r="M1791" s="87"/>
      <c r="N1791" s="87">
        <v>6216.24</v>
      </c>
      <c r="O1791" s="84">
        <v>2766.6525698630135</v>
      </c>
      <c r="P1791" s="84">
        <v>1181.0855999999999</v>
      </c>
      <c r="Q1791" s="84">
        <f t="shared" si="1136"/>
        <v>3947.7381698630134</v>
      </c>
      <c r="R1791" s="84">
        <v>2268.5018301369864</v>
      </c>
      <c r="S1791" s="87">
        <f t="shared" si="1137"/>
        <v>3449.5874301369863</v>
      </c>
      <c r="T1791" s="150">
        <v>5</v>
      </c>
      <c r="U1791" s="69">
        <v>365</v>
      </c>
      <c r="V1791" s="70"/>
      <c r="W1791" s="71">
        <v>3.4712328767123291</v>
      </c>
      <c r="X1791" s="76">
        <f t="shared" si="1158"/>
        <v>43770</v>
      </c>
      <c r="AF1791" s="132" t="s">
        <v>3114</v>
      </c>
      <c r="AG1791" s="60">
        <f>MATCH(AF1791,'Cat-4'!$A:$A,0)</f>
        <v>844</v>
      </c>
      <c r="AH1791" s="60">
        <f>MATCH(X1791,'Cat-4'!$1:$1,0)</f>
        <v>95</v>
      </c>
      <c r="AI1791" s="60">
        <f>INDEX('Cat-4'!$1:$1048576,Working!AG1791,Working!AH1791)</f>
        <v>129.19999999999999</v>
      </c>
      <c r="AJ1791" s="60">
        <f>MATCH($AJ$3,'Cat-4'!$1:$1,0)</f>
        <v>144</v>
      </c>
      <c r="AK1791" s="60">
        <f>INDEX('Cat-4'!$1:$1048576,Working!AG1791,Working!AJ1791)</f>
        <v>160.30000000000001</v>
      </c>
      <c r="AL1791" s="146">
        <f t="shared" si="1159"/>
        <v>1.2407120743034057</v>
      </c>
      <c r="AM1791" s="152">
        <f t="shared" si="1160"/>
        <v>1.2407120743034057</v>
      </c>
      <c r="AN1791" s="146">
        <f t="shared" si="1138"/>
        <v>4.2138888888888886</v>
      </c>
      <c r="AO1791" s="169">
        <f>INDEX('EL&amp;SV'!$C$4:$G$50,MATCH(AF1791,'EL&amp;SV'!$G$4:$G$50,0),MATCH(IF(P1791&gt;5000000,"A",IF(N1791&gt;2000000,"B",IF(N1791&gt;500000,"C","D"))),'EL&amp;SV'!$C$4:$G$4,0))</f>
        <v>6</v>
      </c>
      <c r="AP1791" s="171">
        <f>INDEX('EL&amp;SV'!$G$4:$K$50,MATCH(AF1791,'EL&amp;SV'!$G$4:$G$50,0),MATCH(IF(N1791&gt;5000000,"A",IF(N1791&gt;2000000,"B",IF(N1791&gt;500000,"C","D"))),'EL&amp;SV'!$G$4:$K$4,0))</f>
        <v>0.95</v>
      </c>
      <c r="AQ1791" s="153">
        <f t="shared" si="1151"/>
        <v>7712.564024767802</v>
      </c>
      <c r="AR1791" s="153">
        <f t="shared" si="1152"/>
        <v>5145.8155760620912</v>
      </c>
      <c r="AS1791" s="153">
        <f t="shared" si="1153"/>
        <v>2566.7484487057109</v>
      </c>
      <c r="AT1791" s="60">
        <v>0.75</v>
      </c>
      <c r="AU1791" s="153">
        <f t="shared" si="1154"/>
        <v>1925.0613365292832</v>
      </c>
      <c r="AV1791" s="153">
        <f t="shared" si="1155"/>
        <v>1925.0613365292832</v>
      </c>
    </row>
    <row r="1792" spans="1:48" x14ac:dyDescent="0.2">
      <c r="A1792" s="82">
        <v>1788</v>
      </c>
      <c r="B1792" s="82" t="s">
        <v>1410</v>
      </c>
      <c r="C1792" s="83"/>
      <c r="D1792" s="84" t="s">
        <v>112</v>
      </c>
      <c r="E1792" s="85" t="s">
        <v>1150</v>
      </c>
      <c r="F1792" s="86">
        <v>43797</v>
      </c>
      <c r="G1792" s="86" t="s">
        <v>36</v>
      </c>
      <c r="H1792" s="89"/>
      <c r="I1792" s="89">
        <v>0.19</v>
      </c>
      <c r="J1792" s="84"/>
      <c r="K1792" s="84"/>
      <c r="L1792" s="87">
        <v>6216.24</v>
      </c>
      <c r="M1792" s="87"/>
      <c r="N1792" s="87">
        <v>6216.24</v>
      </c>
      <c r="O1792" s="84">
        <v>2766.6525698630135</v>
      </c>
      <c r="P1792" s="84">
        <v>1181.0855999999999</v>
      </c>
      <c r="Q1792" s="84">
        <f t="shared" si="1136"/>
        <v>3947.7381698630134</v>
      </c>
      <c r="R1792" s="84">
        <v>2268.5018301369864</v>
      </c>
      <c r="S1792" s="87">
        <f t="shared" si="1137"/>
        <v>3449.5874301369863</v>
      </c>
      <c r="T1792" s="150">
        <v>5</v>
      </c>
      <c r="U1792" s="69">
        <v>365</v>
      </c>
      <c r="V1792" s="70"/>
      <c r="W1792" s="71">
        <v>3.4712328767123291</v>
      </c>
      <c r="X1792" s="76">
        <f t="shared" si="1158"/>
        <v>43770</v>
      </c>
      <c r="AF1792" s="132" t="s">
        <v>3114</v>
      </c>
      <c r="AG1792" s="60">
        <f>MATCH(AF1792,'Cat-4'!$A:$A,0)</f>
        <v>844</v>
      </c>
      <c r="AH1792" s="60">
        <f>MATCH(X1792,'Cat-4'!$1:$1,0)</f>
        <v>95</v>
      </c>
      <c r="AI1792" s="60">
        <f>INDEX('Cat-4'!$1:$1048576,Working!AG1792,Working!AH1792)</f>
        <v>129.19999999999999</v>
      </c>
      <c r="AJ1792" s="60">
        <f>MATCH($AJ$3,'Cat-4'!$1:$1,0)</f>
        <v>144</v>
      </c>
      <c r="AK1792" s="60">
        <f>INDEX('Cat-4'!$1:$1048576,Working!AG1792,Working!AJ1792)</f>
        <v>160.30000000000001</v>
      </c>
      <c r="AL1792" s="146">
        <f t="shared" si="1159"/>
        <v>1.2407120743034057</v>
      </c>
      <c r="AM1792" s="152">
        <f t="shared" si="1160"/>
        <v>1.2407120743034057</v>
      </c>
      <c r="AN1792" s="146">
        <f t="shared" si="1138"/>
        <v>4.2138888888888886</v>
      </c>
      <c r="AO1792" s="169">
        <f>INDEX('EL&amp;SV'!$C$4:$G$50,MATCH(AF1792,'EL&amp;SV'!$G$4:$G$50,0),MATCH(IF(P1792&gt;5000000,"A",IF(N1792&gt;2000000,"B",IF(N1792&gt;500000,"C","D"))),'EL&amp;SV'!$C$4:$G$4,0))</f>
        <v>6</v>
      </c>
      <c r="AP1792" s="171">
        <f>INDEX('EL&amp;SV'!$G$4:$K$50,MATCH(AF1792,'EL&amp;SV'!$G$4:$G$50,0),MATCH(IF(N1792&gt;5000000,"A",IF(N1792&gt;2000000,"B",IF(N1792&gt;500000,"C","D"))),'EL&amp;SV'!$G$4:$K$4,0))</f>
        <v>0.95</v>
      </c>
      <c r="AQ1792" s="153">
        <f t="shared" si="1151"/>
        <v>7712.564024767802</v>
      </c>
      <c r="AR1792" s="153">
        <f t="shared" si="1152"/>
        <v>5145.8155760620912</v>
      </c>
      <c r="AS1792" s="153">
        <f t="shared" si="1153"/>
        <v>2566.7484487057109</v>
      </c>
      <c r="AT1792" s="60">
        <v>0.75</v>
      </c>
      <c r="AU1792" s="153">
        <f t="shared" si="1154"/>
        <v>1925.0613365292832</v>
      </c>
      <c r="AV1792" s="153">
        <f t="shared" si="1155"/>
        <v>1925.0613365292832</v>
      </c>
    </row>
    <row r="1793" spans="1:48" x14ac:dyDescent="0.2">
      <c r="A1793" s="82">
        <v>1789</v>
      </c>
      <c r="B1793" s="82" t="s">
        <v>1410</v>
      </c>
      <c r="C1793" s="83"/>
      <c r="D1793" s="84" t="s">
        <v>112</v>
      </c>
      <c r="E1793" s="85" t="s">
        <v>825</v>
      </c>
      <c r="F1793" s="151">
        <v>42248</v>
      </c>
      <c r="G1793" s="86"/>
      <c r="H1793" s="89"/>
      <c r="I1793" s="89">
        <v>0</v>
      </c>
      <c r="J1793" s="84"/>
      <c r="K1793" s="84"/>
      <c r="L1793" s="87">
        <v>6200.09</v>
      </c>
      <c r="M1793" s="87"/>
      <c r="N1793" s="87">
        <v>6200.09</v>
      </c>
      <c r="O1793" s="84">
        <v>6182.9372876712332</v>
      </c>
      <c r="P1793" s="84">
        <v>0</v>
      </c>
      <c r="Q1793" s="84">
        <f t="shared" si="1136"/>
        <v>6182.9372876712332</v>
      </c>
      <c r="R1793" s="84">
        <v>17.152712328766938</v>
      </c>
      <c r="S1793" s="87">
        <f t="shared" si="1137"/>
        <v>17.152712328766938</v>
      </c>
      <c r="T1793" s="150">
        <v>5</v>
      </c>
      <c r="U1793" s="69">
        <v>365</v>
      </c>
      <c r="V1793" s="70"/>
      <c r="W1793" s="71">
        <v>3.4712328767123291</v>
      </c>
      <c r="X1793" s="76">
        <f>DATE(YEAR(F1793),MONTH(F1793),1)</f>
        <v>42248</v>
      </c>
      <c r="AF1793" s="132" t="s">
        <v>3114</v>
      </c>
      <c r="AG1793" s="60">
        <f>MATCH(AF1793,'Cat-4'!$A:$A,0)</f>
        <v>844</v>
      </c>
      <c r="AH1793" s="60">
        <f>MATCH(X1793,'Cat-4'!$1:$1,0)</f>
        <v>45</v>
      </c>
      <c r="AI1793" s="60">
        <f>INDEX('Cat-4'!$1:$1048576,Working!AG1793,Working!AH1793)</f>
        <v>110.9</v>
      </c>
      <c r="AJ1793" s="60">
        <f>MATCH($AJ$3,'Cat-4'!$1:$1,0)</f>
        <v>144</v>
      </c>
      <c r="AK1793" s="60">
        <f>INDEX('Cat-4'!$1:$1048576,Working!AG1793,Working!AJ1793)</f>
        <v>160.30000000000001</v>
      </c>
      <c r="AL1793" s="146">
        <f t="shared" si="1159"/>
        <v>1.4454463480613164</v>
      </c>
      <c r="AM1793" s="152">
        <f t="shared" si="1160"/>
        <v>1.4454463480613164</v>
      </c>
      <c r="AN1793" s="146">
        <f t="shared" si="1138"/>
        <v>8.4555555555555557</v>
      </c>
      <c r="AO1793" s="169">
        <f>INDEX('EL&amp;SV'!$C$4:$G$50,MATCH(AF1793,'EL&amp;SV'!$G$4:$G$50,0),MATCH(IF(P1793&gt;5000000,"A",IF(N1793&gt;2000000,"B",IF(N1793&gt;500000,"C","D"))),'EL&amp;SV'!$C$4:$G$4,0))</f>
        <v>6</v>
      </c>
      <c r="AP1793" s="171">
        <f>INDEX('EL&amp;SV'!$G$4:$K$50,MATCH(AF1793,'EL&amp;SV'!$G$4:$G$50,0),MATCH(IF(N1793&gt;5000000,"A",IF(N1793&gt;2000000,"B",IF(N1793&gt;500000,"C","D"))),'EL&amp;SV'!$G$4:$K$4,0))</f>
        <v>0.95</v>
      </c>
      <c r="AQ1793" s="153">
        <f t="shared" si="1151"/>
        <v>8961.897448151487</v>
      </c>
      <c r="AR1793" s="153">
        <f t="shared" si="1152"/>
        <v>8513.8025757439118</v>
      </c>
      <c r="AS1793" s="153">
        <f t="shared" si="1153"/>
        <v>448.09487240757517</v>
      </c>
      <c r="AT1793" s="60">
        <v>0.75</v>
      </c>
      <c r="AU1793" s="153">
        <f t="shared" si="1154"/>
        <v>336.07115430568138</v>
      </c>
      <c r="AV1793" s="153">
        <f t="shared" si="1155"/>
        <v>448.09487240757477</v>
      </c>
    </row>
    <row r="1794" spans="1:48" x14ac:dyDescent="0.2">
      <c r="A1794" s="82">
        <v>1790</v>
      </c>
      <c r="B1794" s="82" t="s">
        <v>1410</v>
      </c>
      <c r="C1794" s="83"/>
      <c r="D1794" s="84" t="s">
        <v>112</v>
      </c>
      <c r="E1794" s="85" t="s">
        <v>345</v>
      </c>
      <c r="F1794" s="86">
        <v>39920</v>
      </c>
      <c r="G1794" s="86" t="s">
        <v>1353</v>
      </c>
      <c r="H1794" s="89"/>
      <c r="I1794" s="89">
        <v>9.9184782608695652E-3</v>
      </c>
      <c r="J1794" s="84"/>
      <c r="K1794" s="84"/>
      <c r="L1794" s="87">
        <v>6200</v>
      </c>
      <c r="M1794" s="87"/>
      <c r="N1794" s="87">
        <v>6200</v>
      </c>
      <c r="O1794" s="84">
        <v>6200</v>
      </c>
      <c r="P1794" s="84">
        <v>0</v>
      </c>
      <c r="Q1794" s="84">
        <f t="shared" si="1136"/>
        <v>6200</v>
      </c>
      <c r="R1794" s="84">
        <v>0</v>
      </c>
      <c r="S1794" s="87">
        <f t="shared" si="1137"/>
        <v>0</v>
      </c>
      <c r="T1794" s="150">
        <v>10</v>
      </c>
      <c r="U1794" s="69">
        <v>365</v>
      </c>
      <c r="V1794" s="70"/>
      <c r="W1794" s="71">
        <v>3.4712328767123291</v>
      </c>
      <c r="X1794" s="76">
        <f t="shared" si="1158"/>
        <v>39904</v>
      </c>
      <c r="Y1794" s="138" t="s">
        <v>4016</v>
      </c>
      <c r="Z1794" s="60">
        <f>MATCH(Y1794,'Cat-3'!$A:$A,0)</f>
        <v>628</v>
      </c>
      <c r="AA1794" s="60">
        <f>MATCH(X1794,'Cat-3'!$1:$1,0)</f>
        <v>55</v>
      </c>
      <c r="AB1794" s="60">
        <f>INDEX('Cat-3'!$1:$1048576,Working!Z1794,Working!AA1794)</f>
        <v>119.7</v>
      </c>
      <c r="AC1794" s="60">
        <f>MATCH($AC$3,'Cat-3'!$1:$1,0)</f>
        <v>90</v>
      </c>
      <c r="AD1794" s="60">
        <f>INDEX('Cat-3'!$1:$1048576,Working!Z1794,Working!AC1794)</f>
        <v>138.4</v>
      </c>
      <c r="AE1794" s="146">
        <f>AD1794/AB1794</f>
        <v>1.1562238930659983</v>
      </c>
      <c r="AF1794" s="132" t="s">
        <v>3114</v>
      </c>
      <c r="AG1794" s="60">
        <f>MATCH(AF1794,'Cat-4'!$A:$A,0)</f>
        <v>844</v>
      </c>
      <c r="AH1794" s="60">
        <f>MATCH($AH$3,'Cat-4'!$1:$1,0)</f>
        <v>4</v>
      </c>
      <c r="AI1794" s="60">
        <f>INDEX('Cat-4'!$1:$1048576,Working!AG1794,Working!AH1794)</f>
        <v>103.9</v>
      </c>
      <c r="AJ1794" s="60">
        <f>MATCH($AJ$3,'Cat-4'!$1:$1,0)</f>
        <v>144</v>
      </c>
      <c r="AK1794" s="60">
        <f>INDEX('Cat-4'!$1:$1048576,Working!AG1794,Working!AJ1794)</f>
        <v>160.30000000000001</v>
      </c>
      <c r="AL1794" s="146">
        <f>AK1794/AI1794</f>
        <v>1.5428296438883542</v>
      </c>
      <c r="AM1794" s="146">
        <f>AL1794*AE1794</f>
        <v>1.7838564971942206</v>
      </c>
      <c r="AN1794" s="146">
        <f t="shared" si="1138"/>
        <v>14.827777777777778</v>
      </c>
      <c r="AO1794" s="169">
        <f>INDEX('EL&amp;SV'!$C$4:$G$50,MATCH(AF1794,'EL&amp;SV'!$G$4:$G$50,0),MATCH(IF(P1794&gt;5000000,"A",IF(N1794&gt;2000000,"B",IF(N1794&gt;500000,"C","D"))),'EL&amp;SV'!$C$4:$G$4,0))</f>
        <v>6</v>
      </c>
      <c r="AP1794" s="171">
        <f>INDEX('EL&amp;SV'!$G$4:$K$50,MATCH(AF1794,'EL&amp;SV'!$G$4:$G$50,0),MATCH(IF(N1794&gt;5000000,"A",IF(N1794&gt;2000000,"B",IF(N1794&gt;500000,"C","D"))),'EL&amp;SV'!$G$4:$K$4,0))</f>
        <v>0.95</v>
      </c>
      <c r="AQ1794" s="153">
        <f t="shared" si="1151"/>
        <v>11059.910282604167</v>
      </c>
      <c r="AR1794" s="153">
        <f t="shared" si="1152"/>
        <v>10506.914768473958</v>
      </c>
      <c r="AS1794" s="153">
        <f t="shared" si="1153"/>
        <v>552.9955141302089</v>
      </c>
      <c r="AT1794" s="60">
        <v>0.75</v>
      </c>
      <c r="AU1794" s="153">
        <f t="shared" si="1154"/>
        <v>414.74663559765668</v>
      </c>
      <c r="AV1794" s="153">
        <f t="shared" si="1155"/>
        <v>552.9955141302089</v>
      </c>
    </row>
    <row r="1795" spans="1:48" x14ac:dyDescent="0.2">
      <c r="A1795" s="82">
        <v>1791</v>
      </c>
      <c r="B1795" s="82" t="s">
        <v>1410</v>
      </c>
      <c r="C1795" s="83"/>
      <c r="D1795" s="84" t="s">
        <v>112</v>
      </c>
      <c r="E1795" s="85" t="s">
        <v>1124</v>
      </c>
      <c r="F1795" s="86">
        <v>43596</v>
      </c>
      <c r="G1795" s="86" t="s">
        <v>36</v>
      </c>
      <c r="H1795" s="89"/>
      <c r="I1795" s="89">
        <v>9.5000000000000001E-2</v>
      </c>
      <c r="J1795" s="84"/>
      <c r="K1795" s="84"/>
      <c r="L1795" s="87">
        <v>6136</v>
      </c>
      <c r="M1795" s="87"/>
      <c r="N1795" s="87">
        <v>6136</v>
      </c>
      <c r="O1795" s="84">
        <v>1686.4753972602739</v>
      </c>
      <c r="P1795" s="84">
        <v>582.91999999999996</v>
      </c>
      <c r="Q1795" s="84">
        <f t="shared" si="1136"/>
        <v>2269.395397260274</v>
      </c>
      <c r="R1795" s="84">
        <v>3866.604602739726</v>
      </c>
      <c r="S1795" s="87">
        <f t="shared" si="1137"/>
        <v>4449.5246027397261</v>
      </c>
      <c r="T1795" s="150">
        <v>10</v>
      </c>
      <c r="U1795" s="69">
        <v>365</v>
      </c>
      <c r="V1795" s="70"/>
      <c r="W1795" s="71">
        <v>3.4712328767123291</v>
      </c>
      <c r="X1795" s="76">
        <f t="shared" si="1158"/>
        <v>43586</v>
      </c>
      <c r="AF1795" s="132" t="s">
        <v>3114</v>
      </c>
      <c r="AG1795" s="60">
        <f>MATCH(AF1795,'Cat-4'!$A:$A,0)</f>
        <v>844</v>
      </c>
      <c r="AH1795" s="60">
        <f>MATCH(X1795,'Cat-4'!$1:$1,0)</f>
        <v>89</v>
      </c>
      <c r="AI1795" s="60">
        <f>INDEX('Cat-4'!$1:$1048576,Working!AG1795,Working!AH1795)</f>
        <v>128.69999999999999</v>
      </c>
      <c r="AJ1795" s="60">
        <f>MATCH($AJ$3,'Cat-4'!$1:$1,0)</f>
        <v>144</v>
      </c>
      <c r="AK1795" s="60">
        <f>INDEX('Cat-4'!$1:$1048576,Working!AG1795,Working!AJ1795)</f>
        <v>160.30000000000001</v>
      </c>
      <c r="AL1795" s="146">
        <f t="shared" ref="AL1795:AL1796" si="1161">AK1795/AI1795</f>
        <v>1.2455322455322457</v>
      </c>
      <c r="AM1795" s="152">
        <f t="shared" ref="AM1795:AM1796" si="1162">AL1795</f>
        <v>1.2455322455322457</v>
      </c>
      <c r="AN1795" s="146">
        <f t="shared" si="1138"/>
        <v>4.7611111111111111</v>
      </c>
      <c r="AO1795" s="169">
        <f>INDEX('EL&amp;SV'!$C$4:$G$50,MATCH(AF1795,'EL&amp;SV'!$G$4:$G$50,0),MATCH(IF(P1795&gt;5000000,"A",IF(N1795&gt;2000000,"B",IF(N1795&gt;500000,"C","D"))),'EL&amp;SV'!$C$4:$G$4,0))</f>
        <v>6</v>
      </c>
      <c r="AP1795" s="171">
        <f>INDEX('EL&amp;SV'!$G$4:$K$50,MATCH(AF1795,'EL&amp;SV'!$G$4:$G$50,0),MATCH(IF(N1795&gt;5000000,"A",IF(N1795&gt;2000000,"B",IF(N1795&gt;500000,"C","D"))),'EL&amp;SV'!$G$4:$K$4,0))</f>
        <v>0.95</v>
      </c>
      <c r="AQ1795" s="153">
        <f t="shared" si="1151"/>
        <v>7642.5858585858596</v>
      </c>
      <c r="AR1795" s="153">
        <f t="shared" si="1152"/>
        <v>5761.3067377478492</v>
      </c>
      <c r="AS1795" s="153">
        <f t="shared" si="1153"/>
        <v>1881.2791208380104</v>
      </c>
      <c r="AT1795" s="60">
        <v>0.75</v>
      </c>
      <c r="AU1795" s="153">
        <f t="shared" si="1154"/>
        <v>1410.9593406285078</v>
      </c>
      <c r="AV1795" s="153">
        <f t="shared" si="1155"/>
        <v>1410.9593406285078</v>
      </c>
    </row>
    <row r="1796" spans="1:48" x14ac:dyDescent="0.2">
      <c r="A1796" s="82">
        <v>1792</v>
      </c>
      <c r="B1796" s="82" t="s">
        <v>1410</v>
      </c>
      <c r="C1796" s="83"/>
      <c r="D1796" s="84" t="s">
        <v>112</v>
      </c>
      <c r="E1796" s="85" t="s">
        <v>455</v>
      </c>
      <c r="F1796" s="151">
        <v>42248</v>
      </c>
      <c r="G1796" s="86"/>
      <c r="H1796" s="89"/>
      <c r="I1796" s="89">
        <v>0.27671232876712321</v>
      </c>
      <c r="J1796" s="84"/>
      <c r="K1796" s="84"/>
      <c r="L1796" s="87">
        <v>6112.01</v>
      </c>
      <c r="M1796" s="87"/>
      <c r="N1796" s="87">
        <v>6112.01</v>
      </c>
      <c r="O1796" s="84">
        <v>6112.01</v>
      </c>
      <c r="P1796" s="84">
        <v>0</v>
      </c>
      <c r="Q1796" s="84">
        <f t="shared" si="1136"/>
        <v>6112.01</v>
      </c>
      <c r="R1796" s="84">
        <v>0</v>
      </c>
      <c r="S1796" s="87">
        <f t="shared" si="1137"/>
        <v>0</v>
      </c>
      <c r="T1796" s="150">
        <v>10</v>
      </c>
      <c r="U1796" s="69">
        <v>365</v>
      </c>
      <c r="V1796" s="70"/>
      <c r="W1796" s="71">
        <v>3.4712328767123291</v>
      </c>
      <c r="X1796" s="76">
        <f>DATE(YEAR(F1796),MONTH(F1796),1)</f>
        <v>42248</v>
      </c>
      <c r="AF1796" s="132" t="s">
        <v>3114</v>
      </c>
      <c r="AG1796" s="60">
        <f>MATCH(AF1796,'Cat-4'!$A:$A,0)</f>
        <v>844</v>
      </c>
      <c r="AH1796" s="60">
        <f>MATCH(X1796,'Cat-4'!$1:$1,0)</f>
        <v>45</v>
      </c>
      <c r="AI1796" s="60">
        <f>INDEX('Cat-4'!$1:$1048576,Working!AG1796,Working!AH1796)</f>
        <v>110.9</v>
      </c>
      <c r="AJ1796" s="60">
        <f>MATCH($AJ$3,'Cat-4'!$1:$1,0)</f>
        <v>144</v>
      </c>
      <c r="AK1796" s="60">
        <f>INDEX('Cat-4'!$1:$1048576,Working!AG1796,Working!AJ1796)</f>
        <v>160.30000000000001</v>
      </c>
      <c r="AL1796" s="146">
        <f t="shared" si="1161"/>
        <v>1.4454463480613164</v>
      </c>
      <c r="AM1796" s="152">
        <f t="shared" si="1162"/>
        <v>1.4454463480613164</v>
      </c>
      <c r="AN1796" s="146">
        <f t="shared" si="1138"/>
        <v>8.4555555555555557</v>
      </c>
      <c r="AO1796" s="169">
        <f>INDEX('EL&amp;SV'!$C$4:$G$50,MATCH(AF1796,'EL&amp;SV'!$G$4:$G$50,0),MATCH(IF(P1796&gt;5000000,"A",IF(N1796&gt;2000000,"B",IF(N1796&gt;500000,"C","D"))),'EL&amp;SV'!$C$4:$G$4,0))</f>
        <v>6</v>
      </c>
      <c r="AP1796" s="171">
        <f>INDEX('EL&amp;SV'!$G$4:$K$50,MATCH(AF1796,'EL&amp;SV'!$G$4:$G$50,0),MATCH(IF(N1796&gt;5000000,"A",IF(N1796&gt;2000000,"B",IF(N1796&gt;500000,"C","D"))),'EL&amp;SV'!$G$4:$K$4,0))</f>
        <v>0.95</v>
      </c>
      <c r="AQ1796" s="153">
        <f t="shared" si="1151"/>
        <v>8834.5825338142477</v>
      </c>
      <c r="AR1796" s="153">
        <f t="shared" si="1152"/>
        <v>8392.8534071235335</v>
      </c>
      <c r="AS1796" s="153">
        <f t="shared" si="1153"/>
        <v>441.72912669071411</v>
      </c>
      <c r="AT1796" s="60">
        <v>0.75</v>
      </c>
      <c r="AU1796" s="153">
        <f t="shared" si="1154"/>
        <v>331.29684501803558</v>
      </c>
      <c r="AV1796" s="153">
        <f t="shared" si="1155"/>
        <v>441.7291266907128</v>
      </c>
    </row>
    <row r="1797" spans="1:48" x14ac:dyDescent="0.2">
      <c r="A1797" s="82">
        <v>1793</v>
      </c>
      <c r="B1797" s="82" t="s">
        <v>1410</v>
      </c>
      <c r="C1797" s="83"/>
      <c r="D1797" s="84" t="s">
        <v>112</v>
      </c>
      <c r="E1797" s="85" t="s">
        <v>315</v>
      </c>
      <c r="F1797" s="86">
        <v>39414</v>
      </c>
      <c r="G1797" s="86" t="s">
        <v>1347</v>
      </c>
      <c r="H1797" s="89"/>
      <c r="I1797" s="89">
        <v>1.368065967016492E-2</v>
      </c>
      <c r="J1797" s="84"/>
      <c r="K1797" s="84"/>
      <c r="L1797" s="87">
        <v>6075</v>
      </c>
      <c r="M1797" s="87"/>
      <c r="N1797" s="87">
        <v>6075</v>
      </c>
      <c r="O1797" s="84">
        <v>6075</v>
      </c>
      <c r="P1797" s="84">
        <v>0</v>
      </c>
      <c r="Q1797" s="84">
        <f t="shared" ref="Q1797:Q1860" si="1163">O1797+P1797</f>
        <v>6075</v>
      </c>
      <c r="R1797" s="84">
        <v>0</v>
      </c>
      <c r="S1797" s="87">
        <f t="shared" ref="S1797:S1860" si="1164">L1797-O1797</f>
        <v>0</v>
      </c>
      <c r="T1797" s="150">
        <v>10</v>
      </c>
      <c r="U1797" s="69">
        <v>365</v>
      </c>
      <c r="V1797" s="70"/>
      <c r="W1797" s="71">
        <v>3.4712328767123291</v>
      </c>
      <c r="X1797" s="76">
        <f t="shared" si="1158"/>
        <v>39387</v>
      </c>
      <c r="Y1797" s="138" t="s">
        <v>4016</v>
      </c>
      <c r="Z1797" s="60">
        <f>MATCH(Y1797,'Cat-3'!$A:$A,0)</f>
        <v>628</v>
      </c>
      <c r="AA1797" s="60">
        <f>MATCH(X1797,'Cat-3'!$1:$1,0)</f>
        <v>38</v>
      </c>
      <c r="AB1797" s="60">
        <f>INDEX('Cat-3'!$1:$1048576,Working!Z1797,Working!AA1797)</f>
        <v>114</v>
      </c>
      <c r="AC1797" s="60">
        <f>MATCH($AC$3,'Cat-3'!$1:$1,0)</f>
        <v>90</v>
      </c>
      <c r="AD1797" s="60">
        <f>INDEX('Cat-3'!$1:$1048576,Working!Z1797,Working!AC1797)</f>
        <v>138.4</v>
      </c>
      <c r="AE1797" s="146">
        <f>AD1797/AB1797</f>
        <v>1.2140350877192982</v>
      </c>
      <c r="AF1797" s="132" t="s">
        <v>3114</v>
      </c>
      <c r="AG1797" s="60">
        <f>MATCH(AF1797,'Cat-4'!$A:$A,0)</f>
        <v>844</v>
      </c>
      <c r="AH1797" s="60">
        <f>MATCH($AH$3,'Cat-4'!$1:$1,0)</f>
        <v>4</v>
      </c>
      <c r="AI1797" s="60">
        <f>INDEX('Cat-4'!$1:$1048576,Working!AG1797,Working!AH1797)</f>
        <v>103.9</v>
      </c>
      <c r="AJ1797" s="60">
        <f>MATCH($AJ$3,'Cat-4'!$1:$1,0)</f>
        <v>144</v>
      </c>
      <c r="AK1797" s="60">
        <f>INDEX('Cat-4'!$1:$1048576,Working!AG1797,Working!AJ1797)</f>
        <v>160.30000000000001</v>
      </c>
      <c r="AL1797" s="146">
        <f>AK1797/AI1797</f>
        <v>1.5428296438883542</v>
      </c>
      <c r="AM1797" s="146">
        <f>AL1797*AE1797</f>
        <v>1.8730493220539317</v>
      </c>
      <c r="AN1797" s="146">
        <f t="shared" si="1138"/>
        <v>16.213888888888889</v>
      </c>
      <c r="AO1797" s="169">
        <f>INDEX('EL&amp;SV'!$C$4:$G$50,MATCH(AF1797,'EL&amp;SV'!$G$4:$G$50,0),MATCH(IF(P1797&gt;5000000,"A",IF(N1797&gt;2000000,"B",IF(N1797&gt;500000,"C","D"))),'EL&amp;SV'!$C$4:$G$4,0))</f>
        <v>6</v>
      </c>
      <c r="AP1797" s="171">
        <f>INDEX('EL&amp;SV'!$G$4:$K$50,MATCH(AF1797,'EL&amp;SV'!$G$4:$G$50,0),MATCH(IF(N1797&gt;5000000,"A",IF(N1797&gt;2000000,"B",IF(N1797&gt;500000,"C","D"))),'EL&amp;SV'!$G$4:$K$4,0))</f>
        <v>0.95</v>
      </c>
      <c r="AQ1797" s="153">
        <f t="shared" si="1151"/>
        <v>11378.774631477636</v>
      </c>
      <c r="AR1797" s="153">
        <f t="shared" si="1152"/>
        <v>10809.835899903754</v>
      </c>
      <c r="AS1797" s="153">
        <f t="shared" si="1153"/>
        <v>568.93873157388225</v>
      </c>
      <c r="AT1797" s="60">
        <v>0.75</v>
      </c>
      <c r="AU1797" s="153">
        <f t="shared" si="1154"/>
        <v>426.70404868041169</v>
      </c>
      <c r="AV1797" s="153">
        <f t="shared" si="1155"/>
        <v>568.93873157388225</v>
      </c>
    </row>
    <row r="1798" spans="1:48" x14ac:dyDescent="0.2">
      <c r="A1798" s="82">
        <v>1794</v>
      </c>
      <c r="B1798" s="82" t="s">
        <v>1410</v>
      </c>
      <c r="C1798" s="83"/>
      <c r="D1798" s="84" t="s">
        <v>112</v>
      </c>
      <c r="E1798" s="85" t="s">
        <v>1262</v>
      </c>
      <c r="F1798" s="86">
        <v>44468</v>
      </c>
      <c r="G1798" s="86" t="s">
        <v>38</v>
      </c>
      <c r="H1798" s="89"/>
      <c r="I1798" s="89">
        <v>0.19</v>
      </c>
      <c r="J1798" s="84"/>
      <c r="K1798" s="84"/>
      <c r="L1798" s="87">
        <v>6064.83</v>
      </c>
      <c r="M1798" s="87"/>
      <c r="N1798" s="87">
        <v>6064.83</v>
      </c>
      <c r="O1798" s="84">
        <v>580.89440219178084</v>
      </c>
      <c r="P1798" s="84">
        <v>1152.3177000000001</v>
      </c>
      <c r="Q1798" s="84">
        <f t="shared" si="1163"/>
        <v>1733.212102191781</v>
      </c>
      <c r="R1798" s="84">
        <v>4331.6178978082189</v>
      </c>
      <c r="S1798" s="87">
        <f t="shared" si="1164"/>
        <v>5483.9355978082194</v>
      </c>
      <c r="T1798" s="150">
        <v>5</v>
      </c>
      <c r="U1798" s="69">
        <v>365</v>
      </c>
      <c r="V1798" s="70"/>
      <c r="W1798" s="71">
        <v>3.4712328767123291</v>
      </c>
      <c r="X1798" s="76">
        <f t="shared" si="1158"/>
        <v>44440</v>
      </c>
      <c r="AF1798" s="132" t="s">
        <v>3114</v>
      </c>
      <c r="AG1798" s="60">
        <f>MATCH(AF1798,'Cat-4'!$A:$A,0)</f>
        <v>844</v>
      </c>
      <c r="AH1798" s="60">
        <f>MATCH(X1798,'Cat-4'!$1:$1,0)</f>
        <v>117</v>
      </c>
      <c r="AI1798" s="60">
        <f>INDEX('Cat-4'!$1:$1048576,Working!AG1798,Working!AH1798)</f>
        <v>148.1</v>
      </c>
      <c r="AJ1798" s="60">
        <f>MATCH($AJ$3,'Cat-4'!$1:$1,0)</f>
        <v>144</v>
      </c>
      <c r="AK1798" s="60">
        <f>INDEX('Cat-4'!$1:$1048576,Working!AG1798,Working!AJ1798)</f>
        <v>160.30000000000001</v>
      </c>
      <c r="AL1798" s="146">
        <f t="shared" ref="AL1798:AL1801" si="1165">AK1798/AI1798</f>
        <v>1.0823767724510467</v>
      </c>
      <c r="AM1798" s="152">
        <f t="shared" ref="AM1798:AM1801" si="1166">AL1798</f>
        <v>1.0823767724510467</v>
      </c>
      <c r="AN1798" s="146">
        <f t="shared" ref="AN1798:AN1861" si="1167">YEARFRAC(F1798,$AN$3)</f>
        <v>2.3777777777777778</v>
      </c>
      <c r="AO1798" s="169">
        <f>INDEX('EL&amp;SV'!$C$4:$G$50,MATCH(AF1798,'EL&amp;SV'!$G$4:$G$50,0),MATCH(IF(P1798&gt;5000000,"A",IF(N1798&gt;2000000,"B",IF(N1798&gt;500000,"C","D"))),'EL&amp;SV'!$C$4:$G$4,0))</f>
        <v>6</v>
      </c>
      <c r="AP1798" s="171">
        <f>INDEX('EL&amp;SV'!$G$4:$K$50,MATCH(AF1798,'EL&amp;SV'!$G$4:$G$50,0),MATCH(IF(N1798&gt;5000000,"A",IF(N1798&gt;2000000,"B",IF(N1798&gt;500000,"C","D"))),'EL&amp;SV'!$G$4:$K$4,0))</f>
        <v>0.95</v>
      </c>
      <c r="AQ1798" s="153">
        <f t="shared" si="1151"/>
        <v>6564.4311208642812</v>
      </c>
      <c r="AR1798" s="153">
        <f t="shared" si="1152"/>
        <v>2471.3867534661267</v>
      </c>
      <c r="AS1798" s="153">
        <f t="shared" si="1153"/>
        <v>4093.0443673981545</v>
      </c>
      <c r="AT1798" s="60">
        <v>0.75</v>
      </c>
      <c r="AU1798" s="153">
        <f t="shared" si="1154"/>
        <v>3069.7832755486161</v>
      </c>
      <c r="AV1798" s="153">
        <f t="shared" si="1155"/>
        <v>3069.7832755486161</v>
      </c>
    </row>
    <row r="1799" spans="1:48" x14ac:dyDescent="0.2">
      <c r="A1799" s="82">
        <v>1795</v>
      </c>
      <c r="B1799" s="82" t="s">
        <v>1410</v>
      </c>
      <c r="C1799" s="83"/>
      <c r="D1799" s="84" t="s">
        <v>112</v>
      </c>
      <c r="E1799" s="85" t="s">
        <v>1217</v>
      </c>
      <c r="F1799" s="86">
        <v>44501</v>
      </c>
      <c r="G1799" s="86" t="s">
        <v>38</v>
      </c>
      <c r="H1799" s="89"/>
      <c r="I1799" s="89">
        <v>9.5000000000000001E-2</v>
      </c>
      <c r="J1799" s="84"/>
      <c r="K1799" s="84"/>
      <c r="L1799" s="87">
        <v>6052.69</v>
      </c>
      <c r="M1799" s="87"/>
      <c r="N1799" s="87">
        <v>6052.69</v>
      </c>
      <c r="O1799" s="84">
        <v>237.87900835616438</v>
      </c>
      <c r="P1799" s="84">
        <v>575.00554999999997</v>
      </c>
      <c r="Q1799" s="84">
        <f t="shared" si="1163"/>
        <v>812.88455835616435</v>
      </c>
      <c r="R1799" s="84">
        <v>5239.8054416438354</v>
      </c>
      <c r="S1799" s="87">
        <f t="shared" si="1164"/>
        <v>5814.8109916438352</v>
      </c>
      <c r="T1799" s="150">
        <v>10</v>
      </c>
      <c r="U1799" s="69">
        <v>365</v>
      </c>
      <c r="V1799" s="70"/>
      <c r="W1799" s="71">
        <v>1.441095890410959</v>
      </c>
      <c r="X1799" s="76">
        <f t="shared" si="1158"/>
        <v>44501</v>
      </c>
      <c r="AF1799" s="132" t="s">
        <v>3114</v>
      </c>
      <c r="AG1799" s="60">
        <f>MATCH(AF1799,'Cat-4'!$A:$A,0)</f>
        <v>844</v>
      </c>
      <c r="AH1799" s="60">
        <f>MATCH(X1799,'Cat-4'!$1:$1,0)</f>
        <v>119</v>
      </c>
      <c r="AI1799" s="60">
        <f>INDEX('Cat-4'!$1:$1048576,Working!AG1799,Working!AH1799)</f>
        <v>150.4</v>
      </c>
      <c r="AJ1799" s="60">
        <f>MATCH($AJ$3,'Cat-4'!$1:$1,0)</f>
        <v>144</v>
      </c>
      <c r="AK1799" s="60">
        <f>INDEX('Cat-4'!$1:$1048576,Working!AG1799,Working!AJ1799)</f>
        <v>160.30000000000001</v>
      </c>
      <c r="AL1799" s="146">
        <f t="shared" si="1165"/>
        <v>1.0658244680851063</v>
      </c>
      <c r="AM1799" s="152">
        <f t="shared" si="1166"/>
        <v>1.0658244680851063</v>
      </c>
      <c r="AN1799" s="146">
        <f t="shared" si="1167"/>
        <v>2.2888888888888888</v>
      </c>
      <c r="AO1799" s="169">
        <f>INDEX('EL&amp;SV'!$C$4:$G$50,MATCH(AF1799,'EL&amp;SV'!$G$4:$G$50,0),MATCH(IF(P1799&gt;5000000,"A",IF(N1799&gt;2000000,"B",IF(N1799&gt;500000,"C","D"))),'EL&amp;SV'!$C$4:$G$4,0))</f>
        <v>6</v>
      </c>
      <c r="AP1799" s="171">
        <f>INDEX('EL&amp;SV'!$G$4:$K$50,MATCH(AF1799,'EL&amp;SV'!$G$4:$G$50,0),MATCH(IF(N1799&gt;5000000,"A",IF(N1799&gt;2000000,"B",IF(N1799&gt;500000,"C","D"))),'EL&amp;SV'!$G$4:$K$4,0))</f>
        <v>0.95</v>
      </c>
      <c r="AQ1799" s="153">
        <f t="shared" si="1151"/>
        <v>6451.1050997340417</v>
      </c>
      <c r="AR1799" s="153">
        <f t="shared" si="1152"/>
        <v>2337.9282741073184</v>
      </c>
      <c r="AS1799" s="153">
        <f t="shared" si="1153"/>
        <v>4113.1768256267233</v>
      </c>
      <c r="AT1799" s="60">
        <v>0.75</v>
      </c>
      <c r="AU1799" s="153">
        <f t="shared" si="1154"/>
        <v>3084.8826192200422</v>
      </c>
      <c r="AV1799" s="153">
        <f t="shared" si="1155"/>
        <v>3084.8826192200422</v>
      </c>
    </row>
    <row r="1800" spans="1:48" x14ac:dyDescent="0.2">
      <c r="A1800" s="82">
        <v>1796</v>
      </c>
      <c r="B1800" s="82" t="s">
        <v>1410</v>
      </c>
      <c r="C1800" s="83"/>
      <c r="D1800" s="84" t="s">
        <v>112</v>
      </c>
      <c r="E1800" s="85" t="s">
        <v>375</v>
      </c>
      <c r="F1800" s="86">
        <v>41000</v>
      </c>
      <c r="G1800" s="86" t="s">
        <v>1350</v>
      </c>
      <c r="H1800" s="89"/>
      <c r="I1800" s="89">
        <v>9.9441541095890429E-2</v>
      </c>
      <c r="J1800" s="84"/>
      <c r="K1800" s="84"/>
      <c r="L1800" s="87">
        <v>6049.83</v>
      </c>
      <c r="M1800" s="87"/>
      <c r="N1800" s="87">
        <v>6049.83</v>
      </c>
      <c r="O1800" s="84">
        <v>6049.8300000000017</v>
      </c>
      <c r="P1800" s="84">
        <v>0</v>
      </c>
      <c r="Q1800" s="84">
        <f t="shared" si="1163"/>
        <v>6049.8300000000017</v>
      </c>
      <c r="R1800" s="84">
        <v>0</v>
      </c>
      <c r="S1800" s="87">
        <f t="shared" si="1164"/>
        <v>0</v>
      </c>
      <c r="T1800" s="150">
        <v>10</v>
      </c>
      <c r="U1800" s="69">
        <v>365</v>
      </c>
      <c r="V1800" s="70"/>
      <c r="W1800" s="71">
        <v>1.3972602739726028</v>
      </c>
      <c r="X1800" s="76">
        <f t="shared" si="1158"/>
        <v>41000</v>
      </c>
      <c r="AF1800" s="132" t="s">
        <v>3114</v>
      </c>
      <c r="AG1800" s="60">
        <f>MATCH(AF1800,'Cat-4'!$A:$A,0)</f>
        <v>844</v>
      </c>
      <c r="AH1800" s="60">
        <f>MATCH(X1800,'Cat-4'!$1:$1,0)</f>
        <v>4</v>
      </c>
      <c r="AI1800" s="60">
        <f>INDEX('Cat-4'!$1:$1048576,Working!AG1800,Working!AH1800)</f>
        <v>103.9</v>
      </c>
      <c r="AJ1800" s="60">
        <f>MATCH($AJ$3,'Cat-4'!$1:$1,0)</f>
        <v>144</v>
      </c>
      <c r="AK1800" s="60">
        <f>INDEX('Cat-4'!$1:$1048576,Working!AG1800,Working!AJ1800)</f>
        <v>160.30000000000001</v>
      </c>
      <c r="AL1800" s="146">
        <f t="shared" si="1165"/>
        <v>1.5428296438883542</v>
      </c>
      <c r="AM1800" s="152">
        <f t="shared" si="1166"/>
        <v>1.5428296438883542</v>
      </c>
      <c r="AN1800" s="146">
        <f t="shared" si="1167"/>
        <v>11.872222222222222</v>
      </c>
      <c r="AO1800" s="169">
        <f>INDEX('EL&amp;SV'!$C$4:$G$50,MATCH(AF1800,'EL&amp;SV'!$G$4:$G$50,0),MATCH(IF(P1800&gt;5000000,"A",IF(N1800&gt;2000000,"B",IF(N1800&gt;500000,"C","D"))),'EL&amp;SV'!$C$4:$G$4,0))</f>
        <v>6</v>
      </c>
      <c r="AP1800" s="171">
        <f>INDEX('EL&amp;SV'!$G$4:$K$50,MATCH(AF1800,'EL&amp;SV'!$G$4:$G$50,0),MATCH(IF(N1800&gt;5000000,"A",IF(N1800&gt;2000000,"B",IF(N1800&gt;500000,"C","D"))),'EL&amp;SV'!$G$4:$K$4,0))</f>
        <v>0.95</v>
      </c>
      <c r="AQ1800" s="153">
        <f t="shared" si="1151"/>
        <v>9333.8570644850824</v>
      </c>
      <c r="AR1800" s="153">
        <f t="shared" si="1152"/>
        <v>8867.1642112608279</v>
      </c>
      <c r="AS1800" s="153">
        <f t="shared" si="1153"/>
        <v>466.69285322425458</v>
      </c>
      <c r="AT1800" s="60">
        <v>0.75</v>
      </c>
      <c r="AU1800" s="153">
        <f t="shared" si="1154"/>
        <v>350.01963991819093</v>
      </c>
      <c r="AV1800" s="153">
        <f t="shared" si="1155"/>
        <v>466.69285322425452</v>
      </c>
    </row>
    <row r="1801" spans="1:48" x14ac:dyDescent="0.2">
      <c r="A1801" s="82">
        <v>1797</v>
      </c>
      <c r="B1801" s="82" t="s">
        <v>1410</v>
      </c>
      <c r="C1801" s="83"/>
      <c r="D1801" s="84" t="s">
        <v>112</v>
      </c>
      <c r="E1801" s="85" t="s">
        <v>1140</v>
      </c>
      <c r="F1801" s="86">
        <v>43727</v>
      </c>
      <c r="G1801" s="86" t="s">
        <v>36</v>
      </c>
      <c r="H1801" s="89"/>
      <c r="I1801" s="89">
        <v>9.5000000000000001E-2</v>
      </c>
      <c r="J1801" s="84"/>
      <c r="K1801" s="84"/>
      <c r="L1801" s="87">
        <v>6000.3</v>
      </c>
      <c r="M1801" s="87"/>
      <c r="N1801" s="87">
        <v>6000.3</v>
      </c>
      <c r="O1801" s="84">
        <v>1444.5927739726026</v>
      </c>
      <c r="P1801" s="84">
        <v>570.02850000000001</v>
      </c>
      <c r="Q1801" s="84">
        <f t="shared" si="1163"/>
        <v>2014.6212739726025</v>
      </c>
      <c r="R1801" s="84">
        <v>3985.6787260273977</v>
      </c>
      <c r="S1801" s="87">
        <f t="shared" si="1164"/>
        <v>4555.7072260273981</v>
      </c>
      <c r="T1801" s="150">
        <v>10</v>
      </c>
      <c r="U1801" s="69">
        <v>365</v>
      </c>
      <c r="V1801" s="70"/>
      <c r="W1801" s="71">
        <v>1.4</v>
      </c>
      <c r="X1801" s="76">
        <f t="shared" si="1158"/>
        <v>43709</v>
      </c>
      <c r="AF1801" s="132" t="s">
        <v>3114</v>
      </c>
      <c r="AG1801" s="60">
        <f>MATCH(AF1801,'Cat-4'!$A:$A,0)</f>
        <v>844</v>
      </c>
      <c r="AH1801" s="60">
        <f>MATCH(X1801,'Cat-4'!$1:$1,0)</f>
        <v>93</v>
      </c>
      <c r="AI1801" s="60">
        <f>INDEX('Cat-4'!$1:$1048576,Working!AG1801,Working!AH1801)</f>
        <v>131.1</v>
      </c>
      <c r="AJ1801" s="60">
        <f>MATCH($AJ$3,'Cat-4'!$1:$1,0)</f>
        <v>144</v>
      </c>
      <c r="AK1801" s="60">
        <f>INDEX('Cat-4'!$1:$1048576,Working!AG1801,Working!AJ1801)</f>
        <v>160.30000000000001</v>
      </c>
      <c r="AL1801" s="146">
        <f t="shared" si="1165"/>
        <v>1.2227307398932115</v>
      </c>
      <c r="AM1801" s="152">
        <f t="shared" si="1166"/>
        <v>1.2227307398932115</v>
      </c>
      <c r="AN1801" s="146">
        <f t="shared" si="1167"/>
        <v>4.4055555555555559</v>
      </c>
      <c r="AO1801" s="169">
        <f>INDEX('EL&amp;SV'!$C$4:$G$50,MATCH(AF1801,'EL&amp;SV'!$G$4:$G$50,0),MATCH(IF(P1801&gt;5000000,"A",IF(N1801&gt;2000000,"B",IF(N1801&gt;500000,"C","D"))),'EL&amp;SV'!$C$4:$G$4,0))</f>
        <v>6</v>
      </c>
      <c r="AP1801" s="171">
        <f>INDEX('EL&amp;SV'!$G$4:$K$50,MATCH(AF1801,'EL&amp;SV'!$G$4:$G$50,0),MATCH(IF(N1801&gt;5000000,"A",IF(N1801&gt;2000000,"B",IF(N1801&gt;500000,"C","D"))),'EL&amp;SV'!$G$4:$K$4,0))</f>
        <v>0.95</v>
      </c>
      <c r="AQ1801" s="153">
        <f t="shared" si="1151"/>
        <v>7336.7512585812374</v>
      </c>
      <c r="AR1801" s="153">
        <f t="shared" si="1152"/>
        <v>5117.723667270533</v>
      </c>
      <c r="AS1801" s="153">
        <f t="shared" si="1153"/>
        <v>2219.0275913107043</v>
      </c>
      <c r="AT1801" s="60">
        <v>0.75</v>
      </c>
      <c r="AU1801" s="153">
        <f t="shared" si="1154"/>
        <v>1664.2706934830283</v>
      </c>
      <c r="AV1801" s="153">
        <f t="shared" si="1155"/>
        <v>1664.2706934830283</v>
      </c>
    </row>
    <row r="1802" spans="1:48" x14ac:dyDescent="0.2">
      <c r="A1802" s="82">
        <v>1798</v>
      </c>
      <c r="B1802" s="82" t="s">
        <v>1410</v>
      </c>
      <c r="C1802" s="83"/>
      <c r="D1802" s="84" t="s">
        <v>112</v>
      </c>
      <c r="E1802" s="85" t="s">
        <v>348</v>
      </c>
      <c r="F1802" s="86">
        <v>39927</v>
      </c>
      <c r="G1802" s="86" t="s">
        <v>1353</v>
      </c>
      <c r="H1802" s="89"/>
      <c r="I1802" s="89">
        <v>0.14836919328641041</v>
      </c>
      <c r="J1802" s="84"/>
      <c r="K1802" s="84"/>
      <c r="L1802" s="87">
        <v>6000</v>
      </c>
      <c r="M1802" s="87"/>
      <c r="N1802" s="87">
        <v>6000</v>
      </c>
      <c r="O1802" s="84">
        <v>6000</v>
      </c>
      <c r="P1802" s="84">
        <v>0</v>
      </c>
      <c r="Q1802" s="84">
        <f t="shared" si="1163"/>
        <v>6000</v>
      </c>
      <c r="R1802" s="84">
        <v>0</v>
      </c>
      <c r="S1802" s="87">
        <f t="shared" si="1164"/>
        <v>0</v>
      </c>
      <c r="T1802" s="150">
        <v>10</v>
      </c>
      <c r="U1802" s="69">
        <v>365</v>
      </c>
      <c r="V1802" s="70"/>
      <c r="W1802" s="71">
        <v>13.367123287671234</v>
      </c>
      <c r="X1802" s="76">
        <f t="shared" si="1158"/>
        <v>39904</v>
      </c>
      <c r="Y1802" s="138" t="s">
        <v>4016</v>
      </c>
      <c r="Z1802" s="60">
        <f>MATCH(Y1802,'Cat-3'!$A:$A,0)</f>
        <v>628</v>
      </c>
      <c r="AA1802" s="60">
        <f>MATCH(X1802,'Cat-3'!$1:$1,0)</f>
        <v>55</v>
      </c>
      <c r="AB1802" s="60">
        <f>INDEX('Cat-3'!$1:$1048576,Working!Z1802,Working!AA1802)</f>
        <v>119.7</v>
      </c>
      <c r="AC1802" s="60">
        <f>MATCH($AC$3,'Cat-3'!$1:$1,0)</f>
        <v>90</v>
      </c>
      <c r="AD1802" s="60">
        <f>INDEX('Cat-3'!$1:$1048576,Working!Z1802,Working!AC1802)</f>
        <v>138.4</v>
      </c>
      <c r="AE1802" s="146">
        <f>AD1802/AB1802</f>
        <v>1.1562238930659983</v>
      </c>
      <c r="AF1802" s="132" t="s">
        <v>3114</v>
      </c>
      <c r="AG1802" s="60">
        <f>MATCH(AF1802,'Cat-4'!$A:$A,0)</f>
        <v>844</v>
      </c>
      <c r="AH1802" s="60">
        <f>MATCH($AH$3,'Cat-4'!$1:$1,0)</f>
        <v>4</v>
      </c>
      <c r="AI1802" s="60">
        <f>INDEX('Cat-4'!$1:$1048576,Working!AG1802,Working!AH1802)</f>
        <v>103.9</v>
      </c>
      <c r="AJ1802" s="60">
        <f>MATCH($AJ$3,'Cat-4'!$1:$1,0)</f>
        <v>144</v>
      </c>
      <c r="AK1802" s="60">
        <f>INDEX('Cat-4'!$1:$1048576,Working!AG1802,Working!AJ1802)</f>
        <v>160.30000000000001</v>
      </c>
      <c r="AL1802" s="146">
        <f>AK1802/AI1802</f>
        <v>1.5428296438883542</v>
      </c>
      <c r="AM1802" s="146">
        <f>AL1802*AE1802</f>
        <v>1.7838564971942206</v>
      </c>
      <c r="AN1802" s="146">
        <f t="shared" si="1167"/>
        <v>14.808333333333334</v>
      </c>
      <c r="AO1802" s="169">
        <f>INDEX('EL&amp;SV'!$C$4:$G$50,MATCH(AF1802,'EL&amp;SV'!$G$4:$G$50,0),MATCH(IF(P1802&gt;5000000,"A",IF(N1802&gt;2000000,"B",IF(N1802&gt;500000,"C","D"))),'EL&amp;SV'!$C$4:$G$4,0))</f>
        <v>6</v>
      </c>
      <c r="AP1802" s="171">
        <f>INDEX('EL&amp;SV'!$G$4:$K$50,MATCH(AF1802,'EL&amp;SV'!$G$4:$G$50,0),MATCH(IF(N1802&gt;5000000,"A",IF(N1802&gt;2000000,"B",IF(N1802&gt;500000,"C","D"))),'EL&amp;SV'!$G$4:$K$4,0))</f>
        <v>0.95</v>
      </c>
      <c r="AQ1802" s="153">
        <f t="shared" si="1151"/>
        <v>10703.138983165323</v>
      </c>
      <c r="AR1802" s="153">
        <f t="shared" si="1152"/>
        <v>10167.982034007056</v>
      </c>
      <c r="AS1802" s="153">
        <f t="shared" si="1153"/>
        <v>535.1569491582668</v>
      </c>
      <c r="AT1802" s="60">
        <v>0.75</v>
      </c>
      <c r="AU1802" s="153">
        <f t="shared" si="1154"/>
        <v>401.3677118687001</v>
      </c>
      <c r="AV1802" s="153">
        <f t="shared" si="1155"/>
        <v>535.15694915826668</v>
      </c>
    </row>
    <row r="1803" spans="1:48" x14ac:dyDescent="0.2">
      <c r="A1803" s="82">
        <v>1799</v>
      </c>
      <c r="B1803" s="82" t="s">
        <v>1410</v>
      </c>
      <c r="C1803" s="83"/>
      <c r="D1803" s="84" t="s">
        <v>112</v>
      </c>
      <c r="E1803" s="85" t="s">
        <v>388</v>
      </c>
      <c r="F1803" s="86">
        <v>41000</v>
      </c>
      <c r="G1803" s="86" t="s">
        <v>1350</v>
      </c>
      <c r="H1803" s="89"/>
      <c r="I1803" s="89">
        <v>9.4954178082191781E-2</v>
      </c>
      <c r="J1803" s="84"/>
      <c r="K1803" s="84"/>
      <c r="L1803" s="87">
        <v>6000</v>
      </c>
      <c r="M1803" s="87"/>
      <c r="N1803" s="87">
        <v>6000</v>
      </c>
      <c r="O1803" s="84">
        <v>5999.9999999999991</v>
      </c>
      <c r="P1803" s="84">
        <v>0</v>
      </c>
      <c r="Q1803" s="84">
        <f t="shared" si="1163"/>
        <v>5999.9999999999991</v>
      </c>
      <c r="R1803" s="84">
        <v>0</v>
      </c>
      <c r="S1803" s="87">
        <f t="shared" si="1164"/>
        <v>0</v>
      </c>
      <c r="T1803" s="150">
        <v>10</v>
      </c>
      <c r="U1803" s="69">
        <v>365</v>
      </c>
      <c r="V1803" s="70"/>
      <c r="W1803" s="71">
        <v>3.3671232876712329</v>
      </c>
      <c r="X1803" s="76">
        <f t="shared" si="1158"/>
        <v>41000</v>
      </c>
      <c r="AF1803" s="132" t="s">
        <v>3114</v>
      </c>
      <c r="AG1803" s="60">
        <f>MATCH(AF1803,'Cat-4'!$A:$A,0)</f>
        <v>844</v>
      </c>
      <c r="AH1803" s="60">
        <f>MATCH(X1803,'Cat-4'!$1:$1,0)</f>
        <v>4</v>
      </c>
      <c r="AI1803" s="60">
        <f>INDEX('Cat-4'!$1:$1048576,Working!AG1803,Working!AH1803)</f>
        <v>103.9</v>
      </c>
      <c r="AJ1803" s="60">
        <f>MATCH($AJ$3,'Cat-4'!$1:$1,0)</f>
        <v>144</v>
      </c>
      <c r="AK1803" s="60">
        <f>INDEX('Cat-4'!$1:$1048576,Working!AG1803,Working!AJ1803)</f>
        <v>160.30000000000001</v>
      </c>
      <c r="AL1803" s="146">
        <f>AK1803/AI1803</f>
        <v>1.5428296438883542</v>
      </c>
      <c r="AM1803" s="152">
        <f>AL1803</f>
        <v>1.5428296438883542</v>
      </c>
      <c r="AN1803" s="146">
        <f t="shared" si="1167"/>
        <v>11.872222222222222</v>
      </c>
      <c r="AO1803" s="169">
        <f>INDEX('EL&amp;SV'!$C$4:$G$50,MATCH(AF1803,'EL&amp;SV'!$G$4:$G$50,0),MATCH(IF(P1803&gt;5000000,"A",IF(N1803&gt;2000000,"B",IF(N1803&gt;500000,"C","D"))),'EL&amp;SV'!$C$4:$G$4,0))</f>
        <v>6</v>
      </c>
      <c r="AP1803" s="171">
        <f>INDEX('EL&amp;SV'!$G$4:$K$50,MATCH(AF1803,'EL&amp;SV'!$G$4:$G$50,0),MATCH(IF(N1803&gt;5000000,"A",IF(N1803&gt;2000000,"B",IF(N1803&gt;500000,"C","D"))),'EL&amp;SV'!$G$4:$K$4,0))</f>
        <v>0.95</v>
      </c>
      <c r="AQ1803" s="153">
        <f t="shared" si="1151"/>
        <v>9256.9778633301248</v>
      </c>
      <c r="AR1803" s="153">
        <f t="shared" si="1152"/>
        <v>8794.1289701636179</v>
      </c>
      <c r="AS1803" s="153">
        <f t="shared" si="1153"/>
        <v>462.84889316650697</v>
      </c>
      <c r="AT1803" s="60">
        <v>0.75</v>
      </c>
      <c r="AU1803" s="153">
        <f t="shared" si="1154"/>
        <v>347.13666987488023</v>
      </c>
      <c r="AV1803" s="153">
        <f t="shared" si="1155"/>
        <v>462.84889316650663</v>
      </c>
    </row>
    <row r="1804" spans="1:48" x14ac:dyDescent="0.2">
      <c r="A1804" s="82">
        <v>1800</v>
      </c>
      <c r="B1804" s="82" t="s">
        <v>1410</v>
      </c>
      <c r="C1804" s="83"/>
      <c r="D1804" s="84" t="s">
        <v>112</v>
      </c>
      <c r="E1804" s="85" t="s">
        <v>693</v>
      </c>
      <c r="F1804" s="86">
        <v>39824</v>
      </c>
      <c r="G1804" s="86" t="s">
        <v>1348</v>
      </c>
      <c r="H1804" s="89"/>
      <c r="I1804" s="89">
        <v>0.70211748633879778</v>
      </c>
      <c r="J1804" s="84"/>
      <c r="K1804" s="84"/>
      <c r="L1804" s="87">
        <v>6000</v>
      </c>
      <c r="M1804" s="87"/>
      <c r="N1804" s="87">
        <v>6000</v>
      </c>
      <c r="O1804" s="84">
        <v>5700</v>
      </c>
      <c r="P1804" s="84">
        <v>0</v>
      </c>
      <c r="Q1804" s="84">
        <f t="shared" si="1163"/>
        <v>5700</v>
      </c>
      <c r="R1804" s="84">
        <v>300</v>
      </c>
      <c r="S1804" s="87">
        <f t="shared" si="1164"/>
        <v>300</v>
      </c>
      <c r="T1804" s="150">
        <v>5</v>
      </c>
      <c r="U1804" s="69">
        <v>365</v>
      </c>
      <c r="V1804" s="70"/>
      <c r="W1804" s="71">
        <v>1.284931506849315</v>
      </c>
      <c r="X1804" s="76">
        <f t="shared" si="1158"/>
        <v>39814</v>
      </c>
      <c r="Y1804" s="138" t="s">
        <v>4016</v>
      </c>
      <c r="Z1804" s="60">
        <f>MATCH(Y1804,'Cat-3'!$A:$A,0)</f>
        <v>628</v>
      </c>
      <c r="AA1804" s="60">
        <f>MATCH(X1804,'Cat-3'!$1:$1,0)</f>
        <v>52</v>
      </c>
      <c r="AB1804" s="60">
        <f>INDEX('Cat-3'!$1:$1048576,Working!Z1804,Working!AA1804)</f>
        <v>120</v>
      </c>
      <c r="AC1804" s="60">
        <f>MATCH($AC$3,'Cat-3'!$1:$1,0)</f>
        <v>90</v>
      </c>
      <c r="AD1804" s="60">
        <f>INDEX('Cat-3'!$1:$1048576,Working!Z1804,Working!AC1804)</f>
        <v>138.4</v>
      </c>
      <c r="AE1804" s="146">
        <f t="shared" ref="AE1804:AE1805" si="1168">AD1804/AB1804</f>
        <v>1.1533333333333333</v>
      </c>
      <c r="AF1804" s="132" t="s">
        <v>3114</v>
      </c>
      <c r="AG1804" s="60">
        <f>MATCH(AF1804,'Cat-4'!$A:$A,0)</f>
        <v>844</v>
      </c>
      <c r="AH1804" s="60">
        <f>MATCH($AH$3,'Cat-4'!$1:$1,0)</f>
        <v>4</v>
      </c>
      <c r="AI1804" s="60">
        <f>INDEX('Cat-4'!$1:$1048576,Working!AG1804,Working!AH1804)</f>
        <v>103.9</v>
      </c>
      <c r="AJ1804" s="60">
        <f>MATCH($AJ$3,'Cat-4'!$1:$1,0)</f>
        <v>144</v>
      </c>
      <c r="AK1804" s="60">
        <f>INDEX('Cat-4'!$1:$1048576,Working!AG1804,Working!AJ1804)</f>
        <v>160.30000000000001</v>
      </c>
      <c r="AL1804" s="146">
        <f t="shared" ref="AL1804:AL1823" si="1169">AK1804/AI1804</f>
        <v>1.5428296438883542</v>
      </c>
      <c r="AM1804" s="146">
        <f t="shared" ref="AM1804:AM1805" si="1170">AL1804*AE1804</f>
        <v>1.7793968559512352</v>
      </c>
      <c r="AN1804" s="146">
        <f t="shared" si="1167"/>
        <v>15.094444444444445</v>
      </c>
      <c r="AO1804" s="169">
        <f>INDEX('EL&amp;SV'!$C$4:$G$50,MATCH(AF1804,'EL&amp;SV'!$G$4:$G$50,0),MATCH(IF(P1804&gt;5000000,"A",IF(N1804&gt;2000000,"B",IF(N1804&gt;500000,"C","D"))),'EL&amp;SV'!$C$4:$G$4,0))</f>
        <v>6</v>
      </c>
      <c r="AP1804" s="171">
        <f>INDEX('EL&amp;SV'!$G$4:$K$50,MATCH(AF1804,'EL&amp;SV'!$G$4:$G$50,0),MATCH(IF(N1804&gt;5000000,"A",IF(N1804&gt;2000000,"B",IF(N1804&gt;500000,"C","D"))),'EL&amp;SV'!$G$4:$K$4,0))</f>
        <v>0.95</v>
      </c>
      <c r="AQ1804" s="153">
        <f t="shared" si="1151"/>
        <v>10676.381135707412</v>
      </c>
      <c r="AR1804" s="153">
        <f t="shared" si="1152"/>
        <v>10142.562078922041</v>
      </c>
      <c r="AS1804" s="153">
        <f t="shared" si="1153"/>
        <v>533.81905678537078</v>
      </c>
      <c r="AT1804" s="60">
        <v>0.75</v>
      </c>
      <c r="AU1804" s="153">
        <f t="shared" si="1154"/>
        <v>400.36429258902808</v>
      </c>
      <c r="AV1804" s="153">
        <f t="shared" si="1155"/>
        <v>533.81905678537112</v>
      </c>
    </row>
    <row r="1805" spans="1:48" x14ac:dyDescent="0.2">
      <c r="A1805" s="82">
        <v>1801</v>
      </c>
      <c r="B1805" s="82" t="s">
        <v>1410</v>
      </c>
      <c r="C1805" s="83"/>
      <c r="D1805" s="84" t="s">
        <v>112</v>
      </c>
      <c r="E1805" s="85" t="s">
        <v>729</v>
      </c>
      <c r="F1805" s="86">
        <v>40374</v>
      </c>
      <c r="G1805" s="86" t="s">
        <v>1352</v>
      </c>
      <c r="H1805" s="89"/>
      <c r="I1805" s="89">
        <v>7.1555596018451073E-2</v>
      </c>
      <c r="J1805" s="84"/>
      <c r="K1805" s="84"/>
      <c r="L1805" s="87">
        <v>6000</v>
      </c>
      <c r="M1805" s="87"/>
      <c r="N1805" s="87">
        <v>6000</v>
      </c>
      <c r="O1805" s="84">
        <v>4289.6686088856513</v>
      </c>
      <c r="P1805" s="84">
        <v>429.33357611070642</v>
      </c>
      <c r="Q1805" s="84">
        <f t="shared" si="1163"/>
        <v>4719.0021849963578</v>
      </c>
      <c r="R1805" s="84">
        <v>1280.9978150036422</v>
      </c>
      <c r="S1805" s="87">
        <f t="shared" si="1164"/>
        <v>1710.3313911143487</v>
      </c>
      <c r="T1805" s="150">
        <v>15</v>
      </c>
      <c r="U1805" s="69">
        <v>365</v>
      </c>
      <c r="V1805" s="70"/>
      <c r="W1805" s="71">
        <v>1.284931506849315</v>
      </c>
      <c r="X1805" s="76">
        <f t="shared" si="1158"/>
        <v>40360</v>
      </c>
      <c r="Y1805" s="138" t="s">
        <v>4016</v>
      </c>
      <c r="Z1805" s="60">
        <f>MATCH(Y1805,'Cat-3'!$A:$A,0)</f>
        <v>628</v>
      </c>
      <c r="AA1805" s="60">
        <f>MATCH(X1805,'Cat-3'!$1:$1,0)</f>
        <v>70</v>
      </c>
      <c r="AB1805" s="60">
        <f>INDEX('Cat-3'!$1:$1048576,Working!Z1805,Working!AA1805)</f>
        <v>130.6</v>
      </c>
      <c r="AC1805" s="60">
        <f>MATCH($AC$3,'Cat-3'!$1:$1,0)</f>
        <v>90</v>
      </c>
      <c r="AD1805" s="60">
        <f>INDEX('Cat-3'!$1:$1048576,Working!Z1805,Working!AC1805)</f>
        <v>138.4</v>
      </c>
      <c r="AE1805" s="146">
        <f t="shared" si="1168"/>
        <v>1.0597243491577337</v>
      </c>
      <c r="AF1805" s="132" t="s">
        <v>3114</v>
      </c>
      <c r="AG1805" s="60">
        <f>MATCH(AF1805,'Cat-4'!$A:$A,0)</f>
        <v>844</v>
      </c>
      <c r="AH1805" s="60">
        <f>MATCH($AH$3,'Cat-4'!$1:$1,0)</f>
        <v>4</v>
      </c>
      <c r="AI1805" s="60">
        <f>INDEX('Cat-4'!$1:$1048576,Working!AG1805,Working!AH1805)</f>
        <v>103.9</v>
      </c>
      <c r="AJ1805" s="60">
        <f>MATCH($AJ$3,'Cat-4'!$1:$1,0)</f>
        <v>144</v>
      </c>
      <c r="AK1805" s="60">
        <f>INDEX('Cat-4'!$1:$1048576,Working!AG1805,Working!AJ1805)</f>
        <v>160.30000000000001</v>
      </c>
      <c r="AL1805" s="146">
        <f t="shared" si="1169"/>
        <v>1.5428296438883542</v>
      </c>
      <c r="AM1805" s="146">
        <f t="shared" si="1170"/>
        <v>1.6349741402308442</v>
      </c>
      <c r="AN1805" s="146">
        <f t="shared" si="1167"/>
        <v>13.583333333333334</v>
      </c>
      <c r="AO1805" s="169">
        <f>INDEX('EL&amp;SV'!$C$4:$G$50,MATCH(AF1805,'EL&amp;SV'!$G$4:$G$50,0),MATCH(IF(P1805&gt;5000000,"A",IF(N1805&gt;2000000,"B",IF(N1805&gt;500000,"C","D"))),'EL&amp;SV'!$C$4:$G$4,0))</f>
        <v>6</v>
      </c>
      <c r="AP1805" s="171">
        <f>INDEX('EL&amp;SV'!$G$4:$K$50,MATCH(AF1805,'EL&amp;SV'!$G$4:$G$50,0),MATCH(IF(N1805&gt;5000000,"A",IF(N1805&gt;2000000,"B",IF(N1805&gt;500000,"C","D"))),'EL&amp;SV'!$G$4:$K$4,0))</f>
        <v>0.95</v>
      </c>
      <c r="AQ1805" s="153">
        <f t="shared" si="1151"/>
        <v>9809.8448413850656</v>
      </c>
      <c r="AR1805" s="153">
        <f t="shared" si="1152"/>
        <v>9319.3525993158109</v>
      </c>
      <c r="AS1805" s="153">
        <f t="shared" si="1153"/>
        <v>490.49224206925464</v>
      </c>
      <c r="AT1805" s="60">
        <v>0.75</v>
      </c>
      <c r="AU1805" s="153">
        <f t="shared" si="1154"/>
        <v>367.86918155194098</v>
      </c>
      <c r="AV1805" s="153">
        <f t="shared" si="1155"/>
        <v>490.49224206925373</v>
      </c>
    </row>
    <row r="1806" spans="1:48" x14ac:dyDescent="0.2">
      <c r="A1806" s="82">
        <v>1802</v>
      </c>
      <c r="B1806" s="82" t="s">
        <v>1410</v>
      </c>
      <c r="C1806" s="83"/>
      <c r="D1806" s="84" t="s">
        <v>112</v>
      </c>
      <c r="E1806" s="85" t="s">
        <v>859</v>
      </c>
      <c r="F1806" s="86">
        <v>41000</v>
      </c>
      <c r="G1806" s="86" t="s">
        <v>1350</v>
      </c>
      <c r="H1806" s="89"/>
      <c r="I1806" s="89">
        <v>6.8512118018967325E-2</v>
      </c>
      <c r="J1806" s="84"/>
      <c r="K1806" s="84"/>
      <c r="L1806" s="87">
        <v>6000</v>
      </c>
      <c r="M1806" s="87"/>
      <c r="N1806" s="87">
        <v>6000</v>
      </c>
      <c r="O1806" s="84">
        <v>3644.6364594309789</v>
      </c>
      <c r="P1806" s="84">
        <v>411.07270811380397</v>
      </c>
      <c r="Q1806" s="84">
        <f t="shared" si="1163"/>
        <v>4055.7091675447828</v>
      </c>
      <c r="R1806" s="84">
        <v>1944.2908324552172</v>
      </c>
      <c r="S1806" s="87">
        <f t="shared" si="1164"/>
        <v>2355.3635405690211</v>
      </c>
      <c r="T1806" s="150">
        <v>15</v>
      </c>
      <c r="U1806" s="69">
        <v>365</v>
      </c>
      <c r="V1806" s="70"/>
      <c r="W1806" s="71">
        <v>1.284931506849315</v>
      </c>
      <c r="X1806" s="76">
        <f t="shared" si="1158"/>
        <v>41000</v>
      </c>
      <c r="AF1806" s="132" t="s">
        <v>3114</v>
      </c>
      <c r="AG1806" s="60">
        <f>MATCH(AF1806,'Cat-4'!$A:$A,0)</f>
        <v>844</v>
      </c>
      <c r="AH1806" s="60">
        <f>MATCH(X1806,'Cat-4'!$1:$1,0)</f>
        <v>4</v>
      </c>
      <c r="AI1806" s="60">
        <f>INDEX('Cat-4'!$1:$1048576,Working!AG1806,Working!AH1806)</f>
        <v>103.9</v>
      </c>
      <c r="AJ1806" s="60">
        <f>MATCH($AJ$3,'Cat-4'!$1:$1,0)</f>
        <v>144</v>
      </c>
      <c r="AK1806" s="60">
        <f>INDEX('Cat-4'!$1:$1048576,Working!AG1806,Working!AJ1806)</f>
        <v>160.30000000000001</v>
      </c>
      <c r="AL1806" s="146">
        <f t="shared" si="1169"/>
        <v>1.5428296438883542</v>
      </c>
      <c r="AM1806" s="152">
        <f t="shared" ref="AM1806:AM1823" si="1171">AL1806</f>
        <v>1.5428296438883542</v>
      </c>
      <c r="AN1806" s="146">
        <f t="shared" si="1167"/>
        <v>11.872222222222222</v>
      </c>
      <c r="AO1806" s="169">
        <f>INDEX('EL&amp;SV'!$C$4:$G$50,MATCH(AF1806,'EL&amp;SV'!$G$4:$G$50,0),MATCH(IF(P1806&gt;5000000,"A",IF(N1806&gt;2000000,"B",IF(N1806&gt;500000,"C","D"))),'EL&amp;SV'!$C$4:$G$4,0))</f>
        <v>6</v>
      </c>
      <c r="AP1806" s="171">
        <f>INDEX('EL&amp;SV'!$G$4:$K$50,MATCH(AF1806,'EL&amp;SV'!$G$4:$G$50,0),MATCH(IF(N1806&gt;5000000,"A",IF(N1806&gt;2000000,"B",IF(N1806&gt;500000,"C","D"))),'EL&amp;SV'!$G$4:$K$4,0))</f>
        <v>0.95</v>
      </c>
      <c r="AQ1806" s="153">
        <f t="shared" si="1151"/>
        <v>9256.9778633301248</v>
      </c>
      <c r="AR1806" s="153">
        <f t="shared" si="1152"/>
        <v>8794.1289701636179</v>
      </c>
      <c r="AS1806" s="153">
        <f t="shared" si="1153"/>
        <v>462.84889316650697</v>
      </c>
      <c r="AT1806" s="60">
        <v>0.75</v>
      </c>
      <c r="AU1806" s="153">
        <f t="shared" si="1154"/>
        <v>347.13666987488023</v>
      </c>
      <c r="AV1806" s="153">
        <f t="shared" si="1155"/>
        <v>462.84889316650663</v>
      </c>
    </row>
    <row r="1807" spans="1:48" x14ac:dyDescent="0.2">
      <c r="A1807" s="82">
        <v>1803</v>
      </c>
      <c r="B1807" s="82" t="s">
        <v>1410</v>
      </c>
      <c r="C1807" s="83"/>
      <c r="D1807" s="84" t="s">
        <v>112</v>
      </c>
      <c r="E1807" s="85" t="s">
        <v>839</v>
      </c>
      <c r="F1807" s="86">
        <v>41000</v>
      </c>
      <c r="G1807" s="86" t="s">
        <v>1350</v>
      </c>
      <c r="H1807" s="89"/>
      <c r="I1807" s="89">
        <v>6.2956269757639627E-2</v>
      </c>
      <c r="J1807" s="84"/>
      <c r="K1807" s="84"/>
      <c r="L1807" s="87">
        <v>5966.66</v>
      </c>
      <c r="M1807" s="87"/>
      <c r="N1807" s="87">
        <v>5966.66</v>
      </c>
      <c r="O1807" s="84">
        <v>3790.1337174394098</v>
      </c>
      <c r="P1807" s="84">
        <v>375.63865651211808</v>
      </c>
      <c r="Q1807" s="84">
        <f t="shared" si="1163"/>
        <v>4165.7723739515277</v>
      </c>
      <c r="R1807" s="84">
        <v>1800.8876260484722</v>
      </c>
      <c r="S1807" s="87">
        <f t="shared" si="1164"/>
        <v>2176.5262825605901</v>
      </c>
      <c r="T1807" s="150">
        <v>15</v>
      </c>
      <c r="U1807" s="69">
        <v>365</v>
      </c>
      <c r="V1807" s="70"/>
      <c r="W1807" s="71">
        <v>1.284931506849315</v>
      </c>
      <c r="X1807" s="76">
        <f t="shared" si="1158"/>
        <v>41000</v>
      </c>
      <c r="AF1807" s="132" t="s">
        <v>3114</v>
      </c>
      <c r="AG1807" s="60">
        <f>MATCH(AF1807,'Cat-4'!$A:$A,0)</f>
        <v>844</v>
      </c>
      <c r="AH1807" s="60">
        <f>MATCH(X1807,'Cat-4'!$1:$1,0)</f>
        <v>4</v>
      </c>
      <c r="AI1807" s="60">
        <f>INDEX('Cat-4'!$1:$1048576,Working!AG1807,Working!AH1807)</f>
        <v>103.9</v>
      </c>
      <c r="AJ1807" s="60">
        <f>MATCH($AJ$3,'Cat-4'!$1:$1,0)</f>
        <v>144</v>
      </c>
      <c r="AK1807" s="60">
        <f>INDEX('Cat-4'!$1:$1048576,Working!AG1807,Working!AJ1807)</f>
        <v>160.30000000000001</v>
      </c>
      <c r="AL1807" s="146">
        <f t="shared" si="1169"/>
        <v>1.5428296438883542</v>
      </c>
      <c r="AM1807" s="152">
        <f t="shared" si="1171"/>
        <v>1.5428296438883542</v>
      </c>
      <c r="AN1807" s="146">
        <f t="shared" si="1167"/>
        <v>11.872222222222222</v>
      </c>
      <c r="AO1807" s="169">
        <f>INDEX('EL&amp;SV'!$C$4:$G$50,MATCH(AF1807,'EL&amp;SV'!$G$4:$G$50,0),MATCH(IF(P1807&gt;5000000,"A",IF(N1807&gt;2000000,"B",IF(N1807&gt;500000,"C","D"))),'EL&amp;SV'!$C$4:$G$4,0))</f>
        <v>6</v>
      </c>
      <c r="AP1807" s="171">
        <f>INDEX('EL&amp;SV'!$G$4:$K$50,MATCH(AF1807,'EL&amp;SV'!$G$4:$G$50,0),MATCH(IF(N1807&gt;5000000,"A",IF(N1807&gt;2000000,"B",IF(N1807&gt;500000,"C","D"))),'EL&amp;SV'!$G$4:$K$4,0))</f>
        <v>0.95</v>
      </c>
      <c r="AQ1807" s="153">
        <f t="shared" si="1151"/>
        <v>9205.539923002887</v>
      </c>
      <c r="AR1807" s="153">
        <f t="shared" si="1152"/>
        <v>8745.2629268527417</v>
      </c>
      <c r="AS1807" s="153">
        <f t="shared" si="1153"/>
        <v>460.27699615014535</v>
      </c>
      <c r="AT1807" s="60">
        <v>0.75</v>
      </c>
      <c r="AU1807" s="153">
        <f t="shared" si="1154"/>
        <v>345.20774711260901</v>
      </c>
      <c r="AV1807" s="153">
        <f t="shared" si="1155"/>
        <v>460.27699615014478</v>
      </c>
    </row>
    <row r="1808" spans="1:48" x14ac:dyDescent="0.2">
      <c r="A1808" s="82">
        <v>1804</v>
      </c>
      <c r="B1808" s="82" t="s">
        <v>1410</v>
      </c>
      <c r="C1808" s="83"/>
      <c r="D1808" s="84" t="s">
        <v>112</v>
      </c>
      <c r="E1808" s="85" t="s">
        <v>590</v>
      </c>
      <c r="F1808" s="86">
        <v>41000</v>
      </c>
      <c r="G1808" s="86" t="s">
        <v>1350</v>
      </c>
      <c r="H1808" s="89"/>
      <c r="I1808" s="89">
        <v>0.61336493150684934</v>
      </c>
      <c r="J1808" s="84"/>
      <c r="K1808" s="84"/>
      <c r="L1808" s="87">
        <v>5954</v>
      </c>
      <c r="M1808" s="87"/>
      <c r="N1808" s="87">
        <v>5954</v>
      </c>
      <c r="O1808" s="84">
        <v>5656.3</v>
      </c>
      <c r="P1808" s="84">
        <v>0</v>
      </c>
      <c r="Q1808" s="84">
        <f t="shared" si="1163"/>
        <v>5656.3</v>
      </c>
      <c r="R1808" s="84">
        <v>297.69999999999982</v>
      </c>
      <c r="S1808" s="87">
        <f t="shared" si="1164"/>
        <v>297.69999999999982</v>
      </c>
      <c r="T1808" s="150">
        <v>3</v>
      </c>
      <c r="U1808" s="69">
        <v>365</v>
      </c>
      <c r="V1808" s="70"/>
      <c r="W1808" s="71">
        <v>3.2739726027397262</v>
      </c>
      <c r="X1808" s="76">
        <f t="shared" si="1158"/>
        <v>41000</v>
      </c>
      <c r="AF1808" s="132" t="s">
        <v>2722</v>
      </c>
      <c r="AG1808" s="60">
        <f>MATCH(AF1808,'Cat-4'!$A:$A,0)</f>
        <v>647</v>
      </c>
      <c r="AH1808" s="60">
        <f>MATCH(X1808,'Cat-4'!$1:$1,0)</f>
        <v>4</v>
      </c>
      <c r="AI1808" s="60">
        <f>INDEX('Cat-4'!$1:$1048576,Working!AG1808,Working!AH1808)</f>
        <v>100.5</v>
      </c>
      <c r="AJ1808" s="60">
        <f>MATCH($AJ$3,'Cat-4'!$1:$1,0)</f>
        <v>144</v>
      </c>
      <c r="AK1808" s="60">
        <f>INDEX('Cat-4'!$1:$1048576,Working!AG1808,Working!AJ1808)</f>
        <v>94.2</v>
      </c>
      <c r="AL1808" s="146">
        <f t="shared" si="1169"/>
        <v>0.93731343283582091</v>
      </c>
      <c r="AM1808" s="152">
        <f t="shared" si="1171"/>
        <v>0.93731343283582091</v>
      </c>
      <c r="AN1808" s="146">
        <f t="shared" si="1167"/>
        <v>11.872222222222222</v>
      </c>
      <c r="AO1808" s="169">
        <f>INDEX('EL&amp;SV'!$C$4:$G$50,MATCH(AF1808,'EL&amp;SV'!$G$4:$G$50,0),MATCH(IF(P1808&gt;5000000,"A",IF(N1808&gt;2000000,"B",IF(N1808&gt;500000,"C","D"))),'EL&amp;SV'!$C$4:$G$4,0))</f>
        <v>5</v>
      </c>
      <c r="AP1808" s="171">
        <f>INDEX('EL&amp;SV'!$G$4:$K$50,MATCH(AF1808,'EL&amp;SV'!$G$4:$G$50,0),MATCH(IF(N1808&gt;5000000,"A",IF(N1808&gt;2000000,"B",IF(N1808&gt;500000,"C","D"))),'EL&amp;SV'!$G$4:$K$4,0))</f>
        <v>1</v>
      </c>
      <c r="AQ1808" s="153">
        <f t="shared" si="1151"/>
        <v>5580.764179104478</v>
      </c>
      <c r="AR1808" s="153">
        <f t="shared" si="1152"/>
        <v>5580.7641791044789</v>
      </c>
      <c r="AS1808" s="153">
        <f t="shared" si="1153"/>
        <v>0</v>
      </c>
      <c r="AT1808" s="60">
        <v>0.75</v>
      </c>
      <c r="AU1808" s="153">
        <f t="shared" si="1154"/>
        <v>0</v>
      </c>
      <c r="AV1808" s="153">
        <f t="shared" si="1155"/>
        <v>0</v>
      </c>
    </row>
    <row r="1809" spans="1:48" x14ac:dyDescent="0.2">
      <c r="A1809" s="82">
        <v>1805</v>
      </c>
      <c r="B1809" s="82" t="s">
        <v>1410</v>
      </c>
      <c r="C1809" s="83"/>
      <c r="D1809" s="84" t="s">
        <v>112</v>
      </c>
      <c r="E1809" s="85" t="s">
        <v>395</v>
      </c>
      <c r="F1809" s="86">
        <v>41000</v>
      </c>
      <c r="G1809" s="86" t="s">
        <v>1350</v>
      </c>
      <c r="H1809" s="89"/>
      <c r="I1809" s="89">
        <v>9.5647876712328772E-2</v>
      </c>
      <c r="J1809" s="84"/>
      <c r="K1809" s="84"/>
      <c r="L1809" s="87">
        <v>5919.84</v>
      </c>
      <c r="M1809" s="87"/>
      <c r="N1809" s="87">
        <v>5919.84</v>
      </c>
      <c r="O1809" s="84">
        <v>5919.8400000000011</v>
      </c>
      <c r="P1809" s="84">
        <v>0</v>
      </c>
      <c r="Q1809" s="84">
        <f t="shared" si="1163"/>
        <v>5919.8400000000011</v>
      </c>
      <c r="R1809" s="84">
        <v>0</v>
      </c>
      <c r="S1809" s="87">
        <f t="shared" si="1164"/>
        <v>0</v>
      </c>
      <c r="T1809" s="150">
        <v>10</v>
      </c>
      <c r="U1809" s="69">
        <v>365</v>
      </c>
      <c r="V1809" s="70"/>
      <c r="W1809" s="71">
        <v>13.273972602739725</v>
      </c>
      <c r="X1809" s="76">
        <f t="shared" si="1158"/>
        <v>41000</v>
      </c>
      <c r="AF1809" s="132" t="s">
        <v>3114</v>
      </c>
      <c r="AG1809" s="60">
        <f>MATCH(AF1809,'Cat-4'!$A:$A,0)</f>
        <v>844</v>
      </c>
      <c r="AH1809" s="60">
        <f>MATCH(X1809,'Cat-4'!$1:$1,0)</f>
        <v>4</v>
      </c>
      <c r="AI1809" s="60">
        <f>INDEX('Cat-4'!$1:$1048576,Working!AG1809,Working!AH1809)</f>
        <v>103.9</v>
      </c>
      <c r="AJ1809" s="60">
        <f>MATCH($AJ$3,'Cat-4'!$1:$1,0)</f>
        <v>144</v>
      </c>
      <c r="AK1809" s="60">
        <f>INDEX('Cat-4'!$1:$1048576,Working!AG1809,Working!AJ1809)</f>
        <v>160.30000000000001</v>
      </c>
      <c r="AL1809" s="146">
        <f t="shared" si="1169"/>
        <v>1.5428296438883542</v>
      </c>
      <c r="AM1809" s="152">
        <f t="shared" si="1171"/>
        <v>1.5428296438883542</v>
      </c>
      <c r="AN1809" s="146">
        <f t="shared" si="1167"/>
        <v>11.872222222222222</v>
      </c>
      <c r="AO1809" s="169">
        <f>INDEX('EL&amp;SV'!$C$4:$G$50,MATCH(AF1809,'EL&amp;SV'!$G$4:$G$50,0),MATCH(IF(P1809&gt;5000000,"A",IF(N1809&gt;2000000,"B",IF(N1809&gt;500000,"C","D"))),'EL&amp;SV'!$C$4:$G$4,0))</f>
        <v>6</v>
      </c>
      <c r="AP1809" s="171">
        <f>INDEX('EL&amp;SV'!$G$4:$K$50,MATCH(AF1809,'EL&amp;SV'!$G$4:$G$50,0),MATCH(IF(N1809&gt;5000000,"A",IF(N1809&gt;2000000,"B",IF(N1809&gt;500000,"C","D"))),'EL&amp;SV'!$G$4:$K$4,0))</f>
        <v>0.95</v>
      </c>
      <c r="AQ1809" s="153">
        <f t="shared" si="1151"/>
        <v>9133.3046390760355</v>
      </c>
      <c r="AR1809" s="153">
        <f t="shared" si="1152"/>
        <v>8676.6394071222348</v>
      </c>
      <c r="AS1809" s="153">
        <f t="shared" si="1153"/>
        <v>456.66523195380069</v>
      </c>
      <c r="AT1809" s="60">
        <v>0.75</v>
      </c>
      <c r="AU1809" s="153">
        <f t="shared" si="1154"/>
        <v>342.49892396535051</v>
      </c>
      <c r="AV1809" s="153">
        <f t="shared" si="1155"/>
        <v>456.66523195380216</v>
      </c>
    </row>
    <row r="1810" spans="1:48" x14ac:dyDescent="0.2">
      <c r="A1810" s="82">
        <v>1806</v>
      </c>
      <c r="B1810" s="82" t="s">
        <v>1410</v>
      </c>
      <c r="C1810" s="83"/>
      <c r="D1810" s="84" t="s">
        <v>112</v>
      </c>
      <c r="E1810" s="85" t="s">
        <v>838</v>
      </c>
      <c r="F1810" s="86">
        <v>41000</v>
      </c>
      <c r="G1810" s="86" t="s">
        <v>1350</v>
      </c>
      <c r="H1810" s="89"/>
      <c r="I1810" s="89">
        <v>6.277608008429926E-2</v>
      </c>
      <c r="J1810" s="84"/>
      <c r="K1810" s="84"/>
      <c r="L1810" s="87">
        <v>5906.25</v>
      </c>
      <c r="M1810" s="87"/>
      <c r="N1810" s="87">
        <v>5906.25</v>
      </c>
      <c r="O1810" s="84">
        <v>3757.0813850105369</v>
      </c>
      <c r="P1810" s="84">
        <v>370.77122299789249</v>
      </c>
      <c r="Q1810" s="84">
        <f t="shared" si="1163"/>
        <v>4127.8526080084293</v>
      </c>
      <c r="R1810" s="84">
        <v>1778.3973919915707</v>
      </c>
      <c r="S1810" s="87">
        <f t="shared" si="1164"/>
        <v>2149.1686149894631</v>
      </c>
      <c r="T1810" s="150">
        <v>15</v>
      </c>
      <c r="U1810" s="69">
        <v>365</v>
      </c>
      <c r="V1810" s="70"/>
      <c r="W1810" s="71">
        <v>13.273972602739725</v>
      </c>
      <c r="X1810" s="76">
        <f t="shared" si="1158"/>
        <v>41000</v>
      </c>
      <c r="AF1810" s="132" t="s">
        <v>3114</v>
      </c>
      <c r="AG1810" s="60">
        <f>MATCH(AF1810,'Cat-4'!$A:$A,0)</f>
        <v>844</v>
      </c>
      <c r="AH1810" s="60">
        <f>MATCH(X1810,'Cat-4'!$1:$1,0)</f>
        <v>4</v>
      </c>
      <c r="AI1810" s="60">
        <f>INDEX('Cat-4'!$1:$1048576,Working!AG1810,Working!AH1810)</f>
        <v>103.9</v>
      </c>
      <c r="AJ1810" s="60">
        <f>MATCH($AJ$3,'Cat-4'!$1:$1,0)</f>
        <v>144</v>
      </c>
      <c r="AK1810" s="60">
        <f>INDEX('Cat-4'!$1:$1048576,Working!AG1810,Working!AJ1810)</f>
        <v>160.30000000000001</v>
      </c>
      <c r="AL1810" s="146">
        <f t="shared" si="1169"/>
        <v>1.5428296438883542</v>
      </c>
      <c r="AM1810" s="152">
        <f t="shared" si="1171"/>
        <v>1.5428296438883542</v>
      </c>
      <c r="AN1810" s="146">
        <f t="shared" si="1167"/>
        <v>11.872222222222222</v>
      </c>
      <c r="AO1810" s="169">
        <f>INDEX('EL&amp;SV'!$C$4:$G$50,MATCH(AF1810,'EL&amp;SV'!$G$4:$G$50,0),MATCH(IF(P1810&gt;5000000,"A",IF(N1810&gt;2000000,"B",IF(N1810&gt;500000,"C","D"))),'EL&amp;SV'!$C$4:$G$4,0))</f>
        <v>6</v>
      </c>
      <c r="AP1810" s="171">
        <f>INDEX('EL&amp;SV'!$G$4:$K$50,MATCH(AF1810,'EL&amp;SV'!$G$4:$G$50,0),MATCH(IF(N1810&gt;5000000,"A",IF(N1810&gt;2000000,"B",IF(N1810&gt;500000,"C","D"))),'EL&amp;SV'!$G$4:$K$4,0))</f>
        <v>0.95</v>
      </c>
      <c r="AQ1810" s="153">
        <f t="shared" si="1151"/>
        <v>9112.3375842155929</v>
      </c>
      <c r="AR1810" s="153">
        <f t="shared" si="1152"/>
        <v>8656.7207050048128</v>
      </c>
      <c r="AS1810" s="153">
        <f t="shared" si="1153"/>
        <v>455.6168792107801</v>
      </c>
      <c r="AT1810" s="60">
        <v>0.75</v>
      </c>
      <c r="AU1810" s="153">
        <f t="shared" si="1154"/>
        <v>341.71265940808507</v>
      </c>
      <c r="AV1810" s="153">
        <f t="shared" si="1155"/>
        <v>455.61687921078004</v>
      </c>
    </row>
    <row r="1811" spans="1:48" x14ac:dyDescent="0.2">
      <c r="A1811" s="82">
        <v>1807</v>
      </c>
      <c r="B1811" s="82" t="s">
        <v>1410</v>
      </c>
      <c r="C1811" s="83"/>
      <c r="D1811" s="84" t="s">
        <v>112</v>
      </c>
      <c r="E1811" s="85" t="s">
        <v>311</v>
      </c>
      <c r="F1811" s="86">
        <v>41000</v>
      </c>
      <c r="G1811" s="86" t="s">
        <v>1350</v>
      </c>
      <c r="H1811" s="89"/>
      <c r="I1811" s="89">
        <v>0.11333719178082192</v>
      </c>
      <c r="J1811" s="84"/>
      <c r="K1811" s="84"/>
      <c r="L1811" s="87">
        <v>5900</v>
      </c>
      <c r="M1811" s="87"/>
      <c r="N1811" s="87">
        <v>5900</v>
      </c>
      <c r="O1811" s="84">
        <v>5900</v>
      </c>
      <c r="P1811" s="84">
        <v>0</v>
      </c>
      <c r="Q1811" s="84">
        <f t="shared" si="1163"/>
        <v>5900</v>
      </c>
      <c r="R1811" s="84">
        <v>0</v>
      </c>
      <c r="S1811" s="87">
        <f t="shared" si="1164"/>
        <v>0</v>
      </c>
      <c r="T1811" s="150">
        <v>10</v>
      </c>
      <c r="U1811" s="69">
        <v>365</v>
      </c>
      <c r="V1811" s="70"/>
      <c r="W1811" s="71">
        <v>13.654794520547945</v>
      </c>
      <c r="X1811" s="76">
        <f t="shared" si="1158"/>
        <v>41000</v>
      </c>
      <c r="AF1811" s="132" t="s">
        <v>3114</v>
      </c>
      <c r="AG1811" s="60">
        <f>MATCH(AF1811,'Cat-4'!$A:$A,0)</f>
        <v>844</v>
      </c>
      <c r="AH1811" s="60">
        <f>MATCH(X1811,'Cat-4'!$1:$1,0)</f>
        <v>4</v>
      </c>
      <c r="AI1811" s="60">
        <f>INDEX('Cat-4'!$1:$1048576,Working!AG1811,Working!AH1811)</f>
        <v>103.9</v>
      </c>
      <c r="AJ1811" s="60">
        <f>MATCH($AJ$3,'Cat-4'!$1:$1,0)</f>
        <v>144</v>
      </c>
      <c r="AK1811" s="60">
        <f>INDEX('Cat-4'!$1:$1048576,Working!AG1811,Working!AJ1811)</f>
        <v>160.30000000000001</v>
      </c>
      <c r="AL1811" s="146">
        <f t="shared" si="1169"/>
        <v>1.5428296438883542</v>
      </c>
      <c r="AM1811" s="152">
        <f t="shared" si="1171"/>
        <v>1.5428296438883542</v>
      </c>
      <c r="AN1811" s="146">
        <f t="shared" si="1167"/>
        <v>11.872222222222222</v>
      </c>
      <c r="AO1811" s="169">
        <f>INDEX('EL&amp;SV'!$C$4:$G$50,MATCH(AF1811,'EL&amp;SV'!$G$4:$G$50,0),MATCH(IF(P1811&gt;5000000,"A",IF(N1811&gt;2000000,"B",IF(N1811&gt;500000,"C","D"))),'EL&amp;SV'!$C$4:$G$4,0))</f>
        <v>6</v>
      </c>
      <c r="AP1811" s="171">
        <f>INDEX('EL&amp;SV'!$G$4:$K$50,MATCH(AF1811,'EL&amp;SV'!$G$4:$G$50,0),MATCH(IF(N1811&gt;5000000,"A",IF(N1811&gt;2000000,"B",IF(N1811&gt;500000,"C","D"))),'EL&amp;SV'!$G$4:$K$4,0))</f>
        <v>0.95</v>
      </c>
      <c r="AQ1811" s="153">
        <f t="shared" si="1151"/>
        <v>9102.6948989412904</v>
      </c>
      <c r="AR1811" s="153">
        <f t="shared" si="1152"/>
        <v>8647.5601539942254</v>
      </c>
      <c r="AS1811" s="153">
        <f t="shared" si="1153"/>
        <v>455.13474494706497</v>
      </c>
      <c r="AT1811" s="60">
        <v>0.75</v>
      </c>
      <c r="AU1811" s="153">
        <f t="shared" si="1154"/>
        <v>341.35105871029873</v>
      </c>
      <c r="AV1811" s="153">
        <f t="shared" si="1155"/>
        <v>455.13474494706492</v>
      </c>
    </row>
    <row r="1812" spans="1:48" x14ac:dyDescent="0.2">
      <c r="A1812" s="82">
        <v>1808</v>
      </c>
      <c r="B1812" s="82" t="s">
        <v>1410</v>
      </c>
      <c r="C1812" s="83"/>
      <c r="D1812" s="84" t="s">
        <v>112</v>
      </c>
      <c r="E1812" s="85" t="s">
        <v>818</v>
      </c>
      <c r="F1812" s="86">
        <v>41000</v>
      </c>
      <c r="G1812" s="86" t="s">
        <v>1350</v>
      </c>
      <c r="H1812" s="89"/>
      <c r="I1812" s="89">
        <v>6.5358798735511064E-2</v>
      </c>
      <c r="J1812" s="84"/>
      <c r="K1812" s="84"/>
      <c r="L1812" s="87">
        <v>5899.92</v>
      </c>
      <c r="M1812" s="87"/>
      <c r="N1812" s="87">
        <v>5899.92</v>
      </c>
      <c r="O1812" s="84">
        <v>3676.8655808219182</v>
      </c>
      <c r="P1812" s="84">
        <v>385.61168383561642</v>
      </c>
      <c r="Q1812" s="84">
        <f t="shared" si="1163"/>
        <v>4062.4772646575348</v>
      </c>
      <c r="R1812" s="84">
        <v>1837.4427353424653</v>
      </c>
      <c r="S1812" s="87">
        <f t="shared" si="1164"/>
        <v>2223.0544191780818</v>
      </c>
      <c r="T1812" s="150">
        <v>15</v>
      </c>
      <c r="U1812" s="69">
        <v>365</v>
      </c>
      <c r="V1812" s="70"/>
      <c r="W1812" s="71">
        <v>1.2410958904109588</v>
      </c>
      <c r="X1812" s="76">
        <f t="shared" si="1158"/>
        <v>41000</v>
      </c>
      <c r="AF1812" s="132" t="s">
        <v>3114</v>
      </c>
      <c r="AG1812" s="60">
        <f>MATCH(AF1812,'Cat-4'!$A:$A,0)</f>
        <v>844</v>
      </c>
      <c r="AH1812" s="60">
        <f>MATCH(X1812,'Cat-4'!$1:$1,0)</f>
        <v>4</v>
      </c>
      <c r="AI1812" s="60">
        <f>INDEX('Cat-4'!$1:$1048576,Working!AG1812,Working!AH1812)</f>
        <v>103.9</v>
      </c>
      <c r="AJ1812" s="60">
        <f>MATCH($AJ$3,'Cat-4'!$1:$1,0)</f>
        <v>144</v>
      </c>
      <c r="AK1812" s="60">
        <f>INDEX('Cat-4'!$1:$1048576,Working!AG1812,Working!AJ1812)</f>
        <v>160.30000000000001</v>
      </c>
      <c r="AL1812" s="146">
        <f t="shared" si="1169"/>
        <v>1.5428296438883542</v>
      </c>
      <c r="AM1812" s="152">
        <f t="shared" si="1171"/>
        <v>1.5428296438883542</v>
      </c>
      <c r="AN1812" s="146">
        <f t="shared" si="1167"/>
        <v>11.872222222222222</v>
      </c>
      <c r="AO1812" s="169">
        <f>INDEX('EL&amp;SV'!$C$4:$G$50,MATCH(AF1812,'EL&amp;SV'!$G$4:$G$50,0),MATCH(IF(P1812&gt;5000000,"A",IF(N1812&gt;2000000,"B",IF(N1812&gt;500000,"C","D"))),'EL&amp;SV'!$C$4:$G$4,0))</f>
        <v>6</v>
      </c>
      <c r="AP1812" s="171">
        <f>INDEX('EL&amp;SV'!$G$4:$K$50,MATCH(AF1812,'EL&amp;SV'!$G$4:$G$50,0),MATCH(IF(N1812&gt;5000000,"A",IF(N1812&gt;2000000,"B",IF(N1812&gt;500000,"C","D"))),'EL&amp;SV'!$G$4:$K$4,0))</f>
        <v>0.95</v>
      </c>
      <c r="AQ1812" s="153">
        <f t="shared" si="1151"/>
        <v>9102.5714725697781</v>
      </c>
      <c r="AR1812" s="153">
        <f t="shared" si="1152"/>
        <v>8647.4428989412881</v>
      </c>
      <c r="AS1812" s="153">
        <f t="shared" si="1153"/>
        <v>455.1285736284899</v>
      </c>
      <c r="AT1812" s="60">
        <v>0.75</v>
      </c>
      <c r="AU1812" s="153">
        <f t="shared" si="1154"/>
        <v>341.34643022136743</v>
      </c>
      <c r="AV1812" s="153">
        <f t="shared" si="1155"/>
        <v>455.12857362848933</v>
      </c>
    </row>
    <row r="1813" spans="1:48" x14ac:dyDescent="0.2">
      <c r="A1813" s="82">
        <v>1809</v>
      </c>
      <c r="B1813" s="82" t="s">
        <v>1410</v>
      </c>
      <c r="C1813" s="83"/>
      <c r="D1813" s="84" t="s">
        <v>112</v>
      </c>
      <c r="E1813" s="85" t="s">
        <v>941</v>
      </c>
      <c r="F1813" s="151">
        <v>42248</v>
      </c>
      <c r="G1813" s="86"/>
      <c r="H1813" s="89"/>
      <c r="I1813" s="89">
        <v>3.4931506849315015E-2</v>
      </c>
      <c r="J1813" s="84"/>
      <c r="K1813" s="84"/>
      <c r="L1813" s="87">
        <v>5880</v>
      </c>
      <c r="M1813" s="87"/>
      <c r="N1813" s="87">
        <v>5880</v>
      </c>
      <c r="O1813" s="84">
        <v>5586</v>
      </c>
      <c r="P1813" s="84">
        <v>0</v>
      </c>
      <c r="Q1813" s="84">
        <f t="shared" si="1163"/>
        <v>5586</v>
      </c>
      <c r="R1813" s="84">
        <v>294</v>
      </c>
      <c r="S1813" s="87">
        <f t="shared" si="1164"/>
        <v>294</v>
      </c>
      <c r="T1813" s="150">
        <v>5</v>
      </c>
      <c r="U1813" s="69">
        <v>365</v>
      </c>
      <c r="V1813" s="70"/>
      <c r="W1813" s="71">
        <v>1.9945205479452055</v>
      </c>
      <c r="X1813" s="76">
        <f>DATE(YEAR(F1813),MONTH(F1813),1)</f>
        <v>42248</v>
      </c>
      <c r="AF1813" s="132" t="s">
        <v>3114</v>
      </c>
      <c r="AG1813" s="60">
        <f>MATCH(AF1813,'Cat-4'!$A:$A,0)</f>
        <v>844</v>
      </c>
      <c r="AH1813" s="60">
        <f>MATCH(X1813,'Cat-4'!$1:$1,0)</f>
        <v>45</v>
      </c>
      <c r="AI1813" s="60">
        <f>INDEX('Cat-4'!$1:$1048576,Working!AG1813,Working!AH1813)</f>
        <v>110.9</v>
      </c>
      <c r="AJ1813" s="60">
        <f>MATCH($AJ$3,'Cat-4'!$1:$1,0)</f>
        <v>144</v>
      </c>
      <c r="AK1813" s="60">
        <f>INDEX('Cat-4'!$1:$1048576,Working!AG1813,Working!AJ1813)</f>
        <v>160.30000000000001</v>
      </c>
      <c r="AL1813" s="146">
        <f t="shared" si="1169"/>
        <v>1.4454463480613164</v>
      </c>
      <c r="AM1813" s="152">
        <f t="shared" si="1171"/>
        <v>1.4454463480613164</v>
      </c>
      <c r="AN1813" s="146">
        <f t="shared" si="1167"/>
        <v>8.4555555555555557</v>
      </c>
      <c r="AO1813" s="169">
        <f>INDEX('EL&amp;SV'!$C$4:$G$50,MATCH(AF1813,'EL&amp;SV'!$G$4:$G$50,0),MATCH(IF(P1813&gt;5000000,"A",IF(N1813&gt;2000000,"B",IF(N1813&gt;500000,"C","D"))),'EL&amp;SV'!$C$4:$G$4,0))</f>
        <v>6</v>
      </c>
      <c r="AP1813" s="171">
        <f>INDEX('EL&amp;SV'!$G$4:$K$50,MATCH(AF1813,'EL&amp;SV'!$G$4:$G$50,0),MATCH(IF(N1813&gt;5000000,"A",IF(N1813&gt;2000000,"B",IF(N1813&gt;500000,"C","D"))),'EL&amp;SV'!$G$4:$K$4,0))</f>
        <v>0.95</v>
      </c>
      <c r="AQ1813" s="153">
        <f t="shared" si="1151"/>
        <v>8499.2245266005411</v>
      </c>
      <c r="AR1813" s="153">
        <f t="shared" si="1152"/>
        <v>8074.2633002705143</v>
      </c>
      <c r="AS1813" s="153">
        <f t="shared" si="1153"/>
        <v>424.96122633002688</v>
      </c>
      <c r="AT1813" s="60">
        <v>0.75</v>
      </c>
      <c r="AU1813" s="153">
        <f t="shared" si="1154"/>
        <v>318.72091974752016</v>
      </c>
      <c r="AV1813" s="153">
        <f t="shared" si="1155"/>
        <v>424.96122633002744</v>
      </c>
    </row>
    <row r="1814" spans="1:48" x14ac:dyDescent="0.2">
      <c r="A1814" s="82">
        <v>1810</v>
      </c>
      <c r="B1814" s="82" t="s">
        <v>1410</v>
      </c>
      <c r="C1814" s="83"/>
      <c r="D1814" s="84" t="s">
        <v>111</v>
      </c>
      <c r="E1814" s="85" t="s">
        <v>267</v>
      </c>
      <c r="F1814" s="86">
        <v>41000</v>
      </c>
      <c r="G1814" s="86" t="s">
        <v>1350</v>
      </c>
      <c r="H1814" s="89"/>
      <c r="I1814" s="89">
        <v>2.0835385724585435E-2</v>
      </c>
      <c r="J1814" s="84"/>
      <c r="K1814" s="84"/>
      <c r="L1814" s="87">
        <v>5800</v>
      </c>
      <c r="M1814" s="87"/>
      <c r="N1814" s="87">
        <v>5800</v>
      </c>
      <c r="O1814" s="84">
        <v>1884.6428839221348</v>
      </c>
      <c r="P1814" s="84">
        <v>120.84523720259553</v>
      </c>
      <c r="Q1814" s="84">
        <f t="shared" si="1163"/>
        <v>2005.4881211247305</v>
      </c>
      <c r="R1814" s="84">
        <v>3794.5118788752698</v>
      </c>
      <c r="S1814" s="87">
        <f t="shared" si="1164"/>
        <v>3915.3571160778652</v>
      </c>
      <c r="T1814" s="150">
        <v>40</v>
      </c>
      <c r="U1814" s="69">
        <v>365</v>
      </c>
      <c r="V1814" s="70"/>
      <c r="W1814" s="71">
        <v>1.9945205479452055</v>
      </c>
      <c r="X1814" s="76">
        <f>DATE(YEAR(F1814),MONTH(F1814),1)</f>
        <v>41000</v>
      </c>
      <c r="AF1814" s="132" t="s">
        <v>2656</v>
      </c>
      <c r="AG1814" s="60">
        <f>MATCH(AF1814,'Cat-4'!$A:$A,0)</f>
        <v>614</v>
      </c>
      <c r="AH1814" s="60">
        <f>MATCH(X1814,'Cat-4'!$1:$1,0)</f>
        <v>4</v>
      </c>
      <c r="AI1814" s="60">
        <f>INDEX('Cat-4'!$1:$1048576,Working!AG1814,Working!AH1814)</f>
        <v>101.8</v>
      </c>
      <c r="AJ1814" s="60">
        <f>MATCH($AJ$3,'Cat-4'!$1:$1,0)</f>
        <v>144</v>
      </c>
      <c r="AK1814" s="60">
        <f>INDEX('Cat-4'!$1:$1048576,Working!AG1814,Working!AJ1814)</f>
        <v>158.69999999999999</v>
      </c>
      <c r="AL1814" s="146">
        <f t="shared" si="1169"/>
        <v>1.5589390962671905</v>
      </c>
      <c r="AM1814" s="152">
        <f t="shared" si="1171"/>
        <v>1.5589390962671905</v>
      </c>
      <c r="AN1814" s="146">
        <f t="shared" si="1167"/>
        <v>11.872222222222222</v>
      </c>
      <c r="AO1814" s="169">
        <f>INDEX('EL&amp;SV'!$C$4:$G$50,MATCH(AF1814,'EL&amp;SV'!$G$4:$G$50,0),MATCH(IF(P1814&gt;5000000,"A",IF(N1814&gt;2000000,"B",IF(N1814&gt;500000,"C","D"))),'EL&amp;SV'!$C$4:$G$4,0))</f>
        <v>8</v>
      </c>
      <c r="AP1814" s="171">
        <f>INDEX('EL&amp;SV'!$G$4:$K$50,MATCH(AF1814,'EL&amp;SV'!$G$4:$G$50,0),MATCH(IF(N1814&gt;5000000,"A",IF(N1814&gt;2000000,"B",IF(N1814&gt;500000,"C","D"))),'EL&amp;SV'!$G$4:$K$4,0))</f>
        <v>0.9</v>
      </c>
      <c r="AQ1814" s="153">
        <f t="shared" si="1151"/>
        <v>9041.8467583497059</v>
      </c>
      <c r="AR1814" s="153">
        <f t="shared" si="1152"/>
        <v>8137.6620825147356</v>
      </c>
      <c r="AS1814" s="153">
        <f t="shared" si="1153"/>
        <v>904.18467583497022</v>
      </c>
      <c r="AT1814" s="60">
        <v>0.75</v>
      </c>
      <c r="AU1814" s="153">
        <f t="shared" si="1154"/>
        <v>678.13850687622767</v>
      </c>
      <c r="AV1814" s="153">
        <f t="shared" si="1155"/>
        <v>904.18467583497034</v>
      </c>
    </row>
    <row r="1815" spans="1:48" x14ac:dyDescent="0.2">
      <c r="A1815" s="82">
        <v>1811</v>
      </c>
      <c r="B1815" s="82" t="s">
        <v>1410</v>
      </c>
      <c r="C1815" s="83"/>
      <c r="D1815" s="84" t="s">
        <v>112</v>
      </c>
      <c r="E1815" s="85" t="s">
        <v>502</v>
      </c>
      <c r="F1815" s="86">
        <v>41000</v>
      </c>
      <c r="G1815" s="86" t="s">
        <v>1350</v>
      </c>
      <c r="H1815" s="89"/>
      <c r="I1815" s="89">
        <v>0.29271780821917792</v>
      </c>
      <c r="J1815" s="84"/>
      <c r="K1815" s="84"/>
      <c r="L1815" s="87">
        <v>5800</v>
      </c>
      <c r="M1815" s="87"/>
      <c r="N1815" s="87">
        <v>5800</v>
      </c>
      <c r="O1815" s="84">
        <v>5510</v>
      </c>
      <c r="P1815" s="84">
        <v>0</v>
      </c>
      <c r="Q1815" s="84">
        <f t="shared" si="1163"/>
        <v>5510</v>
      </c>
      <c r="R1815" s="84">
        <v>290</v>
      </c>
      <c r="S1815" s="87">
        <f t="shared" si="1164"/>
        <v>290</v>
      </c>
      <c r="T1815" s="150">
        <v>3</v>
      </c>
      <c r="U1815" s="69">
        <v>365</v>
      </c>
      <c r="V1815" s="70"/>
      <c r="W1815" s="71">
        <v>1.8493150684931507</v>
      </c>
      <c r="X1815" s="76">
        <f t="shared" ref="X1815:X1878" si="1172">DATE(YEAR(F1815),MONTH(F1815),1)</f>
        <v>41000</v>
      </c>
      <c r="AF1815" s="132" t="s">
        <v>2722</v>
      </c>
      <c r="AG1815" s="60">
        <f>MATCH(AF1815,'Cat-4'!$A:$A,0)</f>
        <v>647</v>
      </c>
      <c r="AH1815" s="60">
        <f>MATCH(X1815,'Cat-4'!$1:$1,0)</f>
        <v>4</v>
      </c>
      <c r="AI1815" s="60">
        <f>INDEX('Cat-4'!$1:$1048576,Working!AG1815,Working!AH1815)</f>
        <v>100.5</v>
      </c>
      <c r="AJ1815" s="60">
        <f>MATCH($AJ$3,'Cat-4'!$1:$1,0)</f>
        <v>144</v>
      </c>
      <c r="AK1815" s="60">
        <f>INDEX('Cat-4'!$1:$1048576,Working!AG1815,Working!AJ1815)</f>
        <v>94.2</v>
      </c>
      <c r="AL1815" s="146">
        <f t="shared" si="1169"/>
        <v>0.93731343283582091</v>
      </c>
      <c r="AM1815" s="152">
        <f t="shared" si="1171"/>
        <v>0.93731343283582091</v>
      </c>
      <c r="AN1815" s="146">
        <f t="shared" si="1167"/>
        <v>11.872222222222222</v>
      </c>
      <c r="AO1815" s="169">
        <f>INDEX('EL&amp;SV'!$C$4:$G$50,MATCH(AF1815,'EL&amp;SV'!$G$4:$G$50,0),MATCH(IF(P1815&gt;5000000,"A",IF(N1815&gt;2000000,"B",IF(N1815&gt;500000,"C","D"))),'EL&amp;SV'!$C$4:$G$4,0))</f>
        <v>5</v>
      </c>
      <c r="AP1815" s="171">
        <f>INDEX('EL&amp;SV'!$G$4:$K$50,MATCH(AF1815,'EL&amp;SV'!$G$4:$G$50,0),MATCH(IF(N1815&gt;5000000,"A",IF(N1815&gt;2000000,"B",IF(N1815&gt;500000,"C","D"))),'EL&amp;SV'!$G$4:$K$4,0))</f>
        <v>1</v>
      </c>
      <c r="AQ1815" s="153">
        <f t="shared" si="1151"/>
        <v>5436.4179104477616</v>
      </c>
      <c r="AR1815" s="153">
        <f t="shared" si="1152"/>
        <v>5436.4179104477616</v>
      </c>
      <c r="AS1815" s="153">
        <f t="shared" si="1153"/>
        <v>0</v>
      </c>
      <c r="AT1815" s="60">
        <v>0.75</v>
      </c>
      <c r="AU1815" s="153">
        <f t="shared" si="1154"/>
        <v>0</v>
      </c>
      <c r="AV1815" s="153">
        <f t="shared" si="1155"/>
        <v>0</v>
      </c>
    </row>
    <row r="1816" spans="1:48" x14ac:dyDescent="0.2">
      <c r="A1816" s="82">
        <v>1812</v>
      </c>
      <c r="B1816" s="82" t="s">
        <v>1410</v>
      </c>
      <c r="C1816" s="83"/>
      <c r="D1816" s="84" t="s">
        <v>112</v>
      </c>
      <c r="E1816" s="85" t="s">
        <v>756</v>
      </c>
      <c r="F1816" s="86">
        <v>41000</v>
      </c>
      <c r="G1816" s="86" t="s">
        <v>1350</v>
      </c>
      <c r="H1816" s="89"/>
      <c r="I1816" s="89">
        <v>5.8666884924239673E-2</v>
      </c>
      <c r="J1816" s="84"/>
      <c r="K1816" s="84"/>
      <c r="L1816" s="87">
        <v>5800</v>
      </c>
      <c r="M1816" s="87"/>
      <c r="N1816" s="87">
        <v>5800</v>
      </c>
      <c r="O1816" s="84">
        <v>3808.6603371970486</v>
      </c>
      <c r="P1816" s="84">
        <v>340.26793256059011</v>
      </c>
      <c r="Q1816" s="84">
        <f t="shared" si="1163"/>
        <v>4148.9282697576391</v>
      </c>
      <c r="R1816" s="84">
        <v>1651.0717302423609</v>
      </c>
      <c r="S1816" s="87">
        <f t="shared" si="1164"/>
        <v>1991.3396628029514</v>
      </c>
      <c r="T1816" s="150">
        <v>15</v>
      </c>
      <c r="U1816" s="69">
        <v>365</v>
      </c>
      <c r="V1816" s="70"/>
      <c r="W1816" s="71">
        <v>1.8547945205479452</v>
      </c>
      <c r="X1816" s="76">
        <f t="shared" si="1172"/>
        <v>41000</v>
      </c>
      <c r="AF1816" s="132" t="s">
        <v>3114</v>
      </c>
      <c r="AG1816" s="60">
        <f>MATCH(AF1816,'Cat-4'!$A:$A,0)</f>
        <v>844</v>
      </c>
      <c r="AH1816" s="60">
        <f>MATCH(X1816,'Cat-4'!$1:$1,0)</f>
        <v>4</v>
      </c>
      <c r="AI1816" s="60">
        <f>INDEX('Cat-4'!$1:$1048576,Working!AG1816,Working!AH1816)</f>
        <v>103.9</v>
      </c>
      <c r="AJ1816" s="60">
        <f>MATCH($AJ$3,'Cat-4'!$1:$1,0)</f>
        <v>144</v>
      </c>
      <c r="AK1816" s="60">
        <f>INDEX('Cat-4'!$1:$1048576,Working!AG1816,Working!AJ1816)</f>
        <v>160.30000000000001</v>
      </c>
      <c r="AL1816" s="146">
        <f t="shared" si="1169"/>
        <v>1.5428296438883542</v>
      </c>
      <c r="AM1816" s="152">
        <f t="shared" si="1171"/>
        <v>1.5428296438883542</v>
      </c>
      <c r="AN1816" s="146">
        <f t="shared" si="1167"/>
        <v>11.872222222222222</v>
      </c>
      <c r="AO1816" s="169">
        <f>INDEX('EL&amp;SV'!$C$4:$G$50,MATCH(AF1816,'EL&amp;SV'!$G$4:$G$50,0),MATCH(IF(P1816&gt;5000000,"A",IF(N1816&gt;2000000,"B",IF(N1816&gt;500000,"C","D"))),'EL&amp;SV'!$C$4:$G$4,0))</f>
        <v>6</v>
      </c>
      <c r="AP1816" s="171">
        <f>INDEX('EL&amp;SV'!$G$4:$K$50,MATCH(AF1816,'EL&amp;SV'!$G$4:$G$50,0),MATCH(IF(N1816&gt;5000000,"A",IF(N1816&gt;2000000,"B",IF(N1816&gt;500000,"C","D"))),'EL&amp;SV'!$G$4:$K$4,0))</f>
        <v>0.95</v>
      </c>
      <c r="AQ1816" s="153">
        <f t="shared" si="1151"/>
        <v>8948.4119345524541</v>
      </c>
      <c r="AR1816" s="153">
        <f t="shared" si="1152"/>
        <v>8500.9913378248311</v>
      </c>
      <c r="AS1816" s="153">
        <f t="shared" si="1153"/>
        <v>447.42059672762298</v>
      </c>
      <c r="AT1816" s="60">
        <v>0.75</v>
      </c>
      <c r="AU1816" s="153">
        <f t="shared" si="1154"/>
        <v>335.56544754571723</v>
      </c>
      <c r="AV1816" s="153">
        <f t="shared" si="1155"/>
        <v>447.42059672762309</v>
      </c>
    </row>
    <row r="1817" spans="1:48" x14ac:dyDescent="0.2">
      <c r="A1817" s="82">
        <v>1813</v>
      </c>
      <c r="B1817" s="82" t="s">
        <v>1410</v>
      </c>
      <c r="C1817" s="83"/>
      <c r="D1817" s="84" t="s">
        <v>112</v>
      </c>
      <c r="E1817" s="85" t="s">
        <v>783</v>
      </c>
      <c r="F1817" s="86">
        <v>41000</v>
      </c>
      <c r="G1817" s="86" t="s">
        <v>1350</v>
      </c>
      <c r="H1817" s="89"/>
      <c r="I1817" s="89">
        <v>6.1099573988328389E-2</v>
      </c>
      <c r="J1817" s="84"/>
      <c r="K1817" s="84"/>
      <c r="L1817" s="87">
        <v>5799.99</v>
      </c>
      <c r="M1817" s="87"/>
      <c r="N1817" s="87">
        <v>5799.99</v>
      </c>
      <c r="O1817" s="84">
        <v>3738.1059093171748</v>
      </c>
      <c r="P1817" s="84">
        <v>354.37691813656477</v>
      </c>
      <c r="Q1817" s="84">
        <f t="shared" si="1163"/>
        <v>4092.4828274537394</v>
      </c>
      <c r="R1817" s="84">
        <v>1707.5071725462603</v>
      </c>
      <c r="S1817" s="87">
        <f t="shared" si="1164"/>
        <v>2061.884090682825</v>
      </c>
      <c r="T1817" s="150">
        <v>15</v>
      </c>
      <c r="U1817" s="69">
        <v>365</v>
      </c>
      <c r="V1817" s="70"/>
      <c r="W1817" s="71">
        <v>1.441095890410959</v>
      </c>
      <c r="X1817" s="76">
        <f t="shared" si="1172"/>
        <v>41000</v>
      </c>
      <c r="AF1817" s="132" t="s">
        <v>3114</v>
      </c>
      <c r="AG1817" s="60">
        <f>MATCH(AF1817,'Cat-4'!$A:$A,0)</f>
        <v>844</v>
      </c>
      <c r="AH1817" s="60">
        <f>MATCH(X1817,'Cat-4'!$1:$1,0)</f>
        <v>4</v>
      </c>
      <c r="AI1817" s="60">
        <f>INDEX('Cat-4'!$1:$1048576,Working!AG1817,Working!AH1817)</f>
        <v>103.9</v>
      </c>
      <c r="AJ1817" s="60">
        <f>MATCH($AJ$3,'Cat-4'!$1:$1,0)</f>
        <v>144</v>
      </c>
      <c r="AK1817" s="60">
        <f>INDEX('Cat-4'!$1:$1048576,Working!AG1817,Working!AJ1817)</f>
        <v>160.30000000000001</v>
      </c>
      <c r="AL1817" s="146">
        <f t="shared" si="1169"/>
        <v>1.5428296438883542</v>
      </c>
      <c r="AM1817" s="152">
        <f t="shared" si="1171"/>
        <v>1.5428296438883542</v>
      </c>
      <c r="AN1817" s="146">
        <f t="shared" si="1167"/>
        <v>11.872222222222222</v>
      </c>
      <c r="AO1817" s="169">
        <f>INDEX('EL&amp;SV'!$C$4:$G$50,MATCH(AF1817,'EL&amp;SV'!$G$4:$G$50,0),MATCH(IF(P1817&gt;5000000,"A",IF(N1817&gt;2000000,"B",IF(N1817&gt;500000,"C","D"))),'EL&amp;SV'!$C$4:$G$4,0))</f>
        <v>6</v>
      </c>
      <c r="AP1817" s="171">
        <f>INDEX('EL&amp;SV'!$G$4:$K$50,MATCH(AF1817,'EL&amp;SV'!$G$4:$G$50,0),MATCH(IF(N1817&gt;5000000,"A",IF(N1817&gt;2000000,"B",IF(N1817&gt;500000,"C","D"))),'EL&amp;SV'!$G$4:$K$4,0))</f>
        <v>0.95</v>
      </c>
      <c r="AQ1817" s="153">
        <f t="shared" si="1151"/>
        <v>8948.3965062560146</v>
      </c>
      <c r="AR1817" s="153">
        <f t="shared" si="1152"/>
        <v>8500.9766809432131</v>
      </c>
      <c r="AS1817" s="153">
        <f t="shared" si="1153"/>
        <v>447.41982531280155</v>
      </c>
      <c r="AT1817" s="60">
        <v>0.75</v>
      </c>
      <c r="AU1817" s="153">
        <f t="shared" si="1154"/>
        <v>335.56486898460116</v>
      </c>
      <c r="AV1817" s="153">
        <f t="shared" si="1155"/>
        <v>447.41982531280115</v>
      </c>
    </row>
    <row r="1818" spans="1:48" x14ac:dyDescent="0.2">
      <c r="A1818" s="82">
        <v>1814</v>
      </c>
      <c r="B1818" s="82" t="s">
        <v>1410</v>
      </c>
      <c r="C1818" s="83"/>
      <c r="D1818" s="84" t="s">
        <v>112</v>
      </c>
      <c r="E1818" s="85" t="s">
        <v>427</v>
      </c>
      <c r="F1818" s="86">
        <v>41000</v>
      </c>
      <c r="G1818" s="86" t="s">
        <v>1350</v>
      </c>
      <c r="H1818" s="89"/>
      <c r="I1818" s="89">
        <v>-2.1701765655732698E-6</v>
      </c>
      <c r="J1818" s="84"/>
      <c r="K1818" s="84"/>
      <c r="L1818" s="87">
        <v>5759.9</v>
      </c>
      <c r="M1818" s="87"/>
      <c r="N1818" s="87">
        <v>5759.9</v>
      </c>
      <c r="O1818" s="84">
        <v>5759.9625000000005</v>
      </c>
      <c r="P1818" s="84">
        <v>0</v>
      </c>
      <c r="Q1818" s="84">
        <f t="shared" si="1163"/>
        <v>5759.9625000000005</v>
      </c>
      <c r="R1818" s="84">
        <v>-6.2500000000909495E-2</v>
      </c>
      <c r="S1818" s="87">
        <f t="shared" si="1164"/>
        <v>-6.2500000000909495E-2</v>
      </c>
      <c r="T1818" s="150">
        <v>10</v>
      </c>
      <c r="U1818" s="69">
        <v>365</v>
      </c>
      <c r="V1818" s="70"/>
      <c r="W1818" s="71">
        <v>3.2410958904109588</v>
      </c>
      <c r="X1818" s="76">
        <f t="shared" si="1172"/>
        <v>41000</v>
      </c>
      <c r="AF1818" s="132" t="s">
        <v>3114</v>
      </c>
      <c r="AG1818" s="60">
        <f>MATCH(AF1818,'Cat-4'!$A:$A,0)</f>
        <v>844</v>
      </c>
      <c r="AH1818" s="60">
        <f>MATCH(X1818,'Cat-4'!$1:$1,0)</f>
        <v>4</v>
      </c>
      <c r="AI1818" s="60">
        <f>INDEX('Cat-4'!$1:$1048576,Working!AG1818,Working!AH1818)</f>
        <v>103.9</v>
      </c>
      <c r="AJ1818" s="60">
        <f>MATCH($AJ$3,'Cat-4'!$1:$1,0)</f>
        <v>144</v>
      </c>
      <c r="AK1818" s="60">
        <f>INDEX('Cat-4'!$1:$1048576,Working!AG1818,Working!AJ1818)</f>
        <v>160.30000000000001</v>
      </c>
      <c r="AL1818" s="146">
        <f t="shared" si="1169"/>
        <v>1.5428296438883542</v>
      </c>
      <c r="AM1818" s="152">
        <f t="shared" si="1171"/>
        <v>1.5428296438883542</v>
      </c>
      <c r="AN1818" s="146">
        <f t="shared" si="1167"/>
        <v>11.872222222222222</v>
      </c>
      <c r="AO1818" s="169">
        <f>INDEX('EL&amp;SV'!$C$4:$G$50,MATCH(AF1818,'EL&amp;SV'!$G$4:$G$50,0),MATCH(IF(P1818&gt;5000000,"A",IF(N1818&gt;2000000,"B",IF(N1818&gt;500000,"C","D"))),'EL&amp;SV'!$C$4:$G$4,0))</f>
        <v>6</v>
      </c>
      <c r="AP1818" s="171">
        <f>INDEX('EL&amp;SV'!$G$4:$K$50,MATCH(AF1818,'EL&amp;SV'!$G$4:$G$50,0),MATCH(IF(N1818&gt;5000000,"A",IF(N1818&gt;2000000,"B",IF(N1818&gt;500000,"C","D"))),'EL&amp;SV'!$G$4:$K$4,0))</f>
        <v>0.95</v>
      </c>
      <c r="AQ1818" s="153">
        <f t="shared" si="1151"/>
        <v>8886.5444658325305</v>
      </c>
      <c r="AR1818" s="153">
        <f t="shared" si="1152"/>
        <v>8442.2172425409044</v>
      </c>
      <c r="AS1818" s="153">
        <f t="shared" si="1153"/>
        <v>444.32722329162607</v>
      </c>
      <c r="AT1818" s="60">
        <v>0.75</v>
      </c>
      <c r="AU1818" s="153">
        <f t="shared" si="1154"/>
        <v>333.24541746871955</v>
      </c>
      <c r="AV1818" s="153">
        <f t="shared" si="1155"/>
        <v>444.32722329162692</v>
      </c>
    </row>
    <row r="1819" spans="1:48" x14ac:dyDescent="0.2">
      <c r="A1819" s="82">
        <v>1815</v>
      </c>
      <c r="B1819" s="82" t="s">
        <v>1410</v>
      </c>
      <c r="C1819" s="83"/>
      <c r="D1819" s="84" t="s">
        <v>112</v>
      </c>
      <c r="E1819" s="85" t="s">
        <v>391</v>
      </c>
      <c r="F1819" s="86">
        <v>41724</v>
      </c>
      <c r="G1819" s="86" t="s">
        <v>1349</v>
      </c>
      <c r="H1819" s="89"/>
      <c r="I1819" s="89">
        <v>0.10006042810098795</v>
      </c>
      <c r="J1819" s="84"/>
      <c r="K1819" s="84"/>
      <c r="L1819" s="87">
        <v>5743.22</v>
      </c>
      <c r="M1819" s="87"/>
      <c r="N1819" s="87">
        <v>5743.22</v>
      </c>
      <c r="O1819" s="84">
        <v>4603.3285107951115</v>
      </c>
      <c r="P1819" s="84">
        <v>574.66905187815598</v>
      </c>
      <c r="Q1819" s="84">
        <f t="shared" si="1163"/>
        <v>5177.9975626732676</v>
      </c>
      <c r="R1819" s="84">
        <v>565.22243732673269</v>
      </c>
      <c r="S1819" s="87">
        <f t="shared" si="1164"/>
        <v>1139.8914892048888</v>
      </c>
      <c r="T1819" s="150">
        <v>10</v>
      </c>
      <c r="U1819" s="69">
        <v>365</v>
      </c>
      <c r="V1819" s="70"/>
      <c r="W1819" s="71">
        <v>1.1452054794520548</v>
      </c>
      <c r="X1819" s="76">
        <f t="shared" si="1172"/>
        <v>41699</v>
      </c>
      <c r="AF1819" s="132" t="s">
        <v>3114</v>
      </c>
      <c r="AG1819" s="60">
        <f>MATCH(AF1819,'Cat-4'!$A:$A,0)</f>
        <v>844</v>
      </c>
      <c r="AH1819" s="60">
        <f>MATCH(X1819,'Cat-4'!$1:$1,0)</f>
        <v>27</v>
      </c>
      <c r="AI1819" s="60">
        <f>INDEX('Cat-4'!$1:$1048576,Working!AG1819,Working!AH1819)</f>
        <v>115.3</v>
      </c>
      <c r="AJ1819" s="60">
        <f>MATCH($AJ$3,'Cat-4'!$1:$1,0)</f>
        <v>144</v>
      </c>
      <c r="AK1819" s="60">
        <f>INDEX('Cat-4'!$1:$1048576,Working!AG1819,Working!AJ1819)</f>
        <v>160.30000000000001</v>
      </c>
      <c r="AL1819" s="146">
        <f t="shared" si="1169"/>
        <v>1.3902862098872508</v>
      </c>
      <c r="AM1819" s="152">
        <f t="shared" si="1171"/>
        <v>1.3902862098872508</v>
      </c>
      <c r="AN1819" s="146">
        <f t="shared" si="1167"/>
        <v>9.8861111111111111</v>
      </c>
      <c r="AO1819" s="169">
        <f>INDEX('EL&amp;SV'!$C$4:$G$50,MATCH(AF1819,'EL&amp;SV'!$G$4:$G$50,0),MATCH(IF(P1819&gt;5000000,"A",IF(N1819&gt;2000000,"B",IF(N1819&gt;500000,"C","D"))),'EL&amp;SV'!$C$4:$G$4,0))</f>
        <v>6</v>
      </c>
      <c r="AP1819" s="171">
        <f>INDEX('EL&amp;SV'!$G$4:$K$50,MATCH(AF1819,'EL&amp;SV'!$G$4:$G$50,0),MATCH(IF(N1819&gt;5000000,"A",IF(N1819&gt;2000000,"B",IF(N1819&gt;500000,"C","D"))),'EL&amp;SV'!$G$4:$K$4,0))</f>
        <v>0.95</v>
      </c>
      <c r="AQ1819" s="153">
        <f t="shared" si="1151"/>
        <v>7984.7195663486573</v>
      </c>
      <c r="AR1819" s="153">
        <f t="shared" si="1152"/>
        <v>7585.4835880312239</v>
      </c>
      <c r="AS1819" s="153">
        <f t="shared" si="1153"/>
        <v>399.23597831743336</v>
      </c>
      <c r="AT1819" s="60">
        <v>0.75</v>
      </c>
      <c r="AU1819" s="153">
        <f t="shared" si="1154"/>
        <v>299.42698373807502</v>
      </c>
      <c r="AV1819" s="153">
        <f t="shared" si="1155"/>
        <v>399.23597831743319</v>
      </c>
    </row>
    <row r="1820" spans="1:48" x14ac:dyDescent="0.2">
      <c r="A1820" s="82">
        <v>1816</v>
      </c>
      <c r="B1820" s="82" t="s">
        <v>1410</v>
      </c>
      <c r="C1820" s="83"/>
      <c r="D1820" s="84" t="s">
        <v>112</v>
      </c>
      <c r="E1820" s="85" t="s">
        <v>112</v>
      </c>
      <c r="F1820" s="86">
        <v>41000</v>
      </c>
      <c r="G1820" s="86" t="s">
        <v>1350</v>
      </c>
      <c r="H1820" s="89"/>
      <c r="I1820" s="89">
        <v>0.10516455479452054</v>
      </c>
      <c r="J1820" s="84"/>
      <c r="K1820" s="84"/>
      <c r="L1820" s="87">
        <v>5700</v>
      </c>
      <c r="M1820" s="87"/>
      <c r="N1820" s="87">
        <v>5700</v>
      </c>
      <c r="O1820" s="84">
        <v>5699.9999999999982</v>
      </c>
      <c r="P1820" s="84">
        <v>0</v>
      </c>
      <c r="Q1820" s="84">
        <f t="shared" si="1163"/>
        <v>5699.9999999999982</v>
      </c>
      <c r="R1820" s="84">
        <v>0</v>
      </c>
      <c r="S1820" s="87">
        <f t="shared" si="1164"/>
        <v>0</v>
      </c>
      <c r="T1820" s="150">
        <v>10</v>
      </c>
      <c r="U1820" s="69">
        <v>365</v>
      </c>
      <c r="V1820" s="70"/>
      <c r="W1820" s="71">
        <v>3.117808219178082</v>
      </c>
      <c r="X1820" s="76">
        <f t="shared" si="1172"/>
        <v>41000</v>
      </c>
      <c r="AF1820" s="132" t="s">
        <v>3114</v>
      </c>
      <c r="AG1820" s="60">
        <f>MATCH(AF1820,'Cat-4'!$A:$A,0)</f>
        <v>844</v>
      </c>
      <c r="AH1820" s="60">
        <f>MATCH(X1820,'Cat-4'!$1:$1,0)</f>
        <v>4</v>
      </c>
      <c r="AI1820" s="60">
        <f>INDEX('Cat-4'!$1:$1048576,Working!AG1820,Working!AH1820)</f>
        <v>103.9</v>
      </c>
      <c r="AJ1820" s="60">
        <f>MATCH($AJ$3,'Cat-4'!$1:$1,0)</f>
        <v>144</v>
      </c>
      <c r="AK1820" s="60">
        <f>INDEX('Cat-4'!$1:$1048576,Working!AG1820,Working!AJ1820)</f>
        <v>160.30000000000001</v>
      </c>
      <c r="AL1820" s="146">
        <f t="shared" si="1169"/>
        <v>1.5428296438883542</v>
      </c>
      <c r="AM1820" s="152">
        <f t="shared" si="1171"/>
        <v>1.5428296438883542</v>
      </c>
      <c r="AN1820" s="146">
        <f t="shared" si="1167"/>
        <v>11.872222222222222</v>
      </c>
      <c r="AO1820" s="169">
        <f>INDEX('EL&amp;SV'!$C$4:$G$50,MATCH(AF1820,'EL&amp;SV'!$G$4:$G$50,0),MATCH(IF(P1820&gt;5000000,"A",IF(N1820&gt;2000000,"B",IF(N1820&gt;500000,"C","D"))),'EL&amp;SV'!$C$4:$G$4,0))</f>
        <v>6</v>
      </c>
      <c r="AP1820" s="171">
        <f>INDEX('EL&amp;SV'!$G$4:$K$50,MATCH(AF1820,'EL&amp;SV'!$G$4:$G$50,0),MATCH(IF(N1820&gt;5000000,"A",IF(N1820&gt;2000000,"B",IF(N1820&gt;500000,"C","D"))),'EL&amp;SV'!$G$4:$K$4,0))</f>
        <v>0.95</v>
      </c>
      <c r="AQ1820" s="153">
        <f t="shared" si="1151"/>
        <v>8794.1289701636197</v>
      </c>
      <c r="AR1820" s="153">
        <f t="shared" si="1152"/>
        <v>8354.4225216554369</v>
      </c>
      <c r="AS1820" s="153">
        <f t="shared" si="1153"/>
        <v>439.7064485081828</v>
      </c>
      <c r="AT1820" s="60">
        <v>0.75</v>
      </c>
      <c r="AU1820" s="153">
        <f t="shared" si="1154"/>
        <v>329.7798363811371</v>
      </c>
      <c r="AV1820" s="153">
        <f t="shared" si="1155"/>
        <v>439.70644850818138</v>
      </c>
    </row>
    <row r="1821" spans="1:48" x14ac:dyDescent="0.2">
      <c r="A1821" s="82">
        <v>1817</v>
      </c>
      <c r="B1821" s="82" t="s">
        <v>1410</v>
      </c>
      <c r="C1821" s="83"/>
      <c r="D1821" s="84" t="s">
        <v>112</v>
      </c>
      <c r="E1821" s="85" t="s">
        <v>965</v>
      </c>
      <c r="F1821" s="86">
        <v>41499</v>
      </c>
      <c r="G1821" s="86" t="s">
        <v>1349</v>
      </c>
      <c r="H1821" s="89"/>
      <c r="I1821" s="89">
        <v>6.403079710144928E-2</v>
      </c>
      <c r="J1821" s="84"/>
      <c r="K1821" s="84"/>
      <c r="L1821" s="87">
        <v>5601.23</v>
      </c>
      <c r="M1821" s="87"/>
      <c r="N1821" s="87">
        <v>5601.23</v>
      </c>
      <c r="O1821" s="84">
        <v>3037.5919544897761</v>
      </c>
      <c r="P1821" s="84">
        <v>358.65122164855075</v>
      </c>
      <c r="Q1821" s="84">
        <f t="shared" si="1163"/>
        <v>3396.2431761383268</v>
      </c>
      <c r="R1821" s="84">
        <v>2204.9868238616727</v>
      </c>
      <c r="S1821" s="87">
        <f t="shared" si="1164"/>
        <v>2563.6380455102235</v>
      </c>
      <c r="T1821" s="150">
        <v>15</v>
      </c>
      <c r="U1821" s="69">
        <v>365</v>
      </c>
      <c r="V1821" s="70"/>
      <c r="W1821" s="71">
        <v>8.9945205479452053</v>
      </c>
      <c r="X1821" s="76">
        <f t="shared" si="1172"/>
        <v>41487</v>
      </c>
      <c r="AF1821" s="132" t="s">
        <v>3114</v>
      </c>
      <c r="AG1821" s="60">
        <f>MATCH(AF1821,'Cat-4'!$A:$A,0)</f>
        <v>844</v>
      </c>
      <c r="AH1821" s="60">
        <f>MATCH(X1821,'Cat-4'!$1:$1,0)</f>
        <v>20</v>
      </c>
      <c r="AI1821" s="60">
        <f>INDEX('Cat-4'!$1:$1048576,Working!AG1821,Working!AH1821)</f>
        <v>110.3</v>
      </c>
      <c r="AJ1821" s="60">
        <f>MATCH($AJ$3,'Cat-4'!$1:$1,0)</f>
        <v>144</v>
      </c>
      <c r="AK1821" s="60">
        <f>INDEX('Cat-4'!$1:$1048576,Working!AG1821,Working!AJ1821)</f>
        <v>160.30000000000001</v>
      </c>
      <c r="AL1821" s="146">
        <f t="shared" si="1169"/>
        <v>1.4533091568449683</v>
      </c>
      <c r="AM1821" s="152">
        <f t="shared" si="1171"/>
        <v>1.4533091568449683</v>
      </c>
      <c r="AN1821" s="146">
        <f t="shared" si="1167"/>
        <v>10.505555555555556</v>
      </c>
      <c r="AO1821" s="169">
        <f>INDEX('EL&amp;SV'!$C$4:$G$50,MATCH(AF1821,'EL&amp;SV'!$G$4:$G$50,0),MATCH(IF(P1821&gt;5000000,"A",IF(N1821&gt;2000000,"B",IF(N1821&gt;500000,"C","D"))),'EL&amp;SV'!$C$4:$G$4,0))</f>
        <v>6</v>
      </c>
      <c r="AP1821" s="171">
        <f>INDEX('EL&amp;SV'!$G$4:$K$50,MATCH(AF1821,'EL&amp;SV'!$G$4:$G$50,0),MATCH(IF(N1821&gt;5000000,"A",IF(N1821&gt;2000000,"B",IF(N1821&gt;500000,"C","D"))),'EL&amp;SV'!$G$4:$K$4,0))</f>
        <v>0.95</v>
      </c>
      <c r="AQ1821" s="153">
        <f t="shared" si="1151"/>
        <v>8140.3188485947412</v>
      </c>
      <c r="AR1821" s="153">
        <f t="shared" si="1152"/>
        <v>7733.3029061650032</v>
      </c>
      <c r="AS1821" s="153">
        <f t="shared" si="1153"/>
        <v>407.01594242973806</v>
      </c>
      <c r="AT1821" s="60">
        <v>0.75</v>
      </c>
      <c r="AU1821" s="153">
        <f t="shared" si="1154"/>
        <v>305.26195682230355</v>
      </c>
      <c r="AV1821" s="153">
        <f t="shared" si="1155"/>
        <v>407.01594242973744</v>
      </c>
    </row>
    <row r="1822" spans="1:48" x14ac:dyDescent="0.2">
      <c r="A1822" s="82">
        <v>1818</v>
      </c>
      <c r="B1822" s="82" t="s">
        <v>1410</v>
      </c>
      <c r="C1822" s="83"/>
      <c r="D1822" s="84" t="s">
        <v>112</v>
      </c>
      <c r="E1822" s="85" t="s">
        <v>441</v>
      </c>
      <c r="F1822" s="151">
        <v>42248</v>
      </c>
      <c r="G1822" s="86"/>
      <c r="H1822" s="89"/>
      <c r="I1822" s="89">
        <v>4.9999999999999968E-2</v>
      </c>
      <c r="J1822" s="84"/>
      <c r="K1822" s="84"/>
      <c r="L1822" s="87">
        <v>5561.5</v>
      </c>
      <c r="M1822" s="87"/>
      <c r="N1822" s="87">
        <v>5561.5</v>
      </c>
      <c r="O1822" s="84">
        <v>5561.5</v>
      </c>
      <c r="P1822" s="84">
        <v>0</v>
      </c>
      <c r="Q1822" s="84">
        <f t="shared" si="1163"/>
        <v>5561.5</v>
      </c>
      <c r="R1822" s="84">
        <v>0</v>
      </c>
      <c r="S1822" s="87">
        <f t="shared" si="1164"/>
        <v>0</v>
      </c>
      <c r="T1822" s="150">
        <v>10</v>
      </c>
      <c r="U1822" s="69">
        <v>365</v>
      </c>
      <c r="V1822" s="70"/>
      <c r="W1822" s="71">
        <v>3.8328767123287673</v>
      </c>
      <c r="X1822" s="76">
        <f>DATE(YEAR(F1822),MONTH(F1822),1)</f>
        <v>42248</v>
      </c>
      <c r="AF1822" s="132" t="s">
        <v>3114</v>
      </c>
      <c r="AG1822" s="60">
        <f>MATCH(AF1822,'Cat-4'!$A:$A,0)</f>
        <v>844</v>
      </c>
      <c r="AH1822" s="60">
        <f>MATCH(X1822,'Cat-4'!$1:$1,0)</f>
        <v>45</v>
      </c>
      <c r="AI1822" s="60">
        <f>INDEX('Cat-4'!$1:$1048576,Working!AG1822,Working!AH1822)</f>
        <v>110.9</v>
      </c>
      <c r="AJ1822" s="60">
        <f>MATCH($AJ$3,'Cat-4'!$1:$1,0)</f>
        <v>144</v>
      </c>
      <c r="AK1822" s="60">
        <f>INDEX('Cat-4'!$1:$1048576,Working!AG1822,Working!AJ1822)</f>
        <v>160.30000000000001</v>
      </c>
      <c r="AL1822" s="146">
        <f t="shared" si="1169"/>
        <v>1.4454463480613164</v>
      </c>
      <c r="AM1822" s="152">
        <f t="shared" si="1171"/>
        <v>1.4454463480613164</v>
      </c>
      <c r="AN1822" s="146">
        <f t="shared" si="1167"/>
        <v>8.4555555555555557</v>
      </c>
      <c r="AO1822" s="169">
        <f>INDEX('EL&amp;SV'!$C$4:$G$50,MATCH(AF1822,'EL&amp;SV'!$G$4:$G$50,0),MATCH(IF(P1822&gt;5000000,"A",IF(N1822&gt;2000000,"B",IF(N1822&gt;500000,"C","D"))),'EL&amp;SV'!$C$4:$G$4,0))</f>
        <v>6</v>
      </c>
      <c r="AP1822" s="171">
        <f>INDEX('EL&amp;SV'!$G$4:$K$50,MATCH(AF1822,'EL&amp;SV'!$G$4:$G$50,0),MATCH(IF(N1822&gt;5000000,"A",IF(N1822&gt;2000000,"B",IF(N1822&gt;500000,"C","D"))),'EL&amp;SV'!$G$4:$K$4,0))</f>
        <v>0.95</v>
      </c>
      <c r="AQ1822" s="153">
        <f t="shared" si="1151"/>
        <v>8038.8498647430115</v>
      </c>
      <c r="AR1822" s="153">
        <f t="shared" si="1152"/>
        <v>7636.9073715058603</v>
      </c>
      <c r="AS1822" s="153">
        <f t="shared" si="1153"/>
        <v>401.94249323715121</v>
      </c>
      <c r="AT1822" s="60">
        <v>0.75</v>
      </c>
      <c r="AU1822" s="153">
        <f t="shared" si="1154"/>
        <v>301.45686992786341</v>
      </c>
      <c r="AV1822" s="153">
        <f t="shared" si="1155"/>
        <v>401.94249323715093</v>
      </c>
    </row>
    <row r="1823" spans="1:48" x14ac:dyDescent="0.2">
      <c r="A1823" s="82">
        <v>1819</v>
      </c>
      <c r="B1823" s="82" t="s">
        <v>1410</v>
      </c>
      <c r="C1823" s="83"/>
      <c r="D1823" s="84" t="s">
        <v>112</v>
      </c>
      <c r="E1823" s="85" t="s">
        <v>1253</v>
      </c>
      <c r="F1823" s="86">
        <v>44555</v>
      </c>
      <c r="G1823" s="86" t="s">
        <v>38</v>
      </c>
      <c r="H1823" s="89"/>
      <c r="I1823" s="89">
        <v>9.5000000000000001E-2</v>
      </c>
      <c r="J1823" s="84"/>
      <c r="K1823" s="84"/>
      <c r="L1823" s="87">
        <v>5546</v>
      </c>
      <c r="M1823" s="87"/>
      <c r="N1823" s="87">
        <v>5546</v>
      </c>
      <c r="O1823" s="84">
        <v>140.01750684931505</v>
      </c>
      <c r="P1823" s="84">
        <v>526.87</v>
      </c>
      <c r="Q1823" s="84">
        <f t="shared" si="1163"/>
        <v>666.88750684931506</v>
      </c>
      <c r="R1823" s="84">
        <v>4879.1124931506847</v>
      </c>
      <c r="S1823" s="87">
        <f t="shared" si="1164"/>
        <v>5405.9824931506846</v>
      </c>
      <c r="T1823" s="150">
        <v>10</v>
      </c>
      <c r="U1823" s="69">
        <v>365</v>
      </c>
      <c r="V1823" s="70"/>
      <c r="W1823" s="71">
        <v>3.934246575342466</v>
      </c>
      <c r="X1823" s="76">
        <f t="shared" si="1172"/>
        <v>44531</v>
      </c>
      <c r="AF1823" s="132" t="s">
        <v>2920</v>
      </c>
      <c r="AG1823" s="60">
        <f>MATCH(AF1823,'Cat-4'!$A:$A,0)</f>
        <v>747</v>
      </c>
      <c r="AH1823" s="60">
        <f>MATCH(X1823,'Cat-4'!$1:$1,0)</f>
        <v>120</v>
      </c>
      <c r="AI1823" s="60">
        <f>INDEX('Cat-4'!$1:$1048576,Working!AG1823,Working!AH1823)</f>
        <v>130.19999999999999</v>
      </c>
      <c r="AJ1823" s="60">
        <f>MATCH($AJ$3,'Cat-4'!$1:$1,0)</f>
        <v>144</v>
      </c>
      <c r="AK1823" s="60">
        <f>INDEX('Cat-4'!$1:$1048576,Working!AG1823,Working!AJ1823)</f>
        <v>130.19999999999999</v>
      </c>
      <c r="AL1823" s="146">
        <f t="shared" si="1169"/>
        <v>1</v>
      </c>
      <c r="AM1823" s="152">
        <f t="shared" si="1171"/>
        <v>1</v>
      </c>
      <c r="AN1823" s="146">
        <f t="shared" si="1167"/>
        <v>2.1388888888888888</v>
      </c>
      <c r="AO1823" s="169">
        <f>INDEX('EL&amp;SV'!$C$4:$G$50,MATCH(AF1823,'EL&amp;SV'!$G$4:$G$50,0),MATCH(IF(P1823&gt;5000000,"A",IF(N1823&gt;2000000,"B",IF(N1823&gt;500000,"C","D"))),'EL&amp;SV'!$C$4:$G$4,0))</f>
        <v>8</v>
      </c>
      <c r="AP1823" s="171">
        <f>INDEX('EL&amp;SV'!$G$4:$K$50,MATCH(AF1823,'EL&amp;SV'!$G$4:$G$50,0),MATCH(IF(N1823&gt;5000000,"A",IF(N1823&gt;2000000,"B",IF(N1823&gt;500000,"C","D"))),'EL&amp;SV'!$G$4:$K$4,0))</f>
        <v>1</v>
      </c>
      <c r="AQ1823" s="153">
        <f t="shared" si="1151"/>
        <v>5546</v>
      </c>
      <c r="AR1823" s="153">
        <f t="shared" si="1152"/>
        <v>1482.7847222222222</v>
      </c>
      <c r="AS1823" s="153">
        <f t="shared" si="1153"/>
        <v>4063.2152777777778</v>
      </c>
      <c r="AT1823" s="60">
        <v>0.75</v>
      </c>
      <c r="AU1823" s="153">
        <f t="shared" si="1154"/>
        <v>3047.4114583333335</v>
      </c>
      <c r="AV1823" s="153">
        <f t="shared" si="1155"/>
        <v>3047.4114583333335</v>
      </c>
    </row>
    <row r="1824" spans="1:48" x14ac:dyDescent="0.2">
      <c r="A1824" s="82">
        <v>1820</v>
      </c>
      <c r="B1824" s="82" t="s">
        <v>1410</v>
      </c>
      <c r="C1824" s="83"/>
      <c r="D1824" s="84" t="s">
        <v>112</v>
      </c>
      <c r="E1824" s="85" t="s">
        <v>749</v>
      </c>
      <c r="F1824" s="86">
        <v>39505</v>
      </c>
      <c r="G1824" s="86" t="s">
        <v>1347</v>
      </c>
      <c r="H1824" s="89"/>
      <c r="I1824" s="89">
        <v>0</v>
      </c>
      <c r="J1824" s="84"/>
      <c r="K1824" s="84"/>
      <c r="L1824" s="87">
        <v>5520</v>
      </c>
      <c r="M1824" s="87"/>
      <c r="N1824" s="87">
        <v>5520</v>
      </c>
      <c r="O1824" s="84">
        <v>5244</v>
      </c>
      <c r="P1824" s="84">
        <v>0</v>
      </c>
      <c r="Q1824" s="84">
        <f t="shared" si="1163"/>
        <v>5244</v>
      </c>
      <c r="R1824" s="84">
        <v>276</v>
      </c>
      <c r="S1824" s="87">
        <f t="shared" si="1164"/>
        <v>276</v>
      </c>
      <c r="T1824" s="150">
        <v>5</v>
      </c>
      <c r="U1824" s="69">
        <v>365</v>
      </c>
      <c r="V1824" s="70"/>
      <c r="W1824" s="71">
        <v>3.7315068493150685</v>
      </c>
      <c r="X1824" s="76">
        <f t="shared" si="1172"/>
        <v>39479</v>
      </c>
      <c r="Y1824" s="138" t="s">
        <v>4016</v>
      </c>
      <c r="Z1824" s="60">
        <f>MATCH(Y1824,'Cat-3'!$A:$A,0)</f>
        <v>628</v>
      </c>
      <c r="AA1824" s="60">
        <f>MATCH(X1824,'Cat-3'!$1:$1,0)</f>
        <v>41</v>
      </c>
      <c r="AB1824" s="60">
        <f>INDEX('Cat-3'!$1:$1048576,Working!Z1824,Working!AA1824)</f>
        <v>116.6</v>
      </c>
      <c r="AC1824" s="60">
        <f>MATCH($AC$3,'Cat-3'!$1:$1,0)</f>
        <v>90</v>
      </c>
      <c r="AD1824" s="60">
        <f>INDEX('Cat-3'!$1:$1048576,Working!Z1824,Working!AC1824)</f>
        <v>138.4</v>
      </c>
      <c r="AE1824" s="146">
        <f>AD1824/AB1824</f>
        <v>1.1869639794168096</v>
      </c>
      <c r="AF1824" s="132" t="s">
        <v>3114</v>
      </c>
      <c r="AG1824" s="60">
        <f>MATCH(AF1824,'Cat-4'!$A:$A,0)</f>
        <v>844</v>
      </c>
      <c r="AH1824" s="60">
        <f>MATCH($AH$3,'Cat-4'!$1:$1,0)</f>
        <v>4</v>
      </c>
      <c r="AI1824" s="60">
        <f>INDEX('Cat-4'!$1:$1048576,Working!AG1824,Working!AH1824)</f>
        <v>103.9</v>
      </c>
      <c r="AJ1824" s="60">
        <f>MATCH($AJ$3,'Cat-4'!$1:$1,0)</f>
        <v>144</v>
      </c>
      <c r="AK1824" s="60">
        <f>INDEX('Cat-4'!$1:$1048576,Working!AG1824,Working!AJ1824)</f>
        <v>160.30000000000001</v>
      </c>
      <c r="AL1824" s="146">
        <f>AK1824/AI1824</f>
        <v>1.5428296438883542</v>
      </c>
      <c r="AM1824" s="146">
        <f>AL1824*AE1824</f>
        <v>1.8312832136719401</v>
      </c>
      <c r="AN1824" s="146">
        <f t="shared" si="1167"/>
        <v>15.966666666666667</v>
      </c>
      <c r="AO1824" s="169">
        <f>INDEX('EL&amp;SV'!$C$4:$G$50,MATCH(AF1824,'EL&amp;SV'!$G$4:$G$50,0),MATCH(IF(P1824&gt;5000000,"A",IF(N1824&gt;2000000,"B",IF(N1824&gt;500000,"C","D"))),'EL&amp;SV'!$C$4:$G$4,0))</f>
        <v>6</v>
      </c>
      <c r="AP1824" s="171">
        <f>INDEX('EL&amp;SV'!$G$4:$K$50,MATCH(AF1824,'EL&amp;SV'!$G$4:$G$50,0),MATCH(IF(N1824&gt;5000000,"A",IF(N1824&gt;2000000,"B",IF(N1824&gt;500000,"C","D"))),'EL&amp;SV'!$G$4:$K$4,0))</f>
        <v>0.95</v>
      </c>
      <c r="AQ1824" s="153">
        <f t="shared" si="1151"/>
        <v>10108.683339469109</v>
      </c>
      <c r="AR1824" s="153">
        <f t="shared" si="1152"/>
        <v>9603.2491724956526</v>
      </c>
      <c r="AS1824" s="153">
        <f t="shared" si="1153"/>
        <v>505.43416697345674</v>
      </c>
      <c r="AT1824" s="60">
        <v>0.75</v>
      </c>
      <c r="AU1824" s="153">
        <f t="shared" si="1154"/>
        <v>379.07562523009256</v>
      </c>
      <c r="AV1824" s="153">
        <f t="shared" si="1155"/>
        <v>505.43416697345589</v>
      </c>
    </row>
    <row r="1825" spans="1:48" x14ac:dyDescent="0.2">
      <c r="A1825" s="82">
        <v>1821</v>
      </c>
      <c r="B1825" s="82" t="s">
        <v>1410</v>
      </c>
      <c r="C1825" s="83"/>
      <c r="D1825" s="84" t="s">
        <v>112</v>
      </c>
      <c r="E1825" s="85" t="s">
        <v>434</v>
      </c>
      <c r="F1825" s="151">
        <v>42248</v>
      </c>
      <c r="G1825" s="86"/>
      <c r="H1825" s="89"/>
      <c r="I1825" s="89">
        <v>5.0000000000000058E-2</v>
      </c>
      <c r="J1825" s="84"/>
      <c r="K1825" s="84"/>
      <c r="L1825" s="87">
        <v>5500.21</v>
      </c>
      <c r="M1825" s="87"/>
      <c r="N1825" s="87">
        <v>5500.21</v>
      </c>
      <c r="O1825" s="84">
        <v>5500.21</v>
      </c>
      <c r="P1825" s="84">
        <v>0</v>
      </c>
      <c r="Q1825" s="84">
        <f t="shared" si="1163"/>
        <v>5500.21</v>
      </c>
      <c r="R1825" s="84">
        <v>0</v>
      </c>
      <c r="S1825" s="87">
        <f t="shared" si="1164"/>
        <v>0</v>
      </c>
      <c r="T1825" s="150">
        <v>10</v>
      </c>
      <c r="U1825" s="69">
        <v>365</v>
      </c>
      <c r="V1825" s="70"/>
      <c r="W1825" s="71">
        <v>3.2520547945205482</v>
      </c>
      <c r="X1825" s="76">
        <f>DATE(YEAR(F1825),MONTH(F1825),1)</f>
        <v>42248</v>
      </c>
      <c r="AF1825" s="132" t="s">
        <v>3114</v>
      </c>
      <c r="AG1825" s="60">
        <f>MATCH(AF1825,'Cat-4'!$A:$A,0)</f>
        <v>844</v>
      </c>
      <c r="AH1825" s="60">
        <f>MATCH(X1825,'Cat-4'!$1:$1,0)</f>
        <v>45</v>
      </c>
      <c r="AI1825" s="60">
        <f>INDEX('Cat-4'!$1:$1048576,Working!AG1825,Working!AH1825)</f>
        <v>110.9</v>
      </c>
      <c r="AJ1825" s="60">
        <f>MATCH($AJ$3,'Cat-4'!$1:$1,0)</f>
        <v>144</v>
      </c>
      <c r="AK1825" s="60">
        <f>INDEX('Cat-4'!$1:$1048576,Working!AG1825,Working!AJ1825)</f>
        <v>160.30000000000001</v>
      </c>
      <c r="AL1825" s="146">
        <f t="shared" ref="AL1825:AL1826" si="1173">AK1825/AI1825</f>
        <v>1.4454463480613164</v>
      </c>
      <c r="AM1825" s="152">
        <f t="shared" ref="AM1825:AM1826" si="1174">AL1825</f>
        <v>1.4454463480613164</v>
      </c>
      <c r="AN1825" s="146">
        <f t="shared" si="1167"/>
        <v>8.4555555555555557</v>
      </c>
      <c r="AO1825" s="169">
        <f>INDEX('EL&amp;SV'!$C$4:$G$50,MATCH(AF1825,'EL&amp;SV'!$G$4:$G$50,0),MATCH(IF(P1825&gt;5000000,"A",IF(N1825&gt;2000000,"B",IF(N1825&gt;500000,"C","D"))),'EL&amp;SV'!$C$4:$G$4,0))</f>
        <v>6</v>
      </c>
      <c r="AP1825" s="171">
        <f>INDEX('EL&amp;SV'!$G$4:$K$50,MATCH(AF1825,'EL&amp;SV'!$G$4:$G$50,0),MATCH(IF(N1825&gt;5000000,"A",IF(N1825&gt;2000000,"B",IF(N1825&gt;500000,"C","D"))),'EL&amp;SV'!$G$4:$K$4,0))</f>
        <v>0.95</v>
      </c>
      <c r="AQ1825" s="153">
        <f t="shared" si="1151"/>
        <v>7950.2584580703333</v>
      </c>
      <c r="AR1825" s="153">
        <f t="shared" si="1152"/>
        <v>7552.7455351668159</v>
      </c>
      <c r="AS1825" s="153">
        <f t="shared" si="1153"/>
        <v>397.51292290351739</v>
      </c>
      <c r="AT1825" s="60">
        <v>0.75</v>
      </c>
      <c r="AU1825" s="153">
        <f t="shared" si="1154"/>
        <v>298.13469217763804</v>
      </c>
      <c r="AV1825" s="153">
        <f t="shared" si="1155"/>
        <v>397.51292290351699</v>
      </c>
    </row>
    <row r="1826" spans="1:48" x14ac:dyDescent="0.2">
      <c r="A1826" s="82">
        <v>1822</v>
      </c>
      <c r="B1826" s="82" t="s">
        <v>1410</v>
      </c>
      <c r="C1826" s="83"/>
      <c r="D1826" s="84" t="s">
        <v>112</v>
      </c>
      <c r="E1826" s="85" t="s">
        <v>311</v>
      </c>
      <c r="F1826" s="86">
        <v>41000</v>
      </c>
      <c r="G1826" s="86" t="s">
        <v>1350</v>
      </c>
      <c r="H1826" s="89"/>
      <c r="I1826" s="89">
        <v>0.10991205479452056</v>
      </c>
      <c r="J1826" s="84"/>
      <c r="K1826" s="84"/>
      <c r="L1826" s="87">
        <v>5500.19</v>
      </c>
      <c r="M1826" s="87"/>
      <c r="N1826" s="87">
        <v>5500.19</v>
      </c>
      <c r="O1826" s="84">
        <v>5500.19</v>
      </c>
      <c r="P1826" s="84">
        <v>0</v>
      </c>
      <c r="Q1826" s="84">
        <f t="shared" si="1163"/>
        <v>5500.19</v>
      </c>
      <c r="R1826" s="84">
        <v>0</v>
      </c>
      <c r="S1826" s="87">
        <f t="shared" si="1164"/>
        <v>0</v>
      </c>
      <c r="T1826" s="150">
        <v>10</v>
      </c>
      <c r="U1826" s="69">
        <v>365</v>
      </c>
      <c r="V1826" s="70"/>
      <c r="W1826" s="71">
        <v>3.13972602739726</v>
      </c>
      <c r="X1826" s="76">
        <f t="shared" si="1172"/>
        <v>41000</v>
      </c>
      <c r="AF1826" s="132" t="s">
        <v>3114</v>
      </c>
      <c r="AG1826" s="60">
        <f>MATCH(AF1826,'Cat-4'!$A:$A,0)</f>
        <v>844</v>
      </c>
      <c r="AH1826" s="60">
        <f>MATCH(X1826,'Cat-4'!$1:$1,0)</f>
        <v>4</v>
      </c>
      <c r="AI1826" s="60">
        <f>INDEX('Cat-4'!$1:$1048576,Working!AG1826,Working!AH1826)</f>
        <v>103.9</v>
      </c>
      <c r="AJ1826" s="60">
        <f>MATCH($AJ$3,'Cat-4'!$1:$1,0)</f>
        <v>144</v>
      </c>
      <c r="AK1826" s="60">
        <f>INDEX('Cat-4'!$1:$1048576,Working!AG1826,Working!AJ1826)</f>
        <v>160.30000000000001</v>
      </c>
      <c r="AL1826" s="146">
        <f t="shared" si="1173"/>
        <v>1.5428296438883542</v>
      </c>
      <c r="AM1826" s="152">
        <f t="shared" si="1174"/>
        <v>1.5428296438883542</v>
      </c>
      <c r="AN1826" s="146">
        <f t="shared" si="1167"/>
        <v>11.872222222222222</v>
      </c>
      <c r="AO1826" s="169">
        <f>INDEX('EL&amp;SV'!$C$4:$G$50,MATCH(AF1826,'EL&amp;SV'!$G$4:$G$50,0),MATCH(IF(P1826&gt;5000000,"A",IF(N1826&gt;2000000,"B",IF(N1826&gt;500000,"C","D"))),'EL&amp;SV'!$C$4:$G$4,0))</f>
        <v>6</v>
      </c>
      <c r="AP1826" s="171">
        <f>INDEX('EL&amp;SV'!$G$4:$K$50,MATCH(AF1826,'EL&amp;SV'!$G$4:$G$50,0),MATCH(IF(N1826&gt;5000000,"A",IF(N1826&gt;2000000,"B",IF(N1826&gt;500000,"C","D"))),'EL&amp;SV'!$G$4:$K$4,0))</f>
        <v>0.95</v>
      </c>
      <c r="AQ1826" s="153">
        <f t="shared" si="1151"/>
        <v>8485.8561790182866</v>
      </c>
      <c r="AR1826" s="153">
        <f t="shared" si="1152"/>
        <v>8061.5633700673716</v>
      </c>
      <c r="AS1826" s="153">
        <f t="shared" si="1153"/>
        <v>424.29280895091506</v>
      </c>
      <c r="AT1826" s="60">
        <v>0.75</v>
      </c>
      <c r="AU1826" s="153">
        <f t="shared" si="1154"/>
        <v>318.21960671318629</v>
      </c>
      <c r="AV1826" s="153">
        <f t="shared" si="1155"/>
        <v>424.29280895091472</v>
      </c>
    </row>
    <row r="1827" spans="1:48" x14ac:dyDescent="0.2">
      <c r="A1827" s="82">
        <v>1823</v>
      </c>
      <c r="B1827" s="82" t="s">
        <v>1410</v>
      </c>
      <c r="C1827" s="83"/>
      <c r="D1827" s="84" t="s">
        <v>112</v>
      </c>
      <c r="E1827" s="85" t="s">
        <v>666</v>
      </c>
      <c r="F1827" s="86">
        <v>39472</v>
      </c>
      <c r="G1827" s="86" t="s">
        <v>1347</v>
      </c>
      <c r="H1827" s="89"/>
      <c r="I1827" s="89">
        <v>7.4478882677578642E-2</v>
      </c>
      <c r="J1827" s="84"/>
      <c r="K1827" s="84"/>
      <c r="L1827" s="87">
        <v>5500</v>
      </c>
      <c r="M1827" s="87"/>
      <c r="N1827" s="87">
        <v>5500</v>
      </c>
      <c r="O1827" s="84">
        <v>4891.6814935511638</v>
      </c>
      <c r="P1827" s="84">
        <v>409.63385472668256</v>
      </c>
      <c r="Q1827" s="84">
        <f t="shared" si="1163"/>
        <v>5301.3153482778462</v>
      </c>
      <c r="R1827" s="84">
        <v>198.68465172215383</v>
      </c>
      <c r="S1827" s="87">
        <f t="shared" si="1164"/>
        <v>608.31850644883616</v>
      </c>
      <c r="T1827" s="150">
        <v>15</v>
      </c>
      <c r="U1827" s="69">
        <v>365</v>
      </c>
      <c r="V1827" s="70"/>
      <c r="W1827" s="71">
        <v>3.9205479452054792</v>
      </c>
      <c r="X1827" s="76">
        <f t="shared" si="1172"/>
        <v>39448</v>
      </c>
      <c r="Y1827" s="138" t="s">
        <v>4016</v>
      </c>
      <c r="Z1827" s="60">
        <f>MATCH(Y1827,'Cat-3'!$A:$A,0)</f>
        <v>628</v>
      </c>
      <c r="AA1827" s="60">
        <f>MATCH(X1827,'Cat-3'!$1:$1,0)</f>
        <v>40</v>
      </c>
      <c r="AB1827" s="60">
        <f>INDEX('Cat-3'!$1:$1048576,Working!Z1827,Working!AA1827)</f>
        <v>113.5</v>
      </c>
      <c r="AC1827" s="60">
        <f>MATCH($AC$3,'Cat-3'!$1:$1,0)</f>
        <v>90</v>
      </c>
      <c r="AD1827" s="60">
        <f>INDEX('Cat-3'!$1:$1048576,Working!Z1827,Working!AC1827)</f>
        <v>138.4</v>
      </c>
      <c r="AE1827" s="146">
        <f>AD1827/AB1827</f>
        <v>1.2193832599118943</v>
      </c>
      <c r="AF1827" s="132" t="s">
        <v>3114</v>
      </c>
      <c r="AG1827" s="60">
        <f>MATCH(AF1827,'Cat-4'!$A:$A,0)</f>
        <v>844</v>
      </c>
      <c r="AH1827" s="60">
        <f>MATCH($AH$3,'Cat-4'!$1:$1,0)</f>
        <v>4</v>
      </c>
      <c r="AI1827" s="60">
        <f>INDEX('Cat-4'!$1:$1048576,Working!AG1827,Working!AH1827)</f>
        <v>103.9</v>
      </c>
      <c r="AJ1827" s="60">
        <f>MATCH($AJ$3,'Cat-4'!$1:$1,0)</f>
        <v>144</v>
      </c>
      <c r="AK1827" s="60">
        <f>INDEX('Cat-4'!$1:$1048576,Working!AG1827,Working!AJ1827)</f>
        <v>160.30000000000001</v>
      </c>
      <c r="AL1827" s="146">
        <f>AK1827/AI1827</f>
        <v>1.5428296438883542</v>
      </c>
      <c r="AM1827" s="146">
        <f>AL1827*AE1827</f>
        <v>1.8813006406532884</v>
      </c>
      <c r="AN1827" s="146">
        <f t="shared" si="1167"/>
        <v>16.055555555555557</v>
      </c>
      <c r="AO1827" s="169">
        <f>INDEX('EL&amp;SV'!$C$4:$G$50,MATCH(AF1827,'EL&amp;SV'!$G$4:$G$50,0),MATCH(IF(P1827&gt;5000000,"A",IF(N1827&gt;2000000,"B",IF(N1827&gt;500000,"C","D"))),'EL&amp;SV'!$C$4:$G$4,0))</f>
        <v>6</v>
      </c>
      <c r="AP1827" s="171">
        <f>INDEX('EL&amp;SV'!$G$4:$K$50,MATCH(AF1827,'EL&amp;SV'!$G$4:$G$50,0),MATCH(IF(N1827&gt;5000000,"A",IF(N1827&gt;2000000,"B",IF(N1827&gt;500000,"C","D"))),'EL&amp;SV'!$G$4:$K$4,0))</f>
        <v>0.95</v>
      </c>
      <c r="AQ1827" s="153">
        <f t="shared" si="1151"/>
        <v>10347.153523593086</v>
      </c>
      <c r="AR1827" s="153">
        <f t="shared" si="1152"/>
        <v>9829.7958474134321</v>
      </c>
      <c r="AS1827" s="153">
        <f t="shared" si="1153"/>
        <v>517.35767617965394</v>
      </c>
      <c r="AT1827" s="60">
        <v>0.75</v>
      </c>
      <c r="AU1827" s="153">
        <f t="shared" si="1154"/>
        <v>388.01825713474045</v>
      </c>
      <c r="AV1827" s="153">
        <f t="shared" si="1155"/>
        <v>517.35767617965473</v>
      </c>
    </row>
    <row r="1828" spans="1:48" x14ac:dyDescent="0.2">
      <c r="A1828" s="82">
        <v>1824</v>
      </c>
      <c r="B1828" s="82" t="s">
        <v>1410</v>
      </c>
      <c r="C1828" s="83"/>
      <c r="D1828" s="84" t="s">
        <v>112</v>
      </c>
      <c r="E1828" s="85"/>
      <c r="F1828" s="86">
        <v>42045</v>
      </c>
      <c r="G1828" s="86" t="s">
        <v>23</v>
      </c>
      <c r="H1828" s="89"/>
      <c r="I1828" s="89">
        <v>0.31666666666666665</v>
      </c>
      <c r="J1828" s="84"/>
      <c r="K1828" s="84"/>
      <c r="L1828" s="87">
        <v>5499</v>
      </c>
      <c r="M1828" s="87"/>
      <c r="N1828" s="87">
        <v>5499</v>
      </c>
      <c r="O1828" s="84">
        <v>5224.05</v>
      </c>
      <c r="P1828" s="84">
        <v>0</v>
      </c>
      <c r="Q1828" s="84">
        <f t="shared" si="1163"/>
        <v>5224.05</v>
      </c>
      <c r="R1828" s="84">
        <v>274.94999999999982</v>
      </c>
      <c r="S1828" s="87">
        <f t="shared" si="1164"/>
        <v>274.94999999999982</v>
      </c>
      <c r="T1828" s="150">
        <v>3</v>
      </c>
      <c r="U1828" s="69">
        <v>365</v>
      </c>
      <c r="V1828" s="70"/>
      <c r="W1828" s="71">
        <v>3.9178082191780819</v>
      </c>
      <c r="X1828" s="76">
        <f t="shared" si="1172"/>
        <v>42036</v>
      </c>
      <c r="AF1828" s="132" t="s">
        <v>3114</v>
      </c>
      <c r="AG1828" s="60">
        <f>MATCH(AF1828,'Cat-4'!$A:$A,0)</f>
        <v>844</v>
      </c>
      <c r="AH1828" s="60">
        <f>MATCH(X1828,'Cat-4'!$1:$1,0)</f>
        <v>38</v>
      </c>
      <c r="AI1828" s="60">
        <f>INDEX('Cat-4'!$1:$1048576,Working!AG1828,Working!AH1828)</f>
        <v>115.4</v>
      </c>
      <c r="AJ1828" s="60">
        <f>MATCH($AJ$3,'Cat-4'!$1:$1,0)</f>
        <v>144</v>
      </c>
      <c r="AK1828" s="60">
        <f>INDEX('Cat-4'!$1:$1048576,Working!AG1828,Working!AJ1828)</f>
        <v>160.30000000000001</v>
      </c>
      <c r="AL1828" s="146">
        <f t="shared" ref="AL1828:AL1834" si="1175">AK1828/AI1828</f>
        <v>1.3890814558058926</v>
      </c>
      <c r="AM1828" s="152">
        <f t="shared" ref="AM1828:AM1834" si="1176">AL1828</f>
        <v>1.3890814558058926</v>
      </c>
      <c r="AN1828" s="146">
        <f t="shared" si="1167"/>
        <v>9.0138888888888893</v>
      </c>
      <c r="AO1828" s="169">
        <f>INDEX('EL&amp;SV'!$C$4:$G$50,MATCH(AF1828,'EL&amp;SV'!$G$4:$G$50,0),MATCH(IF(P1828&gt;5000000,"A",IF(N1828&gt;2000000,"B",IF(N1828&gt;500000,"C","D"))),'EL&amp;SV'!$C$4:$G$4,0))</f>
        <v>6</v>
      </c>
      <c r="AP1828" s="171">
        <f>INDEX('EL&amp;SV'!$G$4:$K$50,MATCH(AF1828,'EL&amp;SV'!$G$4:$G$50,0),MATCH(IF(N1828&gt;5000000,"A",IF(N1828&gt;2000000,"B",IF(N1828&gt;500000,"C","D"))),'EL&amp;SV'!$G$4:$K$4,0))</f>
        <v>0.95</v>
      </c>
      <c r="AQ1828" s="153">
        <f t="shared" si="1151"/>
        <v>7638.5589254766037</v>
      </c>
      <c r="AR1828" s="153">
        <f t="shared" si="1152"/>
        <v>7256.6309792027732</v>
      </c>
      <c r="AS1828" s="153">
        <f t="shared" si="1153"/>
        <v>381.92794627383046</v>
      </c>
      <c r="AT1828" s="60">
        <v>0.75</v>
      </c>
      <c r="AU1828" s="153">
        <f t="shared" si="1154"/>
        <v>286.44595970537284</v>
      </c>
      <c r="AV1828" s="153">
        <f t="shared" si="1155"/>
        <v>381.92794627383051</v>
      </c>
    </row>
    <row r="1829" spans="1:48" x14ac:dyDescent="0.2">
      <c r="A1829" s="82">
        <v>1825</v>
      </c>
      <c r="B1829" s="82" t="s">
        <v>1410</v>
      </c>
      <c r="C1829" s="83"/>
      <c r="D1829" s="84" t="s">
        <v>112</v>
      </c>
      <c r="E1829" s="85" t="s">
        <v>1199</v>
      </c>
      <c r="F1829" s="86">
        <v>44023</v>
      </c>
      <c r="G1829" s="86" t="s">
        <v>37</v>
      </c>
      <c r="H1829" s="89"/>
      <c r="I1829" s="89">
        <v>6.3333333333333325E-2</v>
      </c>
      <c r="J1829" s="84"/>
      <c r="K1829" s="84"/>
      <c r="L1829" s="87">
        <v>5451.6</v>
      </c>
      <c r="M1829" s="87"/>
      <c r="N1829" s="87">
        <v>5451.6</v>
      </c>
      <c r="O1829" s="84">
        <v>594.99608767123277</v>
      </c>
      <c r="P1829" s="84">
        <v>345.26799999999997</v>
      </c>
      <c r="Q1829" s="84">
        <f t="shared" si="1163"/>
        <v>940.2640876712328</v>
      </c>
      <c r="R1829" s="84">
        <v>4511.3359123287673</v>
      </c>
      <c r="S1829" s="87">
        <f t="shared" si="1164"/>
        <v>4856.6039123287674</v>
      </c>
      <c r="T1829" s="150">
        <v>15</v>
      </c>
      <c r="U1829" s="69">
        <v>365</v>
      </c>
      <c r="V1829" s="70"/>
      <c r="W1829" s="71">
        <v>3.8767123287671232</v>
      </c>
      <c r="X1829" s="76">
        <f t="shared" si="1172"/>
        <v>44013</v>
      </c>
      <c r="AF1829" s="132" t="s">
        <v>3114</v>
      </c>
      <c r="AG1829" s="60">
        <f>MATCH(AF1829,'Cat-4'!$A:$A,0)</f>
        <v>844</v>
      </c>
      <c r="AH1829" s="60">
        <f>MATCH(X1829,'Cat-4'!$1:$1,0)</f>
        <v>103</v>
      </c>
      <c r="AI1829" s="60">
        <f>INDEX('Cat-4'!$1:$1048576,Working!AG1829,Working!AH1829)</f>
        <v>127.7</v>
      </c>
      <c r="AJ1829" s="60">
        <f>MATCH($AJ$3,'Cat-4'!$1:$1,0)</f>
        <v>144</v>
      </c>
      <c r="AK1829" s="60">
        <f>INDEX('Cat-4'!$1:$1048576,Working!AG1829,Working!AJ1829)</f>
        <v>160.30000000000001</v>
      </c>
      <c r="AL1829" s="146">
        <f t="shared" si="1175"/>
        <v>1.255285826155051</v>
      </c>
      <c r="AM1829" s="152">
        <f t="shared" si="1176"/>
        <v>1.255285826155051</v>
      </c>
      <c r="AN1829" s="146">
        <f t="shared" si="1167"/>
        <v>3.5944444444444446</v>
      </c>
      <c r="AO1829" s="169">
        <f>INDEX('EL&amp;SV'!$C$4:$G$50,MATCH(AF1829,'EL&amp;SV'!$G$4:$G$50,0),MATCH(IF(P1829&gt;5000000,"A",IF(N1829&gt;2000000,"B",IF(N1829&gt;500000,"C","D"))),'EL&amp;SV'!$C$4:$G$4,0))</f>
        <v>6</v>
      </c>
      <c r="AP1829" s="171">
        <f>INDEX('EL&amp;SV'!$G$4:$K$50,MATCH(AF1829,'EL&amp;SV'!$G$4:$G$50,0),MATCH(IF(N1829&gt;5000000,"A",IF(N1829&gt;2000000,"B",IF(N1829&gt;500000,"C","D"))),'EL&amp;SV'!$G$4:$K$4,0))</f>
        <v>0.95</v>
      </c>
      <c r="AQ1829" s="153">
        <f t="shared" si="1151"/>
        <v>6843.3162098668763</v>
      </c>
      <c r="AR1829" s="153">
        <f t="shared" si="1152"/>
        <v>3894.6706559209961</v>
      </c>
      <c r="AS1829" s="153">
        <f t="shared" si="1153"/>
        <v>2948.6455539458802</v>
      </c>
      <c r="AT1829" s="60">
        <v>0.75</v>
      </c>
      <c r="AU1829" s="153">
        <f t="shared" si="1154"/>
        <v>2211.4841654594102</v>
      </c>
      <c r="AV1829" s="153">
        <f t="shared" si="1155"/>
        <v>2211.4841654594102</v>
      </c>
    </row>
    <row r="1830" spans="1:48" x14ac:dyDescent="0.2">
      <c r="A1830" s="82">
        <v>1826</v>
      </c>
      <c r="B1830" s="82" t="s">
        <v>1410</v>
      </c>
      <c r="C1830" s="83"/>
      <c r="D1830" s="84" t="s">
        <v>112</v>
      </c>
      <c r="E1830" s="85" t="s">
        <v>1115</v>
      </c>
      <c r="F1830" s="86">
        <v>43784</v>
      </c>
      <c r="G1830" s="86" t="s">
        <v>36</v>
      </c>
      <c r="H1830" s="89"/>
      <c r="I1830" s="89">
        <v>9.5000000000000001E-2</v>
      </c>
      <c r="J1830" s="84"/>
      <c r="K1830" s="84"/>
      <c r="L1830" s="87">
        <v>5399.68</v>
      </c>
      <c r="M1830" s="87"/>
      <c r="N1830" s="87">
        <v>5399.68</v>
      </c>
      <c r="O1830" s="84">
        <v>1219.8838706849315</v>
      </c>
      <c r="P1830" s="84">
        <v>512.96960000000001</v>
      </c>
      <c r="Q1830" s="84">
        <f t="shared" si="1163"/>
        <v>1732.8534706849314</v>
      </c>
      <c r="R1830" s="84">
        <v>3666.8265293150689</v>
      </c>
      <c r="S1830" s="87">
        <f t="shared" si="1164"/>
        <v>4179.7961293150693</v>
      </c>
      <c r="T1830" s="150">
        <v>10</v>
      </c>
      <c r="U1830" s="69">
        <v>365</v>
      </c>
      <c r="V1830" s="70"/>
      <c r="W1830" s="71">
        <v>3.4438356164383563</v>
      </c>
      <c r="X1830" s="76">
        <f t="shared" si="1172"/>
        <v>43770</v>
      </c>
      <c r="AF1830" s="132" t="s">
        <v>3114</v>
      </c>
      <c r="AG1830" s="60">
        <f>MATCH(AF1830,'Cat-4'!$A:$A,0)</f>
        <v>844</v>
      </c>
      <c r="AH1830" s="60">
        <f>MATCH(X1830,'Cat-4'!$1:$1,0)</f>
        <v>95</v>
      </c>
      <c r="AI1830" s="60">
        <f>INDEX('Cat-4'!$1:$1048576,Working!AG1830,Working!AH1830)</f>
        <v>129.19999999999999</v>
      </c>
      <c r="AJ1830" s="60">
        <f>MATCH($AJ$3,'Cat-4'!$1:$1,0)</f>
        <v>144</v>
      </c>
      <c r="AK1830" s="60">
        <f>INDEX('Cat-4'!$1:$1048576,Working!AG1830,Working!AJ1830)</f>
        <v>160.30000000000001</v>
      </c>
      <c r="AL1830" s="146">
        <f t="shared" si="1175"/>
        <v>1.2407120743034057</v>
      </c>
      <c r="AM1830" s="152">
        <f t="shared" si="1176"/>
        <v>1.2407120743034057</v>
      </c>
      <c r="AN1830" s="146">
        <f t="shared" si="1167"/>
        <v>4.25</v>
      </c>
      <c r="AO1830" s="169">
        <f>INDEX('EL&amp;SV'!$C$4:$G$50,MATCH(AF1830,'EL&amp;SV'!$G$4:$G$50,0),MATCH(IF(P1830&gt;5000000,"A",IF(N1830&gt;2000000,"B",IF(N1830&gt;500000,"C","D"))),'EL&amp;SV'!$C$4:$G$4,0))</f>
        <v>6</v>
      </c>
      <c r="AP1830" s="171">
        <f>INDEX('EL&amp;SV'!$G$4:$K$50,MATCH(AF1830,'EL&amp;SV'!$G$4:$G$50,0),MATCH(IF(N1830&gt;5000000,"A",IF(N1830&gt;2000000,"B",IF(N1830&gt;500000,"C","D"))),'EL&amp;SV'!$G$4:$K$4,0))</f>
        <v>0.95</v>
      </c>
      <c r="AQ1830" s="153">
        <f t="shared" si="1151"/>
        <v>6699.4481733746143</v>
      </c>
      <c r="AR1830" s="153">
        <f t="shared" si="1152"/>
        <v>4508.1703333333335</v>
      </c>
      <c r="AS1830" s="153">
        <f t="shared" si="1153"/>
        <v>2191.2778400412808</v>
      </c>
      <c r="AT1830" s="60">
        <v>0.75</v>
      </c>
      <c r="AU1830" s="153">
        <f t="shared" si="1154"/>
        <v>1643.4583800309606</v>
      </c>
      <c r="AV1830" s="153">
        <f t="shared" si="1155"/>
        <v>1643.4583800309606</v>
      </c>
    </row>
    <row r="1831" spans="1:48" x14ac:dyDescent="0.2">
      <c r="A1831" s="82">
        <v>1827</v>
      </c>
      <c r="B1831" s="82" t="s">
        <v>1410</v>
      </c>
      <c r="C1831" s="83"/>
      <c r="D1831" s="84" t="s">
        <v>112</v>
      </c>
      <c r="E1831" s="85" t="s">
        <v>421</v>
      </c>
      <c r="F1831" s="151">
        <v>42248</v>
      </c>
      <c r="G1831" s="86"/>
      <c r="H1831" s="89"/>
      <c r="I1831" s="89">
        <v>5.0000000000000065E-2</v>
      </c>
      <c r="J1831" s="84"/>
      <c r="K1831" s="84"/>
      <c r="L1831" s="87">
        <v>5392</v>
      </c>
      <c r="M1831" s="87"/>
      <c r="N1831" s="87">
        <v>5392</v>
      </c>
      <c r="O1831" s="84">
        <v>5392</v>
      </c>
      <c r="P1831" s="84">
        <v>0</v>
      </c>
      <c r="Q1831" s="84">
        <f t="shared" si="1163"/>
        <v>5392</v>
      </c>
      <c r="R1831" s="84">
        <v>0</v>
      </c>
      <c r="S1831" s="87">
        <f t="shared" si="1164"/>
        <v>0</v>
      </c>
      <c r="T1831" s="150">
        <v>10</v>
      </c>
      <c r="U1831" s="69">
        <v>365</v>
      </c>
      <c r="V1831" s="70"/>
      <c r="W1831" s="71">
        <v>3.9452054794520546</v>
      </c>
      <c r="X1831" s="76">
        <f>DATE(YEAR(F1831),MONTH(F1831),1)</f>
        <v>42248</v>
      </c>
      <c r="AF1831" s="132" t="s">
        <v>3114</v>
      </c>
      <c r="AG1831" s="60">
        <f>MATCH(AF1831,'Cat-4'!$A:$A,0)</f>
        <v>844</v>
      </c>
      <c r="AH1831" s="60">
        <f>MATCH(X1831,'Cat-4'!$1:$1,0)</f>
        <v>45</v>
      </c>
      <c r="AI1831" s="60">
        <f>INDEX('Cat-4'!$1:$1048576,Working!AG1831,Working!AH1831)</f>
        <v>110.9</v>
      </c>
      <c r="AJ1831" s="60">
        <f>MATCH($AJ$3,'Cat-4'!$1:$1,0)</f>
        <v>144</v>
      </c>
      <c r="AK1831" s="60">
        <f>INDEX('Cat-4'!$1:$1048576,Working!AG1831,Working!AJ1831)</f>
        <v>160.30000000000001</v>
      </c>
      <c r="AL1831" s="146">
        <f t="shared" si="1175"/>
        <v>1.4454463480613164</v>
      </c>
      <c r="AM1831" s="152">
        <f t="shared" si="1176"/>
        <v>1.4454463480613164</v>
      </c>
      <c r="AN1831" s="146">
        <f t="shared" si="1167"/>
        <v>8.4555555555555557</v>
      </c>
      <c r="AO1831" s="169">
        <f>INDEX('EL&amp;SV'!$C$4:$G$50,MATCH(AF1831,'EL&amp;SV'!$G$4:$G$50,0),MATCH(IF(P1831&gt;5000000,"A",IF(N1831&gt;2000000,"B",IF(N1831&gt;500000,"C","D"))),'EL&amp;SV'!$C$4:$G$4,0))</f>
        <v>6</v>
      </c>
      <c r="AP1831" s="171">
        <f>INDEX('EL&amp;SV'!$G$4:$K$50,MATCH(AF1831,'EL&amp;SV'!$G$4:$G$50,0),MATCH(IF(N1831&gt;5000000,"A",IF(N1831&gt;2000000,"B",IF(N1831&gt;500000,"C","D"))),'EL&amp;SV'!$G$4:$K$4,0))</f>
        <v>0.95</v>
      </c>
      <c r="AQ1831" s="153">
        <f t="shared" si="1151"/>
        <v>7793.8467087466179</v>
      </c>
      <c r="AR1831" s="153">
        <f t="shared" si="1152"/>
        <v>7404.1543733092867</v>
      </c>
      <c r="AS1831" s="153">
        <f t="shared" si="1153"/>
        <v>389.69233543733117</v>
      </c>
      <c r="AT1831" s="60">
        <v>0.75</v>
      </c>
      <c r="AU1831" s="153">
        <f t="shared" si="1154"/>
        <v>292.26925157799838</v>
      </c>
      <c r="AV1831" s="153">
        <f t="shared" si="1155"/>
        <v>389.69233543733122</v>
      </c>
    </row>
    <row r="1832" spans="1:48" x14ac:dyDescent="0.2">
      <c r="A1832" s="82">
        <v>1828</v>
      </c>
      <c r="B1832" s="82" t="s">
        <v>1410</v>
      </c>
      <c r="C1832" s="83"/>
      <c r="D1832" s="84" t="s">
        <v>112</v>
      </c>
      <c r="E1832" s="85" t="s">
        <v>732</v>
      </c>
      <c r="F1832" s="86">
        <v>41000</v>
      </c>
      <c r="G1832" s="86" t="s">
        <v>1350</v>
      </c>
      <c r="H1832" s="89"/>
      <c r="I1832" s="89">
        <v>6.2115384615384628E-2</v>
      </c>
      <c r="J1832" s="84"/>
      <c r="K1832" s="84"/>
      <c r="L1832" s="87">
        <v>5343</v>
      </c>
      <c r="M1832" s="87"/>
      <c r="N1832" s="87">
        <v>5343</v>
      </c>
      <c r="O1832" s="84">
        <v>3416.4375000000009</v>
      </c>
      <c r="P1832" s="84">
        <v>331.88250000000005</v>
      </c>
      <c r="Q1832" s="84">
        <f t="shared" si="1163"/>
        <v>3748.3200000000011</v>
      </c>
      <c r="R1832" s="84">
        <v>1594.6799999999989</v>
      </c>
      <c r="S1832" s="87">
        <f t="shared" si="1164"/>
        <v>1926.5624999999991</v>
      </c>
      <c r="T1832" s="150">
        <v>15</v>
      </c>
      <c r="U1832" s="69">
        <v>365</v>
      </c>
      <c r="V1832" s="70"/>
      <c r="W1832" s="71">
        <v>3.1561643835616437</v>
      </c>
      <c r="X1832" s="76">
        <f t="shared" si="1172"/>
        <v>41000</v>
      </c>
      <c r="AF1832" s="132" t="s">
        <v>3114</v>
      </c>
      <c r="AG1832" s="60">
        <f>MATCH(AF1832,'Cat-4'!$A:$A,0)</f>
        <v>844</v>
      </c>
      <c r="AH1832" s="60">
        <f>MATCH(X1832,'Cat-4'!$1:$1,0)</f>
        <v>4</v>
      </c>
      <c r="AI1832" s="60">
        <f>INDEX('Cat-4'!$1:$1048576,Working!AG1832,Working!AH1832)</f>
        <v>103.9</v>
      </c>
      <c r="AJ1832" s="60">
        <f>MATCH($AJ$3,'Cat-4'!$1:$1,0)</f>
        <v>144</v>
      </c>
      <c r="AK1832" s="60">
        <f>INDEX('Cat-4'!$1:$1048576,Working!AG1832,Working!AJ1832)</f>
        <v>160.30000000000001</v>
      </c>
      <c r="AL1832" s="146">
        <f t="shared" si="1175"/>
        <v>1.5428296438883542</v>
      </c>
      <c r="AM1832" s="152">
        <f t="shared" si="1176"/>
        <v>1.5428296438883542</v>
      </c>
      <c r="AN1832" s="146">
        <f t="shared" si="1167"/>
        <v>11.872222222222222</v>
      </c>
      <c r="AO1832" s="169">
        <f>INDEX('EL&amp;SV'!$C$4:$G$50,MATCH(AF1832,'EL&amp;SV'!$G$4:$G$50,0),MATCH(IF(P1832&gt;5000000,"A",IF(N1832&gt;2000000,"B",IF(N1832&gt;500000,"C","D"))),'EL&amp;SV'!$C$4:$G$4,0))</f>
        <v>6</v>
      </c>
      <c r="AP1832" s="171">
        <f>INDEX('EL&amp;SV'!$G$4:$K$50,MATCH(AF1832,'EL&amp;SV'!$G$4:$G$50,0),MATCH(IF(N1832&gt;5000000,"A",IF(N1832&gt;2000000,"B",IF(N1832&gt;500000,"C","D"))),'EL&amp;SV'!$G$4:$K$4,0))</f>
        <v>0.95</v>
      </c>
      <c r="AQ1832" s="153">
        <f t="shared" si="1151"/>
        <v>8243.3387872954772</v>
      </c>
      <c r="AR1832" s="153">
        <f t="shared" si="1152"/>
        <v>7831.1718479307019</v>
      </c>
      <c r="AS1832" s="153">
        <f t="shared" si="1153"/>
        <v>412.16693936477532</v>
      </c>
      <c r="AT1832" s="60">
        <v>0.75</v>
      </c>
      <c r="AU1832" s="153">
        <f t="shared" si="1154"/>
        <v>309.12520452358149</v>
      </c>
      <c r="AV1832" s="153">
        <f t="shared" si="1155"/>
        <v>412.16693936477424</v>
      </c>
    </row>
    <row r="1833" spans="1:48" x14ac:dyDescent="0.2">
      <c r="A1833" s="82">
        <v>1829</v>
      </c>
      <c r="B1833" s="82" t="s">
        <v>1410</v>
      </c>
      <c r="C1833" s="83"/>
      <c r="D1833" s="84" t="s">
        <v>112</v>
      </c>
      <c r="E1833" s="85" t="s">
        <v>779</v>
      </c>
      <c r="F1833" s="86">
        <v>41420</v>
      </c>
      <c r="G1833" s="86" t="s">
        <v>1349</v>
      </c>
      <c r="H1833" s="89"/>
      <c r="I1833" s="89">
        <v>6.4283639883833496E-2</v>
      </c>
      <c r="J1833" s="84"/>
      <c r="K1833" s="84"/>
      <c r="L1833" s="87">
        <v>5300</v>
      </c>
      <c r="M1833" s="87"/>
      <c r="N1833" s="87">
        <v>5300</v>
      </c>
      <c r="O1833" s="84">
        <v>2939.4413995676914</v>
      </c>
      <c r="P1833" s="84">
        <v>340.70329138431754</v>
      </c>
      <c r="Q1833" s="84">
        <f t="shared" si="1163"/>
        <v>3280.1446909520091</v>
      </c>
      <c r="R1833" s="84">
        <v>2019.8553090479909</v>
      </c>
      <c r="S1833" s="87">
        <f t="shared" si="1164"/>
        <v>2360.5586004323086</v>
      </c>
      <c r="T1833" s="150">
        <v>15</v>
      </c>
      <c r="U1833" s="69">
        <v>365</v>
      </c>
      <c r="V1833" s="70"/>
      <c r="W1833" s="71">
        <v>3.2410958904109588</v>
      </c>
      <c r="X1833" s="76">
        <f t="shared" si="1172"/>
        <v>41395</v>
      </c>
      <c r="AF1833" s="132" t="s">
        <v>3114</v>
      </c>
      <c r="AG1833" s="60">
        <f>MATCH(AF1833,'Cat-4'!$A:$A,0)</f>
        <v>844</v>
      </c>
      <c r="AH1833" s="60">
        <f>MATCH(X1833,'Cat-4'!$1:$1,0)</f>
        <v>17</v>
      </c>
      <c r="AI1833" s="60">
        <f>INDEX('Cat-4'!$1:$1048576,Working!AG1833,Working!AH1833)</f>
        <v>108.9</v>
      </c>
      <c r="AJ1833" s="60">
        <f>MATCH($AJ$3,'Cat-4'!$1:$1,0)</f>
        <v>144</v>
      </c>
      <c r="AK1833" s="60">
        <f>INDEX('Cat-4'!$1:$1048576,Working!AG1833,Working!AJ1833)</f>
        <v>160.30000000000001</v>
      </c>
      <c r="AL1833" s="146">
        <f t="shared" si="1175"/>
        <v>1.4719926538108357</v>
      </c>
      <c r="AM1833" s="152">
        <f t="shared" si="1176"/>
        <v>1.4719926538108357</v>
      </c>
      <c r="AN1833" s="146">
        <f t="shared" si="1167"/>
        <v>10.719444444444445</v>
      </c>
      <c r="AO1833" s="169">
        <f>INDEX('EL&amp;SV'!$C$4:$G$50,MATCH(AF1833,'EL&amp;SV'!$G$4:$G$50,0),MATCH(IF(P1833&gt;5000000,"A",IF(N1833&gt;2000000,"B",IF(N1833&gt;500000,"C","D"))),'EL&amp;SV'!$C$4:$G$4,0))</f>
        <v>6</v>
      </c>
      <c r="AP1833" s="171">
        <f>INDEX('EL&amp;SV'!$G$4:$K$50,MATCH(AF1833,'EL&amp;SV'!$G$4:$G$50,0),MATCH(IF(N1833&gt;5000000,"A",IF(N1833&gt;2000000,"B",IF(N1833&gt;500000,"C","D"))),'EL&amp;SV'!$G$4:$K$4,0))</f>
        <v>0.95</v>
      </c>
      <c r="AQ1833" s="153">
        <f t="shared" si="1151"/>
        <v>7801.5610651974293</v>
      </c>
      <c r="AR1833" s="153">
        <f t="shared" si="1152"/>
        <v>7411.4830119375583</v>
      </c>
      <c r="AS1833" s="153">
        <f t="shared" si="1153"/>
        <v>390.07805325987101</v>
      </c>
      <c r="AT1833" s="60">
        <v>0.75</v>
      </c>
      <c r="AU1833" s="153">
        <f t="shared" si="1154"/>
        <v>292.55853994490326</v>
      </c>
      <c r="AV1833" s="153">
        <f t="shared" si="1155"/>
        <v>390.07805325987181</v>
      </c>
    </row>
    <row r="1834" spans="1:48" x14ac:dyDescent="0.2">
      <c r="A1834" s="82">
        <v>1830</v>
      </c>
      <c r="B1834" s="82" t="s">
        <v>1410</v>
      </c>
      <c r="C1834" s="83"/>
      <c r="D1834" s="84" t="s">
        <v>112</v>
      </c>
      <c r="E1834" s="85" t="s">
        <v>367</v>
      </c>
      <c r="F1834" s="86">
        <v>41000</v>
      </c>
      <c r="G1834" s="86" t="s">
        <v>1350</v>
      </c>
      <c r="H1834" s="89"/>
      <c r="I1834" s="89">
        <v>9.6775136986301372E-2</v>
      </c>
      <c r="J1834" s="84"/>
      <c r="K1834" s="84"/>
      <c r="L1834" s="87">
        <v>5287.5</v>
      </c>
      <c r="M1834" s="87"/>
      <c r="N1834" s="87">
        <v>5287.5</v>
      </c>
      <c r="O1834" s="84">
        <v>5287.4999999999991</v>
      </c>
      <c r="P1834" s="84">
        <v>0</v>
      </c>
      <c r="Q1834" s="84">
        <f t="shared" si="1163"/>
        <v>5287.4999999999991</v>
      </c>
      <c r="R1834" s="84">
        <v>0</v>
      </c>
      <c r="S1834" s="87">
        <f t="shared" si="1164"/>
        <v>0</v>
      </c>
      <c r="T1834" s="150">
        <v>10</v>
      </c>
      <c r="U1834" s="69">
        <v>365</v>
      </c>
      <c r="V1834" s="70"/>
      <c r="W1834" s="71">
        <v>3.0301369863013701</v>
      </c>
      <c r="X1834" s="76">
        <f t="shared" si="1172"/>
        <v>41000</v>
      </c>
      <c r="AF1834" s="132" t="s">
        <v>3114</v>
      </c>
      <c r="AG1834" s="60">
        <f>MATCH(AF1834,'Cat-4'!$A:$A,0)</f>
        <v>844</v>
      </c>
      <c r="AH1834" s="60">
        <f>MATCH(X1834,'Cat-4'!$1:$1,0)</f>
        <v>4</v>
      </c>
      <c r="AI1834" s="60">
        <f>INDEX('Cat-4'!$1:$1048576,Working!AG1834,Working!AH1834)</f>
        <v>103.9</v>
      </c>
      <c r="AJ1834" s="60">
        <f>MATCH($AJ$3,'Cat-4'!$1:$1,0)</f>
        <v>144</v>
      </c>
      <c r="AK1834" s="60">
        <f>INDEX('Cat-4'!$1:$1048576,Working!AG1834,Working!AJ1834)</f>
        <v>160.30000000000001</v>
      </c>
      <c r="AL1834" s="146">
        <f t="shared" si="1175"/>
        <v>1.5428296438883542</v>
      </c>
      <c r="AM1834" s="152">
        <f t="shared" si="1176"/>
        <v>1.5428296438883542</v>
      </c>
      <c r="AN1834" s="146">
        <f t="shared" si="1167"/>
        <v>11.872222222222222</v>
      </c>
      <c r="AO1834" s="169">
        <f>INDEX('EL&amp;SV'!$C$4:$G$50,MATCH(AF1834,'EL&amp;SV'!$G$4:$G$50,0),MATCH(IF(P1834&gt;5000000,"A",IF(N1834&gt;2000000,"B",IF(N1834&gt;500000,"C","D"))),'EL&amp;SV'!$C$4:$G$4,0))</f>
        <v>6</v>
      </c>
      <c r="AP1834" s="171">
        <f>INDEX('EL&amp;SV'!$G$4:$K$50,MATCH(AF1834,'EL&amp;SV'!$G$4:$G$50,0),MATCH(IF(N1834&gt;5000000,"A",IF(N1834&gt;2000000,"B",IF(N1834&gt;500000,"C","D"))),'EL&amp;SV'!$G$4:$K$4,0))</f>
        <v>0.95</v>
      </c>
      <c r="AQ1834" s="153">
        <f t="shared" ref="AQ1834:AQ1897" si="1177">AM1834*N1834</f>
        <v>8157.7117420596724</v>
      </c>
      <c r="AR1834" s="153">
        <f t="shared" ref="AR1834:AR1897" si="1178">AQ1834*(AP1834/AO1834)*(IF(AN1834&gt;AO1834,AO1834,AN1834))</f>
        <v>7749.8261549566878</v>
      </c>
      <c r="AS1834" s="153">
        <f t="shared" ref="AS1834:AS1897" si="1179">AQ1834-AR1834</f>
        <v>407.88558710298457</v>
      </c>
      <c r="AT1834" s="60">
        <v>0.75</v>
      </c>
      <c r="AU1834" s="153">
        <f t="shared" ref="AU1834:AU1897" si="1180">AT1834*AS1834</f>
        <v>305.91419032723843</v>
      </c>
      <c r="AV1834" s="153">
        <f t="shared" ref="AV1834:AV1897" si="1181">IF((AQ1834*(1-AP1834))&gt;AU1834,(AQ1834*(1-AP1834)),AU1834)</f>
        <v>407.885587102984</v>
      </c>
    </row>
    <row r="1835" spans="1:48" x14ac:dyDescent="0.2">
      <c r="A1835" s="82">
        <v>1831</v>
      </c>
      <c r="B1835" s="82" t="s">
        <v>1410</v>
      </c>
      <c r="C1835" s="83"/>
      <c r="D1835" s="84" t="s">
        <v>112</v>
      </c>
      <c r="E1835" s="85" t="s">
        <v>533</v>
      </c>
      <c r="F1835" s="86">
        <v>40634</v>
      </c>
      <c r="G1835" s="86" t="s">
        <v>1351</v>
      </c>
      <c r="H1835" s="89"/>
      <c r="I1835" s="89">
        <v>0.12329552102376597</v>
      </c>
      <c r="J1835" s="84"/>
      <c r="K1835" s="84"/>
      <c r="L1835" s="87">
        <v>5272.85</v>
      </c>
      <c r="M1835" s="87"/>
      <c r="N1835" s="87">
        <v>5272.85</v>
      </c>
      <c r="O1835" s="84">
        <v>5009.2075000000004</v>
      </c>
      <c r="P1835" s="84">
        <v>0</v>
      </c>
      <c r="Q1835" s="84">
        <f t="shared" si="1163"/>
        <v>5009.2075000000004</v>
      </c>
      <c r="R1835" s="84">
        <v>263.64249999999993</v>
      </c>
      <c r="S1835" s="87">
        <f t="shared" si="1164"/>
        <v>263.64249999999993</v>
      </c>
      <c r="T1835" s="150">
        <v>6</v>
      </c>
      <c r="U1835" s="69">
        <v>365</v>
      </c>
      <c r="V1835" s="70"/>
      <c r="W1835" s="71">
        <v>3.2136986301369861</v>
      </c>
      <c r="X1835" s="76">
        <f t="shared" si="1172"/>
        <v>40634</v>
      </c>
      <c r="Y1835" s="138" t="s">
        <v>4016</v>
      </c>
      <c r="Z1835" s="60">
        <f>MATCH(Y1835,'Cat-3'!$A:$A,0)</f>
        <v>628</v>
      </c>
      <c r="AA1835" s="60">
        <f>MATCH(X1835,'Cat-3'!$1:$1,0)</f>
        <v>79</v>
      </c>
      <c r="AB1835" s="60">
        <f>INDEX('Cat-3'!$1:$1048576,Working!Z1835,Working!AA1835)</f>
        <v>132.4</v>
      </c>
      <c r="AC1835" s="60">
        <f>MATCH($AC$3,'Cat-3'!$1:$1,0)</f>
        <v>90</v>
      </c>
      <c r="AD1835" s="60">
        <f>INDEX('Cat-3'!$1:$1048576,Working!Z1835,Working!AC1835)</f>
        <v>138.4</v>
      </c>
      <c r="AE1835" s="146">
        <f>AD1835/AB1835</f>
        <v>1.0453172205438066</v>
      </c>
      <c r="AF1835" s="132" t="s">
        <v>3114</v>
      </c>
      <c r="AG1835" s="60">
        <f>MATCH(AF1835,'Cat-4'!$A:$A,0)</f>
        <v>844</v>
      </c>
      <c r="AH1835" s="60">
        <f>MATCH($AH$3,'Cat-4'!$1:$1,0)</f>
        <v>4</v>
      </c>
      <c r="AI1835" s="60">
        <f>INDEX('Cat-4'!$1:$1048576,Working!AG1835,Working!AH1835)</f>
        <v>103.9</v>
      </c>
      <c r="AJ1835" s="60">
        <f>MATCH($AJ$3,'Cat-4'!$1:$1,0)</f>
        <v>144</v>
      </c>
      <c r="AK1835" s="60">
        <f>INDEX('Cat-4'!$1:$1048576,Working!AG1835,Working!AJ1835)</f>
        <v>160.30000000000001</v>
      </c>
      <c r="AL1835" s="146">
        <f>AK1835/AI1835</f>
        <v>1.5428296438883542</v>
      </c>
      <c r="AM1835" s="146">
        <f>AL1835*AE1835</f>
        <v>1.6127463951219654</v>
      </c>
      <c r="AN1835" s="146">
        <f t="shared" si="1167"/>
        <v>12.872222222222222</v>
      </c>
      <c r="AO1835" s="169">
        <f>INDEX('EL&amp;SV'!$C$4:$G$50,MATCH(AF1835,'EL&amp;SV'!$G$4:$G$50,0),MATCH(IF(P1835&gt;5000000,"A",IF(N1835&gt;2000000,"B",IF(N1835&gt;500000,"C","D"))),'EL&amp;SV'!$C$4:$G$4,0))</f>
        <v>6</v>
      </c>
      <c r="AP1835" s="171">
        <f>INDEX('EL&amp;SV'!$G$4:$K$50,MATCH(AF1835,'EL&amp;SV'!$G$4:$G$50,0),MATCH(IF(N1835&gt;5000000,"A",IF(N1835&gt;2000000,"B",IF(N1835&gt;500000,"C","D"))),'EL&amp;SV'!$G$4:$K$4,0))</f>
        <v>0.95</v>
      </c>
      <c r="AQ1835" s="153">
        <f t="shared" si="1177"/>
        <v>8503.7698295188566</v>
      </c>
      <c r="AR1835" s="153">
        <f t="shared" si="1178"/>
        <v>8078.5813380429136</v>
      </c>
      <c r="AS1835" s="153">
        <f t="shared" si="1179"/>
        <v>425.18849147594301</v>
      </c>
      <c r="AT1835" s="60">
        <v>0.75</v>
      </c>
      <c r="AU1835" s="153">
        <f t="shared" si="1180"/>
        <v>318.89136860695726</v>
      </c>
      <c r="AV1835" s="153">
        <f t="shared" si="1181"/>
        <v>425.18849147594318</v>
      </c>
    </row>
    <row r="1836" spans="1:48" x14ac:dyDescent="0.2">
      <c r="A1836" s="82">
        <v>1832</v>
      </c>
      <c r="B1836" s="82" t="s">
        <v>1410</v>
      </c>
      <c r="C1836" s="83"/>
      <c r="D1836" s="84" t="s">
        <v>112</v>
      </c>
      <c r="E1836" s="85" t="s">
        <v>910</v>
      </c>
      <c r="F1836" s="86">
        <v>41492</v>
      </c>
      <c r="G1836" s="86" t="s">
        <v>1349</v>
      </c>
      <c r="H1836" s="89"/>
      <c r="I1836" s="89">
        <v>6.4052892877601686E-2</v>
      </c>
      <c r="J1836" s="84"/>
      <c r="K1836" s="84"/>
      <c r="L1836" s="87">
        <v>5260</v>
      </c>
      <c r="M1836" s="87"/>
      <c r="N1836" s="87">
        <v>5260</v>
      </c>
      <c r="O1836" s="84">
        <v>2858.2616227004378</v>
      </c>
      <c r="P1836" s="84">
        <v>336.91821653618484</v>
      </c>
      <c r="Q1836" s="84">
        <f t="shared" si="1163"/>
        <v>3195.1798392366227</v>
      </c>
      <c r="R1836" s="84">
        <v>2064.8201607633773</v>
      </c>
      <c r="S1836" s="87">
        <f t="shared" si="1164"/>
        <v>2401.7383772995622</v>
      </c>
      <c r="T1836" s="150">
        <v>15</v>
      </c>
      <c r="U1836" s="69">
        <v>365</v>
      </c>
      <c r="V1836" s="70"/>
      <c r="W1836" s="71">
        <v>3.2465753424657535</v>
      </c>
      <c r="X1836" s="76">
        <f t="shared" si="1172"/>
        <v>41487</v>
      </c>
      <c r="AF1836" s="132" t="s">
        <v>3114</v>
      </c>
      <c r="AG1836" s="60">
        <f>MATCH(AF1836,'Cat-4'!$A:$A,0)</f>
        <v>844</v>
      </c>
      <c r="AH1836" s="60">
        <f>MATCH(X1836,'Cat-4'!$1:$1,0)</f>
        <v>20</v>
      </c>
      <c r="AI1836" s="60">
        <f>INDEX('Cat-4'!$1:$1048576,Working!AG1836,Working!AH1836)</f>
        <v>110.3</v>
      </c>
      <c r="AJ1836" s="60">
        <f>MATCH($AJ$3,'Cat-4'!$1:$1,0)</f>
        <v>144</v>
      </c>
      <c r="AK1836" s="60">
        <f>INDEX('Cat-4'!$1:$1048576,Working!AG1836,Working!AJ1836)</f>
        <v>160.30000000000001</v>
      </c>
      <c r="AL1836" s="146">
        <f t="shared" ref="AL1836:AL1840" si="1182">AK1836/AI1836</f>
        <v>1.4533091568449683</v>
      </c>
      <c r="AM1836" s="152">
        <f t="shared" ref="AM1836:AM1840" si="1183">AL1836</f>
        <v>1.4533091568449683</v>
      </c>
      <c r="AN1836" s="146">
        <f t="shared" si="1167"/>
        <v>10.525</v>
      </c>
      <c r="AO1836" s="169">
        <f>INDEX('EL&amp;SV'!$C$4:$G$50,MATCH(AF1836,'EL&amp;SV'!$G$4:$G$50,0),MATCH(IF(P1836&gt;5000000,"A",IF(N1836&gt;2000000,"B",IF(N1836&gt;500000,"C","D"))),'EL&amp;SV'!$C$4:$G$4,0))</f>
        <v>6</v>
      </c>
      <c r="AP1836" s="171">
        <f>INDEX('EL&amp;SV'!$G$4:$K$50,MATCH(AF1836,'EL&amp;SV'!$G$4:$G$50,0),MATCH(IF(N1836&gt;5000000,"A",IF(N1836&gt;2000000,"B",IF(N1836&gt;500000,"C","D"))),'EL&amp;SV'!$G$4:$K$4,0))</f>
        <v>0.95</v>
      </c>
      <c r="AQ1836" s="153">
        <f t="shared" si="1177"/>
        <v>7644.4061650045332</v>
      </c>
      <c r="AR1836" s="153">
        <f t="shared" si="1178"/>
        <v>7262.1858567543068</v>
      </c>
      <c r="AS1836" s="153">
        <f t="shared" si="1179"/>
        <v>382.22030825022648</v>
      </c>
      <c r="AT1836" s="60">
        <v>0.75</v>
      </c>
      <c r="AU1836" s="153">
        <f t="shared" si="1180"/>
        <v>286.66523118766986</v>
      </c>
      <c r="AV1836" s="153">
        <f t="shared" si="1181"/>
        <v>382.22030825022699</v>
      </c>
    </row>
    <row r="1837" spans="1:48" x14ac:dyDescent="0.2">
      <c r="A1837" s="82">
        <v>1833</v>
      </c>
      <c r="B1837" s="82" t="s">
        <v>1410</v>
      </c>
      <c r="C1837" s="83"/>
      <c r="D1837" s="84" t="s">
        <v>112</v>
      </c>
      <c r="E1837" s="85" t="s">
        <v>380</v>
      </c>
      <c r="F1837" s="86">
        <v>41000</v>
      </c>
      <c r="G1837" s="86" t="s">
        <v>1350</v>
      </c>
      <c r="H1837" s="89"/>
      <c r="I1837" s="89">
        <v>9.8140856164383561E-2</v>
      </c>
      <c r="J1837" s="84"/>
      <c r="K1837" s="84"/>
      <c r="L1837" s="87">
        <v>5200</v>
      </c>
      <c r="M1837" s="87"/>
      <c r="N1837" s="87">
        <v>5200</v>
      </c>
      <c r="O1837" s="84">
        <v>5200</v>
      </c>
      <c r="P1837" s="84">
        <v>0</v>
      </c>
      <c r="Q1837" s="84">
        <f t="shared" si="1163"/>
        <v>5200</v>
      </c>
      <c r="R1837" s="84">
        <v>0</v>
      </c>
      <c r="S1837" s="87">
        <f t="shared" si="1164"/>
        <v>0</v>
      </c>
      <c r="T1837" s="150">
        <v>10</v>
      </c>
      <c r="U1837" s="69">
        <v>365</v>
      </c>
      <c r="V1837" s="70"/>
      <c r="W1837" s="71">
        <v>3.0383561643835617</v>
      </c>
      <c r="X1837" s="76">
        <f t="shared" si="1172"/>
        <v>41000</v>
      </c>
      <c r="AF1837" s="132" t="s">
        <v>3114</v>
      </c>
      <c r="AG1837" s="60">
        <f>MATCH(AF1837,'Cat-4'!$A:$A,0)</f>
        <v>844</v>
      </c>
      <c r="AH1837" s="60">
        <f>MATCH(X1837,'Cat-4'!$1:$1,0)</f>
        <v>4</v>
      </c>
      <c r="AI1837" s="60">
        <f>INDEX('Cat-4'!$1:$1048576,Working!AG1837,Working!AH1837)</f>
        <v>103.9</v>
      </c>
      <c r="AJ1837" s="60">
        <f>MATCH($AJ$3,'Cat-4'!$1:$1,0)</f>
        <v>144</v>
      </c>
      <c r="AK1837" s="60">
        <f>INDEX('Cat-4'!$1:$1048576,Working!AG1837,Working!AJ1837)</f>
        <v>160.30000000000001</v>
      </c>
      <c r="AL1837" s="146">
        <f t="shared" si="1182"/>
        <v>1.5428296438883542</v>
      </c>
      <c r="AM1837" s="152">
        <f t="shared" si="1183"/>
        <v>1.5428296438883542</v>
      </c>
      <c r="AN1837" s="146">
        <f t="shared" si="1167"/>
        <v>11.872222222222222</v>
      </c>
      <c r="AO1837" s="169">
        <f>INDEX('EL&amp;SV'!$C$4:$G$50,MATCH(AF1837,'EL&amp;SV'!$G$4:$G$50,0),MATCH(IF(P1837&gt;5000000,"A",IF(N1837&gt;2000000,"B",IF(N1837&gt;500000,"C","D"))),'EL&amp;SV'!$C$4:$G$4,0))</f>
        <v>6</v>
      </c>
      <c r="AP1837" s="171">
        <f>INDEX('EL&amp;SV'!$G$4:$K$50,MATCH(AF1837,'EL&amp;SV'!$G$4:$G$50,0),MATCH(IF(N1837&gt;5000000,"A",IF(N1837&gt;2000000,"B",IF(N1837&gt;500000,"C","D"))),'EL&amp;SV'!$G$4:$K$4,0))</f>
        <v>0.95</v>
      </c>
      <c r="AQ1837" s="153">
        <f t="shared" si="1177"/>
        <v>8022.714148219442</v>
      </c>
      <c r="AR1837" s="153">
        <f t="shared" si="1178"/>
        <v>7621.5784408084701</v>
      </c>
      <c r="AS1837" s="153">
        <f t="shared" si="1179"/>
        <v>401.13570741097192</v>
      </c>
      <c r="AT1837" s="60">
        <v>0.75</v>
      </c>
      <c r="AU1837" s="153">
        <f t="shared" si="1180"/>
        <v>300.85178055822894</v>
      </c>
      <c r="AV1837" s="153">
        <f t="shared" si="1181"/>
        <v>401.13570741097243</v>
      </c>
    </row>
    <row r="1838" spans="1:48" x14ac:dyDescent="0.2">
      <c r="A1838" s="82">
        <v>1834</v>
      </c>
      <c r="B1838" s="82" t="s">
        <v>1410</v>
      </c>
      <c r="C1838" s="83"/>
      <c r="D1838" s="84" t="s">
        <v>112</v>
      </c>
      <c r="E1838" s="85" t="s">
        <v>921</v>
      </c>
      <c r="F1838" s="86">
        <v>41649</v>
      </c>
      <c r="G1838" s="86" t="s">
        <v>1349</v>
      </c>
      <c r="H1838" s="89"/>
      <c r="I1838" s="89">
        <v>6.3571097515758249E-2</v>
      </c>
      <c r="J1838" s="84"/>
      <c r="K1838" s="84"/>
      <c r="L1838" s="87">
        <v>5200</v>
      </c>
      <c r="M1838" s="87"/>
      <c r="N1838" s="87">
        <v>5200</v>
      </c>
      <c r="O1838" s="84">
        <v>2699.3713552856802</v>
      </c>
      <c r="P1838" s="84">
        <v>330.56970708194291</v>
      </c>
      <c r="Q1838" s="84">
        <f t="shared" si="1163"/>
        <v>3029.9410623676231</v>
      </c>
      <c r="R1838" s="84">
        <v>2170.0589376323769</v>
      </c>
      <c r="S1838" s="87">
        <f t="shared" si="1164"/>
        <v>2500.6286447143198</v>
      </c>
      <c r="T1838" s="150">
        <v>15</v>
      </c>
      <c r="U1838" s="69">
        <v>365</v>
      </c>
      <c r="V1838" s="70"/>
      <c r="W1838" s="71">
        <v>3.1095890410958904</v>
      </c>
      <c r="X1838" s="76">
        <f t="shared" si="1172"/>
        <v>41640</v>
      </c>
      <c r="AF1838" s="132" t="s">
        <v>3114</v>
      </c>
      <c r="AG1838" s="60">
        <f>MATCH(AF1838,'Cat-4'!$A:$A,0)</f>
        <v>844</v>
      </c>
      <c r="AH1838" s="60">
        <f>MATCH(X1838,'Cat-4'!$1:$1,0)</f>
        <v>25</v>
      </c>
      <c r="AI1838" s="60">
        <f>INDEX('Cat-4'!$1:$1048576,Working!AG1838,Working!AH1838)</f>
        <v>115.4</v>
      </c>
      <c r="AJ1838" s="60">
        <f>MATCH($AJ$3,'Cat-4'!$1:$1,0)</f>
        <v>144</v>
      </c>
      <c r="AK1838" s="60">
        <f>INDEX('Cat-4'!$1:$1048576,Working!AG1838,Working!AJ1838)</f>
        <v>160.30000000000001</v>
      </c>
      <c r="AL1838" s="146">
        <f t="shared" si="1182"/>
        <v>1.3890814558058926</v>
      </c>
      <c r="AM1838" s="152">
        <f t="shared" si="1183"/>
        <v>1.3890814558058926</v>
      </c>
      <c r="AN1838" s="146">
        <f t="shared" si="1167"/>
        <v>10.097222222222221</v>
      </c>
      <c r="AO1838" s="169">
        <f>INDEX('EL&amp;SV'!$C$4:$G$50,MATCH(AF1838,'EL&amp;SV'!$G$4:$G$50,0),MATCH(IF(P1838&gt;5000000,"A",IF(N1838&gt;2000000,"B",IF(N1838&gt;500000,"C","D"))),'EL&amp;SV'!$C$4:$G$4,0))</f>
        <v>6</v>
      </c>
      <c r="AP1838" s="171">
        <f>INDEX('EL&amp;SV'!$G$4:$K$50,MATCH(AF1838,'EL&amp;SV'!$G$4:$G$50,0),MATCH(IF(N1838&gt;5000000,"A",IF(N1838&gt;2000000,"B",IF(N1838&gt;500000,"C","D"))),'EL&amp;SV'!$G$4:$K$4,0))</f>
        <v>0.95</v>
      </c>
      <c r="AQ1838" s="153">
        <f t="shared" si="1177"/>
        <v>7223.2235701906411</v>
      </c>
      <c r="AR1838" s="153">
        <f t="shared" si="1178"/>
        <v>6862.0623916811082</v>
      </c>
      <c r="AS1838" s="153">
        <f t="shared" si="1179"/>
        <v>361.16117850953287</v>
      </c>
      <c r="AT1838" s="60">
        <v>0.75</v>
      </c>
      <c r="AU1838" s="153">
        <f t="shared" si="1180"/>
        <v>270.87088388214966</v>
      </c>
      <c r="AV1838" s="153">
        <f t="shared" si="1181"/>
        <v>361.16117850953236</v>
      </c>
    </row>
    <row r="1839" spans="1:48" x14ac:dyDescent="0.2">
      <c r="A1839" s="82">
        <v>1835</v>
      </c>
      <c r="B1839" s="82" t="s">
        <v>1410</v>
      </c>
      <c r="C1839" s="83"/>
      <c r="D1839" s="84" t="s">
        <v>112</v>
      </c>
      <c r="E1839" s="85" t="s">
        <v>944</v>
      </c>
      <c r="F1839" s="86">
        <v>41421</v>
      </c>
      <c r="G1839" s="86" t="s">
        <v>1349</v>
      </c>
      <c r="H1839" s="89"/>
      <c r="I1839" s="89">
        <v>6.4280391018195895E-2</v>
      </c>
      <c r="J1839" s="84"/>
      <c r="K1839" s="84"/>
      <c r="L1839" s="87">
        <v>5197.5</v>
      </c>
      <c r="M1839" s="87"/>
      <c r="N1839" s="87">
        <v>5197.5</v>
      </c>
      <c r="O1839" s="84">
        <v>2881.7822373037088</v>
      </c>
      <c r="P1839" s="84">
        <v>334.09733231707315</v>
      </c>
      <c r="Q1839" s="84">
        <f t="shared" si="1163"/>
        <v>3215.8795696207821</v>
      </c>
      <c r="R1839" s="84">
        <v>1981.6204303792179</v>
      </c>
      <c r="S1839" s="87">
        <f t="shared" si="1164"/>
        <v>2315.7177626962912</v>
      </c>
      <c r="T1839" s="150">
        <v>15</v>
      </c>
      <c r="U1839" s="69">
        <v>365</v>
      </c>
      <c r="V1839" s="70"/>
      <c r="W1839" s="71">
        <v>3.1753424657534248</v>
      </c>
      <c r="X1839" s="76">
        <f t="shared" si="1172"/>
        <v>41395</v>
      </c>
      <c r="AF1839" s="132" t="s">
        <v>2716</v>
      </c>
      <c r="AG1839" s="60">
        <f>MATCH(AF1839,'Cat-4'!$A:$A,0)</f>
        <v>644</v>
      </c>
      <c r="AH1839" s="60">
        <f>MATCH(X1839,'Cat-4'!$1:$1,0)</f>
        <v>17</v>
      </c>
      <c r="AI1839" s="60">
        <f>INDEX('Cat-4'!$1:$1048576,Working!AG1839,Working!AH1839)</f>
        <v>97.7</v>
      </c>
      <c r="AJ1839" s="60">
        <f>MATCH($AJ$3,'Cat-4'!$1:$1,0)</f>
        <v>144</v>
      </c>
      <c r="AK1839" s="60">
        <f>INDEX('Cat-4'!$1:$1048576,Working!AG1839,Working!AJ1839)</f>
        <v>135.1</v>
      </c>
      <c r="AL1839" s="146">
        <f t="shared" si="1182"/>
        <v>1.382804503582395</v>
      </c>
      <c r="AM1839" s="152">
        <f t="shared" si="1183"/>
        <v>1.382804503582395</v>
      </c>
      <c r="AN1839" s="146">
        <f t="shared" si="1167"/>
        <v>10.716666666666667</v>
      </c>
      <c r="AO1839" s="169">
        <f>INDEX('EL&amp;SV'!$C$4:$G$50,MATCH(AF1839,'EL&amp;SV'!$G$4:$G$50,0),MATCH(IF(P1839&gt;5000000,"A",IF(N1839&gt;2000000,"B",IF(N1839&gt;500000,"C","D"))),'EL&amp;SV'!$C$4:$G$4,0))</f>
        <v>5</v>
      </c>
      <c r="AP1839" s="171">
        <f>INDEX('EL&amp;SV'!$G$4:$K$50,MATCH(AF1839,'EL&amp;SV'!$G$4:$G$50,0),MATCH(IF(N1839&gt;5000000,"A",IF(N1839&gt;2000000,"B",IF(N1839&gt;500000,"C","D"))),'EL&amp;SV'!$G$4:$K$4,0))</f>
        <v>1</v>
      </c>
      <c r="AQ1839" s="153">
        <f t="shared" si="1177"/>
        <v>7187.1264073694983</v>
      </c>
      <c r="AR1839" s="153">
        <f t="shared" si="1178"/>
        <v>7187.1264073694983</v>
      </c>
      <c r="AS1839" s="153">
        <f t="shared" si="1179"/>
        <v>0</v>
      </c>
      <c r="AT1839" s="60">
        <v>0.75</v>
      </c>
      <c r="AU1839" s="153">
        <f t="shared" si="1180"/>
        <v>0</v>
      </c>
      <c r="AV1839" s="153">
        <f t="shared" si="1181"/>
        <v>0</v>
      </c>
    </row>
    <row r="1840" spans="1:48" x14ac:dyDescent="0.2">
      <c r="A1840" s="82">
        <v>1836</v>
      </c>
      <c r="B1840" s="82" t="s">
        <v>1410</v>
      </c>
      <c r="C1840" s="83"/>
      <c r="D1840" s="84" t="s">
        <v>112</v>
      </c>
      <c r="E1840" s="85" t="s">
        <v>332</v>
      </c>
      <c r="F1840" s="86">
        <v>41897</v>
      </c>
      <c r="G1840" s="86" t="s">
        <v>23</v>
      </c>
      <c r="H1840" s="89"/>
      <c r="I1840" s="89">
        <v>6.2084973608146486E-2</v>
      </c>
      <c r="J1840" s="84"/>
      <c r="K1840" s="84"/>
      <c r="L1840" s="87">
        <v>5175</v>
      </c>
      <c r="M1840" s="87"/>
      <c r="N1840" s="87">
        <v>5175</v>
      </c>
      <c r="O1840" s="84">
        <v>4385.4194647543118</v>
      </c>
      <c r="P1840" s="84">
        <v>321.28973842215805</v>
      </c>
      <c r="Q1840" s="84">
        <f t="shared" si="1163"/>
        <v>4706.7092031764696</v>
      </c>
      <c r="R1840" s="84">
        <v>468.2907968235304</v>
      </c>
      <c r="S1840" s="87">
        <f t="shared" si="1164"/>
        <v>789.58053524568822</v>
      </c>
      <c r="T1840" s="150">
        <v>10</v>
      </c>
      <c r="U1840" s="69">
        <v>365</v>
      </c>
      <c r="V1840" s="70"/>
      <c r="W1840" s="71">
        <v>3.010958904109589</v>
      </c>
      <c r="X1840" s="76">
        <f t="shared" si="1172"/>
        <v>41883</v>
      </c>
      <c r="AF1840" s="132" t="s">
        <v>3114</v>
      </c>
      <c r="AG1840" s="60">
        <f>MATCH(AF1840,'Cat-4'!$A:$A,0)</f>
        <v>844</v>
      </c>
      <c r="AH1840" s="60">
        <f>MATCH(X1840,'Cat-4'!$1:$1,0)</f>
        <v>33</v>
      </c>
      <c r="AI1840" s="60">
        <f>INDEX('Cat-4'!$1:$1048576,Working!AG1840,Working!AH1840)</f>
        <v>116.6</v>
      </c>
      <c r="AJ1840" s="60">
        <f>MATCH($AJ$3,'Cat-4'!$1:$1,0)</f>
        <v>144</v>
      </c>
      <c r="AK1840" s="60">
        <f>INDEX('Cat-4'!$1:$1048576,Working!AG1840,Working!AJ1840)</f>
        <v>160.30000000000001</v>
      </c>
      <c r="AL1840" s="146">
        <f t="shared" si="1182"/>
        <v>1.374785591766724</v>
      </c>
      <c r="AM1840" s="152">
        <f t="shared" si="1183"/>
        <v>1.374785591766724</v>
      </c>
      <c r="AN1840" s="146">
        <f t="shared" si="1167"/>
        <v>9.4166666666666661</v>
      </c>
      <c r="AO1840" s="169">
        <f>INDEX('EL&amp;SV'!$C$4:$G$50,MATCH(AF1840,'EL&amp;SV'!$G$4:$G$50,0),MATCH(IF(P1840&gt;5000000,"A",IF(N1840&gt;2000000,"B",IF(N1840&gt;500000,"C","D"))),'EL&amp;SV'!$C$4:$G$4,0))</f>
        <v>6</v>
      </c>
      <c r="AP1840" s="171">
        <f>INDEX('EL&amp;SV'!$G$4:$K$50,MATCH(AF1840,'EL&amp;SV'!$G$4:$G$50,0),MATCH(IF(N1840&gt;5000000,"A",IF(N1840&gt;2000000,"B",IF(N1840&gt;500000,"C","D"))),'EL&amp;SV'!$G$4:$K$4,0))</f>
        <v>0.95</v>
      </c>
      <c r="AQ1840" s="153">
        <f t="shared" si="1177"/>
        <v>7114.5154373927962</v>
      </c>
      <c r="AR1840" s="153">
        <f t="shared" si="1178"/>
        <v>6758.7896655231561</v>
      </c>
      <c r="AS1840" s="153">
        <f t="shared" si="1179"/>
        <v>355.72577186964008</v>
      </c>
      <c r="AT1840" s="60">
        <v>0.75</v>
      </c>
      <c r="AU1840" s="153">
        <f t="shared" si="1180"/>
        <v>266.79432890223006</v>
      </c>
      <c r="AV1840" s="153">
        <f t="shared" si="1181"/>
        <v>355.72577186964014</v>
      </c>
    </row>
    <row r="1841" spans="1:48" x14ac:dyDescent="0.2">
      <c r="A1841" s="82">
        <v>1837</v>
      </c>
      <c r="B1841" s="82" t="s">
        <v>1410</v>
      </c>
      <c r="C1841" s="83"/>
      <c r="D1841" s="84" t="s">
        <v>112</v>
      </c>
      <c r="E1841" s="85" t="s">
        <v>346</v>
      </c>
      <c r="F1841" s="86">
        <v>39981</v>
      </c>
      <c r="G1841" s="86" t="s">
        <v>1353</v>
      </c>
      <c r="H1841" s="89"/>
      <c r="I1841" s="89">
        <v>9.6002104155707528E-3</v>
      </c>
      <c r="J1841" s="84"/>
      <c r="K1841" s="84"/>
      <c r="L1841" s="87">
        <v>5175</v>
      </c>
      <c r="M1841" s="87"/>
      <c r="N1841" s="87">
        <v>5175</v>
      </c>
      <c r="O1841" s="84">
        <v>5175</v>
      </c>
      <c r="P1841" s="84">
        <v>0</v>
      </c>
      <c r="Q1841" s="84">
        <f t="shared" si="1163"/>
        <v>5175</v>
      </c>
      <c r="R1841" s="84">
        <v>0</v>
      </c>
      <c r="S1841" s="87">
        <f t="shared" si="1164"/>
        <v>0</v>
      </c>
      <c r="T1841" s="150">
        <v>10</v>
      </c>
      <c r="U1841" s="69">
        <v>365</v>
      </c>
      <c r="V1841" s="70"/>
      <c r="W1841" s="71">
        <v>8.9945205479452053</v>
      </c>
      <c r="X1841" s="76">
        <f t="shared" si="1172"/>
        <v>39965</v>
      </c>
      <c r="Y1841" s="138" t="s">
        <v>4016</v>
      </c>
      <c r="Z1841" s="60">
        <f>MATCH(Y1841,'Cat-3'!$A:$A,0)</f>
        <v>628</v>
      </c>
      <c r="AA1841" s="60">
        <f>MATCH(X1841,'Cat-3'!$1:$1,0)</f>
        <v>57</v>
      </c>
      <c r="AB1841" s="60">
        <f>INDEX('Cat-3'!$1:$1048576,Working!Z1841,Working!AA1841)</f>
        <v>119.7</v>
      </c>
      <c r="AC1841" s="60">
        <f>MATCH($AC$3,'Cat-3'!$1:$1,0)</f>
        <v>90</v>
      </c>
      <c r="AD1841" s="60">
        <f>INDEX('Cat-3'!$1:$1048576,Working!Z1841,Working!AC1841)</f>
        <v>138.4</v>
      </c>
      <c r="AE1841" s="146">
        <f>AD1841/AB1841</f>
        <v>1.1562238930659983</v>
      </c>
      <c r="AF1841" s="132" t="s">
        <v>3114</v>
      </c>
      <c r="AG1841" s="60">
        <f>MATCH(AF1841,'Cat-4'!$A:$A,0)</f>
        <v>844</v>
      </c>
      <c r="AH1841" s="60">
        <f>MATCH($AH$3,'Cat-4'!$1:$1,0)</f>
        <v>4</v>
      </c>
      <c r="AI1841" s="60">
        <f>INDEX('Cat-4'!$1:$1048576,Working!AG1841,Working!AH1841)</f>
        <v>103.9</v>
      </c>
      <c r="AJ1841" s="60">
        <f>MATCH($AJ$3,'Cat-4'!$1:$1,0)</f>
        <v>144</v>
      </c>
      <c r="AK1841" s="60">
        <f>INDEX('Cat-4'!$1:$1048576,Working!AG1841,Working!AJ1841)</f>
        <v>160.30000000000001</v>
      </c>
      <c r="AL1841" s="146">
        <f>AK1841/AI1841</f>
        <v>1.5428296438883542</v>
      </c>
      <c r="AM1841" s="146">
        <f>AL1841*AE1841</f>
        <v>1.7838564971942206</v>
      </c>
      <c r="AN1841" s="146">
        <f t="shared" si="1167"/>
        <v>14.661111111111111</v>
      </c>
      <c r="AO1841" s="169">
        <f>INDEX('EL&amp;SV'!$C$4:$G$50,MATCH(AF1841,'EL&amp;SV'!$G$4:$G$50,0),MATCH(IF(P1841&gt;5000000,"A",IF(N1841&gt;2000000,"B",IF(N1841&gt;500000,"C","D"))),'EL&amp;SV'!$C$4:$G$4,0))</f>
        <v>6</v>
      </c>
      <c r="AP1841" s="171">
        <f>INDEX('EL&amp;SV'!$G$4:$K$50,MATCH(AF1841,'EL&amp;SV'!$G$4:$G$50,0),MATCH(IF(N1841&gt;5000000,"A",IF(N1841&gt;2000000,"B",IF(N1841&gt;500000,"C","D"))),'EL&amp;SV'!$G$4:$K$4,0))</f>
        <v>0.95</v>
      </c>
      <c r="AQ1841" s="153">
        <f t="shared" si="1177"/>
        <v>9231.4573729800923</v>
      </c>
      <c r="AR1841" s="153">
        <f t="shared" si="1178"/>
        <v>8769.8845043310866</v>
      </c>
      <c r="AS1841" s="153">
        <f t="shared" si="1179"/>
        <v>461.57286864900561</v>
      </c>
      <c r="AT1841" s="60">
        <v>0.75</v>
      </c>
      <c r="AU1841" s="153">
        <f t="shared" si="1180"/>
        <v>346.17965148675421</v>
      </c>
      <c r="AV1841" s="153">
        <f t="shared" si="1181"/>
        <v>461.57286864900504</v>
      </c>
    </row>
    <row r="1842" spans="1:48" x14ac:dyDescent="0.2">
      <c r="A1842" s="82">
        <v>1838</v>
      </c>
      <c r="B1842" s="82" t="s">
        <v>1410</v>
      </c>
      <c r="C1842" s="83"/>
      <c r="D1842" s="84" t="s">
        <v>112</v>
      </c>
      <c r="E1842" s="85" t="s">
        <v>905</v>
      </c>
      <c r="F1842" s="86">
        <v>41376</v>
      </c>
      <c r="G1842" s="86" t="s">
        <v>1349</v>
      </c>
      <c r="H1842" s="89"/>
      <c r="I1842" s="89">
        <v>6.442784612380395E-2</v>
      </c>
      <c r="J1842" s="84"/>
      <c r="K1842" s="84"/>
      <c r="L1842" s="87">
        <v>5175</v>
      </c>
      <c r="M1842" s="87"/>
      <c r="N1842" s="87">
        <v>5175</v>
      </c>
      <c r="O1842" s="84">
        <v>2905.7172815802778</v>
      </c>
      <c r="P1842" s="84">
        <v>333.41410369068547</v>
      </c>
      <c r="Q1842" s="84">
        <f t="shared" si="1163"/>
        <v>3239.1313852709632</v>
      </c>
      <c r="R1842" s="84">
        <v>1935.8686147290368</v>
      </c>
      <c r="S1842" s="87">
        <f t="shared" si="1164"/>
        <v>2269.2827184197222</v>
      </c>
      <c r="T1842" s="150">
        <v>15</v>
      </c>
      <c r="U1842" s="69">
        <v>365</v>
      </c>
      <c r="V1842" s="70"/>
      <c r="W1842" s="71">
        <v>8.9945205479452053</v>
      </c>
      <c r="X1842" s="76">
        <f t="shared" si="1172"/>
        <v>41365</v>
      </c>
      <c r="AF1842" s="132" t="s">
        <v>3114</v>
      </c>
      <c r="AG1842" s="60">
        <f>MATCH(AF1842,'Cat-4'!$A:$A,0)</f>
        <v>844</v>
      </c>
      <c r="AH1842" s="60">
        <f>MATCH(X1842,'Cat-4'!$1:$1,0)</f>
        <v>16</v>
      </c>
      <c r="AI1842" s="60">
        <f>INDEX('Cat-4'!$1:$1048576,Working!AG1842,Working!AH1842)</f>
        <v>108.9</v>
      </c>
      <c r="AJ1842" s="60">
        <f>MATCH($AJ$3,'Cat-4'!$1:$1,0)</f>
        <v>144</v>
      </c>
      <c r="AK1842" s="60">
        <f>INDEX('Cat-4'!$1:$1048576,Working!AG1842,Working!AJ1842)</f>
        <v>160.30000000000001</v>
      </c>
      <c r="AL1842" s="146">
        <f t="shared" ref="AL1842:AL1845" si="1184">AK1842/AI1842</f>
        <v>1.4719926538108357</v>
      </c>
      <c r="AM1842" s="152">
        <f t="shared" ref="AM1842:AM1845" si="1185">AL1842</f>
        <v>1.4719926538108357</v>
      </c>
      <c r="AN1842" s="146">
        <f t="shared" si="1167"/>
        <v>10.841666666666667</v>
      </c>
      <c r="AO1842" s="169">
        <f>INDEX('EL&amp;SV'!$C$4:$G$50,MATCH(AF1842,'EL&amp;SV'!$G$4:$G$50,0),MATCH(IF(P1842&gt;5000000,"A",IF(N1842&gt;2000000,"B",IF(N1842&gt;500000,"C","D"))),'EL&amp;SV'!$C$4:$G$4,0))</f>
        <v>6</v>
      </c>
      <c r="AP1842" s="171">
        <f>INDEX('EL&amp;SV'!$G$4:$K$50,MATCH(AF1842,'EL&amp;SV'!$G$4:$G$50,0),MATCH(IF(N1842&gt;5000000,"A",IF(N1842&gt;2000000,"B",IF(N1842&gt;500000,"C","D"))),'EL&amp;SV'!$G$4:$K$4,0))</f>
        <v>0.95</v>
      </c>
      <c r="AQ1842" s="153">
        <f t="shared" si="1177"/>
        <v>7617.5619834710742</v>
      </c>
      <c r="AR1842" s="153">
        <f t="shared" si="1178"/>
        <v>7236.6838842975194</v>
      </c>
      <c r="AS1842" s="153">
        <f t="shared" si="1179"/>
        <v>380.8780991735548</v>
      </c>
      <c r="AT1842" s="60">
        <v>0.75</v>
      </c>
      <c r="AU1842" s="153">
        <f t="shared" si="1180"/>
        <v>285.6585743801661</v>
      </c>
      <c r="AV1842" s="153">
        <f t="shared" si="1181"/>
        <v>380.87809917355406</v>
      </c>
    </row>
    <row r="1843" spans="1:48" x14ac:dyDescent="0.2">
      <c r="A1843" s="82">
        <v>1839</v>
      </c>
      <c r="B1843" s="82" t="s">
        <v>1410</v>
      </c>
      <c r="C1843" s="83"/>
      <c r="D1843" s="84" t="s">
        <v>112</v>
      </c>
      <c r="E1843" s="85" t="s">
        <v>439</v>
      </c>
      <c r="F1843" s="151">
        <v>42248</v>
      </c>
      <c r="G1843" s="86"/>
      <c r="H1843" s="89"/>
      <c r="I1843" s="89">
        <v>0.05</v>
      </c>
      <c r="J1843" s="84"/>
      <c r="K1843" s="84"/>
      <c r="L1843" s="87">
        <v>5107.5</v>
      </c>
      <c r="M1843" s="87"/>
      <c r="N1843" s="87">
        <v>5107.5</v>
      </c>
      <c r="O1843" s="84">
        <v>5107.5</v>
      </c>
      <c r="P1843" s="84">
        <v>0</v>
      </c>
      <c r="Q1843" s="84">
        <f t="shared" si="1163"/>
        <v>5107.5</v>
      </c>
      <c r="R1843" s="84">
        <v>0</v>
      </c>
      <c r="S1843" s="87">
        <f t="shared" si="1164"/>
        <v>0</v>
      </c>
      <c r="T1843" s="150">
        <v>10</v>
      </c>
      <c r="U1843" s="69">
        <v>365</v>
      </c>
      <c r="V1843" s="70"/>
      <c r="W1843" s="71">
        <v>8.9945205479452053</v>
      </c>
      <c r="X1843" s="76">
        <f>DATE(YEAR(F1843),MONTH(F1843),1)</f>
        <v>42248</v>
      </c>
      <c r="AF1843" s="132" t="s">
        <v>3114</v>
      </c>
      <c r="AG1843" s="60">
        <f>MATCH(AF1843,'Cat-4'!$A:$A,0)</f>
        <v>844</v>
      </c>
      <c r="AH1843" s="60">
        <f>MATCH(X1843,'Cat-4'!$1:$1,0)</f>
        <v>45</v>
      </c>
      <c r="AI1843" s="60">
        <f>INDEX('Cat-4'!$1:$1048576,Working!AG1843,Working!AH1843)</f>
        <v>110.9</v>
      </c>
      <c r="AJ1843" s="60">
        <f>MATCH($AJ$3,'Cat-4'!$1:$1,0)</f>
        <v>144</v>
      </c>
      <c r="AK1843" s="60">
        <f>INDEX('Cat-4'!$1:$1048576,Working!AG1843,Working!AJ1843)</f>
        <v>160.30000000000001</v>
      </c>
      <c r="AL1843" s="146">
        <f t="shared" si="1184"/>
        <v>1.4454463480613164</v>
      </c>
      <c r="AM1843" s="152">
        <f t="shared" si="1185"/>
        <v>1.4454463480613164</v>
      </c>
      <c r="AN1843" s="146">
        <f t="shared" si="1167"/>
        <v>8.4555555555555557</v>
      </c>
      <c r="AO1843" s="169">
        <f>INDEX('EL&amp;SV'!$C$4:$G$50,MATCH(AF1843,'EL&amp;SV'!$G$4:$G$50,0),MATCH(IF(P1843&gt;5000000,"A",IF(N1843&gt;2000000,"B",IF(N1843&gt;500000,"C","D"))),'EL&amp;SV'!$C$4:$G$4,0))</f>
        <v>6</v>
      </c>
      <c r="AP1843" s="171">
        <f>INDEX('EL&amp;SV'!$G$4:$K$50,MATCH(AF1843,'EL&amp;SV'!$G$4:$G$50,0),MATCH(IF(N1843&gt;5000000,"A",IF(N1843&gt;2000000,"B",IF(N1843&gt;500000,"C","D"))),'EL&amp;SV'!$G$4:$K$4,0))</f>
        <v>0.95</v>
      </c>
      <c r="AQ1843" s="153">
        <f t="shared" si="1177"/>
        <v>7382.6172227231737</v>
      </c>
      <c r="AR1843" s="153">
        <f t="shared" si="1178"/>
        <v>7013.4863615870145</v>
      </c>
      <c r="AS1843" s="153">
        <f t="shared" si="1179"/>
        <v>369.13086113615918</v>
      </c>
      <c r="AT1843" s="60">
        <v>0.75</v>
      </c>
      <c r="AU1843" s="153">
        <f t="shared" si="1180"/>
        <v>276.84814585211939</v>
      </c>
      <c r="AV1843" s="153">
        <f t="shared" si="1181"/>
        <v>369.13086113615901</v>
      </c>
    </row>
    <row r="1844" spans="1:48" x14ac:dyDescent="0.2">
      <c r="A1844" s="82">
        <v>1840</v>
      </c>
      <c r="B1844" s="82" t="s">
        <v>1410</v>
      </c>
      <c r="C1844" s="83"/>
      <c r="D1844" s="84" t="s">
        <v>112</v>
      </c>
      <c r="E1844" s="85" t="s">
        <v>927</v>
      </c>
      <c r="F1844" s="86">
        <v>41417</v>
      </c>
      <c r="G1844" s="86" t="s">
        <v>1349</v>
      </c>
      <c r="H1844" s="89"/>
      <c r="I1844" s="89">
        <v>6.429339403332042E-2</v>
      </c>
      <c r="J1844" s="84"/>
      <c r="K1844" s="84"/>
      <c r="L1844" s="87">
        <v>5107.5</v>
      </c>
      <c r="M1844" s="87"/>
      <c r="N1844" s="87">
        <v>5107.5</v>
      </c>
      <c r="O1844" s="84">
        <v>2835.0712480096909</v>
      </c>
      <c r="P1844" s="84">
        <v>328.37851002518403</v>
      </c>
      <c r="Q1844" s="84">
        <f t="shared" si="1163"/>
        <v>3163.4497580348748</v>
      </c>
      <c r="R1844" s="84">
        <v>1944.0502419651252</v>
      </c>
      <c r="S1844" s="87">
        <f t="shared" si="1164"/>
        <v>2272.4287519903091</v>
      </c>
      <c r="T1844" s="150">
        <v>15</v>
      </c>
      <c r="U1844" s="69">
        <v>365</v>
      </c>
      <c r="V1844" s="70"/>
      <c r="W1844" s="71">
        <v>8.9945205479452053</v>
      </c>
      <c r="X1844" s="76">
        <f t="shared" si="1172"/>
        <v>41395</v>
      </c>
      <c r="AF1844" s="132" t="s">
        <v>3114</v>
      </c>
      <c r="AG1844" s="60">
        <f>MATCH(AF1844,'Cat-4'!$A:$A,0)</f>
        <v>844</v>
      </c>
      <c r="AH1844" s="60">
        <f>MATCH(X1844,'Cat-4'!$1:$1,0)</f>
        <v>17</v>
      </c>
      <c r="AI1844" s="60">
        <f>INDEX('Cat-4'!$1:$1048576,Working!AG1844,Working!AH1844)</f>
        <v>108.9</v>
      </c>
      <c r="AJ1844" s="60">
        <f>MATCH($AJ$3,'Cat-4'!$1:$1,0)</f>
        <v>144</v>
      </c>
      <c r="AK1844" s="60">
        <f>INDEX('Cat-4'!$1:$1048576,Working!AG1844,Working!AJ1844)</f>
        <v>160.30000000000001</v>
      </c>
      <c r="AL1844" s="146">
        <f t="shared" si="1184"/>
        <v>1.4719926538108357</v>
      </c>
      <c r="AM1844" s="152">
        <f t="shared" si="1185"/>
        <v>1.4719926538108357</v>
      </c>
      <c r="AN1844" s="146">
        <f t="shared" si="1167"/>
        <v>10.727777777777778</v>
      </c>
      <c r="AO1844" s="169">
        <f>INDEX('EL&amp;SV'!$C$4:$G$50,MATCH(AF1844,'EL&amp;SV'!$G$4:$G$50,0),MATCH(IF(P1844&gt;5000000,"A",IF(N1844&gt;2000000,"B",IF(N1844&gt;500000,"C","D"))),'EL&amp;SV'!$C$4:$G$4,0))</f>
        <v>6</v>
      </c>
      <c r="AP1844" s="171">
        <f>INDEX('EL&amp;SV'!$G$4:$K$50,MATCH(AF1844,'EL&amp;SV'!$G$4:$G$50,0),MATCH(IF(N1844&gt;5000000,"A",IF(N1844&gt;2000000,"B",IF(N1844&gt;500000,"C","D"))),'EL&amp;SV'!$G$4:$K$4,0))</f>
        <v>0.95</v>
      </c>
      <c r="AQ1844" s="153">
        <f t="shared" si="1177"/>
        <v>7518.2024793388427</v>
      </c>
      <c r="AR1844" s="153">
        <f t="shared" si="1178"/>
        <v>7142.2923553718992</v>
      </c>
      <c r="AS1844" s="153">
        <f t="shared" si="1179"/>
        <v>375.9101239669435</v>
      </c>
      <c r="AT1844" s="60">
        <v>0.75</v>
      </c>
      <c r="AU1844" s="153">
        <f t="shared" si="1180"/>
        <v>281.93259297520763</v>
      </c>
      <c r="AV1844" s="153">
        <f t="shared" si="1181"/>
        <v>375.91012396694248</v>
      </c>
    </row>
    <row r="1845" spans="1:48" x14ac:dyDescent="0.2">
      <c r="A1845" s="82">
        <v>1841</v>
      </c>
      <c r="B1845" s="82" t="s">
        <v>1410</v>
      </c>
      <c r="C1845" s="83"/>
      <c r="D1845" s="84" t="s">
        <v>112</v>
      </c>
      <c r="E1845" s="85" t="s">
        <v>948</v>
      </c>
      <c r="F1845" s="86">
        <v>41430</v>
      </c>
      <c r="G1845" s="86" t="s">
        <v>1349</v>
      </c>
      <c r="H1845" s="89"/>
      <c r="I1845" s="89">
        <v>6.4251207729468587E-2</v>
      </c>
      <c r="J1845" s="84"/>
      <c r="K1845" s="84"/>
      <c r="L1845" s="87">
        <v>5092.5</v>
      </c>
      <c r="M1845" s="87"/>
      <c r="N1845" s="87">
        <v>5092.5</v>
      </c>
      <c r="O1845" s="84">
        <v>2816.4109837204678</v>
      </c>
      <c r="P1845" s="84">
        <v>327.19927536231876</v>
      </c>
      <c r="Q1845" s="84">
        <f t="shared" si="1163"/>
        <v>3143.6102590827868</v>
      </c>
      <c r="R1845" s="84">
        <v>1948.8897409172132</v>
      </c>
      <c r="S1845" s="87">
        <f t="shared" si="1164"/>
        <v>2276.0890162795322</v>
      </c>
      <c r="T1845" s="150">
        <v>15</v>
      </c>
      <c r="U1845" s="69">
        <v>365</v>
      </c>
      <c r="V1845" s="70"/>
      <c r="W1845" s="71">
        <v>8.9945205479452053</v>
      </c>
      <c r="X1845" s="76">
        <f t="shared" si="1172"/>
        <v>41426</v>
      </c>
      <c r="AF1845" s="132" t="s">
        <v>3114</v>
      </c>
      <c r="AG1845" s="60">
        <f>MATCH(AF1845,'Cat-4'!$A:$A,0)</f>
        <v>844</v>
      </c>
      <c r="AH1845" s="60">
        <f>MATCH(X1845,'Cat-4'!$1:$1,0)</f>
        <v>18</v>
      </c>
      <c r="AI1845" s="60">
        <f>INDEX('Cat-4'!$1:$1048576,Working!AG1845,Working!AH1845)</f>
        <v>106.3</v>
      </c>
      <c r="AJ1845" s="60">
        <f>MATCH($AJ$3,'Cat-4'!$1:$1,0)</f>
        <v>144</v>
      </c>
      <c r="AK1845" s="60">
        <f>INDEX('Cat-4'!$1:$1048576,Working!AG1845,Working!AJ1845)</f>
        <v>160.30000000000001</v>
      </c>
      <c r="AL1845" s="146">
        <f t="shared" si="1184"/>
        <v>1.5079962370649107</v>
      </c>
      <c r="AM1845" s="152">
        <f t="shared" si="1185"/>
        <v>1.5079962370649107</v>
      </c>
      <c r="AN1845" s="146">
        <f t="shared" si="1167"/>
        <v>10.694444444444445</v>
      </c>
      <c r="AO1845" s="169">
        <f>INDEX('EL&amp;SV'!$C$4:$G$50,MATCH(AF1845,'EL&amp;SV'!$G$4:$G$50,0),MATCH(IF(P1845&gt;5000000,"A",IF(N1845&gt;2000000,"B",IF(N1845&gt;500000,"C","D"))),'EL&amp;SV'!$C$4:$G$4,0))</f>
        <v>6</v>
      </c>
      <c r="AP1845" s="171">
        <f>INDEX('EL&amp;SV'!$G$4:$K$50,MATCH(AF1845,'EL&amp;SV'!$G$4:$G$50,0),MATCH(IF(N1845&gt;5000000,"A",IF(N1845&gt;2000000,"B",IF(N1845&gt;500000,"C","D"))),'EL&amp;SV'!$G$4:$K$4,0))</f>
        <v>0.95</v>
      </c>
      <c r="AQ1845" s="153">
        <f t="shared" si="1177"/>
        <v>7679.4708372530577</v>
      </c>
      <c r="AR1845" s="153">
        <f t="shared" si="1178"/>
        <v>7295.4972953904035</v>
      </c>
      <c r="AS1845" s="153">
        <f t="shared" si="1179"/>
        <v>383.9735418626542</v>
      </c>
      <c r="AT1845" s="60">
        <v>0.75</v>
      </c>
      <c r="AU1845" s="153">
        <f t="shared" si="1180"/>
        <v>287.98015639699065</v>
      </c>
      <c r="AV1845" s="153">
        <f t="shared" si="1181"/>
        <v>383.97354186265324</v>
      </c>
    </row>
    <row r="1846" spans="1:48" x14ac:dyDescent="0.2">
      <c r="A1846" s="82">
        <v>1842</v>
      </c>
      <c r="B1846" s="82" t="s">
        <v>1410</v>
      </c>
      <c r="C1846" s="83"/>
      <c r="D1846" s="84" t="s">
        <v>112</v>
      </c>
      <c r="E1846" s="85" t="s">
        <v>485</v>
      </c>
      <c r="F1846" s="86">
        <v>39536</v>
      </c>
      <c r="G1846" s="86" t="s">
        <v>1347</v>
      </c>
      <c r="H1846" s="89"/>
      <c r="I1846" s="89">
        <v>0</v>
      </c>
      <c r="J1846" s="84"/>
      <c r="K1846" s="84"/>
      <c r="L1846" s="87">
        <v>5050</v>
      </c>
      <c r="M1846" s="87"/>
      <c r="N1846" s="87">
        <v>5050</v>
      </c>
      <c r="O1846" s="84">
        <v>5050</v>
      </c>
      <c r="P1846" s="84">
        <v>0</v>
      </c>
      <c r="Q1846" s="84">
        <f t="shared" si="1163"/>
        <v>5050</v>
      </c>
      <c r="R1846" s="84">
        <v>0</v>
      </c>
      <c r="S1846" s="87">
        <f t="shared" si="1164"/>
        <v>0</v>
      </c>
      <c r="T1846" s="150">
        <v>3</v>
      </c>
      <c r="U1846" s="69">
        <v>365</v>
      </c>
      <c r="V1846" s="70"/>
      <c r="W1846" s="71">
        <v>8.9945205479452053</v>
      </c>
      <c r="X1846" s="76">
        <f t="shared" si="1172"/>
        <v>39508</v>
      </c>
      <c r="Y1846" s="138" t="s">
        <v>4016</v>
      </c>
      <c r="Z1846" s="60">
        <f>MATCH(Y1846,'Cat-3'!$A:$A,0)</f>
        <v>628</v>
      </c>
      <c r="AA1846" s="60">
        <f>MATCH(X1846,'Cat-3'!$1:$1,0)</f>
        <v>42</v>
      </c>
      <c r="AB1846" s="60">
        <f>INDEX('Cat-3'!$1:$1048576,Working!Z1846,Working!AA1846)</f>
        <v>118.3</v>
      </c>
      <c r="AC1846" s="60">
        <f>MATCH($AC$3,'Cat-3'!$1:$1,0)</f>
        <v>90</v>
      </c>
      <c r="AD1846" s="60">
        <f>INDEX('Cat-3'!$1:$1048576,Working!Z1846,Working!AC1846)</f>
        <v>138.4</v>
      </c>
      <c r="AE1846" s="146">
        <f>AD1846/AB1846</f>
        <v>1.1699070160608622</v>
      </c>
      <c r="AF1846" s="132" t="s">
        <v>3114</v>
      </c>
      <c r="AG1846" s="60">
        <f>MATCH(AF1846,'Cat-4'!$A:$A,0)</f>
        <v>844</v>
      </c>
      <c r="AH1846" s="60">
        <f>MATCH($AH$3,'Cat-4'!$1:$1,0)</f>
        <v>4</v>
      </c>
      <c r="AI1846" s="60">
        <f>INDEX('Cat-4'!$1:$1048576,Working!AG1846,Working!AH1846)</f>
        <v>103.9</v>
      </c>
      <c r="AJ1846" s="60">
        <f>MATCH($AJ$3,'Cat-4'!$1:$1,0)</f>
        <v>144</v>
      </c>
      <c r="AK1846" s="60">
        <f>INDEX('Cat-4'!$1:$1048576,Working!AG1846,Working!AJ1846)</f>
        <v>160.30000000000001</v>
      </c>
      <c r="AL1846" s="146">
        <f>AK1846/AI1846</f>
        <v>1.5428296438883542</v>
      </c>
      <c r="AM1846" s="146">
        <f>AL1846*AE1846</f>
        <v>1.8049672249716671</v>
      </c>
      <c r="AN1846" s="146">
        <f t="shared" si="1167"/>
        <v>15.877777777777778</v>
      </c>
      <c r="AO1846" s="169">
        <f>INDEX('EL&amp;SV'!$C$4:$G$50,MATCH(AF1846,'EL&amp;SV'!$G$4:$G$50,0),MATCH(IF(P1846&gt;5000000,"A",IF(N1846&gt;2000000,"B",IF(N1846&gt;500000,"C","D"))),'EL&amp;SV'!$C$4:$G$4,0))</f>
        <v>6</v>
      </c>
      <c r="AP1846" s="171">
        <f>INDEX('EL&amp;SV'!$G$4:$K$50,MATCH(AF1846,'EL&amp;SV'!$G$4:$G$50,0),MATCH(IF(N1846&gt;5000000,"A",IF(N1846&gt;2000000,"B",IF(N1846&gt;500000,"C","D"))),'EL&amp;SV'!$G$4:$K$4,0))</f>
        <v>0.95</v>
      </c>
      <c r="AQ1846" s="153">
        <f t="shared" si="1177"/>
        <v>9115.0844861069181</v>
      </c>
      <c r="AR1846" s="153">
        <f t="shared" si="1178"/>
        <v>8659.3302618015714</v>
      </c>
      <c r="AS1846" s="153">
        <f t="shared" si="1179"/>
        <v>455.75422430534672</v>
      </c>
      <c r="AT1846" s="60">
        <v>0.75</v>
      </c>
      <c r="AU1846" s="153">
        <f t="shared" si="1180"/>
        <v>341.81566822901004</v>
      </c>
      <c r="AV1846" s="153">
        <f t="shared" si="1181"/>
        <v>455.75422430534633</v>
      </c>
    </row>
    <row r="1847" spans="1:48" x14ac:dyDescent="0.2">
      <c r="A1847" s="82">
        <v>1843</v>
      </c>
      <c r="B1847" s="82" t="s">
        <v>1410</v>
      </c>
      <c r="C1847" s="83"/>
      <c r="D1847" s="84" t="s">
        <v>112</v>
      </c>
      <c r="E1847" s="85" t="s">
        <v>978</v>
      </c>
      <c r="F1847" s="86">
        <v>41538</v>
      </c>
      <c r="G1847" s="86" t="s">
        <v>1349</v>
      </c>
      <c r="H1847" s="89"/>
      <c r="I1847" s="89">
        <v>6.3908763959871287E-2</v>
      </c>
      <c r="J1847" s="84"/>
      <c r="K1847" s="84"/>
      <c r="L1847" s="87">
        <v>5040</v>
      </c>
      <c r="M1847" s="87"/>
      <c r="N1847" s="87">
        <v>5040</v>
      </c>
      <c r="O1847" s="84">
        <v>2702.7323217661196</v>
      </c>
      <c r="P1847" s="84">
        <v>322.10017035775127</v>
      </c>
      <c r="Q1847" s="84">
        <f t="shared" si="1163"/>
        <v>3024.8324921238709</v>
      </c>
      <c r="R1847" s="84">
        <v>2015.1675078761291</v>
      </c>
      <c r="S1847" s="87">
        <f t="shared" si="1164"/>
        <v>2337.2676782338804</v>
      </c>
      <c r="T1847" s="150">
        <v>15</v>
      </c>
      <c r="U1847" s="69">
        <v>365</v>
      </c>
      <c r="V1847" s="70"/>
      <c r="W1847" s="71">
        <v>8.9945205479452053</v>
      </c>
      <c r="X1847" s="76">
        <f t="shared" si="1172"/>
        <v>41518</v>
      </c>
      <c r="AF1847" s="132" t="s">
        <v>3114</v>
      </c>
      <c r="AG1847" s="60">
        <f>MATCH(AF1847,'Cat-4'!$A:$A,0)</f>
        <v>844</v>
      </c>
      <c r="AH1847" s="60">
        <f>MATCH(X1847,'Cat-4'!$1:$1,0)</f>
        <v>21</v>
      </c>
      <c r="AI1847" s="60">
        <f>INDEX('Cat-4'!$1:$1048576,Working!AG1847,Working!AH1847)</f>
        <v>112.4</v>
      </c>
      <c r="AJ1847" s="60">
        <f>MATCH($AJ$3,'Cat-4'!$1:$1,0)</f>
        <v>144</v>
      </c>
      <c r="AK1847" s="60">
        <f>INDEX('Cat-4'!$1:$1048576,Working!AG1847,Working!AJ1847)</f>
        <v>160.30000000000001</v>
      </c>
      <c r="AL1847" s="146">
        <f t="shared" ref="AL1847:AL1849" si="1186">AK1847/AI1847</f>
        <v>1.4261565836298933</v>
      </c>
      <c r="AM1847" s="152">
        <f t="shared" ref="AM1847:AM1849" si="1187">AL1847</f>
        <v>1.4261565836298933</v>
      </c>
      <c r="AN1847" s="146">
        <f t="shared" si="1167"/>
        <v>10.4</v>
      </c>
      <c r="AO1847" s="169">
        <f>INDEX('EL&amp;SV'!$C$4:$G$50,MATCH(AF1847,'EL&amp;SV'!$G$4:$G$50,0),MATCH(IF(P1847&gt;5000000,"A",IF(N1847&gt;2000000,"B",IF(N1847&gt;500000,"C","D"))),'EL&amp;SV'!$C$4:$G$4,0))</f>
        <v>6</v>
      </c>
      <c r="AP1847" s="171">
        <f>INDEX('EL&amp;SV'!$G$4:$K$50,MATCH(AF1847,'EL&amp;SV'!$G$4:$G$50,0),MATCH(IF(N1847&gt;5000000,"A",IF(N1847&gt;2000000,"B",IF(N1847&gt;500000,"C","D"))),'EL&amp;SV'!$G$4:$K$4,0))</f>
        <v>0.95</v>
      </c>
      <c r="AQ1847" s="153">
        <f t="shared" si="1177"/>
        <v>7187.8291814946624</v>
      </c>
      <c r="AR1847" s="153">
        <f t="shared" si="1178"/>
        <v>6828.4377224199288</v>
      </c>
      <c r="AS1847" s="153">
        <f t="shared" si="1179"/>
        <v>359.39145907473358</v>
      </c>
      <c r="AT1847" s="60">
        <v>0.75</v>
      </c>
      <c r="AU1847" s="153">
        <f t="shared" si="1180"/>
        <v>269.54359430605018</v>
      </c>
      <c r="AV1847" s="153">
        <f t="shared" si="1181"/>
        <v>359.39145907473346</v>
      </c>
    </row>
    <row r="1848" spans="1:48" x14ac:dyDescent="0.2">
      <c r="A1848" s="82">
        <v>1844</v>
      </c>
      <c r="B1848" s="82" t="s">
        <v>1410</v>
      </c>
      <c r="C1848" s="83"/>
      <c r="D1848" s="84" t="s">
        <v>112</v>
      </c>
      <c r="E1848" s="85" t="s">
        <v>870</v>
      </c>
      <c r="F1848" s="151">
        <v>42248</v>
      </c>
      <c r="G1848" s="86"/>
      <c r="H1848" s="89"/>
      <c r="I1848" s="89">
        <v>5.0759095303733796E-17</v>
      </c>
      <c r="J1848" s="84"/>
      <c r="K1848" s="84"/>
      <c r="L1848" s="87">
        <v>5039.3999999999996</v>
      </c>
      <c r="M1848" s="87"/>
      <c r="N1848" s="87">
        <v>5039.3999999999996</v>
      </c>
      <c r="O1848" s="84">
        <v>4787.4299999999994</v>
      </c>
      <c r="P1848" s="84">
        <v>0</v>
      </c>
      <c r="Q1848" s="84">
        <f t="shared" si="1163"/>
        <v>4787.4299999999994</v>
      </c>
      <c r="R1848" s="84">
        <v>251.97000000000025</v>
      </c>
      <c r="S1848" s="87">
        <f t="shared" si="1164"/>
        <v>251.97000000000025</v>
      </c>
      <c r="T1848" s="150">
        <v>5</v>
      </c>
      <c r="U1848" s="69">
        <v>365</v>
      </c>
      <c r="V1848" s="70"/>
      <c r="W1848" s="71">
        <v>8.9945205479452053</v>
      </c>
      <c r="X1848" s="76">
        <f t="shared" si="1172"/>
        <v>42248</v>
      </c>
      <c r="AF1848" s="132" t="s">
        <v>3114</v>
      </c>
      <c r="AG1848" s="60">
        <f>MATCH(AF1848,'Cat-4'!$A:$A,0)</f>
        <v>844</v>
      </c>
      <c r="AH1848" s="60">
        <f>MATCH(X1848,'Cat-4'!$1:$1,0)</f>
        <v>45</v>
      </c>
      <c r="AI1848" s="60">
        <f>INDEX('Cat-4'!$1:$1048576,Working!AG1848,Working!AH1848)</f>
        <v>110.9</v>
      </c>
      <c r="AJ1848" s="60">
        <f>MATCH($AJ$3,'Cat-4'!$1:$1,0)</f>
        <v>144</v>
      </c>
      <c r="AK1848" s="60">
        <f>INDEX('Cat-4'!$1:$1048576,Working!AG1848,Working!AJ1848)</f>
        <v>160.30000000000001</v>
      </c>
      <c r="AL1848" s="146">
        <f t="shared" si="1186"/>
        <v>1.4454463480613164</v>
      </c>
      <c r="AM1848" s="152">
        <f t="shared" si="1187"/>
        <v>1.4454463480613164</v>
      </c>
      <c r="AN1848" s="146">
        <f t="shared" si="1167"/>
        <v>8.4555555555555557</v>
      </c>
      <c r="AO1848" s="169">
        <f>INDEX('EL&amp;SV'!$C$4:$G$50,MATCH(AF1848,'EL&amp;SV'!$G$4:$G$50,0),MATCH(IF(P1848&gt;5000000,"A",IF(N1848&gt;2000000,"B",IF(N1848&gt;500000,"C","D"))),'EL&amp;SV'!$C$4:$G$4,0))</f>
        <v>6</v>
      </c>
      <c r="AP1848" s="171">
        <f>INDEX('EL&amp;SV'!$G$4:$K$50,MATCH(AF1848,'EL&amp;SV'!$G$4:$G$50,0),MATCH(IF(N1848&gt;5000000,"A",IF(N1848&gt;2000000,"B",IF(N1848&gt;500000,"C","D"))),'EL&amp;SV'!$G$4:$K$4,0))</f>
        <v>0.95</v>
      </c>
      <c r="AQ1848" s="153">
        <f t="shared" si="1177"/>
        <v>7284.1823264201976</v>
      </c>
      <c r="AR1848" s="153">
        <f t="shared" si="1178"/>
        <v>6919.9732100991869</v>
      </c>
      <c r="AS1848" s="153">
        <f t="shared" si="1179"/>
        <v>364.2091163210107</v>
      </c>
      <c r="AT1848" s="60">
        <v>0.75</v>
      </c>
      <c r="AU1848" s="153">
        <f t="shared" si="1180"/>
        <v>273.15683724075802</v>
      </c>
      <c r="AV1848" s="153">
        <f t="shared" si="1181"/>
        <v>364.20911632101019</v>
      </c>
    </row>
    <row r="1849" spans="1:48" x14ac:dyDescent="0.2">
      <c r="A1849" s="82">
        <v>1845</v>
      </c>
      <c r="B1849" s="82" t="s">
        <v>1410</v>
      </c>
      <c r="C1849" s="83"/>
      <c r="D1849" s="84" t="s">
        <v>112</v>
      </c>
      <c r="E1849" s="85" t="s">
        <v>870</v>
      </c>
      <c r="F1849" s="151">
        <v>42248</v>
      </c>
      <c r="G1849" s="86"/>
      <c r="H1849" s="89"/>
      <c r="I1849" s="89">
        <v>5.0759095303733796E-17</v>
      </c>
      <c r="J1849" s="84"/>
      <c r="K1849" s="84"/>
      <c r="L1849" s="87">
        <v>5039.3999999999996</v>
      </c>
      <c r="M1849" s="87"/>
      <c r="N1849" s="87">
        <v>5039.3999999999996</v>
      </c>
      <c r="O1849" s="84">
        <v>4787.4299999999994</v>
      </c>
      <c r="P1849" s="84">
        <v>0</v>
      </c>
      <c r="Q1849" s="84">
        <f t="shared" si="1163"/>
        <v>4787.4299999999994</v>
      </c>
      <c r="R1849" s="84">
        <v>251.97000000000025</v>
      </c>
      <c r="S1849" s="87">
        <f t="shared" si="1164"/>
        <v>251.97000000000025</v>
      </c>
      <c r="T1849" s="150">
        <v>5</v>
      </c>
      <c r="U1849" s="69">
        <v>365</v>
      </c>
      <c r="V1849" s="70"/>
      <c r="W1849" s="71">
        <v>2.9945205479452053</v>
      </c>
      <c r="X1849" s="76">
        <f t="shared" si="1172"/>
        <v>42248</v>
      </c>
      <c r="AF1849" s="132" t="s">
        <v>3114</v>
      </c>
      <c r="AG1849" s="60">
        <f>MATCH(AF1849,'Cat-4'!$A:$A,0)</f>
        <v>844</v>
      </c>
      <c r="AH1849" s="60">
        <f>MATCH(X1849,'Cat-4'!$1:$1,0)</f>
        <v>45</v>
      </c>
      <c r="AI1849" s="60">
        <f>INDEX('Cat-4'!$1:$1048576,Working!AG1849,Working!AH1849)</f>
        <v>110.9</v>
      </c>
      <c r="AJ1849" s="60">
        <f>MATCH($AJ$3,'Cat-4'!$1:$1,0)</f>
        <v>144</v>
      </c>
      <c r="AK1849" s="60">
        <f>INDEX('Cat-4'!$1:$1048576,Working!AG1849,Working!AJ1849)</f>
        <v>160.30000000000001</v>
      </c>
      <c r="AL1849" s="146">
        <f t="shared" si="1186"/>
        <v>1.4454463480613164</v>
      </c>
      <c r="AM1849" s="152">
        <f t="shared" si="1187"/>
        <v>1.4454463480613164</v>
      </c>
      <c r="AN1849" s="146">
        <f t="shared" si="1167"/>
        <v>8.4555555555555557</v>
      </c>
      <c r="AO1849" s="169">
        <f>INDEX('EL&amp;SV'!$C$4:$G$50,MATCH(AF1849,'EL&amp;SV'!$G$4:$G$50,0),MATCH(IF(P1849&gt;5000000,"A",IF(N1849&gt;2000000,"B",IF(N1849&gt;500000,"C","D"))),'EL&amp;SV'!$C$4:$G$4,0))</f>
        <v>6</v>
      </c>
      <c r="AP1849" s="171">
        <f>INDEX('EL&amp;SV'!$G$4:$K$50,MATCH(AF1849,'EL&amp;SV'!$G$4:$G$50,0),MATCH(IF(N1849&gt;5000000,"A",IF(N1849&gt;2000000,"B",IF(N1849&gt;500000,"C","D"))),'EL&amp;SV'!$G$4:$K$4,0))</f>
        <v>0.95</v>
      </c>
      <c r="AQ1849" s="153">
        <f t="shared" si="1177"/>
        <v>7284.1823264201976</v>
      </c>
      <c r="AR1849" s="153">
        <f t="shared" si="1178"/>
        <v>6919.9732100991869</v>
      </c>
      <c r="AS1849" s="153">
        <f t="shared" si="1179"/>
        <v>364.2091163210107</v>
      </c>
      <c r="AT1849" s="60">
        <v>0.75</v>
      </c>
      <c r="AU1849" s="153">
        <f t="shared" si="1180"/>
        <v>273.15683724075802</v>
      </c>
      <c r="AV1849" s="153">
        <f t="shared" si="1181"/>
        <v>364.20911632101019</v>
      </c>
    </row>
    <row r="1850" spans="1:48" x14ac:dyDescent="0.2">
      <c r="A1850" s="82">
        <v>1846</v>
      </c>
      <c r="B1850" s="82" t="s">
        <v>1410</v>
      </c>
      <c r="C1850" s="83"/>
      <c r="D1850" s="84" t="s">
        <v>112</v>
      </c>
      <c r="E1850" s="85" t="s">
        <v>544</v>
      </c>
      <c r="F1850" s="86">
        <v>40634</v>
      </c>
      <c r="G1850" s="86" t="s">
        <v>1351</v>
      </c>
      <c r="H1850" s="89"/>
      <c r="I1850" s="89">
        <v>0.390421917808219</v>
      </c>
      <c r="J1850" s="84"/>
      <c r="K1850" s="84"/>
      <c r="L1850" s="87">
        <v>5033.6000000000004</v>
      </c>
      <c r="M1850" s="87"/>
      <c r="N1850" s="87">
        <v>5033.6000000000004</v>
      </c>
      <c r="O1850" s="84">
        <v>4781.92</v>
      </c>
      <c r="P1850" s="84">
        <v>0</v>
      </c>
      <c r="Q1850" s="84">
        <f t="shared" si="1163"/>
        <v>4781.92</v>
      </c>
      <c r="R1850" s="84">
        <v>251.68000000000029</v>
      </c>
      <c r="S1850" s="87">
        <f t="shared" si="1164"/>
        <v>251.68000000000029</v>
      </c>
      <c r="T1850" s="150">
        <v>3</v>
      </c>
      <c r="U1850" s="69">
        <v>365</v>
      </c>
      <c r="V1850" s="70"/>
      <c r="W1850" s="71">
        <v>7.9945205479452053</v>
      </c>
      <c r="X1850" s="76">
        <f t="shared" si="1172"/>
        <v>40634</v>
      </c>
      <c r="Y1850" s="138" t="s">
        <v>4016</v>
      </c>
      <c r="Z1850" s="60">
        <f>MATCH(Y1850,'Cat-3'!$A:$A,0)</f>
        <v>628</v>
      </c>
      <c r="AA1850" s="60">
        <f>MATCH(X1850,'Cat-3'!$1:$1,0)</f>
        <v>79</v>
      </c>
      <c r="AB1850" s="60">
        <f>INDEX('Cat-3'!$1:$1048576,Working!Z1850,Working!AA1850)</f>
        <v>132.4</v>
      </c>
      <c r="AC1850" s="60">
        <f>MATCH($AC$3,'Cat-3'!$1:$1,0)</f>
        <v>90</v>
      </c>
      <c r="AD1850" s="60">
        <f>INDEX('Cat-3'!$1:$1048576,Working!Z1850,Working!AC1850)</f>
        <v>138.4</v>
      </c>
      <c r="AE1850" s="146">
        <f>AD1850/AB1850</f>
        <v>1.0453172205438066</v>
      </c>
      <c r="AF1850" s="132" t="s">
        <v>3114</v>
      </c>
      <c r="AG1850" s="60">
        <f>MATCH(AF1850,'Cat-4'!$A:$A,0)</f>
        <v>844</v>
      </c>
      <c r="AH1850" s="60">
        <f>MATCH($AH$3,'Cat-4'!$1:$1,0)</f>
        <v>4</v>
      </c>
      <c r="AI1850" s="60">
        <f>INDEX('Cat-4'!$1:$1048576,Working!AG1850,Working!AH1850)</f>
        <v>103.9</v>
      </c>
      <c r="AJ1850" s="60">
        <f>MATCH($AJ$3,'Cat-4'!$1:$1,0)</f>
        <v>144</v>
      </c>
      <c r="AK1850" s="60">
        <f>INDEX('Cat-4'!$1:$1048576,Working!AG1850,Working!AJ1850)</f>
        <v>160.30000000000001</v>
      </c>
      <c r="AL1850" s="146">
        <f>AK1850/AI1850</f>
        <v>1.5428296438883542</v>
      </c>
      <c r="AM1850" s="146">
        <f>AL1850*AE1850</f>
        <v>1.6127463951219654</v>
      </c>
      <c r="AN1850" s="146">
        <f t="shared" si="1167"/>
        <v>12.872222222222222</v>
      </c>
      <c r="AO1850" s="169">
        <f>INDEX('EL&amp;SV'!$C$4:$G$50,MATCH(AF1850,'EL&amp;SV'!$G$4:$G$50,0),MATCH(IF(P1850&gt;5000000,"A",IF(N1850&gt;2000000,"B",IF(N1850&gt;500000,"C","D"))),'EL&amp;SV'!$C$4:$G$4,0))</f>
        <v>6</v>
      </c>
      <c r="AP1850" s="171">
        <f>INDEX('EL&amp;SV'!$G$4:$K$50,MATCH(AF1850,'EL&amp;SV'!$G$4:$G$50,0),MATCH(IF(N1850&gt;5000000,"A",IF(N1850&gt;2000000,"B",IF(N1850&gt;500000,"C","D"))),'EL&amp;SV'!$G$4:$K$4,0))</f>
        <v>0.95</v>
      </c>
      <c r="AQ1850" s="153">
        <f t="shared" si="1177"/>
        <v>8117.9202544859254</v>
      </c>
      <c r="AR1850" s="153">
        <f t="shared" si="1178"/>
        <v>7712.0242417616291</v>
      </c>
      <c r="AS1850" s="153">
        <f t="shared" si="1179"/>
        <v>405.89601272429627</v>
      </c>
      <c r="AT1850" s="60">
        <v>0.75</v>
      </c>
      <c r="AU1850" s="153">
        <f t="shared" si="1180"/>
        <v>304.4220095432222</v>
      </c>
      <c r="AV1850" s="153">
        <f t="shared" si="1181"/>
        <v>405.89601272429661</v>
      </c>
    </row>
    <row r="1851" spans="1:48" x14ac:dyDescent="0.2">
      <c r="A1851" s="82">
        <v>1847</v>
      </c>
      <c r="B1851" s="82" t="s">
        <v>1410</v>
      </c>
      <c r="C1851" s="83"/>
      <c r="D1851" s="84" t="s">
        <v>112</v>
      </c>
      <c r="E1851" s="85" t="s">
        <v>375</v>
      </c>
      <c r="F1851" s="86">
        <v>41000</v>
      </c>
      <c r="G1851" s="86" t="s">
        <v>1350</v>
      </c>
      <c r="H1851" s="89"/>
      <c r="I1851" s="89">
        <v>0.10653027397260274</v>
      </c>
      <c r="J1851" s="84"/>
      <c r="K1851" s="84"/>
      <c r="L1851" s="87">
        <v>5005.3500000000004</v>
      </c>
      <c r="M1851" s="87"/>
      <c r="N1851" s="87">
        <v>5005.3500000000004</v>
      </c>
      <c r="O1851" s="84">
        <v>5005.3500000000013</v>
      </c>
      <c r="P1851" s="84">
        <v>0</v>
      </c>
      <c r="Q1851" s="84">
        <f t="shared" si="1163"/>
        <v>5005.3500000000013</v>
      </c>
      <c r="R1851" s="84">
        <v>0</v>
      </c>
      <c r="S1851" s="87">
        <f t="shared" si="1164"/>
        <v>0</v>
      </c>
      <c r="T1851" s="150">
        <v>10</v>
      </c>
      <c r="U1851" s="69">
        <v>365</v>
      </c>
      <c r="V1851" s="70"/>
      <c r="W1851" s="71">
        <v>7.9945205479452053</v>
      </c>
      <c r="X1851" s="76">
        <f t="shared" si="1172"/>
        <v>41000</v>
      </c>
      <c r="AF1851" s="132" t="s">
        <v>3114</v>
      </c>
      <c r="AG1851" s="60">
        <f>MATCH(AF1851,'Cat-4'!$A:$A,0)</f>
        <v>844</v>
      </c>
      <c r="AH1851" s="60">
        <f>MATCH(X1851,'Cat-4'!$1:$1,0)</f>
        <v>4</v>
      </c>
      <c r="AI1851" s="60">
        <f>INDEX('Cat-4'!$1:$1048576,Working!AG1851,Working!AH1851)</f>
        <v>103.9</v>
      </c>
      <c r="AJ1851" s="60">
        <f>MATCH($AJ$3,'Cat-4'!$1:$1,0)</f>
        <v>144</v>
      </c>
      <c r="AK1851" s="60">
        <f>INDEX('Cat-4'!$1:$1048576,Working!AG1851,Working!AJ1851)</f>
        <v>160.30000000000001</v>
      </c>
      <c r="AL1851" s="146">
        <f t="shared" ref="AL1851:AL1853" si="1188">AK1851/AI1851</f>
        <v>1.5428296438883542</v>
      </c>
      <c r="AM1851" s="152">
        <f t="shared" ref="AM1851:AM1853" si="1189">AL1851</f>
        <v>1.5428296438883542</v>
      </c>
      <c r="AN1851" s="146">
        <f t="shared" si="1167"/>
        <v>11.872222222222222</v>
      </c>
      <c r="AO1851" s="169">
        <f>INDEX('EL&amp;SV'!$C$4:$G$50,MATCH(AF1851,'EL&amp;SV'!$G$4:$G$50,0),MATCH(IF(P1851&gt;5000000,"A",IF(N1851&gt;2000000,"B",IF(N1851&gt;500000,"C","D"))),'EL&amp;SV'!$C$4:$G$4,0))</f>
        <v>6</v>
      </c>
      <c r="AP1851" s="171">
        <f>INDEX('EL&amp;SV'!$G$4:$K$50,MATCH(AF1851,'EL&amp;SV'!$G$4:$G$50,0),MATCH(IF(N1851&gt;5000000,"A",IF(N1851&gt;2000000,"B",IF(N1851&gt;500000,"C","D"))),'EL&amp;SV'!$G$4:$K$4,0))</f>
        <v>0.95</v>
      </c>
      <c r="AQ1851" s="153">
        <f t="shared" si="1177"/>
        <v>7722.4023580365738</v>
      </c>
      <c r="AR1851" s="153">
        <f t="shared" si="1178"/>
        <v>7336.2822401347448</v>
      </c>
      <c r="AS1851" s="153">
        <f t="shared" si="1179"/>
        <v>386.12011790182896</v>
      </c>
      <c r="AT1851" s="60">
        <v>0.75</v>
      </c>
      <c r="AU1851" s="153">
        <f t="shared" si="1180"/>
        <v>289.59008842637172</v>
      </c>
      <c r="AV1851" s="153">
        <f t="shared" si="1181"/>
        <v>386.12011790182902</v>
      </c>
    </row>
    <row r="1852" spans="1:48" x14ac:dyDescent="0.2">
      <c r="A1852" s="82">
        <v>1848</v>
      </c>
      <c r="B1852" s="82" t="s">
        <v>1410</v>
      </c>
      <c r="C1852" s="83"/>
      <c r="D1852" s="84" t="s">
        <v>112</v>
      </c>
      <c r="E1852" s="85" t="s">
        <v>389</v>
      </c>
      <c r="F1852" s="151">
        <v>42248</v>
      </c>
      <c r="G1852" s="86"/>
      <c r="H1852" s="89"/>
      <c r="I1852" s="89">
        <v>5.0000000000000037E-2</v>
      </c>
      <c r="J1852" s="84"/>
      <c r="K1852" s="84"/>
      <c r="L1852" s="87">
        <v>5000.0200000000004</v>
      </c>
      <c r="M1852" s="87"/>
      <c r="N1852" s="87">
        <v>5000.0200000000004</v>
      </c>
      <c r="O1852" s="84">
        <v>5000.0200000000004</v>
      </c>
      <c r="P1852" s="84">
        <v>0</v>
      </c>
      <c r="Q1852" s="84">
        <f t="shared" si="1163"/>
        <v>5000.0200000000004</v>
      </c>
      <c r="R1852" s="84">
        <v>0</v>
      </c>
      <c r="S1852" s="87">
        <f t="shared" si="1164"/>
        <v>0</v>
      </c>
      <c r="T1852" s="150">
        <v>10</v>
      </c>
      <c r="U1852" s="69">
        <v>365</v>
      </c>
      <c r="V1852" s="70"/>
      <c r="W1852" s="71">
        <v>2.9917808219178084</v>
      </c>
      <c r="X1852" s="76">
        <f t="shared" si="1172"/>
        <v>42248</v>
      </c>
      <c r="AF1852" s="132" t="s">
        <v>3114</v>
      </c>
      <c r="AG1852" s="60">
        <f>MATCH(AF1852,'Cat-4'!$A:$A,0)</f>
        <v>844</v>
      </c>
      <c r="AH1852" s="60">
        <f>MATCH(X1852,'Cat-4'!$1:$1,0)</f>
        <v>45</v>
      </c>
      <c r="AI1852" s="60">
        <f>INDEX('Cat-4'!$1:$1048576,Working!AG1852,Working!AH1852)</f>
        <v>110.9</v>
      </c>
      <c r="AJ1852" s="60">
        <f>MATCH($AJ$3,'Cat-4'!$1:$1,0)</f>
        <v>144</v>
      </c>
      <c r="AK1852" s="60">
        <f>INDEX('Cat-4'!$1:$1048576,Working!AG1852,Working!AJ1852)</f>
        <v>160.30000000000001</v>
      </c>
      <c r="AL1852" s="146">
        <f t="shared" si="1188"/>
        <v>1.4454463480613164</v>
      </c>
      <c r="AM1852" s="152">
        <f t="shared" si="1189"/>
        <v>1.4454463480613164</v>
      </c>
      <c r="AN1852" s="146">
        <f t="shared" si="1167"/>
        <v>8.4555555555555557</v>
      </c>
      <c r="AO1852" s="169">
        <f>INDEX('EL&amp;SV'!$C$4:$G$50,MATCH(AF1852,'EL&amp;SV'!$G$4:$G$50,0),MATCH(IF(P1852&gt;5000000,"A",IF(N1852&gt;2000000,"B",IF(N1852&gt;500000,"C","D"))),'EL&amp;SV'!$C$4:$G$4,0))</f>
        <v>6</v>
      </c>
      <c r="AP1852" s="171">
        <f>INDEX('EL&amp;SV'!$G$4:$K$50,MATCH(AF1852,'EL&amp;SV'!$G$4:$G$50,0),MATCH(IF(N1852&gt;5000000,"A",IF(N1852&gt;2000000,"B",IF(N1852&gt;500000,"C","D"))),'EL&amp;SV'!$G$4:$K$4,0))</f>
        <v>0.95</v>
      </c>
      <c r="AQ1852" s="153">
        <f t="shared" si="1177"/>
        <v>7227.2606492335444</v>
      </c>
      <c r="AR1852" s="153">
        <f t="shared" si="1178"/>
        <v>6865.8976167718665</v>
      </c>
      <c r="AS1852" s="153">
        <f t="shared" si="1179"/>
        <v>361.3630324616779</v>
      </c>
      <c r="AT1852" s="60">
        <v>0.75</v>
      </c>
      <c r="AU1852" s="153">
        <f t="shared" si="1180"/>
        <v>271.02227434625843</v>
      </c>
      <c r="AV1852" s="153">
        <f t="shared" si="1181"/>
        <v>361.36303246167756</v>
      </c>
    </row>
    <row r="1853" spans="1:48" x14ac:dyDescent="0.2">
      <c r="A1853" s="82">
        <v>1849</v>
      </c>
      <c r="B1853" s="82" t="s">
        <v>1410</v>
      </c>
      <c r="C1853" s="83"/>
      <c r="D1853" s="84" t="s">
        <v>112</v>
      </c>
      <c r="E1853" s="85" t="s">
        <v>311</v>
      </c>
      <c r="F1853" s="151">
        <v>42248</v>
      </c>
      <c r="G1853" s="86" t="s">
        <v>1350</v>
      </c>
      <c r="H1853" s="89"/>
      <c r="I1853" s="89">
        <v>5.0000000000000017E-2</v>
      </c>
      <c r="J1853" s="84"/>
      <c r="K1853" s="84"/>
      <c r="L1853" s="87">
        <v>5000.01</v>
      </c>
      <c r="M1853" s="87"/>
      <c r="N1853" s="87">
        <v>5000.01</v>
      </c>
      <c r="O1853" s="84">
        <v>5000.01</v>
      </c>
      <c r="P1853" s="84">
        <v>0</v>
      </c>
      <c r="Q1853" s="84">
        <f t="shared" si="1163"/>
        <v>5000.01</v>
      </c>
      <c r="R1853" s="84">
        <v>0</v>
      </c>
      <c r="S1853" s="87">
        <f t="shared" si="1164"/>
        <v>0</v>
      </c>
      <c r="T1853" s="150">
        <v>10</v>
      </c>
      <c r="U1853" s="69">
        <v>365</v>
      </c>
      <c r="V1853" s="70"/>
      <c r="W1853" s="71">
        <v>2.9397260273972603</v>
      </c>
      <c r="X1853" s="76">
        <f t="shared" si="1172"/>
        <v>42248</v>
      </c>
      <c r="AF1853" s="132" t="s">
        <v>3114</v>
      </c>
      <c r="AG1853" s="60">
        <f>MATCH(AF1853,'Cat-4'!$A:$A,0)</f>
        <v>844</v>
      </c>
      <c r="AH1853" s="60">
        <f>MATCH(X1853,'Cat-4'!$1:$1,0)</f>
        <v>45</v>
      </c>
      <c r="AI1853" s="60">
        <f>INDEX('Cat-4'!$1:$1048576,Working!AG1853,Working!AH1853)</f>
        <v>110.9</v>
      </c>
      <c r="AJ1853" s="60">
        <f>MATCH($AJ$3,'Cat-4'!$1:$1,0)</f>
        <v>144</v>
      </c>
      <c r="AK1853" s="60">
        <f>INDEX('Cat-4'!$1:$1048576,Working!AG1853,Working!AJ1853)</f>
        <v>160.30000000000001</v>
      </c>
      <c r="AL1853" s="146">
        <f t="shared" si="1188"/>
        <v>1.4454463480613164</v>
      </c>
      <c r="AM1853" s="152">
        <f t="shared" si="1189"/>
        <v>1.4454463480613164</v>
      </c>
      <c r="AN1853" s="146">
        <f t="shared" si="1167"/>
        <v>8.4555555555555557</v>
      </c>
      <c r="AO1853" s="169">
        <f>INDEX('EL&amp;SV'!$C$4:$G$50,MATCH(AF1853,'EL&amp;SV'!$G$4:$G$50,0),MATCH(IF(P1853&gt;5000000,"A",IF(N1853&gt;2000000,"B",IF(N1853&gt;500000,"C","D"))),'EL&amp;SV'!$C$4:$G$4,0))</f>
        <v>6</v>
      </c>
      <c r="AP1853" s="171">
        <f>INDEX('EL&amp;SV'!$G$4:$K$50,MATCH(AF1853,'EL&amp;SV'!$G$4:$G$50,0),MATCH(IF(N1853&gt;5000000,"A",IF(N1853&gt;2000000,"B",IF(N1853&gt;500000,"C","D"))),'EL&amp;SV'!$G$4:$K$4,0))</f>
        <v>0.95</v>
      </c>
      <c r="AQ1853" s="153">
        <f t="shared" si="1177"/>
        <v>7227.2461947700631</v>
      </c>
      <c r="AR1853" s="153">
        <f t="shared" si="1178"/>
        <v>6865.8838850315606</v>
      </c>
      <c r="AS1853" s="153">
        <f t="shared" si="1179"/>
        <v>361.36230973850252</v>
      </c>
      <c r="AT1853" s="60">
        <v>0.75</v>
      </c>
      <c r="AU1853" s="153">
        <f t="shared" si="1180"/>
        <v>271.02173230387689</v>
      </c>
      <c r="AV1853" s="153">
        <f t="shared" si="1181"/>
        <v>361.36230973850348</v>
      </c>
    </row>
    <row r="1854" spans="1:48" x14ac:dyDescent="0.2">
      <c r="A1854" s="82">
        <v>1850</v>
      </c>
      <c r="B1854" s="82" t="s">
        <v>1410</v>
      </c>
      <c r="C1854" s="83"/>
      <c r="D1854" s="84" t="s">
        <v>112</v>
      </c>
      <c r="E1854" s="85" t="s">
        <v>355</v>
      </c>
      <c r="F1854" s="86">
        <v>40302</v>
      </c>
      <c r="G1854" s="86" t="s">
        <v>1352</v>
      </c>
      <c r="H1854" s="89"/>
      <c r="I1854" s="89">
        <v>8.2133213321332142E-3</v>
      </c>
      <c r="J1854" s="84"/>
      <c r="K1854" s="84"/>
      <c r="L1854" s="87">
        <v>5000</v>
      </c>
      <c r="M1854" s="87"/>
      <c r="N1854" s="87">
        <v>5000</v>
      </c>
      <c r="O1854" s="84">
        <v>5000</v>
      </c>
      <c r="P1854" s="84">
        <v>0</v>
      </c>
      <c r="Q1854" s="84">
        <f t="shared" si="1163"/>
        <v>5000</v>
      </c>
      <c r="R1854" s="84">
        <v>0</v>
      </c>
      <c r="S1854" s="87">
        <f t="shared" si="1164"/>
        <v>0</v>
      </c>
      <c r="T1854" s="150">
        <v>10</v>
      </c>
      <c r="U1854" s="69">
        <v>365</v>
      </c>
      <c r="V1854" s="70"/>
      <c r="W1854" s="71">
        <v>2.9232876712328766</v>
      </c>
      <c r="X1854" s="76">
        <f t="shared" si="1172"/>
        <v>40299</v>
      </c>
      <c r="Y1854" s="138" t="s">
        <v>4016</v>
      </c>
      <c r="Z1854" s="60">
        <f>MATCH(Y1854,'Cat-3'!$A:$A,0)</f>
        <v>628</v>
      </c>
      <c r="AA1854" s="60">
        <f>MATCH(X1854,'Cat-3'!$1:$1,0)</f>
        <v>68</v>
      </c>
      <c r="AB1854" s="60">
        <f>INDEX('Cat-3'!$1:$1048576,Working!Z1854,Working!AA1854)</f>
        <v>130.1</v>
      </c>
      <c r="AC1854" s="60">
        <f>MATCH($AC$3,'Cat-3'!$1:$1,0)</f>
        <v>90</v>
      </c>
      <c r="AD1854" s="60">
        <f>INDEX('Cat-3'!$1:$1048576,Working!Z1854,Working!AC1854)</f>
        <v>138.4</v>
      </c>
      <c r="AE1854" s="146">
        <f t="shared" ref="AE1854:AE1861" si="1190">AD1854/AB1854</f>
        <v>1.0637970791698694</v>
      </c>
      <c r="AF1854" s="132" t="s">
        <v>3114</v>
      </c>
      <c r="AG1854" s="60">
        <f>MATCH(AF1854,'Cat-4'!$A:$A,0)</f>
        <v>844</v>
      </c>
      <c r="AH1854" s="60">
        <f>MATCH($AH$3,'Cat-4'!$1:$1,0)</f>
        <v>4</v>
      </c>
      <c r="AI1854" s="60">
        <f>INDEX('Cat-4'!$1:$1048576,Working!AG1854,Working!AH1854)</f>
        <v>103.9</v>
      </c>
      <c r="AJ1854" s="60">
        <f>MATCH($AJ$3,'Cat-4'!$1:$1,0)</f>
        <v>144</v>
      </c>
      <c r="AK1854" s="60">
        <f>INDEX('Cat-4'!$1:$1048576,Working!AG1854,Working!AJ1854)</f>
        <v>160.30000000000001</v>
      </c>
      <c r="AL1854" s="146">
        <f t="shared" ref="AL1854:AL1864" si="1191">AK1854/AI1854</f>
        <v>1.5428296438883542</v>
      </c>
      <c r="AM1854" s="146">
        <f t="shared" ref="AM1854:AM1861" si="1192">AL1854*AE1854</f>
        <v>1.641257668825121</v>
      </c>
      <c r="AN1854" s="146">
        <f t="shared" si="1167"/>
        <v>13.780555555555555</v>
      </c>
      <c r="AO1854" s="169">
        <f>INDEX('EL&amp;SV'!$C$4:$G$50,MATCH(AF1854,'EL&amp;SV'!$G$4:$G$50,0),MATCH(IF(P1854&gt;5000000,"A",IF(N1854&gt;2000000,"B",IF(N1854&gt;500000,"C","D"))),'EL&amp;SV'!$C$4:$G$4,0))</f>
        <v>6</v>
      </c>
      <c r="AP1854" s="171">
        <f>INDEX('EL&amp;SV'!$G$4:$K$50,MATCH(AF1854,'EL&amp;SV'!$G$4:$G$50,0),MATCH(IF(N1854&gt;5000000,"A",IF(N1854&gt;2000000,"B",IF(N1854&gt;500000,"C","D"))),'EL&amp;SV'!$G$4:$K$4,0))</f>
        <v>0.95</v>
      </c>
      <c r="AQ1854" s="153">
        <f t="shared" si="1177"/>
        <v>8206.2883441256054</v>
      </c>
      <c r="AR1854" s="153">
        <f t="shared" si="1178"/>
        <v>7795.9739269193251</v>
      </c>
      <c r="AS1854" s="153">
        <f t="shared" si="1179"/>
        <v>410.31441720628027</v>
      </c>
      <c r="AT1854" s="60">
        <v>0.75</v>
      </c>
      <c r="AU1854" s="153">
        <f t="shared" si="1180"/>
        <v>307.7358129047102</v>
      </c>
      <c r="AV1854" s="153">
        <f t="shared" si="1181"/>
        <v>410.31441720628061</v>
      </c>
    </row>
    <row r="1855" spans="1:48" x14ac:dyDescent="0.2">
      <c r="A1855" s="82">
        <v>1851</v>
      </c>
      <c r="B1855" s="82" t="s">
        <v>1410</v>
      </c>
      <c r="C1855" s="83"/>
      <c r="D1855" s="84" t="s">
        <v>112</v>
      </c>
      <c r="E1855" s="85" t="s">
        <v>492</v>
      </c>
      <c r="F1855" s="86">
        <v>39575</v>
      </c>
      <c r="G1855" s="86" t="s">
        <v>1348</v>
      </c>
      <c r="H1855" s="89"/>
      <c r="I1855" s="89">
        <v>0</v>
      </c>
      <c r="J1855" s="84"/>
      <c r="K1855" s="84"/>
      <c r="L1855" s="87">
        <v>5000</v>
      </c>
      <c r="M1855" s="87"/>
      <c r="N1855" s="87">
        <v>5000</v>
      </c>
      <c r="O1855" s="84">
        <v>4750</v>
      </c>
      <c r="P1855" s="84">
        <v>0</v>
      </c>
      <c r="Q1855" s="84">
        <f t="shared" si="1163"/>
        <v>4750</v>
      </c>
      <c r="R1855" s="84">
        <v>250</v>
      </c>
      <c r="S1855" s="87">
        <f t="shared" si="1164"/>
        <v>250</v>
      </c>
      <c r="T1855" s="150">
        <v>3</v>
      </c>
      <c r="U1855" s="69">
        <v>365</v>
      </c>
      <c r="V1855" s="70"/>
      <c r="W1855" s="71">
        <v>2.9205479452054792</v>
      </c>
      <c r="X1855" s="76">
        <f t="shared" si="1172"/>
        <v>39569</v>
      </c>
      <c r="Y1855" s="138" t="s">
        <v>4016</v>
      </c>
      <c r="Z1855" s="60">
        <f>MATCH(Y1855,'Cat-3'!$A:$A,0)</f>
        <v>628</v>
      </c>
      <c r="AA1855" s="60">
        <f>MATCH(X1855,'Cat-3'!$1:$1,0)</f>
        <v>44</v>
      </c>
      <c r="AB1855" s="60">
        <f>INDEX('Cat-3'!$1:$1048576,Working!Z1855,Working!AA1855)</f>
        <v>120.9</v>
      </c>
      <c r="AC1855" s="60">
        <f>MATCH($AC$3,'Cat-3'!$1:$1,0)</f>
        <v>90</v>
      </c>
      <c r="AD1855" s="60">
        <f>INDEX('Cat-3'!$1:$1048576,Working!Z1855,Working!AC1855)</f>
        <v>138.4</v>
      </c>
      <c r="AE1855" s="146">
        <f t="shared" si="1190"/>
        <v>1.1447477253928866</v>
      </c>
      <c r="AF1855" s="132" t="s">
        <v>3114</v>
      </c>
      <c r="AG1855" s="60">
        <f>MATCH(AF1855,'Cat-4'!$A:$A,0)</f>
        <v>844</v>
      </c>
      <c r="AH1855" s="60">
        <f>MATCH($AH$3,'Cat-4'!$1:$1,0)</f>
        <v>4</v>
      </c>
      <c r="AI1855" s="60">
        <f>INDEX('Cat-4'!$1:$1048576,Working!AG1855,Working!AH1855)</f>
        <v>103.9</v>
      </c>
      <c r="AJ1855" s="60">
        <f>MATCH($AJ$3,'Cat-4'!$1:$1,0)</f>
        <v>144</v>
      </c>
      <c r="AK1855" s="60">
        <f>INDEX('Cat-4'!$1:$1048576,Working!AG1855,Working!AJ1855)</f>
        <v>160.30000000000001</v>
      </c>
      <c r="AL1855" s="146">
        <f t="shared" si="1191"/>
        <v>1.5428296438883542</v>
      </c>
      <c r="AM1855" s="146">
        <f t="shared" si="1192"/>
        <v>1.7661507255099107</v>
      </c>
      <c r="AN1855" s="146">
        <f t="shared" si="1167"/>
        <v>15.772222222222222</v>
      </c>
      <c r="AO1855" s="169">
        <f>INDEX('EL&amp;SV'!$C$4:$G$50,MATCH(AF1855,'EL&amp;SV'!$G$4:$G$50,0),MATCH(IF(P1855&gt;5000000,"A",IF(N1855&gt;2000000,"B",IF(N1855&gt;500000,"C","D"))),'EL&amp;SV'!$C$4:$G$4,0))</f>
        <v>6</v>
      </c>
      <c r="AP1855" s="171">
        <f>INDEX('EL&amp;SV'!$G$4:$K$50,MATCH(AF1855,'EL&amp;SV'!$G$4:$G$50,0),MATCH(IF(N1855&gt;5000000,"A",IF(N1855&gt;2000000,"B",IF(N1855&gt;500000,"C","D"))),'EL&amp;SV'!$G$4:$K$4,0))</f>
        <v>0.95</v>
      </c>
      <c r="AQ1855" s="153">
        <f t="shared" si="1177"/>
        <v>8830.7536275495531</v>
      </c>
      <c r="AR1855" s="153">
        <f t="shared" si="1178"/>
        <v>8389.2159461720748</v>
      </c>
      <c r="AS1855" s="153">
        <f t="shared" si="1179"/>
        <v>441.53768137747829</v>
      </c>
      <c r="AT1855" s="60">
        <v>0.75</v>
      </c>
      <c r="AU1855" s="153">
        <f t="shared" si="1180"/>
        <v>331.15326103310872</v>
      </c>
      <c r="AV1855" s="153">
        <f t="shared" si="1181"/>
        <v>441.53768137747807</v>
      </c>
    </row>
    <row r="1856" spans="1:48" x14ac:dyDescent="0.2">
      <c r="A1856" s="82">
        <v>1852</v>
      </c>
      <c r="B1856" s="82" t="s">
        <v>1410</v>
      </c>
      <c r="C1856" s="83"/>
      <c r="D1856" s="84" t="s">
        <v>112</v>
      </c>
      <c r="E1856" s="85" t="s">
        <v>648</v>
      </c>
      <c r="F1856" s="86">
        <v>39486</v>
      </c>
      <c r="G1856" s="86" t="s">
        <v>1347</v>
      </c>
      <c r="H1856" s="89"/>
      <c r="I1856" s="89">
        <v>7.4361420189996835E-2</v>
      </c>
      <c r="J1856" s="84"/>
      <c r="K1856" s="84"/>
      <c r="L1856" s="87">
        <v>5000</v>
      </c>
      <c r="M1856" s="87"/>
      <c r="N1856" s="87">
        <v>5000</v>
      </c>
      <c r="O1856" s="84">
        <v>4433.1999769987797</v>
      </c>
      <c r="P1856" s="84">
        <v>371.8071009499842</v>
      </c>
      <c r="Q1856" s="84">
        <f t="shared" si="1163"/>
        <v>4805.0070779487642</v>
      </c>
      <c r="R1856" s="84">
        <v>194.99292205123584</v>
      </c>
      <c r="S1856" s="87">
        <f t="shared" si="1164"/>
        <v>566.80002300122032</v>
      </c>
      <c r="T1856" s="150">
        <v>15</v>
      </c>
      <c r="U1856" s="69">
        <v>365</v>
      </c>
      <c r="V1856" s="70"/>
      <c r="W1856" s="71">
        <v>2.9205479452054792</v>
      </c>
      <c r="X1856" s="76">
        <f t="shared" si="1172"/>
        <v>39479</v>
      </c>
      <c r="Y1856" s="138" t="s">
        <v>4016</v>
      </c>
      <c r="Z1856" s="60">
        <f>MATCH(Y1856,'Cat-3'!$A:$A,0)</f>
        <v>628</v>
      </c>
      <c r="AA1856" s="60">
        <f>MATCH(X1856,'Cat-3'!$1:$1,0)</f>
        <v>41</v>
      </c>
      <c r="AB1856" s="60">
        <f>INDEX('Cat-3'!$1:$1048576,Working!Z1856,Working!AA1856)</f>
        <v>116.6</v>
      </c>
      <c r="AC1856" s="60">
        <f>MATCH($AC$3,'Cat-3'!$1:$1,0)</f>
        <v>90</v>
      </c>
      <c r="AD1856" s="60">
        <f>INDEX('Cat-3'!$1:$1048576,Working!Z1856,Working!AC1856)</f>
        <v>138.4</v>
      </c>
      <c r="AE1856" s="146">
        <f t="shared" si="1190"/>
        <v>1.1869639794168096</v>
      </c>
      <c r="AF1856" s="132" t="s">
        <v>3114</v>
      </c>
      <c r="AG1856" s="60">
        <f>MATCH(AF1856,'Cat-4'!$A:$A,0)</f>
        <v>844</v>
      </c>
      <c r="AH1856" s="60">
        <f>MATCH($AH$3,'Cat-4'!$1:$1,0)</f>
        <v>4</v>
      </c>
      <c r="AI1856" s="60">
        <f>INDEX('Cat-4'!$1:$1048576,Working!AG1856,Working!AH1856)</f>
        <v>103.9</v>
      </c>
      <c r="AJ1856" s="60">
        <f>MATCH($AJ$3,'Cat-4'!$1:$1,0)</f>
        <v>144</v>
      </c>
      <c r="AK1856" s="60">
        <f>INDEX('Cat-4'!$1:$1048576,Working!AG1856,Working!AJ1856)</f>
        <v>160.30000000000001</v>
      </c>
      <c r="AL1856" s="146">
        <f t="shared" si="1191"/>
        <v>1.5428296438883542</v>
      </c>
      <c r="AM1856" s="146">
        <f t="shared" si="1192"/>
        <v>1.8312832136719401</v>
      </c>
      <c r="AN1856" s="146">
        <f t="shared" si="1167"/>
        <v>16.019444444444446</v>
      </c>
      <c r="AO1856" s="169">
        <f>INDEX('EL&amp;SV'!$C$4:$G$50,MATCH(AF1856,'EL&amp;SV'!$G$4:$G$50,0),MATCH(IF(P1856&gt;5000000,"A",IF(N1856&gt;2000000,"B",IF(N1856&gt;500000,"C","D"))),'EL&amp;SV'!$C$4:$G$4,0))</f>
        <v>6</v>
      </c>
      <c r="AP1856" s="171">
        <f>INDEX('EL&amp;SV'!$G$4:$K$50,MATCH(AF1856,'EL&amp;SV'!$G$4:$G$50,0),MATCH(IF(N1856&gt;5000000,"A",IF(N1856&gt;2000000,"B",IF(N1856&gt;500000,"C","D"))),'EL&amp;SV'!$G$4:$K$4,0))</f>
        <v>0.95</v>
      </c>
      <c r="AQ1856" s="153">
        <f t="shared" si="1177"/>
        <v>9156.4160683597001</v>
      </c>
      <c r="AR1856" s="153">
        <f t="shared" si="1178"/>
        <v>8698.5952649417159</v>
      </c>
      <c r="AS1856" s="153">
        <f t="shared" si="1179"/>
        <v>457.82080341798428</v>
      </c>
      <c r="AT1856" s="60">
        <v>0.75</v>
      </c>
      <c r="AU1856" s="153">
        <f t="shared" si="1180"/>
        <v>343.36560256348821</v>
      </c>
      <c r="AV1856" s="153">
        <f t="shared" si="1181"/>
        <v>457.82080341798542</v>
      </c>
    </row>
    <row r="1857" spans="1:48" x14ac:dyDescent="0.2">
      <c r="A1857" s="82">
        <v>1853</v>
      </c>
      <c r="B1857" s="82" t="s">
        <v>1410</v>
      </c>
      <c r="C1857" s="83"/>
      <c r="D1857" s="84" t="s">
        <v>112</v>
      </c>
      <c r="E1857" s="85" t="s">
        <v>649</v>
      </c>
      <c r="F1857" s="86">
        <v>39487</v>
      </c>
      <c r="G1857" s="86" t="s">
        <v>1347</v>
      </c>
      <c r="H1857" s="89"/>
      <c r="I1857" s="89">
        <v>7.4353068951874712E-2</v>
      </c>
      <c r="J1857" s="84"/>
      <c r="K1857" s="84"/>
      <c r="L1857" s="87">
        <v>5000</v>
      </c>
      <c r="M1857" s="87"/>
      <c r="N1857" s="87">
        <v>5000</v>
      </c>
      <c r="O1857" s="84">
        <v>4432.2170203700698</v>
      </c>
      <c r="P1857" s="84">
        <v>371.76534475937353</v>
      </c>
      <c r="Q1857" s="84">
        <f t="shared" si="1163"/>
        <v>4803.9823651294437</v>
      </c>
      <c r="R1857" s="84">
        <v>196.01763487055632</v>
      </c>
      <c r="S1857" s="87">
        <f t="shared" si="1164"/>
        <v>567.7829796299302</v>
      </c>
      <c r="T1857" s="150">
        <v>15</v>
      </c>
      <c r="U1857" s="69">
        <v>365</v>
      </c>
      <c r="V1857" s="70"/>
      <c r="W1857" s="71">
        <v>2.9205479452054792</v>
      </c>
      <c r="X1857" s="76">
        <f t="shared" si="1172"/>
        <v>39479</v>
      </c>
      <c r="Y1857" s="138" t="s">
        <v>4016</v>
      </c>
      <c r="Z1857" s="60">
        <f>MATCH(Y1857,'Cat-3'!$A:$A,0)</f>
        <v>628</v>
      </c>
      <c r="AA1857" s="60">
        <f>MATCH(X1857,'Cat-3'!$1:$1,0)</f>
        <v>41</v>
      </c>
      <c r="AB1857" s="60">
        <f>INDEX('Cat-3'!$1:$1048576,Working!Z1857,Working!AA1857)</f>
        <v>116.6</v>
      </c>
      <c r="AC1857" s="60">
        <f>MATCH($AC$3,'Cat-3'!$1:$1,0)</f>
        <v>90</v>
      </c>
      <c r="AD1857" s="60">
        <f>INDEX('Cat-3'!$1:$1048576,Working!Z1857,Working!AC1857)</f>
        <v>138.4</v>
      </c>
      <c r="AE1857" s="146">
        <f t="shared" si="1190"/>
        <v>1.1869639794168096</v>
      </c>
      <c r="AF1857" s="132" t="s">
        <v>3114</v>
      </c>
      <c r="AG1857" s="60">
        <f>MATCH(AF1857,'Cat-4'!$A:$A,0)</f>
        <v>844</v>
      </c>
      <c r="AH1857" s="60">
        <f>MATCH($AH$3,'Cat-4'!$1:$1,0)</f>
        <v>4</v>
      </c>
      <c r="AI1857" s="60">
        <f>INDEX('Cat-4'!$1:$1048576,Working!AG1857,Working!AH1857)</f>
        <v>103.9</v>
      </c>
      <c r="AJ1857" s="60">
        <f>MATCH($AJ$3,'Cat-4'!$1:$1,0)</f>
        <v>144</v>
      </c>
      <c r="AK1857" s="60">
        <f>INDEX('Cat-4'!$1:$1048576,Working!AG1857,Working!AJ1857)</f>
        <v>160.30000000000001</v>
      </c>
      <c r="AL1857" s="146">
        <f t="shared" si="1191"/>
        <v>1.5428296438883542</v>
      </c>
      <c r="AM1857" s="146">
        <f t="shared" si="1192"/>
        <v>1.8312832136719401</v>
      </c>
      <c r="AN1857" s="146">
        <f t="shared" si="1167"/>
        <v>16.016666666666666</v>
      </c>
      <c r="AO1857" s="169">
        <f>INDEX('EL&amp;SV'!$C$4:$G$50,MATCH(AF1857,'EL&amp;SV'!$G$4:$G$50,0),MATCH(IF(P1857&gt;5000000,"A",IF(N1857&gt;2000000,"B",IF(N1857&gt;500000,"C","D"))),'EL&amp;SV'!$C$4:$G$4,0))</f>
        <v>6</v>
      </c>
      <c r="AP1857" s="171">
        <f>INDEX('EL&amp;SV'!$G$4:$K$50,MATCH(AF1857,'EL&amp;SV'!$G$4:$G$50,0),MATCH(IF(N1857&gt;5000000,"A",IF(N1857&gt;2000000,"B",IF(N1857&gt;500000,"C","D"))),'EL&amp;SV'!$G$4:$K$4,0))</f>
        <v>0.95</v>
      </c>
      <c r="AQ1857" s="153">
        <f t="shared" si="1177"/>
        <v>9156.4160683597001</v>
      </c>
      <c r="AR1857" s="153">
        <f t="shared" si="1178"/>
        <v>8698.5952649417159</v>
      </c>
      <c r="AS1857" s="153">
        <f t="shared" si="1179"/>
        <v>457.82080341798428</v>
      </c>
      <c r="AT1857" s="60">
        <v>0.75</v>
      </c>
      <c r="AU1857" s="153">
        <f t="shared" si="1180"/>
        <v>343.36560256348821</v>
      </c>
      <c r="AV1857" s="153">
        <f t="shared" si="1181"/>
        <v>457.82080341798542</v>
      </c>
    </row>
    <row r="1858" spans="1:48" x14ac:dyDescent="0.2">
      <c r="A1858" s="82">
        <v>1854</v>
      </c>
      <c r="B1858" s="82" t="s">
        <v>1410</v>
      </c>
      <c r="C1858" s="83"/>
      <c r="D1858" s="84" t="s">
        <v>112</v>
      </c>
      <c r="E1858" s="85" t="s">
        <v>650</v>
      </c>
      <c r="F1858" s="86">
        <v>39487</v>
      </c>
      <c r="G1858" s="86" t="s">
        <v>1347</v>
      </c>
      <c r="H1858" s="89"/>
      <c r="I1858" s="89">
        <v>7.4353068951874712E-2</v>
      </c>
      <c r="J1858" s="84"/>
      <c r="K1858" s="84"/>
      <c r="L1858" s="87">
        <v>5000</v>
      </c>
      <c r="M1858" s="87"/>
      <c r="N1858" s="87">
        <v>5000</v>
      </c>
      <c r="O1858" s="84">
        <v>4432.2170203700698</v>
      </c>
      <c r="P1858" s="84">
        <v>371.76534475937353</v>
      </c>
      <c r="Q1858" s="84">
        <f t="shared" si="1163"/>
        <v>4803.9823651294437</v>
      </c>
      <c r="R1858" s="84">
        <v>196.01763487055632</v>
      </c>
      <c r="S1858" s="87">
        <f t="shared" si="1164"/>
        <v>567.7829796299302</v>
      </c>
      <c r="T1858" s="150">
        <v>15</v>
      </c>
      <c r="U1858" s="69">
        <v>365</v>
      </c>
      <c r="V1858" s="70"/>
      <c r="W1858" s="71">
        <v>2.9095890410958902</v>
      </c>
      <c r="X1858" s="76">
        <f t="shared" si="1172"/>
        <v>39479</v>
      </c>
      <c r="Y1858" s="138" t="s">
        <v>4016</v>
      </c>
      <c r="Z1858" s="60">
        <f>MATCH(Y1858,'Cat-3'!$A:$A,0)</f>
        <v>628</v>
      </c>
      <c r="AA1858" s="60">
        <f>MATCH(X1858,'Cat-3'!$1:$1,0)</f>
        <v>41</v>
      </c>
      <c r="AB1858" s="60">
        <f>INDEX('Cat-3'!$1:$1048576,Working!Z1858,Working!AA1858)</f>
        <v>116.6</v>
      </c>
      <c r="AC1858" s="60">
        <f>MATCH($AC$3,'Cat-3'!$1:$1,0)</f>
        <v>90</v>
      </c>
      <c r="AD1858" s="60">
        <f>INDEX('Cat-3'!$1:$1048576,Working!Z1858,Working!AC1858)</f>
        <v>138.4</v>
      </c>
      <c r="AE1858" s="146">
        <f t="shared" si="1190"/>
        <v>1.1869639794168096</v>
      </c>
      <c r="AF1858" s="132" t="s">
        <v>3114</v>
      </c>
      <c r="AG1858" s="60">
        <f>MATCH(AF1858,'Cat-4'!$A:$A,0)</f>
        <v>844</v>
      </c>
      <c r="AH1858" s="60">
        <f>MATCH($AH$3,'Cat-4'!$1:$1,0)</f>
        <v>4</v>
      </c>
      <c r="AI1858" s="60">
        <f>INDEX('Cat-4'!$1:$1048576,Working!AG1858,Working!AH1858)</f>
        <v>103.9</v>
      </c>
      <c r="AJ1858" s="60">
        <f>MATCH($AJ$3,'Cat-4'!$1:$1,0)</f>
        <v>144</v>
      </c>
      <c r="AK1858" s="60">
        <f>INDEX('Cat-4'!$1:$1048576,Working!AG1858,Working!AJ1858)</f>
        <v>160.30000000000001</v>
      </c>
      <c r="AL1858" s="146">
        <f t="shared" si="1191"/>
        <v>1.5428296438883542</v>
      </c>
      <c r="AM1858" s="146">
        <f t="shared" si="1192"/>
        <v>1.8312832136719401</v>
      </c>
      <c r="AN1858" s="146">
        <f t="shared" si="1167"/>
        <v>16.016666666666666</v>
      </c>
      <c r="AO1858" s="169">
        <f>INDEX('EL&amp;SV'!$C$4:$G$50,MATCH(AF1858,'EL&amp;SV'!$G$4:$G$50,0),MATCH(IF(P1858&gt;5000000,"A",IF(N1858&gt;2000000,"B",IF(N1858&gt;500000,"C","D"))),'EL&amp;SV'!$C$4:$G$4,0))</f>
        <v>6</v>
      </c>
      <c r="AP1858" s="171">
        <f>INDEX('EL&amp;SV'!$G$4:$K$50,MATCH(AF1858,'EL&amp;SV'!$G$4:$G$50,0),MATCH(IF(N1858&gt;5000000,"A",IF(N1858&gt;2000000,"B",IF(N1858&gt;500000,"C","D"))),'EL&amp;SV'!$G$4:$K$4,0))</f>
        <v>0.95</v>
      </c>
      <c r="AQ1858" s="153">
        <f t="shared" si="1177"/>
        <v>9156.4160683597001</v>
      </c>
      <c r="AR1858" s="153">
        <f t="shared" si="1178"/>
        <v>8698.5952649417159</v>
      </c>
      <c r="AS1858" s="153">
        <f t="shared" si="1179"/>
        <v>457.82080341798428</v>
      </c>
      <c r="AT1858" s="60">
        <v>0.75</v>
      </c>
      <c r="AU1858" s="153">
        <f t="shared" si="1180"/>
        <v>343.36560256348821</v>
      </c>
      <c r="AV1858" s="153">
        <f t="shared" si="1181"/>
        <v>457.82080341798542</v>
      </c>
    </row>
    <row r="1859" spans="1:48" x14ac:dyDescent="0.2">
      <c r="A1859" s="82">
        <v>1855</v>
      </c>
      <c r="B1859" s="82" t="s">
        <v>1410</v>
      </c>
      <c r="C1859" s="83"/>
      <c r="D1859" s="84" t="s">
        <v>112</v>
      </c>
      <c r="E1859" s="85" t="s">
        <v>651</v>
      </c>
      <c r="F1859" s="86">
        <v>39490</v>
      </c>
      <c r="G1859" s="86" t="s">
        <v>1347</v>
      </c>
      <c r="H1859" s="89"/>
      <c r="I1859" s="89">
        <v>7.432804621582588E-2</v>
      </c>
      <c r="J1859" s="84"/>
      <c r="K1859" s="84"/>
      <c r="L1859" s="87">
        <v>5000</v>
      </c>
      <c r="M1859" s="87"/>
      <c r="N1859" s="87">
        <v>5000</v>
      </c>
      <c r="O1859" s="84">
        <v>4429.2693896166429</v>
      </c>
      <c r="P1859" s="84">
        <v>371.64023107912942</v>
      </c>
      <c r="Q1859" s="84">
        <f t="shared" si="1163"/>
        <v>4800.909620695772</v>
      </c>
      <c r="R1859" s="84">
        <v>199.09037930422801</v>
      </c>
      <c r="S1859" s="87">
        <f t="shared" si="1164"/>
        <v>570.73061038335709</v>
      </c>
      <c r="T1859" s="150">
        <v>15</v>
      </c>
      <c r="U1859" s="69">
        <v>365</v>
      </c>
      <c r="V1859" s="70"/>
      <c r="W1859" s="71">
        <v>2.882191780821918</v>
      </c>
      <c r="X1859" s="76">
        <f t="shared" si="1172"/>
        <v>39479</v>
      </c>
      <c r="Y1859" s="138" t="s">
        <v>4016</v>
      </c>
      <c r="Z1859" s="60">
        <f>MATCH(Y1859,'Cat-3'!$A:$A,0)</f>
        <v>628</v>
      </c>
      <c r="AA1859" s="60">
        <f>MATCH(X1859,'Cat-3'!$1:$1,0)</f>
        <v>41</v>
      </c>
      <c r="AB1859" s="60">
        <f>INDEX('Cat-3'!$1:$1048576,Working!Z1859,Working!AA1859)</f>
        <v>116.6</v>
      </c>
      <c r="AC1859" s="60">
        <f>MATCH($AC$3,'Cat-3'!$1:$1,0)</f>
        <v>90</v>
      </c>
      <c r="AD1859" s="60">
        <f>INDEX('Cat-3'!$1:$1048576,Working!Z1859,Working!AC1859)</f>
        <v>138.4</v>
      </c>
      <c r="AE1859" s="146">
        <f t="shared" si="1190"/>
        <v>1.1869639794168096</v>
      </c>
      <c r="AF1859" s="132" t="s">
        <v>3114</v>
      </c>
      <c r="AG1859" s="60">
        <f>MATCH(AF1859,'Cat-4'!$A:$A,0)</f>
        <v>844</v>
      </c>
      <c r="AH1859" s="60">
        <f>MATCH($AH$3,'Cat-4'!$1:$1,0)</f>
        <v>4</v>
      </c>
      <c r="AI1859" s="60">
        <f>INDEX('Cat-4'!$1:$1048576,Working!AG1859,Working!AH1859)</f>
        <v>103.9</v>
      </c>
      <c r="AJ1859" s="60">
        <f>MATCH($AJ$3,'Cat-4'!$1:$1,0)</f>
        <v>144</v>
      </c>
      <c r="AK1859" s="60">
        <f>INDEX('Cat-4'!$1:$1048576,Working!AG1859,Working!AJ1859)</f>
        <v>160.30000000000001</v>
      </c>
      <c r="AL1859" s="146">
        <f t="shared" si="1191"/>
        <v>1.5428296438883542</v>
      </c>
      <c r="AM1859" s="146">
        <f t="shared" si="1192"/>
        <v>1.8312832136719401</v>
      </c>
      <c r="AN1859" s="146">
        <f t="shared" si="1167"/>
        <v>16.008333333333333</v>
      </c>
      <c r="AO1859" s="169">
        <f>INDEX('EL&amp;SV'!$C$4:$G$50,MATCH(AF1859,'EL&amp;SV'!$G$4:$G$50,0),MATCH(IF(P1859&gt;5000000,"A",IF(N1859&gt;2000000,"B",IF(N1859&gt;500000,"C","D"))),'EL&amp;SV'!$C$4:$G$4,0))</f>
        <v>6</v>
      </c>
      <c r="AP1859" s="171">
        <f>INDEX('EL&amp;SV'!$G$4:$K$50,MATCH(AF1859,'EL&amp;SV'!$G$4:$G$50,0),MATCH(IF(N1859&gt;5000000,"A",IF(N1859&gt;2000000,"B",IF(N1859&gt;500000,"C","D"))),'EL&amp;SV'!$G$4:$K$4,0))</f>
        <v>0.95</v>
      </c>
      <c r="AQ1859" s="153">
        <f t="shared" si="1177"/>
        <v>9156.4160683597001</v>
      </c>
      <c r="AR1859" s="153">
        <f t="shared" si="1178"/>
        <v>8698.5952649417159</v>
      </c>
      <c r="AS1859" s="153">
        <f t="shared" si="1179"/>
        <v>457.82080341798428</v>
      </c>
      <c r="AT1859" s="60">
        <v>0.75</v>
      </c>
      <c r="AU1859" s="153">
        <f t="shared" si="1180"/>
        <v>343.36560256348821</v>
      </c>
      <c r="AV1859" s="153">
        <f t="shared" si="1181"/>
        <v>457.82080341798542</v>
      </c>
    </row>
    <row r="1860" spans="1:48" x14ac:dyDescent="0.2">
      <c r="A1860" s="82">
        <v>1856</v>
      </c>
      <c r="B1860" s="82" t="s">
        <v>1410</v>
      </c>
      <c r="C1860" s="83"/>
      <c r="D1860" s="84" t="s">
        <v>112</v>
      </c>
      <c r="E1860" s="85" t="s">
        <v>691</v>
      </c>
      <c r="F1860" s="86">
        <v>39637</v>
      </c>
      <c r="G1860" s="86" t="s">
        <v>1348</v>
      </c>
      <c r="H1860" s="89"/>
      <c r="I1860" s="89">
        <v>0</v>
      </c>
      <c r="J1860" s="84"/>
      <c r="K1860" s="84"/>
      <c r="L1860" s="87">
        <v>5000</v>
      </c>
      <c r="M1860" s="87"/>
      <c r="N1860" s="87">
        <v>5000</v>
      </c>
      <c r="O1860" s="84">
        <v>5000</v>
      </c>
      <c r="P1860" s="84">
        <v>0</v>
      </c>
      <c r="Q1860" s="84">
        <f t="shared" si="1163"/>
        <v>5000</v>
      </c>
      <c r="R1860" s="84">
        <v>0</v>
      </c>
      <c r="S1860" s="87">
        <f t="shared" si="1164"/>
        <v>0</v>
      </c>
      <c r="T1860" s="150">
        <v>5</v>
      </c>
      <c r="U1860" s="69">
        <v>365</v>
      </c>
      <c r="V1860" s="70"/>
      <c r="W1860" s="71">
        <v>2.8410958904109589</v>
      </c>
      <c r="X1860" s="76">
        <f t="shared" si="1172"/>
        <v>39630</v>
      </c>
      <c r="Y1860" s="138" t="s">
        <v>4016</v>
      </c>
      <c r="Z1860" s="60">
        <f>MATCH(Y1860,'Cat-3'!$A:$A,0)</f>
        <v>628</v>
      </c>
      <c r="AA1860" s="60">
        <f>MATCH(X1860,'Cat-3'!$1:$1,0)</f>
        <v>46</v>
      </c>
      <c r="AB1860" s="60">
        <f>INDEX('Cat-3'!$1:$1048576,Working!Z1860,Working!AA1860)</f>
        <v>120.9</v>
      </c>
      <c r="AC1860" s="60">
        <f>MATCH($AC$3,'Cat-3'!$1:$1,0)</f>
        <v>90</v>
      </c>
      <c r="AD1860" s="60">
        <f>INDEX('Cat-3'!$1:$1048576,Working!Z1860,Working!AC1860)</f>
        <v>138.4</v>
      </c>
      <c r="AE1860" s="146">
        <f t="shared" si="1190"/>
        <v>1.1447477253928866</v>
      </c>
      <c r="AF1860" s="132" t="s">
        <v>3114</v>
      </c>
      <c r="AG1860" s="60">
        <f>MATCH(AF1860,'Cat-4'!$A:$A,0)</f>
        <v>844</v>
      </c>
      <c r="AH1860" s="60">
        <f>MATCH($AH$3,'Cat-4'!$1:$1,0)</f>
        <v>4</v>
      </c>
      <c r="AI1860" s="60">
        <f>INDEX('Cat-4'!$1:$1048576,Working!AG1860,Working!AH1860)</f>
        <v>103.9</v>
      </c>
      <c r="AJ1860" s="60">
        <f>MATCH($AJ$3,'Cat-4'!$1:$1,0)</f>
        <v>144</v>
      </c>
      <c r="AK1860" s="60">
        <f>INDEX('Cat-4'!$1:$1048576,Working!AG1860,Working!AJ1860)</f>
        <v>160.30000000000001</v>
      </c>
      <c r="AL1860" s="146">
        <f t="shared" si="1191"/>
        <v>1.5428296438883542</v>
      </c>
      <c r="AM1860" s="146">
        <f t="shared" si="1192"/>
        <v>1.7661507255099107</v>
      </c>
      <c r="AN1860" s="146">
        <f t="shared" si="1167"/>
        <v>15.602777777777778</v>
      </c>
      <c r="AO1860" s="169">
        <f>INDEX('EL&amp;SV'!$C$4:$G$50,MATCH(AF1860,'EL&amp;SV'!$G$4:$G$50,0),MATCH(IF(P1860&gt;5000000,"A",IF(N1860&gt;2000000,"B",IF(N1860&gt;500000,"C","D"))),'EL&amp;SV'!$C$4:$G$4,0))</f>
        <v>6</v>
      </c>
      <c r="AP1860" s="171">
        <f>INDEX('EL&amp;SV'!$G$4:$K$50,MATCH(AF1860,'EL&amp;SV'!$G$4:$G$50,0),MATCH(IF(N1860&gt;5000000,"A",IF(N1860&gt;2000000,"B",IF(N1860&gt;500000,"C","D"))),'EL&amp;SV'!$G$4:$K$4,0))</f>
        <v>0.95</v>
      </c>
      <c r="AQ1860" s="153">
        <f t="shared" si="1177"/>
        <v>8830.7536275495531</v>
      </c>
      <c r="AR1860" s="153">
        <f t="shared" si="1178"/>
        <v>8389.2159461720748</v>
      </c>
      <c r="AS1860" s="153">
        <f t="shared" si="1179"/>
        <v>441.53768137747829</v>
      </c>
      <c r="AT1860" s="60">
        <v>0.75</v>
      </c>
      <c r="AU1860" s="153">
        <f t="shared" si="1180"/>
        <v>331.15326103310872</v>
      </c>
      <c r="AV1860" s="153">
        <f t="shared" si="1181"/>
        <v>441.53768137747807</v>
      </c>
    </row>
    <row r="1861" spans="1:48" x14ac:dyDescent="0.2">
      <c r="A1861" s="82">
        <v>1857</v>
      </c>
      <c r="B1861" s="82" t="s">
        <v>1410</v>
      </c>
      <c r="C1861" s="83"/>
      <c r="D1861" s="84" t="s">
        <v>112</v>
      </c>
      <c r="E1861" s="85" t="s">
        <v>692</v>
      </c>
      <c r="F1861" s="86">
        <v>39836</v>
      </c>
      <c r="G1861" s="86" t="s">
        <v>1348</v>
      </c>
      <c r="H1861" s="89"/>
      <c r="I1861" s="89">
        <v>0</v>
      </c>
      <c r="J1861" s="84"/>
      <c r="K1861" s="84"/>
      <c r="L1861" s="87">
        <v>5000</v>
      </c>
      <c r="M1861" s="87"/>
      <c r="N1861" s="87">
        <v>5000</v>
      </c>
      <c r="O1861" s="84">
        <v>5000</v>
      </c>
      <c r="P1861" s="84">
        <v>0</v>
      </c>
      <c r="Q1861" s="84">
        <f t="shared" ref="Q1861:Q1924" si="1193">O1861+P1861</f>
        <v>5000</v>
      </c>
      <c r="R1861" s="84">
        <v>0</v>
      </c>
      <c r="S1861" s="87">
        <f t="shared" ref="S1861:S1924" si="1194">L1861-O1861</f>
        <v>0</v>
      </c>
      <c r="T1861" s="150">
        <v>5</v>
      </c>
      <c r="U1861" s="69">
        <v>365</v>
      </c>
      <c r="V1861" s="70"/>
      <c r="W1861" s="71">
        <v>2.8328767123287673</v>
      </c>
      <c r="X1861" s="76">
        <f t="shared" si="1172"/>
        <v>39814</v>
      </c>
      <c r="Y1861" s="138" t="s">
        <v>4016</v>
      </c>
      <c r="Z1861" s="60">
        <f>MATCH(Y1861,'Cat-3'!$A:$A,0)</f>
        <v>628</v>
      </c>
      <c r="AA1861" s="60">
        <f>MATCH(X1861,'Cat-3'!$1:$1,0)</f>
        <v>52</v>
      </c>
      <c r="AB1861" s="60">
        <f>INDEX('Cat-3'!$1:$1048576,Working!Z1861,Working!AA1861)</f>
        <v>120</v>
      </c>
      <c r="AC1861" s="60">
        <f>MATCH($AC$3,'Cat-3'!$1:$1,0)</f>
        <v>90</v>
      </c>
      <c r="AD1861" s="60">
        <f>INDEX('Cat-3'!$1:$1048576,Working!Z1861,Working!AC1861)</f>
        <v>138.4</v>
      </c>
      <c r="AE1861" s="146">
        <f t="shared" si="1190"/>
        <v>1.1533333333333333</v>
      </c>
      <c r="AF1861" s="132" t="s">
        <v>3114</v>
      </c>
      <c r="AG1861" s="60">
        <f>MATCH(AF1861,'Cat-4'!$A:$A,0)</f>
        <v>844</v>
      </c>
      <c r="AH1861" s="60">
        <f>MATCH($AH$3,'Cat-4'!$1:$1,0)</f>
        <v>4</v>
      </c>
      <c r="AI1861" s="60">
        <f>INDEX('Cat-4'!$1:$1048576,Working!AG1861,Working!AH1861)</f>
        <v>103.9</v>
      </c>
      <c r="AJ1861" s="60">
        <f>MATCH($AJ$3,'Cat-4'!$1:$1,0)</f>
        <v>144</v>
      </c>
      <c r="AK1861" s="60">
        <f>INDEX('Cat-4'!$1:$1048576,Working!AG1861,Working!AJ1861)</f>
        <v>160.30000000000001</v>
      </c>
      <c r="AL1861" s="146">
        <f t="shared" si="1191"/>
        <v>1.5428296438883542</v>
      </c>
      <c r="AM1861" s="146">
        <f t="shared" si="1192"/>
        <v>1.7793968559512352</v>
      </c>
      <c r="AN1861" s="146">
        <f t="shared" si="1167"/>
        <v>15.061111111111112</v>
      </c>
      <c r="AO1861" s="169">
        <f>INDEX('EL&amp;SV'!$C$4:$G$50,MATCH(AF1861,'EL&amp;SV'!$G$4:$G$50,0),MATCH(IF(P1861&gt;5000000,"A",IF(N1861&gt;2000000,"B",IF(N1861&gt;500000,"C","D"))),'EL&amp;SV'!$C$4:$G$4,0))</f>
        <v>6</v>
      </c>
      <c r="AP1861" s="171">
        <f>INDEX('EL&amp;SV'!$G$4:$K$50,MATCH(AF1861,'EL&amp;SV'!$G$4:$G$50,0),MATCH(IF(N1861&gt;5000000,"A",IF(N1861&gt;2000000,"B",IF(N1861&gt;500000,"C","D"))),'EL&amp;SV'!$G$4:$K$4,0))</f>
        <v>0.95</v>
      </c>
      <c r="AQ1861" s="153">
        <f t="shared" si="1177"/>
        <v>8896.984279756176</v>
      </c>
      <c r="AR1861" s="153">
        <f t="shared" si="1178"/>
        <v>8452.135065768367</v>
      </c>
      <c r="AS1861" s="153">
        <f t="shared" si="1179"/>
        <v>444.84921398780898</v>
      </c>
      <c r="AT1861" s="60">
        <v>0.75</v>
      </c>
      <c r="AU1861" s="153">
        <f t="shared" si="1180"/>
        <v>333.63691049085674</v>
      </c>
      <c r="AV1861" s="153">
        <f t="shared" si="1181"/>
        <v>444.84921398780921</v>
      </c>
    </row>
    <row r="1862" spans="1:48" x14ac:dyDescent="0.2">
      <c r="A1862" s="82">
        <v>1858</v>
      </c>
      <c r="B1862" s="82" t="s">
        <v>1410</v>
      </c>
      <c r="C1862" s="83"/>
      <c r="D1862" s="84" t="s">
        <v>112</v>
      </c>
      <c r="E1862" s="85" t="s">
        <v>355</v>
      </c>
      <c r="F1862" s="151">
        <v>42248</v>
      </c>
      <c r="G1862" s="86"/>
      <c r="H1862" s="89"/>
      <c r="I1862" s="89">
        <v>0.25136986301369862</v>
      </c>
      <c r="J1862" s="84"/>
      <c r="K1862" s="84"/>
      <c r="L1862" s="87">
        <v>5000</v>
      </c>
      <c r="M1862" s="87"/>
      <c r="N1862" s="87">
        <v>5000</v>
      </c>
      <c r="O1862" s="84">
        <v>4750</v>
      </c>
      <c r="P1862" s="84">
        <v>0</v>
      </c>
      <c r="Q1862" s="84">
        <f t="shared" si="1193"/>
        <v>4750</v>
      </c>
      <c r="R1862" s="84">
        <v>250</v>
      </c>
      <c r="S1862" s="87">
        <f t="shared" si="1194"/>
        <v>250</v>
      </c>
      <c r="T1862" s="150">
        <v>5</v>
      </c>
      <c r="U1862" s="69">
        <v>365</v>
      </c>
      <c r="V1862" s="70"/>
      <c r="W1862" s="71">
        <v>9.8273972602739725</v>
      </c>
      <c r="X1862" s="76">
        <f>DATE(YEAR(F1862),MONTH(F1862),1)</f>
        <v>42248</v>
      </c>
      <c r="AF1862" s="132" t="s">
        <v>3114</v>
      </c>
      <c r="AG1862" s="60">
        <f>MATCH(AF1862,'Cat-4'!$A:$A,0)</f>
        <v>844</v>
      </c>
      <c r="AH1862" s="60">
        <f>MATCH(X1862,'Cat-4'!$1:$1,0)</f>
        <v>45</v>
      </c>
      <c r="AI1862" s="60">
        <f>INDEX('Cat-4'!$1:$1048576,Working!AG1862,Working!AH1862)</f>
        <v>110.9</v>
      </c>
      <c r="AJ1862" s="60">
        <f>MATCH($AJ$3,'Cat-4'!$1:$1,0)</f>
        <v>144</v>
      </c>
      <c r="AK1862" s="60">
        <f>INDEX('Cat-4'!$1:$1048576,Working!AG1862,Working!AJ1862)</f>
        <v>160.30000000000001</v>
      </c>
      <c r="AL1862" s="146">
        <f t="shared" si="1191"/>
        <v>1.4454463480613164</v>
      </c>
      <c r="AM1862" s="152">
        <f t="shared" ref="AM1862:AM1864" si="1195">AL1862</f>
        <v>1.4454463480613164</v>
      </c>
      <c r="AN1862" s="146">
        <f t="shared" ref="AN1862:AN1925" si="1196">YEARFRAC(F1862,$AN$3)</f>
        <v>8.4555555555555557</v>
      </c>
      <c r="AO1862" s="169">
        <f>INDEX('EL&amp;SV'!$C$4:$G$50,MATCH(AF1862,'EL&amp;SV'!$G$4:$G$50,0),MATCH(IF(P1862&gt;5000000,"A",IF(N1862&gt;2000000,"B",IF(N1862&gt;500000,"C","D"))),'EL&amp;SV'!$C$4:$G$4,0))</f>
        <v>6</v>
      </c>
      <c r="AP1862" s="171">
        <f>INDEX('EL&amp;SV'!$G$4:$K$50,MATCH(AF1862,'EL&amp;SV'!$G$4:$G$50,0),MATCH(IF(N1862&gt;5000000,"A",IF(N1862&gt;2000000,"B",IF(N1862&gt;500000,"C","D"))),'EL&amp;SV'!$G$4:$K$4,0))</f>
        <v>0.95</v>
      </c>
      <c r="AQ1862" s="153">
        <f t="shared" si="1177"/>
        <v>7227.2317403065827</v>
      </c>
      <c r="AR1862" s="153">
        <f t="shared" si="1178"/>
        <v>6865.8701532912537</v>
      </c>
      <c r="AS1862" s="153">
        <f t="shared" si="1179"/>
        <v>361.36158701532895</v>
      </c>
      <c r="AT1862" s="60">
        <v>0.75</v>
      </c>
      <c r="AU1862" s="153">
        <f t="shared" si="1180"/>
        <v>271.02119026149671</v>
      </c>
      <c r="AV1862" s="153">
        <f t="shared" si="1181"/>
        <v>361.36158701532946</v>
      </c>
    </row>
    <row r="1863" spans="1:48" x14ac:dyDescent="0.2">
      <c r="A1863" s="82">
        <v>1859</v>
      </c>
      <c r="B1863" s="82" t="s">
        <v>1410</v>
      </c>
      <c r="C1863" s="83"/>
      <c r="D1863" s="84" t="s">
        <v>112</v>
      </c>
      <c r="E1863" s="85" t="s">
        <v>1217</v>
      </c>
      <c r="F1863" s="86">
        <v>44503</v>
      </c>
      <c r="G1863" s="86" t="s">
        <v>38</v>
      </c>
      <c r="H1863" s="89"/>
      <c r="I1863" s="89">
        <v>0.19</v>
      </c>
      <c r="J1863" s="84"/>
      <c r="K1863" s="84"/>
      <c r="L1863" s="87">
        <v>5000</v>
      </c>
      <c r="M1863" s="87"/>
      <c r="N1863" s="87">
        <v>5000</v>
      </c>
      <c r="O1863" s="84">
        <v>387.8082191780822</v>
      </c>
      <c r="P1863" s="84">
        <v>950</v>
      </c>
      <c r="Q1863" s="84">
        <f t="shared" si="1193"/>
        <v>1337.8082191780823</v>
      </c>
      <c r="R1863" s="84">
        <v>3662.1917808219177</v>
      </c>
      <c r="S1863" s="87">
        <f t="shared" si="1194"/>
        <v>4612.1917808219177</v>
      </c>
      <c r="T1863" s="150">
        <v>5</v>
      </c>
      <c r="U1863" s="69">
        <v>365</v>
      </c>
      <c r="V1863" s="70"/>
      <c r="W1863" s="71">
        <v>9.8164383561643831</v>
      </c>
      <c r="X1863" s="76">
        <f t="shared" si="1172"/>
        <v>44501</v>
      </c>
      <c r="AF1863" s="132" t="s">
        <v>3114</v>
      </c>
      <c r="AG1863" s="60">
        <f>MATCH(AF1863,'Cat-4'!$A:$A,0)</f>
        <v>844</v>
      </c>
      <c r="AH1863" s="60">
        <f>MATCH(X1863,'Cat-4'!$1:$1,0)</f>
        <v>119</v>
      </c>
      <c r="AI1863" s="60">
        <f>INDEX('Cat-4'!$1:$1048576,Working!AG1863,Working!AH1863)</f>
        <v>150.4</v>
      </c>
      <c r="AJ1863" s="60">
        <f>MATCH($AJ$3,'Cat-4'!$1:$1,0)</f>
        <v>144</v>
      </c>
      <c r="AK1863" s="60">
        <f>INDEX('Cat-4'!$1:$1048576,Working!AG1863,Working!AJ1863)</f>
        <v>160.30000000000001</v>
      </c>
      <c r="AL1863" s="146">
        <f t="shared" si="1191"/>
        <v>1.0658244680851063</v>
      </c>
      <c r="AM1863" s="152">
        <f t="shared" si="1195"/>
        <v>1.0658244680851063</v>
      </c>
      <c r="AN1863" s="146">
        <f t="shared" si="1196"/>
        <v>2.2833333333333332</v>
      </c>
      <c r="AO1863" s="169">
        <f>INDEX('EL&amp;SV'!$C$4:$G$50,MATCH(AF1863,'EL&amp;SV'!$G$4:$G$50,0),MATCH(IF(P1863&gt;5000000,"A",IF(N1863&gt;2000000,"B",IF(N1863&gt;500000,"C","D"))),'EL&amp;SV'!$C$4:$G$4,0))</f>
        <v>6</v>
      </c>
      <c r="AP1863" s="171">
        <f>INDEX('EL&amp;SV'!$G$4:$K$50,MATCH(AF1863,'EL&amp;SV'!$G$4:$G$50,0),MATCH(IF(N1863&gt;5000000,"A",IF(N1863&gt;2000000,"B",IF(N1863&gt;500000,"C","D"))),'EL&amp;SV'!$G$4:$K$4,0))</f>
        <v>0.95</v>
      </c>
      <c r="AQ1863" s="153">
        <f t="shared" si="1177"/>
        <v>5329.1223404255315</v>
      </c>
      <c r="AR1863" s="153">
        <f t="shared" si="1178"/>
        <v>1926.6257572399522</v>
      </c>
      <c r="AS1863" s="153">
        <f t="shared" si="1179"/>
        <v>3402.4965831855793</v>
      </c>
      <c r="AT1863" s="60">
        <v>0.75</v>
      </c>
      <c r="AU1863" s="153">
        <f t="shared" si="1180"/>
        <v>2551.8724373891846</v>
      </c>
      <c r="AV1863" s="153">
        <f t="shared" si="1181"/>
        <v>2551.8724373891846</v>
      </c>
    </row>
    <row r="1864" spans="1:48" x14ac:dyDescent="0.2">
      <c r="A1864" s="82">
        <v>1860</v>
      </c>
      <c r="B1864" s="82" t="s">
        <v>1410</v>
      </c>
      <c r="C1864" s="83"/>
      <c r="D1864" s="84" t="s">
        <v>112</v>
      </c>
      <c r="E1864" s="85" t="s">
        <v>542</v>
      </c>
      <c r="F1864" s="151">
        <v>42248</v>
      </c>
      <c r="G1864" s="86"/>
      <c r="H1864" s="89"/>
      <c r="I1864" s="89">
        <v>0</v>
      </c>
      <c r="J1864" s="84"/>
      <c r="K1864" s="84"/>
      <c r="L1864" s="87">
        <v>4992</v>
      </c>
      <c r="M1864" s="87"/>
      <c r="N1864" s="87">
        <v>4992</v>
      </c>
      <c r="O1864" s="84">
        <v>4992.3999999999996</v>
      </c>
      <c r="P1864" s="84">
        <v>0</v>
      </c>
      <c r="Q1864" s="84">
        <f t="shared" si="1193"/>
        <v>4992.3999999999996</v>
      </c>
      <c r="R1864" s="84">
        <v>-0.3999999999996362</v>
      </c>
      <c r="S1864" s="87">
        <f t="shared" si="1194"/>
        <v>-0.3999999999996362</v>
      </c>
      <c r="T1864" s="150">
        <v>3</v>
      </c>
      <c r="U1864" s="69">
        <v>365</v>
      </c>
      <c r="V1864" s="70"/>
      <c r="W1864" s="71">
        <v>9.8164383561643831</v>
      </c>
      <c r="X1864" s="76">
        <f>DATE(YEAR(F1864),MONTH(F1864),1)</f>
        <v>42248</v>
      </c>
      <c r="AF1864" s="132" t="s">
        <v>3114</v>
      </c>
      <c r="AG1864" s="60">
        <f>MATCH(AF1864,'Cat-4'!$A:$A,0)</f>
        <v>844</v>
      </c>
      <c r="AH1864" s="60">
        <f>MATCH(X1864,'Cat-4'!$1:$1,0)</f>
        <v>45</v>
      </c>
      <c r="AI1864" s="60">
        <f>INDEX('Cat-4'!$1:$1048576,Working!AG1864,Working!AH1864)</f>
        <v>110.9</v>
      </c>
      <c r="AJ1864" s="60">
        <f>MATCH($AJ$3,'Cat-4'!$1:$1,0)</f>
        <v>144</v>
      </c>
      <c r="AK1864" s="60">
        <f>INDEX('Cat-4'!$1:$1048576,Working!AG1864,Working!AJ1864)</f>
        <v>160.30000000000001</v>
      </c>
      <c r="AL1864" s="146">
        <f t="shared" si="1191"/>
        <v>1.4454463480613164</v>
      </c>
      <c r="AM1864" s="152">
        <f t="shared" si="1195"/>
        <v>1.4454463480613164</v>
      </c>
      <c r="AN1864" s="146">
        <f t="shared" si="1196"/>
        <v>8.4555555555555557</v>
      </c>
      <c r="AO1864" s="169">
        <f>INDEX('EL&amp;SV'!$C$4:$G$50,MATCH(AF1864,'EL&amp;SV'!$G$4:$G$50,0),MATCH(IF(P1864&gt;5000000,"A",IF(N1864&gt;2000000,"B",IF(N1864&gt;500000,"C","D"))),'EL&amp;SV'!$C$4:$G$4,0))</f>
        <v>6</v>
      </c>
      <c r="AP1864" s="171">
        <f>INDEX('EL&amp;SV'!$G$4:$K$50,MATCH(AF1864,'EL&amp;SV'!$G$4:$G$50,0),MATCH(IF(N1864&gt;5000000,"A",IF(N1864&gt;2000000,"B",IF(N1864&gt;500000,"C","D"))),'EL&amp;SV'!$G$4:$K$4,0))</f>
        <v>0.95</v>
      </c>
      <c r="AQ1864" s="153">
        <f t="shared" si="1177"/>
        <v>7215.6681695220914</v>
      </c>
      <c r="AR1864" s="153">
        <f t="shared" si="1178"/>
        <v>6854.884761045987</v>
      </c>
      <c r="AS1864" s="153">
        <f t="shared" si="1179"/>
        <v>360.78340847610434</v>
      </c>
      <c r="AT1864" s="60">
        <v>0.75</v>
      </c>
      <c r="AU1864" s="153">
        <f t="shared" si="1180"/>
        <v>270.58755635707826</v>
      </c>
      <c r="AV1864" s="153">
        <f t="shared" si="1181"/>
        <v>360.78340847610491</v>
      </c>
    </row>
    <row r="1865" spans="1:48" x14ac:dyDescent="0.2">
      <c r="A1865" s="82">
        <v>1861</v>
      </c>
      <c r="B1865" s="82" t="s">
        <v>1410</v>
      </c>
      <c r="C1865" s="83"/>
      <c r="D1865" s="84" t="s">
        <v>112</v>
      </c>
      <c r="E1865" s="85" t="s">
        <v>516</v>
      </c>
      <c r="F1865" s="86">
        <v>40310</v>
      </c>
      <c r="G1865" s="86" t="s">
        <v>1352</v>
      </c>
      <c r="H1865" s="89"/>
      <c r="I1865" s="89">
        <v>0</v>
      </c>
      <c r="J1865" s="84"/>
      <c r="K1865" s="84"/>
      <c r="L1865" s="87">
        <v>4988</v>
      </c>
      <c r="M1865" s="87"/>
      <c r="N1865" s="87">
        <v>4988</v>
      </c>
      <c r="O1865" s="84">
        <v>4987.6000000000004</v>
      </c>
      <c r="P1865" s="84">
        <v>0</v>
      </c>
      <c r="Q1865" s="84">
        <f t="shared" si="1193"/>
        <v>4987.6000000000004</v>
      </c>
      <c r="R1865" s="84">
        <v>0.3999999999996362</v>
      </c>
      <c r="S1865" s="87">
        <f t="shared" si="1194"/>
        <v>0.3999999999996362</v>
      </c>
      <c r="T1865" s="150">
        <v>6</v>
      </c>
      <c r="U1865" s="69">
        <v>365</v>
      </c>
      <c r="V1865" s="70"/>
      <c r="W1865" s="71">
        <v>9.8164383561643831</v>
      </c>
      <c r="X1865" s="76">
        <f t="shared" si="1172"/>
        <v>40299</v>
      </c>
      <c r="Y1865" s="138" t="s">
        <v>4016</v>
      </c>
      <c r="Z1865" s="60">
        <f>MATCH(Y1865,'Cat-3'!$A:$A,0)</f>
        <v>628</v>
      </c>
      <c r="AA1865" s="60">
        <f>MATCH(X1865,'Cat-3'!$1:$1,0)</f>
        <v>68</v>
      </c>
      <c r="AB1865" s="60">
        <f>INDEX('Cat-3'!$1:$1048576,Working!Z1865,Working!AA1865)</f>
        <v>130.1</v>
      </c>
      <c r="AC1865" s="60">
        <f>MATCH($AC$3,'Cat-3'!$1:$1,0)</f>
        <v>90</v>
      </c>
      <c r="AD1865" s="60">
        <f>INDEX('Cat-3'!$1:$1048576,Working!Z1865,Working!AC1865)</f>
        <v>138.4</v>
      </c>
      <c r="AE1865" s="146">
        <f t="shared" ref="AE1865:AE1866" si="1197">AD1865/AB1865</f>
        <v>1.0637970791698694</v>
      </c>
      <c r="AF1865" s="132" t="s">
        <v>3114</v>
      </c>
      <c r="AG1865" s="60">
        <f>MATCH(AF1865,'Cat-4'!$A:$A,0)</f>
        <v>844</v>
      </c>
      <c r="AH1865" s="60">
        <f>MATCH($AH$3,'Cat-4'!$1:$1,0)</f>
        <v>4</v>
      </c>
      <c r="AI1865" s="60">
        <f>INDEX('Cat-4'!$1:$1048576,Working!AG1865,Working!AH1865)</f>
        <v>103.9</v>
      </c>
      <c r="AJ1865" s="60">
        <f>MATCH($AJ$3,'Cat-4'!$1:$1,0)</f>
        <v>144</v>
      </c>
      <c r="AK1865" s="60">
        <f>INDEX('Cat-4'!$1:$1048576,Working!AG1865,Working!AJ1865)</f>
        <v>160.30000000000001</v>
      </c>
      <c r="AL1865" s="146">
        <f t="shared" ref="AL1865:AL1869" si="1198">AK1865/AI1865</f>
        <v>1.5428296438883542</v>
      </c>
      <c r="AM1865" s="146">
        <f t="shared" ref="AM1865:AM1866" si="1199">AL1865*AE1865</f>
        <v>1.641257668825121</v>
      </c>
      <c r="AN1865" s="146">
        <f t="shared" si="1196"/>
        <v>13.758333333333333</v>
      </c>
      <c r="AO1865" s="169">
        <f>INDEX('EL&amp;SV'!$C$4:$G$50,MATCH(AF1865,'EL&amp;SV'!$G$4:$G$50,0),MATCH(IF(P1865&gt;5000000,"A",IF(N1865&gt;2000000,"B",IF(N1865&gt;500000,"C","D"))),'EL&amp;SV'!$C$4:$G$4,0))</f>
        <v>6</v>
      </c>
      <c r="AP1865" s="171">
        <f>INDEX('EL&amp;SV'!$G$4:$K$50,MATCH(AF1865,'EL&amp;SV'!$G$4:$G$50,0),MATCH(IF(N1865&gt;5000000,"A",IF(N1865&gt;2000000,"B",IF(N1865&gt;500000,"C","D"))),'EL&amp;SV'!$G$4:$K$4,0))</f>
        <v>0.95</v>
      </c>
      <c r="AQ1865" s="153">
        <f t="shared" si="1177"/>
        <v>8186.5932520997039</v>
      </c>
      <c r="AR1865" s="153">
        <f t="shared" si="1178"/>
        <v>7777.2635894947189</v>
      </c>
      <c r="AS1865" s="153">
        <f t="shared" si="1179"/>
        <v>409.32966260498506</v>
      </c>
      <c r="AT1865" s="60">
        <v>0.75</v>
      </c>
      <c r="AU1865" s="153">
        <f t="shared" si="1180"/>
        <v>306.9972469537388</v>
      </c>
      <c r="AV1865" s="153">
        <f t="shared" si="1181"/>
        <v>409.32966260498557</v>
      </c>
    </row>
    <row r="1866" spans="1:48" x14ac:dyDescent="0.2">
      <c r="A1866" s="82">
        <v>1862</v>
      </c>
      <c r="B1866" s="82" t="s">
        <v>1410</v>
      </c>
      <c r="C1866" s="83"/>
      <c r="D1866" s="84" t="s">
        <v>112</v>
      </c>
      <c r="E1866" s="85" t="s">
        <v>334</v>
      </c>
      <c r="F1866" s="86">
        <v>39706</v>
      </c>
      <c r="G1866" s="86" t="s">
        <v>1348</v>
      </c>
      <c r="H1866" s="89"/>
      <c r="I1866" s="89">
        <v>1.1223862238622387E-2</v>
      </c>
      <c r="J1866" s="84"/>
      <c r="K1866" s="84"/>
      <c r="L1866" s="87">
        <v>4950</v>
      </c>
      <c r="M1866" s="87"/>
      <c r="N1866" s="87">
        <v>4950</v>
      </c>
      <c r="O1866" s="84">
        <v>4950</v>
      </c>
      <c r="P1866" s="84">
        <v>0</v>
      </c>
      <c r="Q1866" s="84">
        <f t="shared" si="1193"/>
        <v>4950</v>
      </c>
      <c r="R1866" s="84">
        <v>0</v>
      </c>
      <c r="S1866" s="87">
        <f t="shared" si="1194"/>
        <v>0</v>
      </c>
      <c r="T1866" s="150">
        <v>10</v>
      </c>
      <c r="U1866" s="69">
        <v>365</v>
      </c>
      <c r="V1866" s="70"/>
      <c r="W1866" s="71">
        <v>9.8082191780821919</v>
      </c>
      <c r="X1866" s="76">
        <f t="shared" si="1172"/>
        <v>39692</v>
      </c>
      <c r="Y1866" s="138" t="s">
        <v>4016</v>
      </c>
      <c r="Z1866" s="60">
        <f>MATCH(Y1866,'Cat-3'!$A:$A,0)</f>
        <v>628</v>
      </c>
      <c r="AA1866" s="60">
        <f>MATCH(X1866,'Cat-3'!$1:$1,0)</f>
        <v>48</v>
      </c>
      <c r="AB1866" s="60">
        <f>INDEX('Cat-3'!$1:$1048576,Working!Z1866,Working!AA1866)</f>
        <v>120.9</v>
      </c>
      <c r="AC1866" s="60">
        <f>MATCH($AC$3,'Cat-3'!$1:$1,0)</f>
        <v>90</v>
      </c>
      <c r="AD1866" s="60">
        <f>INDEX('Cat-3'!$1:$1048576,Working!Z1866,Working!AC1866)</f>
        <v>138.4</v>
      </c>
      <c r="AE1866" s="146">
        <f t="shared" si="1197"/>
        <v>1.1447477253928866</v>
      </c>
      <c r="AF1866" s="132" t="s">
        <v>3114</v>
      </c>
      <c r="AG1866" s="60">
        <f>MATCH(AF1866,'Cat-4'!$A:$A,0)</f>
        <v>844</v>
      </c>
      <c r="AH1866" s="60">
        <f>MATCH($AH$3,'Cat-4'!$1:$1,0)</f>
        <v>4</v>
      </c>
      <c r="AI1866" s="60">
        <f>INDEX('Cat-4'!$1:$1048576,Working!AG1866,Working!AH1866)</f>
        <v>103.9</v>
      </c>
      <c r="AJ1866" s="60">
        <f>MATCH($AJ$3,'Cat-4'!$1:$1,0)</f>
        <v>144</v>
      </c>
      <c r="AK1866" s="60">
        <f>INDEX('Cat-4'!$1:$1048576,Working!AG1866,Working!AJ1866)</f>
        <v>160.30000000000001</v>
      </c>
      <c r="AL1866" s="146">
        <f t="shared" si="1198"/>
        <v>1.5428296438883542</v>
      </c>
      <c r="AM1866" s="146">
        <f t="shared" si="1199"/>
        <v>1.7661507255099107</v>
      </c>
      <c r="AN1866" s="146">
        <f t="shared" si="1196"/>
        <v>15.416666666666666</v>
      </c>
      <c r="AO1866" s="169">
        <f>INDEX('EL&amp;SV'!$C$4:$G$50,MATCH(AF1866,'EL&amp;SV'!$G$4:$G$50,0),MATCH(IF(P1866&gt;5000000,"A",IF(N1866&gt;2000000,"B",IF(N1866&gt;500000,"C","D"))),'EL&amp;SV'!$C$4:$G$4,0))</f>
        <v>6</v>
      </c>
      <c r="AP1866" s="171">
        <f>INDEX('EL&amp;SV'!$G$4:$K$50,MATCH(AF1866,'EL&amp;SV'!$G$4:$G$50,0),MATCH(IF(N1866&gt;5000000,"A",IF(N1866&gt;2000000,"B",IF(N1866&gt;500000,"C","D"))),'EL&amp;SV'!$G$4:$K$4,0))</f>
        <v>0.95</v>
      </c>
      <c r="AQ1866" s="153">
        <f t="shared" si="1177"/>
        <v>8742.4460912740578</v>
      </c>
      <c r="AR1866" s="153">
        <f t="shared" si="1178"/>
        <v>8305.3237867103544</v>
      </c>
      <c r="AS1866" s="153">
        <f t="shared" si="1179"/>
        <v>437.12230456370344</v>
      </c>
      <c r="AT1866" s="60">
        <v>0.75</v>
      </c>
      <c r="AU1866" s="153">
        <f t="shared" si="1180"/>
        <v>327.84172842277758</v>
      </c>
      <c r="AV1866" s="153">
        <f t="shared" si="1181"/>
        <v>437.12230456370327</v>
      </c>
    </row>
    <row r="1867" spans="1:48" x14ac:dyDescent="0.2">
      <c r="A1867" s="82">
        <v>1863</v>
      </c>
      <c r="B1867" s="82" t="s">
        <v>1410</v>
      </c>
      <c r="C1867" s="83"/>
      <c r="D1867" s="84" t="s">
        <v>112</v>
      </c>
      <c r="E1867" s="85" t="s">
        <v>379</v>
      </c>
      <c r="F1867" s="151">
        <v>42248</v>
      </c>
      <c r="G1867" s="86" t="s">
        <v>1350</v>
      </c>
      <c r="H1867" s="89"/>
      <c r="I1867" s="89">
        <v>0.05</v>
      </c>
      <c r="J1867" s="84"/>
      <c r="K1867" s="84"/>
      <c r="L1867" s="87">
        <v>4920</v>
      </c>
      <c r="M1867" s="87"/>
      <c r="N1867" s="87">
        <v>4920</v>
      </c>
      <c r="O1867" s="84">
        <v>4920</v>
      </c>
      <c r="P1867" s="84">
        <v>0</v>
      </c>
      <c r="Q1867" s="84">
        <f t="shared" si="1193"/>
        <v>4920</v>
      </c>
      <c r="R1867" s="84">
        <v>0</v>
      </c>
      <c r="S1867" s="87">
        <f t="shared" si="1194"/>
        <v>0</v>
      </c>
      <c r="T1867" s="150">
        <v>10</v>
      </c>
      <c r="U1867" s="69">
        <v>365</v>
      </c>
      <c r="V1867" s="70"/>
      <c r="W1867" s="71">
        <v>9.8082191780821919</v>
      </c>
      <c r="X1867" s="76">
        <f t="shared" si="1172"/>
        <v>42248</v>
      </c>
      <c r="AF1867" s="132" t="s">
        <v>3114</v>
      </c>
      <c r="AG1867" s="60">
        <f>MATCH(AF1867,'Cat-4'!$A:$A,0)</f>
        <v>844</v>
      </c>
      <c r="AH1867" s="60">
        <f>MATCH(X1867,'Cat-4'!$1:$1,0)</f>
        <v>45</v>
      </c>
      <c r="AI1867" s="60">
        <f>INDEX('Cat-4'!$1:$1048576,Working!AG1867,Working!AH1867)</f>
        <v>110.9</v>
      </c>
      <c r="AJ1867" s="60">
        <f>MATCH($AJ$3,'Cat-4'!$1:$1,0)</f>
        <v>144</v>
      </c>
      <c r="AK1867" s="60">
        <f>INDEX('Cat-4'!$1:$1048576,Working!AG1867,Working!AJ1867)</f>
        <v>160.30000000000001</v>
      </c>
      <c r="AL1867" s="146">
        <f t="shared" si="1198"/>
        <v>1.4454463480613164</v>
      </c>
      <c r="AM1867" s="152">
        <f t="shared" ref="AM1867:AM1869" si="1200">AL1867</f>
        <v>1.4454463480613164</v>
      </c>
      <c r="AN1867" s="146">
        <f t="shared" si="1196"/>
        <v>8.4555555555555557</v>
      </c>
      <c r="AO1867" s="169">
        <f>INDEX('EL&amp;SV'!$C$4:$G$50,MATCH(AF1867,'EL&amp;SV'!$G$4:$G$50,0),MATCH(IF(P1867&gt;5000000,"A",IF(N1867&gt;2000000,"B",IF(N1867&gt;500000,"C","D"))),'EL&amp;SV'!$C$4:$G$4,0))</f>
        <v>6</v>
      </c>
      <c r="AP1867" s="171">
        <f>INDEX('EL&amp;SV'!$G$4:$K$50,MATCH(AF1867,'EL&amp;SV'!$G$4:$G$50,0),MATCH(IF(N1867&gt;5000000,"A",IF(N1867&gt;2000000,"B",IF(N1867&gt;500000,"C","D"))),'EL&amp;SV'!$G$4:$K$4,0))</f>
        <v>0.95</v>
      </c>
      <c r="AQ1867" s="153">
        <f t="shared" si="1177"/>
        <v>7111.5960324616772</v>
      </c>
      <c r="AR1867" s="153">
        <f t="shared" si="1178"/>
        <v>6756.0162308385934</v>
      </c>
      <c r="AS1867" s="153">
        <f t="shared" si="1179"/>
        <v>355.57980162308377</v>
      </c>
      <c r="AT1867" s="60">
        <v>0.75</v>
      </c>
      <c r="AU1867" s="153">
        <f t="shared" si="1180"/>
        <v>266.68485121731283</v>
      </c>
      <c r="AV1867" s="153">
        <f t="shared" si="1181"/>
        <v>355.57980162308417</v>
      </c>
    </row>
    <row r="1868" spans="1:48" x14ac:dyDescent="0.2">
      <c r="A1868" s="82">
        <v>1864</v>
      </c>
      <c r="B1868" s="82" t="s">
        <v>1410</v>
      </c>
      <c r="C1868" s="83"/>
      <c r="D1868" s="84" t="s">
        <v>112</v>
      </c>
      <c r="E1868" s="85" t="s">
        <v>402</v>
      </c>
      <c r="F1868" s="151">
        <v>42248</v>
      </c>
      <c r="G1868" s="86"/>
      <c r="H1868" s="89"/>
      <c r="I1868" s="89">
        <v>0.05</v>
      </c>
      <c r="J1868" s="84"/>
      <c r="K1868" s="84"/>
      <c r="L1868" s="87">
        <v>4910</v>
      </c>
      <c r="M1868" s="87"/>
      <c r="N1868" s="87">
        <v>4910</v>
      </c>
      <c r="O1868" s="84">
        <v>4910</v>
      </c>
      <c r="P1868" s="84">
        <v>0</v>
      </c>
      <c r="Q1868" s="84">
        <f t="shared" si="1193"/>
        <v>4910</v>
      </c>
      <c r="R1868" s="84">
        <v>0</v>
      </c>
      <c r="S1868" s="87">
        <f t="shared" si="1194"/>
        <v>0</v>
      </c>
      <c r="T1868" s="150">
        <v>10</v>
      </c>
      <c r="U1868" s="69">
        <v>365</v>
      </c>
      <c r="V1868" s="70"/>
      <c r="W1868" s="71">
        <v>9.8082191780821919</v>
      </c>
      <c r="X1868" s="76">
        <f t="shared" si="1172"/>
        <v>42248</v>
      </c>
      <c r="AF1868" s="132" t="s">
        <v>3114</v>
      </c>
      <c r="AG1868" s="60">
        <f>MATCH(AF1868,'Cat-4'!$A:$A,0)</f>
        <v>844</v>
      </c>
      <c r="AH1868" s="60">
        <f>MATCH(X1868,'Cat-4'!$1:$1,0)</f>
        <v>45</v>
      </c>
      <c r="AI1868" s="60">
        <f>INDEX('Cat-4'!$1:$1048576,Working!AG1868,Working!AH1868)</f>
        <v>110.9</v>
      </c>
      <c r="AJ1868" s="60">
        <f>MATCH($AJ$3,'Cat-4'!$1:$1,0)</f>
        <v>144</v>
      </c>
      <c r="AK1868" s="60">
        <f>INDEX('Cat-4'!$1:$1048576,Working!AG1868,Working!AJ1868)</f>
        <v>160.30000000000001</v>
      </c>
      <c r="AL1868" s="146">
        <f t="shared" si="1198"/>
        <v>1.4454463480613164</v>
      </c>
      <c r="AM1868" s="152">
        <f t="shared" si="1200"/>
        <v>1.4454463480613164</v>
      </c>
      <c r="AN1868" s="146">
        <f t="shared" si="1196"/>
        <v>8.4555555555555557</v>
      </c>
      <c r="AO1868" s="169">
        <f>INDEX('EL&amp;SV'!$C$4:$G$50,MATCH(AF1868,'EL&amp;SV'!$G$4:$G$50,0),MATCH(IF(P1868&gt;5000000,"A",IF(N1868&gt;2000000,"B",IF(N1868&gt;500000,"C","D"))),'EL&amp;SV'!$C$4:$G$4,0))</f>
        <v>6</v>
      </c>
      <c r="AP1868" s="171">
        <f>INDEX('EL&amp;SV'!$G$4:$K$50,MATCH(AF1868,'EL&amp;SV'!$G$4:$G$50,0),MATCH(IF(N1868&gt;5000000,"A",IF(N1868&gt;2000000,"B",IF(N1868&gt;500000,"C","D"))),'EL&amp;SV'!$G$4:$K$4,0))</f>
        <v>0.95</v>
      </c>
      <c r="AQ1868" s="153">
        <f t="shared" si="1177"/>
        <v>7097.1415689810638</v>
      </c>
      <c r="AR1868" s="153">
        <f t="shared" si="1178"/>
        <v>6742.2844905320098</v>
      </c>
      <c r="AS1868" s="153">
        <f t="shared" si="1179"/>
        <v>354.85707844905392</v>
      </c>
      <c r="AT1868" s="60">
        <v>0.75</v>
      </c>
      <c r="AU1868" s="153">
        <f t="shared" si="1180"/>
        <v>266.14280883679044</v>
      </c>
      <c r="AV1868" s="153">
        <f t="shared" si="1181"/>
        <v>354.85707844905352</v>
      </c>
    </row>
    <row r="1869" spans="1:48" x14ac:dyDescent="0.2">
      <c r="A1869" s="82">
        <v>1865</v>
      </c>
      <c r="B1869" s="82" t="s">
        <v>1410</v>
      </c>
      <c r="C1869" s="83"/>
      <c r="D1869" s="84" t="s">
        <v>112</v>
      </c>
      <c r="E1869" s="85" t="s">
        <v>909</v>
      </c>
      <c r="F1869" s="151">
        <v>42248</v>
      </c>
      <c r="G1869" s="86"/>
      <c r="H1869" s="89"/>
      <c r="I1869" s="89">
        <v>0.10342465753424648</v>
      </c>
      <c r="J1869" s="84"/>
      <c r="K1869" s="84"/>
      <c r="L1869" s="87">
        <v>4900.0200000000004</v>
      </c>
      <c r="M1869" s="87"/>
      <c r="N1869" s="87">
        <v>4900.0200000000004</v>
      </c>
      <c r="O1869" s="84">
        <v>4655.0190000000002</v>
      </c>
      <c r="P1869" s="84">
        <v>0</v>
      </c>
      <c r="Q1869" s="84">
        <f t="shared" si="1193"/>
        <v>4655.0190000000002</v>
      </c>
      <c r="R1869" s="84">
        <v>245.0010000000002</v>
      </c>
      <c r="S1869" s="87">
        <f t="shared" si="1194"/>
        <v>245.0010000000002</v>
      </c>
      <c r="T1869" s="150">
        <v>5</v>
      </c>
      <c r="U1869" s="69">
        <v>365</v>
      </c>
      <c r="V1869" s="70"/>
      <c r="W1869" s="71">
        <v>9.8082191780821919</v>
      </c>
      <c r="X1869" s="76">
        <f t="shared" si="1172"/>
        <v>42248</v>
      </c>
      <c r="AF1869" s="132" t="s">
        <v>3114</v>
      </c>
      <c r="AG1869" s="60">
        <f>MATCH(AF1869,'Cat-4'!$A:$A,0)</f>
        <v>844</v>
      </c>
      <c r="AH1869" s="60">
        <f>MATCH(X1869,'Cat-4'!$1:$1,0)</f>
        <v>45</v>
      </c>
      <c r="AI1869" s="60">
        <f>INDEX('Cat-4'!$1:$1048576,Working!AG1869,Working!AH1869)</f>
        <v>110.9</v>
      </c>
      <c r="AJ1869" s="60">
        <f>MATCH($AJ$3,'Cat-4'!$1:$1,0)</f>
        <v>144</v>
      </c>
      <c r="AK1869" s="60">
        <f>INDEX('Cat-4'!$1:$1048576,Working!AG1869,Working!AJ1869)</f>
        <v>160.30000000000001</v>
      </c>
      <c r="AL1869" s="146">
        <f t="shared" si="1198"/>
        <v>1.4454463480613164</v>
      </c>
      <c r="AM1869" s="152">
        <f t="shared" si="1200"/>
        <v>1.4454463480613164</v>
      </c>
      <c r="AN1869" s="146">
        <f t="shared" si="1196"/>
        <v>8.4555555555555557</v>
      </c>
      <c r="AO1869" s="169">
        <f>INDEX('EL&amp;SV'!$C$4:$G$50,MATCH(AF1869,'EL&amp;SV'!$G$4:$G$50,0),MATCH(IF(P1869&gt;5000000,"A",IF(N1869&gt;2000000,"B",IF(N1869&gt;500000,"C","D"))),'EL&amp;SV'!$C$4:$G$4,0))</f>
        <v>6</v>
      </c>
      <c r="AP1869" s="171">
        <f>INDEX('EL&amp;SV'!$G$4:$K$50,MATCH(AF1869,'EL&amp;SV'!$G$4:$G$50,0),MATCH(IF(N1869&gt;5000000,"A",IF(N1869&gt;2000000,"B",IF(N1869&gt;500000,"C","D"))),'EL&amp;SV'!$G$4:$K$4,0))</f>
        <v>0.95</v>
      </c>
      <c r="AQ1869" s="153">
        <f t="shared" si="1177"/>
        <v>7082.7160144274121</v>
      </c>
      <c r="AR1869" s="153">
        <f t="shared" si="1178"/>
        <v>6728.5802137060418</v>
      </c>
      <c r="AS1869" s="153">
        <f t="shared" si="1179"/>
        <v>354.13580072137029</v>
      </c>
      <c r="AT1869" s="60">
        <v>0.75</v>
      </c>
      <c r="AU1869" s="153">
        <f t="shared" si="1180"/>
        <v>265.60185054102772</v>
      </c>
      <c r="AV1869" s="153">
        <f t="shared" si="1181"/>
        <v>354.13580072137091</v>
      </c>
    </row>
    <row r="1870" spans="1:48" x14ac:dyDescent="0.2">
      <c r="A1870" s="82">
        <v>1866</v>
      </c>
      <c r="B1870" s="82" t="s">
        <v>1410</v>
      </c>
      <c r="C1870" s="83"/>
      <c r="D1870" s="84" t="s">
        <v>112</v>
      </c>
      <c r="E1870" s="85" t="s">
        <v>701</v>
      </c>
      <c r="F1870" s="86">
        <v>39923</v>
      </c>
      <c r="G1870" s="86" t="s">
        <v>1353</v>
      </c>
      <c r="H1870" s="89"/>
      <c r="I1870" s="89">
        <v>0</v>
      </c>
      <c r="J1870" s="84"/>
      <c r="K1870" s="84"/>
      <c r="L1870" s="87">
        <v>4900</v>
      </c>
      <c r="M1870" s="87"/>
      <c r="N1870" s="87">
        <v>4900</v>
      </c>
      <c r="O1870" s="84">
        <v>4900</v>
      </c>
      <c r="P1870" s="84">
        <v>0</v>
      </c>
      <c r="Q1870" s="84">
        <f t="shared" si="1193"/>
        <v>4900</v>
      </c>
      <c r="R1870" s="84">
        <v>0</v>
      </c>
      <c r="S1870" s="87">
        <f t="shared" si="1194"/>
        <v>0</v>
      </c>
      <c r="T1870" s="150">
        <v>5</v>
      </c>
      <c r="U1870" s="69">
        <v>365</v>
      </c>
      <c r="V1870" s="70"/>
      <c r="W1870" s="71">
        <v>2.7835616438356166</v>
      </c>
      <c r="X1870" s="76">
        <f t="shared" si="1172"/>
        <v>39904</v>
      </c>
      <c r="Y1870" s="138" t="s">
        <v>4016</v>
      </c>
      <c r="Z1870" s="60">
        <f>MATCH(Y1870,'Cat-3'!$A:$A,0)</f>
        <v>628</v>
      </c>
      <c r="AA1870" s="60">
        <f>MATCH(X1870,'Cat-3'!$1:$1,0)</f>
        <v>55</v>
      </c>
      <c r="AB1870" s="60">
        <f>INDEX('Cat-3'!$1:$1048576,Working!Z1870,Working!AA1870)</f>
        <v>119.7</v>
      </c>
      <c r="AC1870" s="60">
        <f>MATCH($AC$3,'Cat-3'!$1:$1,0)</f>
        <v>90</v>
      </c>
      <c r="AD1870" s="60">
        <f>INDEX('Cat-3'!$1:$1048576,Working!Z1870,Working!AC1870)</f>
        <v>138.4</v>
      </c>
      <c r="AE1870" s="146">
        <f>AD1870/AB1870</f>
        <v>1.1562238930659983</v>
      </c>
      <c r="AF1870" s="132" t="s">
        <v>3114</v>
      </c>
      <c r="AG1870" s="60">
        <f>MATCH(AF1870,'Cat-4'!$A:$A,0)</f>
        <v>844</v>
      </c>
      <c r="AH1870" s="60">
        <f>MATCH($AH$3,'Cat-4'!$1:$1,0)</f>
        <v>4</v>
      </c>
      <c r="AI1870" s="60">
        <f>INDEX('Cat-4'!$1:$1048576,Working!AG1870,Working!AH1870)</f>
        <v>103.9</v>
      </c>
      <c r="AJ1870" s="60">
        <f>MATCH($AJ$3,'Cat-4'!$1:$1,0)</f>
        <v>144</v>
      </c>
      <c r="AK1870" s="60">
        <f>INDEX('Cat-4'!$1:$1048576,Working!AG1870,Working!AJ1870)</f>
        <v>160.30000000000001</v>
      </c>
      <c r="AL1870" s="146">
        <f>AK1870/AI1870</f>
        <v>1.5428296438883542</v>
      </c>
      <c r="AM1870" s="146">
        <f>AL1870*AE1870</f>
        <v>1.7838564971942206</v>
      </c>
      <c r="AN1870" s="146">
        <f t="shared" si="1196"/>
        <v>14.819444444444445</v>
      </c>
      <c r="AO1870" s="169">
        <f>INDEX('EL&amp;SV'!$C$4:$G$50,MATCH(AF1870,'EL&amp;SV'!$G$4:$G$50,0),MATCH(IF(P1870&gt;5000000,"A",IF(N1870&gt;2000000,"B",IF(N1870&gt;500000,"C","D"))),'EL&amp;SV'!$C$4:$G$4,0))</f>
        <v>6</v>
      </c>
      <c r="AP1870" s="171">
        <f>INDEX('EL&amp;SV'!$G$4:$K$50,MATCH(AF1870,'EL&amp;SV'!$G$4:$G$50,0),MATCH(IF(N1870&gt;5000000,"A",IF(N1870&gt;2000000,"B",IF(N1870&gt;500000,"C","D"))),'EL&amp;SV'!$G$4:$K$4,0))</f>
        <v>0.95</v>
      </c>
      <c r="AQ1870" s="153">
        <f t="shared" si="1177"/>
        <v>8740.8968362516807</v>
      </c>
      <c r="AR1870" s="153">
        <f t="shared" si="1178"/>
        <v>8303.8519944390973</v>
      </c>
      <c r="AS1870" s="153">
        <f t="shared" si="1179"/>
        <v>437.0448418125834</v>
      </c>
      <c r="AT1870" s="60">
        <v>0.75</v>
      </c>
      <c r="AU1870" s="153">
        <f t="shared" si="1180"/>
        <v>327.78363135943755</v>
      </c>
      <c r="AV1870" s="153">
        <f t="shared" si="1181"/>
        <v>437.04484181258442</v>
      </c>
    </row>
    <row r="1871" spans="1:48" x14ac:dyDescent="0.2">
      <c r="A1871" s="82">
        <v>1867</v>
      </c>
      <c r="B1871" s="82" t="s">
        <v>1410</v>
      </c>
      <c r="C1871" s="83"/>
      <c r="D1871" s="84" t="s">
        <v>112</v>
      </c>
      <c r="E1871" s="85" t="s">
        <v>1033</v>
      </c>
      <c r="F1871" s="86">
        <v>43555</v>
      </c>
      <c r="G1871" s="86" t="s">
        <v>35</v>
      </c>
      <c r="H1871" s="89"/>
      <c r="I1871" s="89">
        <v>9.5000000000000001E-2</v>
      </c>
      <c r="J1871" s="84"/>
      <c r="K1871" s="84"/>
      <c r="L1871" s="87">
        <v>4850</v>
      </c>
      <c r="M1871" s="87"/>
      <c r="N1871" s="87">
        <v>4850</v>
      </c>
      <c r="O1871" s="84">
        <v>1383.5123287671233</v>
      </c>
      <c r="P1871" s="84">
        <v>460.75</v>
      </c>
      <c r="Q1871" s="84">
        <f t="shared" si="1193"/>
        <v>1844.2623287671233</v>
      </c>
      <c r="R1871" s="84">
        <v>3005.7376712328769</v>
      </c>
      <c r="S1871" s="87">
        <f t="shared" si="1194"/>
        <v>3466.4876712328769</v>
      </c>
      <c r="T1871" s="150">
        <v>10</v>
      </c>
      <c r="U1871" s="69">
        <v>365</v>
      </c>
      <c r="V1871" s="70"/>
      <c r="W1871" s="71">
        <v>2.7671232876712328</v>
      </c>
      <c r="X1871" s="76">
        <f t="shared" si="1172"/>
        <v>43525</v>
      </c>
      <c r="AF1871" s="132" t="s">
        <v>3114</v>
      </c>
      <c r="AG1871" s="60">
        <f>MATCH(AF1871,'Cat-4'!$A:$A,0)</f>
        <v>844</v>
      </c>
      <c r="AH1871" s="60">
        <f>MATCH(X1871,'Cat-4'!$1:$1,0)</f>
        <v>87</v>
      </c>
      <c r="AI1871" s="60">
        <f>INDEX('Cat-4'!$1:$1048576,Working!AG1871,Working!AH1871)</f>
        <v>129.5</v>
      </c>
      <c r="AJ1871" s="60">
        <f>MATCH($AJ$3,'Cat-4'!$1:$1,0)</f>
        <v>144</v>
      </c>
      <c r="AK1871" s="60">
        <f>INDEX('Cat-4'!$1:$1048576,Working!AG1871,Working!AJ1871)</f>
        <v>160.30000000000001</v>
      </c>
      <c r="AL1871" s="146">
        <f>AK1871/AI1871</f>
        <v>1.2378378378378379</v>
      </c>
      <c r="AM1871" s="152">
        <f>AL1871</f>
        <v>1.2378378378378379</v>
      </c>
      <c r="AN1871" s="146">
        <f t="shared" si="1196"/>
        <v>4.875</v>
      </c>
      <c r="AO1871" s="169">
        <f>INDEX('EL&amp;SV'!$C$4:$G$50,MATCH(AF1871,'EL&amp;SV'!$G$4:$G$50,0),MATCH(IF(P1871&gt;5000000,"A",IF(N1871&gt;2000000,"B",IF(N1871&gt;500000,"C","D"))),'EL&amp;SV'!$C$4:$G$4,0))</f>
        <v>6</v>
      </c>
      <c r="AP1871" s="171">
        <f>INDEX('EL&amp;SV'!$G$4:$K$50,MATCH(AF1871,'EL&amp;SV'!$G$4:$G$50,0),MATCH(IF(N1871&gt;5000000,"A",IF(N1871&gt;2000000,"B",IF(N1871&gt;500000,"C","D"))),'EL&amp;SV'!$G$4:$K$4,0))</f>
        <v>0.95</v>
      </c>
      <c r="AQ1871" s="153">
        <f t="shared" si="1177"/>
        <v>6003.5135135135133</v>
      </c>
      <c r="AR1871" s="153">
        <f t="shared" si="1178"/>
        <v>4633.9619932432433</v>
      </c>
      <c r="AS1871" s="153">
        <f t="shared" si="1179"/>
        <v>1369.55152027027</v>
      </c>
      <c r="AT1871" s="60">
        <v>0.75</v>
      </c>
      <c r="AU1871" s="153">
        <f t="shared" si="1180"/>
        <v>1027.1636402027025</v>
      </c>
      <c r="AV1871" s="153">
        <f t="shared" si="1181"/>
        <v>1027.1636402027025</v>
      </c>
    </row>
    <row r="1872" spans="1:48" x14ac:dyDescent="0.2">
      <c r="A1872" s="82">
        <v>1868</v>
      </c>
      <c r="B1872" s="82" t="s">
        <v>1410</v>
      </c>
      <c r="C1872" s="83"/>
      <c r="D1872" s="84" t="s">
        <v>112</v>
      </c>
      <c r="E1872" s="85" t="s">
        <v>537</v>
      </c>
      <c r="F1872" s="86">
        <v>40634</v>
      </c>
      <c r="G1872" s="86" t="s">
        <v>1351</v>
      </c>
      <c r="H1872" s="89"/>
      <c r="I1872" s="89">
        <v>0</v>
      </c>
      <c r="J1872" s="84"/>
      <c r="K1872" s="84"/>
      <c r="L1872" s="87">
        <v>4829.37</v>
      </c>
      <c r="M1872" s="87"/>
      <c r="N1872" s="87">
        <v>4829.37</v>
      </c>
      <c r="O1872" s="84">
        <v>4828.9014999999999</v>
      </c>
      <c r="P1872" s="84">
        <v>0</v>
      </c>
      <c r="Q1872" s="84">
        <f t="shared" si="1193"/>
        <v>4828.9014999999999</v>
      </c>
      <c r="R1872" s="84">
        <v>0.46849999999994907</v>
      </c>
      <c r="S1872" s="87">
        <f t="shared" si="1194"/>
        <v>0.46849999999994907</v>
      </c>
      <c r="T1872" s="150">
        <v>6</v>
      </c>
      <c r="U1872" s="69">
        <v>365</v>
      </c>
      <c r="V1872" s="70"/>
      <c r="W1872" s="71">
        <v>2.7424657534246575</v>
      </c>
      <c r="X1872" s="76">
        <f t="shared" si="1172"/>
        <v>40634</v>
      </c>
      <c r="Y1872" s="138" t="s">
        <v>4016</v>
      </c>
      <c r="Z1872" s="60">
        <f>MATCH(Y1872,'Cat-3'!$A:$A,0)</f>
        <v>628</v>
      </c>
      <c r="AA1872" s="60">
        <f>MATCH(X1872,'Cat-3'!$1:$1,0)</f>
        <v>79</v>
      </c>
      <c r="AB1872" s="60">
        <f>INDEX('Cat-3'!$1:$1048576,Working!Z1872,Working!AA1872)</f>
        <v>132.4</v>
      </c>
      <c r="AC1872" s="60">
        <f>MATCH($AC$3,'Cat-3'!$1:$1,0)</f>
        <v>90</v>
      </c>
      <c r="AD1872" s="60">
        <f>INDEX('Cat-3'!$1:$1048576,Working!Z1872,Working!AC1872)</f>
        <v>138.4</v>
      </c>
      <c r="AE1872" s="146">
        <f t="shared" ref="AE1872:AE1874" si="1201">AD1872/AB1872</f>
        <v>1.0453172205438066</v>
      </c>
      <c r="AF1872" s="132" t="s">
        <v>3114</v>
      </c>
      <c r="AG1872" s="60">
        <f>MATCH(AF1872,'Cat-4'!$A:$A,0)</f>
        <v>844</v>
      </c>
      <c r="AH1872" s="60">
        <f>MATCH($AH$3,'Cat-4'!$1:$1,0)</f>
        <v>4</v>
      </c>
      <c r="AI1872" s="60">
        <f>INDEX('Cat-4'!$1:$1048576,Working!AG1872,Working!AH1872)</f>
        <v>103.9</v>
      </c>
      <c r="AJ1872" s="60">
        <f>MATCH($AJ$3,'Cat-4'!$1:$1,0)</f>
        <v>144</v>
      </c>
      <c r="AK1872" s="60">
        <f>INDEX('Cat-4'!$1:$1048576,Working!AG1872,Working!AJ1872)</f>
        <v>160.30000000000001</v>
      </c>
      <c r="AL1872" s="146">
        <f t="shared" ref="AL1872:AL1876" si="1202">AK1872/AI1872</f>
        <v>1.5428296438883542</v>
      </c>
      <c r="AM1872" s="146">
        <f t="shared" ref="AM1872:AM1874" si="1203">AL1872*AE1872</f>
        <v>1.6127463951219654</v>
      </c>
      <c r="AN1872" s="146">
        <f t="shared" si="1196"/>
        <v>12.872222222222222</v>
      </c>
      <c r="AO1872" s="169">
        <f>INDEX('EL&amp;SV'!$C$4:$G$50,MATCH(AF1872,'EL&amp;SV'!$G$4:$G$50,0),MATCH(IF(P1872&gt;5000000,"A",IF(N1872&gt;2000000,"B",IF(N1872&gt;500000,"C","D"))),'EL&amp;SV'!$C$4:$G$4,0))</f>
        <v>6</v>
      </c>
      <c r="AP1872" s="171">
        <f>INDEX('EL&amp;SV'!$G$4:$K$50,MATCH(AF1872,'EL&amp;SV'!$G$4:$G$50,0),MATCH(IF(N1872&gt;5000000,"A",IF(N1872&gt;2000000,"B",IF(N1872&gt;500000,"C","D"))),'EL&amp;SV'!$G$4:$K$4,0))</f>
        <v>0.95</v>
      </c>
      <c r="AQ1872" s="153">
        <f t="shared" si="1177"/>
        <v>7788.5490582101656</v>
      </c>
      <c r="AR1872" s="153">
        <f t="shared" si="1178"/>
        <v>7399.1216052996569</v>
      </c>
      <c r="AS1872" s="153">
        <f t="shared" si="1179"/>
        <v>389.42745291050869</v>
      </c>
      <c r="AT1872" s="60">
        <v>0.75</v>
      </c>
      <c r="AU1872" s="153">
        <f t="shared" si="1180"/>
        <v>292.07058968288152</v>
      </c>
      <c r="AV1872" s="153">
        <f t="shared" si="1181"/>
        <v>389.42745291050863</v>
      </c>
    </row>
    <row r="1873" spans="1:48" x14ac:dyDescent="0.2">
      <c r="A1873" s="82">
        <v>1869</v>
      </c>
      <c r="B1873" s="82" t="s">
        <v>1410</v>
      </c>
      <c r="C1873" s="83"/>
      <c r="D1873" s="84" t="s">
        <v>112</v>
      </c>
      <c r="E1873" s="85" t="s">
        <v>352</v>
      </c>
      <c r="F1873" s="86">
        <v>39922</v>
      </c>
      <c r="G1873" s="86" t="s">
        <v>1353</v>
      </c>
      <c r="H1873" s="89"/>
      <c r="I1873" s="89">
        <v>0</v>
      </c>
      <c r="J1873" s="84"/>
      <c r="K1873" s="84"/>
      <c r="L1873" s="87">
        <v>4800</v>
      </c>
      <c r="M1873" s="87"/>
      <c r="N1873" s="87">
        <v>4800</v>
      </c>
      <c r="O1873" s="84">
        <v>4560</v>
      </c>
      <c r="P1873" s="84">
        <v>0</v>
      </c>
      <c r="Q1873" s="84">
        <f t="shared" si="1193"/>
        <v>4560</v>
      </c>
      <c r="R1873" s="84">
        <v>240</v>
      </c>
      <c r="S1873" s="87">
        <f t="shared" si="1194"/>
        <v>240</v>
      </c>
      <c r="T1873" s="150">
        <v>5</v>
      </c>
      <c r="U1873" s="69">
        <v>365</v>
      </c>
      <c r="V1873" s="70"/>
      <c r="W1873" s="71">
        <v>9.7232876712328764</v>
      </c>
      <c r="X1873" s="76">
        <f t="shared" si="1172"/>
        <v>39904</v>
      </c>
      <c r="Y1873" s="138" t="s">
        <v>4016</v>
      </c>
      <c r="Z1873" s="60">
        <f>MATCH(Y1873,'Cat-3'!$A:$A,0)</f>
        <v>628</v>
      </c>
      <c r="AA1873" s="60">
        <f>MATCH(X1873,'Cat-3'!$1:$1,0)</f>
        <v>55</v>
      </c>
      <c r="AB1873" s="60">
        <f>INDEX('Cat-3'!$1:$1048576,Working!Z1873,Working!AA1873)</f>
        <v>119.7</v>
      </c>
      <c r="AC1873" s="60">
        <f>MATCH($AC$3,'Cat-3'!$1:$1,0)</f>
        <v>90</v>
      </c>
      <c r="AD1873" s="60">
        <f>INDEX('Cat-3'!$1:$1048576,Working!Z1873,Working!AC1873)</f>
        <v>138.4</v>
      </c>
      <c r="AE1873" s="146">
        <f t="shared" si="1201"/>
        <v>1.1562238930659983</v>
      </c>
      <c r="AF1873" s="132" t="s">
        <v>3114</v>
      </c>
      <c r="AG1873" s="60">
        <f>MATCH(AF1873,'Cat-4'!$A:$A,0)</f>
        <v>844</v>
      </c>
      <c r="AH1873" s="60">
        <f>MATCH($AH$3,'Cat-4'!$1:$1,0)</f>
        <v>4</v>
      </c>
      <c r="AI1873" s="60">
        <f>INDEX('Cat-4'!$1:$1048576,Working!AG1873,Working!AH1873)</f>
        <v>103.9</v>
      </c>
      <c r="AJ1873" s="60">
        <f>MATCH($AJ$3,'Cat-4'!$1:$1,0)</f>
        <v>144</v>
      </c>
      <c r="AK1873" s="60">
        <f>INDEX('Cat-4'!$1:$1048576,Working!AG1873,Working!AJ1873)</f>
        <v>160.30000000000001</v>
      </c>
      <c r="AL1873" s="146">
        <f t="shared" si="1202"/>
        <v>1.5428296438883542</v>
      </c>
      <c r="AM1873" s="146">
        <f t="shared" si="1203"/>
        <v>1.7838564971942206</v>
      </c>
      <c r="AN1873" s="146">
        <f t="shared" si="1196"/>
        <v>14.822222222222223</v>
      </c>
      <c r="AO1873" s="169">
        <f>INDEX('EL&amp;SV'!$C$4:$G$50,MATCH(AF1873,'EL&amp;SV'!$G$4:$G$50,0),MATCH(IF(P1873&gt;5000000,"A",IF(N1873&gt;2000000,"B",IF(N1873&gt;500000,"C","D"))),'EL&amp;SV'!$C$4:$G$4,0))</f>
        <v>6</v>
      </c>
      <c r="AP1873" s="171">
        <f>INDEX('EL&amp;SV'!$G$4:$K$50,MATCH(AF1873,'EL&amp;SV'!$G$4:$G$50,0),MATCH(IF(N1873&gt;5000000,"A",IF(N1873&gt;2000000,"B",IF(N1873&gt;500000,"C","D"))),'EL&amp;SV'!$G$4:$K$4,0))</f>
        <v>0.95</v>
      </c>
      <c r="AQ1873" s="153">
        <f t="shared" si="1177"/>
        <v>8562.5111865322579</v>
      </c>
      <c r="AR1873" s="153">
        <f t="shared" si="1178"/>
        <v>8134.3856272056455</v>
      </c>
      <c r="AS1873" s="153">
        <f t="shared" si="1179"/>
        <v>428.12555932661235</v>
      </c>
      <c r="AT1873" s="60">
        <v>0.75</v>
      </c>
      <c r="AU1873" s="153">
        <f t="shared" si="1180"/>
        <v>321.09416949495926</v>
      </c>
      <c r="AV1873" s="153">
        <f t="shared" si="1181"/>
        <v>428.12555932661326</v>
      </c>
    </row>
    <row r="1874" spans="1:48" x14ac:dyDescent="0.2">
      <c r="A1874" s="82">
        <v>1870</v>
      </c>
      <c r="B1874" s="82" t="s">
        <v>1410</v>
      </c>
      <c r="C1874" s="83"/>
      <c r="D1874" s="84" t="s">
        <v>112</v>
      </c>
      <c r="E1874" s="85" t="s">
        <v>755</v>
      </c>
      <c r="F1874" s="86">
        <v>39922</v>
      </c>
      <c r="G1874" s="86" t="s">
        <v>1353</v>
      </c>
      <c r="H1874" s="89"/>
      <c r="I1874" s="89">
        <v>0</v>
      </c>
      <c r="J1874" s="84"/>
      <c r="K1874" s="84"/>
      <c r="L1874" s="87">
        <v>4800</v>
      </c>
      <c r="M1874" s="87"/>
      <c r="N1874" s="87">
        <v>4800</v>
      </c>
      <c r="O1874" s="84">
        <v>4560</v>
      </c>
      <c r="P1874" s="84">
        <v>0</v>
      </c>
      <c r="Q1874" s="84">
        <f t="shared" si="1193"/>
        <v>4560</v>
      </c>
      <c r="R1874" s="84">
        <v>240</v>
      </c>
      <c r="S1874" s="87">
        <f t="shared" si="1194"/>
        <v>240</v>
      </c>
      <c r="T1874" s="150">
        <v>5</v>
      </c>
      <c r="U1874" s="69">
        <v>365</v>
      </c>
      <c r="V1874" s="70"/>
      <c r="W1874" s="71">
        <v>9.7232876712328764</v>
      </c>
      <c r="X1874" s="76">
        <f t="shared" si="1172"/>
        <v>39904</v>
      </c>
      <c r="Y1874" s="138" t="s">
        <v>4016</v>
      </c>
      <c r="Z1874" s="60">
        <f>MATCH(Y1874,'Cat-3'!$A:$A,0)</f>
        <v>628</v>
      </c>
      <c r="AA1874" s="60">
        <f>MATCH(X1874,'Cat-3'!$1:$1,0)</f>
        <v>55</v>
      </c>
      <c r="AB1874" s="60">
        <f>INDEX('Cat-3'!$1:$1048576,Working!Z1874,Working!AA1874)</f>
        <v>119.7</v>
      </c>
      <c r="AC1874" s="60">
        <f>MATCH($AC$3,'Cat-3'!$1:$1,0)</f>
        <v>90</v>
      </c>
      <c r="AD1874" s="60">
        <f>INDEX('Cat-3'!$1:$1048576,Working!Z1874,Working!AC1874)</f>
        <v>138.4</v>
      </c>
      <c r="AE1874" s="146">
        <f t="shared" si="1201"/>
        <v>1.1562238930659983</v>
      </c>
      <c r="AF1874" s="132" t="s">
        <v>3114</v>
      </c>
      <c r="AG1874" s="60">
        <f>MATCH(AF1874,'Cat-4'!$A:$A,0)</f>
        <v>844</v>
      </c>
      <c r="AH1874" s="60">
        <f>MATCH($AH$3,'Cat-4'!$1:$1,0)</f>
        <v>4</v>
      </c>
      <c r="AI1874" s="60">
        <f>INDEX('Cat-4'!$1:$1048576,Working!AG1874,Working!AH1874)</f>
        <v>103.9</v>
      </c>
      <c r="AJ1874" s="60">
        <f>MATCH($AJ$3,'Cat-4'!$1:$1,0)</f>
        <v>144</v>
      </c>
      <c r="AK1874" s="60">
        <f>INDEX('Cat-4'!$1:$1048576,Working!AG1874,Working!AJ1874)</f>
        <v>160.30000000000001</v>
      </c>
      <c r="AL1874" s="146">
        <f t="shared" si="1202"/>
        <v>1.5428296438883542</v>
      </c>
      <c r="AM1874" s="146">
        <f t="shared" si="1203"/>
        <v>1.7838564971942206</v>
      </c>
      <c r="AN1874" s="146">
        <f t="shared" si="1196"/>
        <v>14.822222222222223</v>
      </c>
      <c r="AO1874" s="169">
        <f>INDEX('EL&amp;SV'!$C$4:$G$50,MATCH(AF1874,'EL&amp;SV'!$G$4:$G$50,0),MATCH(IF(P1874&gt;5000000,"A",IF(N1874&gt;2000000,"B",IF(N1874&gt;500000,"C","D"))),'EL&amp;SV'!$C$4:$G$4,0))</f>
        <v>6</v>
      </c>
      <c r="AP1874" s="171">
        <f>INDEX('EL&amp;SV'!$G$4:$K$50,MATCH(AF1874,'EL&amp;SV'!$G$4:$G$50,0),MATCH(IF(N1874&gt;5000000,"A",IF(N1874&gt;2000000,"B",IF(N1874&gt;500000,"C","D"))),'EL&amp;SV'!$G$4:$K$4,0))</f>
        <v>0.95</v>
      </c>
      <c r="AQ1874" s="153">
        <f t="shared" si="1177"/>
        <v>8562.5111865322579</v>
      </c>
      <c r="AR1874" s="153">
        <f t="shared" si="1178"/>
        <v>8134.3856272056455</v>
      </c>
      <c r="AS1874" s="153">
        <f t="shared" si="1179"/>
        <v>428.12555932661235</v>
      </c>
      <c r="AT1874" s="60">
        <v>0.75</v>
      </c>
      <c r="AU1874" s="153">
        <f t="shared" si="1180"/>
        <v>321.09416949495926</v>
      </c>
      <c r="AV1874" s="153">
        <f t="shared" si="1181"/>
        <v>428.12555932661326</v>
      </c>
    </row>
    <row r="1875" spans="1:48" x14ac:dyDescent="0.2">
      <c r="A1875" s="82">
        <v>1871</v>
      </c>
      <c r="B1875" s="82" t="s">
        <v>1410</v>
      </c>
      <c r="C1875" s="83"/>
      <c r="D1875" s="84" t="s">
        <v>112</v>
      </c>
      <c r="E1875" s="85" t="s">
        <v>391</v>
      </c>
      <c r="F1875" s="151">
        <v>42248</v>
      </c>
      <c r="G1875" s="86"/>
      <c r="H1875" s="89"/>
      <c r="I1875" s="89">
        <v>0.05</v>
      </c>
      <c r="J1875" s="84"/>
      <c r="K1875" s="84"/>
      <c r="L1875" s="87">
        <v>4781.25</v>
      </c>
      <c r="M1875" s="87"/>
      <c r="N1875" s="87">
        <v>4781.25</v>
      </c>
      <c r="O1875" s="84">
        <v>4781.25</v>
      </c>
      <c r="P1875" s="84">
        <v>0</v>
      </c>
      <c r="Q1875" s="84">
        <f t="shared" si="1193"/>
        <v>4781.25</v>
      </c>
      <c r="R1875" s="84">
        <v>0</v>
      </c>
      <c r="S1875" s="87">
        <f t="shared" si="1194"/>
        <v>0</v>
      </c>
      <c r="T1875" s="150">
        <v>10</v>
      </c>
      <c r="U1875" s="69">
        <v>365</v>
      </c>
      <c r="V1875" s="70"/>
      <c r="W1875" s="71">
        <v>4.6931506849315072</v>
      </c>
      <c r="X1875" s="76">
        <f>DATE(YEAR(F1875),MONTH(F1875),1)</f>
        <v>42248</v>
      </c>
      <c r="AF1875" s="132" t="s">
        <v>3114</v>
      </c>
      <c r="AG1875" s="60">
        <f>MATCH(AF1875,'Cat-4'!$A:$A,0)</f>
        <v>844</v>
      </c>
      <c r="AH1875" s="60">
        <f>MATCH(X1875,'Cat-4'!$1:$1,0)</f>
        <v>45</v>
      </c>
      <c r="AI1875" s="60">
        <f>INDEX('Cat-4'!$1:$1048576,Working!AG1875,Working!AH1875)</f>
        <v>110.9</v>
      </c>
      <c r="AJ1875" s="60">
        <f>MATCH($AJ$3,'Cat-4'!$1:$1,0)</f>
        <v>144</v>
      </c>
      <c r="AK1875" s="60">
        <f>INDEX('Cat-4'!$1:$1048576,Working!AG1875,Working!AJ1875)</f>
        <v>160.30000000000001</v>
      </c>
      <c r="AL1875" s="146">
        <f t="shared" si="1202"/>
        <v>1.4454463480613164</v>
      </c>
      <c r="AM1875" s="152">
        <f t="shared" ref="AM1875:AM1876" si="1204">AL1875</f>
        <v>1.4454463480613164</v>
      </c>
      <c r="AN1875" s="146">
        <f t="shared" si="1196"/>
        <v>8.4555555555555557</v>
      </c>
      <c r="AO1875" s="169">
        <f>INDEX('EL&amp;SV'!$C$4:$G$50,MATCH(AF1875,'EL&amp;SV'!$G$4:$G$50,0),MATCH(IF(P1875&gt;5000000,"A",IF(N1875&gt;2000000,"B",IF(N1875&gt;500000,"C","D"))),'EL&amp;SV'!$C$4:$G$4,0))</f>
        <v>6</v>
      </c>
      <c r="AP1875" s="171">
        <f>INDEX('EL&amp;SV'!$G$4:$K$50,MATCH(AF1875,'EL&amp;SV'!$G$4:$G$50,0),MATCH(IF(N1875&gt;5000000,"A",IF(N1875&gt;2000000,"B",IF(N1875&gt;500000,"C","D"))),'EL&amp;SV'!$G$4:$K$4,0))</f>
        <v>0.95</v>
      </c>
      <c r="AQ1875" s="153">
        <f t="shared" si="1177"/>
        <v>6911.040351668169</v>
      </c>
      <c r="AR1875" s="153">
        <f t="shared" si="1178"/>
        <v>6565.4883340847609</v>
      </c>
      <c r="AS1875" s="153">
        <f t="shared" si="1179"/>
        <v>345.55201758340809</v>
      </c>
      <c r="AT1875" s="60">
        <v>0.75</v>
      </c>
      <c r="AU1875" s="153">
        <f t="shared" si="1180"/>
        <v>259.16401318755607</v>
      </c>
      <c r="AV1875" s="153">
        <f t="shared" si="1181"/>
        <v>345.55201758340877</v>
      </c>
    </row>
    <row r="1876" spans="1:48" x14ac:dyDescent="0.2">
      <c r="A1876" s="82">
        <v>1872</v>
      </c>
      <c r="B1876" s="82" t="s">
        <v>1410</v>
      </c>
      <c r="C1876" s="83"/>
      <c r="D1876" s="84" t="s">
        <v>112</v>
      </c>
      <c r="E1876" s="85"/>
      <c r="F1876" s="86">
        <v>41898</v>
      </c>
      <c r="G1876" s="86" t="s">
        <v>23</v>
      </c>
      <c r="H1876" s="89"/>
      <c r="I1876" s="89">
        <v>1</v>
      </c>
      <c r="J1876" s="84"/>
      <c r="K1876" s="84"/>
      <c r="L1876" s="87">
        <v>4752.3599999999997</v>
      </c>
      <c r="M1876" s="87"/>
      <c r="N1876" s="87">
        <v>4752.3599999999997</v>
      </c>
      <c r="O1876" s="84">
        <v>4514.7420000000002</v>
      </c>
      <c r="P1876" s="84">
        <v>0</v>
      </c>
      <c r="Q1876" s="84">
        <f t="shared" si="1193"/>
        <v>4514.7420000000002</v>
      </c>
      <c r="R1876" s="84">
        <v>237.61799999999948</v>
      </c>
      <c r="S1876" s="87">
        <f t="shared" si="1194"/>
        <v>237.61799999999948</v>
      </c>
      <c r="T1876" s="150">
        <v>10</v>
      </c>
      <c r="U1876" s="69">
        <v>365</v>
      </c>
      <c r="V1876" s="70"/>
      <c r="W1876" s="71">
        <v>4.6931506849315072</v>
      </c>
      <c r="X1876" s="76">
        <f t="shared" si="1172"/>
        <v>41883</v>
      </c>
      <c r="AF1876" s="132" t="s">
        <v>3114</v>
      </c>
      <c r="AG1876" s="60">
        <f>MATCH(AF1876,'Cat-4'!$A:$A,0)</f>
        <v>844</v>
      </c>
      <c r="AH1876" s="60">
        <f>MATCH(X1876,'Cat-4'!$1:$1,0)</f>
        <v>33</v>
      </c>
      <c r="AI1876" s="60">
        <f>INDEX('Cat-4'!$1:$1048576,Working!AG1876,Working!AH1876)</f>
        <v>116.6</v>
      </c>
      <c r="AJ1876" s="60">
        <f>MATCH($AJ$3,'Cat-4'!$1:$1,0)</f>
        <v>144</v>
      </c>
      <c r="AK1876" s="60">
        <f>INDEX('Cat-4'!$1:$1048576,Working!AG1876,Working!AJ1876)</f>
        <v>160.30000000000001</v>
      </c>
      <c r="AL1876" s="146">
        <f t="shared" si="1202"/>
        <v>1.374785591766724</v>
      </c>
      <c r="AM1876" s="152">
        <f t="shared" si="1204"/>
        <v>1.374785591766724</v>
      </c>
      <c r="AN1876" s="146">
        <f t="shared" si="1196"/>
        <v>9.4138888888888896</v>
      </c>
      <c r="AO1876" s="169">
        <f>INDEX('EL&amp;SV'!$C$4:$G$50,MATCH(AF1876,'EL&amp;SV'!$G$4:$G$50,0),MATCH(IF(P1876&gt;5000000,"A",IF(N1876&gt;2000000,"B",IF(N1876&gt;500000,"C","D"))),'EL&amp;SV'!$C$4:$G$4,0))</f>
        <v>6</v>
      </c>
      <c r="AP1876" s="171">
        <f>INDEX('EL&amp;SV'!$G$4:$K$50,MATCH(AF1876,'EL&amp;SV'!$G$4:$G$50,0),MATCH(IF(N1876&gt;5000000,"A",IF(N1876&gt;2000000,"B",IF(N1876&gt;500000,"C","D"))),'EL&amp;SV'!$G$4:$K$4,0))</f>
        <v>0.95</v>
      </c>
      <c r="AQ1876" s="153">
        <f t="shared" si="1177"/>
        <v>6533.4760548885079</v>
      </c>
      <c r="AR1876" s="153">
        <f t="shared" si="1178"/>
        <v>6206.8022521440816</v>
      </c>
      <c r="AS1876" s="153">
        <f t="shared" si="1179"/>
        <v>326.67380274442621</v>
      </c>
      <c r="AT1876" s="60">
        <v>0.75</v>
      </c>
      <c r="AU1876" s="153">
        <f t="shared" si="1180"/>
        <v>245.00535205831966</v>
      </c>
      <c r="AV1876" s="153">
        <f t="shared" si="1181"/>
        <v>326.6738027444257</v>
      </c>
    </row>
    <row r="1877" spans="1:48" x14ac:dyDescent="0.2">
      <c r="A1877" s="82">
        <v>1873</v>
      </c>
      <c r="B1877" s="82" t="s">
        <v>1410</v>
      </c>
      <c r="C1877" s="83"/>
      <c r="D1877" s="84" t="s">
        <v>112</v>
      </c>
      <c r="E1877" s="85" t="s">
        <v>726</v>
      </c>
      <c r="F1877" s="86">
        <v>40374</v>
      </c>
      <c r="G1877" s="86" t="s">
        <v>1352</v>
      </c>
      <c r="H1877" s="89"/>
      <c r="I1877" s="89">
        <v>0</v>
      </c>
      <c r="J1877" s="84"/>
      <c r="K1877" s="84"/>
      <c r="L1877" s="87">
        <v>4750</v>
      </c>
      <c r="M1877" s="87"/>
      <c r="N1877" s="87">
        <v>4750</v>
      </c>
      <c r="O1877" s="84">
        <v>4750</v>
      </c>
      <c r="P1877" s="84">
        <v>0</v>
      </c>
      <c r="Q1877" s="84">
        <f t="shared" si="1193"/>
        <v>4750</v>
      </c>
      <c r="R1877" s="84">
        <v>0</v>
      </c>
      <c r="S1877" s="87">
        <f t="shared" si="1194"/>
        <v>0</v>
      </c>
      <c r="T1877" s="150">
        <v>5</v>
      </c>
      <c r="U1877" s="69">
        <v>365</v>
      </c>
      <c r="V1877" s="70"/>
      <c r="W1877" s="71">
        <v>4.5890410958904111</v>
      </c>
      <c r="X1877" s="76">
        <f t="shared" si="1172"/>
        <v>40360</v>
      </c>
      <c r="Y1877" s="138" t="s">
        <v>4016</v>
      </c>
      <c r="Z1877" s="60">
        <f>MATCH(Y1877,'Cat-3'!$A:$A,0)</f>
        <v>628</v>
      </c>
      <c r="AA1877" s="60">
        <f>MATCH(X1877,'Cat-3'!$1:$1,0)</f>
        <v>70</v>
      </c>
      <c r="AB1877" s="60">
        <f>INDEX('Cat-3'!$1:$1048576,Working!Z1877,Working!AA1877)</f>
        <v>130.6</v>
      </c>
      <c r="AC1877" s="60">
        <f>MATCH($AC$3,'Cat-3'!$1:$1,0)</f>
        <v>90</v>
      </c>
      <c r="AD1877" s="60">
        <f>INDEX('Cat-3'!$1:$1048576,Working!Z1877,Working!AC1877)</f>
        <v>138.4</v>
      </c>
      <c r="AE1877" s="146">
        <f>AD1877/AB1877</f>
        <v>1.0597243491577337</v>
      </c>
      <c r="AF1877" s="132" t="s">
        <v>3114</v>
      </c>
      <c r="AG1877" s="60">
        <f>MATCH(AF1877,'Cat-4'!$A:$A,0)</f>
        <v>844</v>
      </c>
      <c r="AH1877" s="60">
        <f>MATCH($AH$3,'Cat-4'!$1:$1,0)</f>
        <v>4</v>
      </c>
      <c r="AI1877" s="60">
        <f>INDEX('Cat-4'!$1:$1048576,Working!AG1877,Working!AH1877)</f>
        <v>103.9</v>
      </c>
      <c r="AJ1877" s="60">
        <f>MATCH($AJ$3,'Cat-4'!$1:$1,0)</f>
        <v>144</v>
      </c>
      <c r="AK1877" s="60">
        <f>INDEX('Cat-4'!$1:$1048576,Working!AG1877,Working!AJ1877)</f>
        <v>160.30000000000001</v>
      </c>
      <c r="AL1877" s="146">
        <f>AK1877/AI1877</f>
        <v>1.5428296438883542</v>
      </c>
      <c r="AM1877" s="146">
        <f>AL1877*AE1877</f>
        <v>1.6349741402308442</v>
      </c>
      <c r="AN1877" s="146">
        <f t="shared" si="1196"/>
        <v>13.583333333333334</v>
      </c>
      <c r="AO1877" s="169">
        <f>INDEX('EL&amp;SV'!$C$4:$G$50,MATCH(AF1877,'EL&amp;SV'!$G$4:$G$50,0),MATCH(IF(P1877&gt;5000000,"A",IF(N1877&gt;2000000,"B",IF(N1877&gt;500000,"C","D"))),'EL&amp;SV'!$C$4:$G$4,0))</f>
        <v>6</v>
      </c>
      <c r="AP1877" s="171">
        <f>INDEX('EL&amp;SV'!$G$4:$K$50,MATCH(AF1877,'EL&amp;SV'!$G$4:$G$50,0),MATCH(IF(N1877&gt;5000000,"A",IF(N1877&gt;2000000,"B",IF(N1877&gt;500000,"C","D"))),'EL&amp;SV'!$G$4:$K$4,0))</f>
        <v>0.95</v>
      </c>
      <c r="AQ1877" s="153">
        <f t="shared" si="1177"/>
        <v>7766.1271660965103</v>
      </c>
      <c r="AR1877" s="153">
        <f t="shared" si="1178"/>
        <v>7377.8208077916843</v>
      </c>
      <c r="AS1877" s="153">
        <f t="shared" si="1179"/>
        <v>388.30635830482606</v>
      </c>
      <c r="AT1877" s="60">
        <v>0.75</v>
      </c>
      <c r="AU1877" s="153">
        <f t="shared" si="1180"/>
        <v>291.22976872861955</v>
      </c>
      <c r="AV1877" s="153">
        <f t="shared" si="1181"/>
        <v>388.30635830482584</v>
      </c>
    </row>
    <row r="1878" spans="1:48" x14ac:dyDescent="0.2">
      <c r="A1878" s="82">
        <v>1874</v>
      </c>
      <c r="B1878" s="82" t="s">
        <v>1410</v>
      </c>
      <c r="C1878" s="83"/>
      <c r="D1878" s="84" t="s">
        <v>112</v>
      </c>
      <c r="E1878" s="85" t="s">
        <v>389</v>
      </c>
      <c r="F1878" s="151">
        <v>42248</v>
      </c>
      <c r="G1878" s="86"/>
      <c r="H1878" s="89"/>
      <c r="I1878" s="89">
        <v>0.05</v>
      </c>
      <c r="J1878" s="84"/>
      <c r="K1878" s="84"/>
      <c r="L1878" s="87">
        <v>4700</v>
      </c>
      <c r="M1878" s="87"/>
      <c r="N1878" s="87">
        <v>4700</v>
      </c>
      <c r="O1878" s="84">
        <v>4700</v>
      </c>
      <c r="P1878" s="84">
        <v>0</v>
      </c>
      <c r="Q1878" s="84">
        <f t="shared" si="1193"/>
        <v>4700</v>
      </c>
      <c r="R1878" s="84">
        <v>0</v>
      </c>
      <c r="S1878" s="87">
        <f t="shared" si="1194"/>
        <v>0</v>
      </c>
      <c r="T1878" s="150">
        <v>10</v>
      </c>
      <c r="U1878" s="69">
        <v>365</v>
      </c>
      <c r="V1878" s="70"/>
      <c r="W1878" s="71">
        <v>2.5863013698630137</v>
      </c>
      <c r="X1878" s="76">
        <f t="shared" si="1172"/>
        <v>42248</v>
      </c>
      <c r="AF1878" s="132" t="s">
        <v>3114</v>
      </c>
      <c r="AG1878" s="60">
        <f>MATCH(AF1878,'Cat-4'!$A:$A,0)</f>
        <v>844</v>
      </c>
      <c r="AH1878" s="60">
        <f>MATCH(X1878,'Cat-4'!$1:$1,0)</f>
        <v>45</v>
      </c>
      <c r="AI1878" s="60">
        <f>INDEX('Cat-4'!$1:$1048576,Working!AG1878,Working!AH1878)</f>
        <v>110.9</v>
      </c>
      <c r="AJ1878" s="60">
        <f>MATCH($AJ$3,'Cat-4'!$1:$1,0)</f>
        <v>144</v>
      </c>
      <c r="AK1878" s="60">
        <f>INDEX('Cat-4'!$1:$1048576,Working!AG1878,Working!AJ1878)</f>
        <v>160.30000000000001</v>
      </c>
      <c r="AL1878" s="146">
        <f t="shared" ref="AL1878:AL1879" si="1205">AK1878/AI1878</f>
        <v>1.4454463480613164</v>
      </c>
      <c r="AM1878" s="152">
        <f t="shared" ref="AM1878:AM1879" si="1206">AL1878</f>
        <v>1.4454463480613164</v>
      </c>
      <c r="AN1878" s="146">
        <f t="shared" si="1196"/>
        <v>8.4555555555555557</v>
      </c>
      <c r="AO1878" s="169">
        <f>INDEX('EL&amp;SV'!$C$4:$G$50,MATCH(AF1878,'EL&amp;SV'!$G$4:$G$50,0),MATCH(IF(P1878&gt;5000000,"A",IF(N1878&gt;2000000,"B",IF(N1878&gt;500000,"C","D"))),'EL&amp;SV'!$C$4:$G$4,0))</f>
        <v>6</v>
      </c>
      <c r="AP1878" s="171">
        <f>INDEX('EL&amp;SV'!$G$4:$K$50,MATCH(AF1878,'EL&amp;SV'!$G$4:$G$50,0),MATCH(IF(N1878&gt;5000000,"A",IF(N1878&gt;2000000,"B",IF(N1878&gt;500000,"C","D"))),'EL&amp;SV'!$G$4:$K$4,0))</f>
        <v>0.95</v>
      </c>
      <c r="AQ1878" s="153">
        <f t="shared" si="1177"/>
        <v>6793.5978358881875</v>
      </c>
      <c r="AR1878" s="153">
        <f t="shared" si="1178"/>
        <v>6453.9179440937787</v>
      </c>
      <c r="AS1878" s="153">
        <f t="shared" si="1179"/>
        <v>339.67989179440883</v>
      </c>
      <c r="AT1878" s="60">
        <v>0.75</v>
      </c>
      <c r="AU1878" s="153">
        <f t="shared" si="1180"/>
        <v>254.75991884580662</v>
      </c>
      <c r="AV1878" s="153">
        <f t="shared" si="1181"/>
        <v>339.67989179440968</v>
      </c>
    </row>
    <row r="1879" spans="1:48" x14ac:dyDescent="0.2">
      <c r="A1879" s="82">
        <v>1875</v>
      </c>
      <c r="B1879" s="82" t="s">
        <v>1410</v>
      </c>
      <c r="C1879" s="83"/>
      <c r="D1879" s="84" t="s">
        <v>112</v>
      </c>
      <c r="E1879" s="85" t="s">
        <v>541</v>
      </c>
      <c r="F1879" s="151">
        <v>42248</v>
      </c>
      <c r="G1879" s="86"/>
      <c r="H1879" s="89"/>
      <c r="I1879" s="89">
        <v>0</v>
      </c>
      <c r="J1879" s="84"/>
      <c r="K1879" s="84"/>
      <c r="L1879" s="87">
        <v>4680</v>
      </c>
      <c r="M1879" s="87"/>
      <c r="N1879" s="87">
        <v>4680</v>
      </c>
      <c r="O1879" s="84">
        <v>4680</v>
      </c>
      <c r="P1879" s="84">
        <v>0</v>
      </c>
      <c r="Q1879" s="84">
        <f t="shared" si="1193"/>
        <v>4680</v>
      </c>
      <c r="R1879" s="84">
        <v>0</v>
      </c>
      <c r="S1879" s="87">
        <f t="shared" si="1194"/>
        <v>0</v>
      </c>
      <c r="T1879" s="150">
        <v>3</v>
      </c>
      <c r="U1879" s="69">
        <v>365</v>
      </c>
      <c r="V1879" s="70"/>
      <c r="W1879" s="71">
        <v>2.5753424657534247</v>
      </c>
      <c r="X1879" s="76">
        <f t="shared" ref="X1879" si="1207">DATE(YEAR(F1879),MONTH(F1879),1)</f>
        <v>42248</v>
      </c>
      <c r="AF1879" s="132" t="s">
        <v>3114</v>
      </c>
      <c r="AG1879" s="60">
        <f>MATCH(AF1879,'Cat-4'!$A:$A,0)</f>
        <v>844</v>
      </c>
      <c r="AH1879" s="60">
        <f>MATCH(X1879,'Cat-4'!$1:$1,0)</f>
        <v>45</v>
      </c>
      <c r="AI1879" s="60">
        <f>INDEX('Cat-4'!$1:$1048576,Working!AG1879,Working!AH1879)</f>
        <v>110.9</v>
      </c>
      <c r="AJ1879" s="60">
        <f>MATCH($AJ$3,'Cat-4'!$1:$1,0)</f>
        <v>144</v>
      </c>
      <c r="AK1879" s="60">
        <f>INDEX('Cat-4'!$1:$1048576,Working!AG1879,Working!AJ1879)</f>
        <v>160.30000000000001</v>
      </c>
      <c r="AL1879" s="146">
        <f t="shared" si="1205"/>
        <v>1.4454463480613164</v>
      </c>
      <c r="AM1879" s="152">
        <f t="shared" si="1206"/>
        <v>1.4454463480613164</v>
      </c>
      <c r="AN1879" s="146">
        <f t="shared" si="1196"/>
        <v>8.4555555555555557</v>
      </c>
      <c r="AO1879" s="169">
        <f>INDEX('EL&amp;SV'!$C$4:$G$50,MATCH(AF1879,'EL&amp;SV'!$G$4:$G$50,0),MATCH(IF(P1879&gt;5000000,"A",IF(N1879&gt;2000000,"B",IF(N1879&gt;500000,"C","D"))),'EL&amp;SV'!$C$4:$G$4,0))</f>
        <v>6</v>
      </c>
      <c r="AP1879" s="171">
        <f>INDEX('EL&amp;SV'!$G$4:$K$50,MATCH(AF1879,'EL&amp;SV'!$G$4:$G$50,0),MATCH(IF(N1879&gt;5000000,"A",IF(N1879&gt;2000000,"B",IF(N1879&gt;500000,"C","D"))),'EL&amp;SV'!$G$4:$K$4,0))</f>
        <v>0.95</v>
      </c>
      <c r="AQ1879" s="153">
        <f t="shared" si="1177"/>
        <v>6764.6889089269607</v>
      </c>
      <c r="AR1879" s="153">
        <f t="shared" si="1178"/>
        <v>6426.4544634806125</v>
      </c>
      <c r="AS1879" s="153">
        <f t="shared" si="1179"/>
        <v>338.23444544634822</v>
      </c>
      <c r="AT1879" s="60">
        <v>0.75</v>
      </c>
      <c r="AU1879" s="153">
        <f t="shared" si="1180"/>
        <v>253.67583408476116</v>
      </c>
      <c r="AV1879" s="153">
        <f t="shared" si="1181"/>
        <v>338.23444544634833</v>
      </c>
    </row>
    <row r="1880" spans="1:48" x14ac:dyDescent="0.2">
      <c r="A1880" s="82">
        <v>1876</v>
      </c>
      <c r="B1880" s="82" t="s">
        <v>1410</v>
      </c>
      <c r="C1880" s="83"/>
      <c r="D1880" s="84" t="s">
        <v>112</v>
      </c>
      <c r="E1880" s="85" t="s">
        <v>318</v>
      </c>
      <c r="F1880" s="86">
        <v>39412</v>
      </c>
      <c r="G1880" s="86" t="s">
        <v>1347</v>
      </c>
      <c r="H1880" s="89"/>
      <c r="I1880" s="89">
        <v>1.3701201201201203E-2</v>
      </c>
      <c r="J1880" s="84"/>
      <c r="K1880" s="84"/>
      <c r="L1880" s="87">
        <v>4600</v>
      </c>
      <c r="M1880" s="87"/>
      <c r="N1880" s="87">
        <v>4600</v>
      </c>
      <c r="O1880" s="84">
        <v>4600</v>
      </c>
      <c r="P1880" s="84">
        <v>0</v>
      </c>
      <c r="Q1880" s="84">
        <f t="shared" si="1193"/>
        <v>4600</v>
      </c>
      <c r="R1880" s="84">
        <v>0</v>
      </c>
      <c r="S1880" s="87">
        <f t="shared" si="1194"/>
        <v>0</v>
      </c>
      <c r="T1880" s="150">
        <v>10</v>
      </c>
      <c r="U1880" s="69">
        <v>365</v>
      </c>
      <c r="V1880" s="70"/>
      <c r="W1880" s="71">
        <v>2.5753424657534247</v>
      </c>
      <c r="X1880" s="76">
        <f t="shared" ref="X1880:X1942" si="1208">DATE(YEAR(F1880),MONTH(F1880),1)</f>
        <v>39387</v>
      </c>
      <c r="Y1880" s="138" t="s">
        <v>4016</v>
      </c>
      <c r="Z1880" s="60">
        <f>MATCH(Y1880,'Cat-3'!$A:$A,0)</f>
        <v>628</v>
      </c>
      <c r="AA1880" s="60">
        <f>MATCH(X1880,'Cat-3'!$1:$1,0)</f>
        <v>38</v>
      </c>
      <c r="AB1880" s="60">
        <f>INDEX('Cat-3'!$1:$1048576,Working!Z1880,Working!AA1880)</f>
        <v>114</v>
      </c>
      <c r="AC1880" s="60">
        <f>MATCH($AC$3,'Cat-3'!$1:$1,0)</f>
        <v>90</v>
      </c>
      <c r="AD1880" s="60">
        <f>INDEX('Cat-3'!$1:$1048576,Working!Z1880,Working!AC1880)</f>
        <v>138.4</v>
      </c>
      <c r="AE1880" s="146">
        <f>AD1880/AB1880</f>
        <v>1.2140350877192982</v>
      </c>
      <c r="AF1880" s="132" t="s">
        <v>3114</v>
      </c>
      <c r="AG1880" s="60">
        <f>MATCH(AF1880,'Cat-4'!$A:$A,0)</f>
        <v>844</v>
      </c>
      <c r="AH1880" s="60">
        <f>MATCH($AH$3,'Cat-4'!$1:$1,0)</f>
        <v>4</v>
      </c>
      <c r="AI1880" s="60">
        <f>INDEX('Cat-4'!$1:$1048576,Working!AG1880,Working!AH1880)</f>
        <v>103.9</v>
      </c>
      <c r="AJ1880" s="60">
        <f>MATCH($AJ$3,'Cat-4'!$1:$1,0)</f>
        <v>144</v>
      </c>
      <c r="AK1880" s="60">
        <f>INDEX('Cat-4'!$1:$1048576,Working!AG1880,Working!AJ1880)</f>
        <v>160.30000000000001</v>
      </c>
      <c r="AL1880" s="146">
        <f>AK1880/AI1880</f>
        <v>1.5428296438883542</v>
      </c>
      <c r="AM1880" s="146">
        <f>AL1880*AE1880</f>
        <v>1.8730493220539317</v>
      </c>
      <c r="AN1880" s="146">
        <f t="shared" si="1196"/>
        <v>16.219444444444445</v>
      </c>
      <c r="AO1880" s="169">
        <f>INDEX('EL&amp;SV'!$C$4:$G$50,MATCH(AF1880,'EL&amp;SV'!$G$4:$G$50,0),MATCH(IF(P1880&gt;5000000,"A",IF(N1880&gt;2000000,"B",IF(N1880&gt;500000,"C","D"))),'EL&amp;SV'!$C$4:$G$4,0))</f>
        <v>6</v>
      </c>
      <c r="AP1880" s="171">
        <f>INDEX('EL&amp;SV'!$G$4:$K$50,MATCH(AF1880,'EL&amp;SV'!$G$4:$G$50,0),MATCH(IF(N1880&gt;5000000,"A",IF(N1880&gt;2000000,"B",IF(N1880&gt;500000,"C","D"))),'EL&amp;SV'!$G$4:$K$4,0))</f>
        <v>0.95</v>
      </c>
      <c r="AQ1880" s="153">
        <f t="shared" si="1177"/>
        <v>8616.026881448086</v>
      </c>
      <c r="AR1880" s="153">
        <f t="shared" si="1178"/>
        <v>8185.2255373756816</v>
      </c>
      <c r="AS1880" s="153">
        <f t="shared" si="1179"/>
        <v>430.80134407240439</v>
      </c>
      <c r="AT1880" s="60">
        <v>0.75</v>
      </c>
      <c r="AU1880" s="153">
        <f t="shared" si="1180"/>
        <v>323.10100805430329</v>
      </c>
      <c r="AV1880" s="153">
        <f t="shared" si="1181"/>
        <v>430.80134407240467</v>
      </c>
    </row>
    <row r="1881" spans="1:48" x14ac:dyDescent="0.2">
      <c r="A1881" s="82">
        <v>1877</v>
      </c>
      <c r="B1881" s="82" t="s">
        <v>1410</v>
      </c>
      <c r="C1881" s="83"/>
      <c r="D1881" s="84" t="s">
        <v>112</v>
      </c>
      <c r="E1881" s="85" t="s">
        <v>455</v>
      </c>
      <c r="F1881" s="151">
        <v>42248</v>
      </c>
      <c r="G1881" s="86"/>
      <c r="H1881" s="89"/>
      <c r="I1881" s="89">
        <v>0.22465753424657534</v>
      </c>
      <c r="J1881" s="84"/>
      <c r="K1881" s="84"/>
      <c r="L1881" s="87">
        <v>4584.01</v>
      </c>
      <c r="M1881" s="87"/>
      <c r="N1881" s="87">
        <v>4584.01</v>
      </c>
      <c r="O1881" s="84">
        <v>4584.01</v>
      </c>
      <c r="P1881" s="84">
        <v>0</v>
      </c>
      <c r="Q1881" s="84">
        <f t="shared" si="1193"/>
        <v>4584.01</v>
      </c>
      <c r="R1881" s="84">
        <v>0</v>
      </c>
      <c r="S1881" s="87">
        <f t="shared" si="1194"/>
        <v>0</v>
      </c>
      <c r="T1881" s="150">
        <v>10</v>
      </c>
      <c r="U1881" s="69">
        <v>365</v>
      </c>
      <c r="V1881" s="70"/>
      <c r="W1881" s="71">
        <v>2.5753424657534247</v>
      </c>
      <c r="X1881" s="76">
        <f t="shared" si="1208"/>
        <v>42248</v>
      </c>
      <c r="AF1881" s="132" t="s">
        <v>3114</v>
      </c>
      <c r="AG1881" s="60">
        <f>MATCH(AF1881,'Cat-4'!$A:$A,0)</f>
        <v>844</v>
      </c>
      <c r="AH1881" s="60">
        <f>MATCH(X1881,'Cat-4'!$1:$1,0)</f>
        <v>45</v>
      </c>
      <c r="AI1881" s="60">
        <f>INDEX('Cat-4'!$1:$1048576,Working!AG1881,Working!AH1881)</f>
        <v>110.9</v>
      </c>
      <c r="AJ1881" s="60">
        <f>MATCH($AJ$3,'Cat-4'!$1:$1,0)</f>
        <v>144</v>
      </c>
      <c r="AK1881" s="60">
        <f>INDEX('Cat-4'!$1:$1048576,Working!AG1881,Working!AJ1881)</f>
        <v>160.30000000000001</v>
      </c>
      <c r="AL1881" s="146">
        <f t="shared" ref="AL1881:AL1883" si="1209">AK1881/AI1881</f>
        <v>1.4454463480613164</v>
      </c>
      <c r="AM1881" s="152">
        <f t="shared" ref="AM1881:AM1883" si="1210">AL1881</f>
        <v>1.4454463480613164</v>
      </c>
      <c r="AN1881" s="146">
        <f t="shared" si="1196"/>
        <v>8.4555555555555557</v>
      </c>
      <c r="AO1881" s="169">
        <f>INDEX('EL&amp;SV'!$C$4:$G$50,MATCH(AF1881,'EL&amp;SV'!$G$4:$G$50,0),MATCH(IF(P1881&gt;5000000,"A",IF(N1881&gt;2000000,"B",IF(N1881&gt;500000,"C","D"))),'EL&amp;SV'!$C$4:$G$4,0))</f>
        <v>6</v>
      </c>
      <c r="AP1881" s="171">
        <f>INDEX('EL&amp;SV'!$G$4:$K$50,MATCH(AF1881,'EL&amp;SV'!$G$4:$G$50,0),MATCH(IF(N1881&gt;5000000,"A",IF(N1881&gt;2000000,"B",IF(N1881&gt;500000,"C","D"))),'EL&amp;SV'!$G$4:$K$4,0))</f>
        <v>0.95</v>
      </c>
      <c r="AQ1881" s="153">
        <f t="shared" si="1177"/>
        <v>6625.9405139765558</v>
      </c>
      <c r="AR1881" s="153">
        <f t="shared" si="1178"/>
        <v>6294.6434882777266</v>
      </c>
      <c r="AS1881" s="153">
        <f t="shared" si="1179"/>
        <v>331.2970256988292</v>
      </c>
      <c r="AT1881" s="60">
        <v>0.75</v>
      </c>
      <c r="AU1881" s="153">
        <f t="shared" si="1180"/>
        <v>248.4727692741219</v>
      </c>
      <c r="AV1881" s="153">
        <f t="shared" si="1181"/>
        <v>331.29702569882807</v>
      </c>
    </row>
    <row r="1882" spans="1:48" x14ac:dyDescent="0.2">
      <c r="A1882" s="82">
        <v>1878</v>
      </c>
      <c r="B1882" s="82" t="s">
        <v>1410</v>
      </c>
      <c r="C1882" s="83"/>
      <c r="D1882" s="84" t="s">
        <v>112</v>
      </c>
      <c r="E1882" s="85" t="s">
        <v>903</v>
      </c>
      <c r="F1882" s="151">
        <v>42248</v>
      </c>
      <c r="G1882" s="86"/>
      <c r="H1882" s="89"/>
      <c r="I1882" s="89">
        <v>0</v>
      </c>
      <c r="J1882" s="84"/>
      <c r="K1882" s="84"/>
      <c r="L1882" s="87">
        <v>4540</v>
      </c>
      <c r="M1882" s="87"/>
      <c r="N1882" s="87">
        <v>4540</v>
      </c>
      <c r="O1882" s="84">
        <v>4313</v>
      </c>
      <c r="P1882" s="84">
        <v>0</v>
      </c>
      <c r="Q1882" s="84">
        <f t="shared" si="1193"/>
        <v>4313</v>
      </c>
      <c r="R1882" s="84">
        <v>227</v>
      </c>
      <c r="S1882" s="87">
        <f t="shared" si="1194"/>
        <v>227</v>
      </c>
      <c r="T1882" s="150">
        <v>5</v>
      </c>
      <c r="U1882" s="69">
        <v>365</v>
      </c>
      <c r="V1882" s="70"/>
      <c r="W1882" s="71">
        <v>2.5753424657534247</v>
      </c>
      <c r="X1882" s="76">
        <f t="shared" si="1208"/>
        <v>42248</v>
      </c>
      <c r="AF1882" s="132" t="s">
        <v>3114</v>
      </c>
      <c r="AG1882" s="60">
        <f>MATCH(AF1882,'Cat-4'!$A:$A,0)</f>
        <v>844</v>
      </c>
      <c r="AH1882" s="60">
        <f>MATCH(X1882,'Cat-4'!$1:$1,0)</f>
        <v>45</v>
      </c>
      <c r="AI1882" s="60">
        <f>INDEX('Cat-4'!$1:$1048576,Working!AG1882,Working!AH1882)</f>
        <v>110.9</v>
      </c>
      <c r="AJ1882" s="60">
        <f>MATCH($AJ$3,'Cat-4'!$1:$1,0)</f>
        <v>144</v>
      </c>
      <c r="AK1882" s="60">
        <f>INDEX('Cat-4'!$1:$1048576,Working!AG1882,Working!AJ1882)</f>
        <v>160.30000000000001</v>
      </c>
      <c r="AL1882" s="146">
        <f t="shared" si="1209"/>
        <v>1.4454463480613164</v>
      </c>
      <c r="AM1882" s="152">
        <f t="shared" si="1210"/>
        <v>1.4454463480613164</v>
      </c>
      <c r="AN1882" s="146">
        <f t="shared" si="1196"/>
        <v>8.4555555555555557</v>
      </c>
      <c r="AO1882" s="169">
        <f>INDEX('EL&amp;SV'!$C$4:$G$50,MATCH(AF1882,'EL&amp;SV'!$G$4:$G$50,0),MATCH(IF(P1882&gt;5000000,"A",IF(N1882&gt;2000000,"B",IF(N1882&gt;500000,"C","D"))),'EL&amp;SV'!$C$4:$G$4,0))</f>
        <v>6</v>
      </c>
      <c r="AP1882" s="171">
        <f>INDEX('EL&amp;SV'!$G$4:$K$50,MATCH(AF1882,'EL&amp;SV'!$G$4:$G$50,0),MATCH(IF(N1882&gt;5000000,"A",IF(N1882&gt;2000000,"B",IF(N1882&gt;500000,"C","D"))),'EL&amp;SV'!$G$4:$K$4,0))</f>
        <v>0.95</v>
      </c>
      <c r="AQ1882" s="153">
        <f t="shared" si="1177"/>
        <v>6562.3264201983766</v>
      </c>
      <c r="AR1882" s="153">
        <f t="shared" si="1178"/>
        <v>6234.2100991884581</v>
      </c>
      <c r="AS1882" s="153">
        <f t="shared" si="1179"/>
        <v>328.11632100991847</v>
      </c>
      <c r="AT1882" s="60">
        <v>0.75</v>
      </c>
      <c r="AU1882" s="153">
        <f t="shared" si="1180"/>
        <v>246.08724075743885</v>
      </c>
      <c r="AV1882" s="153">
        <f t="shared" si="1181"/>
        <v>328.11632100991915</v>
      </c>
    </row>
    <row r="1883" spans="1:48" x14ac:dyDescent="0.2">
      <c r="A1883" s="82">
        <v>1879</v>
      </c>
      <c r="B1883" s="82" t="s">
        <v>1410</v>
      </c>
      <c r="C1883" s="83"/>
      <c r="D1883" s="84" t="s">
        <v>112</v>
      </c>
      <c r="E1883" s="85" t="s">
        <v>1261</v>
      </c>
      <c r="F1883" s="86">
        <v>44469</v>
      </c>
      <c r="G1883" s="86" t="s">
        <v>38</v>
      </c>
      <c r="H1883" s="89"/>
      <c r="I1883" s="89">
        <v>9.5000000000000001E-2</v>
      </c>
      <c r="J1883" s="84"/>
      <c r="K1883" s="84"/>
      <c r="L1883" s="87">
        <v>4514.24</v>
      </c>
      <c r="M1883" s="87"/>
      <c r="N1883" s="87">
        <v>4514.24</v>
      </c>
      <c r="O1883" s="84">
        <v>215.01386958904109</v>
      </c>
      <c r="P1883" s="84">
        <v>428.8528</v>
      </c>
      <c r="Q1883" s="84">
        <f t="shared" si="1193"/>
        <v>643.86666958904107</v>
      </c>
      <c r="R1883" s="84">
        <v>3870.3733304109587</v>
      </c>
      <c r="S1883" s="87">
        <f t="shared" si="1194"/>
        <v>4299.2261304109588</v>
      </c>
      <c r="T1883" s="150">
        <v>10</v>
      </c>
      <c r="U1883" s="69">
        <v>365</v>
      </c>
      <c r="V1883" s="70"/>
      <c r="W1883" s="71">
        <v>2.5753424657534247</v>
      </c>
      <c r="X1883" s="76">
        <f t="shared" si="1208"/>
        <v>44440</v>
      </c>
      <c r="AF1883" s="132" t="s">
        <v>3114</v>
      </c>
      <c r="AG1883" s="60">
        <f>MATCH(AF1883,'Cat-4'!$A:$A,0)</f>
        <v>844</v>
      </c>
      <c r="AH1883" s="60">
        <f>MATCH(X1883,'Cat-4'!$1:$1,0)</f>
        <v>117</v>
      </c>
      <c r="AI1883" s="60">
        <f>INDEX('Cat-4'!$1:$1048576,Working!AG1883,Working!AH1883)</f>
        <v>148.1</v>
      </c>
      <c r="AJ1883" s="60">
        <f>MATCH($AJ$3,'Cat-4'!$1:$1,0)</f>
        <v>144</v>
      </c>
      <c r="AK1883" s="60">
        <f>INDEX('Cat-4'!$1:$1048576,Working!AG1883,Working!AJ1883)</f>
        <v>160.30000000000001</v>
      </c>
      <c r="AL1883" s="146">
        <f t="shared" si="1209"/>
        <v>1.0823767724510467</v>
      </c>
      <c r="AM1883" s="152">
        <f t="shared" si="1210"/>
        <v>1.0823767724510467</v>
      </c>
      <c r="AN1883" s="146">
        <f t="shared" si="1196"/>
        <v>2.375</v>
      </c>
      <c r="AO1883" s="169">
        <f>INDEX('EL&amp;SV'!$C$4:$G$50,MATCH(AF1883,'EL&amp;SV'!$G$4:$G$50,0),MATCH(IF(P1883&gt;5000000,"A",IF(N1883&gt;2000000,"B",IF(N1883&gt;500000,"C","D"))),'EL&amp;SV'!$C$4:$G$4,0))</f>
        <v>6</v>
      </c>
      <c r="AP1883" s="171">
        <f>INDEX('EL&amp;SV'!$G$4:$K$50,MATCH(AF1883,'EL&amp;SV'!$G$4:$G$50,0),MATCH(IF(N1883&gt;5000000,"A",IF(N1883&gt;2000000,"B",IF(N1883&gt;500000,"C","D"))),'EL&amp;SV'!$G$4:$K$4,0))</f>
        <v>0.95</v>
      </c>
      <c r="AQ1883" s="153">
        <f t="shared" si="1177"/>
        <v>4886.1085212694124</v>
      </c>
      <c r="AR1883" s="153">
        <f t="shared" si="1178"/>
        <v>1837.380391852352</v>
      </c>
      <c r="AS1883" s="153">
        <f t="shared" si="1179"/>
        <v>3048.7281294170607</v>
      </c>
      <c r="AT1883" s="60">
        <v>0.75</v>
      </c>
      <c r="AU1883" s="153">
        <f t="shared" si="1180"/>
        <v>2286.5460970627955</v>
      </c>
      <c r="AV1883" s="153">
        <f t="shared" si="1181"/>
        <v>2286.5460970627955</v>
      </c>
    </row>
    <row r="1884" spans="1:48" x14ac:dyDescent="0.2">
      <c r="A1884" s="82">
        <v>1880</v>
      </c>
      <c r="B1884" s="82" t="s">
        <v>1410</v>
      </c>
      <c r="C1884" s="83"/>
      <c r="D1884" s="84" t="s">
        <v>112</v>
      </c>
      <c r="E1884" s="85" t="s">
        <v>709</v>
      </c>
      <c r="F1884" s="86">
        <v>40025</v>
      </c>
      <c r="G1884" s="86" t="s">
        <v>1353</v>
      </c>
      <c r="H1884" s="89"/>
      <c r="I1884" s="89">
        <v>0</v>
      </c>
      <c r="J1884" s="84"/>
      <c r="K1884" s="84"/>
      <c r="L1884" s="87">
        <v>4500</v>
      </c>
      <c r="M1884" s="87"/>
      <c r="N1884" s="87">
        <v>4500</v>
      </c>
      <c r="O1884" s="84">
        <v>4500</v>
      </c>
      <c r="P1884" s="84">
        <v>0</v>
      </c>
      <c r="Q1884" s="84">
        <f t="shared" si="1193"/>
        <v>4500</v>
      </c>
      <c r="R1884" s="84">
        <v>0</v>
      </c>
      <c r="S1884" s="87">
        <f t="shared" si="1194"/>
        <v>0</v>
      </c>
      <c r="T1884" s="150">
        <v>5</v>
      </c>
      <c r="U1884" s="69">
        <v>365</v>
      </c>
      <c r="V1884" s="70"/>
      <c r="W1884" s="71">
        <v>2.5315068493150683</v>
      </c>
      <c r="X1884" s="76">
        <f t="shared" si="1208"/>
        <v>39995</v>
      </c>
      <c r="Y1884" s="138" t="s">
        <v>4016</v>
      </c>
      <c r="Z1884" s="60">
        <f>MATCH(Y1884,'Cat-3'!$A:$A,0)</f>
        <v>628</v>
      </c>
      <c r="AA1884" s="60">
        <f>MATCH(X1884,'Cat-3'!$1:$1,0)</f>
        <v>58</v>
      </c>
      <c r="AB1884" s="60">
        <f>INDEX('Cat-3'!$1:$1048576,Working!Z1884,Working!AA1884)</f>
        <v>119.7</v>
      </c>
      <c r="AC1884" s="60">
        <f>MATCH($AC$3,'Cat-3'!$1:$1,0)</f>
        <v>90</v>
      </c>
      <c r="AD1884" s="60">
        <f>INDEX('Cat-3'!$1:$1048576,Working!Z1884,Working!AC1884)</f>
        <v>138.4</v>
      </c>
      <c r="AE1884" s="146">
        <f t="shared" ref="AE1884:AE1885" si="1211">AD1884/AB1884</f>
        <v>1.1562238930659983</v>
      </c>
      <c r="AF1884" s="132" t="s">
        <v>3114</v>
      </c>
      <c r="AG1884" s="60">
        <f>MATCH(AF1884,'Cat-4'!$A:$A,0)</f>
        <v>844</v>
      </c>
      <c r="AH1884" s="60">
        <f>MATCH($AH$3,'Cat-4'!$1:$1,0)</f>
        <v>4</v>
      </c>
      <c r="AI1884" s="60">
        <f>INDEX('Cat-4'!$1:$1048576,Working!AG1884,Working!AH1884)</f>
        <v>103.9</v>
      </c>
      <c r="AJ1884" s="60">
        <f>MATCH($AJ$3,'Cat-4'!$1:$1,0)</f>
        <v>144</v>
      </c>
      <c r="AK1884" s="60">
        <f>INDEX('Cat-4'!$1:$1048576,Working!AG1884,Working!AJ1884)</f>
        <v>160.30000000000001</v>
      </c>
      <c r="AL1884" s="146">
        <f t="shared" ref="AL1884:AL1889" si="1212">AK1884/AI1884</f>
        <v>1.5428296438883542</v>
      </c>
      <c r="AM1884" s="146">
        <f t="shared" ref="AM1884:AM1885" si="1213">AL1884*AE1884</f>
        <v>1.7838564971942206</v>
      </c>
      <c r="AN1884" s="146">
        <f t="shared" si="1196"/>
        <v>14.541666666666666</v>
      </c>
      <c r="AO1884" s="169">
        <f>INDEX('EL&amp;SV'!$C$4:$G$50,MATCH(AF1884,'EL&amp;SV'!$G$4:$G$50,0),MATCH(IF(P1884&gt;5000000,"A",IF(N1884&gt;2000000,"B",IF(N1884&gt;500000,"C","D"))),'EL&amp;SV'!$C$4:$G$4,0))</f>
        <v>6</v>
      </c>
      <c r="AP1884" s="171">
        <f>INDEX('EL&amp;SV'!$G$4:$K$50,MATCH(AF1884,'EL&amp;SV'!$G$4:$G$50,0),MATCH(IF(N1884&gt;5000000,"A",IF(N1884&gt;2000000,"B",IF(N1884&gt;500000,"C","D"))),'EL&amp;SV'!$G$4:$K$4,0))</f>
        <v>0.95</v>
      </c>
      <c r="AQ1884" s="153">
        <f t="shared" si="1177"/>
        <v>8027.3542373739929</v>
      </c>
      <c r="AR1884" s="153">
        <f t="shared" si="1178"/>
        <v>7625.9865255052919</v>
      </c>
      <c r="AS1884" s="153">
        <f t="shared" si="1179"/>
        <v>401.36771186870101</v>
      </c>
      <c r="AT1884" s="60">
        <v>0.75</v>
      </c>
      <c r="AU1884" s="153">
        <f t="shared" si="1180"/>
        <v>301.02578390152576</v>
      </c>
      <c r="AV1884" s="153">
        <f t="shared" si="1181"/>
        <v>401.36771186869998</v>
      </c>
    </row>
    <row r="1885" spans="1:48" x14ac:dyDescent="0.2">
      <c r="A1885" s="82">
        <v>1881</v>
      </c>
      <c r="B1885" s="82" t="s">
        <v>1410</v>
      </c>
      <c r="C1885" s="83"/>
      <c r="D1885" s="84" t="s">
        <v>112</v>
      </c>
      <c r="E1885" s="85" t="s">
        <v>711</v>
      </c>
      <c r="F1885" s="86">
        <v>40034</v>
      </c>
      <c r="G1885" s="86" t="s">
        <v>1353</v>
      </c>
      <c r="H1885" s="89"/>
      <c r="I1885" s="89">
        <v>0</v>
      </c>
      <c r="J1885" s="84"/>
      <c r="K1885" s="84"/>
      <c r="L1885" s="87">
        <v>4500</v>
      </c>
      <c r="M1885" s="87"/>
      <c r="N1885" s="87">
        <v>4500</v>
      </c>
      <c r="O1885" s="84">
        <v>4500</v>
      </c>
      <c r="P1885" s="84">
        <v>0</v>
      </c>
      <c r="Q1885" s="84">
        <f t="shared" si="1193"/>
        <v>4500</v>
      </c>
      <c r="R1885" s="84">
        <v>0</v>
      </c>
      <c r="S1885" s="87">
        <f t="shared" si="1194"/>
        <v>0</v>
      </c>
      <c r="T1885" s="150">
        <v>5</v>
      </c>
      <c r="U1885" s="69">
        <v>365</v>
      </c>
      <c r="V1885" s="70"/>
      <c r="W1885" s="71">
        <v>2.526027397260274</v>
      </c>
      <c r="X1885" s="76">
        <f t="shared" si="1208"/>
        <v>40026</v>
      </c>
      <c r="Y1885" s="138" t="s">
        <v>4016</v>
      </c>
      <c r="Z1885" s="60">
        <f>MATCH(Y1885,'Cat-3'!$A:$A,0)</f>
        <v>628</v>
      </c>
      <c r="AA1885" s="60">
        <f>MATCH(X1885,'Cat-3'!$1:$1,0)</f>
        <v>59</v>
      </c>
      <c r="AB1885" s="60">
        <f>INDEX('Cat-3'!$1:$1048576,Working!Z1885,Working!AA1885)</f>
        <v>119.7</v>
      </c>
      <c r="AC1885" s="60">
        <f>MATCH($AC$3,'Cat-3'!$1:$1,0)</f>
        <v>90</v>
      </c>
      <c r="AD1885" s="60">
        <f>INDEX('Cat-3'!$1:$1048576,Working!Z1885,Working!AC1885)</f>
        <v>138.4</v>
      </c>
      <c r="AE1885" s="146">
        <f t="shared" si="1211"/>
        <v>1.1562238930659983</v>
      </c>
      <c r="AF1885" s="132" t="s">
        <v>3114</v>
      </c>
      <c r="AG1885" s="60">
        <f>MATCH(AF1885,'Cat-4'!$A:$A,0)</f>
        <v>844</v>
      </c>
      <c r="AH1885" s="60">
        <f>MATCH($AH$3,'Cat-4'!$1:$1,0)</f>
        <v>4</v>
      </c>
      <c r="AI1885" s="60">
        <f>INDEX('Cat-4'!$1:$1048576,Working!AG1885,Working!AH1885)</f>
        <v>103.9</v>
      </c>
      <c r="AJ1885" s="60">
        <f>MATCH($AJ$3,'Cat-4'!$1:$1,0)</f>
        <v>144</v>
      </c>
      <c r="AK1885" s="60">
        <f>INDEX('Cat-4'!$1:$1048576,Working!AG1885,Working!AJ1885)</f>
        <v>160.30000000000001</v>
      </c>
      <c r="AL1885" s="146">
        <f t="shared" si="1212"/>
        <v>1.5428296438883542</v>
      </c>
      <c r="AM1885" s="146">
        <f t="shared" si="1213"/>
        <v>1.7838564971942206</v>
      </c>
      <c r="AN1885" s="146">
        <f t="shared" si="1196"/>
        <v>14.516666666666667</v>
      </c>
      <c r="AO1885" s="169">
        <f>INDEX('EL&amp;SV'!$C$4:$G$50,MATCH(AF1885,'EL&amp;SV'!$G$4:$G$50,0),MATCH(IF(P1885&gt;5000000,"A",IF(N1885&gt;2000000,"B",IF(N1885&gt;500000,"C","D"))),'EL&amp;SV'!$C$4:$G$4,0))</f>
        <v>6</v>
      </c>
      <c r="AP1885" s="171">
        <f>INDEX('EL&amp;SV'!$G$4:$K$50,MATCH(AF1885,'EL&amp;SV'!$G$4:$G$50,0),MATCH(IF(N1885&gt;5000000,"A",IF(N1885&gt;2000000,"B",IF(N1885&gt;500000,"C","D"))),'EL&amp;SV'!$G$4:$K$4,0))</f>
        <v>0.95</v>
      </c>
      <c r="AQ1885" s="153">
        <f t="shared" si="1177"/>
        <v>8027.3542373739929</v>
      </c>
      <c r="AR1885" s="153">
        <f t="shared" si="1178"/>
        <v>7625.9865255052919</v>
      </c>
      <c r="AS1885" s="153">
        <f t="shared" si="1179"/>
        <v>401.36771186870101</v>
      </c>
      <c r="AT1885" s="60">
        <v>0.75</v>
      </c>
      <c r="AU1885" s="153">
        <f t="shared" si="1180"/>
        <v>301.02578390152576</v>
      </c>
      <c r="AV1885" s="153">
        <f t="shared" si="1181"/>
        <v>401.36771186869998</v>
      </c>
    </row>
    <row r="1886" spans="1:48" x14ac:dyDescent="0.2">
      <c r="A1886" s="82">
        <v>1882</v>
      </c>
      <c r="B1886" s="82" t="s">
        <v>1410</v>
      </c>
      <c r="C1886" s="83"/>
      <c r="D1886" s="84" t="s">
        <v>112</v>
      </c>
      <c r="E1886" s="85" t="s">
        <v>835</v>
      </c>
      <c r="F1886" s="151">
        <v>42248</v>
      </c>
      <c r="G1886" s="86"/>
      <c r="H1886" s="89"/>
      <c r="I1886" s="89">
        <v>0</v>
      </c>
      <c r="J1886" s="84"/>
      <c r="K1886" s="84"/>
      <c r="L1886" s="87">
        <v>4499.99</v>
      </c>
      <c r="M1886" s="87"/>
      <c r="N1886" s="87">
        <v>4499.99</v>
      </c>
      <c r="O1886" s="84">
        <v>4487.2931780821918</v>
      </c>
      <c r="P1886" s="84">
        <v>0</v>
      </c>
      <c r="Q1886" s="84">
        <f t="shared" si="1193"/>
        <v>4487.2931780821918</v>
      </c>
      <c r="R1886" s="84">
        <v>12.696821917807938</v>
      </c>
      <c r="S1886" s="87">
        <f t="shared" si="1194"/>
        <v>12.696821917807938</v>
      </c>
      <c r="T1886" s="150">
        <v>5</v>
      </c>
      <c r="U1886" s="69">
        <v>365</v>
      </c>
      <c r="V1886" s="70"/>
      <c r="W1886" s="71">
        <v>2.526027397260274</v>
      </c>
      <c r="X1886" s="76">
        <f t="shared" si="1208"/>
        <v>42248</v>
      </c>
      <c r="AF1886" s="132" t="s">
        <v>3114</v>
      </c>
      <c r="AG1886" s="60">
        <f>MATCH(AF1886,'Cat-4'!$A:$A,0)</f>
        <v>844</v>
      </c>
      <c r="AH1886" s="60">
        <f>MATCH(X1886,'Cat-4'!$1:$1,0)</f>
        <v>45</v>
      </c>
      <c r="AI1886" s="60">
        <f>INDEX('Cat-4'!$1:$1048576,Working!AG1886,Working!AH1886)</f>
        <v>110.9</v>
      </c>
      <c r="AJ1886" s="60">
        <f>MATCH($AJ$3,'Cat-4'!$1:$1,0)</f>
        <v>144</v>
      </c>
      <c r="AK1886" s="60">
        <f>INDEX('Cat-4'!$1:$1048576,Working!AG1886,Working!AJ1886)</f>
        <v>160.30000000000001</v>
      </c>
      <c r="AL1886" s="146">
        <f t="shared" si="1212"/>
        <v>1.4454463480613164</v>
      </c>
      <c r="AM1886" s="152">
        <f t="shared" ref="AM1886:AM1889" si="1214">AL1886</f>
        <v>1.4454463480613164</v>
      </c>
      <c r="AN1886" s="146">
        <f t="shared" si="1196"/>
        <v>8.4555555555555557</v>
      </c>
      <c r="AO1886" s="169">
        <f>INDEX('EL&amp;SV'!$C$4:$G$50,MATCH(AF1886,'EL&amp;SV'!$G$4:$G$50,0),MATCH(IF(P1886&gt;5000000,"A",IF(N1886&gt;2000000,"B",IF(N1886&gt;500000,"C","D"))),'EL&amp;SV'!$C$4:$G$4,0))</f>
        <v>6</v>
      </c>
      <c r="AP1886" s="171">
        <f>INDEX('EL&amp;SV'!$G$4:$K$50,MATCH(AF1886,'EL&amp;SV'!$G$4:$G$50,0),MATCH(IF(N1886&gt;5000000,"A",IF(N1886&gt;2000000,"B",IF(N1886&gt;500000,"C","D"))),'EL&amp;SV'!$G$4:$K$4,0))</f>
        <v>0.95</v>
      </c>
      <c r="AQ1886" s="153">
        <f t="shared" si="1177"/>
        <v>6504.4941118124434</v>
      </c>
      <c r="AR1886" s="153">
        <f t="shared" si="1178"/>
        <v>6179.2694062218216</v>
      </c>
      <c r="AS1886" s="153">
        <f t="shared" si="1179"/>
        <v>325.22470559062185</v>
      </c>
      <c r="AT1886" s="60">
        <v>0.75</v>
      </c>
      <c r="AU1886" s="153">
        <f t="shared" si="1180"/>
        <v>243.91852919296639</v>
      </c>
      <c r="AV1886" s="153">
        <f t="shared" si="1181"/>
        <v>325.22470559062248</v>
      </c>
    </row>
    <row r="1887" spans="1:48" x14ac:dyDescent="0.2">
      <c r="A1887" s="82">
        <v>1883</v>
      </c>
      <c r="B1887" s="82" t="s">
        <v>1410</v>
      </c>
      <c r="C1887" s="83"/>
      <c r="D1887" s="84" t="s">
        <v>112</v>
      </c>
      <c r="E1887" s="85" t="s">
        <v>550</v>
      </c>
      <c r="F1887" s="151">
        <v>42248</v>
      </c>
      <c r="G1887" s="86"/>
      <c r="H1887" s="89"/>
      <c r="I1887" s="89">
        <v>0</v>
      </c>
      <c r="J1887" s="84"/>
      <c r="K1887" s="84"/>
      <c r="L1887" s="87">
        <v>4460</v>
      </c>
      <c r="M1887" s="87"/>
      <c r="N1887" s="87">
        <v>4460</v>
      </c>
      <c r="O1887" s="84">
        <v>4237</v>
      </c>
      <c r="P1887" s="84">
        <v>0</v>
      </c>
      <c r="Q1887" s="84">
        <f t="shared" si="1193"/>
        <v>4237</v>
      </c>
      <c r="R1887" s="84">
        <v>223</v>
      </c>
      <c r="S1887" s="87">
        <f t="shared" si="1194"/>
        <v>223</v>
      </c>
      <c r="T1887" s="150">
        <v>3</v>
      </c>
      <c r="U1887" s="69">
        <v>365</v>
      </c>
      <c r="V1887" s="70"/>
      <c r="W1887" s="71">
        <v>2.5123287671232877</v>
      </c>
      <c r="X1887" s="76">
        <f t="shared" si="1208"/>
        <v>42248</v>
      </c>
      <c r="AF1887" s="132" t="s">
        <v>2720</v>
      </c>
      <c r="AG1887" s="60">
        <f>MATCH(AF1887,'Cat-4'!$A:$A,0)</f>
        <v>646</v>
      </c>
      <c r="AH1887" s="60">
        <f>MATCH(X1887,'Cat-4'!$1:$1,0)</f>
        <v>45</v>
      </c>
      <c r="AI1887" s="60">
        <f>INDEX('Cat-4'!$1:$1048576,Working!AG1887,Working!AH1887)</f>
        <v>140.4</v>
      </c>
      <c r="AJ1887" s="60">
        <f>MATCH($AJ$3,'Cat-4'!$1:$1,0)</f>
        <v>144</v>
      </c>
      <c r="AK1887" s="60">
        <f>INDEX('Cat-4'!$1:$1048576,Working!AG1887,Working!AJ1887)</f>
        <v>154.1</v>
      </c>
      <c r="AL1887" s="146">
        <f t="shared" si="1212"/>
        <v>1.0975783475783476</v>
      </c>
      <c r="AM1887" s="152">
        <f t="shared" si="1214"/>
        <v>1.0975783475783476</v>
      </c>
      <c r="AN1887" s="146">
        <f t="shared" si="1196"/>
        <v>8.4555555555555557</v>
      </c>
      <c r="AO1887" s="169">
        <f>INDEX('EL&amp;SV'!$C$4:$G$50,MATCH(AF1887,'EL&amp;SV'!$G$4:$G$50,0),MATCH(IF(P1887&gt;5000000,"A",IF(N1887&gt;2000000,"B",IF(N1887&gt;500000,"C","D"))),'EL&amp;SV'!$C$4:$G$4,0))</f>
        <v>5</v>
      </c>
      <c r="AP1887" s="171">
        <f>INDEX('EL&amp;SV'!$G$4:$K$50,MATCH(AF1887,'EL&amp;SV'!$G$4:$G$50,0),MATCH(IF(N1887&gt;5000000,"A",IF(N1887&gt;2000000,"B",IF(N1887&gt;500000,"C","D"))),'EL&amp;SV'!$G$4:$K$4,0))</f>
        <v>1</v>
      </c>
      <c r="AQ1887" s="153">
        <f t="shared" si="1177"/>
        <v>4895.19943019943</v>
      </c>
      <c r="AR1887" s="153">
        <f t="shared" si="1178"/>
        <v>4895.19943019943</v>
      </c>
      <c r="AS1887" s="153">
        <f t="shared" si="1179"/>
        <v>0</v>
      </c>
      <c r="AT1887" s="60">
        <v>0.75</v>
      </c>
      <c r="AU1887" s="153">
        <f t="shared" si="1180"/>
        <v>0</v>
      </c>
      <c r="AV1887" s="153">
        <f t="shared" si="1181"/>
        <v>0</v>
      </c>
    </row>
    <row r="1888" spans="1:48" x14ac:dyDescent="0.2">
      <c r="A1888" s="82">
        <v>1884</v>
      </c>
      <c r="B1888" s="82" t="s">
        <v>1410</v>
      </c>
      <c r="C1888" s="83"/>
      <c r="D1888" s="84" t="s">
        <v>112</v>
      </c>
      <c r="E1888" s="85" t="s">
        <v>914</v>
      </c>
      <c r="F1888" s="151">
        <v>42248</v>
      </c>
      <c r="G1888" s="86"/>
      <c r="H1888" s="89"/>
      <c r="I1888" s="89">
        <v>0.51712328767123283</v>
      </c>
      <c r="J1888" s="84"/>
      <c r="K1888" s="84"/>
      <c r="L1888" s="87">
        <v>4410</v>
      </c>
      <c r="M1888" s="87"/>
      <c r="N1888" s="87">
        <v>4410</v>
      </c>
      <c r="O1888" s="84">
        <v>4189.5</v>
      </c>
      <c r="P1888" s="84">
        <v>0</v>
      </c>
      <c r="Q1888" s="84">
        <f t="shared" si="1193"/>
        <v>4189.5</v>
      </c>
      <c r="R1888" s="84">
        <v>220.5</v>
      </c>
      <c r="S1888" s="87">
        <f t="shared" si="1194"/>
        <v>220.5</v>
      </c>
      <c r="T1888" s="150">
        <v>5</v>
      </c>
      <c r="U1888" s="69">
        <v>365</v>
      </c>
      <c r="V1888" s="70"/>
      <c r="W1888" s="71">
        <v>2.506849315068493</v>
      </c>
      <c r="X1888" s="76">
        <f t="shared" si="1208"/>
        <v>42248</v>
      </c>
      <c r="AF1888" s="132" t="s">
        <v>3114</v>
      </c>
      <c r="AG1888" s="60">
        <f>MATCH(AF1888,'Cat-4'!$A:$A,0)</f>
        <v>844</v>
      </c>
      <c r="AH1888" s="60">
        <f>MATCH(X1888,'Cat-4'!$1:$1,0)</f>
        <v>45</v>
      </c>
      <c r="AI1888" s="60">
        <f>INDEX('Cat-4'!$1:$1048576,Working!AG1888,Working!AH1888)</f>
        <v>110.9</v>
      </c>
      <c r="AJ1888" s="60">
        <f>MATCH($AJ$3,'Cat-4'!$1:$1,0)</f>
        <v>144</v>
      </c>
      <c r="AK1888" s="60">
        <f>INDEX('Cat-4'!$1:$1048576,Working!AG1888,Working!AJ1888)</f>
        <v>160.30000000000001</v>
      </c>
      <c r="AL1888" s="146">
        <f t="shared" si="1212"/>
        <v>1.4454463480613164</v>
      </c>
      <c r="AM1888" s="152">
        <f t="shared" si="1214"/>
        <v>1.4454463480613164</v>
      </c>
      <c r="AN1888" s="146">
        <f t="shared" si="1196"/>
        <v>8.4555555555555557</v>
      </c>
      <c r="AO1888" s="169">
        <f>INDEX('EL&amp;SV'!$C$4:$G$50,MATCH(AF1888,'EL&amp;SV'!$G$4:$G$50,0),MATCH(IF(P1888&gt;5000000,"A",IF(N1888&gt;2000000,"B",IF(N1888&gt;500000,"C","D"))),'EL&amp;SV'!$C$4:$G$4,0))</f>
        <v>6</v>
      </c>
      <c r="AP1888" s="171">
        <f>INDEX('EL&amp;SV'!$G$4:$K$50,MATCH(AF1888,'EL&amp;SV'!$G$4:$G$50,0),MATCH(IF(N1888&gt;5000000,"A",IF(N1888&gt;2000000,"B",IF(N1888&gt;500000,"C","D"))),'EL&amp;SV'!$G$4:$K$4,0))</f>
        <v>0.95</v>
      </c>
      <c r="AQ1888" s="153">
        <f t="shared" si="1177"/>
        <v>6374.4183949504059</v>
      </c>
      <c r="AR1888" s="153">
        <f t="shared" si="1178"/>
        <v>6055.6974752028855</v>
      </c>
      <c r="AS1888" s="153">
        <f t="shared" si="1179"/>
        <v>318.72091974752038</v>
      </c>
      <c r="AT1888" s="60">
        <v>0.75</v>
      </c>
      <c r="AU1888" s="153">
        <f t="shared" si="1180"/>
        <v>239.04068981064029</v>
      </c>
      <c r="AV1888" s="153">
        <f t="shared" si="1181"/>
        <v>318.72091974752055</v>
      </c>
    </row>
    <row r="1889" spans="1:48" x14ac:dyDescent="0.2">
      <c r="A1889" s="82">
        <v>1885</v>
      </c>
      <c r="B1889" s="82" t="s">
        <v>1410</v>
      </c>
      <c r="C1889" s="83"/>
      <c r="D1889" s="84" t="s">
        <v>112</v>
      </c>
      <c r="E1889" s="85" t="s">
        <v>613</v>
      </c>
      <c r="F1889" s="86">
        <v>41621</v>
      </c>
      <c r="G1889" s="86" t="s">
        <v>1349</v>
      </c>
      <c r="H1889" s="89"/>
      <c r="I1889" s="89">
        <v>6.3654957137532622E-2</v>
      </c>
      <c r="J1889" s="84"/>
      <c r="K1889" s="84"/>
      <c r="L1889" s="87">
        <v>4410</v>
      </c>
      <c r="M1889" s="87"/>
      <c r="N1889" s="87">
        <v>4410</v>
      </c>
      <c r="O1889" s="84">
        <v>2308.3024357573563</v>
      </c>
      <c r="P1889" s="84">
        <v>280.71836097651885</v>
      </c>
      <c r="Q1889" s="84">
        <f t="shared" si="1193"/>
        <v>2589.0207967338752</v>
      </c>
      <c r="R1889" s="84">
        <v>1820.9792032661248</v>
      </c>
      <c r="S1889" s="87">
        <f t="shared" si="1194"/>
        <v>2101.6975642426437</v>
      </c>
      <c r="T1889" s="150">
        <v>15</v>
      </c>
      <c r="U1889" s="69">
        <v>365</v>
      </c>
      <c r="V1889" s="70"/>
      <c r="W1889" s="71">
        <v>2.506849315068493</v>
      </c>
      <c r="X1889" s="76">
        <f t="shared" si="1208"/>
        <v>41609</v>
      </c>
      <c r="AF1889" s="132" t="s">
        <v>3114</v>
      </c>
      <c r="AG1889" s="60">
        <f>MATCH(AF1889,'Cat-4'!$A:$A,0)</f>
        <v>844</v>
      </c>
      <c r="AH1889" s="60">
        <f>MATCH(X1889,'Cat-4'!$1:$1,0)</f>
        <v>24</v>
      </c>
      <c r="AI1889" s="60">
        <f>INDEX('Cat-4'!$1:$1048576,Working!AG1889,Working!AH1889)</f>
        <v>113.6</v>
      </c>
      <c r="AJ1889" s="60">
        <f>MATCH($AJ$3,'Cat-4'!$1:$1,0)</f>
        <v>144</v>
      </c>
      <c r="AK1889" s="60">
        <f>INDEX('Cat-4'!$1:$1048576,Working!AG1889,Working!AJ1889)</f>
        <v>160.30000000000001</v>
      </c>
      <c r="AL1889" s="146">
        <f t="shared" si="1212"/>
        <v>1.4110915492957747</v>
      </c>
      <c r="AM1889" s="152">
        <f t="shared" si="1214"/>
        <v>1.4110915492957747</v>
      </c>
      <c r="AN1889" s="146">
        <f t="shared" si="1196"/>
        <v>10.172222222222222</v>
      </c>
      <c r="AO1889" s="169">
        <f>INDEX('EL&amp;SV'!$C$4:$G$50,MATCH(AF1889,'EL&amp;SV'!$G$4:$G$50,0),MATCH(IF(P1889&gt;5000000,"A",IF(N1889&gt;2000000,"B",IF(N1889&gt;500000,"C","D"))),'EL&amp;SV'!$C$4:$G$4,0))</f>
        <v>6</v>
      </c>
      <c r="AP1889" s="171">
        <f>INDEX('EL&amp;SV'!$G$4:$K$50,MATCH(AF1889,'EL&amp;SV'!$G$4:$G$50,0),MATCH(IF(N1889&gt;5000000,"A",IF(N1889&gt;2000000,"B",IF(N1889&gt;500000,"C","D"))),'EL&amp;SV'!$G$4:$K$4,0))</f>
        <v>0.95</v>
      </c>
      <c r="AQ1889" s="153">
        <f t="shared" si="1177"/>
        <v>6222.9137323943669</v>
      </c>
      <c r="AR1889" s="153">
        <f t="shared" si="1178"/>
        <v>5911.7680457746483</v>
      </c>
      <c r="AS1889" s="153">
        <f t="shared" si="1179"/>
        <v>311.14568661971862</v>
      </c>
      <c r="AT1889" s="60">
        <v>0.75</v>
      </c>
      <c r="AU1889" s="153">
        <f t="shared" si="1180"/>
        <v>233.35926496478896</v>
      </c>
      <c r="AV1889" s="153">
        <f t="shared" si="1181"/>
        <v>311.14568661971862</v>
      </c>
    </row>
    <row r="1890" spans="1:48" x14ac:dyDescent="0.2">
      <c r="A1890" s="82">
        <v>1886</v>
      </c>
      <c r="B1890" s="82" t="s">
        <v>1410</v>
      </c>
      <c r="C1890" s="83"/>
      <c r="D1890" s="84" t="s">
        <v>112</v>
      </c>
      <c r="E1890" s="85" t="s">
        <v>762</v>
      </c>
      <c r="F1890" s="86">
        <v>40299</v>
      </c>
      <c r="G1890" s="86" t="s">
        <v>1352</v>
      </c>
      <c r="H1890" s="89"/>
      <c r="I1890" s="89">
        <v>0</v>
      </c>
      <c r="J1890" s="84"/>
      <c r="K1890" s="84"/>
      <c r="L1890" s="87">
        <v>4400</v>
      </c>
      <c r="M1890" s="87"/>
      <c r="N1890" s="87">
        <v>4400</v>
      </c>
      <c r="O1890" s="84">
        <v>4180</v>
      </c>
      <c r="P1890" s="84">
        <v>0</v>
      </c>
      <c r="Q1890" s="84">
        <f t="shared" si="1193"/>
        <v>4180</v>
      </c>
      <c r="R1890" s="84">
        <v>220</v>
      </c>
      <c r="S1890" s="87">
        <f t="shared" si="1194"/>
        <v>220</v>
      </c>
      <c r="T1890" s="150">
        <v>5</v>
      </c>
      <c r="U1890" s="69">
        <v>365</v>
      </c>
      <c r="V1890" s="70"/>
      <c r="W1890" s="71">
        <v>2.495890410958904</v>
      </c>
      <c r="X1890" s="76">
        <f t="shared" si="1208"/>
        <v>40299</v>
      </c>
      <c r="Y1890" s="138" t="s">
        <v>4016</v>
      </c>
      <c r="Z1890" s="60">
        <f>MATCH(Y1890,'Cat-3'!$A:$A,0)</f>
        <v>628</v>
      </c>
      <c r="AA1890" s="60">
        <f>MATCH(X1890,'Cat-3'!$1:$1,0)</f>
        <v>68</v>
      </c>
      <c r="AB1890" s="60">
        <f>INDEX('Cat-3'!$1:$1048576,Working!Z1890,Working!AA1890)</f>
        <v>130.1</v>
      </c>
      <c r="AC1890" s="60">
        <f>MATCH($AC$3,'Cat-3'!$1:$1,0)</f>
        <v>90</v>
      </c>
      <c r="AD1890" s="60">
        <f>INDEX('Cat-3'!$1:$1048576,Working!Z1890,Working!AC1890)</f>
        <v>138.4</v>
      </c>
      <c r="AE1890" s="146">
        <f t="shared" ref="AE1890:AE1891" si="1215">AD1890/AB1890</f>
        <v>1.0637970791698694</v>
      </c>
      <c r="AF1890" s="132" t="s">
        <v>3114</v>
      </c>
      <c r="AG1890" s="60">
        <f>MATCH(AF1890,'Cat-4'!$A:$A,0)</f>
        <v>844</v>
      </c>
      <c r="AH1890" s="60">
        <f>MATCH($AH$3,'Cat-4'!$1:$1,0)</f>
        <v>4</v>
      </c>
      <c r="AI1890" s="60">
        <f>INDEX('Cat-4'!$1:$1048576,Working!AG1890,Working!AH1890)</f>
        <v>103.9</v>
      </c>
      <c r="AJ1890" s="60">
        <f>MATCH($AJ$3,'Cat-4'!$1:$1,0)</f>
        <v>144</v>
      </c>
      <c r="AK1890" s="60">
        <f>INDEX('Cat-4'!$1:$1048576,Working!AG1890,Working!AJ1890)</f>
        <v>160.30000000000001</v>
      </c>
      <c r="AL1890" s="146">
        <f t="shared" ref="AL1890:AL1891" si="1216">AK1890/AI1890</f>
        <v>1.5428296438883542</v>
      </c>
      <c r="AM1890" s="146">
        <f t="shared" ref="AM1890:AM1891" si="1217">AL1890*AE1890</f>
        <v>1.641257668825121</v>
      </c>
      <c r="AN1890" s="146">
        <f t="shared" si="1196"/>
        <v>13.78888888888889</v>
      </c>
      <c r="AO1890" s="169">
        <f>INDEX('EL&amp;SV'!$C$4:$G$50,MATCH(AF1890,'EL&amp;SV'!$G$4:$G$50,0),MATCH(IF(P1890&gt;5000000,"A",IF(N1890&gt;2000000,"B",IF(N1890&gt;500000,"C","D"))),'EL&amp;SV'!$C$4:$G$4,0))</f>
        <v>6</v>
      </c>
      <c r="AP1890" s="171">
        <f>INDEX('EL&amp;SV'!$G$4:$K$50,MATCH(AF1890,'EL&amp;SV'!$G$4:$G$50,0),MATCH(IF(N1890&gt;5000000,"A",IF(N1890&gt;2000000,"B",IF(N1890&gt;500000,"C","D"))),'EL&amp;SV'!$G$4:$K$4,0))</f>
        <v>0.95</v>
      </c>
      <c r="AQ1890" s="153">
        <f t="shared" si="1177"/>
        <v>7221.5337428305329</v>
      </c>
      <c r="AR1890" s="153">
        <f t="shared" si="1178"/>
        <v>6860.4570556890058</v>
      </c>
      <c r="AS1890" s="153">
        <f t="shared" si="1179"/>
        <v>361.07668714152715</v>
      </c>
      <c r="AT1890" s="60">
        <v>0.75</v>
      </c>
      <c r="AU1890" s="153">
        <f t="shared" si="1180"/>
        <v>270.80751535614536</v>
      </c>
      <c r="AV1890" s="153">
        <f t="shared" si="1181"/>
        <v>361.07668714152697</v>
      </c>
    </row>
    <row r="1891" spans="1:48" x14ac:dyDescent="0.2">
      <c r="A1891" s="82">
        <v>1887</v>
      </c>
      <c r="B1891" s="82" t="s">
        <v>1410</v>
      </c>
      <c r="C1891" s="83"/>
      <c r="D1891" s="84" t="s">
        <v>112</v>
      </c>
      <c r="E1891" s="85" t="s">
        <v>764</v>
      </c>
      <c r="F1891" s="86">
        <v>40297</v>
      </c>
      <c r="G1891" s="86" t="s">
        <v>1352</v>
      </c>
      <c r="H1891" s="89"/>
      <c r="I1891" s="89">
        <v>0</v>
      </c>
      <c r="J1891" s="84"/>
      <c r="K1891" s="84"/>
      <c r="L1891" s="87">
        <v>4400</v>
      </c>
      <c r="M1891" s="87"/>
      <c r="N1891" s="87">
        <v>4400</v>
      </c>
      <c r="O1891" s="84">
        <v>4180</v>
      </c>
      <c r="P1891" s="84">
        <v>0</v>
      </c>
      <c r="Q1891" s="84">
        <f t="shared" si="1193"/>
        <v>4180</v>
      </c>
      <c r="R1891" s="84">
        <v>220</v>
      </c>
      <c r="S1891" s="87">
        <f t="shared" si="1194"/>
        <v>220</v>
      </c>
      <c r="T1891" s="150">
        <v>5</v>
      </c>
      <c r="U1891" s="69">
        <v>365</v>
      </c>
      <c r="V1891" s="70"/>
      <c r="W1891" s="71">
        <v>4.4739726027397264</v>
      </c>
      <c r="X1891" s="76">
        <f t="shared" si="1208"/>
        <v>40269</v>
      </c>
      <c r="Y1891" s="138" t="s">
        <v>4016</v>
      </c>
      <c r="Z1891" s="60">
        <f>MATCH(Y1891,'Cat-3'!$A:$A,0)</f>
        <v>628</v>
      </c>
      <c r="AA1891" s="60">
        <f>MATCH(X1891,'Cat-3'!$1:$1,0)</f>
        <v>67</v>
      </c>
      <c r="AB1891" s="60">
        <f>INDEX('Cat-3'!$1:$1048576,Working!Z1891,Working!AA1891)</f>
        <v>128.80000000000001</v>
      </c>
      <c r="AC1891" s="60">
        <f>MATCH($AC$3,'Cat-3'!$1:$1,0)</f>
        <v>90</v>
      </c>
      <c r="AD1891" s="60">
        <f>INDEX('Cat-3'!$1:$1048576,Working!Z1891,Working!AC1891)</f>
        <v>138.4</v>
      </c>
      <c r="AE1891" s="146">
        <f t="shared" si="1215"/>
        <v>1.0745341614906831</v>
      </c>
      <c r="AF1891" s="132" t="s">
        <v>3114</v>
      </c>
      <c r="AG1891" s="60">
        <f>MATCH(AF1891,'Cat-4'!$A:$A,0)</f>
        <v>844</v>
      </c>
      <c r="AH1891" s="60">
        <f>MATCH($AH$3,'Cat-4'!$1:$1,0)</f>
        <v>4</v>
      </c>
      <c r="AI1891" s="60">
        <f>INDEX('Cat-4'!$1:$1048576,Working!AG1891,Working!AH1891)</f>
        <v>103.9</v>
      </c>
      <c r="AJ1891" s="60">
        <f>MATCH($AJ$3,'Cat-4'!$1:$1,0)</f>
        <v>144</v>
      </c>
      <c r="AK1891" s="60">
        <f>INDEX('Cat-4'!$1:$1048576,Working!AG1891,Working!AJ1891)</f>
        <v>160.30000000000001</v>
      </c>
      <c r="AL1891" s="146">
        <f t="shared" si="1216"/>
        <v>1.5428296438883542</v>
      </c>
      <c r="AM1891" s="146">
        <f t="shared" si="1217"/>
        <v>1.6578231577185421</v>
      </c>
      <c r="AN1891" s="146">
        <f t="shared" si="1196"/>
        <v>13.794444444444444</v>
      </c>
      <c r="AO1891" s="169">
        <f>INDEX('EL&amp;SV'!$C$4:$G$50,MATCH(AF1891,'EL&amp;SV'!$G$4:$G$50,0),MATCH(IF(P1891&gt;5000000,"A",IF(N1891&gt;2000000,"B",IF(N1891&gt;500000,"C","D"))),'EL&amp;SV'!$C$4:$G$4,0))</f>
        <v>6</v>
      </c>
      <c r="AP1891" s="171">
        <f>INDEX('EL&amp;SV'!$G$4:$K$50,MATCH(AF1891,'EL&amp;SV'!$G$4:$G$50,0),MATCH(IF(N1891&gt;5000000,"A",IF(N1891&gt;2000000,"B",IF(N1891&gt;500000,"C","D"))),'EL&amp;SV'!$G$4:$K$4,0))</f>
        <v>0.95</v>
      </c>
      <c r="AQ1891" s="153">
        <f t="shared" si="1177"/>
        <v>7294.4218939615848</v>
      </c>
      <c r="AR1891" s="153">
        <f t="shared" si="1178"/>
        <v>6929.7007992635054</v>
      </c>
      <c r="AS1891" s="153">
        <f t="shared" si="1179"/>
        <v>364.72109469807947</v>
      </c>
      <c r="AT1891" s="60">
        <v>0.75</v>
      </c>
      <c r="AU1891" s="153">
        <f t="shared" si="1180"/>
        <v>273.5408210235596</v>
      </c>
      <c r="AV1891" s="153">
        <f t="shared" si="1181"/>
        <v>364.72109469807958</v>
      </c>
    </row>
    <row r="1892" spans="1:48" x14ac:dyDescent="0.2">
      <c r="A1892" s="82">
        <v>1888</v>
      </c>
      <c r="B1892" s="82" t="s">
        <v>1410</v>
      </c>
      <c r="C1892" s="83"/>
      <c r="D1892" s="84" t="s">
        <v>112</v>
      </c>
      <c r="E1892" s="85" t="s">
        <v>391</v>
      </c>
      <c r="F1892" s="151">
        <v>42248</v>
      </c>
      <c r="G1892" s="86"/>
      <c r="H1892" s="89"/>
      <c r="I1892" s="89">
        <v>4.9999999999999961E-2</v>
      </c>
      <c r="J1892" s="84"/>
      <c r="K1892" s="84"/>
      <c r="L1892" s="87">
        <v>4359</v>
      </c>
      <c r="M1892" s="87"/>
      <c r="N1892" s="87">
        <v>4359</v>
      </c>
      <c r="O1892" s="84">
        <v>4359</v>
      </c>
      <c r="P1892" s="84">
        <v>0</v>
      </c>
      <c r="Q1892" s="84">
        <f t="shared" si="1193"/>
        <v>4359</v>
      </c>
      <c r="R1892" s="84">
        <v>0</v>
      </c>
      <c r="S1892" s="87">
        <f t="shared" si="1194"/>
        <v>0</v>
      </c>
      <c r="T1892" s="150">
        <v>10</v>
      </c>
      <c r="U1892" s="69">
        <v>365</v>
      </c>
      <c r="V1892" s="70"/>
      <c r="W1892" s="71">
        <v>4.4739726027397264</v>
      </c>
      <c r="X1892" s="76">
        <f>DATE(YEAR(F1892),MONTH(F1892),1)</f>
        <v>42248</v>
      </c>
      <c r="AF1892" s="132" t="s">
        <v>3114</v>
      </c>
      <c r="AG1892" s="60">
        <f>MATCH(AF1892,'Cat-4'!$A:$A,0)</f>
        <v>844</v>
      </c>
      <c r="AH1892" s="60">
        <f>MATCH(X1892,'Cat-4'!$1:$1,0)</f>
        <v>45</v>
      </c>
      <c r="AI1892" s="60">
        <f>INDEX('Cat-4'!$1:$1048576,Working!AG1892,Working!AH1892)</f>
        <v>110.9</v>
      </c>
      <c r="AJ1892" s="60">
        <f>MATCH($AJ$3,'Cat-4'!$1:$1,0)</f>
        <v>144</v>
      </c>
      <c r="AK1892" s="60">
        <f>INDEX('Cat-4'!$1:$1048576,Working!AG1892,Working!AJ1892)</f>
        <v>160.30000000000001</v>
      </c>
      <c r="AL1892" s="146">
        <f>AK1892/AI1892</f>
        <v>1.4454463480613164</v>
      </c>
      <c r="AM1892" s="152">
        <f>AL1892</f>
        <v>1.4454463480613164</v>
      </c>
      <c r="AN1892" s="146">
        <f t="shared" si="1196"/>
        <v>8.4555555555555557</v>
      </c>
      <c r="AO1892" s="169">
        <f>INDEX('EL&amp;SV'!$C$4:$G$50,MATCH(AF1892,'EL&amp;SV'!$G$4:$G$50,0),MATCH(IF(P1892&gt;5000000,"A",IF(N1892&gt;2000000,"B",IF(N1892&gt;500000,"C","D"))),'EL&amp;SV'!$C$4:$G$4,0))</f>
        <v>6</v>
      </c>
      <c r="AP1892" s="171">
        <f>INDEX('EL&amp;SV'!$G$4:$K$50,MATCH(AF1892,'EL&amp;SV'!$G$4:$G$50,0),MATCH(IF(N1892&gt;5000000,"A",IF(N1892&gt;2000000,"B",IF(N1892&gt;500000,"C","D"))),'EL&amp;SV'!$G$4:$K$4,0))</f>
        <v>0.95</v>
      </c>
      <c r="AQ1892" s="153">
        <f t="shared" si="1177"/>
        <v>6300.7006311992782</v>
      </c>
      <c r="AR1892" s="153">
        <f t="shared" si="1178"/>
        <v>5985.6655996393138</v>
      </c>
      <c r="AS1892" s="153">
        <f t="shared" si="1179"/>
        <v>315.03503155996441</v>
      </c>
      <c r="AT1892" s="60">
        <v>0.75</v>
      </c>
      <c r="AU1892" s="153">
        <f t="shared" si="1180"/>
        <v>236.27627366997331</v>
      </c>
      <c r="AV1892" s="153">
        <f t="shared" si="1181"/>
        <v>315.03503155996418</v>
      </c>
    </row>
    <row r="1893" spans="1:48" x14ac:dyDescent="0.2">
      <c r="A1893" s="82">
        <v>1889</v>
      </c>
      <c r="B1893" s="82" t="s">
        <v>1410</v>
      </c>
      <c r="C1893" s="83"/>
      <c r="D1893" s="84" t="s">
        <v>112</v>
      </c>
      <c r="E1893" s="85" t="s">
        <v>756</v>
      </c>
      <c r="F1893" s="86">
        <v>40280</v>
      </c>
      <c r="G1893" s="86" t="s">
        <v>1352</v>
      </c>
      <c r="H1893" s="89"/>
      <c r="I1893" s="89">
        <v>0</v>
      </c>
      <c r="J1893" s="84"/>
      <c r="K1893" s="84"/>
      <c r="L1893" s="87">
        <v>4350</v>
      </c>
      <c r="M1893" s="87"/>
      <c r="N1893" s="87">
        <v>4350</v>
      </c>
      <c r="O1893" s="84">
        <v>4132.5</v>
      </c>
      <c r="P1893" s="84">
        <v>0</v>
      </c>
      <c r="Q1893" s="84">
        <f t="shared" si="1193"/>
        <v>4132.5</v>
      </c>
      <c r="R1893" s="84">
        <v>217.5</v>
      </c>
      <c r="S1893" s="87">
        <f t="shared" si="1194"/>
        <v>217.5</v>
      </c>
      <c r="T1893" s="150">
        <v>5</v>
      </c>
      <c r="U1893" s="69">
        <v>365</v>
      </c>
      <c r="V1893" s="70"/>
      <c r="W1893" s="71">
        <v>4.4739726027397264</v>
      </c>
      <c r="X1893" s="76">
        <f t="shared" si="1208"/>
        <v>40269</v>
      </c>
      <c r="Y1893" s="138" t="s">
        <v>4016</v>
      </c>
      <c r="Z1893" s="60">
        <f>MATCH(Y1893,'Cat-3'!$A:$A,0)</f>
        <v>628</v>
      </c>
      <c r="AA1893" s="60">
        <f>MATCH(X1893,'Cat-3'!$1:$1,0)</f>
        <v>67</v>
      </c>
      <c r="AB1893" s="60">
        <f>INDEX('Cat-3'!$1:$1048576,Working!Z1893,Working!AA1893)</f>
        <v>128.80000000000001</v>
      </c>
      <c r="AC1893" s="60">
        <f>MATCH($AC$3,'Cat-3'!$1:$1,0)</f>
        <v>90</v>
      </c>
      <c r="AD1893" s="60">
        <f>INDEX('Cat-3'!$1:$1048576,Working!Z1893,Working!AC1893)</f>
        <v>138.4</v>
      </c>
      <c r="AE1893" s="146">
        <f t="shared" ref="AE1893:AE1894" si="1218">AD1893/AB1893</f>
        <v>1.0745341614906831</v>
      </c>
      <c r="AF1893" s="132" t="s">
        <v>3114</v>
      </c>
      <c r="AG1893" s="60">
        <f>MATCH(AF1893,'Cat-4'!$A:$A,0)</f>
        <v>844</v>
      </c>
      <c r="AH1893" s="60">
        <f>MATCH($AH$3,'Cat-4'!$1:$1,0)</f>
        <v>4</v>
      </c>
      <c r="AI1893" s="60">
        <f>INDEX('Cat-4'!$1:$1048576,Working!AG1893,Working!AH1893)</f>
        <v>103.9</v>
      </c>
      <c r="AJ1893" s="60">
        <f>MATCH($AJ$3,'Cat-4'!$1:$1,0)</f>
        <v>144</v>
      </c>
      <c r="AK1893" s="60">
        <f>INDEX('Cat-4'!$1:$1048576,Working!AG1893,Working!AJ1893)</f>
        <v>160.30000000000001</v>
      </c>
      <c r="AL1893" s="146">
        <f t="shared" ref="AL1893:AL1894" si="1219">AK1893/AI1893</f>
        <v>1.5428296438883542</v>
      </c>
      <c r="AM1893" s="146">
        <f t="shared" ref="AM1893:AM1894" si="1220">AL1893*AE1893</f>
        <v>1.6578231577185421</v>
      </c>
      <c r="AN1893" s="146">
        <f t="shared" si="1196"/>
        <v>13.841666666666667</v>
      </c>
      <c r="AO1893" s="169">
        <f>INDEX('EL&amp;SV'!$C$4:$G$50,MATCH(AF1893,'EL&amp;SV'!$G$4:$G$50,0),MATCH(IF(P1893&gt;5000000,"A",IF(N1893&gt;2000000,"B",IF(N1893&gt;500000,"C","D"))),'EL&amp;SV'!$C$4:$G$4,0))</f>
        <v>6</v>
      </c>
      <c r="AP1893" s="171">
        <f>INDEX('EL&amp;SV'!$G$4:$K$50,MATCH(AF1893,'EL&amp;SV'!$G$4:$G$50,0),MATCH(IF(N1893&gt;5000000,"A",IF(N1893&gt;2000000,"B",IF(N1893&gt;500000,"C","D"))),'EL&amp;SV'!$G$4:$K$4,0))</f>
        <v>0.95</v>
      </c>
      <c r="AQ1893" s="153">
        <f t="shared" si="1177"/>
        <v>7211.5307360756578</v>
      </c>
      <c r="AR1893" s="153">
        <f t="shared" si="1178"/>
        <v>6850.954199271875</v>
      </c>
      <c r="AS1893" s="153">
        <f t="shared" si="1179"/>
        <v>360.5765368037828</v>
      </c>
      <c r="AT1893" s="60">
        <v>0.75</v>
      </c>
      <c r="AU1893" s="153">
        <f t="shared" si="1180"/>
        <v>270.4324026028371</v>
      </c>
      <c r="AV1893" s="153">
        <f t="shared" si="1181"/>
        <v>360.5765368037832</v>
      </c>
    </row>
    <row r="1894" spans="1:48" x14ac:dyDescent="0.2">
      <c r="A1894" s="82">
        <v>1890</v>
      </c>
      <c r="B1894" s="82" t="s">
        <v>1410</v>
      </c>
      <c r="C1894" s="83"/>
      <c r="D1894" s="84" t="s">
        <v>112</v>
      </c>
      <c r="E1894" s="85" t="s">
        <v>756</v>
      </c>
      <c r="F1894" s="86">
        <v>40282</v>
      </c>
      <c r="G1894" s="86" t="s">
        <v>1352</v>
      </c>
      <c r="H1894" s="89"/>
      <c r="I1894" s="89">
        <v>0</v>
      </c>
      <c r="J1894" s="84"/>
      <c r="K1894" s="84"/>
      <c r="L1894" s="87">
        <v>4350</v>
      </c>
      <c r="M1894" s="87"/>
      <c r="N1894" s="87">
        <v>4350</v>
      </c>
      <c r="O1894" s="84">
        <v>4132.5</v>
      </c>
      <c r="P1894" s="84">
        <v>0</v>
      </c>
      <c r="Q1894" s="84">
        <f t="shared" si="1193"/>
        <v>4132.5</v>
      </c>
      <c r="R1894" s="84">
        <v>217.5</v>
      </c>
      <c r="S1894" s="87">
        <f t="shared" si="1194"/>
        <v>217.5</v>
      </c>
      <c r="T1894" s="150">
        <v>5</v>
      </c>
      <c r="U1894" s="69">
        <v>365</v>
      </c>
      <c r="V1894" s="70"/>
      <c r="W1894" s="71">
        <v>4.4739726027397264</v>
      </c>
      <c r="X1894" s="76">
        <f t="shared" si="1208"/>
        <v>40269</v>
      </c>
      <c r="Y1894" s="138" t="s">
        <v>4016</v>
      </c>
      <c r="Z1894" s="60">
        <f>MATCH(Y1894,'Cat-3'!$A:$A,0)</f>
        <v>628</v>
      </c>
      <c r="AA1894" s="60">
        <f>MATCH(X1894,'Cat-3'!$1:$1,0)</f>
        <v>67</v>
      </c>
      <c r="AB1894" s="60">
        <f>INDEX('Cat-3'!$1:$1048576,Working!Z1894,Working!AA1894)</f>
        <v>128.80000000000001</v>
      </c>
      <c r="AC1894" s="60">
        <f>MATCH($AC$3,'Cat-3'!$1:$1,0)</f>
        <v>90</v>
      </c>
      <c r="AD1894" s="60">
        <f>INDEX('Cat-3'!$1:$1048576,Working!Z1894,Working!AC1894)</f>
        <v>138.4</v>
      </c>
      <c r="AE1894" s="146">
        <f t="shared" si="1218"/>
        <v>1.0745341614906831</v>
      </c>
      <c r="AF1894" s="132" t="s">
        <v>3114</v>
      </c>
      <c r="AG1894" s="60">
        <f>MATCH(AF1894,'Cat-4'!$A:$A,0)</f>
        <v>844</v>
      </c>
      <c r="AH1894" s="60">
        <f>MATCH($AH$3,'Cat-4'!$1:$1,0)</f>
        <v>4</v>
      </c>
      <c r="AI1894" s="60">
        <f>INDEX('Cat-4'!$1:$1048576,Working!AG1894,Working!AH1894)</f>
        <v>103.9</v>
      </c>
      <c r="AJ1894" s="60">
        <f>MATCH($AJ$3,'Cat-4'!$1:$1,0)</f>
        <v>144</v>
      </c>
      <c r="AK1894" s="60">
        <f>INDEX('Cat-4'!$1:$1048576,Working!AG1894,Working!AJ1894)</f>
        <v>160.30000000000001</v>
      </c>
      <c r="AL1894" s="146">
        <f t="shared" si="1219"/>
        <v>1.5428296438883542</v>
      </c>
      <c r="AM1894" s="146">
        <f t="shared" si="1220"/>
        <v>1.6578231577185421</v>
      </c>
      <c r="AN1894" s="146">
        <f t="shared" si="1196"/>
        <v>13.83611111111111</v>
      </c>
      <c r="AO1894" s="169">
        <f>INDEX('EL&amp;SV'!$C$4:$G$50,MATCH(AF1894,'EL&amp;SV'!$G$4:$G$50,0),MATCH(IF(P1894&gt;5000000,"A",IF(N1894&gt;2000000,"B",IF(N1894&gt;500000,"C","D"))),'EL&amp;SV'!$C$4:$G$4,0))</f>
        <v>6</v>
      </c>
      <c r="AP1894" s="171">
        <f>INDEX('EL&amp;SV'!$G$4:$K$50,MATCH(AF1894,'EL&amp;SV'!$G$4:$G$50,0),MATCH(IF(N1894&gt;5000000,"A",IF(N1894&gt;2000000,"B",IF(N1894&gt;500000,"C","D"))),'EL&amp;SV'!$G$4:$K$4,0))</f>
        <v>0.95</v>
      </c>
      <c r="AQ1894" s="153">
        <f t="shared" si="1177"/>
        <v>7211.5307360756578</v>
      </c>
      <c r="AR1894" s="153">
        <f t="shared" si="1178"/>
        <v>6850.954199271875</v>
      </c>
      <c r="AS1894" s="153">
        <f t="shared" si="1179"/>
        <v>360.5765368037828</v>
      </c>
      <c r="AT1894" s="60">
        <v>0.75</v>
      </c>
      <c r="AU1894" s="153">
        <f t="shared" si="1180"/>
        <v>270.4324026028371</v>
      </c>
      <c r="AV1894" s="153">
        <f t="shared" si="1181"/>
        <v>360.5765368037832</v>
      </c>
    </row>
    <row r="1895" spans="1:48" x14ac:dyDescent="0.2">
      <c r="A1895" s="82">
        <v>1891</v>
      </c>
      <c r="B1895" s="82" t="s">
        <v>1410</v>
      </c>
      <c r="C1895" s="83"/>
      <c r="D1895" s="84" t="s">
        <v>112</v>
      </c>
      <c r="E1895" s="85" t="s">
        <v>791</v>
      </c>
      <c r="F1895" s="151">
        <v>42248</v>
      </c>
      <c r="G1895" s="86"/>
      <c r="H1895" s="89"/>
      <c r="I1895" s="89">
        <v>0</v>
      </c>
      <c r="J1895" s="84"/>
      <c r="K1895" s="84"/>
      <c r="L1895" s="87">
        <v>4313</v>
      </c>
      <c r="M1895" s="87"/>
      <c r="N1895" s="87">
        <v>4313</v>
      </c>
      <c r="O1895" s="84">
        <v>4301.6054794520551</v>
      </c>
      <c r="P1895" s="84">
        <v>0</v>
      </c>
      <c r="Q1895" s="84">
        <f t="shared" si="1193"/>
        <v>4301.6054794520551</v>
      </c>
      <c r="R1895" s="84">
        <v>11.394520547944921</v>
      </c>
      <c r="S1895" s="87">
        <f t="shared" si="1194"/>
        <v>11.394520547944921</v>
      </c>
      <c r="T1895" s="150">
        <v>5</v>
      </c>
      <c r="U1895" s="69">
        <v>365</v>
      </c>
      <c r="V1895" s="70"/>
      <c r="W1895" s="71">
        <v>2.3917808219178083</v>
      </c>
      <c r="X1895" s="76">
        <f>DATE(YEAR(F1895),MONTH(F1895),1)</f>
        <v>42248</v>
      </c>
      <c r="AF1895" s="132" t="s">
        <v>3114</v>
      </c>
      <c r="AG1895" s="60">
        <f>MATCH(AF1895,'Cat-4'!$A:$A,0)</f>
        <v>844</v>
      </c>
      <c r="AH1895" s="60">
        <f>MATCH(X1895,'Cat-4'!$1:$1,0)</f>
        <v>45</v>
      </c>
      <c r="AI1895" s="60">
        <f>INDEX('Cat-4'!$1:$1048576,Working!AG1895,Working!AH1895)</f>
        <v>110.9</v>
      </c>
      <c r="AJ1895" s="60">
        <f>MATCH($AJ$3,'Cat-4'!$1:$1,0)</f>
        <v>144</v>
      </c>
      <c r="AK1895" s="60">
        <f>INDEX('Cat-4'!$1:$1048576,Working!AG1895,Working!AJ1895)</f>
        <v>160.30000000000001</v>
      </c>
      <c r="AL1895" s="146">
        <f>AK1895/AI1895</f>
        <v>1.4454463480613164</v>
      </c>
      <c r="AM1895" s="152">
        <f>AL1895</f>
        <v>1.4454463480613164</v>
      </c>
      <c r="AN1895" s="146">
        <f t="shared" si="1196"/>
        <v>8.4555555555555557</v>
      </c>
      <c r="AO1895" s="169">
        <f>INDEX('EL&amp;SV'!$C$4:$G$50,MATCH(AF1895,'EL&amp;SV'!$G$4:$G$50,0),MATCH(IF(P1895&gt;5000000,"A",IF(N1895&gt;2000000,"B",IF(N1895&gt;500000,"C","D"))),'EL&amp;SV'!$C$4:$G$4,0))</f>
        <v>6</v>
      </c>
      <c r="AP1895" s="171">
        <f>INDEX('EL&amp;SV'!$G$4:$K$50,MATCH(AF1895,'EL&amp;SV'!$G$4:$G$50,0),MATCH(IF(N1895&gt;5000000,"A",IF(N1895&gt;2000000,"B",IF(N1895&gt;500000,"C","D"))),'EL&amp;SV'!$G$4:$K$4,0))</f>
        <v>0.95</v>
      </c>
      <c r="AQ1895" s="153">
        <f t="shared" si="1177"/>
        <v>6234.2100991884581</v>
      </c>
      <c r="AR1895" s="153">
        <f t="shared" si="1178"/>
        <v>5922.4995942290352</v>
      </c>
      <c r="AS1895" s="153">
        <f t="shared" si="1179"/>
        <v>311.71050495942291</v>
      </c>
      <c r="AT1895" s="60">
        <v>0.75</v>
      </c>
      <c r="AU1895" s="153">
        <f t="shared" si="1180"/>
        <v>233.78287871956718</v>
      </c>
      <c r="AV1895" s="153">
        <f t="shared" si="1181"/>
        <v>311.71050495942319</v>
      </c>
    </row>
    <row r="1896" spans="1:48" x14ac:dyDescent="0.2">
      <c r="A1896" s="82">
        <v>1892</v>
      </c>
      <c r="B1896" s="82" t="s">
        <v>1410</v>
      </c>
      <c r="C1896" s="83"/>
      <c r="D1896" s="84" t="s">
        <v>112</v>
      </c>
      <c r="E1896" s="85" t="s">
        <v>710</v>
      </c>
      <c r="F1896" s="86">
        <v>40017</v>
      </c>
      <c r="G1896" s="86" t="s">
        <v>1353</v>
      </c>
      <c r="H1896" s="89"/>
      <c r="I1896" s="89">
        <v>0</v>
      </c>
      <c r="J1896" s="84"/>
      <c r="K1896" s="84"/>
      <c r="L1896" s="87">
        <v>4300</v>
      </c>
      <c r="M1896" s="87"/>
      <c r="N1896" s="87">
        <v>4300</v>
      </c>
      <c r="O1896" s="84">
        <v>4300</v>
      </c>
      <c r="P1896" s="84">
        <v>0</v>
      </c>
      <c r="Q1896" s="84">
        <f t="shared" si="1193"/>
        <v>4300</v>
      </c>
      <c r="R1896" s="84">
        <v>0</v>
      </c>
      <c r="S1896" s="87">
        <f t="shared" si="1194"/>
        <v>0</v>
      </c>
      <c r="T1896" s="150">
        <v>5</v>
      </c>
      <c r="U1896" s="69">
        <v>365</v>
      </c>
      <c r="V1896" s="70"/>
      <c r="W1896" s="71">
        <v>2.3287671232876712</v>
      </c>
      <c r="X1896" s="76">
        <f t="shared" si="1208"/>
        <v>39995</v>
      </c>
      <c r="Y1896" s="138" t="s">
        <v>4016</v>
      </c>
      <c r="Z1896" s="60">
        <f>MATCH(Y1896,'Cat-3'!$A:$A,0)</f>
        <v>628</v>
      </c>
      <c r="AA1896" s="60">
        <f>MATCH(X1896,'Cat-3'!$1:$1,0)</f>
        <v>58</v>
      </c>
      <c r="AB1896" s="60">
        <f>INDEX('Cat-3'!$1:$1048576,Working!Z1896,Working!AA1896)</f>
        <v>119.7</v>
      </c>
      <c r="AC1896" s="60">
        <f>MATCH($AC$3,'Cat-3'!$1:$1,0)</f>
        <v>90</v>
      </c>
      <c r="AD1896" s="60">
        <f>INDEX('Cat-3'!$1:$1048576,Working!Z1896,Working!AC1896)</f>
        <v>138.4</v>
      </c>
      <c r="AE1896" s="146">
        <f>AD1896/AB1896</f>
        <v>1.1562238930659983</v>
      </c>
      <c r="AF1896" s="132" t="s">
        <v>3114</v>
      </c>
      <c r="AG1896" s="60">
        <f>MATCH(AF1896,'Cat-4'!$A:$A,0)</f>
        <v>844</v>
      </c>
      <c r="AH1896" s="60">
        <f>MATCH($AH$3,'Cat-4'!$1:$1,0)</f>
        <v>4</v>
      </c>
      <c r="AI1896" s="60">
        <f>INDEX('Cat-4'!$1:$1048576,Working!AG1896,Working!AH1896)</f>
        <v>103.9</v>
      </c>
      <c r="AJ1896" s="60">
        <f>MATCH($AJ$3,'Cat-4'!$1:$1,0)</f>
        <v>144</v>
      </c>
      <c r="AK1896" s="60">
        <f>INDEX('Cat-4'!$1:$1048576,Working!AG1896,Working!AJ1896)</f>
        <v>160.30000000000001</v>
      </c>
      <c r="AL1896" s="146">
        <f>AK1896/AI1896</f>
        <v>1.5428296438883542</v>
      </c>
      <c r="AM1896" s="146">
        <f>AL1896*AE1896</f>
        <v>1.7838564971942206</v>
      </c>
      <c r="AN1896" s="146">
        <f t="shared" si="1196"/>
        <v>14.561111111111112</v>
      </c>
      <c r="AO1896" s="169">
        <f>INDEX('EL&amp;SV'!$C$4:$G$50,MATCH(AF1896,'EL&amp;SV'!$G$4:$G$50,0),MATCH(IF(P1896&gt;5000000,"A",IF(N1896&gt;2000000,"B",IF(N1896&gt;500000,"C","D"))),'EL&amp;SV'!$C$4:$G$4,0))</f>
        <v>6</v>
      </c>
      <c r="AP1896" s="171">
        <f>INDEX('EL&amp;SV'!$G$4:$K$50,MATCH(AF1896,'EL&amp;SV'!$G$4:$G$50,0),MATCH(IF(N1896&gt;5000000,"A",IF(N1896&gt;2000000,"B",IF(N1896&gt;500000,"C","D"))),'EL&amp;SV'!$G$4:$K$4,0))</f>
        <v>0.95</v>
      </c>
      <c r="AQ1896" s="153">
        <f t="shared" si="1177"/>
        <v>7670.582937935148</v>
      </c>
      <c r="AR1896" s="153">
        <f t="shared" si="1178"/>
        <v>7287.05379103839</v>
      </c>
      <c r="AS1896" s="153">
        <f t="shared" si="1179"/>
        <v>383.52914689675799</v>
      </c>
      <c r="AT1896" s="60">
        <v>0.75</v>
      </c>
      <c r="AU1896" s="153">
        <f t="shared" si="1180"/>
        <v>287.64686017256849</v>
      </c>
      <c r="AV1896" s="153">
        <f t="shared" si="1181"/>
        <v>383.52914689675777</v>
      </c>
    </row>
    <row r="1897" spans="1:48" x14ac:dyDescent="0.2">
      <c r="A1897" s="82">
        <v>1893</v>
      </c>
      <c r="B1897" s="82" t="s">
        <v>1410</v>
      </c>
      <c r="C1897" s="83"/>
      <c r="D1897" s="84" t="s">
        <v>112</v>
      </c>
      <c r="E1897" s="85" t="s">
        <v>729</v>
      </c>
      <c r="F1897" s="86">
        <v>41380</v>
      </c>
      <c r="G1897" s="86" t="s">
        <v>1349</v>
      </c>
      <c r="H1897" s="89"/>
      <c r="I1897" s="89">
        <v>6.4414634146341451E-2</v>
      </c>
      <c r="J1897" s="84"/>
      <c r="K1897" s="84"/>
      <c r="L1897" s="87">
        <v>4299.99</v>
      </c>
      <c r="M1897" s="87"/>
      <c r="N1897" s="87">
        <v>4299.99</v>
      </c>
      <c r="O1897" s="84">
        <v>2411.7139703675239</v>
      </c>
      <c r="P1897" s="84">
        <v>276.98228268292678</v>
      </c>
      <c r="Q1897" s="84">
        <f t="shared" si="1193"/>
        <v>2688.6962530504507</v>
      </c>
      <c r="R1897" s="84">
        <v>1611.2937469495491</v>
      </c>
      <c r="S1897" s="87">
        <f t="shared" si="1194"/>
        <v>1888.2760296324759</v>
      </c>
      <c r="T1897" s="150">
        <v>15</v>
      </c>
      <c r="U1897" s="69">
        <v>365</v>
      </c>
      <c r="V1897" s="70"/>
      <c r="W1897" s="71">
        <v>2.3260273972602739</v>
      </c>
      <c r="X1897" s="76">
        <f t="shared" si="1208"/>
        <v>41365</v>
      </c>
      <c r="AF1897" s="132" t="s">
        <v>3114</v>
      </c>
      <c r="AG1897" s="60">
        <f>MATCH(AF1897,'Cat-4'!$A:$A,0)</f>
        <v>844</v>
      </c>
      <c r="AH1897" s="60">
        <f>MATCH(X1897,'Cat-4'!$1:$1,0)</f>
        <v>16</v>
      </c>
      <c r="AI1897" s="60">
        <f>INDEX('Cat-4'!$1:$1048576,Working!AG1897,Working!AH1897)</f>
        <v>108.9</v>
      </c>
      <c r="AJ1897" s="60">
        <f>MATCH($AJ$3,'Cat-4'!$1:$1,0)</f>
        <v>144</v>
      </c>
      <c r="AK1897" s="60">
        <f>INDEX('Cat-4'!$1:$1048576,Working!AG1897,Working!AJ1897)</f>
        <v>160.30000000000001</v>
      </c>
      <c r="AL1897" s="146">
        <f t="shared" ref="AL1897:AL1898" si="1221">AK1897/AI1897</f>
        <v>1.4719926538108357</v>
      </c>
      <c r="AM1897" s="152">
        <f t="shared" ref="AM1897:AM1898" si="1222">AL1897</f>
        <v>1.4719926538108357</v>
      </c>
      <c r="AN1897" s="146">
        <f t="shared" si="1196"/>
        <v>10.830555555555556</v>
      </c>
      <c r="AO1897" s="169">
        <f>INDEX('EL&amp;SV'!$C$4:$G$50,MATCH(AF1897,'EL&amp;SV'!$G$4:$G$50,0),MATCH(IF(P1897&gt;5000000,"A",IF(N1897&gt;2000000,"B",IF(N1897&gt;500000,"C","D"))),'EL&amp;SV'!$C$4:$G$4,0))</f>
        <v>6</v>
      </c>
      <c r="AP1897" s="171">
        <f>INDEX('EL&amp;SV'!$G$4:$K$50,MATCH(AF1897,'EL&amp;SV'!$G$4:$G$50,0),MATCH(IF(N1897&gt;5000000,"A",IF(N1897&gt;2000000,"B",IF(N1897&gt;500000,"C","D"))),'EL&amp;SV'!$G$4:$K$4,0))</f>
        <v>0.95</v>
      </c>
      <c r="AQ1897" s="153">
        <f t="shared" si="1177"/>
        <v>6329.5536914600552</v>
      </c>
      <c r="AR1897" s="153">
        <f t="shared" si="1178"/>
        <v>6013.0760068870522</v>
      </c>
      <c r="AS1897" s="153">
        <f t="shared" si="1179"/>
        <v>316.47768457300299</v>
      </c>
      <c r="AT1897" s="60">
        <v>0.75</v>
      </c>
      <c r="AU1897" s="153">
        <f t="shared" si="1180"/>
        <v>237.35826342975224</v>
      </c>
      <c r="AV1897" s="153">
        <f t="shared" si="1181"/>
        <v>316.47768457300305</v>
      </c>
    </row>
    <row r="1898" spans="1:48" x14ac:dyDescent="0.2">
      <c r="A1898" s="82">
        <v>1894</v>
      </c>
      <c r="B1898" s="82" t="s">
        <v>1410</v>
      </c>
      <c r="C1898" s="83"/>
      <c r="D1898" s="84" t="s">
        <v>112</v>
      </c>
      <c r="E1898" s="85" t="s">
        <v>569</v>
      </c>
      <c r="F1898" s="151">
        <v>42248</v>
      </c>
      <c r="G1898" s="86"/>
      <c r="H1898" s="89"/>
      <c r="I1898" s="89">
        <v>0</v>
      </c>
      <c r="J1898" s="84"/>
      <c r="K1898" s="84"/>
      <c r="L1898" s="87">
        <v>4293.12</v>
      </c>
      <c r="M1898" s="87"/>
      <c r="N1898" s="87">
        <v>4293.12</v>
      </c>
      <c r="O1898" s="84">
        <v>4293.4639999999999</v>
      </c>
      <c r="P1898" s="84">
        <v>0</v>
      </c>
      <c r="Q1898" s="84">
        <f t="shared" si="1193"/>
        <v>4293.4639999999999</v>
      </c>
      <c r="R1898" s="84">
        <v>-0.34400000000005093</v>
      </c>
      <c r="S1898" s="87">
        <f t="shared" si="1194"/>
        <v>-0.34400000000005093</v>
      </c>
      <c r="T1898" s="150">
        <v>6</v>
      </c>
      <c r="U1898" s="69">
        <v>365</v>
      </c>
      <c r="V1898" s="70"/>
      <c r="W1898" s="71">
        <v>2.3041095890410959</v>
      </c>
      <c r="X1898" s="76">
        <f>DATE(YEAR(F1898),MONTH(F1898),1)</f>
        <v>42248</v>
      </c>
      <c r="AF1898" s="132" t="s">
        <v>3114</v>
      </c>
      <c r="AG1898" s="60">
        <f>MATCH(AF1898,'Cat-4'!$A:$A,0)</f>
        <v>844</v>
      </c>
      <c r="AH1898" s="60">
        <f>MATCH(X1898,'Cat-4'!$1:$1,0)</f>
        <v>45</v>
      </c>
      <c r="AI1898" s="60">
        <f>INDEX('Cat-4'!$1:$1048576,Working!AG1898,Working!AH1898)</f>
        <v>110.9</v>
      </c>
      <c r="AJ1898" s="60">
        <f>MATCH($AJ$3,'Cat-4'!$1:$1,0)</f>
        <v>144</v>
      </c>
      <c r="AK1898" s="60">
        <f>INDEX('Cat-4'!$1:$1048576,Working!AG1898,Working!AJ1898)</f>
        <v>160.30000000000001</v>
      </c>
      <c r="AL1898" s="146">
        <f t="shared" si="1221"/>
        <v>1.4454463480613164</v>
      </c>
      <c r="AM1898" s="152">
        <f t="shared" si="1222"/>
        <v>1.4454463480613164</v>
      </c>
      <c r="AN1898" s="146">
        <f t="shared" si="1196"/>
        <v>8.4555555555555557</v>
      </c>
      <c r="AO1898" s="169">
        <f>INDEX('EL&amp;SV'!$C$4:$G$50,MATCH(AF1898,'EL&amp;SV'!$G$4:$G$50,0),MATCH(IF(P1898&gt;5000000,"A",IF(N1898&gt;2000000,"B",IF(N1898&gt;500000,"C","D"))),'EL&amp;SV'!$C$4:$G$4,0))</f>
        <v>6</v>
      </c>
      <c r="AP1898" s="171">
        <f>INDEX('EL&amp;SV'!$G$4:$K$50,MATCH(AF1898,'EL&amp;SV'!$G$4:$G$50,0),MATCH(IF(N1898&gt;5000000,"A",IF(N1898&gt;2000000,"B",IF(N1898&gt;500000,"C","D"))),'EL&amp;SV'!$G$4:$K$4,0))</f>
        <v>0.95</v>
      </c>
      <c r="AQ1898" s="153">
        <f t="shared" ref="AQ1898:AQ1961" si="1223">AM1898*N1898</f>
        <v>6205.4746257889983</v>
      </c>
      <c r="AR1898" s="153">
        <f t="shared" ref="AR1898:AR1961" si="1224">AQ1898*(AP1898/AO1898)*(IF(AN1898&gt;AO1898,AO1898,AN1898))</f>
        <v>5895.2008944995487</v>
      </c>
      <c r="AS1898" s="153">
        <f t="shared" ref="AS1898:AS1961" si="1225">AQ1898-AR1898</f>
        <v>310.27373128944964</v>
      </c>
      <c r="AT1898" s="60">
        <v>0.75</v>
      </c>
      <c r="AU1898" s="153">
        <f t="shared" ref="AU1898:AU1961" si="1226">AT1898*AS1898</f>
        <v>232.70529846708723</v>
      </c>
      <c r="AV1898" s="153">
        <f t="shared" ref="AV1898:AV1961" si="1227">IF((AQ1898*(1-AP1898))&gt;AU1898,(AQ1898*(1-AP1898)),AU1898)</f>
        <v>310.27373128945021</v>
      </c>
    </row>
    <row r="1899" spans="1:48" x14ac:dyDescent="0.2">
      <c r="A1899" s="82">
        <v>1895</v>
      </c>
      <c r="B1899" s="82" t="s">
        <v>1410</v>
      </c>
      <c r="C1899" s="83"/>
      <c r="D1899" s="84" t="s">
        <v>112</v>
      </c>
      <c r="E1899" s="85" t="s">
        <v>311</v>
      </c>
      <c r="F1899" s="86">
        <v>39506</v>
      </c>
      <c r="G1899" s="86" t="s">
        <v>1347</v>
      </c>
      <c r="H1899" s="89"/>
      <c r="I1899" s="89">
        <v>1.2798036465638148E-2</v>
      </c>
      <c r="J1899" s="84"/>
      <c r="K1899" s="84"/>
      <c r="L1899" s="87">
        <v>4275</v>
      </c>
      <c r="M1899" s="87"/>
      <c r="N1899" s="87">
        <v>4275</v>
      </c>
      <c r="O1899" s="84">
        <v>4275</v>
      </c>
      <c r="P1899" s="84">
        <v>0</v>
      </c>
      <c r="Q1899" s="84">
        <f t="shared" si="1193"/>
        <v>4275</v>
      </c>
      <c r="R1899" s="84">
        <v>0</v>
      </c>
      <c r="S1899" s="87">
        <f t="shared" si="1194"/>
        <v>0</v>
      </c>
      <c r="T1899" s="150">
        <v>10</v>
      </c>
      <c r="U1899" s="69">
        <v>365</v>
      </c>
      <c r="V1899" s="70"/>
      <c r="W1899" s="71">
        <v>2.3041095890410959</v>
      </c>
      <c r="X1899" s="76">
        <f t="shared" si="1208"/>
        <v>39479</v>
      </c>
      <c r="Y1899" s="138" t="s">
        <v>4016</v>
      </c>
      <c r="Z1899" s="60">
        <f>MATCH(Y1899,'Cat-3'!$A:$A,0)</f>
        <v>628</v>
      </c>
      <c r="AA1899" s="60">
        <f>MATCH(X1899,'Cat-3'!$1:$1,0)</f>
        <v>41</v>
      </c>
      <c r="AB1899" s="60">
        <f>INDEX('Cat-3'!$1:$1048576,Working!Z1899,Working!AA1899)</f>
        <v>116.6</v>
      </c>
      <c r="AC1899" s="60">
        <f>MATCH($AC$3,'Cat-3'!$1:$1,0)</f>
        <v>90</v>
      </c>
      <c r="AD1899" s="60">
        <f>INDEX('Cat-3'!$1:$1048576,Working!Z1899,Working!AC1899)</f>
        <v>138.4</v>
      </c>
      <c r="AE1899" s="146">
        <f>AD1899/AB1899</f>
        <v>1.1869639794168096</v>
      </c>
      <c r="AF1899" s="132" t="s">
        <v>3114</v>
      </c>
      <c r="AG1899" s="60">
        <f>MATCH(AF1899,'Cat-4'!$A:$A,0)</f>
        <v>844</v>
      </c>
      <c r="AH1899" s="60">
        <f>MATCH($AH$3,'Cat-4'!$1:$1,0)</f>
        <v>4</v>
      </c>
      <c r="AI1899" s="60">
        <f>INDEX('Cat-4'!$1:$1048576,Working!AG1899,Working!AH1899)</f>
        <v>103.9</v>
      </c>
      <c r="AJ1899" s="60">
        <f>MATCH($AJ$3,'Cat-4'!$1:$1,0)</f>
        <v>144</v>
      </c>
      <c r="AK1899" s="60">
        <f>INDEX('Cat-4'!$1:$1048576,Working!AG1899,Working!AJ1899)</f>
        <v>160.30000000000001</v>
      </c>
      <c r="AL1899" s="146">
        <f>AK1899/AI1899</f>
        <v>1.5428296438883542</v>
      </c>
      <c r="AM1899" s="146">
        <f>AL1899*AE1899</f>
        <v>1.8312832136719401</v>
      </c>
      <c r="AN1899" s="146">
        <f t="shared" si="1196"/>
        <v>15.963888888888889</v>
      </c>
      <c r="AO1899" s="169">
        <f>INDEX('EL&amp;SV'!$C$4:$G$50,MATCH(AF1899,'EL&amp;SV'!$G$4:$G$50,0),MATCH(IF(P1899&gt;5000000,"A",IF(N1899&gt;2000000,"B",IF(N1899&gt;500000,"C","D"))),'EL&amp;SV'!$C$4:$G$4,0))</f>
        <v>6</v>
      </c>
      <c r="AP1899" s="171">
        <f>INDEX('EL&amp;SV'!$G$4:$K$50,MATCH(AF1899,'EL&amp;SV'!$G$4:$G$50,0),MATCH(IF(N1899&gt;5000000,"A",IF(N1899&gt;2000000,"B",IF(N1899&gt;500000,"C","D"))),'EL&amp;SV'!$G$4:$K$4,0))</f>
        <v>0.95</v>
      </c>
      <c r="AQ1899" s="153">
        <f t="shared" si="1223"/>
        <v>7828.7357384475445</v>
      </c>
      <c r="AR1899" s="153">
        <f t="shared" si="1224"/>
        <v>7437.2989515251666</v>
      </c>
      <c r="AS1899" s="153">
        <f t="shared" si="1225"/>
        <v>391.43678692237791</v>
      </c>
      <c r="AT1899" s="60">
        <v>0.75</v>
      </c>
      <c r="AU1899" s="153">
        <f t="shared" si="1226"/>
        <v>293.57759019178343</v>
      </c>
      <c r="AV1899" s="153">
        <f t="shared" si="1227"/>
        <v>391.43678692237756</v>
      </c>
    </row>
    <row r="1900" spans="1:48" x14ac:dyDescent="0.2">
      <c r="A1900" s="82">
        <v>1896</v>
      </c>
      <c r="B1900" s="82" t="s">
        <v>1410</v>
      </c>
      <c r="C1900" s="83"/>
      <c r="D1900" s="84" t="s">
        <v>112</v>
      </c>
      <c r="E1900" s="85" t="s">
        <v>531</v>
      </c>
      <c r="F1900" s="151">
        <v>42248</v>
      </c>
      <c r="G1900" s="86"/>
      <c r="H1900" s="89"/>
      <c r="I1900" s="89">
        <v>0</v>
      </c>
      <c r="J1900" s="84"/>
      <c r="K1900" s="84"/>
      <c r="L1900" s="87">
        <v>4260</v>
      </c>
      <c r="M1900" s="87"/>
      <c r="N1900" s="87">
        <v>4260</v>
      </c>
      <c r="O1900" s="84">
        <v>4047</v>
      </c>
      <c r="P1900" s="84">
        <v>0</v>
      </c>
      <c r="Q1900" s="84">
        <f t="shared" si="1193"/>
        <v>4047</v>
      </c>
      <c r="R1900" s="84">
        <v>213</v>
      </c>
      <c r="S1900" s="87">
        <f t="shared" si="1194"/>
        <v>213</v>
      </c>
      <c r="T1900" s="150">
        <v>3</v>
      </c>
      <c r="U1900" s="69">
        <v>365</v>
      </c>
      <c r="V1900" s="70"/>
      <c r="W1900" s="71">
        <v>2.2684931506849315</v>
      </c>
      <c r="X1900" s="76">
        <f t="shared" si="1208"/>
        <v>42248</v>
      </c>
      <c r="AF1900" s="132" t="s">
        <v>2720</v>
      </c>
      <c r="AG1900" s="60">
        <f>MATCH(AF1900,'Cat-4'!$A:$A,0)</f>
        <v>646</v>
      </c>
      <c r="AH1900" s="60">
        <f>MATCH(X1900,'Cat-4'!$1:$1,0)</f>
        <v>45</v>
      </c>
      <c r="AI1900" s="60">
        <f>INDEX('Cat-4'!$1:$1048576,Working!AG1900,Working!AH1900)</f>
        <v>140.4</v>
      </c>
      <c r="AJ1900" s="60">
        <f>MATCH($AJ$3,'Cat-4'!$1:$1,0)</f>
        <v>144</v>
      </c>
      <c r="AK1900" s="60">
        <f>INDEX('Cat-4'!$1:$1048576,Working!AG1900,Working!AJ1900)</f>
        <v>154.1</v>
      </c>
      <c r="AL1900" s="146">
        <f t="shared" ref="AL1900:AL1904" si="1228">AK1900/AI1900</f>
        <v>1.0975783475783476</v>
      </c>
      <c r="AM1900" s="152">
        <f t="shared" ref="AM1900:AM1904" si="1229">AL1900</f>
        <v>1.0975783475783476</v>
      </c>
      <c r="AN1900" s="146">
        <f t="shared" si="1196"/>
        <v>8.4555555555555557</v>
      </c>
      <c r="AO1900" s="169">
        <f>INDEX('EL&amp;SV'!$C$4:$G$50,MATCH(AF1900,'EL&amp;SV'!$G$4:$G$50,0),MATCH(IF(P1900&gt;5000000,"A",IF(N1900&gt;2000000,"B",IF(N1900&gt;500000,"C","D"))),'EL&amp;SV'!$C$4:$G$4,0))</f>
        <v>5</v>
      </c>
      <c r="AP1900" s="171">
        <f>INDEX('EL&amp;SV'!$G$4:$K$50,MATCH(AF1900,'EL&amp;SV'!$G$4:$G$50,0),MATCH(IF(N1900&gt;5000000,"A",IF(N1900&gt;2000000,"B",IF(N1900&gt;500000,"C","D"))),'EL&amp;SV'!$G$4:$K$4,0))</f>
        <v>1</v>
      </c>
      <c r="AQ1900" s="153">
        <f t="shared" si="1223"/>
        <v>4675.6837606837607</v>
      </c>
      <c r="AR1900" s="153">
        <f t="shared" si="1224"/>
        <v>4675.6837606837607</v>
      </c>
      <c r="AS1900" s="153">
        <f t="shared" si="1225"/>
        <v>0</v>
      </c>
      <c r="AT1900" s="60">
        <v>0.75</v>
      </c>
      <c r="AU1900" s="153">
        <f t="shared" si="1226"/>
        <v>0</v>
      </c>
      <c r="AV1900" s="153">
        <f t="shared" si="1227"/>
        <v>0</v>
      </c>
    </row>
    <row r="1901" spans="1:48" x14ac:dyDescent="0.2">
      <c r="A1901" s="82">
        <v>1897</v>
      </c>
      <c r="B1901" s="82" t="s">
        <v>1410</v>
      </c>
      <c r="C1901" s="83"/>
      <c r="D1901" s="84" t="s">
        <v>112</v>
      </c>
      <c r="E1901" s="85" t="s">
        <v>834</v>
      </c>
      <c r="F1901" s="151">
        <v>42248</v>
      </c>
      <c r="G1901" s="86"/>
      <c r="H1901" s="89"/>
      <c r="I1901" s="89">
        <v>0</v>
      </c>
      <c r="J1901" s="84"/>
      <c r="K1901" s="84"/>
      <c r="L1901" s="87">
        <v>4256.25</v>
      </c>
      <c r="M1901" s="87"/>
      <c r="N1901" s="87">
        <v>4256.25</v>
      </c>
      <c r="O1901" s="84">
        <v>4244.2705479452052</v>
      </c>
      <c r="P1901" s="84">
        <v>0</v>
      </c>
      <c r="Q1901" s="84">
        <f t="shared" si="1193"/>
        <v>4244.2705479452052</v>
      </c>
      <c r="R1901" s="84">
        <v>11.97945205479482</v>
      </c>
      <c r="S1901" s="87">
        <f t="shared" si="1194"/>
        <v>11.97945205479482</v>
      </c>
      <c r="T1901" s="150">
        <v>5</v>
      </c>
      <c r="U1901" s="69">
        <v>365</v>
      </c>
      <c r="V1901" s="70"/>
      <c r="W1901" s="71">
        <v>2.2602739726027399</v>
      </c>
      <c r="X1901" s="76">
        <f t="shared" si="1208"/>
        <v>42248</v>
      </c>
      <c r="AF1901" s="132" t="s">
        <v>3114</v>
      </c>
      <c r="AG1901" s="60">
        <f>MATCH(AF1901,'Cat-4'!$A:$A,0)</f>
        <v>844</v>
      </c>
      <c r="AH1901" s="60">
        <f>MATCH(X1901,'Cat-4'!$1:$1,0)</f>
        <v>45</v>
      </c>
      <c r="AI1901" s="60">
        <f>INDEX('Cat-4'!$1:$1048576,Working!AG1901,Working!AH1901)</f>
        <v>110.9</v>
      </c>
      <c r="AJ1901" s="60">
        <f>MATCH($AJ$3,'Cat-4'!$1:$1,0)</f>
        <v>144</v>
      </c>
      <c r="AK1901" s="60">
        <f>INDEX('Cat-4'!$1:$1048576,Working!AG1901,Working!AJ1901)</f>
        <v>160.30000000000001</v>
      </c>
      <c r="AL1901" s="146">
        <f t="shared" si="1228"/>
        <v>1.4454463480613164</v>
      </c>
      <c r="AM1901" s="152">
        <f t="shared" si="1229"/>
        <v>1.4454463480613164</v>
      </c>
      <c r="AN1901" s="146">
        <f t="shared" si="1196"/>
        <v>8.4555555555555557</v>
      </c>
      <c r="AO1901" s="169">
        <f>INDEX('EL&amp;SV'!$C$4:$G$50,MATCH(AF1901,'EL&amp;SV'!$G$4:$G$50,0),MATCH(IF(P1901&gt;5000000,"A",IF(N1901&gt;2000000,"B",IF(N1901&gt;500000,"C","D"))),'EL&amp;SV'!$C$4:$G$4,0))</f>
        <v>6</v>
      </c>
      <c r="AP1901" s="171">
        <f>INDEX('EL&amp;SV'!$G$4:$K$50,MATCH(AF1901,'EL&amp;SV'!$G$4:$G$50,0),MATCH(IF(N1901&gt;5000000,"A",IF(N1901&gt;2000000,"B",IF(N1901&gt;500000,"C","D"))),'EL&amp;SV'!$G$4:$K$4,0))</f>
        <v>0.95</v>
      </c>
      <c r="AQ1901" s="153">
        <f t="shared" si="1223"/>
        <v>6152.1810189359785</v>
      </c>
      <c r="AR1901" s="153">
        <f t="shared" si="1224"/>
        <v>5844.571967989179</v>
      </c>
      <c r="AS1901" s="153">
        <f t="shared" si="1225"/>
        <v>307.60905094679947</v>
      </c>
      <c r="AT1901" s="60">
        <v>0.75</v>
      </c>
      <c r="AU1901" s="153">
        <f t="shared" si="1226"/>
        <v>230.7067882100996</v>
      </c>
      <c r="AV1901" s="153">
        <f t="shared" si="1227"/>
        <v>307.60905094679919</v>
      </c>
    </row>
    <row r="1902" spans="1:48" x14ac:dyDescent="0.2">
      <c r="A1902" s="82">
        <v>1898</v>
      </c>
      <c r="B1902" s="82" t="s">
        <v>1410</v>
      </c>
      <c r="C1902" s="83"/>
      <c r="D1902" s="84" t="s">
        <v>112</v>
      </c>
      <c r="E1902" s="85" t="s">
        <v>834</v>
      </c>
      <c r="F1902" s="151">
        <v>42248</v>
      </c>
      <c r="G1902" s="86"/>
      <c r="H1902" s="89"/>
      <c r="I1902" s="89">
        <v>0</v>
      </c>
      <c r="J1902" s="84"/>
      <c r="K1902" s="84"/>
      <c r="L1902" s="87">
        <v>4256.25</v>
      </c>
      <c r="M1902" s="87"/>
      <c r="N1902" s="87">
        <v>4256.25</v>
      </c>
      <c r="O1902" s="84">
        <v>4244.6267123287671</v>
      </c>
      <c r="P1902" s="84">
        <v>0</v>
      </c>
      <c r="Q1902" s="84">
        <f t="shared" si="1193"/>
        <v>4244.6267123287671</v>
      </c>
      <c r="R1902" s="84">
        <v>11.623287671232902</v>
      </c>
      <c r="S1902" s="87">
        <f t="shared" si="1194"/>
        <v>11.623287671232902</v>
      </c>
      <c r="T1902" s="150">
        <v>5</v>
      </c>
      <c r="U1902" s="69">
        <v>365</v>
      </c>
      <c r="V1902" s="70"/>
      <c r="W1902" s="71">
        <v>2.2602739726027399</v>
      </c>
      <c r="X1902" s="76">
        <f t="shared" si="1208"/>
        <v>42248</v>
      </c>
      <c r="AF1902" s="132" t="s">
        <v>3114</v>
      </c>
      <c r="AG1902" s="60">
        <f>MATCH(AF1902,'Cat-4'!$A:$A,0)</f>
        <v>844</v>
      </c>
      <c r="AH1902" s="60">
        <f>MATCH(X1902,'Cat-4'!$1:$1,0)</f>
        <v>45</v>
      </c>
      <c r="AI1902" s="60">
        <f>INDEX('Cat-4'!$1:$1048576,Working!AG1902,Working!AH1902)</f>
        <v>110.9</v>
      </c>
      <c r="AJ1902" s="60">
        <f>MATCH($AJ$3,'Cat-4'!$1:$1,0)</f>
        <v>144</v>
      </c>
      <c r="AK1902" s="60">
        <f>INDEX('Cat-4'!$1:$1048576,Working!AG1902,Working!AJ1902)</f>
        <v>160.30000000000001</v>
      </c>
      <c r="AL1902" s="146">
        <f t="shared" si="1228"/>
        <v>1.4454463480613164</v>
      </c>
      <c r="AM1902" s="152">
        <f t="shared" si="1229"/>
        <v>1.4454463480613164</v>
      </c>
      <c r="AN1902" s="146">
        <f t="shared" si="1196"/>
        <v>8.4555555555555557</v>
      </c>
      <c r="AO1902" s="169">
        <f>INDEX('EL&amp;SV'!$C$4:$G$50,MATCH(AF1902,'EL&amp;SV'!$G$4:$G$50,0),MATCH(IF(P1902&gt;5000000,"A",IF(N1902&gt;2000000,"B",IF(N1902&gt;500000,"C","D"))),'EL&amp;SV'!$C$4:$G$4,0))</f>
        <v>6</v>
      </c>
      <c r="AP1902" s="171">
        <f>INDEX('EL&amp;SV'!$G$4:$K$50,MATCH(AF1902,'EL&amp;SV'!$G$4:$G$50,0),MATCH(IF(N1902&gt;5000000,"A",IF(N1902&gt;2000000,"B",IF(N1902&gt;500000,"C","D"))),'EL&amp;SV'!$G$4:$K$4,0))</f>
        <v>0.95</v>
      </c>
      <c r="AQ1902" s="153">
        <f t="shared" si="1223"/>
        <v>6152.1810189359785</v>
      </c>
      <c r="AR1902" s="153">
        <f t="shared" si="1224"/>
        <v>5844.571967989179</v>
      </c>
      <c r="AS1902" s="153">
        <f t="shared" si="1225"/>
        <v>307.60905094679947</v>
      </c>
      <c r="AT1902" s="60">
        <v>0.75</v>
      </c>
      <c r="AU1902" s="153">
        <f t="shared" si="1226"/>
        <v>230.7067882100996</v>
      </c>
      <c r="AV1902" s="153">
        <f t="shared" si="1227"/>
        <v>307.60905094679919</v>
      </c>
    </row>
    <row r="1903" spans="1:48" x14ac:dyDescent="0.2">
      <c r="A1903" s="82">
        <v>1899</v>
      </c>
      <c r="B1903" s="82" t="s">
        <v>1410</v>
      </c>
      <c r="C1903" s="83"/>
      <c r="D1903" s="84" t="s">
        <v>112</v>
      </c>
      <c r="E1903" s="85" t="s">
        <v>779</v>
      </c>
      <c r="F1903" s="151">
        <v>42248</v>
      </c>
      <c r="G1903" s="86"/>
      <c r="H1903" s="89"/>
      <c r="I1903" s="89">
        <v>0</v>
      </c>
      <c r="J1903" s="84"/>
      <c r="K1903" s="84"/>
      <c r="L1903" s="87">
        <v>4250.25</v>
      </c>
      <c r="M1903" s="87"/>
      <c r="N1903" s="87">
        <v>4250.25</v>
      </c>
      <c r="O1903" s="84">
        <v>4037.7375000000002</v>
      </c>
      <c r="P1903" s="84">
        <v>0</v>
      </c>
      <c r="Q1903" s="84">
        <f t="shared" si="1193"/>
        <v>4037.7375000000002</v>
      </c>
      <c r="R1903" s="84">
        <v>212.51249999999982</v>
      </c>
      <c r="S1903" s="87">
        <f t="shared" si="1194"/>
        <v>212.51249999999982</v>
      </c>
      <c r="T1903" s="150">
        <v>5</v>
      </c>
      <c r="U1903" s="69">
        <v>365</v>
      </c>
      <c r="V1903" s="70"/>
      <c r="W1903" s="71">
        <v>2.2410958904109588</v>
      </c>
      <c r="X1903" s="76">
        <f t="shared" si="1208"/>
        <v>42248</v>
      </c>
      <c r="AF1903" s="132" t="s">
        <v>3114</v>
      </c>
      <c r="AG1903" s="60">
        <f>MATCH(AF1903,'Cat-4'!$A:$A,0)</f>
        <v>844</v>
      </c>
      <c r="AH1903" s="60">
        <f>MATCH(X1903,'Cat-4'!$1:$1,0)</f>
        <v>45</v>
      </c>
      <c r="AI1903" s="60">
        <f>INDEX('Cat-4'!$1:$1048576,Working!AG1903,Working!AH1903)</f>
        <v>110.9</v>
      </c>
      <c r="AJ1903" s="60">
        <f>MATCH($AJ$3,'Cat-4'!$1:$1,0)</f>
        <v>144</v>
      </c>
      <c r="AK1903" s="60">
        <f>INDEX('Cat-4'!$1:$1048576,Working!AG1903,Working!AJ1903)</f>
        <v>160.30000000000001</v>
      </c>
      <c r="AL1903" s="146">
        <f t="shared" si="1228"/>
        <v>1.4454463480613164</v>
      </c>
      <c r="AM1903" s="152">
        <f t="shared" si="1229"/>
        <v>1.4454463480613164</v>
      </c>
      <c r="AN1903" s="146">
        <f t="shared" si="1196"/>
        <v>8.4555555555555557</v>
      </c>
      <c r="AO1903" s="169">
        <f>INDEX('EL&amp;SV'!$C$4:$G$50,MATCH(AF1903,'EL&amp;SV'!$G$4:$G$50,0),MATCH(IF(P1903&gt;5000000,"A",IF(N1903&gt;2000000,"B",IF(N1903&gt;500000,"C","D"))),'EL&amp;SV'!$C$4:$G$4,0))</f>
        <v>6</v>
      </c>
      <c r="AP1903" s="171">
        <f>INDEX('EL&amp;SV'!$G$4:$K$50,MATCH(AF1903,'EL&amp;SV'!$G$4:$G$50,0),MATCH(IF(N1903&gt;5000000,"A",IF(N1903&gt;2000000,"B",IF(N1903&gt;500000,"C","D"))),'EL&amp;SV'!$G$4:$K$4,0))</f>
        <v>0.95</v>
      </c>
      <c r="AQ1903" s="153">
        <f t="shared" si="1223"/>
        <v>6143.5083408476103</v>
      </c>
      <c r="AR1903" s="153">
        <f t="shared" si="1224"/>
        <v>5836.3329238052293</v>
      </c>
      <c r="AS1903" s="153">
        <f t="shared" si="1225"/>
        <v>307.17541704238101</v>
      </c>
      <c r="AT1903" s="60">
        <v>0.75</v>
      </c>
      <c r="AU1903" s="153">
        <f t="shared" si="1226"/>
        <v>230.38156278178576</v>
      </c>
      <c r="AV1903" s="153">
        <f t="shared" si="1227"/>
        <v>307.17541704238079</v>
      </c>
    </row>
    <row r="1904" spans="1:48" x14ac:dyDescent="0.2">
      <c r="A1904" s="82">
        <v>1900</v>
      </c>
      <c r="B1904" s="82" t="s">
        <v>1410</v>
      </c>
      <c r="C1904" s="83"/>
      <c r="D1904" s="84" t="s">
        <v>112</v>
      </c>
      <c r="E1904" s="85" t="s">
        <v>767</v>
      </c>
      <c r="F1904" s="86">
        <v>44243</v>
      </c>
      <c r="G1904" s="86" t="s">
        <v>37</v>
      </c>
      <c r="H1904" s="89"/>
      <c r="I1904" s="89">
        <v>0.19</v>
      </c>
      <c r="J1904" s="84"/>
      <c r="K1904" s="84"/>
      <c r="L1904" s="87">
        <v>4200.8</v>
      </c>
      <c r="M1904" s="87"/>
      <c r="N1904" s="87">
        <v>4200.8</v>
      </c>
      <c r="O1904" s="84">
        <v>894.36758356164387</v>
      </c>
      <c r="P1904" s="84">
        <v>798.15200000000004</v>
      </c>
      <c r="Q1904" s="84">
        <f t="shared" si="1193"/>
        <v>1692.5195835616439</v>
      </c>
      <c r="R1904" s="84">
        <v>2508.280416438356</v>
      </c>
      <c r="S1904" s="87">
        <f t="shared" si="1194"/>
        <v>3306.4324164383561</v>
      </c>
      <c r="T1904" s="150">
        <v>5</v>
      </c>
      <c r="U1904" s="69">
        <v>365</v>
      </c>
      <c r="V1904" s="70"/>
      <c r="W1904" s="71">
        <v>2.2383561643835614</v>
      </c>
      <c r="X1904" s="76">
        <f t="shared" si="1208"/>
        <v>44228</v>
      </c>
      <c r="AF1904" s="132" t="s">
        <v>3114</v>
      </c>
      <c r="AG1904" s="60">
        <f>MATCH(AF1904,'Cat-4'!$A:$A,0)</f>
        <v>844</v>
      </c>
      <c r="AH1904" s="60">
        <f>MATCH(X1904,'Cat-4'!$1:$1,0)</f>
        <v>110</v>
      </c>
      <c r="AI1904" s="60">
        <f>INDEX('Cat-4'!$1:$1048576,Working!AG1904,Working!AH1904)</f>
        <v>138.1</v>
      </c>
      <c r="AJ1904" s="60">
        <f>MATCH($AJ$3,'Cat-4'!$1:$1,0)</f>
        <v>144</v>
      </c>
      <c r="AK1904" s="60">
        <f>INDEX('Cat-4'!$1:$1048576,Working!AG1904,Working!AJ1904)</f>
        <v>160.30000000000001</v>
      </c>
      <c r="AL1904" s="146">
        <f t="shared" si="1228"/>
        <v>1.1607530774800869</v>
      </c>
      <c r="AM1904" s="152">
        <f t="shared" si="1229"/>
        <v>1.1607530774800869</v>
      </c>
      <c r="AN1904" s="146">
        <f t="shared" si="1196"/>
        <v>2.9972222222222222</v>
      </c>
      <c r="AO1904" s="169">
        <f>INDEX('EL&amp;SV'!$C$4:$G$50,MATCH(AF1904,'EL&amp;SV'!$G$4:$G$50,0),MATCH(IF(P1904&gt;5000000,"A",IF(N1904&gt;2000000,"B",IF(N1904&gt;500000,"C","D"))),'EL&amp;SV'!$C$4:$G$4,0))</f>
        <v>6</v>
      </c>
      <c r="AP1904" s="171">
        <f>INDEX('EL&amp;SV'!$G$4:$K$50,MATCH(AF1904,'EL&amp;SV'!$G$4:$G$50,0),MATCH(IF(N1904&gt;5000000,"A",IF(N1904&gt;2000000,"B",IF(N1904&gt;500000,"C","D"))),'EL&amp;SV'!$G$4:$K$4,0))</f>
        <v>0.95</v>
      </c>
      <c r="AQ1904" s="153">
        <f t="shared" si="1223"/>
        <v>4876.0915278783496</v>
      </c>
      <c r="AR1904" s="153">
        <f t="shared" si="1224"/>
        <v>2313.9988984498618</v>
      </c>
      <c r="AS1904" s="153">
        <f t="shared" si="1225"/>
        <v>2562.0926294284877</v>
      </c>
      <c r="AT1904" s="60">
        <v>0.75</v>
      </c>
      <c r="AU1904" s="153">
        <f t="shared" si="1226"/>
        <v>1921.5694720713659</v>
      </c>
      <c r="AV1904" s="153">
        <f t="shared" si="1227"/>
        <v>1921.5694720713659</v>
      </c>
    </row>
    <row r="1905" spans="1:48" x14ac:dyDescent="0.2">
      <c r="A1905" s="82">
        <v>1901</v>
      </c>
      <c r="B1905" s="82" t="s">
        <v>1410</v>
      </c>
      <c r="C1905" s="83"/>
      <c r="D1905" s="84" t="s">
        <v>112</v>
      </c>
      <c r="E1905" s="85" t="s">
        <v>349</v>
      </c>
      <c r="F1905" s="86">
        <v>40275</v>
      </c>
      <c r="G1905" s="86" t="s">
        <v>1352</v>
      </c>
      <c r="H1905" s="89"/>
      <c r="I1905" s="89">
        <v>8.3143507972665166E-3</v>
      </c>
      <c r="J1905" s="84"/>
      <c r="K1905" s="84"/>
      <c r="L1905" s="87">
        <v>4200</v>
      </c>
      <c r="M1905" s="87"/>
      <c r="N1905" s="87">
        <v>4200</v>
      </c>
      <c r="O1905" s="84">
        <v>4200</v>
      </c>
      <c r="P1905" s="84">
        <v>0</v>
      </c>
      <c r="Q1905" s="84">
        <f t="shared" si="1193"/>
        <v>4200</v>
      </c>
      <c r="R1905" s="84">
        <v>0</v>
      </c>
      <c r="S1905" s="87">
        <f t="shared" si="1194"/>
        <v>0</v>
      </c>
      <c r="T1905" s="150">
        <v>10</v>
      </c>
      <c r="U1905" s="69">
        <v>365</v>
      </c>
      <c r="V1905" s="70"/>
      <c r="W1905" s="71">
        <v>2.2328767123287672</v>
      </c>
      <c r="X1905" s="76">
        <f t="shared" si="1208"/>
        <v>40269</v>
      </c>
      <c r="Y1905" s="138" t="s">
        <v>4016</v>
      </c>
      <c r="Z1905" s="60">
        <f>MATCH(Y1905,'Cat-3'!$A:$A,0)</f>
        <v>628</v>
      </c>
      <c r="AA1905" s="60">
        <f>MATCH(X1905,'Cat-3'!$1:$1,0)</f>
        <v>67</v>
      </c>
      <c r="AB1905" s="60">
        <f>INDEX('Cat-3'!$1:$1048576,Working!Z1905,Working!AA1905)</f>
        <v>128.80000000000001</v>
      </c>
      <c r="AC1905" s="60">
        <f>MATCH($AC$3,'Cat-3'!$1:$1,0)</f>
        <v>90</v>
      </c>
      <c r="AD1905" s="60">
        <f>INDEX('Cat-3'!$1:$1048576,Working!Z1905,Working!AC1905)</f>
        <v>138.4</v>
      </c>
      <c r="AE1905" s="146">
        <f>AD1905/AB1905</f>
        <v>1.0745341614906831</v>
      </c>
      <c r="AF1905" s="132" t="s">
        <v>3114</v>
      </c>
      <c r="AG1905" s="60">
        <f>MATCH(AF1905,'Cat-4'!$A:$A,0)</f>
        <v>844</v>
      </c>
      <c r="AH1905" s="60">
        <f>MATCH($AH$3,'Cat-4'!$1:$1,0)</f>
        <v>4</v>
      </c>
      <c r="AI1905" s="60">
        <f>INDEX('Cat-4'!$1:$1048576,Working!AG1905,Working!AH1905)</f>
        <v>103.9</v>
      </c>
      <c r="AJ1905" s="60">
        <f>MATCH($AJ$3,'Cat-4'!$1:$1,0)</f>
        <v>144</v>
      </c>
      <c r="AK1905" s="60">
        <f>INDEX('Cat-4'!$1:$1048576,Working!AG1905,Working!AJ1905)</f>
        <v>160.30000000000001</v>
      </c>
      <c r="AL1905" s="146">
        <f>AK1905/AI1905</f>
        <v>1.5428296438883542</v>
      </c>
      <c r="AM1905" s="146">
        <f>AL1905*AE1905</f>
        <v>1.6578231577185421</v>
      </c>
      <c r="AN1905" s="146">
        <f t="shared" si="1196"/>
        <v>13.855555555555556</v>
      </c>
      <c r="AO1905" s="169">
        <f>INDEX('EL&amp;SV'!$C$4:$G$50,MATCH(AF1905,'EL&amp;SV'!$G$4:$G$50,0),MATCH(IF(P1905&gt;5000000,"A",IF(N1905&gt;2000000,"B",IF(N1905&gt;500000,"C","D"))),'EL&amp;SV'!$C$4:$G$4,0))</f>
        <v>6</v>
      </c>
      <c r="AP1905" s="171">
        <f>INDEX('EL&amp;SV'!$G$4:$K$50,MATCH(AF1905,'EL&amp;SV'!$G$4:$G$50,0),MATCH(IF(N1905&gt;5000000,"A",IF(N1905&gt;2000000,"B",IF(N1905&gt;500000,"C","D"))),'EL&amp;SV'!$G$4:$K$4,0))</f>
        <v>0.95</v>
      </c>
      <c r="AQ1905" s="153">
        <f t="shared" si="1223"/>
        <v>6962.8572624178769</v>
      </c>
      <c r="AR1905" s="153">
        <f t="shared" si="1224"/>
        <v>6614.7143992969823</v>
      </c>
      <c r="AS1905" s="153">
        <f t="shared" si="1225"/>
        <v>348.14286312089462</v>
      </c>
      <c r="AT1905" s="60">
        <v>0.75</v>
      </c>
      <c r="AU1905" s="153">
        <f t="shared" si="1226"/>
        <v>261.10714734067096</v>
      </c>
      <c r="AV1905" s="153">
        <f t="shared" si="1227"/>
        <v>348.14286312089416</v>
      </c>
    </row>
    <row r="1906" spans="1:48" x14ac:dyDescent="0.2">
      <c r="A1906" s="82">
        <v>1902</v>
      </c>
      <c r="B1906" s="82" t="s">
        <v>1410</v>
      </c>
      <c r="C1906" s="83"/>
      <c r="D1906" s="84" t="s">
        <v>112</v>
      </c>
      <c r="E1906" s="85" t="s">
        <v>857</v>
      </c>
      <c r="F1906" s="151">
        <v>42248</v>
      </c>
      <c r="G1906" s="86"/>
      <c r="H1906" s="89"/>
      <c r="I1906" s="89">
        <v>0.85136986301369866</v>
      </c>
      <c r="J1906" s="84"/>
      <c r="K1906" s="84"/>
      <c r="L1906" s="87">
        <v>4200</v>
      </c>
      <c r="M1906" s="87"/>
      <c r="N1906" s="87">
        <v>4200</v>
      </c>
      <c r="O1906" s="84">
        <v>3990</v>
      </c>
      <c r="P1906" s="84">
        <v>0</v>
      </c>
      <c r="Q1906" s="84">
        <f t="shared" si="1193"/>
        <v>3990</v>
      </c>
      <c r="R1906" s="84">
        <v>210</v>
      </c>
      <c r="S1906" s="87">
        <f t="shared" si="1194"/>
        <v>210</v>
      </c>
      <c r="T1906" s="150">
        <v>5</v>
      </c>
      <c r="U1906" s="69">
        <v>365</v>
      </c>
      <c r="V1906" s="70"/>
      <c r="W1906" s="71">
        <v>2.2301369863013698</v>
      </c>
      <c r="X1906" s="76">
        <f>DATE(YEAR(F1906),MONTH(F1906),1)</f>
        <v>42248</v>
      </c>
      <c r="AF1906" s="132" t="s">
        <v>3114</v>
      </c>
      <c r="AG1906" s="60">
        <f>MATCH(AF1906,'Cat-4'!$A:$A,0)</f>
        <v>844</v>
      </c>
      <c r="AH1906" s="60">
        <f>MATCH(X1906,'Cat-4'!$1:$1,0)</f>
        <v>45</v>
      </c>
      <c r="AI1906" s="60">
        <f>INDEX('Cat-4'!$1:$1048576,Working!AG1906,Working!AH1906)</f>
        <v>110.9</v>
      </c>
      <c r="AJ1906" s="60">
        <f>MATCH($AJ$3,'Cat-4'!$1:$1,0)</f>
        <v>144</v>
      </c>
      <c r="AK1906" s="60">
        <f>INDEX('Cat-4'!$1:$1048576,Working!AG1906,Working!AJ1906)</f>
        <v>160.30000000000001</v>
      </c>
      <c r="AL1906" s="146">
        <f t="shared" ref="AL1906:AL1907" si="1230">AK1906/AI1906</f>
        <v>1.4454463480613164</v>
      </c>
      <c r="AM1906" s="152">
        <f t="shared" ref="AM1906:AM1907" si="1231">AL1906</f>
        <v>1.4454463480613164</v>
      </c>
      <c r="AN1906" s="146">
        <f t="shared" si="1196"/>
        <v>8.4555555555555557</v>
      </c>
      <c r="AO1906" s="169">
        <f>INDEX('EL&amp;SV'!$C$4:$G$50,MATCH(AF1906,'EL&amp;SV'!$G$4:$G$50,0),MATCH(IF(P1906&gt;5000000,"A",IF(N1906&gt;2000000,"B",IF(N1906&gt;500000,"C","D"))),'EL&amp;SV'!$C$4:$G$4,0))</f>
        <v>6</v>
      </c>
      <c r="AP1906" s="171">
        <f>INDEX('EL&amp;SV'!$G$4:$K$50,MATCH(AF1906,'EL&amp;SV'!$G$4:$G$50,0),MATCH(IF(N1906&gt;5000000,"A",IF(N1906&gt;2000000,"B",IF(N1906&gt;500000,"C","D"))),'EL&amp;SV'!$G$4:$K$4,0))</f>
        <v>0.95</v>
      </c>
      <c r="AQ1906" s="153">
        <f t="shared" si="1223"/>
        <v>6070.8746618575287</v>
      </c>
      <c r="AR1906" s="153">
        <f t="shared" si="1224"/>
        <v>5767.3309287646516</v>
      </c>
      <c r="AS1906" s="153">
        <f t="shared" si="1225"/>
        <v>303.54373309287712</v>
      </c>
      <c r="AT1906" s="60">
        <v>0.75</v>
      </c>
      <c r="AU1906" s="153">
        <f t="shared" si="1226"/>
        <v>227.65779981965784</v>
      </c>
      <c r="AV1906" s="153">
        <f t="shared" si="1227"/>
        <v>303.54373309287672</v>
      </c>
    </row>
    <row r="1907" spans="1:48" x14ac:dyDescent="0.2">
      <c r="A1907" s="82">
        <v>1903</v>
      </c>
      <c r="B1907" s="82" t="s">
        <v>1410</v>
      </c>
      <c r="C1907" s="83"/>
      <c r="D1907" s="84" t="s">
        <v>112</v>
      </c>
      <c r="E1907" s="85" t="s">
        <v>613</v>
      </c>
      <c r="F1907" s="86">
        <v>41425</v>
      </c>
      <c r="G1907" s="86" t="s">
        <v>1349</v>
      </c>
      <c r="H1907" s="89"/>
      <c r="I1907" s="89">
        <v>0.15772387267904509</v>
      </c>
      <c r="J1907" s="84"/>
      <c r="K1907" s="84"/>
      <c r="L1907" s="87">
        <v>4147.5</v>
      </c>
      <c r="M1907" s="87"/>
      <c r="N1907" s="87">
        <v>4147.5</v>
      </c>
      <c r="O1907" s="84">
        <v>3940.125</v>
      </c>
      <c r="P1907" s="84">
        <v>0</v>
      </c>
      <c r="Q1907" s="84">
        <f t="shared" si="1193"/>
        <v>3940.125</v>
      </c>
      <c r="R1907" s="84">
        <v>207.375</v>
      </c>
      <c r="S1907" s="87">
        <f t="shared" si="1194"/>
        <v>207.375</v>
      </c>
      <c r="T1907" s="150">
        <v>6</v>
      </c>
      <c r="U1907" s="69">
        <v>365</v>
      </c>
      <c r="V1907" s="70"/>
      <c r="W1907" s="71">
        <v>2.2273972602739724</v>
      </c>
      <c r="X1907" s="76">
        <f t="shared" si="1208"/>
        <v>41395</v>
      </c>
      <c r="AF1907" s="132" t="s">
        <v>3114</v>
      </c>
      <c r="AG1907" s="60">
        <f>MATCH(AF1907,'Cat-4'!$A:$A,0)</f>
        <v>844</v>
      </c>
      <c r="AH1907" s="60">
        <f>MATCH(X1907,'Cat-4'!$1:$1,0)</f>
        <v>17</v>
      </c>
      <c r="AI1907" s="60">
        <f>INDEX('Cat-4'!$1:$1048576,Working!AG1907,Working!AH1907)</f>
        <v>108.9</v>
      </c>
      <c r="AJ1907" s="60">
        <f>MATCH($AJ$3,'Cat-4'!$1:$1,0)</f>
        <v>144</v>
      </c>
      <c r="AK1907" s="60">
        <f>INDEX('Cat-4'!$1:$1048576,Working!AG1907,Working!AJ1907)</f>
        <v>160.30000000000001</v>
      </c>
      <c r="AL1907" s="146">
        <f t="shared" si="1230"/>
        <v>1.4719926538108357</v>
      </c>
      <c r="AM1907" s="152">
        <f t="shared" si="1231"/>
        <v>1.4719926538108357</v>
      </c>
      <c r="AN1907" s="146">
        <f t="shared" si="1196"/>
        <v>10.708333333333334</v>
      </c>
      <c r="AO1907" s="169">
        <f>INDEX('EL&amp;SV'!$C$4:$G$50,MATCH(AF1907,'EL&amp;SV'!$G$4:$G$50,0),MATCH(IF(P1907&gt;5000000,"A",IF(N1907&gt;2000000,"B",IF(N1907&gt;500000,"C","D"))),'EL&amp;SV'!$C$4:$G$4,0))</f>
        <v>6</v>
      </c>
      <c r="AP1907" s="171">
        <f>INDEX('EL&amp;SV'!$G$4:$K$50,MATCH(AF1907,'EL&amp;SV'!$G$4:$G$50,0),MATCH(IF(N1907&gt;5000000,"A",IF(N1907&gt;2000000,"B",IF(N1907&gt;500000,"C","D"))),'EL&amp;SV'!$G$4:$K$4,0))</f>
        <v>0.95</v>
      </c>
      <c r="AQ1907" s="153">
        <f t="shared" si="1223"/>
        <v>6105.0895316804408</v>
      </c>
      <c r="AR1907" s="153">
        <f t="shared" si="1224"/>
        <v>5799.8350550964187</v>
      </c>
      <c r="AS1907" s="153">
        <f t="shared" si="1225"/>
        <v>305.25447658402209</v>
      </c>
      <c r="AT1907" s="60">
        <v>0.75</v>
      </c>
      <c r="AU1907" s="153">
        <f t="shared" si="1226"/>
        <v>228.94085743801656</v>
      </c>
      <c r="AV1907" s="153">
        <f t="shared" si="1227"/>
        <v>305.25447658402231</v>
      </c>
    </row>
    <row r="1908" spans="1:48" x14ac:dyDescent="0.2">
      <c r="A1908" s="82">
        <v>1904</v>
      </c>
      <c r="B1908" s="82" t="s">
        <v>1410</v>
      </c>
      <c r="C1908" s="83"/>
      <c r="D1908" s="84" t="s">
        <v>112</v>
      </c>
      <c r="E1908" s="85" t="s">
        <v>647</v>
      </c>
      <c r="F1908" s="86">
        <v>39476</v>
      </c>
      <c r="G1908" s="86" t="s">
        <v>1347</v>
      </c>
      <c r="H1908" s="89"/>
      <c r="I1908" s="89">
        <v>0</v>
      </c>
      <c r="J1908" s="84"/>
      <c r="K1908" s="84"/>
      <c r="L1908" s="87">
        <v>4100</v>
      </c>
      <c r="M1908" s="87"/>
      <c r="N1908" s="87">
        <v>4100</v>
      </c>
      <c r="O1908" s="84">
        <v>4100</v>
      </c>
      <c r="P1908" s="84">
        <v>0</v>
      </c>
      <c r="Q1908" s="84">
        <f t="shared" si="1193"/>
        <v>4100</v>
      </c>
      <c r="R1908" s="84">
        <v>0</v>
      </c>
      <c r="S1908" s="87">
        <f t="shared" si="1194"/>
        <v>0</v>
      </c>
      <c r="T1908" s="150">
        <v>5</v>
      </c>
      <c r="U1908" s="69">
        <v>365</v>
      </c>
      <c r="V1908" s="70"/>
      <c r="W1908" s="71">
        <v>2.2273972602739724</v>
      </c>
      <c r="X1908" s="76">
        <f t="shared" si="1208"/>
        <v>39448</v>
      </c>
      <c r="Y1908" s="138" t="s">
        <v>4016</v>
      </c>
      <c r="Z1908" s="60">
        <f>MATCH(Y1908,'Cat-3'!$A:$A,0)</f>
        <v>628</v>
      </c>
      <c r="AA1908" s="60">
        <f>MATCH(X1908,'Cat-3'!$1:$1,0)</f>
        <v>40</v>
      </c>
      <c r="AB1908" s="60">
        <f>INDEX('Cat-3'!$1:$1048576,Working!Z1908,Working!AA1908)</f>
        <v>113.5</v>
      </c>
      <c r="AC1908" s="60">
        <f>MATCH($AC$3,'Cat-3'!$1:$1,0)</f>
        <v>90</v>
      </c>
      <c r="AD1908" s="60">
        <f>INDEX('Cat-3'!$1:$1048576,Working!Z1908,Working!AC1908)</f>
        <v>138.4</v>
      </c>
      <c r="AE1908" s="146">
        <f>AD1908/AB1908</f>
        <v>1.2193832599118943</v>
      </c>
      <c r="AF1908" s="132" t="s">
        <v>3114</v>
      </c>
      <c r="AG1908" s="60">
        <f>MATCH(AF1908,'Cat-4'!$A:$A,0)</f>
        <v>844</v>
      </c>
      <c r="AH1908" s="60">
        <f>MATCH($AH$3,'Cat-4'!$1:$1,0)</f>
        <v>4</v>
      </c>
      <c r="AI1908" s="60">
        <f>INDEX('Cat-4'!$1:$1048576,Working!AG1908,Working!AH1908)</f>
        <v>103.9</v>
      </c>
      <c r="AJ1908" s="60">
        <f>MATCH($AJ$3,'Cat-4'!$1:$1,0)</f>
        <v>144</v>
      </c>
      <c r="AK1908" s="60">
        <f>INDEX('Cat-4'!$1:$1048576,Working!AG1908,Working!AJ1908)</f>
        <v>160.30000000000001</v>
      </c>
      <c r="AL1908" s="146">
        <f>AK1908/AI1908</f>
        <v>1.5428296438883542</v>
      </c>
      <c r="AM1908" s="146">
        <f>AL1908*AE1908</f>
        <v>1.8813006406532884</v>
      </c>
      <c r="AN1908" s="146">
        <f t="shared" si="1196"/>
        <v>16.044444444444444</v>
      </c>
      <c r="AO1908" s="169">
        <f>INDEX('EL&amp;SV'!$C$4:$G$50,MATCH(AF1908,'EL&amp;SV'!$G$4:$G$50,0),MATCH(IF(P1908&gt;5000000,"A",IF(N1908&gt;2000000,"B",IF(N1908&gt;500000,"C","D"))),'EL&amp;SV'!$C$4:$G$4,0))</f>
        <v>6</v>
      </c>
      <c r="AP1908" s="171">
        <f>INDEX('EL&amp;SV'!$G$4:$K$50,MATCH(AF1908,'EL&amp;SV'!$G$4:$G$50,0),MATCH(IF(N1908&gt;5000000,"A",IF(N1908&gt;2000000,"B",IF(N1908&gt;500000,"C","D"))),'EL&amp;SV'!$G$4:$K$4,0))</f>
        <v>0.95</v>
      </c>
      <c r="AQ1908" s="153">
        <f t="shared" si="1223"/>
        <v>7713.3326266784825</v>
      </c>
      <c r="AR1908" s="153">
        <f t="shared" si="1224"/>
        <v>7327.6659953445578</v>
      </c>
      <c r="AS1908" s="153">
        <f t="shared" si="1225"/>
        <v>385.66663133392467</v>
      </c>
      <c r="AT1908" s="60">
        <v>0.75</v>
      </c>
      <c r="AU1908" s="153">
        <f t="shared" si="1226"/>
        <v>289.2499735004435</v>
      </c>
      <c r="AV1908" s="153">
        <f t="shared" si="1227"/>
        <v>385.66663133392444</v>
      </c>
    </row>
    <row r="1909" spans="1:48" x14ac:dyDescent="0.2">
      <c r="A1909" s="82">
        <v>1905</v>
      </c>
      <c r="B1909" s="82" t="s">
        <v>1410</v>
      </c>
      <c r="C1909" s="83"/>
      <c r="D1909" s="84" t="s">
        <v>112</v>
      </c>
      <c r="E1909" s="85" t="s">
        <v>296</v>
      </c>
      <c r="F1909" s="151">
        <v>42248</v>
      </c>
      <c r="G1909" s="86"/>
      <c r="H1909" s="89"/>
      <c r="I1909" s="89">
        <v>5.0000000000000044E-2</v>
      </c>
      <c r="J1909" s="84"/>
      <c r="K1909" s="84"/>
      <c r="L1909" s="87">
        <v>4086</v>
      </c>
      <c r="M1909" s="87"/>
      <c r="N1909" s="87">
        <v>4086</v>
      </c>
      <c r="O1909" s="84">
        <v>4086</v>
      </c>
      <c r="P1909" s="84">
        <v>0</v>
      </c>
      <c r="Q1909" s="84">
        <f t="shared" si="1193"/>
        <v>4086</v>
      </c>
      <c r="R1909" s="84">
        <v>0</v>
      </c>
      <c r="S1909" s="87">
        <f t="shared" si="1194"/>
        <v>0</v>
      </c>
      <c r="T1909" s="150">
        <v>10</v>
      </c>
      <c r="U1909" s="69">
        <v>365</v>
      </c>
      <c r="V1909" s="70"/>
      <c r="W1909" s="71">
        <v>4.2136986301369861</v>
      </c>
      <c r="X1909" s="76">
        <f>DATE(YEAR(F1909),MONTH(F1909),1)</f>
        <v>42248</v>
      </c>
      <c r="AF1909" s="132" t="s">
        <v>3114</v>
      </c>
      <c r="AG1909" s="60">
        <f>MATCH(AF1909,'Cat-4'!$A:$A,0)</f>
        <v>844</v>
      </c>
      <c r="AH1909" s="60">
        <f>MATCH(X1909,'Cat-4'!$1:$1,0)</f>
        <v>45</v>
      </c>
      <c r="AI1909" s="60">
        <f>INDEX('Cat-4'!$1:$1048576,Working!AG1909,Working!AH1909)</f>
        <v>110.9</v>
      </c>
      <c r="AJ1909" s="60">
        <f>MATCH($AJ$3,'Cat-4'!$1:$1,0)</f>
        <v>144</v>
      </c>
      <c r="AK1909" s="60">
        <f>INDEX('Cat-4'!$1:$1048576,Working!AG1909,Working!AJ1909)</f>
        <v>160.30000000000001</v>
      </c>
      <c r="AL1909" s="146">
        <f t="shared" ref="AL1909:AL1911" si="1232">AK1909/AI1909</f>
        <v>1.4454463480613164</v>
      </c>
      <c r="AM1909" s="152">
        <f t="shared" ref="AM1909:AM1911" si="1233">AL1909</f>
        <v>1.4454463480613164</v>
      </c>
      <c r="AN1909" s="146">
        <f t="shared" si="1196"/>
        <v>8.4555555555555557</v>
      </c>
      <c r="AO1909" s="169">
        <f>INDEX('EL&amp;SV'!$C$4:$G$50,MATCH(AF1909,'EL&amp;SV'!$G$4:$G$50,0),MATCH(IF(P1909&gt;5000000,"A",IF(N1909&gt;2000000,"B",IF(N1909&gt;500000,"C","D"))),'EL&amp;SV'!$C$4:$G$4,0))</f>
        <v>6</v>
      </c>
      <c r="AP1909" s="171">
        <f>INDEX('EL&amp;SV'!$G$4:$K$50,MATCH(AF1909,'EL&amp;SV'!$G$4:$G$50,0),MATCH(IF(N1909&gt;5000000,"A",IF(N1909&gt;2000000,"B",IF(N1909&gt;500000,"C","D"))),'EL&amp;SV'!$G$4:$K$4,0))</f>
        <v>0.95</v>
      </c>
      <c r="AQ1909" s="153">
        <f t="shared" si="1223"/>
        <v>5906.0937781785387</v>
      </c>
      <c r="AR1909" s="153">
        <f t="shared" si="1224"/>
        <v>5610.7890892696114</v>
      </c>
      <c r="AS1909" s="153">
        <f t="shared" si="1225"/>
        <v>295.30468890892735</v>
      </c>
      <c r="AT1909" s="60">
        <v>0.75</v>
      </c>
      <c r="AU1909" s="153">
        <f t="shared" si="1226"/>
        <v>221.47851668169551</v>
      </c>
      <c r="AV1909" s="153">
        <f t="shared" si="1227"/>
        <v>295.30468890892718</v>
      </c>
    </row>
    <row r="1910" spans="1:48" x14ac:dyDescent="0.2">
      <c r="A1910" s="82">
        <v>1906</v>
      </c>
      <c r="B1910" s="82" t="s">
        <v>1410</v>
      </c>
      <c r="C1910" s="83"/>
      <c r="D1910" s="84" t="s">
        <v>112</v>
      </c>
      <c r="E1910" s="85" t="s">
        <v>1258</v>
      </c>
      <c r="F1910" s="86">
        <v>44486</v>
      </c>
      <c r="G1910" s="86" t="s">
        <v>38</v>
      </c>
      <c r="H1910" s="89"/>
      <c r="I1910" s="89">
        <v>0.19</v>
      </c>
      <c r="J1910" s="84"/>
      <c r="K1910" s="84"/>
      <c r="L1910" s="87">
        <v>4043.22</v>
      </c>
      <c r="M1910" s="87"/>
      <c r="N1910" s="87">
        <v>4043.22</v>
      </c>
      <c r="O1910" s="84">
        <v>349.3785172602739</v>
      </c>
      <c r="P1910" s="84">
        <v>768.21179999999993</v>
      </c>
      <c r="Q1910" s="84">
        <f t="shared" si="1193"/>
        <v>1117.5903172602739</v>
      </c>
      <c r="R1910" s="84">
        <v>2925.6296827397259</v>
      </c>
      <c r="S1910" s="87">
        <f t="shared" si="1194"/>
        <v>3693.841482739726</v>
      </c>
      <c r="T1910" s="150">
        <v>5</v>
      </c>
      <c r="U1910" s="69">
        <v>365</v>
      </c>
      <c r="V1910" s="70"/>
      <c r="W1910" s="71">
        <v>4.2054794520547949</v>
      </c>
      <c r="X1910" s="76">
        <f t="shared" si="1208"/>
        <v>44470</v>
      </c>
      <c r="AF1910" s="132" t="s">
        <v>3114</v>
      </c>
      <c r="AG1910" s="60">
        <f>MATCH(AF1910,'Cat-4'!$A:$A,0)</f>
        <v>844</v>
      </c>
      <c r="AH1910" s="60">
        <f>MATCH(X1910,'Cat-4'!$1:$1,0)</f>
        <v>118</v>
      </c>
      <c r="AI1910" s="60">
        <f>INDEX('Cat-4'!$1:$1048576,Working!AG1910,Working!AH1910)</f>
        <v>151</v>
      </c>
      <c r="AJ1910" s="60">
        <f>MATCH($AJ$3,'Cat-4'!$1:$1,0)</f>
        <v>144</v>
      </c>
      <c r="AK1910" s="60">
        <f>INDEX('Cat-4'!$1:$1048576,Working!AG1910,Working!AJ1910)</f>
        <v>160.30000000000001</v>
      </c>
      <c r="AL1910" s="146">
        <f t="shared" si="1232"/>
        <v>1.0615894039735101</v>
      </c>
      <c r="AM1910" s="152">
        <f t="shared" si="1233"/>
        <v>1.0615894039735101</v>
      </c>
      <c r="AN1910" s="146">
        <f t="shared" si="1196"/>
        <v>2.3277777777777779</v>
      </c>
      <c r="AO1910" s="169">
        <f>INDEX('EL&amp;SV'!$C$4:$G$50,MATCH(AF1910,'EL&amp;SV'!$G$4:$G$50,0),MATCH(IF(P1910&gt;5000000,"A",IF(N1910&gt;2000000,"B",IF(N1910&gt;500000,"C","D"))),'EL&amp;SV'!$C$4:$G$4,0))</f>
        <v>6</v>
      </c>
      <c r="AP1910" s="171">
        <f>INDEX('EL&amp;SV'!$G$4:$K$50,MATCH(AF1910,'EL&amp;SV'!$G$4:$G$50,0),MATCH(IF(N1910&gt;5000000,"A",IF(N1910&gt;2000000,"B",IF(N1910&gt;500000,"C","D"))),'EL&amp;SV'!$G$4:$K$4,0))</f>
        <v>0.95</v>
      </c>
      <c r="AQ1910" s="153">
        <f t="shared" si="1223"/>
        <v>4292.2395099337755</v>
      </c>
      <c r="AR1910" s="153">
        <f t="shared" si="1224"/>
        <v>1581.9684601195734</v>
      </c>
      <c r="AS1910" s="153">
        <f t="shared" si="1225"/>
        <v>2710.2710498142023</v>
      </c>
      <c r="AT1910" s="60">
        <v>0.75</v>
      </c>
      <c r="AU1910" s="153">
        <f t="shared" si="1226"/>
        <v>2032.7032873606518</v>
      </c>
      <c r="AV1910" s="153">
        <f t="shared" si="1227"/>
        <v>2032.7032873606518</v>
      </c>
    </row>
    <row r="1911" spans="1:48" x14ac:dyDescent="0.2">
      <c r="A1911" s="82">
        <v>1907</v>
      </c>
      <c r="B1911" s="82" t="s">
        <v>1410</v>
      </c>
      <c r="C1911" s="83"/>
      <c r="D1911" s="84" t="s">
        <v>112</v>
      </c>
      <c r="E1911" s="85" t="s">
        <v>1265</v>
      </c>
      <c r="F1911" s="86">
        <v>44462</v>
      </c>
      <c r="G1911" s="86" t="s">
        <v>38</v>
      </c>
      <c r="H1911" s="89"/>
      <c r="I1911" s="89">
        <v>0.19</v>
      </c>
      <c r="J1911" s="84"/>
      <c r="K1911" s="84"/>
      <c r="L1911" s="87">
        <v>4043.22</v>
      </c>
      <c r="M1911" s="87"/>
      <c r="N1911" s="87">
        <v>4043.22</v>
      </c>
      <c r="O1911" s="84">
        <v>399.89107397260267</v>
      </c>
      <c r="P1911" s="84">
        <v>768.21179999999993</v>
      </c>
      <c r="Q1911" s="84">
        <f t="shared" si="1193"/>
        <v>1168.1028739726025</v>
      </c>
      <c r="R1911" s="84">
        <v>2875.1171260273973</v>
      </c>
      <c r="S1911" s="87">
        <f t="shared" si="1194"/>
        <v>3643.3289260273973</v>
      </c>
      <c r="T1911" s="150">
        <v>5</v>
      </c>
      <c r="U1911" s="69">
        <v>365</v>
      </c>
      <c r="V1911" s="70"/>
      <c r="W1911" s="71">
        <v>2.2136986301369861</v>
      </c>
      <c r="X1911" s="76">
        <f t="shared" si="1208"/>
        <v>44440</v>
      </c>
      <c r="AF1911" s="132" t="s">
        <v>3114</v>
      </c>
      <c r="AG1911" s="60">
        <f>MATCH(AF1911,'Cat-4'!$A:$A,0)</f>
        <v>844</v>
      </c>
      <c r="AH1911" s="60">
        <f>MATCH(X1911,'Cat-4'!$1:$1,0)</f>
        <v>117</v>
      </c>
      <c r="AI1911" s="60">
        <f>INDEX('Cat-4'!$1:$1048576,Working!AG1911,Working!AH1911)</f>
        <v>148.1</v>
      </c>
      <c r="AJ1911" s="60">
        <f>MATCH($AJ$3,'Cat-4'!$1:$1,0)</f>
        <v>144</v>
      </c>
      <c r="AK1911" s="60">
        <f>INDEX('Cat-4'!$1:$1048576,Working!AG1911,Working!AJ1911)</f>
        <v>160.30000000000001</v>
      </c>
      <c r="AL1911" s="146">
        <f t="shared" si="1232"/>
        <v>1.0823767724510467</v>
      </c>
      <c r="AM1911" s="152">
        <f t="shared" si="1233"/>
        <v>1.0823767724510467</v>
      </c>
      <c r="AN1911" s="146">
        <f t="shared" si="1196"/>
        <v>2.3944444444444444</v>
      </c>
      <c r="AO1911" s="169">
        <f>INDEX('EL&amp;SV'!$C$4:$G$50,MATCH(AF1911,'EL&amp;SV'!$G$4:$G$50,0),MATCH(IF(P1911&gt;5000000,"A",IF(N1911&gt;2000000,"B",IF(N1911&gt;500000,"C","D"))),'EL&amp;SV'!$C$4:$G$4,0))</f>
        <v>6</v>
      </c>
      <c r="AP1911" s="171">
        <f>INDEX('EL&amp;SV'!$G$4:$K$50,MATCH(AF1911,'EL&amp;SV'!$G$4:$G$50,0),MATCH(IF(N1911&gt;5000000,"A",IF(N1911&gt;2000000,"B",IF(N1911&gt;500000,"C","D"))),'EL&amp;SV'!$G$4:$K$4,0))</f>
        <v>0.95</v>
      </c>
      <c r="AQ1911" s="153">
        <f t="shared" si="1223"/>
        <v>4376.2874139095211</v>
      </c>
      <c r="AR1911" s="153">
        <f t="shared" si="1224"/>
        <v>1659.1397052085679</v>
      </c>
      <c r="AS1911" s="153">
        <f t="shared" si="1225"/>
        <v>2717.1477087009534</v>
      </c>
      <c r="AT1911" s="60">
        <v>0.75</v>
      </c>
      <c r="AU1911" s="153">
        <f t="shared" si="1226"/>
        <v>2037.8607815257151</v>
      </c>
      <c r="AV1911" s="153">
        <f t="shared" si="1227"/>
        <v>2037.8607815257151</v>
      </c>
    </row>
    <row r="1912" spans="1:48" x14ac:dyDescent="0.2">
      <c r="A1912" s="82">
        <v>1908</v>
      </c>
      <c r="B1912" s="82" t="s">
        <v>1410</v>
      </c>
      <c r="C1912" s="83"/>
      <c r="D1912" s="84" t="s">
        <v>112</v>
      </c>
      <c r="E1912" s="85" t="s">
        <v>347</v>
      </c>
      <c r="F1912" s="86">
        <v>39917</v>
      </c>
      <c r="G1912" s="86" t="s">
        <v>1353</v>
      </c>
      <c r="H1912" s="89"/>
      <c r="I1912" s="89">
        <v>9.9346761023407816E-3</v>
      </c>
      <c r="J1912" s="84"/>
      <c r="K1912" s="84"/>
      <c r="L1912" s="87">
        <v>4016</v>
      </c>
      <c r="M1912" s="87"/>
      <c r="N1912" s="87">
        <v>4016</v>
      </c>
      <c r="O1912" s="84">
        <v>4016</v>
      </c>
      <c r="P1912" s="84">
        <v>0</v>
      </c>
      <c r="Q1912" s="84">
        <f t="shared" si="1193"/>
        <v>4016</v>
      </c>
      <c r="R1912" s="84">
        <v>0</v>
      </c>
      <c r="S1912" s="87">
        <f t="shared" si="1194"/>
        <v>0</v>
      </c>
      <c r="T1912" s="150">
        <v>10</v>
      </c>
      <c r="U1912" s="69">
        <v>365</v>
      </c>
      <c r="V1912" s="70"/>
      <c r="W1912" s="71">
        <v>2.2082191780821918</v>
      </c>
      <c r="X1912" s="76">
        <f t="shared" si="1208"/>
        <v>39904</v>
      </c>
      <c r="Y1912" s="138" t="s">
        <v>4016</v>
      </c>
      <c r="Z1912" s="60">
        <f>MATCH(Y1912,'Cat-3'!$A:$A,0)</f>
        <v>628</v>
      </c>
      <c r="AA1912" s="60">
        <f>MATCH(X1912,'Cat-3'!$1:$1,0)</f>
        <v>55</v>
      </c>
      <c r="AB1912" s="60">
        <f>INDEX('Cat-3'!$1:$1048576,Working!Z1912,Working!AA1912)</f>
        <v>119.7</v>
      </c>
      <c r="AC1912" s="60">
        <f>MATCH($AC$3,'Cat-3'!$1:$1,0)</f>
        <v>90</v>
      </c>
      <c r="AD1912" s="60">
        <f>INDEX('Cat-3'!$1:$1048576,Working!Z1912,Working!AC1912)</f>
        <v>138.4</v>
      </c>
      <c r="AE1912" s="146">
        <f t="shared" ref="AE1912:AE1914" si="1234">AD1912/AB1912</f>
        <v>1.1562238930659983</v>
      </c>
      <c r="AF1912" s="132" t="s">
        <v>3114</v>
      </c>
      <c r="AG1912" s="60">
        <f>MATCH(AF1912,'Cat-4'!$A:$A,0)</f>
        <v>844</v>
      </c>
      <c r="AH1912" s="60">
        <f>MATCH($AH$3,'Cat-4'!$1:$1,0)</f>
        <v>4</v>
      </c>
      <c r="AI1912" s="60">
        <f>INDEX('Cat-4'!$1:$1048576,Working!AG1912,Working!AH1912)</f>
        <v>103.9</v>
      </c>
      <c r="AJ1912" s="60">
        <f>MATCH($AJ$3,'Cat-4'!$1:$1,0)</f>
        <v>144</v>
      </c>
      <c r="AK1912" s="60">
        <f>INDEX('Cat-4'!$1:$1048576,Working!AG1912,Working!AJ1912)</f>
        <v>160.30000000000001</v>
      </c>
      <c r="AL1912" s="146">
        <f t="shared" ref="AL1912:AL1917" si="1235">AK1912/AI1912</f>
        <v>1.5428296438883542</v>
      </c>
      <c r="AM1912" s="146">
        <f t="shared" ref="AM1912:AM1914" si="1236">AL1912*AE1912</f>
        <v>1.7838564971942206</v>
      </c>
      <c r="AN1912" s="146">
        <f t="shared" si="1196"/>
        <v>14.83611111111111</v>
      </c>
      <c r="AO1912" s="169">
        <f>INDEX('EL&amp;SV'!$C$4:$G$50,MATCH(AF1912,'EL&amp;SV'!$G$4:$G$50,0),MATCH(IF(P1912&gt;5000000,"A",IF(N1912&gt;2000000,"B",IF(N1912&gt;500000,"C","D"))),'EL&amp;SV'!$C$4:$G$4,0))</f>
        <v>6</v>
      </c>
      <c r="AP1912" s="171">
        <f>INDEX('EL&amp;SV'!$G$4:$K$50,MATCH(AF1912,'EL&amp;SV'!$G$4:$G$50,0),MATCH(IF(N1912&gt;5000000,"A",IF(N1912&gt;2000000,"B",IF(N1912&gt;500000,"C","D"))),'EL&amp;SV'!$G$4:$K$4,0))</f>
        <v>0.95</v>
      </c>
      <c r="AQ1912" s="153">
        <f t="shared" si="1223"/>
        <v>7163.9676927319897</v>
      </c>
      <c r="AR1912" s="153">
        <f t="shared" si="1224"/>
        <v>6805.7693080953904</v>
      </c>
      <c r="AS1912" s="153">
        <f t="shared" si="1225"/>
        <v>358.19838463659926</v>
      </c>
      <c r="AT1912" s="60">
        <v>0.75</v>
      </c>
      <c r="AU1912" s="153">
        <f t="shared" si="1226"/>
        <v>268.64878847744944</v>
      </c>
      <c r="AV1912" s="153">
        <f t="shared" si="1227"/>
        <v>358.19838463659983</v>
      </c>
    </row>
    <row r="1913" spans="1:48" x14ac:dyDescent="0.2">
      <c r="A1913" s="82">
        <v>1909</v>
      </c>
      <c r="B1913" s="82" t="s">
        <v>1410</v>
      </c>
      <c r="C1913" s="83"/>
      <c r="D1913" s="84" t="s">
        <v>112</v>
      </c>
      <c r="E1913" s="85" t="s">
        <v>324</v>
      </c>
      <c r="F1913" s="86">
        <v>39445</v>
      </c>
      <c r="G1913" s="86" t="s">
        <v>1347</v>
      </c>
      <c r="H1913" s="89"/>
      <c r="I1913" s="89">
        <v>1.3369963369963369E-2</v>
      </c>
      <c r="J1913" s="84"/>
      <c r="K1913" s="84"/>
      <c r="L1913" s="87">
        <v>4000</v>
      </c>
      <c r="M1913" s="87"/>
      <c r="N1913" s="87">
        <v>4000</v>
      </c>
      <c r="O1913" s="84">
        <v>4000</v>
      </c>
      <c r="P1913" s="84">
        <v>0</v>
      </c>
      <c r="Q1913" s="84">
        <f t="shared" si="1193"/>
        <v>4000</v>
      </c>
      <c r="R1913" s="84">
        <v>0</v>
      </c>
      <c r="S1913" s="87">
        <f t="shared" si="1194"/>
        <v>0</v>
      </c>
      <c r="T1913" s="150">
        <v>10</v>
      </c>
      <c r="U1913" s="69">
        <v>365</v>
      </c>
      <c r="V1913" s="70"/>
      <c r="W1913" s="71">
        <v>4.2054794520547949</v>
      </c>
      <c r="X1913" s="76">
        <f t="shared" si="1208"/>
        <v>39417</v>
      </c>
      <c r="Y1913" s="138" t="s">
        <v>4016</v>
      </c>
      <c r="Z1913" s="60">
        <f>MATCH(Y1913,'Cat-3'!$A:$A,0)</f>
        <v>628</v>
      </c>
      <c r="AA1913" s="60">
        <f>MATCH(X1913,'Cat-3'!$1:$1,0)</f>
        <v>39</v>
      </c>
      <c r="AB1913" s="60">
        <f>INDEX('Cat-3'!$1:$1048576,Working!Z1913,Working!AA1913)</f>
        <v>114</v>
      </c>
      <c r="AC1913" s="60">
        <f>MATCH($AC$3,'Cat-3'!$1:$1,0)</f>
        <v>90</v>
      </c>
      <c r="AD1913" s="60">
        <f>INDEX('Cat-3'!$1:$1048576,Working!Z1913,Working!AC1913)</f>
        <v>138.4</v>
      </c>
      <c r="AE1913" s="146">
        <f t="shared" si="1234"/>
        <v>1.2140350877192982</v>
      </c>
      <c r="AF1913" s="132" t="s">
        <v>3114</v>
      </c>
      <c r="AG1913" s="60">
        <f>MATCH(AF1913,'Cat-4'!$A:$A,0)</f>
        <v>844</v>
      </c>
      <c r="AH1913" s="60">
        <f>MATCH($AH$3,'Cat-4'!$1:$1,0)</f>
        <v>4</v>
      </c>
      <c r="AI1913" s="60">
        <f>INDEX('Cat-4'!$1:$1048576,Working!AG1913,Working!AH1913)</f>
        <v>103.9</v>
      </c>
      <c r="AJ1913" s="60">
        <f>MATCH($AJ$3,'Cat-4'!$1:$1,0)</f>
        <v>144</v>
      </c>
      <c r="AK1913" s="60">
        <f>INDEX('Cat-4'!$1:$1048576,Working!AG1913,Working!AJ1913)</f>
        <v>160.30000000000001</v>
      </c>
      <c r="AL1913" s="146">
        <f t="shared" si="1235"/>
        <v>1.5428296438883542</v>
      </c>
      <c r="AM1913" s="146">
        <f t="shared" si="1236"/>
        <v>1.8730493220539317</v>
      </c>
      <c r="AN1913" s="146">
        <f t="shared" si="1196"/>
        <v>16.127777777777776</v>
      </c>
      <c r="AO1913" s="169">
        <f>INDEX('EL&amp;SV'!$C$4:$G$50,MATCH(AF1913,'EL&amp;SV'!$G$4:$G$50,0),MATCH(IF(P1913&gt;5000000,"A",IF(N1913&gt;2000000,"B",IF(N1913&gt;500000,"C","D"))),'EL&amp;SV'!$C$4:$G$4,0))</f>
        <v>6</v>
      </c>
      <c r="AP1913" s="171">
        <f>INDEX('EL&amp;SV'!$G$4:$K$50,MATCH(AF1913,'EL&amp;SV'!$G$4:$G$50,0),MATCH(IF(N1913&gt;5000000,"A",IF(N1913&gt;2000000,"B",IF(N1913&gt;500000,"C","D"))),'EL&amp;SV'!$G$4:$K$4,0))</f>
        <v>0.95</v>
      </c>
      <c r="AQ1913" s="153">
        <f t="shared" si="1223"/>
        <v>7492.197288215727</v>
      </c>
      <c r="AR1913" s="153">
        <f t="shared" si="1224"/>
        <v>7117.587423804941</v>
      </c>
      <c r="AS1913" s="153">
        <f t="shared" si="1225"/>
        <v>374.60986441078603</v>
      </c>
      <c r="AT1913" s="60">
        <v>0.75</v>
      </c>
      <c r="AU1913" s="153">
        <f t="shared" si="1226"/>
        <v>280.95739830808952</v>
      </c>
      <c r="AV1913" s="153">
        <f t="shared" si="1227"/>
        <v>374.60986441078666</v>
      </c>
    </row>
    <row r="1914" spans="1:48" x14ac:dyDescent="0.2">
      <c r="A1914" s="82">
        <v>1910</v>
      </c>
      <c r="B1914" s="82" t="s">
        <v>1410</v>
      </c>
      <c r="C1914" s="83"/>
      <c r="D1914" s="84" t="s">
        <v>112</v>
      </c>
      <c r="E1914" s="85" t="s">
        <v>658</v>
      </c>
      <c r="F1914" s="86">
        <v>39521</v>
      </c>
      <c r="G1914" s="86" t="s">
        <v>1347</v>
      </c>
      <c r="H1914" s="89"/>
      <c r="I1914" s="89">
        <v>7.4072169713457744E-2</v>
      </c>
      <c r="J1914" s="84"/>
      <c r="K1914" s="84"/>
      <c r="L1914" s="87">
        <v>4000</v>
      </c>
      <c r="M1914" s="87"/>
      <c r="N1914" s="87">
        <v>4000</v>
      </c>
      <c r="O1914" s="84">
        <v>3519.1345674426689</v>
      </c>
      <c r="P1914" s="84">
        <v>296.28867885383096</v>
      </c>
      <c r="Q1914" s="84">
        <f t="shared" si="1193"/>
        <v>3815.4232462964997</v>
      </c>
      <c r="R1914" s="84">
        <v>184.57675370350034</v>
      </c>
      <c r="S1914" s="87">
        <f t="shared" si="1194"/>
        <v>480.86543255733113</v>
      </c>
      <c r="T1914" s="150">
        <v>15</v>
      </c>
      <c r="U1914" s="69">
        <v>365</v>
      </c>
      <c r="V1914" s="70"/>
      <c r="W1914" s="71">
        <v>2.0904109589041093</v>
      </c>
      <c r="X1914" s="76">
        <f t="shared" si="1208"/>
        <v>39508</v>
      </c>
      <c r="Y1914" s="138" t="s">
        <v>4016</v>
      </c>
      <c r="Z1914" s="60">
        <f>MATCH(Y1914,'Cat-3'!$A:$A,0)</f>
        <v>628</v>
      </c>
      <c r="AA1914" s="60">
        <f>MATCH(X1914,'Cat-3'!$1:$1,0)</f>
        <v>42</v>
      </c>
      <c r="AB1914" s="60">
        <f>INDEX('Cat-3'!$1:$1048576,Working!Z1914,Working!AA1914)</f>
        <v>118.3</v>
      </c>
      <c r="AC1914" s="60">
        <f>MATCH($AC$3,'Cat-3'!$1:$1,0)</f>
        <v>90</v>
      </c>
      <c r="AD1914" s="60">
        <f>INDEX('Cat-3'!$1:$1048576,Working!Z1914,Working!AC1914)</f>
        <v>138.4</v>
      </c>
      <c r="AE1914" s="146">
        <f t="shared" si="1234"/>
        <v>1.1699070160608622</v>
      </c>
      <c r="AF1914" s="132" t="s">
        <v>3114</v>
      </c>
      <c r="AG1914" s="60">
        <f>MATCH(AF1914,'Cat-4'!$A:$A,0)</f>
        <v>844</v>
      </c>
      <c r="AH1914" s="60">
        <f>MATCH($AH$3,'Cat-4'!$1:$1,0)</f>
        <v>4</v>
      </c>
      <c r="AI1914" s="60">
        <f>INDEX('Cat-4'!$1:$1048576,Working!AG1914,Working!AH1914)</f>
        <v>103.9</v>
      </c>
      <c r="AJ1914" s="60">
        <f>MATCH($AJ$3,'Cat-4'!$1:$1,0)</f>
        <v>144</v>
      </c>
      <c r="AK1914" s="60">
        <f>INDEX('Cat-4'!$1:$1048576,Working!AG1914,Working!AJ1914)</f>
        <v>160.30000000000001</v>
      </c>
      <c r="AL1914" s="146">
        <f t="shared" si="1235"/>
        <v>1.5428296438883542</v>
      </c>
      <c r="AM1914" s="146">
        <f t="shared" si="1236"/>
        <v>1.8049672249716671</v>
      </c>
      <c r="AN1914" s="146">
        <f t="shared" si="1196"/>
        <v>15.919444444444444</v>
      </c>
      <c r="AO1914" s="169">
        <f>INDEX('EL&amp;SV'!$C$4:$G$50,MATCH(AF1914,'EL&amp;SV'!$G$4:$G$50,0),MATCH(IF(P1914&gt;5000000,"A",IF(N1914&gt;2000000,"B",IF(N1914&gt;500000,"C","D"))),'EL&amp;SV'!$C$4:$G$4,0))</f>
        <v>6</v>
      </c>
      <c r="AP1914" s="171">
        <f>INDEX('EL&amp;SV'!$G$4:$K$50,MATCH(AF1914,'EL&amp;SV'!$G$4:$G$50,0),MATCH(IF(N1914&gt;5000000,"A",IF(N1914&gt;2000000,"B",IF(N1914&gt;500000,"C","D"))),'EL&amp;SV'!$G$4:$K$4,0))</f>
        <v>0.95</v>
      </c>
      <c r="AQ1914" s="153">
        <f t="shared" si="1223"/>
        <v>7219.8688998866683</v>
      </c>
      <c r="AR1914" s="153">
        <f t="shared" si="1224"/>
        <v>6858.8754548923353</v>
      </c>
      <c r="AS1914" s="153">
        <f t="shared" si="1225"/>
        <v>360.993444994333</v>
      </c>
      <c r="AT1914" s="60">
        <v>0.75</v>
      </c>
      <c r="AU1914" s="153">
        <f t="shared" si="1226"/>
        <v>270.74508374574975</v>
      </c>
      <c r="AV1914" s="153">
        <f t="shared" si="1227"/>
        <v>360.99344499433374</v>
      </c>
    </row>
    <row r="1915" spans="1:48" x14ac:dyDescent="0.2">
      <c r="A1915" s="82">
        <v>1911</v>
      </c>
      <c r="B1915" s="82" t="s">
        <v>1410</v>
      </c>
      <c r="C1915" s="83"/>
      <c r="D1915" s="84" t="s">
        <v>112</v>
      </c>
      <c r="E1915" s="85" t="s">
        <v>419</v>
      </c>
      <c r="F1915" s="151">
        <v>42248</v>
      </c>
      <c r="G1915" s="86"/>
      <c r="H1915" s="89"/>
      <c r="I1915" s="89">
        <v>9.585275738901566E-9</v>
      </c>
      <c r="J1915" s="84"/>
      <c r="K1915" s="84"/>
      <c r="L1915" s="87">
        <v>3999.92</v>
      </c>
      <c r="M1915" s="87"/>
      <c r="N1915" s="87">
        <v>3999.92</v>
      </c>
      <c r="O1915" s="84">
        <v>3999.9240383403362</v>
      </c>
      <c r="P1915" s="84">
        <v>0</v>
      </c>
      <c r="Q1915" s="84">
        <f t="shared" si="1193"/>
        <v>3999.9240383403362</v>
      </c>
      <c r="R1915" s="84">
        <v>-4.0383403361374803E-3</v>
      </c>
      <c r="S1915" s="87">
        <f t="shared" si="1194"/>
        <v>-4.0383403361374803E-3</v>
      </c>
      <c r="T1915" s="150">
        <v>10</v>
      </c>
      <c r="U1915" s="69">
        <v>365</v>
      </c>
      <c r="V1915" s="70"/>
      <c r="W1915" s="71">
        <v>2.0410958904109591</v>
      </c>
      <c r="X1915" s="76">
        <f t="shared" si="1208"/>
        <v>42248</v>
      </c>
      <c r="AF1915" s="132" t="s">
        <v>3114</v>
      </c>
      <c r="AG1915" s="60">
        <f>MATCH(AF1915,'Cat-4'!$A:$A,0)</f>
        <v>844</v>
      </c>
      <c r="AH1915" s="60">
        <f>MATCH(X1915,'Cat-4'!$1:$1,0)</f>
        <v>45</v>
      </c>
      <c r="AI1915" s="60">
        <f>INDEX('Cat-4'!$1:$1048576,Working!AG1915,Working!AH1915)</f>
        <v>110.9</v>
      </c>
      <c r="AJ1915" s="60">
        <f>MATCH($AJ$3,'Cat-4'!$1:$1,0)</f>
        <v>144</v>
      </c>
      <c r="AK1915" s="60">
        <f>INDEX('Cat-4'!$1:$1048576,Working!AG1915,Working!AJ1915)</f>
        <v>160.30000000000001</v>
      </c>
      <c r="AL1915" s="146">
        <f t="shared" si="1235"/>
        <v>1.4454463480613164</v>
      </c>
      <c r="AM1915" s="152">
        <f t="shared" ref="AM1915:AM1917" si="1237">AL1915</f>
        <v>1.4454463480613164</v>
      </c>
      <c r="AN1915" s="146">
        <f t="shared" si="1196"/>
        <v>8.4555555555555557</v>
      </c>
      <c r="AO1915" s="169">
        <f>INDEX('EL&amp;SV'!$C$4:$G$50,MATCH(AF1915,'EL&amp;SV'!$G$4:$G$50,0),MATCH(IF(P1915&gt;5000000,"A",IF(N1915&gt;2000000,"B",IF(N1915&gt;500000,"C","D"))),'EL&amp;SV'!$C$4:$G$4,0))</f>
        <v>6</v>
      </c>
      <c r="AP1915" s="171">
        <f>INDEX('EL&amp;SV'!$G$4:$K$50,MATCH(AF1915,'EL&amp;SV'!$G$4:$G$50,0),MATCH(IF(N1915&gt;5000000,"A",IF(N1915&gt;2000000,"B",IF(N1915&gt;500000,"C","D"))),'EL&amp;SV'!$G$4:$K$4,0))</f>
        <v>0.95</v>
      </c>
      <c r="AQ1915" s="153">
        <f t="shared" si="1223"/>
        <v>5781.6697565374207</v>
      </c>
      <c r="AR1915" s="153">
        <f t="shared" si="1224"/>
        <v>5492.5862687105491</v>
      </c>
      <c r="AS1915" s="153">
        <f t="shared" si="1225"/>
        <v>289.08348782687153</v>
      </c>
      <c r="AT1915" s="60">
        <v>0.75</v>
      </c>
      <c r="AU1915" s="153">
        <f t="shared" si="1226"/>
        <v>216.81261587015365</v>
      </c>
      <c r="AV1915" s="153">
        <f t="shared" si="1227"/>
        <v>289.08348782687131</v>
      </c>
    </row>
    <row r="1916" spans="1:48" x14ac:dyDescent="0.2">
      <c r="A1916" s="82">
        <v>1912</v>
      </c>
      <c r="B1916" s="82" t="s">
        <v>1410</v>
      </c>
      <c r="C1916" s="83"/>
      <c r="D1916" s="84" t="s">
        <v>112</v>
      </c>
      <c r="E1916" s="85" t="s">
        <v>296</v>
      </c>
      <c r="F1916" s="151">
        <v>42248</v>
      </c>
      <c r="G1916" s="86"/>
      <c r="H1916" s="89"/>
      <c r="I1916" s="89">
        <v>5.0000000000000024E-2</v>
      </c>
      <c r="J1916" s="84"/>
      <c r="K1916" s="84"/>
      <c r="L1916" s="87">
        <v>3999.74</v>
      </c>
      <c r="M1916" s="87"/>
      <c r="N1916" s="87">
        <v>3999.74</v>
      </c>
      <c r="O1916" s="84">
        <v>3999.74</v>
      </c>
      <c r="P1916" s="84">
        <v>0</v>
      </c>
      <c r="Q1916" s="84">
        <f t="shared" si="1193"/>
        <v>3999.74</v>
      </c>
      <c r="R1916" s="84">
        <v>0</v>
      </c>
      <c r="S1916" s="87">
        <f t="shared" si="1194"/>
        <v>0</v>
      </c>
      <c r="T1916" s="150">
        <v>10</v>
      </c>
      <c r="U1916" s="69">
        <v>365</v>
      </c>
      <c r="V1916" s="70"/>
      <c r="W1916" s="71">
        <v>7.0520547945205481</v>
      </c>
      <c r="X1916" s="76">
        <f t="shared" si="1208"/>
        <v>42248</v>
      </c>
      <c r="AF1916" s="132" t="s">
        <v>3114</v>
      </c>
      <c r="AG1916" s="60">
        <f>MATCH(AF1916,'Cat-4'!$A:$A,0)</f>
        <v>844</v>
      </c>
      <c r="AH1916" s="60">
        <f>MATCH(X1916,'Cat-4'!$1:$1,0)</f>
        <v>45</v>
      </c>
      <c r="AI1916" s="60">
        <f>INDEX('Cat-4'!$1:$1048576,Working!AG1916,Working!AH1916)</f>
        <v>110.9</v>
      </c>
      <c r="AJ1916" s="60">
        <f>MATCH($AJ$3,'Cat-4'!$1:$1,0)</f>
        <v>144</v>
      </c>
      <c r="AK1916" s="60">
        <f>INDEX('Cat-4'!$1:$1048576,Working!AG1916,Working!AJ1916)</f>
        <v>160.30000000000001</v>
      </c>
      <c r="AL1916" s="146">
        <f t="shared" si="1235"/>
        <v>1.4454463480613164</v>
      </c>
      <c r="AM1916" s="152">
        <f t="shared" si="1237"/>
        <v>1.4454463480613164</v>
      </c>
      <c r="AN1916" s="146">
        <f t="shared" si="1196"/>
        <v>8.4555555555555557</v>
      </c>
      <c r="AO1916" s="169">
        <f>INDEX('EL&amp;SV'!$C$4:$G$50,MATCH(AF1916,'EL&amp;SV'!$G$4:$G$50,0),MATCH(IF(P1916&gt;5000000,"A",IF(N1916&gt;2000000,"B",IF(N1916&gt;500000,"C","D"))),'EL&amp;SV'!$C$4:$G$4,0))</f>
        <v>6</v>
      </c>
      <c r="AP1916" s="171">
        <f>INDEX('EL&amp;SV'!$G$4:$K$50,MATCH(AF1916,'EL&amp;SV'!$G$4:$G$50,0),MATCH(IF(N1916&gt;5000000,"A",IF(N1916&gt;2000000,"B",IF(N1916&gt;500000,"C","D"))),'EL&amp;SV'!$G$4:$K$4,0))</f>
        <v>0.95</v>
      </c>
      <c r="AQ1916" s="153">
        <f t="shared" si="1223"/>
        <v>5781.4095761947692</v>
      </c>
      <c r="AR1916" s="153">
        <f t="shared" si="1224"/>
        <v>5492.339097385031</v>
      </c>
      <c r="AS1916" s="153">
        <f t="shared" si="1225"/>
        <v>289.07047880973823</v>
      </c>
      <c r="AT1916" s="60">
        <v>0.75</v>
      </c>
      <c r="AU1916" s="153">
        <f t="shared" si="1226"/>
        <v>216.80285910730368</v>
      </c>
      <c r="AV1916" s="153">
        <f t="shared" si="1227"/>
        <v>289.07047880973874</v>
      </c>
    </row>
    <row r="1917" spans="1:48" x14ac:dyDescent="0.2">
      <c r="A1917" s="82">
        <v>1913</v>
      </c>
      <c r="B1917" s="82" t="s">
        <v>1410</v>
      </c>
      <c r="C1917" s="83"/>
      <c r="D1917" s="84" t="s">
        <v>112</v>
      </c>
      <c r="E1917" s="85"/>
      <c r="F1917" s="86">
        <v>41894</v>
      </c>
      <c r="G1917" s="86" t="s">
        <v>23</v>
      </c>
      <c r="H1917" s="89"/>
      <c r="I1917" s="89">
        <v>1</v>
      </c>
      <c r="J1917" s="84"/>
      <c r="K1917" s="84"/>
      <c r="L1917" s="87">
        <v>3990.66</v>
      </c>
      <c r="M1917" s="87"/>
      <c r="N1917" s="87">
        <v>3990.66</v>
      </c>
      <c r="O1917" s="84">
        <v>3791.127</v>
      </c>
      <c r="P1917" s="84">
        <v>0</v>
      </c>
      <c r="Q1917" s="84">
        <f t="shared" si="1193"/>
        <v>3791.127</v>
      </c>
      <c r="R1917" s="84">
        <v>199.5329999999999</v>
      </c>
      <c r="S1917" s="87">
        <f t="shared" si="1194"/>
        <v>199.5329999999999</v>
      </c>
      <c r="T1917" s="150">
        <v>10</v>
      </c>
      <c r="U1917" s="69">
        <v>365</v>
      </c>
      <c r="V1917" s="70"/>
      <c r="W1917" s="71">
        <v>7.0520547945205481</v>
      </c>
      <c r="X1917" s="76">
        <f t="shared" si="1208"/>
        <v>41883</v>
      </c>
      <c r="AF1917" s="132" t="s">
        <v>3114</v>
      </c>
      <c r="AG1917" s="60">
        <f>MATCH(AF1917,'Cat-4'!$A:$A,0)</f>
        <v>844</v>
      </c>
      <c r="AH1917" s="60">
        <f>MATCH(X1917,'Cat-4'!$1:$1,0)</f>
        <v>33</v>
      </c>
      <c r="AI1917" s="60">
        <f>INDEX('Cat-4'!$1:$1048576,Working!AG1917,Working!AH1917)</f>
        <v>116.6</v>
      </c>
      <c r="AJ1917" s="60">
        <f>MATCH($AJ$3,'Cat-4'!$1:$1,0)</f>
        <v>144</v>
      </c>
      <c r="AK1917" s="60">
        <f>INDEX('Cat-4'!$1:$1048576,Working!AG1917,Working!AJ1917)</f>
        <v>160.30000000000001</v>
      </c>
      <c r="AL1917" s="146">
        <f t="shared" si="1235"/>
        <v>1.374785591766724</v>
      </c>
      <c r="AM1917" s="152">
        <f t="shared" si="1237"/>
        <v>1.374785591766724</v>
      </c>
      <c r="AN1917" s="146">
        <f t="shared" si="1196"/>
        <v>9.4250000000000007</v>
      </c>
      <c r="AO1917" s="169">
        <f>INDEX('EL&amp;SV'!$C$4:$G$50,MATCH(AF1917,'EL&amp;SV'!$G$4:$G$50,0),MATCH(IF(P1917&gt;5000000,"A",IF(N1917&gt;2000000,"B",IF(N1917&gt;500000,"C","D"))),'EL&amp;SV'!$C$4:$G$4,0))</f>
        <v>6</v>
      </c>
      <c r="AP1917" s="171">
        <f>INDEX('EL&amp;SV'!$G$4:$K$50,MATCH(AF1917,'EL&amp;SV'!$G$4:$G$50,0),MATCH(IF(N1917&gt;5000000,"A",IF(N1917&gt;2000000,"B",IF(N1917&gt;500000,"C","D"))),'EL&amp;SV'!$G$4:$K$4,0))</f>
        <v>0.95</v>
      </c>
      <c r="AQ1917" s="153">
        <f t="shared" si="1223"/>
        <v>5486.3018696397949</v>
      </c>
      <c r="AR1917" s="153">
        <f t="shared" si="1224"/>
        <v>5211.9867761578053</v>
      </c>
      <c r="AS1917" s="153">
        <f t="shared" si="1225"/>
        <v>274.31509348198961</v>
      </c>
      <c r="AT1917" s="60">
        <v>0.75</v>
      </c>
      <c r="AU1917" s="153">
        <f t="shared" si="1226"/>
        <v>205.7363201114922</v>
      </c>
      <c r="AV1917" s="153">
        <f t="shared" si="1227"/>
        <v>274.31509348199</v>
      </c>
    </row>
    <row r="1918" spans="1:48" x14ac:dyDescent="0.2">
      <c r="A1918" s="82">
        <v>1914</v>
      </c>
      <c r="B1918" s="82" t="s">
        <v>1410</v>
      </c>
      <c r="C1918" s="83"/>
      <c r="D1918" s="84" t="s">
        <v>112</v>
      </c>
      <c r="E1918" s="85" t="s">
        <v>522</v>
      </c>
      <c r="F1918" s="86">
        <v>40436</v>
      </c>
      <c r="G1918" s="86" t="s">
        <v>1352</v>
      </c>
      <c r="H1918" s="89"/>
      <c r="I1918" s="89">
        <v>0</v>
      </c>
      <c r="J1918" s="84"/>
      <c r="K1918" s="84"/>
      <c r="L1918" s="87">
        <v>3990</v>
      </c>
      <c r="M1918" s="87"/>
      <c r="N1918" s="87">
        <v>3990</v>
      </c>
      <c r="O1918" s="84">
        <v>3990</v>
      </c>
      <c r="P1918" s="84">
        <v>0</v>
      </c>
      <c r="Q1918" s="84">
        <f t="shared" si="1193"/>
        <v>3990</v>
      </c>
      <c r="R1918" s="84">
        <v>0</v>
      </c>
      <c r="S1918" s="87">
        <f t="shared" si="1194"/>
        <v>0</v>
      </c>
      <c r="T1918" s="150">
        <v>6</v>
      </c>
      <c r="U1918" s="69">
        <v>365</v>
      </c>
      <c r="V1918" s="70"/>
      <c r="W1918" s="71">
        <v>2.0493150684931507</v>
      </c>
      <c r="X1918" s="76">
        <f t="shared" si="1208"/>
        <v>40422</v>
      </c>
      <c r="Y1918" s="138" t="s">
        <v>4016</v>
      </c>
      <c r="Z1918" s="60">
        <f>MATCH(Y1918,'Cat-3'!$A:$A,0)</f>
        <v>628</v>
      </c>
      <c r="AA1918" s="60">
        <f>MATCH(X1918,'Cat-3'!$1:$1,0)</f>
        <v>72</v>
      </c>
      <c r="AB1918" s="60">
        <f>INDEX('Cat-3'!$1:$1048576,Working!Z1918,Working!AA1918)</f>
        <v>130.6</v>
      </c>
      <c r="AC1918" s="60">
        <f>MATCH($AC$3,'Cat-3'!$1:$1,0)</f>
        <v>90</v>
      </c>
      <c r="AD1918" s="60">
        <f>INDEX('Cat-3'!$1:$1048576,Working!Z1918,Working!AC1918)</f>
        <v>138.4</v>
      </c>
      <c r="AE1918" s="146">
        <f>AD1918/AB1918</f>
        <v>1.0597243491577337</v>
      </c>
      <c r="AF1918" s="132" t="s">
        <v>3114</v>
      </c>
      <c r="AG1918" s="60">
        <f>MATCH(AF1918,'Cat-4'!$A:$A,0)</f>
        <v>844</v>
      </c>
      <c r="AH1918" s="60">
        <f>MATCH($AH$3,'Cat-4'!$1:$1,0)</f>
        <v>4</v>
      </c>
      <c r="AI1918" s="60">
        <f>INDEX('Cat-4'!$1:$1048576,Working!AG1918,Working!AH1918)</f>
        <v>103.9</v>
      </c>
      <c r="AJ1918" s="60">
        <f>MATCH($AJ$3,'Cat-4'!$1:$1,0)</f>
        <v>144</v>
      </c>
      <c r="AK1918" s="60">
        <f>INDEX('Cat-4'!$1:$1048576,Working!AG1918,Working!AJ1918)</f>
        <v>160.30000000000001</v>
      </c>
      <c r="AL1918" s="146">
        <f>AK1918/AI1918</f>
        <v>1.5428296438883542</v>
      </c>
      <c r="AM1918" s="146">
        <f>AL1918*AE1918</f>
        <v>1.6349741402308442</v>
      </c>
      <c r="AN1918" s="146">
        <f t="shared" si="1196"/>
        <v>13.416666666666666</v>
      </c>
      <c r="AO1918" s="169">
        <f>INDEX('EL&amp;SV'!$C$4:$G$50,MATCH(AF1918,'EL&amp;SV'!$G$4:$G$50,0),MATCH(IF(P1918&gt;5000000,"A",IF(N1918&gt;2000000,"B",IF(N1918&gt;500000,"C","D"))),'EL&amp;SV'!$C$4:$G$4,0))</f>
        <v>6</v>
      </c>
      <c r="AP1918" s="171">
        <f>INDEX('EL&amp;SV'!$G$4:$K$50,MATCH(AF1918,'EL&amp;SV'!$G$4:$G$50,0),MATCH(IF(N1918&gt;5000000,"A",IF(N1918&gt;2000000,"B",IF(N1918&gt;500000,"C","D"))),'EL&amp;SV'!$G$4:$K$4,0))</f>
        <v>0.95</v>
      </c>
      <c r="AQ1918" s="153">
        <f t="shared" si="1223"/>
        <v>6523.5468195210688</v>
      </c>
      <c r="AR1918" s="153">
        <f t="shared" si="1224"/>
        <v>6197.3694785450152</v>
      </c>
      <c r="AS1918" s="153">
        <f t="shared" si="1225"/>
        <v>326.17734097605353</v>
      </c>
      <c r="AT1918" s="60">
        <v>0.75</v>
      </c>
      <c r="AU1918" s="153">
        <f t="shared" si="1226"/>
        <v>244.63300573204015</v>
      </c>
      <c r="AV1918" s="153">
        <f t="shared" si="1227"/>
        <v>326.1773409760537</v>
      </c>
    </row>
    <row r="1919" spans="1:48" x14ac:dyDescent="0.2">
      <c r="A1919" s="82">
        <v>1915</v>
      </c>
      <c r="B1919" s="82" t="s">
        <v>1410</v>
      </c>
      <c r="C1919" s="83"/>
      <c r="D1919" s="84" t="s">
        <v>112</v>
      </c>
      <c r="E1919" s="85" t="s">
        <v>911</v>
      </c>
      <c r="F1919" s="151">
        <v>42248</v>
      </c>
      <c r="G1919" s="86"/>
      <c r="H1919" s="89"/>
      <c r="I1919" s="89">
        <v>0.29794520547945202</v>
      </c>
      <c r="J1919" s="84"/>
      <c r="K1919" s="84"/>
      <c r="L1919" s="87">
        <v>3980</v>
      </c>
      <c r="M1919" s="87"/>
      <c r="N1919" s="87">
        <v>3980</v>
      </c>
      <c r="O1919" s="84">
        <v>3781</v>
      </c>
      <c r="P1919" s="84">
        <v>0</v>
      </c>
      <c r="Q1919" s="84">
        <f t="shared" si="1193"/>
        <v>3781</v>
      </c>
      <c r="R1919" s="84">
        <v>199</v>
      </c>
      <c r="S1919" s="87">
        <f t="shared" si="1194"/>
        <v>199</v>
      </c>
      <c r="T1919" s="150">
        <v>5</v>
      </c>
      <c r="U1919" s="69">
        <v>365</v>
      </c>
      <c r="V1919" s="70"/>
      <c r="W1919" s="71">
        <v>7.0493150684931507</v>
      </c>
      <c r="X1919" s="76">
        <f>DATE(YEAR(F1919),MONTH(F1919),1)</f>
        <v>42248</v>
      </c>
      <c r="AF1919" s="132" t="s">
        <v>3114</v>
      </c>
      <c r="AG1919" s="60">
        <f>MATCH(AF1919,'Cat-4'!$A:$A,0)</f>
        <v>844</v>
      </c>
      <c r="AH1919" s="60">
        <f>MATCH(X1919,'Cat-4'!$1:$1,0)</f>
        <v>45</v>
      </c>
      <c r="AI1919" s="60">
        <f>INDEX('Cat-4'!$1:$1048576,Working!AG1919,Working!AH1919)</f>
        <v>110.9</v>
      </c>
      <c r="AJ1919" s="60">
        <f>MATCH($AJ$3,'Cat-4'!$1:$1,0)</f>
        <v>144</v>
      </c>
      <c r="AK1919" s="60">
        <f>INDEX('Cat-4'!$1:$1048576,Working!AG1919,Working!AJ1919)</f>
        <v>160.30000000000001</v>
      </c>
      <c r="AL1919" s="146">
        <f t="shared" ref="AL1919:AL1925" si="1238">AK1919/AI1919</f>
        <v>1.4454463480613164</v>
      </c>
      <c r="AM1919" s="152">
        <f t="shared" ref="AM1919:AM1925" si="1239">AL1919</f>
        <v>1.4454463480613164</v>
      </c>
      <c r="AN1919" s="146">
        <f t="shared" si="1196"/>
        <v>8.4555555555555557</v>
      </c>
      <c r="AO1919" s="169">
        <f>INDEX('EL&amp;SV'!$C$4:$G$50,MATCH(AF1919,'EL&amp;SV'!$G$4:$G$50,0),MATCH(IF(P1919&gt;5000000,"A",IF(N1919&gt;2000000,"B",IF(N1919&gt;500000,"C","D"))),'EL&amp;SV'!$C$4:$G$4,0))</f>
        <v>6</v>
      </c>
      <c r="AP1919" s="171">
        <f>INDEX('EL&amp;SV'!$G$4:$K$50,MATCH(AF1919,'EL&amp;SV'!$G$4:$G$50,0),MATCH(IF(N1919&gt;5000000,"A",IF(N1919&gt;2000000,"B",IF(N1919&gt;500000,"C","D"))),'EL&amp;SV'!$G$4:$K$4,0))</f>
        <v>0.95</v>
      </c>
      <c r="AQ1919" s="153">
        <f t="shared" si="1223"/>
        <v>5752.8764652840391</v>
      </c>
      <c r="AR1919" s="153">
        <f t="shared" si="1224"/>
        <v>5465.2326420198369</v>
      </c>
      <c r="AS1919" s="153">
        <f t="shared" si="1225"/>
        <v>287.64382326420218</v>
      </c>
      <c r="AT1919" s="60">
        <v>0.75</v>
      </c>
      <c r="AU1919" s="153">
        <f t="shared" si="1226"/>
        <v>215.73286744815164</v>
      </c>
      <c r="AV1919" s="153">
        <f t="shared" si="1227"/>
        <v>287.64382326420218</v>
      </c>
    </row>
    <row r="1920" spans="1:48" x14ac:dyDescent="0.2">
      <c r="A1920" s="82">
        <v>1916</v>
      </c>
      <c r="B1920" s="82" t="s">
        <v>1410</v>
      </c>
      <c r="C1920" s="83"/>
      <c r="D1920" s="84" t="s">
        <v>112</v>
      </c>
      <c r="E1920" s="85" t="s">
        <v>968</v>
      </c>
      <c r="F1920" s="86">
        <v>41516</v>
      </c>
      <c r="G1920" s="86" t="s">
        <v>1349</v>
      </c>
      <c r="H1920" s="89"/>
      <c r="I1920" s="89">
        <v>6.3977380726097696E-2</v>
      </c>
      <c r="J1920" s="84"/>
      <c r="K1920" s="84"/>
      <c r="L1920" s="87">
        <v>3958.5</v>
      </c>
      <c r="M1920" s="87"/>
      <c r="N1920" s="87">
        <v>3958.5</v>
      </c>
      <c r="O1920" s="84">
        <v>2136.2772065326922</v>
      </c>
      <c r="P1920" s="84">
        <v>253.25446160425773</v>
      </c>
      <c r="Q1920" s="84">
        <f t="shared" si="1193"/>
        <v>2389.53166813695</v>
      </c>
      <c r="R1920" s="84">
        <v>1568.96833186305</v>
      </c>
      <c r="S1920" s="87">
        <f t="shared" si="1194"/>
        <v>1822.2227934673078</v>
      </c>
      <c r="T1920" s="150">
        <v>15</v>
      </c>
      <c r="U1920" s="69">
        <v>365</v>
      </c>
      <c r="V1920" s="70"/>
      <c r="W1920" s="71">
        <v>2.0493150684931507</v>
      </c>
      <c r="X1920" s="76">
        <f t="shared" si="1208"/>
        <v>41487</v>
      </c>
      <c r="AF1920" s="132" t="s">
        <v>3114</v>
      </c>
      <c r="AG1920" s="60">
        <f>MATCH(AF1920,'Cat-4'!$A:$A,0)</f>
        <v>844</v>
      </c>
      <c r="AH1920" s="60">
        <f>MATCH(X1920,'Cat-4'!$1:$1,0)</f>
        <v>20</v>
      </c>
      <c r="AI1920" s="60">
        <f>INDEX('Cat-4'!$1:$1048576,Working!AG1920,Working!AH1920)</f>
        <v>110.3</v>
      </c>
      <c r="AJ1920" s="60">
        <f>MATCH($AJ$3,'Cat-4'!$1:$1,0)</f>
        <v>144</v>
      </c>
      <c r="AK1920" s="60">
        <f>INDEX('Cat-4'!$1:$1048576,Working!AG1920,Working!AJ1920)</f>
        <v>160.30000000000001</v>
      </c>
      <c r="AL1920" s="146">
        <f t="shared" si="1238"/>
        <v>1.4533091568449683</v>
      </c>
      <c r="AM1920" s="152">
        <f t="shared" si="1239"/>
        <v>1.4533091568449683</v>
      </c>
      <c r="AN1920" s="146">
        <f t="shared" si="1196"/>
        <v>10.458333333333334</v>
      </c>
      <c r="AO1920" s="169">
        <f>INDEX('EL&amp;SV'!$C$4:$G$50,MATCH(AF1920,'EL&amp;SV'!$G$4:$G$50,0),MATCH(IF(P1920&gt;5000000,"A",IF(N1920&gt;2000000,"B",IF(N1920&gt;500000,"C","D"))),'EL&amp;SV'!$C$4:$G$4,0))</f>
        <v>6</v>
      </c>
      <c r="AP1920" s="171">
        <f>INDEX('EL&amp;SV'!$G$4:$K$50,MATCH(AF1920,'EL&amp;SV'!$G$4:$G$50,0),MATCH(IF(N1920&gt;5000000,"A",IF(N1920&gt;2000000,"B",IF(N1920&gt;500000,"C","D"))),'EL&amp;SV'!$G$4:$K$4,0))</f>
        <v>0.95</v>
      </c>
      <c r="AQ1920" s="153">
        <f t="shared" si="1223"/>
        <v>5752.9242973708069</v>
      </c>
      <c r="AR1920" s="153">
        <f t="shared" si="1224"/>
        <v>5465.2780825022664</v>
      </c>
      <c r="AS1920" s="153">
        <f t="shared" si="1225"/>
        <v>287.64621486854048</v>
      </c>
      <c r="AT1920" s="60">
        <v>0.75</v>
      </c>
      <c r="AU1920" s="153">
        <f t="shared" si="1226"/>
        <v>215.73466115140536</v>
      </c>
      <c r="AV1920" s="153">
        <f t="shared" si="1227"/>
        <v>287.6462148685406</v>
      </c>
    </row>
    <row r="1921" spans="1:48" x14ac:dyDescent="0.2">
      <c r="A1921" s="82">
        <v>1917</v>
      </c>
      <c r="B1921" s="82" t="s">
        <v>1410</v>
      </c>
      <c r="C1921" s="83"/>
      <c r="D1921" s="84" t="s">
        <v>112</v>
      </c>
      <c r="E1921" s="85" t="s">
        <v>436</v>
      </c>
      <c r="F1921" s="151">
        <v>42248</v>
      </c>
      <c r="G1921" s="86"/>
      <c r="H1921" s="89"/>
      <c r="I1921" s="89">
        <v>0.46575342465753428</v>
      </c>
      <c r="J1921" s="84"/>
      <c r="K1921" s="84"/>
      <c r="L1921" s="87">
        <v>3899.97</v>
      </c>
      <c r="M1921" s="87"/>
      <c r="N1921" s="87">
        <v>3899.97</v>
      </c>
      <c r="O1921" s="84">
        <v>3899.97</v>
      </c>
      <c r="P1921" s="84">
        <v>0</v>
      </c>
      <c r="Q1921" s="84">
        <f t="shared" si="1193"/>
        <v>3899.97</v>
      </c>
      <c r="R1921" s="84">
        <v>0</v>
      </c>
      <c r="S1921" s="87">
        <f t="shared" si="1194"/>
        <v>0</v>
      </c>
      <c r="T1921" s="150">
        <v>10</v>
      </c>
      <c r="U1921" s="69">
        <v>365</v>
      </c>
      <c r="V1921" s="70"/>
      <c r="W1921" s="71">
        <v>2.0191780821917806</v>
      </c>
      <c r="X1921" s="76">
        <f>DATE(YEAR(F1921),MONTH(F1921),1)</f>
        <v>42248</v>
      </c>
      <c r="AF1921" s="132" t="s">
        <v>3114</v>
      </c>
      <c r="AG1921" s="60">
        <f>MATCH(AF1921,'Cat-4'!$A:$A,0)</f>
        <v>844</v>
      </c>
      <c r="AH1921" s="60">
        <f>MATCH(X1921,'Cat-4'!$1:$1,0)</f>
        <v>45</v>
      </c>
      <c r="AI1921" s="60">
        <f>INDEX('Cat-4'!$1:$1048576,Working!AG1921,Working!AH1921)</f>
        <v>110.9</v>
      </c>
      <c r="AJ1921" s="60">
        <f>MATCH($AJ$3,'Cat-4'!$1:$1,0)</f>
        <v>144</v>
      </c>
      <c r="AK1921" s="60">
        <f>INDEX('Cat-4'!$1:$1048576,Working!AG1921,Working!AJ1921)</f>
        <v>160.30000000000001</v>
      </c>
      <c r="AL1921" s="146">
        <f t="shared" si="1238"/>
        <v>1.4454463480613164</v>
      </c>
      <c r="AM1921" s="152">
        <f t="shared" si="1239"/>
        <v>1.4454463480613164</v>
      </c>
      <c r="AN1921" s="146">
        <f t="shared" si="1196"/>
        <v>8.4555555555555557</v>
      </c>
      <c r="AO1921" s="169">
        <f>INDEX('EL&amp;SV'!$C$4:$G$50,MATCH(AF1921,'EL&amp;SV'!$G$4:$G$50,0),MATCH(IF(P1921&gt;5000000,"A",IF(N1921&gt;2000000,"B",IF(N1921&gt;500000,"C","D"))),'EL&amp;SV'!$C$4:$G$4,0))</f>
        <v>6</v>
      </c>
      <c r="AP1921" s="171">
        <f>INDEX('EL&amp;SV'!$G$4:$K$50,MATCH(AF1921,'EL&amp;SV'!$G$4:$G$50,0),MATCH(IF(N1921&gt;5000000,"A",IF(N1921&gt;2000000,"B",IF(N1921&gt;500000,"C","D"))),'EL&amp;SV'!$G$4:$K$4,0))</f>
        <v>0.95</v>
      </c>
      <c r="AQ1921" s="153">
        <f t="shared" si="1223"/>
        <v>5637.1973940486923</v>
      </c>
      <c r="AR1921" s="153">
        <f t="shared" si="1224"/>
        <v>5355.3375243462579</v>
      </c>
      <c r="AS1921" s="153">
        <f t="shared" si="1225"/>
        <v>281.85986970243448</v>
      </c>
      <c r="AT1921" s="60">
        <v>0.75</v>
      </c>
      <c r="AU1921" s="153">
        <f t="shared" si="1226"/>
        <v>211.39490227682586</v>
      </c>
      <c r="AV1921" s="153">
        <f t="shared" si="1227"/>
        <v>281.85986970243488</v>
      </c>
    </row>
    <row r="1922" spans="1:48" x14ac:dyDescent="0.2">
      <c r="A1922" s="82">
        <v>1918</v>
      </c>
      <c r="B1922" s="82" t="s">
        <v>1410</v>
      </c>
      <c r="C1922" s="83"/>
      <c r="D1922" s="84" t="s">
        <v>112</v>
      </c>
      <c r="E1922" s="85" t="s">
        <v>1014</v>
      </c>
      <c r="F1922" s="86">
        <v>42436</v>
      </c>
      <c r="G1922" s="86" t="s">
        <v>25</v>
      </c>
      <c r="H1922" s="89"/>
      <c r="I1922" s="89">
        <v>6.3333333333333325E-2</v>
      </c>
      <c r="J1922" s="84"/>
      <c r="K1922" s="84"/>
      <c r="L1922" s="87">
        <v>3893</v>
      </c>
      <c r="M1922" s="87"/>
      <c r="N1922" s="87">
        <v>3893</v>
      </c>
      <c r="O1922" s="84">
        <v>1496.2274429223742</v>
      </c>
      <c r="P1922" s="84">
        <v>246.55666666666664</v>
      </c>
      <c r="Q1922" s="84">
        <f t="shared" si="1193"/>
        <v>1742.7841095890408</v>
      </c>
      <c r="R1922" s="84">
        <v>2150.2158904109592</v>
      </c>
      <c r="S1922" s="87">
        <f t="shared" si="1194"/>
        <v>2396.7725570776256</v>
      </c>
      <c r="T1922" s="150">
        <v>15</v>
      </c>
      <c r="U1922" s="69">
        <v>365</v>
      </c>
      <c r="V1922" s="70"/>
      <c r="W1922" s="71">
        <v>2.0410958904109591</v>
      </c>
      <c r="X1922" s="76">
        <f t="shared" si="1208"/>
        <v>42430</v>
      </c>
      <c r="AF1922" s="132" t="s">
        <v>3114</v>
      </c>
      <c r="AG1922" s="60">
        <f>MATCH(AF1922,'Cat-4'!$A:$A,0)</f>
        <v>844</v>
      </c>
      <c r="AH1922" s="60">
        <f>MATCH(X1922,'Cat-4'!$1:$1,0)</f>
        <v>51</v>
      </c>
      <c r="AI1922" s="60">
        <f>INDEX('Cat-4'!$1:$1048576,Working!AG1922,Working!AH1922)</f>
        <v>114.6</v>
      </c>
      <c r="AJ1922" s="60">
        <f>MATCH($AJ$3,'Cat-4'!$1:$1,0)</f>
        <v>144</v>
      </c>
      <c r="AK1922" s="60">
        <f>INDEX('Cat-4'!$1:$1048576,Working!AG1922,Working!AJ1922)</f>
        <v>160.30000000000001</v>
      </c>
      <c r="AL1922" s="146">
        <f t="shared" si="1238"/>
        <v>1.3987783595113439</v>
      </c>
      <c r="AM1922" s="152">
        <f t="shared" si="1239"/>
        <v>1.3987783595113439</v>
      </c>
      <c r="AN1922" s="146">
        <f t="shared" si="1196"/>
        <v>7.9388888888888891</v>
      </c>
      <c r="AO1922" s="169">
        <f>INDEX('EL&amp;SV'!$C$4:$G$50,MATCH(AF1922,'EL&amp;SV'!$G$4:$G$50,0),MATCH(IF(P1922&gt;5000000,"A",IF(N1922&gt;2000000,"B",IF(N1922&gt;500000,"C","D"))),'EL&amp;SV'!$C$4:$G$4,0))</f>
        <v>6</v>
      </c>
      <c r="AP1922" s="171">
        <f>INDEX('EL&amp;SV'!$G$4:$K$50,MATCH(AF1922,'EL&amp;SV'!$G$4:$G$50,0),MATCH(IF(N1922&gt;5000000,"A",IF(N1922&gt;2000000,"B",IF(N1922&gt;500000,"C","D"))),'EL&amp;SV'!$G$4:$K$4,0))</f>
        <v>0.95</v>
      </c>
      <c r="AQ1922" s="153">
        <f t="shared" si="1223"/>
        <v>5445.4441535776614</v>
      </c>
      <c r="AR1922" s="153">
        <f t="shared" si="1224"/>
        <v>5173.1719458987782</v>
      </c>
      <c r="AS1922" s="153">
        <f t="shared" si="1225"/>
        <v>272.27220767888321</v>
      </c>
      <c r="AT1922" s="60">
        <v>0.75</v>
      </c>
      <c r="AU1922" s="153">
        <f t="shared" si="1226"/>
        <v>204.2041557591624</v>
      </c>
      <c r="AV1922" s="153">
        <f t="shared" si="1227"/>
        <v>272.27220767888332</v>
      </c>
    </row>
    <row r="1923" spans="1:48" x14ac:dyDescent="0.2">
      <c r="A1923" s="82">
        <v>1919</v>
      </c>
      <c r="B1923" s="82" t="s">
        <v>1410</v>
      </c>
      <c r="C1923" s="83"/>
      <c r="D1923" s="84" t="s">
        <v>112</v>
      </c>
      <c r="E1923" s="85" t="s">
        <v>441</v>
      </c>
      <c r="F1923" s="151">
        <v>42248</v>
      </c>
      <c r="G1923" s="86"/>
      <c r="H1923" s="89"/>
      <c r="I1923" s="89">
        <v>4.9999999999999975E-2</v>
      </c>
      <c r="J1923" s="84"/>
      <c r="K1923" s="84"/>
      <c r="L1923" s="87">
        <v>3848.25</v>
      </c>
      <c r="M1923" s="87"/>
      <c r="N1923" s="87">
        <v>3848.25</v>
      </c>
      <c r="O1923" s="84">
        <v>3848.25</v>
      </c>
      <c r="P1923" s="84">
        <v>0</v>
      </c>
      <c r="Q1923" s="84">
        <f t="shared" si="1193"/>
        <v>3848.25</v>
      </c>
      <c r="R1923" s="84">
        <v>0</v>
      </c>
      <c r="S1923" s="87">
        <f t="shared" si="1194"/>
        <v>0</v>
      </c>
      <c r="T1923" s="150">
        <v>10</v>
      </c>
      <c r="U1923" s="69">
        <v>365</v>
      </c>
      <c r="V1923" s="70"/>
      <c r="W1923" s="71">
        <v>9.7643835616438359</v>
      </c>
      <c r="X1923" s="76">
        <f t="shared" si="1208"/>
        <v>42248</v>
      </c>
      <c r="AF1923" s="132" t="s">
        <v>3114</v>
      </c>
      <c r="AG1923" s="60">
        <f>MATCH(AF1923,'Cat-4'!$A:$A,0)</f>
        <v>844</v>
      </c>
      <c r="AH1923" s="60">
        <f>MATCH(X1923,'Cat-4'!$1:$1,0)</f>
        <v>45</v>
      </c>
      <c r="AI1923" s="60">
        <f>INDEX('Cat-4'!$1:$1048576,Working!AG1923,Working!AH1923)</f>
        <v>110.9</v>
      </c>
      <c r="AJ1923" s="60">
        <f>MATCH($AJ$3,'Cat-4'!$1:$1,0)</f>
        <v>144</v>
      </c>
      <c r="AK1923" s="60">
        <f>INDEX('Cat-4'!$1:$1048576,Working!AG1923,Working!AJ1923)</f>
        <v>160.30000000000001</v>
      </c>
      <c r="AL1923" s="146">
        <f t="shared" si="1238"/>
        <v>1.4454463480613164</v>
      </c>
      <c r="AM1923" s="152">
        <f t="shared" si="1239"/>
        <v>1.4454463480613164</v>
      </c>
      <c r="AN1923" s="146">
        <f t="shared" si="1196"/>
        <v>8.4555555555555557</v>
      </c>
      <c r="AO1923" s="169">
        <f>INDEX('EL&amp;SV'!$C$4:$G$50,MATCH(AF1923,'EL&amp;SV'!$G$4:$G$50,0),MATCH(IF(P1923&gt;5000000,"A",IF(N1923&gt;2000000,"B",IF(N1923&gt;500000,"C","D"))),'EL&amp;SV'!$C$4:$G$4,0))</f>
        <v>6</v>
      </c>
      <c r="AP1923" s="171">
        <f>INDEX('EL&amp;SV'!$G$4:$K$50,MATCH(AF1923,'EL&amp;SV'!$G$4:$G$50,0),MATCH(IF(N1923&gt;5000000,"A",IF(N1923&gt;2000000,"B",IF(N1923&gt;500000,"C","D"))),'EL&amp;SV'!$G$4:$K$4,0))</f>
        <v>0.95</v>
      </c>
      <c r="AQ1923" s="153">
        <f t="shared" si="1223"/>
        <v>5562.4389089269607</v>
      </c>
      <c r="AR1923" s="153">
        <f t="shared" si="1224"/>
        <v>5284.3169634806127</v>
      </c>
      <c r="AS1923" s="153">
        <f t="shared" si="1225"/>
        <v>278.12194544634804</v>
      </c>
      <c r="AT1923" s="60">
        <v>0.75</v>
      </c>
      <c r="AU1923" s="153">
        <f t="shared" si="1226"/>
        <v>208.59145908476103</v>
      </c>
      <c r="AV1923" s="153">
        <f t="shared" si="1227"/>
        <v>278.12194544634826</v>
      </c>
    </row>
    <row r="1924" spans="1:48" x14ac:dyDescent="0.2">
      <c r="A1924" s="82">
        <v>1920</v>
      </c>
      <c r="B1924" s="82" t="s">
        <v>1410</v>
      </c>
      <c r="C1924" s="83"/>
      <c r="D1924" s="84" t="s">
        <v>112</v>
      </c>
      <c r="E1924" s="85" t="s">
        <v>552</v>
      </c>
      <c r="F1924" s="151">
        <v>42248</v>
      </c>
      <c r="G1924" s="86"/>
      <c r="H1924" s="89"/>
      <c r="I1924" s="89">
        <v>0</v>
      </c>
      <c r="J1924" s="84"/>
      <c r="K1924" s="84"/>
      <c r="L1924" s="87">
        <v>3848</v>
      </c>
      <c r="M1924" s="87"/>
      <c r="N1924" s="87">
        <v>3848</v>
      </c>
      <c r="O1924" s="84">
        <v>3847.6</v>
      </c>
      <c r="P1924" s="84">
        <v>0</v>
      </c>
      <c r="Q1924" s="84">
        <f t="shared" si="1193"/>
        <v>3847.6</v>
      </c>
      <c r="R1924" s="84">
        <v>0.40000000000009095</v>
      </c>
      <c r="S1924" s="87">
        <f t="shared" si="1194"/>
        <v>0.40000000000009095</v>
      </c>
      <c r="T1924" s="150">
        <v>6</v>
      </c>
      <c r="U1924" s="69">
        <v>365</v>
      </c>
      <c r="V1924" s="70"/>
      <c r="W1924" s="71">
        <v>4.6493150684931503</v>
      </c>
      <c r="X1924" s="76">
        <f t="shared" si="1208"/>
        <v>42248</v>
      </c>
      <c r="AF1924" s="132" t="s">
        <v>3114</v>
      </c>
      <c r="AG1924" s="60">
        <f>MATCH(AF1924,'Cat-4'!$A:$A,0)</f>
        <v>844</v>
      </c>
      <c r="AH1924" s="60">
        <f>MATCH(X1924,'Cat-4'!$1:$1,0)</f>
        <v>45</v>
      </c>
      <c r="AI1924" s="60">
        <f>INDEX('Cat-4'!$1:$1048576,Working!AG1924,Working!AH1924)</f>
        <v>110.9</v>
      </c>
      <c r="AJ1924" s="60">
        <f>MATCH($AJ$3,'Cat-4'!$1:$1,0)</f>
        <v>144</v>
      </c>
      <c r="AK1924" s="60">
        <f>INDEX('Cat-4'!$1:$1048576,Working!AG1924,Working!AJ1924)</f>
        <v>160.30000000000001</v>
      </c>
      <c r="AL1924" s="146">
        <f t="shared" si="1238"/>
        <v>1.4454463480613164</v>
      </c>
      <c r="AM1924" s="152">
        <f t="shared" si="1239"/>
        <v>1.4454463480613164</v>
      </c>
      <c r="AN1924" s="146">
        <f t="shared" si="1196"/>
        <v>8.4555555555555557</v>
      </c>
      <c r="AO1924" s="169">
        <f>INDEX('EL&amp;SV'!$C$4:$G$50,MATCH(AF1924,'EL&amp;SV'!$G$4:$G$50,0),MATCH(IF(P1924&gt;5000000,"A",IF(N1924&gt;2000000,"B",IF(N1924&gt;500000,"C","D"))),'EL&amp;SV'!$C$4:$G$4,0))</f>
        <v>6</v>
      </c>
      <c r="AP1924" s="171">
        <f>INDEX('EL&amp;SV'!$G$4:$K$50,MATCH(AF1924,'EL&amp;SV'!$G$4:$G$50,0),MATCH(IF(N1924&gt;5000000,"A",IF(N1924&gt;2000000,"B",IF(N1924&gt;500000,"C","D"))),'EL&amp;SV'!$G$4:$K$4,0))</f>
        <v>0.95</v>
      </c>
      <c r="AQ1924" s="153">
        <f t="shared" si="1223"/>
        <v>5562.0775473399453</v>
      </c>
      <c r="AR1924" s="153">
        <f t="shared" si="1224"/>
        <v>5283.9736699729474</v>
      </c>
      <c r="AS1924" s="153">
        <f t="shared" si="1225"/>
        <v>278.10387736699795</v>
      </c>
      <c r="AT1924" s="60">
        <v>0.75</v>
      </c>
      <c r="AU1924" s="153">
        <f t="shared" si="1226"/>
        <v>208.57790802524846</v>
      </c>
      <c r="AV1924" s="153">
        <f t="shared" si="1227"/>
        <v>278.10387736699749</v>
      </c>
    </row>
    <row r="1925" spans="1:48" x14ac:dyDescent="0.2">
      <c r="A1925" s="82">
        <v>1921</v>
      </c>
      <c r="B1925" s="82" t="s">
        <v>1410</v>
      </c>
      <c r="C1925" s="83"/>
      <c r="D1925" s="84" t="s">
        <v>112</v>
      </c>
      <c r="E1925" s="85" t="s">
        <v>388</v>
      </c>
      <c r="F1925" s="151">
        <v>42248</v>
      </c>
      <c r="G1925" s="86"/>
      <c r="H1925" s="89"/>
      <c r="I1925" s="89">
        <v>4.9999999999999975E-2</v>
      </c>
      <c r="J1925" s="84"/>
      <c r="K1925" s="84"/>
      <c r="L1925" s="87">
        <v>3840.84</v>
      </c>
      <c r="M1925" s="87"/>
      <c r="N1925" s="87">
        <v>3840.84</v>
      </c>
      <c r="O1925" s="84">
        <v>3840.84</v>
      </c>
      <c r="P1925" s="84">
        <v>0</v>
      </c>
      <c r="Q1925" s="84">
        <f t="shared" ref="Q1925:Q1988" si="1240">O1925+P1925</f>
        <v>3840.84</v>
      </c>
      <c r="R1925" s="84">
        <v>0</v>
      </c>
      <c r="S1925" s="87">
        <f t="shared" ref="S1925:S1988" si="1241">L1925-O1925</f>
        <v>0</v>
      </c>
      <c r="T1925" s="150">
        <v>10</v>
      </c>
      <c r="U1925" s="69">
        <v>365</v>
      </c>
      <c r="V1925" s="70"/>
      <c r="W1925" s="71">
        <v>9.7315068493150676</v>
      </c>
      <c r="X1925" s="76">
        <f t="shared" si="1208"/>
        <v>42248</v>
      </c>
      <c r="AF1925" s="132" t="s">
        <v>3114</v>
      </c>
      <c r="AG1925" s="60">
        <f>MATCH(AF1925,'Cat-4'!$A:$A,0)</f>
        <v>844</v>
      </c>
      <c r="AH1925" s="60">
        <f>MATCH(X1925,'Cat-4'!$1:$1,0)</f>
        <v>45</v>
      </c>
      <c r="AI1925" s="60">
        <f>INDEX('Cat-4'!$1:$1048576,Working!AG1925,Working!AH1925)</f>
        <v>110.9</v>
      </c>
      <c r="AJ1925" s="60">
        <f>MATCH($AJ$3,'Cat-4'!$1:$1,0)</f>
        <v>144</v>
      </c>
      <c r="AK1925" s="60">
        <f>INDEX('Cat-4'!$1:$1048576,Working!AG1925,Working!AJ1925)</f>
        <v>160.30000000000001</v>
      </c>
      <c r="AL1925" s="146">
        <f t="shared" si="1238"/>
        <v>1.4454463480613164</v>
      </c>
      <c r="AM1925" s="152">
        <f t="shared" si="1239"/>
        <v>1.4454463480613164</v>
      </c>
      <c r="AN1925" s="146">
        <f t="shared" si="1196"/>
        <v>8.4555555555555557</v>
      </c>
      <c r="AO1925" s="169">
        <f>INDEX('EL&amp;SV'!$C$4:$G$50,MATCH(AF1925,'EL&amp;SV'!$G$4:$G$50,0),MATCH(IF(P1925&gt;5000000,"A",IF(N1925&gt;2000000,"B",IF(N1925&gt;500000,"C","D"))),'EL&amp;SV'!$C$4:$G$4,0))</f>
        <v>6</v>
      </c>
      <c r="AP1925" s="171">
        <f>INDEX('EL&amp;SV'!$G$4:$K$50,MATCH(AF1925,'EL&amp;SV'!$G$4:$G$50,0),MATCH(IF(N1925&gt;5000000,"A",IF(N1925&gt;2000000,"B",IF(N1925&gt;500000,"C","D"))),'EL&amp;SV'!$G$4:$K$4,0))</f>
        <v>0.95</v>
      </c>
      <c r="AQ1925" s="153">
        <f t="shared" si="1223"/>
        <v>5551.7281514878268</v>
      </c>
      <c r="AR1925" s="153">
        <f t="shared" si="1224"/>
        <v>5274.1417439134348</v>
      </c>
      <c r="AS1925" s="153">
        <f t="shared" si="1225"/>
        <v>277.58640757439207</v>
      </c>
      <c r="AT1925" s="60">
        <v>0.75</v>
      </c>
      <c r="AU1925" s="153">
        <f t="shared" si="1226"/>
        <v>208.18980568079405</v>
      </c>
      <c r="AV1925" s="153">
        <f t="shared" si="1227"/>
        <v>277.58640757439161</v>
      </c>
    </row>
    <row r="1926" spans="1:48" x14ac:dyDescent="0.2">
      <c r="A1926" s="82">
        <v>1922</v>
      </c>
      <c r="B1926" s="82" t="s">
        <v>1410</v>
      </c>
      <c r="C1926" s="83"/>
      <c r="D1926" s="84" t="s">
        <v>112</v>
      </c>
      <c r="E1926" s="85" t="s">
        <v>320</v>
      </c>
      <c r="F1926" s="86">
        <v>39412</v>
      </c>
      <c r="G1926" s="86" t="s">
        <v>1347</v>
      </c>
      <c r="H1926" s="89"/>
      <c r="I1926" s="89">
        <v>1.3701201201201203E-2</v>
      </c>
      <c r="J1926" s="84"/>
      <c r="K1926" s="84"/>
      <c r="L1926" s="87">
        <v>3800</v>
      </c>
      <c r="M1926" s="87"/>
      <c r="N1926" s="87">
        <v>3800</v>
      </c>
      <c r="O1926" s="84">
        <v>3800</v>
      </c>
      <c r="P1926" s="84">
        <v>0</v>
      </c>
      <c r="Q1926" s="84">
        <f t="shared" si="1240"/>
        <v>3800</v>
      </c>
      <c r="R1926" s="84">
        <v>0</v>
      </c>
      <c r="S1926" s="87">
        <f t="shared" si="1241"/>
        <v>0</v>
      </c>
      <c r="T1926" s="150">
        <v>10</v>
      </c>
      <c r="U1926" s="69">
        <v>365</v>
      </c>
      <c r="V1926" s="70"/>
      <c r="W1926" s="71">
        <v>9.6876712328767116</v>
      </c>
      <c r="X1926" s="76">
        <f t="shared" si="1208"/>
        <v>39387</v>
      </c>
      <c r="Y1926" s="138" t="s">
        <v>4016</v>
      </c>
      <c r="Z1926" s="60">
        <f>MATCH(Y1926,'Cat-3'!$A:$A,0)</f>
        <v>628</v>
      </c>
      <c r="AA1926" s="60">
        <f>MATCH(X1926,'Cat-3'!$1:$1,0)</f>
        <v>38</v>
      </c>
      <c r="AB1926" s="60">
        <f>INDEX('Cat-3'!$1:$1048576,Working!Z1926,Working!AA1926)</f>
        <v>114</v>
      </c>
      <c r="AC1926" s="60">
        <f>MATCH($AC$3,'Cat-3'!$1:$1,0)</f>
        <v>90</v>
      </c>
      <c r="AD1926" s="60">
        <f>INDEX('Cat-3'!$1:$1048576,Working!Z1926,Working!AC1926)</f>
        <v>138.4</v>
      </c>
      <c r="AE1926" s="146">
        <f>AD1926/AB1926</f>
        <v>1.2140350877192982</v>
      </c>
      <c r="AF1926" s="132" t="s">
        <v>3114</v>
      </c>
      <c r="AG1926" s="60">
        <f>MATCH(AF1926,'Cat-4'!$A:$A,0)</f>
        <v>844</v>
      </c>
      <c r="AH1926" s="60">
        <f>MATCH($AH$3,'Cat-4'!$1:$1,0)</f>
        <v>4</v>
      </c>
      <c r="AI1926" s="60">
        <f>INDEX('Cat-4'!$1:$1048576,Working!AG1926,Working!AH1926)</f>
        <v>103.9</v>
      </c>
      <c r="AJ1926" s="60">
        <f>MATCH($AJ$3,'Cat-4'!$1:$1,0)</f>
        <v>144</v>
      </c>
      <c r="AK1926" s="60">
        <f>INDEX('Cat-4'!$1:$1048576,Working!AG1926,Working!AJ1926)</f>
        <v>160.30000000000001</v>
      </c>
      <c r="AL1926" s="146">
        <f>AK1926/AI1926</f>
        <v>1.5428296438883542</v>
      </c>
      <c r="AM1926" s="146">
        <f>AL1926*AE1926</f>
        <v>1.8730493220539317</v>
      </c>
      <c r="AN1926" s="146">
        <f t="shared" ref="AN1926:AN1989" si="1242">YEARFRAC(F1926,$AN$3)</f>
        <v>16.219444444444445</v>
      </c>
      <c r="AO1926" s="169">
        <f>INDEX('EL&amp;SV'!$C$4:$G$50,MATCH(AF1926,'EL&amp;SV'!$G$4:$G$50,0),MATCH(IF(P1926&gt;5000000,"A",IF(N1926&gt;2000000,"B",IF(N1926&gt;500000,"C","D"))),'EL&amp;SV'!$C$4:$G$4,0))</f>
        <v>6</v>
      </c>
      <c r="AP1926" s="171">
        <f>INDEX('EL&amp;SV'!$G$4:$K$50,MATCH(AF1926,'EL&amp;SV'!$G$4:$G$50,0),MATCH(IF(N1926&gt;5000000,"A",IF(N1926&gt;2000000,"B",IF(N1926&gt;500000,"C","D"))),'EL&amp;SV'!$G$4:$K$4,0))</f>
        <v>0.95</v>
      </c>
      <c r="AQ1926" s="153">
        <f t="shared" si="1223"/>
        <v>7117.58742380494</v>
      </c>
      <c r="AR1926" s="153">
        <f t="shared" si="1224"/>
        <v>6761.7080526146929</v>
      </c>
      <c r="AS1926" s="153">
        <f t="shared" si="1225"/>
        <v>355.87937119024718</v>
      </c>
      <c r="AT1926" s="60">
        <v>0.75</v>
      </c>
      <c r="AU1926" s="153">
        <f t="shared" si="1226"/>
        <v>266.90952839268539</v>
      </c>
      <c r="AV1926" s="153">
        <f t="shared" si="1227"/>
        <v>355.8793711902473</v>
      </c>
    </row>
    <row r="1927" spans="1:48" x14ac:dyDescent="0.2">
      <c r="A1927" s="82">
        <v>1923</v>
      </c>
      <c r="B1927" s="82" t="s">
        <v>1410</v>
      </c>
      <c r="C1927" s="83"/>
      <c r="D1927" s="84" t="s">
        <v>112</v>
      </c>
      <c r="E1927" s="85" t="s">
        <v>375</v>
      </c>
      <c r="F1927" s="86">
        <v>41000</v>
      </c>
      <c r="G1927" s="86" t="s">
        <v>1350</v>
      </c>
      <c r="H1927" s="89"/>
      <c r="I1927" s="89">
        <v>6.2500000000000003E-3</v>
      </c>
      <c r="J1927" s="84"/>
      <c r="K1927" s="84"/>
      <c r="L1927" s="87">
        <v>3800</v>
      </c>
      <c r="M1927" s="87"/>
      <c r="N1927" s="87">
        <v>3800</v>
      </c>
      <c r="O1927" s="84">
        <v>3800</v>
      </c>
      <c r="P1927" s="84">
        <v>0</v>
      </c>
      <c r="Q1927" s="84">
        <f t="shared" si="1240"/>
        <v>3800</v>
      </c>
      <c r="R1927" s="84">
        <v>0</v>
      </c>
      <c r="S1927" s="87">
        <f t="shared" si="1241"/>
        <v>0</v>
      </c>
      <c r="T1927" s="150">
        <v>10</v>
      </c>
      <c r="U1927" s="69">
        <v>365</v>
      </c>
      <c r="V1927" s="70"/>
      <c r="W1927" s="71">
        <v>9.6876712328767116</v>
      </c>
      <c r="X1927" s="76">
        <f t="shared" si="1208"/>
        <v>41000</v>
      </c>
      <c r="AF1927" s="132" t="s">
        <v>3114</v>
      </c>
      <c r="AG1927" s="60">
        <f>MATCH(AF1927,'Cat-4'!$A:$A,0)</f>
        <v>844</v>
      </c>
      <c r="AH1927" s="60">
        <f>MATCH(X1927,'Cat-4'!$1:$1,0)</f>
        <v>4</v>
      </c>
      <c r="AI1927" s="60">
        <f>INDEX('Cat-4'!$1:$1048576,Working!AG1927,Working!AH1927)</f>
        <v>103.9</v>
      </c>
      <c r="AJ1927" s="60">
        <f>MATCH($AJ$3,'Cat-4'!$1:$1,0)</f>
        <v>144</v>
      </c>
      <c r="AK1927" s="60">
        <f>INDEX('Cat-4'!$1:$1048576,Working!AG1927,Working!AJ1927)</f>
        <v>160.30000000000001</v>
      </c>
      <c r="AL1927" s="146">
        <f t="shared" ref="AL1927:AL1928" si="1243">AK1927/AI1927</f>
        <v>1.5428296438883542</v>
      </c>
      <c r="AM1927" s="152">
        <f t="shared" ref="AM1927:AM1928" si="1244">AL1927</f>
        <v>1.5428296438883542</v>
      </c>
      <c r="AN1927" s="146">
        <f t="shared" si="1242"/>
        <v>11.872222222222222</v>
      </c>
      <c r="AO1927" s="169">
        <f>INDEX('EL&amp;SV'!$C$4:$G$50,MATCH(AF1927,'EL&amp;SV'!$G$4:$G$50,0),MATCH(IF(P1927&gt;5000000,"A",IF(N1927&gt;2000000,"B",IF(N1927&gt;500000,"C","D"))),'EL&amp;SV'!$C$4:$G$4,0))</f>
        <v>6</v>
      </c>
      <c r="AP1927" s="171">
        <f>INDEX('EL&amp;SV'!$G$4:$K$50,MATCH(AF1927,'EL&amp;SV'!$G$4:$G$50,0),MATCH(IF(N1927&gt;5000000,"A",IF(N1927&gt;2000000,"B",IF(N1927&gt;500000,"C","D"))),'EL&amp;SV'!$G$4:$K$4,0))</f>
        <v>0.95</v>
      </c>
      <c r="AQ1927" s="153">
        <f t="shared" si="1223"/>
        <v>5862.7526467757461</v>
      </c>
      <c r="AR1927" s="153">
        <f t="shared" si="1224"/>
        <v>5569.6150144369585</v>
      </c>
      <c r="AS1927" s="153">
        <f t="shared" si="1225"/>
        <v>293.13763233878763</v>
      </c>
      <c r="AT1927" s="60">
        <v>0.75</v>
      </c>
      <c r="AU1927" s="153">
        <f t="shared" si="1226"/>
        <v>219.85322425409072</v>
      </c>
      <c r="AV1927" s="153">
        <f t="shared" si="1227"/>
        <v>293.13763233878757</v>
      </c>
    </row>
    <row r="1928" spans="1:48" x14ac:dyDescent="0.2">
      <c r="A1928" s="82">
        <v>1924</v>
      </c>
      <c r="B1928" s="82" t="s">
        <v>1410</v>
      </c>
      <c r="C1928" s="83"/>
      <c r="D1928" s="84" t="s">
        <v>112</v>
      </c>
      <c r="E1928" s="85" t="s">
        <v>1123</v>
      </c>
      <c r="F1928" s="86">
        <v>43596</v>
      </c>
      <c r="G1928" s="86" t="s">
        <v>36</v>
      </c>
      <c r="H1928" s="89"/>
      <c r="I1928" s="89">
        <v>9.5000000000000001E-2</v>
      </c>
      <c r="J1928" s="84"/>
      <c r="K1928" s="84"/>
      <c r="L1928" s="87">
        <v>3776</v>
      </c>
      <c r="M1928" s="87"/>
      <c r="N1928" s="87">
        <v>3776</v>
      </c>
      <c r="O1928" s="84">
        <v>1037.8310136986302</v>
      </c>
      <c r="P1928" s="84">
        <v>358.72</v>
      </c>
      <c r="Q1928" s="84">
        <f t="shared" si="1240"/>
        <v>1396.5510136986302</v>
      </c>
      <c r="R1928" s="84">
        <v>2379.4489863013696</v>
      </c>
      <c r="S1928" s="87">
        <f t="shared" si="1241"/>
        <v>2738.1689863013698</v>
      </c>
      <c r="T1928" s="150">
        <v>10</v>
      </c>
      <c r="U1928" s="69">
        <v>365</v>
      </c>
      <c r="V1928" s="70"/>
      <c r="W1928" s="71">
        <v>9.6876712328767116</v>
      </c>
      <c r="X1928" s="76">
        <f t="shared" si="1208"/>
        <v>43586</v>
      </c>
      <c r="AF1928" s="132" t="s">
        <v>3114</v>
      </c>
      <c r="AG1928" s="60">
        <f>MATCH(AF1928,'Cat-4'!$A:$A,0)</f>
        <v>844</v>
      </c>
      <c r="AH1928" s="60">
        <f>MATCH(X1928,'Cat-4'!$1:$1,0)</f>
        <v>89</v>
      </c>
      <c r="AI1928" s="60">
        <f>INDEX('Cat-4'!$1:$1048576,Working!AG1928,Working!AH1928)</f>
        <v>128.69999999999999</v>
      </c>
      <c r="AJ1928" s="60">
        <f>MATCH($AJ$3,'Cat-4'!$1:$1,0)</f>
        <v>144</v>
      </c>
      <c r="AK1928" s="60">
        <f>INDEX('Cat-4'!$1:$1048576,Working!AG1928,Working!AJ1928)</f>
        <v>160.30000000000001</v>
      </c>
      <c r="AL1928" s="146">
        <f t="shared" si="1243"/>
        <v>1.2455322455322457</v>
      </c>
      <c r="AM1928" s="152">
        <f t="shared" si="1244"/>
        <v>1.2455322455322457</v>
      </c>
      <c r="AN1928" s="146">
        <f t="shared" si="1242"/>
        <v>4.7611111111111111</v>
      </c>
      <c r="AO1928" s="169">
        <f>INDEX('EL&amp;SV'!$C$4:$G$50,MATCH(AF1928,'EL&amp;SV'!$G$4:$G$50,0),MATCH(IF(P1928&gt;5000000,"A",IF(N1928&gt;2000000,"B",IF(N1928&gt;500000,"C","D"))),'EL&amp;SV'!$C$4:$G$4,0))</f>
        <v>6</v>
      </c>
      <c r="AP1928" s="171">
        <f>INDEX('EL&amp;SV'!$G$4:$K$50,MATCH(AF1928,'EL&amp;SV'!$G$4:$G$50,0),MATCH(IF(N1928&gt;5000000,"A",IF(N1928&gt;2000000,"B",IF(N1928&gt;500000,"C","D"))),'EL&amp;SV'!$G$4:$K$4,0))</f>
        <v>0.95</v>
      </c>
      <c r="AQ1928" s="153">
        <f t="shared" si="1223"/>
        <v>4703.1297591297598</v>
      </c>
      <c r="AR1928" s="153">
        <f t="shared" si="1224"/>
        <v>3545.4195309217534</v>
      </c>
      <c r="AS1928" s="153">
        <f t="shared" si="1225"/>
        <v>1157.7102282080064</v>
      </c>
      <c r="AT1928" s="60">
        <v>0.75</v>
      </c>
      <c r="AU1928" s="153">
        <f t="shared" si="1226"/>
        <v>868.28267115600477</v>
      </c>
      <c r="AV1928" s="153">
        <f t="shared" si="1227"/>
        <v>868.28267115600477</v>
      </c>
    </row>
    <row r="1929" spans="1:48" x14ac:dyDescent="0.2">
      <c r="A1929" s="82">
        <v>1925</v>
      </c>
      <c r="B1929" s="82" t="s">
        <v>1410</v>
      </c>
      <c r="C1929" s="83"/>
      <c r="D1929" s="84" t="s">
        <v>112</v>
      </c>
      <c r="E1929" s="85" t="s">
        <v>685</v>
      </c>
      <c r="F1929" s="86">
        <v>39770</v>
      </c>
      <c r="G1929" s="86" t="s">
        <v>1348</v>
      </c>
      <c r="H1929" s="89"/>
      <c r="I1929" s="89">
        <v>0</v>
      </c>
      <c r="J1929" s="84"/>
      <c r="K1929" s="84"/>
      <c r="L1929" s="87">
        <v>3730</v>
      </c>
      <c r="M1929" s="87"/>
      <c r="N1929" s="87">
        <v>3730</v>
      </c>
      <c r="O1929" s="84">
        <v>3730</v>
      </c>
      <c r="P1929" s="84">
        <v>0</v>
      </c>
      <c r="Q1929" s="84">
        <f t="shared" si="1240"/>
        <v>3730</v>
      </c>
      <c r="R1929" s="84">
        <v>0</v>
      </c>
      <c r="S1929" s="87">
        <f t="shared" si="1241"/>
        <v>0</v>
      </c>
      <c r="T1929" s="150">
        <v>5</v>
      </c>
      <c r="U1929" s="69">
        <v>365</v>
      </c>
      <c r="V1929" s="70"/>
      <c r="W1929" s="71">
        <v>4.6739726027397257</v>
      </c>
      <c r="X1929" s="76">
        <f t="shared" si="1208"/>
        <v>39753</v>
      </c>
      <c r="Y1929" s="138" t="s">
        <v>4016</v>
      </c>
      <c r="Z1929" s="60">
        <f>MATCH(Y1929,'Cat-3'!$A:$A,0)</f>
        <v>628</v>
      </c>
      <c r="AA1929" s="60">
        <f>MATCH(X1929,'Cat-3'!$1:$1,0)</f>
        <v>50</v>
      </c>
      <c r="AB1929" s="60">
        <f>INDEX('Cat-3'!$1:$1048576,Working!Z1929,Working!AA1929)</f>
        <v>120.9</v>
      </c>
      <c r="AC1929" s="60">
        <f>MATCH($AC$3,'Cat-3'!$1:$1,0)</f>
        <v>90</v>
      </c>
      <c r="AD1929" s="60">
        <f>INDEX('Cat-3'!$1:$1048576,Working!Z1929,Working!AC1929)</f>
        <v>138.4</v>
      </c>
      <c r="AE1929" s="146">
        <f t="shared" ref="AE1929:AE1930" si="1245">AD1929/AB1929</f>
        <v>1.1447477253928866</v>
      </c>
      <c r="AF1929" s="132" t="s">
        <v>2920</v>
      </c>
      <c r="AG1929" s="60">
        <f>MATCH(AF1929,'Cat-4'!$A:$A,0)</f>
        <v>747</v>
      </c>
      <c r="AH1929" s="60">
        <f>MATCH($AH$3,'Cat-4'!$1:$1,0)</f>
        <v>4</v>
      </c>
      <c r="AI1929" s="60">
        <f>INDEX('Cat-4'!$1:$1048576,Working!AG1929,Working!AH1929)</f>
        <v>103.1</v>
      </c>
      <c r="AJ1929" s="60">
        <f>MATCH($AJ$3,'Cat-4'!$1:$1,0)</f>
        <v>144</v>
      </c>
      <c r="AK1929" s="60">
        <f>INDEX('Cat-4'!$1:$1048576,Working!AG1929,Working!AJ1929)</f>
        <v>130.19999999999999</v>
      </c>
      <c r="AL1929" s="146">
        <f t="shared" ref="AL1929:AL1930" si="1246">AK1929/AI1929</f>
        <v>1.2628516003879728</v>
      </c>
      <c r="AM1929" s="146">
        <f t="shared" ref="AM1929:AM1930" si="1247">AL1929*AE1929</f>
        <v>1.4456464970528986</v>
      </c>
      <c r="AN1929" s="146">
        <f t="shared" si="1242"/>
        <v>15.241666666666667</v>
      </c>
      <c r="AO1929" s="169">
        <f>INDEX('EL&amp;SV'!$C$4:$G$50,MATCH(AF1929,'EL&amp;SV'!$G$4:$G$50,0),MATCH(IF(P1929&gt;5000000,"A",IF(N1929&gt;2000000,"B",IF(N1929&gt;500000,"C","D"))),'EL&amp;SV'!$C$4:$G$4,0))</f>
        <v>8</v>
      </c>
      <c r="AP1929" s="171">
        <f>INDEX('EL&amp;SV'!$G$4:$K$50,MATCH(AF1929,'EL&amp;SV'!$G$4:$G$50,0),MATCH(IF(N1929&gt;5000000,"A",IF(N1929&gt;2000000,"B",IF(N1929&gt;500000,"C","D"))),'EL&amp;SV'!$G$4:$K$4,0))</f>
        <v>1</v>
      </c>
      <c r="AQ1929" s="153">
        <f t="shared" si="1223"/>
        <v>5392.2614340073114</v>
      </c>
      <c r="AR1929" s="153">
        <f t="shared" si="1224"/>
        <v>5392.2614340073114</v>
      </c>
      <c r="AS1929" s="153">
        <f t="shared" si="1225"/>
        <v>0</v>
      </c>
      <c r="AT1929" s="60">
        <v>0.75</v>
      </c>
      <c r="AU1929" s="153">
        <f t="shared" si="1226"/>
        <v>0</v>
      </c>
      <c r="AV1929" s="153">
        <f t="shared" si="1227"/>
        <v>0</v>
      </c>
    </row>
    <row r="1930" spans="1:48" x14ac:dyDescent="0.2">
      <c r="A1930" s="82">
        <v>1926</v>
      </c>
      <c r="B1930" s="82" t="s">
        <v>1410</v>
      </c>
      <c r="C1930" s="83"/>
      <c r="D1930" s="84" t="s">
        <v>112</v>
      </c>
      <c r="E1930" s="85" t="s">
        <v>310</v>
      </c>
      <c r="F1930" s="86">
        <v>39506</v>
      </c>
      <c r="G1930" s="86" t="s">
        <v>1347</v>
      </c>
      <c r="H1930" s="89"/>
      <c r="I1930" s="89">
        <v>1.2798036465638148E-2</v>
      </c>
      <c r="J1930" s="84"/>
      <c r="K1930" s="84"/>
      <c r="L1930" s="87">
        <v>3712.5</v>
      </c>
      <c r="M1930" s="87"/>
      <c r="N1930" s="87">
        <v>3712.5</v>
      </c>
      <c r="O1930" s="84">
        <v>3712.5</v>
      </c>
      <c r="P1930" s="84">
        <v>0</v>
      </c>
      <c r="Q1930" s="84">
        <f t="shared" si="1240"/>
        <v>3712.5</v>
      </c>
      <c r="R1930" s="84">
        <v>0</v>
      </c>
      <c r="S1930" s="87">
        <f t="shared" si="1241"/>
        <v>0</v>
      </c>
      <c r="T1930" s="150">
        <v>10</v>
      </c>
      <c r="U1930" s="69">
        <v>365</v>
      </c>
      <c r="V1930" s="70"/>
      <c r="W1930" s="71">
        <v>9.5835616438356173</v>
      </c>
      <c r="X1930" s="76">
        <f t="shared" si="1208"/>
        <v>39479</v>
      </c>
      <c r="Y1930" s="138" t="s">
        <v>4016</v>
      </c>
      <c r="Z1930" s="60">
        <f>MATCH(Y1930,'Cat-3'!$A:$A,0)</f>
        <v>628</v>
      </c>
      <c r="AA1930" s="60">
        <f>MATCH(X1930,'Cat-3'!$1:$1,0)</f>
        <v>41</v>
      </c>
      <c r="AB1930" s="60">
        <f>INDEX('Cat-3'!$1:$1048576,Working!Z1930,Working!AA1930)</f>
        <v>116.6</v>
      </c>
      <c r="AC1930" s="60">
        <f>MATCH($AC$3,'Cat-3'!$1:$1,0)</f>
        <v>90</v>
      </c>
      <c r="AD1930" s="60">
        <f>INDEX('Cat-3'!$1:$1048576,Working!Z1930,Working!AC1930)</f>
        <v>138.4</v>
      </c>
      <c r="AE1930" s="146">
        <f t="shared" si="1245"/>
        <v>1.1869639794168096</v>
      </c>
      <c r="AF1930" s="132" t="s">
        <v>3114</v>
      </c>
      <c r="AG1930" s="60">
        <f>MATCH(AF1930,'Cat-4'!$A:$A,0)</f>
        <v>844</v>
      </c>
      <c r="AH1930" s="60">
        <f>MATCH($AH$3,'Cat-4'!$1:$1,0)</f>
        <v>4</v>
      </c>
      <c r="AI1930" s="60">
        <f>INDEX('Cat-4'!$1:$1048576,Working!AG1930,Working!AH1930)</f>
        <v>103.9</v>
      </c>
      <c r="AJ1930" s="60">
        <f>MATCH($AJ$3,'Cat-4'!$1:$1,0)</f>
        <v>144</v>
      </c>
      <c r="AK1930" s="60">
        <f>INDEX('Cat-4'!$1:$1048576,Working!AG1930,Working!AJ1930)</f>
        <v>160.30000000000001</v>
      </c>
      <c r="AL1930" s="146">
        <f t="shared" si="1246"/>
        <v>1.5428296438883542</v>
      </c>
      <c r="AM1930" s="146">
        <f t="shared" si="1247"/>
        <v>1.8312832136719401</v>
      </c>
      <c r="AN1930" s="146">
        <f t="shared" si="1242"/>
        <v>15.963888888888889</v>
      </c>
      <c r="AO1930" s="169">
        <f>INDEX('EL&amp;SV'!$C$4:$G$50,MATCH(AF1930,'EL&amp;SV'!$G$4:$G$50,0),MATCH(IF(P1930&gt;5000000,"A",IF(N1930&gt;2000000,"B",IF(N1930&gt;500000,"C","D"))),'EL&amp;SV'!$C$4:$G$4,0))</f>
        <v>6</v>
      </c>
      <c r="AP1930" s="171">
        <f>INDEX('EL&amp;SV'!$G$4:$K$50,MATCH(AF1930,'EL&amp;SV'!$G$4:$G$50,0),MATCH(IF(N1930&gt;5000000,"A",IF(N1930&gt;2000000,"B",IF(N1930&gt;500000,"C","D"))),'EL&amp;SV'!$G$4:$K$4,0))</f>
        <v>0.95</v>
      </c>
      <c r="AQ1930" s="153">
        <f t="shared" si="1223"/>
        <v>6798.638930757078</v>
      </c>
      <c r="AR1930" s="153">
        <f t="shared" si="1224"/>
        <v>6458.7069842192232</v>
      </c>
      <c r="AS1930" s="153">
        <f t="shared" si="1225"/>
        <v>339.93194653785486</v>
      </c>
      <c r="AT1930" s="60">
        <v>0.75</v>
      </c>
      <c r="AU1930" s="153">
        <f t="shared" si="1226"/>
        <v>254.94895990339114</v>
      </c>
      <c r="AV1930" s="153">
        <f t="shared" si="1227"/>
        <v>339.93194653785423</v>
      </c>
    </row>
    <row r="1931" spans="1:48" x14ac:dyDescent="0.2">
      <c r="A1931" s="82">
        <v>1927</v>
      </c>
      <c r="B1931" s="82" t="s">
        <v>1410</v>
      </c>
      <c r="C1931" s="83"/>
      <c r="D1931" s="84" t="s">
        <v>112</v>
      </c>
      <c r="E1931" s="85" t="s">
        <v>1279</v>
      </c>
      <c r="F1931" s="86">
        <v>44301</v>
      </c>
      <c r="G1931" s="86" t="s">
        <v>38</v>
      </c>
      <c r="H1931" s="89"/>
      <c r="I1931" s="89">
        <v>0.19</v>
      </c>
      <c r="J1931" s="84"/>
      <c r="K1931" s="84"/>
      <c r="L1931" s="87">
        <v>3680.42</v>
      </c>
      <c r="M1931" s="87"/>
      <c r="N1931" s="87">
        <v>3680.42</v>
      </c>
      <c r="O1931" s="84">
        <v>672.4581090410959</v>
      </c>
      <c r="P1931" s="84">
        <v>699.27980000000002</v>
      </c>
      <c r="Q1931" s="84">
        <f t="shared" si="1240"/>
        <v>1371.7379090410959</v>
      </c>
      <c r="R1931" s="84">
        <v>2308.6820909589042</v>
      </c>
      <c r="S1931" s="87">
        <f t="shared" si="1241"/>
        <v>3007.9618909589044</v>
      </c>
      <c r="T1931" s="150">
        <v>5</v>
      </c>
      <c r="U1931" s="69">
        <v>365</v>
      </c>
      <c r="V1931" s="70"/>
      <c r="W1931" s="71">
        <v>4.5835616438356164</v>
      </c>
      <c r="X1931" s="76">
        <f t="shared" si="1208"/>
        <v>44287</v>
      </c>
      <c r="AF1931" s="132" t="s">
        <v>3114</v>
      </c>
      <c r="AG1931" s="60">
        <f>MATCH(AF1931,'Cat-4'!$A:$A,0)</f>
        <v>844</v>
      </c>
      <c r="AH1931" s="60">
        <f>MATCH(X1931,'Cat-4'!$1:$1,0)</f>
        <v>112</v>
      </c>
      <c r="AI1931" s="60">
        <f>INDEX('Cat-4'!$1:$1048576,Working!AG1931,Working!AH1931)</f>
        <v>145.80000000000001</v>
      </c>
      <c r="AJ1931" s="60">
        <f>MATCH($AJ$3,'Cat-4'!$1:$1,0)</f>
        <v>144</v>
      </c>
      <c r="AK1931" s="60">
        <f>INDEX('Cat-4'!$1:$1048576,Working!AG1931,Working!AJ1931)</f>
        <v>160.30000000000001</v>
      </c>
      <c r="AL1931" s="146">
        <f>AK1931/AI1931</f>
        <v>1.0994513031550068</v>
      </c>
      <c r="AM1931" s="152">
        <f>AL1931</f>
        <v>1.0994513031550068</v>
      </c>
      <c r="AN1931" s="146">
        <f t="shared" si="1242"/>
        <v>2.8333333333333335</v>
      </c>
      <c r="AO1931" s="169">
        <f>INDEX('EL&amp;SV'!$C$4:$G$50,MATCH(AF1931,'EL&amp;SV'!$G$4:$G$50,0),MATCH(IF(P1931&gt;5000000,"A",IF(N1931&gt;2000000,"B",IF(N1931&gt;500000,"C","D"))),'EL&amp;SV'!$C$4:$G$4,0))</f>
        <v>6</v>
      </c>
      <c r="AP1931" s="171">
        <f>INDEX('EL&amp;SV'!$G$4:$K$50,MATCH(AF1931,'EL&amp;SV'!$G$4:$G$50,0),MATCH(IF(N1931&gt;5000000,"A",IF(N1931&gt;2000000,"B",IF(N1931&gt;500000,"C","D"))),'EL&amp;SV'!$G$4:$K$4,0))</f>
        <v>0.95</v>
      </c>
      <c r="AQ1931" s="153">
        <f t="shared" si="1223"/>
        <v>4046.4425651577503</v>
      </c>
      <c r="AR1931" s="153">
        <f t="shared" si="1224"/>
        <v>1815.2790952027131</v>
      </c>
      <c r="AS1931" s="153">
        <f t="shared" si="1225"/>
        <v>2231.1634699550373</v>
      </c>
      <c r="AT1931" s="60">
        <v>0.75</v>
      </c>
      <c r="AU1931" s="153">
        <f t="shared" si="1226"/>
        <v>1673.3726024662778</v>
      </c>
      <c r="AV1931" s="153">
        <f t="shared" si="1227"/>
        <v>1673.3726024662778</v>
      </c>
    </row>
    <row r="1932" spans="1:48" x14ac:dyDescent="0.2">
      <c r="A1932" s="82">
        <v>1928</v>
      </c>
      <c r="B1932" s="82" t="s">
        <v>1410</v>
      </c>
      <c r="C1932" s="83"/>
      <c r="D1932" s="84" t="s">
        <v>112</v>
      </c>
      <c r="E1932" s="85" t="s">
        <v>300</v>
      </c>
      <c r="F1932" s="86">
        <v>39479</v>
      </c>
      <c r="G1932" s="86" t="s">
        <v>1347</v>
      </c>
      <c r="H1932" s="89"/>
      <c r="I1932" s="89">
        <v>1.3045032165832738E-2</v>
      </c>
      <c r="J1932" s="84"/>
      <c r="K1932" s="84"/>
      <c r="L1932" s="87">
        <v>3680</v>
      </c>
      <c r="M1932" s="87"/>
      <c r="N1932" s="87">
        <v>3680</v>
      </c>
      <c r="O1932" s="84">
        <v>3680</v>
      </c>
      <c r="P1932" s="84">
        <v>0</v>
      </c>
      <c r="Q1932" s="84">
        <f t="shared" si="1240"/>
        <v>3680</v>
      </c>
      <c r="R1932" s="84">
        <v>0</v>
      </c>
      <c r="S1932" s="87">
        <f t="shared" si="1241"/>
        <v>0</v>
      </c>
      <c r="T1932" s="150">
        <v>10</v>
      </c>
      <c r="U1932" s="69">
        <v>365</v>
      </c>
      <c r="V1932" s="70"/>
      <c r="W1932" s="71">
        <v>9.5835616438356173</v>
      </c>
      <c r="X1932" s="76">
        <f t="shared" si="1208"/>
        <v>39479</v>
      </c>
      <c r="Y1932" s="138" t="s">
        <v>4016</v>
      </c>
      <c r="Z1932" s="60">
        <f>MATCH(Y1932,'Cat-3'!$A:$A,0)</f>
        <v>628</v>
      </c>
      <c r="AA1932" s="60">
        <f>MATCH(X1932,'Cat-3'!$1:$1,0)</f>
        <v>41</v>
      </c>
      <c r="AB1932" s="60">
        <f>INDEX('Cat-3'!$1:$1048576,Working!Z1932,Working!AA1932)</f>
        <v>116.6</v>
      </c>
      <c r="AC1932" s="60">
        <f>MATCH($AC$3,'Cat-3'!$1:$1,0)</f>
        <v>90</v>
      </c>
      <c r="AD1932" s="60">
        <f>INDEX('Cat-3'!$1:$1048576,Working!Z1932,Working!AC1932)</f>
        <v>138.4</v>
      </c>
      <c r="AE1932" s="146">
        <f>AD1932/AB1932</f>
        <v>1.1869639794168096</v>
      </c>
      <c r="AF1932" s="132" t="s">
        <v>3114</v>
      </c>
      <c r="AG1932" s="60">
        <f>MATCH(AF1932,'Cat-4'!$A:$A,0)</f>
        <v>844</v>
      </c>
      <c r="AH1932" s="60">
        <f>MATCH($AH$3,'Cat-4'!$1:$1,0)</f>
        <v>4</v>
      </c>
      <c r="AI1932" s="60">
        <f>INDEX('Cat-4'!$1:$1048576,Working!AG1932,Working!AH1932)</f>
        <v>103.9</v>
      </c>
      <c r="AJ1932" s="60">
        <f>MATCH($AJ$3,'Cat-4'!$1:$1,0)</f>
        <v>144</v>
      </c>
      <c r="AK1932" s="60">
        <f>INDEX('Cat-4'!$1:$1048576,Working!AG1932,Working!AJ1932)</f>
        <v>160.30000000000001</v>
      </c>
      <c r="AL1932" s="146">
        <f>AK1932/AI1932</f>
        <v>1.5428296438883542</v>
      </c>
      <c r="AM1932" s="146">
        <f>AL1932*AE1932</f>
        <v>1.8312832136719401</v>
      </c>
      <c r="AN1932" s="146">
        <f t="shared" si="1242"/>
        <v>16.038888888888888</v>
      </c>
      <c r="AO1932" s="169">
        <f>INDEX('EL&amp;SV'!$C$4:$G$50,MATCH(AF1932,'EL&amp;SV'!$G$4:$G$50,0),MATCH(IF(P1932&gt;5000000,"A",IF(N1932&gt;2000000,"B",IF(N1932&gt;500000,"C","D"))),'EL&amp;SV'!$C$4:$G$4,0))</f>
        <v>6</v>
      </c>
      <c r="AP1932" s="171">
        <f>INDEX('EL&amp;SV'!$G$4:$K$50,MATCH(AF1932,'EL&amp;SV'!$G$4:$G$50,0),MATCH(IF(N1932&gt;5000000,"A",IF(N1932&gt;2000000,"B",IF(N1932&gt;500000,"C","D"))),'EL&amp;SV'!$G$4:$K$4,0))</f>
        <v>0.95</v>
      </c>
      <c r="AQ1932" s="153">
        <f t="shared" si="1223"/>
        <v>6739.1222263127393</v>
      </c>
      <c r="AR1932" s="153">
        <f t="shared" si="1224"/>
        <v>6402.1661149971014</v>
      </c>
      <c r="AS1932" s="153">
        <f t="shared" si="1225"/>
        <v>336.95611131563783</v>
      </c>
      <c r="AT1932" s="60">
        <v>0.75</v>
      </c>
      <c r="AU1932" s="153">
        <f t="shared" si="1226"/>
        <v>252.71708348672837</v>
      </c>
      <c r="AV1932" s="153">
        <f t="shared" si="1227"/>
        <v>336.95611131563726</v>
      </c>
    </row>
    <row r="1933" spans="1:48" x14ac:dyDescent="0.2">
      <c r="A1933" s="82">
        <v>1929</v>
      </c>
      <c r="B1933" s="82" t="s">
        <v>1410</v>
      </c>
      <c r="C1933" s="83"/>
      <c r="D1933" s="84" t="s">
        <v>112</v>
      </c>
      <c r="E1933" s="85" t="s">
        <v>911</v>
      </c>
      <c r="F1933" s="151">
        <v>42248</v>
      </c>
      <c r="G1933" s="86"/>
      <c r="H1933" s="89"/>
      <c r="I1933" s="89">
        <v>0.8431506849315068</v>
      </c>
      <c r="J1933" s="84"/>
      <c r="K1933" s="84"/>
      <c r="L1933" s="87">
        <v>3680</v>
      </c>
      <c r="M1933" s="87"/>
      <c r="N1933" s="87">
        <v>3680</v>
      </c>
      <c r="O1933" s="84">
        <v>3496</v>
      </c>
      <c r="P1933" s="84">
        <v>0</v>
      </c>
      <c r="Q1933" s="84">
        <f t="shared" si="1240"/>
        <v>3496</v>
      </c>
      <c r="R1933" s="84">
        <v>184</v>
      </c>
      <c r="S1933" s="87">
        <f t="shared" si="1241"/>
        <v>184</v>
      </c>
      <c r="T1933" s="150">
        <v>5</v>
      </c>
      <c r="U1933" s="69">
        <v>365</v>
      </c>
      <c r="V1933" s="70"/>
      <c r="W1933" s="71">
        <v>9.5835616438356173</v>
      </c>
      <c r="X1933" s="76">
        <f>DATE(YEAR(F1933),MONTH(F1933),1)</f>
        <v>42248</v>
      </c>
      <c r="AF1933" s="132" t="s">
        <v>3114</v>
      </c>
      <c r="AG1933" s="60">
        <f>MATCH(AF1933,'Cat-4'!$A:$A,0)</f>
        <v>844</v>
      </c>
      <c r="AH1933" s="60">
        <f>MATCH(X1933,'Cat-4'!$1:$1,0)</f>
        <v>45</v>
      </c>
      <c r="AI1933" s="60">
        <f>INDEX('Cat-4'!$1:$1048576,Working!AG1933,Working!AH1933)</f>
        <v>110.9</v>
      </c>
      <c r="AJ1933" s="60">
        <f>MATCH($AJ$3,'Cat-4'!$1:$1,0)</f>
        <v>144</v>
      </c>
      <c r="AK1933" s="60">
        <f>INDEX('Cat-4'!$1:$1048576,Working!AG1933,Working!AJ1933)</f>
        <v>160.30000000000001</v>
      </c>
      <c r="AL1933" s="146">
        <f>AK1933/AI1933</f>
        <v>1.4454463480613164</v>
      </c>
      <c r="AM1933" s="152">
        <f>AL1933</f>
        <v>1.4454463480613164</v>
      </c>
      <c r="AN1933" s="146">
        <f t="shared" si="1242"/>
        <v>8.4555555555555557</v>
      </c>
      <c r="AO1933" s="169">
        <f>INDEX('EL&amp;SV'!$C$4:$G$50,MATCH(AF1933,'EL&amp;SV'!$G$4:$G$50,0),MATCH(IF(P1933&gt;5000000,"A",IF(N1933&gt;2000000,"B",IF(N1933&gt;500000,"C","D"))),'EL&amp;SV'!$C$4:$G$4,0))</f>
        <v>6</v>
      </c>
      <c r="AP1933" s="171">
        <f>INDEX('EL&amp;SV'!$G$4:$K$50,MATCH(AF1933,'EL&amp;SV'!$G$4:$G$50,0),MATCH(IF(N1933&gt;5000000,"A",IF(N1933&gt;2000000,"B",IF(N1933&gt;500000,"C","D"))),'EL&amp;SV'!$G$4:$K$4,0))</f>
        <v>0.95</v>
      </c>
      <c r="AQ1933" s="153">
        <f t="shared" si="1223"/>
        <v>5319.2425608656449</v>
      </c>
      <c r="AR1933" s="153">
        <f t="shared" si="1224"/>
        <v>5053.2804328223619</v>
      </c>
      <c r="AS1933" s="153">
        <f t="shared" si="1225"/>
        <v>265.96212804328297</v>
      </c>
      <c r="AT1933" s="60">
        <v>0.75</v>
      </c>
      <c r="AU1933" s="153">
        <f t="shared" si="1226"/>
        <v>199.47159603246223</v>
      </c>
      <c r="AV1933" s="153">
        <f t="shared" si="1227"/>
        <v>265.96212804328246</v>
      </c>
    </row>
    <row r="1934" spans="1:48" x14ac:dyDescent="0.2">
      <c r="A1934" s="82">
        <v>1930</v>
      </c>
      <c r="B1934" s="82" t="s">
        <v>1410</v>
      </c>
      <c r="C1934" s="83"/>
      <c r="D1934" s="84" t="s">
        <v>112</v>
      </c>
      <c r="E1934" s="85" t="s">
        <v>676</v>
      </c>
      <c r="F1934" s="86">
        <v>39573</v>
      </c>
      <c r="G1934" s="86" t="s">
        <v>1348</v>
      </c>
      <c r="H1934" s="89"/>
      <c r="I1934" s="89">
        <v>0</v>
      </c>
      <c r="J1934" s="84"/>
      <c r="K1934" s="84"/>
      <c r="L1934" s="87">
        <v>3640</v>
      </c>
      <c r="M1934" s="87"/>
      <c r="N1934" s="87">
        <v>3640</v>
      </c>
      <c r="O1934" s="84">
        <v>3640</v>
      </c>
      <c r="P1934" s="84">
        <v>0</v>
      </c>
      <c r="Q1934" s="84">
        <f t="shared" si="1240"/>
        <v>3640</v>
      </c>
      <c r="R1934" s="84">
        <v>0</v>
      </c>
      <c r="S1934" s="87">
        <f t="shared" si="1241"/>
        <v>0</v>
      </c>
      <c r="T1934" s="150">
        <v>5</v>
      </c>
      <c r="U1934" s="69">
        <v>365</v>
      </c>
      <c r="V1934" s="70"/>
      <c r="W1934" s="71">
        <v>9.3178082191780831</v>
      </c>
      <c r="X1934" s="76">
        <f t="shared" si="1208"/>
        <v>39569</v>
      </c>
      <c r="Y1934" s="138" t="s">
        <v>4255</v>
      </c>
      <c r="Z1934" s="60">
        <f>MATCH(Y1934,'Cat-3'!$A:$A,0)</f>
        <v>758</v>
      </c>
      <c r="AA1934" s="60">
        <f>MATCH(X1934,'Cat-3'!$1:$1,0)</f>
        <v>44</v>
      </c>
      <c r="AB1934" s="60">
        <f>INDEX('Cat-3'!$1:$1048576,Working!Z1934,Working!AA1934)</f>
        <v>95.8</v>
      </c>
      <c r="AC1934" s="60">
        <f>MATCH($AC$3,'Cat-3'!$1:$1,0)</f>
        <v>90</v>
      </c>
      <c r="AD1934" s="60">
        <f>INDEX('Cat-3'!$1:$1048576,Working!Z1934,Working!AC1934)</f>
        <v>95.1</v>
      </c>
      <c r="AE1934" s="146">
        <f t="shared" ref="AE1934:AE1935" si="1248">AD1934/AB1934</f>
        <v>0.99269311064718158</v>
      </c>
      <c r="AF1934" s="132" t="s">
        <v>2724</v>
      </c>
      <c r="AG1934" s="60">
        <f>MATCH(AF1934,'Cat-4'!$A:$A,0)</f>
        <v>648</v>
      </c>
      <c r="AH1934" s="60">
        <f>MATCH($AH$3,'Cat-4'!$1:$1,0)</f>
        <v>4</v>
      </c>
      <c r="AI1934" s="60">
        <f>INDEX('Cat-4'!$1:$1048576,Working!AG1934,Working!AH1934)</f>
        <v>103.2</v>
      </c>
      <c r="AJ1934" s="60">
        <f>MATCH($AJ$3,'Cat-4'!$1:$1,0)</f>
        <v>144</v>
      </c>
      <c r="AK1934" s="60">
        <f>INDEX('Cat-4'!$1:$1048576,Working!AG1934,Working!AJ1934)</f>
        <v>139.4</v>
      </c>
      <c r="AL1934" s="146">
        <f t="shared" ref="AL1934:AL1935" si="1249">AK1934/AI1934</f>
        <v>1.3507751937984496</v>
      </c>
      <c r="AM1934" s="146">
        <f t="shared" ref="AM1934:AM1935" si="1250">AL1934*AE1934</f>
        <v>1.3409052289168324</v>
      </c>
      <c r="AN1934" s="146">
        <f t="shared" si="1242"/>
        <v>15.777777777777779</v>
      </c>
      <c r="AO1934" s="169">
        <f>INDEX('EL&amp;SV'!$C$4:$G$50,MATCH(AF1934,'EL&amp;SV'!$G$4:$G$50,0),MATCH(IF(P1934&gt;5000000,"A",IF(N1934&gt;2000000,"B",IF(N1934&gt;500000,"C","D"))),'EL&amp;SV'!$C$4:$G$4,0))</f>
        <v>5</v>
      </c>
      <c r="AP1934" s="171">
        <f>INDEX('EL&amp;SV'!$G$4:$K$50,MATCH(AF1934,'EL&amp;SV'!$G$4:$G$50,0),MATCH(IF(N1934&gt;5000000,"A",IF(N1934&gt;2000000,"B",IF(N1934&gt;500000,"C","D"))),'EL&amp;SV'!$G$4:$K$4,0))</f>
        <v>1</v>
      </c>
      <c r="AQ1934" s="153">
        <f t="shared" si="1223"/>
        <v>4880.8950332572695</v>
      </c>
      <c r="AR1934" s="153">
        <f t="shared" si="1224"/>
        <v>4880.8950332572695</v>
      </c>
      <c r="AS1934" s="153">
        <f t="shared" si="1225"/>
        <v>0</v>
      </c>
      <c r="AT1934" s="60">
        <v>0.75</v>
      </c>
      <c r="AU1934" s="153">
        <f t="shared" si="1226"/>
        <v>0</v>
      </c>
      <c r="AV1934" s="153">
        <f t="shared" si="1227"/>
        <v>0</v>
      </c>
    </row>
    <row r="1935" spans="1:48" x14ac:dyDescent="0.2">
      <c r="A1935" s="82">
        <v>1931</v>
      </c>
      <c r="B1935" s="82" t="s">
        <v>1410</v>
      </c>
      <c r="C1935" s="83"/>
      <c r="D1935" s="84" t="s">
        <v>112</v>
      </c>
      <c r="E1935" s="85" t="s">
        <v>333</v>
      </c>
      <c r="F1935" s="86">
        <v>39706</v>
      </c>
      <c r="G1935" s="86" t="s">
        <v>1348</v>
      </c>
      <c r="H1935" s="89"/>
      <c r="I1935" s="89">
        <v>1.1223862238622387E-2</v>
      </c>
      <c r="J1935" s="84"/>
      <c r="K1935" s="84"/>
      <c r="L1935" s="87">
        <v>3600</v>
      </c>
      <c r="M1935" s="87"/>
      <c r="N1935" s="87">
        <v>3600</v>
      </c>
      <c r="O1935" s="84">
        <v>3600</v>
      </c>
      <c r="P1935" s="84">
        <v>0</v>
      </c>
      <c r="Q1935" s="84">
        <f t="shared" si="1240"/>
        <v>3600</v>
      </c>
      <c r="R1935" s="84">
        <v>0</v>
      </c>
      <c r="S1935" s="87">
        <f t="shared" si="1241"/>
        <v>0</v>
      </c>
      <c r="T1935" s="150">
        <v>10</v>
      </c>
      <c r="U1935" s="69">
        <v>365</v>
      </c>
      <c r="V1935" s="70"/>
      <c r="W1935" s="71">
        <v>4.5424657534246577</v>
      </c>
      <c r="X1935" s="76">
        <f t="shared" si="1208"/>
        <v>39692</v>
      </c>
      <c r="Y1935" s="138" t="s">
        <v>4016</v>
      </c>
      <c r="Z1935" s="60">
        <f>MATCH(Y1935,'Cat-3'!$A:$A,0)</f>
        <v>628</v>
      </c>
      <c r="AA1935" s="60">
        <f>MATCH(X1935,'Cat-3'!$1:$1,0)</f>
        <v>48</v>
      </c>
      <c r="AB1935" s="60">
        <f>INDEX('Cat-3'!$1:$1048576,Working!Z1935,Working!AA1935)</f>
        <v>120.9</v>
      </c>
      <c r="AC1935" s="60">
        <f>MATCH($AC$3,'Cat-3'!$1:$1,0)</f>
        <v>90</v>
      </c>
      <c r="AD1935" s="60">
        <f>INDEX('Cat-3'!$1:$1048576,Working!Z1935,Working!AC1935)</f>
        <v>138.4</v>
      </c>
      <c r="AE1935" s="146">
        <f t="shared" si="1248"/>
        <v>1.1447477253928866</v>
      </c>
      <c r="AF1935" s="132" t="s">
        <v>3114</v>
      </c>
      <c r="AG1935" s="60">
        <f>MATCH(AF1935,'Cat-4'!$A:$A,0)</f>
        <v>844</v>
      </c>
      <c r="AH1935" s="60">
        <f>MATCH($AH$3,'Cat-4'!$1:$1,0)</f>
        <v>4</v>
      </c>
      <c r="AI1935" s="60">
        <f>INDEX('Cat-4'!$1:$1048576,Working!AG1935,Working!AH1935)</f>
        <v>103.9</v>
      </c>
      <c r="AJ1935" s="60">
        <f>MATCH($AJ$3,'Cat-4'!$1:$1,0)</f>
        <v>144</v>
      </c>
      <c r="AK1935" s="60">
        <f>INDEX('Cat-4'!$1:$1048576,Working!AG1935,Working!AJ1935)</f>
        <v>160.30000000000001</v>
      </c>
      <c r="AL1935" s="146">
        <f t="shared" si="1249"/>
        <v>1.5428296438883542</v>
      </c>
      <c r="AM1935" s="146">
        <f t="shared" si="1250"/>
        <v>1.7661507255099107</v>
      </c>
      <c r="AN1935" s="146">
        <f t="shared" si="1242"/>
        <v>15.416666666666666</v>
      </c>
      <c r="AO1935" s="169">
        <f>INDEX('EL&amp;SV'!$C$4:$G$50,MATCH(AF1935,'EL&amp;SV'!$G$4:$G$50,0),MATCH(IF(P1935&gt;5000000,"A",IF(N1935&gt;2000000,"B",IF(N1935&gt;500000,"C","D"))),'EL&amp;SV'!$C$4:$G$4,0))</f>
        <v>6</v>
      </c>
      <c r="AP1935" s="171">
        <f>INDEX('EL&amp;SV'!$G$4:$K$50,MATCH(AF1935,'EL&amp;SV'!$G$4:$G$50,0),MATCH(IF(N1935&gt;5000000,"A",IF(N1935&gt;2000000,"B",IF(N1935&gt;500000,"C","D"))),'EL&amp;SV'!$G$4:$K$4,0))</f>
        <v>0.95</v>
      </c>
      <c r="AQ1935" s="153">
        <f t="shared" si="1223"/>
        <v>6358.1426118356785</v>
      </c>
      <c r="AR1935" s="153">
        <f t="shared" si="1224"/>
        <v>6040.2354812438944</v>
      </c>
      <c r="AS1935" s="153">
        <f t="shared" si="1225"/>
        <v>317.90713059178415</v>
      </c>
      <c r="AT1935" s="60">
        <v>0.75</v>
      </c>
      <c r="AU1935" s="153">
        <f t="shared" si="1226"/>
        <v>238.43034794383811</v>
      </c>
      <c r="AV1935" s="153">
        <f t="shared" si="1227"/>
        <v>317.90713059178421</v>
      </c>
    </row>
    <row r="1936" spans="1:48" x14ac:dyDescent="0.2">
      <c r="A1936" s="82">
        <v>1932</v>
      </c>
      <c r="B1936" s="82" t="s">
        <v>1410</v>
      </c>
      <c r="C1936" s="83"/>
      <c r="D1936" s="84" t="s">
        <v>112</v>
      </c>
      <c r="E1936" s="85" t="s">
        <v>398</v>
      </c>
      <c r="F1936" s="151">
        <v>42248</v>
      </c>
      <c r="G1936" s="86"/>
      <c r="H1936" s="89"/>
      <c r="I1936" s="89">
        <v>0.05</v>
      </c>
      <c r="J1936" s="84"/>
      <c r="K1936" s="84"/>
      <c r="L1936" s="87">
        <v>3600</v>
      </c>
      <c r="M1936" s="87"/>
      <c r="N1936" s="87">
        <v>3600</v>
      </c>
      <c r="O1936" s="84">
        <v>3600</v>
      </c>
      <c r="P1936" s="84">
        <v>0</v>
      </c>
      <c r="Q1936" s="84">
        <f t="shared" si="1240"/>
        <v>3600</v>
      </c>
      <c r="R1936" s="84">
        <v>0</v>
      </c>
      <c r="S1936" s="87">
        <f t="shared" si="1241"/>
        <v>0</v>
      </c>
      <c r="T1936" s="150">
        <v>10</v>
      </c>
      <c r="U1936" s="69">
        <v>365</v>
      </c>
      <c r="V1936" s="70"/>
      <c r="W1936" s="71">
        <v>4.5397260273972604</v>
      </c>
      <c r="X1936" s="76">
        <f>DATE(YEAR(F1936),MONTH(F1936),1)</f>
        <v>42248</v>
      </c>
      <c r="AF1936" s="132" t="s">
        <v>3114</v>
      </c>
      <c r="AG1936" s="60">
        <f>MATCH(AF1936,'Cat-4'!$A:$A,0)</f>
        <v>844</v>
      </c>
      <c r="AH1936" s="60">
        <f>MATCH(X1936,'Cat-4'!$1:$1,0)</f>
        <v>45</v>
      </c>
      <c r="AI1936" s="60">
        <f>INDEX('Cat-4'!$1:$1048576,Working!AG1936,Working!AH1936)</f>
        <v>110.9</v>
      </c>
      <c r="AJ1936" s="60">
        <f>MATCH($AJ$3,'Cat-4'!$1:$1,0)</f>
        <v>144</v>
      </c>
      <c r="AK1936" s="60">
        <f>INDEX('Cat-4'!$1:$1048576,Working!AG1936,Working!AJ1936)</f>
        <v>160.30000000000001</v>
      </c>
      <c r="AL1936" s="146">
        <f>AK1936/AI1936</f>
        <v>1.4454463480613164</v>
      </c>
      <c r="AM1936" s="152">
        <f>AL1936</f>
        <v>1.4454463480613164</v>
      </c>
      <c r="AN1936" s="146">
        <f t="shared" si="1242"/>
        <v>8.4555555555555557</v>
      </c>
      <c r="AO1936" s="169">
        <f>INDEX('EL&amp;SV'!$C$4:$G$50,MATCH(AF1936,'EL&amp;SV'!$G$4:$G$50,0),MATCH(IF(P1936&gt;5000000,"A",IF(N1936&gt;2000000,"B",IF(N1936&gt;500000,"C","D"))),'EL&amp;SV'!$C$4:$G$4,0))</f>
        <v>6</v>
      </c>
      <c r="AP1936" s="171">
        <f>INDEX('EL&amp;SV'!$G$4:$K$50,MATCH(AF1936,'EL&amp;SV'!$G$4:$G$50,0),MATCH(IF(N1936&gt;5000000,"A",IF(N1936&gt;2000000,"B",IF(N1936&gt;500000,"C","D"))),'EL&amp;SV'!$G$4:$K$4,0))</f>
        <v>0.95</v>
      </c>
      <c r="AQ1936" s="153">
        <f t="shared" si="1223"/>
        <v>5203.6068530207394</v>
      </c>
      <c r="AR1936" s="153">
        <f t="shared" si="1224"/>
        <v>4943.4265103697026</v>
      </c>
      <c r="AS1936" s="153">
        <f t="shared" si="1225"/>
        <v>260.18034265103688</v>
      </c>
      <c r="AT1936" s="60">
        <v>0.75</v>
      </c>
      <c r="AU1936" s="153">
        <f t="shared" si="1226"/>
        <v>195.13525698827766</v>
      </c>
      <c r="AV1936" s="153">
        <f t="shared" si="1227"/>
        <v>260.18034265103722</v>
      </c>
    </row>
    <row r="1937" spans="1:48" x14ac:dyDescent="0.2">
      <c r="A1937" s="82">
        <v>1933</v>
      </c>
      <c r="B1937" s="82" t="s">
        <v>1410</v>
      </c>
      <c r="C1937" s="83"/>
      <c r="D1937" s="84" t="s">
        <v>112</v>
      </c>
      <c r="E1937" s="85" t="s">
        <v>690</v>
      </c>
      <c r="F1937" s="86">
        <v>39578</v>
      </c>
      <c r="G1937" s="86" t="s">
        <v>1348</v>
      </c>
      <c r="H1937" s="89"/>
      <c r="I1937" s="89">
        <v>0</v>
      </c>
      <c r="J1937" s="84"/>
      <c r="K1937" s="84"/>
      <c r="L1937" s="87">
        <v>3600</v>
      </c>
      <c r="M1937" s="87"/>
      <c r="N1937" s="87">
        <v>3600</v>
      </c>
      <c r="O1937" s="84">
        <v>3600</v>
      </c>
      <c r="P1937" s="84">
        <v>0</v>
      </c>
      <c r="Q1937" s="84">
        <f t="shared" si="1240"/>
        <v>3600</v>
      </c>
      <c r="R1937" s="84">
        <v>0</v>
      </c>
      <c r="S1937" s="87">
        <f t="shared" si="1241"/>
        <v>0</v>
      </c>
      <c r="T1937" s="150">
        <v>5</v>
      </c>
      <c r="U1937" s="69">
        <v>365</v>
      </c>
      <c r="V1937" s="70"/>
      <c r="W1937" s="71">
        <v>9.0164383561643842</v>
      </c>
      <c r="X1937" s="76">
        <f t="shared" si="1208"/>
        <v>39569</v>
      </c>
      <c r="Y1937" s="138" t="s">
        <v>4016</v>
      </c>
      <c r="Z1937" s="60">
        <f>MATCH(Y1937,'Cat-3'!$A:$A,0)</f>
        <v>628</v>
      </c>
      <c r="AA1937" s="60">
        <f>MATCH(X1937,'Cat-3'!$1:$1,0)</f>
        <v>44</v>
      </c>
      <c r="AB1937" s="60">
        <f>INDEX('Cat-3'!$1:$1048576,Working!Z1937,Working!AA1937)</f>
        <v>120.9</v>
      </c>
      <c r="AC1937" s="60">
        <f>MATCH($AC$3,'Cat-3'!$1:$1,0)</f>
        <v>90</v>
      </c>
      <c r="AD1937" s="60">
        <f>INDEX('Cat-3'!$1:$1048576,Working!Z1937,Working!AC1937)</f>
        <v>138.4</v>
      </c>
      <c r="AE1937" s="146">
        <f>AD1937/AB1937</f>
        <v>1.1447477253928866</v>
      </c>
      <c r="AF1937" s="132" t="s">
        <v>3114</v>
      </c>
      <c r="AG1937" s="60">
        <f>MATCH(AF1937,'Cat-4'!$A:$A,0)</f>
        <v>844</v>
      </c>
      <c r="AH1937" s="60">
        <f>MATCH($AH$3,'Cat-4'!$1:$1,0)</f>
        <v>4</v>
      </c>
      <c r="AI1937" s="60">
        <f>INDEX('Cat-4'!$1:$1048576,Working!AG1937,Working!AH1937)</f>
        <v>103.9</v>
      </c>
      <c r="AJ1937" s="60">
        <f>MATCH($AJ$3,'Cat-4'!$1:$1,0)</f>
        <v>144</v>
      </c>
      <c r="AK1937" s="60">
        <f>INDEX('Cat-4'!$1:$1048576,Working!AG1937,Working!AJ1937)</f>
        <v>160.30000000000001</v>
      </c>
      <c r="AL1937" s="146">
        <f>AK1937/AI1937</f>
        <v>1.5428296438883542</v>
      </c>
      <c r="AM1937" s="146">
        <f>AL1937*AE1937</f>
        <v>1.7661507255099107</v>
      </c>
      <c r="AN1937" s="146">
        <f t="shared" si="1242"/>
        <v>15.763888888888889</v>
      </c>
      <c r="AO1937" s="169">
        <f>INDEX('EL&amp;SV'!$C$4:$G$50,MATCH(AF1937,'EL&amp;SV'!$G$4:$G$50,0),MATCH(IF(P1937&gt;5000000,"A",IF(N1937&gt;2000000,"B",IF(N1937&gt;500000,"C","D"))),'EL&amp;SV'!$C$4:$G$4,0))</f>
        <v>6</v>
      </c>
      <c r="AP1937" s="171">
        <f>INDEX('EL&amp;SV'!$G$4:$K$50,MATCH(AF1937,'EL&amp;SV'!$G$4:$G$50,0),MATCH(IF(N1937&gt;5000000,"A",IF(N1937&gt;2000000,"B",IF(N1937&gt;500000,"C","D"))),'EL&amp;SV'!$G$4:$K$4,0))</f>
        <v>0.95</v>
      </c>
      <c r="AQ1937" s="153">
        <f t="shared" si="1223"/>
        <v>6358.1426118356785</v>
      </c>
      <c r="AR1937" s="153">
        <f t="shared" si="1224"/>
        <v>6040.2354812438944</v>
      </c>
      <c r="AS1937" s="153">
        <f t="shared" si="1225"/>
        <v>317.90713059178415</v>
      </c>
      <c r="AT1937" s="60">
        <v>0.75</v>
      </c>
      <c r="AU1937" s="153">
        <f t="shared" si="1226"/>
        <v>238.43034794383811</v>
      </c>
      <c r="AV1937" s="153">
        <f t="shared" si="1227"/>
        <v>317.90713059178421</v>
      </c>
    </row>
    <row r="1938" spans="1:48" x14ac:dyDescent="0.2">
      <c r="A1938" s="82">
        <v>1934</v>
      </c>
      <c r="B1938" s="82" t="s">
        <v>1410</v>
      </c>
      <c r="C1938" s="83"/>
      <c r="D1938" s="84" t="s">
        <v>112</v>
      </c>
      <c r="E1938" s="85" t="s">
        <v>755</v>
      </c>
      <c r="F1938" s="86">
        <v>43190</v>
      </c>
      <c r="G1938" s="86" t="s">
        <v>29</v>
      </c>
      <c r="H1938" s="89"/>
      <c r="I1938" s="89">
        <v>0.19</v>
      </c>
      <c r="J1938" s="84"/>
      <c r="K1938" s="84"/>
      <c r="L1938" s="87">
        <v>3600</v>
      </c>
      <c r="M1938" s="87"/>
      <c r="N1938" s="87">
        <v>3600</v>
      </c>
      <c r="O1938" s="84">
        <v>2736.9369863013699</v>
      </c>
      <c r="P1938" s="84">
        <v>684</v>
      </c>
      <c r="Q1938" s="84">
        <f t="shared" si="1240"/>
        <v>3420.9369863013699</v>
      </c>
      <c r="R1938" s="84">
        <v>179.06301369863013</v>
      </c>
      <c r="S1938" s="87">
        <f t="shared" si="1241"/>
        <v>863.06301369863013</v>
      </c>
      <c r="T1938" s="150">
        <v>10</v>
      </c>
      <c r="U1938" s="69">
        <v>365</v>
      </c>
      <c r="V1938" s="70"/>
      <c r="W1938" s="71">
        <v>4.4246575342465757</v>
      </c>
      <c r="X1938" s="76">
        <f t="shared" si="1208"/>
        <v>43160</v>
      </c>
      <c r="AF1938" s="132" t="s">
        <v>3114</v>
      </c>
      <c r="AG1938" s="60">
        <f>MATCH(AF1938,'Cat-4'!$A:$A,0)</f>
        <v>844</v>
      </c>
      <c r="AH1938" s="60">
        <f>MATCH(X1938,'Cat-4'!$1:$1,0)</f>
        <v>75</v>
      </c>
      <c r="AI1938" s="60">
        <f>INDEX('Cat-4'!$1:$1048576,Working!AG1938,Working!AH1938)</f>
        <v>124.6</v>
      </c>
      <c r="AJ1938" s="60">
        <f>MATCH($AJ$3,'Cat-4'!$1:$1,0)</f>
        <v>144</v>
      </c>
      <c r="AK1938" s="60">
        <f>INDEX('Cat-4'!$1:$1048576,Working!AG1938,Working!AJ1938)</f>
        <v>160.30000000000001</v>
      </c>
      <c r="AL1938" s="146">
        <f t="shared" ref="AL1938:AL1943" si="1251">AK1938/AI1938</f>
        <v>1.2865168539325844</v>
      </c>
      <c r="AM1938" s="152">
        <f t="shared" ref="AM1938:AM1943" si="1252">AL1938</f>
        <v>1.2865168539325844</v>
      </c>
      <c r="AN1938" s="146">
        <f t="shared" si="1242"/>
        <v>5.875</v>
      </c>
      <c r="AO1938" s="169">
        <f>INDEX('EL&amp;SV'!$C$4:$G$50,MATCH(AF1938,'EL&amp;SV'!$G$4:$G$50,0),MATCH(IF(P1938&gt;5000000,"A",IF(N1938&gt;2000000,"B",IF(N1938&gt;500000,"C","D"))),'EL&amp;SV'!$C$4:$G$4,0))</f>
        <v>6</v>
      </c>
      <c r="AP1938" s="171">
        <f>INDEX('EL&amp;SV'!$G$4:$K$50,MATCH(AF1938,'EL&amp;SV'!$G$4:$G$50,0),MATCH(IF(N1938&gt;5000000,"A",IF(N1938&gt;2000000,"B",IF(N1938&gt;500000,"C","D"))),'EL&amp;SV'!$G$4:$K$4,0))</f>
        <v>0.95</v>
      </c>
      <c r="AQ1938" s="153">
        <f t="shared" si="1223"/>
        <v>4631.4606741573043</v>
      </c>
      <c r="AR1938" s="153">
        <f t="shared" si="1224"/>
        <v>4308.223314606742</v>
      </c>
      <c r="AS1938" s="153">
        <f t="shared" si="1225"/>
        <v>323.23735955056236</v>
      </c>
      <c r="AT1938" s="60">
        <v>0.75</v>
      </c>
      <c r="AU1938" s="153">
        <f t="shared" si="1226"/>
        <v>242.42801966292177</v>
      </c>
      <c r="AV1938" s="153">
        <f t="shared" si="1227"/>
        <v>242.42801966292177</v>
      </c>
    </row>
    <row r="1939" spans="1:48" x14ac:dyDescent="0.2">
      <c r="A1939" s="82">
        <v>1935</v>
      </c>
      <c r="B1939" s="82" t="s">
        <v>1410</v>
      </c>
      <c r="C1939" s="83"/>
      <c r="D1939" s="84" t="s">
        <v>112</v>
      </c>
      <c r="E1939" s="85" t="s">
        <v>1025</v>
      </c>
      <c r="F1939" s="86">
        <v>42460</v>
      </c>
      <c r="G1939" s="86" t="s">
        <v>25</v>
      </c>
      <c r="H1939" s="89"/>
      <c r="I1939" s="89">
        <v>6.3333333333333325E-2</v>
      </c>
      <c r="J1939" s="84"/>
      <c r="K1939" s="84"/>
      <c r="L1939" s="87">
        <v>3570</v>
      </c>
      <c r="M1939" s="87"/>
      <c r="N1939" s="87">
        <v>3570</v>
      </c>
      <c r="O1939" s="84">
        <v>1357.2194520547941</v>
      </c>
      <c r="P1939" s="84">
        <v>226.09999999999997</v>
      </c>
      <c r="Q1939" s="84">
        <f t="shared" si="1240"/>
        <v>1583.3194520547941</v>
      </c>
      <c r="R1939" s="84">
        <v>1986.6805479452059</v>
      </c>
      <c r="S1939" s="87">
        <f t="shared" si="1241"/>
        <v>2212.7805479452059</v>
      </c>
      <c r="T1939" s="150">
        <v>15</v>
      </c>
      <c r="U1939" s="69">
        <v>365</v>
      </c>
      <c r="V1939" s="70"/>
      <c r="W1939" s="71">
        <v>9.4958904109589035</v>
      </c>
      <c r="X1939" s="76">
        <f t="shared" si="1208"/>
        <v>42430</v>
      </c>
      <c r="AF1939" s="132" t="s">
        <v>3114</v>
      </c>
      <c r="AG1939" s="60">
        <f>MATCH(AF1939,'Cat-4'!$A:$A,0)</f>
        <v>844</v>
      </c>
      <c r="AH1939" s="60">
        <f>MATCH(X1939,'Cat-4'!$1:$1,0)</f>
        <v>51</v>
      </c>
      <c r="AI1939" s="60">
        <f>INDEX('Cat-4'!$1:$1048576,Working!AG1939,Working!AH1939)</f>
        <v>114.6</v>
      </c>
      <c r="AJ1939" s="60">
        <f>MATCH($AJ$3,'Cat-4'!$1:$1,0)</f>
        <v>144</v>
      </c>
      <c r="AK1939" s="60">
        <f>INDEX('Cat-4'!$1:$1048576,Working!AG1939,Working!AJ1939)</f>
        <v>160.30000000000001</v>
      </c>
      <c r="AL1939" s="146">
        <f t="shared" si="1251"/>
        <v>1.3987783595113439</v>
      </c>
      <c r="AM1939" s="152">
        <f t="shared" si="1252"/>
        <v>1.3987783595113439</v>
      </c>
      <c r="AN1939" s="146">
        <f t="shared" si="1242"/>
        <v>7.875</v>
      </c>
      <c r="AO1939" s="169">
        <f>INDEX('EL&amp;SV'!$C$4:$G$50,MATCH(AF1939,'EL&amp;SV'!$G$4:$G$50,0),MATCH(IF(P1939&gt;5000000,"A",IF(N1939&gt;2000000,"B",IF(N1939&gt;500000,"C","D"))),'EL&amp;SV'!$C$4:$G$4,0))</f>
        <v>6</v>
      </c>
      <c r="AP1939" s="171">
        <f>INDEX('EL&amp;SV'!$G$4:$K$50,MATCH(AF1939,'EL&amp;SV'!$G$4:$G$50,0),MATCH(IF(N1939&gt;5000000,"A",IF(N1939&gt;2000000,"B",IF(N1939&gt;500000,"C","D"))),'EL&amp;SV'!$G$4:$K$4,0))</f>
        <v>0.95</v>
      </c>
      <c r="AQ1939" s="153">
        <f t="shared" si="1223"/>
        <v>4993.6387434554981</v>
      </c>
      <c r="AR1939" s="153">
        <f t="shared" si="1224"/>
        <v>4743.9568062827229</v>
      </c>
      <c r="AS1939" s="153">
        <f t="shared" si="1225"/>
        <v>249.68193717277518</v>
      </c>
      <c r="AT1939" s="60">
        <v>0.75</v>
      </c>
      <c r="AU1939" s="153">
        <f t="shared" si="1226"/>
        <v>187.26145287958138</v>
      </c>
      <c r="AV1939" s="153">
        <f t="shared" si="1227"/>
        <v>249.68193717277512</v>
      </c>
    </row>
    <row r="1940" spans="1:48" x14ac:dyDescent="0.2">
      <c r="A1940" s="82">
        <v>1936</v>
      </c>
      <c r="B1940" s="82" t="s">
        <v>1410</v>
      </c>
      <c r="C1940" s="83"/>
      <c r="D1940" s="84" t="s">
        <v>112</v>
      </c>
      <c r="E1940" s="85" t="s">
        <v>1068</v>
      </c>
      <c r="F1940" s="86">
        <v>42825</v>
      </c>
      <c r="G1940" s="86" t="s">
        <v>27</v>
      </c>
      <c r="H1940" s="89"/>
      <c r="I1940" s="89">
        <v>0.31666666666666665</v>
      </c>
      <c r="J1940" s="84"/>
      <c r="K1940" s="84"/>
      <c r="L1940" s="87">
        <v>3570</v>
      </c>
      <c r="M1940" s="87"/>
      <c r="N1940" s="87">
        <v>3570</v>
      </c>
      <c r="O1940" s="84">
        <v>3391.5</v>
      </c>
      <c r="P1940" s="84">
        <v>0</v>
      </c>
      <c r="Q1940" s="84">
        <f t="shared" si="1240"/>
        <v>3391.5</v>
      </c>
      <c r="R1940" s="84">
        <v>178.5</v>
      </c>
      <c r="S1940" s="87">
        <f t="shared" si="1241"/>
        <v>178.5</v>
      </c>
      <c r="T1940" s="150">
        <v>3</v>
      </c>
      <c r="U1940" s="69">
        <v>365</v>
      </c>
      <c r="V1940" s="70"/>
      <c r="W1940" s="71">
        <v>4.493150684931507</v>
      </c>
      <c r="X1940" s="76">
        <f t="shared" si="1208"/>
        <v>42795</v>
      </c>
      <c r="AF1940" s="132" t="s">
        <v>2718</v>
      </c>
      <c r="AG1940" s="60">
        <f>MATCH(AF1940,'Cat-4'!$A:$A,0)</f>
        <v>645</v>
      </c>
      <c r="AH1940" s="60">
        <f>MATCH(X1940,'Cat-4'!$1:$1,0)</f>
        <v>63</v>
      </c>
      <c r="AI1940" s="60">
        <f>INDEX('Cat-4'!$1:$1048576,Working!AG1940,Working!AH1940)</f>
        <v>115.6</v>
      </c>
      <c r="AJ1940" s="60">
        <f>MATCH($AJ$3,'Cat-4'!$1:$1,0)</f>
        <v>144</v>
      </c>
      <c r="AK1940" s="60">
        <f>INDEX('Cat-4'!$1:$1048576,Working!AG1940,Working!AJ1940)</f>
        <v>115.6</v>
      </c>
      <c r="AL1940" s="146">
        <f t="shared" si="1251"/>
        <v>1</v>
      </c>
      <c r="AM1940" s="152">
        <f t="shared" si="1252"/>
        <v>1</v>
      </c>
      <c r="AN1940" s="146">
        <f t="shared" si="1242"/>
        <v>6.875</v>
      </c>
      <c r="AO1940" s="169">
        <f>INDEX('EL&amp;SV'!$C$4:$G$50,MATCH(AF1940,'EL&amp;SV'!$G$4:$G$50,0),MATCH(IF(P1940&gt;5000000,"A",IF(N1940&gt;2000000,"B",IF(N1940&gt;500000,"C","D"))),'EL&amp;SV'!$C$4:$G$4,0))</f>
        <v>5</v>
      </c>
      <c r="AP1940" s="171">
        <f>INDEX('EL&amp;SV'!$G$4:$K$50,MATCH(AF1940,'EL&amp;SV'!$G$4:$G$50,0),MATCH(IF(N1940&gt;5000000,"A",IF(N1940&gt;2000000,"B",IF(N1940&gt;500000,"C","D"))),'EL&amp;SV'!$G$4:$K$4,0))</f>
        <v>1</v>
      </c>
      <c r="AQ1940" s="153">
        <f t="shared" si="1223"/>
        <v>3570</v>
      </c>
      <c r="AR1940" s="153">
        <f t="shared" si="1224"/>
        <v>3570</v>
      </c>
      <c r="AS1940" s="153">
        <f t="shared" si="1225"/>
        <v>0</v>
      </c>
      <c r="AT1940" s="60">
        <v>0.75</v>
      </c>
      <c r="AU1940" s="153">
        <f t="shared" si="1226"/>
        <v>0</v>
      </c>
      <c r="AV1940" s="153">
        <f t="shared" si="1227"/>
        <v>0</v>
      </c>
    </row>
    <row r="1941" spans="1:48" x14ac:dyDescent="0.2">
      <c r="A1941" s="82">
        <v>1937</v>
      </c>
      <c r="B1941" s="82" t="s">
        <v>1410</v>
      </c>
      <c r="C1941" s="83"/>
      <c r="D1941" s="84" t="s">
        <v>112</v>
      </c>
      <c r="E1941" s="85"/>
      <c r="F1941" s="86">
        <v>41898</v>
      </c>
      <c r="G1941" s="86" t="s">
        <v>23</v>
      </c>
      <c r="H1941" s="89"/>
      <c r="I1941" s="89">
        <v>1</v>
      </c>
      <c r="J1941" s="84"/>
      <c r="K1941" s="84"/>
      <c r="L1941" s="87">
        <v>3552.5</v>
      </c>
      <c r="M1941" s="87"/>
      <c r="N1941" s="87">
        <v>3552.5</v>
      </c>
      <c r="O1941" s="84">
        <v>3374.875</v>
      </c>
      <c r="P1941" s="84">
        <v>0</v>
      </c>
      <c r="Q1941" s="84">
        <f t="shared" si="1240"/>
        <v>3374.875</v>
      </c>
      <c r="R1941" s="84">
        <v>177.625</v>
      </c>
      <c r="S1941" s="87">
        <f t="shared" si="1241"/>
        <v>177.625</v>
      </c>
      <c r="T1941" s="150">
        <v>10</v>
      </c>
      <c r="U1941" s="69">
        <v>365</v>
      </c>
      <c r="V1941" s="70"/>
      <c r="W1941" s="71">
        <v>4.1260273972602741</v>
      </c>
      <c r="X1941" s="76">
        <f t="shared" si="1208"/>
        <v>41883</v>
      </c>
      <c r="AF1941" s="132" t="s">
        <v>3114</v>
      </c>
      <c r="AG1941" s="60">
        <f>MATCH(AF1941,'Cat-4'!$A:$A,0)</f>
        <v>844</v>
      </c>
      <c r="AH1941" s="60">
        <f>MATCH(X1941,'Cat-4'!$1:$1,0)</f>
        <v>33</v>
      </c>
      <c r="AI1941" s="60">
        <f>INDEX('Cat-4'!$1:$1048576,Working!AG1941,Working!AH1941)</f>
        <v>116.6</v>
      </c>
      <c r="AJ1941" s="60">
        <f>MATCH($AJ$3,'Cat-4'!$1:$1,0)</f>
        <v>144</v>
      </c>
      <c r="AK1941" s="60">
        <f>INDEX('Cat-4'!$1:$1048576,Working!AG1941,Working!AJ1941)</f>
        <v>160.30000000000001</v>
      </c>
      <c r="AL1941" s="146">
        <f t="shared" si="1251"/>
        <v>1.374785591766724</v>
      </c>
      <c r="AM1941" s="152">
        <f t="shared" si="1252"/>
        <v>1.374785591766724</v>
      </c>
      <c r="AN1941" s="146">
        <f t="shared" si="1242"/>
        <v>9.4138888888888896</v>
      </c>
      <c r="AO1941" s="169">
        <f>INDEX('EL&amp;SV'!$C$4:$G$50,MATCH(AF1941,'EL&amp;SV'!$G$4:$G$50,0),MATCH(IF(P1941&gt;5000000,"A",IF(N1941&gt;2000000,"B",IF(N1941&gt;500000,"C","D"))),'EL&amp;SV'!$C$4:$G$4,0))</f>
        <v>6</v>
      </c>
      <c r="AP1941" s="171">
        <f>INDEX('EL&amp;SV'!$G$4:$K$50,MATCH(AF1941,'EL&amp;SV'!$G$4:$G$50,0),MATCH(IF(N1941&gt;5000000,"A",IF(N1941&gt;2000000,"B",IF(N1941&gt;500000,"C","D"))),'EL&amp;SV'!$G$4:$K$4,0))</f>
        <v>0.95</v>
      </c>
      <c r="AQ1941" s="153">
        <f t="shared" si="1223"/>
        <v>4883.9258147512874</v>
      </c>
      <c r="AR1941" s="153">
        <f t="shared" si="1224"/>
        <v>4639.7295240137228</v>
      </c>
      <c r="AS1941" s="153">
        <f t="shared" si="1225"/>
        <v>244.1962907375646</v>
      </c>
      <c r="AT1941" s="60">
        <v>0.75</v>
      </c>
      <c r="AU1941" s="153">
        <f t="shared" si="1226"/>
        <v>183.14721805317345</v>
      </c>
      <c r="AV1941" s="153">
        <f t="shared" si="1227"/>
        <v>244.1962907375646</v>
      </c>
    </row>
    <row r="1942" spans="1:48" x14ac:dyDescent="0.2">
      <c r="A1942" s="82">
        <v>1938</v>
      </c>
      <c r="B1942" s="82" t="s">
        <v>1410</v>
      </c>
      <c r="C1942" s="83"/>
      <c r="D1942" s="84" t="s">
        <v>112</v>
      </c>
      <c r="E1942" s="85" t="s">
        <v>896</v>
      </c>
      <c r="F1942" s="151">
        <v>42248</v>
      </c>
      <c r="G1942" s="86"/>
      <c r="H1942" s="89"/>
      <c r="I1942" s="89">
        <v>0.59109589041095889</v>
      </c>
      <c r="J1942" s="84"/>
      <c r="K1942" s="84"/>
      <c r="L1942" s="87">
        <v>3550</v>
      </c>
      <c r="M1942" s="87"/>
      <c r="N1942" s="87">
        <v>3550</v>
      </c>
      <c r="O1942" s="84">
        <v>3372.5</v>
      </c>
      <c r="P1942" s="84">
        <v>0</v>
      </c>
      <c r="Q1942" s="84">
        <f t="shared" si="1240"/>
        <v>3372.5</v>
      </c>
      <c r="R1942" s="84">
        <v>177.5</v>
      </c>
      <c r="S1942" s="87">
        <f t="shared" si="1241"/>
        <v>177.5</v>
      </c>
      <c r="T1942" s="150">
        <v>5</v>
      </c>
      <c r="U1942" s="69">
        <v>365</v>
      </c>
      <c r="V1942" s="70"/>
      <c r="W1942" s="71">
        <v>4.4821917808219176</v>
      </c>
      <c r="X1942" s="76">
        <f t="shared" si="1208"/>
        <v>42248</v>
      </c>
      <c r="AF1942" s="132" t="s">
        <v>3114</v>
      </c>
      <c r="AG1942" s="60">
        <f>MATCH(AF1942,'Cat-4'!$A:$A,0)</f>
        <v>844</v>
      </c>
      <c r="AH1942" s="60">
        <f>MATCH(X1942,'Cat-4'!$1:$1,0)</f>
        <v>45</v>
      </c>
      <c r="AI1942" s="60">
        <f>INDEX('Cat-4'!$1:$1048576,Working!AG1942,Working!AH1942)</f>
        <v>110.9</v>
      </c>
      <c r="AJ1942" s="60">
        <f>MATCH($AJ$3,'Cat-4'!$1:$1,0)</f>
        <v>144</v>
      </c>
      <c r="AK1942" s="60">
        <f>INDEX('Cat-4'!$1:$1048576,Working!AG1942,Working!AJ1942)</f>
        <v>160.30000000000001</v>
      </c>
      <c r="AL1942" s="146">
        <f t="shared" si="1251"/>
        <v>1.4454463480613164</v>
      </c>
      <c r="AM1942" s="152">
        <f t="shared" si="1252"/>
        <v>1.4454463480613164</v>
      </c>
      <c r="AN1942" s="146">
        <f t="shared" si="1242"/>
        <v>8.4555555555555557</v>
      </c>
      <c r="AO1942" s="169">
        <f>INDEX('EL&amp;SV'!$C$4:$G$50,MATCH(AF1942,'EL&amp;SV'!$G$4:$G$50,0),MATCH(IF(P1942&gt;5000000,"A",IF(N1942&gt;2000000,"B",IF(N1942&gt;500000,"C","D"))),'EL&amp;SV'!$C$4:$G$4,0))</f>
        <v>6</v>
      </c>
      <c r="AP1942" s="171">
        <f>INDEX('EL&amp;SV'!$G$4:$K$50,MATCH(AF1942,'EL&amp;SV'!$G$4:$G$50,0),MATCH(IF(N1942&gt;5000000,"A",IF(N1942&gt;2000000,"B",IF(N1942&gt;500000,"C","D"))),'EL&amp;SV'!$G$4:$K$4,0))</f>
        <v>0.95</v>
      </c>
      <c r="AQ1942" s="153">
        <f t="shared" si="1223"/>
        <v>5131.3345356176733</v>
      </c>
      <c r="AR1942" s="153">
        <f t="shared" si="1224"/>
        <v>4874.7678088367893</v>
      </c>
      <c r="AS1942" s="153">
        <f t="shared" si="1225"/>
        <v>256.56672678088398</v>
      </c>
      <c r="AT1942" s="60">
        <v>0.75</v>
      </c>
      <c r="AU1942" s="153">
        <f t="shared" si="1226"/>
        <v>192.42504508566299</v>
      </c>
      <c r="AV1942" s="153">
        <f t="shared" si="1227"/>
        <v>256.56672678088387</v>
      </c>
    </row>
    <row r="1943" spans="1:48" x14ac:dyDescent="0.2">
      <c r="A1943" s="82">
        <v>1939</v>
      </c>
      <c r="B1943" s="82" t="s">
        <v>1410</v>
      </c>
      <c r="C1943" s="83"/>
      <c r="D1943" s="84" t="s">
        <v>112</v>
      </c>
      <c r="E1943" s="85" t="s">
        <v>789</v>
      </c>
      <c r="F1943" s="151">
        <v>42248</v>
      </c>
      <c r="G1943" s="86"/>
      <c r="H1943" s="89"/>
      <c r="I1943" s="89">
        <v>0</v>
      </c>
      <c r="J1943" s="84"/>
      <c r="K1943" s="84"/>
      <c r="L1943" s="87">
        <v>3518</v>
      </c>
      <c r="M1943" s="87"/>
      <c r="N1943" s="87">
        <v>3518</v>
      </c>
      <c r="O1943" s="84">
        <v>3507.9150684931506</v>
      </c>
      <c r="P1943" s="84">
        <v>0</v>
      </c>
      <c r="Q1943" s="84">
        <f t="shared" si="1240"/>
        <v>3507.9150684931506</v>
      </c>
      <c r="R1943" s="84">
        <v>10.084931506849443</v>
      </c>
      <c r="S1943" s="87">
        <f t="shared" si="1241"/>
        <v>10.084931506849443</v>
      </c>
      <c r="T1943" s="150">
        <v>5</v>
      </c>
      <c r="U1943" s="69">
        <v>365</v>
      </c>
      <c r="V1943" s="70"/>
      <c r="W1943" s="71">
        <v>4.4767123287671229</v>
      </c>
      <c r="X1943" s="76">
        <f t="shared" ref="X1943" si="1253">DATE(YEAR(F1943),MONTH(F1943),1)</f>
        <v>42248</v>
      </c>
      <c r="AF1943" s="132" t="s">
        <v>3114</v>
      </c>
      <c r="AG1943" s="60">
        <f>MATCH(AF1943,'Cat-4'!$A:$A,0)</f>
        <v>844</v>
      </c>
      <c r="AH1943" s="60">
        <f>MATCH(X1943,'Cat-4'!$1:$1,0)</f>
        <v>45</v>
      </c>
      <c r="AI1943" s="60">
        <f>INDEX('Cat-4'!$1:$1048576,Working!AG1943,Working!AH1943)</f>
        <v>110.9</v>
      </c>
      <c r="AJ1943" s="60">
        <f>MATCH($AJ$3,'Cat-4'!$1:$1,0)</f>
        <v>144</v>
      </c>
      <c r="AK1943" s="60">
        <f>INDEX('Cat-4'!$1:$1048576,Working!AG1943,Working!AJ1943)</f>
        <v>160.30000000000001</v>
      </c>
      <c r="AL1943" s="146">
        <f t="shared" si="1251"/>
        <v>1.4454463480613164</v>
      </c>
      <c r="AM1943" s="152">
        <f t="shared" si="1252"/>
        <v>1.4454463480613164</v>
      </c>
      <c r="AN1943" s="146">
        <f t="shared" si="1242"/>
        <v>8.4555555555555557</v>
      </c>
      <c r="AO1943" s="169">
        <f>INDEX('EL&amp;SV'!$C$4:$G$50,MATCH(AF1943,'EL&amp;SV'!$G$4:$G$50,0),MATCH(IF(P1943&gt;5000000,"A",IF(N1943&gt;2000000,"B",IF(N1943&gt;500000,"C","D"))),'EL&amp;SV'!$C$4:$G$4,0))</f>
        <v>6</v>
      </c>
      <c r="AP1943" s="171">
        <f>INDEX('EL&amp;SV'!$G$4:$K$50,MATCH(AF1943,'EL&amp;SV'!$G$4:$G$50,0),MATCH(IF(N1943&gt;5000000,"A",IF(N1943&gt;2000000,"B",IF(N1943&gt;500000,"C","D"))),'EL&amp;SV'!$G$4:$K$4,0))</f>
        <v>0.95</v>
      </c>
      <c r="AQ1943" s="153">
        <f t="shared" si="1223"/>
        <v>5085.0802524797109</v>
      </c>
      <c r="AR1943" s="153">
        <f t="shared" si="1224"/>
        <v>4830.8262398557254</v>
      </c>
      <c r="AS1943" s="153">
        <f t="shared" si="1225"/>
        <v>254.25401262398555</v>
      </c>
      <c r="AT1943" s="60">
        <v>0.75</v>
      </c>
      <c r="AU1943" s="153">
        <f t="shared" si="1226"/>
        <v>190.69050946798916</v>
      </c>
      <c r="AV1943" s="153">
        <f t="shared" si="1227"/>
        <v>254.25401262398577</v>
      </c>
    </row>
    <row r="1944" spans="1:48" x14ac:dyDescent="0.2">
      <c r="A1944" s="82">
        <v>1940</v>
      </c>
      <c r="B1944" s="82" t="s">
        <v>1410</v>
      </c>
      <c r="C1944" s="83"/>
      <c r="D1944" s="84" t="s">
        <v>112</v>
      </c>
      <c r="E1944" s="85" t="s">
        <v>681</v>
      </c>
      <c r="F1944" s="86">
        <v>39626</v>
      </c>
      <c r="G1944" s="86" t="s">
        <v>1348</v>
      </c>
      <c r="H1944" s="89"/>
      <c r="I1944" s="89">
        <v>0</v>
      </c>
      <c r="J1944" s="84"/>
      <c r="K1944" s="84"/>
      <c r="L1944" s="87">
        <v>3500</v>
      </c>
      <c r="M1944" s="87"/>
      <c r="N1944" s="87">
        <v>3500</v>
      </c>
      <c r="O1944" s="84">
        <v>3500</v>
      </c>
      <c r="P1944" s="84">
        <v>0</v>
      </c>
      <c r="Q1944" s="84">
        <f t="shared" si="1240"/>
        <v>3500</v>
      </c>
      <c r="R1944" s="84">
        <v>0</v>
      </c>
      <c r="S1944" s="87">
        <f t="shared" si="1241"/>
        <v>0</v>
      </c>
      <c r="T1944" s="150">
        <v>5</v>
      </c>
      <c r="U1944" s="69">
        <v>365</v>
      </c>
      <c r="V1944" s="70"/>
      <c r="W1944" s="71">
        <v>9.4767123287671229</v>
      </c>
      <c r="X1944" s="76">
        <f t="shared" ref="X1944:X2006" si="1254">DATE(YEAR(F1944),MONTH(F1944),1)</f>
        <v>39600</v>
      </c>
      <c r="Y1944" s="138" t="s">
        <v>4255</v>
      </c>
      <c r="Z1944" s="60">
        <f>MATCH(Y1944,'Cat-3'!$A:$A,0)</f>
        <v>758</v>
      </c>
      <c r="AA1944" s="60">
        <f>MATCH(X1944,'Cat-3'!$1:$1,0)</f>
        <v>45</v>
      </c>
      <c r="AB1944" s="60">
        <f>INDEX('Cat-3'!$1:$1048576,Working!Z1944,Working!AA1944)</f>
        <v>95.8</v>
      </c>
      <c r="AC1944" s="60">
        <f>MATCH($AC$3,'Cat-3'!$1:$1,0)</f>
        <v>90</v>
      </c>
      <c r="AD1944" s="60">
        <f>INDEX('Cat-3'!$1:$1048576,Working!Z1944,Working!AC1944)</f>
        <v>95.1</v>
      </c>
      <c r="AE1944" s="146">
        <f t="shared" ref="AE1944:AE1945" si="1255">AD1944/AB1944</f>
        <v>0.99269311064718158</v>
      </c>
      <c r="AF1944" s="132" t="s">
        <v>2724</v>
      </c>
      <c r="AG1944" s="60">
        <f>MATCH(AF1944,'Cat-4'!$A:$A,0)</f>
        <v>648</v>
      </c>
      <c r="AH1944" s="60">
        <f>MATCH($AH$3,'Cat-4'!$1:$1,0)</f>
        <v>4</v>
      </c>
      <c r="AI1944" s="60">
        <f>INDEX('Cat-4'!$1:$1048576,Working!AG1944,Working!AH1944)</f>
        <v>103.2</v>
      </c>
      <c r="AJ1944" s="60">
        <f>MATCH($AJ$3,'Cat-4'!$1:$1,0)</f>
        <v>144</v>
      </c>
      <c r="AK1944" s="60">
        <f>INDEX('Cat-4'!$1:$1048576,Working!AG1944,Working!AJ1944)</f>
        <v>139.4</v>
      </c>
      <c r="AL1944" s="146">
        <f t="shared" ref="AL1944:AL1947" si="1256">AK1944/AI1944</f>
        <v>1.3507751937984496</v>
      </c>
      <c r="AM1944" s="146">
        <f t="shared" ref="AM1944:AM1945" si="1257">AL1944*AE1944</f>
        <v>1.3409052289168324</v>
      </c>
      <c r="AN1944" s="146">
        <f t="shared" si="1242"/>
        <v>15.633333333333333</v>
      </c>
      <c r="AO1944" s="169">
        <f>INDEX('EL&amp;SV'!$C$4:$G$50,MATCH(AF1944,'EL&amp;SV'!$G$4:$G$50,0),MATCH(IF(P1944&gt;5000000,"A",IF(N1944&gt;2000000,"B",IF(N1944&gt;500000,"C","D"))),'EL&amp;SV'!$C$4:$G$4,0))</f>
        <v>5</v>
      </c>
      <c r="AP1944" s="171">
        <f>INDEX('EL&amp;SV'!$G$4:$K$50,MATCH(AF1944,'EL&amp;SV'!$G$4:$G$50,0),MATCH(IF(N1944&gt;5000000,"A",IF(N1944&gt;2000000,"B",IF(N1944&gt;500000,"C","D"))),'EL&amp;SV'!$G$4:$K$4,0))</f>
        <v>1</v>
      </c>
      <c r="AQ1944" s="153">
        <f t="shared" si="1223"/>
        <v>4693.1683012089134</v>
      </c>
      <c r="AR1944" s="153">
        <f t="shared" si="1224"/>
        <v>4693.1683012089143</v>
      </c>
      <c r="AS1944" s="153">
        <f t="shared" si="1225"/>
        <v>0</v>
      </c>
      <c r="AT1944" s="60">
        <v>0.75</v>
      </c>
      <c r="AU1944" s="153">
        <f t="shared" si="1226"/>
        <v>0</v>
      </c>
      <c r="AV1944" s="153">
        <f t="shared" si="1227"/>
        <v>0</v>
      </c>
    </row>
    <row r="1945" spans="1:48" x14ac:dyDescent="0.2">
      <c r="A1945" s="82">
        <v>1941</v>
      </c>
      <c r="B1945" s="82" t="s">
        <v>1410</v>
      </c>
      <c r="C1945" s="83"/>
      <c r="D1945" s="84" t="s">
        <v>112</v>
      </c>
      <c r="E1945" s="85" t="s">
        <v>766</v>
      </c>
      <c r="F1945" s="86">
        <v>40303</v>
      </c>
      <c r="G1945" s="86" t="s">
        <v>1352</v>
      </c>
      <c r="H1945" s="89"/>
      <c r="I1945" s="89">
        <v>0</v>
      </c>
      <c r="J1945" s="84"/>
      <c r="K1945" s="84"/>
      <c r="L1945" s="87">
        <v>3500</v>
      </c>
      <c r="M1945" s="87"/>
      <c r="N1945" s="87">
        <v>3500</v>
      </c>
      <c r="O1945" s="84">
        <v>3325</v>
      </c>
      <c r="P1945" s="84">
        <v>0</v>
      </c>
      <c r="Q1945" s="84">
        <f t="shared" si="1240"/>
        <v>3325</v>
      </c>
      <c r="R1945" s="84">
        <v>175</v>
      </c>
      <c r="S1945" s="87">
        <f t="shared" si="1241"/>
        <v>175</v>
      </c>
      <c r="T1945" s="150">
        <v>5</v>
      </c>
      <c r="U1945" s="69">
        <v>365</v>
      </c>
      <c r="V1945" s="70"/>
      <c r="W1945" s="71">
        <v>9.4767123287671229</v>
      </c>
      <c r="X1945" s="76">
        <f t="shared" si="1254"/>
        <v>40299</v>
      </c>
      <c r="Y1945" s="138" t="s">
        <v>4016</v>
      </c>
      <c r="Z1945" s="60">
        <f>MATCH(Y1945,'Cat-3'!$A:$A,0)</f>
        <v>628</v>
      </c>
      <c r="AA1945" s="60">
        <f>MATCH(X1945,'Cat-3'!$1:$1,0)</f>
        <v>68</v>
      </c>
      <c r="AB1945" s="60">
        <f>INDEX('Cat-3'!$1:$1048576,Working!Z1945,Working!AA1945)</f>
        <v>130.1</v>
      </c>
      <c r="AC1945" s="60">
        <f>MATCH($AC$3,'Cat-3'!$1:$1,0)</f>
        <v>90</v>
      </c>
      <c r="AD1945" s="60">
        <f>INDEX('Cat-3'!$1:$1048576,Working!Z1945,Working!AC1945)</f>
        <v>138.4</v>
      </c>
      <c r="AE1945" s="146">
        <f t="shared" si="1255"/>
        <v>1.0637970791698694</v>
      </c>
      <c r="AF1945" s="132" t="s">
        <v>3114</v>
      </c>
      <c r="AG1945" s="60">
        <f>MATCH(AF1945,'Cat-4'!$A:$A,0)</f>
        <v>844</v>
      </c>
      <c r="AH1945" s="60">
        <f>MATCH($AH$3,'Cat-4'!$1:$1,0)</f>
        <v>4</v>
      </c>
      <c r="AI1945" s="60">
        <f>INDEX('Cat-4'!$1:$1048576,Working!AG1945,Working!AH1945)</f>
        <v>103.9</v>
      </c>
      <c r="AJ1945" s="60">
        <f>MATCH($AJ$3,'Cat-4'!$1:$1,0)</f>
        <v>144</v>
      </c>
      <c r="AK1945" s="60">
        <f>INDEX('Cat-4'!$1:$1048576,Working!AG1945,Working!AJ1945)</f>
        <v>160.30000000000001</v>
      </c>
      <c r="AL1945" s="146">
        <f t="shared" si="1256"/>
        <v>1.5428296438883542</v>
      </c>
      <c r="AM1945" s="146">
        <f t="shared" si="1257"/>
        <v>1.641257668825121</v>
      </c>
      <c r="AN1945" s="146">
        <f t="shared" si="1242"/>
        <v>13.777777777777779</v>
      </c>
      <c r="AO1945" s="169">
        <f>INDEX('EL&amp;SV'!$C$4:$G$50,MATCH(AF1945,'EL&amp;SV'!$G$4:$G$50,0),MATCH(IF(P1945&gt;5000000,"A",IF(N1945&gt;2000000,"B",IF(N1945&gt;500000,"C","D"))),'EL&amp;SV'!$C$4:$G$4,0))</f>
        <v>6</v>
      </c>
      <c r="AP1945" s="171">
        <f>INDEX('EL&amp;SV'!$G$4:$K$50,MATCH(AF1945,'EL&amp;SV'!$G$4:$G$50,0),MATCH(IF(N1945&gt;5000000,"A",IF(N1945&gt;2000000,"B",IF(N1945&gt;500000,"C","D"))),'EL&amp;SV'!$G$4:$K$4,0))</f>
        <v>0.95</v>
      </c>
      <c r="AQ1945" s="153">
        <f t="shared" si="1223"/>
        <v>5744.4018408879238</v>
      </c>
      <c r="AR1945" s="153">
        <f t="shared" si="1224"/>
        <v>5457.1817488435272</v>
      </c>
      <c r="AS1945" s="153">
        <f t="shared" si="1225"/>
        <v>287.22009204439655</v>
      </c>
      <c r="AT1945" s="60">
        <v>0.75</v>
      </c>
      <c r="AU1945" s="153">
        <f t="shared" si="1226"/>
        <v>215.41506903329741</v>
      </c>
      <c r="AV1945" s="153">
        <f t="shared" si="1227"/>
        <v>287.22009204439644</v>
      </c>
    </row>
    <row r="1946" spans="1:48" x14ac:dyDescent="0.2">
      <c r="A1946" s="82">
        <v>1942</v>
      </c>
      <c r="B1946" s="82" t="s">
        <v>1410</v>
      </c>
      <c r="C1946" s="83"/>
      <c r="D1946" s="84" t="s">
        <v>112</v>
      </c>
      <c r="E1946" s="85" t="s">
        <v>837</v>
      </c>
      <c r="F1946" s="151">
        <v>42248</v>
      </c>
      <c r="G1946" s="86"/>
      <c r="H1946" s="89"/>
      <c r="I1946" s="89">
        <v>0</v>
      </c>
      <c r="J1946" s="84"/>
      <c r="K1946" s="84"/>
      <c r="L1946" s="87">
        <v>3473.1</v>
      </c>
      <c r="M1946" s="87"/>
      <c r="N1946" s="87">
        <v>3473.1</v>
      </c>
      <c r="O1946" s="84">
        <v>3463.7805479452054</v>
      </c>
      <c r="P1946" s="84">
        <v>0</v>
      </c>
      <c r="Q1946" s="84">
        <f t="shared" si="1240"/>
        <v>3463.7805479452054</v>
      </c>
      <c r="R1946" s="84">
        <v>9.3194520547945103</v>
      </c>
      <c r="S1946" s="87">
        <f t="shared" si="1241"/>
        <v>9.3194520547945103</v>
      </c>
      <c r="T1946" s="150">
        <v>5</v>
      </c>
      <c r="U1946" s="69">
        <v>365</v>
      </c>
      <c r="V1946" s="70"/>
      <c r="W1946" s="71">
        <v>4.4739726027397264</v>
      </c>
      <c r="X1946" s="76">
        <f t="shared" si="1254"/>
        <v>42248</v>
      </c>
      <c r="AF1946" s="132" t="s">
        <v>3114</v>
      </c>
      <c r="AG1946" s="60">
        <f>MATCH(AF1946,'Cat-4'!$A:$A,0)</f>
        <v>844</v>
      </c>
      <c r="AH1946" s="60">
        <f>MATCH(X1946,'Cat-4'!$1:$1,0)</f>
        <v>45</v>
      </c>
      <c r="AI1946" s="60">
        <f>INDEX('Cat-4'!$1:$1048576,Working!AG1946,Working!AH1946)</f>
        <v>110.9</v>
      </c>
      <c r="AJ1946" s="60">
        <f>MATCH($AJ$3,'Cat-4'!$1:$1,0)</f>
        <v>144</v>
      </c>
      <c r="AK1946" s="60">
        <f>INDEX('Cat-4'!$1:$1048576,Working!AG1946,Working!AJ1946)</f>
        <v>160.30000000000001</v>
      </c>
      <c r="AL1946" s="146">
        <f t="shared" si="1256"/>
        <v>1.4454463480613164</v>
      </c>
      <c r="AM1946" s="152">
        <f t="shared" ref="AM1946:AM1947" si="1258">AL1946</f>
        <v>1.4454463480613164</v>
      </c>
      <c r="AN1946" s="146">
        <f t="shared" si="1242"/>
        <v>8.4555555555555557</v>
      </c>
      <c r="AO1946" s="169">
        <f>INDEX('EL&amp;SV'!$C$4:$G$50,MATCH(AF1946,'EL&amp;SV'!$G$4:$G$50,0),MATCH(IF(P1946&gt;5000000,"A",IF(N1946&gt;2000000,"B",IF(N1946&gt;500000,"C","D"))),'EL&amp;SV'!$C$4:$G$4,0))</f>
        <v>6</v>
      </c>
      <c r="AP1946" s="171">
        <f>INDEX('EL&amp;SV'!$G$4:$K$50,MATCH(AF1946,'EL&amp;SV'!$G$4:$G$50,0),MATCH(IF(N1946&gt;5000000,"A",IF(N1946&gt;2000000,"B",IF(N1946&gt;500000,"C","D"))),'EL&amp;SV'!$G$4:$K$4,0))</f>
        <v>0.95</v>
      </c>
      <c r="AQ1946" s="153">
        <f t="shared" si="1223"/>
        <v>5020.1797114517576</v>
      </c>
      <c r="AR1946" s="153">
        <f t="shared" si="1224"/>
        <v>4769.1707258791694</v>
      </c>
      <c r="AS1946" s="153">
        <f t="shared" si="1225"/>
        <v>251.00898557258824</v>
      </c>
      <c r="AT1946" s="60">
        <v>0.75</v>
      </c>
      <c r="AU1946" s="153">
        <f t="shared" si="1226"/>
        <v>188.25673917944118</v>
      </c>
      <c r="AV1946" s="153">
        <f t="shared" si="1227"/>
        <v>251.0089855725881</v>
      </c>
    </row>
    <row r="1947" spans="1:48" x14ac:dyDescent="0.2">
      <c r="A1947" s="82">
        <v>1943</v>
      </c>
      <c r="B1947" s="82" t="s">
        <v>1410</v>
      </c>
      <c r="C1947" s="83"/>
      <c r="D1947" s="84" t="s">
        <v>112</v>
      </c>
      <c r="E1947" s="85" t="s">
        <v>977</v>
      </c>
      <c r="F1947" s="151">
        <v>42248</v>
      </c>
      <c r="G1947" s="86"/>
      <c r="H1947" s="89"/>
      <c r="I1947" s="89">
        <v>0.40479452054794524</v>
      </c>
      <c r="J1947" s="84"/>
      <c r="K1947" s="84"/>
      <c r="L1947" s="87">
        <v>3472.5</v>
      </c>
      <c r="M1947" s="87"/>
      <c r="N1947" s="87">
        <v>3472.5</v>
      </c>
      <c r="O1947" s="84">
        <v>3298.875</v>
      </c>
      <c r="P1947" s="84">
        <v>0</v>
      </c>
      <c r="Q1947" s="84">
        <f t="shared" si="1240"/>
        <v>3298.875</v>
      </c>
      <c r="R1947" s="84">
        <v>173.625</v>
      </c>
      <c r="S1947" s="87">
        <f t="shared" si="1241"/>
        <v>173.625</v>
      </c>
      <c r="T1947" s="150">
        <v>5</v>
      </c>
      <c r="U1947" s="69">
        <v>365</v>
      </c>
      <c r="V1947" s="70"/>
      <c r="W1947" s="71">
        <v>4.4712328767123291</v>
      </c>
      <c r="X1947" s="76">
        <f t="shared" si="1254"/>
        <v>42248</v>
      </c>
      <c r="AF1947" s="132" t="s">
        <v>3114</v>
      </c>
      <c r="AG1947" s="60">
        <f>MATCH(AF1947,'Cat-4'!$A:$A,0)</f>
        <v>844</v>
      </c>
      <c r="AH1947" s="60">
        <f>MATCH(X1947,'Cat-4'!$1:$1,0)</f>
        <v>45</v>
      </c>
      <c r="AI1947" s="60">
        <f>INDEX('Cat-4'!$1:$1048576,Working!AG1947,Working!AH1947)</f>
        <v>110.9</v>
      </c>
      <c r="AJ1947" s="60">
        <f>MATCH($AJ$3,'Cat-4'!$1:$1,0)</f>
        <v>144</v>
      </c>
      <c r="AK1947" s="60">
        <f>INDEX('Cat-4'!$1:$1048576,Working!AG1947,Working!AJ1947)</f>
        <v>160.30000000000001</v>
      </c>
      <c r="AL1947" s="146">
        <f t="shared" si="1256"/>
        <v>1.4454463480613164</v>
      </c>
      <c r="AM1947" s="152">
        <f t="shared" si="1258"/>
        <v>1.4454463480613164</v>
      </c>
      <c r="AN1947" s="146">
        <f t="shared" si="1242"/>
        <v>8.4555555555555557</v>
      </c>
      <c r="AO1947" s="169">
        <f>INDEX('EL&amp;SV'!$C$4:$G$50,MATCH(AF1947,'EL&amp;SV'!$G$4:$G$50,0),MATCH(IF(P1947&gt;5000000,"A",IF(N1947&gt;2000000,"B",IF(N1947&gt;500000,"C","D"))),'EL&amp;SV'!$C$4:$G$4,0))</f>
        <v>6</v>
      </c>
      <c r="AP1947" s="171">
        <f>INDEX('EL&amp;SV'!$G$4:$K$50,MATCH(AF1947,'EL&amp;SV'!$G$4:$G$50,0),MATCH(IF(N1947&gt;5000000,"A",IF(N1947&gt;2000000,"B",IF(N1947&gt;500000,"C","D"))),'EL&amp;SV'!$G$4:$K$4,0))</f>
        <v>0.95</v>
      </c>
      <c r="AQ1947" s="153">
        <f t="shared" si="1223"/>
        <v>5019.3124436429216</v>
      </c>
      <c r="AR1947" s="153">
        <f t="shared" si="1224"/>
        <v>4768.3468214607747</v>
      </c>
      <c r="AS1947" s="153">
        <f t="shared" si="1225"/>
        <v>250.96562218214694</v>
      </c>
      <c r="AT1947" s="60">
        <v>0.75</v>
      </c>
      <c r="AU1947" s="153">
        <f t="shared" si="1226"/>
        <v>188.22421663661021</v>
      </c>
      <c r="AV1947" s="153">
        <f t="shared" si="1227"/>
        <v>250.96562218214629</v>
      </c>
    </row>
    <row r="1948" spans="1:48" x14ac:dyDescent="0.2">
      <c r="A1948" s="82">
        <v>1944</v>
      </c>
      <c r="B1948" s="82" t="s">
        <v>1410</v>
      </c>
      <c r="C1948" s="83"/>
      <c r="D1948" s="84" t="s">
        <v>112</v>
      </c>
      <c r="E1948" s="85" t="s">
        <v>751</v>
      </c>
      <c r="F1948" s="86">
        <v>39737</v>
      </c>
      <c r="G1948" s="86" t="s">
        <v>1348</v>
      </c>
      <c r="H1948" s="89"/>
      <c r="I1948" s="89">
        <v>0</v>
      </c>
      <c r="J1948" s="84"/>
      <c r="K1948" s="84"/>
      <c r="L1948" s="87">
        <v>3450</v>
      </c>
      <c r="M1948" s="87"/>
      <c r="N1948" s="87">
        <v>3450</v>
      </c>
      <c r="O1948" s="84">
        <v>3277.5</v>
      </c>
      <c r="P1948" s="84">
        <v>0</v>
      </c>
      <c r="Q1948" s="84">
        <f t="shared" si="1240"/>
        <v>3277.5</v>
      </c>
      <c r="R1948" s="84">
        <v>172.5</v>
      </c>
      <c r="S1948" s="87">
        <f t="shared" si="1241"/>
        <v>172.5</v>
      </c>
      <c r="T1948" s="150">
        <v>5</v>
      </c>
      <c r="U1948" s="69">
        <v>365</v>
      </c>
      <c r="V1948" s="70"/>
      <c r="W1948" s="71">
        <v>4.4712328767123291</v>
      </c>
      <c r="X1948" s="76">
        <f t="shared" si="1254"/>
        <v>39722</v>
      </c>
      <c r="Y1948" s="138" t="s">
        <v>4016</v>
      </c>
      <c r="Z1948" s="60">
        <f>MATCH(Y1948,'Cat-3'!$A:$A,0)</f>
        <v>628</v>
      </c>
      <c r="AA1948" s="60">
        <f>MATCH(X1948,'Cat-3'!$1:$1,0)</f>
        <v>49</v>
      </c>
      <c r="AB1948" s="60">
        <f>INDEX('Cat-3'!$1:$1048576,Working!Z1948,Working!AA1948)</f>
        <v>120.9</v>
      </c>
      <c r="AC1948" s="60">
        <f>MATCH($AC$3,'Cat-3'!$1:$1,0)</f>
        <v>90</v>
      </c>
      <c r="AD1948" s="60">
        <f>INDEX('Cat-3'!$1:$1048576,Working!Z1948,Working!AC1948)</f>
        <v>138.4</v>
      </c>
      <c r="AE1948" s="146">
        <f>AD1948/AB1948</f>
        <v>1.1447477253928866</v>
      </c>
      <c r="AF1948" s="132" t="s">
        <v>3114</v>
      </c>
      <c r="AG1948" s="60">
        <f>MATCH(AF1948,'Cat-4'!$A:$A,0)</f>
        <v>844</v>
      </c>
      <c r="AH1948" s="60">
        <f>MATCH($AH$3,'Cat-4'!$1:$1,0)</f>
        <v>4</v>
      </c>
      <c r="AI1948" s="60">
        <f>INDEX('Cat-4'!$1:$1048576,Working!AG1948,Working!AH1948)</f>
        <v>103.9</v>
      </c>
      <c r="AJ1948" s="60">
        <f>MATCH($AJ$3,'Cat-4'!$1:$1,0)</f>
        <v>144</v>
      </c>
      <c r="AK1948" s="60">
        <f>INDEX('Cat-4'!$1:$1048576,Working!AG1948,Working!AJ1948)</f>
        <v>160.30000000000001</v>
      </c>
      <c r="AL1948" s="146">
        <f>AK1948/AI1948</f>
        <v>1.5428296438883542</v>
      </c>
      <c r="AM1948" s="146">
        <f>AL1948*AE1948</f>
        <v>1.7661507255099107</v>
      </c>
      <c r="AN1948" s="146">
        <f t="shared" si="1242"/>
        <v>15.330555555555556</v>
      </c>
      <c r="AO1948" s="169">
        <f>INDEX('EL&amp;SV'!$C$4:$G$50,MATCH(AF1948,'EL&amp;SV'!$G$4:$G$50,0),MATCH(IF(P1948&gt;5000000,"A",IF(N1948&gt;2000000,"B",IF(N1948&gt;500000,"C","D"))),'EL&amp;SV'!$C$4:$G$4,0))</f>
        <v>6</v>
      </c>
      <c r="AP1948" s="171">
        <f>INDEX('EL&amp;SV'!$G$4:$K$50,MATCH(AF1948,'EL&amp;SV'!$G$4:$G$50,0),MATCH(IF(N1948&gt;5000000,"A",IF(N1948&gt;2000000,"B",IF(N1948&gt;500000,"C","D"))),'EL&amp;SV'!$G$4:$K$4,0))</f>
        <v>0.95</v>
      </c>
      <c r="AQ1948" s="153">
        <f t="shared" si="1223"/>
        <v>6093.2200030091917</v>
      </c>
      <c r="AR1948" s="153">
        <f t="shared" si="1224"/>
        <v>5788.5590028587321</v>
      </c>
      <c r="AS1948" s="153">
        <f t="shared" si="1225"/>
        <v>304.66100015045959</v>
      </c>
      <c r="AT1948" s="60">
        <v>0.75</v>
      </c>
      <c r="AU1948" s="153">
        <f t="shared" si="1226"/>
        <v>228.49575011284469</v>
      </c>
      <c r="AV1948" s="153">
        <f t="shared" si="1227"/>
        <v>304.66100015045987</v>
      </c>
    </row>
    <row r="1949" spans="1:48" x14ac:dyDescent="0.2">
      <c r="A1949" s="82">
        <v>1945</v>
      </c>
      <c r="B1949" s="82" t="s">
        <v>1410</v>
      </c>
      <c r="C1949" s="83"/>
      <c r="D1949" s="84" t="s">
        <v>112</v>
      </c>
      <c r="E1949" s="85" t="s">
        <v>346</v>
      </c>
      <c r="F1949" s="151">
        <v>42248</v>
      </c>
      <c r="G1949" s="86"/>
      <c r="H1949" s="89"/>
      <c r="I1949" s="89">
        <v>4.9999999999999933E-2</v>
      </c>
      <c r="J1949" s="84"/>
      <c r="K1949" s="84"/>
      <c r="L1949" s="87">
        <v>3417.12</v>
      </c>
      <c r="M1949" s="87"/>
      <c r="N1949" s="87">
        <v>3417.12</v>
      </c>
      <c r="O1949" s="84">
        <v>3417.12</v>
      </c>
      <c r="P1949" s="84">
        <v>0</v>
      </c>
      <c r="Q1949" s="84">
        <f t="shared" si="1240"/>
        <v>3417.12</v>
      </c>
      <c r="R1949" s="84">
        <v>0</v>
      </c>
      <c r="S1949" s="87">
        <f t="shared" si="1241"/>
        <v>0</v>
      </c>
      <c r="T1949" s="150">
        <v>10</v>
      </c>
      <c r="U1949" s="69">
        <v>365</v>
      </c>
      <c r="V1949" s="70"/>
      <c r="W1949" s="71">
        <v>4.4684931506849317</v>
      </c>
      <c r="X1949" s="76">
        <f t="shared" si="1254"/>
        <v>42248</v>
      </c>
      <c r="AF1949" s="132" t="s">
        <v>3114</v>
      </c>
      <c r="AG1949" s="60">
        <f>MATCH(AF1949,'Cat-4'!$A:$A,0)</f>
        <v>844</v>
      </c>
      <c r="AH1949" s="60">
        <f>MATCH(X1949,'Cat-4'!$1:$1,0)</f>
        <v>45</v>
      </c>
      <c r="AI1949" s="60">
        <f>INDEX('Cat-4'!$1:$1048576,Working!AG1949,Working!AH1949)</f>
        <v>110.9</v>
      </c>
      <c r="AJ1949" s="60">
        <f>MATCH($AJ$3,'Cat-4'!$1:$1,0)</f>
        <v>144</v>
      </c>
      <c r="AK1949" s="60">
        <f>INDEX('Cat-4'!$1:$1048576,Working!AG1949,Working!AJ1949)</f>
        <v>160.30000000000001</v>
      </c>
      <c r="AL1949" s="146">
        <f t="shared" ref="AL1949:AL1950" si="1259">AK1949/AI1949</f>
        <v>1.4454463480613164</v>
      </c>
      <c r="AM1949" s="152">
        <f t="shared" ref="AM1949:AM1950" si="1260">AL1949</f>
        <v>1.4454463480613164</v>
      </c>
      <c r="AN1949" s="146">
        <f t="shared" si="1242"/>
        <v>8.4555555555555557</v>
      </c>
      <c r="AO1949" s="169">
        <f>INDEX('EL&amp;SV'!$C$4:$G$50,MATCH(AF1949,'EL&amp;SV'!$G$4:$G$50,0),MATCH(IF(P1949&gt;5000000,"A",IF(N1949&gt;2000000,"B",IF(N1949&gt;500000,"C","D"))),'EL&amp;SV'!$C$4:$G$4,0))</f>
        <v>6</v>
      </c>
      <c r="AP1949" s="171">
        <f>INDEX('EL&amp;SV'!$G$4:$K$50,MATCH(AF1949,'EL&amp;SV'!$G$4:$G$50,0),MATCH(IF(N1949&gt;5000000,"A",IF(N1949&gt;2000000,"B",IF(N1949&gt;500000,"C","D"))),'EL&amp;SV'!$G$4:$K$4,0))</f>
        <v>0.95</v>
      </c>
      <c r="AQ1949" s="153">
        <f t="shared" si="1223"/>
        <v>4939.2636248872859</v>
      </c>
      <c r="AR1949" s="153">
        <f t="shared" si="1224"/>
        <v>4692.300443642921</v>
      </c>
      <c r="AS1949" s="153">
        <f t="shared" si="1225"/>
        <v>246.96318124436493</v>
      </c>
      <c r="AT1949" s="60">
        <v>0.75</v>
      </c>
      <c r="AU1949" s="153">
        <f t="shared" si="1226"/>
        <v>185.2223859332737</v>
      </c>
      <c r="AV1949" s="153">
        <f t="shared" si="1227"/>
        <v>246.96318124436451</v>
      </c>
    </row>
    <row r="1950" spans="1:48" x14ac:dyDescent="0.2">
      <c r="A1950" s="82">
        <v>1946</v>
      </c>
      <c r="B1950" s="82" t="s">
        <v>1410</v>
      </c>
      <c r="C1950" s="83"/>
      <c r="D1950" s="84" t="s">
        <v>112</v>
      </c>
      <c r="E1950" s="85" t="s">
        <v>974</v>
      </c>
      <c r="F1950" s="151">
        <v>42248</v>
      </c>
      <c r="G1950" s="86"/>
      <c r="H1950" s="89"/>
      <c r="I1950" s="89">
        <v>0.39109589041095894</v>
      </c>
      <c r="J1950" s="84"/>
      <c r="K1950" s="84"/>
      <c r="L1950" s="87">
        <v>3414.96</v>
      </c>
      <c r="M1950" s="87"/>
      <c r="N1950" s="87">
        <v>3414.96</v>
      </c>
      <c r="O1950" s="84">
        <v>3244.212</v>
      </c>
      <c r="P1950" s="84">
        <v>0</v>
      </c>
      <c r="Q1950" s="84">
        <f t="shared" si="1240"/>
        <v>3244.212</v>
      </c>
      <c r="R1950" s="84">
        <v>170.74800000000005</v>
      </c>
      <c r="S1950" s="87">
        <f t="shared" si="1241"/>
        <v>170.74800000000005</v>
      </c>
      <c r="T1950" s="150">
        <v>5</v>
      </c>
      <c r="U1950" s="69">
        <v>365</v>
      </c>
      <c r="V1950" s="70"/>
      <c r="W1950" s="71">
        <v>4.463013698630137</v>
      </c>
      <c r="X1950" s="76">
        <f t="shared" si="1254"/>
        <v>42248</v>
      </c>
      <c r="AF1950" s="132" t="s">
        <v>3114</v>
      </c>
      <c r="AG1950" s="60">
        <f>MATCH(AF1950,'Cat-4'!$A:$A,0)</f>
        <v>844</v>
      </c>
      <c r="AH1950" s="60">
        <f>MATCH(X1950,'Cat-4'!$1:$1,0)</f>
        <v>45</v>
      </c>
      <c r="AI1950" s="60">
        <f>INDEX('Cat-4'!$1:$1048576,Working!AG1950,Working!AH1950)</f>
        <v>110.9</v>
      </c>
      <c r="AJ1950" s="60">
        <f>MATCH($AJ$3,'Cat-4'!$1:$1,0)</f>
        <v>144</v>
      </c>
      <c r="AK1950" s="60">
        <f>INDEX('Cat-4'!$1:$1048576,Working!AG1950,Working!AJ1950)</f>
        <v>160.30000000000001</v>
      </c>
      <c r="AL1950" s="146">
        <f t="shared" si="1259"/>
        <v>1.4454463480613164</v>
      </c>
      <c r="AM1950" s="152">
        <f t="shared" si="1260"/>
        <v>1.4454463480613164</v>
      </c>
      <c r="AN1950" s="146">
        <f t="shared" si="1242"/>
        <v>8.4555555555555557</v>
      </c>
      <c r="AO1950" s="169">
        <f>INDEX('EL&amp;SV'!$C$4:$G$50,MATCH(AF1950,'EL&amp;SV'!$G$4:$G$50,0),MATCH(IF(P1950&gt;5000000,"A",IF(N1950&gt;2000000,"B",IF(N1950&gt;500000,"C","D"))),'EL&amp;SV'!$C$4:$G$4,0))</f>
        <v>6</v>
      </c>
      <c r="AP1950" s="171">
        <f>INDEX('EL&amp;SV'!$G$4:$K$50,MATCH(AF1950,'EL&amp;SV'!$G$4:$G$50,0),MATCH(IF(N1950&gt;5000000,"A",IF(N1950&gt;2000000,"B",IF(N1950&gt;500000,"C","D"))),'EL&amp;SV'!$G$4:$K$4,0))</f>
        <v>0.95</v>
      </c>
      <c r="AQ1950" s="153">
        <f t="shared" si="1223"/>
        <v>4936.1414607754732</v>
      </c>
      <c r="AR1950" s="153">
        <f t="shared" si="1224"/>
        <v>4689.3343877366997</v>
      </c>
      <c r="AS1950" s="153">
        <f t="shared" si="1225"/>
        <v>246.80707303877352</v>
      </c>
      <c r="AT1950" s="60">
        <v>0.75</v>
      </c>
      <c r="AU1950" s="153">
        <f t="shared" si="1226"/>
        <v>185.10530477908014</v>
      </c>
      <c r="AV1950" s="153">
        <f t="shared" si="1227"/>
        <v>246.80707303877389</v>
      </c>
    </row>
    <row r="1951" spans="1:48" x14ac:dyDescent="0.2">
      <c r="A1951" s="82">
        <v>1947</v>
      </c>
      <c r="B1951" s="82" t="s">
        <v>1410</v>
      </c>
      <c r="C1951" s="83"/>
      <c r="D1951" s="84" t="s">
        <v>112</v>
      </c>
      <c r="E1951" s="85" t="s">
        <v>301</v>
      </c>
      <c r="F1951" s="86">
        <v>39471</v>
      </c>
      <c r="G1951" s="86" t="s">
        <v>1347</v>
      </c>
      <c r="H1951" s="89"/>
      <c r="I1951" s="89">
        <v>1.3120057512580876E-2</v>
      </c>
      <c r="J1951" s="84"/>
      <c r="K1951" s="84"/>
      <c r="L1951" s="87">
        <v>3400</v>
      </c>
      <c r="M1951" s="87"/>
      <c r="N1951" s="87">
        <v>3400</v>
      </c>
      <c r="O1951" s="84">
        <v>3400</v>
      </c>
      <c r="P1951" s="84">
        <v>0</v>
      </c>
      <c r="Q1951" s="84">
        <f t="shared" si="1240"/>
        <v>3400</v>
      </c>
      <c r="R1951" s="84">
        <v>0</v>
      </c>
      <c r="S1951" s="87">
        <f t="shared" si="1241"/>
        <v>0</v>
      </c>
      <c r="T1951" s="150">
        <v>10</v>
      </c>
      <c r="U1951" s="69">
        <v>365</v>
      </c>
      <c r="V1951" s="70"/>
      <c r="W1951" s="71">
        <v>4.463013698630137</v>
      </c>
      <c r="X1951" s="76">
        <f t="shared" si="1254"/>
        <v>39448</v>
      </c>
      <c r="Y1951" s="138" t="s">
        <v>4016</v>
      </c>
      <c r="Z1951" s="60">
        <f>MATCH(Y1951,'Cat-3'!$A:$A,0)</f>
        <v>628</v>
      </c>
      <c r="AA1951" s="60">
        <f>MATCH(X1951,'Cat-3'!$1:$1,0)</f>
        <v>40</v>
      </c>
      <c r="AB1951" s="60">
        <f>INDEX('Cat-3'!$1:$1048576,Working!Z1951,Working!AA1951)</f>
        <v>113.5</v>
      </c>
      <c r="AC1951" s="60">
        <f>MATCH($AC$3,'Cat-3'!$1:$1,0)</f>
        <v>90</v>
      </c>
      <c r="AD1951" s="60">
        <f>INDEX('Cat-3'!$1:$1048576,Working!Z1951,Working!AC1951)</f>
        <v>138.4</v>
      </c>
      <c r="AE1951" s="146">
        <f>AD1951/AB1951</f>
        <v>1.2193832599118943</v>
      </c>
      <c r="AF1951" s="132" t="s">
        <v>3114</v>
      </c>
      <c r="AG1951" s="60">
        <f>MATCH(AF1951,'Cat-4'!$A:$A,0)</f>
        <v>844</v>
      </c>
      <c r="AH1951" s="60">
        <f>MATCH($AH$3,'Cat-4'!$1:$1,0)</f>
        <v>4</v>
      </c>
      <c r="AI1951" s="60">
        <f>INDEX('Cat-4'!$1:$1048576,Working!AG1951,Working!AH1951)</f>
        <v>103.9</v>
      </c>
      <c r="AJ1951" s="60">
        <f>MATCH($AJ$3,'Cat-4'!$1:$1,0)</f>
        <v>144</v>
      </c>
      <c r="AK1951" s="60">
        <f>INDEX('Cat-4'!$1:$1048576,Working!AG1951,Working!AJ1951)</f>
        <v>160.30000000000001</v>
      </c>
      <c r="AL1951" s="146">
        <f>AK1951/AI1951</f>
        <v>1.5428296438883542</v>
      </c>
      <c r="AM1951" s="146">
        <f>AL1951*AE1951</f>
        <v>1.8813006406532884</v>
      </c>
      <c r="AN1951" s="146">
        <f t="shared" si="1242"/>
        <v>16.058333333333334</v>
      </c>
      <c r="AO1951" s="169">
        <f>INDEX('EL&amp;SV'!$C$4:$G$50,MATCH(AF1951,'EL&amp;SV'!$G$4:$G$50,0),MATCH(IF(P1951&gt;5000000,"A",IF(N1951&gt;2000000,"B",IF(N1951&gt;500000,"C","D"))),'EL&amp;SV'!$C$4:$G$4,0))</f>
        <v>6</v>
      </c>
      <c r="AP1951" s="171">
        <f>INDEX('EL&amp;SV'!$G$4:$K$50,MATCH(AF1951,'EL&amp;SV'!$G$4:$G$50,0),MATCH(IF(N1951&gt;5000000,"A",IF(N1951&gt;2000000,"B",IF(N1951&gt;500000,"C","D"))),'EL&amp;SV'!$G$4:$K$4,0))</f>
        <v>0.95</v>
      </c>
      <c r="AQ1951" s="153">
        <f t="shared" si="1223"/>
        <v>6396.4221782211807</v>
      </c>
      <c r="AR1951" s="153">
        <f t="shared" si="1224"/>
        <v>6076.6010693101216</v>
      </c>
      <c r="AS1951" s="153">
        <f t="shared" si="1225"/>
        <v>319.82110891105913</v>
      </c>
      <c r="AT1951" s="60">
        <v>0.75</v>
      </c>
      <c r="AU1951" s="153">
        <f t="shared" si="1226"/>
        <v>239.86583168329435</v>
      </c>
      <c r="AV1951" s="153">
        <f t="shared" si="1227"/>
        <v>319.8211089110593</v>
      </c>
    </row>
    <row r="1952" spans="1:48" x14ac:dyDescent="0.2">
      <c r="A1952" s="82">
        <v>1948</v>
      </c>
      <c r="B1952" s="82" t="s">
        <v>1410</v>
      </c>
      <c r="C1952" s="83"/>
      <c r="D1952" s="84" t="s">
        <v>112</v>
      </c>
      <c r="E1952" s="85" t="s">
        <v>837</v>
      </c>
      <c r="F1952" s="151">
        <v>42248</v>
      </c>
      <c r="G1952" s="86"/>
      <c r="H1952" s="89"/>
      <c r="I1952" s="89">
        <v>0.91164383561643825</v>
      </c>
      <c r="J1952" s="84"/>
      <c r="K1952" s="84"/>
      <c r="L1952" s="87">
        <v>3382.3</v>
      </c>
      <c r="M1952" s="87"/>
      <c r="N1952" s="87">
        <v>3382.3</v>
      </c>
      <c r="O1952" s="84">
        <v>3213.1850000000004</v>
      </c>
      <c r="P1952" s="84">
        <v>0</v>
      </c>
      <c r="Q1952" s="84">
        <f t="shared" si="1240"/>
        <v>3213.1850000000004</v>
      </c>
      <c r="R1952" s="84">
        <v>169.11499999999978</v>
      </c>
      <c r="S1952" s="87">
        <f t="shared" si="1241"/>
        <v>169.11499999999978</v>
      </c>
      <c r="T1952" s="150">
        <v>5</v>
      </c>
      <c r="U1952" s="69">
        <v>365</v>
      </c>
      <c r="V1952" s="70"/>
      <c r="W1952" s="71">
        <v>4.463013698630137</v>
      </c>
      <c r="X1952" s="76">
        <f t="shared" si="1254"/>
        <v>42248</v>
      </c>
      <c r="AF1952" s="132" t="s">
        <v>3114</v>
      </c>
      <c r="AG1952" s="60">
        <f>MATCH(AF1952,'Cat-4'!$A:$A,0)</f>
        <v>844</v>
      </c>
      <c r="AH1952" s="60">
        <f>MATCH(X1952,'Cat-4'!$1:$1,0)</f>
        <v>45</v>
      </c>
      <c r="AI1952" s="60">
        <f>INDEX('Cat-4'!$1:$1048576,Working!AG1952,Working!AH1952)</f>
        <v>110.9</v>
      </c>
      <c r="AJ1952" s="60">
        <f>MATCH($AJ$3,'Cat-4'!$1:$1,0)</f>
        <v>144</v>
      </c>
      <c r="AK1952" s="60">
        <f>INDEX('Cat-4'!$1:$1048576,Working!AG1952,Working!AJ1952)</f>
        <v>160.30000000000001</v>
      </c>
      <c r="AL1952" s="146">
        <f t="shared" ref="AL1952:AL1953" si="1261">AK1952/AI1952</f>
        <v>1.4454463480613164</v>
      </c>
      <c r="AM1952" s="152">
        <f t="shared" ref="AM1952:AM1953" si="1262">AL1952</f>
        <v>1.4454463480613164</v>
      </c>
      <c r="AN1952" s="146">
        <f t="shared" si="1242"/>
        <v>8.4555555555555557</v>
      </c>
      <c r="AO1952" s="169">
        <f>INDEX('EL&amp;SV'!$C$4:$G$50,MATCH(AF1952,'EL&amp;SV'!$G$4:$G$50,0),MATCH(IF(P1952&gt;5000000,"A",IF(N1952&gt;2000000,"B",IF(N1952&gt;500000,"C","D"))),'EL&amp;SV'!$C$4:$G$4,0))</f>
        <v>6</v>
      </c>
      <c r="AP1952" s="171">
        <f>INDEX('EL&amp;SV'!$G$4:$K$50,MATCH(AF1952,'EL&amp;SV'!$G$4:$G$50,0),MATCH(IF(N1952&gt;5000000,"A",IF(N1952&gt;2000000,"B",IF(N1952&gt;500000,"C","D"))),'EL&amp;SV'!$G$4:$K$4,0))</f>
        <v>0.95</v>
      </c>
      <c r="AQ1952" s="153">
        <f t="shared" si="1223"/>
        <v>4888.9331830477913</v>
      </c>
      <c r="AR1952" s="153">
        <f t="shared" si="1224"/>
        <v>4644.4865238954017</v>
      </c>
      <c r="AS1952" s="153">
        <f t="shared" si="1225"/>
        <v>244.44665915238966</v>
      </c>
      <c r="AT1952" s="60">
        <v>0.75</v>
      </c>
      <c r="AU1952" s="153">
        <f t="shared" si="1226"/>
        <v>183.33499436429224</v>
      </c>
      <c r="AV1952" s="153">
        <f t="shared" si="1227"/>
        <v>244.44665915238977</v>
      </c>
    </row>
    <row r="1953" spans="1:48" x14ac:dyDescent="0.2">
      <c r="A1953" s="82">
        <v>1949</v>
      </c>
      <c r="B1953" s="82" t="s">
        <v>1410</v>
      </c>
      <c r="C1953" s="83"/>
      <c r="D1953" s="84" t="s">
        <v>112</v>
      </c>
      <c r="E1953" s="85" t="s">
        <v>837</v>
      </c>
      <c r="F1953" s="151">
        <v>42248</v>
      </c>
      <c r="G1953" s="86"/>
      <c r="H1953" s="89"/>
      <c r="I1953" s="89">
        <v>0.9308219178082191</v>
      </c>
      <c r="J1953" s="84"/>
      <c r="K1953" s="84"/>
      <c r="L1953" s="87">
        <v>3382.3</v>
      </c>
      <c r="M1953" s="87"/>
      <c r="N1953" s="87">
        <v>3382.3</v>
      </c>
      <c r="O1953" s="84">
        <v>3213.1850000000004</v>
      </c>
      <c r="P1953" s="84">
        <v>0</v>
      </c>
      <c r="Q1953" s="84">
        <f t="shared" si="1240"/>
        <v>3213.1850000000004</v>
      </c>
      <c r="R1953" s="84">
        <v>169.11499999999978</v>
      </c>
      <c r="S1953" s="87">
        <f t="shared" si="1241"/>
        <v>169.11499999999978</v>
      </c>
      <c r="T1953" s="150">
        <v>5</v>
      </c>
      <c r="U1953" s="69">
        <v>365</v>
      </c>
      <c r="V1953" s="70"/>
      <c r="W1953" s="71">
        <v>4.4547945205479449</v>
      </c>
      <c r="X1953" s="76">
        <f t="shared" si="1254"/>
        <v>42248</v>
      </c>
      <c r="AF1953" s="132" t="s">
        <v>3114</v>
      </c>
      <c r="AG1953" s="60">
        <f>MATCH(AF1953,'Cat-4'!$A:$A,0)</f>
        <v>844</v>
      </c>
      <c r="AH1953" s="60">
        <f>MATCH(X1953,'Cat-4'!$1:$1,0)</f>
        <v>45</v>
      </c>
      <c r="AI1953" s="60">
        <f>INDEX('Cat-4'!$1:$1048576,Working!AG1953,Working!AH1953)</f>
        <v>110.9</v>
      </c>
      <c r="AJ1953" s="60">
        <f>MATCH($AJ$3,'Cat-4'!$1:$1,0)</f>
        <v>144</v>
      </c>
      <c r="AK1953" s="60">
        <f>INDEX('Cat-4'!$1:$1048576,Working!AG1953,Working!AJ1953)</f>
        <v>160.30000000000001</v>
      </c>
      <c r="AL1953" s="146">
        <f t="shared" si="1261"/>
        <v>1.4454463480613164</v>
      </c>
      <c r="AM1953" s="152">
        <f t="shared" si="1262"/>
        <v>1.4454463480613164</v>
      </c>
      <c r="AN1953" s="146">
        <f t="shared" si="1242"/>
        <v>8.4555555555555557</v>
      </c>
      <c r="AO1953" s="169">
        <f>INDEX('EL&amp;SV'!$C$4:$G$50,MATCH(AF1953,'EL&amp;SV'!$G$4:$G$50,0),MATCH(IF(P1953&gt;5000000,"A",IF(N1953&gt;2000000,"B",IF(N1953&gt;500000,"C","D"))),'EL&amp;SV'!$C$4:$G$4,0))</f>
        <v>6</v>
      </c>
      <c r="AP1953" s="171">
        <f>INDEX('EL&amp;SV'!$G$4:$K$50,MATCH(AF1953,'EL&amp;SV'!$G$4:$G$50,0),MATCH(IF(N1953&gt;5000000,"A",IF(N1953&gt;2000000,"B",IF(N1953&gt;500000,"C","D"))),'EL&amp;SV'!$G$4:$K$4,0))</f>
        <v>0.95</v>
      </c>
      <c r="AQ1953" s="153">
        <f t="shared" si="1223"/>
        <v>4888.9331830477913</v>
      </c>
      <c r="AR1953" s="153">
        <f t="shared" si="1224"/>
        <v>4644.4865238954017</v>
      </c>
      <c r="AS1953" s="153">
        <f t="shared" si="1225"/>
        <v>244.44665915238966</v>
      </c>
      <c r="AT1953" s="60">
        <v>0.75</v>
      </c>
      <c r="AU1953" s="153">
        <f t="shared" si="1226"/>
        <v>183.33499436429224</v>
      </c>
      <c r="AV1953" s="153">
        <f t="shared" si="1227"/>
        <v>244.44665915238977</v>
      </c>
    </row>
    <row r="1954" spans="1:48" x14ac:dyDescent="0.2">
      <c r="A1954" s="82">
        <v>1950</v>
      </c>
      <c r="B1954" s="82" t="s">
        <v>1410</v>
      </c>
      <c r="C1954" s="83"/>
      <c r="D1954" s="84" t="s">
        <v>112</v>
      </c>
      <c r="E1954" s="85" t="s">
        <v>337</v>
      </c>
      <c r="F1954" s="86">
        <v>39703</v>
      </c>
      <c r="G1954" s="86" t="s">
        <v>1348</v>
      </c>
      <c r="H1954" s="89"/>
      <c r="I1954" s="89">
        <v>1.124460874922982E-2</v>
      </c>
      <c r="J1954" s="84"/>
      <c r="K1954" s="84"/>
      <c r="L1954" s="87">
        <v>3375</v>
      </c>
      <c r="M1954" s="87"/>
      <c r="N1954" s="87">
        <v>3375</v>
      </c>
      <c r="O1954" s="84">
        <v>3375</v>
      </c>
      <c r="P1954" s="84">
        <v>0</v>
      </c>
      <c r="Q1954" s="84">
        <f t="shared" si="1240"/>
        <v>3375</v>
      </c>
      <c r="R1954" s="84">
        <v>0</v>
      </c>
      <c r="S1954" s="87">
        <f t="shared" si="1241"/>
        <v>0</v>
      </c>
      <c r="T1954" s="150">
        <v>10</v>
      </c>
      <c r="U1954" s="69">
        <v>365</v>
      </c>
      <c r="V1954" s="70"/>
      <c r="W1954" s="71">
        <v>4.3945205479452056</v>
      </c>
      <c r="X1954" s="76">
        <f t="shared" si="1254"/>
        <v>39692</v>
      </c>
      <c r="Y1954" s="138" t="s">
        <v>4016</v>
      </c>
      <c r="Z1954" s="60">
        <f>MATCH(Y1954,'Cat-3'!$A:$A,0)</f>
        <v>628</v>
      </c>
      <c r="AA1954" s="60">
        <f>MATCH(X1954,'Cat-3'!$1:$1,0)</f>
        <v>48</v>
      </c>
      <c r="AB1954" s="60">
        <f>INDEX('Cat-3'!$1:$1048576,Working!Z1954,Working!AA1954)</f>
        <v>120.9</v>
      </c>
      <c r="AC1954" s="60">
        <f>MATCH($AC$3,'Cat-3'!$1:$1,0)</f>
        <v>90</v>
      </c>
      <c r="AD1954" s="60">
        <f>INDEX('Cat-3'!$1:$1048576,Working!Z1954,Working!AC1954)</f>
        <v>138.4</v>
      </c>
      <c r="AE1954" s="146">
        <f>AD1954/AB1954</f>
        <v>1.1447477253928866</v>
      </c>
      <c r="AF1954" s="132" t="s">
        <v>3114</v>
      </c>
      <c r="AG1954" s="60">
        <f>MATCH(AF1954,'Cat-4'!$A:$A,0)</f>
        <v>844</v>
      </c>
      <c r="AH1954" s="60">
        <f>MATCH($AH$3,'Cat-4'!$1:$1,0)</f>
        <v>4</v>
      </c>
      <c r="AI1954" s="60">
        <f>INDEX('Cat-4'!$1:$1048576,Working!AG1954,Working!AH1954)</f>
        <v>103.9</v>
      </c>
      <c r="AJ1954" s="60">
        <f>MATCH($AJ$3,'Cat-4'!$1:$1,0)</f>
        <v>144</v>
      </c>
      <c r="AK1954" s="60">
        <f>INDEX('Cat-4'!$1:$1048576,Working!AG1954,Working!AJ1954)</f>
        <v>160.30000000000001</v>
      </c>
      <c r="AL1954" s="146">
        <f>AK1954/AI1954</f>
        <v>1.5428296438883542</v>
      </c>
      <c r="AM1954" s="146">
        <f>AL1954*AE1954</f>
        <v>1.7661507255099107</v>
      </c>
      <c r="AN1954" s="146">
        <f t="shared" si="1242"/>
        <v>15.425000000000001</v>
      </c>
      <c r="AO1954" s="169">
        <f>INDEX('EL&amp;SV'!$C$4:$G$50,MATCH(AF1954,'EL&amp;SV'!$G$4:$G$50,0),MATCH(IF(P1954&gt;5000000,"A",IF(N1954&gt;2000000,"B",IF(N1954&gt;500000,"C","D"))),'EL&amp;SV'!$C$4:$G$4,0))</f>
        <v>6</v>
      </c>
      <c r="AP1954" s="171">
        <f>INDEX('EL&amp;SV'!$G$4:$K$50,MATCH(AF1954,'EL&amp;SV'!$G$4:$G$50,0),MATCH(IF(N1954&gt;5000000,"A",IF(N1954&gt;2000000,"B",IF(N1954&gt;500000,"C","D"))),'EL&amp;SV'!$G$4:$K$4,0))</f>
        <v>0.95</v>
      </c>
      <c r="AQ1954" s="153">
        <f t="shared" si="1223"/>
        <v>5960.7586985959488</v>
      </c>
      <c r="AR1954" s="153">
        <f t="shared" si="1224"/>
        <v>5662.7207636661506</v>
      </c>
      <c r="AS1954" s="153">
        <f t="shared" si="1225"/>
        <v>298.03793492979821</v>
      </c>
      <c r="AT1954" s="60">
        <v>0.75</v>
      </c>
      <c r="AU1954" s="153">
        <f t="shared" si="1226"/>
        <v>223.52845119734866</v>
      </c>
      <c r="AV1954" s="153">
        <f t="shared" si="1227"/>
        <v>298.0379349297977</v>
      </c>
    </row>
    <row r="1955" spans="1:48" x14ac:dyDescent="0.2">
      <c r="A1955" s="82">
        <v>1951</v>
      </c>
      <c r="B1955" s="82" t="s">
        <v>1410</v>
      </c>
      <c r="C1955" s="83"/>
      <c r="D1955" s="84" t="s">
        <v>112</v>
      </c>
      <c r="E1955" s="85" t="s">
        <v>387</v>
      </c>
      <c r="F1955" s="151">
        <v>42248</v>
      </c>
      <c r="G1955" s="86"/>
      <c r="H1955" s="89"/>
      <c r="I1955" s="89">
        <v>0.05</v>
      </c>
      <c r="J1955" s="84"/>
      <c r="K1955" s="84"/>
      <c r="L1955" s="87">
        <v>3375</v>
      </c>
      <c r="M1955" s="87"/>
      <c r="N1955" s="87">
        <v>3375</v>
      </c>
      <c r="O1955" s="84">
        <v>3375</v>
      </c>
      <c r="P1955" s="84">
        <v>0</v>
      </c>
      <c r="Q1955" s="84">
        <f t="shared" si="1240"/>
        <v>3375</v>
      </c>
      <c r="R1955" s="84">
        <v>0</v>
      </c>
      <c r="S1955" s="87">
        <f t="shared" si="1241"/>
        <v>0</v>
      </c>
      <c r="T1955" s="150">
        <v>10</v>
      </c>
      <c r="U1955" s="69">
        <v>365</v>
      </c>
      <c r="V1955" s="70"/>
      <c r="W1955" s="71">
        <v>9.3616438356164391</v>
      </c>
      <c r="X1955" s="76">
        <f t="shared" si="1254"/>
        <v>42248</v>
      </c>
      <c r="AF1955" s="132" t="s">
        <v>3114</v>
      </c>
      <c r="AG1955" s="60">
        <f>MATCH(AF1955,'Cat-4'!$A:$A,0)</f>
        <v>844</v>
      </c>
      <c r="AH1955" s="60">
        <f>MATCH(X1955,'Cat-4'!$1:$1,0)</f>
        <v>45</v>
      </c>
      <c r="AI1955" s="60">
        <f>INDEX('Cat-4'!$1:$1048576,Working!AG1955,Working!AH1955)</f>
        <v>110.9</v>
      </c>
      <c r="AJ1955" s="60">
        <f>MATCH($AJ$3,'Cat-4'!$1:$1,0)</f>
        <v>144</v>
      </c>
      <c r="AK1955" s="60">
        <f>INDEX('Cat-4'!$1:$1048576,Working!AG1955,Working!AJ1955)</f>
        <v>160.30000000000001</v>
      </c>
      <c r="AL1955" s="146">
        <f t="shared" ref="AL1955:AL1965" si="1263">AK1955/AI1955</f>
        <v>1.4454463480613164</v>
      </c>
      <c r="AM1955" s="152">
        <f t="shared" ref="AM1955:AM1965" si="1264">AL1955</f>
        <v>1.4454463480613164</v>
      </c>
      <c r="AN1955" s="146">
        <f t="shared" si="1242"/>
        <v>8.4555555555555557</v>
      </c>
      <c r="AO1955" s="169">
        <f>INDEX('EL&amp;SV'!$C$4:$G$50,MATCH(AF1955,'EL&amp;SV'!$G$4:$G$50,0),MATCH(IF(P1955&gt;5000000,"A",IF(N1955&gt;2000000,"B",IF(N1955&gt;500000,"C","D"))),'EL&amp;SV'!$C$4:$G$4,0))</f>
        <v>6</v>
      </c>
      <c r="AP1955" s="171">
        <f>INDEX('EL&amp;SV'!$G$4:$K$50,MATCH(AF1955,'EL&amp;SV'!$G$4:$G$50,0),MATCH(IF(N1955&gt;5000000,"A",IF(N1955&gt;2000000,"B",IF(N1955&gt;500000,"C","D"))),'EL&amp;SV'!$G$4:$K$4,0))</f>
        <v>0.95</v>
      </c>
      <c r="AQ1955" s="153">
        <f t="shared" si="1223"/>
        <v>4878.3814247069431</v>
      </c>
      <c r="AR1955" s="153">
        <f t="shared" si="1224"/>
        <v>4634.4623534715956</v>
      </c>
      <c r="AS1955" s="153">
        <f t="shared" si="1225"/>
        <v>243.91907123534747</v>
      </c>
      <c r="AT1955" s="60">
        <v>0.75</v>
      </c>
      <c r="AU1955" s="153">
        <f t="shared" si="1226"/>
        <v>182.93930342651061</v>
      </c>
      <c r="AV1955" s="153">
        <f t="shared" si="1227"/>
        <v>243.91907123534736</v>
      </c>
    </row>
    <row r="1956" spans="1:48" x14ac:dyDescent="0.2">
      <c r="A1956" s="82">
        <v>1952</v>
      </c>
      <c r="B1956" s="82" t="s">
        <v>1410</v>
      </c>
      <c r="C1956" s="83"/>
      <c r="D1956" s="84" t="s">
        <v>112</v>
      </c>
      <c r="E1956" s="85" t="s">
        <v>563</v>
      </c>
      <c r="F1956" s="151">
        <v>42248</v>
      </c>
      <c r="G1956" s="86"/>
      <c r="H1956" s="89"/>
      <c r="I1956" s="89">
        <v>0</v>
      </c>
      <c r="J1956" s="84"/>
      <c r="K1956" s="84"/>
      <c r="L1956" s="87">
        <v>3360</v>
      </c>
      <c r="M1956" s="87"/>
      <c r="N1956" s="87">
        <v>3360</v>
      </c>
      <c r="O1956" s="84">
        <v>3360</v>
      </c>
      <c r="P1956" s="84">
        <v>0</v>
      </c>
      <c r="Q1956" s="84">
        <f t="shared" si="1240"/>
        <v>3360</v>
      </c>
      <c r="R1956" s="84">
        <v>0</v>
      </c>
      <c r="S1956" s="87">
        <f t="shared" si="1241"/>
        <v>0</v>
      </c>
      <c r="T1956" s="150">
        <v>6</v>
      </c>
      <c r="U1956" s="69">
        <v>365</v>
      </c>
      <c r="V1956" s="70"/>
      <c r="W1956" s="71">
        <v>9.3616438356164391</v>
      </c>
      <c r="X1956" s="76">
        <f t="shared" si="1254"/>
        <v>42248</v>
      </c>
      <c r="AF1956" s="132" t="s">
        <v>2724</v>
      </c>
      <c r="AG1956" s="60">
        <f>MATCH(AF1956,'Cat-4'!$A:$A,0)</f>
        <v>648</v>
      </c>
      <c r="AH1956" s="60">
        <f>MATCH(X1956,'Cat-4'!$1:$1,0)</f>
        <v>45</v>
      </c>
      <c r="AI1956" s="60">
        <f>INDEX('Cat-4'!$1:$1048576,Working!AG1956,Working!AH1956)</f>
        <v>104.1</v>
      </c>
      <c r="AJ1956" s="60">
        <f>MATCH($AJ$3,'Cat-4'!$1:$1,0)</f>
        <v>144</v>
      </c>
      <c r="AK1956" s="60">
        <f>INDEX('Cat-4'!$1:$1048576,Working!AG1956,Working!AJ1956)</f>
        <v>139.4</v>
      </c>
      <c r="AL1956" s="146">
        <f t="shared" si="1263"/>
        <v>1.3390970220941403</v>
      </c>
      <c r="AM1956" s="152">
        <f t="shared" si="1264"/>
        <v>1.3390970220941403</v>
      </c>
      <c r="AN1956" s="146">
        <f t="shared" si="1242"/>
        <v>8.4555555555555557</v>
      </c>
      <c r="AO1956" s="169">
        <f>INDEX('EL&amp;SV'!$C$4:$G$50,MATCH(AF1956,'EL&amp;SV'!$G$4:$G$50,0),MATCH(IF(P1956&gt;5000000,"A",IF(N1956&gt;2000000,"B",IF(N1956&gt;500000,"C","D"))),'EL&amp;SV'!$C$4:$G$4,0))</f>
        <v>5</v>
      </c>
      <c r="AP1956" s="171">
        <f>INDEX('EL&amp;SV'!$G$4:$K$50,MATCH(AF1956,'EL&amp;SV'!$G$4:$G$50,0),MATCH(IF(N1956&gt;5000000,"A",IF(N1956&gt;2000000,"B",IF(N1956&gt;500000,"C","D"))),'EL&amp;SV'!$G$4:$K$4,0))</f>
        <v>1</v>
      </c>
      <c r="AQ1956" s="153">
        <f t="shared" si="1223"/>
        <v>4499.3659942363111</v>
      </c>
      <c r="AR1956" s="153">
        <f t="shared" si="1224"/>
        <v>4499.365994236312</v>
      </c>
      <c r="AS1956" s="153">
        <f t="shared" si="1225"/>
        <v>0</v>
      </c>
      <c r="AT1956" s="60">
        <v>0.75</v>
      </c>
      <c r="AU1956" s="153">
        <f t="shared" si="1226"/>
        <v>0</v>
      </c>
      <c r="AV1956" s="153">
        <f t="shared" si="1227"/>
        <v>0</v>
      </c>
    </row>
    <row r="1957" spans="1:48" x14ac:dyDescent="0.2">
      <c r="A1957" s="82">
        <v>1953</v>
      </c>
      <c r="B1957" s="82" t="s">
        <v>1410</v>
      </c>
      <c r="C1957" s="83"/>
      <c r="D1957" s="84" t="s">
        <v>112</v>
      </c>
      <c r="E1957" s="85" t="s">
        <v>564</v>
      </c>
      <c r="F1957" s="151">
        <v>42248</v>
      </c>
      <c r="G1957" s="86"/>
      <c r="H1957" s="89"/>
      <c r="I1957" s="89">
        <v>0</v>
      </c>
      <c r="J1957" s="84"/>
      <c r="K1957" s="84"/>
      <c r="L1957" s="87">
        <v>3360</v>
      </c>
      <c r="M1957" s="87"/>
      <c r="N1957" s="87">
        <v>3360</v>
      </c>
      <c r="O1957" s="84">
        <v>3360</v>
      </c>
      <c r="P1957" s="84">
        <v>0</v>
      </c>
      <c r="Q1957" s="84">
        <f t="shared" si="1240"/>
        <v>3360</v>
      </c>
      <c r="R1957" s="84">
        <v>0</v>
      </c>
      <c r="S1957" s="87">
        <f t="shared" si="1241"/>
        <v>0</v>
      </c>
      <c r="T1957" s="150">
        <v>6</v>
      </c>
      <c r="U1957" s="69">
        <v>365</v>
      </c>
      <c r="V1957" s="70"/>
      <c r="W1957" s="71">
        <v>4.4356164383561643</v>
      </c>
      <c r="X1957" s="76">
        <f t="shared" si="1254"/>
        <v>42248</v>
      </c>
      <c r="AF1957" s="132" t="s">
        <v>2724</v>
      </c>
      <c r="AG1957" s="60">
        <f>MATCH(AF1957,'Cat-4'!$A:$A,0)</f>
        <v>648</v>
      </c>
      <c r="AH1957" s="60">
        <f>MATCH(X1957,'Cat-4'!$1:$1,0)</f>
        <v>45</v>
      </c>
      <c r="AI1957" s="60">
        <f>INDEX('Cat-4'!$1:$1048576,Working!AG1957,Working!AH1957)</f>
        <v>104.1</v>
      </c>
      <c r="AJ1957" s="60">
        <f>MATCH($AJ$3,'Cat-4'!$1:$1,0)</f>
        <v>144</v>
      </c>
      <c r="AK1957" s="60">
        <f>INDEX('Cat-4'!$1:$1048576,Working!AG1957,Working!AJ1957)</f>
        <v>139.4</v>
      </c>
      <c r="AL1957" s="146">
        <f t="shared" si="1263"/>
        <v>1.3390970220941403</v>
      </c>
      <c r="AM1957" s="152">
        <f t="shared" si="1264"/>
        <v>1.3390970220941403</v>
      </c>
      <c r="AN1957" s="146">
        <f t="shared" si="1242"/>
        <v>8.4555555555555557</v>
      </c>
      <c r="AO1957" s="169">
        <f>INDEX('EL&amp;SV'!$C$4:$G$50,MATCH(AF1957,'EL&amp;SV'!$G$4:$G$50,0),MATCH(IF(P1957&gt;5000000,"A",IF(N1957&gt;2000000,"B",IF(N1957&gt;500000,"C","D"))),'EL&amp;SV'!$C$4:$G$4,0))</f>
        <v>5</v>
      </c>
      <c r="AP1957" s="171">
        <f>INDEX('EL&amp;SV'!$G$4:$K$50,MATCH(AF1957,'EL&amp;SV'!$G$4:$G$50,0),MATCH(IF(N1957&gt;5000000,"A",IF(N1957&gt;2000000,"B",IF(N1957&gt;500000,"C","D"))),'EL&amp;SV'!$G$4:$K$4,0))</f>
        <v>1</v>
      </c>
      <c r="AQ1957" s="153">
        <f t="shared" si="1223"/>
        <v>4499.3659942363111</v>
      </c>
      <c r="AR1957" s="153">
        <f t="shared" si="1224"/>
        <v>4499.365994236312</v>
      </c>
      <c r="AS1957" s="153">
        <f t="shared" si="1225"/>
        <v>0</v>
      </c>
      <c r="AT1957" s="60">
        <v>0.75</v>
      </c>
      <c r="AU1957" s="153">
        <f t="shared" si="1226"/>
        <v>0</v>
      </c>
      <c r="AV1957" s="153">
        <f t="shared" si="1227"/>
        <v>0</v>
      </c>
    </row>
    <row r="1958" spans="1:48" x14ac:dyDescent="0.2">
      <c r="A1958" s="82">
        <v>1954</v>
      </c>
      <c r="B1958" s="82" t="s">
        <v>1410</v>
      </c>
      <c r="C1958" s="83"/>
      <c r="D1958" s="84" t="s">
        <v>112</v>
      </c>
      <c r="E1958" s="85" t="s">
        <v>441</v>
      </c>
      <c r="F1958" s="151">
        <v>42248</v>
      </c>
      <c r="G1958" s="86"/>
      <c r="H1958" s="89"/>
      <c r="I1958" s="89">
        <v>4.9999999999999975E-2</v>
      </c>
      <c r="J1958" s="84"/>
      <c r="K1958" s="84"/>
      <c r="L1958" s="87">
        <v>3348.25</v>
      </c>
      <c r="M1958" s="87"/>
      <c r="N1958" s="87">
        <v>3348.25</v>
      </c>
      <c r="O1958" s="84">
        <v>3348.25</v>
      </c>
      <c r="P1958" s="84">
        <v>0</v>
      </c>
      <c r="Q1958" s="84">
        <f t="shared" si="1240"/>
        <v>3348.25</v>
      </c>
      <c r="R1958" s="84">
        <v>0</v>
      </c>
      <c r="S1958" s="87">
        <f t="shared" si="1241"/>
        <v>0</v>
      </c>
      <c r="T1958" s="150">
        <v>10</v>
      </c>
      <c r="U1958" s="69">
        <v>365</v>
      </c>
      <c r="V1958" s="70"/>
      <c r="W1958" s="71">
        <v>4.1890410958904107</v>
      </c>
      <c r="X1958" s="76">
        <f t="shared" si="1254"/>
        <v>42248</v>
      </c>
      <c r="AF1958" s="132" t="s">
        <v>3114</v>
      </c>
      <c r="AG1958" s="60">
        <f>MATCH(AF1958,'Cat-4'!$A:$A,0)</f>
        <v>844</v>
      </c>
      <c r="AH1958" s="60">
        <f>MATCH(X1958,'Cat-4'!$1:$1,0)</f>
        <v>45</v>
      </c>
      <c r="AI1958" s="60">
        <f>INDEX('Cat-4'!$1:$1048576,Working!AG1958,Working!AH1958)</f>
        <v>110.9</v>
      </c>
      <c r="AJ1958" s="60">
        <f>MATCH($AJ$3,'Cat-4'!$1:$1,0)</f>
        <v>144</v>
      </c>
      <c r="AK1958" s="60">
        <f>INDEX('Cat-4'!$1:$1048576,Working!AG1958,Working!AJ1958)</f>
        <v>160.30000000000001</v>
      </c>
      <c r="AL1958" s="146">
        <f t="shared" si="1263"/>
        <v>1.4454463480613164</v>
      </c>
      <c r="AM1958" s="152">
        <f t="shared" si="1264"/>
        <v>1.4454463480613164</v>
      </c>
      <c r="AN1958" s="146">
        <f t="shared" si="1242"/>
        <v>8.4555555555555557</v>
      </c>
      <c r="AO1958" s="169">
        <f>INDEX('EL&amp;SV'!$C$4:$G$50,MATCH(AF1958,'EL&amp;SV'!$G$4:$G$50,0),MATCH(IF(P1958&gt;5000000,"A",IF(N1958&gt;2000000,"B",IF(N1958&gt;500000,"C","D"))),'EL&amp;SV'!$C$4:$G$4,0))</f>
        <v>6</v>
      </c>
      <c r="AP1958" s="171">
        <f>INDEX('EL&amp;SV'!$G$4:$K$50,MATCH(AF1958,'EL&amp;SV'!$G$4:$G$50,0),MATCH(IF(N1958&gt;5000000,"A",IF(N1958&gt;2000000,"B",IF(N1958&gt;500000,"C","D"))),'EL&amp;SV'!$G$4:$K$4,0))</f>
        <v>0.95</v>
      </c>
      <c r="AQ1958" s="153">
        <f t="shared" si="1223"/>
        <v>4839.7157348963028</v>
      </c>
      <c r="AR1958" s="153">
        <f t="shared" si="1224"/>
        <v>4597.7299481514874</v>
      </c>
      <c r="AS1958" s="153">
        <f t="shared" si="1225"/>
        <v>241.98578674481541</v>
      </c>
      <c r="AT1958" s="60">
        <v>0.75</v>
      </c>
      <c r="AU1958" s="153">
        <f t="shared" si="1226"/>
        <v>181.48934005861156</v>
      </c>
      <c r="AV1958" s="153">
        <f t="shared" si="1227"/>
        <v>241.98578674481536</v>
      </c>
    </row>
    <row r="1959" spans="1:48" x14ac:dyDescent="0.2">
      <c r="A1959" s="82">
        <v>1955</v>
      </c>
      <c r="B1959" s="82" t="s">
        <v>1410</v>
      </c>
      <c r="C1959" s="83"/>
      <c r="D1959" s="84" t="s">
        <v>112</v>
      </c>
      <c r="E1959" s="85" t="s">
        <v>441</v>
      </c>
      <c r="F1959" s="151">
        <v>42248</v>
      </c>
      <c r="G1959" s="86"/>
      <c r="H1959" s="89"/>
      <c r="I1959" s="89">
        <v>4.9999999999999975E-2</v>
      </c>
      <c r="J1959" s="84"/>
      <c r="K1959" s="84"/>
      <c r="L1959" s="87">
        <v>3348.25</v>
      </c>
      <c r="M1959" s="87"/>
      <c r="N1959" s="87">
        <v>3348.25</v>
      </c>
      <c r="O1959" s="84">
        <v>3348.25</v>
      </c>
      <c r="P1959" s="84">
        <v>0</v>
      </c>
      <c r="Q1959" s="84">
        <f t="shared" si="1240"/>
        <v>3348.25</v>
      </c>
      <c r="R1959" s="84">
        <v>0</v>
      </c>
      <c r="S1959" s="87">
        <f t="shared" si="1241"/>
        <v>0</v>
      </c>
      <c r="T1959" s="150">
        <v>10</v>
      </c>
      <c r="U1959" s="69">
        <v>365</v>
      </c>
      <c r="V1959" s="70"/>
      <c r="W1959" s="71">
        <v>9.1835616438356169</v>
      </c>
      <c r="X1959" s="76">
        <f t="shared" si="1254"/>
        <v>42248</v>
      </c>
      <c r="AF1959" s="132" t="s">
        <v>3114</v>
      </c>
      <c r="AG1959" s="60">
        <f>MATCH(AF1959,'Cat-4'!$A:$A,0)</f>
        <v>844</v>
      </c>
      <c r="AH1959" s="60">
        <f>MATCH(X1959,'Cat-4'!$1:$1,0)</f>
        <v>45</v>
      </c>
      <c r="AI1959" s="60">
        <f>INDEX('Cat-4'!$1:$1048576,Working!AG1959,Working!AH1959)</f>
        <v>110.9</v>
      </c>
      <c r="AJ1959" s="60">
        <f>MATCH($AJ$3,'Cat-4'!$1:$1,0)</f>
        <v>144</v>
      </c>
      <c r="AK1959" s="60">
        <f>INDEX('Cat-4'!$1:$1048576,Working!AG1959,Working!AJ1959)</f>
        <v>160.30000000000001</v>
      </c>
      <c r="AL1959" s="146">
        <f t="shared" si="1263"/>
        <v>1.4454463480613164</v>
      </c>
      <c r="AM1959" s="152">
        <f t="shared" si="1264"/>
        <v>1.4454463480613164</v>
      </c>
      <c r="AN1959" s="146">
        <f t="shared" si="1242"/>
        <v>8.4555555555555557</v>
      </c>
      <c r="AO1959" s="169">
        <f>INDEX('EL&amp;SV'!$C$4:$G$50,MATCH(AF1959,'EL&amp;SV'!$G$4:$G$50,0),MATCH(IF(P1959&gt;5000000,"A",IF(N1959&gt;2000000,"B",IF(N1959&gt;500000,"C","D"))),'EL&amp;SV'!$C$4:$G$4,0))</f>
        <v>6</v>
      </c>
      <c r="AP1959" s="171">
        <f>INDEX('EL&amp;SV'!$G$4:$K$50,MATCH(AF1959,'EL&amp;SV'!$G$4:$G$50,0),MATCH(IF(N1959&gt;5000000,"A",IF(N1959&gt;2000000,"B",IF(N1959&gt;500000,"C","D"))),'EL&amp;SV'!$G$4:$K$4,0))</f>
        <v>0.95</v>
      </c>
      <c r="AQ1959" s="153">
        <f t="shared" si="1223"/>
        <v>4839.7157348963028</v>
      </c>
      <c r="AR1959" s="153">
        <f t="shared" si="1224"/>
        <v>4597.7299481514874</v>
      </c>
      <c r="AS1959" s="153">
        <f t="shared" si="1225"/>
        <v>241.98578674481541</v>
      </c>
      <c r="AT1959" s="60">
        <v>0.75</v>
      </c>
      <c r="AU1959" s="153">
        <f t="shared" si="1226"/>
        <v>181.48934005861156</v>
      </c>
      <c r="AV1959" s="153">
        <f t="shared" si="1227"/>
        <v>241.98578674481536</v>
      </c>
    </row>
    <row r="1960" spans="1:48" x14ac:dyDescent="0.2">
      <c r="A1960" s="82">
        <v>1956</v>
      </c>
      <c r="B1960" s="82" t="s">
        <v>1410</v>
      </c>
      <c r="C1960" s="83"/>
      <c r="D1960" s="84" t="s">
        <v>112</v>
      </c>
      <c r="E1960" s="85" t="s">
        <v>441</v>
      </c>
      <c r="F1960" s="151">
        <v>42248</v>
      </c>
      <c r="G1960" s="86"/>
      <c r="H1960" s="89"/>
      <c r="I1960" s="89">
        <v>4.9999999999999975E-2</v>
      </c>
      <c r="J1960" s="84"/>
      <c r="K1960" s="84"/>
      <c r="L1960" s="87">
        <v>3348.25</v>
      </c>
      <c r="M1960" s="87"/>
      <c r="N1960" s="87">
        <v>3348.25</v>
      </c>
      <c r="O1960" s="84">
        <v>3348.25</v>
      </c>
      <c r="P1960" s="84">
        <v>0</v>
      </c>
      <c r="Q1960" s="84">
        <f t="shared" si="1240"/>
        <v>3348.25</v>
      </c>
      <c r="R1960" s="84">
        <v>0</v>
      </c>
      <c r="S1960" s="87">
        <f t="shared" si="1241"/>
        <v>0</v>
      </c>
      <c r="T1960" s="150">
        <v>10</v>
      </c>
      <c r="U1960" s="69">
        <v>365</v>
      </c>
      <c r="V1960" s="70"/>
      <c r="W1960" s="71">
        <v>9.1753424657534239</v>
      </c>
      <c r="X1960" s="76">
        <f t="shared" si="1254"/>
        <v>42248</v>
      </c>
      <c r="AF1960" s="132" t="s">
        <v>3114</v>
      </c>
      <c r="AG1960" s="60">
        <f>MATCH(AF1960,'Cat-4'!$A:$A,0)</f>
        <v>844</v>
      </c>
      <c r="AH1960" s="60">
        <f>MATCH(X1960,'Cat-4'!$1:$1,0)</f>
        <v>45</v>
      </c>
      <c r="AI1960" s="60">
        <f>INDEX('Cat-4'!$1:$1048576,Working!AG1960,Working!AH1960)</f>
        <v>110.9</v>
      </c>
      <c r="AJ1960" s="60">
        <f>MATCH($AJ$3,'Cat-4'!$1:$1,0)</f>
        <v>144</v>
      </c>
      <c r="AK1960" s="60">
        <f>INDEX('Cat-4'!$1:$1048576,Working!AG1960,Working!AJ1960)</f>
        <v>160.30000000000001</v>
      </c>
      <c r="AL1960" s="146">
        <f t="shared" si="1263"/>
        <v>1.4454463480613164</v>
      </c>
      <c r="AM1960" s="152">
        <f t="shared" si="1264"/>
        <v>1.4454463480613164</v>
      </c>
      <c r="AN1960" s="146">
        <f t="shared" si="1242"/>
        <v>8.4555555555555557</v>
      </c>
      <c r="AO1960" s="169">
        <f>INDEX('EL&amp;SV'!$C$4:$G$50,MATCH(AF1960,'EL&amp;SV'!$G$4:$G$50,0),MATCH(IF(P1960&gt;5000000,"A",IF(N1960&gt;2000000,"B",IF(N1960&gt;500000,"C","D"))),'EL&amp;SV'!$C$4:$G$4,0))</f>
        <v>6</v>
      </c>
      <c r="AP1960" s="171">
        <f>INDEX('EL&amp;SV'!$G$4:$K$50,MATCH(AF1960,'EL&amp;SV'!$G$4:$G$50,0),MATCH(IF(N1960&gt;5000000,"A",IF(N1960&gt;2000000,"B",IF(N1960&gt;500000,"C","D"))),'EL&amp;SV'!$G$4:$K$4,0))</f>
        <v>0.95</v>
      </c>
      <c r="AQ1960" s="153">
        <f t="shared" si="1223"/>
        <v>4839.7157348963028</v>
      </c>
      <c r="AR1960" s="153">
        <f t="shared" si="1224"/>
        <v>4597.7299481514874</v>
      </c>
      <c r="AS1960" s="153">
        <f t="shared" si="1225"/>
        <v>241.98578674481541</v>
      </c>
      <c r="AT1960" s="60">
        <v>0.75</v>
      </c>
      <c r="AU1960" s="153">
        <f t="shared" si="1226"/>
        <v>181.48934005861156</v>
      </c>
      <c r="AV1960" s="153">
        <f t="shared" si="1227"/>
        <v>241.98578674481536</v>
      </c>
    </row>
    <row r="1961" spans="1:48" x14ac:dyDescent="0.2">
      <c r="A1961" s="82">
        <v>1957</v>
      </c>
      <c r="B1961" s="82" t="s">
        <v>1410</v>
      </c>
      <c r="C1961" s="83"/>
      <c r="D1961" s="84" t="s">
        <v>112</v>
      </c>
      <c r="E1961" s="85" t="s">
        <v>883</v>
      </c>
      <c r="F1961" s="151">
        <v>42248</v>
      </c>
      <c r="G1961" s="86"/>
      <c r="H1961" s="89"/>
      <c r="I1961" s="89">
        <v>0.86232876712328754</v>
      </c>
      <c r="J1961" s="84"/>
      <c r="K1961" s="84"/>
      <c r="L1961" s="87">
        <v>3325.01</v>
      </c>
      <c r="M1961" s="87"/>
      <c r="N1961" s="87">
        <v>3325.01</v>
      </c>
      <c r="O1961" s="84">
        <v>3158.7595000000001</v>
      </c>
      <c r="P1961" s="84">
        <v>0</v>
      </c>
      <c r="Q1961" s="84">
        <f t="shared" si="1240"/>
        <v>3158.7595000000001</v>
      </c>
      <c r="R1961" s="84">
        <v>166.2505000000001</v>
      </c>
      <c r="S1961" s="87">
        <f t="shared" si="1241"/>
        <v>166.2505000000001</v>
      </c>
      <c r="T1961" s="150">
        <v>5</v>
      </c>
      <c r="U1961" s="69">
        <v>365</v>
      </c>
      <c r="V1961" s="70"/>
      <c r="W1961" s="71">
        <v>4.161643835616438</v>
      </c>
      <c r="X1961" s="76">
        <f t="shared" si="1254"/>
        <v>42248</v>
      </c>
      <c r="AF1961" s="132" t="s">
        <v>3114</v>
      </c>
      <c r="AG1961" s="60">
        <f>MATCH(AF1961,'Cat-4'!$A:$A,0)</f>
        <v>844</v>
      </c>
      <c r="AH1961" s="60">
        <f>MATCH(X1961,'Cat-4'!$1:$1,0)</f>
        <v>45</v>
      </c>
      <c r="AI1961" s="60">
        <f>INDEX('Cat-4'!$1:$1048576,Working!AG1961,Working!AH1961)</f>
        <v>110.9</v>
      </c>
      <c r="AJ1961" s="60">
        <f>MATCH($AJ$3,'Cat-4'!$1:$1,0)</f>
        <v>144</v>
      </c>
      <c r="AK1961" s="60">
        <f>INDEX('Cat-4'!$1:$1048576,Working!AG1961,Working!AJ1961)</f>
        <v>160.30000000000001</v>
      </c>
      <c r="AL1961" s="146">
        <f t="shared" si="1263"/>
        <v>1.4454463480613164</v>
      </c>
      <c r="AM1961" s="152">
        <f t="shared" si="1264"/>
        <v>1.4454463480613164</v>
      </c>
      <c r="AN1961" s="146">
        <f t="shared" si="1242"/>
        <v>8.4555555555555557</v>
      </c>
      <c r="AO1961" s="169">
        <f>INDEX('EL&amp;SV'!$C$4:$G$50,MATCH(AF1961,'EL&amp;SV'!$G$4:$G$50,0),MATCH(IF(P1961&gt;5000000,"A",IF(N1961&gt;2000000,"B",IF(N1961&gt;500000,"C","D"))),'EL&amp;SV'!$C$4:$G$4,0))</f>
        <v>6</v>
      </c>
      <c r="AP1961" s="171">
        <f>INDEX('EL&amp;SV'!$G$4:$K$50,MATCH(AF1961,'EL&amp;SV'!$G$4:$G$50,0),MATCH(IF(N1961&gt;5000000,"A",IF(N1961&gt;2000000,"B",IF(N1961&gt;500000,"C","D"))),'EL&amp;SV'!$G$4:$K$4,0))</f>
        <v>0.95</v>
      </c>
      <c r="AQ1961" s="153">
        <f t="shared" si="1223"/>
        <v>4806.1235617673583</v>
      </c>
      <c r="AR1961" s="153">
        <f t="shared" si="1224"/>
        <v>4565.8173836789902</v>
      </c>
      <c r="AS1961" s="153">
        <f t="shared" si="1225"/>
        <v>240.30617808836814</v>
      </c>
      <c r="AT1961" s="60">
        <v>0.75</v>
      </c>
      <c r="AU1961" s="153">
        <f t="shared" si="1226"/>
        <v>180.22963356627611</v>
      </c>
      <c r="AV1961" s="153">
        <f t="shared" si="1227"/>
        <v>240.30617808836814</v>
      </c>
    </row>
    <row r="1962" spans="1:48" x14ac:dyDescent="0.2">
      <c r="A1962" s="82">
        <v>1958</v>
      </c>
      <c r="B1962" s="82" t="s">
        <v>1410</v>
      </c>
      <c r="C1962" s="83"/>
      <c r="D1962" s="84" t="s">
        <v>112</v>
      </c>
      <c r="E1962" s="85" t="s">
        <v>1123</v>
      </c>
      <c r="F1962" s="86">
        <v>43596</v>
      </c>
      <c r="G1962" s="86" t="s">
        <v>36</v>
      </c>
      <c r="H1962" s="89"/>
      <c r="I1962" s="89">
        <v>9.5000000000000001E-2</v>
      </c>
      <c r="J1962" s="84"/>
      <c r="K1962" s="84"/>
      <c r="L1962" s="87">
        <v>3304</v>
      </c>
      <c r="M1962" s="87"/>
      <c r="N1962" s="87">
        <v>3304</v>
      </c>
      <c r="O1962" s="84">
        <v>908.10213698630139</v>
      </c>
      <c r="P1962" s="84">
        <v>313.88</v>
      </c>
      <c r="Q1962" s="84">
        <f t="shared" si="1240"/>
        <v>1221.9821369863014</v>
      </c>
      <c r="R1962" s="84">
        <v>2082.0178630136988</v>
      </c>
      <c r="S1962" s="87">
        <f t="shared" si="1241"/>
        <v>2395.8978630136985</v>
      </c>
      <c r="T1962" s="150">
        <v>10</v>
      </c>
      <c r="U1962" s="69">
        <v>365</v>
      </c>
      <c r="V1962" s="70"/>
      <c r="W1962" s="71">
        <v>4.161643835616438</v>
      </c>
      <c r="X1962" s="76">
        <f t="shared" si="1254"/>
        <v>43586</v>
      </c>
      <c r="AF1962" s="132" t="s">
        <v>3114</v>
      </c>
      <c r="AG1962" s="60">
        <f>MATCH(AF1962,'Cat-4'!$A:$A,0)</f>
        <v>844</v>
      </c>
      <c r="AH1962" s="60">
        <f>MATCH(X1962,'Cat-4'!$1:$1,0)</f>
        <v>89</v>
      </c>
      <c r="AI1962" s="60">
        <f>INDEX('Cat-4'!$1:$1048576,Working!AG1962,Working!AH1962)</f>
        <v>128.69999999999999</v>
      </c>
      <c r="AJ1962" s="60">
        <f>MATCH($AJ$3,'Cat-4'!$1:$1,0)</f>
        <v>144</v>
      </c>
      <c r="AK1962" s="60">
        <f>INDEX('Cat-4'!$1:$1048576,Working!AG1962,Working!AJ1962)</f>
        <v>160.30000000000001</v>
      </c>
      <c r="AL1962" s="146">
        <f t="shared" si="1263"/>
        <v>1.2455322455322457</v>
      </c>
      <c r="AM1962" s="152">
        <f t="shared" si="1264"/>
        <v>1.2455322455322457</v>
      </c>
      <c r="AN1962" s="146">
        <f t="shared" si="1242"/>
        <v>4.7611111111111111</v>
      </c>
      <c r="AO1962" s="169">
        <f>INDEX('EL&amp;SV'!$C$4:$G$50,MATCH(AF1962,'EL&amp;SV'!$G$4:$G$50,0),MATCH(IF(P1962&gt;5000000,"A",IF(N1962&gt;2000000,"B",IF(N1962&gt;500000,"C","D"))),'EL&amp;SV'!$C$4:$G$4,0))</f>
        <v>6</v>
      </c>
      <c r="AP1962" s="171">
        <f>INDEX('EL&amp;SV'!$G$4:$K$50,MATCH(AF1962,'EL&amp;SV'!$G$4:$G$50,0),MATCH(IF(N1962&gt;5000000,"A",IF(N1962&gt;2000000,"B",IF(N1962&gt;500000,"C","D"))),'EL&amp;SV'!$G$4:$K$4,0))</f>
        <v>0.95</v>
      </c>
      <c r="AQ1962" s="153">
        <f t="shared" ref="AQ1962:AQ2025" si="1265">AM1962*N1962</f>
        <v>4115.2385392385395</v>
      </c>
      <c r="AR1962" s="153">
        <f t="shared" ref="AR1962:AR2025" si="1266">AQ1962*(AP1962/AO1962)*(IF(AN1962&gt;AO1962,AO1962,AN1962))</f>
        <v>3102.2420895565338</v>
      </c>
      <c r="AS1962" s="153">
        <f t="shared" ref="AS1962:AS2025" si="1267">AQ1962-AR1962</f>
        <v>1012.9964496820057</v>
      </c>
      <c r="AT1962" s="60">
        <v>0.75</v>
      </c>
      <c r="AU1962" s="153">
        <f t="shared" ref="AU1962:AU2025" si="1268">AT1962*AS1962</f>
        <v>759.7473372615043</v>
      </c>
      <c r="AV1962" s="153">
        <f t="shared" ref="AV1962:AV2025" si="1269">IF((AQ1962*(1-AP1962))&gt;AU1962,(AQ1962*(1-AP1962)),AU1962)</f>
        <v>759.7473372615043</v>
      </c>
    </row>
    <row r="1963" spans="1:48" x14ac:dyDescent="0.2">
      <c r="A1963" s="82">
        <v>1959</v>
      </c>
      <c r="B1963" s="82" t="s">
        <v>1410</v>
      </c>
      <c r="C1963" s="83"/>
      <c r="D1963" s="84" t="s">
        <v>112</v>
      </c>
      <c r="E1963" s="85" t="s">
        <v>917</v>
      </c>
      <c r="F1963" s="151">
        <v>42248</v>
      </c>
      <c r="G1963" s="86"/>
      <c r="H1963" s="89"/>
      <c r="I1963" s="89">
        <v>0.591095890410959</v>
      </c>
      <c r="J1963" s="84"/>
      <c r="K1963" s="84"/>
      <c r="L1963" s="87">
        <v>3280</v>
      </c>
      <c r="M1963" s="87"/>
      <c r="N1963" s="87">
        <v>3280</v>
      </c>
      <c r="O1963" s="84">
        <v>3116</v>
      </c>
      <c r="P1963" s="84">
        <v>0</v>
      </c>
      <c r="Q1963" s="84">
        <f t="shared" si="1240"/>
        <v>3116</v>
      </c>
      <c r="R1963" s="84">
        <v>164</v>
      </c>
      <c r="S1963" s="87">
        <f t="shared" si="1241"/>
        <v>164</v>
      </c>
      <c r="T1963" s="150">
        <v>5</v>
      </c>
      <c r="U1963" s="69">
        <v>365</v>
      </c>
      <c r="V1963" s="70"/>
      <c r="W1963" s="71">
        <v>9.1753424657534239</v>
      </c>
      <c r="X1963" s="76">
        <f t="shared" si="1254"/>
        <v>42248</v>
      </c>
      <c r="AF1963" s="132" t="s">
        <v>3114</v>
      </c>
      <c r="AG1963" s="60">
        <f>MATCH(AF1963,'Cat-4'!$A:$A,0)</f>
        <v>844</v>
      </c>
      <c r="AH1963" s="60">
        <f>MATCH(X1963,'Cat-4'!$1:$1,0)</f>
        <v>45</v>
      </c>
      <c r="AI1963" s="60">
        <f>INDEX('Cat-4'!$1:$1048576,Working!AG1963,Working!AH1963)</f>
        <v>110.9</v>
      </c>
      <c r="AJ1963" s="60">
        <f>MATCH($AJ$3,'Cat-4'!$1:$1,0)</f>
        <v>144</v>
      </c>
      <c r="AK1963" s="60">
        <f>INDEX('Cat-4'!$1:$1048576,Working!AG1963,Working!AJ1963)</f>
        <v>160.30000000000001</v>
      </c>
      <c r="AL1963" s="146">
        <f t="shared" si="1263"/>
        <v>1.4454463480613164</v>
      </c>
      <c r="AM1963" s="152">
        <f t="shared" si="1264"/>
        <v>1.4454463480613164</v>
      </c>
      <c r="AN1963" s="146">
        <f t="shared" si="1242"/>
        <v>8.4555555555555557</v>
      </c>
      <c r="AO1963" s="169">
        <f>INDEX('EL&amp;SV'!$C$4:$G$50,MATCH(AF1963,'EL&amp;SV'!$G$4:$G$50,0),MATCH(IF(P1963&gt;5000000,"A",IF(N1963&gt;2000000,"B",IF(N1963&gt;500000,"C","D"))),'EL&amp;SV'!$C$4:$G$4,0))</f>
        <v>6</v>
      </c>
      <c r="AP1963" s="171">
        <f>INDEX('EL&amp;SV'!$G$4:$K$50,MATCH(AF1963,'EL&amp;SV'!$G$4:$G$50,0),MATCH(IF(N1963&gt;5000000,"A",IF(N1963&gt;2000000,"B",IF(N1963&gt;500000,"C","D"))),'EL&amp;SV'!$G$4:$K$4,0))</f>
        <v>0.95</v>
      </c>
      <c r="AQ1963" s="153">
        <f t="shared" si="1265"/>
        <v>4741.0640216411175</v>
      </c>
      <c r="AR1963" s="153">
        <f t="shared" si="1266"/>
        <v>4504.0108205590614</v>
      </c>
      <c r="AS1963" s="153">
        <f t="shared" si="1267"/>
        <v>237.05320108205615</v>
      </c>
      <c r="AT1963" s="60">
        <v>0.75</v>
      </c>
      <c r="AU1963" s="153">
        <f t="shared" si="1268"/>
        <v>177.78990081154211</v>
      </c>
      <c r="AV1963" s="153">
        <f t="shared" si="1269"/>
        <v>237.05320108205609</v>
      </c>
    </row>
    <row r="1964" spans="1:48" x14ac:dyDescent="0.2">
      <c r="A1964" s="82">
        <v>1960</v>
      </c>
      <c r="B1964" s="82" t="s">
        <v>1410</v>
      </c>
      <c r="C1964" s="83"/>
      <c r="D1964" s="84" t="s">
        <v>112</v>
      </c>
      <c r="E1964" s="85" t="s">
        <v>781</v>
      </c>
      <c r="F1964" s="151">
        <v>42248</v>
      </c>
      <c r="G1964" s="86"/>
      <c r="H1964" s="89"/>
      <c r="I1964" s="89">
        <v>0</v>
      </c>
      <c r="J1964" s="84"/>
      <c r="K1964" s="84"/>
      <c r="L1964" s="87">
        <v>3206.25</v>
      </c>
      <c r="M1964" s="87"/>
      <c r="N1964" s="87">
        <v>3206.25</v>
      </c>
      <c r="O1964" s="84">
        <v>3045.9375</v>
      </c>
      <c r="P1964" s="84">
        <v>0</v>
      </c>
      <c r="Q1964" s="84">
        <f t="shared" si="1240"/>
        <v>3045.9375</v>
      </c>
      <c r="R1964" s="84">
        <v>160.3125</v>
      </c>
      <c r="S1964" s="87">
        <f t="shared" si="1241"/>
        <v>160.3125</v>
      </c>
      <c r="T1964" s="150">
        <v>5</v>
      </c>
      <c r="U1964" s="69">
        <v>365</v>
      </c>
      <c r="V1964" s="70"/>
      <c r="W1964" s="71">
        <v>4.1369863013698627</v>
      </c>
      <c r="X1964" s="76">
        <f t="shared" si="1254"/>
        <v>42248</v>
      </c>
      <c r="AF1964" s="132" t="s">
        <v>3114</v>
      </c>
      <c r="AG1964" s="60">
        <f>MATCH(AF1964,'Cat-4'!$A:$A,0)</f>
        <v>844</v>
      </c>
      <c r="AH1964" s="60">
        <f>MATCH(X1964,'Cat-4'!$1:$1,0)</f>
        <v>45</v>
      </c>
      <c r="AI1964" s="60">
        <f>INDEX('Cat-4'!$1:$1048576,Working!AG1964,Working!AH1964)</f>
        <v>110.9</v>
      </c>
      <c r="AJ1964" s="60">
        <f>MATCH($AJ$3,'Cat-4'!$1:$1,0)</f>
        <v>144</v>
      </c>
      <c r="AK1964" s="60">
        <f>INDEX('Cat-4'!$1:$1048576,Working!AG1964,Working!AJ1964)</f>
        <v>160.30000000000001</v>
      </c>
      <c r="AL1964" s="146">
        <f t="shared" si="1263"/>
        <v>1.4454463480613164</v>
      </c>
      <c r="AM1964" s="152">
        <f t="shared" si="1264"/>
        <v>1.4454463480613164</v>
      </c>
      <c r="AN1964" s="146">
        <f t="shared" si="1242"/>
        <v>8.4555555555555557</v>
      </c>
      <c r="AO1964" s="169">
        <f>INDEX('EL&amp;SV'!$C$4:$G$50,MATCH(AF1964,'EL&amp;SV'!$G$4:$G$50,0),MATCH(IF(P1964&gt;5000000,"A",IF(N1964&gt;2000000,"B",IF(N1964&gt;500000,"C","D"))),'EL&amp;SV'!$C$4:$G$4,0))</f>
        <v>6</v>
      </c>
      <c r="AP1964" s="171">
        <f>INDEX('EL&amp;SV'!$G$4:$K$50,MATCH(AF1964,'EL&amp;SV'!$G$4:$G$50,0),MATCH(IF(N1964&gt;5000000,"A",IF(N1964&gt;2000000,"B",IF(N1964&gt;500000,"C","D"))),'EL&amp;SV'!$G$4:$K$4,0))</f>
        <v>0.95</v>
      </c>
      <c r="AQ1964" s="153">
        <f t="shared" si="1265"/>
        <v>4634.4623534715956</v>
      </c>
      <c r="AR1964" s="153">
        <f t="shared" si="1266"/>
        <v>4402.7392357980152</v>
      </c>
      <c r="AS1964" s="153">
        <f t="shared" si="1267"/>
        <v>231.72311767358042</v>
      </c>
      <c r="AT1964" s="60">
        <v>0.75</v>
      </c>
      <c r="AU1964" s="153">
        <f t="shared" si="1268"/>
        <v>173.79233825518531</v>
      </c>
      <c r="AV1964" s="153">
        <f t="shared" si="1269"/>
        <v>231.72311767357999</v>
      </c>
    </row>
    <row r="1965" spans="1:48" x14ac:dyDescent="0.2">
      <c r="A1965" s="82">
        <v>1961</v>
      </c>
      <c r="B1965" s="82" t="s">
        <v>1410</v>
      </c>
      <c r="C1965" s="83"/>
      <c r="D1965" s="84" t="s">
        <v>112</v>
      </c>
      <c r="E1965" s="85" t="s">
        <v>1217</v>
      </c>
      <c r="F1965" s="86">
        <v>44720</v>
      </c>
      <c r="G1965" s="86" t="s">
        <v>39</v>
      </c>
      <c r="H1965" s="89"/>
      <c r="I1965" s="89">
        <v>9.5000000000000001E-2</v>
      </c>
      <c r="J1965" s="84"/>
      <c r="K1965" s="84"/>
      <c r="L1965" s="87">
        <v>0</v>
      </c>
      <c r="M1965" s="87">
        <v>3200.16</v>
      </c>
      <c r="N1965" s="87">
        <v>3200.16</v>
      </c>
      <c r="O1965" s="84"/>
      <c r="P1965" s="84">
        <v>247.37675178082193</v>
      </c>
      <c r="Q1965" s="84">
        <f t="shared" si="1240"/>
        <v>247.37675178082193</v>
      </c>
      <c r="R1965" s="84">
        <v>2952.7832482191779</v>
      </c>
      <c r="S1965" s="87">
        <f t="shared" si="1241"/>
        <v>0</v>
      </c>
      <c r="T1965" s="150">
        <v>10</v>
      </c>
      <c r="U1965" s="69">
        <v>365</v>
      </c>
      <c r="V1965" s="70"/>
      <c r="W1965" s="71">
        <v>9.0164383561643842</v>
      </c>
      <c r="X1965" s="76">
        <f t="shared" si="1254"/>
        <v>44713</v>
      </c>
      <c r="AF1965" s="132" t="s">
        <v>3114</v>
      </c>
      <c r="AG1965" s="60">
        <f>MATCH(AF1965,'Cat-4'!$A:$A,0)</f>
        <v>844</v>
      </c>
      <c r="AH1965" s="60">
        <f>MATCH(X1965,'Cat-4'!$1:$1,0)</f>
        <v>126</v>
      </c>
      <c r="AI1965" s="60">
        <f>INDEX('Cat-4'!$1:$1048576,Working!AG1965,Working!AH1965)</f>
        <v>155.80000000000001</v>
      </c>
      <c r="AJ1965" s="60">
        <f>MATCH($AJ$3,'Cat-4'!$1:$1,0)</f>
        <v>144</v>
      </c>
      <c r="AK1965" s="60">
        <f>INDEX('Cat-4'!$1:$1048576,Working!AG1965,Working!AJ1965)</f>
        <v>160.30000000000001</v>
      </c>
      <c r="AL1965" s="146">
        <f t="shared" si="1263"/>
        <v>1.0288831835686778</v>
      </c>
      <c r="AM1965" s="152">
        <f t="shared" si="1264"/>
        <v>1.0288831835686778</v>
      </c>
      <c r="AN1965" s="146">
        <f t="shared" si="1242"/>
        <v>1.6861111111111111</v>
      </c>
      <c r="AO1965" s="169">
        <f>INDEX('EL&amp;SV'!$C$4:$G$50,MATCH(AF1965,'EL&amp;SV'!$G$4:$G$50,0),MATCH(IF(P1965&gt;5000000,"A",IF(N1965&gt;2000000,"B",IF(N1965&gt;500000,"C","D"))),'EL&amp;SV'!$C$4:$G$4,0))</f>
        <v>6</v>
      </c>
      <c r="AP1965" s="171">
        <f>INDEX('EL&amp;SV'!$G$4:$K$50,MATCH(AF1965,'EL&amp;SV'!$G$4:$G$50,0),MATCH(IF(N1965&gt;5000000,"A",IF(N1965&gt;2000000,"B",IF(N1965&gt;500000,"C","D"))),'EL&amp;SV'!$G$4:$K$4,0))</f>
        <v>0.95</v>
      </c>
      <c r="AQ1965" s="153">
        <f t="shared" si="1265"/>
        <v>3292.59080872914</v>
      </c>
      <c r="AR1965" s="153">
        <f t="shared" si="1266"/>
        <v>879.01504159891601</v>
      </c>
      <c r="AS1965" s="153">
        <f t="shared" si="1267"/>
        <v>2413.575767130224</v>
      </c>
      <c r="AT1965" s="60">
        <v>0.75</v>
      </c>
      <c r="AU1965" s="153">
        <f t="shared" si="1268"/>
        <v>1810.1818253476681</v>
      </c>
      <c r="AV1965" s="153">
        <f t="shared" si="1269"/>
        <v>1810.1818253476681</v>
      </c>
    </row>
    <row r="1966" spans="1:48" x14ac:dyDescent="0.2">
      <c r="A1966" s="82">
        <v>1962</v>
      </c>
      <c r="B1966" s="82" t="s">
        <v>1410</v>
      </c>
      <c r="C1966" s="83"/>
      <c r="D1966" s="84" t="s">
        <v>112</v>
      </c>
      <c r="E1966" s="85" t="s">
        <v>319</v>
      </c>
      <c r="F1966" s="86">
        <v>39412</v>
      </c>
      <c r="G1966" s="86" t="s">
        <v>1347</v>
      </c>
      <c r="H1966" s="89"/>
      <c r="I1966" s="89">
        <v>1.3701201201201203E-2</v>
      </c>
      <c r="J1966" s="84"/>
      <c r="K1966" s="84"/>
      <c r="L1966" s="87">
        <v>3200</v>
      </c>
      <c r="M1966" s="87"/>
      <c r="N1966" s="87">
        <v>3200</v>
      </c>
      <c r="O1966" s="84">
        <v>3200</v>
      </c>
      <c r="P1966" s="84">
        <v>0</v>
      </c>
      <c r="Q1966" s="84">
        <f t="shared" si="1240"/>
        <v>3200</v>
      </c>
      <c r="R1966" s="84">
        <v>0</v>
      </c>
      <c r="S1966" s="87">
        <f t="shared" si="1241"/>
        <v>0</v>
      </c>
      <c r="T1966" s="150">
        <v>10</v>
      </c>
      <c r="U1966" s="69">
        <v>365</v>
      </c>
      <c r="V1966" s="70"/>
      <c r="W1966" s="71">
        <v>9.0931506849315067</v>
      </c>
      <c r="X1966" s="76">
        <f t="shared" si="1254"/>
        <v>39387</v>
      </c>
      <c r="Y1966" s="138" t="s">
        <v>4016</v>
      </c>
      <c r="Z1966" s="60">
        <f>MATCH(Y1966,'Cat-3'!$A:$A,0)</f>
        <v>628</v>
      </c>
      <c r="AA1966" s="60">
        <f>MATCH(X1966,'Cat-3'!$1:$1,0)</f>
        <v>38</v>
      </c>
      <c r="AB1966" s="60">
        <f>INDEX('Cat-3'!$1:$1048576,Working!Z1966,Working!AA1966)</f>
        <v>114</v>
      </c>
      <c r="AC1966" s="60">
        <f>MATCH($AC$3,'Cat-3'!$1:$1,0)</f>
        <v>90</v>
      </c>
      <c r="AD1966" s="60">
        <f>INDEX('Cat-3'!$1:$1048576,Working!Z1966,Working!AC1966)</f>
        <v>138.4</v>
      </c>
      <c r="AE1966" s="146">
        <f t="shared" ref="AE1966:AE1969" si="1270">AD1966/AB1966</f>
        <v>1.2140350877192982</v>
      </c>
      <c r="AF1966" s="132" t="s">
        <v>3114</v>
      </c>
      <c r="AG1966" s="60">
        <f>MATCH(AF1966,'Cat-4'!$A:$A,0)</f>
        <v>844</v>
      </c>
      <c r="AH1966" s="60">
        <f>MATCH($AH$3,'Cat-4'!$1:$1,0)</f>
        <v>4</v>
      </c>
      <c r="AI1966" s="60">
        <f>INDEX('Cat-4'!$1:$1048576,Working!AG1966,Working!AH1966)</f>
        <v>103.9</v>
      </c>
      <c r="AJ1966" s="60">
        <f>MATCH($AJ$3,'Cat-4'!$1:$1,0)</f>
        <v>144</v>
      </c>
      <c r="AK1966" s="60">
        <f>INDEX('Cat-4'!$1:$1048576,Working!AG1966,Working!AJ1966)</f>
        <v>160.30000000000001</v>
      </c>
      <c r="AL1966" s="146">
        <f t="shared" ref="AL1966:AL1969" si="1271">AK1966/AI1966</f>
        <v>1.5428296438883542</v>
      </c>
      <c r="AM1966" s="146">
        <f t="shared" ref="AM1966:AM1969" si="1272">AL1966*AE1966</f>
        <v>1.8730493220539317</v>
      </c>
      <c r="AN1966" s="146">
        <f t="shared" si="1242"/>
        <v>16.219444444444445</v>
      </c>
      <c r="AO1966" s="169">
        <f>INDEX('EL&amp;SV'!$C$4:$G$50,MATCH(AF1966,'EL&amp;SV'!$G$4:$G$50,0),MATCH(IF(P1966&gt;5000000,"A",IF(N1966&gt;2000000,"B",IF(N1966&gt;500000,"C","D"))),'EL&amp;SV'!$C$4:$G$4,0))</f>
        <v>6</v>
      </c>
      <c r="AP1966" s="171">
        <f>INDEX('EL&amp;SV'!$G$4:$K$50,MATCH(AF1966,'EL&amp;SV'!$G$4:$G$50,0),MATCH(IF(N1966&gt;5000000,"A",IF(N1966&gt;2000000,"B",IF(N1966&gt;500000,"C","D"))),'EL&amp;SV'!$G$4:$K$4,0))</f>
        <v>0.95</v>
      </c>
      <c r="AQ1966" s="153">
        <f t="shared" si="1265"/>
        <v>5993.757830572581</v>
      </c>
      <c r="AR1966" s="153">
        <f t="shared" si="1266"/>
        <v>5694.0699390439513</v>
      </c>
      <c r="AS1966" s="153">
        <f t="shared" si="1267"/>
        <v>299.68789152862973</v>
      </c>
      <c r="AT1966" s="60">
        <v>0.75</v>
      </c>
      <c r="AU1966" s="153">
        <f t="shared" si="1268"/>
        <v>224.7659186464723</v>
      </c>
      <c r="AV1966" s="153">
        <f t="shared" si="1269"/>
        <v>299.68789152862934</v>
      </c>
    </row>
    <row r="1967" spans="1:48" x14ac:dyDescent="0.2">
      <c r="A1967" s="82">
        <v>1963</v>
      </c>
      <c r="B1967" s="82" t="s">
        <v>1410</v>
      </c>
      <c r="C1967" s="83"/>
      <c r="D1967" s="84" t="s">
        <v>112</v>
      </c>
      <c r="E1967" s="85" t="s">
        <v>319</v>
      </c>
      <c r="F1967" s="86">
        <v>39412</v>
      </c>
      <c r="G1967" s="86" t="s">
        <v>1347</v>
      </c>
      <c r="H1967" s="89"/>
      <c r="I1967" s="89">
        <v>1.3701201201201203E-2</v>
      </c>
      <c r="J1967" s="84"/>
      <c r="K1967" s="84"/>
      <c r="L1967" s="87">
        <v>3200</v>
      </c>
      <c r="M1967" s="87"/>
      <c r="N1967" s="87">
        <v>3200</v>
      </c>
      <c r="O1967" s="84">
        <v>3200</v>
      </c>
      <c r="P1967" s="84">
        <v>0</v>
      </c>
      <c r="Q1967" s="84">
        <f t="shared" si="1240"/>
        <v>3200</v>
      </c>
      <c r="R1967" s="84">
        <v>0</v>
      </c>
      <c r="S1967" s="87">
        <f t="shared" si="1241"/>
        <v>0</v>
      </c>
      <c r="T1967" s="150">
        <v>10</v>
      </c>
      <c r="U1967" s="69">
        <v>365</v>
      </c>
      <c r="V1967" s="70"/>
      <c r="W1967" s="71">
        <v>9.0712328767123296</v>
      </c>
      <c r="X1967" s="76">
        <f t="shared" si="1254"/>
        <v>39387</v>
      </c>
      <c r="Y1967" s="138" t="s">
        <v>4016</v>
      </c>
      <c r="Z1967" s="60">
        <f>MATCH(Y1967,'Cat-3'!$A:$A,0)</f>
        <v>628</v>
      </c>
      <c r="AA1967" s="60">
        <f>MATCH(X1967,'Cat-3'!$1:$1,0)</f>
        <v>38</v>
      </c>
      <c r="AB1967" s="60">
        <f>INDEX('Cat-3'!$1:$1048576,Working!Z1967,Working!AA1967)</f>
        <v>114</v>
      </c>
      <c r="AC1967" s="60">
        <f>MATCH($AC$3,'Cat-3'!$1:$1,0)</f>
        <v>90</v>
      </c>
      <c r="AD1967" s="60">
        <f>INDEX('Cat-3'!$1:$1048576,Working!Z1967,Working!AC1967)</f>
        <v>138.4</v>
      </c>
      <c r="AE1967" s="146">
        <f t="shared" si="1270"/>
        <v>1.2140350877192982</v>
      </c>
      <c r="AF1967" s="132" t="s">
        <v>3114</v>
      </c>
      <c r="AG1967" s="60">
        <f>MATCH(AF1967,'Cat-4'!$A:$A,0)</f>
        <v>844</v>
      </c>
      <c r="AH1967" s="60">
        <f>MATCH($AH$3,'Cat-4'!$1:$1,0)</f>
        <v>4</v>
      </c>
      <c r="AI1967" s="60">
        <f>INDEX('Cat-4'!$1:$1048576,Working!AG1967,Working!AH1967)</f>
        <v>103.9</v>
      </c>
      <c r="AJ1967" s="60">
        <f>MATCH($AJ$3,'Cat-4'!$1:$1,0)</f>
        <v>144</v>
      </c>
      <c r="AK1967" s="60">
        <f>INDEX('Cat-4'!$1:$1048576,Working!AG1967,Working!AJ1967)</f>
        <v>160.30000000000001</v>
      </c>
      <c r="AL1967" s="146">
        <f t="shared" si="1271"/>
        <v>1.5428296438883542</v>
      </c>
      <c r="AM1967" s="146">
        <f t="shared" si="1272"/>
        <v>1.8730493220539317</v>
      </c>
      <c r="AN1967" s="146">
        <f t="shared" si="1242"/>
        <v>16.219444444444445</v>
      </c>
      <c r="AO1967" s="169">
        <f>INDEX('EL&amp;SV'!$C$4:$G$50,MATCH(AF1967,'EL&amp;SV'!$G$4:$G$50,0),MATCH(IF(P1967&gt;5000000,"A",IF(N1967&gt;2000000,"B",IF(N1967&gt;500000,"C","D"))),'EL&amp;SV'!$C$4:$G$4,0))</f>
        <v>6</v>
      </c>
      <c r="AP1967" s="171">
        <f>INDEX('EL&amp;SV'!$G$4:$K$50,MATCH(AF1967,'EL&amp;SV'!$G$4:$G$50,0),MATCH(IF(N1967&gt;5000000,"A",IF(N1967&gt;2000000,"B",IF(N1967&gt;500000,"C","D"))),'EL&amp;SV'!$G$4:$K$4,0))</f>
        <v>0.95</v>
      </c>
      <c r="AQ1967" s="153">
        <f t="shared" si="1265"/>
        <v>5993.757830572581</v>
      </c>
      <c r="AR1967" s="153">
        <f t="shared" si="1266"/>
        <v>5694.0699390439513</v>
      </c>
      <c r="AS1967" s="153">
        <f t="shared" si="1267"/>
        <v>299.68789152862973</v>
      </c>
      <c r="AT1967" s="60">
        <v>0.75</v>
      </c>
      <c r="AU1967" s="153">
        <f t="shared" si="1268"/>
        <v>224.7659186464723</v>
      </c>
      <c r="AV1967" s="153">
        <f t="shared" si="1269"/>
        <v>299.68789152862934</v>
      </c>
    </row>
    <row r="1968" spans="1:48" x14ac:dyDescent="0.2">
      <c r="A1968" s="82">
        <v>1964</v>
      </c>
      <c r="B1968" s="82" t="s">
        <v>1410</v>
      </c>
      <c r="C1968" s="83"/>
      <c r="D1968" s="84" t="s">
        <v>112</v>
      </c>
      <c r="E1968" s="85" t="s">
        <v>687</v>
      </c>
      <c r="F1968" s="86">
        <v>39708</v>
      </c>
      <c r="G1968" s="86" t="s">
        <v>1348</v>
      </c>
      <c r="H1968" s="89"/>
      <c r="I1968" s="89">
        <v>0</v>
      </c>
      <c r="J1968" s="84"/>
      <c r="K1968" s="84"/>
      <c r="L1968" s="87">
        <v>3200</v>
      </c>
      <c r="M1968" s="87"/>
      <c r="N1968" s="87">
        <v>3200</v>
      </c>
      <c r="O1968" s="84">
        <v>3200</v>
      </c>
      <c r="P1968" s="84">
        <v>0</v>
      </c>
      <c r="Q1968" s="84">
        <f t="shared" si="1240"/>
        <v>3200</v>
      </c>
      <c r="R1968" s="84">
        <v>0</v>
      </c>
      <c r="S1968" s="87">
        <f t="shared" si="1241"/>
        <v>0</v>
      </c>
      <c r="T1968" s="150">
        <v>5</v>
      </c>
      <c r="U1968" s="69">
        <v>365</v>
      </c>
      <c r="V1968" s="70"/>
      <c r="W1968" s="71">
        <v>4.1452054794520548</v>
      </c>
      <c r="X1968" s="76">
        <f t="shared" si="1254"/>
        <v>39692</v>
      </c>
      <c r="Y1968" s="138" t="s">
        <v>4016</v>
      </c>
      <c r="Z1968" s="60">
        <f>MATCH(Y1968,'Cat-3'!$A:$A,0)</f>
        <v>628</v>
      </c>
      <c r="AA1968" s="60">
        <f>MATCH(X1968,'Cat-3'!$1:$1,0)</f>
        <v>48</v>
      </c>
      <c r="AB1968" s="60">
        <f>INDEX('Cat-3'!$1:$1048576,Working!Z1968,Working!AA1968)</f>
        <v>120.9</v>
      </c>
      <c r="AC1968" s="60">
        <f>MATCH($AC$3,'Cat-3'!$1:$1,0)</f>
        <v>90</v>
      </c>
      <c r="AD1968" s="60">
        <f>INDEX('Cat-3'!$1:$1048576,Working!Z1968,Working!AC1968)</f>
        <v>138.4</v>
      </c>
      <c r="AE1968" s="146">
        <f t="shared" si="1270"/>
        <v>1.1447477253928866</v>
      </c>
      <c r="AF1968" s="132" t="s">
        <v>3114</v>
      </c>
      <c r="AG1968" s="60">
        <f>MATCH(AF1968,'Cat-4'!$A:$A,0)</f>
        <v>844</v>
      </c>
      <c r="AH1968" s="60">
        <f>MATCH($AH$3,'Cat-4'!$1:$1,0)</f>
        <v>4</v>
      </c>
      <c r="AI1968" s="60">
        <f>INDEX('Cat-4'!$1:$1048576,Working!AG1968,Working!AH1968)</f>
        <v>103.9</v>
      </c>
      <c r="AJ1968" s="60">
        <f>MATCH($AJ$3,'Cat-4'!$1:$1,0)</f>
        <v>144</v>
      </c>
      <c r="AK1968" s="60">
        <f>INDEX('Cat-4'!$1:$1048576,Working!AG1968,Working!AJ1968)</f>
        <v>160.30000000000001</v>
      </c>
      <c r="AL1968" s="146">
        <f t="shared" si="1271"/>
        <v>1.5428296438883542</v>
      </c>
      <c r="AM1968" s="146">
        <f t="shared" si="1272"/>
        <v>1.7661507255099107</v>
      </c>
      <c r="AN1968" s="146">
        <f t="shared" si="1242"/>
        <v>15.411111111111111</v>
      </c>
      <c r="AO1968" s="169">
        <f>INDEX('EL&amp;SV'!$C$4:$G$50,MATCH(AF1968,'EL&amp;SV'!$G$4:$G$50,0),MATCH(IF(P1968&gt;5000000,"A",IF(N1968&gt;2000000,"B",IF(N1968&gt;500000,"C","D"))),'EL&amp;SV'!$C$4:$G$4,0))</f>
        <v>6</v>
      </c>
      <c r="AP1968" s="171">
        <f>INDEX('EL&amp;SV'!$G$4:$K$50,MATCH(AF1968,'EL&amp;SV'!$G$4:$G$50,0),MATCH(IF(N1968&gt;5000000,"A",IF(N1968&gt;2000000,"B",IF(N1968&gt;500000,"C","D"))),'EL&amp;SV'!$G$4:$K$4,0))</f>
        <v>0.95</v>
      </c>
      <c r="AQ1968" s="153">
        <f t="shared" si="1265"/>
        <v>5651.6823216317143</v>
      </c>
      <c r="AR1968" s="153">
        <f t="shared" si="1266"/>
        <v>5369.0982055501281</v>
      </c>
      <c r="AS1968" s="153">
        <f t="shared" si="1267"/>
        <v>282.58411608158622</v>
      </c>
      <c r="AT1968" s="60">
        <v>0.75</v>
      </c>
      <c r="AU1968" s="153">
        <f t="shared" si="1268"/>
        <v>211.93808706118966</v>
      </c>
      <c r="AV1968" s="153">
        <f t="shared" si="1269"/>
        <v>282.58411608158599</v>
      </c>
    </row>
    <row r="1969" spans="1:48" x14ac:dyDescent="0.2">
      <c r="A1969" s="82">
        <v>1965</v>
      </c>
      <c r="B1969" s="82" t="s">
        <v>1410</v>
      </c>
      <c r="C1969" s="83"/>
      <c r="D1969" s="84" t="s">
        <v>112</v>
      </c>
      <c r="E1969" s="85" t="s">
        <v>293</v>
      </c>
      <c r="F1969" s="86">
        <v>39468</v>
      </c>
      <c r="G1969" s="86" t="s">
        <v>1347</v>
      </c>
      <c r="H1969" s="89"/>
      <c r="I1969" s="89">
        <v>1.3148414985590778E-2</v>
      </c>
      <c r="J1969" s="84"/>
      <c r="K1969" s="84"/>
      <c r="L1969" s="87">
        <v>3150</v>
      </c>
      <c r="M1969" s="87"/>
      <c r="N1969" s="87">
        <v>3150</v>
      </c>
      <c r="O1969" s="84">
        <v>3150</v>
      </c>
      <c r="P1969" s="84">
        <v>0</v>
      </c>
      <c r="Q1969" s="84">
        <f t="shared" si="1240"/>
        <v>3150</v>
      </c>
      <c r="R1969" s="84">
        <v>0</v>
      </c>
      <c r="S1969" s="87">
        <f t="shared" si="1241"/>
        <v>0</v>
      </c>
      <c r="T1969" s="150">
        <v>10</v>
      </c>
      <c r="U1969" s="69">
        <v>365</v>
      </c>
      <c r="V1969" s="70"/>
      <c r="W1969" s="71">
        <v>4.0356164383561648</v>
      </c>
      <c r="X1969" s="76">
        <f t="shared" si="1254"/>
        <v>39448</v>
      </c>
      <c r="Y1969" s="138" t="s">
        <v>4016</v>
      </c>
      <c r="Z1969" s="60">
        <f>MATCH(Y1969,'Cat-3'!$A:$A,0)</f>
        <v>628</v>
      </c>
      <c r="AA1969" s="60">
        <f>MATCH(X1969,'Cat-3'!$1:$1,0)</f>
        <v>40</v>
      </c>
      <c r="AB1969" s="60">
        <f>INDEX('Cat-3'!$1:$1048576,Working!Z1969,Working!AA1969)</f>
        <v>113.5</v>
      </c>
      <c r="AC1969" s="60">
        <f>MATCH($AC$3,'Cat-3'!$1:$1,0)</f>
        <v>90</v>
      </c>
      <c r="AD1969" s="60">
        <f>INDEX('Cat-3'!$1:$1048576,Working!Z1969,Working!AC1969)</f>
        <v>138.4</v>
      </c>
      <c r="AE1969" s="146">
        <f t="shared" si="1270"/>
        <v>1.2193832599118943</v>
      </c>
      <c r="AF1969" s="132" t="s">
        <v>3114</v>
      </c>
      <c r="AG1969" s="60">
        <f>MATCH(AF1969,'Cat-4'!$A:$A,0)</f>
        <v>844</v>
      </c>
      <c r="AH1969" s="60">
        <f>MATCH($AH$3,'Cat-4'!$1:$1,0)</f>
        <v>4</v>
      </c>
      <c r="AI1969" s="60">
        <f>INDEX('Cat-4'!$1:$1048576,Working!AG1969,Working!AH1969)</f>
        <v>103.9</v>
      </c>
      <c r="AJ1969" s="60">
        <f>MATCH($AJ$3,'Cat-4'!$1:$1,0)</f>
        <v>144</v>
      </c>
      <c r="AK1969" s="60">
        <f>INDEX('Cat-4'!$1:$1048576,Working!AG1969,Working!AJ1969)</f>
        <v>160.30000000000001</v>
      </c>
      <c r="AL1969" s="146">
        <f t="shared" si="1271"/>
        <v>1.5428296438883542</v>
      </c>
      <c r="AM1969" s="146">
        <f t="shared" si="1272"/>
        <v>1.8813006406532884</v>
      </c>
      <c r="AN1969" s="146">
        <f t="shared" si="1242"/>
        <v>16.066666666666666</v>
      </c>
      <c r="AO1969" s="169">
        <f>INDEX('EL&amp;SV'!$C$4:$G$50,MATCH(AF1969,'EL&amp;SV'!$G$4:$G$50,0),MATCH(IF(P1969&gt;5000000,"A",IF(N1969&gt;2000000,"B",IF(N1969&gt;500000,"C","D"))),'EL&amp;SV'!$C$4:$G$4,0))</f>
        <v>6</v>
      </c>
      <c r="AP1969" s="171">
        <f>INDEX('EL&amp;SV'!$G$4:$K$50,MATCH(AF1969,'EL&amp;SV'!$G$4:$G$50,0),MATCH(IF(N1969&gt;5000000,"A",IF(N1969&gt;2000000,"B",IF(N1969&gt;500000,"C","D"))),'EL&amp;SV'!$G$4:$K$4,0))</f>
        <v>0.95</v>
      </c>
      <c r="AQ1969" s="153">
        <f t="shared" si="1265"/>
        <v>5926.0970180578588</v>
      </c>
      <c r="AR1969" s="153">
        <f t="shared" si="1266"/>
        <v>5629.7921671549657</v>
      </c>
      <c r="AS1969" s="153">
        <f t="shared" si="1267"/>
        <v>296.30485090289312</v>
      </c>
      <c r="AT1969" s="60">
        <v>0.75</v>
      </c>
      <c r="AU1969" s="153">
        <f t="shared" si="1268"/>
        <v>222.22863817716984</v>
      </c>
      <c r="AV1969" s="153">
        <f t="shared" si="1269"/>
        <v>296.30485090289318</v>
      </c>
    </row>
    <row r="1970" spans="1:48" x14ac:dyDescent="0.2">
      <c r="A1970" s="82">
        <v>1966</v>
      </c>
      <c r="B1970" s="82" t="s">
        <v>1410</v>
      </c>
      <c r="C1970" s="83"/>
      <c r="D1970" s="84" t="s">
        <v>112</v>
      </c>
      <c r="E1970" s="85" t="s">
        <v>906</v>
      </c>
      <c r="F1970" s="151">
        <v>42248</v>
      </c>
      <c r="G1970" s="86"/>
      <c r="H1970" s="89"/>
      <c r="I1970" s="89">
        <v>0</v>
      </c>
      <c r="J1970" s="84"/>
      <c r="K1970" s="84"/>
      <c r="L1970" s="87">
        <v>3118.75</v>
      </c>
      <c r="M1970" s="87"/>
      <c r="N1970" s="87">
        <v>3118.75</v>
      </c>
      <c r="O1970" s="84">
        <v>2962.8125</v>
      </c>
      <c r="P1970" s="84">
        <v>0</v>
      </c>
      <c r="Q1970" s="84">
        <f t="shared" si="1240"/>
        <v>2962.8125</v>
      </c>
      <c r="R1970" s="84">
        <v>155.9375</v>
      </c>
      <c r="S1970" s="87">
        <f t="shared" si="1241"/>
        <v>155.9375</v>
      </c>
      <c r="T1970" s="150">
        <v>5</v>
      </c>
      <c r="U1970" s="69">
        <v>365</v>
      </c>
      <c r="V1970" s="70"/>
      <c r="W1970" s="71">
        <v>9.0164383561643842</v>
      </c>
      <c r="X1970" s="76">
        <f>DATE(YEAR(F1970),MONTH(F1970),1)</f>
        <v>42248</v>
      </c>
      <c r="AF1970" s="132" t="s">
        <v>3114</v>
      </c>
      <c r="AG1970" s="60">
        <f>MATCH(AF1970,'Cat-4'!$A:$A,0)</f>
        <v>844</v>
      </c>
      <c r="AH1970" s="60">
        <f>MATCH(X1970,'Cat-4'!$1:$1,0)</f>
        <v>45</v>
      </c>
      <c r="AI1970" s="60">
        <f>INDEX('Cat-4'!$1:$1048576,Working!AG1970,Working!AH1970)</f>
        <v>110.9</v>
      </c>
      <c r="AJ1970" s="60">
        <f>MATCH($AJ$3,'Cat-4'!$1:$1,0)</f>
        <v>144</v>
      </c>
      <c r="AK1970" s="60">
        <f>INDEX('Cat-4'!$1:$1048576,Working!AG1970,Working!AJ1970)</f>
        <v>160.30000000000001</v>
      </c>
      <c r="AL1970" s="146">
        <f>AK1970/AI1970</f>
        <v>1.4454463480613164</v>
      </c>
      <c r="AM1970" s="152">
        <f>AL1970</f>
        <v>1.4454463480613164</v>
      </c>
      <c r="AN1970" s="146">
        <f t="shared" si="1242"/>
        <v>8.4555555555555557</v>
      </c>
      <c r="AO1970" s="169">
        <f>INDEX('EL&amp;SV'!$C$4:$G$50,MATCH(AF1970,'EL&amp;SV'!$G$4:$G$50,0),MATCH(IF(P1970&gt;5000000,"A",IF(N1970&gt;2000000,"B",IF(N1970&gt;500000,"C","D"))),'EL&amp;SV'!$C$4:$G$4,0))</f>
        <v>6</v>
      </c>
      <c r="AP1970" s="171">
        <f>INDEX('EL&amp;SV'!$G$4:$K$50,MATCH(AF1970,'EL&amp;SV'!$G$4:$G$50,0),MATCH(IF(N1970&gt;5000000,"A",IF(N1970&gt;2000000,"B",IF(N1970&gt;500000,"C","D"))),'EL&amp;SV'!$G$4:$K$4,0))</f>
        <v>0.95</v>
      </c>
      <c r="AQ1970" s="153">
        <f t="shared" si="1265"/>
        <v>4507.9857980162305</v>
      </c>
      <c r="AR1970" s="153">
        <f t="shared" si="1266"/>
        <v>4282.5865081154188</v>
      </c>
      <c r="AS1970" s="153">
        <f t="shared" si="1267"/>
        <v>225.39928990081171</v>
      </c>
      <c r="AT1970" s="60">
        <v>0.75</v>
      </c>
      <c r="AU1970" s="153">
        <f t="shared" si="1268"/>
        <v>169.04946742560878</v>
      </c>
      <c r="AV1970" s="153">
        <f t="shared" si="1269"/>
        <v>225.39928990081174</v>
      </c>
    </row>
    <row r="1971" spans="1:48" x14ac:dyDescent="0.2">
      <c r="A1971" s="82">
        <v>1967</v>
      </c>
      <c r="B1971" s="82" t="s">
        <v>1410</v>
      </c>
      <c r="C1971" s="83"/>
      <c r="D1971" s="84" t="s">
        <v>112</v>
      </c>
      <c r="E1971" s="85" t="s">
        <v>668</v>
      </c>
      <c r="F1971" s="86">
        <v>39472</v>
      </c>
      <c r="G1971" s="86" t="s">
        <v>1347</v>
      </c>
      <c r="H1971" s="89"/>
      <c r="I1971" s="89">
        <v>0</v>
      </c>
      <c r="J1971" s="84"/>
      <c r="K1971" s="84"/>
      <c r="L1971" s="87">
        <v>3080</v>
      </c>
      <c r="M1971" s="87"/>
      <c r="N1971" s="87">
        <v>3080</v>
      </c>
      <c r="O1971" s="84">
        <v>3080</v>
      </c>
      <c r="P1971" s="84">
        <v>0</v>
      </c>
      <c r="Q1971" s="84">
        <f t="shared" si="1240"/>
        <v>3080</v>
      </c>
      <c r="R1971" s="84">
        <v>0</v>
      </c>
      <c r="S1971" s="87">
        <f t="shared" si="1241"/>
        <v>0</v>
      </c>
      <c r="T1971" s="150">
        <v>5</v>
      </c>
      <c r="U1971" s="69">
        <v>365</v>
      </c>
      <c r="V1971" s="70"/>
      <c r="W1971" s="71">
        <v>4.2328767123287676</v>
      </c>
      <c r="X1971" s="76">
        <f t="shared" si="1254"/>
        <v>39448</v>
      </c>
      <c r="Y1971" s="138" t="s">
        <v>4016</v>
      </c>
      <c r="Z1971" s="60">
        <f>MATCH(Y1971,'Cat-3'!$A:$A,0)</f>
        <v>628</v>
      </c>
      <c r="AA1971" s="60">
        <f>MATCH(X1971,'Cat-3'!$1:$1,0)</f>
        <v>40</v>
      </c>
      <c r="AB1971" s="60">
        <f>INDEX('Cat-3'!$1:$1048576,Working!Z1971,Working!AA1971)</f>
        <v>113.5</v>
      </c>
      <c r="AC1971" s="60">
        <f>MATCH($AC$3,'Cat-3'!$1:$1,0)</f>
        <v>90</v>
      </c>
      <c r="AD1971" s="60">
        <f>INDEX('Cat-3'!$1:$1048576,Working!Z1971,Working!AC1971)</f>
        <v>138.4</v>
      </c>
      <c r="AE1971" s="146">
        <f>AD1971/AB1971</f>
        <v>1.2193832599118943</v>
      </c>
      <c r="AF1971" s="132" t="s">
        <v>3114</v>
      </c>
      <c r="AG1971" s="60">
        <f>MATCH(AF1971,'Cat-4'!$A:$A,0)</f>
        <v>844</v>
      </c>
      <c r="AH1971" s="60">
        <f>MATCH($AH$3,'Cat-4'!$1:$1,0)</f>
        <v>4</v>
      </c>
      <c r="AI1971" s="60">
        <f>INDEX('Cat-4'!$1:$1048576,Working!AG1971,Working!AH1971)</f>
        <v>103.9</v>
      </c>
      <c r="AJ1971" s="60">
        <f>MATCH($AJ$3,'Cat-4'!$1:$1,0)</f>
        <v>144</v>
      </c>
      <c r="AK1971" s="60">
        <f>INDEX('Cat-4'!$1:$1048576,Working!AG1971,Working!AJ1971)</f>
        <v>160.30000000000001</v>
      </c>
      <c r="AL1971" s="146">
        <f>AK1971/AI1971</f>
        <v>1.5428296438883542</v>
      </c>
      <c r="AM1971" s="146">
        <f>AL1971*AE1971</f>
        <v>1.8813006406532884</v>
      </c>
      <c r="AN1971" s="146">
        <f t="shared" si="1242"/>
        <v>16.055555555555557</v>
      </c>
      <c r="AO1971" s="169">
        <f>INDEX('EL&amp;SV'!$C$4:$G$50,MATCH(AF1971,'EL&amp;SV'!$G$4:$G$50,0),MATCH(IF(P1971&gt;5000000,"A",IF(N1971&gt;2000000,"B",IF(N1971&gt;500000,"C","D"))),'EL&amp;SV'!$C$4:$G$4,0))</f>
        <v>6</v>
      </c>
      <c r="AP1971" s="171">
        <f>INDEX('EL&amp;SV'!$G$4:$K$50,MATCH(AF1971,'EL&amp;SV'!$G$4:$G$50,0),MATCH(IF(N1971&gt;5000000,"A",IF(N1971&gt;2000000,"B",IF(N1971&gt;500000,"C","D"))),'EL&amp;SV'!$G$4:$K$4,0))</f>
        <v>0.95</v>
      </c>
      <c r="AQ1971" s="153">
        <f t="shared" si="1265"/>
        <v>5794.4059732121286</v>
      </c>
      <c r="AR1971" s="153">
        <f t="shared" si="1266"/>
        <v>5504.6856745515215</v>
      </c>
      <c r="AS1971" s="153">
        <f t="shared" si="1267"/>
        <v>289.72029866060711</v>
      </c>
      <c r="AT1971" s="60">
        <v>0.75</v>
      </c>
      <c r="AU1971" s="153">
        <f t="shared" si="1268"/>
        <v>217.29022399545534</v>
      </c>
      <c r="AV1971" s="153">
        <f t="shared" si="1269"/>
        <v>289.72029866060672</v>
      </c>
    </row>
    <row r="1972" spans="1:48" x14ac:dyDescent="0.2">
      <c r="A1972" s="82">
        <v>1968</v>
      </c>
      <c r="B1972" s="82" t="s">
        <v>1410</v>
      </c>
      <c r="C1972" s="83"/>
      <c r="D1972" s="84" t="s">
        <v>112</v>
      </c>
      <c r="E1972" s="85" t="s">
        <v>840</v>
      </c>
      <c r="F1972" s="151">
        <v>42248</v>
      </c>
      <c r="G1972" s="86"/>
      <c r="H1972" s="89"/>
      <c r="I1972" s="89">
        <v>0.59109589041095889</v>
      </c>
      <c r="J1972" s="84"/>
      <c r="K1972" s="84"/>
      <c r="L1972" s="87">
        <v>3080</v>
      </c>
      <c r="M1972" s="87"/>
      <c r="N1972" s="87">
        <v>3080</v>
      </c>
      <c r="O1972" s="84">
        <v>2926</v>
      </c>
      <c r="P1972" s="84">
        <v>0</v>
      </c>
      <c r="Q1972" s="84">
        <f t="shared" si="1240"/>
        <v>2926</v>
      </c>
      <c r="R1972" s="84">
        <v>154</v>
      </c>
      <c r="S1972" s="87">
        <f t="shared" si="1241"/>
        <v>154</v>
      </c>
      <c r="T1972" s="150">
        <v>5</v>
      </c>
      <c r="U1972" s="69">
        <v>365</v>
      </c>
      <c r="V1972" s="70"/>
      <c r="W1972" s="71">
        <v>4.5835616438356164</v>
      </c>
      <c r="X1972" s="76">
        <f>DATE(YEAR(F1972),MONTH(F1972),1)</f>
        <v>42248</v>
      </c>
      <c r="AF1972" s="132" t="s">
        <v>3114</v>
      </c>
      <c r="AG1972" s="60">
        <f>MATCH(AF1972,'Cat-4'!$A:$A,0)</f>
        <v>844</v>
      </c>
      <c r="AH1972" s="60">
        <f>MATCH(X1972,'Cat-4'!$1:$1,0)</f>
        <v>45</v>
      </c>
      <c r="AI1972" s="60">
        <f>INDEX('Cat-4'!$1:$1048576,Working!AG1972,Working!AH1972)</f>
        <v>110.9</v>
      </c>
      <c r="AJ1972" s="60">
        <f>MATCH($AJ$3,'Cat-4'!$1:$1,0)</f>
        <v>144</v>
      </c>
      <c r="AK1972" s="60">
        <f>INDEX('Cat-4'!$1:$1048576,Working!AG1972,Working!AJ1972)</f>
        <v>160.30000000000001</v>
      </c>
      <c r="AL1972" s="146">
        <f t="shared" ref="AL1972:AL1975" si="1273">AK1972/AI1972</f>
        <v>1.4454463480613164</v>
      </c>
      <c r="AM1972" s="152">
        <f t="shared" ref="AM1972:AM1975" si="1274">AL1972</f>
        <v>1.4454463480613164</v>
      </c>
      <c r="AN1972" s="146">
        <f t="shared" si="1242"/>
        <v>8.4555555555555557</v>
      </c>
      <c r="AO1972" s="169">
        <f>INDEX('EL&amp;SV'!$C$4:$G$50,MATCH(AF1972,'EL&amp;SV'!$G$4:$G$50,0),MATCH(IF(P1972&gt;5000000,"A",IF(N1972&gt;2000000,"B",IF(N1972&gt;500000,"C","D"))),'EL&amp;SV'!$C$4:$G$4,0))</f>
        <v>6</v>
      </c>
      <c r="AP1972" s="171">
        <f>INDEX('EL&amp;SV'!$G$4:$K$50,MATCH(AF1972,'EL&amp;SV'!$G$4:$G$50,0),MATCH(IF(N1972&gt;5000000,"A",IF(N1972&gt;2000000,"B",IF(N1972&gt;500000,"C","D"))),'EL&amp;SV'!$G$4:$K$4,0))</f>
        <v>0.95</v>
      </c>
      <c r="AQ1972" s="153">
        <f t="shared" si="1265"/>
        <v>4451.9747520288547</v>
      </c>
      <c r="AR1972" s="153">
        <f t="shared" si="1266"/>
        <v>4229.376014427412</v>
      </c>
      <c r="AS1972" s="153">
        <f t="shared" si="1267"/>
        <v>222.59873760144274</v>
      </c>
      <c r="AT1972" s="60">
        <v>0.75</v>
      </c>
      <c r="AU1972" s="153">
        <f t="shared" si="1268"/>
        <v>166.94905320108205</v>
      </c>
      <c r="AV1972" s="153">
        <f t="shared" si="1269"/>
        <v>222.59873760144293</v>
      </c>
    </row>
    <row r="1973" spans="1:48" x14ac:dyDescent="0.2">
      <c r="A1973" s="82">
        <v>1969</v>
      </c>
      <c r="B1973" s="82" t="s">
        <v>1410</v>
      </c>
      <c r="C1973" s="83"/>
      <c r="D1973" s="84" t="s">
        <v>112</v>
      </c>
      <c r="E1973" s="85" t="s">
        <v>1015</v>
      </c>
      <c r="F1973" s="86">
        <v>42436</v>
      </c>
      <c r="G1973" s="86" t="s">
        <v>25</v>
      </c>
      <c r="H1973" s="89"/>
      <c r="I1973" s="89">
        <v>6.3333333333333325E-2</v>
      </c>
      <c r="J1973" s="84"/>
      <c r="K1973" s="84"/>
      <c r="L1973" s="87">
        <v>3069</v>
      </c>
      <c r="M1973" s="87"/>
      <c r="N1973" s="87">
        <v>3069</v>
      </c>
      <c r="O1973" s="84">
        <v>1179.5330136986299</v>
      </c>
      <c r="P1973" s="84">
        <v>194.36999999999998</v>
      </c>
      <c r="Q1973" s="84">
        <f t="shared" si="1240"/>
        <v>1373.9030136986298</v>
      </c>
      <c r="R1973" s="84">
        <v>1695.0969863013702</v>
      </c>
      <c r="S1973" s="87">
        <f t="shared" si="1241"/>
        <v>1889.4669863013701</v>
      </c>
      <c r="T1973" s="150">
        <v>15</v>
      </c>
      <c r="U1973" s="69">
        <v>365</v>
      </c>
      <c r="V1973" s="70"/>
      <c r="W1973" s="71">
        <v>9.0164383561643842</v>
      </c>
      <c r="X1973" s="76">
        <f t="shared" si="1254"/>
        <v>42430</v>
      </c>
      <c r="AF1973" s="132" t="s">
        <v>3114</v>
      </c>
      <c r="AG1973" s="60">
        <f>MATCH(AF1973,'Cat-4'!$A:$A,0)</f>
        <v>844</v>
      </c>
      <c r="AH1973" s="60">
        <f>MATCH(X1973,'Cat-4'!$1:$1,0)</f>
        <v>51</v>
      </c>
      <c r="AI1973" s="60">
        <f>INDEX('Cat-4'!$1:$1048576,Working!AG1973,Working!AH1973)</f>
        <v>114.6</v>
      </c>
      <c r="AJ1973" s="60">
        <f>MATCH($AJ$3,'Cat-4'!$1:$1,0)</f>
        <v>144</v>
      </c>
      <c r="AK1973" s="60">
        <f>INDEX('Cat-4'!$1:$1048576,Working!AG1973,Working!AJ1973)</f>
        <v>160.30000000000001</v>
      </c>
      <c r="AL1973" s="146">
        <f t="shared" si="1273"/>
        <v>1.3987783595113439</v>
      </c>
      <c r="AM1973" s="152">
        <f t="shared" si="1274"/>
        <v>1.3987783595113439</v>
      </c>
      <c r="AN1973" s="146">
        <f t="shared" si="1242"/>
        <v>7.9388888888888891</v>
      </c>
      <c r="AO1973" s="169">
        <f>INDEX('EL&amp;SV'!$C$4:$G$50,MATCH(AF1973,'EL&amp;SV'!$G$4:$G$50,0),MATCH(IF(P1973&gt;5000000,"A",IF(N1973&gt;2000000,"B",IF(N1973&gt;500000,"C","D"))),'EL&amp;SV'!$C$4:$G$4,0))</f>
        <v>6</v>
      </c>
      <c r="AP1973" s="171">
        <f>INDEX('EL&amp;SV'!$G$4:$K$50,MATCH(AF1973,'EL&amp;SV'!$G$4:$G$50,0),MATCH(IF(N1973&gt;5000000,"A",IF(N1973&gt;2000000,"B",IF(N1973&gt;500000,"C","D"))),'EL&amp;SV'!$G$4:$K$4,0))</f>
        <v>0.95</v>
      </c>
      <c r="AQ1973" s="153">
        <f t="shared" si="1265"/>
        <v>4292.8507853403144</v>
      </c>
      <c r="AR1973" s="153">
        <f t="shared" si="1266"/>
        <v>4078.2082460732986</v>
      </c>
      <c r="AS1973" s="153">
        <f t="shared" si="1267"/>
        <v>214.64253926701576</v>
      </c>
      <c r="AT1973" s="60">
        <v>0.75</v>
      </c>
      <c r="AU1973" s="153">
        <f t="shared" si="1268"/>
        <v>160.98190445026182</v>
      </c>
      <c r="AV1973" s="153">
        <f t="shared" si="1269"/>
        <v>214.64253926701591</v>
      </c>
    </row>
    <row r="1974" spans="1:48" x14ac:dyDescent="0.2">
      <c r="A1974" s="82">
        <v>1970</v>
      </c>
      <c r="B1974" s="82" t="s">
        <v>1410</v>
      </c>
      <c r="C1974" s="83"/>
      <c r="D1974" s="84" t="s">
        <v>112</v>
      </c>
      <c r="E1974" s="85" t="s">
        <v>904</v>
      </c>
      <c r="F1974" s="151">
        <v>42248</v>
      </c>
      <c r="G1974" s="86"/>
      <c r="H1974" s="89"/>
      <c r="I1974" s="89">
        <v>0</v>
      </c>
      <c r="J1974" s="84"/>
      <c r="K1974" s="84"/>
      <c r="L1974" s="87">
        <v>3041.8</v>
      </c>
      <c r="M1974" s="87"/>
      <c r="N1974" s="87">
        <v>3041.8</v>
      </c>
      <c r="O1974" s="84">
        <v>2889.71</v>
      </c>
      <c r="P1974" s="84">
        <v>0</v>
      </c>
      <c r="Q1974" s="84">
        <f t="shared" si="1240"/>
        <v>2889.71</v>
      </c>
      <c r="R1974" s="84">
        <v>152.09000000000015</v>
      </c>
      <c r="S1974" s="87">
        <f t="shared" si="1241"/>
        <v>152.09000000000015</v>
      </c>
      <c r="T1974" s="150">
        <v>5</v>
      </c>
      <c r="U1974" s="69">
        <v>365</v>
      </c>
      <c r="V1974" s="70"/>
      <c r="W1974" s="71">
        <v>9.9945205479452053</v>
      </c>
      <c r="X1974" s="76">
        <f>DATE(YEAR(F1974),MONTH(F1974),1)</f>
        <v>42248</v>
      </c>
      <c r="AF1974" s="132" t="s">
        <v>3114</v>
      </c>
      <c r="AG1974" s="60">
        <f>MATCH(AF1974,'Cat-4'!$A:$A,0)</f>
        <v>844</v>
      </c>
      <c r="AH1974" s="60">
        <f>MATCH(X1974,'Cat-4'!$1:$1,0)</f>
        <v>45</v>
      </c>
      <c r="AI1974" s="60">
        <f>INDEX('Cat-4'!$1:$1048576,Working!AG1974,Working!AH1974)</f>
        <v>110.9</v>
      </c>
      <c r="AJ1974" s="60">
        <f>MATCH($AJ$3,'Cat-4'!$1:$1,0)</f>
        <v>144</v>
      </c>
      <c r="AK1974" s="60">
        <f>INDEX('Cat-4'!$1:$1048576,Working!AG1974,Working!AJ1974)</f>
        <v>160.30000000000001</v>
      </c>
      <c r="AL1974" s="146">
        <f t="shared" si="1273"/>
        <v>1.4454463480613164</v>
      </c>
      <c r="AM1974" s="152">
        <f t="shared" si="1274"/>
        <v>1.4454463480613164</v>
      </c>
      <c r="AN1974" s="146">
        <f t="shared" si="1242"/>
        <v>8.4555555555555557</v>
      </c>
      <c r="AO1974" s="169">
        <f>INDEX('EL&amp;SV'!$C$4:$G$50,MATCH(AF1974,'EL&amp;SV'!$G$4:$G$50,0),MATCH(IF(P1974&gt;5000000,"A",IF(N1974&gt;2000000,"B",IF(N1974&gt;500000,"C","D"))),'EL&amp;SV'!$C$4:$G$4,0))</f>
        <v>6</v>
      </c>
      <c r="AP1974" s="171">
        <f>INDEX('EL&amp;SV'!$G$4:$K$50,MATCH(AF1974,'EL&amp;SV'!$G$4:$G$50,0),MATCH(IF(N1974&gt;5000000,"A",IF(N1974&gt;2000000,"B",IF(N1974&gt;500000,"C","D"))),'EL&amp;SV'!$G$4:$K$4,0))</f>
        <v>0.95</v>
      </c>
      <c r="AQ1974" s="153">
        <f t="shared" si="1265"/>
        <v>4396.7587015329127</v>
      </c>
      <c r="AR1974" s="153">
        <f t="shared" si="1266"/>
        <v>4176.9207664562664</v>
      </c>
      <c r="AS1974" s="153">
        <f t="shared" si="1267"/>
        <v>219.83793507664632</v>
      </c>
      <c r="AT1974" s="60">
        <v>0.75</v>
      </c>
      <c r="AU1974" s="153">
        <f t="shared" si="1268"/>
        <v>164.87845130748474</v>
      </c>
      <c r="AV1974" s="153">
        <f t="shared" si="1269"/>
        <v>219.83793507664583</v>
      </c>
    </row>
    <row r="1975" spans="1:48" x14ac:dyDescent="0.2">
      <c r="A1975" s="82">
        <v>1971</v>
      </c>
      <c r="B1975" s="82" t="s">
        <v>1410</v>
      </c>
      <c r="C1975" s="83"/>
      <c r="D1975" s="84" t="s">
        <v>112</v>
      </c>
      <c r="E1975" s="85" t="s">
        <v>375</v>
      </c>
      <c r="F1975" s="86">
        <v>41000</v>
      </c>
      <c r="G1975" s="86" t="s">
        <v>1350</v>
      </c>
      <c r="H1975" s="89"/>
      <c r="I1975" s="89">
        <v>5.0000000000000065E-2</v>
      </c>
      <c r="J1975" s="84"/>
      <c r="K1975" s="84"/>
      <c r="L1975" s="87">
        <v>3000.11</v>
      </c>
      <c r="M1975" s="87"/>
      <c r="N1975" s="87">
        <v>3000.11</v>
      </c>
      <c r="O1975" s="84">
        <v>3000.11</v>
      </c>
      <c r="P1975" s="84">
        <v>0</v>
      </c>
      <c r="Q1975" s="84">
        <f t="shared" si="1240"/>
        <v>3000.11</v>
      </c>
      <c r="R1975" s="84">
        <v>0</v>
      </c>
      <c r="S1975" s="87">
        <f t="shared" si="1241"/>
        <v>0</v>
      </c>
      <c r="T1975" s="150">
        <v>10</v>
      </c>
      <c r="U1975" s="69">
        <v>365</v>
      </c>
      <c r="V1975" s="70"/>
      <c r="W1975" s="71">
        <v>9.9945205479452053</v>
      </c>
      <c r="X1975" s="76">
        <f t="shared" si="1254"/>
        <v>41000</v>
      </c>
      <c r="AF1975" s="132" t="s">
        <v>3114</v>
      </c>
      <c r="AG1975" s="60">
        <f>MATCH(AF1975,'Cat-4'!$A:$A,0)</f>
        <v>844</v>
      </c>
      <c r="AH1975" s="60">
        <f>MATCH(X1975,'Cat-4'!$1:$1,0)</f>
        <v>4</v>
      </c>
      <c r="AI1975" s="60">
        <f>INDEX('Cat-4'!$1:$1048576,Working!AG1975,Working!AH1975)</f>
        <v>103.9</v>
      </c>
      <c r="AJ1975" s="60">
        <f>MATCH($AJ$3,'Cat-4'!$1:$1,0)</f>
        <v>144</v>
      </c>
      <c r="AK1975" s="60">
        <f>INDEX('Cat-4'!$1:$1048576,Working!AG1975,Working!AJ1975)</f>
        <v>160.30000000000001</v>
      </c>
      <c r="AL1975" s="146">
        <f t="shared" si="1273"/>
        <v>1.5428296438883542</v>
      </c>
      <c r="AM1975" s="152">
        <f t="shared" si="1274"/>
        <v>1.5428296438883542</v>
      </c>
      <c r="AN1975" s="146">
        <f t="shared" si="1242"/>
        <v>11.872222222222222</v>
      </c>
      <c r="AO1975" s="169">
        <f>INDEX('EL&amp;SV'!$C$4:$G$50,MATCH(AF1975,'EL&amp;SV'!$G$4:$G$50,0),MATCH(IF(P1975&gt;5000000,"A",IF(N1975&gt;2000000,"B",IF(N1975&gt;500000,"C","D"))),'EL&amp;SV'!$C$4:$G$4,0))</f>
        <v>6</v>
      </c>
      <c r="AP1975" s="171">
        <f>INDEX('EL&amp;SV'!$G$4:$K$50,MATCH(AF1975,'EL&amp;SV'!$G$4:$G$50,0),MATCH(IF(N1975&gt;5000000,"A",IF(N1975&gt;2000000,"B",IF(N1975&gt;500000,"C","D"))),'EL&amp;SV'!$G$4:$K$4,0))</f>
        <v>0.95</v>
      </c>
      <c r="AQ1975" s="153">
        <f t="shared" si="1265"/>
        <v>4628.6586429258905</v>
      </c>
      <c r="AR1975" s="153">
        <f t="shared" si="1266"/>
        <v>4397.2257107795958</v>
      </c>
      <c r="AS1975" s="153">
        <f t="shared" si="1267"/>
        <v>231.43293214629466</v>
      </c>
      <c r="AT1975" s="60">
        <v>0.75</v>
      </c>
      <c r="AU1975" s="153">
        <f t="shared" si="1268"/>
        <v>173.574699109721</v>
      </c>
      <c r="AV1975" s="153">
        <f t="shared" si="1269"/>
        <v>231.43293214629472</v>
      </c>
    </row>
    <row r="1976" spans="1:48" x14ac:dyDescent="0.2">
      <c r="A1976" s="82">
        <v>1972</v>
      </c>
      <c r="B1976" s="82" t="s">
        <v>1410</v>
      </c>
      <c r="C1976" s="83"/>
      <c r="D1976" s="84" t="s">
        <v>112</v>
      </c>
      <c r="E1976" s="85" t="s">
        <v>325</v>
      </c>
      <c r="F1976" s="86">
        <v>39446</v>
      </c>
      <c r="G1976" s="86" t="s">
        <v>1347</v>
      </c>
      <c r="H1976" s="89"/>
      <c r="I1976" s="89">
        <v>1.3360175695461199E-2</v>
      </c>
      <c r="J1976" s="84"/>
      <c r="K1976" s="84"/>
      <c r="L1976" s="87">
        <v>3000</v>
      </c>
      <c r="M1976" s="87"/>
      <c r="N1976" s="87">
        <v>3000</v>
      </c>
      <c r="O1976" s="84">
        <v>3000</v>
      </c>
      <c r="P1976" s="84">
        <v>0</v>
      </c>
      <c r="Q1976" s="84">
        <f t="shared" si="1240"/>
        <v>3000</v>
      </c>
      <c r="R1976" s="84">
        <v>0</v>
      </c>
      <c r="S1976" s="87">
        <f t="shared" si="1241"/>
        <v>0</v>
      </c>
      <c r="T1976" s="150">
        <v>10</v>
      </c>
      <c r="U1976" s="69">
        <v>365</v>
      </c>
      <c r="V1976" s="70"/>
      <c r="W1976" s="71">
        <v>9.9945205479452053</v>
      </c>
      <c r="X1976" s="76">
        <f t="shared" si="1254"/>
        <v>39417</v>
      </c>
      <c r="Y1976" s="138" t="s">
        <v>4016</v>
      </c>
      <c r="Z1976" s="60">
        <f>MATCH(Y1976,'Cat-3'!$A:$A,0)</f>
        <v>628</v>
      </c>
      <c r="AA1976" s="60">
        <f>MATCH(X1976,'Cat-3'!$1:$1,0)</f>
        <v>39</v>
      </c>
      <c r="AB1976" s="60">
        <f>INDEX('Cat-3'!$1:$1048576,Working!Z1976,Working!AA1976)</f>
        <v>114</v>
      </c>
      <c r="AC1976" s="60">
        <f>MATCH($AC$3,'Cat-3'!$1:$1,0)</f>
        <v>90</v>
      </c>
      <c r="AD1976" s="60">
        <f>INDEX('Cat-3'!$1:$1048576,Working!Z1976,Working!AC1976)</f>
        <v>138.4</v>
      </c>
      <c r="AE1976" s="146">
        <f t="shared" ref="AE1976:AE1978" si="1275">AD1976/AB1976</f>
        <v>1.2140350877192982</v>
      </c>
      <c r="AF1976" s="132" t="s">
        <v>3114</v>
      </c>
      <c r="AG1976" s="60">
        <f>MATCH(AF1976,'Cat-4'!$A:$A,0)</f>
        <v>844</v>
      </c>
      <c r="AH1976" s="60">
        <f>MATCH($AH$3,'Cat-4'!$1:$1,0)</f>
        <v>4</v>
      </c>
      <c r="AI1976" s="60">
        <f>INDEX('Cat-4'!$1:$1048576,Working!AG1976,Working!AH1976)</f>
        <v>103.9</v>
      </c>
      <c r="AJ1976" s="60">
        <f>MATCH($AJ$3,'Cat-4'!$1:$1,0)</f>
        <v>144</v>
      </c>
      <c r="AK1976" s="60">
        <f>INDEX('Cat-4'!$1:$1048576,Working!AG1976,Working!AJ1976)</f>
        <v>160.30000000000001</v>
      </c>
      <c r="AL1976" s="146">
        <f t="shared" ref="AL1976:AL1981" si="1276">AK1976/AI1976</f>
        <v>1.5428296438883542</v>
      </c>
      <c r="AM1976" s="146">
        <f t="shared" ref="AM1976:AM1978" si="1277">AL1976*AE1976</f>
        <v>1.8730493220539317</v>
      </c>
      <c r="AN1976" s="146">
        <f t="shared" si="1242"/>
        <v>16.125</v>
      </c>
      <c r="AO1976" s="169">
        <f>INDEX('EL&amp;SV'!$C$4:$G$50,MATCH(AF1976,'EL&amp;SV'!$G$4:$G$50,0),MATCH(IF(P1976&gt;5000000,"A",IF(N1976&gt;2000000,"B",IF(N1976&gt;500000,"C","D"))),'EL&amp;SV'!$C$4:$G$4,0))</f>
        <v>6</v>
      </c>
      <c r="AP1976" s="171">
        <f>INDEX('EL&amp;SV'!$G$4:$K$50,MATCH(AF1976,'EL&amp;SV'!$G$4:$G$50,0),MATCH(IF(N1976&gt;5000000,"A",IF(N1976&gt;2000000,"B",IF(N1976&gt;500000,"C","D"))),'EL&amp;SV'!$G$4:$K$4,0))</f>
        <v>0.95</v>
      </c>
      <c r="AQ1976" s="153">
        <f t="shared" si="1265"/>
        <v>5619.147966161795</v>
      </c>
      <c r="AR1976" s="153">
        <f t="shared" si="1266"/>
        <v>5338.190567853705</v>
      </c>
      <c r="AS1976" s="153">
        <f t="shared" si="1267"/>
        <v>280.95739830808998</v>
      </c>
      <c r="AT1976" s="60">
        <v>0.75</v>
      </c>
      <c r="AU1976" s="153">
        <f t="shared" si="1268"/>
        <v>210.71804873106748</v>
      </c>
      <c r="AV1976" s="153">
        <f t="shared" si="1269"/>
        <v>280.95739830808998</v>
      </c>
    </row>
    <row r="1977" spans="1:48" x14ac:dyDescent="0.2">
      <c r="A1977" s="82">
        <v>1973</v>
      </c>
      <c r="B1977" s="82" t="s">
        <v>1410</v>
      </c>
      <c r="C1977" s="83"/>
      <c r="D1977" s="84" t="s">
        <v>112</v>
      </c>
      <c r="E1977" s="85" t="s">
        <v>665</v>
      </c>
      <c r="F1977" s="86">
        <v>39813</v>
      </c>
      <c r="G1977" s="86" t="s">
        <v>1348</v>
      </c>
      <c r="H1977" s="89"/>
      <c r="I1977" s="89">
        <v>0</v>
      </c>
      <c r="J1977" s="84"/>
      <c r="K1977" s="84"/>
      <c r="L1977" s="87">
        <v>3000</v>
      </c>
      <c r="M1977" s="87"/>
      <c r="N1977" s="87">
        <v>3000</v>
      </c>
      <c r="O1977" s="84">
        <v>3000</v>
      </c>
      <c r="P1977" s="84">
        <v>0</v>
      </c>
      <c r="Q1977" s="84">
        <f t="shared" si="1240"/>
        <v>3000</v>
      </c>
      <c r="R1977" s="84">
        <v>0</v>
      </c>
      <c r="S1977" s="87">
        <f t="shared" si="1241"/>
        <v>0</v>
      </c>
      <c r="T1977" s="150">
        <v>5</v>
      </c>
      <c r="U1977" s="69">
        <v>365</v>
      </c>
      <c r="V1977" s="70"/>
      <c r="W1977" s="71">
        <v>9.9945205479452053</v>
      </c>
      <c r="X1977" s="76">
        <f t="shared" si="1254"/>
        <v>39783</v>
      </c>
      <c r="Y1977" s="138" t="s">
        <v>4016</v>
      </c>
      <c r="Z1977" s="60">
        <f>MATCH(Y1977,'Cat-3'!$A:$A,0)</f>
        <v>628</v>
      </c>
      <c r="AA1977" s="60">
        <f>MATCH(X1977,'Cat-3'!$1:$1,0)</f>
        <v>51</v>
      </c>
      <c r="AB1977" s="60">
        <f>INDEX('Cat-3'!$1:$1048576,Working!Z1977,Working!AA1977)</f>
        <v>119.8</v>
      </c>
      <c r="AC1977" s="60">
        <f>MATCH($AC$3,'Cat-3'!$1:$1,0)</f>
        <v>90</v>
      </c>
      <c r="AD1977" s="60">
        <f>INDEX('Cat-3'!$1:$1048576,Working!Z1977,Working!AC1977)</f>
        <v>138.4</v>
      </c>
      <c r="AE1977" s="146">
        <f t="shared" si="1275"/>
        <v>1.1552587646076795</v>
      </c>
      <c r="AF1977" s="132" t="s">
        <v>3114</v>
      </c>
      <c r="AG1977" s="60">
        <f>MATCH(AF1977,'Cat-4'!$A:$A,0)</f>
        <v>844</v>
      </c>
      <c r="AH1977" s="60">
        <f>MATCH($AH$3,'Cat-4'!$1:$1,0)</f>
        <v>4</v>
      </c>
      <c r="AI1977" s="60">
        <f>INDEX('Cat-4'!$1:$1048576,Working!AG1977,Working!AH1977)</f>
        <v>103.9</v>
      </c>
      <c r="AJ1977" s="60">
        <f>MATCH($AJ$3,'Cat-4'!$1:$1,0)</f>
        <v>144</v>
      </c>
      <c r="AK1977" s="60">
        <f>INDEX('Cat-4'!$1:$1048576,Working!AG1977,Working!AJ1977)</f>
        <v>160.30000000000001</v>
      </c>
      <c r="AL1977" s="146">
        <f t="shared" si="1276"/>
        <v>1.5428296438883542</v>
      </c>
      <c r="AM1977" s="146">
        <f t="shared" si="1277"/>
        <v>1.7823674683985662</v>
      </c>
      <c r="AN1977" s="146">
        <f t="shared" si="1242"/>
        <v>15.125</v>
      </c>
      <c r="AO1977" s="169">
        <f>INDEX('EL&amp;SV'!$C$4:$G$50,MATCH(AF1977,'EL&amp;SV'!$G$4:$G$50,0),MATCH(IF(P1977&gt;5000000,"A",IF(N1977&gt;2000000,"B",IF(N1977&gt;500000,"C","D"))),'EL&amp;SV'!$C$4:$G$4,0))</f>
        <v>6</v>
      </c>
      <c r="AP1977" s="171">
        <f>INDEX('EL&amp;SV'!$G$4:$K$50,MATCH(AF1977,'EL&amp;SV'!$G$4:$G$50,0),MATCH(IF(N1977&gt;5000000,"A",IF(N1977&gt;2000000,"B",IF(N1977&gt;500000,"C","D"))),'EL&amp;SV'!$G$4:$K$4,0))</f>
        <v>0.95</v>
      </c>
      <c r="AQ1977" s="153">
        <f t="shared" si="1265"/>
        <v>5347.1024051956983</v>
      </c>
      <c r="AR1977" s="153">
        <f t="shared" si="1266"/>
        <v>5079.7472849359128</v>
      </c>
      <c r="AS1977" s="153">
        <f t="shared" si="1267"/>
        <v>267.35512025978551</v>
      </c>
      <c r="AT1977" s="60">
        <v>0.75</v>
      </c>
      <c r="AU1977" s="153">
        <f t="shared" si="1268"/>
        <v>200.51634019483913</v>
      </c>
      <c r="AV1977" s="153">
        <f t="shared" si="1269"/>
        <v>267.35512025978517</v>
      </c>
    </row>
    <row r="1978" spans="1:48" x14ac:dyDescent="0.2">
      <c r="A1978" s="82">
        <v>1974</v>
      </c>
      <c r="B1978" s="82" t="s">
        <v>1410</v>
      </c>
      <c r="C1978" s="83"/>
      <c r="D1978" s="84" t="s">
        <v>112</v>
      </c>
      <c r="E1978" s="85" t="s">
        <v>768</v>
      </c>
      <c r="F1978" s="86">
        <v>40360</v>
      </c>
      <c r="G1978" s="86" t="s">
        <v>1352</v>
      </c>
      <c r="H1978" s="89"/>
      <c r="I1978" s="89">
        <v>0</v>
      </c>
      <c r="J1978" s="84"/>
      <c r="K1978" s="84"/>
      <c r="L1978" s="87">
        <v>3000</v>
      </c>
      <c r="M1978" s="87"/>
      <c r="N1978" s="87">
        <v>3000</v>
      </c>
      <c r="O1978" s="84">
        <v>2850</v>
      </c>
      <c r="P1978" s="84">
        <v>0</v>
      </c>
      <c r="Q1978" s="84">
        <f t="shared" si="1240"/>
        <v>2850</v>
      </c>
      <c r="R1978" s="84">
        <v>150</v>
      </c>
      <c r="S1978" s="87">
        <f t="shared" si="1241"/>
        <v>150</v>
      </c>
      <c r="T1978" s="150">
        <v>5</v>
      </c>
      <c r="U1978" s="69">
        <v>365</v>
      </c>
      <c r="V1978" s="70"/>
      <c r="W1978" s="71">
        <v>9.9945205479452053</v>
      </c>
      <c r="X1978" s="76">
        <f t="shared" si="1254"/>
        <v>40360</v>
      </c>
      <c r="Y1978" s="138" t="s">
        <v>4016</v>
      </c>
      <c r="Z1978" s="60">
        <f>MATCH(Y1978,'Cat-3'!$A:$A,0)</f>
        <v>628</v>
      </c>
      <c r="AA1978" s="60">
        <f>MATCH(X1978,'Cat-3'!$1:$1,0)</f>
        <v>70</v>
      </c>
      <c r="AB1978" s="60">
        <f>INDEX('Cat-3'!$1:$1048576,Working!Z1978,Working!AA1978)</f>
        <v>130.6</v>
      </c>
      <c r="AC1978" s="60">
        <f>MATCH($AC$3,'Cat-3'!$1:$1,0)</f>
        <v>90</v>
      </c>
      <c r="AD1978" s="60">
        <f>INDEX('Cat-3'!$1:$1048576,Working!Z1978,Working!AC1978)</f>
        <v>138.4</v>
      </c>
      <c r="AE1978" s="146">
        <f t="shared" si="1275"/>
        <v>1.0597243491577337</v>
      </c>
      <c r="AF1978" s="132" t="s">
        <v>3114</v>
      </c>
      <c r="AG1978" s="60">
        <f>MATCH(AF1978,'Cat-4'!$A:$A,0)</f>
        <v>844</v>
      </c>
      <c r="AH1978" s="60">
        <f>MATCH($AH$3,'Cat-4'!$1:$1,0)</f>
        <v>4</v>
      </c>
      <c r="AI1978" s="60">
        <f>INDEX('Cat-4'!$1:$1048576,Working!AG1978,Working!AH1978)</f>
        <v>103.9</v>
      </c>
      <c r="AJ1978" s="60">
        <f>MATCH($AJ$3,'Cat-4'!$1:$1,0)</f>
        <v>144</v>
      </c>
      <c r="AK1978" s="60">
        <f>INDEX('Cat-4'!$1:$1048576,Working!AG1978,Working!AJ1978)</f>
        <v>160.30000000000001</v>
      </c>
      <c r="AL1978" s="146">
        <f t="shared" si="1276"/>
        <v>1.5428296438883542</v>
      </c>
      <c r="AM1978" s="146">
        <f t="shared" si="1277"/>
        <v>1.6349741402308442</v>
      </c>
      <c r="AN1978" s="146">
        <f t="shared" si="1242"/>
        <v>13.622222222222222</v>
      </c>
      <c r="AO1978" s="169">
        <f>INDEX('EL&amp;SV'!$C$4:$G$50,MATCH(AF1978,'EL&amp;SV'!$G$4:$G$50,0),MATCH(IF(P1978&gt;5000000,"A",IF(N1978&gt;2000000,"B",IF(N1978&gt;500000,"C","D"))),'EL&amp;SV'!$C$4:$G$4,0))</f>
        <v>6</v>
      </c>
      <c r="AP1978" s="171">
        <f>INDEX('EL&amp;SV'!$G$4:$K$50,MATCH(AF1978,'EL&amp;SV'!$G$4:$G$50,0),MATCH(IF(N1978&gt;5000000,"A",IF(N1978&gt;2000000,"B",IF(N1978&gt;500000,"C","D"))),'EL&amp;SV'!$G$4:$K$4,0))</f>
        <v>0.95</v>
      </c>
      <c r="AQ1978" s="153">
        <f t="shared" si="1265"/>
        <v>4904.9224206925328</v>
      </c>
      <c r="AR1978" s="153">
        <f t="shared" si="1266"/>
        <v>4659.6762996579055</v>
      </c>
      <c r="AS1978" s="153">
        <f t="shared" si="1267"/>
        <v>245.24612103462732</v>
      </c>
      <c r="AT1978" s="60">
        <v>0.75</v>
      </c>
      <c r="AU1978" s="153">
        <f t="shared" si="1268"/>
        <v>183.93459077597049</v>
      </c>
      <c r="AV1978" s="153">
        <f t="shared" si="1269"/>
        <v>245.24612103462687</v>
      </c>
    </row>
    <row r="1979" spans="1:48" x14ac:dyDescent="0.2">
      <c r="A1979" s="82">
        <v>1975</v>
      </c>
      <c r="B1979" s="82" t="s">
        <v>1410</v>
      </c>
      <c r="C1979" s="83"/>
      <c r="D1979" s="84" t="s">
        <v>1068</v>
      </c>
      <c r="E1979" s="85" t="s">
        <v>1217</v>
      </c>
      <c r="F1979" s="86">
        <v>44826</v>
      </c>
      <c r="G1979" s="86" t="s">
        <v>39</v>
      </c>
      <c r="H1979" s="89"/>
      <c r="I1979" s="89">
        <v>0.31666666666666665</v>
      </c>
      <c r="J1979" s="84"/>
      <c r="K1979" s="84"/>
      <c r="L1979" s="87">
        <v>0</v>
      </c>
      <c r="M1979" s="87">
        <v>2950</v>
      </c>
      <c r="N1979" s="87">
        <v>2950</v>
      </c>
      <c r="O1979" s="84"/>
      <c r="P1979" s="84">
        <v>488.83789954337897</v>
      </c>
      <c r="Q1979" s="84">
        <f t="shared" si="1240"/>
        <v>488.83789954337897</v>
      </c>
      <c r="R1979" s="84">
        <v>2461.1621004566209</v>
      </c>
      <c r="S1979" s="87">
        <f t="shared" si="1241"/>
        <v>0</v>
      </c>
      <c r="T1979" s="150">
        <v>3</v>
      </c>
      <c r="U1979" s="69">
        <v>365</v>
      </c>
      <c r="V1979" s="70"/>
      <c r="W1979" s="71">
        <v>4.9917808219178079</v>
      </c>
      <c r="X1979" s="76">
        <f t="shared" si="1254"/>
        <v>44805</v>
      </c>
      <c r="AF1979" s="132" t="s">
        <v>2716</v>
      </c>
      <c r="AG1979" s="60">
        <f>MATCH(AF1979,'Cat-4'!$A:$A,0)</f>
        <v>644</v>
      </c>
      <c r="AH1979" s="60">
        <f>MATCH(X1979,'Cat-4'!$1:$1,0)</f>
        <v>129</v>
      </c>
      <c r="AI1979" s="60">
        <f>INDEX('Cat-4'!$1:$1048576,Working!AG1979,Working!AH1979)</f>
        <v>134.9</v>
      </c>
      <c r="AJ1979" s="60">
        <f>MATCH($AJ$3,'Cat-4'!$1:$1,0)</f>
        <v>144</v>
      </c>
      <c r="AK1979" s="60">
        <f>INDEX('Cat-4'!$1:$1048576,Working!AG1979,Working!AJ1979)</f>
        <v>135.1</v>
      </c>
      <c r="AL1979" s="146">
        <f t="shared" si="1276"/>
        <v>1.0014825796886582</v>
      </c>
      <c r="AM1979" s="152">
        <f t="shared" ref="AM1979:AM1981" si="1278">AL1979</f>
        <v>1.0014825796886582</v>
      </c>
      <c r="AN1979" s="146">
        <f t="shared" si="1242"/>
        <v>1.3972222222222221</v>
      </c>
      <c r="AO1979" s="169">
        <f>INDEX('EL&amp;SV'!$C$4:$G$50,MATCH(AF1979,'EL&amp;SV'!$G$4:$G$50,0),MATCH(IF(P1979&gt;5000000,"A",IF(N1979&gt;2000000,"B",IF(N1979&gt;500000,"C","D"))),'EL&amp;SV'!$C$4:$G$4,0))</f>
        <v>5</v>
      </c>
      <c r="AP1979" s="171">
        <f>INDEX('EL&amp;SV'!$G$4:$K$50,MATCH(AF1979,'EL&amp;SV'!$G$4:$G$50,0),MATCH(IF(N1979&gt;5000000,"A",IF(N1979&gt;2000000,"B",IF(N1979&gt;500000,"C","D"))),'EL&amp;SV'!$G$4:$K$4,0))</f>
        <v>1</v>
      </c>
      <c r="AQ1979" s="153">
        <f t="shared" si="1265"/>
        <v>2954.3736100815418</v>
      </c>
      <c r="AR1979" s="153">
        <f t="shared" si="1266"/>
        <v>825.58329215056415</v>
      </c>
      <c r="AS1979" s="153">
        <f t="shared" si="1267"/>
        <v>2128.7903179309778</v>
      </c>
      <c r="AT1979" s="60">
        <v>0.75</v>
      </c>
      <c r="AU1979" s="153">
        <f t="shared" si="1268"/>
        <v>1596.5927384482334</v>
      </c>
      <c r="AV1979" s="153">
        <f t="shared" si="1269"/>
        <v>1596.5927384482334</v>
      </c>
    </row>
    <row r="1980" spans="1:48" x14ac:dyDescent="0.2">
      <c r="A1980" s="82">
        <v>1976</v>
      </c>
      <c r="B1980" s="82" t="s">
        <v>1410</v>
      </c>
      <c r="C1980" s="83"/>
      <c r="D1980" s="84" t="s">
        <v>112</v>
      </c>
      <c r="E1980" s="85" t="s">
        <v>562</v>
      </c>
      <c r="F1980" s="151">
        <v>42248</v>
      </c>
      <c r="G1980" s="86"/>
      <c r="H1980" s="89"/>
      <c r="I1980" s="89">
        <v>0</v>
      </c>
      <c r="J1980" s="84"/>
      <c r="K1980" s="84"/>
      <c r="L1980" s="87">
        <v>2922.72</v>
      </c>
      <c r="M1980" s="87"/>
      <c r="N1980" s="87">
        <v>2922.72</v>
      </c>
      <c r="O1980" s="84">
        <v>2922.5839999999998</v>
      </c>
      <c r="P1980" s="84">
        <v>0</v>
      </c>
      <c r="Q1980" s="84">
        <f t="shared" si="1240"/>
        <v>2922.5839999999998</v>
      </c>
      <c r="R1980" s="84">
        <v>0.13599999999996726</v>
      </c>
      <c r="S1980" s="87">
        <f t="shared" si="1241"/>
        <v>0.13599999999996726</v>
      </c>
      <c r="T1980" s="150">
        <v>6</v>
      </c>
      <c r="U1980" s="69">
        <v>365</v>
      </c>
      <c r="V1980" s="70"/>
      <c r="W1980" s="71">
        <v>4.9726027397260273</v>
      </c>
      <c r="X1980" s="76">
        <f t="shared" si="1254"/>
        <v>42248</v>
      </c>
      <c r="AF1980" s="132" t="s">
        <v>3114</v>
      </c>
      <c r="AG1980" s="60">
        <f>MATCH(AF1980,'Cat-4'!$A:$A,0)</f>
        <v>844</v>
      </c>
      <c r="AH1980" s="60">
        <f>MATCH(X1980,'Cat-4'!$1:$1,0)</f>
        <v>45</v>
      </c>
      <c r="AI1980" s="60">
        <f>INDEX('Cat-4'!$1:$1048576,Working!AG1980,Working!AH1980)</f>
        <v>110.9</v>
      </c>
      <c r="AJ1980" s="60">
        <f>MATCH($AJ$3,'Cat-4'!$1:$1,0)</f>
        <v>144</v>
      </c>
      <c r="AK1980" s="60">
        <f>INDEX('Cat-4'!$1:$1048576,Working!AG1980,Working!AJ1980)</f>
        <v>160.30000000000001</v>
      </c>
      <c r="AL1980" s="146">
        <f t="shared" si="1276"/>
        <v>1.4454463480613164</v>
      </c>
      <c r="AM1980" s="152">
        <f t="shared" si="1278"/>
        <v>1.4454463480613164</v>
      </c>
      <c r="AN1980" s="146">
        <f t="shared" si="1242"/>
        <v>8.4555555555555557</v>
      </c>
      <c r="AO1980" s="169">
        <f>INDEX('EL&amp;SV'!$C$4:$G$50,MATCH(AF1980,'EL&amp;SV'!$G$4:$G$50,0),MATCH(IF(P1980&gt;5000000,"A",IF(N1980&gt;2000000,"B",IF(N1980&gt;500000,"C","D"))),'EL&amp;SV'!$C$4:$G$4,0))</f>
        <v>6</v>
      </c>
      <c r="AP1980" s="171">
        <f>INDEX('EL&amp;SV'!$G$4:$K$50,MATCH(AF1980,'EL&amp;SV'!$G$4:$G$50,0),MATCH(IF(N1980&gt;5000000,"A",IF(N1980&gt;2000000,"B",IF(N1980&gt;500000,"C","D"))),'EL&amp;SV'!$G$4:$K$4,0))</f>
        <v>0.95</v>
      </c>
      <c r="AQ1980" s="153">
        <f t="shared" si="1265"/>
        <v>4224.6349504057707</v>
      </c>
      <c r="AR1980" s="153">
        <f t="shared" si="1266"/>
        <v>4013.4032028854817</v>
      </c>
      <c r="AS1980" s="153">
        <f t="shared" si="1267"/>
        <v>211.23174752028899</v>
      </c>
      <c r="AT1980" s="60">
        <v>0.75</v>
      </c>
      <c r="AU1980" s="153">
        <f t="shared" si="1268"/>
        <v>158.42381064021674</v>
      </c>
      <c r="AV1980" s="153">
        <f t="shared" si="1269"/>
        <v>211.23174752028874</v>
      </c>
    </row>
    <row r="1981" spans="1:48" x14ac:dyDescent="0.2">
      <c r="A1981" s="82">
        <v>1977</v>
      </c>
      <c r="B1981" s="82" t="s">
        <v>1410</v>
      </c>
      <c r="C1981" s="83"/>
      <c r="D1981" s="84" t="s">
        <v>112</v>
      </c>
      <c r="E1981" s="85" t="s">
        <v>894</v>
      </c>
      <c r="F1981" s="151">
        <v>42248</v>
      </c>
      <c r="G1981" s="86"/>
      <c r="H1981" s="89"/>
      <c r="I1981" s="89">
        <v>0.82397260273972606</v>
      </c>
      <c r="J1981" s="84"/>
      <c r="K1981" s="84"/>
      <c r="L1981" s="87">
        <v>2919</v>
      </c>
      <c r="M1981" s="87"/>
      <c r="N1981" s="87">
        <v>2919</v>
      </c>
      <c r="O1981" s="84">
        <v>2773.05</v>
      </c>
      <c r="P1981" s="84">
        <v>0</v>
      </c>
      <c r="Q1981" s="84">
        <f t="shared" si="1240"/>
        <v>2773.05</v>
      </c>
      <c r="R1981" s="84">
        <v>145.94999999999982</v>
      </c>
      <c r="S1981" s="87">
        <f t="shared" si="1241"/>
        <v>145.94999999999982</v>
      </c>
      <c r="T1981" s="150">
        <v>5</v>
      </c>
      <c r="U1981" s="69">
        <v>365</v>
      </c>
      <c r="V1981" s="70"/>
      <c r="W1981" s="71">
        <v>9.9534246575342458</v>
      </c>
      <c r="X1981" s="76">
        <f t="shared" si="1254"/>
        <v>42248</v>
      </c>
      <c r="AF1981" s="132" t="s">
        <v>3114</v>
      </c>
      <c r="AG1981" s="60">
        <f>MATCH(AF1981,'Cat-4'!$A:$A,0)</f>
        <v>844</v>
      </c>
      <c r="AH1981" s="60">
        <f>MATCH(X1981,'Cat-4'!$1:$1,0)</f>
        <v>45</v>
      </c>
      <c r="AI1981" s="60">
        <f>INDEX('Cat-4'!$1:$1048576,Working!AG1981,Working!AH1981)</f>
        <v>110.9</v>
      </c>
      <c r="AJ1981" s="60">
        <f>MATCH($AJ$3,'Cat-4'!$1:$1,0)</f>
        <v>144</v>
      </c>
      <c r="AK1981" s="60">
        <f>INDEX('Cat-4'!$1:$1048576,Working!AG1981,Working!AJ1981)</f>
        <v>160.30000000000001</v>
      </c>
      <c r="AL1981" s="146">
        <f t="shared" si="1276"/>
        <v>1.4454463480613164</v>
      </c>
      <c r="AM1981" s="152">
        <f t="shared" si="1278"/>
        <v>1.4454463480613164</v>
      </c>
      <c r="AN1981" s="146">
        <f t="shared" si="1242"/>
        <v>8.4555555555555557</v>
      </c>
      <c r="AO1981" s="169">
        <f>INDEX('EL&amp;SV'!$C$4:$G$50,MATCH(AF1981,'EL&amp;SV'!$G$4:$G$50,0),MATCH(IF(P1981&gt;5000000,"A",IF(N1981&gt;2000000,"B",IF(N1981&gt;500000,"C","D"))),'EL&amp;SV'!$C$4:$G$4,0))</f>
        <v>6</v>
      </c>
      <c r="AP1981" s="171">
        <f>INDEX('EL&amp;SV'!$G$4:$K$50,MATCH(AF1981,'EL&amp;SV'!$G$4:$G$50,0),MATCH(IF(N1981&gt;5000000,"A",IF(N1981&gt;2000000,"B",IF(N1981&gt;500000,"C","D"))),'EL&amp;SV'!$G$4:$K$4,0))</f>
        <v>0.95</v>
      </c>
      <c r="AQ1981" s="153">
        <f t="shared" si="1265"/>
        <v>4219.2578899909831</v>
      </c>
      <c r="AR1981" s="153">
        <f t="shared" si="1266"/>
        <v>4008.2949954914338</v>
      </c>
      <c r="AS1981" s="153">
        <f t="shared" si="1267"/>
        <v>210.96289449954929</v>
      </c>
      <c r="AT1981" s="60">
        <v>0.75</v>
      </c>
      <c r="AU1981" s="153">
        <f t="shared" si="1268"/>
        <v>158.22217087466197</v>
      </c>
      <c r="AV1981" s="153">
        <f t="shared" si="1269"/>
        <v>210.96289449954935</v>
      </c>
    </row>
    <row r="1982" spans="1:48" x14ac:dyDescent="0.2">
      <c r="A1982" s="82">
        <v>1978</v>
      </c>
      <c r="B1982" s="82" t="s">
        <v>1410</v>
      </c>
      <c r="C1982" s="83"/>
      <c r="D1982" s="84" t="s">
        <v>112</v>
      </c>
      <c r="E1982" s="85" t="s">
        <v>747</v>
      </c>
      <c r="F1982" s="86">
        <v>39481</v>
      </c>
      <c r="G1982" s="86" t="s">
        <v>1347</v>
      </c>
      <c r="H1982" s="89"/>
      <c r="I1982" s="89">
        <v>0</v>
      </c>
      <c r="J1982" s="84"/>
      <c r="K1982" s="84"/>
      <c r="L1982" s="87">
        <v>2900</v>
      </c>
      <c r="M1982" s="87"/>
      <c r="N1982" s="87">
        <v>2900</v>
      </c>
      <c r="O1982" s="84">
        <v>2755</v>
      </c>
      <c r="P1982" s="84">
        <v>0</v>
      </c>
      <c r="Q1982" s="84">
        <f t="shared" si="1240"/>
        <v>2755</v>
      </c>
      <c r="R1982" s="84">
        <v>145</v>
      </c>
      <c r="S1982" s="87">
        <f t="shared" si="1241"/>
        <v>145</v>
      </c>
      <c r="T1982" s="150">
        <v>5</v>
      </c>
      <c r="U1982" s="69">
        <v>365</v>
      </c>
      <c r="V1982" s="70"/>
      <c r="W1982" s="71">
        <v>4.9150684931506845</v>
      </c>
      <c r="X1982" s="76">
        <f t="shared" si="1254"/>
        <v>39479</v>
      </c>
      <c r="Y1982" s="138" t="s">
        <v>4016</v>
      </c>
      <c r="Z1982" s="60">
        <f>MATCH(Y1982,'Cat-3'!$A:$A,0)</f>
        <v>628</v>
      </c>
      <c r="AA1982" s="60">
        <f>MATCH(X1982,'Cat-3'!$1:$1,0)</f>
        <v>41</v>
      </c>
      <c r="AB1982" s="60">
        <f>INDEX('Cat-3'!$1:$1048576,Working!Z1982,Working!AA1982)</f>
        <v>116.6</v>
      </c>
      <c r="AC1982" s="60">
        <f>MATCH($AC$3,'Cat-3'!$1:$1,0)</f>
        <v>90</v>
      </c>
      <c r="AD1982" s="60">
        <f>INDEX('Cat-3'!$1:$1048576,Working!Z1982,Working!AC1982)</f>
        <v>138.4</v>
      </c>
      <c r="AE1982" s="146">
        <f t="shared" ref="AE1982:AE1983" si="1279">AD1982/AB1982</f>
        <v>1.1869639794168096</v>
      </c>
      <c r="AF1982" s="132" t="s">
        <v>3114</v>
      </c>
      <c r="AG1982" s="60">
        <f>MATCH(AF1982,'Cat-4'!$A:$A,0)</f>
        <v>844</v>
      </c>
      <c r="AH1982" s="60">
        <f>MATCH($AH$3,'Cat-4'!$1:$1,0)</f>
        <v>4</v>
      </c>
      <c r="AI1982" s="60">
        <f>INDEX('Cat-4'!$1:$1048576,Working!AG1982,Working!AH1982)</f>
        <v>103.9</v>
      </c>
      <c r="AJ1982" s="60">
        <f>MATCH($AJ$3,'Cat-4'!$1:$1,0)</f>
        <v>144</v>
      </c>
      <c r="AK1982" s="60">
        <f>INDEX('Cat-4'!$1:$1048576,Working!AG1982,Working!AJ1982)</f>
        <v>160.30000000000001</v>
      </c>
      <c r="AL1982" s="146">
        <f t="shared" ref="AL1982:AL1983" si="1280">AK1982/AI1982</f>
        <v>1.5428296438883542</v>
      </c>
      <c r="AM1982" s="146">
        <f t="shared" ref="AM1982:AM1983" si="1281">AL1982*AE1982</f>
        <v>1.8312832136719401</v>
      </c>
      <c r="AN1982" s="146">
        <f t="shared" si="1242"/>
        <v>16.033333333333335</v>
      </c>
      <c r="AO1982" s="169">
        <f>INDEX('EL&amp;SV'!$C$4:$G$50,MATCH(AF1982,'EL&amp;SV'!$G$4:$G$50,0),MATCH(IF(P1982&gt;5000000,"A",IF(N1982&gt;2000000,"B",IF(N1982&gt;500000,"C","D"))),'EL&amp;SV'!$C$4:$G$4,0))</f>
        <v>6</v>
      </c>
      <c r="AP1982" s="171">
        <f>INDEX('EL&amp;SV'!$G$4:$K$50,MATCH(AF1982,'EL&amp;SV'!$G$4:$G$50,0),MATCH(IF(N1982&gt;5000000,"A",IF(N1982&gt;2000000,"B",IF(N1982&gt;500000,"C","D"))),'EL&amp;SV'!$G$4:$K$4,0))</f>
        <v>0.95</v>
      </c>
      <c r="AQ1982" s="153">
        <f t="shared" si="1265"/>
        <v>5310.7213196486264</v>
      </c>
      <c r="AR1982" s="153">
        <f t="shared" si="1266"/>
        <v>5045.1852536661954</v>
      </c>
      <c r="AS1982" s="153">
        <f t="shared" si="1267"/>
        <v>265.53606598243096</v>
      </c>
      <c r="AT1982" s="60">
        <v>0.75</v>
      </c>
      <c r="AU1982" s="153">
        <f t="shared" si="1268"/>
        <v>199.15204948682322</v>
      </c>
      <c r="AV1982" s="153">
        <f t="shared" si="1269"/>
        <v>265.53606598243158</v>
      </c>
    </row>
    <row r="1983" spans="1:48" x14ac:dyDescent="0.2">
      <c r="A1983" s="82">
        <v>1979</v>
      </c>
      <c r="B1983" s="82" t="s">
        <v>1410</v>
      </c>
      <c r="C1983" s="83"/>
      <c r="D1983" s="84" t="s">
        <v>112</v>
      </c>
      <c r="E1983" s="85" t="s">
        <v>300</v>
      </c>
      <c r="F1983" s="86">
        <v>39471</v>
      </c>
      <c r="G1983" s="86" t="s">
        <v>1347</v>
      </c>
      <c r="H1983" s="89"/>
      <c r="I1983" s="89">
        <v>1.3120057512580892E-2</v>
      </c>
      <c r="J1983" s="84"/>
      <c r="K1983" s="84"/>
      <c r="L1983" s="87">
        <v>2896</v>
      </c>
      <c r="M1983" s="87"/>
      <c r="N1983" s="87">
        <v>2896</v>
      </c>
      <c r="O1983" s="84">
        <v>2896</v>
      </c>
      <c r="P1983" s="84">
        <v>0</v>
      </c>
      <c r="Q1983" s="84">
        <f t="shared" si="1240"/>
        <v>2896</v>
      </c>
      <c r="R1983" s="84">
        <v>0</v>
      </c>
      <c r="S1983" s="87">
        <f t="shared" si="1241"/>
        <v>0</v>
      </c>
      <c r="T1983" s="150">
        <v>10</v>
      </c>
      <c r="U1983" s="69">
        <v>365</v>
      </c>
      <c r="V1983" s="70"/>
      <c r="W1983" s="71">
        <v>9.8904109589041092</v>
      </c>
      <c r="X1983" s="76">
        <f t="shared" si="1254"/>
        <v>39448</v>
      </c>
      <c r="Y1983" s="138" t="s">
        <v>4016</v>
      </c>
      <c r="Z1983" s="60">
        <f>MATCH(Y1983,'Cat-3'!$A:$A,0)</f>
        <v>628</v>
      </c>
      <c r="AA1983" s="60">
        <f>MATCH(X1983,'Cat-3'!$1:$1,0)</f>
        <v>40</v>
      </c>
      <c r="AB1983" s="60">
        <f>INDEX('Cat-3'!$1:$1048576,Working!Z1983,Working!AA1983)</f>
        <v>113.5</v>
      </c>
      <c r="AC1983" s="60">
        <f>MATCH($AC$3,'Cat-3'!$1:$1,0)</f>
        <v>90</v>
      </c>
      <c r="AD1983" s="60">
        <f>INDEX('Cat-3'!$1:$1048576,Working!Z1983,Working!AC1983)</f>
        <v>138.4</v>
      </c>
      <c r="AE1983" s="146">
        <f t="shared" si="1279"/>
        <v>1.2193832599118943</v>
      </c>
      <c r="AF1983" s="132" t="s">
        <v>3114</v>
      </c>
      <c r="AG1983" s="60">
        <f>MATCH(AF1983,'Cat-4'!$A:$A,0)</f>
        <v>844</v>
      </c>
      <c r="AH1983" s="60">
        <f>MATCH($AH$3,'Cat-4'!$1:$1,0)</f>
        <v>4</v>
      </c>
      <c r="AI1983" s="60">
        <f>INDEX('Cat-4'!$1:$1048576,Working!AG1983,Working!AH1983)</f>
        <v>103.9</v>
      </c>
      <c r="AJ1983" s="60">
        <f>MATCH($AJ$3,'Cat-4'!$1:$1,0)</f>
        <v>144</v>
      </c>
      <c r="AK1983" s="60">
        <f>INDEX('Cat-4'!$1:$1048576,Working!AG1983,Working!AJ1983)</f>
        <v>160.30000000000001</v>
      </c>
      <c r="AL1983" s="146">
        <f t="shared" si="1280"/>
        <v>1.5428296438883542</v>
      </c>
      <c r="AM1983" s="146">
        <f t="shared" si="1281"/>
        <v>1.8813006406532884</v>
      </c>
      <c r="AN1983" s="146">
        <f t="shared" si="1242"/>
        <v>16.058333333333334</v>
      </c>
      <c r="AO1983" s="169">
        <f>INDEX('EL&amp;SV'!$C$4:$G$50,MATCH(AF1983,'EL&amp;SV'!$G$4:$G$50,0),MATCH(IF(P1983&gt;5000000,"A",IF(N1983&gt;2000000,"B",IF(N1983&gt;500000,"C","D"))),'EL&amp;SV'!$C$4:$G$4,0))</f>
        <v>6</v>
      </c>
      <c r="AP1983" s="171">
        <f>INDEX('EL&amp;SV'!$G$4:$K$50,MATCH(AF1983,'EL&amp;SV'!$G$4:$G$50,0),MATCH(IF(N1983&gt;5000000,"A",IF(N1983&gt;2000000,"B",IF(N1983&gt;500000,"C","D"))),'EL&amp;SV'!$G$4:$K$4,0))</f>
        <v>0.95</v>
      </c>
      <c r="AQ1983" s="153">
        <f t="shared" si="1265"/>
        <v>5448.2466553319227</v>
      </c>
      <c r="AR1983" s="153">
        <f t="shared" si="1266"/>
        <v>5175.8343225653261</v>
      </c>
      <c r="AS1983" s="153">
        <f t="shared" si="1267"/>
        <v>272.41233276659659</v>
      </c>
      <c r="AT1983" s="60">
        <v>0.75</v>
      </c>
      <c r="AU1983" s="153">
        <f t="shared" si="1268"/>
        <v>204.30924957494744</v>
      </c>
      <c r="AV1983" s="153">
        <f t="shared" si="1269"/>
        <v>272.41233276659636</v>
      </c>
    </row>
    <row r="1984" spans="1:48" x14ac:dyDescent="0.2">
      <c r="A1984" s="82">
        <v>1980</v>
      </c>
      <c r="B1984" s="82" t="s">
        <v>1410</v>
      </c>
      <c r="C1984" s="83"/>
      <c r="D1984" s="84" t="s">
        <v>112</v>
      </c>
      <c r="E1984" s="85" t="s">
        <v>540</v>
      </c>
      <c r="F1984" s="151">
        <v>42248</v>
      </c>
      <c r="G1984" s="86"/>
      <c r="H1984" s="89"/>
      <c r="I1984" s="89">
        <v>0</v>
      </c>
      <c r="J1984" s="84"/>
      <c r="K1984" s="84"/>
      <c r="L1984" s="87">
        <v>2822.96</v>
      </c>
      <c r="M1984" s="87"/>
      <c r="N1984" s="87">
        <v>2822.96</v>
      </c>
      <c r="O1984" s="84">
        <v>2822.8119999999999</v>
      </c>
      <c r="P1984" s="84">
        <v>0</v>
      </c>
      <c r="Q1984" s="84">
        <f t="shared" si="1240"/>
        <v>2822.8119999999999</v>
      </c>
      <c r="R1984" s="84">
        <v>0.14800000000013824</v>
      </c>
      <c r="S1984" s="87">
        <f t="shared" si="1241"/>
        <v>0.14800000000013824</v>
      </c>
      <c r="T1984" s="150">
        <v>3</v>
      </c>
      <c r="U1984" s="69">
        <v>365</v>
      </c>
      <c r="V1984" s="70"/>
      <c r="W1984" s="71">
        <v>9.8904109589041092</v>
      </c>
      <c r="X1984" s="76">
        <f>DATE(YEAR(F1984),MONTH(F1984),1)</f>
        <v>42248</v>
      </c>
      <c r="AF1984" s="132" t="s">
        <v>3114</v>
      </c>
      <c r="AG1984" s="60">
        <f>MATCH(AF1984,'Cat-4'!$A:$A,0)</f>
        <v>844</v>
      </c>
      <c r="AH1984" s="60">
        <f>MATCH(X1984,'Cat-4'!$1:$1,0)</f>
        <v>45</v>
      </c>
      <c r="AI1984" s="60">
        <f>INDEX('Cat-4'!$1:$1048576,Working!AG1984,Working!AH1984)</f>
        <v>110.9</v>
      </c>
      <c r="AJ1984" s="60">
        <f>MATCH($AJ$3,'Cat-4'!$1:$1,0)</f>
        <v>144</v>
      </c>
      <c r="AK1984" s="60">
        <f>INDEX('Cat-4'!$1:$1048576,Working!AG1984,Working!AJ1984)</f>
        <v>160.30000000000001</v>
      </c>
      <c r="AL1984" s="146">
        <f>AK1984/AI1984</f>
        <v>1.4454463480613164</v>
      </c>
      <c r="AM1984" s="152">
        <f>AL1984</f>
        <v>1.4454463480613164</v>
      </c>
      <c r="AN1984" s="146">
        <f t="shared" si="1242"/>
        <v>8.4555555555555557</v>
      </c>
      <c r="AO1984" s="169">
        <f>INDEX('EL&amp;SV'!$C$4:$G$50,MATCH(AF1984,'EL&amp;SV'!$G$4:$G$50,0),MATCH(IF(P1984&gt;5000000,"A",IF(N1984&gt;2000000,"B",IF(N1984&gt;500000,"C","D"))),'EL&amp;SV'!$C$4:$G$4,0))</f>
        <v>6</v>
      </c>
      <c r="AP1984" s="171">
        <f>INDEX('EL&amp;SV'!$G$4:$K$50,MATCH(AF1984,'EL&amp;SV'!$G$4:$G$50,0),MATCH(IF(N1984&gt;5000000,"A",IF(N1984&gt;2000000,"B",IF(N1984&gt;500000,"C","D"))),'EL&amp;SV'!$G$4:$K$4,0))</f>
        <v>0.95</v>
      </c>
      <c r="AQ1984" s="153">
        <f t="shared" si="1265"/>
        <v>4080.4372227231738</v>
      </c>
      <c r="AR1984" s="153">
        <f t="shared" si="1266"/>
        <v>3876.415361587015</v>
      </c>
      <c r="AS1984" s="153">
        <f t="shared" si="1267"/>
        <v>204.0218611361588</v>
      </c>
      <c r="AT1984" s="60">
        <v>0.75</v>
      </c>
      <c r="AU1984" s="153">
        <f t="shared" si="1268"/>
        <v>153.0163958521191</v>
      </c>
      <c r="AV1984" s="153">
        <f t="shared" si="1269"/>
        <v>204.02186113615886</v>
      </c>
    </row>
    <row r="1985" spans="1:48" x14ac:dyDescent="0.2">
      <c r="A1985" s="82">
        <v>1981</v>
      </c>
      <c r="B1985" s="82" t="s">
        <v>1410</v>
      </c>
      <c r="C1985" s="83"/>
      <c r="D1985" s="84" t="s">
        <v>112</v>
      </c>
      <c r="E1985" s="85" t="s">
        <v>499</v>
      </c>
      <c r="F1985" s="86">
        <v>39843</v>
      </c>
      <c r="G1985" s="86" t="s">
        <v>1348</v>
      </c>
      <c r="H1985" s="89"/>
      <c r="I1985" s="89">
        <v>0</v>
      </c>
      <c r="J1985" s="84"/>
      <c r="K1985" s="84"/>
      <c r="L1985" s="87">
        <v>2740</v>
      </c>
      <c r="M1985" s="87"/>
      <c r="N1985" s="87">
        <v>2740</v>
      </c>
      <c r="O1985" s="84">
        <v>2740</v>
      </c>
      <c r="P1985" s="84">
        <v>0</v>
      </c>
      <c r="Q1985" s="84">
        <f t="shared" si="1240"/>
        <v>2740</v>
      </c>
      <c r="R1985" s="84">
        <v>0</v>
      </c>
      <c r="S1985" s="87">
        <f t="shared" si="1241"/>
        <v>0</v>
      </c>
      <c r="T1985" s="150">
        <v>3</v>
      </c>
      <c r="U1985" s="69">
        <v>365</v>
      </c>
      <c r="V1985" s="70"/>
      <c r="W1985" s="71">
        <v>4.8657534246575338</v>
      </c>
      <c r="X1985" s="76">
        <f t="shared" si="1254"/>
        <v>39814</v>
      </c>
      <c r="Y1985" s="138" t="s">
        <v>4016</v>
      </c>
      <c r="Z1985" s="60">
        <f>MATCH(Y1985,'Cat-3'!$A:$A,0)</f>
        <v>628</v>
      </c>
      <c r="AA1985" s="60">
        <f>MATCH(X1985,'Cat-3'!$1:$1,0)</f>
        <v>52</v>
      </c>
      <c r="AB1985" s="60">
        <f>INDEX('Cat-3'!$1:$1048576,Working!Z1985,Working!AA1985)</f>
        <v>120</v>
      </c>
      <c r="AC1985" s="60">
        <f>MATCH($AC$3,'Cat-3'!$1:$1,0)</f>
        <v>90</v>
      </c>
      <c r="AD1985" s="60">
        <f>INDEX('Cat-3'!$1:$1048576,Working!Z1985,Working!AC1985)</f>
        <v>138.4</v>
      </c>
      <c r="AE1985" s="146">
        <f t="shared" ref="AE1985:AE1987" si="1282">AD1985/AB1985</f>
        <v>1.1533333333333333</v>
      </c>
      <c r="AF1985" s="132" t="s">
        <v>3114</v>
      </c>
      <c r="AG1985" s="60">
        <f>MATCH(AF1985,'Cat-4'!$A:$A,0)</f>
        <v>844</v>
      </c>
      <c r="AH1985" s="60">
        <f>MATCH($AH$3,'Cat-4'!$1:$1,0)</f>
        <v>4</v>
      </c>
      <c r="AI1985" s="60">
        <f>INDEX('Cat-4'!$1:$1048576,Working!AG1985,Working!AH1985)</f>
        <v>103.9</v>
      </c>
      <c r="AJ1985" s="60">
        <f>MATCH($AJ$3,'Cat-4'!$1:$1,0)</f>
        <v>144</v>
      </c>
      <c r="AK1985" s="60">
        <f>INDEX('Cat-4'!$1:$1048576,Working!AG1985,Working!AJ1985)</f>
        <v>160.30000000000001</v>
      </c>
      <c r="AL1985" s="146">
        <f t="shared" ref="AL1985:AL1987" si="1283">AK1985/AI1985</f>
        <v>1.5428296438883542</v>
      </c>
      <c r="AM1985" s="146">
        <f t="shared" ref="AM1985:AM1987" si="1284">AL1985*AE1985</f>
        <v>1.7793968559512352</v>
      </c>
      <c r="AN1985" s="146">
        <f t="shared" si="1242"/>
        <v>15.041666666666666</v>
      </c>
      <c r="AO1985" s="169">
        <f>INDEX('EL&amp;SV'!$C$4:$G$50,MATCH(AF1985,'EL&amp;SV'!$G$4:$G$50,0),MATCH(IF(P1985&gt;5000000,"A",IF(N1985&gt;2000000,"B",IF(N1985&gt;500000,"C","D"))),'EL&amp;SV'!$C$4:$G$4,0))</f>
        <v>6</v>
      </c>
      <c r="AP1985" s="171">
        <f>INDEX('EL&amp;SV'!$G$4:$K$50,MATCH(AF1985,'EL&amp;SV'!$G$4:$G$50,0),MATCH(IF(N1985&gt;5000000,"A",IF(N1985&gt;2000000,"B",IF(N1985&gt;500000,"C","D"))),'EL&amp;SV'!$G$4:$K$4,0))</f>
        <v>0.95</v>
      </c>
      <c r="AQ1985" s="153">
        <f t="shared" si="1265"/>
        <v>4875.5473853063841</v>
      </c>
      <c r="AR1985" s="153">
        <f t="shared" si="1266"/>
        <v>4631.7700160410641</v>
      </c>
      <c r="AS1985" s="153">
        <f t="shared" si="1267"/>
        <v>243.77736926531998</v>
      </c>
      <c r="AT1985" s="60">
        <v>0.75</v>
      </c>
      <c r="AU1985" s="153">
        <f t="shared" si="1268"/>
        <v>182.83302694898998</v>
      </c>
      <c r="AV1985" s="153">
        <f t="shared" si="1269"/>
        <v>243.77736926531941</v>
      </c>
    </row>
    <row r="1986" spans="1:48" x14ac:dyDescent="0.2">
      <c r="A1986" s="82">
        <v>1982</v>
      </c>
      <c r="B1986" s="82" t="s">
        <v>1410</v>
      </c>
      <c r="C1986" s="83"/>
      <c r="D1986" s="84" t="s">
        <v>112</v>
      </c>
      <c r="E1986" s="85" t="s">
        <v>500</v>
      </c>
      <c r="F1986" s="86">
        <v>39843</v>
      </c>
      <c r="G1986" s="86" t="s">
        <v>1348</v>
      </c>
      <c r="H1986" s="89"/>
      <c r="I1986" s="89">
        <v>0</v>
      </c>
      <c r="J1986" s="84"/>
      <c r="K1986" s="84"/>
      <c r="L1986" s="87">
        <v>2740</v>
      </c>
      <c r="M1986" s="87"/>
      <c r="N1986" s="87">
        <v>2740</v>
      </c>
      <c r="O1986" s="84">
        <v>2740</v>
      </c>
      <c r="P1986" s="84">
        <v>0</v>
      </c>
      <c r="Q1986" s="84">
        <f t="shared" si="1240"/>
        <v>2740</v>
      </c>
      <c r="R1986" s="84">
        <v>0</v>
      </c>
      <c r="S1986" s="87">
        <f t="shared" si="1241"/>
        <v>0</v>
      </c>
      <c r="T1986" s="150">
        <v>3</v>
      </c>
      <c r="U1986" s="69">
        <v>365</v>
      </c>
      <c r="V1986" s="70"/>
      <c r="W1986" s="71">
        <v>9.8575342465753426</v>
      </c>
      <c r="X1986" s="76">
        <f t="shared" si="1254"/>
        <v>39814</v>
      </c>
      <c r="Y1986" s="138" t="s">
        <v>4016</v>
      </c>
      <c r="Z1986" s="60">
        <f>MATCH(Y1986,'Cat-3'!$A:$A,0)</f>
        <v>628</v>
      </c>
      <c r="AA1986" s="60">
        <f>MATCH(X1986,'Cat-3'!$1:$1,0)</f>
        <v>52</v>
      </c>
      <c r="AB1986" s="60">
        <f>INDEX('Cat-3'!$1:$1048576,Working!Z1986,Working!AA1986)</f>
        <v>120</v>
      </c>
      <c r="AC1986" s="60">
        <f>MATCH($AC$3,'Cat-3'!$1:$1,0)</f>
        <v>90</v>
      </c>
      <c r="AD1986" s="60">
        <f>INDEX('Cat-3'!$1:$1048576,Working!Z1986,Working!AC1986)</f>
        <v>138.4</v>
      </c>
      <c r="AE1986" s="146">
        <f t="shared" si="1282"/>
        <v>1.1533333333333333</v>
      </c>
      <c r="AF1986" s="132" t="s">
        <v>3114</v>
      </c>
      <c r="AG1986" s="60">
        <f>MATCH(AF1986,'Cat-4'!$A:$A,0)</f>
        <v>844</v>
      </c>
      <c r="AH1986" s="60">
        <f>MATCH($AH$3,'Cat-4'!$1:$1,0)</f>
        <v>4</v>
      </c>
      <c r="AI1986" s="60">
        <f>INDEX('Cat-4'!$1:$1048576,Working!AG1986,Working!AH1986)</f>
        <v>103.9</v>
      </c>
      <c r="AJ1986" s="60">
        <f>MATCH($AJ$3,'Cat-4'!$1:$1,0)</f>
        <v>144</v>
      </c>
      <c r="AK1986" s="60">
        <f>INDEX('Cat-4'!$1:$1048576,Working!AG1986,Working!AJ1986)</f>
        <v>160.30000000000001</v>
      </c>
      <c r="AL1986" s="146">
        <f t="shared" si="1283"/>
        <v>1.5428296438883542</v>
      </c>
      <c r="AM1986" s="146">
        <f t="shared" si="1284"/>
        <v>1.7793968559512352</v>
      </c>
      <c r="AN1986" s="146">
        <f t="shared" si="1242"/>
        <v>15.041666666666666</v>
      </c>
      <c r="AO1986" s="169">
        <f>INDEX('EL&amp;SV'!$C$4:$G$50,MATCH(AF1986,'EL&amp;SV'!$G$4:$G$50,0),MATCH(IF(P1986&gt;5000000,"A",IF(N1986&gt;2000000,"B",IF(N1986&gt;500000,"C","D"))),'EL&amp;SV'!$C$4:$G$4,0))</f>
        <v>6</v>
      </c>
      <c r="AP1986" s="171">
        <f>INDEX('EL&amp;SV'!$G$4:$K$50,MATCH(AF1986,'EL&amp;SV'!$G$4:$G$50,0),MATCH(IF(N1986&gt;5000000,"A",IF(N1986&gt;2000000,"B",IF(N1986&gt;500000,"C","D"))),'EL&amp;SV'!$G$4:$K$4,0))</f>
        <v>0.95</v>
      </c>
      <c r="AQ1986" s="153">
        <f t="shared" si="1265"/>
        <v>4875.5473853063841</v>
      </c>
      <c r="AR1986" s="153">
        <f t="shared" si="1266"/>
        <v>4631.7700160410641</v>
      </c>
      <c r="AS1986" s="153">
        <f t="shared" si="1267"/>
        <v>243.77736926531998</v>
      </c>
      <c r="AT1986" s="60">
        <v>0.75</v>
      </c>
      <c r="AU1986" s="153">
        <f t="shared" si="1268"/>
        <v>182.83302694898998</v>
      </c>
      <c r="AV1986" s="153">
        <f t="shared" si="1269"/>
        <v>243.77736926531941</v>
      </c>
    </row>
    <row r="1987" spans="1:48" x14ac:dyDescent="0.2">
      <c r="A1987" s="82">
        <v>1983</v>
      </c>
      <c r="B1987" s="82" t="s">
        <v>1410</v>
      </c>
      <c r="C1987" s="83"/>
      <c r="D1987" s="84" t="s">
        <v>112</v>
      </c>
      <c r="E1987" s="85" t="s">
        <v>501</v>
      </c>
      <c r="F1987" s="86">
        <v>39884</v>
      </c>
      <c r="G1987" s="86" t="s">
        <v>1348</v>
      </c>
      <c r="H1987" s="89"/>
      <c r="I1987" s="89">
        <v>0</v>
      </c>
      <c r="J1987" s="84"/>
      <c r="K1987" s="84"/>
      <c r="L1987" s="87">
        <v>2740</v>
      </c>
      <c r="M1987" s="87"/>
      <c r="N1987" s="87">
        <v>2740</v>
      </c>
      <c r="O1987" s="84">
        <v>2740</v>
      </c>
      <c r="P1987" s="84">
        <v>0</v>
      </c>
      <c r="Q1987" s="84">
        <f t="shared" si="1240"/>
        <v>2740</v>
      </c>
      <c r="R1987" s="84">
        <v>0</v>
      </c>
      <c r="S1987" s="87">
        <f t="shared" si="1241"/>
        <v>0</v>
      </c>
      <c r="T1987" s="150">
        <v>3</v>
      </c>
      <c r="U1987" s="69">
        <v>365</v>
      </c>
      <c r="V1987" s="70"/>
      <c r="W1987" s="71">
        <v>9.8465753424657532</v>
      </c>
      <c r="X1987" s="76">
        <f t="shared" si="1254"/>
        <v>39873</v>
      </c>
      <c r="Y1987" s="138" t="s">
        <v>4016</v>
      </c>
      <c r="Z1987" s="60">
        <f>MATCH(Y1987,'Cat-3'!$A:$A,0)</f>
        <v>628</v>
      </c>
      <c r="AA1987" s="60">
        <f>MATCH(X1987,'Cat-3'!$1:$1,0)</f>
        <v>54</v>
      </c>
      <c r="AB1987" s="60">
        <f>INDEX('Cat-3'!$1:$1048576,Working!Z1987,Working!AA1987)</f>
        <v>120</v>
      </c>
      <c r="AC1987" s="60">
        <f>MATCH($AC$3,'Cat-3'!$1:$1,0)</f>
        <v>90</v>
      </c>
      <c r="AD1987" s="60">
        <f>INDEX('Cat-3'!$1:$1048576,Working!Z1987,Working!AC1987)</f>
        <v>138.4</v>
      </c>
      <c r="AE1987" s="146">
        <f t="shared" si="1282"/>
        <v>1.1533333333333333</v>
      </c>
      <c r="AF1987" s="132" t="s">
        <v>3114</v>
      </c>
      <c r="AG1987" s="60">
        <f>MATCH(AF1987,'Cat-4'!$A:$A,0)</f>
        <v>844</v>
      </c>
      <c r="AH1987" s="60">
        <f>MATCH($AH$3,'Cat-4'!$1:$1,0)</f>
        <v>4</v>
      </c>
      <c r="AI1987" s="60">
        <f>INDEX('Cat-4'!$1:$1048576,Working!AG1987,Working!AH1987)</f>
        <v>103.9</v>
      </c>
      <c r="AJ1987" s="60">
        <f>MATCH($AJ$3,'Cat-4'!$1:$1,0)</f>
        <v>144</v>
      </c>
      <c r="AK1987" s="60">
        <f>INDEX('Cat-4'!$1:$1048576,Working!AG1987,Working!AJ1987)</f>
        <v>160.30000000000001</v>
      </c>
      <c r="AL1987" s="146">
        <f t="shared" si="1283"/>
        <v>1.5428296438883542</v>
      </c>
      <c r="AM1987" s="146">
        <f t="shared" si="1284"/>
        <v>1.7793968559512352</v>
      </c>
      <c r="AN1987" s="146">
        <f t="shared" si="1242"/>
        <v>14.925000000000001</v>
      </c>
      <c r="AO1987" s="169">
        <f>INDEX('EL&amp;SV'!$C$4:$G$50,MATCH(AF1987,'EL&amp;SV'!$G$4:$G$50,0),MATCH(IF(P1987&gt;5000000,"A",IF(N1987&gt;2000000,"B",IF(N1987&gt;500000,"C","D"))),'EL&amp;SV'!$C$4:$G$4,0))</f>
        <v>6</v>
      </c>
      <c r="AP1987" s="171">
        <f>INDEX('EL&amp;SV'!$G$4:$K$50,MATCH(AF1987,'EL&amp;SV'!$G$4:$G$50,0),MATCH(IF(N1987&gt;5000000,"A",IF(N1987&gt;2000000,"B",IF(N1987&gt;500000,"C","D"))),'EL&amp;SV'!$G$4:$K$4,0))</f>
        <v>0.95</v>
      </c>
      <c r="AQ1987" s="153">
        <f t="shared" si="1265"/>
        <v>4875.5473853063841</v>
      </c>
      <c r="AR1987" s="153">
        <f t="shared" si="1266"/>
        <v>4631.7700160410641</v>
      </c>
      <c r="AS1987" s="153">
        <f t="shared" si="1267"/>
        <v>243.77736926531998</v>
      </c>
      <c r="AT1987" s="60">
        <v>0.75</v>
      </c>
      <c r="AU1987" s="153">
        <f t="shared" si="1268"/>
        <v>182.83302694898998</v>
      </c>
      <c r="AV1987" s="153">
        <f t="shared" si="1269"/>
        <v>243.77736926531941</v>
      </c>
    </row>
    <row r="1988" spans="1:48" x14ac:dyDescent="0.2">
      <c r="A1988" s="82">
        <v>1984</v>
      </c>
      <c r="B1988" s="82" t="s">
        <v>1410</v>
      </c>
      <c r="C1988" s="83"/>
      <c r="D1988" s="84" t="s">
        <v>112</v>
      </c>
      <c r="E1988" s="85" t="s">
        <v>721</v>
      </c>
      <c r="F1988" s="86">
        <v>41528</v>
      </c>
      <c r="G1988" s="86" t="s">
        <v>1349</v>
      </c>
      <c r="H1988" s="89"/>
      <c r="I1988" s="89">
        <v>0</v>
      </c>
      <c r="J1988" s="84"/>
      <c r="K1988" s="84"/>
      <c r="L1988" s="87">
        <v>2709</v>
      </c>
      <c r="M1988" s="87"/>
      <c r="N1988" s="87">
        <v>2709</v>
      </c>
      <c r="O1988" s="84">
        <v>2708.55</v>
      </c>
      <c r="P1988" s="84">
        <v>0</v>
      </c>
      <c r="Q1988" s="84">
        <f t="shared" si="1240"/>
        <v>2708.55</v>
      </c>
      <c r="R1988" s="84">
        <v>0.4499999999998181</v>
      </c>
      <c r="S1988" s="87">
        <f t="shared" si="1241"/>
        <v>0.4499999999998181</v>
      </c>
      <c r="T1988" s="150">
        <v>5</v>
      </c>
      <c r="U1988" s="69">
        <v>365</v>
      </c>
      <c r="V1988" s="70"/>
      <c r="W1988" s="71">
        <v>9.8465753424657532</v>
      </c>
      <c r="X1988" s="76">
        <f t="shared" si="1254"/>
        <v>41518</v>
      </c>
      <c r="AF1988" s="132" t="s">
        <v>2724</v>
      </c>
      <c r="AG1988" s="60">
        <f>MATCH(AF1988,'Cat-4'!$A:$A,0)</f>
        <v>648</v>
      </c>
      <c r="AH1988" s="60">
        <f>MATCH(X1988,'Cat-4'!$1:$1,0)</f>
        <v>21</v>
      </c>
      <c r="AI1988" s="60">
        <f>INDEX('Cat-4'!$1:$1048576,Working!AG1988,Working!AH1988)</f>
        <v>110</v>
      </c>
      <c r="AJ1988" s="60">
        <f>MATCH($AJ$3,'Cat-4'!$1:$1,0)</f>
        <v>144</v>
      </c>
      <c r="AK1988" s="60">
        <f>INDEX('Cat-4'!$1:$1048576,Working!AG1988,Working!AJ1988)</f>
        <v>139.4</v>
      </c>
      <c r="AL1988" s="146">
        <f>AK1988/AI1988</f>
        <v>1.2672727272727273</v>
      </c>
      <c r="AM1988" s="152">
        <f>AL1988</f>
        <v>1.2672727272727273</v>
      </c>
      <c r="AN1988" s="146">
        <f t="shared" si="1242"/>
        <v>10.427777777777777</v>
      </c>
      <c r="AO1988" s="169">
        <f>INDEX('EL&amp;SV'!$C$4:$G$50,MATCH(AF1988,'EL&amp;SV'!$G$4:$G$50,0),MATCH(IF(P1988&gt;5000000,"A",IF(N1988&gt;2000000,"B",IF(N1988&gt;500000,"C","D"))),'EL&amp;SV'!$C$4:$G$4,0))</f>
        <v>5</v>
      </c>
      <c r="AP1988" s="171">
        <f>INDEX('EL&amp;SV'!$G$4:$K$50,MATCH(AF1988,'EL&amp;SV'!$G$4:$G$50,0),MATCH(IF(N1988&gt;5000000,"A",IF(N1988&gt;2000000,"B",IF(N1988&gt;500000,"C","D"))),'EL&amp;SV'!$G$4:$K$4,0))</f>
        <v>1</v>
      </c>
      <c r="AQ1988" s="153">
        <f t="shared" si="1265"/>
        <v>3433.0418181818181</v>
      </c>
      <c r="AR1988" s="153">
        <f t="shared" si="1266"/>
        <v>3433.0418181818186</v>
      </c>
      <c r="AS1988" s="153">
        <f t="shared" si="1267"/>
        <v>0</v>
      </c>
      <c r="AT1988" s="60">
        <v>0.75</v>
      </c>
      <c r="AU1988" s="153">
        <f t="shared" si="1268"/>
        <v>0</v>
      </c>
      <c r="AV1988" s="153">
        <f t="shared" si="1269"/>
        <v>0</v>
      </c>
    </row>
    <row r="1989" spans="1:48" x14ac:dyDescent="0.2">
      <c r="A1989" s="82">
        <v>1985</v>
      </c>
      <c r="B1989" s="82" t="s">
        <v>1410</v>
      </c>
      <c r="C1989" s="83"/>
      <c r="D1989" s="84" t="s">
        <v>112</v>
      </c>
      <c r="E1989" s="85" t="s">
        <v>767</v>
      </c>
      <c r="F1989" s="86">
        <v>40312</v>
      </c>
      <c r="G1989" s="86" t="s">
        <v>1352</v>
      </c>
      <c r="H1989" s="89"/>
      <c r="I1989" s="89">
        <v>0</v>
      </c>
      <c r="J1989" s="84"/>
      <c r="K1989" s="84"/>
      <c r="L1989" s="87">
        <v>2700</v>
      </c>
      <c r="M1989" s="87"/>
      <c r="N1989" s="87">
        <v>2700</v>
      </c>
      <c r="O1989" s="84">
        <v>2565</v>
      </c>
      <c r="P1989" s="84">
        <v>0</v>
      </c>
      <c r="Q1989" s="84">
        <f t="shared" ref="Q1989:Q2052" si="1285">O1989+P1989</f>
        <v>2565</v>
      </c>
      <c r="R1989" s="84">
        <v>135</v>
      </c>
      <c r="S1989" s="87">
        <f t="shared" ref="S1989:S2052" si="1286">L1989-O1989</f>
        <v>135</v>
      </c>
      <c r="T1989" s="150">
        <v>5</v>
      </c>
      <c r="U1989" s="69">
        <v>365</v>
      </c>
      <c r="V1989" s="70"/>
      <c r="W1989" s="71">
        <v>4.8273972602739725</v>
      </c>
      <c r="X1989" s="76">
        <f t="shared" si="1254"/>
        <v>40299</v>
      </c>
      <c r="Y1989" s="138" t="s">
        <v>4016</v>
      </c>
      <c r="Z1989" s="60">
        <f>MATCH(Y1989,'Cat-3'!$A:$A,0)</f>
        <v>628</v>
      </c>
      <c r="AA1989" s="60">
        <f>MATCH(X1989,'Cat-3'!$1:$1,0)</f>
        <v>68</v>
      </c>
      <c r="AB1989" s="60">
        <f>INDEX('Cat-3'!$1:$1048576,Working!Z1989,Working!AA1989)</f>
        <v>130.1</v>
      </c>
      <c r="AC1989" s="60">
        <f>MATCH($AC$3,'Cat-3'!$1:$1,0)</f>
        <v>90</v>
      </c>
      <c r="AD1989" s="60">
        <f>INDEX('Cat-3'!$1:$1048576,Working!Z1989,Working!AC1989)</f>
        <v>138.4</v>
      </c>
      <c r="AE1989" s="146">
        <f>AD1989/AB1989</f>
        <v>1.0637970791698694</v>
      </c>
      <c r="AF1989" s="132" t="s">
        <v>3114</v>
      </c>
      <c r="AG1989" s="60">
        <f>MATCH(AF1989,'Cat-4'!$A:$A,0)</f>
        <v>844</v>
      </c>
      <c r="AH1989" s="60">
        <f>MATCH($AH$3,'Cat-4'!$1:$1,0)</f>
        <v>4</v>
      </c>
      <c r="AI1989" s="60">
        <f>INDEX('Cat-4'!$1:$1048576,Working!AG1989,Working!AH1989)</f>
        <v>103.9</v>
      </c>
      <c r="AJ1989" s="60">
        <f>MATCH($AJ$3,'Cat-4'!$1:$1,0)</f>
        <v>144</v>
      </c>
      <c r="AK1989" s="60">
        <f>INDEX('Cat-4'!$1:$1048576,Working!AG1989,Working!AJ1989)</f>
        <v>160.30000000000001</v>
      </c>
      <c r="AL1989" s="146">
        <f>AK1989/AI1989</f>
        <v>1.5428296438883542</v>
      </c>
      <c r="AM1989" s="146">
        <f>AL1989*AE1989</f>
        <v>1.641257668825121</v>
      </c>
      <c r="AN1989" s="146">
        <f t="shared" si="1242"/>
        <v>13.752777777777778</v>
      </c>
      <c r="AO1989" s="169">
        <f>INDEX('EL&amp;SV'!$C$4:$G$50,MATCH(AF1989,'EL&amp;SV'!$G$4:$G$50,0),MATCH(IF(P1989&gt;5000000,"A",IF(N1989&gt;2000000,"B",IF(N1989&gt;500000,"C","D"))),'EL&amp;SV'!$C$4:$G$4,0))</f>
        <v>6</v>
      </c>
      <c r="AP1989" s="171">
        <f>INDEX('EL&amp;SV'!$G$4:$K$50,MATCH(AF1989,'EL&amp;SV'!$G$4:$G$50,0),MATCH(IF(N1989&gt;5000000,"A",IF(N1989&gt;2000000,"B",IF(N1989&gt;500000,"C","D"))),'EL&amp;SV'!$G$4:$K$4,0))</f>
        <v>0.95</v>
      </c>
      <c r="AQ1989" s="153">
        <f t="shared" si="1265"/>
        <v>4431.3957058278265</v>
      </c>
      <c r="AR1989" s="153">
        <f t="shared" si="1266"/>
        <v>4209.8259205364348</v>
      </c>
      <c r="AS1989" s="153">
        <f t="shared" si="1267"/>
        <v>221.56978529139178</v>
      </c>
      <c r="AT1989" s="60">
        <v>0.75</v>
      </c>
      <c r="AU1989" s="153">
        <f t="shared" si="1268"/>
        <v>166.17733896854384</v>
      </c>
      <c r="AV1989" s="153">
        <f t="shared" si="1269"/>
        <v>221.56978529139153</v>
      </c>
    </row>
    <row r="1990" spans="1:48" x14ac:dyDescent="0.2">
      <c r="A1990" s="82">
        <v>1986</v>
      </c>
      <c r="B1990" s="82" t="s">
        <v>1410</v>
      </c>
      <c r="C1990" s="83"/>
      <c r="D1990" s="84" t="s">
        <v>112</v>
      </c>
      <c r="E1990" s="85" t="s">
        <v>445</v>
      </c>
      <c r="F1990" s="151">
        <v>42248</v>
      </c>
      <c r="G1990" s="86"/>
      <c r="H1990" s="89"/>
      <c r="I1990" s="89">
        <v>0.9616438356164384</v>
      </c>
      <c r="J1990" s="84"/>
      <c r="K1990" s="84"/>
      <c r="L1990" s="87">
        <v>2630</v>
      </c>
      <c r="M1990" s="87"/>
      <c r="N1990" s="87">
        <v>2630</v>
      </c>
      <c r="O1990" s="84">
        <v>2630</v>
      </c>
      <c r="P1990" s="84">
        <v>0</v>
      </c>
      <c r="Q1990" s="84">
        <f t="shared" si="1285"/>
        <v>2630</v>
      </c>
      <c r="R1990" s="84">
        <v>0</v>
      </c>
      <c r="S1990" s="87">
        <f t="shared" si="1286"/>
        <v>0</v>
      </c>
      <c r="T1990" s="150">
        <v>10</v>
      </c>
      <c r="U1990" s="69">
        <v>365</v>
      </c>
      <c r="V1990" s="70"/>
      <c r="W1990" s="71">
        <v>4.8219178082191778</v>
      </c>
      <c r="X1990" s="76">
        <f t="shared" si="1254"/>
        <v>42248</v>
      </c>
      <c r="AF1990" s="132" t="s">
        <v>3114</v>
      </c>
      <c r="AG1990" s="60">
        <f>MATCH(AF1990,'Cat-4'!$A:$A,0)</f>
        <v>844</v>
      </c>
      <c r="AH1990" s="60">
        <f>MATCH(X1990,'Cat-4'!$1:$1,0)</f>
        <v>45</v>
      </c>
      <c r="AI1990" s="60">
        <f>INDEX('Cat-4'!$1:$1048576,Working!AG1990,Working!AH1990)</f>
        <v>110.9</v>
      </c>
      <c r="AJ1990" s="60">
        <f>MATCH($AJ$3,'Cat-4'!$1:$1,0)</f>
        <v>144</v>
      </c>
      <c r="AK1990" s="60">
        <f>INDEX('Cat-4'!$1:$1048576,Working!AG1990,Working!AJ1990)</f>
        <v>160.30000000000001</v>
      </c>
      <c r="AL1990" s="146">
        <f t="shared" ref="AL1990:AL1991" si="1287">AK1990/AI1990</f>
        <v>1.4454463480613164</v>
      </c>
      <c r="AM1990" s="152">
        <f t="shared" ref="AM1990:AM1991" si="1288">AL1990</f>
        <v>1.4454463480613164</v>
      </c>
      <c r="AN1990" s="146">
        <f t="shared" ref="AN1990:AN2053" si="1289">YEARFRAC(F1990,$AN$3)</f>
        <v>8.4555555555555557</v>
      </c>
      <c r="AO1990" s="169">
        <f>INDEX('EL&amp;SV'!$C$4:$G$50,MATCH(AF1990,'EL&amp;SV'!$G$4:$G$50,0),MATCH(IF(P1990&gt;5000000,"A",IF(N1990&gt;2000000,"B",IF(N1990&gt;500000,"C","D"))),'EL&amp;SV'!$C$4:$G$4,0))</f>
        <v>6</v>
      </c>
      <c r="AP1990" s="171">
        <f>INDEX('EL&amp;SV'!$G$4:$K$50,MATCH(AF1990,'EL&amp;SV'!$G$4:$G$50,0),MATCH(IF(N1990&gt;5000000,"A",IF(N1990&gt;2000000,"B",IF(N1990&gt;500000,"C","D"))),'EL&amp;SV'!$G$4:$K$4,0))</f>
        <v>0.95</v>
      </c>
      <c r="AQ1990" s="153">
        <f t="shared" si="1265"/>
        <v>3801.5238954012621</v>
      </c>
      <c r="AR1990" s="153">
        <f t="shared" si="1266"/>
        <v>3611.447700631199</v>
      </c>
      <c r="AS1990" s="153">
        <f t="shared" si="1267"/>
        <v>190.07619477006301</v>
      </c>
      <c r="AT1990" s="60">
        <v>0.75</v>
      </c>
      <c r="AU1990" s="153">
        <f t="shared" si="1268"/>
        <v>142.55714607754726</v>
      </c>
      <c r="AV1990" s="153">
        <f t="shared" si="1269"/>
        <v>190.07619477006327</v>
      </c>
    </row>
    <row r="1991" spans="1:48" x14ac:dyDescent="0.2">
      <c r="A1991" s="82">
        <v>1987</v>
      </c>
      <c r="B1991" s="82" t="s">
        <v>1410</v>
      </c>
      <c r="C1991" s="83"/>
      <c r="D1991" s="84" t="s">
        <v>112</v>
      </c>
      <c r="E1991" s="85" t="s">
        <v>435</v>
      </c>
      <c r="F1991" s="151">
        <v>42248</v>
      </c>
      <c r="G1991" s="86"/>
      <c r="H1991" s="89"/>
      <c r="I1991" s="89">
        <v>5.0000000000000037E-2</v>
      </c>
      <c r="J1991" s="84"/>
      <c r="K1991" s="84"/>
      <c r="L1991" s="87">
        <v>2610.5</v>
      </c>
      <c r="M1991" s="87"/>
      <c r="N1991" s="87">
        <v>2610.5</v>
      </c>
      <c r="O1991" s="84">
        <v>2610.5</v>
      </c>
      <c r="P1991" s="84">
        <v>0</v>
      </c>
      <c r="Q1991" s="84">
        <f t="shared" si="1285"/>
        <v>2610.5</v>
      </c>
      <c r="R1991" s="84">
        <v>0</v>
      </c>
      <c r="S1991" s="87">
        <f t="shared" si="1286"/>
        <v>0</v>
      </c>
      <c r="T1991" s="150">
        <v>10</v>
      </c>
      <c r="U1991" s="69">
        <v>365</v>
      </c>
      <c r="V1991" s="70"/>
      <c r="W1991" s="71">
        <v>9.8219178082191778</v>
      </c>
      <c r="X1991" s="76">
        <f t="shared" si="1254"/>
        <v>42248</v>
      </c>
      <c r="AF1991" s="132" t="s">
        <v>3114</v>
      </c>
      <c r="AG1991" s="60">
        <f>MATCH(AF1991,'Cat-4'!$A:$A,0)</f>
        <v>844</v>
      </c>
      <c r="AH1991" s="60">
        <f>MATCH(X1991,'Cat-4'!$1:$1,0)</f>
        <v>45</v>
      </c>
      <c r="AI1991" s="60">
        <f>INDEX('Cat-4'!$1:$1048576,Working!AG1991,Working!AH1991)</f>
        <v>110.9</v>
      </c>
      <c r="AJ1991" s="60">
        <f>MATCH($AJ$3,'Cat-4'!$1:$1,0)</f>
        <v>144</v>
      </c>
      <c r="AK1991" s="60">
        <f>INDEX('Cat-4'!$1:$1048576,Working!AG1991,Working!AJ1991)</f>
        <v>160.30000000000001</v>
      </c>
      <c r="AL1991" s="146">
        <f t="shared" si="1287"/>
        <v>1.4454463480613164</v>
      </c>
      <c r="AM1991" s="152">
        <f t="shared" si="1288"/>
        <v>1.4454463480613164</v>
      </c>
      <c r="AN1991" s="146">
        <f t="shared" si="1289"/>
        <v>8.4555555555555557</v>
      </c>
      <c r="AO1991" s="169">
        <f>INDEX('EL&amp;SV'!$C$4:$G$50,MATCH(AF1991,'EL&amp;SV'!$G$4:$G$50,0),MATCH(IF(P1991&gt;5000000,"A",IF(N1991&gt;2000000,"B",IF(N1991&gt;500000,"C","D"))),'EL&amp;SV'!$C$4:$G$4,0))</f>
        <v>6</v>
      </c>
      <c r="AP1991" s="171">
        <f>INDEX('EL&amp;SV'!$G$4:$K$50,MATCH(AF1991,'EL&amp;SV'!$G$4:$G$50,0),MATCH(IF(N1991&gt;5000000,"A",IF(N1991&gt;2000000,"B",IF(N1991&gt;500000,"C","D"))),'EL&amp;SV'!$G$4:$K$4,0))</f>
        <v>0.95</v>
      </c>
      <c r="AQ1991" s="153">
        <f t="shared" si="1265"/>
        <v>3773.3376916140664</v>
      </c>
      <c r="AR1991" s="153">
        <f t="shared" si="1266"/>
        <v>3584.6708070333634</v>
      </c>
      <c r="AS1991" s="153">
        <f t="shared" si="1267"/>
        <v>188.66688458070303</v>
      </c>
      <c r="AT1991" s="60">
        <v>0.75</v>
      </c>
      <c r="AU1991" s="153">
        <f t="shared" si="1268"/>
        <v>141.50016343552727</v>
      </c>
      <c r="AV1991" s="153">
        <f t="shared" si="1269"/>
        <v>188.66688458070348</v>
      </c>
    </row>
    <row r="1992" spans="1:48" x14ac:dyDescent="0.2">
      <c r="A1992" s="82">
        <v>1988</v>
      </c>
      <c r="B1992" s="82" t="s">
        <v>1410</v>
      </c>
      <c r="C1992" s="83"/>
      <c r="D1992" s="84" t="s">
        <v>112</v>
      </c>
      <c r="E1992" s="85" t="s">
        <v>358</v>
      </c>
      <c r="F1992" s="86">
        <v>40312</v>
      </c>
      <c r="G1992" s="86" t="s">
        <v>1352</v>
      </c>
      <c r="H1992" s="89"/>
      <c r="I1992" s="89">
        <v>8.1765232974910385E-3</v>
      </c>
      <c r="J1992" s="84"/>
      <c r="K1992" s="84"/>
      <c r="L1992" s="87">
        <v>2600</v>
      </c>
      <c r="M1992" s="87"/>
      <c r="N1992" s="87">
        <v>2600</v>
      </c>
      <c r="O1992" s="84">
        <v>2600</v>
      </c>
      <c r="P1992" s="84">
        <v>0</v>
      </c>
      <c r="Q1992" s="84">
        <f t="shared" si="1285"/>
        <v>2600</v>
      </c>
      <c r="R1992" s="84">
        <v>0</v>
      </c>
      <c r="S1992" s="87">
        <f t="shared" si="1286"/>
        <v>0</v>
      </c>
      <c r="T1992" s="150">
        <v>10</v>
      </c>
      <c r="U1992" s="69">
        <v>365</v>
      </c>
      <c r="V1992" s="70"/>
      <c r="W1992" s="71">
        <v>4.816438356164384</v>
      </c>
      <c r="X1992" s="76">
        <f t="shared" si="1254"/>
        <v>40299</v>
      </c>
      <c r="Y1992" s="138" t="s">
        <v>4016</v>
      </c>
      <c r="Z1992" s="60">
        <f>MATCH(Y1992,'Cat-3'!$A:$A,0)</f>
        <v>628</v>
      </c>
      <c r="AA1992" s="60">
        <f>MATCH(X1992,'Cat-3'!$1:$1,0)</f>
        <v>68</v>
      </c>
      <c r="AB1992" s="60">
        <f>INDEX('Cat-3'!$1:$1048576,Working!Z1992,Working!AA1992)</f>
        <v>130.1</v>
      </c>
      <c r="AC1992" s="60">
        <f>MATCH($AC$3,'Cat-3'!$1:$1,0)</f>
        <v>90</v>
      </c>
      <c r="AD1992" s="60">
        <f>INDEX('Cat-3'!$1:$1048576,Working!Z1992,Working!AC1992)</f>
        <v>138.4</v>
      </c>
      <c r="AE1992" s="146">
        <f>AD1992/AB1992</f>
        <v>1.0637970791698694</v>
      </c>
      <c r="AF1992" s="132" t="s">
        <v>3114</v>
      </c>
      <c r="AG1992" s="60">
        <f>MATCH(AF1992,'Cat-4'!$A:$A,0)</f>
        <v>844</v>
      </c>
      <c r="AH1992" s="60">
        <f>MATCH($AH$3,'Cat-4'!$1:$1,0)</f>
        <v>4</v>
      </c>
      <c r="AI1992" s="60">
        <f>INDEX('Cat-4'!$1:$1048576,Working!AG1992,Working!AH1992)</f>
        <v>103.9</v>
      </c>
      <c r="AJ1992" s="60">
        <f>MATCH($AJ$3,'Cat-4'!$1:$1,0)</f>
        <v>144</v>
      </c>
      <c r="AK1992" s="60">
        <f>INDEX('Cat-4'!$1:$1048576,Working!AG1992,Working!AJ1992)</f>
        <v>160.30000000000001</v>
      </c>
      <c r="AL1992" s="146">
        <f>AK1992/AI1992</f>
        <v>1.5428296438883542</v>
      </c>
      <c r="AM1992" s="146">
        <f>AL1992*AE1992</f>
        <v>1.641257668825121</v>
      </c>
      <c r="AN1992" s="146">
        <f t="shared" si="1289"/>
        <v>13.752777777777778</v>
      </c>
      <c r="AO1992" s="169">
        <f>INDEX('EL&amp;SV'!$C$4:$G$50,MATCH(AF1992,'EL&amp;SV'!$G$4:$G$50,0),MATCH(IF(P1992&gt;5000000,"A",IF(N1992&gt;2000000,"B",IF(N1992&gt;500000,"C","D"))),'EL&amp;SV'!$C$4:$G$4,0))</f>
        <v>6</v>
      </c>
      <c r="AP1992" s="171">
        <f>INDEX('EL&amp;SV'!$G$4:$K$50,MATCH(AF1992,'EL&amp;SV'!$G$4:$G$50,0),MATCH(IF(N1992&gt;5000000,"A",IF(N1992&gt;2000000,"B",IF(N1992&gt;500000,"C","D"))),'EL&amp;SV'!$G$4:$K$4,0))</f>
        <v>0.95</v>
      </c>
      <c r="AQ1992" s="153">
        <f t="shared" si="1265"/>
        <v>4267.2699389453146</v>
      </c>
      <c r="AR1992" s="153">
        <f t="shared" si="1266"/>
        <v>4053.9064419980486</v>
      </c>
      <c r="AS1992" s="153">
        <f t="shared" si="1267"/>
        <v>213.36349694726596</v>
      </c>
      <c r="AT1992" s="60">
        <v>0.75</v>
      </c>
      <c r="AU1992" s="153">
        <f t="shared" si="1268"/>
        <v>160.02262271044947</v>
      </c>
      <c r="AV1992" s="153">
        <f t="shared" si="1269"/>
        <v>213.36349694726593</v>
      </c>
    </row>
    <row r="1993" spans="1:48" x14ac:dyDescent="0.2">
      <c r="A1993" s="82">
        <v>1989</v>
      </c>
      <c r="B1993" s="82" t="s">
        <v>1410</v>
      </c>
      <c r="C1993" s="83"/>
      <c r="D1993" s="84" t="s">
        <v>112</v>
      </c>
      <c r="E1993" s="85" t="s">
        <v>715</v>
      </c>
      <c r="F1993" s="151">
        <v>42248</v>
      </c>
      <c r="G1993" s="86"/>
      <c r="H1993" s="89"/>
      <c r="I1993" s="89">
        <v>0.59109589041095889</v>
      </c>
      <c r="J1993" s="84"/>
      <c r="K1993" s="84"/>
      <c r="L1993" s="87">
        <v>2600</v>
      </c>
      <c r="M1993" s="87"/>
      <c r="N1993" s="87">
        <v>2600</v>
      </c>
      <c r="O1993" s="84">
        <v>2470</v>
      </c>
      <c r="P1993" s="84">
        <v>0</v>
      </c>
      <c r="Q1993" s="84">
        <f t="shared" si="1285"/>
        <v>2470</v>
      </c>
      <c r="R1993" s="84">
        <v>130</v>
      </c>
      <c r="S1993" s="87">
        <f t="shared" si="1286"/>
        <v>130</v>
      </c>
      <c r="T1993" s="150">
        <v>5</v>
      </c>
      <c r="U1993" s="69">
        <v>365</v>
      </c>
      <c r="V1993" s="70"/>
      <c r="W1993" s="71">
        <v>4.8082191780821919</v>
      </c>
      <c r="X1993" s="76">
        <f t="shared" si="1254"/>
        <v>42248</v>
      </c>
      <c r="AF1993" s="132" t="s">
        <v>3114</v>
      </c>
      <c r="AG1993" s="60">
        <f>MATCH(AF1993,'Cat-4'!$A:$A,0)</f>
        <v>844</v>
      </c>
      <c r="AH1993" s="60">
        <f>MATCH(X1993,'Cat-4'!$1:$1,0)</f>
        <v>45</v>
      </c>
      <c r="AI1993" s="60">
        <f>INDEX('Cat-4'!$1:$1048576,Working!AG1993,Working!AH1993)</f>
        <v>110.9</v>
      </c>
      <c r="AJ1993" s="60">
        <f>MATCH($AJ$3,'Cat-4'!$1:$1,0)</f>
        <v>144</v>
      </c>
      <c r="AK1993" s="60">
        <f>INDEX('Cat-4'!$1:$1048576,Working!AG1993,Working!AJ1993)</f>
        <v>160.30000000000001</v>
      </c>
      <c r="AL1993" s="146">
        <f t="shared" ref="AL1993:AL1999" si="1290">AK1993/AI1993</f>
        <v>1.4454463480613164</v>
      </c>
      <c r="AM1993" s="152">
        <f t="shared" ref="AM1993:AM1999" si="1291">AL1993</f>
        <v>1.4454463480613164</v>
      </c>
      <c r="AN1993" s="146">
        <f t="shared" si="1289"/>
        <v>8.4555555555555557</v>
      </c>
      <c r="AO1993" s="169">
        <f>INDEX('EL&amp;SV'!$C$4:$G$50,MATCH(AF1993,'EL&amp;SV'!$G$4:$G$50,0),MATCH(IF(P1993&gt;5000000,"A",IF(N1993&gt;2000000,"B",IF(N1993&gt;500000,"C","D"))),'EL&amp;SV'!$C$4:$G$4,0))</f>
        <v>6</v>
      </c>
      <c r="AP1993" s="171">
        <f>INDEX('EL&amp;SV'!$G$4:$K$50,MATCH(AF1993,'EL&amp;SV'!$G$4:$G$50,0),MATCH(IF(N1993&gt;5000000,"A",IF(N1993&gt;2000000,"B",IF(N1993&gt;500000,"C","D"))),'EL&amp;SV'!$G$4:$K$4,0))</f>
        <v>0.95</v>
      </c>
      <c r="AQ1993" s="153">
        <f t="shared" si="1265"/>
        <v>3758.1605049594227</v>
      </c>
      <c r="AR1993" s="153">
        <f t="shared" si="1266"/>
        <v>3570.2524797114515</v>
      </c>
      <c r="AS1993" s="153">
        <f t="shared" si="1267"/>
        <v>187.90802524797118</v>
      </c>
      <c r="AT1993" s="60">
        <v>0.75</v>
      </c>
      <c r="AU1993" s="153">
        <f t="shared" si="1268"/>
        <v>140.93101893597839</v>
      </c>
      <c r="AV1993" s="153">
        <f t="shared" si="1269"/>
        <v>187.9080252479713</v>
      </c>
    </row>
    <row r="1994" spans="1:48" x14ac:dyDescent="0.2">
      <c r="A1994" s="82">
        <v>1990</v>
      </c>
      <c r="B1994" s="82" t="s">
        <v>1410</v>
      </c>
      <c r="C1994" s="83"/>
      <c r="D1994" s="84" t="s">
        <v>112</v>
      </c>
      <c r="E1994" s="85" t="s">
        <v>561</v>
      </c>
      <c r="F1994" s="151">
        <v>42248</v>
      </c>
      <c r="G1994" s="86"/>
      <c r="H1994" s="89"/>
      <c r="I1994" s="89">
        <v>0</v>
      </c>
      <c r="J1994" s="84"/>
      <c r="K1994" s="84"/>
      <c r="L1994" s="87">
        <v>2550</v>
      </c>
      <c r="M1994" s="87"/>
      <c r="N1994" s="87">
        <v>2550</v>
      </c>
      <c r="O1994" s="84">
        <v>2550</v>
      </c>
      <c r="P1994" s="84">
        <v>0</v>
      </c>
      <c r="Q1994" s="84">
        <f t="shared" si="1285"/>
        <v>2550</v>
      </c>
      <c r="R1994" s="84">
        <v>0</v>
      </c>
      <c r="S1994" s="87">
        <f t="shared" si="1286"/>
        <v>0</v>
      </c>
      <c r="T1994" s="150">
        <v>6</v>
      </c>
      <c r="U1994" s="69">
        <v>365</v>
      </c>
      <c r="V1994" s="70"/>
      <c r="W1994" s="71">
        <v>9.8054794520547937</v>
      </c>
      <c r="X1994" s="76">
        <f t="shared" si="1254"/>
        <v>42248</v>
      </c>
      <c r="AF1994" s="132" t="s">
        <v>3114</v>
      </c>
      <c r="AG1994" s="60">
        <f>MATCH(AF1994,'Cat-4'!$A:$A,0)</f>
        <v>844</v>
      </c>
      <c r="AH1994" s="60">
        <f>MATCH(X1994,'Cat-4'!$1:$1,0)</f>
        <v>45</v>
      </c>
      <c r="AI1994" s="60">
        <f>INDEX('Cat-4'!$1:$1048576,Working!AG1994,Working!AH1994)</f>
        <v>110.9</v>
      </c>
      <c r="AJ1994" s="60">
        <f>MATCH($AJ$3,'Cat-4'!$1:$1,0)</f>
        <v>144</v>
      </c>
      <c r="AK1994" s="60">
        <f>INDEX('Cat-4'!$1:$1048576,Working!AG1994,Working!AJ1994)</f>
        <v>160.30000000000001</v>
      </c>
      <c r="AL1994" s="146">
        <f t="shared" si="1290"/>
        <v>1.4454463480613164</v>
      </c>
      <c r="AM1994" s="152">
        <f t="shared" si="1291"/>
        <v>1.4454463480613164</v>
      </c>
      <c r="AN1994" s="146">
        <f t="shared" si="1289"/>
        <v>8.4555555555555557</v>
      </c>
      <c r="AO1994" s="169">
        <f>INDEX('EL&amp;SV'!$C$4:$G$50,MATCH(AF1994,'EL&amp;SV'!$G$4:$G$50,0),MATCH(IF(P1994&gt;5000000,"A",IF(N1994&gt;2000000,"B",IF(N1994&gt;500000,"C","D"))),'EL&amp;SV'!$C$4:$G$4,0))</f>
        <v>6</v>
      </c>
      <c r="AP1994" s="171">
        <f>INDEX('EL&amp;SV'!$G$4:$K$50,MATCH(AF1994,'EL&amp;SV'!$G$4:$G$50,0),MATCH(IF(N1994&gt;5000000,"A",IF(N1994&gt;2000000,"B",IF(N1994&gt;500000,"C","D"))),'EL&amp;SV'!$G$4:$K$4,0))</f>
        <v>0.95</v>
      </c>
      <c r="AQ1994" s="153">
        <f t="shared" si="1265"/>
        <v>3685.888187556357</v>
      </c>
      <c r="AR1994" s="153">
        <f t="shared" si="1266"/>
        <v>3501.5937781785392</v>
      </c>
      <c r="AS1994" s="153">
        <f t="shared" si="1267"/>
        <v>184.29440937781783</v>
      </c>
      <c r="AT1994" s="60">
        <v>0.75</v>
      </c>
      <c r="AU1994" s="153">
        <f t="shared" si="1268"/>
        <v>138.22080703336337</v>
      </c>
      <c r="AV1994" s="153">
        <f t="shared" si="1269"/>
        <v>184.29440937781803</v>
      </c>
    </row>
    <row r="1995" spans="1:48" x14ac:dyDescent="0.2">
      <c r="A1995" s="82">
        <v>1991</v>
      </c>
      <c r="B1995" s="82" t="s">
        <v>1410</v>
      </c>
      <c r="C1995" s="83"/>
      <c r="D1995" s="84" t="s">
        <v>112</v>
      </c>
      <c r="E1995" s="85" t="s">
        <v>1050</v>
      </c>
      <c r="F1995" s="86">
        <v>42355</v>
      </c>
      <c r="G1995" s="86" t="s">
        <v>25</v>
      </c>
      <c r="H1995" s="89"/>
      <c r="I1995" s="89">
        <v>0.31666666666666665</v>
      </c>
      <c r="J1995" s="84"/>
      <c r="K1995" s="84"/>
      <c r="L1995" s="87">
        <v>2525</v>
      </c>
      <c r="M1995" s="87"/>
      <c r="N1995" s="87">
        <v>2525</v>
      </c>
      <c r="O1995" s="84">
        <v>2398.75</v>
      </c>
      <c r="P1995" s="84">
        <v>0</v>
      </c>
      <c r="Q1995" s="84">
        <f t="shared" si="1285"/>
        <v>2398.75</v>
      </c>
      <c r="R1995" s="84">
        <v>126.25</v>
      </c>
      <c r="S1995" s="87">
        <f t="shared" si="1286"/>
        <v>126.25</v>
      </c>
      <c r="T1995" s="150">
        <v>3</v>
      </c>
      <c r="U1995" s="69">
        <v>365</v>
      </c>
      <c r="V1995" s="70"/>
      <c r="W1995" s="71">
        <v>4.8054794520547945</v>
      </c>
      <c r="X1995" s="76">
        <f t="shared" si="1254"/>
        <v>42339</v>
      </c>
      <c r="AF1995" s="132" t="s">
        <v>3114</v>
      </c>
      <c r="AG1995" s="60">
        <f>MATCH(AF1995,'Cat-4'!$A:$A,0)</f>
        <v>844</v>
      </c>
      <c r="AH1995" s="60">
        <f>MATCH(X1995,'Cat-4'!$1:$1,0)</f>
        <v>48</v>
      </c>
      <c r="AI1995" s="60">
        <f>INDEX('Cat-4'!$1:$1048576,Working!AG1995,Working!AH1995)</f>
        <v>112.9</v>
      </c>
      <c r="AJ1995" s="60">
        <f>MATCH($AJ$3,'Cat-4'!$1:$1,0)</f>
        <v>144</v>
      </c>
      <c r="AK1995" s="60">
        <f>INDEX('Cat-4'!$1:$1048576,Working!AG1995,Working!AJ1995)</f>
        <v>160.30000000000001</v>
      </c>
      <c r="AL1995" s="146">
        <f t="shared" si="1290"/>
        <v>1.4198405668733394</v>
      </c>
      <c r="AM1995" s="152">
        <f t="shared" si="1291"/>
        <v>1.4198405668733394</v>
      </c>
      <c r="AN1995" s="146">
        <f t="shared" si="1289"/>
        <v>8.1611111111111114</v>
      </c>
      <c r="AO1995" s="169">
        <f>INDEX('EL&amp;SV'!$C$4:$G$50,MATCH(AF1995,'EL&amp;SV'!$G$4:$G$50,0),MATCH(IF(P1995&gt;5000000,"A",IF(N1995&gt;2000000,"B",IF(N1995&gt;500000,"C","D"))),'EL&amp;SV'!$C$4:$G$4,0))</f>
        <v>6</v>
      </c>
      <c r="AP1995" s="171">
        <f>INDEX('EL&amp;SV'!$G$4:$K$50,MATCH(AF1995,'EL&amp;SV'!$G$4:$G$50,0),MATCH(IF(N1995&gt;5000000,"A",IF(N1995&gt;2000000,"B",IF(N1995&gt;500000,"C","D"))),'EL&amp;SV'!$G$4:$K$4,0))</f>
        <v>0.95</v>
      </c>
      <c r="AQ1995" s="153">
        <f t="shared" si="1265"/>
        <v>3585.0974313551819</v>
      </c>
      <c r="AR1995" s="153">
        <f t="shared" si="1266"/>
        <v>3405.8425597874229</v>
      </c>
      <c r="AS1995" s="153">
        <f t="shared" si="1267"/>
        <v>179.25487156775898</v>
      </c>
      <c r="AT1995" s="60">
        <v>0.75</v>
      </c>
      <c r="AU1995" s="153">
        <f t="shared" si="1268"/>
        <v>134.44115367581924</v>
      </c>
      <c r="AV1995" s="153">
        <f t="shared" si="1269"/>
        <v>179.25487156775927</v>
      </c>
    </row>
    <row r="1996" spans="1:48" x14ac:dyDescent="0.2">
      <c r="A1996" s="82">
        <v>1992</v>
      </c>
      <c r="B1996" s="82" t="s">
        <v>1410</v>
      </c>
      <c r="C1996" s="83"/>
      <c r="D1996" s="84" t="s">
        <v>112</v>
      </c>
      <c r="E1996" s="85" t="s">
        <v>1050</v>
      </c>
      <c r="F1996" s="86">
        <v>42355</v>
      </c>
      <c r="G1996" s="86" t="s">
        <v>25</v>
      </c>
      <c r="H1996" s="89"/>
      <c r="I1996" s="89">
        <v>0.31666666666666665</v>
      </c>
      <c r="J1996" s="84"/>
      <c r="K1996" s="84"/>
      <c r="L1996" s="87">
        <v>2525</v>
      </c>
      <c r="M1996" s="87"/>
      <c r="N1996" s="87">
        <v>2525</v>
      </c>
      <c r="O1996" s="84">
        <v>2398.75</v>
      </c>
      <c r="P1996" s="84">
        <v>0</v>
      </c>
      <c r="Q1996" s="84">
        <f t="shared" si="1285"/>
        <v>2398.75</v>
      </c>
      <c r="R1996" s="84">
        <v>126.25</v>
      </c>
      <c r="S1996" s="87">
        <f t="shared" si="1286"/>
        <v>126.25</v>
      </c>
      <c r="T1996" s="150">
        <v>3</v>
      </c>
      <c r="U1996" s="69">
        <v>365</v>
      </c>
      <c r="V1996" s="70"/>
      <c r="W1996" s="71">
        <v>4.8054794520547945</v>
      </c>
      <c r="X1996" s="76">
        <f t="shared" si="1254"/>
        <v>42339</v>
      </c>
      <c r="AF1996" s="132" t="s">
        <v>3114</v>
      </c>
      <c r="AG1996" s="60">
        <f>MATCH(AF1996,'Cat-4'!$A:$A,0)</f>
        <v>844</v>
      </c>
      <c r="AH1996" s="60">
        <f>MATCH(X1996,'Cat-4'!$1:$1,0)</f>
        <v>48</v>
      </c>
      <c r="AI1996" s="60">
        <f>INDEX('Cat-4'!$1:$1048576,Working!AG1996,Working!AH1996)</f>
        <v>112.9</v>
      </c>
      <c r="AJ1996" s="60">
        <f>MATCH($AJ$3,'Cat-4'!$1:$1,0)</f>
        <v>144</v>
      </c>
      <c r="AK1996" s="60">
        <f>INDEX('Cat-4'!$1:$1048576,Working!AG1996,Working!AJ1996)</f>
        <v>160.30000000000001</v>
      </c>
      <c r="AL1996" s="146">
        <f t="shared" si="1290"/>
        <v>1.4198405668733394</v>
      </c>
      <c r="AM1996" s="152">
        <f t="shared" si="1291"/>
        <v>1.4198405668733394</v>
      </c>
      <c r="AN1996" s="146">
        <f t="shared" si="1289"/>
        <v>8.1611111111111114</v>
      </c>
      <c r="AO1996" s="169">
        <f>INDEX('EL&amp;SV'!$C$4:$G$50,MATCH(AF1996,'EL&amp;SV'!$G$4:$G$50,0),MATCH(IF(P1996&gt;5000000,"A",IF(N1996&gt;2000000,"B",IF(N1996&gt;500000,"C","D"))),'EL&amp;SV'!$C$4:$G$4,0))</f>
        <v>6</v>
      </c>
      <c r="AP1996" s="171">
        <f>INDEX('EL&amp;SV'!$G$4:$K$50,MATCH(AF1996,'EL&amp;SV'!$G$4:$G$50,0),MATCH(IF(N1996&gt;5000000,"A",IF(N1996&gt;2000000,"B",IF(N1996&gt;500000,"C","D"))),'EL&amp;SV'!$G$4:$K$4,0))</f>
        <v>0.95</v>
      </c>
      <c r="AQ1996" s="153">
        <f t="shared" si="1265"/>
        <v>3585.0974313551819</v>
      </c>
      <c r="AR1996" s="153">
        <f t="shared" si="1266"/>
        <v>3405.8425597874229</v>
      </c>
      <c r="AS1996" s="153">
        <f t="shared" si="1267"/>
        <v>179.25487156775898</v>
      </c>
      <c r="AT1996" s="60">
        <v>0.75</v>
      </c>
      <c r="AU1996" s="153">
        <f t="shared" si="1268"/>
        <v>134.44115367581924</v>
      </c>
      <c r="AV1996" s="153">
        <f t="shared" si="1269"/>
        <v>179.25487156775927</v>
      </c>
    </row>
    <row r="1997" spans="1:48" x14ac:dyDescent="0.2">
      <c r="A1997" s="82">
        <v>1993</v>
      </c>
      <c r="B1997" s="82" t="s">
        <v>1410</v>
      </c>
      <c r="C1997" s="83"/>
      <c r="D1997" s="84" t="s">
        <v>112</v>
      </c>
      <c r="E1997" s="85" t="s">
        <v>790</v>
      </c>
      <c r="F1997" s="151">
        <v>42248</v>
      </c>
      <c r="G1997" s="86"/>
      <c r="H1997" s="89"/>
      <c r="I1997" s="89">
        <v>0</v>
      </c>
      <c r="J1997" s="84"/>
      <c r="K1997" s="84"/>
      <c r="L1997" s="87">
        <v>2500</v>
      </c>
      <c r="M1997" s="87"/>
      <c r="N1997" s="87">
        <v>2500</v>
      </c>
      <c r="O1997" s="84">
        <v>2493.1917808219177</v>
      </c>
      <c r="P1997" s="84">
        <v>0</v>
      </c>
      <c r="Q1997" s="84">
        <f t="shared" si="1285"/>
        <v>2493.1917808219177</v>
      </c>
      <c r="R1997" s="84">
        <v>6.8082191780822541</v>
      </c>
      <c r="S1997" s="87">
        <f t="shared" si="1286"/>
        <v>6.8082191780822541</v>
      </c>
      <c r="T1997" s="150">
        <v>5</v>
      </c>
      <c r="U1997" s="69">
        <v>365</v>
      </c>
      <c r="V1997" s="70"/>
      <c r="W1997" s="71">
        <v>4.8054794520547945</v>
      </c>
      <c r="X1997" s="76">
        <f t="shared" si="1254"/>
        <v>42248</v>
      </c>
      <c r="AF1997" s="132" t="s">
        <v>3114</v>
      </c>
      <c r="AG1997" s="60">
        <f>MATCH(AF1997,'Cat-4'!$A:$A,0)</f>
        <v>844</v>
      </c>
      <c r="AH1997" s="60">
        <f>MATCH(X1997,'Cat-4'!$1:$1,0)</f>
        <v>45</v>
      </c>
      <c r="AI1997" s="60">
        <f>INDEX('Cat-4'!$1:$1048576,Working!AG1997,Working!AH1997)</f>
        <v>110.9</v>
      </c>
      <c r="AJ1997" s="60">
        <f>MATCH($AJ$3,'Cat-4'!$1:$1,0)</f>
        <v>144</v>
      </c>
      <c r="AK1997" s="60">
        <f>INDEX('Cat-4'!$1:$1048576,Working!AG1997,Working!AJ1997)</f>
        <v>160.30000000000001</v>
      </c>
      <c r="AL1997" s="146">
        <f t="shared" si="1290"/>
        <v>1.4454463480613164</v>
      </c>
      <c r="AM1997" s="152">
        <f t="shared" si="1291"/>
        <v>1.4454463480613164</v>
      </c>
      <c r="AN1997" s="146">
        <f t="shared" si="1289"/>
        <v>8.4555555555555557</v>
      </c>
      <c r="AO1997" s="169">
        <f>INDEX('EL&amp;SV'!$C$4:$G$50,MATCH(AF1997,'EL&amp;SV'!$G$4:$G$50,0),MATCH(IF(P1997&gt;5000000,"A",IF(N1997&gt;2000000,"B",IF(N1997&gt;500000,"C","D"))),'EL&amp;SV'!$C$4:$G$4,0))</f>
        <v>6</v>
      </c>
      <c r="AP1997" s="171">
        <f>INDEX('EL&amp;SV'!$G$4:$K$50,MATCH(AF1997,'EL&amp;SV'!$G$4:$G$50,0),MATCH(IF(N1997&gt;5000000,"A",IF(N1997&gt;2000000,"B",IF(N1997&gt;500000,"C","D"))),'EL&amp;SV'!$G$4:$K$4,0))</f>
        <v>0.95</v>
      </c>
      <c r="AQ1997" s="153">
        <f t="shared" si="1265"/>
        <v>3613.6158701532913</v>
      </c>
      <c r="AR1997" s="153">
        <f t="shared" si="1266"/>
        <v>3432.9350766456269</v>
      </c>
      <c r="AS1997" s="153">
        <f t="shared" si="1267"/>
        <v>180.68079350766448</v>
      </c>
      <c r="AT1997" s="60">
        <v>0.75</v>
      </c>
      <c r="AU1997" s="153">
        <f t="shared" si="1268"/>
        <v>135.51059513074836</v>
      </c>
      <c r="AV1997" s="153">
        <f t="shared" si="1269"/>
        <v>180.68079350766473</v>
      </c>
    </row>
    <row r="1998" spans="1:48" x14ac:dyDescent="0.2">
      <c r="A1998" s="82">
        <v>1994</v>
      </c>
      <c r="B1998" s="82" t="s">
        <v>1410</v>
      </c>
      <c r="C1998" s="83"/>
      <c r="D1998" s="84" t="s">
        <v>112</v>
      </c>
      <c r="E1998" s="85" t="s">
        <v>900</v>
      </c>
      <c r="F1998" s="151">
        <v>42248</v>
      </c>
      <c r="G1998" s="86"/>
      <c r="H1998" s="89"/>
      <c r="I1998" s="89">
        <v>0.94726027397260282</v>
      </c>
      <c r="J1998" s="84"/>
      <c r="K1998" s="84"/>
      <c r="L1998" s="87">
        <v>2500</v>
      </c>
      <c r="M1998" s="87"/>
      <c r="N1998" s="87">
        <v>2500</v>
      </c>
      <c r="O1998" s="84">
        <v>2375</v>
      </c>
      <c r="P1998" s="84">
        <v>0</v>
      </c>
      <c r="Q1998" s="84">
        <f t="shared" si="1285"/>
        <v>2375</v>
      </c>
      <c r="R1998" s="84">
        <v>125</v>
      </c>
      <c r="S1998" s="87">
        <f t="shared" si="1286"/>
        <v>125</v>
      </c>
      <c r="T1998" s="150">
        <v>5</v>
      </c>
      <c r="U1998" s="69">
        <v>365</v>
      </c>
      <c r="V1998" s="70"/>
      <c r="W1998" s="71">
        <v>14.904109589041095</v>
      </c>
      <c r="X1998" s="76">
        <f t="shared" si="1254"/>
        <v>42248</v>
      </c>
      <c r="AF1998" s="132" t="s">
        <v>3114</v>
      </c>
      <c r="AG1998" s="60">
        <f>MATCH(AF1998,'Cat-4'!$A:$A,0)</f>
        <v>844</v>
      </c>
      <c r="AH1998" s="60">
        <f>MATCH(X1998,'Cat-4'!$1:$1,0)</f>
        <v>45</v>
      </c>
      <c r="AI1998" s="60">
        <f>INDEX('Cat-4'!$1:$1048576,Working!AG1998,Working!AH1998)</f>
        <v>110.9</v>
      </c>
      <c r="AJ1998" s="60">
        <f>MATCH($AJ$3,'Cat-4'!$1:$1,0)</f>
        <v>144</v>
      </c>
      <c r="AK1998" s="60">
        <f>INDEX('Cat-4'!$1:$1048576,Working!AG1998,Working!AJ1998)</f>
        <v>160.30000000000001</v>
      </c>
      <c r="AL1998" s="146">
        <f t="shared" si="1290"/>
        <v>1.4454463480613164</v>
      </c>
      <c r="AM1998" s="152">
        <f t="shared" si="1291"/>
        <v>1.4454463480613164</v>
      </c>
      <c r="AN1998" s="146">
        <f t="shared" si="1289"/>
        <v>8.4555555555555557</v>
      </c>
      <c r="AO1998" s="169">
        <f>INDEX('EL&amp;SV'!$C$4:$G$50,MATCH(AF1998,'EL&amp;SV'!$G$4:$G$50,0),MATCH(IF(P1998&gt;5000000,"A",IF(N1998&gt;2000000,"B",IF(N1998&gt;500000,"C","D"))),'EL&amp;SV'!$C$4:$G$4,0))</f>
        <v>6</v>
      </c>
      <c r="AP1998" s="171">
        <f>INDEX('EL&amp;SV'!$G$4:$K$50,MATCH(AF1998,'EL&amp;SV'!$G$4:$G$50,0),MATCH(IF(N1998&gt;5000000,"A",IF(N1998&gt;2000000,"B",IF(N1998&gt;500000,"C","D"))),'EL&amp;SV'!$G$4:$K$4,0))</f>
        <v>0.95</v>
      </c>
      <c r="AQ1998" s="153">
        <f t="shared" si="1265"/>
        <v>3613.6158701532913</v>
      </c>
      <c r="AR1998" s="153">
        <f t="shared" si="1266"/>
        <v>3432.9350766456269</v>
      </c>
      <c r="AS1998" s="153">
        <f t="shared" si="1267"/>
        <v>180.68079350766448</v>
      </c>
      <c r="AT1998" s="60">
        <v>0.75</v>
      </c>
      <c r="AU1998" s="153">
        <f t="shared" si="1268"/>
        <v>135.51059513074836</v>
      </c>
      <c r="AV1998" s="153">
        <f t="shared" si="1269"/>
        <v>180.68079350766473</v>
      </c>
    </row>
    <row r="1999" spans="1:48" x14ac:dyDescent="0.2">
      <c r="A1999" s="82">
        <v>1995</v>
      </c>
      <c r="B1999" s="82" t="s">
        <v>1410</v>
      </c>
      <c r="C1999" s="83"/>
      <c r="D1999" s="84" t="s">
        <v>112</v>
      </c>
      <c r="E1999" s="85" t="s">
        <v>957</v>
      </c>
      <c r="F1999" s="151">
        <v>42248</v>
      </c>
      <c r="G1999" s="86"/>
      <c r="H1999" s="89"/>
      <c r="I1999" s="89">
        <v>0.27876712328767128</v>
      </c>
      <c r="J1999" s="84"/>
      <c r="K1999" s="84"/>
      <c r="L1999" s="87">
        <v>2500</v>
      </c>
      <c r="M1999" s="87"/>
      <c r="N1999" s="87">
        <v>2500</v>
      </c>
      <c r="O1999" s="84">
        <v>2375</v>
      </c>
      <c r="P1999" s="84">
        <v>0</v>
      </c>
      <c r="Q1999" s="84">
        <f t="shared" si="1285"/>
        <v>2375</v>
      </c>
      <c r="R1999" s="84">
        <v>125</v>
      </c>
      <c r="S1999" s="87">
        <f t="shared" si="1286"/>
        <v>125</v>
      </c>
      <c r="T1999" s="150">
        <v>5</v>
      </c>
      <c r="U1999" s="69">
        <v>365</v>
      </c>
      <c r="V1999" s="70"/>
      <c r="W1999" s="71">
        <v>14.904109589041095</v>
      </c>
      <c r="X1999" s="76">
        <f t="shared" si="1254"/>
        <v>42248</v>
      </c>
      <c r="AF1999" s="132" t="s">
        <v>3114</v>
      </c>
      <c r="AG1999" s="60">
        <f>MATCH(AF1999,'Cat-4'!$A:$A,0)</f>
        <v>844</v>
      </c>
      <c r="AH1999" s="60">
        <f>MATCH(X1999,'Cat-4'!$1:$1,0)</f>
        <v>45</v>
      </c>
      <c r="AI1999" s="60">
        <f>INDEX('Cat-4'!$1:$1048576,Working!AG1999,Working!AH1999)</f>
        <v>110.9</v>
      </c>
      <c r="AJ1999" s="60">
        <f>MATCH($AJ$3,'Cat-4'!$1:$1,0)</f>
        <v>144</v>
      </c>
      <c r="AK1999" s="60">
        <f>INDEX('Cat-4'!$1:$1048576,Working!AG1999,Working!AJ1999)</f>
        <v>160.30000000000001</v>
      </c>
      <c r="AL1999" s="146">
        <f t="shared" si="1290"/>
        <v>1.4454463480613164</v>
      </c>
      <c r="AM1999" s="152">
        <f t="shared" si="1291"/>
        <v>1.4454463480613164</v>
      </c>
      <c r="AN1999" s="146">
        <f t="shared" si="1289"/>
        <v>8.4555555555555557</v>
      </c>
      <c r="AO1999" s="169">
        <f>INDEX('EL&amp;SV'!$C$4:$G$50,MATCH(AF1999,'EL&amp;SV'!$G$4:$G$50,0),MATCH(IF(P1999&gt;5000000,"A",IF(N1999&gt;2000000,"B",IF(N1999&gt;500000,"C","D"))),'EL&amp;SV'!$C$4:$G$4,0))</f>
        <v>6</v>
      </c>
      <c r="AP1999" s="171">
        <f>INDEX('EL&amp;SV'!$G$4:$K$50,MATCH(AF1999,'EL&amp;SV'!$G$4:$G$50,0),MATCH(IF(N1999&gt;5000000,"A",IF(N1999&gt;2000000,"B",IF(N1999&gt;500000,"C","D"))),'EL&amp;SV'!$G$4:$K$4,0))</f>
        <v>0.95</v>
      </c>
      <c r="AQ1999" s="153">
        <f t="shared" si="1265"/>
        <v>3613.6158701532913</v>
      </c>
      <c r="AR1999" s="153">
        <f t="shared" si="1266"/>
        <v>3432.9350766456269</v>
      </c>
      <c r="AS1999" s="153">
        <f t="shared" si="1267"/>
        <v>180.68079350766448</v>
      </c>
      <c r="AT1999" s="60">
        <v>0.75</v>
      </c>
      <c r="AU1999" s="153">
        <f t="shared" si="1268"/>
        <v>135.51059513074836</v>
      </c>
      <c r="AV1999" s="153">
        <f t="shared" si="1269"/>
        <v>180.68079350766473</v>
      </c>
    </row>
    <row r="2000" spans="1:48" x14ac:dyDescent="0.2">
      <c r="A2000" s="82">
        <v>1996</v>
      </c>
      <c r="B2000" s="82" t="s">
        <v>1410</v>
      </c>
      <c r="C2000" s="83"/>
      <c r="D2000" s="84" t="s">
        <v>112</v>
      </c>
      <c r="E2000" s="85" t="s">
        <v>495</v>
      </c>
      <c r="F2000" s="86">
        <v>39645</v>
      </c>
      <c r="G2000" s="86" t="s">
        <v>1348</v>
      </c>
      <c r="H2000" s="89"/>
      <c r="I2000" s="89">
        <v>0</v>
      </c>
      <c r="J2000" s="84"/>
      <c r="K2000" s="84"/>
      <c r="L2000" s="87">
        <v>2490</v>
      </c>
      <c r="M2000" s="87"/>
      <c r="N2000" s="87">
        <v>2490</v>
      </c>
      <c r="O2000" s="84">
        <v>2490</v>
      </c>
      <c r="P2000" s="84">
        <v>0</v>
      </c>
      <c r="Q2000" s="84">
        <f t="shared" si="1285"/>
        <v>2490</v>
      </c>
      <c r="R2000" s="84">
        <v>0</v>
      </c>
      <c r="S2000" s="87">
        <f t="shared" si="1286"/>
        <v>0</v>
      </c>
      <c r="T2000" s="150">
        <v>3</v>
      </c>
      <c r="U2000" s="69">
        <v>365</v>
      </c>
      <c r="V2000" s="70"/>
      <c r="W2000" s="71">
        <v>14.904109589041095</v>
      </c>
      <c r="X2000" s="76">
        <f t="shared" si="1254"/>
        <v>39630</v>
      </c>
      <c r="Y2000" s="138" t="s">
        <v>4016</v>
      </c>
      <c r="Z2000" s="60">
        <f>MATCH(Y2000,'Cat-3'!$A:$A,0)</f>
        <v>628</v>
      </c>
      <c r="AA2000" s="60">
        <f>MATCH(X2000,'Cat-3'!$1:$1,0)</f>
        <v>46</v>
      </c>
      <c r="AB2000" s="60">
        <f>INDEX('Cat-3'!$1:$1048576,Working!Z2000,Working!AA2000)</f>
        <v>120.9</v>
      </c>
      <c r="AC2000" s="60">
        <f>MATCH($AC$3,'Cat-3'!$1:$1,0)</f>
        <v>90</v>
      </c>
      <c r="AD2000" s="60">
        <f>INDEX('Cat-3'!$1:$1048576,Working!Z2000,Working!AC2000)</f>
        <v>138.4</v>
      </c>
      <c r="AE2000" s="146">
        <f t="shared" ref="AE2000:AE2001" si="1292">AD2000/AB2000</f>
        <v>1.1447477253928866</v>
      </c>
      <c r="AF2000" s="132" t="s">
        <v>3114</v>
      </c>
      <c r="AG2000" s="60">
        <f>MATCH(AF2000,'Cat-4'!$A:$A,0)</f>
        <v>844</v>
      </c>
      <c r="AH2000" s="60">
        <f>MATCH($AH$3,'Cat-4'!$1:$1,0)</f>
        <v>4</v>
      </c>
      <c r="AI2000" s="60">
        <f>INDEX('Cat-4'!$1:$1048576,Working!AG2000,Working!AH2000)</f>
        <v>103.9</v>
      </c>
      <c r="AJ2000" s="60">
        <f>MATCH($AJ$3,'Cat-4'!$1:$1,0)</f>
        <v>144</v>
      </c>
      <c r="AK2000" s="60">
        <f>INDEX('Cat-4'!$1:$1048576,Working!AG2000,Working!AJ2000)</f>
        <v>160.30000000000001</v>
      </c>
      <c r="AL2000" s="146">
        <f t="shared" ref="AL2000:AL2001" si="1293">AK2000/AI2000</f>
        <v>1.5428296438883542</v>
      </c>
      <c r="AM2000" s="146">
        <f t="shared" ref="AM2000:AM2001" si="1294">AL2000*AE2000</f>
        <v>1.7661507255099107</v>
      </c>
      <c r="AN2000" s="146">
        <f t="shared" si="1289"/>
        <v>15.580555555555556</v>
      </c>
      <c r="AO2000" s="169">
        <f>INDEX('EL&amp;SV'!$C$4:$G$50,MATCH(AF2000,'EL&amp;SV'!$G$4:$G$50,0),MATCH(IF(P2000&gt;5000000,"A",IF(N2000&gt;2000000,"B",IF(N2000&gt;500000,"C","D"))),'EL&amp;SV'!$C$4:$G$4,0))</f>
        <v>6</v>
      </c>
      <c r="AP2000" s="171">
        <f>INDEX('EL&amp;SV'!$G$4:$K$50,MATCH(AF2000,'EL&amp;SV'!$G$4:$G$50,0),MATCH(IF(N2000&gt;5000000,"A",IF(N2000&gt;2000000,"B",IF(N2000&gt;500000,"C","D"))),'EL&amp;SV'!$G$4:$K$4,0))</f>
        <v>0.95</v>
      </c>
      <c r="AQ2000" s="153">
        <f t="shared" si="1265"/>
        <v>4397.7153065196781</v>
      </c>
      <c r="AR2000" s="153">
        <f t="shared" si="1266"/>
        <v>4177.8295411936942</v>
      </c>
      <c r="AS2000" s="153">
        <f t="shared" si="1267"/>
        <v>219.88576532598381</v>
      </c>
      <c r="AT2000" s="60">
        <v>0.75</v>
      </c>
      <c r="AU2000" s="153">
        <f t="shared" si="1268"/>
        <v>164.91432399448786</v>
      </c>
      <c r="AV2000" s="153">
        <f t="shared" si="1269"/>
        <v>219.8857653259841</v>
      </c>
    </row>
    <row r="2001" spans="1:48" x14ac:dyDescent="0.2">
      <c r="A2001" s="82">
        <v>1997</v>
      </c>
      <c r="B2001" s="82" t="s">
        <v>1410</v>
      </c>
      <c r="C2001" s="83"/>
      <c r="D2001" s="84" t="s">
        <v>112</v>
      </c>
      <c r="E2001" s="85" t="s">
        <v>303</v>
      </c>
      <c r="F2001" s="86">
        <v>39497</v>
      </c>
      <c r="G2001" s="86" t="s">
        <v>1347</v>
      </c>
      <c r="H2001" s="89"/>
      <c r="I2001" s="89">
        <v>1.2879322512350034E-2</v>
      </c>
      <c r="J2001" s="84"/>
      <c r="K2001" s="84"/>
      <c r="L2001" s="87">
        <v>2475</v>
      </c>
      <c r="M2001" s="87"/>
      <c r="N2001" s="87">
        <v>2475</v>
      </c>
      <c r="O2001" s="84">
        <v>2475</v>
      </c>
      <c r="P2001" s="84">
        <v>0</v>
      </c>
      <c r="Q2001" s="84">
        <f t="shared" si="1285"/>
        <v>2475</v>
      </c>
      <c r="R2001" s="84">
        <v>0</v>
      </c>
      <c r="S2001" s="87">
        <f t="shared" si="1286"/>
        <v>0</v>
      </c>
      <c r="T2001" s="150">
        <v>10</v>
      </c>
      <c r="U2001" s="69">
        <v>365</v>
      </c>
      <c r="V2001" s="70"/>
      <c r="W2001" s="71">
        <v>14.904109589041095</v>
      </c>
      <c r="X2001" s="76">
        <f t="shared" si="1254"/>
        <v>39479</v>
      </c>
      <c r="Y2001" s="138" t="s">
        <v>4016</v>
      </c>
      <c r="Z2001" s="60">
        <f>MATCH(Y2001,'Cat-3'!$A:$A,0)</f>
        <v>628</v>
      </c>
      <c r="AA2001" s="60">
        <f>MATCH(X2001,'Cat-3'!$1:$1,0)</f>
        <v>41</v>
      </c>
      <c r="AB2001" s="60">
        <f>INDEX('Cat-3'!$1:$1048576,Working!Z2001,Working!AA2001)</f>
        <v>116.6</v>
      </c>
      <c r="AC2001" s="60">
        <f>MATCH($AC$3,'Cat-3'!$1:$1,0)</f>
        <v>90</v>
      </c>
      <c r="AD2001" s="60">
        <f>INDEX('Cat-3'!$1:$1048576,Working!Z2001,Working!AC2001)</f>
        <v>138.4</v>
      </c>
      <c r="AE2001" s="146">
        <f t="shared" si="1292"/>
        <v>1.1869639794168096</v>
      </c>
      <c r="AF2001" s="132" t="s">
        <v>3114</v>
      </c>
      <c r="AG2001" s="60">
        <f>MATCH(AF2001,'Cat-4'!$A:$A,0)</f>
        <v>844</v>
      </c>
      <c r="AH2001" s="60">
        <f>MATCH($AH$3,'Cat-4'!$1:$1,0)</f>
        <v>4</v>
      </c>
      <c r="AI2001" s="60">
        <f>INDEX('Cat-4'!$1:$1048576,Working!AG2001,Working!AH2001)</f>
        <v>103.9</v>
      </c>
      <c r="AJ2001" s="60">
        <f>MATCH($AJ$3,'Cat-4'!$1:$1,0)</f>
        <v>144</v>
      </c>
      <c r="AK2001" s="60">
        <f>INDEX('Cat-4'!$1:$1048576,Working!AG2001,Working!AJ2001)</f>
        <v>160.30000000000001</v>
      </c>
      <c r="AL2001" s="146">
        <f t="shared" si="1293"/>
        <v>1.5428296438883542</v>
      </c>
      <c r="AM2001" s="146">
        <f t="shared" si="1294"/>
        <v>1.8312832136719401</v>
      </c>
      <c r="AN2001" s="146">
        <f t="shared" si="1289"/>
        <v>15.988888888888889</v>
      </c>
      <c r="AO2001" s="169">
        <f>INDEX('EL&amp;SV'!$C$4:$G$50,MATCH(AF2001,'EL&amp;SV'!$G$4:$G$50,0),MATCH(IF(P2001&gt;5000000,"A",IF(N2001&gt;2000000,"B",IF(N2001&gt;500000,"C","D"))),'EL&amp;SV'!$C$4:$G$4,0))</f>
        <v>6</v>
      </c>
      <c r="AP2001" s="171">
        <f>INDEX('EL&amp;SV'!$G$4:$K$50,MATCH(AF2001,'EL&amp;SV'!$G$4:$G$50,0),MATCH(IF(N2001&gt;5000000,"A",IF(N2001&gt;2000000,"B",IF(N2001&gt;500000,"C","D"))),'EL&amp;SV'!$G$4:$K$4,0))</f>
        <v>0.95</v>
      </c>
      <c r="AQ2001" s="153">
        <f t="shared" si="1265"/>
        <v>4532.425953838052</v>
      </c>
      <c r="AR2001" s="153">
        <f t="shared" si="1266"/>
        <v>4305.8046561461488</v>
      </c>
      <c r="AS2001" s="153">
        <f t="shared" si="1267"/>
        <v>226.62129769190324</v>
      </c>
      <c r="AT2001" s="60">
        <v>0.75</v>
      </c>
      <c r="AU2001" s="153">
        <f t="shared" si="1268"/>
        <v>169.96597326892743</v>
      </c>
      <c r="AV2001" s="153">
        <f t="shared" si="1269"/>
        <v>226.62129769190281</v>
      </c>
    </row>
    <row r="2002" spans="1:48" x14ac:dyDescent="0.2">
      <c r="A2002" s="82">
        <v>1998</v>
      </c>
      <c r="B2002" s="82" t="s">
        <v>1410</v>
      </c>
      <c r="C2002" s="83"/>
      <c r="D2002" s="84" t="s">
        <v>112</v>
      </c>
      <c r="E2002" s="85" t="s">
        <v>885</v>
      </c>
      <c r="F2002" s="151">
        <v>42248</v>
      </c>
      <c r="G2002" s="86"/>
      <c r="H2002" s="89"/>
      <c r="I2002" s="89">
        <v>0.86232876712328776</v>
      </c>
      <c r="J2002" s="84"/>
      <c r="K2002" s="84"/>
      <c r="L2002" s="87">
        <v>2406.73</v>
      </c>
      <c r="M2002" s="87"/>
      <c r="N2002" s="87">
        <v>2406.73</v>
      </c>
      <c r="O2002" s="84">
        <v>2286.3935000000001</v>
      </c>
      <c r="P2002" s="84">
        <v>0</v>
      </c>
      <c r="Q2002" s="84">
        <f t="shared" si="1285"/>
        <v>2286.3935000000001</v>
      </c>
      <c r="R2002" s="84">
        <v>120.33649999999989</v>
      </c>
      <c r="S2002" s="87">
        <f t="shared" si="1286"/>
        <v>120.33649999999989</v>
      </c>
      <c r="T2002" s="150">
        <v>5</v>
      </c>
      <c r="U2002" s="69">
        <v>365</v>
      </c>
      <c r="V2002" s="70"/>
      <c r="W2002" s="71">
        <v>14.863013698630137</v>
      </c>
      <c r="X2002" s="76">
        <f>DATE(YEAR(F2002),MONTH(F2002),1)</f>
        <v>42248</v>
      </c>
      <c r="AF2002" s="132" t="s">
        <v>3114</v>
      </c>
      <c r="AG2002" s="60">
        <f>MATCH(AF2002,'Cat-4'!$A:$A,0)</f>
        <v>844</v>
      </c>
      <c r="AH2002" s="60">
        <f>MATCH(X2002,'Cat-4'!$1:$1,0)</f>
        <v>45</v>
      </c>
      <c r="AI2002" s="60">
        <f>INDEX('Cat-4'!$1:$1048576,Working!AG2002,Working!AH2002)</f>
        <v>110.9</v>
      </c>
      <c r="AJ2002" s="60">
        <f>MATCH($AJ$3,'Cat-4'!$1:$1,0)</f>
        <v>144</v>
      </c>
      <c r="AK2002" s="60">
        <f>INDEX('Cat-4'!$1:$1048576,Working!AG2002,Working!AJ2002)</f>
        <v>160.30000000000001</v>
      </c>
      <c r="AL2002" s="146">
        <f>AK2002/AI2002</f>
        <v>1.4454463480613164</v>
      </c>
      <c r="AM2002" s="152">
        <f>AL2002</f>
        <v>1.4454463480613164</v>
      </c>
      <c r="AN2002" s="146">
        <f t="shared" si="1289"/>
        <v>8.4555555555555557</v>
      </c>
      <c r="AO2002" s="169">
        <f>INDEX('EL&amp;SV'!$C$4:$G$50,MATCH(AF2002,'EL&amp;SV'!$G$4:$G$50,0),MATCH(IF(P2002&gt;5000000,"A",IF(N2002&gt;2000000,"B",IF(N2002&gt;500000,"C","D"))),'EL&amp;SV'!$C$4:$G$4,0))</f>
        <v>6</v>
      </c>
      <c r="AP2002" s="171">
        <f>INDEX('EL&amp;SV'!$G$4:$K$50,MATCH(AF2002,'EL&amp;SV'!$G$4:$G$50,0),MATCH(IF(N2002&gt;5000000,"A",IF(N2002&gt;2000000,"B",IF(N2002&gt;500000,"C","D"))),'EL&amp;SV'!$G$4:$K$4,0))</f>
        <v>0.95</v>
      </c>
      <c r="AQ2002" s="153">
        <f t="shared" si="1265"/>
        <v>3478.7990892696121</v>
      </c>
      <c r="AR2002" s="153">
        <f t="shared" si="1266"/>
        <v>3304.8591348061309</v>
      </c>
      <c r="AS2002" s="153">
        <f t="shared" si="1267"/>
        <v>173.93995446348117</v>
      </c>
      <c r="AT2002" s="60">
        <v>0.75</v>
      </c>
      <c r="AU2002" s="153">
        <f t="shared" si="1268"/>
        <v>130.45496584761088</v>
      </c>
      <c r="AV2002" s="153">
        <f t="shared" si="1269"/>
        <v>173.93995446348075</v>
      </c>
    </row>
    <row r="2003" spans="1:48" x14ac:dyDescent="0.2">
      <c r="A2003" s="82">
        <v>1999</v>
      </c>
      <c r="B2003" s="82" t="s">
        <v>1410</v>
      </c>
      <c r="C2003" s="83"/>
      <c r="D2003" s="84" t="s">
        <v>112</v>
      </c>
      <c r="E2003" s="85" t="s">
        <v>318</v>
      </c>
      <c r="F2003" s="86">
        <v>39412</v>
      </c>
      <c r="G2003" s="86" t="s">
        <v>1347</v>
      </c>
      <c r="H2003" s="89"/>
      <c r="I2003" s="89">
        <v>1.3701201201201203E-2</v>
      </c>
      <c r="J2003" s="84"/>
      <c r="K2003" s="84"/>
      <c r="L2003" s="87">
        <v>2400</v>
      </c>
      <c r="M2003" s="87"/>
      <c r="N2003" s="87">
        <v>2400</v>
      </c>
      <c r="O2003" s="84">
        <v>2400</v>
      </c>
      <c r="P2003" s="84">
        <v>0</v>
      </c>
      <c r="Q2003" s="84">
        <f t="shared" si="1285"/>
        <v>2400</v>
      </c>
      <c r="R2003" s="84">
        <v>0</v>
      </c>
      <c r="S2003" s="87">
        <f t="shared" si="1286"/>
        <v>0</v>
      </c>
      <c r="T2003" s="150">
        <v>10</v>
      </c>
      <c r="U2003" s="69">
        <v>365</v>
      </c>
      <c r="V2003" s="70"/>
      <c r="W2003" s="71">
        <v>14.745205479452055</v>
      </c>
      <c r="X2003" s="76">
        <f t="shared" si="1254"/>
        <v>39387</v>
      </c>
      <c r="Y2003" s="138" t="s">
        <v>4016</v>
      </c>
      <c r="Z2003" s="60">
        <f>MATCH(Y2003,'Cat-3'!$A:$A,0)</f>
        <v>628</v>
      </c>
      <c r="AA2003" s="60">
        <f>MATCH(X2003,'Cat-3'!$1:$1,0)</f>
        <v>38</v>
      </c>
      <c r="AB2003" s="60">
        <f>INDEX('Cat-3'!$1:$1048576,Working!Z2003,Working!AA2003)</f>
        <v>114</v>
      </c>
      <c r="AC2003" s="60">
        <f>MATCH($AC$3,'Cat-3'!$1:$1,0)</f>
        <v>90</v>
      </c>
      <c r="AD2003" s="60">
        <f>INDEX('Cat-3'!$1:$1048576,Working!Z2003,Working!AC2003)</f>
        <v>138.4</v>
      </c>
      <c r="AE2003" s="146">
        <f>AD2003/AB2003</f>
        <v>1.2140350877192982</v>
      </c>
      <c r="AF2003" s="132" t="s">
        <v>3114</v>
      </c>
      <c r="AG2003" s="60">
        <f>MATCH(AF2003,'Cat-4'!$A:$A,0)</f>
        <v>844</v>
      </c>
      <c r="AH2003" s="60">
        <f>MATCH($AH$3,'Cat-4'!$1:$1,0)</f>
        <v>4</v>
      </c>
      <c r="AI2003" s="60">
        <f>INDEX('Cat-4'!$1:$1048576,Working!AG2003,Working!AH2003)</f>
        <v>103.9</v>
      </c>
      <c r="AJ2003" s="60">
        <f>MATCH($AJ$3,'Cat-4'!$1:$1,0)</f>
        <v>144</v>
      </c>
      <c r="AK2003" s="60">
        <f>INDEX('Cat-4'!$1:$1048576,Working!AG2003,Working!AJ2003)</f>
        <v>160.30000000000001</v>
      </c>
      <c r="AL2003" s="146">
        <f>AK2003/AI2003</f>
        <v>1.5428296438883542</v>
      </c>
      <c r="AM2003" s="146">
        <f>AL2003*AE2003</f>
        <v>1.8730493220539317</v>
      </c>
      <c r="AN2003" s="146">
        <f t="shared" si="1289"/>
        <v>16.219444444444445</v>
      </c>
      <c r="AO2003" s="169">
        <f>INDEX('EL&amp;SV'!$C$4:$G$50,MATCH(AF2003,'EL&amp;SV'!$G$4:$G$50,0),MATCH(IF(P2003&gt;5000000,"A",IF(N2003&gt;2000000,"B",IF(N2003&gt;500000,"C","D"))),'EL&amp;SV'!$C$4:$G$4,0))</f>
        <v>6</v>
      </c>
      <c r="AP2003" s="171">
        <f>INDEX('EL&amp;SV'!$G$4:$K$50,MATCH(AF2003,'EL&amp;SV'!$G$4:$G$50,0),MATCH(IF(N2003&gt;5000000,"A",IF(N2003&gt;2000000,"B",IF(N2003&gt;500000,"C","D"))),'EL&amp;SV'!$G$4:$K$4,0))</f>
        <v>0.95</v>
      </c>
      <c r="AQ2003" s="153">
        <f t="shared" si="1265"/>
        <v>4495.318372929436</v>
      </c>
      <c r="AR2003" s="153">
        <f t="shared" si="1266"/>
        <v>4270.5524542829644</v>
      </c>
      <c r="AS2003" s="153">
        <f t="shared" si="1267"/>
        <v>224.76591864647162</v>
      </c>
      <c r="AT2003" s="60">
        <v>0.75</v>
      </c>
      <c r="AU2003" s="153">
        <f t="shared" si="1268"/>
        <v>168.57443898485371</v>
      </c>
      <c r="AV2003" s="153">
        <f t="shared" si="1269"/>
        <v>224.76591864647199</v>
      </c>
    </row>
    <row r="2004" spans="1:48" x14ac:dyDescent="0.2">
      <c r="A2004" s="82">
        <v>2000</v>
      </c>
      <c r="B2004" s="82" t="s">
        <v>1410</v>
      </c>
      <c r="C2004" s="83"/>
      <c r="D2004" s="84" t="s">
        <v>112</v>
      </c>
      <c r="E2004" s="85" t="s">
        <v>452</v>
      </c>
      <c r="F2004" s="151">
        <v>42248</v>
      </c>
      <c r="G2004" s="86"/>
      <c r="H2004" s="89"/>
      <c r="I2004" s="89">
        <v>0.98630136986301364</v>
      </c>
      <c r="J2004" s="84"/>
      <c r="K2004" s="84"/>
      <c r="L2004" s="87">
        <v>2383.5</v>
      </c>
      <c r="M2004" s="87"/>
      <c r="N2004" s="87">
        <v>2383.5</v>
      </c>
      <c r="O2004" s="84">
        <v>2383.5</v>
      </c>
      <c r="P2004" s="84">
        <v>0</v>
      </c>
      <c r="Q2004" s="84">
        <f t="shared" si="1285"/>
        <v>2383.5</v>
      </c>
      <c r="R2004" s="84">
        <v>0</v>
      </c>
      <c r="S2004" s="87">
        <f t="shared" si="1286"/>
        <v>0</v>
      </c>
      <c r="T2004" s="150">
        <v>10</v>
      </c>
      <c r="U2004" s="69">
        <v>365</v>
      </c>
      <c r="V2004" s="70"/>
      <c r="W2004" s="71">
        <v>14.739726027397261</v>
      </c>
      <c r="X2004" s="76">
        <f t="shared" si="1254"/>
        <v>42248</v>
      </c>
      <c r="AF2004" s="132" t="s">
        <v>3114</v>
      </c>
      <c r="AG2004" s="60">
        <f>MATCH(AF2004,'Cat-4'!$A:$A,0)</f>
        <v>844</v>
      </c>
      <c r="AH2004" s="60">
        <f>MATCH(X2004,'Cat-4'!$1:$1,0)</f>
        <v>45</v>
      </c>
      <c r="AI2004" s="60">
        <f>INDEX('Cat-4'!$1:$1048576,Working!AG2004,Working!AH2004)</f>
        <v>110.9</v>
      </c>
      <c r="AJ2004" s="60">
        <f>MATCH($AJ$3,'Cat-4'!$1:$1,0)</f>
        <v>144</v>
      </c>
      <c r="AK2004" s="60">
        <f>INDEX('Cat-4'!$1:$1048576,Working!AG2004,Working!AJ2004)</f>
        <v>160.30000000000001</v>
      </c>
      <c r="AL2004" s="146">
        <f t="shared" ref="AL2004:AL2007" si="1295">AK2004/AI2004</f>
        <v>1.4454463480613164</v>
      </c>
      <c r="AM2004" s="152">
        <f t="shared" ref="AM2004:AM2007" si="1296">AL2004</f>
        <v>1.4454463480613164</v>
      </c>
      <c r="AN2004" s="146">
        <f t="shared" si="1289"/>
        <v>8.4555555555555557</v>
      </c>
      <c r="AO2004" s="169">
        <f>INDEX('EL&amp;SV'!$C$4:$G$50,MATCH(AF2004,'EL&amp;SV'!$G$4:$G$50,0),MATCH(IF(P2004&gt;5000000,"A",IF(N2004&gt;2000000,"B",IF(N2004&gt;500000,"C","D"))),'EL&amp;SV'!$C$4:$G$4,0))</f>
        <v>6</v>
      </c>
      <c r="AP2004" s="171">
        <f>INDEX('EL&amp;SV'!$G$4:$K$50,MATCH(AF2004,'EL&amp;SV'!$G$4:$G$50,0),MATCH(IF(N2004&gt;5000000,"A",IF(N2004&gt;2000000,"B",IF(N2004&gt;500000,"C","D"))),'EL&amp;SV'!$G$4:$K$4,0))</f>
        <v>0.95</v>
      </c>
      <c r="AQ2004" s="153">
        <f t="shared" si="1265"/>
        <v>3445.2213706041475</v>
      </c>
      <c r="AR2004" s="153">
        <f t="shared" si="1266"/>
        <v>3272.9603020739396</v>
      </c>
      <c r="AS2004" s="153">
        <f t="shared" si="1267"/>
        <v>172.26106853020792</v>
      </c>
      <c r="AT2004" s="60">
        <v>0.75</v>
      </c>
      <c r="AU2004" s="153">
        <f t="shared" si="1268"/>
        <v>129.19580139765594</v>
      </c>
      <c r="AV2004" s="153">
        <f t="shared" si="1269"/>
        <v>172.26106853020752</v>
      </c>
    </row>
    <row r="2005" spans="1:48" x14ac:dyDescent="0.2">
      <c r="A2005" s="82">
        <v>2001</v>
      </c>
      <c r="B2005" s="82" t="s">
        <v>1410</v>
      </c>
      <c r="C2005" s="83"/>
      <c r="D2005" s="84" t="s">
        <v>112</v>
      </c>
      <c r="E2005" s="85" t="s">
        <v>543</v>
      </c>
      <c r="F2005" s="151">
        <v>42248</v>
      </c>
      <c r="G2005" s="86"/>
      <c r="H2005" s="89"/>
      <c r="I2005" s="89">
        <v>0</v>
      </c>
      <c r="J2005" s="84"/>
      <c r="K2005" s="84"/>
      <c r="L2005" s="87">
        <v>2375.67</v>
      </c>
      <c r="M2005" s="87"/>
      <c r="N2005" s="87">
        <v>2375.67</v>
      </c>
      <c r="O2005" s="84">
        <v>2375.8865000000001</v>
      </c>
      <c r="P2005" s="84">
        <v>0</v>
      </c>
      <c r="Q2005" s="84">
        <f t="shared" si="1285"/>
        <v>2375.8865000000001</v>
      </c>
      <c r="R2005" s="84">
        <v>-0.21649999999999636</v>
      </c>
      <c r="S2005" s="87">
        <f t="shared" si="1286"/>
        <v>-0.21649999999999636</v>
      </c>
      <c r="T2005" s="150">
        <v>3</v>
      </c>
      <c r="U2005" s="69">
        <v>365</v>
      </c>
      <c r="V2005" s="70"/>
      <c r="W2005" s="71">
        <v>14.739726027397261</v>
      </c>
      <c r="X2005" s="76">
        <f t="shared" si="1254"/>
        <v>42248</v>
      </c>
      <c r="AF2005" s="132" t="s">
        <v>3114</v>
      </c>
      <c r="AG2005" s="60">
        <f>MATCH(AF2005,'Cat-4'!$A:$A,0)</f>
        <v>844</v>
      </c>
      <c r="AH2005" s="60">
        <f>MATCH(X2005,'Cat-4'!$1:$1,0)</f>
        <v>45</v>
      </c>
      <c r="AI2005" s="60">
        <f>INDEX('Cat-4'!$1:$1048576,Working!AG2005,Working!AH2005)</f>
        <v>110.9</v>
      </c>
      <c r="AJ2005" s="60">
        <f>MATCH($AJ$3,'Cat-4'!$1:$1,0)</f>
        <v>144</v>
      </c>
      <c r="AK2005" s="60">
        <f>INDEX('Cat-4'!$1:$1048576,Working!AG2005,Working!AJ2005)</f>
        <v>160.30000000000001</v>
      </c>
      <c r="AL2005" s="146">
        <f t="shared" si="1295"/>
        <v>1.4454463480613164</v>
      </c>
      <c r="AM2005" s="152">
        <f t="shared" si="1296"/>
        <v>1.4454463480613164</v>
      </c>
      <c r="AN2005" s="146">
        <f t="shared" si="1289"/>
        <v>8.4555555555555557</v>
      </c>
      <c r="AO2005" s="169">
        <f>INDEX('EL&amp;SV'!$C$4:$G$50,MATCH(AF2005,'EL&amp;SV'!$G$4:$G$50,0),MATCH(IF(P2005&gt;5000000,"A",IF(N2005&gt;2000000,"B",IF(N2005&gt;500000,"C","D"))),'EL&amp;SV'!$C$4:$G$4,0))</f>
        <v>6</v>
      </c>
      <c r="AP2005" s="171">
        <f>INDEX('EL&amp;SV'!$G$4:$K$50,MATCH(AF2005,'EL&amp;SV'!$G$4:$G$50,0),MATCH(IF(N2005&gt;5000000,"A",IF(N2005&gt;2000000,"B",IF(N2005&gt;500000,"C","D"))),'EL&amp;SV'!$G$4:$K$4,0))</f>
        <v>0.95</v>
      </c>
      <c r="AQ2005" s="153">
        <f t="shared" si="1265"/>
        <v>3433.9035256988277</v>
      </c>
      <c r="AR2005" s="153">
        <f t="shared" si="1266"/>
        <v>3262.2083494138865</v>
      </c>
      <c r="AS2005" s="153">
        <f t="shared" si="1267"/>
        <v>171.69517628494123</v>
      </c>
      <c r="AT2005" s="60">
        <v>0.75</v>
      </c>
      <c r="AU2005" s="153">
        <f t="shared" si="1268"/>
        <v>128.77138221370592</v>
      </c>
      <c r="AV2005" s="153">
        <f t="shared" si="1269"/>
        <v>171.69517628494154</v>
      </c>
    </row>
    <row r="2006" spans="1:48" x14ac:dyDescent="0.2">
      <c r="A2006" s="82">
        <v>2002</v>
      </c>
      <c r="B2006" s="82" t="s">
        <v>1410</v>
      </c>
      <c r="C2006" s="83"/>
      <c r="D2006" s="84" t="s">
        <v>112</v>
      </c>
      <c r="E2006" s="85" t="s">
        <v>1136</v>
      </c>
      <c r="F2006" s="86">
        <v>43675</v>
      </c>
      <c r="G2006" s="86" t="s">
        <v>36</v>
      </c>
      <c r="H2006" s="89"/>
      <c r="I2006" s="89">
        <v>0.19</v>
      </c>
      <c r="J2006" s="84"/>
      <c r="K2006" s="84"/>
      <c r="L2006" s="87">
        <v>2360</v>
      </c>
      <c r="M2006" s="87"/>
      <c r="N2006" s="87">
        <v>2360</v>
      </c>
      <c r="O2006" s="84">
        <v>1200.2378082191781</v>
      </c>
      <c r="P2006" s="84">
        <v>448.4</v>
      </c>
      <c r="Q2006" s="84">
        <f t="shared" si="1285"/>
        <v>1648.6378082191782</v>
      </c>
      <c r="R2006" s="84">
        <v>711.36219178082183</v>
      </c>
      <c r="S2006" s="87">
        <f t="shared" si="1286"/>
        <v>1159.7621917808219</v>
      </c>
      <c r="T2006" s="150">
        <v>5</v>
      </c>
      <c r="U2006" s="69">
        <v>365</v>
      </c>
      <c r="V2006" s="70"/>
      <c r="W2006" s="71">
        <v>14.693150684931506</v>
      </c>
      <c r="X2006" s="76">
        <f t="shared" si="1254"/>
        <v>43647</v>
      </c>
      <c r="AF2006" s="132" t="s">
        <v>2734</v>
      </c>
      <c r="AG2006" s="60">
        <f>MATCH(AF2006,'Cat-4'!$A:$A,0)</f>
        <v>653</v>
      </c>
      <c r="AH2006" s="60">
        <f>MATCH(X2006,'Cat-4'!$1:$1,0)</f>
        <v>91</v>
      </c>
      <c r="AI2006" s="60">
        <f>INDEX('Cat-4'!$1:$1048576,Working!AG2006,Working!AH2006)</f>
        <v>119.4</v>
      </c>
      <c r="AJ2006" s="60">
        <f>MATCH($AJ$3,'Cat-4'!$1:$1,0)</f>
        <v>144</v>
      </c>
      <c r="AK2006" s="60">
        <f>INDEX('Cat-4'!$1:$1048576,Working!AG2006,Working!AJ2006)</f>
        <v>122.3</v>
      </c>
      <c r="AL2006" s="146">
        <f t="shared" si="1295"/>
        <v>1.0242881072026799</v>
      </c>
      <c r="AM2006" s="152">
        <f t="shared" si="1296"/>
        <v>1.0242881072026799</v>
      </c>
      <c r="AN2006" s="146">
        <f t="shared" si="1289"/>
        <v>4.5444444444444443</v>
      </c>
      <c r="AO2006" s="169">
        <f>INDEX('EL&amp;SV'!$C$4:$G$50,MATCH(AF2006,'EL&amp;SV'!$G$4:$G$50,0),MATCH(IF(P2006&gt;5000000,"A",IF(N2006&gt;2000000,"B",IF(N2006&gt;500000,"C","D"))),'EL&amp;SV'!$C$4:$G$4,0))</f>
        <v>8</v>
      </c>
      <c r="AP2006" s="171">
        <f>INDEX('EL&amp;SV'!$G$4:$K$50,MATCH(AF2006,'EL&amp;SV'!$G$4:$G$50,0),MATCH(IF(N2006&gt;5000000,"A",IF(N2006&gt;2000000,"B",IF(N2006&gt;500000,"C","D"))),'EL&amp;SV'!$G$4:$K$4,0))</f>
        <v>0.9</v>
      </c>
      <c r="AQ2006" s="153">
        <f t="shared" si="1265"/>
        <v>2417.3199329983245</v>
      </c>
      <c r="AR2006" s="153">
        <f t="shared" si="1266"/>
        <v>1235.8548157453934</v>
      </c>
      <c r="AS2006" s="153">
        <f t="shared" si="1267"/>
        <v>1181.4651172529311</v>
      </c>
      <c r="AT2006" s="60">
        <v>0.75</v>
      </c>
      <c r="AU2006" s="153">
        <f t="shared" si="1268"/>
        <v>886.09883793969834</v>
      </c>
      <c r="AV2006" s="153">
        <f t="shared" si="1269"/>
        <v>886.09883793969834</v>
      </c>
    </row>
    <row r="2007" spans="1:48" x14ac:dyDescent="0.2">
      <c r="A2007" s="82">
        <v>2003</v>
      </c>
      <c r="B2007" s="82" t="s">
        <v>1410</v>
      </c>
      <c r="C2007" s="83"/>
      <c r="D2007" s="84" t="s">
        <v>113</v>
      </c>
      <c r="E2007" s="85" t="s">
        <v>1217</v>
      </c>
      <c r="F2007" s="86">
        <v>44826</v>
      </c>
      <c r="G2007" s="86" t="s">
        <v>39</v>
      </c>
      <c r="H2007" s="89"/>
      <c r="I2007" s="89">
        <v>0.19</v>
      </c>
      <c r="J2007" s="84"/>
      <c r="K2007" s="84"/>
      <c r="L2007" s="87">
        <v>0</v>
      </c>
      <c r="M2007" s="87">
        <v>2348.1999999999998</v>
      </c>
      <c r="N2007" s="87">
        <v>2348.1999999999998</v>
      </c>
      <c r="O2007" s="84"/>
      <c r="P2007" s="84">
        <v>233.46898082191777</v>
      </c>
      <c r="Q2007" s="84">
        <f t="shared" si="1285"/>
        <v>233.46898082191777</v>
      </c>
      <c r="R2007" s="84">
        <v>2114.7310191780821</v>
      </c>
      <c r="S2007" s="87">
        <f t="shared" si="1286"/>
        <v>0</v>
      </c>
      <c r="T2007" s="150">
        <v>5</v>
      </c>
      <c r="U2007" s="69">
        <v>365</v>
      </c>
      <c r="V2007" s="70"/>
      <c r="W2007" s="71">
        <v>14.693150684931506</v>
      </c>
      <c r="X2007" s="76">
        <f t="shared" ref="X2007:X2008" si="1297">DATE(YEAR(F2007),MONTH(F2007),1)</f>
        <v>44805</v>
      </c>
      <c r="AF2007" s="132" t="s">
        <v>2920</v>
      </c>
      <c r="AG2007" s="60">
        <f>MATCH(AF2007,'Cat-4'!$A:$A,0)</f>
        <v>747</v>
      </c>
      <c r="AH2007" s="60">
        <f>MATCH(X2007,'Cat-4'!$1:$1,0)</f>
        <v>129</v>
      </c>
      <c r="AI2007" s="60">
        <f>INDEX('Cat-4'!$1:$1048576,Working!AG2007,Working!AH2007)</f>
        <v>130.19999999999999</v>
      </c>
      <c r="AJ2007" s="60">
        <f>MATCH($AJ$3,'Cat-4'!$1:$1,0)</f>
        <v>144</v>
      </c>
      <c r="AK2007" s="60">
        <f>INDEX('Cat-4'!$1:$1048576,Working!AG2007,Working!AJ2007)</f>
        <v>130.19999999999999</v>
      </c>
      <c r="AL2007" s="146">
        <f t="shared" si="1295"/>
        <v>1</v>
      </c>
      <c r="AM2007" s="152">
        <f t="shared" si="1296"/>
        <v>1</v>
      </c>
      <c r="AN2007" s="146">
        <f t="shared" si="1289"/>
        <v>1.3972222222222221</v>
      </c>
      <c r="AO2007" s="169">
        <f>INDEX('EL&amp;SV'!$C$4:$G$50,MATCH(AF2007,'EL&amp;SV'!$G$4:$G$50,0),MATCH(IF(P2007&gt;5000000,"A",IF(N2007&gt;2000000,"B",IF(N2007&gt;500000,"C","D"))),'EL&amp;SV'!$C$4:$G$4,0))</f>
        <v>8</v>
      </c>
      <c r="AP2007" s="171">
        <f>INDEX('EL&amp;SV'!$G$4:$K$50,MATCH(AF2007,'EL&amp;SV'!$G$4:$G$50,0),MATCH(IF(N2007&gt;5000000,"A",IF(N2007&gt;2000000,"B",IF(N2007&gt;500000,"C","D"))),'EL&amp;SV'!$G$4:$K$4,0))</f>
        <v>1</v>
      </c>
      <c r="AQ2007" s="153">
        <f t="shared" si="1265"/>
        <v>2348.1999999999998</v>
      </c>
      <c r="AR2007" s="153">
        <f t="shared" si="1266"/>
        <v>410.11965277777773</v>
      </c>
      <c r="AS2007" s="153">
        <f t="shared" si="1267"/>
        <v>1938.0803472222221</v>
      </c>
      <c r="AT2007" s="60">
        <v>0.75</v>
      </c>
      <c r="AU2007" s="153">
        <f t="shared" si="1268"/>
        <v>1453.5602604166666</v>
      </c>
      <c r="AV2007" s="153">
        <f t="shared" si="1269"/>
        <v>1453.5602604166666</v>
      </c>
    </row>
    <row r="2008" spans="1:48" x14ac:dyDescent="0.2">
      <c r="A2008" s="82">
        <v>2004</v>
      </c>
      <c r="B2008" s="82" t="s">
        <v>1410</v>
      </c>
      <c r="C2008" s="83"/>
      <c r="D2008" s="84" t="s">
        <v>112</v>
      </c>
      <c r="E2008" s="85" t="s">
        <v>302</v>
      </c>
      <c r="F2008" s="86">
        <v>39472</v>
      </c>
      <c r="G2008" s="86" t="s">
        <v>1347</v>
      </c>
      <c r="H2008" s="89"/>
      <c r="I2008" s="89">
        <v>1.3110632183908046E-2</v>
      </c>
      <c r="J2008" s="84"/>
      <c r="K2008" s="84"/>
      <c r="L2008" s="87">
        <v>2330</v>
      </c>
      <c r="M2008" s="87"/>
      <c r="N2008" s="87">
        <v>2330</v>
      </c>
      <c r="O2008" s="84">
        <v>2330</v>
      </c>
      <c r="P2008" s="84">
        <v>0</v>
      </c>
      <c r="Q2008" s="84">
        <f t="shared" si="1285"/>
        <v>2330</v>
      </c>
      <c r="R2008" s="84">
        <v>0</v>
      </c>
      <c r="S2008" s="87">
        <f t="shared" si="1286"/>
        <v>0</v>
      </c>
      <c r="T2008" s="150">
        <v>10</v>
      </c>
      <c r="U2008" s="69">
        <v>365</v>
      </c>
      <c r="V2008" s="70"/>
      <c r="W2008" s="71">
        <v>14.635616438356164</v>
      </c>
      <c r="X2008" s="76">
        <f t="shared" si="1297"/>
        <v>39448</v>
      </c>
      <c r="Y2008" s="138" t="s">
        <v>4016</v>
      </c>
      <c r="Z2008" s="60">
        <f>MATCH(Y2008,'Cat-3'!$A:$A,0)</f>
        <v>628</v>
      </c>
      <c r="AA2008" s="60">
        <f>MATCH(X2008,'Cat-3'!$1:$1,0)</f>
        <v>40</v>
      </c>
      <c r="AB2008" s="60">
        <f>INDEX('Cat-3'!$1:$1048576,Working!Z2008,Working!AA2008)</f>
        <v>113.5</v>
      </c>
      <c r="AC2008" s="60">
        <f>MATCH($AC$3,'Cat-3'!$1:$1,0)</f>
        <v>90</v>
      </c>
      <c r="AD2008" s="60">
        <f>INDEX('Cat-3'!$1:$1048576,Working!Z2008,Working!AC2008)</f>
        <v>138.4</v>
      </c>
      <c r="AE2008" s="146">
        <f>AD2008/AB2008</f>
        <v>1.2193832599118943</v>
      </c>
      <c r="AF2008" s="132" t="s">
        <v>3114</v>
      </c>
      <c r="AG2008" s="60">
        <f>MATCH(AF2008,'Cat-4'!$A:$A,0)</f>
        <v>844</v>
      </c>
      <c r="AH2008" s="60">
        <f>MATCH($AH$3,'Cat-4'!$1:$1,0)</f>
        <v>4</v>
      </c>
      <c r="AI2008" s="60">
        <f>INDEX('Cat-4'!$1:$1048576,Working!AG2008,Working!AH2008)</f>
        <v>103.9</v>
      </c>
      <c r="AJ2008" s="60">
        <f>MATCH($AJ$3,'Cat-4'!$1:$1,0)</f>
        <v>144</v>
      </c>
      <c r="AK2008" s="60">
        <f>INDEX('Cat-4'!$1:$1048576,Working!AG2008,Working!AJ2008)</f>
        <v>160.30000000000001</v>
      </c>
      <c r="AL2008" s="146">
        <f>AK2008/AI2008</f>
        <v>1.5428296438883542</v>
      </c>
      <c r="AM2008" s="146">
        <f>AL2008*AE2008</f>
        <v>1.8813006406532884</v>
      </c>
      <c r="AN2008" s="146">
        <f t="shared" si="1289"/>
        <v>16.055555555555557</v>
      </c>
      <c r="AO2008" s="169">
        <f>INDEX('EL&amp;SV'!$C$4:$G$50,MATCH(AF2008,'EL&amp;SV'!$G$4:$G$50,0),MATCH(IF(P2008&gt;5000000,"A",IF(N2008&gt;2000000,"B",IF(N2008&gt;500000,"C","D"))),'EL&amp;SV'!$C$4:$G$4,0))</f>
        <v>6</v>
      </c>
      <c r="AP2008" s="171">
        <f>INDEX('EL&amp;SV'!$G$4:$K$50,MATCH(AF2008,'EL&amp;SV'!$G$4:$G$50,0),MATCH(IF(N2008&gt;5000000,"A",IF(N2008&gt;2000000,"B",IF(N2008&gt;500000,"C","D"))),'EL&amp;SV'!$G$4:$K$4,0))</f>
        <v>0.95</v>
      </c>
      <c r="AQ2008" s="153">
        <f t="shared" si="1265"/>
        <v>4383.4304927221619</v>
      </c>
      <c r="AR2008" s="153">
        <f t="shared" si="1266"/>
        <v>4164.2589680860538</v>
      </c>
      <c r="AS2008" s="153">
        <f t="shared" si="1267"/>
        <v>219.17152463610819</v>
      </c>
      <c r="AT2008" s="60">
        <v>0.75</v>
      </c>
      <c r="AU2008" s="153">
        <f t="shared" si="1268"/>
        <v>164.37864347708114</v>
      </c>
      <c r="AV2008" s="153">
        <f t="shared" si="1269"/>
        <v>219.1715246361083</v>
      </c>
    </row>
    <row r="2009" spans="1:48" x14ac:dyDescent="0.2">
      <c r="A2009" s="82">
        <v>2005</v>
      </c>
      <c r="B2009" s="82" t="s">
        <v>1410</v>
      </c>
      <c r="C2009" s="83"/>
      <c r="D2009" s="84" t="s">
        <v>111</v>
      </c>
      <c r="E2009" s="85" t="s">
        <v>285</v>
      </c>
      <c r="F2009" s="86">
        <v>41716</v>
      </c>
      <c r="G2009" s="86" t="s">
        <v>1349</v>
      </c>
      <c r="H2009" s="89"/>
      <c r="I2009" s="89">
        <v>0.94797479452054789</v>
      </c>
      <c r="J2009" s="84"/>
      <c r="K2009" s="84"/>
      <c r="L2009" s="87">
        <v>2310</v>
      </c>
      <c r="M2009" s="87"/>
      <c r="N2009" s="87">
        <v>2310</v>
      </c>
      <c r="O2009" s="84">
        <v>2194.5</v>
      </c>
      <c r="P2009" s="84">
        <v>0</v>
      </c>
      <c r="Q2009" s="84">
        <f t="shared" si="1285"/>
        <v>2194.5</v>
      </c>
      <c r="R2009" s="84">
        <v>115.5</v>
      </c>
      <c r="S2009" s="87">
        <f t="shared" si="1286"/>
        <v>115.5</v>
      </c>
      <c r="T2009" s="150">
        <v>40</v>
      </c>
      <c r="U2009" s="69">
        <v>365</v>
      </c>
      <c r="V2009" s="70"/>
      <c r="W2009" s="71">
        <v>14.635616438356164</v>
      </c>
      <c r="X2009" s="76">
        <f>DATE(YEAR(F2009),MONTH(F2009),1)</f>
        <v>41699</v>
      </c>
      <c r="AF2009" s="132" t="s">
        <v>2879</v>
      </c>
      <c r="AG2009" s="60">
        <f>MATCH(AF2009,'Cat-4'!$A:$A,0)</f>
        <v>726</v>
      </c>
      <c r="AH2009" s="60">
        <f>MATCH(X2009,'Cat-4'!$1:$1,0)</f>
        <v>27</v>
      </c>
      <c r="AI2009" s="60">
        <f>INDEX('Cat-4'!$1:$1048576,Working!AG2009,Working!AH2009)</f>
        <v>107.1</v>
      </c>
      <c r="AJ2009" s="60">
        <f>MATCH($AJ$3,'Cat-4'!$1:$1,0)</f>
        <v>144</v>
      </c>
      <c r="AK2009" s="60">
        <f>INDEX('Cat-4'!$1:$1048576,Working!AG2009,Working!AJ2009)</f>
        <v>132.30000000000001</v>
      </c>
      <c r="AL2009" s="146">
        <f t="shared" ref="AL2009:AL2010" si="1298">AK2009/AI2009</f>
        <v>1.2352941176470591</v>
      </c>
      <c r="AM2009" s="152">
        <f t="shared" ref="AM2009:AM2010" si="1299">AL2009</f>
        <v>1.2352941176470591</v>
      </c>
      <c r="AN2009" s="146">
        <f t="shared" si="1289"/>
        <v>9.9083333333333332</v>
      </c>
      <c r="AO2009" s="169">
        <f>INDEX('EL&amp;SV'!$C$4:$G$50,MATCH(AF2009,'EL&amp;SV'!$G$4:$G$50,0),MATCH(IF(P2009&gt;5000000,"A",IF(N2009&gt;2000000,"B",IF(N2009&gt;500000,"C","D"))),'EL&amp;SV'!$C$4:$G$4,0))</f>
        <v>8</v>
      </c>
      <c r="AP2009" s="171">
        <f>INDEX('EL&amp;SV'!$G$4:$K$50,MATCH(AF2009,'EL&amp;SV'!$G$4:$G$50,0),MATCH(IF(N2009&gt;5000000,"A",IF(N2009&gt;2000000,"B",IF(N2009&gt;500000,"C","D"))),'EL&amp;SV'!$G$4:$K$4,0))</f>
        <v>0.95</v>
      </c>
      <c r="AQ2009" s="153">
        <f t="shared" si="1265"/>
        <v>2853.5294117647063</v>
      </c>
      <c r="AR2009" s="153">
        <f t="shared" si="1266"/>
        <v>2710.8529411764707</v>
      </c>
      <c r="AS2009" s="153">
        <f t="shared" si="1267"/>
        <v>142.67647058823559</v>
      </c>
      <c r="AT2009" s="60">
        <v>0.75</v>
      </c>
      <c r="AU2009" s="153">
        <f t="shared" si="1268"/>
        <v>107.00735294117669</v>
      </c>
      <c r="AV2009" s="153">
        <f t="shared" si="1269"/>
        <v>142.67647058823545</v>
      </c>
    </row>
    <row r="2010" spans="1:48" x14ac:dyDescent="0.2">
      <c r="A2010" s="82">
        <v>2006</v>
      </c>
      <c r="B2010" s="82" t="s">
        <v>1410</v>
      </c>
      <c r="C2010" s="83"/>
      <c r="D2010" s="84" t="s">
        <v>112</v>
      </c>
      <c r="E2010" s="85" t="s">
        <v>809</v>
      </c>
      <c r="F2010" s="86">
        <v>41000</v>
      </c>
      <c r="G2010" s="86" t="s">
        <v>1350</v>
      </c>
      <c r="H2010" s="89"/>
      <c r="I2010" s="89">
        <v>6.3216543730242353E-2</v>
      </c>
      <c r="J2010" s="84"/>
      <c r="K2010" s="84"/>
      <c r="L2010" s="87">
        <v>2310</v>
      </c>
      <c r="M2010" s="87"/>
      <c r="N2010" s="87">
        <v>2310</v>
      </c>
      <c r="O2010" s="84">
        <v>1464.3489199157009</v>
      </c>
      <c r="P2010" s="84">
        <v>146.03021601685984</v>
      </c>
      <c r="Q2010" s="84">
        <f t="shared" si="1285"/>
        <v>1610.3791359325608</v>
      </c>
      <c r="R2010" s="84">
        <v>699.62086406743924</v>
      </c>
      <c r="S2010" s="87">
        <f t="shared" si="1286"/>
        <v>845.65108008429911</v>
      </c>
      <c r="T2010" s="150">
        <v>15</v>
      </c>
      <c r="U2010" s="69">
        <v>365</v>
      </c>
      <c r="V2010" s="70"/>
      <c r="W2010" s="71">
        <v>14.635616438356164</v>
      </c>
      <c r="X2010" s="76">
        <f t="shared" ref="X2010:X2072" si="1300">DATE(YEAR(F2010),MONTH(F2010),1)</f>
        <v>41000</v>
      </c>
      <c r="AF2010" s="132" t="s">
        <v>3114</v>
      </c>
      <c r="AG2010" s="60">
        <f>MATCH(AF2010,'Cat-4'!$A:$A,0)</f>
        <v>844</v>
      </c>
      <c r="AH2010" s="60">
        <f>MATCH(X2010,'Cat-4'!$1:$1,0)</f>
        <v>4</v>
      </c>
      <c r="AI2010" s="60">
        <f>INDEX('Cat-4'!$1:$1048576,Working!AG2010,Working!AH2010)</f>
        <v>103.9</v>
      </c>
      <c r="AJ2010" s="60">
        <f>MATCH($AJ$3,'Cat-4'!$1:$1,0)</f>
        <v>144</v>
      </c>
      <c r="AK2010" s="60">
        <f>INDEX('Cat-4'!$1:$1048576,Working!AG2010,Working!AJ2010)</f>
        <v>160.30000000000001</v>
      </c>
      <c r="AL2010" s="146">
        <f t="shared" si="1298"/>
        <v>1.5428296438883542</v>
      </c>
      <c r="AM2010" s="152">
        <f t="shared" si="1299"/>
        <v>1.5428296438883542</v>
      </c>
      <c r="AN2010" s="146">
        <f t="shared" si="1289"/>
        <v>11.872222222222222</v>
      </c>
      <c r="AO2010" s="169">
        <f>INDEX('EL&amp;SV'!$C$4:$G$50,MATCH(AF2010,'EL&amp;SV'!$G$4:$G$50,0),MATCH(IF(P2010&gt;5000000,"A",IF(N2010&gt;2000000,"B",IF(N2010&gt;500000,"C","D"))),'EL&amp;SV'!$C$4:$G$4,0))</f>
        <v>6</v>
      </c>
      <c r="AP2010" s="171">
        <f>INDEX('EL&amp;SV'!$G$4:$K$50,MATCH(AF2010,'EL&amp;SV'!$G$4:$G$50,0),MATCH(IF(N2010&gt;5000000,"A",IF(N2010&gt;2000000,"B",IF(N2010&gt;500000,"C","D"))),'EL&amp;SV'!$G$4:$K$4,0))</f>
        <v>0.95</v>
      </c>
      <c r="AQ2010" s="153">
        <f t="shared" si="1265"/>
        <v>3563.936477382098</v>
      </c>
      <c r="AR2010" s="153">
        <f t="shared" si="1266"/>
        <v>3385.7396535129928</v>
      </c>
      <c r="AS2010" s="153">
        <f t="shared" si="1267"/>
        <v>178.19682386910517</v>
      </c>
      <c r="AT2010" s="60">
        <v>0.75</v>
      </c>
      <c r="AU2010" s="153">
        <f t="shared" si="1268"/>
        <v>133.64761790182888</v>
      </c>
      <c r="AV2010" s="153">
        <f t="shared" si="1269"/>
        <v>178.19682386910506</v>
      </c>
    </row>
    <row r="2011" spans="1:48" x14ac:dyDescent="0.2">
      <c r="A2011" s="82">
        <v>2007</v>
      </c>
      <c r="B2011" s="82" t="s">
        <v>1410</v>
      </c>
      <c r="C2011" s="83"/>
      <c r="D2011" s="84" t="s">
        <v>112</v>
      </c>
      <c r="E2011" s="85" t="s">
        <v>363</v>
      </c>
      <c r="F2011" s="86">
        <v>40346</v>
      </c>
      <c r="G2011" s="86" t="s">
        <v>1352</v>
      </c>
      <c r="H2011" s="89"/>
      <c r="I2011" s="89">
        <v>8.0538393645189742E-3</v>
      </c>
      <c r="J2011" s="84"/>
      <c r="K2011" s="84"/>
      <c r="L2011" s="87">
        <v>2280</v>
      </c>
      <c r="M2011" s="87"/>
      <c r="N2011" s="87">
        <v>2280</v>
      </c>
      <c r="O2011" s="84">
        <v>2280</v>
      </c>
      <c r="P2011" s="84">
        <v>0</v>
      </c>
      <c r="Q2011" s="84">
        <f t="shared" si="1285"/>
        <v>2280</v>
      </c>
      <c r="R2011" s="84">
        <v>0</v>
      </c>
      <c r="S2011" s="87">
        <f t="shared" si="1286"/>
        <v>0</v>
      </c>
      <c r="T2011" s="150">
        <v>10</v>
      </c>
      <c r="U2011" s="69">
        <v>365</v>
      </c>
      <c r="V2011" s="70"/>
      <c r="W2011" s="71">
        <v>14.635616438356164</v>
      </c>
      <c r="X2011" s="76">
        <f t="shared" si="1300"/>
        <v>40330</v>
      </c>
      <c r="Y2011" s="138" t="s">
        <v>4016</v>
      </c>
      <c r="Z2011" s="60">
        <f>MATCH(Y2011,'Cat-3'!$A:$A,0)</f>
        <v>628</v>
      </c>
      <c r="AA2011" s="60">
        <f>MATCH(X2011,'Cat-3'!$1:$1,0)</f>
        <v>69</v>
      </c>
      <c r="AB2011" s="60">
        <f>INDEX('Cat-3'!$1:$1048576,Working!Z2011,Working!AA2011)</f>
        <v>130.6</v>
      </c>
      <c r="AC2011" s="60">
        <f>MATCH($AC$3,'Cat-3'!$1:$1,0)</f>
        <v>90</v>
      </c>
      <c r="AD2011" s="60">
        <f>INDEX('Cat-3'!$1:$1048576,Working!Z2011,Working!AC2011)</f>
        <v>138.4</v>
      </c>
      <c r="AE2011" s="146">
        <f>AD2011/AB2011</f>
        <v>1.0597243491577337</v>
      </c>
      <c r="AF2011" s="132" t="s">
        <v>3114</v>
      </c>
      <c r="AG2011" s="60">
        <f>MATCH(AF2011,'Cat-4'!$A:$A,0)</f>
        <v>844</v>
      </c>
      <c r="AH2011" s="60">
        <f>MATCH($AH$3,'Cat-4'!$1:$1,0)</f>
        <v>4</v>
      </c>
      <c r="AI2011" s="60">
        <f>INDEX('Cat-4'!$1:$1048576,Working!AG2011,Working!AH2011)</f>
        <v>103.9</v>
      </c>
      <c r="AJ2011" s="60">
        <f>MATCH($AJ$3,'Cat-4'!$1:$1,0)</f>
        <v>144</v>
      </c>
      <c r="AK2011" s="60">
        <f>INDEX('Cat-4'!$1:$1048576,Working!AG2011,Working!AJ2011)</f>
        <v>160.30000000000001</v>
      </c>
      <c r="AL2011" s="146">
        <f>AK2011/AI2011</f>
        <v>1.5428296438883542</v>
      </c>
      <c r="AM2011" s="146">
        <f>AL2011*AE2011</f>
        <v>1.6349741402308442</v>
      </c>
      <c r="AN2011" s="146">
        <f t="shared" si="1289"/>
        <v>13.661111111111111</v>
      </c>
      <c r="AO2011" s="169">
        <f>INDEX('EL&amp;SV'!$C$4:$G$50,MATCH(AF2011,'EL&amp;SV'!$G$4:$G$50,0),MATCH(IF(P2011&gt;5000000,"A",IF(N2011&gt;2000000,"B",IF(N2011&gt;500000,"C","D"))),'EL&amp;SV'!$C$4:$G$4,0))</f>
        <v>6</v>
      </c>
      <c r="AP2011" s="171">
        <f>INDEX('EL&amp;SV'!$G$4:$K$50,MATCH(AF2011,'EL&amp;SV'!$G$4:$G$50,0),MATCH(IF(N2011&gt;5000000,"A",IF(N2011&gt;2000000,"B",IF(N2011&gt;500000,"C","D"))),'EL&amp;SV'!$G$4:$K$4,0))</f>
        <v>0.95</v>
      </c>
      <c r="AQ2011" s="153">
        <f t="shared" si="1265"/>
        <v>3727.7410397263247</v>
      </c>
      <c r="AR2011" s="153">
        <f t="shared" si="1266"/>
        <v>3541.3539877400085</v>
      </c>
      <c r="AS2011" s="153">
        <f t="shared" si="1267"/>
        <v>186.38705198631624</v>
      </c>
      <c r="AT2011" s="60">
        <v>0.75</v>
      </c>
      <c r="AU2011" s="153">
        <f t="shared" si="1268"/>
        <v>139.79028898973718</v>
      </c>
      <c r="AV2011" s="153">
        <f t="shared" si="1269"/>
        <v>186.38705198631641</v>
      </c>
    </row>
    <row r="2012" spans="1:48" x14ac:dyDescent="0.2">
      <c r="A2012" s="82">
        <v>2008</v>
      </c>
      <c r="B2012" s="82" t="s">
        <v>1410</v>
      </c>
      <c r="C2012" s="83"/>
      <c r="D2012" s="84" t="s">
        <v>112</v>
      </c>
      <c r="E2012" s="85" t="s">
        <v>390</v>
      </c>
      <c r="F2012" s="151">
        <v>42248</v>
      </c>
      <c r="G2012" s="86"/>
      <c r="H2012" s="89"/>
      <c r="I2012" s="89">
        <v>0.98630136986301375</v>
      </c>
      <c r="J2012" s="84"/>
      <c r="K2012" s="84"/>
      <c r="L2012" s="87">
        <v>2270</v>
      </c>
      <c r="M2012" s="87"/>
      <c r="N2012" s="87">
        <v>2270</v>
      </c>
      <c r="O2012" s="84">
        <v>2270</v>
      </c>
      <c r="P2012" s="84">
        <v>0</v>
      </c>
      <c r="Q2012" s="84">
        <f t="shared" si="1285"/>
        <v>2270</v>
      </c>
      <c r="R2012" s="84">
        <v>0</v>
      </c>
      <c r="S2012" s="87">
        <f t="shared" si="1286"/>
        <v>0</v>
      </c>
      <c r="T2012" s="150">
        <v>10</v>
      </c>
      <c r="U2012" s="69">
        <v>365</v>
      </c>
      <c r="V2012" s="70"/>
      <c r="W2012" s="71">
        <v>14.635616438356164</v>
      </c>
      <c r="X2012" s="76">
        <f t="shared" si="1300"/>
        <v>42248</v>
      </c>
      <c r="AF2012" s="132" t="s">
        <v>3114</v>
      </c>
      <c r="AG2012" s="60">
        <f>MATCH(AF2012,'Cat-4'!$A:$A,0)</f>
        <v>844</v>
      </c>
      <c r="AH2012" s="60">
        <f>MATCH(X2012,'Cat-4'!$1:$1,0)</f>
        <v>45</v>
      </c>
      <c r="AI2012" s="60">
        <f>INDEX('Cat-4'!$1:$1048576,Working!AG2012,Working!AH2012)</f>
        <v>110.9</v>
      </c>
      <c r="AJ2012" s="60">
        <f>MATCH($AJ$3,'Cat-4'!$1:$1,0)</f>
        <v>144</v>
      </c>
      <c r="AK2012" s="60">
        <f>INDEX('Cat-4'!$1:$1048576,Working!AG2012,Working!AJ2012)</f>
        <v>160.30000000000001</v>
      </c>
      <c r="AL2012" s="146">
        <f t="shared" ref="AL2012:AL2014" si="1301">AK2012/AI2012</f>
        <v>1.4454463480613164</v>
      </c>
      <c r="AM2012" s="152">
        <f t="shared" ref="AM2012:AM2014" si="1302">AL2012</f>
        <v>1.4454463480613164</v>
      </c>
      <c r="AN2012" s="146">
        <f t="shared" si="1289"/>
        <v>8.4555555555555557</v>
      </c>
      <c r="AO2012" s="169">
        <f>INDEX('EL&amp;SV'!$C$4:$G$50,MATCH(AF2012,'EL&amp;SV'!$G$4:$G$50,0),MATCH(IF(P2012&gt;5000000,"A",IF(N2012&gt;2000000,"B",IF(N2012&gt;500000,"C","D"))),'EL&amp;SV'!$C$4:$G$4,0))</f>
        <v>6</v>
      </c>
      <c r="AP2012" s="171">
        <f>INDEX('EL&amp;SV'!$G$4:$K$50,MATCH(AF2012,'EL&amp;SV'!$G$4:$G$50,0),MATCH(IF(N2012&gt;5000000,"A",IF(N2012&gt;2000000,"B",IF(N2012&gt;500000,"C","D"))),'EL&amp;SV'!$G$4:$K$4,0))</f>
        <v>0.95</v>
      </c>
      <c r="AQ2012" s="153">
        <f t="shared" si="1265"/>
        <v>3281.1632100991883</v>
      </c>
      <c r="AR2012" s="153">
        <f t="shared" si="1266"/>
        <v>3117.1050495942291</v>
      </c>
      <c r="AS2012" s="153">
        <f t="shared" si="1267"/>
        <v>164.05816050495923</v>
      </c>
      <c r="AT2012" s="60">
        <v>0.75</v>
      </c>
      <c r="AU2012" s="153">
        <f t="shared" si="1268"/>
        <v>123.04362037871942</v>
      </c>
      <c r="AV2012" s="153">
        <f t="shared" si="1269"/>
        <v>164.05816050495957</v>
      </c>
    </row>
    <row r="2013" spans="1:48" x14ac:dyDescent="0.2">
      <c r="A2013" s="82">
        <v>2009</v>
      </c>
      <c r="B2013" s="82" t="s">
        <v>1410</v>
      </c>
      <c r="C2013" s="83"/>
      <c r="D2013" s="84" t="s">
        <v>112</v>
      </c>
      <c r="E2013" s="85" t="s">
        <v>976</v>
      </c>
      <c r="F2013" s="151">
        <v>42248</v>
      </c>
      <c r="G2013" s="86"/>
      <c r="H2013" s="89"/>
      <c r="I2013" s="89">
        <v>0.40479452054794524</v>
      </c>
      <c r="J2013" s="84"/>
      <c r="K2013" s="84"/>
      <c r="L2013" s="87">
        <v>2257.5</v>
      </c>
      <c r="M2013" s="87"/>
      <c r="N2013" s="87">
        <v>2257.5</v>
      </c>
      <c r="O2013" s="84">
        <v>2144.625</v>
      </c>
      <c r="P2013" s="84">
        <v>0</v>
      </c>
      <c r="Q2013" s="84">
        <f t="shared" si="1285"/>
        <v>2144.625</v>
      </c>
      <c r="R2013" s="84">
        <v>112.875</v>
      </c>
      <c r="S2013" s="87">
        <f t="shared" si="1286"/>
        <v>112.875</v>
      </c>
      <c r="T2013" s="150">
        <v>5</v>
      </c>
      <c r="U2013" s="69">
        <v>365</v>
      </c>
      <c r="V2013" s="70"/>
      <c r="W2013" s="71">
        <v>14.635616438356164</v>
      </c>
      <c r="X2013" s="76">
        <f t="shared" si="1300"/>
        <v>42248</v>
      </c>
      <c r="AF2013" s="132" t="s">
        <v>3114</v>
      </c>
      <c r="AG2013" s="60">
        <f>MATCH(AF2013,'Cat-4'!$A:$A,0)</f>
        <v>844</v>
      </c>
      <c r="AH2013" s="60">
        <f>MATCH(X2013,'Cat-4'!$1:$1,0)</f>
        <v>45</v>
      </c>
      <c r="AI2013" s="60">
        <f>INDEX('Cat-4'!$1:$1048576,Working!AG2013,Working!AH2013)</f>
        <v>110.9</v>
      </c>
      <c r="AJ2013" s="60">
        <f>MATCH($AJ$3,'Cat-4'!$1:$1,0)</f>
        <v>144</v>
      </c>
      <c r="AK2013" s="60">
        <f>INDEX('Cat-4'!$1:$1048576,Working!AG2013,Working!AJ2013)</f>
        <v>160.30000000000001</v>
      </c>
      <c r="AL2013" s="146">
        <f t="shared" si="1301"/>
        <v>1.4454463480613164</v>
      </c>
      <c r="AM2013" s="152">
        <f t="shared" si="1302"/>
        <v>1.4454463480613164</v>
      </c>
      <c r="AN2013" s="146">
        <f t="shared" si="1289"/>
        <v>8.4555555555555557</v>
      </c>
      <c r="AO2013" s="169">
        <f>INDEX('EL&amp;SV'!$C$4:$G$50,MATCH(AF2013,'EL&amp;SV'!$G$4:$G$50,0),MATCH(IF(P2013&gt;5000000,"A",IF(N2013&gt;2000000,"B",IF(N2013&gt;500000,"C","D"))),'EL&amp;SV'!$C$4:$G$4,0))</f>
        <v>6</v>
      </c>
      <c r="AP2013" s="171">
        <f>INDEX('EL&amp;SV'!$G$4:$K$50,MATCH(AF2013,'EL&amp;SV'!$G$4:$G$50,0),MATCH(IF(N2013&gt;5000000,"A",IF(N2013&gt;2000000,"B",IF(N2013&gt;500000,"C","D"))),'EL&amp;SV'!$G$4:$K$4,0))</f>
        <v>0.95</v>
      </c>
      <c r="AQ2013" s="153">
        <f t="shared" si="1265"/>
        <v>3263.095130748422</v>
      </c>
      <c r="AR2013" s="153">
        <f t="shared" si="1266"/>
        <v>3099.9403742110007</v>
      </c>
      <c r="AS2013" s="153">
        <f t="shared" si="1267"/>
        <v>163.15475653742124</v>
      </c>
      <c r="AT2013" s="60">
        <v>0.75</v>
      </c>
      <c r="AU2013" s="153">
        <f t="shared" si="1268"/>
        <v>122.36606740306593</v>
      </c>
      <c r="AV2013" s="153">
        <f t="shared" si="1269"/>
        <v>163.15475653742124</v>
      </c>
    </row>
    <row r="2014" spans="1:48" x14ac:dyDescent="0.2">
      <c r="A2014" s="82">
        <v>2010</v>
      </c>
      <c r="B2014" s="82" t="s">
        <v>1410</v>
      </c>
      <c r="C2014" s="83"/>
      <c r="D2014" s="84" t="s">
        <v>112</v>
      </c>
      <c r="E2014" s="85" t="s">
        <v>613</v>
      </c>
      <c r="F2014" s="151">
        <v>42248</v>
      </c>
      <c r="G2014" s="86"/>
      <c r="H2014" s="89"/>
      <c r="I2014" s="89">
        <v>0.91438356164383561</v>
      </c>
      <c r="J2014" s="84"/>
      <c r="K2014" s="84"/>
      <c r="L2014" s="87">
        <v>2257.5</v>
      </c>
      <c r="M2014" s="87"/>
      <c r="N2014" s="87">
        <v>2257.5</v>
      </c>
      <c r="O2014" s="84">
        <v>2144.625</v>
      </c>
      <c r="P2014" s="84">
        <v>0</v>
      </c>
      <c r="Q2014" s="84">
        <f t="shared" si="1285"/>
        <v>2144.625</v>
      </c>
      <c r="R2014" s="84">
        <v>112.875</v>
      </c>
      <c r="S2014" s="87">
        <f t="shared" si="1286"/>
        <v>112.875</v>
      </c>
      <c r="T2014" s="150">
        <v>5</v>
      </c>
      <c r="U2014" s="69">
        <v>365</v>
      </c>
      <c r="V2014" s="70"/>
      <c r="W2014" s="71">
        <v>14.635616438356164</v>
      </c>
      <c r="X2014" s="76">
        <f t="shared" si="1300"/>
        <v>42248</v>
      </c>
      <c r="AF2014" s="132" t="s">
        <v>3114</v>
      </c>
      <c r="AG2014" s="60">
        <f>MATCH(AF2014,'Cat-4'!$A:$A,0)</f>
        <v>844</v>
      </c>
      <c r="AH2014" s="60">
        <f>MATCH(X2014,'Cat-4'!$1:$1,0)</f>
        <v>45</v>
      </c>
      <c r="AI2014" s="60">
        <f>INDEX('Cat-4'!$1:$1048576,Working!AG2014,Working!AH2014)</f>
        <v>110.9</v>
      </c>
      <c r="AJ2014" s="60">
        <f>MATCH($AJ$3,'Cat-4'!$1:$1,0)</f>
        <v>144</v>
      </c>
      <c r="AK2014" s="60">
        <f>INDEX('Cat-4'!$1:$1048576,Working!AG2014,Working!AJ2014)</f>
        <v>160.30000000000001</v>
      </c>
      <c r="AL2014" s="146">
        <f t="shared" si="1301"/>
        <v>1.4454463480613164</v>
      </c>
      <c r="AM2014" s="152">
        <f t="shared" si="1302"/>
        <v>1.4454463480613164</v>
      </c>
      <c r="AN2014" s="146">
        <f t="shared" si="1289"/>
        <v>8.4555555555555557</v>
      </c>
      <c r="AO2014" s="169">
        <f>INDEX('EL&amp;SV'!$C$4:$G$50,MATCH(AF2014,'EL&amp;SV'!$G$4:$G$50,0),MATCH(IF(P2014&gt;5000000,"A",IF(N2014&gt;2000000,"B",IF(N2014&gt;500000,"C","D"))),'EL&amp;SV'!$C$4:$G$4,0))</f>
        <v>6</v>
      </c>
      <c r="AP2014" s="171">
        <f>INDEX('EL&amp;SV'!$G$4:$K$50,MATCH(AF2014,'EL&amp;SV'!$G$4:$G$50,0),MATCH(IF(N2014&gt;5000000,"A",IF(N2014&gt;2000000,"B",IF(N2014&gt;500000,"C","D"))),'EL&amp;SV'!$G$4:$K$4,0))</f>
        <v>0.95</v>
      </c>
      <c r="AQ2014" s="153">
        <f t="shared" si="1265"/>
        <v>3263.095130748422</v>
      </c>
      <c r="AR2014" s="153">
        <f t="shared" si="1266"/>
        <v>3099.9403742110007</v>
      </c>
      <c r="AS2014" s="153">
        <f t="shared" si="1267"/>
        <v>163.15475653742124</v>
      </c>
      <c r="AT2014" s="60">
        <v>0.75</v>
      </c>
      <c r="AU2014" s="153">
        <f t="shared" si="1268"/>
        <v>122.36606740306593</v>
      </c>
      <c r="AV2014" s="153">
        <f t="shared" si="1269"/>
        <v>163.15475653742124</v>
      </c>
    </row>
    <row r="2015" spans="1:48" x14ac:dyDescent="0.2">
      <c r="A2015" s="82">
        <v>2011</v>
      </c>
      <c r="B2015" s="82" t="s">
        <v>1410</v>
      </c>
      <c r="C2015" s="83"/>
      <c r="D2015" s="84" t="s">
        <v>112</v>
      </c>
      <c r="E2015" s="85" t="s">
        <v>309</v>
      </c>
      <c r="F2015" s="86">
        <v>39492</v>
      </c>
      <c r="G2015" s="86" t="s">
        <v>1347</v>
      </c>
      <c r="H2015" s="89"/>
      <c r="I2015" s="89">
        <v>1.2924929178470256E-2</v>
      </c>
      <c r="J2015" s="84"/>
      <c r="K2015" s="84"/>
      <c r="L2015" s="87">
        <v>2250</v>
      </c>
      <c r="M2015" s="87"/>
      <c r="N2015" s="87">
        <v>2250</v>
      </c>
      <c r="O2015" s="84">
        <v>2250</v>
      </c>
      <c r="P2015" s="84">
        <v>0</v>
      </c>
      <c r="Q2015" s="84">
        <f t="shared" si="1285"/>
        <v>2250</v>
      </c>
      <c r="R2015" s="84">
        <v>0</v>
      </c>
      <c r="S2015" s="87">
        <f t="shared" si="1286"/>
        <v>0</v>
      </c>
      <c r="T2015" s="150">
        <v>10</v>
      </c>
      <c r="U2015" s="69">
        <v>365</v>
      </c>
      <c r="V2015" s="70"/>
      <c r="W2015" s="71">
        <v>14.635616438356164</v>
      </c>
      <c r="X2015" s="76">
        <f t="shared" si="1300"/>
        <v>39479</v>
      </c>
      <c r="Y2015" s="138" t="s">
        <v>4226</v>
      </c>
      <c r="Z2015" s="60">
        <f>MATCH(Y2015,'Cat-3'!$A:$A,0)</f>
        <v>742</v>
      </c>
      <c r="AA2015" s="60">
        <f>MATCH(X2015,'Cat-3'!$1:$1,0)</f>
        <v>41</v>
      </c>
      <c r="AB2015" s="60">
        <f>INDEX('Cat-3'!$1:$1048576,Working!Z2015,Working!AA2015)</f>
        <v>79.599999999999994</v>
      </c>
      <c r="AC2015" s="60">
        <f>MATCH($AC$3,'Cat-3'!$1:$1,0)</f>
        <v>90</v>
      </c>
      <c r="AD2015" s="60">
        <f>INDEX('Cat-3'!$1:$1048576,Working!Z2015,Working!AC2015)</f>
        <v>73.099999999999994</v>
      </c>
      <c r="AE2015" s="146">
        <f t="shared" ref="AE2015:AE2016" si="1303">AD2015/AB2015</f>
        <v>0.91834170854271358</v>
      </c>
      <c r="AF2015" s="132" t="s">
        <v>2732</v>
      </c>
      <c r="AG2015" s="60">
        <f>MATCH(AF2015,'Cat-4'!$A:$A,0)</f>
        <v>652</v>
      </c>
      <c r="AH2015" s="60">
        <f>MATCH($AH$3,'Cat-4'!$1:$1,0)</f>
        <v>4</v>
      </c>
      <c r="AI2015" s="60">
        <f>INDEX('Cat-4'!$1:$1048576,Working!AG2015,Working!AH2015)</f>
        <v>97.5</v>
      </c>
      <c r="AJ2015" s="60">
        <f>MATCH($AJ$3,'Cat-4'!$1:$1,0)</f>
        <v>144</v>
      </c>
      <c r="AK2015" s="60">
        <f>INDEX('Cat-4'!$1:$1048576,Working!AG2015,Working!AJ2015)</f>
        <v>95.4</v>
      </c>
      <c r="AL2015" s="146">
        <f t="shared" ref="AL2015:AL2018" si="1304">AK2015/AI2015</f>
        <v>0.97846153846153849</v>
      </c>
      <c r="AM2015" s="146">
        <f t="shared" ref="AM2015:AM2016" si="1305">AL2015*AE2015</f>
        <v>0.89856204097410131</v>
      </c>
      <c r="AN2015" s="146">
        <f t="shared" si="1289"/>
        <v>16.002777777777776</v>
      </c>
      <c r="AO2015" s="169">
        <f>INDEX('EL&amp;SV'!$C$4:$G$50,MATCH(AF2015,'EL&amp;SV'!$G$4:$G$50,0),MATCH(IF(P2015&gt;5000000,"A",IF(N2015&gt;2000000,"B",IF(N2015&gt;500000,"C","D"))),'EL&amp;SV'!$C$4:$G$4,0))</f>
        <v>8</v>
      </c>
      <c r="AP2015" s="171">
        <f>INDEX('EL&amp;SV'!$G$4:$K$50,MATCH(AF2015,'EL&amp;SV'!$G$4:$G$50,0),MATCH(IF(N2015&gt;5000000,"A",IF(N2015&gt;2000000,"B",IF(N2015&gt;500000,"C","D"))),'EL&amp;SV'!$G$4:$K$4,0))</f>
        <v>0.9</v>
      </c>
      <c r="AQ2015" s="153">
        <f t="shared" si="1265"/>
        <v>2021.7645921917278</v>
      </c>
      <c r="AR2015" s="153">
        <f t="shared" si="1266"/>
        <v>1819.5881329725551</v>
      </c>
      <c r="AS2015" s="153">
        <f t="shared" si="1267"/>
        <v>202.17645921917278</v>
      </c>
      <c r="AT2015" s="60">
        <v>0.75</v>
      </c>
      <c r="AU2015" s="153">
        <f t="shared" si="1268"/>
        <v>151.63234441437959</v>
      </c>
      <c r="AV2015" s="153">
        <f t="shared" si="1269"/>
        <v>202.17645921917273</v>
      </c>
    </row>
    <row r="2016" spans="1:48" x14ac:dyDescent="0.2">
      <c r="A2016" s="82">
        <v>2012</v>
      </c>
      <c r="B2016" s="82" t="s">
        <v>1410</v>
      </c>
      <c r="C2016" s="83"/>
      <c r="D2016" s="84" t="s">
        <v>112</v>
      </c>
      <c r="E2016" s="85" t="s">
        <v>341</v>
      </c>
      <c r="F2016" s="86">
        <v>39696</v>
      </c>
      <c r="G2016" s="86" t="s">
        <v>1348</v>
      </c>
      <c r="H2016" s="89"/>
      <c r="I2016" s="89">
        <v>1.129331683168317E-2</v>
      </c>
      <c r="J2016" s="84"/>
      <c r="K2016" s="84"/>
      <c r="L2016" s="87">
        <v>2250</v>
      </c>
      <c r="M2016" s="87"/>
      <c r="N2016" s="87">
        <v>2250</v>
      </c>
      <c r="O2016" s="84">
        <v>2250</v>
      </c>
      <c r="P2016" s="84">
        <v>0</v>
      </c>
      <c r="Q2016" s="84">
        <f t="shared" si="1285"/>
        <v>2250</v>
      </c>
      <c r="R2016" s="84">
        <v>0</v>
      </c>
      <c r="S2016" s="87">
        <f t="shared" si="1286"/>
        <v>0</v>
      </c>
      <c r="T2016" s="150">
        <v>10</v>
      </c>
      <c r="U2016" s="69">
        <v>365</v>
      </c>
      <c r="V2016" s="70"/>
      <c r="W2016" s="71">
        <v>14.635616438356164</v>
      </c>
      <c r="X2016" s="76">
        <f t="shared" si="1300"/>
        <v>39692</v>
      </c>
      <c r="Y2016" s="138" t="s">
        <v>4016</v>
      </c>
      <c r="Z2016" s="60">
        <f>MATCH(Y2016,'Cat-3'!$A:$A,0)</f>
        <v>628</v>
      </c>
      <c r="AA2016" s="60">
        <f>MATCH(X2016,'Cat-3'!$1:$1,0)</f>
        <v>48</v>
      </c>
      <c r="AB2016" s="60">
        <f>INDEX('Cat-3'!$1:$1048576,Working!Z2016,Working!AA2016)</f>
        <v>120.9</v>
      </c>
      <c r="AC2016" s="60">
        <f>MATCH($AC$3,'Cat-3'!$1:$1,0)</f>
        <v>90</v>
      </c>
      <c r="AD2016" s="60">
        <f>INDEX('Cat-3'!$1:$1048576,Working!Z2016,Working!AC2016)</f>
        <v>138.4</v>
      </c>
      <c r="AE2016" s="146">
        <f t="shared" si="1303"/>
        <v>1.1447477253928866</v>
      </c>
      <c r="AF2016" s="132" t="s">
        <v>3114</v>
      </c>
      <c r="AG2016" s="60">
        <f>MATCH(AF2016,'Cat-4'!$A:$A,0)</f>
        <v>844</v>
      </c>
      <c r="AH2016" s="60">
        <f>MATCH($AH$3,'Cat-4'!$1:$1,0)</f>
        <v>4</v>
      </c>
      <c r="AI2016" s="60">
        <f>INDEX('Cat-4'!$1:$1048576,Working!AG2016,Working!AH2016)</f>
        <v>103.9</v>
      </c>
      <c r="AJ2016" s="60">
        <f>MATCH($AJ$3,'Cat-4'!$1:$1,0)</f>
        <v>144</v>
      </c>
      <c r="AK2016" s="60">
        <f>INDEX('Cat-4'!$1:$1048576,Working!AG2016,Working!AJ2016)</f>
        <v>160.30000000000001</v>
      </c>
      <c r="AL2016" s="146">
        <f t="shared" si="1304"/>
        <v>1.5428296438883542</v>
      </c>
      <c r="AM2016" s="146">
        <f t="shared" si="1305"/>
        <v>1.7661507255099107</v>
      </c>
      <c r="AN2016" s="146">
        <f t="shared" si="1289"/>
        <v>15.444444444444445</v>
      </c>
      <c r="AO2016" s="169">
        <f>INDEX('EL&amp;SV'!$C$4:$G$50,MATCH(AF2016,'EL&amp;SV'!$G$4:$G$50,0),MATCH(IF(P2016&gt;5000000,"A",IF(N2016&gt;2000000,"B",IF(N2016&gt;500000,"C","D"))),'EL&amp;SV'!$C$4:$G$4,0))</f>
        <v>6</v>
      </c>
      <c r="AP2016" s="171">
        <f>INDEX('EL&amp;SV'!$G$4:$K$50,MATCH(AF2016,'EL&amp;SV'!$G$4:$G$50,0),MATCH(IF(N2016&gt;5000000,"A",IF(N2016&gt;2000000,"B",IF(N2016&gt;500000,"C","D"))),'EL&amp;SV'!$G$4:$K$4,0))</f>
        <v>0.95</v>
      </c>
      <c r="AQ2016" s="153">
        <f t="shared" si="1265"/>
        <v>3973.8391323972992</v>
      </c>
      <c r="AR2016" s="153">
        <f t="shared" si="1266"/>
        <v>3775.1471757774343</v>
      </c>
      <c r="AS2016" s="153">
        <f t="shared" si="1267"/>
        <v>198.69195661986487</v>
      </c>
      <c r="AT2016" s="60">
        <v>0.75</v>
      </c>
      <c r="AU2016" s="153">
        <f t="shared" si="1268"/>
        <v>149.01896746489865</v>
      </c>
      <c r="AV2016" s="153">
        <f t="shared" si="1269"/>
        <v>198.69195661986512</v>
      </c>
    </row>
    <row r="2017" spans="1:48" x14ac:dyDescent="0.2">
      <c r="A2017" s="82">
        <v>2013</v>
      </c>
      <c r="B2017" s="82" t="s">
        <v>1410</v>
      </c>
      <c r="C2017" s="83"/>
      <c r="D2017" s="84" t="s">
        <v>112</v>
      </c>
      <c r="E2017" s="85" t="s">
        <v>367</v>
      </c>
      <c r="F2017" s="86">
        <v>41000</v>
      </c>
      <c r="G2017" s="86" t="s">
        <v>1350</v>
      </c>
      <c r="H2017" s="89"/>
      <c r="I2017" s="89">
        <v>0.05</v>
      </c>
      <c r="J2017" s="84"/>
      <c r="K2017" s="84"/>
      <c r="L2017" s="87">
        <v>2250</v>
      </c>
      <c r="M2017" s="87"/>
      <c r="N2017" s="87">
        <v>2250</v>
      </c>
      <c r="O2017" s="84">
        <v>2250</v>
      </c>
      <c r="P2017" s="84">
        <v>0</v>
      </c>
      <c r="Q2017" s="84">
        <f t="shared" si="1285"/>
        <v>2250</v>
      </c>
      <c r="R2017" s="84">
        <v>0</v>
      </c>
      <c r="S2017" s="87">
        <f t="shared" si="1286"/>
        <v>0</v>
      </c>
      <c r="T2017" s="150">
        <v>10</v>
      </c>
      <c r="U2017" s="69">
        <v>365</v>
      </c>
      <c r="V2017" s="70"/>
      <c r="W2017" s="71">
        <v>14.635616438356164</v>
      </c>
      <c r="X2017" s="76">
        <f t="shared" si="1300"/>
        <v>41000</v>
      </c>
      <c r="AF2017" s="132" t="s">
        <v>3114</v>
      </c>
      <c r="AG2017" s="60">
        <f>MATCH(AF2017,'Cat-4'!$A:$A,0)</f>
        <v>844</v>
      </c>
      <c r="AH2017" s="60">
        <f>MATCH(X2017,'Cat-4'!$1:$1,0)</f>
        <v>4</v>
      </c>
      <c r="AI2017" s="60">
        <f>INDEX('Cat-4'!$1:$1048576,Working!AG2017,Working!AH2017)</f>
        <v>103.9</v>
      </c>
      <c r="AJ2017" s="60">
        <f>MATCH($AJ$3,'Cat-4'!$1:$1,0)</f>
        <v>144</v>
      </c>
      <c r="AK2017" s="60">
        <f>INDEX('Cat-4'!$1:$1048576,Working!AG2017,Working!AJ2017)</f>
        <v>160.30000000000001</v>
      </c>
      <c r="AL2017" s="146">
        <f t="shared" si="1304"/>
        <v>1.5428296438883542</v>
      </c>
      <c r="AM2017" s="152">
        <f t="shared" ref="AM2017:AM2018" si="1306">AL2017</f>
        <v>1.5428296438883542</v>
      </c>
      <c r="AN2017" s="146">
        <f t="shared" si="1289"/>
        <v>11.872222222222222</v>
      </c>
      <c r="AO2017" s="169">
        <f>INDEX('EL&amp;SV'!$C$4:$G$50,MATCH(AF2017,'EL&amp;SV'!$G$4:$G$50,0),MATCH(IF(P2017&gt;5000000,"A",IF(N2017&gt;2000000,"B",IF(N2017&gt;500000,"C","D"))),'EL&amp;SV'!$C$4:$G$4,0))</f>
        <v>6</v>
      </c>
      <c r="AP2017" s="171">
        <f>INDEX('EL&amp;SV'!$G$4:$K$50,MATCH(AF2017,'EL&amp;SV'!$G$4:$G$50,0),MATCH(IF(N2017&gt;5000000,"A",IF(N2017&gt;2000000,"B",IF(N2017&gt;500000,"C","D"))),'EL&amp;SV'!$G$4:$K$4,0))</f>
        <v>0.95</v>
      </c>
      <c r="AQ2017" s="153">
        <f t="shared" si="1265"/>
        <v>3471.3666987487968</v>
      </c>
      <c r="AR2017" s="153">
        <f t="shared" si="1266"/>
        <v>3297.7983638113565</v>
      </c>
      <c r="AS2017" s="153">
        <f t="shared" si="1267"/>
        <v>173.56833493744034</v>
      </c>
      <c r="AT2017" s="60">
        <v>0.75</v>
      </c>
      <c r="AU2017" s="153">
        <f t="shared" si="1268"/>
        <v>130.17625120308026</v>
      </c>
      <c r="AV2017" s="153">
        <f t="shared" si="1269"/>
        <v>173.56833493744</v>
      </c>
    </row>
    <row r="2018" spans="1:48" x14ac:dyDescent="0.2">
      <c r="A2018" s="82">
        <v>2014</v>
      </c>
      <c r="B2018" s="82" t="s">
        <v>1410</v>
      </c>
      <c r="C2018" s="83"/>
      <c r="D2018" s="84" t="s">
        <v>112</v>
      </c>
      <c r="E2018" s="85" t="s">
        <v>741</v>
      </c>
      <c r="F2018" s="151">
        <v>42248</v>
      </c>
      <c r="G2018" s="86"/>
      <c r="H2018" s="89"/>
      <c r="I2018" s="89">
        <v>0</v>
      </c>
      <c r="J2018" s="84"/>
      <c r="K2018" s="84"/>
      <c r="L2018" s="87">
        <v>2244</v>
      </c>
      <c r="M2018" s="87"/>
      <c r="N2018" s="87">
        <v>2244</v>
      </c>
      <c r="O2018" s="84">
        <v>2243.8000000000002</v>
      </c>
      <c r="P2018" s="84">
        <v>0</v>
      </c>
      <c r="Q2018" s="84">
        <f t="shared" si="1285"/>
        <v>2243.8000000000002</v>
      </c>
      <c r="R2018" s="84">
        <v>0.1999999999998181</v>
      </c>
      <c r="S2018" s="87">
        <f t="shared" si="1286"/>
        <v>0.1999999999998181</v>
      </c>
      <c r="T2018" s="150">
        <v>5</v>
      </c>
      <c r="U2018" s="69">
        <v>365</v>
      </c>
      <c r="V2018" s="70"/>
      <c r="W2018" s="71">
        <v>14.323287671232876</v>
      </c>
      <c r="X2018" s="76">
        <f>DATE(YEAR(F2018),MONTH(F2018),1)</f>
        <v>42248</v>
      </c>
      <c r="AF2018" s="132" t="s">
        <v>3114</v>
      </c>
      <c r="AG2018" s="60">
        <f>MATCH(AF2018,'Cat-4'!$A:$A,0)</f>
        <v>844</v>
      </c>
      <c r="AH2018" s="60">
        <f>MATCH(X2018,'Cat-4'!$1:$1,0)</f>
        <v>45</v>
      </c>
      <c r="AI2018" s="60">
        <f>INDEX('Cat-4'!$1:$1048576,Working!AG2018,Working!AH2018)</f>
        <v>110.9</v>
      </c>
      <c r="AJ2018" s="60">
        <f>MATCH($AJ$3,'Cat-4'!$1:$1,0)</f>
        <v>144</v>
      </c>
      <c r="AK2018" s="60">
        <f>INDEX('Cat-4'!$1:$1048576,Working!AG2018,Working!AJ2018)</f>
        <v>160.30000000000001</v>
      </c>
      <c r="AL2018" s="146">
        <f t="shared" si="1304"/>
        <v>1.4454463480613164</v>
      </c>
      <c r="AM2018" s="152">
        <f t="shared" si="1306"/>
        <v>1.4454463480613164</v>
      </c>
      <c r="AN2018" s="146">
        <f t="shared" si="1289"/>
        <v>8.4555555555555557</v>
      </c>
      <c r="AO2018" s="169">
        <f>INDEX('EL&amp;SV'!$C$4:$G$50,MATCH(AF2018,'EL&amp;SV'!$G$4:$G$50,0),MATCH(IF(P2018&gt;5000000,"A",IF(N2018&gt;2000000,"B",IF(N2018&gt;500000,"C","D"))),'EL&amp;SV'!$C$4:$G$4,0))</f>
        <v>6</v>
      </c>
      <c r="AP2018" s="171">
        <f>INDEX('EL&amp;SV'!$G$4:$K$50,MATCH(AF2018,'EL&amp;SV'!$G$4:$G$50,0),MATCH(IF(N2018&gt;5000000,"A",IF(N2018&gt;2000000,"B",IF(N2018&gt;500000,"C","D"))),'EL&amp;SV'!$G$4:$K$4,0))</f>
        <v>0.95</v>
      </c>
      <c r="AQ2018" s="153">
        <f t="shared" si="1265"/>
        <v>3243.5816050495941</v>
      </c>
      <c r="AR2018" s="153">
        <f t="shared" si="1266"/>
        <v>3081.4025247971144</v>
      </c>
      <c r="AS2018" s="153">
        <f t="shared" si="1267"/>
        <v>162.17908025247971</v>
      </c>
      <c r="AT2018" s="60">
        <v>0.75</v>
      </c>
      <c r="AU2018" s="153">
        <f t="shared" si="1268"/>
        <v>121.63431018935978</v>
      </c>
      <c r="AV2018" s="153">
        <f t="shared" si="1269"/>
        <v>162.17908025247985</v>
      </c>
    </row>
    <row r="2019" spans="1:48" x14ac:dyDescent="0.2">
      <c r="A2019" s="82">
        <v>2015</v>
      </c>
      <c r="B2019" s="82" t="s">
        <v>1410</v>
      </c>
      <c r="C2019" s="83"/>
      <c r="D2019" s="84" t="s">
        <v>112</v>
      </c>
      <c r="E2019" s="85" t="s">
        <v>357</v>
      </c>
      <c r="F2019" s="86">
        <v>40312</v>
      </c>
      <c r="G2019" s="86" t="s">
        <v>1352</v>
      </c>
      <c r="H2019" s="89"/>
      <c r="I2019" s="89">
        <v>8.1765232974910385E-3</v>
      </c>
      <c r="J2019" s="84"/>
      <c r="K2019" s="84"/>
      <c r="L2019" s="87">
        <v>2200</v>
      </c>
      <c r="M2019" s="87"/>
      <c r="N2019" s="87">
        <v>2200</v>
      </c>
      <c r="O2019" s="84">
        <v>2200</v>
      </c>
      <c r="P2019" s="84">
        <v>0</v>
      </c>
      <c r="Q2019" s="84">
        <f t="shared" si="1285"/>
        <v>2200</v>
      </c>
      <c r="R2019" s="84">
        <v>0</v>
      </c>
      <c r="S2019" s="87">
        <f t="shared" si="1286"/>
        <v>0</v>
      </c>
      <c r="T2019" s="150">
        <v>10</v>
      </c>
      <c r="U2019" s="69">
        <v>365</v>
      </c>
      <c r="V2019" s="70"/>
      <c r="W2019" s="71">
        <v>9.8054794520547937</v>
      </c>
      <c r="X2019" s="76">
        <f t="shared" si="1300"/>
        <v>40299</v>
      </c>
      <c r="Y2019" s="138" t="s">
        <v>4016</v>
      </c>
      <c r="Z2019" s="60">
        <f>MATCH(Y2019,'Cat-3'!$A:$A,0)</f>
        <v>628</v>
      </c>
      <c r="AA2019" s="60">
        <f>MATCH(X2019,'Cat-3'!$1:$1,0)</f>
        <v>68</v>
      </c>
      <c r="AB2019" s="60">
        <f>INDEX('Cat-3'!$1:$1048576,Working!Z2019,Working!AA2019)</f>
        <v>130.1</v>
      </c>
      <c r="AC2019" s="60">
        <f>MATCH($AC$3,'Cat-3'!$1:$1,0)</f>
        <v>90</v>
      </c>
      <c r="AD2019" s="60">
        <f>INDEX('Cat-3'!$1:$1048576,Working!Z2019,Working!AC2019)</f>
        <v>138.4</v>
      </c>
      <c r="AE2019" s="146">
        <f>AD2019/AB2019</f>
        <v>1.0637970791698694</v>
      </c>
      <c r="AF2019" s="132" t="s">
        <v>3114</v>
      </c>
      <c r="AG2019" s="60">
        <f>MATCH(AF2019,'Cat-4'!$A:$A,0)</f>
        <v>844</v>
      </c>
      <c r="AH2019" s="60">
        <f>MATCH($AH$3,'Cat-4'!$1:$1,0)</f>
        <v>4</v>
      </c>
      <c r="AI2019" s="60">
        <f>INDEX('Cat-4'!$1:$1048576,Working!AG2019,Working!AH2019)</f>
        <v>103.9</v>
      </c>
      <c r="AJ2019" s="60">
        <f>MATCH($AJ$3,'Cat-4'!$1:$1,0)</f>
        <v>144</v>
      </c>
      <c r="AK2019" s="60">
        <f>INDEX('Cat-4'!$1:$1048576,Working!AG2019,Working!AJ2019)</f>
        <v>160.30000000000001</v>
      </c>
      <c r="AL2019" s="146">
        <f>AK2019/AI2019</f>
        <v>1.5428296438883542</v>
      </c>
      <c r="AM2019" s="146">
        <f>AL2019*AE2019</f>
        <v>1.641257668825121</v>
      </c>
      <c r="AN2019" s="146">
        <f t="shared" si="1289"/>
        <v>13.752777777777778</v>
      </c>
      <c r="AO2019" s="169">
        <f>INDEX('EL&amp;SV'!$C$4:$G$50,MATCH(AF2019,'EL&amp;SV'!$G$4:$G$50,0),MATCH(IF(P2019&gt;5000000,"A",IF(N2019&gt;2000000,"B",IF(N2019&gt;500000,"C","D"))),'EL&amp;SV'!$C$4:$G$4,0))</f>
        <v>6</v>
      </c>
      <c r="AP2019" s="171">
        <f>INDEX('EL&amp;SV'!$G$4:$K$50,MATCH(AF2019,'EL&amp;SV'!$G$4:$G$50,0),MATCH(IF(N2019&gt;5000000,"A",IF(N2019&gt;2000000,"B",IF(N2019&gt;500000,"C","D"))),'EL&amp;SV'!$G$4:$K$4,0))</f>
        <v>0.95</v>
      </c>
      <c r="AQ2019" s="153">
        <f t="shared" si="1265"/>
        <v>3610.7668714152665</v>
      </c>
      <c r="AR2019" s="153">
        <f t="shared" si="1266"/>
        <v>3430.2285278445029</v>
      </c>
      <c r="AS2019" s="153">
        <f t="shared" si="1267"/>
        <v>180.53834357076357</v>
      </c>
      <c r="AT2019" s="60">
        <v>0.75</v>
      </c>
      <c r="AU2019" s="153">
        <f t="shared" si="1268"/>
        <v>135.40375767807268</v>
      </c>
      <c r="AV2019" s="153">
        <f t="shared" si="1269"/>
        <v>180.53834357076349</v>
      </c>
    </row>
    <row r="2020" spans="1:48" x14ac:dyDescent="0.2">
      <c r="A2020" s="82">
        <v>2016</v>
      </c>
      <c r="B2020" s="82" t="s">
        <v>1410</v>
      </c>
      <c r="C2020" s="83"/>
      <c r="D2020" s="84" t="s">
        <v>112</v>
      </c>
      <c r="E2020" s="85" t="s">
        <v>780</v>
      </c>
      <c r="F2020" s="151">
        <v>42248</v>
      </c>
      <c r="G2020" s="86"/>
      <c r="H2020" s="89"/>
      <c r="I2020" s="89">
        <v>0</v>
      </c>
      <c r="J2020" s="84"/>
      <c r="K2020" s="84"/>
      <c r="L2020" s="87">
        <v>2189.9899999999998</v>
      </c>
      <c r="M2020" s="87"/>
      <c r="N2020" s="87">
        <v>2189.9899999999998</v>
      </c>
      <c r="O2020" s="84">
        <v>2080.4904999999999</v>
      </c>
      <c r="P2020" s="84">
        <v>0</v>
      </c>
      <c r="Q2020" s="84">
        <f t="shared" si="1285"/>
        <v>2080.4904999999999</v>
      </c>
      <c r="R2020" s="84">
        <v>109.4994999999999</v>
      </c>
      <c r="S2020" s="87">
        <f t="shared" si="1286"/>
        <v>109.4994999999999</v>
      </c>
      <c r="T2020" s="150">
        <v>5</v>
      </c>
      <c r="U2020" s="69">
        <v>365</v>
      </c>
      <c r="V2020" s="70"/>
      <c r="W2020" s="71">
        <v>2.9945205479452053</v>
      </c>
      <c r="X2020" s="76">
        <f t="shared" si="1300"/>
        <v>42248</v>
      </c>
      <c r="AF2020" s="132" t="s">
        <v>3114</v>
      </c>
      <c r="AG2020" s="60">
        <f>MATCH(AF2020,'Cat-4'!$A:$A,0)</f>
        <v>844</v>
      </c>
      <c r="AH2020" s="60">
        <f>MATCH(X2020,'Cat-4'!$1:$1,0)</f>
        <v>45</v>
      </c>
      <c r="AI2020" s="60">
        <f>INDEX('Cat-4'!$1:$1048576,Working!AG2020,Working!AH2020)</f>
        <v>110.9</v>
      </c>
      <c r="AJ2020" s="60">
        <f>MATCH($AJ$3,'Cat-4'!$1:$1,0)</f>
        <v>144</v>
      </c>
      <c r="AK2020" s="60">
        <f>INDEX('Cat-4'!$1:$1048576,Working!AG2020,Working!AJ2020)</f>
        <v>160.30000000000001</v>
      </c>
      <c r="AL2020" s="146">
        <f t="shared" ref="AL2020:AL2021" si="1307">AK2020/AI2020</f>
        <v>1.4454463480613164</v>
      </c>
      <c r="AM2020" s="152">
        <f t="shared" ref="AM2020:AM2021" si="1308">AL2020</f>
        <v>1.4454463480613164</v>
      </c>
      <c r="AN2020" s="146">
        <f t="shared" si="1289"/>
        <v>8.4555555555555557</v>
      </c>
      <c r="AO2020" s="169">
        <f>INDEX('EL&amp;SV'!$C$4:$G$50,MATCH(AF2020,'EL&amp;SV'!$G$4:$G$50,0),MATCH(IF(P2020&gt;5000000,"A",IF(N2020&gt;2000000,"B",IF(N2020&gt;500000,"C","D"))),'EL&amp;SV'!$C$4:$G$4,0))</f>
        <v>6</v>
      </c>
      <c r="AP2020" s="171">
        <f>INDEX('EL&amp;SV'!$G$4:$K$50,MATCH(AF2020,'EL&amp;SV'!$G$4:$G$50,0),MATCH(IF(N2020&gt;5000000,"A",IF(N2020&gt;2000000,"B",IF(N2020&gt;500000,"C","D"))),'EL&amp;SV'!$G$4:$K$4,0))</f>
        <v>0.95</v>
      </c>
      <c r="AQ2020" s="153">
        <f t="shared" si="1265"/>
        <v>3165.5130477908019</v>
      </c>
      <c r="AR2020" s="153">
        <f t="shared" si="1266"/>
        <v>3007.2373954012619</v>
      </c>
      <c r="AS2020" s="153">
        <f t="shared" si="1267"/>
        <v>158.27565238954003</v>
      </c>
      <c r="AT2020" s="60">
        <v>0.75</v>
      </c>
      <c r="AU2020" s="153">
        <f t="shared" si="1268"/>
        <v>118.70673929215502</v>
      </c>
      <c r="AV2020" s="153">
        <f t="shared" si="1269"/>
        <v>158.27565238954023</v>
      </c>
    </row>
    <row r="2021" spans="1:48" x14ac:dyDescent="0.2">
      <c r="A2021" s="82">
        <v>2017</v>
      </c>
      <c r="B2021" s="82" t="s">
        <v>1410</v>
      </c>
      <c r="C2021" s="83"/>
      <c r="D2021" s="84" t="s">
        <v>112</v>
      </c>
      <c r="E2021" s="85" t="s">
        <v>925</v>
      </c>
      <c r="F2021" s="151">
        <v>42248</v>
      </c>
      <c r="G2021" s="86"/>
      <c r="H2021" s="89"/>
      <c r="I2021" s="89">
        <v>9.2465753424657585E-2</v>
      </c>
      <c r="J2021" s="84"/>
      <c r="K2021" s="84"/>
      <c r="L2021" s="87">
        <v>2156.5</v>
      </c>
      <c r="M2021" s="87"/>
      <c r="N2021" s="87">
        <v>2156.5</v>
      </c>
      <c r="O2021" s="84">
        <v>2048.6750000000002</v>
      </c>
      <c r="P2021" s="84">
        <v>0</v>
      </c>
      <c r="Q2021" s="84">
        <f t="shared" si="1285"/>
        <v>2048.6750000000002</v>
      </c>
      <c r="R2021" s="84">
        <v>107.82499999999982</v>
      </c>
      <c r="S2021" s="87">
        <f t="shared" si="1286"/>
        <v>107.82499999999982</v>
      </c>
      <c r="T2021" s="150">
        <v>5</v>
      </c>
      <c r="U2021" s="69">
        <v>365</v>
      </c>
      <c r="V2021" s="70"/>
      <c r="W2021" s="71">
        <v>2.9945205479452053</v>
      </c>
      <c r="X2021" s="76">
        <f t="shared" si="1300"/>
        <v>42248</v>
      </c>
      <c r="AF2021" s="132" t="s">
        <v>3114</v>
      </c>
      <c r="AG2021" s="60">
        <f>MATCH(AF2021,'Cat-4'!$A:$A,0)</f>
        <v>844</v>
      </c>
      <c r="AH2021" s="60">
        <f>MATCH(X2021,'Cat-4'!$1:$1,0)</f>
        <v>45</v>
      </c>
      <c r="AI2021" s="60">
        <f>INDEX('Cat-4'!$1:$1048576,Working!AG2021,Working!AH2021)</f>
        <v>110.9</v>
      </c>
      <c r="AJ2021" s="60">
        <f>MATCH($AJ$3,'Cat-4'!$1:$1,0)</f>
        <v>144</v>
      </c>
      <c r="AK2021" s="60">
        <f>INDEX('Cat-4'!$1:$1048576,Working!AG2021,Working!AJ2021)</f>
        <v>160.30000000000001</v>
      </c>
      <c r="AL2021" s="146">
        <f t="shared" si="1307"/>
        <v>1.4454463480613164</v>
      </c>
      <c r="AM2021" s="152">
        <f t="shared" si="1308"/>
        <v>1.4454463480613164</v>
      </c>
      <c r="AN2021" s="146">
        <f t="shared" si="1289"/>
        <v>8.4555555555555557</v>
      </c>
      <c r="AO2021" s="169">
        <f>INDEX('EL&amp;SV'!$C$4:$G$50,MATCH(AF2021,'EL&amp;SV'!$G$4:$G$50,0),MATCH(IF(P2021&gt;5000000,"A",IF(N2021&gt;2000000,"B",IF(N2021&gt;500000,"C","D"))),'EL&amp;SV'!$C$4:$G$4,0))</f>
        <v>6</v>
      </c>
      <c r="AP2021" s="171">
        <f>INDEX('EL&amp;SV'!$G$4:$K$50,MATCH(AF2021,'EL&amp;SV'!$G$4:$G$50,0),MATCH(IF(N2021&gt;5000000,"A",IF(N2021&gt;2000000,"B",IF(N2021&gt;500000,"C","D"))),'EL&amp;SV'!$G$4:$K$4,0))</f>
        <v>0.95</v>
      </c>
      <c r="AQ2021" s="153">
        <f t="shared" si="1265"/>
        <v>3117.1050495942291</v>
      </c>
      <c r="AR2021" s="153">
        <f t="shared" si="1266"/>
        <v>2961.2497971145176</v>
      </c>
      <c r="AS2021" s="153">
        <f t="shared" si="1267"/>
        <v>155.85525247971145</v>
      </c>
      <c r="AT2021" s="60">
        <v>0.75</v>
      </c>
      <c r="AU2021" s="153">
        <f t="shared" si="1268"/>
        <v>116.89143935978359</v>
      </c>
      <c r="AV2021" s="153">
        <f t="shared" si="1269"/>
        <v>155.8552524797116</v>
      </c>
    </row>
    <row r="2022" spans="1:48" x14ac:dyDescent="0.2">
      <c r="A2022" s="82">
        <v>2018</v>
      </c>
      <c r="B2022" s="82" t="s">
        <v>1410</v>
      </c>
      <c r="C2022" s="83"/>
      <c r="D2022" s="84" t="s">
        <v>112</v>
      </c>
      <c r="E2022" s="85" t="s">
        <v>753</v>
      </c>
      <c r="F2022" s="86">
        <v>39548</v>
      </c>
      <c r="G2022" s="86" t="s">
        <v>1348</v>
      </c>
      <c r="H2022" s="89"/>
      <c r="I2022" s="89">
        <v>0</v>
      </c>
      <c r="J2022" s="84"/>
      <c r="K2022" s="84"/>
      <c r="L2022" s="87">
        <v>2150</v>
      </c>
      <c r="M2022" s="87"/>
      <c r="N2022" s="87">
        <v>2150</v>
      </c>
      <c r="O2022" s="84">
        <v>2042.5</v>
      </c>
      <c r="P2022" s="84">
        <v>0</v>
      </c>
      <c r="Q2022" s="84">
        <f t="shared" si="1285"/>
        <v>2042.5</v>
      </c>
      <c r="R2022" s="84">
        <v>107.5</v>
      </c>
      <c r="S2022" s="87">
        <f t="shared" si="1286"/>
        <v>107.5</v>
      </c>
      <c r="T2022" s="150">
        <v>5</v>
      </c>
      <c r="U2022" s="69">
        <v>365</v>
      </c>
      <c r="V2022" s="70"/>
      <c r="W2022" s="71">
        <v>2.9945205479452053</v>
      </c>
      <c r="X2022" s="76">
        <f t="shared" si="1300"/>
        <v>39539</v>
      </c>
      <c r="Y2022" s="138" t="s">
        <v>4016</v>
      </c>
      <c r="Z2022" s="60">
        <f>MATCH(Y2022,'Cat-3'!$A:$A,0)</f>
        <v>628</v>
      </c>
      <c r="AA2022" s="60">
        <f>MATCH(X2022,'Cat-3'!$1:$1,0)</f>
        <v>43</v>
      </c>
      <c r="AB2022" s="60">
        <f>INDEX('Cat-3'!$1:$1048576,Working!Z2022,Working!AA2022)</f>
        <v>119.5</v>
      </c>
      <c r="AC2022" s="60">
        <f>MATCH($AC$3,'Cat-3'!$1:$1,0)</f>
        <v>90</v>
      </c>
      <c r="AD2022" s="60">
        <f>INDEX('Cat-3'!$1:$1048576,Working!Z2022,Working!AC2022)</f>
        <v>138.4</v>
      </c>
      <c r="AE2022" s="146">
        <f>AD2022/AB2022</f>
        <v>1.1581589958158995</v>
      </c>
      <c r="AF2022" s="132" t="s">
        <v>3114</v>
      </c>
      <c r="AG2022" s="60">
        <f>MATCH(AF2022,'Cat-4'!$A:$A,0)</f>
        <v>844</v>
      </c>
      <c r="AH2022" s="60">
        <f>MATCH($AH$3,'Cat-4'!$1:$1,0)</f>
        <v>4</v>
      </c>
      <c r="AI2022" s="60">
        <f>INDEX('Cat-4'!$1:$1048576,Working!AG2022,Working!AH2022)</f>
        <v>103.9</v>
      </c>
      <c r="AJ2022" s="60">
        <f>MATCH($AJ$3,'Cat-4'!$1:$1,0)</f>
        <v>144</v>
      </c>
      <c r="AK2022" s="60">
        <f>INDEX('Cat-4'!$1:$1048576,Working!AG2022,Working!AJ2022)</f>
        <v>160.30000000000001</v>
      </c>
      <c r="AL2022" s="146">
        <f>AK2022/AI2022</f>
        <v>1.5428296438883542</v>
      </c>
      <c r="AM2022" s="146">
        <f>AL2022*AE2022</f>
        <v>1.7868420310807382</v>
      </c>
      <c r="AN2022" s="146">
        <f t="shared" si="1289"/>
        <v>15.847222222222221</v>
      </c>
      <c r="AO2022" s="169">
        <f>INDEX('EL&amp;SV'!$C$4:$G$50,MATCH(AF2022,'EL&amp;SV'!$G$4:$G$50,0),MATCH(IF(P2022&gt;5000000,"A",IF(N2022&gt;2000000,"B",IF(N2022&gt;500000,"C","D"))),'EL&amp;SV'!$C$4:$G$4,0))</f>
        <v>6</v>
      </c>
      <c r="AP2022" s="171">
        <f>INDEX('EL&amp;SV'!$G$4:$K$50,MATCH(AF2022,'EL&amp;SV'!$G$4:$G$50,0),MATCH(IF(N2022&gt;5000000,"A",IF(N2022&gt;2000000,"B",IF(N2022&gt;500000,"C","D"))),'EL&amp;SV'!$G$4:$K$4,0))</f>
        <v>0.95</v>
      </c>
      <c r="AQ2022" s="153">
        <f t="shared" si="1265"/>
        <v>3841.7103668235873</v>
      </c>
      <c r="AR2022" s="153">
        <f t="shared" si="1266"/>
        <v>3649.6248484824073</v>
      </c>
      <c r="AS2022" s="153">
        <f t="shared" si="1267"/>
        <v>192.08551834117998</v>
      </c>
      <c r="AT2022" s="60">
        <v>0.75</v>
      </c>
      <c r="AU2022" s="153">
        <f t="shared" si="1268"/>
        <v>144.06413875588498</v>
      </c>
      <c r="AV2022" s="153">
        <f t="shared" si="1269"/>
        <v>192.08551834117952</v>
      </c>
    </row>
    <row r="2023" spans="1:48" x14ac:dyDescent="0.2">
      <c r="A2023" s="82">
        <v>2019</v>
      </c>
      <c r="B2023" s="82" t="s">
        <v>1410</v>
      </c>
      <c r="C2023" s="83"/>
      <c r="D2023" s="84" t="s">
        <v>112</v>
      </c>
      <c r="E2023" s="85" t="s">
        <v>785</v>
      </c>
      <c r="F2023" s="151">
        <v>42248</v>
      </c>
      <c r="G2023" s="86"/>
      <c r="H2023" s="89"/>
      <c r="I2023" s="89">
        <v>0</v>
      </c>
      <c r="J2023" s="84"/>
      <c r="K2023" s="84"/>
      <c r="L2023" s="87">
        <v>2150</v>
      </c>
      <c r="M2023" s="87"/>
      <c r="N2023" s="87">
        <v>2150</v>
      </c>
      <c r="O2023" s="84">
        <v>2144.027397260274</v>
      </c>
      <c r="P2023" s="84">
        <v>0</v>
      </c>
      <c r="Q2023" s="84">
        <f t="shared" si="1285"/>
        <v>2144.027397260274</v>
      </c>
      <c r="R2023" s="84">
        <v>5.9726027397259713</v>
      </c>
      <c r="S2023" s="87">
        <f t="shared" si="1286"/>
        <v>5.9726027397259713</v>
      </c>
      <c r="T2023" s="150">
        <v>5</v>
      </c>
      <c r="U2023" s="69">
        <v>365</v>
      </c>
      <c r="V2023" s="70"/>
      <c r="W2023" s="71">
        <v>2.9917808219178084</v>
      </c>
      <c r="X2023" s="76">
        <f>DATE(YEAR(F2023),MONTH(F2023),1)</f>
        <v>42248</v>
      </c>
      <c r="AF2023" s="132" t="s">
        <v>2724</v>
      </c>
      <c r="AG2023" s="60">
        <f>MATCH(AF2023,'Cat-4'!$A:$A,0)</f>
        <v>648</v>
      </c>
      <c r="AH2023" s="60">
        <f>MATCH(X2023,'Cat-4'!$1:$1,0)</f>
        <v>45</v>
      </c>
      <c r="AI2023" s="60">
        <f>INDEX('Cat-4'!$1:$1048576,Working!AG2023,Working!AH2023)</f>
        <v>104.1</v>
      </c>
      <c r="AJ2023" s="60">
        <f>MATCH($AJ$3,'Cat-4'!$1:$1,0)</f>
        <v>144</v>
      </c>
      <c r="AK2023" s="60">
        <f>INDEX('Cat-4'!$1:$1048576,Working!AG2023,Working!AJ2023)</f>
        <v>139.4</v>
      </c>
      <c r="AL2023" s="146">
        <f>AK2023/AI2023</f>
        <v>1.3390970220941403</v>
      </c>
      <c r="AM2023" s="152">
        <f>AL2023</f>
        <v>1.3390970220941403</v>
      </c>
      <c r="AN2023" s="146">
        <f t="shared" si="1289"/>
        <v>8.4555555555555557</v>
      </c>
      <c r="AO2023" s="169">
        <f>INDEX('EL&amp;SV'!$C$4:$G$50,MATCH(AF2023,'EL&amp;SV'!$G$4:$G$50,0),MATCH(IF(P2023&gt;5000000,"A",IF(N2023&gt;2000000,"B",IF(N2023&gt;500000,"C","D"))),'EL&amp;SV'!$C$4:$G$4,0))</f>
        <v>5</v>
      </c>
      <c r="AP2023" s="171">
        <f>INDEX('EL&amp;SV'!$G$4:$K$50,MATCH(AF2023,'EL&amp;SV'!$G$4:$G$50,0),MATCH(IF(N2023&gt;5000000,"A",IF(N2023&gt;2000000,"B",IF(N2023&gt;500000,"C","D"))),'EL&amp;SV'!$G$4:$K$4,0))</f>
        <v>1</v>
      </c>
      <c r="AQ2023" s="153">
        <f t="shared" si="1265"/>
        <v>2879.0585975024014</v>
      </c>
      <c r="AR2023" s="153">
        <f t="shared" si="1266"/>
        <v>2879.0585975024014</v>
      </c>
      <c r="AS2023" s="153">
        <f t="shared" si="1267"/>
        <v>0</v>
      </c>
      <c r="AT2023" s="60">
        <v>0.75</v>
      </c>
      <c r="AU2023" s="153">
        <f t="shared" si="1268"/>
        <v>0</v>
      </c>
      <c r="AV2023" s="153">
        <f t="shared" si="1269"/>
        <v>0</v>
      </c>
    </row>
    <row r="2024" spans="1:48" x14ac:dyDescent="0.2">
      <c r="A2024" s="82">
        <v>2020</v>
      </c>
      <c r="B2024" s="82" t="s">
        <v>1410</v>
      </c>
      <c r="C2024" s="83"/>
      <c r="D2024" s="84" t="s">
        <v>112</v>
      </c>
      <c r="E2024" s="85" t="s">
        <v>291</v>
      </c>
      <c r="F2024" s="86">
        <v>39450</v>
      </c>
      <c r="G2024" s="86" t="s">
        <v>1347</v>
      </c>
      <c r="H2024" s="89"/>
      <c r="I2024" s="89">
        <v>1.3321167883211679E-2</v>
      </c>
      <c r="J2024" s="84"/>
      <c r="K2024" s="84"/>
      <c r="L2024" s="87">
        <v>2137.5</v>
      </c>
      <c r="M2024" s="87"/>
      <c r="N2024" s="87">
        <v>2137.5</v>
      </c>
      <c r="O2024" s="84">
        <v>2137.5</v>
      </c>
      <c r="P2024" s="84">
        <v>0</v>
      </c>
      <c r="Q2024" s="84">
        <f t="shared" si="1285"/>
        <v>2137.5</v>
      </c>
      <c r="R2024" s="84">
        <v>0</v>
      </c>
      <c r="S2024" s="87">
        <f t="shared" si="1286"/>
        <v>0</v>
      </c>
      <c r="T2024" s="150">
        <v>10</v>
      </c>
      <c r="U2024" s="69">
        <v>365</v>
      </c>
      <c r="V2024" s="70"/>
      <c r="W2024" s="71">
        <v>2.9945205479452053</v>
      </c>
      <c r="X2024" s="76">
        <f t="shared" si="1300"/>
        <v>39448</v>
      </c>
      <c r="Y2024" s="138" t="s">
        <v>4016</v>
      </c>
      <c r="Z2024" s="60">
        <f>MATCH(Y2024,'Cat-3'!$A:$A,0)</f>
        <v>628</v>
      </c>
      <c r="AA2024" s="60">
        <f>MATCH(X2024,'Cat-3'!$1:$1,0)</f>
        <v>40</v>
      </c>
      <c r="AB2024" s="60">
        <f>INDEX('Cat-3'!$1:$1048576,Working!Z2024,Working!AA2024)</f>
        <v>113.5</v>
      </c>
      <c r="AC2024" s="60">
        <f>MATCH($AC$3,'Cat-3'!$1:$1,0)</f>
        <v>90</v>
      </c>
      <c r="AD2024" s="60">
        <f>INDEX('Cat-3'!$1:$1048576,Working!Z2024,Working!AC2024)</f>
        <v>138.4</v>
      </c>
      <c r="AE2024" s="146">
        <f t="shared" ref="AE2024:AE2026" si="1309">AD2024/AB2024</f>
        <v>1.2193832599118943</v>
      </c>
      <c r="AF2024" s="132" t="s">
        <v>3114</v>
      </c>
      <c r="AG2024" s="60">
        <f>MATCH(AF2024,'Cat-4'!$A:$A,0)</f>
        <v>844</v>
      </c>
      <c r="AH2024" s="60">
        <f>MATCH($AH$3,'Cat-4'!$1:$1,0)</f>
        <v>4</v>
      </c>
      <c r="AI2024" s="60">
        <f>INDEX('Cat-4'!$1:$1048576,Working!AG2024,Working!AH2024)</f>
        <v>103.9</v>
      </c>
      <c r="AJ2024" s="60">
        <f>MATCH($AJ$3,'Cat-4'!$1:$1,0)</f>
        <v>144</v>
      </c>
      <c r="AK2024" s="60">
        <f>INDEX('Cat-4'!$1:$1048576,Working!AG2024,Working!AJ2024)</f>
        <v>160.30000000000001</v>
      </c>
      <c r="AL2024" s="146">
        <f t="shared" ref="AL2024:AL2029" si="1310">AK2024/AI2024</f>
        <v>1.5428296438883542</v>
      </c>
      <c r="AM2024" s="146">
        <f t="shared" ref="AM2024:AM2026" si="1311">AL2024*AE2024</f>
        <v>1.8813006406532884</v>
      </c>
      <c r="AN2024" s="146">
        <f t="shared" si="1289"/>
        <v>16.116666666666667</v>
      </c>
      <c r="AO2024" s="169">
        <f>INDEX('EL&amp;SV'!$C$4:$G$50,MATCH(AF2024,'EL&amp;SV'!$G$4:$G$50,0),MATCH(IF(P2024&gt;5000000,"A",IF(N2024&gt;2000000,"B",IF(N2024&gt;500000,"C","D"))),'EL&amp;SV'!$C$4:$G$4,0))</f>
        <v>6</v>
      </c>
      <c r="AP2024" s="171">
        <f>INDEX('EL&amp;SV'!$G$4:$K$50,MATCH(AF2024,'EL&amp;SV'!$G$4:$G$50,0),MATCH(IF(N2024&gt;5000000,"A",IF(N2024&gt;2000000,"B",IF(N2024&gt;500000,"C","D"))),'EL&amp;SV'!$G$4:$K$4,0))</f>
        <v>0.95</v>
      </c>
      <c r="AQ2024" s="153">
        <f t="shared" si="1265"/>
        <v>4021.2801193964037</v>
      </c>
      <c r="AR2024" s="153">
        <f t="shared" si="1266"/>
        <v>3820.2161134265834</v>
      </c>
      <c r="AS2024" s="153">
        <f t="shared" si="1267"/>
        <v>201.0640059698203</v>
      </c>
      <c r="AT2024" s="60">
        <v>0.75</v>
      </c>
      <c r="AU2024" s="153">
        <f t="shared" si="1268"/>
        <v>150.79800447736523</v>
      </c>
      <c r="AV2024" s="153">
        <f t="shared" si="1269"/>
        <v>201.06400596982036</v>
      </c>
    </row>
    <row r="2025" spans="1:48" x14ac:dyDescent="0.2">
      <c r="A2025" s="82">
        <v>2021</v>
      </c>
      <c r="B2025" s="82" t="s">
        <v>1410</v>
      </c>
      <c r="C2025" s="83"/>
      <c r="D2025" s="84" t="s">
        <v>112</v>
      </c>
      <c r="E2025" s="85" t="s">
        <v>704</v>
      </c>
      <c r="F2025" s="86">
        <v>39948</v>
      </c>
      <c r="G2025" s="86" t="s">
        <v>1353</v>
      </c>
      <c r="H2025" s="89"/>
      <c r="I2025" s="89">
        <v>0</v>
      </c>
      <c r="J2025" s="84"/>
      <c r="K2025" s="84"/>
      <c r="L2025" s="87">
        <v>2100</v>
      </c>
      <c r="M2025" s="87"/>
      <c r="N2025" s="87">
        <v>2100</v>
      </c>
      <c r="O2025" s="84">
        <v>2100</v>
      </c>
      <c r="P2025" s="84">
        <v>0</v>
      </c>
      <c r="Q2025" s="84">
        <f t="shared" si="1285"/>
        <v>2100</v>
      </c>
      <c r="R2025" s="84">
        <v>0</v>
      </c>
      <c r="S2025" s="87">
        <f t="shared" si="1286"/>
        <v>0</v>
      </c>
      <c r="T2025" s="150">
        <v>5</v>
      </c>
      <c r="U2025" s="69">
        <v>365</v>
      </c>
      <c r="V2025" s="70"/>
      <c r="W2025" s="71">
        <v>2.9945205479452053</v>
      </c>
      <c r="X2025" s="76">
        <f t="shared" si="1300"/>
        <v>39934</v>
      </c>
      <c r="Y2025" s="138" t="s">
        <v>4016</v>
      </c>
      <c r="Z2025" s="60">
        <f>MATCH(Y2025,'Cat-3'!$A:$A,0)</f>
        <v>628</v>
      </c>
      <c r="AA2025" s="60">
        <f>MATCH(X2025,'Cat-3'!$1:$1,0)</f>
        <v>56</v>
      </c>
      <c r="AB2025" s="60">
        <f>INDEX('Cat-3'!$1:$1048576,Working!Z2025,Working!AA2025)</f>
        <v>119.7</v>
      </c>
      <c r="AC2025" s="60">
        <f>MATCH($AC$3,'Cat-3'!$1:$1,0)</f>
        <v>90</v>
      </c>
      <c r="AD2025" s="60">
        <f>INDEX('Cat-3'!$1:$1048576,Working!Z2025,Working!AC2025)</f>
        <v>138.4</v>
      </c>
      <c r="AE2025" s="146">
        <f t="shared" si="1309"/>
        <v>1.1562238930659983</v>
      </c>
      <c r="AF2025" s="132" t="s">
        <v>3114</v>
      </c>
      <c r="AG2025" s="60">
        <f>MATCH(AF2025,'Cat-4'!$A:$A,0)</f>
        <v>844</v>
      </c>
      <c r="AH2025" s="60">
        <f>MATCH($AH$3,'Cat-4'!$1:$1,0)</f>
        <v>4</v>
      </c>
      <c r="AI2025" s="60">
        <f>INDEX('Cat-4'!$1:$1048576,Working!AG2025,Working!AH2025)</f>
        <v>103.9</v>
      </c>
      <c r="AJ2025" s="60">
        <f>MATCH($AJ$3,'Cat-4'!$1:$1,0)</f>
        <v>144</v>
      </c>
      <c r="AK2025" s="60">
        <f>INDEX('Cat-4'!$1:$1048576,Working!AG2025,Working!AJ2025)</f>
        <v>160.30000000000001</v>
      </c>
      <c r="AL2025" s="146">
        <f t="shared" si="1310"/>
        <v>1.5428296438883542</v>
      </c>
      <c r="AM2025" s="146">
        <f t="shared" si="1311"/>
        <v>1.7838564971942206</v>
      </c>
      <c r="AN2025" s="146">
        <f t="shared" si="1289"/>
        <v>14.75</v>
      </c>
      <c r="AO2025" s="169">
        <f>INDEX('EL&amp;SV'!$C$4:$G$50,MATCH(AF2025,'EL&amp;SV'!$G$4:$G$50,0),MATCH(IF(P2025&gt;5000000,"A",IF(N2025&gt;2000000,"B",IF(N2025&gt;500000,"C","D"))),'EL&amp;SV'!$C$4:$G$4,0))</f>
        <v>6</v>
      </c>
      <c r="AP2025" s="171">
        <f>INDEX('EL&amp;SV'!$G$4:$K$50,MATCH(AF2025,'EL&amp;SV'!$G$4:$G$50,0),MATCH(IF(N2025&gt;5000000,"A",IF(N2025&gt;2000000,"B",IF(N2025&gt;500000,"C","D"))),'EL&amp;SV'!$G$4:$K$4,0))</f>
        <v>0.95</v>
      </c>
      <c r="AQ2025" s="153">
        <f t="shared" si="1265"/>
        <v>3746.098644107863</v>
      </c>
      <c r="AR2025" s="153">
        <f t="shared" si="1266"/>
        <v>3558.79371190247</v>
      </c>
      <c r="AS2025" s="153">
        <f t="shared" si="1267"/>
        <v>187.30493220539302</v>
      </c>
      <c r="AT2025" s="60">
        <v>0.75</v>
      </c>
      <c r="AU2025" s="153">
        <f t="shared" si="1268"/>
        <v>140.47869915404476</v>
      </c>
      <c r="AV2025" s="153">
        <f t="shared" si="1269"/>
        <v>187.30493220539333</v>
      </c>
    </row>
    <row r="2026" spans="1:48" x14ac:dyDescent="0.2">
      <c r="A2026" s="82">
        <v>2022</v>
      </c>
      <c r="B2026" s="82" t="s">
        <v>1410</v>
      </c>
      <c r="C2026" s="83"/>
      <c r="D2026" s="84" t="s">
        <v>112</v>
      </c>
      <c r="E2026" s="85" t="s">
        <v>349</v>
      </c>
      <c r="F2026" s="86">
        <v>40312</v>
      </c>
      <c r="G2026" s="86" t="s">
        <v>1352</v>
      </c>
      <c r="H2026" s="89"/>
      <c r="I2026" s="89">
        <v>8.1765232974910385E-3</v>
      </c>
      <c r="J2026" s="84"/>
      <c r="K2026" s="84"/>
      <c r="L2026" s="87">
        <v>2080</v>
      </c>
      <c r="M2026" s="87"/>
      <c r="N2026" s="87">
        <v>2080</v>
      </c>
      <c r="O2026" s="84">
        <v>2080</v>
      </c>
      <c r="P2026" s="84">
        <v>0</v>
      </c>
      <c r="Q2026" s="84">
        <f t="shared" si="1285"/>
        <v>2080</v>
      </c>
      <c r="R2026" s="84">
        <v>0</v>
      </c>
      <c r="S2026" s="87">
        <f t="shared" si="1286"/>
        <v>0</v>
      </c>
      <c r="T2026" s="150">
        <v>10</v>
      </c>
      <c r="U2026" s="69">
        <v>365</v>
      </c>
      <c r="V2026" s="70"/>
      <c r="W2026" s="71">
        <v>9.8054794520547937</v>
      </c>
      <c r="X2026" s="76">
        <f t="shared" si="1300"/>
        <v>40299</v>
      </c>
      <c r="Y2026" s="138" t="s">
        <v>4016</v>
      </c>
      <c r="Z2026" s="60">
        <f>MATCH(Y2026,'Cat-3'!$A:$A,0)</f>
        <v>628</v>
      </c>
      <c r="AA2026" s="60">
        <f>MATCH(X2026,'Cat-3'!$1:$1,0)</f>
        <v>68</v>
      </c>
      <c r="AB2026" s="60">
        <f>INDEX('Cat-3'!$1:$1048576,Working!Z2026,Working!AA2026)</f>
        <v>130.1</v>
      </c>
      <c r="AC2026" s="60">
        <f>MATCH($AC$3,'Cat-3'!$1:$1,0)</f>
        <v>90</v>
      </c>
      <c r="AD2026" s="60">
        <f>INDEX('Cat-3'!$1:$1048576,Working!Z2026,Working!AC2026)</f>
        <v>138.4</v>
      </c>
      <c r="AE2026" s="146">
        <f t="shared" si="1309"/>
        <v>1.0637970791698694</v>
      </c>
      <c r="AF2026" s="132" t="s">
        <v>3114</v>
      </c>
      <c r="AG2026" s="60">
        <f>MATCH(AF2026,'Cat-4'!$A:$A,0)</f>
        <v>844</v>
      </c>
      <c r="AH2026" s="60">
        <f>MATCH($AH$3,'Cat-4'!$1:$1,0)</f>
        <v>4</v>
      </c>
      <c r="AI2026" s="60">
        <f>INDEX('Cat-4'!$1:$1048576,Working!AG2026,Working!AH2026)</f>
        <v>103.9</v>
      </c>
      <c r="AJ2026" s="60">
        <f>MATCH($AJ$3,'Cat-4'!$1:$1,0)</f>
        <v>144</v>
      </c>
      <c r="AK2026" s="60">
        <f>INDEX('Cat-4'!$1:$1048576,Working!AG2026,Working!AJ2026)</f>
        <v>160.30000000000001</v>
      </c>
      <c r="AL2026" s="146">
        <f t="shared" si="1310"/>
        <v>1.5428296438883542</v>
      </c>
      <c r="AM2026" s="146">
        <f t="shared" si="1311"/>
        <v>1.641257668825121</v>
      </c>
      <c r="AN2026" s="146">
        <f t="shared" si="1289"/>
        <v>13.752777777777778</v>
      </c>
      <c r="AO2026" s="169">
        <f>INDEX('EL&amp;SV'!$C$4:$G$50,MATCH(AF2026,'EL&amp;SV'!$G$4:$G$50,0),MATCH(IF(P2026&gt;5000000,"A",IF(N2026&gt;2000000,"B",IF(N2026&gt;500000,"C","D"))),'EL&amp;SV'!$C$4:$G$4,0))</f>
        <v>6</v>
      </c>
      <c r="AP2026" s="171">
        <f>INDEX('EL&amp;SV'!$G$4:$K$50,MATCH(AF2026,'EL&amp;SV'!$G$4:$G$50,0),MATCH(IF(N2026&gt;5000000,"A",IF(N2026&gt;2000000,"B",IF(N2026&gt;500000,"C","D"))),'EL&amp;SV'!$G$4:$K$4,0))</f>
        <v>0.95</v>
      </c>
      <c r="AQ2026" s="153">
        <f t="shared" ref="AQ2026:AQ2089" si="1312">AM2026*N2026</f>
        <v>3413.8159511562517</v>
      </c>
      <c r="AR2026" s="153">
        <f t="shared" ref="AR2026:AR2089" si="1313">AQ2026*(AP2026/AO2026)*(IF(AN2026&gt;AO2026,AO2026,AN2026))</f>
        <v>3243.1251535984393</v>
      </c>
      <c r="AS2026" s="153">
        <f t="shared" ref="AS2026:AS2089" si="1314">AQ2026-AR2026</f>
        <v>170.6907975578124</v>
      </c>
      <c r="AT2026" s="60">
        <v>0.75</v>
      </c>
      <c r="AU2026" s="153">
        <f t="shared" ref="AU2026:AU2089" si="1315">AT2026*AS2026</f>
        <v>128.0180981683593</v>
      </c>
      <c r="AV2026" s="153">
        <f t="shared" ref="AV2026:AV2089" si="1316">IF((AQ2026*(1-AP2026))&gt;AU2026,(AQ2026*(1-AP2026)),AU2026)</f>
        <v>170.69079755781274</v>
      </c>
    </row>
    <row r="2027" spans="1:48" x14ac:dyDescent="0.2">
      <c r="A2027" s="82">
        <v>2023</v>
      </c>
      <c r="B2027" s="82" t="s">
        <v>1410</v>
      </c>
      <c r="C2027" s="83"/>
      <c r="D2027" s="84" t="s">
        <v>112</v>
      </c>
      <c r="E2027" s="85" t="s">
        <v>534</v>
      </c>
      <c r="F2027" s="151">
        <v>42248</v>
      </c>
      <c r="G2027" s="86"/>
      <c r="H2027" s="89"/>
      <c r="I2027" s="89">
        <v>0</v>
      </c>
      <c r="J2027" s="84"/>
      <c r="K2027" s="84"/>
      <c r="L2027" s="87">
        <v>2072.2199999999998</v>
      </c>
      <c r="M2027" s="87"/>
      <c r="N2027" s="87">
        <v>2072.2199999999998</v>
      </c>
      <c r="O2027" s="84">
        <v>2072.6089999999999</v>
      </c>
      <c r="P2027" s="84">
        <v>0</v>
      </c>
      <c r="Q2027" s="84">
        <f t="shared" si="1285"/>
        <v>2072.6089999999999</v>
      </c>
      <c r="R2027" s="84">
        <v>-0.38900000000012369</v>
      </c>
      <c r="S2027" s="87">
        <f t="shared" si="1286"/>
        <v>-0.38900000000012369</v>
      </c>
      <c r="T2027" s="150">
        <v>6</v>
      </c>
      <c r="U2027" s="69">
        <v>1</v>
      </c>
      <c r="V2027" s="70"/>
      <c r="W2027" s="71"/>
      <c r="X2027" s="76">
        <f>DATE(YEAR(F2027),MONTH(F2027),1)</f>
        <v>42248</v>
      </c>
      <c r="AF2027" s="132" t="s">
        <v>3114</v>
      </c>
      <c r="AG2027" s="60">
        <f>MATCH(AF2027,'Cat-4'!$A:$A,0)</f>
        <v>844</v>
      </c>
      <c r="AH2027" s="60">
        <f>MATCH(X2027,'Cat-4'!$1:$1,0)</f>
        <v>45</v>
      </c>
      <c r="AI2027" s="60">
        <f>INDEX('Cat-4'!$1:$1048576,Working!AG2027,Working!AH2027)</f>
        <v>110.9</v>
      </c>
      <c r="AJ2027" s="60">
        <f>MATCH($AJ$3,'Cat-4'!$1:$1,0)</f>
        <v>144</v>
      </c>
      <c r="AK2027" s="60">
        <f>INDEX('Cat-4'!$1:$1048576,Working!AG2027,Working!AJ2027)</f>
        <v>160.30000000000001</v>
      </c>
      <c r="AL2027" s="146">
        <f t="shared" si="1310"/>
        <v>1.4454463480613164</v>
      </c>
      <c r="AM2027" s="152">
        <f t="shared" ref="AM2027:AM2029" si="1317">AL2027</f>
        <v>1.4454463480613164</v>
      </c>
      <c r="AN2027" s="146">
        <f t="shared" si="1289"/>
        <v>8.4555555555555557</v>
      </c>
      <c r="AO2027" s="169">
        <f>INDEX('EL&amp;SV'!$C$4:$G$50,MATCH(AF2027,'EL&amp;SV'!$G$4:$G$50,0),MATCH(IF(P2027&gt;5000000,"A",IF(N2027&gt;2000000,"B",IF(N2027&gt;500000,"C","D"))),'EL&amp;SV'!$C$4:$G$4,0))</f>
        <v>6</v>
      </c>
      <c r="AP2027" s="171">
        <f>INDEX('EL&amp;SV'!$G$4:$K$50,MATCH(AF2027,'EL&amp;SV'!$G$4:$G$50,0),MATCH(IF(N2027&gt;5000000,"A",IF(N2027&gt;2000000,"B",IF(N2027&gt;500000,"C","D"))),'EL&amp;SV'!$G$4:$K$4,0))</f>
        <v>0.95</v>
      </c>
      <c r="AQ2027" s="153">
        <f t="shared" si="1312"/>
        <v>2995.2828313796208</v>
      </c>
      <c r="AR2027" s="153">
        <f t="shared" si="1313"/>
        <v>2845.5186898106394</v>
      </c>
      <c r="AS2027" s="153">
        <f t="shared" si="1314"/>
        <v>149.76414156898136</v>
      </c>
      <c r="AT2027" s="60">
        <v>0.75</v>
      </c>
      <c r="AU2027" s="153">
        <f t="shared" si="1315"/>
        <v>112.32310617673602</v>
      </c>
      <c r="AV2027" s="153">
        <f t="shared" si="1316"/>
        <v>149.76414156898116</v>
      </c>
    </row>
    <row r="2028" spans="1:48" x14ac:dyDescent="0.2">
      <c r="A2028" s="82">
        <v>2024</v>
      </c>
      <c r="B2028" s="82" t="s">
        <v>1410</v>
      </c>
      <c r="C2028" s="83"/>
      <c r="D2028" s="84" t="s">
        <v>112</v>
      </c>
      <c r="E2028" s="85" t="s">
        <v>1258</v>
      </c>
      <c r="F2028" s="86">
        <v>44485</v>
      </c>
      <c r="G2028" s="86" t="s">
        <v>38</v>
      </c>
      <c r="H2028" s="89"/>
      <c r="I2028" s="89">
        <v>0.19</v>
      </c>
      <c r="J2028" s="84"/>
      <c r="K2028" s="84"/>
      <c r="L2028" s="87">
        <v>2021.61</v>
      </c>
      <c r="M2028" s="87"/>
      <c r="N2028" s="87">
        <v>2021.61</v>
      </c>
      <c r="O2028" s="84">
        <v>175.74160356164381</v>
      </c>
      <c r="P2028" s="84">
        <v>384.10589999999996</v>
      </c>
      <c r="Q2028" s="84">
        <f t="shared" si="1285"/>
        <v>559.84750356164375</v>
      </c>
      <c r="R2028" s="84">
        <v>1461.7624964383563</v>
      </c>
      <c r="S2028" s="87">
        <f t="shared" si="1286"/>
        <v>1845.8683964383561</v>
      </c>
      <c r="T2028" s="150">
        <v>5</v>
      </c>
      <c r="U2028" s="69">
        <v>1</v>
      </c>
      <c r="V2028" s="70"/>
      <c r="W2028" s="71"/>
      <c r="X2028" s="76">
        <f t="shared" si="1300"/>
        <v>44470</v>
      </c>
      <c r="AF2028" s="132" t="s">
        <v>3114</v>
      </c>
      <c r="AG2028" s="60">
        <f>MATCH(AF2028,'Cat-4'!$A:$A,0)</f>
        <v>844</v>
      </c>
      <c r="AH2028" s="60">
        <f>MATCH(X2028,'Cat-4'!$1:$1,0)</f>
        <v>118</v>
      </c>
      <c r="AI2028" s="60">
        <f>INDEX('Cat-4'!$1:$1048576,Working!AG2028,Working!AH2028)</f>
        <v>151</v>
      </c>
      <c r="AJ2028" s="60">
        <f>MATCH($AJ$3,'Cat-4'!$1:$1,0)</f>
        <v>144</v>
      </c>
      <c r="AK2028" s="60">
        <f>INDEX('Cat-4'!$1:$1048576,Working!AG2028,Working!AJ2028)</f>
        <v>160.30000000000001</v>
      </c>
      <c r="AL2028" s="146">
        <f t="shared" si="1310"/>
        <v>1.0615894039735101</v>
      </c>
      <c r="AM2028" s="152">
        <f t="shared" si="1317"/>
        <v>1.0615894039735101</v>
      </c>
      <c r="AN2028" s="146">
        <f t="shared" si="1289"/>
        <v>2.3305555555555557</v>
      </c>
      <c r="AO2028" s="169">
        <f>INDEX('EL&amp;SV'!$C$4:$G$50,MATCH(AF2028,'EL&amp;SV'!$G$4:$G$50,0),MATCH(IF(P2028&gt;5000000,"A",IF(N2028&gt;2000000,"B",IF(N2028&gt;500000,"C","D"))),'EL&amp;SV'!$C$4:$G$4,0))</f>
        <v>6</v>
      </c>
      <c r="AP2028" s="171">
        <f>INDEX('EL&amp;SV'!$G$4:$K$50,MATCH(AF2028,'EL&amp;SV'!$G$4:$G$50,0),MATCH(IF(N2028&gt;5000000,"A",IF(N2028&gt;2000000,"B",IF(N2028&gt;500000,"C","D"))),'EL&amp;SV'!$G$4:$K$4,0))</f>
        <v>0.95</v>
      </c>
      <c r="AQ2028" s="153">
        <f t="shared" si="1312"/>
        <v>2146.1197549668877</v>
      </c>
      <c r="AR2028" s="153">
        <f t="shared" si="1313"/>
        <v>791.92812532238793</v>
      </c>
      <c r="AS2028" s="153">
        <f t="shared" si="1314"/>
        <v>1354.1916296444997</v>
      </c>
      <c r="AT2028" s="60">
        <v>0.75</v>
      </c>
      <c r="AU2028" s="153">
        <f t="shared" si="1315"/>
        <v>1015.6437222333748</v>
      </c>
      <c r="AV2028" s="153">
        <f t="shared" si="1316"/>
        <v>1015.6437222333748</v>
      </c>
    </row>
    <row r="2029" spans="1:48" x14ac:dyDescent="0.2">
      <c r="A2029" s="82">
        <v>2025</v>
      </c>
      <c r="B2029" s="82" t="s">
        <v>1410</v>
      </c>
      <c r="C2029" s="83"/>
      <c r="D2029" s="84" t="s">
        <v>112</v>
      </c>
      <c r="E2029" s="85" t="s">
        <v>958</v>
      </c>
      <c r="F2029" s="151">
        <v>42248</v>
      </c>
      <c r="G2029" s="86"/>
      <c r="H2029" s="89"/>
      <c r="I2029" s="89">
        <v>0.27876712328767117</v>
      </c>
      <c r="J2029" s="84"/>
      <c r="K2029" s="84"/>
      <c r="L2029" s="87">
        <v>2000.01</v>
      </c>
      <c r="M2029" s="87"/>
      <c r="N2029" s="87">
        <v>2000.01</v>
      </c>
      <c r="O2029" s="84">
        <v>1900.0094999999999</v>
      </c>
      <c r="P2029" s="84">
        <v>0</v>
      </c>
      <c r="Q2029" s="84">
        <f t="shared" si="1285"/>
        <v>1900.0094999999999</v>
      </c>
      <c r="R2029" s="84">
        <v>100.0005000000001</v>
      </c>
      <c r="S2029" s="87">
        <f t="shared" si="1286"/>
        <v>100.0005000000001</v>
      </c>
      <c r="T2029" s="150">
        <v>5</v>
      </c>
      <c r="U2029" s="69">
        <v>54</v>
      </c>
      <c r="V2029" s="70"/>
      <c r="W2029" s="71"/>
      <c r="X2029" s="76">
        <f>DATE(YEAR(F2029),MONTH(F2029),1)</f>
        <v>42248</v>
      </c>
      <c r="AF2029" s="132" t="s">
        <v>3114</v>
      </c>
      <c r="AG2029" s="60">
        <f>MATCH(AF2029,'Cat-4'!$A:$A,0)</f>
        <v>844</v>
      </c>
      <c r="AH2029" s="60">
        <f>MATCH(X2029,'Cat-4'!$1:$1,0)</f>
        <v>45</v>
      </c>
      <c r="AI2029" s="60">
        <f>INDEX('Cat-4'!$1:$1048576,Working!AG2029,Working!AH2029)</f>
        <v>110.9</v>
      </c>
      <c r="AJ2029" s="60">
        <f>MATCH($AJ$3,'Cat-4'!$1:$1,0)</f>
        <v>144</v>
      </c>
      <c r="AK2029" s="60">
        <f>INDEX('Cat-4'!$1:$1048576,Working!AG2029,Working!AJ2029)</f>
        <v>160.30000000000001</v>
      </c>
      <c r="AL2029" s="146">
        <f t="shared" si="1310"/>
        <v>1.4454463480613164</v>
      </c>
      <c r="AM2029" s="152">
        <f t="shared" si="1317"/>
        <v>1.4454463480613164</v>
      </c>
      <c r="AN2029" s="146">
        <f t="shared" si="1289"/>
        <v>8.4555555555555557</v>
      </c>
      <c r="AO2029" s="169">
        <f>INDEX('EL&amp;SV'!$C$4:$G$50,MATCH(AF2029,'EL&amp;SV'!$G$4:$G$50,0),MATCH(IF(P2029&gt;5000000,"A",IF(N2029&gt;2000000,"B",IF(N2029&gt;500000,"C","D"))),'EL&amp;SV'!$C$4:$G$4,0))</f>
        <v>6</v>
      </c>
      <c r="AP2029" s="171">
        <f>INDEX('EL&amp;SV'!$G$4:$K$50,MATCH(AF2029,'EL&amp;SV'!$G$4:$G$50,0),MATCH(IF(N2029&gt;5000000,"A",IF(N2029&gt;2000000,"B",IF(N2029&gt;500000,"C","D"))),'EL&amp;SV'!$G$4:$K$4,0))</f>
        <v>0.95</v>
      </c>
      <c r="AQ2029" s="153">
        <f t="shared" si="1312"/>
        <v>2890.9071505861134</v>
      </c>
      <c r="AR2029" s="153">
        <f t="shared" si="1313"/>
        <v>2746.361793056808</v>
      </c>
      <c r="AS2029" s="153">
        <f t="shared" si="1314"/>
        <v>144.54535752930542</v>
      </c>
      <c r="AT2029" s="60">
        <v>0.75</v>
      </c>
      <c r="AU2029" s="153">
        <f t="shared" si="1315"/>
        <v>108.40901814697907</v>
      </c>
      <c r="AV2029" s="153">
        <f t="shared" si="1316"/>
        <v>144.54535752930579</v>
      </c>
    </row>
    <row r="2030" spans="1:48" x14ac:dyDescent="0.2">
      <c r="A2030" s="82">
        <v>2026</v>
      </c>
      <c r="B2030" s="82" t="s">
        <v>1410</v>
      </c>
      <c r="C2030" s="83"/>
      <c r="D2030" s="84" t="s">
        <v>112</v>
      </c>
      <c r="E2030" s="85" t="s">
        <v>321</v>
      </c>
      <c r="F2030" s="86">
        <v>39443</v>
      </c>
      <c r="G2030" s="86" t="s">
        <v>1347</v>
      </c>
      <c r="H2030" s="89"/>
      <c r="I2030" s="89">
        <v>1.338958180484226E-2</v>
      </c>
      <c r="J2030" s="84"/>
      <c r="K2030" s="84"/>
      <c r="L2030" s="87">
        <v>2000</v>
      </c>
      <c r="M2030" s="87"/>
      <c r="N2030" s="87">
        <v>2000</v>
      </c>
      <c r="O2030" s="84">
        <v>2000</v>
      </c>
      <c r="P2030" s="84">
        <v>0</v>
      </c>
      <c r="Q2030" s="84">
        <f t="shared" si="1285"/>
        <v>2000</v>
      </c>
      <c r="R2030" s="84">
        <v>0</v>
      </c>
      <c r="S2030" s="87">
        <f t="shared" si="1286"/>
        <v>0</v>
      </c>
      <c r="T2030" s="150">
        <v>10</v>
      </c>
      <c r="U2030" s="69">
        <v>60</v>
      </c>
      <c r="V2030" s="70"/>
      <c r="W2030" s="71"/>
      <c r="X2030" s="76">
        <f t="shared" si="1300"/>
        <v>39417</v>
      </c>
      <c r="Y2030" s="138" t="s">
        <v>4016</v>
      </c>
      <c r="Z2030" s="60">
        <f>MATCH(Y2030,'Cat-3'!$A:$A,0)</f>
        <v>628</v>
      </c>
      <c r="AA2030" s="60">
        <f>MATCH(X2030,'Cat-3'!$1:$1,0)</f>
        <v>39</v>
      </c>
      <c r="AB2030" s="60">
        <f>INDEX('Cat-3'!$1:$1048576,Working!Z2030,Working!AA2030)</f>
        <v>114</v>
      </c>
      <c r="AC2030" s="60">
        <f>MATCH($AC$3,'Cat-3'!$1:$1,0)</f>
        <v>90</v>
      </c>
      <c r="AD2030" s="60">
        <f>INDEX('Cat-3'!$1:$1048576,Working!Z2030,Working!AC2030)</f>
        <v>138.4</v>
      </c>
      <c r="AE2030" s="146">
        <f t="shared" ref="AE2030:AE2033" si="1318">AD2030/AB2030</f>
        <v>1.2140350877192982</v>
      </c>
      <c r="AF2030" s="132" t="s">
        <v>3114</v>
      </c>
      <c r="AG2030" s="60">
        <f>MATCH(AF2030,'Cat-4'!$A:$A,0)</f>
        <v>844</v>
      </c>
      <c r="AH2030" s="60">
        <f>MATCH($AH$3,'Cat-4'!$1:$1,0)</f>
        <v>4</v>
      </c>
      <c r="AI2030" s="60">
        <f>INDEX('Cat-4'!$1:$1048576,Working!AG2030,Working!AH2030)</f>
        <v>103.9</v>
      </c>
      <c r="AJ2030" s="60">
        <f>MATCH($AJ$3,'Cat-4'!$1:$1,0)</f>
        <v>144</v>
      </c>
      <c r="AK2030" s="60">
        <f>INDEX('Cat-4'!$1:$1048576,Working!AG2030,Working!AJ2030)</f>
        <v>160.30000000000001</v>
      </c>
      <c r="AL2030" s="146">
        <f t="shared" ref="AL2030:AL2033" si="1319">AK2030/AI2030</f>
        <v>1.5428296438883542</v>
      </c>
      <c r="AM2030" s="146">
        <f t="shared" ref="AM2030:AM2033" si="1320">AL2030*AE2030</f>
        <v>1.8730493220539317</v>
      </c>
      <c r="AN2030" s="146">
        <f t="shared" si="1289"/>
        <v>16.133333333333333</v>
      </c>
      <c r="AO2030" s="169">
        <f>INDEX('EL&amp;SV'!$C$4:$G$50,MATCH(AF2030,'EL&amp;SV'!$G$4:$G$50,0),MATCH(IF(P2030&gt;5000000,"A",IF(N2030&gt;2000000,"B",IF(N2030&gt;500000,"C","D"))),'EL&amp;SV'!$C$4:$G$4,0))</f>
        <v>6</v>
      </c>
      <c r="AP2030" s="171">
        <f>INDEX('EL&amp;SV'!$G$4:$K$50,MATCH(AF2030,'EL&amp;SV'!$G$4:$G$50,0),MATCH(IF(N2030&gt;5000000,"A",IF(N2030&gt;2000000,"B",IF(N2030&gt;500000,"C","D"))),'EL&amp;SV'!$G$4:$K$4,0))</f>
        <v>0.95</v>
      </c>
      <c r="AQ2030" s="153">
        <f t="shared" si="1312"/>
        <v>3746.0986441078635</v>
      </c>
      <c r="AR2030" s="153">
        <f t="shared" si="1313"/>
        <v>3558.7937119024705</v>
      </c>
      <c r="AS2030" s="153">
        <f t="shared" si="1314"/>
        <v>187.30493220539302</v>
      </c>
      <c r="AT2030" s="60">
        <v>0.75</v>
      </c>
      <c r="AU2030" s="153">
        <f t="shared" si="1315"/>
        <v>140.47869915404476</v>
      </c>
      <c r="AV2030" s="153">
        <f t="shared" si="1316"/>
        <v>187.30493220539333</v>
      </c>
    </row>
    <row r="2031" spans="1:48" x14ac:dyDescent="0.2">
      <c r="A2031" s="82">
        <v>2027</v>
      </c>
      <c r="B2031" s="82" t="s">
        <v>1410</v>
      </c>
      <c r="C2031" s="83"/>
      <c r="D2031" s="84" t="s">
        <v>112</v>
      </c>
      <c r="E2031" s="85" t="s">
        <v>675</v>
      </c>
      <c r="F2031" s="86">
        <v>39561</v>
      </c>
      <c r="G2031" s="86" t="s">
        <v>1348</v>
      </c>
      <c r="H2031" s="89"/>
      <c r="I2031" s="89">
        <v>0</v>
      </c>
      <c r="J2031" s="84"/>
      <c r="K2031" s="84"/>
      <c r="L2031" s="87">
        <v>2000</v>
      </c>
      <c r="M2031" s="87"/>
      <c r="N2031" s="87">
        <v>2000</v>
      </c>
      <c r="O2031" s="84">
        <v>2000</v>
      </c>
      <c r="P2031" s="84">
        <v>0</v>
      </c>
      <c r="Q2031" s="84">
        <f t="shared" si="1285"/>
        <v>2000</v>
      </c>
      <c r="R2031" s="84">
        <v>0</v>
      </c>
      <c r="S2031" s="87">
        <f t="shared" si="1286"/>
        <v>0</v>
      </c>
      <c r="T2031" s="150">
        <v>5</v>
      </c>
      <c r="U2031" s="69">
        <v>331</v>
      </c>
      <c r="V2031" s="70"/>
      <c r="W2031" s="71"/>
      <c r="X2031" s="76">
        <f t="shared" si="1300"/>
        <v>39539</v>
      </c>
      <c r="Y2031" s="138" t="s">
        <v>4016</v>
      </c>
      <c r="Z2031" s="60">
        <f>MATCH(Y2031,'Cat-3'!$A:$A,0)</f>
        <v>628</v>
      </c>
      <c r="AA2031" s="60">
        <f>MATCH(X2031,'Cat-3'!$1:$1,0)</f>
        <v>43</v>
      </c>
      <c r="AB2031" s="60">
        <f>INDEX('Cat-3'!$1:$1048576,Working!Z2031,Working!AA2031)</f>
        <v>119.5</v>
      </c>
      <c r="AC2031" s="60">
        <f>MATCH($AC$3,'Cat-3'!$1:$1,0)</f>
        <v>90</v>
      </c>
      <c r="AD2031" s="60">
        <f>INDEX('Cat-3'!$1:$1048576,Working!Z2031,Working!AC2031)</f>
        <v>138.4</v>
      </c>
      <c r="AE2031" s="146">
        <f t="shared" si="1318"/>
        <v>1.1581589958158995</v>
      </c>
      <c r="AF2031" s="132" t="s">
        <v>3114</v>
      </c>
      <c r="AG2031" s="60">
        <f>MATCH(AF2031,'Cat-4'!$A:$A,0)</f>
        <v>844</v>
      </c>
      <c r="AH2031" s="60">
        <f>MATCH($AH$3,'Cat-4'!$1:$1,0)</f>
        <v>4</v>
      </c>
      <c r="AI2031" s="60">
        <f>INDEX('Cat-4'!$1:$1048576,Working!AG2031,Working!AH2031)</f>
        <v>103.9</v>
      </c>
      <c r="AJ2031" s="60">
        <f>MATCH($AJ$3,'Cat-4'!$1:$1,0)</f>
        <v>144</v>
      </c>
      <c r="AK2031" s="60">
        <f>INDEX('Cat-4'!$1:$1048576,Working!AG2031,Working!AJ2031)</f>
        <v>160.30000000000001</v>
      </c>
      <c r="AL2031" s="146">
        <f t="shared" si="1319"/>
        <v>1.5428296438883542</v>
      </c>
      <c r="AM2031" s="146">
        <f t="shared" si="1320"/>
        <v>1.7868420310807382</v>
      </c>
      <c r="AN2031" s="146">
        <f t="shared" si="1289"/>
        <v>15.811111111111112</v>
      </c>
      <c r="AO2031" s="169">
        <f>INDEX('EL&amp;SV'!$C$4:$G$50,MATCH(AF2031,'EL&amp;SV'!$G$4:$G$50,0),MATCH(IF(P2031&gt;5000000,"A",IF(N2031&gt;2000000,"B",IF(N2031&gt;500000,"C","D"))),'EL&amp;SV'!$C$4:$G$4,0))</f>
        <v>6</v>
      </c>
      <c r="AP2031" s="171">
        <f>INDEX('EL&amp;SV'!$G$4:$K$50,MATCH(AF2031,'EL&amp;SV'!$G$4:$G$50,0),MATCH(IF(N2031&gt;5000000,"A",IF(N2031&gt;2000000,"B",IF(N2031&gt;500000,"C","D"))),'EL&amp;SV'!$G$4:$K$4,0))</f>
        <v>0.95</v>
      </c>
      <c r="AQ2031" s="153">
        <f t="shared" si="1312"/>
        <v>3573.6840621614765</v>
      </c>
      <c r="AR2031" s="153">
        <f t="shared" si="1313"/>
        <v>3394.9998590534028</v>
      </c>
      <c r="AS2031" s="153">
        <f t="shared" si="1314"/>
        <v>178.68420310807369</v>
      </c>
      <c r="AT2031" s="60">
        <v>0.75</v>
      </c>
      <c r="AU2031" s="153">
        <f t="shared" si="1315"/>
        <v>134.01315233105527</v>
      </c>
      <c r="AV2031" s="153">
        <f t="shared" si="1316"/>
        <v>178.68420310807397</v>
      </c>
    </row>
    <row r="2032" spans="1:48" x14ac:dyDescent="0.2">
      <c r="A2032" s="82">
        <v>2028</v>
      </c>
      <c r="B2032" s="82" t="s">
        <v>1410</v>
      </c>
      <c r="C2032" s="83"/>
      <c r="D2032" s="84" t="s">
        <v>112</v>
      </c>
      <c r="E2032" s="85" t="s">
        <v>694</v>
      </c>
      <c r="F2032" s="86">
        <v>39826</v>
      </c>
      <c r="G2032" s="86" t="s">
        <v>1348</v>
      </c>
      <c r="H2032" s="89"/>
      <c r="I2032" s="89">
        <v>0</v>
      </c>
      <c r="J2032" s="84"/>
      <c r="K2032" s="84"/>
      <c r="L2032" s="87">
        <v>2000</v>
      </c>
      <c r="M2032" s="87"/>
      <c r="N2032" s="87">
        <v>2000</v>
      </c>
      <c r="O2032" s="84">
        <v>2000</v>
      </c>
      <c r="P2032" s="84">
        <v>0</v>
      </c>
      <c r="Q2032" s="84">
        <f t="shared" si="1285"/>
        <v>2000</v>
      </c>
      <c r="R2032" s="84">
        <v>0</v>
      </c>
      <c r="S2032" s="87">
        <f t="shared" si="1286"/>
        <v>0</v>
      </c>
      <c r="T2032" s="150">
        <v>5</v>
      </c>
      <c r="U2032" s="69">
        <v>1</v>
      </c>
      <c r="V2032" s="70"/>
      <c r="W2032" s="71"/>
      <c r="X2032" s="76">
        <f t="shared" si="1300"/>
        <v>39814</v>
      </c>
      <c r="Y2032" s="138" t="s">
        <v>4016</v>
      </c>
      <c r="Z2032" s="60">
        <f>MATCH(Y2032,'Cat-3'!$A:$A,0)</f>
        <v>628</v>
      </c>
      <c r="AA2032" s="60">
        <f>MATCH(X2032,'Cat-3'!$1:$1,0)</f>
        <v>52</v>
      </c>
      <c r="AB2032" s="60">
        <f>INDEX('Cat-3'!$1:$1048576,Working!Z2032,Working!AA2032)</f>
        <v>120</v>
      </c>
      <c r="AC2032" s="60">
        <f>MATCH($AC$3,'Cat-3'!$1:$1,0)</f>
        <v>90</v>
      </c>
      <c r="AD2032" s="60">
        <f>INDEX('Cat-3'!$1:$1048576,Working!Z2032,Working!AC2032)</f>
        <v>138.4</v>
      </c>
      <c r="AE2032" s="146">
        <f t="shared" si="1318"/>
        <v>1.1533333333333333</v>
      </c>
      <c r="AF2032" s="132" t="s">
        <v>3114</v>
      </c>
      <c r="AG2032" s="60">
        <f>MATCH(AF2032,'Cat-4'!$A:$A,0)</f>
        <v>844</v>
      </c>
      <c r="AH2032" s="60">
        <f>MATCH($AH$3,'Cat-4'!$1:$1,0)</f>
        <v>4</v>
      </c>
      <c r="AI2032" s="60">
        <f>INDEX('Cat-4'!$1:$1048576,Working!AG2032,Working!AH2032)</f>
        <v>103.9</v>
      </c>
      <c r="AJ2032" s="60">
        <f>MATCH($AJ$3,'Cat-4'!$1:$1,0)</f>
        <v>144</v>
      </c>
      <c r="AK2032" s="60">
        <f>INDEX('Cat-4'!$1:$1048576,Working!AG2032,Working!AJ2032)</f>
        <v>160.30000000000001</v>
      </c>
      <c r="AL2032" s="146">
        <f t="shared" si="1319"/>
        <v>1.5428296438883542</v>
      </c>
      <c r="AM2032" s="146">
        <f t="shared" si="1320"/>
        <v>1.7793968559512352</v>
      </c>
      <c r="AN2032" s="146">
        <f t="shared" si="1289"/>
        <v>15.088888888888889</v>
      </c>
      <c r="AO2032" s="169">
        <f>INDEX('EL&amp;SV'!$C$4:$G$50,MATCH(AF2032,'EL&amp;SV'!$G$4:$G$50,0),MATCH(IF(P2032&gt;5000000,"A",IF(N2032&gt;2000000,"B",IF(N2032&gt;500000,"C","D"))),'EL&amp;SV'!$C$4:$G$4,0))</f>
        <v>6</v>
      </c>
      <c r="AP2032" s="171">
        <f>INDEX('EL&amp;SV'!$G$4:$K$50,MATCH(AF2032,'EL&amp;SV'!$G$4:$G$50,0),MATCH(IF(N2032&gt;5000000,"A",IF(N2032&gt;2000000,"B",IF(N2032&gt;500000,"C","D"))),'EL&amp;SV'!$G$4:$K$4,0))</f>
        <v>0.95</v>
      </c>
      <c r="AQ2032" s="153">
        <f t="shared" si="1312"/>
        <v>3558.7937119024705</v>
      </c>
      <c r="AR2032" s="153">
        <f t="shared" si="1313"/>
        <v>3380.8540263073469</v>
      </c>
      <c r="AS2032" s="153">
        <f t="shared" si="1314"/>
        <v>177.93968559512359</v>
      </c>
      <c r="AT2032" s="60">
        <v>0.75</v>
      </c>
      <c r="AU2032" s="153">
        <f t="shared" si="1315"/>
        <v>133.45476419634269</v>
      </c>
      <c r="AV2032" s="153">
        <f t="shared" si="1316"/>
        <v>177.93968559512368</v>
      </c>
    </row>
    <row r="2033" spans="1:48" x14ac:dyDescent="0.2">
      <c r="A2033" s="82">
        <v>2029</v>
      </c>
      <c r="B2033" s="82" t="s">
        <v>1410</v>
      </c>
      <c r="C2033" s="83"/>
      <c r="D2033" s="84" t="s">
        <v>112</v>
      </c>
      <c r="E2033" s="85" t="s">
        <v>678</v>
      </c>
      <c r="F2033" s="86">
        <v>39549</v>
      </c>
      <c r="G2033" s="86" t="s">
        <v>1348</v>
      </c>
      <c r="H2033" s="89"/>
      <c r="I2033" s="89">
        <v>0</v>
      </c>
      <c r="J2033" s="84"/>
      <c r="K2033" s="84"/>
      <c r="L2033" s="87">
        <v>1976</v>
      </c>
      <c r="M2033" s="87"/>
      <c r="N2033" s="87">
        <v>1976</v>
      </c>
      <c r="O2033" s="84">
        <v>1976.2</v>
      </c>
      <c r="P2033" s="84">
        <v>0</v>
      </c>
      <c r="Q2033" s="84">
        <f t="shared" si="1285"/>
        <v>1976.2</v>
      </c>
      <c r="R2033" s="84">
        <v>-0.20000000000004547</v>
      </c>
      <c r="S2033" s="87">
        <f t="shared" si="1286"/>
        <v>-0.20000000000004547</v>
      </c>
      <c r="T2033" s="150">
        <v>5</v>
      </c>
      <c r="U2033" s="69">
        <v>1</v>
      </c>
      <c r="V2033" s="70"/>
      <c r="W2033" s="71"/>
      <c r="X2033" s="76">
        <f t="shared" si="1300"/>
        <v>39539</v>
      </c>
      <c r="Y2033" s="138" t="s">
        <v>4255</v>
      </c>
      <c r="Z2033" s="60">
        <f>MATCH(Y2033,'Cat-3'!$A:$A,0)</f>
        <v>758</v>
      </c>
      <c r="AA2033" s="60">
        <f>MATCH(X2033,'Cat-3'!$1:$1,0)</f>
        <v>43</v>
      </c>
      <c r="AB2033" s="60">
        <f>INDEX('Cat-3'!$1:$1048576,Working!Z2033,Working!AA2033)</f>
        <v>95.8</v>
      </c>
      <c r="AC2033" s="60">
        <f>MATCH($AC$3,'Cat-3'!$1:$1,0)</f>
        <v>90</v>
      </c>
      <c r="AD2033" s="60">
        <f>INDEX('Cat-3'!$1:$1048576,Working!Z2033,Working!AC2033)</f>
        <v>95.1</v>
      </c>
      <c r="AE2033" s="146">
        <f t="shared" si="1318"/>
        <v>0.99269311064718158</v>
      </c>
      <c r="AF2033" s="132" t="s">
        <v>2724</v>
      </c>
      <c r="AG2033" s="60">
        <f>MATCH(AF2033,'Cat-4'!$A:$A,0)</f>
        <v>648</v>
      </c>
      <c r="AH2033" s="60">
        <f>MATCH($AH$3,'Cat-4'!$1:$1,0)</f>
        <v>4</v>
      </c>
      <c r="AI2033" s="60">
        <f>INDEX('Cat-4'!$1:$1048576,Working!AG2033,Working!AH2033)</f>
        <v>103.2</v>
      </c>
      <c r="AJ2033" s="60">
        <f>MATCH($AJ$3,'Cat-4'!$1:$1,0)</f>
        <v>144</v>
      </c>
      <c r="AK2033" s="60">
        <f>INDEX('Cat-4'!$1:$1048576,Working!AG2033,Working!AJ2033)</f>
        <v>139.4</v>
      </c>
      <c r="AL2033" s="146">
        <f t="shared" si="1319"/>
        <v>1.3507751937984496</v>
      </c>
      <c r="AM2033" s="146">
        <f t="shared" si="1320"/>
        <v>1.3409052289168324</v>
      </c>
      <c r="AN2033" s="146">
        <f t="shared" si="1289"/>
        <v>15.844444444444445</v>
      </c>
      <c r="AO2033" s="169">
        <f>INDEX('EL&amp;SV'!$C$4:$G$50,MATCH(AF2033,'EL&amp;SV'!$G$4:$G$50,0),MATCH(IF(P2033&gt;5000000,"A",IF(N2033&gt;2000000,"B",IF(N2033&gt;500000,"C","D"))),'EL&amp;SV'!$C$4:$G$4,0))</f>
        <v>5</v>
      </c>
      <c r="AP2033" s="171">
        <f>INDEX('EL&amp;SV'!$G$4:$K$50,MATCH(AF2033,'EL&amp;SV'!$G$4:$G$50,0),MATCH(IF(N2033&gt;5000000,"A",IF(N2033&gt;2000000,"B",IF(N2033&gt;500000,"C","D"))),'EL&amp;SV'!$G$4:$K$4,0))</f>
        <v>1</v>
      </c>
      <c r="AQ2033" s="153">
        <f t="shared" si="1312"/>
        <v>2649.6287323396609</v>
      </c>
      <c r="AR2033" s="153">
        <f t="shared" si="1313"/>
        <v>2649.6287323396609</v>
      </c>
      <c r="AS2033" s="153">
        <f t="shared" si="1314"/>
        <v>0</v>
      </c>
      <c r="AT2033" s="60">
        <v>0.75</v>
      </c>
      <c r="AU2033" s="153">
        <f t="shared" si="1315"/>
        <v>0</v>
      </c>
      <c r="AV2033" s="153">
        <f t="shared" si="1316"/>
        <v>0</v>
      </c>
    </row>
    <row r="2034" spans="1:48" x14ac:dyDescent="0.2">
      <c r="A2034" s="82">
        <v>2030</v>
      </c>
      <c r="B2034" s="82" t="s">
        <v>1410</v>
      </c>
      <c r="C2034" s="83"/>
      <c r="D2034" s="84" t="s">
        <v>112</v>
      </c>
      <c r="E2034" s="85" t="s">
        <v>1110</v>
      </c>
      <c r="F2034" s="86">
        <v>43462</v>
      </c>
      <c r="G2034" s="86" t="s">
        <v>35</v>
      </c>
      <c r="H2034" s="89"/>
      <c r="I2034" s="89">
        <v>0.31666666666666665</v>
      </c>
      <c r="J2034" s="84"/>
      <c r="K2034" s="84"/>
      <c r="L2034" s="87">
        <v>1947</v>
      </c>
      <c r="M2034" s="87"/>
      <c r="N2034" s="87">
        <v>1947</v>
      </c>
      <c r="O2034" s="84">
        <v>1849.4327397260272</v>
      </c>
      <c r="P2034" s="84">
        <v>0</v>
      </c>
      <c r="Q2034" s="84">
        <f t="shared" si="1285"/>
        <v>1849.4327397260272</v>
      </c>
      <c r="R2034" s="84">
        <v>97.567260273972806</v>
      </c>
      <c r="S2034" s="87">
        <f t="shared" si="1286"/>
        <v>97.567260273972806</v>
      </c>
      <c r="T2034" s="150">
        <v>3</v>
      </c>
      <c r="U2034" s="69">
        <v>1</v>
      </c>
      <c r="V2034" s="70"/>
      <c r="W2034" s="71"/>
      <c r="X2034" s="76">
        <f t="shared" si="1300"/>
        <v>43435</v>
      </c>
      <c r="AF2034" s="132" t="s">
        <v>2720</v>
      </c>
      <c r="AG2034" s="60">
        <f>MATCH(AF2034,'Cat-4'!$A:$A,0)</f>
        <v>646</v>
      </c>
      <c r="AH2034" s="60">
        <f>MATCH(X2034,'Cat-4'!$1:$1,0)</f>
        <v>84</v>
      </c>
      <c r="AI2034" s="60">
        <f>INDEX('Cat-4'!$1:$1048576,Working!AG2034,Working!AH2034)</f>
        <v>154.1</v>
      </c>
      <c r="AJ2034" s="60">
        <f>MATCH($AJ$3,'Cat-4'!$1:$1,0)</f>
        <v>144</v>
      </c>
      <c r="AK2034" s="60">
        <f>INDEX('Cat-4'!$1:$1048576,Working!AG2034,Working!AJ2034)</f>
        <v>154.1</v>
      </c>
      <c r="AL2034" s="146">
        <f>AK2034/AI2034</f>
        <v>1</v>
      </c>
      <c r="AM2034" s="152">
        <f>AL2034</f>
        <v>1</v>
      </c>
      <c r="AN2034" s="146">
        <f t="shared" si="1289"/>
        <v>5.1305555555555555</v>
      </c>
      <c r="AO2034" s="169">
        <f>INDEX('EL&amp;SV'!$C$4:$G$50,MATCH(AF2034,'EL&amp;SV'!$G$4:$G$50,0),MATCH(IF(P2034&gt;5000000,"A",IF(N2034&gt;2000000,"B",IF(N2034&gt;500000,"C","D"))),'EL&amp;SV'!$C$4:$G$4,0))</f>
        <v>5</v>
      </c>
      <c r="AP2034" s="171">
        <f>INDEX('EL&amp;SV'!$G$4:$K$50,MATCH(AF2034,'EL&amp;SV'!$G$4:$G$50,0),MATCH(IF(N2034&gt;5000000,"A",IF(N2034&gt;2000000,"B",IF(N2034&gt;500000,"C","D"))),'EL&amp;SV'!$G$4:$K$4,0))</f>
        <v>1</v>
      </c>
      <c r="AQ2034" s="153">
        <f t="shared" si="1312"/>
        <v>1947</v>
      </c>
      <c r="AR2034" s="153">
        <f t="shared" si="1313"/>
        <v>1947.0000000000002</v>
      </c>
      <c r="AS2034" s="153">
        <f t="shared" si="1314"/>
        <v>0</v>
      </c>
      <c r="AT2034" s="60">
        <v>0.75</v>
      </c>
      <c r="AU2034" s="153">
        <f t="shared" si="1315"/>
        <v>0</v>
      </c>
      <c r="AV2034" s="153">
        <f t="shared" si="1316"/>
        <v>0</v>
      </c>
    </row>
    <row r="2035" spans="1:48" x14ac:dyDescent="0.2">
      <c r="A2035" s="82">
        <v>2031</v>
      </c>
      <c r="B2035" s="82" t="s">
        <v>1410</v>
      </c>
      <c r="C2035" s="83"/>
      <c r="D2035" s="84" t="s">
        <v>112</v>
      </c>
      <c r="E2035" s="85" t="s">
        <v>519</v>
      </c>
      <c r="F2035" s="86">
        <v>40366</v>
      </c>
      <c r="G2035" s="86" t="s">
        <v>1352</v>
      </c>
      <c r="H2035" s="89"/>
      <c r="I2035" s="89">
        <v>0</v>
      </c>
      <c r="J2035" s="84"/>
      <c r="K2035" s="84"/>
      <c r="L2035" s="87">
        <v>1942</v>
      </c>
      <c r="M2035" s="87"/>
      <c r="N2035" s="87">
        <v>1942</v>
      </c>
      <c r="O2035" s="84">
        <v>1844.9</v>
      </c>
      <c r="P2035" s="84">
        <v>0</v>
      </c>
      <c r="Q2035" s="84">
        <f t="shared" si="1285"/>
        <v>1844.9</v>
      </c>
      <c r="R2035" s="84">
        <v>97.099999999999909</v>
      </c>
      <c r="S2035" s="87">
        <f t="shared" si="1286"/>
        <v>97.099999999999909</v>
      </c>
      <c r="T2035" s="150">
        <v>3</v>
      </c>
      <c r="U2035" s="69">
        <v>1</v>
      </c>
      <c r="V2035" s="70"/>
      <c r="W2035" s="71"/>
      <c r="X2035" s="76">
        <f t="shared" si="1300"/>
        <v>40360</v>
      </c>
      <c r="Y2035" s="138" t="s">
        <v>1374</v>
      </c>
      <c r="Z2035" s="60">
        <f>MATCH(Y2035,'Cat-3'!$A:$A,0)</f>
        <v>756</v>
      </c>
      <c r="AA2035" s="60">
        <f>MATCH(X2035,'Cat-3'!$1:$1,0)</f>
        <v>70</v>
      </c>
      <c r="AB2035" s="60">
        <f>INDEX('Cat-3'!$1:$1048576,Working!Z2035,Working!AA2035)</f>
        <v>83.1</v>
      </c>
      <c r="AC2035" s="60">
        <f>MATCH($AC$3,'Cat-3'!$1:$1,0)</f>
        <v>90</v>
      </c>
      <c r="AD2035" s="60">
        <f>INDEX('Cat-3'!$1:$1048576,Working!Z2035,Working!AC2035)</f>
        <v>87</v>
      </c>
      <c r="AE2035" s="146">
        <f>AD2035/AB2035</f>
        <v>1.0469314079422383</v>
      </c>
      <c r="AF2035" s="132" t="s">
        <v>2720</v>
      </c>
      <c r="AG2035" s="60">
        <f>MATCH(AF2035,'Cat-4'!$A:$A,0)</f>
        <v>646</v>
      </c>
      <c r="AH2035" s="60">
        <f>MATCH($AH$3,'Cat-4'!$1:$1,0)</f>
        <v>4</v>
      </c>
      <c r="AI2035" s="60">
        <f>INDEX('Cat-4'!$1:$1048576,Working!AG2035,Working!AH2035)</f>
        <v>91.7</v>
      </c>
      <c r="AJ2035" s="60">
        <f>MATCH($AJ$3,'Cat-4'!$1:$1,0)</f>
        <v>144</v>
      </c>
      <c r="AK2035" s="60">
        <f>INDEX('Cat-4'!$1:$1048576,Working!AG2035,Working!AJ2035)</f>
        <v>154.1</v>
      </c>
      <c r="AL2035" s="146">
        <f>AK2035/AI2035</f>
        <v>1.6804798255179934</v>
      </c>
      <c r="AM2035" s="146">
        <f>AL2035*AE2035</f>
        <v>1.7593471097480797</v>
      </c>
      <c r="AN2035" s="146">
        <f t="shared" si="1289"/>
        <v>13.605555555555556</v>
      </c>
      <c r="AO2035" s="169">
        <f>INDEX('EL&amp;SV'!$C$4:$G$50,MATCH(AF2035,'EL&amp;SV'!$G$4:$G$50,0),MATCH(IF(P2035&gt;5000000,"A",IF(N2035&gt;2000000,"B",IF(N2035&gt;500000,"C","D"))),'EL&amp;SV'!$C$4:$G$4,0))</f>
        <v>5</v>
      </c>
      <c r="AP2035" s="171">
        <f>INDEX('EL&amp;SV'!$G$4:$K$50,MATCH(AF2035,'EL&amp;SV'!$G$4:$G$50,0),MATCH(IF(N2035&gt;5000000,"A",IF(N2035&gt;2000000,"B",IF(N2035&gt;500000,"C","D"))),'EL&amp;SV'!$G$4:$K$4,0))</f>
        <v>1</v>
      </c>
      <c r="AQ2035" s="153">
        <f t="shared" si="1312"/>
        <v>3416.6520871307707</v>
      </c>
      <c r="AR2035" s="153">
        <f t="shared" si="1313"/>
        <v>3416.6520871307712</v>
      </c>
      <c r="AS2035" s="153">
        <f t="shared" si="1314"/>
        <v>0</v>
      </c>
      <c r="AT2035" s="60">
        <v>0.75</v>
      </c>
      <c r="AU2035" s="153">
        <f t="shared" si="1315"/>
        <v>0</v>
      </c>
      <c r="AV2035" s="153">
        <f t="shared" si="1316"/>
        <v>0</v>
      </c>
    </row>
    <row r="2036" spans="1:48" x14ac:dyDescent="0.2">
      <c r="A2036" s="82">
        <v>2032</v>
      </c>
      <c r="B2036" s="82" t="s">
        <v>1410</v>
      </c>
      <c r="C2036" s="83"/>
      <c r="D2036" s="84" t="s">
        <v>112</v>
      </c>
      <c r="E2036" s="85" t="s">
        <v>842</v>
      </c>
      <c r="F2036" s="151">
        <v>42248</v>
      </c>
      <c r="G2036" s="86"/>
      <c r="H2036" s="89"/>
      <c r="I2036" s="89">
        <v>0</v>
      </c>
      <c r="J2036" s="84"/>
      <c r="K2036" s="84"/>
      <c r="L2036" s="87">
        <v>1900</v>
      </c>
      <c r="M2036" s="87"/>
      <c r="N2036" s="87">
        <v>1900</v>
      </c>
      <c r="O2036" s="84">
        <v>1894.5342465753424</v>
      </c>
      <c r="P2036" s="84">
        <v>0</v>
      </c>
      <c r="Q2036" s="84">
        <f t="shared" si="1285"/>
        <v>1894.5342465753424</v>
      </c>
      <c r="R2036" s="84">
        <v>5.4657534246575779</v>
      </c>
      <c r="S2036" s="87">
        <f t="shared" si="1286"/>
        <v>5.4657534246575779</v>
      </c>
      <c r="T2036" s="150">
        <v>5</v>
      </c>
      <c r="U2036" s="69">
        <v>1</v>
      </c>
      <c r="V2036" s="70"/>
      <c r="W2036" s="71"/>
      <c r="X2036" s="76">
        <f>DATE(YEAR(F2036),MONTH(F2036),1)</f>
        <v>42248</v>
      </c>
      <c r="AF2036" s="132" t="s">
        <v>3114</v>
      </c>
      <c r="AG2036" s="60">
        <f>MATCH(AF2036,'Cat-4'!$A:$A,0)</f>
        <v>844</v>
      </c>
      <c r="AH2036" s="60">
        <f>MATCH(X2036,'Cat-4'!$1:$1,0)</f>
        <v>45</v>
      </c>
      <c r="AI2036" s="60">
        <f>INDEX('Cat-4'!$1:$1048576,Working!AG2036,Working!AH2036)</f>
        <v>110.9</v>
      </c>
      <c r="AJ2036" s="60">
        <f>MATCH($AJ$3,'Cat-4'!$1:$1,0)</f>
        <v>144</v>
      </c>
      <c r="AK2036" s="60">
        <f>INDEX('Cat-4'!$1:$1048576,Working!AG2036,Working!AJ2036)</f>
        <v>160.30000000000001</v>
      </c>
      <c r="AL2036" s="146">
        <f t="shared" ref="AL2036:AL2041" si="1321">AK2036/AI2036</f>
        <v>1.4454463480613164</v>
      </c>
      <c r="AM2036" s="152">
        <f t="shared" ref="AM2036:AM2041" si="1322">AL2036</f>
        <v>1.4454463480613164</v>
      </c>
      <c r="AN2036" s="146">
        <f t="shared" si="1289"/>
        <v>8.4555555555555557</v>
      </c>
      <c r="AO2036" s="169">
        <f>INDEX('EL&amp;SV'!$C$4:$G$50,MATCH(AF2036,'EL&amp;SV'!$G$4:$G$50,0),MATCH(IF(P2036&gt;5000000,"A",IF(N2036&gt;2000000,"B",IF(N2036&gt;500000,"C","D"))),'EL&amp;SV'!$C$4:$G$4,0))</f>
        <v>6</v>
      </c>
      <c r="AP2036" s="171">
        <f>INDEX('EL&amp;SV'!$G$4:$K$50,MATCH(AF2036,'EL&amp;SV'!$G$4:$G$50,0),MATCH(IF(N2036&gt;5000000,"A",IF(N2036&gt;2000000,"B",IF(N2036&gt;500000,"C","D"))),'EL&amp;SV'!$G$4:$K$4,0))</f>
        <v>0.95</v>
      </c>
      <c r="AQ2036" s="153">
        <f t="shared" si="1312"/>
        <v>2746.3480613165011</v>
      </c>
      <c r="AR2036" s="153">
        <f t="shared" si="1313"/>
        <v>2609.030658250676</v>
      </c>
      <c r="AS2036" s="153">
        <f t="shared" si="1314"/>
        <v>137.31740306582515</v>
      </c>
      <c r="AT2036" s="60">
        <v>0.75</v>
      </c>
      <c r="AU2036" s="153">
        <f t="shared" si="1315"/>
        <v>102.98805229936886</v>
      </c>
      <c r="AV2036" s="153">
        <f t="shared" si="1316"/>
        <v>137.31740306582518</v>
      </c>
    </row>
    <row r="2037" spans="1:48" x14ac:dyDescent="0.2">
      <c r="A2037" s="82">
        <v>2033</v>
      </c>
      <c r="B2037" s="82" t="s">
        <v>1410</v>
      </c>
      <c r="C2037" s="83"/>
      <c r="D2037" s="84" t="s">
        <v>112</v>
      </c>
      <c r="E2037" s="85" t="s">
        <v>967</v>
      </c>
      <c r="F2037" s="86">
        <v>41516</v>
      </c>
      <c r="G2037" s="86" t="s">
        <v>1349</v>
      </c>
      <c r="H2037" s="89"/>
      <c r="I2037" s="89">
        <v>6.397738072609771E-2</v>
      </c>
      <c r="J2037" s="84"/>
      <c r="K2037" s="84"/>
      <c r="L2037" s="87">
        <v>1890</v>
      </c>
      <c r="M2037" s="87"/>
      <c r="N2037" s="87">
        <v>1890</v>
      </c>
      <c r="O2037" s="84">
        <v>1019.9732020580493</v>
      </c>
      <c r="P2037" s="84">
        <v>120.91724957232468</v>
      </c>
      <c r="Q2037" s="84">
        <f t="shared" si="1285"/>
        <v>1140.8904516303739</v>
      </c>
      <c r="R2037" s="84">
        <v>749.10954836962605</v>
      </c>
      <c r="S2037" s="87">
        <f t="shared" si="1286"/>
        <v>870.02679794195069</v>
      </c>
      <c r="T2037" s="150">
        <v>15</v>
      </c>
      <c r="U2037" s="69">
        <v>1</v>
      </c>
      <c r="V2037" s="70"/>
      <c r="W2037" s="71"/>
      <c r="X2037" s="76">
        <f t="shared" si="1300"/>
        <v>41487</v>
      </c>
      <c r="AF2037" s="132" t="s">
        <v>3114</v>
      </c>
      <c r="AG2037" s="60">
        <f>MATCH(AF2037,'Cat-4'!$A:$A,0)</f>
        <v>844</v>
      </c>
      <c r="AH2037" s="60">
        <f>MATCH(X2037,'Cat-4'!$1:$1,0)</f>
        <v>20</v>
      </c>
      <c r="AI2037" s="60">
        <f>INDEX('Cat-4'!$1:$1048576,Working!AG2037,Working!AH2037)</f>
        <v>110.3</v>
      </c>
      <c r="AJ2037" s="60">
        <f>MATCH($AJ$3,'Cat-4'!$1:$1,0)</f>
        <v>144</v>
      </c>
      <c r="AK2037" s="60">
        <f>INDEX('Cat-4'!$1:$1048576,Working!AG2037,Working!AJ2037)</f>
        <v>160.30000000000001</v>
      </c>
      <c r="AL2037" s="146">
        <f t="shared" si="1321"/>
        <v>1.4533091568449683</v>
      </c>
      <c r="AM2037" s="152">
        <f t="shared" si="1322"/>
        <v>1.4533091568449683</v>
      </c>
      <c r="AN2037" s="146">
        <f t="shared" si="1289"/>
        <v>10.458333333333334</v>
      </c>
      <c r="AO2037" s="169">
        <f>INDEX('EL&amp;SV'!$C$4:$G$50,MATCH(AF2037,'EL&amp;SV'!$G$4:$G$50,0),MATCH(IF(P2037&gt;5000000,"A",IF(N2037&gt;2000000,"B",IF(N2037&gt;500000,"C","D"))),'EL&amp;SV'!$C$4:$G$4,0))</f>
        <v>6</v>
      </c>
      <c r="AP2037" s="171">
        <f>INDEX('EL&amp;SV'!$G$4:$K$50,MATCH(AF2037,'EL&amp;SV'!$G$4:$G$50,0),MATCH(IF(N2037&gt;5000000,"A",IF(N2037&gt;2000000,"B",IF(N2037&gt;500000,"C","D"))),'EL&amp;SV'!$G$4:$K$4,0))</f>
        <v>0.95</v>
      </c>
      <c r="AQ2037" s="153">
        <f t="shared" si="1312"/>
        <v>2746.7543064369902</v>
      </c>
      <c r="AR2037" s="153">
        <f t="shared" si="1313"/>
        <v>2609.4165911151404</v>
      </c>
      <c r="AS2037" s="153">
        <f t="shared" si="1314"/>
        <v>137.33771532184983</v>
      </c>
      <c r="AT2037" s="60">
        <v>0.75</v>
      </c>
      <c r="AU2037" s="153">
        <f t="shared" si="1315"/>
        <v>103.00328649138737</v>
      </c>
      <c r="AV2037" s="153">
        <f t="shared" si="1316"/>
        <v>137.33771532184963</v>
      </c>
    </row>
    <row r="2038" spans="1:48" x14ac:dyDescent="0.2">
      <c r="A2038" s="82">
        <v>2034</v>
      </c>
      <c r="B2038" s="82" t="s">
        <v>1410</v>
      </c>
      <c r="C2038" s="83"/>
      <c r="D2038" s="84" t="s">
        <v>112</v>
      </c>
      <c r="E2038" s="85" t="s">
        <v>979</v>
      </c>
      <c r="F2038" s="151">
        <v>42248</v>
      </c>
      <c r="G2038" s="86"/>
      <c r="H2038" s="89"/>
      <c r="I2038" s="89">
        <v>0.42397260273972598</v>
      </c>
      <c r="J2038" s="84"/>
      <c r="K2038" s="84"/>
      <c r="L2038" s="87">
        <v>1890</v>
      </c>
      <c r="M2038" s="87"/>
      <c r="N2038" s="87">
        <v>1890</v>
      </c>
      <c r="O2038" s="84">
        <v>1795.5</v>
      </c>
      <c r="P2038" s="84">
        <v>0</v>
      </c>
      <c r="Q2038" s="84">
        <f t="shared" si="1285"/>
        <v>1795.5</v>
      </c>
      <c r="R2038" s="84">
        <v>94.5</v>
      </c>
      <c r="S2038" s="87">
        <f t="shared" si="1286"/>
        <v>94.5</v>
      </c>
      <c r="T2038" s="150">
        <v>5</v>
      </c>
      <c r="U2038" s="69">
        <v>1</v>
      </c>
      <c r="V2038" s="70"/>
      <c r="W2038" s="71"/>
      <c r="X2038" s="76">
        <f>DATE(YEAR(F2038),MONTH(F2038),1)</f>
        <v>42248</v>
      </c>
      <c r="AF2038" s="132" t="s">
        <v>3114</v>
      </c>
      <c r="AG2038" s="60">
        <f>MATCH(AF2038,'Cat-4'!$A:$A,0)</f>
        <v>844</v>
      </c>
      <c r="AH2038" s="60">
        <f>MATCH(X2038,'Cat-4'!$1:$1,0)</f>
        <v>45</v>
      </c>
      <c r="AI2038" s="60">
        <f>INDEX('Cat-4'!$1:$1048576,Working!AG2038,Working!AH2038)</f>
        <v>110.9</v>
      </c>
      <c r="AJ2038" s="60">
        <f>MATCH($AJ$3,'Cat-4'!$1:$1,0)</f>
        <v>144</v>
      </c>
      <c r="AK2038" s="60">
        <f>INDEX('Cat-4'!$1:$1048576,Working!AG2038,Working!AJ2038)</f>
        <v>160.30000000000001</v>
      </c>
      <c r="AL2038" s="146">
        <f t="shared" si="1321"/>
        <v>1.4454463480613164</v>
      </c>
      <c r="AM2038" s="152">
        <f t="shared" si="1322"/>
        <v>1.4454463480613164</v>
      </c>
      <c r="AN2038" s="146">
        <f t="shared" si="1289"/>
        <v>8.4555555555555557</v>
      </c>
      <c r="AO2038" s="169">
        <f>INDEX('EL&amp;SV'!$C$4:$G$50,MATCH(AF2038,'EL&amp;SV'!$G$4:$G$50,0),MATCH(IF(P2038&gt;5000000,"A",IF(N2038&gt;2000000,"B",IF(N2038&gt;500000,"C","D"))),'EL&amp;SV'!$C$4:$G$4,0))</f>
        <v>6</v>
      </c>
      <c r="AP2038" s="171">
        <f>INDEX('EL&amp;SV'!$G$4:$K$50,MATCH(AF2038,'EL&amp;SV'!$G$4:$G$50,0),MATCH(IF(N2038&gt;5000000,"A",IF(N2038&gt;2000000,"B",IF(N2038&gt;500000,"C","D"))),'EL&amp;SV'!$G$4:$K$4,0))</f>
        <v>0.95</v>
      </c>
      <c r="AQ2038" s="153">
        <f t="shared" si="1312"/>
        <v>2731.8935978358882</v>
      </c>
      <c r="AR2038" s="153">
        <f t="shared" si="1313"/>
        <v>2595.2989179440938</v>
      </c>
      <c r="AS2038" s="153">
        <f t="shared" si="1314"/>
        <v>136.59467989179439</v>
      </c>
      <c r="AT2038" s="60">
        <v>0.75</v>
      </c>
      <c r="AU2038" s="153">
        <f t="shared" si="1315"/>
        <v>102.44600991884579</v>
      </c>
      <c r="AV2038" s="153">
        <f t="shared" si="1316"/>
        <v>136.59467989179453</v>
      </c>
    </row>
    <row r="2039" spans="1:48" x14ac:dyDescent="0.2">
      <c r="A2039" s="82">
        <v>2035</v>
      </c>
      <c r="B2039" s="82" t="s">
        <v>1410</v>
      </c>
      <c r="C2039" s="83"/>
      <c r="D2039" s="84" t="s">
        <v>112</v>
      </c>
      <c r="E2039" s="85" t="s">
        <v>1025</v>
      </c>
      <c r="F2039" s="86">
        <v>43555</v>
      </c>
      <c r="G2039" s="86" t="s">
        <v>35</v>
      </c>
      <c r="H2039" s="89"/>
      <c r="I2039" s="89">
        <v>9.5000000000000001E-2</v>
      </c>
      <c r="J2039" s="84"/>
      <c r="K2039" s="84"/>
      <c r="L2039" s="87">
        <v>1885.62</v>
      </c>
      <c r="M2039" s="87"/>
      <c r="N2039" s="87">
        <v>1885.62</v>
      </c>
      <c r="O2039" s="84">
        <v>537.89247780821916</v>
      </c>
      <c r="P2039" s="84">
        <v>179.13389999999998</v>
      </c>
      <c r="Q2039" s="84">
        <f t="shared" si="1285"/>
        <v>717.02637780821919</v>
      </c>
      <c r="R2039" s="84">
        <v>1168.5936221917807</v>
      </c>
      <c r="S2039" s="87">
        <f t="shared" si="1286"/>
        <v>1347.7275221917807</v>
      </c>
      <c r="T2039" s="150">
        <v>10</v>
      </c>
      <c r="U2039" s="69">
        <v>1</v>
      </c>
      <c r="V2039" s="70"/>
      <c r="W2039" s="71"/>
      <c r="X2039" s="76">
        <f t="shared" si="1300"/>
        <v>43525</v>
      </c>
      <c r="AF2039" s="132" t="s">
        <v>3114</v>
      </c>
      <c r="AG2039" s="60">
        <f>MATCH(AF2039,'Cat-4'!$A:$A,0)</f>
        <v>844</v>
      </c>
      <c r="AH2039" s="60">
        <f>MATCH(X2039,'Cat-4'!$1:$1,0)</f>
        <v>87</v>
      </c>
      <c r="AI2039" s="60">
        <f>INDEX('Cat-4'!$1:$1048576,Working!AG2039,Working!AH2039)</f>
        <v>129.5</v>
      </c>
      <c r="AJ2039" s="60">
        <f>MATCH($AJ$3,'Cat-4'!$1:$1,0)</f>
        <v>144</v>
      </c>
      <c r="AK2039" s="60">
        <f>INDEX('Cat-4'!$1:$1048576,Working!AG2039,Working!AJ2039)</f>
        <v>160.30000000000001</v>
      </c>
      <c r="AL2039" s="146">
        <f t="shared" si="1321"/>
        <v>1.2378378378378379</v>
      </c>
      <c r="AM2039" s="152">
        <f t="shared" si="1322"/>
        <v>1.2378378378378379</v>
      </c>
      <c r="AN2039" s="146">
        <f t="shared" si="1289"/>
        <v>4.875</v>
      </c>
      <c r="AO2039" s="169">
        <f>INDEX('EL&amp;SV'!$C$4:$G$50,MATCH(AF2039,'EL&amp;SV'!$G$4:$G$50,0),MATCH(IF(P2039&gt;5000000,"A",IF(N2039&gt;2000000,"B",IF(N2039&gt;500000,"C","D"))),'EL&amp;SV'!$C$4:$G$4,0))</f>
        <v>6</v>
      </c>
      <c r="AP2039" s="171">
        <f>INDEX('EL&amp;SV'!$G$4:$K$50,MATCH(AF2039,'EL&amp;SV'!$G$4:$G$50,0),MATCH(IF(N2039&gt;5000000,"A",IF(N2039&gt;2000000,"B",IF(N2039&gt;500000,"C","D"))),'EL&amp;SV'!$G$4:$K$4,0))</f>
        <v>0.95</v>
      </c>
      <c r="AQ2039" s="153">
        <f t="shared" si="1312"/>
        <v>2334.0917837837837</v>
      </c>
      <c r="AR2039" s="153">
        <f t="shared" si="1313"/>
        <v>1801.627095608108</v>
      </c>
      <c r="AS2039" s="153">
        <f t="shared" si="1314"/>
        <v>532.46468817567575</v>
      </c>
      <c r="AT2039" s="60">
        <v>0.75</v>
      </c>
      <c r="AU2039" s="153">
        <f t="shared" si="1315"/>
        <v>399.34851613175681</v>
      </c>
      <c r="AV2039" s="153">
        <f t="shared" si="1316"/>
        <v>399.34851613175681</v>
      </c>
    </row>
    <row r="2040" spans="1:48" x14ac:dyDescent="0.2">
      <c r="A2040" s="82">
        <v>2036</v>
      </c>
      <c r="B2040" s="82" t="s">
        <v>1410</v>
      </c>
      <c r="C2040" s="83"/>
      <c r="D2040" s="84" t="s">
        <v>112</v>
      </c>
      <c r="E2040" s="85" t="s">
        <v>1215</v>
      </c>
      <c r="F2040" s="86">
        <v>44286</v>
      </c>
      <c r="G2040" s="86" t="s">
        <v>37</v>
      </c>
      <c r="H2040" s="89"/>
      <c r="I2040" s="89">
        <v>9.5000000000000001E-2</v>
      </c>
      <c r="J2040" s="84"/>
      <c r="K2040" s="84"/>
      <c r="L2040" s="87">
        <v>1878.56</v>
      </c>
      <c r="M2040" s="87"/>
      <c r="N2040" s="87">
        <v>1878.56</v>
      </c>
      <c r="O2040" s="84">
        <v>178.95214027397262</v>
      </c>
      <c r="P2040" s="84">
        <v>178.4632</v>
      </c>
      <c r="Q2040" s="84">
        <f t="shared" si="1285"/>
        <v>357.41534027397262</v>
      </c>
      <c r="R2040" s="84">
        <v>1521.1446597260274</v>
      </c>
      <c r="S2040" s="87">
        <f t="shared" si="1286"/>
        <v>1699.6078597260273</v>
      </c>
      <c r="T2040" s="150">
        <v>10</v>
      </c>
      <c r="U2040" s="69">
        <v>210</v>
      </c>
      <c r="V2040" s="70"/>
      <c r="W2040" s="71"/>
      <c r="X2040" s="76">
        <f t="shared" si="1300"/>
        <v>44256</v>
      </c>
      <c r="AF2040" s="132" t="s">
        <v>3114</v>
      </c>
      <c r="AG2040" s="60">
        <f>MATCH(AF2040,'Cat-4'!$A:$A,0)</f>
        <v>844</v>
      </c>
      <c r="AH2040" s="60">
        <f>MATCH(X2040,'Cat-4'!$1:$1,0)</f>
        <v>111</v>
      </c>
      <c r="AI2040" s="60">
        <f>INDEX('Cat-4'!$1:$1048576,Working!AG2040,Working!AH2040)</f>
        <v>143.19999999999999</v>
      </c>
      <c r="AJ2040" s="60">
        <f>MATCH($AJ$3,'Cat-4'!$1:$1,0)</f>
        <v>144</v>
      </c>
      <c r="AK2040" s="60">
        <f>INDEX('Cat-4'!$1:$1048576,Working!AG2040,Working!AJ2040)</f>
        <v>160.30000000000001</v>
      </c>
      <c r="AL2040" s="146">
        <f t="shared" si="1321"/>
        <v>1.1194134078212292</v>
      </c>
      <c r="AM2040" s="152">
        <f t="shared" si="1322"/>
        <v>1.1194134078212292</v>
      </c>
      <c r="AN2040" s="146">
        <f t="shared" si="1289"/>
        <v>2.875</v>
      </c>
      <c r="AO2040" s="169">
        <f>INDEX('EL&amp;SV'!$C$4:$G$50,MATCH(AF2040,'EL&amp;SV'!$G$4:$G$50,0),MATCH(IF(P2040&gt;5000000,"A",IF(N2040&gt;2000000,"B",IF(N2040&gt;500000,"C","D"))),'EL&amp;SV'!$C$4:$G$4,0))</f>
        <v>6</v>
      </c>
      <c r="AP2040" s="171">
        <f>INDEX('EL&amp;SV'!$G$4:$K$50,MATCH(AF2040,'EL&amp;SV'!$G$4:$G$50,0),MATCH(IF(N2040&gt;5000000,"A",IF(N2040&gt;2000000,"B",IF(N2040&gt;500000,"C","D"))),'EL&amp;SV'!$G$4:$K$4,0))</f>
        <v>0.95</v>
      </c>
      <c r="AQ2040" s="153">
        <f t="shared" si="1312"/>
        <v>2102.8852513966485</v>
      </c>
      <c r="AR2040" s="153">
        <f t="shared" si="1313"/>
        <v>957.25089047951599</v>
      </c>
      <c r="AS2040" s="153">
        <f t="shared" si="1314"/>
        <v>1145.6343609171327</v>
      </c>
      <c r="AT2040" s="60">
        <v>0.75</v>
      </c>
      <c r="AU2040" s="153">
        <f t="shared" si="1315"/>
        <v>859.22577068784949</v>
      </c>
      <c r="AV2040" s="153">
        <f t="shared" si="1316"/>
        <v>859.22577068784949</v>
      </c>
    </row>
    <row r="2041" spans="1:48" x14ac:dyDescent="0.2">
      <c r="A2041" s="82">
        <v>2037</v>
      </c>
      <c r="B2041" s="82" t="s">
        <v>1410</v>
      </c>
      <c r="C2041" s="83"/>
      <c r="D2041" s="84" t="s">
        <v>112</v>
      </c>
      <c r="E2041" s="85" t="s">
        <v>394</v>
      </c>
      <c r="F2041" s="151">
        <v>42248</v>
      </c>
      <c r="G2041" s="86"/>
      <c r="H2041" s="89"/>
      <c r="I2041" s="89">
        <v>5.0000000000000024E-2</v>
      </c>
      <c r="J2041" s="84"/>
      <c r="K2041" s="84"/>
      <c r="L2041" s="87">
        <v>1850.63</v>
      </c>
      <c r="M2041" s="87"/>
      <c r="N2041" s="87">
        <v>1850.63</v>
      </c>
      <c r="O2041" s="84">
        <v>1850.63</v>
      </c>
      <c r="P2041" s="84">
        <v>0</v>
      </c>
      <c r="Q2041" s="84">
        <f t="shared" si="1285"/>
        <v>1850.63</v>
      </c>
      <c r="R2041" s="84">
        <v>0</v>
      </c>
      <c r="S2041" s="87">
        <f t="shared" si="1286"/>
        <v>0</v>
      </c>
      <c r="T2041" s="150">
        <v>10</v>
      </c>
      <c r="U2041" s="69">
        <v>213</v>
      </c>
      <c r="V2041" s="70"/>
      <c r="W2041" s="71"/>
      <c r="X2041" s="76">
        <f>DATE(YEAR(F2041),MONTH(F2041),1)</f>
        <v>42248</v>
      </c>
      <c r="AF2041" s="132" t="s">
        <v>3114</v>
      </c>
      <c r="AG2041" s="60">
        <f>MATCH(AF2041,'Cat-4'!$A:$A,0)</f>
        <v>844</v>
      </c>
      <c r="AH2041" s="60">
        <f>MATCH(X2041,'Cat-4'!$1:$1,0)</f>
        <v>45</v>
      </c>
      <c r="AI2041" s="60">
        <f>INDEX('Cat-4'!$1:$1048576,Working!AG2041,Working!AH2041)</f>
        <v>110.9</v>
      </c>
      <c r="AJ2041" s="60">
        <f>MATCH($AJ$3,'Cat-4'!$1:$1,0)</f>
        <v>144</v>
      </c>
      <c r="AK2041" s="60">
        <f>INDEX('Cat-4'!$1:$1048576,Working!AG2041,Working!AJ2041)</f>
        <v>160.30000000000001</v>
      </c>
      <c r="AL2041" s="146">
        <f t="shared" si="1321"/>
        <v>1.4454463480613164</v>
      </c>
      <c r="AM2041" s="152">
        <f t="shared" si="1322"/>
        <v>1.4454463480613164</v>
      </c>
      <c r="AN2041" s="146">
        <f t="shared" si="1289"/>
        <v>8.4555555555555557</v>
      </c>
      <c r="AO2041" s="169">
        <f>INDEX('EL&amp;SV'!$C$4:$G$50,MATCH(AF2041,'EL&amp;SV'!$G$4:$G$50,0),MATCH(IF(P2041&gt;5000000,"A",IF(N2041&gt;2000000,"B",IF(N2041&gt;500000,"C","D"))),'EL&amp;SV'!$C$4:$G$4,0))</f>
        <v>6</v>
      </c>
      <c r="AP2041" s="171">
        <f>INDEX('EL&amp;SV'!$G$4:$K$50,MATCH(AF2041,'EL&amp;SV'!$G$4:$G$50,0),MATCH(IF(N2041&gt;5000000,"A",IF(N2041&gt;2000000,"B",IF(N2041&gt;500000,"C","D"))),'EL&amp;SV'!$G$4:$K$4,0))</f>
        <v>0.95</v>
      </c>
      <c r="AQ2041" s="153">
        <f t="shared" si="1312"/>
        <v>2674.9863751127141</v>
      </c>
      <c r="AR2041" s="153">
        <f t="shared" si="1313"/>
        <v>2541.237056357078</v>
      </c>
      <c r="AS2041" s="153">
        <f t="shared" si="1314"/>
        <v>133.74931875563607</v>
      </c>
      <c r="AT2041" s="60">
        <v>0.75</v>
      </c>
      <c r="AU2041" s="153">
        <f t="shared" si="1315"/>
        <v>100.31198906672705</v>
      </c>
      <c r="AV2041" s="153">
        <f t="shared" si="1316"/>
        <v>133.74931875563581</v>
      </c>
    </row>
    <row r="2042" spans="1:48" x14ac:dyDescent="0.2">
      <c r="A2042" s="82">
        <v>2038</v>
      </c>
      <c r="B2042" s="82" t="s">
        <v>1410</v>
      </c>
      <c r="C2042" s="83"/>
      <c r="D2042" s="84" t="s">
        <v>112</v>
      </c>
      <c r="E2042" s="85" t="s">
        <v>727</v>
      </c>
      <c r="F2042" s="86">
        <v>40374</v>
      </c>
      <c r="G2042" s="86" t="s">
        <v>1352</v>
      </c>
      <c r="H2042" s="89"/>
      <c r="I2042" s="89">
        <v>0</v>
      </c>
      <c r="J2042" s="84"/>
      <c r="K2042" s="84"/>
      <c r="L2042" s="87">
        <v>1850</v>
      </c>
      <c r="M2042" s="87"/>
      <c r="N2042" s="87">
        <v>1850</v>
      </c>
      <c r="O2042" s="84">
        <v>1850</v>
      </c>
      <c r="P2042" s="84">
        <v>0</v>
      </c>
      <c r="Q2042" s="84">
        <f t="shared" si="1285"/>
        <v>1850</v>
      </c>
      <c r="R2042" s="84">
        <v>0</v>
      </c>
      <c r="S2042" s="87">
        <f t="shared" si="1286"/>
        <v>0</v>
      </c>
      <c r="T2042" s="150">
        <v>5</v>
      </c>
      <c r="U2042" s="69">
        <v>233</v>
      </c>
      <c r="V2042" s="70"/>
      <c r="W2042" s="71"/>
      <c r="X2042" s="76">
        <f t="shared" si="1300"/>
        <v>40360</v>
      </c>
      <c r="Y2042" s="138" t="s">
        <v>4016</v>
      </c>
      <c r="Z2042" s="60">
        <f>MATCH(Y2042,'Cat-3'!$A:$A,0)</f>
        <v>628</v>
      </c>
      <c r="AA2042" s="60">
        <f>MATCH(X2042,'Cat-3'!$1:$1,0)</f>
        <v>70</v>
      </c>
      <c r="AB2042" s="60">
        <f>INDEX('Cat-3'!$1:$1048576,Working!Z2042,Working!AA2042)</f>
        <v>130.6</v>
      </c>
      <c r="AC2042" s="60">
        <f>MATCH($AC$3,'Cat-3'!$1:$1,0)</f>
        <v>90</v>
      </c>
      <c r="AD2042" s="60">
        <f>INDEX('Cat-3'!$1:$1048576,Working!Z2042,Working!AC2042)</f>
        <v>138.4</v>
      </c>
      <c r="AE2042" s="146">
        <f t="shared" ref="AE2042:AE2043" si="1323">AD2042/AB2042</f>
        <v>1.0597243491577337</v>
      </c>
      <c r="AF2042" s="132" t="s">
        <v>3114</v>
      </c>
      <c r="AG2042" s="60">
        <f>MATCH(AF2042,'Cat-4'!$A:$A,0)</f>
        <v>844</v>
      </c>
      <c r="AH2042" s="60">
        <f>MATCH($AH$3,'Cat-4'!$1:$1,0)</f>
        <v>4</v>
      </c>
      <c r="AI2042" s="60">
        <f>INDEX('Cat-4'!$1:$1048576,Working!AG2042,Working!AH2042)</f>
        <v>103.9</v>
      </c>
      <c r="AJ2042" s="60">
        <f>MATCH($AJ$3,'Cat-4'!$1:$1,0)</f>
        <v>144</v>
      </c>
      <c r="AK2042" s="60">
        <f>INDEX('Cat-4'!$1:$1048576,Working!AG2042,Working!AJ2042)</f>
        <v>160.30000000000001</v>
      </c>
      <c r="AL2042" s="146">
        <f t="shared" ref="AL2042:AL2043" si="1324">AK2042/AI2042</f>
        <v>1.5428296438883542</v>
      </c>
      <c r="AM2042" s="146">
        <f t="shared" ref="AM2042:AM2043" si="1325">AL2042*AE2042</f>
        <v>1.6349741402308442</v>
      </c>
      <c r="AN2042" s="146">
        <f t="shared" si="1289"/>
        <v>13.583333333333334</v>
      </c>
      <c r="AO2042" s="169">
        <f>INDEX('EL&amp;SV'!$C$4:$G$50,MATCH(AF2042,'EL&amp;SV'!$G$4:$G$50,0),MATCH(IF(P2042&gt;5000000,"A",IF(N2042&gt;2000000,"B",IF(N2042&gt;500000,"C","D"))),'EL&amp;SV'!$C$4:$G$4,0))</f>
        <v>6</v>
      </c>
      <c r="AP2042" s="171">
        <f>INDEX('EL&amp;SV'!$G$4:$K$50,MATCH(AF2042,'EL&amp;SV'!$G$4:$G$50,0),MATCH(IF(N2042&gt;5000000,"A",IF(N2042&gt;2000000,"B",IF(N2042&gt;500000,"C","D"))),'EL&amp;SV'!$G$4:$K$4,0))</f>
        <v>0.95</v>
      </c>
      <c r="AQ2042" s="153">
        <f t="shared" si="1312"/>
        <v>3024.7021594270618</v>
      </c>
      <c r="AR2042" s="153">
        <f t="shared" si="1313"/>
        <v>2873.4670514557083</v>
      </c>
      <c r="AS2042" s="153">
        <f t="shared" si="1314"/>
        <v>151.2351079713535</v>
      </c>
      <c r="AT2042" s="60">
        <v>0.75</v>
      </c>
      <c r="AU2042" s="153">
        <f t="shared" si="1315"/>
        <v>113.42633097851513</v>
      </c>
      <c r="AV2042" s="153">
        <f t="shared" si="1316"/>
        <v>151.23510797135322</v>
      </c>
    </row>
    <row r="2043" spans="1:48" x14ac:dyDescent="0.2">
      <c r="A2043" s="82">
        <v>2039</v>
      </c>
      <c r="B2043" s="82" t="s">
        <v>1410</v>
      </c>
      <c r="C2043" s="83"/>
      <c r="D2043" s="84" t="s">
        <v>112</v>
      </c>
      <c r="E2043" s="85" t="s">
        <v>488</v>
      </c>
      <c r="F2043" s="86">
        <v>39499</v>
      </c>
      <c r="G2043" s="86" t="s">
        <v>1347</v>
      </c>
      <c r="H2043" s="89"/>
      <c r="I2043" s="89">
        <v>0</v>
      </c>
      <c r="J2043" s="84"/>
      <c r="K2043" s="84"/>
      <c r="L2043" s="87">
        <v>1840</v>
      </c>
      <c r="M2043" s="87"/>
      <c r="N2043" s="87">
        <v>1840</v>
      </c>
      <c r="O2043" s="84">
        <v>1840</v>
      </c>
      <c r="P2043" s="84">
        <v>0</v>
      </c>
      <c r="Q2043" s="84">
        <f t="shared" si="1285"/>
        <v>1840</v>
      </c>
      <c r="R2043" s="84">
        <v>0</v>
      </c>
      <c r="S2043" s="87">
        <f t="shared" si="1286"/>
        <v>0</v>
      </c>
      <c r="T2043" s="150">
        <v>3</v>
      </c>
      <c r="U2043" s="69">
        <v>292</v>
      </c>
      <c r="V2043" s="70"/>
      <c r="W2043" s="71"/>
      <c r="X2043" s="76">
        <f t="shared" si="1300"/>
        <v>39479</v>
      </c>
      <c r="Y2043" s="138" t="s">
        <v>4016</v>
      </c>
      <c r="Z2043" s="60">
        <f>MATCH(Y2043,'Cat-3'!$A:$A,0)</f>
        <v>628</v>
      </c>
      <c r="AA2043" s="60">
        <f>MATCH(X2043,'Cat-3'!$1:$1,0)</f>
        <v>41</v>
      </c>
      <c r="AB2043" s="60">
        <f>INDEX('Cat-3'!$1:$1048576,Working!Z2043,Working!AA2043)</f>
        <v>116.6</v>
      </c>
      <c r="AC2043" s="60">
        <f>MATCH($AC$3,'Cat-3'!$1:$1,0)</f>
        <v>90</v>
      </c>
      <c r="AD2043" s="60">
        <f>INDEX('Cat-3'!$1:$1048576,Working!Z2043,Working!AC2043)</f>
        <v>138.4</v>
      </c>
      <c r="AE2043" s="146">
        <f t="shared" si="1323"/>
        <v>1.1869639794168096</v>
      </c>
      <c r="AF2043" s="132" t="s">
        <v>3114</v>
      </c>
      <c r="AG2043" s="60">
        <f>MATCH(AF2043,'Cat-4'!$A:$A,0)</f>
        <v>844</v>
      </c>
      <c r="AH2043" s="60">
        <f>MATCH($AH$3,'Cat-4'!$1:$1,0)</f>
        <v>4</v>
      </c>
      <c r="AI2043" s="60">
        <f>INDEX('Cat-4'!$1:$1048576,Working!AG2043,Working!AH2043)</f>
        <v>103.9</v>
      </c>
      <c r="AJ2043" s="60">
        <f>MATCH($AJ$3,'Cat-4'!$1:$1,0)</f>
        <v>144</v>
      </c>
      <c r="AK2043" s="60">
        <f>INDEX('Cat-4'!$1:$1048576,Working!AG2043,Working!AJ2043)</f>
        <v>160.30000000000001</v>
      </c>
      <c r="AL2043" s="146">
        <f t="shared" si="1324"/>
        <v>1.5428296438883542</v>
      </c>
      <c r="AM2043" s="146">
        <f t="shared" si="1325"/>
        <v>1.8312832136719401</v>
      </c>
      <c r="AN2043" s="146">
        <f t="shared" si="1289"/>
        <v>15.983333333333333</v>
      </c>
      <c r="AO2043" s="169">
        <f>INDEX('EL&amp;SV'!$C$4:$G$50,MATCH(AF2043,'EL&amp;SV'!$G$4:$G$50,0),MATCH(IF(P2043&gt;5000000,"A",IF(N2043&gt;2000000,"B",IF(N2043&gt;500000,"C","D"))),'EL&amp;SV'!$C$4:$G$4,0))</f>
        <v>6</v>
      </c>
      <c r="AP2043" s="171">
        <f>INDEX('EL&amp;SV'!$G$4:$K$50,MATCH(AF2043,'EL&amp;SV'!$G$4:$G$50,0),MATCH(IF(N2043&gt;5000000,"A",IF(N2043&gt;2000000,"B",IF(N2043&gt;500000,"C","D"))),'EL&amp;SV'!$G$4:$K$4,0))</f>
        <v>0.95</v>
      </c>
      <c r="AQ2043" s="153">
        <f t="shared" si="1312"/>
        <v>3369.5611131563696</v>
      </c>
      <c r="AR2043" s="153">
        <f t="shared" si="1313"/>
        <v>3201.0830574985507</v>
      </c>
      <c r="AS2043" s="153">
        <f t="shared" si="1314"/>
        <v>168.47805565781891</v>
      </c>
      <c r="AT2043" s="60">
        <v>0.75</v>
      </c>
      <c r="AU2043" s="153">
        <f t="shared" si="1315"/>
        <v>126.35854174336419</v>
      </c>
      <c r="AV2043" s="153">
        <f t="shared" si="1316"/>
        <v>168.47805565781863</v>
      </c>
    </row>
    <row r="2044" spans="1:48" x14ac:dyDescent="0.2">
      <c r="A2044" s="82">
        <v>2040</v>
      </c>
      <c r="B2044" s="82" t="s">
        <v>1410</v>
      </c>
      <c r="C2044" s="83"/>
      <c r="D2044" s="84" t="s">
        <v>112</v>
      </c>
      <c r="E2044" s="85" t="s">
        <v>907</v>
      </c>
      <c r="F2044" s="151">
        <v>42248</v>
      </c>
      <c r="G2044" s="86"/>
      <c r="H2044" s="89"/>
      <c r="I2044" s="89">
        <v>0</v>
      </c>
      <c r="J2044" s="84"/>
      <c r="K2044" s="84"/>
      <c r="L2044" s="87">
        <v>1800.11</v>
      </c>
      <c r="M2044" s="87"/>
      <c r="N2044" s="87">
        <v>1800.11</v>
      </c>
      <c r="O2044" s="84">
        <v>1710.1044999999999</v>
      </c>
      <c r="P2044" s="84">
        <v>0</v>
      </c>
      <c r="Q2044" s="84">
        <f t="shared" si="1285"/>
        <v>1710.1044999999999</v>
      </c>
      <c r="R2044" s="84">
        <v>90.005499999999984</v>
      </c>
      <c r="S2044" s="87">
        <f t="shared" si="1286"/>
        <v>90.005499999999984</v>
      </c>
      <c r="T2044" s="150">
        <v>5</v>
      </c>
      <c r="U2044" s="69">
        <v>297</v>
      </c>
      <c r="V2044" s="70"/>
      <c r="W2044" s="71"/>
      <c r="X2044" s="76">
        <f>DATE(YEAR(F2044),MONTH(F2044),1)</f>
        <v>42248</v>
      </c>
      <c r="AF2044" s="132" t="s">
        <v>3114</v>
      </c>
      <c r="AG2044" s="60">
        <f>MATCH(AF2044,'Cat-4'!$A:$A,0)</f>
        <v>844</v>
      </c>
      <c r="AH2044" s="60">
        <f>MATCH(X2044,'Cat-4'!$1:$1,0)</f>
        <v>45</v>
      </c>
      <c r="AI2044" s="60">
        <f>INDEX('Cat-4'!$1:$1048576,Working!AG2044,Working!AH2044)</f>
        <v>110.9</v>
      </c>
      <c r="AJ2044" s="60">
        <f>MATCH($AJ$3,'Cat-4'!$1:$1,0)</f>
        <v>144</v>
      </c>
      <c r="AK2044" s="60">
        <f>INDEX('Cat-4'!$1:$1048576,Working!AG2044,Working!AJ2044)</f>
        <v>160.30000000000001</v>
      </c>
      <c r="AL2044" s="146">
        <f>AK2044/AI2044</f>
        <v>1.4454463480613164</v>
      </c>
      <c r="AM2044" s="152">
        <f>AL2044</f>
        <v>1.4454463480613164</v>
      </c>
      <c r="AN2044" s="146">
        <f t="shared" si="1289"/>
        <v>8.4555555555555557</v>
      </c>
      <c r="AO2044" s="169">
        <f>INDEX('EL&amp;SV'!$C$4:$G$50,MATCH(AF2044,'EL&amp;SV'!$G$4:$G$50,0),MATCH(IF(P2044&gt;5000000,"A",IF(N2044&gt;2000000,"B",IF(N2044&gt;500000,"C","D"))),'EL&amp;SV'!$C$4:$G$4,0))</f>
        <v>6</v>
      </c>
      <c r="AP2044" s="171">
        <f>INDEX('EL&amp;SV'!$G$4:$K$50,MATCH(AF2044,'EL&amp;SV'!$G$4:$G$50,0),MATCH(IF(N2044&gt;5000000,"A",IF(N2044&gt;2000000,"B",IF(N2044&gt;500000,"C","D"))),'EL&amp;SV'!$G$4:$K$4,0))</f>
        <v>0.95</v>
      </c>
      <c r="AQ2044" s="153">
        <f t="shared" si="1312"/>
        <v>2601.9624256086563</v>
      </c>
      <c r="AR2044" s="153">
        <f t="shared" si="1313"/>
        <v>2471.8643043282236</v>
      </c>
      <c r="AS2044" s="153">
        <f t="shared" si="1314"/>
        <v>130.09812128043268</v>
      </c>
      <c r="AT2044" s="60">
        <v>0.75</v>
      </c>
      <c r="AU2044" s="153">
        <f t="shared" si="1315"/>
        <v>97.573590960324509</v>
      </c>
      <c r="AV2044" s="153">
        <f t="shared" si="1316"/>
        <v>130.09812128043293</v>
      </c>
    </row>
    <row r="2045" spans="1:48" x14ac:dyDescent="0.2">
      <c r="A2045" s="82">
        <v>2041</v>
      </c>
      <c r="B2045" s="82" t="s">
        <v>1410</v>
      </c>
      <c r="C2045" s="83"/>
      <c r="D2045" s="84" t="s">
        <v>112</v>
      </c>
      <c r="E2045" s="85" t="s">
        <v>306</v>
      </c>
      <c r="F2045" s="86">
        <v>39493</v>
      </c>
      <c r="G2045" s="86" t="s">
        <v>1347</v>
      </c>
      <c r="H2045" s="89"/>
      <c r="I2045" s="89">
        <v>1.2915782024062279E-2</v>
      </c>
      <c r="J2045" s="84"/>
      <c r="K2045" s="84"/>
      <c r="L2045" s="87">
        <v>1800</v>
      </c>
      <c r="M2045" s="87"/>
      <c r="N2045" s="87">
        <v>1800</v>
      </c>
      <c r="O2045" s="84">
        <v>1800</v>
      </c>
      <c r="P2045" s="84">
        <v>0</v>
      </c>
      <c r="Q2045" s="84">
        <f t="shared" si="1285"/>
        <v>1800</v>
      </c>
      <c r="R2045" s="84">
        <v>0</v>
      </c>
      <c r="S2045" s="87">
        <f t="shared" si="1286"/>
        <v>0</v>
      </c>
      <c r="T2045" s="150">
        <v>10</v>
      </c>
      <c r="U2045" s="69">
        <v>297</v>
      </c>
      <c r="V2045" s="70"/>
      <c r="W2045" s="71"/>
      <c r="X2045" s="76">
        <f t="shared" si="1300"/>
        <v>39479</v>
      </c>
      <c r="Y2045" s="138" t="s">
        <v>4016</v>
      </c>
      <c r="Z2045" s="60">
        <f>MATCH(Y2045,'Cat-3'!$A:$A,0)</f>
        <v>628</v>
      </c>
      <c r="AA2045" s="60">
        <f>MATCH(X2045,'Cat-3'!$1:$1,0)</f>
        <v>41</v>
      </c>
      <c r="AB2045" s="60">
        <f>INDEX('Cat-3'!$1:$1048576,Working!Z2045,Working!AA2045)</f>
        <v>116.6</v>
      </c>
      <c r="AC2045" s="60">
        <f>MATCH($AC$3,'Cat-3'!$1:$1,0)</f>
        <v>90</v>
      </c>
      <c r="AD2045" s="60">
        <f>INDEX('Cat-3'!$1:$1048576,Working!Z2045,Working!AC2045)</f>
        <v>138.4</v>
      </c>
      <c r="AE2045" s="146">
        <f t="shared" ref="AE2045:AE2047" si="1326">AD2045/AB2045</f>
        <v>1.1869639794168096</v>
      </c>
      <c r="AF2045" s="132" t="s">
        <v>3114</v>
      </c>
      <c r="AG2045" s="60">
        <f>MATCH(AF2045,'Cat-4'!$A:$A,0)</f>
        <v>844</v>
      </c>
      <c r="AH2045" s="60">
        <f>MATCH($AH$3,'Cat-4'!$1:$1,0)</f>
        <v>4</v>
      </c>
      <c r="AI2045" s="60">
        <f>INDEX('Cat-4'!$1:$1048576,Working!AG2045,Working!AH2045)</f>
        <v>103.9</v>
      </c>
      <c r="AJ2045" s="60">
        <f>MATCH($AJ$3,'Cat-4'!$1:$1,0)</f>
        <v>144</v>
      </c>
      <c r="AK2045" s="60">
        <f>INDEX('Cat-4'!$1:$1048576,Working!AG2045,Working!AJ2045)</f>
        <v>160.30000000000001</v>
      </c>
      <c r="AL2045" s="146">
        <f t="shared" ref="AL2045:AL2049" si="1327">AK2045/AI2045</f>
        <v>1.5428296438883542</v>
      </c>
      <c r="AM2045" s="146">
        <f t="shared" ref="AM2045:AM2047" si="1328">AL2045*AE2045</f>
        <v>1.8312832136719401</v>
      </c>
      <c r="AN2045" s="146">
        <f t="shared" si="1289"/>
        <v>16</v>
      </c>
      <c r="AO2045" s="169">
        <f>INDEX('EL&amp;SV'!$C$4:$G$50,MATCH(AF2045,'EL&amp;SV'!$G$4:$G$50,0),MATCH(IF(P2045&gt;5000000,"A",IF(N2045&gt;2000000,"B",IF(N2045&gt;500000,"C","D"))),'EL&amp;SV'!$C$4:$G$4,0))</f>
        <v>6</v>
      </c>
      <c r="AP2045" s="171">
        <f>INDEX('EL&amp;SV'!$G$4:$K$50,MATCH(AF2045,'EL&amp;SV'!$G$4:$G$50,0),MATCH(IF(N2045&gt;5000000,"A",IF(N2045&gt;2000000,"B",IF(N2045&gt;500000,"C","D"))),'EL&amp;SV'!$G$4:$K$4,0))</f>
        <v>0.95</v>
      </c>
      <c r="AQ2045" s="153">
        <f t="shared" si="1312"/>
        <v>3296.3097846094925</v>
      </c>
      <c r="AR2045" s="153">
        <f t="shared" si="1313"/>
        <v>3131.4942953790178</v>
      </c>
      <c r="AS2045" s="153">
        <f t="shared" si="1314"/>
        <v>164.81548923047467</v>
      </c>
      <c r="AT2045" s="60">
        <v>0.75</v>
      </c>
      <c r="AU2045" s="153">
        <f t="shared" si="1315"/>
        <v>123.611616922856</v>
      </c>
      <c r="AV2045" s="153">
        <f t="shared" si="1316"/>
        <v>164.81548923047478</v>
      </c>
    </row>
    <row r="2046" spans="1:48" x14ac:dyDescent="0.2">
      <c r="A2046" s="82">
        <v>2042</v>
      </c>
      <c r="B2046" s="82" t="s">
        <v>1410</v>
      </c>
      <c r="C2046" s="83"/>
      <c r="D2046" s="84" t="s">
        <v>112</v>
      </c>
      <c r="E2046" s="85" t="s">
        <v>306</v>
      </c>
      <c r="F2046" s="86">
        <v>39491</v>
      </c>
      <c r="G2046" s="86" t="s">
        <v>1347</v>
      </c>
      <c r="H2046" s="89"/>
      <c r="I2046" s="89">
        <v>1.2934089298369948E-2</v>
      </c>
      <c r="J2046" s="84"/>
      <c r="K2046" s="84"/>
      <c r="L2046" s="87">
        <v>1800</v>
      </c>
      <c r="M2046" s="87"/>
      <c r="N2046" s="87">
        <v>1800</v>
      </c>
      <c r="O2046" s="84">
        <v>1800</v>
      </c>
      <c r="P2046" s="84">
        <v>0</v>
      </c>
      <c r="Q2046" s="84">
        <f t="shared" si="1285"/>
        <v>1800</v>
      </c>
      <c r="R2046" s="84">
        <v>0</v>
      </c>
      <c r="S2046" s="87">
        <f t="shared" si="1286"/>
        <v>0</v>
      </c>
      <c r="T2046" s="150">
        <v>10</v>
      </c>
      <c r="U2046" s="69">
        <v>1</v>
      </c>
      <c r="V2046" s="70"/>
      <c r="W2046" s="71"/>
      <c r="X2046" s="76">
        <f t="shared" si="1300"/>
        <v>39479</v>
      </c>
      <c r="Y2046" s="138" t="s">
        <v>4016</v>
      </c>
      <c r="Z2046" s="60">
        <f>MATCH(Y2046,'Cat-3'!$A:$A,0)</f>
        <v>628</v>
      </c>
      <c r="AA2046" s="60">
        <f>MATCH(X2046,'Cat-3'!$1:$1,0)</f>
        <v>41</v>
      </c>
      <c r="AB2046" s="60">
        <f>INDEX('Cat-3'!$1:$1048576,Working!Z2046,Working!AA2046)</f>
        <v>116.6</v>
      </c>
      <c r="AC2046" s="60">
        <f>MATCH($AC$3,'Cat-3'!$1:$1,0)</f>
        <v>90</v>
      </c>
      <c r="AD2046" s="60">
        <f>INDEX('Cat-3'!$1:$1048576,Working!Z2046,Working!AC2046)</f>
        <v>138.4</v>
      </c>
      <c r="AE2046" s="146">
        <f t="shared" si="1326"/>
        <v>1.1869639794168096</v>
      </c>
      <c r="AF2046" s="132" t="s">
        <v>3114</v>
      </c>
      <c r="AG2046" s="60">
        <f>MATCH(AF2046,'Cat-4'!$A:$A,0)</f>
        <v>844</v>
      </c>
      <c r="AH2046" s="60">
        <f>MATCH($AH$3,'Cat-4'!$1:$1,0)</f>
        <v>4</v>
      </c>
      <c r="AI2046" s="60">
        <f>INDEX('Cat-4'!$1:$1048576,Working!AG2046,Working!AH2046)</f>
        <v>103.9</v>
      </c>
      <c r="AJ2046" s="60">
        <f>MATCH($AJ$3,'Cat-4'!$1:$1,0)</f>
        <v>144</v>
      </c>
      <c r="AK2046" s="60">
        <f>INDEX('Cat-4'!$1:$1048576,Working!AG2046,Working!AJ2046)</f>
        <v>160.30000000000001</v>
      </c>
      <c r="AL2046" s="146">
        <f t="shared" si="1327"/>
        <v>1.5428296438883542</v>
      </c>
      <c r="AM2046" s="146">
        <f t="shared" si="1328"/>
        <v>1.8312832136719401</v>
      </c>
      <c r="AN2046" s="146">
        <f t="shared" si="1289"/>
        <v>16.005555555555556</v>
      </c>
      <c r="AO2046" s="169">
        <f>INDEX('EL&amp;SV'!$C$4:$G$50,MATCH(AF2046,'EL&amp;SV'!$G$4:$G$50,0),MATCH(IF(P2046&gt;5000000,"A",IF(N2046&gt;2000000,"B",IF(N2046&gt;500000,"C","D"))),'EL&amp;SV'!$C$4:$G$4,0))</f>
        <v>6</v>
      </c>
      <c r="AP2046" s="171">
        <f>INDEX('EL&amp;SV'!$G$4:$K$50,MATCH(AF2046,'EL&amp;SV'!$G$4:$G$50,0),MATCH(IF(N2046&gt;5000000,"A",IF(N2046&gt;2000000,"B",IF(N2046&gt;500000,"C","D"))),'EL&amp;SV'!$G$4:$K$4,0))</f>
        <v>0.95</v>
      </c>
      <c r="AQ2046" s="153">
        <f t="shared" si="1312"/>
        <v>3296.3097846094925</v>
      </c>
      <c r="AR2046" s="153">
        <f t="shared" si="1313"/>
        <v>3131.4942953790178</v>
      </c>
      <c r="AS2046" s="153">
        <f t="shared" si="1314"/>
        <v>164.81548923047467</v>
      </c>
      <c r="AT2046" s="60">
        <v>0.75</v>
      </c>
      <c r="AU2046" s="153">
        <f t="shared" si="1315"/>
        <v>123.611616922856</v>
      </c>
      <c r="AV2046" s="153">
        <f t="shared" si="1316"/>
        <v>164.81548923047478</v>
      </c>
    </row>
    <row r="2047" spans="1:48" x14ac:dyDescent="0.2">
      <c r="A2047" s="82">
        <v>2043</v>
      </c>
      <c r="B2047" s="82" t="s">
        <v>1410</v>
      </c>
      <c r="C2047" s="83"/>
      <c r="D2047" s="84" t="s">
        <v>112</v>
      </c>
      <c r="E2047" s="85" t="s">
        <v>306</v>
      </c>
      <c r="F2047" s="86">
        <v>39507</v>
      </c>
      <c r="G2047" s="86" t="s">
        <v>1347</v>
      </c>
      <c r="H2047" s="89"/>
      <c r="I2047" s="89">
        <v>1.2789067974772248E-2</v>
      </c>
      <c r="J2047" s="84"/>
      <c r="K2047" s="84"/>
      <c r="L2047" s="87">
        <v>1800</v>
      </c>
      <c r="M2047" s="87"/>
      <c r="N2047" s="87">
        <v>1800</v>
      </c>
      <c r="O2047" s="84">
        <v>1800</v>
      </c>
      <c r="P2047" s="84">
        <v>0</v>
      </c>
      <c r="Q2047" s="84">
        <f t="shared" si="1285"/>
        <v>1800</v>
      </c>
      <c r="R2047" s="84">
        <v>0</v>
      </c>
      <c r="S2047" s="87">
        <f t="shared" si="1286"/>
        <v>0</v>
      </c>
      <c r="T2047" s="150">
        <v>10</v>
      </c>
      <c r="U2047" s="69">
        <v>1</v>
      </c>
      <c r="V2047" s="70"/>
      <c r="W2047" s="71"/>
      <c r="X2047" s="76">
        <f t="shared" si="1300"/>
        <v>39479</v>
      </c>
      <c r="Y2047" s="138" t="s">
        <v>4016</v>
      </c>
      <c r="Z2047" s="60">
        <f>MATCH(Y2047,'Cat-3'!$A:$A,0)</f>
        <v>628</v>
      </c>
      <c r="AA2047" s="60">
        <f>MATCH(X2047,'Cat-3'!$1:$1,0)</f>
        <v>41</v>
      </c>
      <c r="AB2047" s="60">
        <f>INDEX('Cat-3'!$1:$1048576,Working!Z2047,Working!AA2047)</f>
        <v>116.6</v>
      </c>
      <c r="AC2047" s="60">
        <f>MATCH($AC$3,'Cat-3'!$1:$1,0)</f>
        <v>90</v>
      </c>
      <c r="AD2047" s="60">
        <f>INDEX('Cat-3'!$1:$1048576,Working!Z2047,Working!AC2047)</f>
        <v>138.4</v>
      </c>
      <c r="AE2047" s="146">
        <f t="shared" si="1326"/>
        <v>1.1869639794168096</v>
      </c>
      <c r="AF2047" s="132" t="s">
        <v>3114</v>
      </c>
      <c r="AG2047" s="60">
        <f>MATCH(AF2047,'Cat-4'!$A:$A,0)</f>
        <v>844</v>
      </c>
      <c r="AH2047" s="60">
        <f>MATCH($AH$3,'Cat-4'!$1:$1,0)</f>
        <v>4</v>
      </c>
      <c r="AI2047" s="60">
        <f>INDEX('Cat-4'!$1:$1048576,Working!AG2047,Working!AH2047)</f>
        <v>103.9</v>
      </c>
      <c r="AJ2047" s="60">
        <f>MATCH($AJ$3,'Cat-4'!$1:$1,0)</f>
        <v>144</v>
      </c>
      <c r="AK2047" s="60">
        <f>INDEX('Cat-4'!$1:$1048576,Working!AG2047,Working!AJ2047)</f>
        <v>160.30000000000001</v>
      </c>
      <c r="AL2047" s="146">
        <f t="shared" si="1327"/>
        <v>1.5428296438883542</v>
      </c>
      <c r="AM2047" s="146">
        <f t="shared" si="1328"/>
        <v>1.8312832136719401</v>
      </c>
      <c r="AN2047" s="146">
        <f t="shared" si="1289"/>
        <v>15.958333333333334</v>
      </c>
      <c r="AO2047" s="169">
        <f>INDEX('EL&amp;SV'!$C$4:$G$50,MATCH(AF2047,'EL&amp;SV'!$G$4:$G$50,0),MATCH(IF(P2047&gt;5000000,"A",IF(N2047&gt;2000000,"B",IF(N2047&gt;500000,"C","D"))),'EL&amp;SV'!$C$4:$G$4,0))</f>
        <v>6</v>
      </c>
      <c r="AP2047" s="171">
        <f>INDEX('EL&amp;SV'!$G$4:$K$50,MATCH(AF2047,'EL&amp;SV'!$G$4:$G$50,0),MATCH(IF(N2047&gt;5000000,"A",IF(N2047&gt;2000000,"B",IF(N2047&gt;500000,"C","D"))),'EL&amp;SV'!$G$4:$K$4,0))</f>
        <v>0.95</v>
      </c>
      <c r="AQ2047" s="153">
        <f t="shared" si="1312"/>
        <v>3296.3097846094925</v>
      </c>
      <c r="AR2047" s="153">
        <f t="shared" si="1313"/>
        <v>3131.4942953790178</v>
      </c>
      <c r="AS2047" s="153">
        <f t="shared" si="1314"/>
        <v>164.81548923047467</v>
      </c>
      <c r="AT2047" s="60">
        <v>0.75</v>
      </c>
      <c r="AU2047" s="153">
        <f t="shared" si="1315"/>
        <v>123.611616922856</v>
      </c>
      <c r="AV2047" s="153">
        <f t="shared" si="1316"/>
        <v>164.81548923047478</v>
      </c>
    </row>
    <row r="2048" spans="1:48" x14ac:dyDescent="0.2">
      <c r="A2048" s="82">
        <v>2044</v>
      </c>
      <c r="B2048" s="82" t="s">
        <v>1410</v>
      </c>
      <c r="C2048" s="83"/>
      <c r="D2048" s="84" t="s">
        <v>112</v>
      </c>
      <c r="E2048" s="85" t="s">
        <v>614</v>
      </c>
      <c r="F2048" s="86">
        <v>41425</v>
      </c>
      <c r="G2048" s="86" t="s">
        <v>1349</v>
      </c>
      <c r="H2048" s="89"/>
      <c r="I2048" s="89">
        <v>0.15772387267904511</v>
      </c>
      <c r="J2048" s="84"/>
      <c r="K2048" s="84"/>
      <c r="L2048" s="87">
        <v>1785</v>
      </c>
      <c r="M2048" s="87"/>
      <c r="N2048" s="87">
        <v>1785</v>
      </c>
      <c r="O2048" s="84">
        <v>1695.75</v>
      </c>
      <c r="P2048" s="84">
        <v>0</v>
      </c>
      <c r="Q2048" s="84">
        <f t="shared" si="1285"/>
        <v>1695.75</v>
      </c>
      <c r="R2048" s="84">
        <v>89.25</v>
      </c>
      <c r="S2048" s="87">
        <f t="shared" si="1286"/>
        <v>89.25</v>
      </c>
      <c r="T2048" s="150">
        <v>6</v>
      </c>
      <c r="U2048" s="69">
        <v>1</v>
      </c>
      <c r="V2048" s="70"/>
      <c r="W2048" s="71"/>
      <c r="X2048" s="76">
        <f t="shared" si="1300"/>
        <v>41395</v>
      </c>
      <c r="AF2048" s="132" t="s">
        <v>2708</v>
      </c>
      <c r="AG2048" s="60">
        <f>MATCH(AF2048,'Cat-4'!$A:$A,0)</f>
        <v>640</v>
      </c>
      <c r="AH2048" s="60">
        <f>MATCH(X2048,'Cat-4'!$1:$1,0)</f>
        <v>17</v>
      </c>
      <c r="AI2048" s="60">
        <f>INDEX('Cat-4'!$1:$1048576,Working!AG2048,Working!AH2048)</f>
        <v>105.1</v>
      </c>
      <c r="AJ2048" s="60">
        <f>MATCH($AJ$3,'Cat-4'!$1:$1,0)</f>
        <v>144</v>
      </c>
      <c r="AK2048" s="60">
        <f>INDEX('Cat-4'!$1:$1048576,Working!AG2048,Working!AJ2048)</f>
        <v>114.8</v>
      </c>
      <c r="AL2048" s="146">
        <f t="shared" si="1327"/>
        <v>1.0922930542340628</v>
      </c>
      <c r="AM2048" s="152">
        <f t="shared" ref="AM2048:AM2049" si="1329">AL2048</f>
        <v>1.0922930542340628</v>
      </c>
      <c r="AN2048" s="146">
        <f t="shared" si="1289"/>
        <v>10.708333333333334</v>
      </c>
      <c r="AO2048" s="169">
        <f>INDEX('EL&amp;SV'!$C$4:$G$50,MATCH(AF2048,'EL&amp;SV'!$G$4:$G$50,0),MATCH(IF(P2048&gt;5000000,"A",IF(N2048&gt;2000000,"B",IF(N2048&gt;500000,"C","D"))),'EL&amp;SV'!$C$4:$G$4,0))</f>
        <v>5</v>
      </c>
      <c r="AP2048" s="171">
        <f>INDEX('EL&amp;SV'!$G$4:$K$50,MATCH(AF2048,'EL&amp;SV'!$G$4:$G$50,0),MATCH(IF(N2048&gt;5000000,"A",IF(N2048&gt;2000000,"B",IF(N2048&gt;500000,"C","D"))),'EL&amp;SV'!$G$4:$K$4,0))</f>
        <v>1</v>
      </c>
      <c r="AQ2048" s="153">
        <f t="shared" si="1312"/>
        <v>1949.7431018078021</v>
      </c>
      <c r="AR2048" s="153">
        <f t="shared" si="1313"/>
        <v>1949.7431018078021</v>
      </c>
      <c r="AS2048" s="153">
        <f t="shared" si="1314"/>
        <v>0</v>
      </c>
      <c r="AT2048" s="60">
        <v>0.75</v>
      </c>
      <c r="AU2048" s="153">
        <f t="shared" si="1315"/>
        <v>0</v>
      </c>
      <c r="AV2048" s="153">
        <f t="shared" si="1316"/>
        <v>0</v>
      </c>
    </row>
    <row r="2049" spans="1:48" x14ac:dyDescent="0.2">
      <c r="A2049" s="82">
        <v>2045</v>
      </c>
      <c r="B2049" s="82" t="s">
        <v>1410</v>
      </c>
      <c r="C2049" s="83"/>
      <c r="D2049" s="84" t="s">
        <v>112</v>
      </c>
      <c r="E2049" s="85" t="s">
        <v>995</v>
      </c>
      <c r="F2049" s="151">
        <v>42248</v>
      </c>
      <c r="G2049" s="86"/>
      <c r="H2049" s="89"/>
      <c r="I2049" s="89">
        <v>0.91438356164383561</v>
      </c>
      <c r="J2049" s="84"/>
      <c r="K2049" s="84"/>
      <c r="L2049" s="87">
        <v>1785</v>
      </c>
      <c r="M2049" s="87"/>
      <c r="N2049" s="87">
        <v>1785</v>
      </c>
      <c r="O2049" s="84">
        <v>1695.75</v>
      </c>
      <c r="P2049" s="84">
        <v>0</v>
      </c>
      <c r="Q2049" s="84">
        <f t="shared" si="1285"/>
        <v>1695.75</v>
      </c>
      <c r="R2049" s="84">
        <v>89.25</v>
      </c>
      <c r="S2049" s="87">
        <f t="shared" si="1286"/>
        <v>89.25</v>
      </c>
      <c r="T2049" s="150">
        <v>5</v>
      </c>
      <c r="U2049" s="69">
        <v>1</v>
      </c>
      <c r="V2049" s="70"/>
      <c r="W2049" s="71"/>
      <c r="X2049" s="76">
        <f>DATE(YEAR(F2049),MONTH(F2049),1)</f>
        <v>42248</v>
      </c>
      <c r="AF2049" s="132" t="s">
        <v>3114</v>
      </c>
      <c r="AG2049" s="60">
        <f>MATCH(AF2049,'Cat-4'!$A:$A,0)</f>
        <v>844</v>
      </c>
      <c r="AH2049" s="60">
        <f>MATCH(X2049,'Cat-4'!$1:$1,0)</f>
        <v>45</v>
      </c>
      <c r="AI2049" s="60">
        <f>INDEX('Cat-4'!$1:$1048576,Working!AG2049,Working!AH2049)</f>
        <v>110.9</v>
      </c>
      <c r="AJ2049" s="60">
        <f>MATCH($AJ$3,'Cat-4'!$1:$1,0)</f>
        <v>144</v>
      </c>
      <c r="AK2049" s="60">
        <f>INDEX('Cat-4'!$1:$1048576,Working!AG2049,Working!AJ2049)</f>
        <v>160.30000000000001</v>
      </c>
      <c r="AL2049" s="146">
        <f t="shared" si="1327"/>
        <v>1.4454463480613164</v>
      </c>
      <c r="AM2049" s="152">
        <f t="shared" si="1329"/>
        <v>1.4454463480613164</v>
      </c>
      <c r="AN2049" s="146">
        <f t="shared" si="1289"/>
        <v>8.4555555555555557</v>
      </c>
      <c r="AO2049" s="169">
        <f>INDEX('EL&amp;SV'!$C$4:$G$50,MATCH(AF2049,'EL&amp;SV'!$G$4:$G$50,0),MATCH(IF(P2049&gt;5000000,"A",IF(N2049&gt;2000000,"B",IF(N2049&gt;500000,"C","D"))),'EL&amp;SV'!$C$4:$G$4,0))</f>
        <v>6</v>
      </c>
      <c r="AP2049" s="171">
        <f>INDEX('EL&amp;SV'!$G$4:$K$50,MATCH(AF2049,'EL&amp;SV'!$G$4:$G$50,0),MATCH(IF(N2049&gt;5000000,"A",IF(N2049&gt;2000000,"B",IF(N2049&gt;500000,"C","D"))),'EL&amp;SV'!$G$4:$K$4,0))</f>
        <v>0.95</v>
      </c>
      <c r="AQ2049" s="153">
        <f t="shared" si="1312"/>
        <v>2580.1217312894501</v>
      </c>
      <c r="AR2049" s="153">
        <f t="shared" si="1313"/>
        <v>2451.1156447249773</v>
      </c>
      <c r="AS2049" s="153">
        <f t="shared" si="1314"/>
        <v>129.00608656447275</v>
      </c>
      <c r="AT2049" s="60">
        <v>0.75</v>
      </c>
      <c r="AU2049" s="153">
        <f t="shared" si="1315"/>
        <v>96.754564923354565</v>
      </c>
      <c r="AV2049" s="153">
        <f t="shared" si="1316"/>
        <v>129.00608656447261</v>
      </c>
    </row>
    <row r="2050" spans="1:48" x14ac:dyDescent="0.2">
      <c r="A2050" s="82">
        <v>2046</v>
      </c>
      <c r="B2050" s="82" t="s">
        <v>1410</v>
      </c>
      <c r="C2050" s="83"/>
      <c r="D2050" s="84" t="s">
        <v>112</v>
      </c>
      <c r="E2050" s="85" t="s">
        <v>376</v>
      </c>
      <c r="F2050" s="86">
        <v>40836</v>
      </c>
      <c r="G2050" s="86" t="s">
        <v>1351</v>
      </c>
      <c r="H2050" s="89"/>
      <c r="I2050" s="89">
        <v>6.6219158200290342E-3</v>
      </c>
      <c r="J2050" s="84"/>
      <c r="K2050" s="84"/>
      <c r="L2050" s="87">
        <v>1768</v>
      </c>
      <c r="M2050" s="87"/>
      <c r="N2050" s="87">
        <v>1768</v>
      </c>
      <c r="O2050" s="84">
        <v>1761.5528301886789</v>
      </c>
      <c r="P2050" s="84">
        <v>0</v>
      </c>
      <c r="Q2050" s="84">
        <f t="shared" si="1285"/>
        <v>1761.5528301886789</v>
      </c>
      <c r="R2050" s="84">
        <v>6.447169811321146</v>
      </c>
      <c r="S2050" s="87">
        <f t="shared" si="1286"/>
        <v>6.447169811321146</v>
      </c>
      <c r="T2050" s="150">
        <v>10</v>
      </c>
      <c r="U2050" s="69">
        <v>1</v>
      </c>
      <c r="V2050" s="70"/>
      <c r="W2050" s="71"/>
      <c r="X2050" s="76">
        <f t="shared" si="1300"/>
        <v>40817</v>
      </c>
      <c r="Y2050" s="138" t="s">
        <v>4016</v>
      </c>
      <c r="Z2050" s="60">
        <f>MATCH(Y2050,'Cat-3'!$A:$A,0)</f>
        <v>628</v>
      </c>
      <c r="AA2050" s="60">
        <f>MATCH(X2050,'Cat-3'!$1:$1,0)</f>
        <v>85</v>
      </c>
      <c r="AB2050" s="60">
        <f>INDEX('Cat-3'!$1:$1048576,Working!Z2050,Working!AA2050)</f>
        <v>135.5</v>
      </c>
      <c r="AC2050" s="60">
        <f>MATCH($AC$3,'Cat-3'!$1:$1,0)</f>
        <v>90</v>
      </c>
      <c r="AD2050" s="60">
        <f>INDEX('Cat-3'!$1:$1048576,Working!Z2050,Working!AC2050)</f>
        <v>138.4</v>
      </c>
      <c r="AE2050" s="146">
        <f t="shared" ref="AE2050:AE2051" si="1330">AD2050/AB2050</f>
        <v>1.0214022140221402</v>
      </c>
      <c r="AF2050" s="132" t="s">
        <v>3114</v>
      </c>
      <c r="AG2050" s="60">
        <f>MATCH(AF2050,'Cat-4'!$A:$A,0)</f>
        <v>844</v>
      </c>
      <c r="AH2050" s="60">
        <f>MATCH($AH$3,'Cat-4'!$1:$1,0)</f>
        <v>4</v>
      </c>
      <c r="AI2050" s="60">
        <f>INDEX('Cat-4'!$1:$1048576,Working!AG2050,Working!AH2050)</f>
        <v>103.9</v>
      </c>
      <c r="AJ2050" s="60">
        <f>MATCH($AJ$3,'Cat-4'!$1:$1,0)</f>
        <v>144</v>
      </c>
      <c r="AK2050" s="60">
        <f>INDEX('Cat-4'!$1:$1048576,Working!AG2050,Working!AJ2050)</f>
        <v>160.30000000000001</v>
      </c>
      <c r="AL2050" s="146">
        <f t="shared" ref="AL2050:AL2053" si="1331">AK2050/AI2050</f>
        <v>1.5428296438883542</v>
      </c>
      <c r="AM2050" s="146">
        <f t="shared" ref="AM2050:AM2051" si="1332">AL2050*AE2050</f>
        <v>1.575849614126555</v>
      </c>
      <c r="AN2050" s="146">
        <f t="shared" si="1289"/>
        <v>12.319444444444445</v>
      </c>
      <c r="AO2050" s="169">
        <f>INDEX('EL&amp;SV'!$C$4:$G$50,MATCH(AF2050,'EL&amp;SV'!$G$4:$G$50,0),MATCH(IF(P2050&gt;5000000,"A",IF(N2050&gt;2000000,"B",IF(N2050&gt;500000,"C","D"))),'EL&amp;SV'!$C$4:$G$4,0))</f>
        <v>6</v>
      </c>
      <c r="AP2050" s="171">
        <f>INDEX('EL&amp;SV'!$G$4:$K$50,MATCH(AF2050,'EL&amp;SV'!$G$4:$G$50,0),MATCH(IF(N2050&gt;5000000,"A",IF(N2050&gt;2000000,"B",IF(N2050&gt;500000,"C","D"))),'EL&amp;SV'!$G$4:$K$4,0))</f>
        <v>0.95</v>
      </c>
      <c r="AQ2050" s="153">
        <f t="shared" si="1312"/>
        <v>2786.1021177757493</v>
      </c>
      <c r="AR2050" s="153">
        <f t="shared" si="1313"/>
        <v>2646.7970118869616</v>
      </c>
      <c r="AS2050" s="153">
        <f t="shared" si="1314"/>
        <v>139.30510588878769</v>
      </c>
      <c r="AT2050" s="60">
        <v>0.75</v>
      </c>
      <c r="AU2050" s="153">
        <f t="shared" si="1315"/>
        <v>104.47882941659077</v>
      </c>
      <c r="AV2050" s="153">
        <f t="shared" si="1316"/>
        <v>139.30510588878758</v>
      </c>
    </row>
    <row r="2051" spans="1:48" x14ac:dyDescent="0.2">
      <c r="A2051" s="82">
        <v>2047</v>
      </c>
      <c r="B2051" s="82" t="s">
        <v>1410</v>
      </c>
      <c r="C2051" s="83"/>
      <c r="D2051" s="84" t="s">
        <v>112</v>
      </c>
      <c r="E2051" s="85" t="s">
        <v>305</v>
      </c>
      <c r="F2051" s="86">
        <v>39495</v>
      </c>
      <c r="G2051" s="86" t="s">
        <v>1347</v>
      </c>
      <c r="H2051" s="89"/>
      <c r="I2051" s="89">
        <v>1.2897526501766786E-2</v>
      </c>
      <c r="J2051" s="84"/>
      <c r="K2051" s="84"/>
      <c r="L2051" s="87">
        <v>1750</v>
      </c>
      <c r="M2051" s="87"/>
      <c r="N2051" s="87">
        <v>1750</v>
      </c>
      <c r="O2051" s="84">
        <v>1750</v>
      </c>
      <c r="P2051" s="84">
        <v>0</v>
      </c>
      <c r="Q2051" s="84">
        <f t="shared" si="1285"/>
        <v>1750</v>
      </c>
      <c r="R2051" s="84">
        <v>0</v>
      </c>
      <c r="S2051" s="87">
        <f t="shared" si="1286"/>
        <v>0</v>
      </c>
      <c r="T2051" s="150">
        <v>10</v>
      </c>
      <c r="U2051" s="69">
        <v>1</v>
      </c>
      <c r="V2051" s="70"/>
      <c r="W2051" s="71"/>
      <c r="X2051" s="76">
        <f t="shared" si="1300"/>
        <v>39479</v>
      </c>
      <c r="Y2051" s="138" t="s">
        <v>4016</v>
      </c>
      <c r="Z2051" s="60">
        <f>MATCH(Y2051,'Cat-3'!$A:$A,0)</f>
        <v>628</v>
      </c>
      <c r="AA2051" s="60">
        <f>MATCH(X2051,'Cat-3'!$1:$1,0)</f>
        <v>41</v>
      </c>
      <c r="AB2051" s="60">
        <f>INDEX('Cat-3'!$1:$1048576,Working!Z2051,Working!AA2051)</f>
        <v>116.6</v>
      </c>
      <c r="AC2051" s="60">
        <f>MATCH($AC$3,'Cat-3'!$1:$1,0)</f>
        <v>90</v>
      </c>
      <c r="AD2051" s="60">
        <f>INDEX('Cat-3'!$1:$1048576,Working!Z2051,Working!AC2051)</f>
        <v>138.4</v>
      </c>
      <c r="AE2051" s="146">
        <f t="shared" si="1330"/>
        <v>1.1869639794168096</v>
      </c>
      <c r="AF2051" s="132" t="s">
        <v>3114</v>
      </c>
      <c r="AG2051" s="60">
        <f>MATCH(AF2051,'Cat-4'!$A:$A,0)</f>
        <v>844</v>
      </c>
      <c r="AH2051" s="60">
        <f>MATCH($AH$3,'Cat-4'!$1:$1,0)</f>
        <v>4</v>
      </c>
      <c r="AI2051" s="60">
        <f>INDEX('Cat-4'!$1:$1048576,Working!AG2051,Working!AH2051)</f>
        <v>103.9</v>
      </c>
      <c r="AJ2051" s="60">
        <f>MATCH($AJ$3,'Cat-4'!$1:$1,0)</f>
        <v>144</v>
      </c>
      <c r="AK2051" s="60">
        <f>INDEX('Cat-4'!$1:$1048576,Working!AG2051,Working!AJ2051)</f>
        <v>160.30000000000001</v>
      </c>
      <c r="AL2051" s="146">
        <f t="shared" si="1331"/>
        <v>1.5428296438883542</v>
      </c>
      <c r="AM2051" s="146">
        <f t="shared" si="1332"/>
        <v>1.8312832136719401</v>
      </c>
      <c r="AN2051" s="146">
        <f t="shared" si="1289"/>
        <v>15.994444444444444</v>
      </c>
      <c r="AO2051" s="169">
        <f>INDEX('EL&amp;SV'!$C$4:$G$50,MATCH(AF2051,'EL&amp;SV'!$G$4:$G$50,0),MATCH(IF(P2051&gt;5000000,"A",IF(N2051&gt;2000000,"B",IF(N2051&gt;500000,"C","D"))),'EL&amp;SV'!$C$4:$G$4,0))</f>
        <v>6</v>
      </c>
      <c r="AP2051" s="171">
        <f>INDEX('EL&amp;SV'!$G$4:$K$50,MATCH(AF2051,'EL&amp;SV'!$G$4:$G$50,0),MATCH(IF(N2051&gt;5000000,"A",IF(N2051&gt;2000000,"B",IF(N2051&gt;500000,"C","D"))),'EL&amp;SV'!$G$4:$K$4,0))</f>
        <v>0.95</v>
      </c>
      <c r="AQ2051" s="153">
        <f t="shared" si="1312"/>
        <v>3204.7456239258954</v>
      </c>
      <c r="AR2051" s="153">
        <f t="shared" si="1313"/>
        <v>3044.5083427296004</v>
      </c>
      <c r="AS2051" s="153">
        <f t="shared" si="1314"/>
        <v>160.23728119629504</v>
      </c>
      <c r="AT2051" s="60">
        <v>0.75</v>
      </c>
      <c r="AU2051" s="153">
        <f t="shared" si="1315"/>
        <v>120.17796089722128</v>
      </c>
      <c r="AV2051" s="153">
        <f t="shared" si="1316"/>
        <v>160.2372811962949</v>
      </c>
    </row>
    <row r="2052" spans="1:48" x14ac:dyDescent="0.2">
      <c r="A2052" s="82">
        <v>2048</v>
      </c>
      <c r="B2052" s="82" t="s">
        <v>1410</v>
      </c>
      <c r="C2052" s="83"/>
      <c r="D2052" s="84" t="s">
        <v>112</v>
      </c>
      <c r="E2052" s="85" t="s">
        <v>363</v>
      </c>
      <c r="F2052" s="86">
        <v>42436</v>
      </c>
      <c r="G2052" s="86" t="s">
        <v>25</v>
      </c>
      <c r="H2052" s="89"/>
      <c r="I2052" s="89">
        <v>6.3333333333333325E-2</v>
      </c>
      <c r="J2052" s="84"/>
      <c r="K2052" s="84"/>
      <c r="L2052" s="87">
        <v>1718</v>
      </c>
      <c r="M2052" s="87"/>
      <c r="N2052" s="87">
        <v>1718</v>
      </c>
      <c r="O2052" s="84">
        <v>660.29251141552504</v>
      </c>
      <c r="P2052" s="84">
        <v>108.80666666666666</v>
      </c>
      <c r="Q2052" s="84">
        <f t="shared" si="1285"/>
        <v>769.09917808219166</v>
      </c>
      <c r="R2052" s="84">
        <v>948.90082191780834</v>
      </c>
      <c r="S2052" s="87">
        <f t="shared" si="1286"/>
        <v>1057.707488584475</v>
      </c>
      <c r="T2052" s="150">
        <v>15</v>
      </c>
      <c r="U2052" s="69">
        <v>1</v>
      </c>
      <c r="V2052" s="70"/>
      <c r="W2052" s="71"/>
      <c r="X2052" s="76">
        <f t="shared" si="1300"/>
        <v>42430</v>
      </c>
      <c r="AF2052" s="132" t="s">
        <v>3114</v>
      </c>
      <c r="AG2052" s="60">
        <f>MATCH(AF2052,'Cat-4'!$A:$A,0)</f>
        <v>844</v>
      </c>
      <c r="AH2052" s="60">
        <f>MATCH(X2052,'Cat-4'!$1:$1,0)</f>
        <v>51</v>
      </c>
      <c r="AI2052" s="60">
        <f>INDEX('Cat-4'!$1:$1048576,Working!AG2052,Working!AH2052)</f>
        <v>114.6</v>
      </c>
      <c r="AJ2052" s="60">
        <f>MATCH($AJ$3,'Cat-4'!$1:$1,0)</f>
        <v>144</v>
      </c>
      <c r="AK2052" s="60">
        <f>INDEX('Cat-4'!$1:$1048576,Working!AG2052,Working!AJ2052)</f>
        <v>160.30000000000001</v>
      </c>
      <c r="AL2052" s="146">
        <f t="shared" si="1331"/>
        <v>1.3987783595113439</v>
      </c>
      <c r="AM2052" s="152">
        <f t="shared" ref="AM2052:AM2053" si="1333">AL2052</f>
        <v>1.3987783595113439</v>
      </c>
      <c r="AN2052" s="146">
        <f t="shared" si="1289"/>
        <v>7.9388888888888891</v>
      </c>
      <c r="AO2052" s="169">
        <f>INDEX('EL&amp;SV'!$C$4:$G$50,MATCH(AF2052,'EL&amp;SV'!$G$4:$G$50,0),MATCH(IF(P2052&gt;5000000,"A",IF(N2052&gt;2000000,"B",IF(N2052&gt;500000,"C","D"))),'EL&amp;SV'!$C$4:$G$4,0))</f>
        <v>6</v>
      </c>
      <c r="AP2052" s="171">
        <f>INDEX('EL&amp;SV'!$G$4:$K$50,MATCH(AF2052,'EL&amp;SV'!$G$4:$G$50,0),MATCH(IF(N2052&gt;5000000,"A",IF(N2052&gt;2000000,"B",IF(N2052&gt;500000,"C","D"))),'EL&amp;SV'!$G$4:$K$4,0))</f>
        <v>0.95</v>
      </c>
      <c r="AQ2052" s="153">
        <f t="shared" si="1312"/>
        <v>2403.1012216404888</v>
      </c>
      <c r="AR2052" s="153">
        <f t="shared" si="1313"/>
        <v>2282.9461605584643</v>
      </c>
      <c r="AS2052" s="153">
        <f t="shared" si="1314"/>
        <v>120.15506108202453</v>
      </c>
      <c r="AT2052" s="60">
        <v>0.75</v>
      </c>
      <c r="AU2052" s="153">
        <f t="shared" si="1315"/>
        <v>90.116295811518398</v>
      </c>
      <c r="AV2052" s="153">
        <f t="shared" si="1316"/>
        <v>120.15506108202455</v>
      </c>
    </row>
    <row r="2053" spans="1:48" x14ac:dyDescent="0.2">
      <c r="A2053" s="82">
        <v>2049</v>
      </c>
      <c r="B2053" s="82" t="s">
        <v>1410</v>
      </c>
      <c r="C2053" s="83"/>
      <c r="D2053" s="84" t="s">
        <v>112</v>
      </c>
      <c r="E2053" s="85" t="s">
        <v>860</v>
      </c>
      <c r="F2053" s="151">
        <v>42248</v>
      </c>
      <c r="G2053" s="86"/>
      <c r="H2053" s="89"/>
      <c r="I2053" s="89">
        <v>0</v>
      </c>
      <c r="J2053" s="84"/>
      <c r="K2053" s="84"/>
      <c r="L2053" s="87">
        <v>1702.5</v>
      </c>
      <c r="M2053" s="87"/>
      <c r="N2053" s="87">
        <v>1702.5</v>
      </c>
      <c r="O2053" s="84">
        <v>1617.375</v>
      </c>
      <c r="P2053" s="84">
        <v>0</v>
      </c>
      <c r="Q2053" s="84">
        <f t="shared" ref="Q2053:Q2116" si="1334">O2053+P2053</f>
        <v>1617.375</v>
      </c>
      <c r="R2053" s="84">
        <v>85.125</v>
      </c>
      <c r="S2053" s="87">
        <f t="shared" ref="S2053:S2116" si="1335">L2053-O2053</f>
        <v>85.125</v>
      </c>
      <c r="T2053" s="150">
        <v>5</v>
      </c>
      <c r="U2053" s="69">
        <v>22</v>
      </c>
      <c r="V2053" s="70"/>
      <c r="W2053" s="71"/>
      <c r="X2053" s="76">
        <f>DATE(YEAR(F2053),MONTH(F2053),1)</f>
        <v>42248</v>
      </c>
      <c r="AF2053" s="132" t="s">
        <v>2732</v>
      </c>
      <c r="AG2053" s="60">
        <f>MATCH(AF2053,'Cat-4'!$A:$A,0)</f>
        <v>652</v>
      </c>
      <c r="AH2053" s="60">
        <f>MATCH(X2053,'Cat-4'!$1:$1,0)</f>
        <v>45</v>
      </c>
      <c r="AI2053" s="60">
        <f>INDEX('Cat-4'!$1:$1048576,Working!AG2053,Working!AH2053)</f>
        <v>97.2</v>
      </c>
      <c r="AJ2053" s="60">
        <f>MATCH($AJ$3,'Cat-4'!$1:$1,0)</f>
        <v>144</v>
      </c>
      <c r="AK2053" s="60">
        <f>INDEX('Cat-4'!$1:$1048576,Working!AG2053,Working!AJ2053)</f>
        <v>95.4</v>
      </c>
      <c r="AL2053" s="146">
        <f t="shared" si="1331"/>
        <v>0.98148148148148151</v>
      </c>
      <c r="AM2053" s="152">
        <f t="shared" si="1333"/>
        <v>0.98148148148148151</v>
      </c>
      <c r="AN2053" s="146">
        <f t="shared" si="1289"/>
        <v>8.4555555555555557</v>
      </c>
      <c r="AO2053" s="169">
        <f>INDEX('EL&amp;SV'!$C$4:$G$50,MATCH(AF2053,'EL&amp;SV'!$G$4:$G$50,0),MATCH(IF(P2053&gt;5000000,"A",IF(N2053&gt;2000000,"B",IF(N2053&gt;500000,"C","D"))),'EL&amp;SV'!$C$4:$G$4,0))</f>
        <v>8</v>
      </c>
      <c r="AP2053" s="171">
        <f>INDEX('EL&amp;SV'!$G$4:$K$50,MATCH(AF2053,'EL&amp;SV'!$G$4:$G$50,0),MATCH(IF(N2053&gt;5000000,"A",IF(N2053&gt;2000000,"B",IF(N2053&gt;500000,"C","D"))),'EL&amp;SV'!$G$4:$K$4,0))</f>
        <v>0.9</v>
      </c>
      <c r="AQ2053" s="153">
        <f t="shared" si="1312"/>
        <v>1670.9722222222222</v>
      </c>
      <c r="AR2053" s="153">
        <f t="shared" si="1313"/>
        <v>1503.875</v>
      </c>
      <c r="AS2053" s="153">
        <f t="shared" si="1314"/>
        <v>167.09722222222217</v>
      </c>
      <c r="AT2053" s="60">
        <v>0.75</v>
      </c>
      <c r="AU2053" s="153">
        <f t="shared" si="1315"/>
        <v>125.32291666666663</v>
      </c>
      <c r="AV2053" s="153">
        <f t="shared" si="1316"/>
        <v>167.09722222222217</v>
      </c>
    </row>
    <row r="2054" spans="1:48" x14ac:dyDescent="0.2">
      <c r="A2054" s="82">
        <v>2050</v>
      </c>
      <c r="B2054" s="82" t="s">
        <v>1410</v>
      </c>
      <c r="C2054" s="83"/>
      <c r="D2054" s="84" t="s">
        <v>112</v>
      </c>
      <c r="E2054" s="85" t="s">
        <v>327</v>
      </c>
      <c r="F2054" s="86">
        <v>39616</v>
      </c>
      <c r="G2054" s="86" t="s">
        <v>1348</v>
      </c>
      <c r="H2054" s="89"/>
      <c r="I2054" s="89">
        <v>1.1881510416666668E-2</v>
      </c>
      <c r="J2054" s="84"/>
      <c r="K2054" s="84"/>
      <c r="L2054" s="87">
        <v>1700</v>
      </c>
      <c r="M2054" s="87"/>
      <c r="N2054" s="87">
        <v>1700</v>
      </c>
      <c r="O2054" s="84">
        <v>1700</v>
      </c>
      <c r="P2054" s="84">
        <v>0</v>
      </c>
      <c r="Q2054" s="84">
        <f t="shared" si="1334"/>
        <v>1700</v>
      </c>
      <c r="R2054" s="84">
        <v>0</v>
      </c>
      <c r="S2054" s="87">
        <f t="shared" si="1335"/>
        <v>0</v>
      </c>
      <c r="T2054" s="150">
        <v>10</v>
      </c>
      <c r="U2054" s="69">
        <v>124</v>
      </c>
      <c r="V2054" s="70"/>
      <c r="W2054" s="71"/>
      <c r="X2054" s="76">
        <f t="shared" si="1300"/>
        <v>39600</v>
      </c>
      <c r="Y2054" s="138" t="s">
        <v>4016</v>
      </c>
      <c r="Z2054" s="60">
        <f>MATCH(Y2054,'Cat-3'!$A:$A,0)</f>
        <v>628</v>
      </c>
      <c r="AA2054" s="60">
        <f>MATCH(X2054,'Cat-3'!$1:$1,0)</f>
        <v>45</v>
      </c>
      <c r="AB2054" s="60">
        <f>INDEX('Cat-3'!$1:$1048576,Working!Z2054,Working!AA2054)</f>
        <v>120.9</v>
      </c>
      <c r="AC2054" s="60">
        <f>MATCH($AC$3,'Cat-3'!$1:$1,0)</f>
        <v>90</v>
      </c>
      <c r="AD2054" s="60">
        <f>INDEX('Cat-3'!$1:$1048576,Working!Z2054,Working!AC2054)</f>
        <v>138.4</v>
      </c>
      <c r="AE2054" s="146">
        <f>AD2054/AB2054</f>
        <v>1.1447477253928866</v>
      </c>
      <c r="AF2054" s="132" t="s">
        <v>3114</v>
      </c>
      <c r="AG2054" s="60">
        <f>MATCH(AF2054,'Cat-4'!$A:$A,0)</f>
        <v>844</v>
      </c>
      <c r="AH2054" s="60">
        <f>MATCH($AH$3,'Cat-4'!$1:$1,0)</f>
        <v>4</v>
      </c>
      <c r="AI2054" s="60">
        <f>INDEX('Cat-4'!$1:$1048576,Working!AG2054,Working!AH2054)</f>
        <v>103.9</v>
      </c>
      <c r="AJ2054" s="60">
        <f>MATCH($AJ$3,'Cat-4'!$1:$1,0)</f>
        <v>144</v>
      </c>
      <c r="AK2054" s="60">
        <f>INDEX('Cat-4'!$1:$1048576,Working!AG2054,Working!AJ2054)</f>
        <v>160.30000000000001</v>
      </c>
      <c r="AL2054" s="146">
        <f>AK2054/AI2054</f>
        <v>1.5428296438883542</v>
      </c>
      <c r="AM2054" s="146">
        <f>AL2054*AE2054</f>
        <v>1.7661507255099107</v>
      </c>
      <c r="AN2054" s="146">
        <f t="shared" ref="AN2054:AN2117" si="1336">YEARFRAC(F2054,$AN$3)</f>
        <v>15.661111111111111</v>
      </c>
      <c r="AO2054" s="169">
        <f>INDEX('EL&amp;SV'!$C$4:$G$50,MATCH(AF2054,'EL&amp;SV'!$G$4:$G$50,0),MATCH(IF(P2054&gt;5000000,"A",IF(N2054&gt;2000000,"B",IF(N2054&gt;500000,"C","D"))),'EL&amp;SV'!$C$4:$G$4,0))</f>
        <v>6</v>
      </c>
      <c r="AP2054" s="171">
        <f>INDEX('EL&amp;SV'!$G$4:$K$50,MATCH(AF2054,'EL&amp;SV'!$G$4:$G$50,0),MATCH(IF(N2054&gt;5000000,"A",IF(N2054&gt;2000000,"B",IF(N2054&gt;500000,"C","D"))),'EL&amp;SV'!$G$4:$K$4,0))</f>
        <v>0.95</v>
      </c>
      <c r="AQ2054" s="153">
        <f t="shared" si="1312"/>
        <v>3002.4562333668482</v>
      </c>
      <c r="AR2054" s="153">
        <f t="shared" si="1313"/>
        <v>2852.3334216985058</v>
      </c>
      <c r="AS2054" s="153">
        <f t="shared" si="1314"/>
        <v>150.12281166834237</v>
      </c>
      <c r="AT2054" s="60">
        <v>0.75</v>
      </c>
      <c r="AU2054" s="153">
        <f t="shared" si="1315"/>
        <v>112.59210875125677</v>
      </c>
      <c r="AV2054" s="153">
        <f t="shared" si="1316"/>
        <v>150.12281166834254</v>
      </c>
    </row>
    <row r="2055" spans="1:48" x14ac:dyDescent="0.2">
      <c r="A2055" s="82">
        <v>2051</v>
      </c>
      <c r="B2055" s="82" t="s">
        <v>1410</v>
      </c>
      <c r="C2055" s="83"/>
      <c r="D2055" s="84" t="s">
        <v>112</v>
      </c>
      <c r="E2055" s="85" t="s">
        <v>380</v>
      </c>
      <c r="F2055" s="151">
        <v>42248</v>
      </c>
      <c r="G2055" s="86" t="s">
        <v>1350</v>
      </c>
      <c r="H2055" s="89"/>
      <c r="I2055" s="89">
        <v>0.05</v>
      </c>
      <c r="J2055" s="84"/>
      <c r="K2055" s="84"/>
      <c r="L2055" s="87">
        <v>1700</v>
      </c>
      <c r="M2055" s="87"/>
      <c r="N2055" s="87">
        <v>1700</v>
      </c>
      <c r="O2055" s="84">
        <v>1700</v>
      </c>
      <c r="P2055" s="84">
        <v>0</v>
      </c>
      <c r="Q2055" s="84">
        <f t="shared" si="1334"/>
        <v>1700</v>
      </c>
      <c r="R2055" s="84">
        <v>0</v>
      </c>
      <c r="S2055" s="87">
        <f t="shared" si="1335"/>
        <v>0</v>
      </c>
      <c r="T2055" s="150">
        <v>10</v>
      </c>
      <c r="U2055" s="69">
        <v>330</v>
      </c>
      <c r="V2055" s="70"/>
      <c r="W2055" s="71"/>
      <c r="X2055" s="76">
        <f>DATE(YEAR(F2055),MONTH(F2055),1)</f>
        <v>42248</v>
      </c>
      <c r="AF2055" s="132" t="s">
        <v>3114</v>
      </c>
      <c r="AG2055" s="60">
        <f>MATCH(AF2055,'Cat-4'!$A:$A,0)</f>
        <v>844</v>
      </c>
      <c r="AH2055" s="60">
        <f>MATCH(X2055,'Cat-4'!$1:$1,0)</f>
        <v>45</v>
      </c>
      <c r="AI2055" s="60">
        <f>INDEX('Cat-4'!$1:$1048576,Working!AG2055,Working!AH2055)</f>
        <v>110.9</v>
      </c>
      <c r="AJ2055" s="60">
        <f>MATCH($AJ$3,'Cat-4'!$1:$1,0)</f>
        <v>144</v>
      </c>
      <c r="AK2055" s="60">
        <f>INDEX('Cat-4'!$1:$1048576,Working!AG2055,Working!AJ2055)</f>
        <v>160.30000000000001</v>
      </c>
      <c r="AL2055" s="146">
        <f>AK2055/AI2055</f>
        <v>1.4454463480613164</v>
      </c>
      <c r="AM2055" s="152">
        <f>AL2055</f>
        <v>1.4454463480613164</v>
      </c>
      <c r="AN2055" s="146">
        <f t="shared" si="1336"/>
        <v>8.4555555555555557</v>
      </c>
      <c r="AO2055" s="169">
        <f>INDEX('EL&amp;SV'!$C$4:$G$50,MATCH(AF2055,'EL&amp;SV'!$G$4:$G$50,0),MATCH(IF(P2055&gt;5000000,"A",IF(N2055&gt;2000000,"B",IF(N2055&gt;500000,"C","D"))),'EL&amp;SV'!$C$4:$G$4,0))</f>
        <v>6</v>
      </c>
      <c r="AP2055" s="171">
        <f>INDEX('EL&amp;SV'!$G$4:$K$50,MATCH(AF2055,'EL&amp;SV'!$G$4:$G$50,0),MATCH(IF(N2055&gt;5000000,"A",IF(N2055&gt;2000000,"B",IF(N2055&gt;500000,"C","D"))),'EL&amp;SV'!$G$4:$K$4,0))</f>
        <v>0.95</v>
      </c>
      <c r="AQ2055" s="153">
        <f t="shared" si="1312"/>
        <v>2457.2587917042379</v>
      </c>
      <c r="AR2055" s="153">
        <f t="shared" si="1313"/>
        <v>2334.3958521190261</v>
      </c>
      <c r="AS2055" s="153">
        <f t="shared" si="1314"/>
        <v>122.86293958521173</v>
      </c>
      <c r="AT2055" s="60">
        <v>0.75</v>
      </c>
      <c r="AU2055" s="153">
        <f t="shared" si="1315"/>
        <v>92.147204688908801</v>
      </c>
      <c r="AV2055" s="153">
        <f t="shared" si="1316"/>
        <v>122.862939585212</v>
      </c>
    </row>
    <row r="2056" spans="1:48" x14ac:dyDescent="0.2">
      <c r="A2056" s="82">
        <v>2052</v>
      </c>
      <c r="B2056" s="82" t="s">
        <v>1410</v>
      </c>
      <c r="C2056" s="83"/>
      <c r="D2056" s="84" t="s">
        <v>112</v>
      </c>
      <c r="E2056" s="85" t="s">
        <v>478</v>
      </c>
      <c r="F2056" s="86">
        <v>39482</v>
      </c>
      <c r="G2056" s="86" t="s">
        <v>1347</v>
      </c>
      <c r="H2056" s="89"/>
      <c r="I2056" s="89">
        <v>0</v>
      </c>
      <c r="J2056" s="84"/>
      <c r="K2056" s="84"/>
      <c r="L2056" s="87">
        <v>1700</v>
      </c>
      <c r="M2056" s="87"/>
      <c r="N2056" s="87">
        <v>1700</v>
      </c>
      <c r="O2056" s="84">
        <v>1700</v>
      </c>
      <c r="P2056" s="84">
        <v>0</v>
      </c>
      <c r="Q2056" s="84">
        <f t="shared" si="1334"/>
        <v>1700</v>
      </c>
      <c r="R2056" s="84">
        <v>0</v>
      </c>
      <c r="S2056" s="87">
        <f t="shared" si="1335"/>
        <v>0</v>
      </c>
      <c r="T2056" s="150">
        <v>3</v>
      </c>
      <c r="U2056" s="69">
        <v>1</v>
      </c>
      <c r="V2056" s="70"/>
      <c r="W2056" s="71"/>
      <c r="X2056" s="76">
        <f t="shared" si="1300"/>
        <v>39479</v>
      </c>
      <c r="Y2056" s="138" t="s">
        <v>4016</v>
      </c>
      <c r="Z2056" s="60">
        <f>MATCH(Y2056,'Cat-3'!$A:$A,0)</f>
        <v>628</v>
      </c>
      <c r="AA2056" s="60">
        <f>MATCH(X2056,'Cat-3'!$1:$1,0)</f>
        <v>41</v>
      </c>
      <c r="AB2056" s="60">
        <f>INDEX('Cat-3'!$1:$1048576,Working!Z2056,Working!AA2056)</f>
        <v>116.6</v>
      </c>
      <c r="AC2056" s="60">
        <f>MATCH($AC$3,'Cat-3'!$1:$1,0)</f>
        <v>90</v>
      </c>
      <c r="AD2056" s="60">
        <f>INDEX('Cat-3'!$1:$1048576,Working!Z2056,Working!AC2056)</f>
        <v>138.4</v>
      </c>
      <c r="AE2056" s="146">
        <f>AD2056/AB2056</f>
        <v>1.1869639794168096</v>
      </c>
      <c r="AF2056" s="132" t="s">
        <v>3114</v>
      </c>
      <c r="AG2056" s="60">
        <f>MATCH(AF2056,'Cat-4'!$A:$A,0)</f>
        <v>844</v>
      </c>
      <c r="AH2056" s="60">
        <f>MATCH($AH$3,'Cat-4'!$1:$1,0)</f>
        <v>4</v>
      </c>
      <c r="AI2056" s="60">
        <f>INDEX('Cat-4'!$1:$1048576,Working!AG2056,Working!AH2056)</f>
        <v>103.9</v>
      </c>
      <c r="AJ2056" s="60">
        <f>MATCH($AJ$3,'Cat-4'!$1:$1,0)</f>
        <v>144</v>
      </c>
      <c r="AK2056" s="60">
        <f>INDEX('Cat-4'!$1:$1048576,Working!AG2056,Working!AJ2056)</f>
        <v>160.30000000000001</v>
      </c>
      <c r="AL2056" s="146">
        <f>AK2056/AI2056</f>
        <v>1.5428296438883542</v>
      </c>
      <c r="AM2056" s="146">
        <f>AL2056*AE2056</f>
        <v>1.8312832136719401</v>
      </c>
      <c r="AN2056" s="146">
        <f t="shared" si="1336"/>
        <v>16.030555555555555</v>
      </c>
      <c r="AO2056" s="169">
        <f>INDEX('EL&amp;SV'!$C$4:$G$50,MATCH(AF2056,'EL&amp;SV'!$G$4:$G$50,0),MATCH(IF(P2056&gt;5000000,"A",IF(N2056&gt;2000000,"B",IF(N2056&gt;500000,"C","D"))),'EL&amp;SV'!$C$4:$G$4,0))</f>
        <v>6</v>
      </c>
      <c r="AP2056" s="171">
        <f>INDEX('EL&amp;SV'!$G$4:$K$50,MATCH(AF2056,'EL&amp;SV'!$G$4:$G$50,0),MATCH(IF(N2056&gt;5000000,"A",IF(N2056&gt;2000000,"B",IF(N2056&gt;500000,"C","D"))),'EL&amp;SV'!$G$4:$K$4,0))</f>
        <v>0.95</v>
      </c>
      <c r="AQ2056" s="153">
        <f t="shared" si="1312"/>
        <v>3113.1814632422984</v>
      </c>
      <c r="AR2056" s="153">
        <f t="shared" si="1313"/>
        <v>2957.522390080183</v>
      </c>
      <c r="AS2056" s="153">
        <f t="shared" si="1314"/>
        <v>155.65907316211542</v>
      </c>
      <c r="AT2056" s="60">
        <v>0.75</v>
      </c>
      <c r="AU2056" s="153">
        <f t="shared" si="1315"/>
        <v>116.74430487158656</v>
      </c>
      <c r="AV2056" s="153">
        <f t="shared" si="1316"/>
        <v>155.65907316211505</v>
      </c>
    </row>
    <row r="2057" spans="1:48" x14ac:dyDescent="0.2">
      <c r="A2057" s="82">
        <v>2053</v>
      </c>
      <c r="B2057" s="82" t="s">
        <v>1410</v>
      </c>
      <c r="C2057" s="83"/>
      <c r="D2057" s="84" t="s">
        <v>112</v>
      </c>
      <c r="E2057" s="85" t="s">
        <v>837</v>
      </c>
      <c r="F2057" s="151">
        <v>42248</v>
      </c>
      <c r="G2057" s="86"/>
      <c r="H2057" s="89"/>
      <c r="I2057" s="89">
        <v>0.74178082191780814</v>
      </c>
      <c r="J2057" s="84"/>
      <c r="K2057" s="84"/>
      <c r="L2057" s="87">
        <v>1691.15</v>
      </c>
      <c r="M2057" s="87"/>
      <c r="N2057" s="87">
        <v>1691.15</v>
      </c>
      <c r="O2057" s="84">
        <v>1606.5925000000002</v>
      </c>
      <c r="P2057" s="84">
        <v>0</v>
      </c>
      <c r="Q2057" s="84">
        <f t="shared" si="1334"/>
        <v>1606.5925000000002</v>
      </c>
      <c r="R2057" s="84">
        <v>84.557499999999891</v>
      </c>
      <c r="S2057" s="87">
        <f t="shared" si="1335"/>
        <v>84.557499999999891</v>
      </c>
      <c r="T2057" s="150">
        <v>5</v>
      </c>
      <c r="U2057" s="69">
        <v>1</v>
      </c>
      <c r="V2057" s="70"/>
      <c r="W2057" s="71"/>
      <c r="X2057" s="76">
        <f t="shared" si="1300"/>
        <v>42248</v>
      </c>
      <c r="AF2057" s="132" t="s">
        <v>3114</v>
      </c>
      <c r="AG2057" s="60">
        <f>MATCH(AF2057,'Cat-4'!$A:$A,0)</f>
        <v>844</v>
      </c>
      <c r="AH2057" s="60">
        <f>MATCH(X2057,'Cat-4'!$1:$1,0)</f>
        <v>45</v>
      </c>
      <c r="AI2057" s="60">
        <f>INDEX('Cat-4'!$1:$1048576,Working!AG2057,Working!AH2057)</f>
        <v>110.9</v>
      </c>
      <c r="AJ2057" s="60">
        <f>MATCH($AJ$3,'Cat-4'!$1:$1,0)</f>
        <v>144</v>
      </c>
      <c r="AK2057" s="60">
        <f>INDEX('Cat-4'!$1:$1048576,Working!AG2057,Working!AJ2057)</f>
        <v>160.30000000000001</v>
      </c>
      <c r="AL2057" s="146">
        <f t="shared" ref="AL2057:AL2060" si="1337">AK2057/AI2057</f>
        <v>1.4454463480613164</v>
      </c>
      <c r="AM2057" s="152">
        <f t="shared" ref="AM2057:AM2060" si="1338">AL2057</f>
        <v>1.4454463480613164</v>
      </c>
      <c r="AN2057" s="146">
        <f t="shared" si="1336"/>
        <v>8.4555555555555557</v>
      </c>
      <c r="AO2057" s="169">
        <f>INDEX('EL&amp;SV'!$C$4:$G$50,MATCH(AF2057,'EL&amp;SV'!$G$4:$G$50,0),MATCH(IF(P2057&gt;5000000,"A",IF(N2057&gt;2000000,"B",IF(N2057&gt;500000,"C","D"))),'EL&amp;SV'!$C$4:$G$4,0))</f>
        <v>6</v>
      </c>
      <c r="AP2057" s="171">
        <f>INDEX('EL&amp;SV'!$G$4:$K$50,MATCH(AF2057,'EL&amp;SV'!$G$4:$G$50,0),MATCH(IF(N2057&gt;5000000,"A",IF(N2057&gt;2000000,"B",IF(N2057&gt;500000,"C","D"))),'EL&amp;SV'!$G$4:$K$4,0))</f>
        <v>0.95</v>
      </c>
      <c r="AQ2057" s="153">
        <f t="shared" si="1312"/>
        <v>2444.4665915238957</v>
      </c>
      <c r="AR2057" s="153">
        <f t="shared" si="1313"/>
        <v>2322.2432619477008</v>
      </c>
      <c r="AS2057" s="153">
        <f t="shared" si="1314"/>
        <v>122.22332957619483</v>
      </c>
      <c r="AT2057" s="60">
        <v>0.75</v>
      </c>
      <c r="AU2057" s="153">
        <f t="shared" si="1315"/>
        <v>91.667497182146121</v>
      </c>
      <c r="AV2057" s="153">
        <f t="shared" si="1316"/>
        <v>122.22332957619489</v>
      </c>
    </row>
    <row r="2058" spans="1:48" x14ac:dyDescent="0.2">
      <c r="A2058" s="82">
        <v>2054</v>
      </c>
      <c r="B2058" s="82" t="s">
        <v>1410</v>
      </c>
      <c r="C2058" s="83"/>
      <c r="D2058" s="84" t="s">
        <v>112</v>
      </c>
      <c r="E2058" s="85" t="s">
        <v>837</v>
      </c>
      <c r="F2058" s="151">
        <v>42248</v>
      </c>
      <c r="G2058" s="86"/>
      <c r="H2058" s="89"/>
      <c r="I2058" s="89">
        <v>0.9308219178082191</v>
      </c>
      <c r="J2058" s="84"/>
      <c r="K2058" s="84"/>
      <c r="L2058" s="87">
        <v>1691.15</v>
      </c>
      <c r="M2058" s="87"/>
      <c r="N2058" s="87">
        <v>1691.15</v>
      </c>
      <c r="O2058" s="84">
        <v>1606.5925000000002</v>
      </c>
      <c r="P2058" s="84">
        <v>0</v>
      </c>
      <c r="Q2058" s="84">
        <f t="shared" si="1334"/>
        <v>1606.5925000000002</v>
      </c>
      <c r="R2058" s="84">
        <v>84.557499999999891</v>
      </c>
      <c r="S2058" s="87">
        <f t="shared" si="1335"/>
        <v>84.557499999999891</v>
      </c>
      <c r="T2058" s="150">
        <v>5</v>
      </c>
      <c r="U2058" s="69">
        <v>1</v>
      </c>
      <c r="V2058" s="70"/>
      <c r="W2058" s="71"/>
      <c r="X2058" s="76">
        <f t="shared" si="1300"/>
        <v>42248</v>
      </c>
      <c r="AF2058" s="132" t="s">
        <v>3114</v>
      </c>
      <c r="AG2058" s="60">
        <f>MATCH(AF2058,'Cat-4'!$A:$A,0)</f>
        <v>844</v>
      </c>
      <c r="AH2058" s="60">
        <f>MATCH(X2058,'Cat-4'!$1:$1,0)</f>
        <v>45</v>
      </c>
      <c r="AI2058" s="60">
        <f>INDEX('Cat-4'!$1:$1048576,Working!AG2058,Working!AH2058)</f>
        <v>110.9</v>
      </c>
      <c r="AJ2058" s="60">
        <f>MATCH($AJ$3,'Cat-4'!$1:$1,0)</f>
        <v>144</v>
      </c>
      <c r="AK2058" s="60">
        <f>INDEX('Cat-4'!$1:$1048576,Working!AG2058,Working!AJ2058)</f>
        <v>160.30000000000001</v>
      </c>
      <c r="AL2058" s="146">
        <f t="shared" si="1337"/>
        <v>1.4454463480613164</v>
      </c>
      <c r="AM2058" s="152">
        <f t="shared" si="1338"/>
        <v>1.4454463480613164</v>
      </c>
      <c r="AN2058" s="146">
        <f t="shared" si="1336"/>
        <v>8.4555555555555557</v>
      </c>
      <c r="AO2058" s="169">
        <f>INDEX('EL&amp;SV'!$C$4:$G$50,MATCH(AF2058,'EL&amp;SV'!$G$4:$G$50,0),MATCH(IF(P2058&gt;5000000,"A",IF(N2058&gt;2000000,"B",IF(N2058&gt;500000,"C","D"))),'EL&amp;SV'!$C$4:$G$4,0))</f>
        <v>6</v>
      </c>
      <c r="AP2058" s="171">
        <f>INDEX('EL&amp;SV'!$G$4:$K$50,MATCH(AF2058,'EL&amp;SV'!$G$4:$G$50,0),MATCH(IF(N2058&gt;5000000,"A",IF(N2058&gt;2000000,"B",IF(N2058&gt;500000,"C","D"))),'EL&amp;SV'!$G$4:$K$4,0))</f>
        <v>0.95</v>
      </c>
      <c r="AQ2058" s="153">
        <f t="shared" si="1312"/>
        <v>2444.4665915238957</v>
      </c>
      <c r="AR2058" s="153">
        <f t="shared" si="1313"/>
        <v>2322.2432619477008</v>
      </c>
      <c r="AS2058" s="153">
        <f t="shared" si="1314"/>
        <v>122.22332957619483</v>
      </c>
      <c r="AT2058" s="60">
        <v>0.75</v>
      </c>
      <c r="AU2058" s="153">
        <f t="shared" si="1315"/>
        <v>91.667497182146121</v>
      </c>
      <c r="AV2058" s="153">
        <f t="shared" si="1316"/>
        <v>122.22332957619489</v>
      </c>
    </row>
    <row r="2059" spans="1:48" x14ac:dyDescent="0.2">
      <c r="A2059" s="82">
        <v>2055</v>
      </c>
      <c r="B2059" s="82" t="s">
        <v>1410</v>
      </c>
      <c r="C2059" s="83"/>
      <c r="D2059" s="84" t="s">
        <v>112</v>
      </c>
      <c r="E2059" s="85" t="s">
        <v>837</v>
      </c>
      <c r="F2059" s="151">
        <v>42248</v>
      </c>
      <c r="G2059" s="86"/>
      <c r="H2059" s="89"/>
      <c r="I2059" s="89">
        <v>0.93356164383561646</v>
      </c>
      <c r="J2059" s="84"/>
      <c r="K2059" s="84"/>
      <c r="L2059" s="87">
        <v>1691.15</v>
      </c>
      <c r="M2059" s="87"/>
      <c r="N2059" s="87">
        <v>1691.15</v>
      </c>
      <c r="O2059" s="84">
        <v>1606.5925000000002</v>
      </c>
      <c r="P2059" s="84">
        <v>0</v>
      </c>
      <c r="Q2059" s="84">
        <f t="shared" si="1334"/>
        <v>1606.5925000000002</v>
      </c>
      <c r="R2059" s="84">
        <v>84.557499999999891</v>
      </c>
      <c r="S2059" s="87">
        <f t="shared" si="1335"/>
        <v>84.557499999999891</v>
      </c>
      <c r="T2059" s="150">
        <v>5</v>
      </c>
      <c r="U2059" s="69">
        <v>1</v>
      </c>
      <c r="V2059" s="70"/>
      <c r="W2059" s="71"/>
      <c r="X2059" s="76">
        <f t="shared" si="1300"/>
        <v>42248</v>
      </c>
      <c r="AF2059" s="132" t="s">
        <v>3114</v>
      </c>
      <c r="AG2059" s="60">
        <f>MATCH(AF2059,'Cat-4'!$A:$A,0)</f>
        <v>844</v>
      </c>
      <c r="AH2059" s="60">
        <f>MATCH(X2059,'Cat-4'!$1:$1,0)</f>
        <v>45</v>
      </c>
      <c r="AI2059" s="60">
        <f>INDEX('Cat-4'!$1:$1048576,Working!AG2059,Working!AH2059)</f>
        <v>110.9</v>
      </c>
      <c r="AJ2059" s="60">
        <f>MATCH($AJ$3,'Cat-4'!$1:$1,0)</f>
        <v>144</v>
      </c>
      <c r="AK2059" s="60">
        <f>INDEX('Cat-4'!$1:$1048576,Working!AG2059,Working!AJ2059)</f>
        <v>160.30000000000001</v>
      </c>
      <c r="AL2059" s="146">
        <f t="shared" si="1337"/>
        <v>1.4454463480613164</v>
      </c>
      <c r="AM2059" s="152">
        <f t="shared" si="1338"/>
        <v>1.4454463480613164</v>
      </c>
      <c r="AN2059" s="146">
        <f t="shared" si="1336"/>
        <v>8.4555555555555557</v>
      </c>
      <c r="AO2059" s="169">
        <f>INDEX('EL&amp;SV'!$C$4:$G$50,MATCH(AF2059,'EL&amp;SV'!$G$4:$G$50,0),MATCH(IF(P2059&gt;5000000,"A",IF(N2059&gt;2000000,"B",IF(N2059&gt;500000,"C","D"))),'EL&amp;SV'!$C$4:$G$4,0))</f>
        <v>6</v>
      </c>
      <c r="AP2059" s="171">
        <f>INDEX('EL&amp;SV'!$G$4:$K$50,MATCH(AF2059,'EL&amp;SV'!$G$4:$G$50,0),MATCH(IF(N2059&gt;5000000,"A",IF(N2059&gt;2000000,"B",IF(N2059&gt;500000,"C","D"))),'EL&amp;SV'!$G$4:$K$4,0))</f>
        <v>0.95</v>
      </c>
      <c r="AQ2059" s="153">
        <f t="shared" si="1312"/>
        <v>2444.4665915238957</v>
      </c>
      <c r="AR2059" s="153">
        <f t="shared" si="1313"/>
        <v>2322.2432619477008</v>
      </c>
      <c r="AS2059" s="153">
        <f t="shared" si="1314"/>
        <v>122.22332957619483</v>
      </c>
      <c r="AT2059" s="60">
        <v>0.75</v>
      </c>
      <c r="AU2059" s="153">
        <f t="shared" si="1315"/>
        <v>91.667497182146121</v>
      </c>
      <c r="AV2059" s="153">
        <f t="shared" si="1316"/>
        <v>122.22332957619489</v>
      </c>
    </row>
    <row r="2060" spans="1:48" x14ac:dyDescent="0.2">
      <c r="A2060" s="82">
        <v>2056</v>
      </c>
      <c r="B2060" s="82" t="s">
        <v>1410</v>
      </c>
      <c r="C2060" s="83"/>
      <c r="D2060" s="84" t="s">
        <v>112</v>
      </c>
      <c r="E2060" s="85" t="s">
        <v>601</v>
      </c>
      <c r="F2060" s="151">
        <v>42248</v>
      </c>
      <c r="G2060" s="86"/>
      <c r="H2060" s="89"/>
      <c r="I2060" s="89">
        <v>0</v>
      </c>
      <c r="J2060" s="84"/>
      <c r="K2060" s="84"/>
      <c r="L2060" s="87">
        <v>1680</v>
      </c>
      <c r="M2060" s="87"/>
      <c r="N2060" s="87">
        <v>1680</v>
      </c>
      <c r="O2060" s="84">
        <v>1596</v>
      </c>
      <c r="P2060" s="84">
        <v>0</v>
      </c>
      <c r="Q2060" s="84">
        <f t="shared" si="1334"/>
        <v>1596</v>
      </c>
      <c r="R2060" s="84">
        <v>84</v>
      </c>
      <c r="S2060" s="87">
        <f t="shared" si="1335"/>
        <v>84</v>
      </c>
      <c r="T2060" s="150">
        <v>6</v>
      </c>
      <c r="U2060" s="69">
        <v>1</v>
      </c>
      <c r="V2060" s="70"/>
      <c r="W2060" s="71"/>
      <c r="X2060" s="76">
        <f t="shared" si="1300"/>
        <v>42248</v>
      </c>
      <c r="AF2060" s="132" t="s">
        <v>3114</v>
      </c>
      <c r="AG2060" s="60">
        <f>MATCH(AF2060,'Cat-4'!$A:$A,0)</f>
        <v>844</v>
      </c>
      <c r="AH2060" s="60">
        <f>MATCH(X2060,'Cat-4'!$1:$1,0)</f>
        <v>45</v>
      </c>
      <c r="AI2060" s="60">
        <f>INDEX('Cat-4'!$1:$1048576,Working!AG2060,Working!AH2060)</f>
        <v>110.9</v>
      </c>
      <c r="AJ2060" s="60">
        <f>MATCH($AJ$3,'Cat-4'!$1:$1,0)</f>
        <v>144</v>
      </c>
      <c r="AK2060" s="60">
        <f>INDEX('Cat-4'!$1:$1048576,Working!AG2060,Working!AJ2060)</f>
        <v>160.30000000000001</v>
      </c>
      <c r="AL2060" s="146">
        <f t="shared" si="1337"/>
        <v>1.4454463480613164</v>
      </c>
      <c r="AM2060" s="152">
        <f t="shared" si="1338"/>
        <v>1.4454463480613164</v>
      </c>
      <c r="AN2060" s="146">
        <f t="shared" si="1336"/>
        <v>8.4555555555555557</v>
      </c>
      <c r="AO2060" s="169">
        <f>INDEX('EL&amp;SV'!$C$4:$G$50,MATCH(AF2060,'EL&amp;SV'!$G$4:$G$50,0),MATCH(IF(P2060&gt;5000000,"A",IF(N2060&gt;2000000,"B",IF(N2060&gt;500000,"C","D"))),'EL&amp;SV'!$C$4:$G$4,0))</f>
        <v>6</v>
      </c>
      <c r="AP2060" s="171">
        <f>INDEX('EL&amp;SV'!$G$4:$K$50,MATCH(AF2060,'EL&amp;SV'!$G$4:$G$50,0),MATCH(IF(N2060&gt;5000000,"A",IF(N2060&gt;2000000,"B",IF(N2060&gt;500000,"C","D"))),'EL&amp;SV'!$G$4:$K$4,0))</f>
        <v>0.95</v>
      </c>
      <c r="AQ2060" s="153">
        <f t="shared" si="1312"/>
        <v>2428.3498647430115</v>
      </c>
      <c r="AR2060" s="153">
        <f t="shared" si="1313"/>
        <v>2306.9323715058608</v>
      </c>
      <c r="AS2060" s="153">
        <f t="shared" si="1314"/>
        <v>121.41749323715067</v>
      </c>
      <c r="AT2060" s="60">
        <v>0.75</v>
      </c>
      <c r="AU2060" s="153">
        <f t="shared" si="1315"/>
        <v>91.063119927862999</v>
      </c>
      <c r="AV2060" s="153">
        <f t="shared" si="1316"/>
        <v>121.41749323715068</v>
      </c>
    </row>
    <row r="2061" spans="1:48" x14ac:dyDescent="0.2">
      <c r="A2061" s="82">
        <v>2057</v>
      </c>
      <c r="B2061" s="82" t="s">
        <v>1410</v>
      </c>
      <c r="C2061" s="83"/>
      <c r="D2061" s="84" t="s">
        <v>112</v>
      </c>
      <c r="E2061" s="85" t="s">
        <v>671</v>
      </c>
      <c r="F2061" s="86">
        <v>39471</v>
      </c>
      <c r="G2061" s="86" t="s">
        <v>1347</v>
      </c>
      <c r="H2061" s="89"/>
      <c r="I2061" s="89">
        <v>0</v>
      </c>
      <c r="J2061" s="84"/>
      <c r="K2061" s="84"/>
      <c r="L2061" s="87">
        <v>1672</v>
      </c>
      <c r="M2061" s="87"/>
      <c r="N2061" s="87">
        <v>1672</v>
      </c>
      <c r="O2061" s="84">
        <v>1672.4</v>
      </c>
      <c r="P2061" s="84">
        <v>0</v>
      </c>
      <c r="Q2061" s="84">
        <f t="shared" si="1334"/>
        <v>1672.4</v>
      </c>
      <c r="R2061" s="84">
        <v>-0.40000000000009095</v>
      </c>
      <c r="S2061" s="87">
        <f t="shared" si="1335"/>
        <v>-0.40000000000009095</v>
      </c>
      <c r="T2061" s="150">
        <v>5</v>
      </c>
      <c r="U2061" s="69">
        <v>1</v>
      </c>
      <c r="V2061" s="70"/>
      <c r="W2061" s="71"/>
      <c r="X2061" s="76">
        <f t="shared" si="1300"/>
        <v>39448</v>
      </c>
      <c r="Y2061" s="138" t="s">
        <v>4016</v>
      </c>
      <c r="Z2061" s="60">
        <f>MATCH(Y2061,'Cat-3'!$A:$A,0)</f>
        <v>628</v>
      </c>
      <c r="AA2061" s="60">
        <f>MATCH(X2061,'Cat-3'!$1:$1,0)</f>
        <v>40</v>
      </c>
      <c r="AB2061" s="60">
        <f>INDEX('Cat-3'!$1:$1048576,Working!Z2061,Working!AA2061)</f>
        <v>113.5</v>
      </c>
      <c r="AC2061" s="60">
        <f>MATCH($AC$3,'Cat-3'!$1:$1,0)</f>
        <v>90</v>
      </c>
      <c r="AD2061" s="60">
        <f>INDEX('Cat-3'!$1:$1048576,Working!Z2061,Working!AC2061)</f>
        <v>138.4</v>
      </c>
      <c r="AE2061" s="146">
        <f t="shared" ref="AE2061:AE2063" si="1339">AD2061/AB2061</f>
        <v>1.2193832599118943</v>
      </c>
      <c r="AF2061" s="132" t="s">
        <v>3114</v>
      </c>
      <c r="AG2061" s="60">
        <f>MATCH(AF2061,'Cat-4'!$A:$A,0)</f>
        <v>844</v>
      </c>
      <c r="AH2061" s="60">
        <f>MATCH($AH$3,'Cat-4'!$1:$1,0)</f>
        <v>4</v>
      </c>
      <c r="AI2061" s="60">
        <f>INDEX('Cat-4'!$1:$1048576,Working!AG2061,Working!AH2061)</f>
        <v>103.9</v>
      </c>
      <c r="AJ2061" s="60">
        <f>MATCH($AJ$3,'Cat-4'!$1:$1,0)</f>
        <v>144</v>
      </c>
      <c r="AK2061" s="60">
        <f>INDEX('Cat-4'!$1:$1048576,Working!AG2061,Working!AJ2061)</f>
        <v>160.30000000000001</v>
      </c>
      <c r="AL2061" s="146">
        <f t="shared" ref="AL2061:AL2067" si="1340">AK2061/AI2061</f>
        <v>1.5428296438883542</v>
      </c>
      <c r="AM2061" s="146">
        <f t="shared" ref="AM2061:AM2063" si="1341">AL2061*AE2061</f>
        <v>1.8813006406532884</v>
      </c>
      <c r="AN2061" s="146">
        <f t="shared" si="1336"/>
        <v>16.058333333333334</v>
      </c>
      <c r="AO2061" s="169">
        <f>INDEX('EL&amp;SV'!$C$4:$G$50,MATCH(AF2061,'EL&amp;SV'!$G$4:$G$50,0),MATCH(IF(P2061&gt;5000000,"A",IF(N2061&gt;2000000,"B",IF(N2061&gt;500000,"C","D"))),'EL&amp;SV'!$C$4:$G$4,0))</f>
        <v>6</v>
      </c>
      <c r="AP2061" s="171">
        <f>INDEX('EL&amp;SV'!$G$4:$K$50,MATCH(AF2061,'EL&amp;SV'!$G$4:$G$50,0),MATCH(IF(N2061&gt;5000000,"A",IF(N2061&gt;2000000,"B",IF(N2061&gt;500000,"C","D"))),'EL&amp;SV'!$G$4:$K$4,0))</f>
        <v>0.95</v>
      </c>
      <c r="AQ2061" s="153">
        <f t="shared" si="1312"/>
        <v>3145.5346711722982</v>
      </c>
      <c r="AR2061" s="153">
        <f t="shared" si="1313"/>
        <v>2988.2579376136828</v>
      </c>
      <c r="AS2061" s="153">
        <f t="shared" si="1314"/>
        <v>157.27673355861543</v>
      </c>
      <c r="AT2061" s="60">
        <v>0.75</v>
      </c>
      <c r="AU2061" s="153">
        <f t="shared" si="1315"/>
        <v>117.95755016896157</v>
      </c>
      <c r="AV2061" s="153">
        <f t="shared" si="1316"/>
        <v>157.27673355861506</v>
      </c>
    </row>
    <row r="2062" spans="1:48" x14ac:dyDescent="0.2">
      <c r="A2062" s="82">
        <v>2058</v>
      </c>
      <c r="B2062" s="82" t="s">
        <v>1410</v>
      </c>
      <c r="C2062" s="83"/>
      <c r="D2062" s="84" t="s">
        <v>112</v>
      </c>
      <c r="E2062" s="85" t="s">
        <v>377</v>
      </c>
      <c r="F2062" s="86">
        <v>40836</v>
      </c>
      <c r="G2062" s="86" t="s">
        <v>1351</v>
      </c>
      <c r="H2062" s="89"/>
      <c r="I2062" s="89">
        <v>0.05</v>
      </c>
      <c r="J2062" s="84"/>
      <c r="K2062" s="84"/>
      <c r="L2062" s="87">
        <v>1600</v>
      </c>
      <c r="M2062" s="87"/>
      <c r="N2062" s="87">
        <v>1600</v>
      </c>
      <c r="O2062" s="84">
        <v>1600</v>
      </c>
      <c r="P2062" s="84">
        <v>0</v>
      </c>
      <c r="Q2062" s="84">
        <f t="shared" si="1334"/>
        <v>1600</v>
      </c>
      <c r="R2062" s="84">
        <v>0</v>
      </c>
      <c r="S2062" s="87">
        <f t="shared" si="1335"/>
        <v>0</v>
      </c>
      <c r="T2062" s="150">
        <v>10</v>
      </c>
      <c r="U2062" s="69">
        <v>1</v>
      </c>
      <c r="V2062" s="70"/>
      <c r="W2062" s="71"/>
      <c r="X2062" s="76">
        <f t="shared" si="1300"/>
        <v>40817</v>
      </c>
      <c r="Y2062" s="138" t="s">
        <v>4016</v>
      </c>
      <c r="Z2062" s="60">
        <f>MATCH(Y2062,'Cat-3'!$A:$A,0)</f>
        <v>628</v>
      </c>
      <c r="AA2062" s="60">
        <f>MATCH(X2062,'Cat-3'!$1:$1,0)</f>
        <v>85</v>
      </c>
      <c r="AB2062" s="60">
        <f>INDEX('Cat-3'!$1:$1048576,Working!Z2062,Working!AA2062)</f>
        <v>135.5</v>
      </c>
      <c r="AC2062" s="60">
        <f>MATCH($AC$3,'Cat-3'!$1:$1,0)</f>
        <v>90</v>
      </c>
      <c r="AD2062" s="60">
        <f>INDEX('Cat-3'!$1:$1048576,Working!Z2062,Working!AC2062)</f>
        <v>138.4</v>
      </c>
      <c r="AE2062" s="146">
        <f t="shared" si="1339"/>
        <v>1.0214022140221402</v>
      </c>
      <c r="AF2062" s="132" t="s">
        <v>3114</v>
      </c>
      <c r="AG2062" s="60">
        <f>MATCH(AF2062,'Cat-4'!$A:$A,0)</f>
        <v>844</v>
      </c>
      <c r="AH2062" s="60">
        <f>MATCH($AH$3,'Cat-4'!$1:$1,0)</f>
        <v>4</v>
      </c>
      <c r="AI2062" s="60">
        <f>INDEX('Cat-4'!$1:$1048576,Working!AG2062,Working!AH2062)</f>
        <v>103.9</v>
      </c>
      <c r="AJ2062" s="60">
        <f>MATCH($AJ$3,'Cat-4'!$1:$1,0)</f>
        <v>144</v>
      </c>
      <c r="AK2062" s="60">
        <f>INDEX('Cat-4'!$1:$1048576,Working!AG2062,Working!AJ2062)</f>
        <v>160.30000000000001</v>
      </c>
      <c r="AL2062" s="146">
        <f t="shared" si="1340"/>
        <v>1.5428296438883542</v>
      </c>
      <c r="AM2062" s="146">
        <f t="shared" si="1341"/>
        <v>1.575849614126555</v>
      </c>
      <c r="AN2062" s="146">
        <f t="shared" si="1336"/>
        <v>12.319444444444445</v>
      </c>
      <c r="AO2062" s="169">
        <f>INDEX('EL&amp;SV'!$C$4:$G$50,MATCH(AF2062,'EL&amp;SV'!$G$4:$G$50,0),MATCH(IF(P2062&gt;5000000,"A",IF(N2062&gt;2000000,"B",IF(N2062&gt;500000,"C","D"))),'EL&amp;SV'!$C$4:$G$4,0))</f>
        <v>6</v>
      </c>
      <c r="AP2062" s="171">
        <f>INDEX('EL&amp;SV'!$G$4:$K$50,MATCH(AF2062,'EL&amp;SV'!$G$4:$G$50,0),MATCH(IF(N2062&gt;5000000,"A",IF(N2062&gt;2000000,"B",IF(N2062&gt;500000,"C","D"))),'EL&amp;SV'!$G$4:$K$4,0))</f>
        <v>0.95</v>
      </c>
      <c r="AQ2062" s="153">
        <f t="shared" si="1312"/>
        <v>2521.359382602488</v>
      </c>
      <c r="AR2062" s="153">
        <f t="shared" si="1313"/>
        <v>2395.2914134723633</v>
      </c>
      <c r="AS2062" s="153">
        <f t="shared" si="1314"/>
        <v>126.06796913012477</v>
      </c>
      <c r="AT2062" s="60">
        <v>0.75</v>
      </c>
      <c r="AU2062" s="153">
        <f t="shared" si="1315"/>
        <v>94.550976847593574</v>
      </c>
      <c r="AV2062" s="153">
        <f t="shared" si="1316"/>
        <v>126.06796913012451</v>
      </c>
    </row>
    <row r="2063" spans="1:48" x14ac:dyDescent="0.2">
      <c r="A2063" s="82">
        <v>2059</v>
      </c>
      <c r="B2063" s="82" t="s">
        <v>1410</v>
      </c>
      <c r="C2063" s="83"/>
      <c r="D2063" s="84" t="s">
        <v>112</v>
      </c>
      <c r="E2063" s="85" t="s">
        <v>669</v>
      </c>
      <c r="F2063" s="86">
        <v>39472</v>
      </c>
      <c r="G2063" s="86" t="s">
        <v>1347</v>
      </c>
      <c r="H2063" s="89"/>
      <c r="I2063" s="89">
        <v>0</v>
      </c>
      <c r="J2063" s="84"/>
      <c r="K2063" s="84"/>
      <c r="L2063" s="87">
        <v>1590</v>
      </c>
      <c r="M2063" s="87"/>
      <c r="N2063" s="87">
        <v>1590</v>
      </c>
      <c r="O2063" s="84">
        <v>1590</v>
      </c>
      <c r="P2063" s="84">
        <v>0</v>
      </c>
      <c r="Q2063" s="84">
        <f t="shared" si="1334"/>
        <v>1590</v>
      </c>
      <c r="R2063" s="84">
        <v>0</v>
      </c>
      <c r="S2063" s="87">
        <f t="shared" si="1335"/>
        <v>0</v>
      </c>
      <c r="T2063" s="150">
        <v>5</v>
      </c>
      <c r="U2063" s="69">
        <v>1</v>
      </c>
      <c r="V2063" s="70"/>
      <c r="W2063" s="71"/>
      <c r="X2063" s="76">
        <f t="shared" si="1300"/>
        <v>39448</v>
      </c>
      <c r="Y2063" s="138" t="s">
        <v>4016</v>
      </c>
      <c r="Z2063" s="60">
        <f>MATCH(Y2063,'Cat-3'!$A:$A,0)</f>
        <v>628</v>
      </c>
      <c r="AA2063" s="60">
        <f>MATCH(X2063,'Cat-3'!$1:$1,0)</f>
        <v>40</v>
      </c>
      <c r="AB2063" s="60">
        <f>INDEX('Cat-3'!$1:$1048576,Working!Z2063,Working!AA2063)</f>
        <v>113.5</v>
      </c>
      <c r="AC2063" s="60">
        <f>MATCH($AC$3,'Cat-3'!$1:$1,0)</f>
        <v>90</v>
      </c>
      <c r="AD2063" s="60">
        <f>INDEX('Cat-3'!$1:$1048576,Working!Z2063,Working!AC2063)</f>
        <v>138.4</v>
      </c>
      <c r="AE2063" s="146">
        <f t="shared" si="1339"/>
        <v>1.2193832599118943</v>
      </c>
      <c r="AF2063" s="132" t="s">
        <v>3114</v>
      </c>
      <c r="AG2063" s="60">
        <f>MATCH(AF2063,'Cat-4'!$A:$A,0)</f>
        <v>844</v>
      </c>
      <c r="AH2063" s="60">
        <f>MATCH($AH$3,'Cat-4'!$1:$1,0)</f>
        <v>4</v>
      </c>
      <c r="AI2063" s="60">
        <f>INDEX('Cat-4'!$1:$1048576,Working!AG2063,Working!AH2063)</f>
        <v>103.9</v>
      </c>
      <c r="AJ2063" s="60">
        <f>MATCH($AJ$3,'Cat-4'!$1:$1,0)</f>
        <v>144</v>
      </c>
      <c r="AK2063" s="60">
        <f>INDEX('Cat-4'!$1:$1048576,Working!AG2063,Working!AJ2063)</f>
        <v>160.30000000000001</v>
      </c>
      <c r="AL2063" s="146">
        <f t="shared" si="1340"/>
        <v>1.5428296438883542</v>
      </c>
      <c r="AM2063" s="146">
        <f t="shared" si="1341"/>
        <v>1.8813006406532884</v>
      </c>
      <c r="AN2063" s="146">
        <f t="shared" si="1336"/>
        <v>16.055555555555557</v>
      </c>
      <c r="AO2063" s="169">
        <f>INDEX('EL&amp;SV'!$C$4:$G$50,MATCH(AF2063,'EL&amp;SV'!$G$4:$G$50,0),MATCH(IF(P2063&gt;5000000,"A",IF(N2063&gt;2000000,"B",IF(N2063&gt;500000,"C","D"))),'EL&amp;SV'!$C$4:$G$4,0))</f>
        <v>6</v>
      </c>
      <c r="AP2063" s="171">
        <f>INDEX('EL&amp;SV'!$G$4:$K$50,MATCH(AF2063,'EL&amp;SV'!$G$4:$G$50,0),MATCH(IF(N2063&gt;5000000,"A",IF(N2063&gt;2000000,"B",IF(N2063&gt;500000,"C","D"))),'EL&amp;SV'!$G$4:$K$4,0))</f>
        <v>0.95</v>
      </c>
      <c r="AQ2063" s="153">
        <f t="shared" si="1312"/>
        <v>2991.2680186387283</v>
      </c>
      <c r="AR2063" s="153">
        <f t="shared" si="1313"/>
        <v>2841.7046177067914</v>
      </c>
      <c r="AS2063" s="153">
        <f t="shared" si="1314"/>
        <v>149.56340093193694</v>
      </c>
      <c r="AT2063" s="60">
        <v>0.75</v>
      </c>
      <c r="AU2063" s="153">
        <f t="shared" si="1315"/>
        <v>112.1725506989527</v>
      </c>
      <c r="AV2063" s="153">
        <f t="shared" si="1316"/>
        <v>149.56340093193654</v>
      </c>
    </row>
    <row r="2064" spans="1:48" x14ac:dyDescent="0.2">
      <c r="A2064" s="82">
        <v>2060</v>
      </c>
      <c r="B2064" s="82" t="s">
        <v>1410</v>
      </c>
      <c r="C2064" s="83"/>
      <c r="D2064" s="84" t="s">
        <v>112</v>
      </c>
      <c r="E2064" s="85" t="s">
        <v>559</v>
      </c>
      <c r="F2064" s="151">
        <v>42248</v>
      </c>
      <c r="G2064" s="86"/>
      <c r="H2064" s="89"/>
      <c r="I2064" s="89">
        <v>0</v>
      </c>
      <c r="J2064" s="84"/>
      <c r="K2064" s="84"/>
      <c r="L2064" s="87">
        <v>1547.28</v>
      </c>
      <c r="M2064" s="87"/>
      <c r="N2064" s="87">
        <v>1547.28</v>
      </c>
      <c r="O2064" s="84">
        <v>1546.9159999999999</v>
      </c>
      <c r="P2064" s="84">
        <v>0</v>
      </c>
      <c r="Q2064" s="84">
        <f t="shared" si="1334"/>
        <v>1546.9159999999999</v>
      </c>
      <c r="R2064" s="84">
        <v>0.36400000000003274</v>
      </c>
      <c r="S2064" s="87">
        <f t="shared" si="1335"/>
        <v>0.36400000000003274</v>
      </c>
      <c r="T2064" s="150">
        <v>6</v>
      </c>
      <c r="U2064" s="69">
        <v>1</v>
      </c>
      <c r="V2064" s="70"/>
      <c r="W2064" s="71"/>
      <c r="X2064" s="76">
        <f>DATE(YEAR(F2064),MONTH(F2064),1)</f>
        <v>42248</v>
      </c>
      <c r="AF2064" s="132" t="s">
        <v>3114</v>
      </c>
      <c r="AG2064" s="60">
        <f>MATCH(AF2064,'Cat-4'!$A:$A,0)</f>
        <v>844</v>
      </c>
      <c r="AH2064" s="60">
        <f>MATCH(X2064,'Cat-4'!$1:$1,0)</f>
        <v>45</v>
      </c>
      <c r="AI2064" s="60">
        <f>INDEX('Cat-4'!$1:$1048576,Working!AG2064,Working!AH2064)</f>
        <v>110.9</v>
      </c>
      <c r="AJ2064" s="60">
        <f>MATCH($AJ$3,'Cat-4'!$1:$1,0)</f>
        <v>144</v>
      </c>
      <c r="AK2064" s="60">
        <f>INDEX('Cat-4'!$1:$1048576,Working!AG2064,Working!AJ2064)</f>
        <v>160.30000000000001</v>
      </c>
      <c r="AL2064" s="146">
        <f t="shared" si="1340"/>
        <v>1.4454463480613164</v>
      </c>
      <c r="AM2064" s="152">
        <f t="shared" ref="AM2064:AM2067" si="1342">AL2064</f>
        <v>1.4454463480613164</v>
      </c>
      <c r="AN2064" s="146">
        <f t="shared" si="1336"/>
        <v>8.4555555555555557</v>
      </c>
      <c r="AO2064" s="169">
        <f>INDEX('EL&amp;SV'!$C$4:$G$50,MATCH(AF2064,'EL&amp;SV'!$G$4:$G$50,0),MATCH(IF(P2064&gt;5000000,"A",IF(N2064&gt;2000000,"B",IF(N2064&gt;500000,"C","D"))),'EL&amp;SV'!$C$4:$G$4,0))</f>
        <v>6</v>
      </c>
      <c r="AP2064" s="171">
        <f>INDEX('EL&amp;SV'!$G$4:$K$50,MATCH(AF2064,'EL&amp;SV'!$G$4:$G$50,0),MATCH(IF(N2064&gt;5000000,"A",IF(N2064&gt;2000000,"B",IF(N2064&gt;500000,"C","D"))),'EL&amp;SV'!$G$4:$K$4,0))</f>
        <v>0.95</v>
      </c>
      <c r="AQ2064" s="153">
        <f t="shared" si="1312"/>
        <v>2236.5102254283138</v>
      </c>
      <c r="AR2064" s="153">
        <f t="shared" si="1313"/>
        <v>2124.6847141568983</v>
      </c>
      <c r="AS2064" s="153">
        <f t="shared" si="1314"/>
        <v>111.82551127141551</v>
      </c>
      <c r="AT2064" s="60">
        <v>0.75</v>
      </c>
      <c r="AU2064" s="153">
        <f t="shared" si="1315"/>
        <v>83.869133453561631</v>
      </c>
      <c r="AV2064" s="153">
        <f t="shared" si="1316"/>
        <v>111.82551127141579</v>
      </c>
    </row>
    <row r="2065" spans="1:48" x14ac:dyDescent="0.2">
      <c r="A2065" s="82">
        <v>2061</v>
      </c>
      <c r="B2065" s="82" t="s">
        <v>1410</v>
      </c>
      <c r="C2065" s="83"/>
      <c r="D2065" s="84" t="s">
        <v>112</v>
      </c>
      <c r="E2065" s="85" t="s">
        <v>614</v>
      </c>
      <c r="F2065" s="86">
        <v>41617</v>
      </c>
      <c r="G2065" s="86" t="s">
        <v>1349</v>
      </c>
      <c r="H2065" s="89"/>
      <c r="I2065" s="89">
        <v>0.33445285132382896</v>
      </c>
      <c r="J2065" s="84"/>
      <c r="K2065" s="84"/>
      <c r="L2065" s="87">
        <v>1543.5</v>
      </c>
      <c r="M2065" s="87"/>
      <c r="N2065" s="87">
        <v>1543.5</v>
      </c>
      <c r="O2065" s="84">
        <v>1466.325</v>
      </c>
      <c r="P2065" s="84">
        <v>0</v>
      </c>
      <c r="Q2065" s="84">
        <f t="shared" si="1334"/>
        <v>1466.325</v>
      </c>
      <c r="R2065" s="84">
        <v>77.174999999999955</v>
      </c>
      <c r="S2065" s="87">
        <f t="shared" si="1335"/>
        <v>77.174999999999955</v>
      </c>
      <c r="T2065" s="150">
        <v>3</v>
      </c>
      <c r="U2065" s="69">
        <v>1</v>
      </c>
      <c r="V2065" s="70"/>
      <c r="W2065" s="71"/>
      <c r="X2065" s="76">
        <f t="shared" si="1300"/>
        <v>41609</v>
      </c>
      <c r="AF2065" s="132" t="s">
        <v>2708</v>
      </c>
      <c r="AG2065" s="60">
        <f>MATCH(AF2065,'Cat-4'!$A:$A,0)</f>
        <v>640</v>
      </c>
      <c r="AH2065" s="60">
        <f>MATCH(X2065,'Cat-4'!$1:$1,0)</f>
        <v>24</v>
      </c>
      <c r="AI2065" s="60">
        <f>INDEX('Cat-4'!$1:$1048576,Working!AG2065,Working!AH2065)</f>
        <v>109.4</v>
      </c>
      <c r="AJ2065" s="60">
        <f>MATCH($AJ$3,'Cat-4'!$1:$1,0)</f>
        <v>144</v>
      </c>
      <c r="AK2065" s="60">
        <f>INDEX('Cat-4'!$1:$1048576,Working!AG2065,Working!AJ2065)</f>
        <v>114.8</v>
      </c>
      <c r="AL2065" s="146">
        <f t="shared" si="1340"/>
        <v>1.049360146252285</v>
      </c>
      <c r="AM2065" s="152">
        <f t="shared" si="1342"/>
        <v>1.049360146252285</v>
      </c>
      <c r="AN2065" s="146">
        <f t="shared" si="1336"/>
        <v>10.183333333333334</v>
      </c>
      <c r="AO2065" s="169">
        <f>INDEX('EL&amp;SV'!$C$4:$G$50,MATCH(AF2065,'EL&amp;SV'!$G$4:$G$50,0),MATCH(IF(P2065&gt;5000000,"A",IF(N2065&gt;2000000,"B",IF(N2065&gt;500000,"C","D"))),'EL&amp;SV'!$C$4:$G$4,0))</f>
        <v>5</v>
      </c>
      <c r="AP2065" s="171">
        <f>INDEX('EL&amp;SV'!$G$4:$K$50,MATCH(AF2065,'EL&amp;SV'!$G$4:$G$50,0),MATCH(IF(N2065&gt;5000000,"A",IF(N2065&gt;2000000,"B",IF(N2065&gt;500000,"C","D"))),'EL&amp;SV'!$G$4:$K$4,0))</f>
        <v>1</v>
      </c>
      <c r="AQ2065" s="153">
        <f t="shared" si="1312"/>
        <v>1619.6873857404019</v>
      </c>
      <c r="AR2065" s="153">
        <f t="shared" si="1313"/>
        <v>1619.6873857404021</v>
      </c>
      <c r="AS2065" s="153">
        <f t="shared" si="1314"/>
        <v>0</v>
      </c>
      <c r="AT2065" s="60">
        <v>0.75</v>
      </c>
      <c r="AU2065" s="153">
        <f t="shared" si="1315"/>
        <v>0</v>
      </c>
      <c r="AV2065" s="153">
        <f t="shared" si="1316"/>
        <v>0</v>
      </c>
    </row>
    <row r="2066" spans="1:48" x14ac:dyDescent="0.2">
      <c r="A2066" s="82">
        <v>2062</v>
      </c>
      <c r="B2066" s="82" t="s">
        <v>1410</v>
      </c>
      <c r="C2066" s="83"/>
      <c r="D2066" s="84" t="s">
        <v>112</v>
      </c>
      <c r="E2066" s="85" t="s">
        <v>554</v>
      </c>
      <c r="F2066" s="151">
        <v>42248</v>
      </c>
      <c r="G2066" s="86"/>
      <c r="H2066" s="89"/>
      <c r="I2066" s="89">
        <v>0</v>
      </c>
      <c r="J2066" s="84"/>
      <c r="K2066" s="84"/>
      <c r="L2066" s="87">
        <v>1503.84</v>
      </c>
      <c r="M2066" s="87"/>
      <c r="N2066" s="87">
        <v>1503.84</v>
      </c>
      <c r="O2066" s="84">
        <v>1503.6479999999999</v>
      </c>
      <c r="P2066" s="84">
        <v>0</v>
      </c>
      <c r="Q2066" s="84">
        <f t="shared" si="1334"/>
        <v>1503.6479999999999</v>
      </c>
      <c r="R2066" s="84">
        <v>0.19200000000000728</v>
      </c>
      <c r="S2066" s="87">
        <f t="shared" si="1335"/>
        <v>0.19200000000000728</v>
      </c>
      <c r="T2066" s="150">
        <v>6</v>
      </c>
      <c r="U2066" s="69">
        <v>1</v>
      </c>
      <c r="V2066" s="70"/>
      <c r="W2066" s="71"/>
      <c r="X2066" s="76">
        <f>DATE(YEAR(F2066),MONTH(F2066),1)</f>
        <v>42248</v>
      </c>
      <c r="AF2066" s="132" t="s">
        <v>3114</v>
      </c>
      <c r="AG2066" s="60">
        <f>MATCH(AF2066,'Cat-4'!$A:$A,0)</f>
        <v>844</v>
      </c>
      <c r="AH2066" s="60">
        <f>MATCH(X2066,'Cat-4'!$1:$1,0)</f>
        <v>45</v>
      </c>
      <c r="AI2066" s="60">
        <f>INDEX('Cat-4'!$1:$1048576,Working!AG2066,Working!AH2066)</f>
        <v>110.9</v>
      </c>
      <c r="AJ2066" s="60">
        <f>MATCH($AJ$3,'Cat-4'!$1:$1,0)</f>
        <v>144</v>
      </c>
      <c r="AK2066" s="60">
        <f>INDEX('Cat-4'!$1:$1048576,Working!AG2066,Working!AJ2066)</f>
        <v>160.30000000000001</v>
      </c>
      <c r="AL2066" s="146">
        <f t="shared" si="1340"/>
        <v>1.4454463480613164</v>
      </c>
      <c r="AM2066" s="152">
        <f t="shared" si="1342"/>
        <v>1.4454463480613164</v>
      </c>
      <c r="AN2066" s="146">
        <f t="shared" si="1336"/>
        <v>8.4555555555555557</v>
      </c>
      <c r="AO2066" s="169">
        <f>INDEX('EL&amp;SV'!$C$4:$G$50,MATCH(AF2066,'EL&amp;SV'!$G$4:$G$50,0),MATCH(IF(P2066&gt;5000000,"A",IF(N2066&gt;2000000,"B",IF(N2066&gt;500000,"C","D"))),'EL&amp;SV'!$C$4:$G$4,0))</f>
        <v>6</v>
      </c>
      <c r="AP2066" s="171">
        <f>INDEX('EL&amp;SV'!$G$4:$K$50,MATCH(AF2066,'EL&amp;SV'!$G$4:$G$50,0),MATCH(IF(N2066&gt;5000000,"A",IF(N2066&gt;2000000,"B",IF(N2066&gt;500000,"C","D"))),'EL&amp;SV'!$G$4:$K$4,0))</f>
        <v>0.95</v>
      </c>
      <c r="AQ2066" s="153">
        <f t="shared" si="1312"/>
        <v>2173.7200360685301</v>
      </c>
      <c r="AR2066" s="153">
        <f t="shared" si="1313"/>
        <v>2065.0340342651034</v>
      </c>
      <c r="AS2066" s="153">
        <f t="shared" si="1314"/>
        <v>108.68600180342673</v>
      </c>
      <c r="AT2066" s="60">
        <v>0.75</v>
      </c>
      <c r="AU2066" s="153">
        <f t="shared" si="1315"/>
        <v>81.514501352570051</v>
      </c>
      <c r="AV2066" s="153">
        <f t="shared" si="1316"/>
        <v>108.68600180342661</v>
      </c>
    </row>
    <row r="2067" spans="1:48" x14ac:dyDescent="0.2">
      <c r="A2067" s="82">
        <v>2063</v>
      </c>
      <c r="B2067" s="82" t="s">
        <v>1410</v>
      </c>
      <c r="C2067" s="83"/>
      <c r="D2067" s="84" t="s">
        <v>112</v>
      </c>
      <c r="E2067" s="85" t="s">
        <v>1131</v>
      </c>
      <c r="F2067" s="86">
        <v>43621</v>
      </c>
      <c r="G2067" s="86" t="s">
        <v>36</v>
      </c>
      <c r="H2067" s="89"/>
      <c r="I2067" s="89">
        <v>0.19</v>
      </c>
      <c r="J2067" s="84"/>
      <c r="K2067" s="84"/>
      <c r="L2067" s="87">
        <v>1500.96</v>
      </c>
      <c r="M2067" s="87"/>
      <c r="N2067" s="87">
        <v>1500.96</v>
      </c>
      <c r="O2067" s="84">
        <v>805.54261479452066</v>
      </c>
      <c r="P2067" s="84">
        <v>285.18240000000003</v>
      </c>
      <c r="Q2067" s="84">
        <f t="shared" si="1334"/>
        <v>1090.7250147945206</v>
      </c>
      <c r="R2067" s="84">
        <v>410.23498520547946</v>
      </c>
      <c r="S2067" s="87">
        <f t="shared" si="1335"/>
        <v>695.41738520547938</v>
      </c>
      <c r="T2067" s="150">
        <v>5</v>
      </c>
      <c r="U2067" s="69">
        <v>11</v>
      </c>
      <c r="V2067" s="70"/>
      <c r="W2067" s="71"/>
      <c r="X2067" s="76">
        <f t="shared" si="1300"/>
        <v>43617</v>
      </c>
      <c r="AF2067" s="132" t="s">
        <v>3114</v>
      </c>
      <c r="AG2067" s="60">
        <f>MATCH(AF2067,'Cat-4'!$A:$A,0)</f>
        <v>844</v>
      </c>
      <c r="AH2067" s="60">
        <f>MATCH(X2067,'Cat-4'!$1:$1,0)</f>
        <v>90</v>
      </c>
      <c r="AI2067" s="60">
        <f>INDEX('Cat-4'!$1:$1048576,Working!AG2067,Working!AH2067)</f>
        <v>132.1</v>
      </c>
      <c r="AJ2067" s="60">
        <f>MATCH($AJ$3,'Cat-4'!$1:$1,0)</f>
        <v>144</v>
      </c>
      <c r="AK2067" s="60">
        <f>INDEX('Cat-4'!$1:$1048576,Working!AG2067,Working!AJ2067)</f>
        <v>160.30000000000001</v>
      </c>
      <c r="AL2067" s="146">
        <f t="shared" si="1340"/>
        <v>1.2134746404239214</v>
      </c>
      <c r="AM2067" s="152">
        <f t="shared" si="1342"/>
        <v>1.2134746404239214</v>
      </c>
      <c r="AN2067" s="146">
        <f t="shared" si="1336"/>
        <v>4.6944444444444446</v>
      </c>
      <c r="AO2067" s="169">
        <f>INDEX('EL&amp;SV'!$C$4:$G$50,MATCH(AF2067,'EL&amp;SV'!$G$4:$G$50,0),MATCH(IF(P2067&gt;5000000,"A",IF(N2067&gt;2000000,"B",IF(N2067&gt;500000,"C","D"))),'EL&amp;SV'!$C$4:$G$4,0))</f>
        <v>6</v>
      </c>
      <c r="AP2067" s="171">
        <f>INDEX('EL&amp;SV'!$G$4:$K$50,MATCH(AF2067,'EL&amp;SV'!$G$4:$G$50,0),MATCH(IF(N2067&gt;5000000,"A",IF(N2067&gt;2000000,"B",IF(N2067&gt;500000,"C","D"))),'EL&amp;SV'!$G$4:$K$4,0))</f>
        <v>0.95</v>
      </c>
      <c r="AQ2067" s="153">
        <f t="shared" si="1312"/>
        <v>1821.376896290689</v>
      </c>
      <c r="AR2067" s="153">
        <f t="shared" si="1313"/>
        <v>1353.8058365716211</v>
      </c>
      <c r="AS2067" s="153">
        <f t="shared" si="1314"/>
        <v>467.57105971906799</v>
      </c>
      <c r="AT2067" s="60">
        <v>0.75</v>
      </c>
      <c r="AU2067" s="153">
        <f t="shared" si="1315"/>
        <v>350.67829478930099</v>
      </c>
      <c r="AV2067" s="153">
        <f t="shared" si="1316"/>
        <v>350.67829478930099</v>
      </c>
    </row>
    <row r="2068" spans="1:48" x14ac:dyDescent="0.2">
      <c r="A2068" s="82">
        <v>2064</v>
      </c>
      <c r="B2068" s="82" t="s">
        <v>1410</v>
      </c>
      <c r="C2068" s="83"/>
      <c r="D2068" s="84" t="s">
        <v>112</v>
      </c>
      <c r="E2068" s="85" t="s">
        <v>318</v>
      </c>
      <c r="F2068" s="86">
        <v>39443</v>
      </c>
      <c r="G2068" s="86" t="s">
        <v>1347</v>
      </c>
      <c r="H2068" s="89"/>
      <c r="I2068" s="89">
        <v>1.3389581804842258E-2</v>
      </c>
      <c r="J2068" s="84"/>
      <c r="K2068" s="84"/>
      <c r="L2068" s="87">
        <v>1500</v>
      </c>
      <c r="M2068" s="87"/>
      <c r="N2068" s="87">
        <v>1500</v>
      </c>
      <c r="O2068" s="84">
        <v>1500</v>
      </c>
      <c r="P2068" s="84">
        <v>0</v>
      </c>
      <c r="Q2068" s="84">
        <f t="shared" si="1334"/>
        <v>1500</v>
      </c>
      <c r="R2068" s="84">
        <v>0</v>
      </c>
      <c r="S2068" s="87">
        <f t="shared" si="1335"/>
        <v>0</v>
      </c>
      <c r="T2068" s="150">
        <v>10</v>
      </c>
      <c r="U2068" s="69">
        <v>32</v>
      </c>
      <c r="V2068" s="70"/>
      <c r="W2068" s="71"/>
      <c r="X2068" s="76">
        <f t="shared" si="1300"/>
        <v>39417</v>
      </c>
      <c r="Y2068" s="138" t="s">
        <v>4016</v>
      </c>
      <c r="Z2068" s="60">
        <f>MATCH(Y2068,'Cat-3'!$A:$A,0)</f>
        <v>628</v>
      </c>
      <c r="AA2068" s="60">
        <f>MATCH(X2068,'Cat-3'!$1:$1,0)</f>
        <v>39</v>
      </c>
      <c r="AB2068" s="60">
        <f>INDEX('Cat-3'!$1:$1048576,Working!Z2068,Working!AA2068)</f>
        <v>114</v>
      </c>
      <c r="AC2068" s="60">
        <f>MATCH($AC$3,'Cat-3'!$1:$1,0)</f>
        <v>90</v>
      </c>
      <c r="AD2068" s="60">
        <f>INDEX('Cat-3'!$1:$1048576,Working!Z2068,Working!AC2068)</f>
        <v>138.4</v>
      </c>
      <c r="AE2068" s="146">
        <f t="shared" ref="AE2068:AE2069" si="1343">AD2068/AB2068</f>
        <v>1.2140350877192982</v>
      </c>
      <c r="AF2068" s="132" t="s">
        <v>3114</v>
      </c>
      <c r="AG2068" s="60">
        <f>MATCH(AF2068,'Cat-4'!$A:$A,0)</f>
        <v>844</v>
      </c>
      <c r="AH2068" s="60">
        <f>MATCH($AH$3,'Cat-4'!$1:$1,0)</f>
        <v>4</v>
      </c>
      <c r="AI2068" s="60">
        <f>INDEX('Cat-4'!$1:$1048576,Working!AG2068,Working!AH2068)</f>
        <v>103.9</v>
      </c>
      <c r="AJ2068" s="60">
        <f>MATCH($AJ$3,'Cat-4'!$1:$1,0)</f>
        <v>144</v>
      </c>
      <c r="AK2068" s="60">
        <f>INDEX('Cat-4'!$1:$1048576,Working!AG2068,Working!AJ2068)</f>
        <v>160.30000000000001</v>
      </c>
      <c r="AL2068" s="146">
        <f t="shared" ref="AL2068:AL2073" si="1344">AK2068/AI2068</f>
        <v>1.5428296438883542</v>
      </c>
      <c r="AM2068" s="146">
        <f t="shared" ref="AM2068:AM2069" si="1345">AL2068*AE2068</f>
        <v>1.8730493220539317</v>
      </c>
      <c r="AN2068" s="146">
        <f t="shared" si="1336"/>
        <v>16.133333333333333</v>
      </c>
      <c r="AO2068" s="169">
        <f>INDEX('EL&amp;SV'!$C$4:$G$50,MATCH(AF2068,'EL&amp;SV'!$G$4:$G$50,0),MATCH(IF(P2068&gt;5000000,"A",IF(N2068&gt;2000000,"B",IF(N2068&gt;500000,"C","D"))),'EL&amp;SV'!$C$4:$G$4,0))</f>
        <v>6</v>
      </c>
      <c r="AP2068" s="171">
        <f>INDEX('EL&amp;SV'!$G$4:$K$50,MATCH(AF2068,'EL&amp;SV'!$G$4:$G$50,0),MATCH(IF(N2068&gt;5000000,"A",IF(N2068&gt;2000000,"B",IF(N2068&gt;500000,"C","D"))),'EL&amp;SV'!$G$4:$K$4,0))</f>
        <v>0.95</v>
      </c>
      <c r="AQ2068" s="153">
        <f t="shared" si="1312"/>
        <v>2809.5739830808975</v>
      </c>
      <c r="AR2068" s="153">
        <f t="shared" si="1313"/>
        <v>2669.0952839268525</v>
      </c>
      <c r="AS2068" s="153">
        <f t="shared" si="1314"/>
        <v>140.47869915404499</v>
      </c>
      <c r="AT2068" s="60">
        <v>0.75</v>
      </c>
      <c r="AU2068" s="153">
        <f t="shared" si="1315"/>
        <v>105.35902436553374</v>
      </c>
      <c r="AV2068" s="153">
        <f t="shared" si="1316"/>
        <v>140.47869915404499</v>
      </c>
    </row>
    <row r="2069" spans="1:48" x14ac:dyDescent="0.2">
      <c r="A2069" s="82">
        <v>2065</v>
      </c>
      <c r="B2069" s="82" t="s">
        <v>1410</v>
      </c>
      <c r="C2069" s="83"/>
      <c r="D2069" s="84" t="s">
        <v>112</v>
      </c>
      <c r="E2069" s="85" t="s">
        <v>679</v>
      </c>
      <c r="F2069" s="86">
        <v>39953</v>
      </c>
      <c r="G2069" s="86" t="s">
        <v>1353</v>
      </c>
      <c r="H2069" s="89"/>
      <c r="I2069" s="89">
        <v>0</v>
      </c>
      <c r="J2069" s="84"/>
      <c r="K2069" s="84"/>
      <c r="L2069" s="87">
        <v>1482</v>
      </c>
      <c r="M2069" s="87"/>
      <c r="N2069" s="87">
        <v>1482</v>
      </c>
      <c r="O2069" s="84">
        <v>1481.9</v>
      </c>
      <c r="P2069" s="84">
        <v>0</v>
      </c>
      <c r="Q2069" s="84">
        <f t="shared" si="1334"/>
        <v>1481.9</v>
      </c>
      <c r="R2069" s="84">
        <v>9.9999999999909051E-2</v>
      </c>
      <c r="S2069" s="87">
        <f t="shared" si="1335"/>
        <v>9.9999999999909051E-2</v>
      </c>
      <c r="T2069" s="150">
        <v>5</v>
      </c>
      <c r="U2069" s="69">
        <v>32</v>
      </c>
      <c r="V2069" s="70"/>
      <c r="W2069" s="71"/>
      <c r="X2069" s="76">
        <f t="shared" si="1300"/>
        <v>39934</v>
      </c>
      <c r="Y2069" s="138" t="s">
        <v>4255</v>
      </c>
      <c r="Z2069" s="60">
        <f>MATCH(Y2069,'Cat-3'!$A:$A,0)</f>
        <v>758</v>
      </c>
      <c r="AA2069" s="60">
        <f>MATCH(X2069,'Cat-3'!$1:$1,0)</f>
        <v>56</v>
      </c>
      <c r="AB2069" s="60">
        <f>INDEX('Cat-3'!$1:$1048576,Working!Z2069,Working!AA2069)</f>
        <v>95.8</v>
      </c>
      <c r="AC2069" s="60">
        <f>MATCH($AC$3,'Cat-3'!$1:$1,0)</f>
        <v>90</v>
      </c>
      <c r="AD2069" s="60">
        <f>INDEX('Cat-3'!$1:$1048576,Working!Z2069,Working!AC2069)</f>
        <v>95.1</v>
      </c>
      <c r="AE2069" s="146">
        <f t="shared" si="1343"/>
        <v>0.99269311064718158</v>
      </c>
      <c r="AF2069" s="132" t="s">
        <v>2724</v>
      </c>
      <c r="AG2069" s="60">
        <f>MATCH(AF2069,'Cat-4'!$A:$A,0)</f>
        <v>648</v>
      </c>
      <c r="AH2069" s="60">
        <f>MATCH($AH$3,'Cat-4'!$1:$1,0)</f>
        <v>4</v>
      </c>
      <c r="AI2069" s="60">
        <f>INDEX('Cat-4'!$1:$1048576,Working!AG2069,Working!AH2069)</f>
        <v>103.2</v>
      </c>
      <c r="AJ2069" s="60">
        <f>MATCH($AJ$3,'Cat-4'!$1:$1,0)</f>
        <v>144</v>
      </c>
      <c r="AK2069" s="60">
        <f>INDEX('Cat-4'!$1:$1048576,Working!AG2069,Working!AJ2069)</f>
        <v>139.4</v>
      </c>
      <c r="AL2069" s="146">
        <f t="shared" si="1344"/>
        <v>1.3507751937984496</v>
      </c>
      <c r="AM2069" s="146">
        <f t="shared" si="1345"/>
        <v>1.3409052289168324</v>
      </c>
      <c r="AN2069" s="146">
        <f t="shared" si="1336"/>
        <v>14.736111111111111</v>
      </c>
      <c r="AO2069" s="169">
        <f>INDEX('EL&amp;SV'!$C$4:$G$50,MATCH(AF2069,'EL&amp;SV'!$G$4:$G$50,0),MATCH(IF(P2069&gt;5000000,"A",IF(N2069&gt;2000000,"B",IF(N2069&gt;500000,"C","D"))),'EL&amp;SV'!$C$4:$G$4,0))</f>
        <v>5</v>
      </c>
      <c r="AP2069" s="171">
        <f>INDEX('EL&amp;SV'!$G$4:$K$50,MATCH(AF2069,'EL&amp;SV'!$G$4:$G$50,0),MATCH(IF(N2069&gt;5000000,"A",IF(N2069&gt;2000000,"B",IF(N2069&gt;500000,"C","D"))),'EL&amp;SV'!$G$4:$K$4,0))</f>
        <v>1</v>
      </c>
      <c r="AQ2069" s="153">
        <f t="shared" si="1312"/>
        <v>1987.2215492547457</v>
      </c>
      <c r="AR2069" s="153">
        <f t="shared" si="1313"/>
        <v>1987.2215492547457</v>
      </c>
      <c r="AS2069" s="153">
        <f t="shared" si="1314"/>
        <v>0</v>
      </c>
      <c r="AT2069" s="60">
        <v>0.75</v>
      </c>
      <c r="AU2069" s="153">
        <f t="shared" si="1315"/>
        <v>0</v>
      </c>
      <c r="AV2069" s="153">
        <f t="shared" si="1316"/>
        <v>0</v>
      </c>
    </row>
    <row r="2070" spans="1:48" x14ac:dyDescent="0.2">
      <c r="A2070" s="82">
        <v>2066</v>
      </c>
      <c r="B2070" s="82" t="s">
        <v>1410</v>
      </c>
      <c r="C2070" s="83"/>
      <c r="D2070" s="84" t="s">
        <v>112</v>
      </c>
      <c r="E2070" s="85" t="s">
        <v>1274</v>
      </c>
      <c r="F2070" s="86">
        <v>44347</v>
      </c>
      <c r="G2070" s="86" t="s">
        <v>38</v>
      </c>
      <c r="H2070" s="89"/>
      <c r="I2070" s="89">
        <v>0.19</v>
      </c>
      <c r="J2070" s="84"/>
      <c r="K2070" s="84"/>
      <c r="L2070" s="87">
        <v>1474.26</v>
      </c>
      <c r="M2070" s="87"/>
      <c r="N2070" s="87">
        <v>1474.26</v>
      </c>
      <c r="O2070" s="84">
        <v>234.06401917808216</v>
      </c>
      <c r="P2070" s="84">
        <v>280.10939999999999</v>
      </c>
      <c r="Q2070" s="84">
        <f t="shared" si="1334"/>
        <v>514.17341917808221</v>
      </c>
      <c r="R2070" s="84">
        <v>960.08658082191778</v>
      </c>
      <c r="S2070" s="87">
        <f t="shared" si="1335"/>
        <v>1240.1959808219178</v>
      </c>
      <c r="T2070" s="150">
        <v>5</v>
      </c>
      <c r="U2070" s="69">
        <v>32</v>
      </c>
      <c r="V2070" s="70"/>
      <c r="W2070" s="71"/>
      <c r="X2070" s="76">
        <f t="shared" si="1300"/>
        <v>44317</v>
      </c>
      <c r="AF2070" s="132" t="s">
        <v>3114</v>
      </c>
      <c r="AG2070" s="60">
        <f>MATCH(AF2070,'Cat-4'!$A:$A,0)</f>
        <v>844</v>
      </c>
      <c r="AH2070" s="60">
        <f>MATCH(X2070,'Cat-4'!$1:$1,0)</f>
        <v>113</v>
      </c>
      <c r="AI2070" s="60">
        <f>INDEX('Cat-4'!$1:$1048576,Working!AG2070,Working!AH2070)</f>
        <v>146.30000000000001</v>
      </c>
      <c r="AJ2070" s="60">
        <f>MATCH($AJ$3,'Cat-4'!$1:$1,0)</f>
        <v>144</v>
      </c>
      <c r="AK2070" s="60">
        <f>INDEX('Cat-4'!$1:$1048576,Working!AG2070,Working!AJ2070)</f>
        <v>160.30000000000001</v>
      </c>
      <c r="AL2070" s="146">
        <f t="shared" si="1344"/>
        <v>1.0956937799043063</v>
      </c>
      <c r="AM2070" s="152">
        <f t="shared" ref="AM2070:AM2073" si="1346">AL2070</f>
        <v>1.0956937799043063</v>
      </c>
      <c r="AN2070" s="146">
        <f t="shared" si="1336"/>
        <v>2.7083333333333335</v>
      </c>
      <c r="AO2070" s="169">
        <f>INDEX('EL&amp;SV'!$C$4:$G$50,MATCH(AF2070,'EL&amp;SV'!$G$4:$G$50,0),MATCH(IF(P2070&gt;5000000,"A",IF(N2070&gt;2000000,"B",IF(N2070&gt;500000,"C","D"))),'EL&amp;SV'!$C$4:$G$4,0))</f>
        <v>6</v>
      </c>
      <c r="AP2070" s="171">
        <f>INDEX('EL&amp;SV'!$G$4:$K$50,MATCH(AF2070,'EL&amp;SV'!$G$4:$G$50,0),MATCH(IF(N2070&gt;5000000,"A",IF(N2070&gt;2000000,"B",IF(N2070&gt;500000,"C","D"))),'EL&amp;SV'!$G$4:$K$4,0))</f>
        <v>0.95</v>
      </c>
      <c r="AQ2070" s="153">
        <f t="shared" si="1312"/>
        <v>1615.3375119617226</v>
      </c>
      <c r="AR2070" s="153">
        <f t="shared" si="1313"/>
        <v>692.68813446969705</v>
      </c>
      <c r="AS2070" s="153">
        <f t="shared" si="1314"/>
        <v>922.64937749202556</v>
      </c>
      <c r="AT2070" s="60">
        <v>0.75</v>
      </c>
      <c r="AU2070" s="153">
        <f t="shared" si="1315"/>
        <v>691.9870331190192</v>
      </c>
      <c r="AV2070" s="153">
        <f t="shared" si="1316"/>
        <v>691.9870331190192</v>
      </c>
    </row>
    <row r="2071" spans="1:48" x14ac:dyDescent="0.2">
      <c r="A2071" s="82">
        <v>2067</v>
      </c>
      <c r="B2071" s="82" t="s">
        <v>1410</v>
      </c>
      <c r="C2071" s="83"/>
      <c r="D2071" s="84" t="s">
        <v>112</v>
      </c>
      <c r="E2071" s="85" t="s">
        <v>558</v>
      </c>
      <c r="F2071" s="151">
        <v>42248</v>
      </c>
      <c r="G2071" s="86"/>
      <c r="H2071" s="89"/>
      <c r="I2071" s="89">
        <v>0</v>
      </c>
      <c r="J2071" s="84"/>
      <c r="K2071" s="84"/>
      <c r="L2071" s="87">
        <v>1442.18</v>
      </c>
      <c r="M2071" s="87"/>
      <c r="N2071" s="87">
        <v>1442.18</v>
      </c>
      <c r="O2071" s="84">
        <v>1442.0710000000001</v>
      </c>
      <c r="P2071" s="84">
        <v>0</v>
      </c>
      <c r="Q2071" s="84">
        <f t="shared" si="1334"/>
        <v>1442.0710000000001</v>
      </c>
      <c r="R2071" s="84">
        <v>0.1089999999999236</v>
      </c>
      <c r="S2071" s="87">
        <f t="shared" si="1335"/>
        <v>0.1089999999999236</v>
      </c>
      <c r="T2071" s="150">
        <v>6</v>
      </c>
      <c r="U2071" s="69">
        <v>60</v>
      </c>
      <c r="V2071" s="70"/>
      <c r="W2071" s="71"/>
      <c r="X2071" s="76">
        <f>DATE(YEAR(F2071),MONTH(F2071),1)</f>
        <v>42248</v>
      </c>
      <c r="AF2071" s="132" t="s">
        <v>3114</v>
      </c>
      <c r="AG2071" s="60">
        <f>MATCH(AF2071,'Cat-4'!$A:$A,0)</f>
        <v>844</v>
      </c>
      <c r="AH2071" s="60">
        <f>MATCH(X2071,'Cat-4'!$1:$1,0)</f>
        <v>45</v>
      </c>
      <c r="AI2071" s="60">
        <f>INDEX('Cat-4'!$1:$1048576,Working!AG2071,Working!AH2071)</f>
        <v>110.9</v>
      </c>
      <c r="AJ2071" s="60">
        <f>MATCH($AJ$3,'Cat-4'!$1:$1,0)</f>
        <v>144</v>
      </c>
      <c r="AK2071" s="60">
        <f>INDEX('Cat-4'!$1:$1048576,Working!AG2071,Working!AJ2071)</f>
        <v>160.30000000000001</v>
      </c>
      <c r="AL2071" s="146">
        <f t="shared" si="1344"/>
        <v>1.4454463480613164</v>
      </c>
      <c r="AM2071" s="152">
        <f t="shared" si="1346"/>
        <v>1.4454463480613164</v>
      </c>
      <c r="AN2071" s="146">
        <f t="shared" si="1336"/>
        <v>8.4555555555555557</v>
      </c>
      <c r="AO2071" s="169">
        <f>INDEX('EL&amp;SV'!$C$4:$G$50,MATCH(AF2071,'EL&amp;SV'!$G$4:$G$50,0),MATCH(IF(P2071&gt;5000000,"A",IF(N2071&gt;2000000,"B",IF(N2071&gt;500000,"C","D"))),'EL&amp;SV'!$C$4:$G$4,0))</f>
        <v>6</v>
      </c>
      <c r="AP2071" s="171">
        <f>INDEX('EL&amp;SV'!$G$4:$K$50,MATCH(AF2071,'EL&amp;SV'!$G$4:$G$50,0),MATCH(IF(N2071&gt;5000000,"A",IF(N2071&gt;2000000,"B",IF(N2071&gt;500000,"C","D"))),'EL&amp;SV'!$G$4:$K$4,0))</f>
        <v>0.95</v>
      </c>
      <c r="AQ2071" s="153">
        <f t="shared" si="1312"/>
        <v>2084.5938142470695</v>
      </c>
      <c r="AR2071" s="153">
        <f t="shared" si="1313"/>
        <v>1980.3641235347159</v>
      </c>
      <c r="AS2071" s="153">
        <f t="shared" si="1314"/>
        <v>104.22969071235366</v>
      </c>
      <c r="AT2071" s="60">
        <v>0.75</v>
      </c>
      <c r="AU2071" s="153">
        <f t="shared" si="1315"/>
        <v>78.172268034265244</v>
      </c>
      <c r="AV2071" s="153">
        <f t="shared" si="1316"/>
        <v>104.22969071235357</v>
      </c>
    </row>
    <row r="2072" spans="1:48" x14ac:dyDescent="0.2">
      <c r="A2072" s="82">
        <v>2068</v>
      </c>
      <c r="B2072" s="82" t="s">
        <v>1410</v>
      </c>
      <c r="C2072" s="83"/>
      <c r="D2072" s="84" t="s">
        <v>112</v>
      </c>
      <c r="E2072" s="85" t="s">
        <v>1069</v>
      </c>
      <c r="F2072" s="86">
        <v>42825</v>
      </c>
      <c r="G2072" s="86" t="s">
        <v>27</v>
      </c>
      <c r="H2072" s="89"/>
      <c r="I2072" s="89">
        <v>9.5000000000000001E-2</v>
      </c>
      <c r="J2072" s="84"/>
      <c r="K2072" s="84"/>
      <c r="L2072" s="87">
        <v>1419</v>
      </c>
      <c r="M2072" s="87"/>
      <c r="N2072" s="87">
        <v>1419</v>
      </c>
      <c r="O2072" s="84">
        <v>674.3943287671234</v>
      </c>
      <c r="P2072" s="84">
        <v>134.80500000000001</v>
      </c>
      <c r="Q2072" s="84">
        <f t="shared" si="1334"/>
        <v>809.19932876712346</v>
      </c>
      <c r="R2072" s="84">
        <v>609.80067123287654</v>
      </c>
      <c r="S2072" s="87">
        <f t="shared" si="1335"/>
        <v>744.6056712328766</v>
      </c>
      <c r="T2072" s="150">
        <v>10</v>
      </c>
      <c r="U2072" s="69">
        <v>60</v>
      </c>
      <c r="V2072" s="70"/>
      <c r="W2072" s="71"/>
      <c r="X2072" s="76">
        <f t="shared" si="1300"/>
        <v>42795</v>
      </c>
      <c r="AF2072" s="132" t="s">
        <v>3114</v>
      </c>
      <c r="AG2072" s="60">
        <f>MATCH(AF2072,'Cat-4'!$A:$A,0)</f>
        <v>844</v>
      </c>
      <c r="AH2072" s="60">
        <f>MATCH(X2072,'Cat-4'!$1:$1,0)</f>
        <v>63</v>
      </c>
      <c r="AI2072" s="60">
        <f>INDEX('Cat-4'!$1:$1048576,Working!AG2072,Working!AH2072)</f>
        <v>116.5</v>
      </c>
      <c r="AJ2072" s="60">
        <f>MATCH($AJ$3,'Cat-4'!$1:$1,0)</f>
        <v>144</v>
      </c>
      <c r="AK2072" s="60">
        <f>INDEX('Cat-4'!$1:$1048576,Working!AG2072,Working!AJ2072)</f>
        <v>160.30000000000001</v>
      </c>
      <c r="AL2072" s="146">
        <f t="shared" si="1344"/>
        <v>1.3759656652360517</v>
      </c>
      <c r="AM2072" s="152">
        <f t="shared" si="1346"/>
        <v>1.3759656652360517</v>
      </c>
      <c r="AN2072" s="146">
        <f t="shared" si="1336"/>
        <v>6.875</v>
      </c>
      <c r="AO2072" s="169">
        <f>INDEX('EL&amp;SV'!$C$4:$G$50,MATCH(AF2072,'EL&amp;SV'!$G$4:$G$50,0),MATCH(IF(P2072&gt;5000000,"A",IF(N2072&gt;2000000,"B",IF(N2072&gt;500000,"C","D"))),'EL&amp;SV'!$C$4:$G$4,0))</f>
        <v>6</v>
      </c>
      <c r="AP2072" s="171">
        <f>INDEX('EL&amp;SV'!$G$4:$K$50,MATCH(AF2072,'EL&amp;SV'!$G$4:$G$50,0),MATCH(IF(N2072&gt;5000000,"A",IF(N2072&gt;2000000,"B",IF(N2072&gt;500000,"C","D"))),'EL&amp;SV'!$G$4:$K$4,0))</f>
        <v>0.95</v>
      </c>
      <c r="AQ2072" s="153">
        <f t="shared" si="1312"/>
        <v>1952.4952789699573</v>
      </c>
      <c r="AR2072" s="153">
        <f t="shared" si="1313"/>
        <v>1854.8705150214596</v>
      </c>
      <c r="AS2072" s="153">
        <f t="shared" si="1314"/>
        <v>97.62476394849773</v>
      </c>
      <c r="AT2072" s="60">
        <v>0.75</v>
      </c>
      <c r="AU2072" s="153">
        <f t="shared" si="1315"/>
        <v>73.218572961373297</v>
      </c>
      <c r="AV2072" s="153">
        <f t="shared" si="1316"/>
        <v>97.624763948497957</v>
      </c>
    </row>
    <row r="2073" spans="1:48" x14ac:dyDescent="0.2">
      <c r="A2073" s="82">
        <v>2069</v>
      </c>
      <c r="B2073" s="82" t="s">
        <v>1410</v>
      </c>
      <c r="C2073" s="83"/>
      <c r="D2073" s="84" t="s">
        <v>112</v>
      </c>
      <c r="E2073" s="85" t="s">
        <v>894</v>
      </c>
      <c r="F2073" s="151">
        <v>42248</v>
      </c>
      <c r="G2073" s="86"/>
      <c r="H2073" s="89"/>
      <c r="I2073" s="89">
        <v>0.45684931506849313</v>
      </c>
      <c r="J2073" s="84"/>
      <c r="K2073" s="84"/>
      <c r="L2073" s="87">
        <v>1401</v>
      </c>
      <c r="M2073" s="87"/>
      <c r="N2073" s="87">
        <v>1401</v>
      </c>
      <c r="O2073" s="84">
        <v>1330.95</v>
      </c>
      <c r="P2073" s="84">
        <v>0</v>
      </c>
      <c r="Q2073" s="84">
        <f t="shared" si="1334"/>
        <v>1330.95</v>
      </c>
      <c r="R2073" s="84">
        <v>70.049999999999955</v>
      </c>
      <c r="S2073" s="87">
        <f t="shared" si="1335"/>
        <v>70.049999999999955</v>
      </c>
      <c r="T2073" s="150">
        <v>5</v>
      </c>
      <c r="U2073" s="69">
        <v>60</v>
      </c>
      <c r="V2073" s="70"/>
      <c r="W2073" s="71"/>
      <c r="X2073" s="76">
        <f>DATE(YEAR(F2073),MONTH(F2073),1)</f>
        <v>42248</v>
      </c>
      <c r="AF2073" s="132" t="s">
        <v>3114</v>
      </c>
      <c r="AG2073" s="60">
        <f>MATCH(AF2073,'Cat-4'!$A:$A,0)</f>
        <v>844</v>
      </c>
      <c r="AH2073" s="60">
        <f>MATCH(X2073,'Cat-4'!$1:$1,0)</f>
        <v>45</v>
      </c>
      <c r="AI2073" s="60">
        <f>INDEX('Cat-4'!$1:$1048576,Working!AG2073,Working!AH2073)</f>
        <v>110.9</v>
      </c>
      <c r="AJ2073" s="60">
        <f>MATCH($AJ$3,'Cat-4'!$1:$1,0)</f>
        <v>144</v>
      </c>
      <c r="AK2073" s="60">
        <f>INDEX('Cat-4'!$1:$1048576,Working!AG2073,Working!AJ2073)</f>
        <v>160.30000000000001</v>
      </c>
      <c r="AL2073" s="146">
        <f t="shared" si="1344"/>
        <v>1.4454463480613164</v>
      </c>
      <c r="AM2073" s="152">
        <f t="shared" si="1346"/>
        <v>1.4454463480613164</v>
      </c>
      <c r="AN2073" s="146">
        <f t="shared" si="1336"/>
        <v>8.4555555555555557</v>
      </c>
      <c r="AO2073" s="169">
        <f>INDEX('EL&amp;SV'!$C$4:$G$50,MATCH(AF2073,'EL&amp;SV'!$G$4:$G$50,0),MATCH(IF(P2073&gt;5000000,"A",IF(N2073&gt;2000000,"B",IF(N2073&gt;500000,"C","D"))),'EL&amp;SV'!$C$4:$G$4,0))</f>
        <v>6</v>
      </c>
      <c r="AP2073" s="171">
        <f>INDEX('EL&amp;SV'!$G$4:$K$50,MATCH(AF2073,'EL&amp;SV'!$G$4:$G$50,0),MATCH(IF(N2073&gt;5000000,"A",IF(N2073&gt;2000000,"B",IF(N2073&gt;500000,"C","D"))),'EL&amp;SV'!$G$4:$K$4,0))</f>
        <v>0.95</v>
      </c>
      <c r="AQ2073" s="153">
        <f t="shared" si="1312"/>
        <v>2025.0703336339043</v>
      </c>
      <c r="AR2073" s="153">
        <f t="shared" si="1313"/>
        <v>1923.8168169522091</v>
      </c>
      <c r="AS2073" s="153">
        <f t="shared" si="1314"/>
        <v>101.25351668169515</v>
      </c>
      <c r="AT2073" s="60">
        <v>0.75</v>
      </c>
      <c r="AU2073" s="153">
        <f t="shared" si="1315"/>
        <v>75.940137511271359</v>
      </c>
      <c r="AV2073" s="153">
        <f t="shared" si="1316"/>
        <v>101.2535166816953</v>
      </c>
    </row>
    <row r="2074" spans="1:48" x14ac:dyDescent="0.2">
      <c r="A2074" s="82">
        <v>2070</v>
      </c>
      <c r="B2074" s="82" t="s">
        <v>1410</v>
      </c>
      <c r="C2074" s="83"/>
      <c r="D2074" s="84" t="s">
        <v>112</v>
      </c>
      <c r="E2074" s="85" t="s">
        <v>357</v>
      </c>
      <c r="F2074" s="86">
        <v>40346</v>
      </c>
      <c r="G2074" s="86" t="s">
        <v>1352</v>
      </c>
      <c r="H2074" s="89"/>
      <c r="I2074" s="89">
        <v>8.0538393645189863E-3</v>
      </c>
      <c r="J2074" s="84"/>
      <c r="K2074" s="84"/>
      <c r="L2074" s="87">
        <v>1368</v>
      </c>
      <c r="M2074" s="87"/>
      <c r="N2074" s="87">
        <v>1368</v>
      </c>
      <c r="O2074" s="84">
        <v>1368</v>
      </c>
      <c r="P2074" s="84">
        <v>0</v>
      </c>
      <c r="Q2074" s="84">
        <f t="shared" si="1334"/>
        <v>1368</v>
      </c>
      <c r="R2074" s="84">
        <v>0</v>
      </c>
      <c r="S2074" s="87">
        <f t="shared" si="1335"/>
        <v>0</v>
      </c>
      <c r="T2074" s="150">
        <v>10</v>
      </c>
      <c r="U2074" s="69">
        <v>67</v>
      </c>
      <c r="V2074" s="70"/>
      <c r="W2074" s="71"/>
      <c r="X2074" s="76">
        <f t="shared" ref="X2074:X2093" si="1347">DATE(YEAR(F2074),MONTH(F2074),1)</f>
        <v>40330</v>
      </c>
      <c r="Y2074" s="138" t="s">
        <v>4016</v>
      </c>
      <c r="Z2074" s="60">
        <f>MATCH(Y2074,'Cat-3'!$A:$A,0)</f>
        <v>628</v>
      </c>
      <c r="AA2074" s="60">
        <f>MATCH(X2074,'Cat-3'!$1:$1,0)</f>
        <v>69</v>
      </c>
      <c r="AB2074" s="60">
        <f>INDEX('Cat-3'!$1:$1048576,Working!Z2074,Working!AA2074)</f>
        <v>130.6</v>
      </c>
      <c r="AC2074" s="60">
        <f>MATCH($AC$3,'Cat-3'!$1:$1,0)</f>
        <v>90</v>
      </c>
      <c r="AD2074" s="60">
        <f>INDEX('Cat-3'!$1:$1048576,Working!Z2074,Working!AC2074)</f>
        <v>138.4</v>
      </c>
      <c r="AE2074" s="146">
        <f>AD2074/AB2074</f>
        <v>1.0597243491577337</v>
      </c>
      <c r="AF2074" s="132" t="s">
        <v>3114</v>
      </c>
      <c r="AG2074" s="60">
        <f>MATCH(AF2074,'Cat-4'!$A:$A,0)</f>
        <v>844</v>
      </c>
      <c r="AH2074" s="60">
        <f>MATCH($AH$3,'Cat-4'!$1:$1,0)</f>
        <v>4</v>
      </c>
      <c r="AI2074" s="60">
        <f>INDEX('Cat-4'!$1:$1048576,Working!AG2074,Working!AH2074)</f>
        <v>103.9</v>
      </c>
      <c r="AJ2074" s="60">
        <f>MATCH($AJ$3,'Cat-4'!$1:$1,0)</f>
        <v>144</v>
      </c>
      <c r="AK2074" s="60">
        <f>INDEX('Cat-4'!$1:$1048576,Working!AG2074,Working!AJ2074)</f>
        <v>160.30000000000001</v>
      </c>
      <c r="AL2074" s="146">
        <f>AK2074/AI2074</f>
        <v>1.5428296438883542</v>
      </c>
      <c r="AM2074" s="146">
        <f>AL2074*AE2074</f>
        <v>1.6349741402308442</v>
      </c>
      <c r="AN2074" s="146">
        <f t="shared" si="1336"/>
        <v>13.661111111111111</v>
      </c>
      <c r="AO2074" s="169">
        <f>INDEX('EL&amp;SV'!$C$4:$G$50,MATCH(AF2074,'EL&amp;SV'!$G$4:$G$50,0),MATCH(IF(P2074&gt;5000000,"A",IF(N2074&gt;2000000,"B",IF(N2074&gt;500000,"C","D"))),'EL&amp;SV'!$C$4:$G$4,0))</f>
        <v>6</v>
      </c>
      <c r="AP2074" s="171">
        <f>INDEX('EL&amp;SV'!$G$4:$K$50,MATCH(AF2074,'EL&amp;SV'!$G$4:$G$50,0),MATCH(IF(N2074&gt;5000000,"A",IF(N2074&gt;2000000,"B",IF(N2074&gt;500000,"C","D"))),'EL&amp;SV'!$G$4:$K$4,0))</f>
        <v>0.95</v>
      </c>
      <c r="AQ2074" s="153">
        <f t="shared" si="1312"/>
        <v>2236.6446238357948</v>
      </c>
      <c r="AR2074" s="153">
        <f t="shared" si="1313"/>
        <v>2124.8123926440053</v>
      </c>
      <c r="AS2074" s="153">
        <f t="shared" si="1314"/>
        <v>111.83223119178956</v>
      </c>
      <c r="AT2074" s="60">
        <v>0.75</v>
      </c>
      <c r="AU2074" s="153">
        <f t="shared" si="1315"/>
        <v>83.87417339384217</v>
      </c>
      <c r="AV2074" s="153">
        <f t="shared" si="1316"/>
        <v>111.83223119178984</v>
      </c>
    </row>
    <row r="2075" spans="1:48" x14ac:dyDescent="0.2">
      <c r="A2075" s="82">
        <v>2071</v>
      </c>
      <c r="B2075" s="82" t="s">
        <v>1410</v>
      </c>
      <c r="C2075" s="83"/>
      <c r="D2075" s="84" t="s">
        <v>112</v>
      </c>
      <c r="E2075" s="85" t="s">
        <v>391</v>
      </c>
      <c r="F2075" s="151">
        <v>42248</v>
      </c>
      <c r="G2075" s="86"/>
      <c r="H2075" s="89"/>
      <c r="I2075" s="89">
        <v>0.98630136986301375</v>
      </c>
      <c r="J2075" s="84"/>
      <c r="K2075" s="84"/>
      <c r="L2075" s="87">
        <v>1362</v>
      </c>
      <c r="M2075" s="87"/>
      <c r="N2075" s="87">
        <v>1362</v>
      </c>
      <c r="O2075" s="84">
        <v>1362</v>
      </c>
      <c r="P2075" s="84">
        <v>0</v>
      </c>
      <c r="Q2075" s="84">
        <f t="shared" si="1334"/>
        <v>1362</v>
      </c>
      <c r="R2075" s="84">
        <v>0</v>
      </c>
      <c r="S2075" s="87">
        <f t="shared" si="1335"/>
        <v>0</v>
      </c>
      <c r="T2075" s="150">
        <v>10</v>
      </c>
      <c r="U2075" s="69">
        <v>67</v>
      </c>
      <c r="V2075" s="70"/>
      <c r="W2075" s="71"/>
      <c r="X2075" s="76">
        <f t="shared" si="1347"/>
        <v>42248</v>
      </c>
      <c r="AF2075" s="132" t="s">
        <v>3114</v>
      </c>
      <c r="AG2075" s="60">
        <f>MATCH(AF2075,'Cat-4'!$A:$A,0)</f>
        <v>844</v>
      </c>
      <c r="AH2075" s="60">
        <f>MATCH(X2075,'Cat-4'!$1:$1,0)</f>
        <v>45</v>
      </c>
      <c r="AI2075" s="60">
        <f>INDEX('Cat-4'!$1:$1048576,Working!AG2075,Working!AH2075)</f>
        <v>110.9</v>
      </c>
      <c r="AJ2075" s="60">
        <f>MATCH($AJ$3,'Cat-4'!$1:$1,0)</f>
        <v>144</v>
      </c>
      <c r="AK2075" s="60">
        <f>INDEX('Cat-4'!$1:$1048576,Working!AG2075,Working!AJ2075)</f>
        <v>160.30000000000001</v>
      </c>
      <c r="AL2075" s="146">
        <f t="shared" ref="AL2075:AL2079" si="1348">AK2075/AI2075</f>
        <v>1.4454463480613164</v>
      </c>
      <c r="AM2075" s="152">
        <f t="shared" ref="AM2075:AM2079" si="1349">AL2075</f>
        <v>1.4454463480613164</v>
      </c>
      <c r="AN2075" s="146">
        <f t="shared" si="1336"/>
        <v>8.4555555555555557</v>
      </c>
      <c r="AO2075" s="169">
        <f>INDEX('EL&amp;SV'!$C$4:$G$50,MATCH(AF2075,'EL&amp;SV'!$G$4:$G$50,0),MATCH(IF(P2075&gt;5000000,"A",IF(N2075&gt;2000000,"B",IF(N2075&gt;500000,"C","D"))),'EL&amp;SV'!$C$4:$G$4,0))</f>
        <v>6</v>
      </c>
      <c r="AP2075" s="171">
        <f>INDEX('EL&amp;SV'!$G$4:$K$50,MATCH(AF2075,'EL&amp;SV'!$G$4:$G$50,0),MATCH(IF(N2075&gt;5000000,"A",IF(N2075&gt;2000000,"B",IF(N2075&gt;500000,"C","D"))),'EL&amp;SV'!$G$4:$K$4,0))</f>
        <v>0.95</v>
      </c>
      <c r="AQ2075" s="153">
        <f t="shared" si="1312"/>
        <v>1968.6979260595131</v>
      </c>
      <c r="AR2075" s="153">
        <f t="shared" si="1313"/>
        <v>1870.2630297565374</v>
      </c>
      <c r="AS2075" s="153">
        <f t="shared" si="1314"/>
        <v>98.434896302975631</v>
      </c>
      <c r="AT2075" s="60">
        <v>0.75</v>
      </c>
      <c r="AU2075" s="153">
        <f t="shared" si="1315"/>
        <v>73.826172227231723</v>
      </c>
      <c r="AV2075" s="153">
        <f t="shared" si="1316"/>
        <v>98.434896302975744</v>
      </c>
    </row>
    <row r="2076" spans="1:48" x14ac:dyDescent="0.2">
      <c r="A2076" s="82">
        <v>2072</v>
      </c>
      <c r="B2076" s="82" t="s">
        <v>1410</v>
      </c>
      <c r="C2076" s="83"/>
      <c r="D2076" s="84" t="s">
        <v>112</v>
      </c>
      <c r="E2076" s="85" t="s">
        <v>445</v>
      </c>
      <c r="F2076" s="151">
        <v>42248</v>
      </c>
      <c r="G2076" s="86"/>
      <c r="H2076" s="89"/>
      <c r="I2076" s="89">
        <v>0.05</v>
      </c>
      <c r="J2076" s="84"/>
      <c r="K2076" s="84"/>
      <c r="L2076" s="87">
        <v>1315</v>
      </c>
      <c r="M2076" s="87"/>
      <c r="N2076" s="87">
        <v>1315</v>
      </c>
      <c r="O2076" s="84">
        <v>1315</v>
      </c>
      <c r="P2076" s="84">
        <v>0</v>
      </c>
      <c r="Q2076" s="84">
        <f t="shared" si="1334"/>
        <v>1315</v>
      </c>
      <c r="R2076" s="84">
        <v>0</v>
      </c>
      <c r="S2076" s="87">
        <f t="shared" si="1335"/>
        <v>0</v>
      </c>
      <c r="T2076" s="150">
        <v>10</v>
      </c>
      <c r="U2076" s="69">
        <v>68</v>
      </c>
      <c r="V2076" s="70"/>
      <c r="W2076" s="71"/>
      <c r="X2076" s="76">
        <f t="shared" si="1347"/>
        <v>42248</v>
      </c>
      <c r="AF2076" s="132" t="s">
        <v>3114</v>
      </c>
      <c r="AG2076" s="60">
        <f>MATCH(AF2076,'Cat-4'!$A:$A,0)</f>
        <v>844</v>
      </c>
      <c r="AH2076" s="60">
        <f>MATCH(X2076,'Cat-4'!$1:$1,0)</f>
        <v>45</v>
      </c>
      <c r="AI2076" s="60">
        <f>INDEX('Cat-4'!$1:$1048576,Working!AG2076,Working!AH2076)</f>
        <v>110.9</v>
      </c>
      <c r="AJ2076" s="60">
        <f>MATCH($AJ$3,'Cat-4'!$1:$1,0)</f>
        <v>144</v>
      </c>
      <c r="AK2076" s="60">
        <f>INDEX('Cat-4'!$1:$1048576,Working!AG2076,Working!AJ2076)</f>
        <v>160.30000000000001</v>
      </c>
      <c r="AL2076" s="146">
        <f t="shared" si="1348"/>
        <v>1.4454463480613164</v>
      </c>
      <c r="AM2076" s="152">
        <f t="shared" si="1349"/>
        <v>1.4454463480613164</v>
      </c>
      <c r="AN2076" s="146">
        <f t="shared" si="1336"/>
        <v>8.4555555555555557</v>
      </c>
      <c r="AO2076" s="169">
        <f>INDEX('EL&amp;SV'!$C$4:$G$50,MATCH(AF2076,'EL&amp;SV'!$G$4:$G$50,0),MATCH(IF(P2076&gt;5000000,"A",IF(N2076&gt;2000000,"B",IF(N2076&gt;500000,"C","D"))),'EL&amp;SV'!$C$4:$G$4,0))</f>
        <v>6</v>
      </c>
      <c r="AP2076" s="171">
        <f>INDEX('EL&amp;SV'!$G$4:$K$50,MATCH(AF2076,'EL&amp;SV'!$G$4:$G$50,0),MATCH(IF(N2076&gt;5000000,"A",IF(N2076&gt;2000000,"B",IF(N2076&gt;500000,"C","D"))),'EL&amp;SV'!$G$4:$K$4,0))</f>
        <v>0.95</v>
      </c>
      <c r="AQ2076" s="153">
        <f t="shared" si="1312"/>
        <v>1900.761947700631</v>
      </c>
      <c r="AR2076" s="153">
        <f t="shared" si="1313"/>
        <v>1805.7238503155995</v>
      </c>
      <c r="AS2076" s="153">
        <f t="shared" si="1314"/>
        <v>95.038097385031506</v>
      </c>
      <c r="AT2076" s="60">
        <v>0.75</v>
      </c>
      <c r="AU2076" s="153">
        <f t="shared" si="1315"/>
        <v>71.278573038773629</v>
      </c>
      <c r="AV2076" s="153">
        <f t="shared" si="1316"/>
        <v>95.038097385031634</v>
      </c>
    </row>
    <row r="2077" spans="1:48" x14ac:dyDescent="0.2">
      <c r="A2077" s="82">
        <v>2073</v>
      </c>
      <c r="B2077" s="82" t="s">
        <v>1410</v>
      </c>
      <c r="C2077" s="83"/>
      <c r="D2077" s="84" t="s">
        <v>112</v>
      </c>
      <c r="E2077" s="85" t="s">
        <v>445</v>
      </c>
      <c r="F2077" s="151">
        <v>42248</v>
      </c>
      <c r="G2077" s="86"/>
      <c r="H2077" s="89"/>
      <c r="I2077" s="89">
        <v>0.05</v>
      </c>
      <c r="J2077" s="84"/>
      <c r="K2077" s="84"/>
      <c r="L2077" s="87">
        <v>1315</v>
      </c>
      <c r="M2077" s="87"/>
      <c r="N2077" s="87">
        <v>1315</v>
      </c>
      <c r="O2077" s="84">
        <v>1315</v>
      </c>
      <c r="P2077" s="84">
        <v>0</v>
      </c>
      <c r="Q2077" s="84">
        <f t="shared" si="1334"/>
        <v>1315</v>
      </c>
      <c r="R2077" s="84">
        <v>0</v>
      </c>
      <c r="S2077" s="87">
        <f t="shared" si="1335"/>
        <v>0</v>
      </c>
      <c r="T2077" s="150">
        <v>10</v>
      </c>
      <c r="U2077" s="69">
        <v>68</v>
      </c>
      <c r="V2077" s="70"/>
      <c r="W2077" s="71"/>
      <c r="X2077" s="76">
        <f t="shared" si="1347"/>
        <v>42248</v>
      </c>
      <c r="AF2077" s="132" t="s">
        <v>3114</v>
      </c>
      <c r="AG2077" s="60">
        <f>MATCH(AF2077,'Cat-4'!$A:$A,0)</f>
        <v>844</v>
      </c>
      <c r="AH2077" s="60">
        <f>MATCH(X2077,'Cat-4'!$1:$1,0)</f>
        <v>45</v>
      </c>
      <c r="AI2077" s="60">
        <f>INDEX('Cat-4'!$1:$1048576,Working!AG2077,Working!AH2077)</f>
        <v>110.9</v>
      </c>
      <c r="AJ2077" s="60">
        <f>MATCH($AJ$3,'Cat-4'!$1:$1,0)</f>
        <v>144</v>
      </c>
      <c r="AK2077" s="60">
        <f>INDEX('Cat-4'!$1:$1048576,Working!AG2077,Working!AJ2077)</f>
        <v>160.30000000000001</v>
      </c>
      <c r="AL2077" s="146">
        <f t="shared" si="1348"/>
        <v>1.4454463480613164</v>
      </c>
      <c r="AM2077" s="152">
        <f t="shared" si="1349"/>
        <v>1.4454463480613164</v>
      </c>
      <c r="AN2077" s="146">
        <f t="shared" si="1336"/>
        <v>8.4555555555555557</v>
      </c>
      <c r="AO2077" s="169">
        <f>INDEX('EL&amp;SV'!$C$4:$G$50,MATCH(AF2077,'EL&amp;SV'!$G$4:$G$50,0),MATCH(IF(P2077&gt;5000000,"A",IF(N2077&gt;2000000,"B",IF(N2077&gt;500000,"C","D"))),'EL&amp;SV'!$C$4:$G$4,0))</f>
        <v>6</v>
      </c>
      <c r="AP2077" s="171">
        <f>INDEX('EL&amp;SV'!$G$4:$K$50,MATCH(AF2077,'EL&amp;SV'!$G$4:$G$50,0),MATCH(IF(N2077&gt;5000000,"A",IF(N2077&gt;2000000,"B",IF(N2077&gt;500000,"C","D"))),'EL&amp;SV'!$G$4:$K$4,0))</f>
        <v>0.95</v>
      </c>
      <c r="AQ2077" s="153">
        <f t="shared" si="1312"/>
        <v>1900.761947700631</v>
      </c>
      <c r="AR2077" s="153">
        <f t="shared" si="1313"/>
        <v>1805.7238503155995</v>
      </c>
      <c r="AS2077" s="153">
        <f t="shared" si="1314"/>
        <v>95.038097385031506</v>
      </c>
      <c r="AT2077" s="60">
        <v>0.75</v>
      </c>
      <c r="AU2077" s="153">
        <f t="shared" si="1315"/>
        <v>71.278573038773629</v>
      </c>
      <c r="AV2077" s="153">
        <f t="shared" si="1316"/>
        <v>95.038097385031634</v>
      </c>
    </row>
    <row r="2078" spans="1:48" x14ac:dyDescent="0.2">
      <c r="A2078" s="82">
        <v>2074</v>
      </c>
      <c r="B2078" s="82" t="s">
        <v>1410</v>
      </c>
      <c r="C2078" s="83"/>
      <c r="D2078" s="84" t="s">
        <v>112</v>
      </c>
      <c r="E2078" s="85" t="s">
        <v>445</v>
      </c>
      <c r="F2078" s="151">
        <v>42248</v>
      </c>
      <c r="G2078" s="86"/>
      <c r="H2078" s="89"/>
      <c r="I2078" s="89">
        <v>0.92328767123287669</v>
      </c>
      <c r="J2078" s="84"/>
      <c r="K2078" s="84"/>
      <c r="L2078" s="87">
        <v>1315</v>
      </c>
      <c r="M2078" s="87"/>
      <c r="N2078" s="87">
        <v>1315</v>
      </c>
      <c r="O2078" s="84">
        <v>1315</v>
      </c>
      <c r="P2078" s="84">
        <v>0</v>
      </c>
      <c r="Q2078" s="84">
        <f t="shared" si="1334"/>
        <v>1315</v>
      </c>
      <c r="R2078" s="84">
        <v>0</v>
      </c>
      <c r="S2078" s="87">
        <f t="shared" si="1335"/>
        <v>0</v>
      </c>
      <c r="T2078" s="150">
        <v>10</v>
      </c>
      <c r="U2078" s="69">
        <v>82</v>
      </c>
      <c r="V2078" s="70"/>
      <c r="W2078" s="71"/>
      <c r="X2078" s="76">
        <f t="shared" si="1347"/>
        <v>42248</v>
      </c>
      <c r="AF2078" s="132" t="s">
        <v>3114</v>
      </c>
      <c r="AG2078" s="60">
        <f>MATCH(AF2078,'Cat-4'!$A:$A,0)</f>
        <v>844</v>
      </c>
      <c r="AH2078" s="60">
        <f>MATCH(X2078,'Cat-4'!$1:$1,0)</f>
        <v>45</v>
      </c>
      <c r="AI2078" s="60">
        <f>INDEX('Cat-4'!$1:$1048576,Working!AG2078,Working!AH2078)</f>
        <v>110.9</v>
      </c>
      <c r="AJ2078" s="60">
        <f>MATCH($AJ$3,'Cat-4'!$1:$1,0)</f>
        <v>144</v>
      </c>
      <c r="AK2078" s="60">
        <f>INDEX('Cat-4'!$1:$1048576,Working!AG2078,Working!AJ2078)</f>
        <v>160.30000000000001</v>
      </c>
      <c r="AL2078" s="146">
        <f t="shared" si="1348"/>
        <v>1.4454463480613164</v>
      </c>
      <c r="AM2078" s="152">
        <f t="shared" si="1349"/>
        <v>1.4454463480613164</v>
      </c>
      <c r="AN2078" s="146">
        <f t="shared" si="1336"/>
        <v>8.4555555555555557</v>
      </c>
      <c r="AO2078" s="169">
        <f>INDEX('EL&amp;SV'!$C$4:$G$50,MATCH(AF2078,'EL&amp;SV'!$G$4:$G$50,0),MATCH(IF(P2078&gt;5000000,"A",IF(N2078&gt;2000000,"B",IF(N2078&gt;500000,"C","D"))),'EL&amp;SV'!$C$4:$G$4,0))</f>
        <v>6</v>
      </c>
      <c r="AP2078" s="171">
        <f>INDEX('EL&amp;SV'!$G$4:$K$50,MATCH(AF2078,'EL&amp;SV'!$G$4:$G$50,0),MATCH(IF(N2078&gt;5000000,"A",IF(N2078&gt;2000000,"B",IF(N2078&gt;500000,"C","D"))),'EL&amp;SV'!$G$4:$K$4,0))</f>
        <v>0.95</v>
      </c>
      <c r="AQ2078" s="153">
        <f t="shared" si="1312"/>
        <v>1900.761947700631</v>
      </c>
      <c r="AR2078" s="153">
        <f t="shared" si="1313"/>
        <v>1805.7238503155995</v>
      </c>
      <c r="AS2078" s="153">
        <f t="shared" si="1314"/>
        <v>95.038097385031506</v>
      </c>
      <c r="AT2078" s="60">
        <v>0.75</v>
      </c>
      <c r="AU2078" s="153">
        <f t="shared" si="1315"/>
        <v>71.278573038773629</v>
      </c>
      <c r="AV2078" s="153">
        <f t="shared" si="1316"/>
        <v>95.038097385031634</v>
      </c>
    </row>
    <row r="2079" spans="1:48" x14ac:dyDescent="0.2">
      <c r="A2079" s="82">
        <v>2075</v>
      </c>
      <c r="B2079" s="82" t="s">
        <v>1410</v>
      </c>
      <c r="C2079" s="83"/>
      <c r="D2079" s="84" t="s">
        <v>112</v>
      </c>
      <c r="E2079" s="85" t="s">
        <v>454</v>
      </c>
      <c r="F2079" s="151">
        <v>42248</v>
      </c>
      <c r="G2079" s="86"/>
      <c r="H2079" s="89"/>
      <c r="I2079" s="89">
        <v>9.589041095890409E-2</v>
      </c>
      <c r="J2079" s="84"/>
      <c r="K2079" s="84"/>
      <c r="L2079" s="87">
        <v>1300</v>
      </c>
      <c r="M2079" s="87"/>
      <c r="N2079" s="87">
        <v>1300</v>
      </c>
      <c r="O2079" s="84">
        <v>1300</v>
      </c>
      <c r="P2079" s="84">
        <v>0</v>
      </c>
      <c r="Q2079" s="84">
        <f t="shared" si="1334"/>
        <v>1300</v>
      </c>
      <c r="R2079" s="84">
        <v>0</v>
      </c>
      <c r="S2079" s="87">
        <f t="shared" si="1335"/>
        <v>0</v>
      </c>
      <c r="T2079" s="150">
        <v>10</v>
      </c>
      <c r="U2079" s="69">
        <v>112</v>
      </c>
      <c r="V2079" s="70"/>
      <c r="W2079" s="71"/>
      <c r="X2079" s="76">
        <f t="shared" si="1347"/>
        <v>42248</v>
      </c>
      <c r="AF2079" s="132" t="s">
        <v>3114</v>
      </c>
      <c r="AG2079" s="60">
        <f>MATCH(AF2079,'Cat-4'!$A:$A,0)</f>
        <v>844</v>
      </c>
      <c r="AH2079" s="60">
        <f>MATCH(X2079,'Cat-4'!$1:$1,0)</f>
        <v>45</v>
      </c>
      <c r="AI2079" s="60">
        <f>INDEX('Cat-4'!$1:$1048576,Working!AG2079,Working!AH2079)</f>
        <v>110.9</v>
      </c>
      <c r="AJ2079" s="60">
        <f>MATCH($AJ$3,'Cat-4'!$1:$1,0)</f>
        <v>144</v>
      </c>
      <c r="AK2079" s="60">
        <f>INDEX('Cat-4'!$1:$1048576,Working!AG2079,Working!AJ2079)</f>
        <v>160.30000000000001</v>
      </c>
      <c r="AL2079" s="146">
        <f t="shared" si="1348"/>
        <v>1.4454463480613164</v>
      </c>
      <c r="AM2079" s="152">
        <f t="shared" si="1349"/>
        <v>1.4454463480613164</v>
      </c>
      <c r="AN2079" s="146">
        <f t="shared" si="1336"/>
        <v>8.4555555555555557</v>
      </c>
      <c r="AO2079" s="169">
        <f>INDEX('EL&amp;SV'!$C$4:$G$50,MATCH(AF2079,'EL&amp;SV'!$G$4:$G$50,0),MATCH(IF(P2079&gt;5000000,"A",IF(N2079&gt;2000000,"B",IF(N2079&gt;500000,"C","D"))),'EL&amp;SV'!$C$4:$G$4,0))</f>
        <v>6</v>
      </c>
      <c r="AP2079" s="171">
        <f>INDEX('EL&amp;SV'!$G$4:$K$50,MATCH(AF2079,'EL&amp;SV'!$G$4:$G$50,0),MATCH(IF(N2079&gt;5000000,"A",IF(N2079&gt;2000000,"B",IF(N2079&gt;500000,"C","D"))),'EL&amp;SV'!$G$4:$K$4,0))</f>
        <v>0.95</v>
      </c>
      <c r="AQ2079" s="153">
        <f t="shared" si="1312"/>
        <v>1879.0802524797114</v>
      </c>
      <c r="AR2079" s="153">
        <f t="shared" si="1313"/>
        <v>1785.1262398557258</v>
      </c>
      <c r="AS2079" s="153">
        <f t="shared" si="1314"/>
        <v>93.954012623985591</v>
      </c>
      <c r="AT2079" s="60">
        <v>0.75</v>
      </c>
      <c r="AU2079" s="153">
        <f t="shared" si="1315"/>
        <v>70.465509467989193</v>
      </c>
      <c r="AV2079" s="153">
        <f t="shared" si="1316"/>
        <v>93.954012623985648</v>
      </c>
    </row>
    <row r="2080" spans="1:48" x14ac:dyDescent="0.2">
      <c r="A2080" s="82">
        <v>2076</v>
      </c>
      <c r="B2080" s="82" t="s">
        <v>1410</v>
      </c>
      <c r="C2080" s="83"/>
      <c r="D2080" s="84" t="s">
        <v>112</v>
      </c>
      <c r="E2080" s="85" t="s">
        <v>364</v>
      </c>
      <c r="F2080" s="86">
        <v>40346</v>
      </c>
      <c r="G2080" s="86" t="s">
        <v>1352</v>
      </c>
      <c r="H2080" s="89"/>
      <c r="I2080" s="89">
        <v>8.0538393645189811E-3</v>
      </c>
      <c r="J2080" s="84"/>
      <c r="K2080" s="84"/>
      <c r="L2080" s="87">
        <v>1254</v>
      </c>
      <c r="M2080" s="87"/>
      <c r="N2080" s="87">
        <v>1254</v>
      </c>
      <c r="O2080" s="84">
        <v>1254</v>
      </c>
      <c r="P2080" s="84">
        <v>0</v>
      </c>
      <c r="Q2080" s="84">
        <f t="shared" si="1334"/>
        <v>1254</v>
      </c>
      <c r="R2080" s="84">
        <v>0</v>
      </c>
      <c r="S2080" s="87">
        <f t="shared" si="1335"/>
        <v>0</v>
      </c>
      <c r="T2080" s="150">
        <v>10</v>
      </c>
      <c r="U2080" s="69">
        <v>112</v>
      </c>
      <c r="V2080" s="70"/>
      <c r="W2080" s="71"/>
      <c r="X2080" s="76">
        <f t="shared" si="1347"/>
        <v>40330</v>
      </c>
      <c r="Y2080" s="138" t="s">
        <v>4016</v>
      </c>
      <c r="Z2080" s="60">
        <f>MATCH(Y2080,'Cat-3'!$A:$A,0)</f>
        <v>628</v>
      </c>
      <c r="AA2080" s="60">
        <f>MATCH(X2080,'Cat-3'!$1:$1,0)</f>
        <v>69</v>
      </c>
      <c r="AB2080" s="60">
        <f>INDEX('Cat-3'!$1:$1048576,Working!Z2080,Working!AA2080)</f>
        <v>130.6</v>
      </c>
      <c r="AC2080" s="60">
        <f>MATCH($AC$3,'Cat-3'!$1:$1,0)</f>
        <v>90</v>
      </c>
      <c r="AD2080" s="60">
        <f>INDEX('Cat-3'!$1:$1048576,Working!Z2080,Working!AC2080)</f>
        <v>138.4</v>
      </c>
      <c r="AE2080" s="146">
        <f t="shared" ref="AE2080:AE2082" si="1350">AD2080/AB2080</f>
        <v>1.0597243491577337</v>
      </c>
      <c r="AF2080" s="132" t="s">
        <v>3114</v>
      </c>
      <c r="AG2080" s="60">
        <f>MATCH(AF2080,'Cat-4'!$A:$A,0)</f>
        <v>844</v>
      </c>
      <c r="AH2080" s="60">
        <f>MATCH($AH$3,'Cat-4'!$1:$1,0)</f>
        <v>4</v>
      </c>
      <c r="AI2080" s="60">
        <f>INDEX('Cat-4'!$1:$1048576,Working!AG2080,Working!AH2080)</f>
        <v>103.9</v>
      </c>
      <c r="AJ2080" s="60">
        <f>MATCH($AJ$3,'Cat-4'!$1:$1,0)</f>
        <v>144</v>
      </c>
      <c r="AK2080" s="60">
        <f>INDEX('Cat-4'!$1:$1048576,Working!AG2080,Working!AJ2080)</f>
        <v>160.30000000000001</v>
      </c>
      <c r="AL2080" s="146">
        <f t="shared" ref="AL2080:AL2084" si="1351">AK2080/AI2080</f>
        <v>1.5428296438883542</v>
      </c>
      <c r="AM2080" s="146">
        <f t="shared" ref="AM2080:AM2082" si="1352">AL2080*AE2080</f>
        <v>1.6349741402308442</v>
      </c>
      <c r="AN2080" s="146">
        <f t="shared" si="1336"/>
        <v>13.661111111111111</v>
      </c>
      <c r="AO2080" s="169">
        <f>INDEX('EL&amp;SV'!$C$4:$G$50,MATCH(AF2080,'EL&amp;SV'!$G$4:$G$50,0),MATCH(IF(P2080&gt;5000000,"A",IF(N2080&gt;2000000,"B",IF(N2080&gt;500000,"C","D"))),'EL&amp;SV'!$C$4:$G$4,0))</f>
        <v>6</v>
      </c>
      <c r="AP2080" s="171">
        <f>INDEX('EL&amp;SV'!$G$4:$K$50,MATCH(AF2080,'EL&amp;SV'!$G$4:$G$50,0),MATCH(IF(N2080&gt;5000000,"A",IF(N2080&gt;2000000,"B",IF(N2080&gt;500000,"C","D"))),'EL&amp;SV'!$G$4:$K$4,0))</f>
        <v>0.95</v>
      </c>
      <c r="AQ2080" s="153">
        <f t="shared" si="1312"/>
        <v>2050.2575718494786</v>
      </c>
      <c r="AR2080" s="153">
        <f t="shared" si="1313"/>
        <v>1947.7446932570047</v>
      </c>
      <c r="AS2080" s="153">
        <f t="shared" si="1314"/>
        <v>102.51287859247395</v>
      </c>
      <c r="AT2080" s="60">
        <v>0.75</v>
      </c>
      <c r="AU2080" s="153">
        <f t="shared" si="1315"/>
        <v>76.884658944355465</v>
      </c>
      <c r="AV2080" s="153">
        <f t="shared" si="1316"/>
        <v>102.51287859247402</v>
      </c>
    </row>
    <row r="2081" spans="1:48" x14ac:dyDescent="0.2">
      <c r="A2081" s="82">
        <v>2077</v>
      </c>
      <c r="B2081" s="82" t="s">
        <v>1410</v>
      </c>
      <c r="C2081" s="83"/>
      <c r="D2081" s="84" t="s">
        <v>112</v>
      </c>
      <c r="E2081" s="85" t="s">
        <v>670</v>
      </c>
      <c r="F2081" s="86">
        <v>39471</v>
      </c>
      <c r="G2081" s="86" t="s">
        <v>1347</v>
      </c>
      <c r="H2081" s="89"/>
      <c r="I2081" s="89">
        <v>0</v>
      </c>
      <c r="J2081" s="84"/>
      <c r="K2081" s="84"/>
      <c r="L2081" s="87">
        <v>1250</v>
      </c>
      <c r="M2081" s="87"/>
      <c r="N2081" s="87">
        <v>1250</v>
      </c>
      <c r="O2081" s="84">
        <v>1250</v>
      </c>
      <c r="P2081" s="84">
        <v>0</v>
      </c>
      <c r="Q2081" s="84">
        <f t="shared" si="1334"/>
        <v>1250</v>
      </c>
      <c r="R2081" s="84">
        <v>0</v>
      </c>
      <c r="S2081" s="87">
        <f t="shared" si="1335"/>
        <v>0</v>
      </c>
      <c r="T2081" s="150">
        <v>5</v>
      </c>
      <c r="U2081" s="69">
        <v>133</v>
      </c>
      <c r="V2081" s="70"/>
      <c r="W2081" s="71"/>
      <c r="X2081" s="76">
        <f t="shared" si="1347"/>
        <v>39448</v>
      </c>
      <c r="Y2081" s="138" t="s">
        <v>4016</v>
      </c>
      <c r="Z2081" s="60">
        <f>MATCH(Y2081,'Cat-3'!$A:$A,0)</f>
        <v>628</v>
      </c>
      <c r="AA2081" s="60">
        <f>MATCH(X2081,'Cat-3'!$1:$1,0)</f>
        <v>40</v>
      </c>
      <c r="AB2081" s="60">
        <f>INDEX('Cat-3'!$1:$1048576,Working!Z2081,Working!AA2081)</f>
        <v>113.5</v>
      </c>
      <c r="AC2081" s="60">
        <f>MATCH($AC$3,'Cat-3'!$1:$1,0)</f>
        <v>90</v>
      </c>
      <c r="AD2081" s="60">
        <f>INDEX('Cat-3'!$1:$1048576,Working!Z2081,Working!AC2081)</f>
        <v>138.4</v>
      </c>
      <c r="AE2081" s="146">
        <f t="shared" si="1350"/>
        <v>1.2193832599118943</v>
      </c>
      <c r="AF2081" s="132" t="s">
        <v>3114</v>
      </c>
      <c r="AG2081" s="60">
        <f>MATCH(AF2081,'Cat-4'!$A:$A,0)</f>
        <v>844</v>
      </c>
      <c r="AH2081" s="60">
        <f>MATCH($AH$3,'Cat-4'!$1:$1,0)</f>
        <v>4</v>
      </c>
      <c r="AI2081" s="60">
        <f>INDEX('Cat-4'!$1:$1048576,Working!AG2081,Working!AH2081)</f>
        <v>103.9</v>
      </c>
      <c r="AJ2081" s="60">
        <f>MATCH($AJ$3,'Cat-4'!$1:$1,0)</f>
        <v>144</v>
      </c>
      <c r="AK2081" s="60">
        <f>INDEX('Cat-4'!$1:$1048576,Working!AG2081,Working!AJ2081)</f>
        <v>160.30000000000001</v>
      </c>
      <c r="AL2081" s="146">
        <f t="shared" si="1351"/>
        <v>1.5428296438883542</v>
      </c>
      <c r="AM2081" s="146">
        <f t="shared" si="1352"/>
        <v>1.8813006406532884</v>
      </c>
      <c r="AN2081" s="146">
        <f t="shared" si="1336"/>
        <v>16.058333333333334</v>
      </c>
      <c r="AO2081" s="169">
        <f>INDEX('EL&amp;SV'!$C$4:$G$50,MATCH(AF2081,'EL&amp;SV'!$G$4:$G$50,0),MATCH(IF(P2081&gt;5000000,"A",IF(N2081&gt;2000000,"B",IF(N2081&gt;500000,"C","D"))),'EL&amp;SV'!$C$4:$G$4,0))</f>
        <v>6</v>
      </c>
      <c r="AP2081" s="171">
        <f>INDEX('EL&amp;SV'!$G$4:$K$50,MATCH(AF2081,'EL&amp;SV'!$G$4:$G$50,0),MATCH(IF(N2081&gt;5000000,"A",IF(N2081&gt;2000000,"B",IF(N2081&gt;500000,"C","D"))),'EL&amp;SV'!$G$4:$K$4,0))</f>
        <v>0.95</v>
      </c>
      <c r="AQ2081" s="153">
        <f t="shared" si="1312"/>
        <v>2351.6258008166105</v>
      </c>
      <c r="AR2081" s="153">
        <f t="shared" si="1313"/>
        <v>2234.0445107757801</v>
      </c>
      <c r="AS2081" s="153">
        <f t="shared" si="1314"/>
        <v>117.58129004083048</v>
      </c>
      <c r="AT2081" s="60">
        <v>0.75</v>
      </c>
      <c r="AU2081" s="153">
        <f t="shared" si="1315"/>
        <v>88.185967530622861</v>
      </c>
      <c r="AV2081" s="153">
        <f t="shared" si="1316"/>
        <v>117.58129004083064</v>
      </c>
    </row>
    <row r="2082" spans="1:48" x14ac:dyDescent="0.2">
      <c r="A2082" s="82">
        <v>2078</v>
      </c>
      <c r="B2082" s="82" t="s">
        <v>1410</v>
      </c>
      <c r="C2082" s="83"/>
      <c r="D2082" s="84" t="s">
        <v>112</v>
      </c>
      <c r="E2082" s="85" t="s">
        <v>689</v>
      </c>
      <c r="F2082" s="86">
        <v>39697</v>
      </c>
      <c r="G2082" s="86" t="s">
        <v>1348</v>
      </c>
      <c r="H2082" s="89"/>
      <c r="I2082" s="89">
        <v>0</v>
      </c>
      <c r="J2082" s="84"/>
      <c r="K2082" s="84"/>
      <c r="L2082" s="87">
        <v>1250</v>
      </c>
      <c r="M2082" s="87"/>
      <c r="N2082" s="87">
        <v>1250</v>
      </c>
      <c r="O2082" s="84">
        <v>1250</v>
      </c>
      <c r="P2082" s="84">
        <v>0</v>
      </c>
      <c r="Q2082" s="84">
        <f t="shared" si="1334"/>
        <v>1250</v>
      </c>
      <c r="R2082" s="84">
        <v>0</v>
      </c>
      <c r="S2082" s="87">
        <f t="shared" si="1335"/>
        <v>0</v>
      </c>
      <c r="T2082" s="150">
        <v>5</v>
      </c>
      <c r="U2082" s="69">
        <v>165</v>
      </c>
      <c r="V2082" s="70"/>
      <c r="W2082" s="71"/>
      <c r="X2082" s="76">
        <f t="shared" si="1347"/>
        <v>39692</v>
      </c>
      <c r="Y2082" s="138" t="s">
        <v>4016</v>
      </c>
      <c r="Z2082" s="60">
        <f>MATCH(Y2082,'Cat-3'!$A:$A,0)</f>
        <v>628</v>
      </c>
      <c r="AA2082" s="60">
        <f>MATCH(X2082,'Cat-3'!$1:$1,0)</f>
        <v>48</v>
      </c>
      <c r="AB2082" s="60">
        <f>INDEX('Cat-3'!$1:$1048576,Working!Z2082,Working!AA2082)</f>
        <v>120.9</v>
      </c>
      <c r="AC2082" s="60">
        <f>MATCH($AC$3,'Cat-3'!$1:$1,0)</f>
        <v>90</v>
      </c>
      <c r="AD2082" s="60">
        <f>INDEX('Cat-3'!$1:$1048576,Working!Z2082,Working!AC2082)</f>
        <v>138.4</v>
      </c>
      <c r="AE2082" s="146">
        <f t="shared" si="1350"/>
        <v>1.1447477253928866</v>
      </c>
      <c r="AF2082" s="132" t="s">
        <v>3114</v>
      </c>
      <c r="AG2082" s="60">
        <f>MATCH(AF2082,'Cat-4'!$A:$A,0)</f>
        <v>844</v>
      </c>
      <c r="AH2082" s="60">
        <f>MATCH($AH$3,'Cat-4'!$1:$1,0)</f>
        <v>4</v>
      </c>
      <c r="AI2082" s="60">
        <f>INDEX('Cat-4'!$1:$1048576,Working!AG2082,Working!AH2082)</f>
        <v>103.9</v>
      </c>
      <c r="AJ2082" s="60">
        <f>MATCH($AJ$3,'Cat-4'!$1:$1,0)</f>
        <v>144</v>
      </c>
      <c r="AK2082" s="60">
        <f>INDEX('Cat-4'!$1:$1048576,Working!AG2082,Working!AJ2082)</f>
        <v>160.30000000000001</v>
      </c>
      <c r="AL2082" s="146">
        <f t="shared" si="1351"/>
        <v>1.5428296438883542</v>
      </c>
      <c r="AM2082" s="146">
        <f t="shared" si="1352"/>
        <v>1.7661507255099107</v>
      </c>
      <c r="AN2082" s="146">
        <f t="shared" si="1336"/>
        <v>15.441666666666666</v>
      </c>
      <c r="AO2082" s="169">
        <f>INDEX('EL&amp;SV'!$C$4:$G$50,MATCH(AF2082,'EL&amp;SV'!$G$4:$G$50,0),MATCH(IF(P2082&gt;5000000,"A",IF(N2082&gt;2000000,"B",IF(N2082&gt;500000,"C","D"))),'EL&amp;SV'!$C$4:$G$4,0))</f>
        <v>6</v>
      </c>
      <c r="AP2082" s="171">
        <f>INDEX('EL&amp;SV'!$G$4:$K$50,MATCH(AF2082,'EL&amp;SV'!$G$4:$G$50,0),MATCH(IF(N2082&gt;5000000,"A",IF(N2082&gt;2000000,"B",IF(N2082&gt;500000,"C","D"))),'EL&amp;SV'!$G$4:$K$4,0))</f>
        <v>0.95</v>
      </c>
      <c r="AQ2082" s="153">
        <f t="shared" si="1312"/>
        <v>2207.6884068873883</v>
      </c>
      <c r="AR2082" s="153">
        <f t="shared" si="1313"/>
        <v>2097.3039865430187</v>
      </c>
      <c r="AS2082" s="153">
        <f t="shared" si="1314"/>
        <v>110.38442034436957</v>
      </c>
      <c r="AT2082" s="60">
        <v>0.75</v>
      </c>
      <c r="AU2082" s="153">
        <f t="shared" si="1315"/>
        <v>82.78831525827718</v>
      </c>
      <c r="AV2082" s="153">
        <f t="shared" si="1316"/>
        <v>110.38442034436952</v>
      </c>
    </row>
    <row r="2083" spans="1:48" x14ac:dyDescent="0.2">
      <c r="A2083" s="82">
        <v>2079</v>
      </c>
      <c r="B2083" s="82" t="s">
        <v>1410</v>
      </c>
      <c r="C2083" s="83"/>
      <c r="D2083" s="84" t="s">
        <v>112</v>
      </c>
      <c r="E2083" s="85" t="s">
        <v>781</v>
      </c>
      <c r="F2083" s="151">
        <v>42248</v>
      </c>
      <c r="G2083" s="86"/>
      <c r="H2083" s="89"/>
      <c r="I2083" s="89">
        <v>0</v>
      </c>
      <c r="J2083" s="84"/>
      <c r="K2083" s="84"/>
      <c r="L2083" s="87">
        <v>1191.75</v>
      </c>
      <c r="M2083" s="87"/>
      <c r="N2083" s="87">
        <v>1191.75</v>
      </c>
      <c r="O2083" s="84">
        <v>1188.3157534246575</v>
      </c>
      <c r="P2083" s="84">
        <v>0</v>
      </c>
      <c r="Q2083" s="84">
        <f t="shared" si="1334"/>
        <v>1188.3157534246575</v>
      </c>
      <c r="R2083" s="84">
        <v>3.4342465753425131</v>
      </c>
      <c r="S2083" s="87">
        <f t="shared" si="1335"/>
        <v>3.4342465753425131</v>
      </c>
      <c r="T2083" s="150">
        <v>5</v>
      </c>
      <c r="U2083" s="69">
        <v>170</v>
      </c>
      <c r="V2083" s="70"/>
      <c r="W2083" s="71"/>
      <c r="X2083" s="76">
        <f t="shared" si="1347"/>
        <v>42248</v>
      </c>
      <c r="AF2083" s="132" t="s">
        <v>3114</v>
      </c>
      <c r="AG2083" s="60">
        <f>MATCH(AF2083,'Cat-4'!$A:$A,0)</f>
        <v>844</v>
      </c>
      <c r="AH2083" s="60">
        <f>MATCH(X2083,'Cat-4'!$1:$1,0)</f>
        <v>45</v>
      </c>
      <c r="AI2083" s="60">
        <f>INDEX('Cat-4'!$1:$1048576,Working!AG2083,Working!AH2083)</f>
        <v>110.9</v>
      </c>
      <c r="AJ2083" s="60">
        <f>MATCH($AJ$3,'Cat-4'!$1:$1,0)</f>
        <v>144</v>
      </c>
      <c r="AK2083" s="60">
        <f>INDEX('Cat-4'!$1:$1048576,Working!AG2083,Working!AJ2083)</f>
        <v>160.30000000000001</v>
      </c>
      <c r="AL2083" s="146">
        <f t="shared" si="1351"/>
        <v>1.4454463480613164</v>
      </c>
      <c r="AM2083" s="152">
        <f t="shared" ref="AM2083:AM2084" si="1353">AL2083</f>
        <v>1.4454463480613164</v>
      </c>
      <c r="AN2083" s="146">
        <f t="shared" si="1336"/>
        <v>8.4555555555555557</v>
      </c>
      <c r="AO2083" s="169">
        <f>INDEX('EL&amp;SV'!$C$4:$G$50,MATCH(AF2083,'EL&amp;SV'!$G$4:$G$50,0),MATCH(IF(P2083&gt;5000000,"A",IF(N2083&gt;2000000,"B",IF(N2083&gt;500000,"C","D"))),'EL&amp;SV'!$C$4:$G$4,0))</f>
        <v>6</v>
      </c>
      <c r="AP2083" s="171">
        <f>INDEX('EL&amp;SV'!$G$4:$K$50,MATCH(AF2083,'EL&amp;SV'!$G$4:$G$50,0),MATCH(IF(N2083&gt;5000000,"A",IF(N2083&gt;2000000,"B",IF(N2083&gt;500000,"C","D"))),'EL&amp;SV'!$G$4:$K$4,0))</f>
        <v>0.95</v>
      </c>
      <c r="AQ2083" s="153">
        <f t="shared" si="1312"/>
        <v>1722.6106853020738</v>
      </c>
      <c r="AR2083" s="153">
        <f t="shared" si="1313"/>
        <v>1636.4801510369698</v>
      </c>
      <c r="AS2083" s="153">
        <f t="shared" si="1314"/>
        <v>86.130534265103961</v>
      </c>
      <c r="AT2083" s="60">
        <v>0.75</v>
      </c>
      <c r="AU2083" s="153">
        <f t="shared" si="1315"/>
        <v>64.597900698827971</v>
      </c>
      <c r="AV2083" s="153">
        <f t="shared" si="1316"/>
        <v>86.130534265103762</v>
      </c>
    </row>
    <row r="2084" spans="1:48" x14ac:dyDescent="0.2">
      <c r="A2084" s="82">
        <v>2080</v>
      </c>
      <c r="B2084" s="82" t="s">
        <v>1410</v>
      </c>
      <c r="C2084" s="83"/>
      <c r="D2084" s="84" t="s">
        <v>112</v>
      </c>
      <c r="E2084" s="85" t="s">
        <v>781</v>
      </c>
      <c r="F2084" s="151">
        <v>42248</v>
      </c>
      <c r="G2084" s="86"/>
      <c r="H2084" s="89"/>
      <c r="I2084" s="89">
        <v>0</v>
      </c>
      <c r="J2084" s="84"/>
      <c r="K2084" s="84"/>
      <c r="L2084" s="87">
        <v>1191.75</v>
      </c>
      <c r="M2084" s="87"/>
      <c r="N2084" s="87">
        <v>1191.75</v>
      </c>
      <c r="O2084" s="84">
        <v>1188.4239726027397</v>
      </c>
      <c r="P2084" s="84">
        <v>0</v>
      </c>
      <c r="Q2084" s="84">
        <f t="shared" si="1334"/>
        <v>1188.4239726027397</v>
      </c>
      <c r="R2084" s="84">
        <v>3.3260273972603045</v>
      </c>
      <c r="S2084" s="87">
        <f t="shared" si="1335"/>
        <v>3.3260273972603045</v>
      </c>
      <c r="T2084" s="150">
        <v>5</v>
      </c>
      <c r="U2084" s="69">
        <v>170</v>
      </c>
      <c r="V2084" s="70"/>
      <c r="W2084" s="71"/>
      <c r="X2084" s="76">
        <f t="shared" si="1347"/>
        <v>42248</v>
      </c>
      <c r="AF2084" s="132" t="s">
        <v>3114</v>
      </c>
      <c r="AG2084" s="60">
        <f>MATCH(AF2084,'Cat-4'!$A:$A,0)</f>
        <v>844</v>
      </c>
      <c r="AH2084" s="60">
        <f>MATCH(X2084,'Cat-4'!$1:$1,0)</f>
        <v>45</v>
      </c>
      <c r="AI2084" s="60">
        <f>INDEX('Cat-4'!$1:$1048576,Working!AG2084,Working!AH2084)</f>
        <v>110.9</v>
      </c>
      <c r="AJ2084" s="60">
        <f>MATCH($AJ$3,'Cat-4'!$1:$1,0)</f>
        <v>144</v>
      </c>
      <c r="AK2084" s="60">
        <f>INDEX('Cat-4'!$1:$1048576,Working!AG2084,Working!AJ2084)</f>
        <v>160.30000000000001</v>
      </c>
      <c r="AL2084" s="146">
        <f t="shared" si="1351"/>
        <v>1.4454463480613164</v>
      </c>
      <c r="AM2084" s="152">
        <f t="shared" si="1353"/>
        <v>1.4454463480613164</v>
      </c>
      <c r="AN2084" s="146">
        <f t="shared" si="1336"/>
        <v>8.4555555555555557</v>
      </c>
      <c r="AO2084" s="169">
        <f>INDEX('EL&amp;SV'!$C$4:$G$50,MATCH(AF2084,'EL&amp;SV'!$G$4:$G$50,0),MATCH(IF(P2084&gt;5000000,"A",IF(N2084&gt;2000000,"B",IF(N2084&gt;500000,"C","D"))),'EL&amp;SV'!$C$4:$G$4,0))</f>
        <v>6</v>
      </c>
      <c r="AP2084" s="171">
        <f>INDEX('EL&amp;SV'!$G$4:$K$50,MATCH(AF2084,'EL&amp;SV'!$G$4:$G$50,0),MATCH(IF(N2084&gt;5000000,"A",IF(N2084&gt;2000000,"B",IF(N2084&gt;500000,"C","D"))),'EL&amp;SV'!$G$4:$K$4,0))</f>
        <v>0.95</v>
      </c>
      <c r="AQ2084" s="153">
        <f t="shared" si="1312"/>
        <v>1722.6106853020738</v>
      </c>
      <c r="AR2084" s="153">
        <f t="shared" si="1313"/>
        <v>1636.4801510369698</v>
      </c>
      <c r="AS2084" s="153">
        <f t="shared" si="1314"/>
        <v>86.130534265103961</v>
      </c>
      <c r="AT2084" s="60">
        <v>0.75</v>
      </c>
      <c r="AU2084" s="153">
        <f t="shared" si="1315"/>
        <v>64.597900698827971</v>
      </c>
      <c r="AV2084" s="153">
        <f t="shared" si="1316"/>
        <v>86.130534265103762</v>
      </c>
    </row>
    <row r="2085" spans="1:48" x14ac:dyDescent="0.2">
      <c r="A2085" s="82">
        <v>2081</v>
      </c>
      <c r="B2085" s="82" t="s">
        <v>1410</v>
      </c>
      <c r="C2085" s="83"/>
      <c r="D2085" s="84" t="s">
        <v>112</v>
      </c>
      <c r="E2085" s="85" t="s">
        <v>748</v>
      </c>
      <c r="F2085" s="86">
        <v>39488</v>
      </c>
      <c r="G2085" s="86" t="s">
        <v>1347</v>
      </c>
      <c r="H2085" s="89"/>
      <c r="I2085" s="89">
        <v>7.2689793939652199E-17</v>
      </c>
      <c r="J2085" s="84"/>
      <c r="K2085" s="84"/>
      <c r="L2085" s="87">
        <v>1173</v>
      </c>
      <c r="M2085" s="87"/>
      <c r="N2085" s="87">
        <v>1173</v>
      </c>
      <c r="O2085" s="84">
        <v>1114.3499999999999</v>
      </c>
      <c r="P2085" s="84">
        <v>0</v>
      </c>
      <c r="Q2085" s="84">
        <f t="shared" si="1334"/>
        <v>1114.3499999999999</v>
      </c>
      <c r="R2085" s="84">
        <v>58.650000000000091</v>
      </c>
      <c r="S2085" s="87">
        <f t="shared" si="1335"/>
        <v>58.650000000000091</v>
      </c>
      <c r="T2085" s="150">
        <v>5</v>
      </c>
      <c r="U2085" s="69">
        <v>172</v>
      </c>
      <c r="V2085" s="70"/>
      <c r="W2085" s="71"/>
      <c r="X2085" s="76">
        <f t="shared" si="1347"/>
        <v>39479</v>
      </c>
      <c r="Y2085" s="138" t="s">
        <v>4016</v>
      </c>
      <c r="Z2085" s="60">
        <f>MATCH(Y2085,'Cat-3'!$A:$A,0)</f>
        <v>628</v>
      </c>
      <c r="AA2085" s="60">
        <f>MATCH(X2085,'Cat-3'!$1:$1,0)</f>
        <v>41</v>
      </c>
      <c r="AB2085" s="60">
        <f>INDEX('Cat-3'!$1:$1048576,Working!Z2085,Working!AA2085)</f>
        <v>116.6</v>
      </c>
      <c r="AC2085" s="60">
        <f>MATCH($AC$3,'Cat-3'!$1:$1,0)</f>
        <v>90</v>
      </c>
      <c r="AD2085" s="60">
        <f>INDEX('Cat-3'!$1:$1048576,Working!Z2085,Working!AC2085)</f>
        <v>138.4</v>
      </c>
      <c r="AE2085" s="146">
        <f>AD2085/AB2085</f>
        <v>1.1869639794168096</v>
      </c>
      <c r="AF2085" s="132" t="s">
        <v>3114</v>
      </c>
      <c r="AG2085" s="60">
        <f>MATCH(AF2085,'Cat-4'!$A:$A,0)</f>
        <v>844</v>
      </c>
      <c r="AH2085" s="60">
        <f>MATCH($AH$3,'Cat-4'!$1:$1,0)</f>
        <v>4</v>
      </c>
      <c r="AI2085" s="60">
        <f>INDEX('Cat-4'!$1:$1048576,Working!AG2085,Working!AH2085)</f>
        <v>103.9</v>
      </c>
      <c r="AJ2085" s="60">
        <f>MATCH($AJ$3,'Cat-4'!$1:$1,0)</f>
        <v>144</v>
      </c>
      <c r="AK2085" s="60">
        <f>INDEX('Cat-4'!$1:$1048576,Working!AG2085,Working!AJ2085)</f>
        <v>160.30000000000001</v>
      </c>
      <c r="AL2085" s="146">
        <f>AK2085/AI2085</f>
        <v>1.5428296438883542</v>
      </c>
      <c r="AM2085" s="146">
        <f>AL2085*AE2085</f>
        <v>1.8312832136719401</v>
      </c>
      <c r="AN2085" s="146">
        <f t="shared" si="1336"/>
        <v>16.013888888888889</v>
      </c>
      <c r="AO2085" s="169">
        <f>INDEX('EL&amp;SV'!$C$4:$G$50,MATCH(AF2085,'EL&amp;SV'!$G$4:$G$50,0),MATCH(IF(P2085&gt;5000000,"A",IF(N2085&gt;2000000,"B",IF(N2085&gt;500000,"C","D"))),'EL&amp;SV'!$C$4:$G$4,0))</f>
        <v>6</v>
      </c>
      <c r="AP2085" s="171">
        <f>INDEX('EL&amp;SV'!$G$4:$K$50,MATCH(AF2085,'EL&amp;SV'!$G$4:$G$50,0),MATCH(IF(N2085&gt;5000000,"A",IF(N2085&gt;2000000,"B",IF(N2085&gt;500000,"C","D"))),'EL&amp;SV'!$G$4:$K$4,0))</f>
        <v>0.95</v>
      </c>
      <c r="AQ2085" s="153">
        <f t="shared" si="1312"/>
        <v>2148.0952096371857</v>
      </c>
      <c r="AR2085" s="153">
        <f t="shared" si="1313"/>
        <v>2040.6904491553264</v>
      </c>
      <c r="AS2085" s="153">
        <f t="shared" si="1314"/>
        <v>107.40476048185928</v>
      </c>
      <c r="AT2085" s="60">
        <v>0.75</v>
      </c>
      <c r="AU2085" s="153">
        <f t="shared" si="1315"/>
        <v>80.553570361394463</v>
      </c>
      <c r="AV2085" s="153">
        <f t="shared" si="1316"/>
        <v>107.40476048185938</v>
      </c>
    </row>
    <row r="2086" spans="1:48" x14ac:dyDescent="0.2">
      <c r="A2086" s="82">
        <v>2082</v>
      </c>
      <c r="B2086" s="82" t="s">
        <v>1410</v>
      </c>
      <c r="C2086" s="83"/>
      <c r="D2086" s="84" t="s">
        <v>112</v>
      </c>
      <c r="E2086" s="85" t="s">
        <v>436</v>
      </c>
      <c r="F2086" s="151">
        <v>42248</v>
      </c>
      <c r="G2086" s="86"/>
      <c r="H2086" s="89"/>
      <c r="I2086" s="89">
        <v>0.56438356164383563</v>
      </c>
      <c r="J2086" s="84"/>
      <c r="K2086" s="84"/>
      <c r="L2086" s="87">
        <v>1169.99</v>
      </c>
      <c r="M2086" s="87"/>
      <c r="N2086" s="87">
        <v>1169.99</v>
      </c>
      <c r="O2086" s="84">
        <v>1169.99</v>
      </c>
      <c r="P2086" s="84">
        <v>0</v>
      </c>
      <c r="Q2086" s="84">
        <f t="shared" si="1334"/>
        <v>1169.99</v>
      </c>
      <c r="R2086" s="84">
        <v>0</v>
      </c>
      <c r="S2086" s="87">
        <f t="shared" si="1335"/>
        <v>0</v>
      </c>
      <c r="T2086" s="150">
        <v>10</v>
      </c>
      <c r="U2086" s="69">
        <v>183</v>
      </c>
      <c r="V2086" s="70"/>
      <c r="W2086" s="71"/>
      <c r="X2086" s="76">
        <f t="shared" si="1347"/>
        <v>42248</v>
      </c>
      <c r="AF2086" s="132" t="s">
        <v>3114</v>
      </c>
      <c r="AG2086" s="60">
        <f>MATCH(AF2086,'Cat-4'!$A:$A,0)</f>
        <v>844</v>
      </c>
      <c r="AH2086" s="60">
        <f>MATCH(X2086,'Cat-4'!$1:$1,0)</f>
        <v>45</v>
      </c>
      <c r="AI2086" s="60">
        <f>INDEX('Cat-4'!$1:$1048576,Working!AG2086,Working!AH2086)</f>
        <v>110.9</v>
      </c>
      <c r="AJ2086" s="60">
        <f>MATCH($AJ$3,'Cat-4'!$1:$1,0)</f>
        <v>144</v>
      </c>
      <c r="AK2086" s="60">
        <f>INDEX('Cat-4'!$1:$1048576,Working!AG2086,Working!AJ2086)</f>
        <v>160.30000000000001</v>
      </c>
      <c r="AL2086" s="146">
        <f t="shared" ref="AL2086:AL2087" si="1354">AK2086/AI2086</f>
        <v>1.4454463480613164</v>
      </c>
      <c r="AM2086" s="152">
        <f t="shared" ref="AM2086:AM2087" si="1355">AL2086</f>
        <v>1.4454463480613164</v>
      </c>
      <c r="AN2086" s="146">
        <f t="shared" si="1336"/>
        <v>8.4555555555555557</v>
      </c>
      <c r="AO2086" s="169">
        <f>INDEX('EL&amp;SV'!$C$4:$G$50,MATCH(AF2086,'EL&amp;SV'!$G$4:$G$50,0),MATCH(IF(P2086&gt;5000000,"A",IF(N2086&gt;2000000,"B",IF(N2086&gt;500000,"C","D"))),'EL&amp;SV'!$C$4:$G$4,0))</f>
        <v>6</v>
      </c>
      <c r="AP2086" s="171">
        <f>INDEX('EL&amp;SV'!$G$4:$K$50,MATCH(AF2086,'EL&amp;SV'!$G$4:$G$50,0),MATCH(IF(N2086&gt;5000000,"A",IF(N2086&gt;2000000,"B",IF(N2086&gt;500000,"C","D"))),'EL&amp;SV'!$G$4:$K$4,0))</f>
        <v>0.95</v>
      </c>
      <c r="AQ2086" s="153">
        <f t="shared" si="1312"/>
        <v>1691.1577727682597</v>
      </c>
      <c r="AR2086" s="153">
        <f t="shared" si="1313"/>
        <v>1606.5998841298467</v>
      </c>
      <c r="AS2086" s="153">
        <f t="shared" si="1314"/>
        <v>84.557888638413033</v>
      </c>
      <c r="AT2086" s="60">
        <v>0.75</v>
      </c>
      <c r="AU2086" s="153">
        <f t="shared" si="1315"/>
        <v>63.418416478809775</v>
      </c>
      <c r="AV2086" s="153">
        <f t="shared" si="1316"/>
        <v>84.557888638413061</v>
      </c>
    </row>
    <row r="2087" spans="1:48" x14ac:dyDescent="0.2">
      <c r="A2087" s="82">
        <v>2083</v>
      </c>
      <c r="B2087" s="82" t="s">
        <v>1410</v>
      </c>
      <c r="C2087" s="83"/>
      <c r="D2087" s="84" t="s">
        <v>112</v>
      </c>
      <c r="E2087" s="85" t="s">
        <v>918</v>
      </c>
      <c r="F2087" s="151">
        <v>42248</v>
      </c>
      <c r="G2087" s="86"/>
      <c r="H2087" s="89"/>
      <c r="I2087" s="89">
        <v>0.59109589041095889</v>
      </c>
      <c r="J2087" s="84"/>
      <c r="K2087" s="84"/>
      <c r="L2087" s="87">
        <v>1160</v>
      </c>
      <c r="M2087" s="87"/>
      <c r="N2087" s="87">
        <v>1160</v>
      </c>
      <c r="O2087" s="84">
        <v>1102</v>
      </c>
      <c r="P2087" s="84">
        <v>0</v>
      </c>
      <c r="Q2087" s="84">
        <f t="shared" si="1334"/>
        <v>1102</v>
      </c>
      <c r="R2087" s="84">
        <v>58</v>
      </c>
      <c r="S2087" s="87">
        <f t="shared" si="1335"/>
        <v>58</v>
      </c>
      <c r="T2087" s="150">
        <v>5</v>
      </c>
      <c r="U2087" s="69">
        <v>187</v>
      </c>
      <c r="V2087" s="70"/>
      <c r="W2087" s="71"/>
      <c r="X2087" s="76">
        <f t="shared" si="1347"/>
        <v>42248</v>
      </c>
      <c r="AF2087" s="132" t="s">
        <v>3114</v>
      </c>
      <c r="AG2087" s="60">
        <f>MATCH(AF2087,'Cat-4'!$A:$A,0)</f>
        <v>844</v>
      </c>
      <c r="AH2087" s="60">
        <f>MATCH(X2087,'Cat-4'!$1:$1,0)</f>
        <v>45</v>
      </c>
      <c r="AI2087" s="60">
        <f>INDEX('Cat-4'!$1:$1048576,Working!AG2087,Working!AH2087)</f>
        <v>110.9</v>
      </c>
      <c r="AJ2087" s="60">
        <f>MATCH($AJ$3,'Cat-4'!$1:$1,0)</f>
        <v>144</v>
      </c>
      <c r="AK2087" s="60">
        <f>INDEX('Cat-4'!$1:$1048576,Working!AG2087,Working!AJ2087)</f>
        <v>160.30000000000001</v>
      </c>
      <c r="AL2087" s="146">
        <f t="shared" si="1354"/>
        <v>1.4454463480613164</v>
      </c>
      <c r="AM2087" s="152">
        <f t="shared" si="1355"/>
        <v>1.4454463480613164</v>
      </c>
      <c r="AN2087" s="146">
        <f t="shared" si="1336"/>
        <v>8.4555555555555557</v>
      </c>
      <c r="AO2087" s="169">
        <f>INDEX('EL&amp;SV'!$C$4:$G$50,MATCH(AF2087,'EL&amp;SV'!$G$4:$G$50,0),MATCH(IF(P2087&gt;5000000,"A",IF(N2087&gt;2000000,"B",IF(N2087&gt;500000,"C","D"))),'EL&amp;SV'!$C$4:$G$4,0))</f>
        <v>6</v>
      </c>
      <c r="AP2087" s="171">
        <f>INDEX('EL&amp;SV'!$G$4:$K$50,MATCH(AF2087,'EL&amp;SV'!$G$4:$G$50,0),MATCH(IF(N2087&gt;5000000,"A",IF(N2087&gt;2000000,"B",IF(N2087&gt;500000,"C","D"))),'EL&amp;SV'!$G$4:$K$4,0))</f>
        <v>0.95</v>
      </c>
      <c r="AQ2087" s="153">
        <f t="shared" si="1312"/>
        <v>1676.717763751127</v>
      </c>
      <c r="AR2087" s="153">
        <f t="shared" si="1313"/>
        <v>1592.8818755635707</v>
      </c>
      <c r="AS2087" s="153">
        <f t="shared" si="1314"/>
        <v>83.835888187556293</v>
      </c>
      <c r="AT2087" s="60">
        <v>0.75</v>
      </c>
      <c r="AU2087" s="153">
        <f t="shared" si="1315"/>
        <v>62.87691614066722</v>
      </c>
      <c r="AV2087" s="153">
        <f t="shared" si="1316"/>
        <v>83.835888187556421</v>
      </c>
    </row>
    <row r="2088" spans="1:48" x14ac:dyDescent="0.2">
      <c r="A2088" s="82">
        <v>2084</v>
      </c>
      <c r="B2088" s="82" t="s">
        <v>1410</v>
      </c>
      <c r="C2088" s="83"/>
      <c r="D2088" s="84" t="s">
        <v>112</v>
      </c>
      <c r="E2088" s="85" t="s">
        <v>328</v>
      </c>
      <c r="F2088" s="86">
        <v>39616</v>
      </c>
      <c r="G2088" s="86" t="s">
        <v>1348</v>
      </c>
      <c r="H2088" s="89"/>
      <c r="I2088" s="89">
        <v>1.1881510416666668E-2</v>
      </c>
      <c r="J2088" s="84"/>
      <c r="K2088" s="84"/>
      <c r="L2088" s="87">
        <v>1150</v>
      </c>
      <c r="M2088" s="87"/>
      <c r="N2088" s="87">
        <v>1150</v>
      </c>
      <c r="O2088" s="84">
        <v>1150</v>
      </c>
      <c r="P2088" s="84">
        <v>0</v>
      </c>
      <c r="Q2088" s="84">
        <f t="shared" si="1334"/>
        <v>1150</v>
      </c>
      <c r="R2088" s="84">
        <v>0</v>
      </c>
      <c r="S2088" s="87">
        <f t="shared" si="1335"/>
        <v>0</v>
      </c>
      <c r="T2088" s="150">
        <v>10</v>
      </c>
      <c r="U2088" s="69">
        <v>191</v>
      </c>
      <c r="V2088" s="70"/>
      <c r="W2088" s="71"/>
      <c r="X2088" s="76">
        <f t="shared" si="1347"/>
        <v>39600</v>
      </c>
      <c r="Y2088" s="138" t="s">
        <v>4016</v>
      </c>
      <c r="Z2088" s="60">
        <f>MATCH(Y2088,'Cat-3'!$A:$A,0)</f>
        <v>628</v>
      </c>
      <c r="AA2088" s="60">
        <f>MATCH(X2088,'Cat-3'!$1:$1,0)</f>
        <v>45</v>
      </c>
      <c r="AB2088" s="60">
        <f>INDEX('Cat-3'!$1:$1048576,Working!Z2088,Working!AA2088)</f>
        <v>120.9</v>
      </c>
      <c r="AC2088" s="60">
        <f>MATCH($AC$3,'Cat-3'!$1:$1,0)</f>
        <v>90</v>
      </c>
      <c r="AD2088" s="60">
        <f>INDEX('Cat-3'!$1:$1048576,Working!Z2088,Working!AC2088)</f>
        <v>138.4</v>
      </c>
      <c r="AE2088" s="146">
        <f>AD2088/AB2088</f>
        <v>1.1447477253928866</v>
      </c>
      <c r="AF2088" s="132" t="s">
        <v>3114</v>
      </c>
      <c r="AG2088" s="60">
        <f>MATCH(AF2088,'Cat-4'!$A:$A,0)</f>
        <v>844</v>
      </c>
      <c r="AH2088" s="60">
        <f>MATCH($AH$3,'Cat-4'!$1:$1,0)</f>
        <v>4</v>
      </c>
      <c r="AI2088" s="60">
        <f>INDEX('Cat-4'!$1:$1048576,Working!AG2088,Working!AH2088)</f>
        <v>103.9</v>
      </c>
      <c r="AJ2088" s="60">
        <f>MATCH($AJ$3,'Cat-4'!$1:$1,0)</f>
        <v>144</v>
      </c>
      <c r="AK2088" s="60">
        <f>INDEX('Cat-4'!$1:$1048576,Working!AG2088,Working!AJ2088)</f>
        <v>160.30000000000001</v>
      </c>
      <c r="AL2088" s="146">
        <f>AK2088/AI2088</f>
        <v>1.5428296438883542</v>
      </c>
      <c r="AM2088" s="146">
        <f>AL2088*AE2088</f>
        <v>1.7661507255099107</v>
      </c>
      <c r="AN2088" s="146">
        <f t="shared" si="1336"/>
        <v>15.661111111111111</v>
      </c>
      <c r="AO2088" s="169">
        <f>INDEX('EL&amp;SV'!$C$4:$G$50,MATCH(AF2088,'EL&amp;SV'!$G$4:$G$50,0),MATCH(IF(P2088&gt;5000000,"A",IF(N2088&gt;2000000,"B",IF(N2088&gt;500000,"C","D"))),'EL&amp;SV'!$C$4:$G$4,0))</f>
        <v>6</v>
      </c>
      <c r="AP2088" s="171">
        <f>INDEX('EL&amp;SV'!$G$4:$K$50,MATCH(AF2088,'EL&amp;SV'!$G$4:$G$50,0),MATCH(IF(N2088&gt;5000000,"A",IF(N2088&gt;2000000,"B",IF(N2088&gt;500000,"C","D"))),'EL&amp;SV'!$G$4:$K$4,0))</f>
        <v>0.95</v>
      </c>
      <c r="AQ2088" s="153">
        <f t="shared" si="1312"/>
        <v>2031.0733343363972</v>
      </c>
      <c r="AR2088" s="153">
        <f t="shared" si="1313"/>
        <v>1929.5196676195774</v>
      </c>
      <c r="AS2088" s="153">
        <f t="shared" si="1314"/>
        <v>101.55366671681986</v>
      </c>
      <c r="AT2088" s="60">
        <v>0.75</v>
      </c>
      <c r="AU2088" s="153">
        <f t="shared" si="1315"/>
        <v>76.165250037614896</v>
      </c>
      <c r="AV2088" s="153">
        <f t="shared" si="1316"/>
        <v>101.55366671681995</v>
      </c>
    </row>
    <row r="2089" spans="1:48" x14ac:dyDescent="0.2">
      <c r="A2089" s="82">
        <v>2085</v>
      </c>
      <c r="B2089" s="82" t="s">
        <v>1410</v>
      </c>
      <c r="C2089" s="83"/>
      <c r="D2089" s="84" t="s">
        <v>112</v>
      </c>
      <c r="E2089" s="85" t="s">
        <v>924</v>
      </c>
      <c r="F2089" s="151">
        <v>42248</v>
      </c>
      <c r="G2089" s="86"/>
      <c r="H2089" s="89"/>
      <c r="I2089" s="89">
        <v>0.93356164383561646</v>
      </c>
      <c r="J2089" s="84"/>
      <c r="K2089" s="84"/>
      <c r="L2089" s="87">
        <v>1102.5</v>
      </c>
      <c r="M2089" s="87"/>
      <c r="N2089" s="87">
        <v>1102.5</v>
      </c>
      <c r="O2089" s="84">
        <v>1047.375</v>
      </c>
      <c r="P2089" s="84">
        <v>0</v>
      </c>
      <c r="Q2089" s="84">
        <f t="shared" si="1334"/>
        <v>1047.375</v>
      </c>
      <c r="R2089" s="84">
        <v>55.125</v>
      </c>
      <c r="S2089" s="87">
        <f t="shared" si="1335"/>
        <v>55.125</v>
      </c>
      <c r="T2089" s="150">
        <v>5</v>
      </c>
      <c r="U2089" s="69">
        <v>191</v>
      </c>
      <c r="V2089" s="70"/>
      <c r="W2089" s="71"/>
      <c r="X2089" s="76">
        <f>DATE(YEAR(F2089),MONTH(F2089),1)</f>
        <v>42248</v>
      </c>
      <c r="AF2089" s="132" t="s">
        <v>3114</v>
      </c>
      <c r="AG2089" s="60">
        <f>MATCH(AF2089,'Cat-4'!$A:$A,0)</f>
        <v>844</v>
      </c>
      <c r="AH2089" s="60">
        <f>MATCH(X2089,'Cat-4'!$1:$1,0)</f>
        <v>45</v>
      </c>
      <c r="AI2089" s="60">
        <f>INDEX('Cat-4'!$1:$1048576,Working!AG2089,Working!AH2089)</f>
        <v>110.9</v>
      </c>
      <c r="AJ2089" s="60">
        <f>MATCH($AJ$3,'Cat-4'!$1:$1,0)</f>
        <v>144</v>
      </c>
      <c r="AK2089" s="60">
        <f>INDEX('Cat-4'!$1:$1048576,Working!AG2089,Working!AJ2089)</f>
        <v>160.30000000000001</v>
      </c>
      <c r="AL2089" s="146">
        <f>AK2089/AI2089</f>
        <v>1.4454463480613164</v>
      </c>
      <c r="AM2089" s="152">
        <f>AL2089</f>
        <v>1.4454463480613164</v>
      </c>
      <c r="AN2089" s="146">
        <f t="shared" si="1336"/>
        <v>8.4555555555555557</v>
      </c>
      <c r="AO2089" s="169">
        <f>INDEX('EL&amp;SV'!$C$4:$G$50,MATCH(AF2089,'EL&amp;SV'!$G$4:$G$50,0),MATCH(IF(P2089&gt;5000000,"A",IF(N2089&gt;2000000,"B",IF(N2089&gt;500000,"C","D"))),'EL&amp;SV'!$C$4:$G$4,0))</f>
        <v>6</v>
      </c>
      <c r="AP2089" s="171">
        <f>INDEX('EL&amp;SV'!$G$4:$K$50,MATCH(AF2089,'EL&amp;SV'!$G$4:$G$50,0),MATCH(IF(N2089&gt;5000000,"A",IF(N2089&gt;2000000,"B",IF(N2089&gt;500000,"C","D"))),'EL&amp;SV'!$G$4:$K$4,0))</f>
        <v>0.95</v>
      </c>
      <c r="AQ2089" s="153">
        <f t="shared" si="1312"/>
        <v>1593.6045987376015</v>
      </c>
      <c r="AR2089" s="153">
        <f t="shared" si="1313"/>
        <v>1513.9243688007214</v>
      </c>
      <c r="AS2089" s="153">
        <f t="shared" si="1314"/>
        <v>79.680229936880096</v>
      </c>
      <c r="AT2089" s="60">
        <v>0.75</v>
      </c>
      <c r="AU2089" s="153">
        <f t="shared" si="1315"/>
        <v>59.760172452660072</v>
      </c>
      <c r="AV2089" s="153">
        <f t="shared" si="1316"/>
        <v>79.680229936880139</v>
      </c>
    </row>
    <row r="2090" spans="1:48" x14ac:dyDescent="0.2">
      <c r="A2090" s="82">
        <v>2086</v>
      </c>
      <c r="B2090" s="82" t="s">
        <v>1410</v>
      </c>
      <c r="C2090" s="83"/>
      <c r="D2090" s="84" t="s">
        <v>112</v>
      </c>
      <c r="E2090" s="85" t="s">
        <v>728</v>
      </c>
      <c r="F2090" s="86">
        <v>40374</v>
      </c>
      <c r="G2090" s="86" t="s">
        <v>1352</v>
      </c>
      <c r="H2090" s="89"/>
      <c r="I2090" s="89">
        <v>0</v>
      </c>
      <c r="J2090" s="84"/>
      <c r="K2090" s="84"/>
      <c r="L2090" s="87">
        <v>1100</v>
      </c>
      <c r="M2090" s="87"/>
      <c r="N2090" s="87">
        <v>1100</v>
      </c>
      <c r="O2090" s="84">
        <v>1100</v>
      </c>
      <c r="P2090" s="84">
        <v>0</v>
      </c>
      <c r="Q2090" s="84">
        <f t="shared" si="1334"/>
        <v>1100</v>
      </c>
      <c r="R2090" s="84">
        <v>0</v>
      </c>
      <c r="S2090" s="87">
        <f t="shared" si="1335"/>
        <v>0</v>
      </c>
      <c r="T2090" s="150">
        <v>5</v>
      </c>
      <c r="U2090" s="69">
        <v>217</v>
      </c>
      <c r="V2090" s="70"/>
      <c r="W2090" s="71"/>
      <c r="X2090" s="76">
        <f t="shared" si="1347"/>
        <v>40360</v>
      </c>
      <c r="Y2090" s="138" t="s">
        <v>4016</v>
      </c>
      <c r="Z2090" s="60">
        <f>MATCH(Y2090,'Cat-3'!$A:$A,0)</f>
        <v>628</v>
      </c>
      <c r="AA2090" s="60">
        <f>MATCH(X2090,'Cat-3'!$1:$1,0)</f>
        <v>70</v>
      </c>
      <c r="AB2090" s="60">
        <f>INDEX('Cat-3'!$1:$1048576,Working!Z2090,Working!AA2090)</f>
        <v>130.6</v>
      </c>
      <c r="AC2090" s="60">
        <f>MATCH($AC$3,'Cat-3'!$1:$1,0)</f>
        <v>90</v>
      </c>
      <c r="AD2090" s="60">
        <f>INDEX('Cat-3'!$1:$1048576,Working!Z2090,Working!AC2090)</f>
        <v>138.4</v>
      </c>
      <c r="AE2090" s="146">
        <f t="shared" ref="AE2090:AE2091" si="1356">AD2090/AB2090</f>
        <v>1.0597243491577337</v>
      </c>
      <c r="AF2090" s="132" t="s">
        <v>3114</v>
      </c>
      <c r="AG2090" s="60">
        <f>MATCH(AF2090,'Cat-4'!$A:$A,0)</f>
        <v>844</v>
      </c>
      <c r="AH2090" s="60">
        <f>MATCH($AH$3,'Cat-4'!$1:$1,0)</f>
        <v>4</v>
      </c>
      <c r="AI2090" s="60">
        <f>INDEX('Cat-4'!$1:$1048576,Working!AG2090,Working!AH2090)</f>
        <v>103.9</v>
      </c>
      <c r="AJ2090" s="60">
        <f>MATCH($AJ$3,'Cat-4'!$1:$1,0)</f>
        <v>144</v>
      </c>
      <c r="AK2090" s="60">
        <f>INDEX('Cat-4'!$1:$1048576,Working!AG2090,Working!AJ2090)</f>
        <v>160.30000000000001</v>
      </c>
      <c r="AL2090" s="146">
        <f t="shared" ref="AL2090:AL2091" si="1357">AK2090/AI2090</f>
        <v>1.5428296438883542</v>
      </c>
      <c r="AM2090" s="146">
        <f t="shared" ref="AM2090:AM2091" si="1358">AL2090*AE2090</f>
        <v>1.6349741402308442</v>
      </c>
      <c r="AN2090" s="146">
        <f t="shared" si="1336"/>
        <v>13.583333333333334</v>
      </c>
      <c r="AO2090" s="169">
        <f>INDEX('EL&amp;SV'!$C$4:$G$50,MATCH(AF2090,'EL&amp;SV'!$G$4:$G$50,0),MATCH(IF(P2090&gt;5000000,"A",IF(N2090&gt;2000000,"B",IF(N2090&gt;500000,"C","D"))),'EL&amp;SV'!$C$4:$G$4,0))</f>
        <v>6</v>
      </c>
      <c r="AP2090" s="171">
        <f>INDEX('EL&amp;SV'!$G$4:$K$50,MATCH(AF2090,'EL&amp;SV'!$G$4:$G$50,0),MATCH(IF(N2090&gt;5000000,"A",IF(N2090&gt;2000000,"B",IF(N2090&gt;500000,"C","D"))),'EL&amp;SV'!$G$4:$K$4,0))</f>
        <v>0.95</v>
      </c>
      <c r="AQ2090" s="153">
        <f t="shared" ref="AQ2090:AQ2139" si="1359">AM2090*N2090</f>
        <v>1798.4715542539286</v>
      </c>
      <c r="AR2090" s="153">
        <f t="shared" ref="AR2090:AR2139" si="1360">AQ2090*(AP2090/AO2090)*(IF(AN2090&gt;AO2090,AO2090,AN2090))</f>
        <v>1708.5479765412319</v>
      </c>
      <c r="AS2090" s="153">
        <f t="shared" ref="AS2090:AS2139" si="1361">AQ2090-AR2090</f>
        <v>89.92357771269667</v>
      </c>
      <c r="AT2090" s="60">
        <v>0.75</v>
      </c>
      <c r="AU2090" s="153">
        <f t="shared" ref="AU2090:AU2139" si="1362">AT2090*AS2090</f>
        <v>67.442683284522502</v>
      </c>
      <c r="AV2090" s="153">
        <f t="shared" ref="AV2090:AV2139" si="1363">IF((AQ2090*(1-AP2090))&gt;AU2090,(AQ2090*(1-AP2090)),AU2090)</f>
        <v>89.923577712696513</v>
      </c>
    </row>
    <row r="2091" spans="1:48" x14ac:dyDescent="0.2">
      <c r="A2091" s="82">
        <v>2087</v>
      </c>
      <c r="B2091" s="82" t="s">
        <v>1410</v>
      </c>
      <c r="C2091" s="83"/>
      <c r="D2091" s="84" t="s">
        <v>112</v>
      </c>
      <c r="E2091" s="85" t="s">
        <v>683</v>
      </c>
      <c r="F2091" s="86">
        <v>39679</v>
      </c>
      <c r="G2091" s="86" t="s">
        <v>1348</v>
      </c>
      <c r="H2091" s="89"/>
      <c r="I2091" s="89">
        <v>0</v>
      </c>
      <c r="J2091" s="84"/>
      <c r="K2091" s="84"/>
      <c r="L2091" s="87">
        <v>1092</v>
      </c>
      <c r="M2091" s="87"/>
      <c r="N2091" s="87">
        <v>1092</v>
      </c>
      <c r="O2091" s="84">
        <v>1092.4000000000001</v>
      </c>
      <c r="P2091" s="84">
        <v>0</v>
      </c>
      <c r="Q2091" s="84">
        <f t="shared" si="1334"/>
        <v>1092.4000000000001</v>
      </c>
      <c r="R2091" s="84">
        <v>-0.40000000000009095</v>
      </c>
      <c r="S2091" s="87">
        <f t="shared" si="1335"/>
        <v>-0.40000000000009095</v>
      </c>
      <c r="T2091" s="150">
        <v>5</v>
      </c>
      <c r="U2091" s="69">
        <v>217</v>
      </c>
      <c r="V2091" s="70"/>
      <c r="W2091" s="71"/>
      <c r="X2091" s="76">
        <f t="shared" si="1347"/>
        <v>39661</v>
      </c>
      <c r="Y2091" s="138" t="s">
        <v>4255</v>
      </c>
      <c r="Z2091" s="60">
        <f>MATCH(Y2091,'Cat-3'!$A:$A,0)</f>
        <v>758</v>
      </c>
      <c r="AA2091" s="60">
        <f>MATCH(X2091,'Cat-3'!$1:$1,0)</f>
        <v>47</v>
      </c>
      <c r="AB2091" s="60">
        <f>INDEX('Cat-3'!$1:$1048576,Working!Z2091,Working!AA2091)</f>
        <v>95.8</v>
      </c>
      <c r="AC2091" s="60">
        <f>MATCH($AC$3,'Cat-3'!$1:$1,0)</f>
        <v>90</v>
      </c>
      <c r="AD2091" s="60">
        <f>INDEX('Cat-3'!$1:$1048576,Working!Z2091,Working!AC2091)</f>
        <v>95.1</v>
      </c>
      <c r="AE2091" s="146">
        <f t="shared" si="1356"/>
        <v>0.99269311064718158</v>
      </c>
      <c r="AF2091" s="132" t="s">
        <v>2724</v>
      </c>
      <c r="AG2091" s="60">
        <f>MATCH(AF2091,'Cat-4'!$A:$A,0)</f>
        <v>648</v>
      </c>
      <c r="AH2091" s="60">
        <f>MATCH($AH$3,'Cat-4'!$1:$1,0)</f>
        <v>4</v>
      </c>
      <c r="AI2091" s="60">
        <f>INDEX('Cat-4'!$1:$1048576,Working!AG2091,Working!AH2091)</f>
        <v>103.2</v>
      </c>
      <c r="AJ2091" s="60">
        <f>MATCH($AJ$3,'Cat-4'!$1:$1,0)</f>
        <v>144</v>
      </c>
      <c r="AK2091" s="60">
        <f>INDEX('Cat-4'!$1:$1048576,Working!AG2091,Working!AJ2091)</f>
        <v>139.4</v>
      </c>
      <c r="AL2091" s="146">
        <f t="shared" si="1357"/>
        <v>1.3507751937984496</v>
      </c>
      <c r="AM2091" s="146">
        <f t="shared" si="1358"/>
        <v>1.3409052289168324</v>
      </c>
      <c r="AN2091" s="146">
        <f t="shared" si="1336"/>
        <v>15.488888888888889</v>
      </c>
      <c r="AO2091" s="169">
        <f>INDEX('EL&amp;SV'!$C$4:$G$50,MATCH(AF2091,'EL&amp;SV'!$G$4:$G$50,0),MATCH(IF(P2091&gt;5000000,"A",IF(N2091&gt;2000000,"B",IF(N2091&gt;500000,"C","D"))),'EL&amp;SV'!$C$4:$G$4,0))</f>
        <v>5</v>
      </c>
      <c r="AP2091" s="171">
        <f>INDEX('EL&amp;SV'!$G$4:$K$50,MATCH(AF2091,'EL&amp;SV'!$G$4:$G$50,0),MATCH(IF(N2091&gt;5000000,"A",IF(N2091&gt;2000000,"B",IF(N2091&gt;500000,"C","D"))),'EL&amp;SV'!$G$4:$K$4,0))</f>
        <v>1</v>
      </c>
      <c r="AQ2091" s="153">
        <f t="shared" si="1359"/>
        <v>1464.2685099771809</v>
      </c>
      <c r="AR2091" s="153">
        <f t="shared" si="1360"/>
        <v>1464.2685099771811</v>
      </c>
      <c r="AS2091" s="153">
        <f t="shared" si="1361"/>
        <v>0</v>
      </c>
      <c r="AT2091" s="60">
        <v>0.75</v>
      </c>
      <c r="AU2091" s="153">
        <f t="shared" si="1362"/>
        <v>0</v>
      </c>
      <c r="AV2091" s="153">
        <f t="shared" si="1363"/>
        <v>0</v>
      </c>
    </row>
    <row r="2092" spans="1:48" x14ac:dyDescent="0.2">
      <c r="A2092" s="82">
        <v>2088</v>
      </c>
      <c r="B2092" s="82" t="s">
        <v>1410</v>
      </c>
      <c r="C2092" s="83"/>
      <c r="D2092" s="84" t="s">
        <v>112</v>
      </c>
      <c r="E2092" s="85" t="s">
        <v>840</v>
      </c>
      <c r="F2092" s="151">
        <v>42248</v>
      </c>
      <c r="G2092" s="86"/>
      <c r="H2092" s="89"/>
      <c r="I2092" s="89">
        <v>0</v>
      </c>
      <c r="J2092" s="84"/>
      <c r="K2092" s="84"/>
      <c r="L2092" s="87">
        <v>1050</v>
      </c>
      <c r="M2092" s="87"/>
      <c r="N2092" s="87">
        <v>1050</v>
      </c>
      <c r="O2092" s="84">
        <v>1047.4794520547944</v>
      </c>
      <c r="P2092" s="84">
        <v>0</v>
      </c>
      <c r="Q2092" s="84">
        <f t="shared" si="1334"/>
        <v>1047.4794520547944</v>
      </c>
      <c r="R2092" s="84">
        <v>2.5205479452056352</v>
      </c>
      <c r="S2092" s="87">
        <f t="shared" si="1335"/>
        <v>2.5205479452056352</v>
      </c>
      <c r="T2092" s="150">
        <v>5</v>
      </c>
      <c r="U2092" s="69">
        <v>218</v>
      </c>
      <c r="V2092" s="70"/>
      <c r="W2092" s="71"/>
      <c r="X2092" s="76">
        <f>DATE(YEAR(F2092),MONTH(F2092),1)</f>
        <v>42248</v>
      </c>
      <c r="AF2092" s="132" t="s">
        <v>3114</v>
      </c>
      <c r="AG2092" s="60">
        <f>MATCH(AF2092,'Cat-4'!$A:$A,0)</f>
        <v>844</v>
      </c>
      <c r="AH2092" s="60">
        <f>MATCH(X2092,'Cat-4'!$1:$1,0)</f>
        <v>45</v>
      </c>
      <c r="AI2092" s="60">
        <f>INDEX('Cat-4'!$1:$1048576,Working!AG2092,Working!AH2092)</f>
        <v>110.9</v>
      </c>
      <c r="AJ2092" s="60">
        <f>MATCH($AJ$3,'Cat-4'!$1:$1,0)</f>
        <v>144</v>
      </c>
      <c r="AK2092" s="60">
        <f>INDEX('Cat-4'!$1:$1048576,Working!AG2092,Working!AJ2092)</f>
        <v>160.30000000000001</v>
      </c>
      <c r="AL2092" s="146">
        <f>AK2092/AI2092</f>
        <v>1.4454463480613164</v>
      </c>
      <c r="AM2092" s="152">
        <f>AL2092</f>
        <v>1.4454463480613164</v>
      </c>
      <c r="AN2092" s="146">
        <f t="shared" si="1336"/>
        <v>8.4555555555555557</v>
      </c>
      <c r="AO2092" s="169">
        <f>INDEX('EL&amp;SV'!$C$4:$G$50,MATCH(AF2092,'EL&amp;SV'!$G$4:$G$50,0),MATCH(IF(P2092&gt;5000000,"A",IF(N2092&gt;2000000,"B",IF(N2092&gt;500000,"C","D"))),'EL&amp;SV'!$C$4:$G$4,0))</f>
        <v>6</v>
      </c>
      <c r="AP2092" s="171">
        <f>INDEX('EL&amp;SV'!$G$4:$K$50,MATCH(AF2092,'EL&amp;SV'!$G$4:$G$50,0),MATCH(IF(N2092&gt;5000000,"A",IF(N2092&gt;2000000,"B",IF(N2092&gt;500000,"C","D"))),'EL&amp;SV'!$G$4:$K$4,0))</f>
        <v>0.95</v>
      </c>
      <c r="AQ2092" s="153">
        <f t="shared" si="1359"/>
        <v>1517.7186654643822</v>
      </c>
      <c r="AR2092" s="153">
        <f t="shared" si="1360"/>
        <v>1441.8327321911629</v>
      </c>
      <c r="AS2092" s="153">
        <f t="shared" si="1361"/>
        <v>75.88593327321928</v>
      </c>
      <c r="AT2092" s="60">
        <v>0.75</v>
      </c>
      <c r="AU2092" s="153">
        <f t="shared" si="1362"/>
        <v>56.91444995491446</v>
      </c>
      <c r="AV2092" s="153">
        <f t="shared" si="1363"/>
        <v>75.88593327321918</v>
      </c>
    </row>
    <row r="2093" spans="1:48" x14ac:dyDescent="0.2">
      <c r="A2093" s="82">
        <v>2089</v>
      </c>
      <c r="B2093" s="82" t="s">
        <v>1410</v>
      </c>
      <c r="C2093" s="83"/>
      <c r="D2093" s="84" t="s">
        <v>112</v>
      </c>
      <c r="E2093" s="85" t="s">
        <v>307</v>
      </c>
      <c r="F2093" s="86">
        <v>39491</v>
      </c>
      <c r="G2093" s="86" t="s">
        <v>1347</v>
      </c>
      <c r="H2093" s="89"/>
      <c r="I2093" s="89">
        <v>1.2934089298369948E-2</v>
      </c>
      <c r="J2093" s="84"/>
      <c r="K2093" s="84"/>
      <c r="L2093" s="87">
        <v>970</v>
      </c>
      <c r="M2093" s="87"/>
      <c r="N2093" s="87">
        <v>970</v>
      </c>
      <c r="O2093" s="84">
        <v>970</v>
      </c>
      <c r="P2093" s="84">
        <v>0</v>
      </c>
      <c r="Q2093" s="84">
        <f t="shared" si="1334"/>
        <v>970</v>
      </c>
      <c r="R2093" s="84">
        <v>0</v>
      </c>
      <c r="S2093" s="87">
        <f t="shared" si="1335"/>
        <v>0</v>
      </c>
      <c r="T2093" s="150">
        <v>10</v>
      </c>
      <c r="U2093" s="69">
        <v>220</v>
      </c>
      <c r="V2093" s="70"/>
      <c r="W2093" s="71"/>
      <c r="X2093" s="76">
        <f t="shared" si="1347"/>
        <v>39479</v>
      </c>
      <c r="Y2093" s="138" t="s">
        <v>4016</v>
      </c>
      <c r="Z2093" s="60">
        <f>MATCH(Y2093,'Cat-3'!$A:$A,0)</f>
        <v>628</v>
      </c>
      <c r="AA2093" s="60">
        <f>MATCH(X2093,'Cat-3'!$1:$1,0)</f>
        <v>41</v>
      </c>
      <c r="AB2093" s="60">
        <f>INDEX('Cat-3'!$1:$1048576,Working!Z2093,Working!AA2093)</f>
        <v>116.6</v>
      </c>
      <c r="AC2093" s="60">
        <f>MATCH($AC$3,'Cat-3'!$1:$1,0)</f>
        <v>90</v>
      </c>
      <c r="AD2093" s="60">
        <f>INDEX('Cat-3'!$1:$1048576,Working!Z2093,Working!AC2093)</f>
        <v>138.4</v>
      </c>
      <c r="AE2093" s="146">
        <f>AD2093/AB2093</f>
        <v>1.1869639794168096</v>
      </c>
      <c r="AF2093" s="132" t="s">
        <v>3114</v>
      </c>
      <c r="AG2093" s="60">
        <f>MATCH(AF2093,'Cat-4'!$A:$A,0)</f>
        <v>844</v>
      </c>
      <c r="AH2093" s="60">
        <f>MATCH($AH$3,'Cat-4'!$1:$1,0)</f>
        <v>4</v>
      </c>
      <c r="AI2093" s="60">
        <f>INDEX('Cat-4'!$1:$1048576,Working!AG2093,Working!AH2093)</f>
        <v>103.9</v>
      </c>
      <c r="AJ2093" s="60">
        <f>MATCH($AJ$3,'Cat-4'!$1:$1,0)</f>
        <v>144</v>
      </c>
      <c r="AK2093" s="60">
        <f>INDEX('Cat-4'!$1:$1048576,Working!AG2093,Working!AJ2093)</f>
        <v>160.30000000000001</v>
      </c>
      <c r="AL2093" s="146">
        <f>AK2093/AI2093</f>
        <v>1.5428296438883542</v>
      </c>
      <c r="AM2093" s="146">
        <f>AL2093*AE2093</f>
        <v>1.8312832136719401</v>
      </c>
      <c r="AN2093" s="146">
        <f t="shared" si="1336"/>
        <v>16.005555555555556</v>
      </c>
      <c r="AO2093" s="169">
        <f>INDEX('EL&amp;SV'!$C$4:$G$50,MATCH(AF2093,'EL&amp;SV'!$G$4:$G$50,0),MATCH(IF(P2093&gt;5000000,"A",IF(N2093&gt;2000000,"B",IF(N2093&gt;500000,"C","D"))),'EL&amp;SV'!$C$4:$G$4,0))</f>
        <v>6</v>
      </c>
      <c r="AP2093" s="171">
        <f>INDEX('EL&amp;SV'!$G$4:$K$50,MATCH(AF2093,'EL&amp;SV'!$G$4:$G$50,0),MATCH(IF(N2093&gt;5000000,"A",IF(N2093&gt;2000000,"B",IF(N2093&gt;500000,"C","D"))),'EL&amp;SV'!$G$4:$K$4,0))</f>
        <v>0.95</v>
      </c>
      <c r="AQ2093" s="153">
        <f t="shared" si="1359"/>
        <v>1776.3447172617819</v>
      </c>
      <c r="AR2093" s="153">
        <f t="shared" si="1360"/>
        <v>1687.5274813986928</v>
      </c>
      <c r="AS2093" s="153">
        <f t="shared" si="1361"/>
        <v>88.817235863089081</v>
      </c>
      <c r="AT2093" s="60">
        <v>0.75</v>
      </c>
      <c r="AU2093" s="153">
        <f t="shared" si="1362"/>
        <v>66.612926897316811</v>
      </c>
      <c r="AV2093" s="153">
        <f t="shared" si="1363"/>
        <v>88.817235863089167</v>
      </c>
    </row>
    <row r="2094" spans="1:48" x14ac:dyDescent="0.2">
      <c r="A2094" s="82">
        <v>2090</v>
      </c>
      <c r="B2094" s="82" t="s">
        <v>1410</v>
      </c>
      <c r="C2094" s="83"/>
      <c r="D2094" s="84" t="s">
        <v>111</v>
      </c>
      <c r="E2094" s="85" t="s">
        <v>260</v>
      </c>
      <c r="F2094" s="86">
        <v>41000</v>
      </c>
      <c r="G2094" s="86" t="s">
        <v>1350</v>
      </c>
      <c r="H2094" s="89"/>
      <c r="I2094" s="89">
        <v>0.78306520547945213</v>
      </c>
      <c r="J2094" s="84"/>
      <c r="K2094" s="84"/>
      <c r="L2094" s="87">
        <v>957.69</v>
      </c>
      <c r="M2094" s="87"/>
      <c r="N2094" s="87">
        <v>957.69</v>
      </c>
      <c r="O2094" s="84">
        <v>909.80550000000005</v>
      </c>
      <c r="P2094" s="84">
        <v>0</v>
      </c>
      <c r="Q2094" s="84">
        <f t="shared" si="1334"/>
        <v>909.80550000000005</v>
      </c>
      <c r="R2094" s="84">
        <v>47.884500000000003</v>
      </c>
      <c r="S2094" s="87">
        <f t="shared" si="1335"/>
        <v>47.884500000000003</v>
      </c>
      <c r="T2094" s="150">
        <v>40</v>
      </c>
      <c r="U2094" s="69">
        <v>221</v>
      </c>
      <c r="V2094" s="70"/>
      <c r="W2094" s="71"/>
      <c r="X2094" s="76">
        <f>DATE(YEAR(F2094),MONTH(F2094),1)</f>
        <v>41000</v>
      </c>
      <c r="AF2094" s="132" t="s">
        <v>2879</v>
      </c>
      <c r="AG2094" s="60">
        <f>MATCH(AF2094,'Cat-4'!$A:$A,0)</f>
        <v>726</v>
      </c>
      <c r="AH2094" s="60">
        <f>MATCH(X2094,'Cat-4'!$1:$1,0)</f>
        <v>4</v>
      </c>
      <c r="AI2094" s="60">
        <f>INDEX('Cat-4'!$1:$1048576,Working!AG2094,Working!AH2094)</f>
        <v>106.1</v>
      </c>
      <c r="AJ2094" s="60">
        <f>MATCH($AJ$3,'Cat-4'!$1:$1,0)</f>
        <v>144</v>
      </c>
      <c r="AK2094" s="60">
        <f>INDEX('Cat-4'!$1:$1048576,Working!AG2094,Working!AJ2094)</f>
        <v>132.30000000000001</v>
      </c>
      <c r="AL2094" s="146">
        <f t="shared" ref="AL2094:AL2095" si="1364">AK2094/AI2094</f>
        <v>1.2469368520263904</v>
      </c>
      <c r="AM2094" s="152">
        <f t="shared" ref="AM2094:AM2095" si="1365">AL2094</f>
        <v>1.2469368520263904</v>
      </c>
      <c r="AN2094" s="146">
        <f t="shared" si="1336"/>
        <v>11.872222222222222</v>
      </c>
      <c r="AO2094" s="169">
        <f>INDEX('EL&amp;SV'!$C$4:$G$50,MATCH(AF2094,'EL&amp;SV'!$G$4:$G$50,0),MATCH(IF(P2094&gt;5000000,"A",IF(N2094&gt;2000000,"B",IF(N2094&gt;500000,"C","D"))),'EL&amp;SV'!$C$4:$G$4,0))</f>
        <v>8</v>
      </c>
      <c r="AP2094" s="171">
        <f>INDEX('EL&amp;SV'!$G$4:$K$50,MATCH(AF2094,'EL&amp;SV'!$G$4:$G$50,0),MATCH(IF(N2094&gt;5000000,"A",IF(N2094&gt;2000000,"B",IF(N2094&gt;500000,"C","D"))),'EL&amp;SV'!$G$4:$K$4,0))</f>
        <v>0.95</v>
      </c>
      <c r="AQ2094" s="153">
        <f t="shared" si="1359"/>
        <v>1194.1789538171538</v>
      </c>
      <c r="AR2094" s="153">
        <f t="shared" si="1360"/>
        <v>1134.4700061262961</v>
      </c>
      <c r="AS2094" s="153">
        <f t="shared" si="1361"/>
        <v>59.708947690857713</v>
      </c>
      <c r="AT2094" s="60">
        <v>0.75</v>
      </c>
      <c r="AU2094" s="153">
        <f t="shared" si="1362"/>
        <v>44.781710768143284</v>
      </c>
      <c r="AV2094" s="153">
        <f t="shared" si="1363"/>
        <v>59.708947690857741</v>
      </c>
    </row>
    <row r="2095" spans="1:48" x14ac:dyDescent="0.2">
      <c r="A2095" s="82">
        <v>2091</v>
      </c>
      <c r="B2095" s="82" t="s">
        <v>1410</v>
      </c>
      <c r="C2095" s="83"/>
      <c r="D2095" s="84" t="s">
        <v>112</v>
      </c>
      <c r="E2095" s="85" t="s">
        <v>724</v>
      </c>
      <c r="F2095" s="86">
        <v>41544</v>
      </c>
      <c r="G2095" s="86" t="s">
        <v>1349</v>
      </c>
      <c r="H2095" s="89"/>
      <c r="I2095" s="89">
        <v>0</v>
      </c>
      <c r="J2095" s="84"/>
      <c r="K2095" s="84"/>
      <c r="L2095" s="87">
        <v>903</v>
      </c>
      <c r="M2095" s="87"/>
      <c r="N2095" s="87">
        <v>903</v>
      </c>
      <c r="O2095" s="84">
        <v>902.85</v>
      </c>
      <c r="P2095" s="84">
        <v>0</v>
      </c>
      <c r="Q2095" s="84">
        <f t="shared" si="1334"/>
        <v>902.85</v>
      </c>
      <c r="R2095" s="84">
        <v>0.14999999999997726</v>
      </c>
      <c r="S2095" s="87">
        <f t="shared" si="1335"/>
        <v>0.14999999999997726</v>
      </c>
      <c r="T2095" s="150">
        <v>5</v>
      </c>
      <c r="U2095" s="69">
        <v>234</v>
      </c>
      <c r="V2095" s="70"/>
      <c r="W2095" s="71"/>
      <c r="X2095" s="76">
        <f t="shared" ref="X2095:X2103" si="1366">DATE(YEAR(F2095),MONTH(F2095),1)</f>
        <v>41518</v>
      </c>
      <c r="AF2095" s="132" t="s">
        <v>3114</v>
      </c>
      <c r="AG2095" s="60">
        <f>MATCH(AF2095,'Cat-4'!$A:$A,0)</f>
        <v>844</v>
      </c>
      <c r="AH2095" s="60">
        <f>MATCH(X2095,'Cat-4'!$1:$1,0)</f>
        <v>21</v>
      </c>
      <c r="AI2095" s="60">
        <f>INDEX('Cat-4'!$1:$1048576,Working!AG2095,Working!AH2095)</f>
        <v>112.4</v>
      </c>
      <c r="AJ2095" s="60">
        <f>MATCH($AJ$3,'Cat-4'!$1:$1,0)</f>
        <v>144</v>
      </c>
      <c r="AK2095" s="60">
        <f>INDEX('Cat-4'!$1:$1048576,Working!AG2095,Working!AJ2095)</f>
        <v>160.30000000000001</v>
      </c>
      <c r="AL2095" s="146">
        <f t="shared" si="1364"/>
        <v>1.4261565836298933</v>
      </c>
      <c r="AM2095" s="152">
        <f t="shared" si="1365"/>
        <v>1.4261565836298933</v>
      </c>
      <c r="AN2095" s="146">
        <f t="shared" si="1336"/>
        <v>10.383333333333333</v>
      </c>
      <c r="AO2095" s="169">
        <f>INDEX('EL&amp;SV'!$C$4:$G$50,MATCH(AF2095,'EL&amp;SV'!$G$4:$G$50,0),MATCH(IF(P2095&gt;5000000,"A",IF(N2095&gt;2000000,"B",IF(N2095&gt;500000,"C","D"))),'EL&amp;SV'!$C$4:$G$4,0))</f>
        <v>6</v>
      </c>
      <c r="AP2095" s="171">
        <f>INDEX('EL&amp;SV'!$G$4:$K$50,MATCH(AF2095,'EL&amp;SV'!$G$4:$G$50,0),MATCH(IF(N2095&gt;5000000,"A",IF(N2095&gt;2000000,"B",IF(N2095&gt;500000,"C","D"))),'EL&amp;SV'!$G$4:$K$4,0))</f>
        <v>0.95</v>
      </c>
      <c r="AQ2095" s="153">
        <f t="shared" si="1359"/>
        <v>1287.8193950177936</v>
      </c>
      <c r="AR2095" s="153">
        <f t="shared" si="1360"/>
        <v>1223.4284252669038</v>
      </c>
      <c r="AS2095" s="153">
        <f t="shared" si="1361"/>
        <v>64.390969750889781</v>
      </c>
      <c r="AT2095" s="60">
        <v>0.75</v>
      </c>
      <c r="AU2095" s="153">
        <f t="shared" si="1362"/>
        <v>48.293227313167336</v>
      </c>
      <c r="AV2095" s="153">
        <f t="shared" si="1363"/>
        <v>64.390969750889738</v>
      </c>
    </row>
    <row r="2096" spans="1:48" x14ac:dyDescent="0.2">
      <c r="A2096" s="82">
        <v>2092</v>
      </c>
      <c r="B2096" s="82" t="s">
        <v>1410</v>
      </c>
      <c r="C2096" s="83"/>
      <c r="D2096" s="84" t="s">
        <v>112</v>
      </c>
      <c r="E2096" s="85" t="s">
        <v>306</v>
      </c>
      <c r="F2096" s="86">
        <v>39514</v>
      </c>
      <c r="G2096" s="86" t="s">
        <v>1347</v>
      </c>
      <c r="H2096" s="89"/>
      <c r="I2096" s="89">
        <v>1.2726638772663878E-2</v>
      </c>
      <c r="J2096" s="84"/>
      <c r="K2096" s="84"/>
      <c r="L2096" s="87">
        <v>900</v>
      </c>
      <c r="M2096" s="87"/>
      <c r="N2096" s="87">
        <v>900</v>
      </c>
      <c r="O2096" s="84">
        <v>900</v>
      </c>
      <c r="P2096" s="84">
        <v>0</v>
      </c>
      <c r="Q2096" s="84">
        <f t="shared" si="1334"/>
        <v>900</v>
      </c>
      <c r="R2096" s="84">
        <v>0</v>
      </c>
      <c r="S2096" s="87">
        <f t="shared" si="1335"/>
        <v>0</v>
      </c>
      <c r="T2096" s="150">
        <v>10</v>
      </c>
      <c r="U2096" s="69">
        <v>239</v>
      </c>
      <c r="V2096" s="70"/>
      <c r="W2096" s="71"/>
      <c r="X2096" s="76">
        <f t="shared" si="1366"/>
        <v>39508</v>
      </c>
      <c r="Y2096" s="138" t="s">
        <v>4016</v>
      </c>
      <c r="Z2096" s="60">
        <f>MATCH(Y2096,'Cat-3'!$A:$A,0)</f>
        <v>628</v>
      </c>
      <c r="AA2096" s="60">
        <f>MATCH(X2096,'Cat-3'!$1:$1,0)</f>
        <v>42</v>
      </c>
      <c r="AB2096" s="60">
        <f>INDEX('Cat-3'!$1:$1048576,Working!Z2096,Working!AA2096)</f>
        <v>118.3</v>
      </c>
      <c r="AC2096" s="60">
        <f>MATCH($AC$3,'Cat-3'!$1:$1,0)</f>
        <v>90</v>
      </c>
      <c r="AD2096" s="60">
        <f>INDEX('Cat-3'!$1:$1048576,Working!Z2096,Working!AC2096)</f>
        <v>138.4</v>
      </c>
      <c r="AE2096" s="146">
        <f t="shared" ref="AE2096:AE2100" si="1367">AD2096/AB2096</f>
        <v>1.1699070160608622</v>
      </c>
      <c r="AF2096" s="132" t="s">
        <v>3114</v>
      </c>
      <c r="AG2096" s="60">
        <f>MATCH(AF2096,'Cat-4'!$A:$A,0)</f>
        <v>844</v>
      </c>
      <c r="AH2096" s="60">
        <f>MATCH($AH$3,'Cat-4'!$1:$1,0)</f>
        <v>4</v>
      </c>
      <c r="AI2096" s="60">
        <f>INDEX('Cat-4'!$1:$1048576,Working!AG2096,Working!AH2096)</f>
        <v>103.9</v>
      </c>
      <c r="AJ2096" s="60">
        <f>MATCH($AJ$3,'Cat-4'!$1:$1,0)</f>
        <v>144</v>
      </c>
      <c r="AK2096" s="60">
        <f>INDEX('Cat-4'!$1:$1048576,Working!AG2096,Working!AJ2096)</f>
        <v>160.30000000000001</v>
      </c>
      <c r="AL2096" s="146">
        <f t="shared" ref="AL2096:AL2100" si="1368">AK2096/AI2096</f>
        <v>1.5428296438883542</v>
      </c>
      <c r="AM2096" s="146">
        <f t="shared" ref="AM2096:AM2100" si="1369">AL2096*AE2096</f>
        <v>1.8049672249716671</v>
      </c>
      <c r="AN2096" s="146">
        <f t="shared" si="1336"/>
        <v>15.938888888888888</v>
      </c>
      <c r="AO2096" s="169">
        <f>INDEX('EL&amp;SV'!$C$4:$G$50,MATCH(AF2096,'EL&amp;SV'!$G$4:$G$50,0),MATCH(IF(P2096&gt;5000000,"A",IF(N2096&gt;2000000,"B",IF(N2096&gt;500000,"C","D"))),'EL&amp;SV'!$C$4:$G$4,0))</f>
        <v>6</v>
      </c>
      <c r="AP2096" s="171">
        <f>INDEX('EL&amp;SV'!$G$4:$K$50,MATCH(AF2096,'EL&amp;SV'!$G$4:$G$50,0),MATCH(IF(N2096&gt;5000000,"A",IF(N2096&gt;2000000,"B",IF(N2096&gt;500000,"C","D"))),'EL&amp;SV'!$G$4:$K$4,0))</f>
        <v>0.95</v>
      </c>
      <c r="AQ2096" s="153">
        <f t="shared" si="1359"/>
        <v>1624.4705024745003</v>
      </c>
      <c r="AR2096" s="153">
        <f t="shared" si="1360"/>
        <v>1543.2469773507753</v>
      </c>
      <c r="AS2096" s="153">
        <f t="shared" si="1361"/>
        <v>81.22352512372504</v>
      </c>
      <c r="AT2096" s="60">
        <v>0.75</v>
      </c>
      <c r="AU2096" s="153">
        <f t="shared" si="1362"/>
        <v>60.91764384279378</v>
      </c>
      <c r="AV2096" s="153">
        <f t="shared" si="1363"/>
        <v>81.223525123725082</v>
      </c>
    </row>
    <row r="2097" spans="1:48" x14ac:dyDescent="0.2">
      <c r="A2097" s="82">
        <v>2093</v>
      </c>
      <c r="B2097" s="82" t="s">
        <v>1410</v>
      </c>
      <c r="C2097" s="83"/>
      <c r="D2097" s="84" t="s">
        <v>112</v>
      </c>
      <c r="E2097" s="85" t="s">
        <v>370</v>
      </c>
      <c r="F2097" s="86">
        <v>40346</v>
      </c>
      <c r="G2097" s="86" t="s">
        <v>1352</v>
      </c>
      <c r="H2097" s="89"/>
      <c r="I2097" s="89">
        <v>8.0538393645189759E-3</v>
      </c>
      <c r="J2097" s="84"/>
      <c r="K2097" s="84"/>
      <c r="L2097" s="87">
        <v>900</v>
      </c>
      <c r="M2097" s="87"/>
      <c r="N2097" s="87">
        <v>900</v>
      </c>
      <c r="O2097" s="84">
        <v>900</v>
      </c>
      <c r="P2097" s="84">
        <v>0</v>
      </c>
      <c r="Q2097" s="84">
        <f t="shared" si="1334"/>
        <v>900</v>
      </c>
      <c r="R2097" s="84">
        <v>0</v>
      </c>
      <c r="S2097" s="87">
        <f t="shared" si="1335"/>
        <v>0</v>
      </c>
      <c r="T2097" s="150">
        <v>10</v>
      </c>
      <c r="U2097" s="69">
        <v>262</v>
      </c>
      <c r="V2097" s="70"/>
      <c r="W2097" s="71"/>
      <c r="X2097" s="76">
        <f t="shared" si="1366"/>
        <v>40330</v>
      </c>
      <c r="Y2097" s="138" t="s">
        <v>4016</v>
      </c>
      <c r="Z2097" s="60">
        <f>MATCH(Y2097,'Cat-3'!$A:$A,0)</f>
        <v>628</v>
      </c>
      <c r="AA2097" s="60">
        <f>MATCH(X2097,'Cat-3'!$1:$1,0)</f>
        <v>69</v>
      </c>
      <c r="AB2097" s="60">
        <f>INDEX('Cat-3'!$1:$1048576,Working!Z2097,Working!AA2097)</f>
        <v>130.6</v>
      </c>
      <c r="AC2097" s="60">
        <f>MATCH($AC$3,'Cat-3'!$1:$1,0)</f>
        <v>90</v>
      </c>
      <c r="AD2097" s="60">
        <f>INDEX('Cat-3'!$1:$1048576,Working!Z2097,Working!AC2097)</f>
        <v>138.4</v>
      </c>
      <c r="AE2097" s="146">
        <f t="shared" si="1367"/>
        <v>1.0597243491577337</v>
      </c>
      <c r="AF2097" s="132" t="s">
        <v>3114</v>
      </c>
      <c r="AG2097" s="60">
        <f>MATCH(AF2097,'Cat-4'!$A:$A,0)</f>
        <v>844</v>
      </c>
      <c r="AH2097" s="60">
        <f>MATCH($AH$3,'Cat-4'!$1:$1,0)</f>
        <v>4</v>
      </c>
      <c r="AI2097" s="60">
        <f>INDEX('Cat-4'!$1:$1048576,Working!AG2097,Working!AH2097)</f>
        <v>103.9</v>
      </c>
      <c r="AJ2097" s="60">
        <f>MATCH($AJ$3,'Cat-4'!$1:$1,0)</f>
        <v>144</v>
      </c>
      <c r="AK2097" s="60">
        <f>INDEX('Cat-4'!$1:$1048576,Working!AG2097,Working!AJ2097)</f>
        <v>160.30000000000001</v>
      </c>
      <c r="AL2097" s="146">
        <f t="shared" si="1368"/>
        <v>1.5428296438883542</v>
      </c>
      <c r="AM2097" s="146">
        <f t="shared" si="1369"/>
        <v>1.6349741402308442</v>
      </c>
      <c r="AN2097" s="146">
        <f t="shared" si="1336"/>
        <v>13.661111111111111</v>
      </c>
      <c r="AO2097" s="169">
        <f>INDEX('EL&amp;SV'!$C$4:$G$50,MATCH(AF2097,'EL&amp;SV'!$G$4:$G$50,0),MATCH(IF(P2097&gt;5000000,"A",IF(N2097&gt;2000000,"B",IF(N2097&gt;500000,"C","D"))),'EL&amp;SV'!$C$4:$G$4,0))</f>
        <v>6</v>
      </c>
      <c r="AP2097" s="171">
        <f>INDEX('EL&amp;SV'!$G$4:$K$50,MATCH(AF2097,'EL&amp;SV'!$G$4:$G$50,0),MATCH(IF(N2097&gt;5000000,"A",IF(N2097&gt;2000000,"B",IF(N2097&gt;500000,"C","D"))),'EL&amp;SV'!$G$4:$K$4,0))</f>
        <v>0.95</v>
      </c>
      <c r="AQ2097" s="153">
        <f t="shared" si="1359"/>
        <v>1471.4767262077598</v>
      </c>
      <c r="AR2097" s="153">
        <f t="shared" si="1360"/>
        <v>1397.9028898973718</v>
      </c>
      <c r="AS2097" s="153">
        <f t="shared" si="1361"/>
        <v>73.57383631038806</v>
      </c>
      <c r="AT2097" s="60">
        <v>0.75</v>
      </c>
      <c r="AU2097" s="153">
        <f t="shared" si="1362"/>
        <v>55.180377232791045</v>
      </c>
      <c r="AV2097" s="153">
        <f t="shared" si="1363"/>
        <v>73.57383631038806</v>
      </c>
    </row>
    <row r="2098" spans="1:48" x14ac:dyDescent="0.2">
      <c r="A2098" s="82">
        <v>2094</v>
      </c>
      <c r="B2098" s="82" t="s">
        <v>1410</v>
      </c>
      <c r="C2098" s="83"/>
      <c r="D2098" s="84" t="s">
        <v>112</v>
      </c>
      <c r="E2098" s="85" t="s">
        <v>307</v>
      </c>
      <c r="F2098" s="86">
        <v>39507</v>
      </c>
      <c r="G2098" s="86" t="s">
        <v>1347</v>
      </c>
      <c r="H2098" s="89"/>
      <c r="I2098" s="89">
        <v>1.2789067974772247E-2</v>
      </c>
      <c r="J2098" s="84"/>
      <c r="K2098" s="84"/>
      <c r="L2098" s="87">
        <v>840</v>
      </c>
      <c r="M2098" s="87"/>
      <c r="N2098" s="87">
        <v>840</v>
      </c>
      <c r="O2098" s="84">
        <v>840</v>
      </c>
      <c r="P2098" s="84">
        <v>0</v>
      </c>
      <c r="Q2098" s="84">
        <f t="shared" si="1334"/>
        <v>840</v>
      </c>
      <c r="R2098" s="84">
        <v>0</v>
      </c>
      <c r="S2098" s="87">
        <f t="shared" si="1335"/>
        <v>0</v>
      </c>
      <c r="T2098" s="150">
        <v>10</v>
      </c>
      <c r="U2098" s="69">
        <v>282</v>
      </c>
      <c r="V2098" s="70"/>
      <c r="W2098" s="71"/>
      <c r="X2098" s="76">
        <f t="shared" si="1366"/>
        <v>39479</v>
      </c>
      <c r="Y2098" s="138" t="s">
        <v>4016</v>
      </c>
      <c r="Z2098" s="60">
        <f>MATCH(Y2098,'Cat-3'!$A:$A,0)</f>
        <v>628</v>
      </c>
      <c r="AA2098" s="60">
        <f>MATCH(X2098,'Cat-3'!$1:$1,0)</f>
        <v>41</v>
      </c>
      <c r="AB2098" s="60">
        <f>INDEX('Cat-3'!$1:$1048576,Working!Z2098,Working!AA2098)</f>
        <v>116.6</v>
      </c>
      <c r="AC2098" s="60">
        <f>MATCH($AC$3,'Cat-3'!$1:$1,0)</f>
        <v>90</v>
      </c>
      <c r="AD2098" s="60">
        <f>INDEX('Cat-3'!$1:$1048576,Working!Z2098,Working!AC2098)</f>
        <v>138.4</v>
      </c>
      <c r="AE2098" s="146">
        <f t="shared" si="1367"/>
        <v>1.1869639794168096</v>
      </c>
      <c r="AF2098" s="132" t="s">
        <v>3114</v>
      </c>
      <c r="AG2098" s="60">
        <f>MATCH(AF2098,'Cat-4'!$A:$A,0)</f>
        <v>844</v>
      </c>
      <c r="AH2098" s="60">
        <f>MATCH($AH$3,'Cat-4'!$1:$1,0)</f>
        <v>4</v>
      </c>
      <c r="AI2098" s="60">
        <f>INDEX('Cat-4'!$1:$1048576,Working!AG2098,Working!AH2098)</f>
        <v>103.9</v>
      </c>
      <c r="AJ2098" s="60">
        <f>MATCH($AJ$3,'Cat-4'!$1:$1,0)</f>
        <v>144</v>
      </c>
      <c r="AK2098" s="60">
        <f>INDEX('Cat-4'!$1:$1048576,Working!AG2098,Working!AJ2098)</f>
        <v>160.30000000000001</v>
      </c>
      <c r="AL2098" s="146">
        <f t="shared" si="1368"/>
        <v>1.5428296438883542</v>
      </c>
      <c r="AM2098" s="146">
        <f t="shared" si="1369"/>
        <v>1.8312832136719401</v>
      </c>
      <c r="AN2098" s="146">
        <f t="shared" si="1336"/>
        <v>15.958333333333334</v>
      </c>
      <c r="AO2098" s="169">
        <f>INDEX('EL&amp;SV'!$C$4:$G$50,MATCH(AF2098,'EL&amp;SV'!$G$4:$G$50,0),MATCH(IF(P2098&gt;5000000,"A",IF(N2098&gt;2000000,"B",IF(N2098&gt;500000,"C","D"))),'EL&amp;SV'!$C$4:$G$4,0))</f>
        <v>6</v>
      </c>
      <c r="AP2098" s="171">
        <f>INDEX('EL&amp;SV'!$G$4:$K$50,MATCH(AF2098,'EL&amp;SV'!$G$4:$G$50,0),MATCH(IF(N2098&gt;5000000,"A",IF(N2098&gt;2000000,"B",IF(N2098&gt;500000,"C","D"))),'EL&amp;SV'!$G$4:$K$4,0))</f>
        <v>0.95</v>
      </c>
      <c r="AQ2098" s="153">
        <f t="shared" si="1359"/>
        <v>1538.2778994844298</v>
      </c>
      <c r="AR2098" s="153">
        <f t="shared" si="1360"/>
        <v>1461.3640045102084</v>
      </c>
      <c r="AS2098" s="153">
        <f t="shared" si="1361"/>
        <v>76.913894974221421</v>
      </c>
      <c r="AT2098" s="60">
        <v>0.75</v>
      </c>
      <c r="AU2098" s="153">
        <f t="shared" si="1362"/>
        <v>57.685421230666066</v>
      </c>
      <c r="AV2098" s="153">
        <f t="shared" si="1363"/>
        <v>76.913894974221563</v>
      </c>
    </row>
    <row r="2099" spans="1:48" x14ac:dyDescent="0.2">
      <c r="A2099" s="82">
        <v>2095</v>
      </c>
      <c r="B2099" s="82" t="s">
        <v>1410</v>
      </c>
      <c r="C2099" s="83"/>
      <c r="D2099" s="84" t="s">
        <v>112</v>
      </c>
      <c r="E2099" s="85" t="s">
        <v>653</v>
      </c>
      <c r="F2099" s="86">
        <v>39509</v>
      </c>
      <c r="G2099" s="86" t="s">
        <v>1347</v>
      </c>
      <c r="H2099" s="89"/>
      <c r="I2099" s="89">
        <v>0</v>
      </c>
      <c r="J2099" s="84"/>
      <c r="K2099" s="84"/>
      <c r="L2099" s="87">
        <v>830</v>
      </c>
      <c r="M2099" s="87"/>
      <c r="N2099" s="87">
        <v>830</v>
      </c>
      <c r="O2099" s="84">
        <v>830</v>
      </c>
      <c r="P2099" s="84">
        <v>0</v>
      </c>
      <c r="Q2099" s="84">
        <f t="shared" si="1334"/>
        <v>830</v>
      </c>
      <c r="R2099" s="84">
        <v>0</v>
      </c>
      <c r="S2099" s="87">
        <f t="shared" si="1335"/>
        <v>0</v>
      </c>
      <c r="T2099" s="150">
        <v>5</v>
      </c>
      <c r="U2099" s="69">
        <v>282</v>
      </c>
      <c r="V2099" s="70"/>
      <c r="W2099" s="71"/>
      <c r="X2099" s="76">
        <f t="shared" si="1366"/>
        <v>39508</v>
      </c>
      <c r="Y2099" s="138" t="s">
        <v>4255</v>
      </c>
      <c r="Z2099" s="60">
        <f>MATCH(Y2099,'Cat-3'!$A:$A,0)</f>
        <v>758</v>
      </c>
      <c r="AA2099" s="60">
        <f>MATCH(X2099,'Cat-3'!$1:$1,0)</f>
        <v>42</v>
      </c>
      <c r="AB2099" s="60">
        <f>INDEX('Cat-3'!$1:$1048576,Working!Z2099,Working!AA2099)</f>
        <v>95.8</v>
      </c>
      <c r="AC2099" s="60">
        <f>MATCH($AC$3,'Cat-3'!$1:$1,0)</f>
        <v>90</v>
      </c>
      <c r="AD2099" s="60">
        <f>INDEX('Cat-3'!$1:$1048576,Working!Z2099,Working!AC2099)</f>
        <v>95.1</v>
      </c>
      <c r="AE2099" s="146">
        <f t="shared" si="1367"/>
        <v>0.99269311064718158</v>
      </c>
      <c r="AF2099" s="132" t="s">
        <v>2724</v>
      </c>
      <c r="AG2099" s="60">
        <f>MATCH(AF2099,'Cat-4'!$A:$A,0)</f>
        <v>648</v>
      </c>
      <c r="AH2099" s="60">
        <f>MATCH($AH$3,'Cat-4'!$1:$1,0)</f>
        <v>4</v>
      </c>
      <c r="AI2099" s="60">
        <f>INDEX('Cat-4'!$1:$1048576,Working!AG2099,Working!AH2099)</f>
        <v>103.2</v>
      </c>
      <c r="AJ2099" s="60">
        <f>MATCH($AJ$3,'Cat-4'!$1:$1,0)</f>
        <v>144</v>
      </c>
      <c r="AK2099" s="60">
        <f>INDEX('Cat-4'!$1:$1048576,Working!AG2099,Working!AJ2099)</f>
        <v>139.4</v>
      </c>
      <c r="AL2099" s="146">
        <f t="shared" si="1368"/>
        <v>1.3507751937984496</v>
      </c>
      <c r="AM2099" s="146">
        <f t="shared" si="1369"/>
        <v>1.3409052289168324</v>
      </c>
      <c r="AN2099" s="146">
        <f t="shared" si="1336"/>
        <v>15.952777777777778</v>
      </c>
      <c r="AO2099" s="169">
        <f>INDEX('EL&amp;SV'!$C$4:$G$50,MATCH(AF2099,'EL&amp;SV'!$G$4:$G$50,0),MATCH(IF(P2099&gt;5000000,"A",IF(N2099&gt;2000000,"B",IF(N2099&gt;500000,"C","D"))),'EL&amp;SV'!$C$4:$G$4,0))</f>
        <v>5</v>
      </c>
      <c r="AP2099" s="171">
        <f>INDEX('EL&amp;SV'!$G$4:$K$50,MATCH(AF2099,'EL&amp;SV'!$G$4:$G$50,0),MATCH(IF(N2099&gt;5000000,"A",IF(N2099&gt;2000000,"B",IF(N2099&gt;500000,"C","D"))),'EL&amp;SV'!$G$4:$K$4,0))</f>
        <v>1</v>
      </c>
      <c r="AQ2099" s="153">
        <f t="shared" si="1359"/>
        <v>1112.951340000971</v>
      </c>
      <c r="AR2099" s="153">
        <f t="shared" si="1360"/>
        <v>1112.951340000971</v>
      </c>
      <c r="AS2099" s="153">
        <f t="shared" si="1361"/>
        <v>0</v>
      </c>
      <c r="AT2099" s="60">
        <v>0.75</v>
      </c>
      <c r="AU2099" s="153">
        <f t="shared" si="1362"/>
        <v>0</v>
      </c>
      <c r="AV2099" s="153">
        <f t="shared" si="1363"/>
        <v>0</v>
      </c>
    </row>
    <row r="2100" spans="1:48" x14ac:dyDescent="0.2">
      <c r="A2100" s="82">
        <v>2096</v>
      </c>
      <c r="B2100" s="82" t="s">
        <v>1410</v>
      </c>
      <c r="C2100" s="83"/>
      <c r="D2100" s="84" t="s">
        <v>112</v>
      </c>
      <c r="E2100" s="85" t="s">
        <v>365</v>
      </c>
      <c r="F2100" s="86">
        <v>40346</v>
      </c>
      <c r="G2100" s="86" t="s">
        <v>1352</v>
      </c>
      <c r="H2100" s="89"/>
      <c r="I2100" s="89">
        <v>8.0538393645189707E-3</v>
      </c>
      <c r="J2100" s="84"/>
      <c r="K2100" s="84"/>
      <c r="L2100" s="87">
        <v>798</v>
      </c>
      <c r="M2100" s="87"/>
      <c r="N2100" s="87">
        <v>798</v>
      </c>
      <c r="O2100" s="84">
        <v>798</v>
      </c>
      <c r="P2100" s="84">
        <v>0</v>
      </c>
      <c r="Q2100" s="84">
        <f t="shared" si="1334"/>
        <v>798</v>
      </c>
      <c r="R2100" s="84">
        <v>0</v>
      </c>
      <c r="S2100" s="87">
        <f t="shared" si="1335"/>
        <v>0</v>
      </c>
      <c r="T2100" s="150">
        <v>10</v>
      </c>
      <c r="U2100" s="69">
        <v>289</v>
      </c>
      <c r="V2100" s="70"/>
      <c r="W2100" s="71"/>
      <c r="X2100" s="76">
        <f t="shared" si="1366"/>
        <v>40330</v>
      </c>
      <c r="Y2100" s="138" t="s">
        <v>4016</v>
      </c>
      <c r="Z2100" s="60">
        <f>MATCH(Y2100,'Cat-3'!$A:$A,0)</f>
        <v>628</v>
      </c>
      <c r="AA2100" s="60">
        <f>MATCH(X2100,'Cat-3'!$1:$1,0)</f>
        <v>69</v>
      </c>
      <c r="AB2100" s="60">
        <f>INDEX('Cat-3'!$1:$1048576,Working!Z2100,Working!AA2100)</f>
        <v>130.6</v>
      </c>
      <c r="AC2100" s="60">
        <f>MATCH($AC$3,'Cat-3'!$1:$1,0)</f>
        <v>90</v>
      </c>
      <c r="AD2100" s="60">
        <f>INDEX('Cat-3'!$1:$1048576,Working!Z2100,Working!AC2100)</f>
        <v>138.4</v>
      </c>
      <c r="AE2100" s="146">
        <f t="shared" si="1367"/>
        <v>1.0597243491577337</v>
      </c>
      <c r="AF2100" s="132" t="s">
        <v>3114</v>
      </c>
      <c r="AG2100" s="60">
        <f>MATCH(AF2100,'Cat-4'!$A:$A,0)</f>
        <v>844</v>
      </c>
      <c r="AH2100" s="60">
        <f>MATCH($AH$3,'Cat-4'!$1:$1,0)</f>
        <v>4</v>
      </c>
      <c r="AI2100" s="60">
        <f>INDEX('Cat-4'!$1:$1048576,Working!AG2100,Working!AH2100)</f>
        <v>103.9</v>
      </c>
      <c r="AJ2100" s="60">
        <f>MATCH($AJ$3,'Cat-4'!$1:$1,0)</f>
        <v>144</v>
      </c>
      <c r="AK2100" s="60">
        <f>INDEX('Cat-4'!$1:$1048576,Working!AG2100,Working!AJ2100)</f>
        <v>160.30000000000001</v>
      </c>
      <c r="AL2100" s="146">
        <f t="shared" si="1368"/>
        <v>1.5428296438883542</v>
      </c>
      <c r="AM2100" s="146">
        <f t="shared" si="1369"/>
        <v>1.6349741402308442</v>
      </c>
      <c r="AN2100" s="146">
        <f t="shared" si="1336"/>
        <v>13.661111111111111</v>
      </c>
      <c r="AO2100" s="169">
        <f>INDEX('EL&amp;SV'!$C$4:$G$50,MATCH(AF2100,'EL&amp;SV'!$G$4:$G$50,0),MATCH(IF(P2100&gt;5000000,"A",IF(N2100&gt;2000000,"B",IF(N2100&gt;500000,"C","D"))),'EL&amp;SV'!$C$4:$G$4,0))</f>
        <v>6</v>
      </c>
      <c r="AP2100" s="171">
        <f>INDEX('EL&amp;SV'!$G$4:$K$50,MATCH(AF2100,'EL&amp;SV'!$G$4:$G$50,0),MATCH(IF(N2100&gt;5000000,"A",IF(N2100&gt;2000000,"B",IF(N2100&gt;500000,"C","D"))),'EL&amp;SV'!$G$4:$K$4,0))</f>
        <v>0.95</v>
      </c>
      <c r="AQ2100" s="153">
        <f t="shared" si="1359"/>
        <v>1304.7093639042137</v>
      </c>
      <c r="AR2100" s="153">
        <f t="shared" si="1360"/>
        <v>1239.4738957090028</v>
      </c>
      <c r="AS2100" s="153">
        <f t="shared" si="1361"/>
        <v>65.235468195210842</v>
      </c>
      <c r="AT2100" s="60">
        <v>0.75</v>
      </c>
      <c r="AU2100" s="153">
        <f t="shared" si="1362"/>
        <v>48.926601146408132</v>
      </c>
      <c r="AV2100" s="153">
        <f t="shared" si="1363"/>
        <v>65.235468195210743</v>
      </c>
    </row>
    <row r="2101" spans="1:48" x14ac:dyDescent="0.2">
      <c r="A2101" s="82">
        <v>2097</v>
      </c>
      <c r="B2101" s="82" t="s">
        <v>1410</v>
      </c>
      <c r="C2101" s="83"/>
      <c r="D2101" s="84" t="s">
        <v>112</v>
      </c>
      <c r="E2101" s="85" t="s">
        <v>981</v>
      </c>
      <c r="F2101" s="151">
        <v>42248</v>
      </c>
      <c r="G2101" s="86"/>
      <c r="H2101" s="89"/>
      <c r="I2101" s="89">
        <v>0.42397260273972598</v>
      </c>
      <c r="J2101" s="84"/>
      <c r="K2101" s="84"/>
      <c r="L2101" s="87">
        <v>798</v>
      </c>
      <c r="M2101" s="87"/>
      <c r="N2101" s="87">
        <v>798</v>
      </c>
      <c r="O2101" s="84">
        <v>758.1</v>
      </c>
      <c r="P2101" s="84">
        <v>0</v>
      </c>
      <c r="Q2101" s="84">
        <f t="shared" si="1334"/>
        <v>758.1</v>
      </c>
      <c r="R2101" s="84">
        <v>39.899999999999977</v>
      </c>
      <c r="S2101" s="87">
        <f t="shared" si="1335"/>
        <v>39.899999999999977</v>
      </c>
      <c r="T2101" s="150">
        <v>5</v>
      </c>
      <c r="U2101" s="69">
        <v>300</v>
      </c>
      <c r="V2101" s="70"/>
      <c r="W2101" s="71"/>
      <c r="X2101" s="76">
        <f>DATE(YEAR(F2101),MONTH(F2101),1)</f>
        <v>42248</v>
      </c>
      <c r="AF2101" s="132" t="s">
        <v>3114</v>
      </c>
      <c r="AG2101" s="60">
        <f>MATCH(AF2101,'Cat-4'!$A:$A,0)</f>
        <v>844</v>
      </c>
      <c r="AH2101" s="60">
        <f>MATCH(X2101,'Cat-4'!$1:$1,0)</f>
        <v>45</v>
      </c>
      <c r="AI2101" s="60">
        <f>INDEX('Cat-4'!$1:$1048576,Working!AG2101,Working!AH2101)</f>
        <v>110.9</v>
      </c>
      <c r="AJ2101" s="60">
        <f>MATCH($AJ$3,'Cat-4'!$1:$1,0)</f>
        <v>144</v>
      </c>
      <c r="AK2101" s="60">
        <f>INDEX('Cat-4'!$1:$1048576,Working!AG2101,Working!AJ2101)</f>
        <v>160.30000000000001</v>
      </c>
      <c r="AL2101" s="146">
        <f>AK2101/AI2101</f>
        <v>1.4454463480613164</v>
      </c>
      <c r="AM2101" s="152">
        <f>AL2101</f>
        <v>1.4454463480613164</v>
      </c>
      <c r="AN2101" s="146">
        <f t="shared" si="1336"/>
        <v>8.4555555555555557</v>
      </c>
      <c r="AO2101" s="169">
        <f>INDEX('EL&amp;SV'!$C$4:$G$50,MATCH(AF2101,'EL&amp;SV'!$G$4:$G$50,0),MATCH(IF(P2101&gt;5000000,"A",IF(N2101&gt;2000000,"B",IF(N2101&gt;500000,"C","D"))),'EL&amp;SV'!$C$4:$G$4,0))</f>
        <v>6</v>
      </c>
      <c r="AP2101" s="171">
        <f>INDEX('EL&amp;SV'!$G$4:$K$50,MATCH(AF2101,'EL&amp;SV'!$G$4:$G$50,0),MATCH(IF(N2101&gt;5000000,"A",IF(N2101&gt;2000000,"B",IF(N2101&gt;500000,"C","D"))),'EL&amp;SV'!$G$4:$K$4,0))</f>
        <v>0.95</v>
      </c>
      <c r="AQ2101" s="153">
        <f t="shared" si="1359"/>
        <v>1153.4661857529304</v>
      </c>
      <c r="AR2101" s="153">
        <f t="shared" si="1360"/>
        <v>1095.7928764652838</v>
      </c>
      <c r="AS2101" s="153">
        <f t="shared" si="1361"/>
        <v>57.673309287646589</v>
      </c>
      <c r="AT2101" s="60">
        <v>0.75</v>
      </c>
      <c r="AU2101" s="153">
        <f t="shared" si="1362"/>
        <v>43.254981965734942</v>
      </c>
      <c r="AV2101" s="153">
        <f t="shared" si="1363"/>
        <v>57.673309287646575</v>
      </c>
    </row>
    <row r="2102" spans="1:48" x14ac:dyDescent="0.2">
      <c r="A2102" s="82">
        <v>2098</v>
      </c>
      <c r="B2102" s="82" t="s">
        <v>1410</v>
      </c>
      <c r="C2102" s="83"/>
      <c r="D2102" s="84" t="s">
        <v>112</v>
      </c>
      <c r="E2102" s="85" t="s">
        <v>752</v>
      </c>
      <c r="F2102" s="86">
        <v>39678</v>
      </c>
      <c r="G2102" s="86" t="s">
        <v>1348</v>
      </c>
      <c r="H2102" s="89"/>
      <c r="I2102" s="89">
        <v>0</v>
      </c>
      <c r="J2102" s="84"/>
      <c r="K2102" s="84"/>
      <c r="L2102" s="87">
        <v>795</v>
      </c>
      <c r="M2102" s="87"/>
      <c r="N2102" s="87">
        <v>795</v>
      </c>
      <c r="O2102" s="84">
        <v>755.25</v>
      </c>
      <c r="P2102" s="84">
        <v>0</v>
      </c>
      <c r="Q2102" s="84">
        <f t="shared" si="1334"/>
        <v>755.25</v>
      </c>
      <c r="R2102" s="84">
        <v>39.75</v>
      </c>
      <c r="S2102" s="87">
        <f t="shared" si="1335"/>
        <v>39.75</v>
      </c>
      <c r="T2102" s="150">
        <v>5</v>
      </c>
      <c r="U2102" s="69">
        <v>305</v>
      </c>
      <c r="V2102" s="70"/>
      <c r="W2102" s="71"/>
      <c r="X2102" s="76">
        <f t="shared" si="1366"/>
        <v>39661</v>
      </c>
      <c r="Y2102" s="138" t="s">
        <v>4016</v>
      </c>
      <c r="Z2102" s="60">
        <f>MATCH(Y2102,'Cat-3'!$A:$A,0)</f>
        <v>628</v>
      </c>
      <c r="AA2102" s="60">
        <f>MATCH(X2102,'Cat-3'!$1:$1,0)</f>
        <v>47</v>
      </c>
      <c r="AB2102" s="60">
        <f>INDEX('Cat-3'!$1:$1048576,Working!Z2102,Working!AA2102)</f>
        <v>120.9</v>
      </c>
      <c r="AC2102" s="60">
        <f>MATCH($AC$3,'Cat-3'!$1:$1,0)</f>
        <v>90</v>
      </c>
      <c r="AD2102" s="60">
        <f>INDEX('Cat-3'!$1:$1048576,Working!Z2102,Working!AC2102)</f>
        <v>138.4</v>
      </c>
      <c r="AE2102" s="146">
        <f t="shared" ref="AE2102:AE2103" si="1370">AD2102/AB2102</f>
        <v>1.1447477253928866</v>
      </c>
      <c r="AF2102" s="132" t="s">
        <v>3114</v>
      </c>
      <c r="AG2102" s="60">
        <f>MATCH(AF2102,'Cat-4'!$A:$A,0)</f>
        <v>844</v>
      </c>
      <c r="AH2102" s="60">
        <f>MATCH($AH$3,'Cat-4'!$1:$1,0)</f>
        <v>4</v>
      </c>
      <c r="AI2102" s="60">
        <f>INDEX('Cat-4'!$1:$1048576,Working!AG2102,Working!AH2102)</f>
        <v>103.9</v>
      </c>
      <c r="AJ2102" s="60">
        <f>MATCH($AJ$3,'Cat-4'!$1:$1,0)</f>
        <v>144</v>
      </c>
      <c r="AK2102" s="60">
        <f>INDEX('Cat-4'!$1:$1048576,Working!AG2102,Working!AJ2102)</f>
        <v>160.30000000000001</v>
      </c>
      <c r="AL2102" s="146">
        <f t="shared" ref="AL2102:AL2105" si="1371">AK2102/AI2102</f>
        <v>1.5428296438883542</v>
      </c>
      <c r="AM2102" s="146">
        <f t="shared" ref="AM2102:AM2103" si="1372">AL2102*AE2102</f>
        <v>1.7661507255099107</v>
      </c>
      <c r="AN2102" s="146">
        <f t="shared" si="1336"/>
        <v>15.491666666666667</v>
      </c>
      <c r="AO2102" s="169">
        <f>INDEX('EL&amp;SV'!$C$4:$G$50,MATCH(AF2102,'EL&amp;SV'!$G$4:$G$50,0),MATCH(IF(P2102&gt;5000000,"A",IF(N2102&gt;2000000,"B",IF(N2102&gt;500000,"C","D"))),'EL&amp;SV'!$C$4:$G$4,0))</f>
        <v>6</v>
      </c>
      <c r="AP2102" s="171">
        <f>INDEX('EL&amp;SV'!$G$4:$K$50,MATCH(AF2102,'EL&amp;SV'!$G$4:$G$50,0),MATCH(IF(N2102&gt;5000000,"A",IF(N2102&gt;2000000,"B",IF(N2102&gt;500000,"C","D"))),'EL&amp;SV'!$G$4:$K$4,0))</f>
        <v>0.95</v>
      </c>
      <c r="AQ2102" s="153">
        <f t="shared" si="1359"/>
        <v>1404.0898267803791</v>
      </c>
      <c r="AR2102" s="153">
        <f t="shared" si="1360"/>
        <v>1333.88533544136</v>
      </c>
      <c r="AS2102" s="153">
        <f t="shared" si="1361"/>
        <v>70.204491339019114</v>
      </c>
      <c r="AT2102" s="60">
        <v>0.75</v>
      </c>
      <c r="AU2102" s="153">
        <f t="shared" si="1362"/>
        <v>52.653368504264336</v>
      </c>
      <c r="AV2102" s="153">
        <f t="shared" si="1363"/>
        <v>70.204491339019015</v>
      </c>
    </row>
    <row r="2103" spans="1:48" x14ac:dyDescent="0.2">
      <c r="A2103" s="82">
        <v>2099</v>
      </c>
      <c r="B2103" s="82" t="s">
        <v>1410</v>
      </c>
      <c r="C2103" s="83"/>
      <c r="D2103" s="84" t="s">
        <v>112</v>
      </c>
      <c r="E2103" s="85" t="s">
        <v>290</v>
      </c>
      <c r="F2103" s="86">
        <v>39450</v>
      </c>
      <c r="G2103" s="86" t="s">
        <v>1347</v>
      </c>
      <c r="H2103" s="89"/>
      <c r="I2103" s="89">
        <v>1.3321167883211679E-2</v>
      </c>
      <c r="J2103" s="84"/>
      <c r="K2103" s="84"/>
      <c r="L2103" s="87">
        <v>787.5</v>
      </c>
      <c r="M2103" s="87"/>
      <c r="N2103" s="87">
        <v>787.5</v>
      </c>
      <c r="O2103" s="84">
        <v>787.5</v>
      </c>
      <c r="P2103" s="84">
        <v>0</v>
      </c>
      <c r="Q2103" s="84">
        <f t="shared" si="1334"/>
        <v>787.5</v>
      </c>
      <c r="R2103" s="84">
        <v>0</v>
      </c>
      <c r="S2103" s="87">
        <f t="shared" si="1335"/>
        <v>0</v>
      </c>
      <c r="T2103" s="150">
        <v>10</v>
      </c>
      <c r="U2103" s="69">
        <v>318</v>
      </c>
      <c r="V2103" s="70"/>
      <c r="W2103" s="71"/>
      <c r="X2103" s="76">
        <f t="shared" si="1366"/>
        <v>39448</v>
      </c>
      <c r="Y2103" s="138" t="s">
        <v>4016</v>
      </c>
      <c r="Z2103" s="60">
        <f>MATCH(Y2103,'Cat-3'!$A:$A,0)</f>
        <v>628</v>
      </c>
      <c r="AA2103" s="60">
        <f>MATCH(X2103,'Cat-3'!$1:$1,0)</f>
        <v>40</v>
      </c>
      <c r="AB2103" s="60">
        <f>INDEX('Cat-3'!$1:$1048576,Working!Z2103,Working!AA2103)</f>
        <v>113.5</v>
      </c>
      <c r="AC2103" s="60">
        <f>MATCH($AC$3,'Cat-3'!$1:$1,0)</f>
        <v>90</v>
      </c>
      <c r="AD2103" s="60">
        <f>INDEX('Cat-3'!$1:$1048576,Working!Z2103,Working!AC2103)</f>
        <v>138.4</v>
      </c>
      <c r="AE2103" s="146">
        <f t="shared" si="1370"/>
        <v>1.2193832599118943</v>
      </c>
      <c r="AF2103" s="132" t="s">
        <v>3114</v>
      </c>
      <c r="AG2103" s="60">
        <f>MATCH(AF2103,'Cat-4'!$A:$A,0)</f>
        <v>844</v>
      </c>
      <c r="AH2103" s="60">
        <f>MATCH($AH$3,'Cat-4'!$1:$1,0)</f>
        <v>4</v>
      </c>
      <c r="AI2103" s="60">
        <f>INDEX('Cat-4'!$1:$1048576,Working!AG2103,Working!AH2103)</f>
        <v>103.9</v>
      </c>
      <c r="AJ2103" s="60">
        <f>MATCH($AJ$3,'Cat-4'!$1:$1,0)</f>
        <v>144</v>
      </c>
      <c r="AK2103" s="60">
        <f>INDEX('Cat-4'!$1:$1048576,Working!AG2103,Working!AJ2103)</f>
        <v>160.30000000000001</v>
      </c>
      <c r="AL2103" s="146">
        <f t="shared" si="1371"/>
        <v>1.5428296438883542</v>
      </c>
      <c r="AM2103" s="146">
        <f t="shared" si="1372"/>
        <v>1.8813006406532884</v>
      </c>
      <c r="AN2103" s="146">
        <f t="shared" si="1336"/>
        <v>16.116666666666667</v>
      </c>
      <c r="AO2103" s="169">
        <f>INDEX('EL&amp;SV'!$C$4:$G$50,MATCH(AF2103,'EL&amp;SV'!$G$4:$G$50,0),MATCH(IF(P2103&gt;5000000,"A",IF(N2103&gt;2000000,"B",IF(N2103&gt;500000,"C","D"))),'EL&amp;SV'!$C$4:$G$4,0))</f>
        <v>6</v>
      </c>
      <c r="AP2103" s="171">
        <f>INDEX('EL&amp;SV'!$G$4:$K$50,MATCH(AF2103,'EL&amp;SV'!$G$4:$G$50,0),MATCH(IF(N2103&gt;5000000,"A",IF(N2103&gt;2000000,"B",IF(N2103&gt;500000,"C","D"))),'EL&amp;SV'!$G$4:$K$4,0))</f>
        <v>0.95</v>
      </c>
      <c r="AQ2103" s="153">
        <f t="shared" si="1359"/>
        <v>1481.5242545144647</v>
      </c>
      <c r="AR2103" s="153">
        <f t="shared" si="1360"/>
        <v>1407.4480417887414</v>
      </c>
      <c r="AS2103" s="153">
        <f t="shared" si="1361"/>
        <v>74.076212725723281</v>
      </c>
      <c r="AT2103" s="60">
        <v>0.75</v>
      </c>
      <c r="AU2103" s="153">
        <f t="shared" si="1362"/>
        <v>55.55715954429246</v>
      </c>
      <c r="AV2103" s="153">
        <f t="shared" si="1363"/>
        <v>74.076212725723295</v>
      </c>
    </row>
    <row r="2104" spans="1:48" x14ac:dyDescent="0.2">
      <c r="A2104" s="82">
        <v>2100</v>
      </c>
      <c r="B2104" s="82" t="s">
        <v>1410</v>
      </c>
      <c r="C2104" s="83"/>
      <c r="D2104" s="84" t="s">
        <v>111</v>
      </c>
      <c r="E2104" s="85" t="s">
        <v>260</v>
      </c>
      <c r="F2104" s="86">
        <v>41000</v>
      </c>
      <c r="G2104" s="86" t="s">
        <v>1350</v>
      </c>
      <c r="H2104" s="89"/>
      <c r="I2104" s="89">
        <v>0.78306520547945202</v>
      </c>
      <c r="J2104" s="84"/>
      <c r="K2104" s="84"/>
      <c r="L2104" s="87">
        <v>780</v>
      </c>
      <c r="M2104" s="87"/>
      <c r="N2104" s="87">
        <v>780</v>
      </c>
      <c r="O2104" s="84">
        <v>741</v>
      </c>
      <c r="P2104" s="84">
        <v>0</v>
      </c>
      <c r="Q2104" s="84">
        <f t="shared" si="1334"/>
        <v>741</v>
      </c>
      <c r="R2104" s="84">
        <v>39</v>
      </c>
      <c r="S2104" s="87">
        <f t="shared" si="1335"/>
        <v>39</v>
      </c>
      <c r="T2104" s="150">
        <v>40</v>
      </c>
      <c r="U2104" s="69">
        <v>332</v>
      </c>
      <c r="V2104" s="70"/>
      <c r="W2104" s="71"/>
      <c r="X2104" s="76">
        <f>DATE(YEAR(F2104),MONTH(F2104),1)</f>
        <v>41000</v>
      </c>
      <c r="AF2104" s="132" t="s">
        <v>2879</v>
      </c>
      <c r="AG2104" s="60">
        <f>MATCH(AF2104,'Cat-4'!$A:$A,0)</f>
        <v>726</v>
      </c>
      <c r="AH2104" s="60">
        <f>MATCH(X2104,'Cat-4'!$1:$1,0)</f>
        <v>4</v>
      </c>
      <c r="AI2104" s="60">
        <f>INDEX('Cat-4'!$1:$1048576,Working!AG2104,Working!AH2104)</f>
        <v>106.1</v>
      </c>
      <c r="AJ2104" s="60">
        <f>MATCH($AJ$3,'Cat-4'!$1:$1,0)</f>
        <v>144</v>
      </c>
      <c r="AK2104" s="60">
        <f>INDEX('Cat-4'!$1:$1048576,Working!AG2104,Working!AJ2104)</f>
        <v>132.30000000000001</v>
      </c>
      <c r="AL2104" s="146">
        <f t="shared" si="1371"/>
        <v>1.2469368520263904</v>
      </c>
      <c r="AM2104" s="152">
        <f t="shared" ref="AM2104:AM2105" si="1373">AL2104</f>
        <v>1.2469368520263904</v>
      </c>
      <c r="AN2104" s="146">
        <f t="shared" si="1336"/>
        <v>11.872222222222222</v>
      </c>
      <c r="AO2104" s="169">
        <f>INDEX('EL&amp;SV'!$C$4:$G$50,MATCH(AF2104,'EL&amp;SV'!$G$4:$G$50,0),MATCH(IF(P2104&gt;5000000,"A",IF(N2104&gt;2000000,"B",IF(N2104&gt;500000,"C","D"))),'EL&amp;SV'!$C$4:$G$4,0))</f>
        <v>8</v>
      </c>
      <c r="AP2104" s="171">
        <f>INDEX('EL&amp;SV'!$G$4:$K$50,MATCH(AF2104,'EL&amp;SV'!$G$4:$G$50,0),MATCH(IF(N2104&gt;5000000,"A",IF(N2104&gt;2000000,"B",IF(N2104&gt;500000,"C","D"))),'EL&amp;SV'!$G$4:$K$4,0))</f>
        <v>0.95</v>
      </c>
      <c r="AQ2104" s="153">
        <f t="shared" si="1359"/>
        <v>972.61074458058454</v>
      </c>
      <c r="AR2104" s="153">
        <f t="shared" si="1360"/>
        <v>923.98020735155524</v>
      </c>
      <c r="AS2104" s="153">
        <f t="shared" si="1361"/>
        <v>48.630537229029301</v>
      </c>
      <c r="AT2104" s="60">
        <v>0.75</v>
      </c>
      <c r="AU2104" s="153">
        <f t="shared" si="1362"/>
        <v>36.472902921771976</v>
      </c>
      <c r="AV2104" s="153">
        <f t="shared" si="1363"/>
        <v>48.630537229029272</v>
      </c>
    </row>
    <row r="2105" spans="1:48" x14ac:dyDescent="0.2">
      <c r="A2105" s="82">
        <v>2101</v>
      </c>
      <c r="B2105" s="82" t="s">
        <v>1410</v>
      </c>
      <c r="C2105" s="83"/>
      <c r="D2105" s="84" t="s">
        <v>112</v>
      </c>
      <c r="E2105" s="85" t="s">
        <v>555</v>
      </c>
      <c r="F2105" s="151">
        <v>42248</v>
      </c>
      <c r="G2105" s="86"/>
      <c r="H2105" s="89"/>
      <c r="I2105" s="89">
        <v>0</v>
      </c>
      <c r="J2105" s="84"/>
      <c r="K2105" s="84"/>
      <c r="L2105" s="87">
        <v>772.31</v>
      </c>
      <c r="M2105" s="87"/>
      <c r="N2105" s="87">
        <v>772.31</v>
      </c>
      <c r="O2105" s="84">
        <v>772.69449999999995</v>
      </c>
      <c r="P2105" s="84">
        <v>0</v>
      </c>
      <c r="Q2105" s="84">
        <f t="shared" si="1334"/>
        <v>772.69449999999995</v>
      </c>
      <c r="R2105" s="84">
        <v>-0.38450000000000273</v>
      </c>
      <c r="S2105" s="87">
        <f t="shared" si="1335"/>
        <v>-0.38450000000000273</v>
      </c>
      <c r="T2105" s="150">
        <v>6</v>
      </c>
      <c r="U2105" s="69">
        <v>1</v>
      </c>
      <c r="V2105" s="70"/>
      <c r="W2105" s="71"/>
      <c r="X2105" s="76">
        <f>DATE(YEAR(F2105),MONTH(F2105),1)</f>
        <v>42248</v>
      </c>
      <c r="AF2105" s="132" t="s">
        <v>2708</v>
      </c>
      <c r="AG2105" s="60">
        <f>MATCH(AF2105,'Cat-4'!$A:$A,0)</f>
        <v>640</v>
      </c>
      <c r="AH2105" s="60">
        <f>MATCH(X2105,'Cat-4'!$1:$1,0)</f>
        <v>45</v>
      </c>
      <c r="AI2105" s="60">
        <f>INDEX('Cat-4'!$1:$1048576,Working!AG2105,Working!AH2105)</f>
        <v>105.9</v>
      </c>
      <c r="AJ2105" s="60">
        <f>MATCH($AJ$3,'Cat-4'!$1:$1,0)</f>
        <v>144</v>
      </c>
      <c r="AK2105" s="60">
        <f>INDEX('Cat-4'!$1:$1048576,Working!AG2105,Working!AJ2105)</f>
        <v>114.8</v>
      </c>
      <c r="AL2105" s="146">
        <f t="shared" si="1371"/>
        <v>1.0840415486307837</v>
      </c>
      <c r="AM2105" s="152">
        <f t="shared" si="1373"/>
        <v>1.0840415486307837</v>
      </c>
      <c r="AN2105" s="146">
        <f t="shared" si="1336"/>
        <v>8.4555555555555557</v>
      </c>
      <c r="AO2105" s="169">
        <f>INDEX('EL&amp;SV'!$C$4:$G$50,MATCH(AF2105,'EL&amp;SV'!$G$4:$G$50,0),MATCH(IF(P2105&gt;5000000,"A",IF(N2105&gt;2000000,"B",IF(N2105&gt;500000,"C","D"))),'EL&amp;SV'!$C$4:$G$4,0))</f>
        <v>5</v>
      </c>
      <c r="AP2105" s="171">
        <f>INDEX('EL&amp;SV'!$G$4:$K$50,MATCH(AF2105,'EL&amp;SV'!$G$4:$G$50,0),MATCH(IF(N2105&gt;5000000,"A",IF(N2105&gt;2000000,"B",IF(N2105&gt;500000,"C","D"))),'EL&amp;SV'!$G$4:$K$4,0))</f>
        <v>1</v>
      </c>
      <c r="AQ2105" s="153">
        <f t="shared" si="1359"/>
        <v>837.21612842304057</v>
      </c>
      <c r="AR2105" s="153">
        <f t="shared" si="1360"/>
        <v>837.21612842304069</v>
      </c>
      <c r="AS2105" s="153">
        <f t="shared" si="1361"/>
        <v>0</v>
      </c>
      <c r="AT2105" s="60">
        <v>0.75</v>
      </c>
      <c r="AU2105" s="153">
        <f t="shared" si="1362"/>
        <v>0</v>
      </c>
      <c r="AV2105" s="153">
        <f t="shared" si="1363"/>
        <v>0</v>
      </c>
    </row>
    <row r="2106" spans="1:48" x14ac:dyDescent="0.2">
      <c r="A2106" s="82">
        <v>2102</v>
      </c>
      <c r="B2106" s="82" t="s">
        <v>1410</v>
      </c>
      <c r="C2106" s="83"/>
      <c r="D2106" s="84" t="s">
        <v>112</v>
      </c>
      <c r="E2106" s="85" t="s">
        <v>672</v>
      </c>
      <c r="F2106" s="86">
        <v>39495</v>
      </c>
      <c r="G2106" s="86" t="s">
        <v>1347</v>
      </c>
      <c r="H2106" s="89"/>
      <c r="I2106" s="89">
        <v>0</v>
      </c>
      <c r="J2106" s="84"/>
      <c r="K2106" s="84"/>
      <c r="L2106" s="87">
        <v>758</v>
      </c>
      <c r="M2106" s="87"/>
      <c r="N2106" s="87">
        <v>758</v>
      </c>
      <c r="O2106" s="84">
        <v>758.1</v>
      </c>
      <c r="P2106" s="84">
        <v>0</v>
      </c>
      <c r="Q2106" s="84">
        <f t="shared" si="1334"/>
        <v>758.1</v>
      </c>
      <c r="R2106" s="84">
        <v>-0.10000000000002274</v>
      </c>
      <c r="S2106" s="87">
        <f t="shared" si="1335"/>
        <v>-0.10000000000002274</v>
      </c>
      <c r="T2106" s="150">
        <v>5</v>
      </c>
      <c r="U2106" s="69">
        <v>1</v>
      </c>
      <c r="V2106" s="70"/>
      <c r="W2106" s="71"/>
      <c r="X2106" s="76">
        <f t="shared" ref="X2106:X2142" si="1374">DATE(YEAR(F2106),MONTH(F2106),1)</f>
        <v>39479</v>
      </c>
      <c r="Y2106" s="138" t="s">
        <v>4016</v>
      </c>
      <c r="Z2106" s="60">
        <f>MATCH(Y2106,'Cat-3'!$A:$A,0)</f>
        <v>628</v>
      </c>
      <c r="AA2106" s="60">
        <f>MATCH(X2106,'Cat-3'!$1:$1,0)</f>
        <v>41</v>
      </c>
      <c r="AB2106" s="60">
        <f>INDEX('Cat-3'!$1:$1048576,Working!Z2106,Working!AA2106)</f>
        <v>116.6</v>
      </c>
      <c r="AC2106" s="60">
        <f>MATCH($AC$3,'Cat-3'!$1:$1,0)</f>
        <v>90</v>
      </c>
      <c r="AD2106" s="60">
        <f>INDEX('Cat-3'!$1:$1048576,Working!Z2106,Working!AC2106)</f>
        <v>138.4</v>
      </c>
      <c r="AE2106" s="146">
        <f>AD2106/AB2106</f>
        <v>1.1869639794168096</v>
      </c>
      <c r="AF2106" s="132" t="s">
        <v>3114</v>
      </c>
      <c r="AG2106" s="60">
        <f>MATCH(AF2106,'Cat-4'!$A:$A,0)</f>
        <v>844</v>
      </c>
      <c r="AH2106" s="60">
        <f>MATCH($AH$3,'Cat-4'!$1:$1,0)</f>
        <v>4</v>
      </c>
      <c r="AI2106" s="60">
        <f>INDEX('Cat-4'!$1:$1048576,Working!AG2106,Working!AH2106)</f>
        <v>103.9</v>
      </c>
      <c r="AJ2106" s="60">
        <f>MATCH($AJ$3,'Cat-4'!$1:$1,0)</f>
        <v>144</v>
      </c>
      <c r="AK2106" s="60">
        <f>INDEX('Cat-4'!$1:$1048576,Working!AG2106,Working!AJ2106)</f>
        <v>160.30000000000001</v>
      </c>
      <c r="AL2106" s="146">
        <f>AK2106/AI2106</f>
        <v>1.5428296438883542</v>
      </c>
      <c r="AM2106" s="146">
        <f>AL2106*AE2106</f>
        <v>1.8312832136719401</v>
      </c>
      <c r="AN2106" s="146">
        <f t="shared" si="1336"/>
        <v>15.994444444444444</v>
      </c>
      <c r="AO2106" s="169">
        <f>INDEX('EL&amp;SV'!$C$4:$G$50,MATCH(AF2106,'EL&amp;SV'!$G$4:$G$50,0),MATCH(IF(P2106&gt;5000000,"A",IF(N2106&gt;2000000,"B",IF(N2106&gt;500000,"C","D"))),'EL&amp;SV'!$C$4:$G$4,0))</f>
        <v>6</v>
      </c>
      <c r="AP2106" s="171">
        <f>INDEX('EL&amp;SV'!$G$4:$K$50,MATCH(AF2106,'EL&amp;SV'!$G$4:$G$50,0),MATCH(IF(N2106&gt;5000000,"A",IF(N2106&gt;2000000,"B",IF(N2106&gt;500000,"C","D"))),'EL&amp;SV'!$G$4:$K$4,0))</f>
        <v>0.95</v>
      </c>
      <c r="AQ2106" s="153">
        <f t="shared" si="1359"/>
        <v>1388.1126759633307</v>
      </c>
      <c r="AR2106" s="153">
        <f t="shared" si="1360"/>
        <v>1318.7070421651642</v>
      </c>
      <c r="AS2106" s="153">
        <f t="shared" si="1361"/>
        <v>69.405633798166491</v>
      </c>
      <c r="AT2106" s="60">
        <v>0.75</v>
      </c>
      <c r="AU2106" s="153">
        <f t="shared" si="1362"/>
        <v>52.054225348624868</v>
      </c>
      <c r="AV2106" s="153">
        <f t="shared" si="1363"/>
        <v>69.405633798166605</v>
      </c>
    </row>
    <row r="2107" spans="1:48" x14ac:dyDescent="0.2">
      <c r="A2107" s="82">
        <v>2103</v>
      </c>
      <c r="B2107" s="82" t="s">
        <v>1410</v>
      </c>
      <c r="C2107" s="83"/>
      <c r="D2107" s="84" t="s">
        <v>112</v>
      </c>
      <c r="E2107" s="85" t="s">
        <v>982</v>
      </c>
      <c r="F2107" s="151">
        <v>42248</v>
      </c>
      <c r="G2107" s="86"/>
      <c r="H2107" s="89"/>
      <c r="I2107" s="89">
        <v>0.42397260273972603</v>
      </c>
      <c r="J2107" s="84"/>
      <c r="K2107" s="84"/>
      <c r="L2107" s="87">
        <v>756</v>
      </c>
      <c r="M2107" s="87"/>
      <c r="N2107" s="87">
        <v>756</v>
      </c>
      <c r="O2107" s="84">
        <v>718.2</v>
      </c>
      <c r="P2107" s="84">
        <v>0</v>
      </c>
      <c r="Q2107" s="84">
        <f t="shared" si="1334"/>
        <v>718.2</v>
      </c>
      <c r="R2107" s="84">
        <v>37.799999999999955</v>
      </c>
      <c r="S2107" s="87">
        <f t="shared" si="1335"/>
        <v>37.799999999999955</v>
      </c>
      <c r="T2107" s="150">
        <v>5</v>
      </c>
      <c r="U2107" s="69">
        <v>1</v>
      </c>
      <c r="V2107" s="70"/>
      <c r="W2107" s="71"/>
      <c r="X2107" s="76">
        <f>DATE(YEAR(F2107),MONTH(F2107),1)</f>
        <v>42248</v>
      </c>
      <c r="AF2107" s="132" t="s">
        <v>3114</v>
      </c>
      <c r="AG2107" s="60">
        <f>MATCH(AF2107,'Cat-4'!$A:$A,0)</f>
        <v>844</v>
      </c>
      <c r="AH2107" s="60">
        <f>MATCH(X2107,'Cat-4'!$1:$1,0)</f>
        <v>45</v>
      </c>
      <c r="AI2107" s="60">
        <f>INDEX('Cat-4'!$1:$1048576,Working!AG2107,Working!AH2107)</f>
        <v>110.9</v>
      </c>
      <c r="AJ2107" s="60">
        <f>MATCH($AJ$3,'Cat-4'!$1:$1,0)</f>
        <v>144</v>
      </c>
      <c r="AK2107" s="60">
        <f>INDEX('Cat-4'!$1:$1048576,Working!AG2107,Working!AJ2107)</f>
        <v>160.30000000000001</v>
      </c>
      <c r="AL2107" s="146">
        <f>AK2107/AI2107</f>
        <v>1.4454463480613164</v>
      </c>
      <c r="AM2107" s="152">
        <f>AL2107</f>
        <v>1.4454463480613164</v>
      </c>
      <c r="AN2107" s="146">
        <f t="shared" si="1336"/>
        <v>8.4555555555555557</v>
      </c>
      <c r="AO2107" s="169">
        <f>INDEX('EL&amp;SV'!$C$4:$G$50,MATCH(AF2107,'EL&amp;SV'!$G$4:$G$50,0),MATCH(IF(P2107&gt;5000000,"A",IF(N2107&gt;2000000,"B",IF(N2107&gt;500000,"C","D"))),'EL&amp;SV'!$C$4:$G$4,0))</f>
        <v>6</v>
      </c>
      <c r="AP2107" s="171">
        <f>INDEX('EL&amp;SV'!$G$4:$K$50,MATCH(AF2107,'EL&amp;SV'!$G$4:$G$50,0),MATCH(IF(N2107&gt;5000000,"A",IF(N2107&gt;2000000,"B",IF(N2107&gt;500000,"C","D"))),'EL&amp;SV'!$G$4:$K$4,0))</f>
        <v>0.95</v>
      </c>
      <c r="AQ2107" s="153">
        <f t="shared" si="1359"/>
        <v>1092.7574391343553</v>
      </c>
      <c r="AR2107" s="153">
        <f t="shared" si="1360"/>
        <v>1038.1195671776377</v>
      </c>
      <c r="AS2107" s="153">
        <f t="shared" si="1361"/>
        <v>54.637871956717618</v>
      </c>
      <c r="AT2107" s="60">
        <v>0.75</v>
      </c>
      <c r="AU2107" s="153">
        <f t="shared" si="1362"/>
        <v>40.978403967538213</v>
      </c>
      <c r="AV2107" s="153">
        <f t="shared" si="1363"/>
        <v>54.637871956717817</v>
      </c>
    </row>
    <row r="2108" spans="1:48" x14ac:dyDescent="0.2">
      <c r="A2108" s="82">
        <v>2104</v>
      </c>
      <c r="B2108" s="82" t="s">
        <v>1410</v>
      </c>
      <c r="C2108" s="83"/>
      <c r="D2108" s="84" t="s">
        <v>112</v>
      </c>
      <c r="E2108" s="85" t="s">
        <v>686</v>
      </c>
      <c r="F2108" s="86">
        <v>39726</v>
      </c>
      <c r="G2108" s="86" t="s">
        <v>1348</v>
      </c>
      <c r="H2108" s="89"/>
      <c r="I2108" s="89">
        <v>0</v>
      </c>
      <c r="J2108" s="84"/>
      <c r="K2108" s="84"/>
      <c r="L2108" s="87">
        <v>750</v>
      </c>
      <c r="M2108" s="87"/>
      <c r="N2108" s="87">
        <v>750</v>
      </c>
      <c r="O2108" s="84">
        <v>750</v>
      </c>
      <c r="P2108" s="84">
        <v>0</v>
      </c>
      <c r="Q2108" s="84">
        <f t="shared" si="1334"/>
        <v>750</v>
      </c>
      <c r="R2108" s="84">
        <v>0</v>
      </c>
      <c r="S2108" s="87">
        <f t="shared" si="1335"/>
        <v>0</v>
      </c>
      <c r="T2108" s="150">
        <v>5</v>
      </c>
      <c r="U2108" s="69">
        <v>1</v>
      </c>
      <c r="V2108" s="70"/>
      <c r="W2108" s="71"/>
      <c r="X2108" s="76">
        <f t="shared" si="1374"/>
        <v>39722</v>
      </c>
      <c r="Y2108" s="138" t="s">
        <v>4226</v>
      </c>
      <c r="Z2108" s="60">
        <f>MATCH(Y2108,'Cat-3'!$A:$A,0)</f>
        <v>742</v>
      </c>
      <c r="AA2108" s="60">
        <f>MATCH(X2108,'Cat-3'!$1:$1,0)</f>
        <v>49</v>
      </c>
      <c r="AB2108" s="60">
        <f>INDEX('Cat-3'!$1:$1048576,Working!Z2108,Working!AA2108)</f>
        <v>79.900000000000006</v>
      </c>
      <c r="AC2108" s="60">
        <f>MATCH($AC$3,'Cat-3'!$1:$1,0)</f>
        <v>90</v>
      </c>
      <c r="AD2108" s="60">
        <f>INDEX('Cat-3'!$1:$1048576,Working!Z2108,Working!AC2108)</f>
        <v>73.099999999999994</v>
      </c>
      <c r="AE2108" s="146">
        <f>AD2108/AB2108</f>
        <v>0.91489361702127647</v>
      </c>
      <c r="AF2108" s="132" t="s">
        <v>2732</v>
      </c>
      <c r="AG2108" s="60">
        <f>MATCH(AF2108,'Cat-4'!$A:$A,0)</f>
        <v>652</v>
      </c>
      <c r="AH2108" s="60">
        <f>MATCH($AH$3,'Cat-4'!$1:$1,0)</f>
        <v>4</v>
      </c>
      <c r="AI2108" s="60">
        <f>INDEX('Cat-4'!$1:$1048576,Working!AG2108,Working!AH2108)</f>
        <v>97.5</v>
      </c>
      <c r="AJ2108" s="60">
        <f>MATCH($AJ$3,'Cat-4'!$1:$1,0)</f>
        <v>144</v>
      </c>
      <c r="AK2108" s="60">
        <f>INDEX('Cat-4'!$1:$1048576,Working!AG2108,Working!AJ2108)</f>
        <v>95.4</v>
      </c>
      <c r="AL2108" s="146">
        <f>AK2108/AI2108</f>
        <v>0.97846153846153849</v>
      </c>
      <c r="AM2108" s="146">
        <f>AL2108*AE2108</f>
        <v>0.89518821603927978</v>
      </c>
      <c r="AN2108" s="146">
        <f t="shared" si="1336"/>
        <v>15.361111111111111</v>
      </c>
      <c r="AO2108" s="169">
        <f>INDEX('EL&amp;SV'!$C$4:$G$50,MATCH(AF2108,'EL&amp;SV'!$G$4:$G$50,0),MATCH(IF(P2108&gt;5000000,"A",IF(N2108&gt;2000000,"B",IF(N2108&gt;500000,"C","D"))),'EL&amp;SV'!$C$4:$G$4,0))</f>
        <v>8</v>
      </c>
      <c r="AP2108" s="171">
        <f>INDEX('EL&amp;SV'!$G$4:$K$50,MATCH(AF2108,'EL&amp;SV'!$G$4:$G$50,0),MATCH(IF(N2108&gt;5000000,"A",IF(N2108&gt;2000000,"B",IF(N2108&gt;500000,"C","D"))),'EL&amp;SV'!$G$4:$K$4,0))</f>
        <v>0.9</v>
      </c>
      <c r="AQ2108" s="153">
        <f t="shared" si="1359"/>
        <v>671.39116202945979</v>
      </c>
      <c r="AR2108" s="153">
        <f t="shared" si="1360"/>
        <v>604.25204582651384</v>
      </c>
      <c r="AS2108" s="153">
        <f t="shared" si="1361"/>
        <v>67.139116202945957</v>
      </c>
      <c r="AT2108" s="60">
        <v>0.75</v>
      </c>
      <c r="AU2108" s="153">
        <f t="shared" si="1362"/>
        <v>50.354337152209467</v>
      </c>
      <c r="AV2108" s="153">
        <f t="shared" si="1363"/>
        <v>67.139116202945971</v>
      </c>
    </row>
    <row r="2109" spans="1:48" x14ac:dyDescent="0.2">
      <c r="A2109" s="82">
        <v>2105</v>
      </c>
      <c r="B2109" s="82" t="s">
        <v>1410</v>
      </c>
      <c r="C2109" s="83"/>
      <c r="D2109" s="84" t="s">
        <v>112</v>
      </c>
      <c r="E2109" s="85" t="s">
        <v>565</v>
      </c>
      <c r="F2109" s="151">
        <v>42248</v>
      </c>
      <c r="G2109" s="86"/>
      <c r="H2109" s="89"/>
      <c r="I2109" s="89">
        <v>0</v>
      </c>
      <c r="J2109" s="84"/>
      <c r="K2109" s="84"/>
      <c r="L2109" s="87">
        <v>728.21</v>
      </c>
      <c r="M2109" s="87"/>
      <c r="N2109" s="87">
        <v>728.21</v>
      </c>
      <c r="O2109" s="84">
        <v>727.79950000000008</v>
      </c>
      <c r="P2109" s="84">
        <v>0</v>
      </c>
      <c r="Q2109" s="84">
        <f t="shared" si="1334"/>
        <v>727.79950000000008</v>
      </c>
      <c r="R2109" s="84">
        <v>0.41049999999995634</v>
      </c>
      <c r="S2109" s="87">
        <f t="shared" si="1335"/>
        <v>0.41049999999995634</v>
      </c>
      <c r="T2109" s="150">
        <v>6</v>
      </c>
      <c r="U2109" s="69">
        <v>1</v>
      </c>
      <c r="V2109" s="70"/>
      <c r="W2109" s="71"/>
      <c r="X2109" s="76">
        <f>DATE(YEAR(F2109),MONTH(F2109),1)</f>
        <v>42248</v>
      </c>
      <c r="AF2109" s="132" t="s">
        <v>3114</v>
      </c>
      <c r="AG2109" s="60">
        <f>MATCH(AF2109,'Cat-4'!$A:$A,0)</f>
        <v>844</v>
      </c>
      <c r="AH2109" s="60">
        <f>MATCH(X2109,'Cat-4'!$1:$1,0)</f>
        <v>45</v>
      </c>
      <c r="AI2109" s="60">
        <f>INDEX('Cat-4'!$1:$1048576,Working!AG2109,Working!AH2109)</f>
        <v>110.9</v>
      </c>
      <c r="AJ2109" s="60">
        <f>MATCH($AJ$3,'Cat-4'!$1:$1,0)</f>
        <v>144</v>
      </c>
      <c r="AK2109" s="60">
        <f>INDEX('Cat-4'!$1:$1048576,Working!AG2109,Working!AJ2109)</f>
        <v>160.30000000000001</v>
      </c>
      <c r="AL2109" s="146">
        <f>AK2109/AI2109</f>
        <v>1.4454463480613164</v>
      </c>
      <c r="AM2109" s="152">
        <f>AL2109</f>
        <v>1.4454463480613164</v>
      </c>
      <c r="AN2109" s="146">
        <f t="shared" si="1336"/>
        <v>8.4555555555555557</v>
      </c>
      <c r="AO2109" s="169">
        <f>INDEX('EL&amp;SV'!$C$4:$G$50,MATCH(AF2109,'EL&amp;SV'!$G$4:$G$50,0),MATCH(IF(P2109&gt;5000000,"A",IF(N2109&gt;2000000,"B",IF(N2109&gt;500000,"C","D"))),'EL&amp;SV'!$C$4:$G$4,0))</f>
        <v>6</v>
      </c>
      <c r="AP2109" s="171">
        <f>INDEX('EL&amp;SV'!$G$4:$K$50,MATCH(AF2109,'EL&amp;SV'!$G$4:$G$50,0),MATCH(IF(N2109&gt;5000000,"A",IF(N2109&gt;2000000,"B",IF(N2109&gt;500000,"C","D"))),'EL&amp;SV'!$G$4:$K$4,0))</f>
        <v>0.95</v>
      </c>
      <c r="AQ2109" s="153">
        <f t="shared" si="1359"/>
        <v>1052.5884851217313</v>
      </c>
      <c r="AR2109" s="153">
        <f t="shared" si="1360"/>
        <v>999.95906086564469</v>
      </c>
      <c r="AS2109" s="153">
        <f t="shared" si="1361"/>
        <v>52.629424256086622</v>
      </c>
      <c r="AT2109" s="60">
        <v>0.75</v>
      </c>
      <c r="AU2109" s="153">
        <f t="shared" si="1362"/>
        <v>39.472068192064967</v>
      </c>
      <c r="AV2109" s="153">
        <f t="shared" si="1363"/>
        <v>52.629424256086615</v>
      </c>
    </row>
    <row r="2110" spans="1:48" x14ac:dyDescent="0.2">
      <c r="A2110" s="82">
        <v>2106</v>
      </c>
      <c r="B2110" s="82" t="s">
        <v>1410</v>
      </c>
      <c r="C2110" s="83"/>
      <c r="D2110" s="84" t="s">
        <v>112</v>
      </c>
      <c r="E2110" s="85" t="s">
        <v>538</v>
      </c>
      <c r="F2110" s="86">
        <v>40634</v>
      </c>
      <c r="G2110" s="86" t="s">
        <v>1351</v>
      </c>
      <c r="H2110" s="89"/>
      <c r="I2110" s="89">
        <v>0</v>
      </c>
      <c r="J2110" s="84"/>
      <c r="K2110" s="84"/>
      <c r="L2110" s="87">
        <v>728</v>
      </c>
      <c r="M2110" s="87"/>
      <c r="N2110" s="87">
        <v>728</v>
      </c>
      <c r="O2110" s="84">
        <v>727.6</v>
      </c>
      <c r="P2110" s="84">
        <v>0</v>
      </c>
      <c r="Q2110" s="84">
        <f t="shared" si="1334"/>
        <v>727.6</v>
      </c>
      <c r="R2110" s="84">
        <v>0.39999999999997726</v>
      </c>
      <c r="S2110" s="87">
        <f t="shared" si="1335"/>
        <v>0.39999999999997726</v>
      </c>
      <c r="T2110" s="150">
        <v>6</v>
      </c>
      <c r="U2110" s="69">
        <v>1</v>
      </c>
      <c r="V2110" s="70"/>
      <c r="W2110" s="71"/>
      <c r="X2110" s="76">
        <f t="shared" si="1374"/>
        <v>40634</v>
      </c>
      <c r="Y2110" s="138" t="s">
        <v>4016</v>
      </c>
      <c r="Z2110" s="60">
        <f>MATCH(Y2110,'Cat-3'!$A:$A,0)</f>
        <v>628</v>
      </c>
      <c r="AA2110" s="60">
        <f>MATCH(X2110,'Cat-3'!$1:$1,0)</f>
        <v>79</v>
      </c>
      <c r="AB2110" s="60">
        <f>INDEX('Cat-3'!$1:$1048576,Working!Z2110,Working!AA2110)</f>
        <v>132.4</v>
      </c>
      <c r="AC2110" s="60">
        <f>MATCH($AC$3,'Cat-3'!$1:$1,0)</f>
        <v>90</v>
      </c>
      <c r="AD2110" s="60">
        <f>INDEX('Cat-3'!$1:$1048576,Working!Z2110,Working!AC2110)</f>
        <v>138.4</v>
      </c>
      <c r="AE2110" s="146">
        <f t="shared" ref="AE2110:AE2119" si="1375">AD2110/AB2110</f>
        <v>1.0453172205438066</v>
      </c>
      <c r="AF2110" s="132" t="s">
        <v>3114</v>
      </c>
      <c r="AG2110" s="60">
        <f>MATCH(AF2110,'Cat-4'!$A:$A,0)</f>
        <v>844</v>
      </c>
      <c r="AH2110" s="60">
        <f>MATCH($AH$3,'Cat-4'!$1:$1,0)</f>
        <v>4</v>
      </c>
      <c r="AI2110" s="60">
        <f>INDEX('Cat-4'!$1:$1048576,Working!AG2110,Working!AH2110)</f>
        <v>103.9</v>
      </c>
      <c r="AJ2110" s="60">
        <f>MATCH($AJ$3,'Cat-4'!$1:$1,0)</f>
        <v>144</v>
      </c>
      <c r="AK2110" s="60">
        <f>INDEX('Cat-4'!$1:$1048576,Working!AG2110,Working!AJ2110)</f>
        <v>160.30000000000001</v>
      </c>
      <c r="AL2110" s="146">
        <f t="shared" ref="AL2110:AL2119" si="1376">AK2110/AI2110</f>
        <v>1.5428296438883542</v>
      </c>
      <c r="AM2110" s="146">
        <f t="shared" ref="AM2110:AM2119" si="1377">AL2110*AE2110</f>
        <v>1.6127463951219654</v>
      </c>
      <c r="AN2110" s="146">
        <f t="shared" si="1336"/>
        <v>12.872222222222222</v>
      </c>
      <c r="AO2110" s="169">
        <f>INDEX('EL&amp;SV'!$C$4:$G$50,MATCH(AF2110,'EL&amp;SV'!$G$4:$G$50,0),MATCH(IF(P2110&gt;5000000,"A",IF(N2110&gt;2000000,"B",IF(N2110&gt;500000,"C","D"))),'EL&amp;SV'!$C$4:$G$4,0))</f>
        <v>6</v>
      </c>
      <c r="AP2110" s="171">
        <f>INDEX('EL&amp;SV'!$G$4:$K$50,MATCH(AF2110,'EL&amp;SV'!$G$4:$G$50,0),MATCH(IF(N2110&gt;5000000,"A",IF(N2110&gt;2000000,"B",IF(N2110&gt;500000,"C","D"))),'EL&amp;SV'!$G$4:$K$4,0))</f>
        <v>0.95</v>
      </c>
      <c r="AQ2110" s="153">
        <f t="shared" si="1359"/>
        <v>1174.0793756487908</v>
      </c>
      <c r="AR2110" s="153">
        <f t="shared" si="1360"/>
        <v>1115.3754068663511</v>
      </c>
      <c r="AS2110" s="153">
        <f t="shared" si="1361"/>
        <v>58.703968782439688</v>
      </c>
      <c r="AT2110" s="60">
        <v>0.75</v>
      </c>
      <c r="AU2110" s="153">
        <f t="shared" si="1362"/>
        <v>44.027976586829766</v>
      </c>
      <c r="AV2110" s="153">
        <f t="shared" si="1363"/>
        <v>58.703968782439595</v>
      </c>
    </row>
    <row r="2111" spans="1:48" x14ac:dyDescent="0.2">
      <c r="A2111" s="82">
        <v>2107</v>
      </c>
      <c r="B2111" s="82" t="s">
        <v>1410</v>
      </c>
      <c r="C2111" s="83"/>
      <c r="D2111" s="84" t="s">
        <v>112</v>
      </c>
      <c r="E2111" s="85" t="s">
        <v>289</v>
      </c>
      <c r="F2111" s="86">
        <v>39450</v>
      </c>
      <c r="G2111" s="86" t="s">
        <v>1347</v>
      </c>
      <c r="H2111" s="89"/>
      <c r="I2111" s="89">
        <v>1.3321167883211679E-2</v>
      </c>
      <c r="J2111" s="84"/>
      <c r="K2111" s="84"/>
      <c r="L2111" s="87">
        <v>675</v>
      </c>
      <c r="M2111" s="87"/>
      <c r="N2111" s="87">
        <v>675</v>
      </c>
      <c r="O2111" s="84">
        <v>675</v>
      </c>
      <c r="P2111" s="84">
        <v>0</v>
      </c>
      <c r="Q2111" s="84">
        <f t="shared" si="1334"/>
        <v>675</v>
      </c>
      <c r="R2111" s="84">
        <v>0</v>
      </c>
      <c r="S2111" s="87">
        <f t="shared" si="1335"/>
        <v>0</v>
      </c>
      <c r="T2111" s="150">
        <v>10</v>
      </c>
      <c r="U2111" s="69">
        <v>1</v>
      </c>
      <c r="V2111" s="70"/>
      <c r="W2111" s="71"/>
      <c r="X2111" s="76">
        <f t="shared" si="1374"/>
        <v>39448</v>
      </c>
      <c r="Y2111" s="138" t="s">
        <v>4016</v>
      </c>
      <c r="Z2111" s="60">
        <f>MATCH(Y2111,'Cat-3'!$A:$A,0)</f>
        <v>628</v>
      </c>
      <c r="AA2111" s="60">
        <f>MATCH(X2111,'Cat-3'!$1:$1,0)</f>
        <v>40</v>
      </c>
      <c r="AB2111" s="60">
        <f>INDEX('Cat-3'!$1:$1048576,Working!Z2111,Working!AA2111)</f>
        <v>113.5</v>
      </c>
      <c r="AC2111" s="60">
        <f>MATCH($AC$3,'Cat-3'!$1:$1,0)</f>
        <v>90</v>
      </c>
      <c r="AD2111" s="60">
        <f>INDEX('Cat-3'!$1:$1048576,Working!Z2111,Working!AC2111)</f>
        <v>138.4</v>
      </c>
      <c r="AE2111" s="146">
        <f t="shared" si="1375"/>
        <v>1.2193832599118943</v>
      </c>
      <c r="AF2111" s="132" t="s">
        <v>3114</v>
      </c>
      <c r="AG2111" s="60">
        <f>MATCH(AF2111,'Cat-4'!$A:$A,0)</f>
        <v>844</v>
      </c>
      <c r="AH2111" s="60">
        <f>MATCH($AH$3,'Cat-4'!$1:$1,0)</f>
        <v>4</v>
      </c>
      <c r="AI2111" s="60">
        <f>INDEX('Cat-4'!$1:$1048576,Working!AG2111,Working!AH2111)</f>
        <v>103.9</v>
      </c>
      <c r="AJ2111" s="60">
        <f>MATCH($AJ$3,'Cat-4'!$1:$1,0)</f>
        <v>144</v>
      </c>
      <c r="AK2111" s="60">
        <f>INDEX('Cat-4'!$1:$1048576,Working!AG2111,Working!AJ2111)</f>
        <v>160.30000000000001</v>
      </c>
      <c r="AL2111" s="146">
        <f t="shared" si="1376"/>
        <v>1.5428296438883542</v>
      </c>
      <c r="AM2111" s="146">
        <f t="shared" si="1377"/>
        <v>1.8813006406532884</v>
      </c>
      <c r="AN2111" s="146">
        <f t="shared" si="1336"/>
        <v>16.116666666666667</v>
      </c>
      <c r="AO2111" s="169">
        <f>INDEX('EL&amp;SV'!$C$4:$G$50,MATCH(AF2111,'EL&amp;SV'!$G$4:$G$50,0),MATCH(IF(P2111&gt;5000000,"A",IF(N2111&gt;2000000,"B",IF(N2111&gt;500000,"C","D"))),'EL&amp;SV'!$C$4:$G$4,0))</f>
        <v>6</v>
      </c>
      <c r="AP2111" s="171">
        <f>INDEX('EL&amp;SV'!$G$4:$K$50,MATCH(AF2111,'EL&amp;SV'!$G$4:$G$50,0),MATCH(IF(N2111&gt;5000000,"A",IF(N2111&gt;2000000,"B",IF(N2111&gt;500000,"C","D"))),'EL&amp;SV'!$G$4:$K$4,0))</f>
        <v>0.95</v>
      </c>
      <c r="AQ2111" s="153">
        <f t="shared" si="1359"/>
        <v>1269.8779324409697</v>
      </c>
      <c r="AR2111" s="153">
        <f t="shared" si="1360"/>
        <v>1206.3840358189211</v>
      </c>
      <c r="AS2111" s="153">
        <f t="shared" si="1361"/>
        <v>63.493896622048624</v>
      </c>
      <c r="AT2111" s="60">
        <v>0.75</v>
      </c>
      <c r="AU2111" s="153">
        <f t="shared" si="1362"/>
        <v>47.620422466536468</v>
      </c>
      <c r="AV2111" s="153">
        <f t="shared" si="1363"/>
        <v>63.493896622048545</v>
      </c>
    </row>
    <row r="2112" spans="1:48" x14ac:dyDescent="0.2">
      <c r="A2112" s="82">
        <v>2108</v>
      </c>
      <c r="B2112" s="82" t="s">
        <v>1410</v>
      </c>
      <c r="C2112" s="83"/>
      <c r="D2112" s="84" t="s">
        <v>112</v>
      </c>
      <c r="E2112" s="85" t="s">
        <v>308</v>
      </c>
      <c r="F2112" s="86">
        <v>39507</v>
      </c>
      <c r="G2112" s="86" t="s">
        <v>1347</v>
      </c>
      <c r="H2112" s="89"/>
      <c r="I2112" s="89">
        <v>1.2789067974772248E-2</v>
      </c>
      <c r="J2112" s="84"/>
      <c r="K2112" s="84"/>
      <c r="L2112" s="87">
        <v>620</v>
      </c>
      <c r="M2112" s="87"/>
      <c r="N2112" s="87">
        <v>620</v>
      </c>
      <c r="O2112" s="84">
        <v>620</v>
      </c>
      <c r="P2112" s="84">
        <v>0</v>
      </c>
      <c r="Q2112" s="84">
        <f t="shared" si="1334"/>
        <v>620</v>
      </c>
      <c r="R2112" s="84">
        <v>0</v>
      </c>
      <c r="S2112" s="87">
        <f t="shared" si="1335"/>
        <v>0</v>
      </c>
      <c r="T2112" s="150">
        <v>10</v>
      </c>
      <c r="U2112" s="69">
        <v>1</v>
      </c>
      <c r="V2112" s="70"/>
      <c r="W2112" s="71"/>
      <c r="X2112" s="76">
        <f t="shared" si="1374"/>
        <v>39479</v>
      </c>
      <c r="Y2112" s="138" t="s">
        <v>4016</v>
      </c>
      <c r="Z2112" s="60">
        <f>MATCH(Y2112,'Cat-3'!$A:$A,0)</f>
        <v>628</v>
      </c>
      <c r="AA2112" s="60">
        <f>MATCH(X2112,'Cat-3'!$1:$1,0)</f>
        <v>41</v>
      </c>
      <c r="AB2112" s="60">
        <f>INDEX('Cat-3'!$1:$1048576,Working!Z2112,Working!AA2112)</f>
        <v>116.6</v>
      </c>
      <c r="AC2112" s="60">
        <f>MATCH($AC$3,'Cat-3'!$1:$1,0)</f>
        <v>90</v>
      </c>
      <c r="AD2112" s="60">
        <f>INDEX('Cat-3'!$1:$1048576,Working!Z2112,Working!AC2112)</f>
        <v>138.4</v>
      </c>
      <c r="AE2112" s="146">
        <f t="shared" si="1375"/>
        <v>1.1869639794168096</v>
      </c>
      <c r="AF2112" s="132" t="s">
        <v>3114</v>
      </c>
      <c r="AG2112" s="60">
        <f>MATCH(AF2112,'Cat-4'!$A:$A,0)</f>
        <v>844</v>
      </c>
      <c r="AH2112" s="60">
        <f>MATCH($AH$3,'Cat-4'!$1:$1,0)</f>
        <v>4</v>
      </c>
      <c r="AI2112" s="60">
        <f>INDEX('Cat-4'!$1:$1048576,Working!AG2112,Working!AH2112)</f>
        <v>103.9</v>
      </c>
      <c r="AJ2112" s="60">
        <f>MATCH($AJ$3,'Cat-4'!$1:$1,0)</f>
        <v>144</v>
      </c>
      <c r="AK2112" s="60">
        <f>INDEX('Cat-4'!$1:$1048576,Working!AG2112,Working!AJ2112)</f>
        <v>160.30000000000001</v>
      </c>
      <c r="AL2112" s="146">
        <f t="shared" si="1376"/>
        <v>1.5428296438883542</v>
      </c>
      <c r="AM2112" s="146">
        <f t="shared" si="1377"/>
        <v>1.8312832136719401</v>
      </c>
      <c r="AN2112" s="146">
        <f t="shared" si="1336"/>
        <v>15.958333333333334</v>
      </c>
      <c r="AO2112" s="169">
        <f>INDEX('EL&amp;SV'!$C$4:$G$50,MATCH(AF2112,'EL&amp;SV'!$G$4:$G$50,0),MATCH(IF(P2112&gt;5000000,"A",IF(N2112&gt;2000000,"B",IF(N2112&gt;500000,"C","D"))),'EL&amp;SV'!$C$4:$G$4,0))</f>
        <v>6</v>
      </c>
      <c r="AP2112" s="171">
        <f>INDEX('EL&amp;SV'!$G$4:$K$50,MATCH(AF2112,'EL&amp;SV'!$G$4:$G$50,0),MATCH(IF(N2112&gt;5000000,"A",IF(N2112&gt;2000000,"B",IF(N2112&gt;500000,"C","D"))),'EL&amp;SV'!$G$4:$K$4,0))</f>
        <v>0.95</v>
      </c>
      <c r="AQ2112" s="153">
        <f t="shared" si="1359"/>
        <v>1135.3955924766028</v>
      </c>
      <c r="AR2112" s="153">
        <f t="shared" si="1360"/>
        <v>1078.6258128527725</v>
      </c>
      <c r="AS2112" s="153">
        <f t="shared" si="1361"/>
        <v>56.769779623830345</v>
      </c>
      <c r="AT2112" s="60">
        <v>0.75</v>
      </c>
      <c r="AU2112" s="153">
        <f t="shared" si="1362"/>
        <v>42.577334717872759</v>
      </c>
      <c r="AV2112" s="153">
        <f t="shared" si="1363"/>
        <v>56.769779623830189</v>
      </c>
    </row>
    <row r="2113" spans="1:48" x14ac:dyDescent="0.2">
      <c r="A2113" s="82">
        <v>2109</v>
      </c>
      <c r="B2113" s="82" t="s">
        <v>1410</v>
      </c>
      <c r="C2113" s="83"/>
      <c r="D2113" s="84" t="s">
        <v>112</v>
      </c>
      <c r="E2113" s="85" t="s">
        <v>326</v>
      </c>
      <c r="F2113" s="86">
        <v>39446</v>
      </c>
      <c r="G2113" s="86" t="s">
        <v>1347</v>
      </c>
      <c r="H2113" s="89"/>
      <c r="I2113" s="89">
        <v>1.3360175695461211E-2</v>
      </c>
      <c r="J2113" s="84"/>
      <c r="K2113" s="84"/>
      <c r="L2113" s="87">
        <v>512</v>
      </c>
      <c r="M2113" s="87"/>
      <c r="N2113" s="87">
        <v>512</v>
      </c>
      <c r="O2113" s="84">
        <v>512</v>
      </c>
      <c r="P2113" s="84">
        <v>0</v>
      </c>
      <c r="Q2113" s="84">
        <f t="shared" si="1334"/>
        <v>512</v>
      </c>
      <c r="R2113" s="84">
        <v>0</v>
      </c>
      <c r="S2113" s="87">
        <f t="shared" si="1335"/>
        <v>0</v>
      </c>
      <c r="T2113" s="150">
        <v>10</v>
      </c>
      <c r="U2113" s="69">
        <v>1</v>
      </c>
      <c r="V2113" s="70"/>
      <c r="W2113" s="71"/>
      <c r="X2113" s="76">
        <f t="shared" si="1374"/>
        <v>39417</v>
      </c>
      <c r="Y2113" s="138" t="s">
        <v>4016</v>
      </c>
      <c r="Z2113" s="60">
        <f>MATCH(Y2113,'Cat-3'!$A:$A,0)</f>
        <v>628</v>
      </c>
      <c r="AA2113" s="60">
        <f>MATCH(X2113,'Cat-3'!$1:$1,0)</f>
        <v>39</v>
      </c>
      <c r="AB2113" s="60">
        <f>INDEX('Cat-3'!$1:$1048576,Working!Z2113,Working!AA2113)</f>
        <v>114</v>
      </c>
      <c r="AC2113" s="60">
        <f>MATCH($AC$3,'Cat-3'!$1:$1,0)</f>
        <v>90</v>
      </c>
      <c r="AD2113" s="60">
        <f>INDEX('Cat-3'!$1:$1048576,Working!Z2113,Working!AC2113)</f>
        <v>138.4</v>
      </c>
      <c r="AE2113" s="146">
        <f t="shared" si="1375"/>
        <v>1.2140350877192982</v>
      </c>
      <c r="AF2113" s="132" t="s">
        <v>3114</v>
      </c>
      <c r="AG2113" s="60">
        <f>MATCH(AF2113,'Cat-4'!$A:$A,0)</f>
        <v>844</v>
      </c>
      <c r="AH2113" s="60">
        <f>MATCH($AH$3,'Cat-4'!$1:$1,0)</f>
        <v>4</v>
      </c>
      <c r="AI2113" s="60">
        <f>INDEX('Cat-4'!$1:$1048576,Working!AG2113,Working!AH2113)</f>
        <v>103.9</v>
      </c>
      <c r="AJ2113" s="60">
        <f>MATCH($AJ$3,'Cat-4'!$1:$1,0)</f>
        <v>144</v>
      </c>
      <c r="AK2113" s="60">
        <f>INDEX('Cat-4'!$1:$1048576,Working!AG2113,Working!AJ2113)</f>
        <v>160.30000000000001</v>
      </c>
      <c r="AL2113" s="146">
        <f t="shared" si="1376"/>
        <v>1.5428296438883542</v>
      </c>
      <c r="AM2113" s="146">
        <f t="shared" si="1377"/>
        <v>1.8730493220539317</v>
      </c>
      <c r="AN2113" s="146">
        <f t="shared" si="1336"/>
        <v>16.125</v>
      </c>
      <c r="AO2113" s="169">
        <f>INDEX('EL&amp;SV'!$C$4:$G$50,MATCH(AF2113,'EL&amp;SV'!$G$4:$G$50,0),MATCH(IF(P2113&gt;5000000,"A",IF(N2113&gt;2000000,"B",IF(N2113&gt;500000,"C","D"))),'EL&amp;SV'!$C$4:$G$4,0))</f>
        <v>6</v>
      </c>
      <c r="AP2113" s="171">
        <f>INDEX('EL&amp;SV'!$G$4:$K$50,MATCH(AF2113,'EL&amp;SV'!$G$4:$G$50,0),MATCH(IF(N2113&gt;5000000,"A",IF(N2113&gt;2000000,"B",IF(N2113&gt;500000,"C","D"))),'EL&amp;SV'!$G$4:$K$4,0))</f>
        <v>0.95</v>
      </c>
      <c r="AQ2113" s="153">
        <f t="shared" si="1359"/>
        <v>959.00125289161303</v>
      </c>
      <c r="AR2113" s="153">
        <f t="shared" si="1360"/>
        <v>911.05119024703242</v>
      </c>
      <c r="AS2113" s="153">
        <f t="shared" si="1361"/>
        <v>47.950062644580612</v>
      </c>
      <c r="AT2113" s="60">
        <v>0.75</v>
      </c>
      <c r="AU2113" s="153">
        <f t="shared" si="1362"/>
        <v>35.962546983435459</v>
      </c>
      <c r="AV2113" s="153">
        <f t="shared" si="1363"/>
        <v>47.950062644580697</v>
      </c>
    </row>
    <row r="2114" spans="1:48" x14ac:dyDescent="0.2">
      <c r="A2114" s="82">
        <v>2110</v>
      </c>
      <c r="B2114" s="82" t="s">
        <v>1410</v>
      </c>
      <c r="C2114" s="83"/>
      <c r="D2114" s="84" t="s">
        <v>112</v>
      </c>
      <c r="E2114" s="85" t="s">
        <v>680</v>
      </c>
      <c r="F2114" s="86">
        <v>39615</v>
      </c>
      <c r="G2114" s="86" t="s">
        <v>1348</v>
      </c>
      <c r="H2114" s="89"/>
      <c r="I2114" s="89">
        <v>0</v>
      </c>
      <c r="J2114" s="84"/>
      <c r="K2114" s="84"/>
      <c r="L2114" s="87">
        <v>510</v>
      </c>
      <c r="M2114" s="87"/>
      <c r="N2114" s="87">
        <v>510</v>
      </c>
      <c r="O2114" s="84">
        <v>510</v>
      </c>
      <c r="P2114" s="84">
        <v>0</v>
      </c>
      <c r="Q2114" s="84">
        <f t="shared" si="1334"/>
        <v>510</v>
      </c>
      <c r="R2114" s="84">
        <v>0</v>
      </c>
      <c r="S2114" s="87">
        <f t="shared" si="1335"/>
        <v>0</v>
      </c>
      <c r="T2114" s="150">
        <v>5</v>
      </c>
      <c r="U2114" s="69">
        <v>1</v>
      </c>
      <c r="V2114" s="70"/>
      <c r="W2114" s="71"/>
      <c r="X2114" s="76">
        <f t="shared" si="1374"/>
        <v>39600</v>
      </c>
      <c r="Y2114" s="138" t="s">
        <v>4255</v>
      </c>
      <c r="Z2114" s="60">
        <f>MATCH(Y2114,'Cat-3'!$A:$A,0)</f>
        <v>758</v>
      </c>
      <c r="AA2114" s="60">
        <f>MATCH(X2114,'Cat-3'!$1:$1,0)</f>
        <v>45</v>
      </c>
      <c r="AB2114" s="60">
        <f>INDEX('Cat-3'!$1:$1048576,Working!Z2114,Working!AA2114)</f>
        <v>95.8</v>
      </c>
      <c r="AC2114" s="60">
        <f>MATCH($AC$3,'Cat-3'!$1:$1,0)</f>
        <v>90</v>
      </c>
      <c r="AD2114" s="60">
        <f>INDEX('Cat-3'!$1:$1048576,Working!Z2114,Working!AC2114)</f>
        <v>95.1</v>
      </c>
      <c r="AE2114" s="146">
        <f t="shared" si="1375"/>
        <v>0.99269311064718158</v>
      </c>
      <c r="AF2114" s="132" t="s">
        <v>2724</v>
      </c>
      <c r="AG2114" s="60">
        <f>MATCH(AF2114,'Cat-4'!$A:$A,0)</f>
        <v>648</v>
      </c>
      <c r="AH2114" s="60">
        <f>MATCH($AH$3,'Cat-4'!$1:$1,0)</f>
        <v>4</v>
      </c>
      <c r="AI2114" s="60">
        <f>INDEX('Cat-4'!$1:$1048576,Working!AG2114,Working!AH2114)</f>
        <v>103.2</v>
      </c>
      <c r="AJ2114" s="60">
        <f>MATCH($AJ$3,'Cat-4'!$1:$1,0)</f>
        <v>144</v>
      </c>
      <c r="AK2114" s="60">
        <f>INDEX('Cat-4'!$1:$1048576,Working!AG2114,Working!AJ2114)</f>
        <v>139.4</v>
      </c>
      <c r="AL2114" s="146">
        <f t="shared" si="1376"/>
        <v>1.3507751937984496</v>
      </c>
      <c r="AM2114" s="146">
        <f t="shared" si="1377"/>
        <v>1.3409052289168324</v>
      </c>
      <c r="AN2114" s="146">
        <f t="shared" si="1336"/>
        <v>15.66388888888889</v>
      </c>
      <c r="AO2114" s="169">
        <f>INDEX('EL&amp;SV'!$C$4:$G$50,MATCH(AF2114,'EL&amp;SV'!$G$4:$G$50,0),MATCH(IF(P2114&gt;5000000,"A",IF(N2114&gt;2000000,"B",IF(N2114&gt;500000,"C","D"))),'EL&amp;SV'!$C$4:$G$4,0))</f>
        <v>5</v>
      </c>
      <c r="AP2114" s="171">
        <f>INDEX('EL&amp;SV'!$G$4:$K$50,MATCH(AF2114,'EL&amp;SV'!$G$4:$G$50,0),MATCH(IF(N2114&gt;5000000,"A",IF(N2114&gt;2000000,"B",IF(N2114&gt;500000,"C","D"))),'EL&amp;SV'!$G$4:$K$4,0))</f>
        <v>1</v>
      </c>
      <c r="AQ2114" s="153">
        <f t="shared" si="1359"/>
        <v>683.86166674758454</v>
      </c>
      <c r="AR2114" s="153">
        <f t="shared" si="1360"/>
        <v>683.86166674758454</v>
      </c>
      <c r="AS2114" s="153">
        <f t="shared" si="1361"/>
        <v>0</v>
      </c>
      <c r="AT2114" s="60">
        <v>0.75</v>
      </c>
      <c r="AU2114" s="153">
        <f t="shared" si="1362"/>
        <v>0</v>
      </c>
      <c r="AV2114" s="153">
        <f t="shared" si="1363"/>
        <v>0</v>
      </c>
    </row>
    <row r="2115" spans="1:48" x14ac:dyDescent="0.2">
      <c r="A2115" s="82">
        <v>2111</v>
      </c>
      <c r="B2115" s="82" t="s">
        <v>1410</v>
      </c>
      <c r="C2115" s="83"/>
      <c r="D2115" s="84" t="s">
        <v>112</v>
      </c>
      <c r="E2115" s="85" t="s">
        <v>677</v>
      </c>
      <c r="F2115" s="86">
        <v>39560</v>
      </c>
      <c r="G2115" s="86" t="s">
        <v>1348</v>
      </c>
      <c r="H2115" s="89"/>
      <c r="I2115" s="89">
        <v>0</v>
      </c>
      <c r="J2115" s="84"/>
      <c r="K2115" s="84"/>
      <c r="L2115" s="87">
        <v>494</v>
      </c>
      <c r="M2115" s="87"/>
      <c r="N2115" s="87">
        <v>494</v>
      </c>
      <c r="O2115" s="84">
        <v>494.3</v>
      </c>
      <c r="P2115" s="84">
        <v>0</v>
      </c>
      <c r="Q2115" s="84">
        <f t="shared" si="1334"/>
        <v>494.3</v>
      </c>
      <c r="R2115" s="84">
        <v>-0.30000000000001137</v>
      </c>
      <c r="S2115" s="87">
        <f t="shared" si="1335"/>
        <v>-0.30000000000001137</v>
      </c>
      <c r="T2115" s="150">
        <v>5</v>
      </c>
      <c r="U2115" s="69">
        <v>1</v>
      </c>
      <c r="V2115" s="70"/>
      <c r="W2115" s="71"/>
      <c r="X2115" s="76">
        <f t="shared" si="1374"/>
        <v>39539</v>
      </c>
      <c r="Y2115" s="138" t="s">
        <v>4255</v>
      </c>
      <c r="Z2115" s="60">
        <f>MATCH(Y2115,'Cat-3'!$A:$A,0)</f>
        <v>758</v>
      </c>
      <c r="AA2115" s="60">
        <f>MATCH(X2115,'Cat-3'!$1:$1,0)</f>
        <v>43</v>
      </c>
      <c r="AB2115" s="60">
        <f>INDEX('Cat-3'!$1:$1048576,Working!Z2115,Working!AA2115)</f>
        <v>95.8</v>
      </c>
      <c r="AC2115" s="60">
        <f>MATCH($AC$3,'Cat-3'!$1:$1,0)</f>
        <v>90</v>
      </c>
      <c r="AD2115" s="60">
        <f>INDEX('Cat-3'!$1:$1048576,Working!Z2115,Working!AC2115)</f>
        <v>95.1</v>
      </c>
      <c r="AE2115" s="146">
        <f t="shared" si="1375"/>
        <v>0.99269311064718158</v>
      </c>
      <c r="AF2115" s="132" t="s">
        <v>2724</v>
      </c>
      <c r="AG2115" s="60">
        <f>MATCH(AF2115,'Cat-4'!$A:$A,0)</f>
        <v>648</v>
      </c>
      <c r="AH2115" s="60">
        <f>MATCH($AH$3,'Cat-4'!$1:$1,0)</f>
        <v>4</v>
      </c>
      <c r="AI2115" s="60">
        <f>INDEX('Cat-4'!$1:$1048576,Working!AG2115,Working!AH2115)</f>
        <v>103.2</v>
      </c>
      <c r="AJ2115" s="60">
        <f>MATCH($AJ$3,'Cat-4'!$1:$1,0)</f>
        <v>144</v>
      </c>
      <c r="AK2115" s="60">
        <f>INDEX('Cat-4'!$1:$1048576,Working!AG2115,Working!AJ2115)</f>
        <v>139.4</v>
      </c>
      <c r="AL2115" s="146">
        <f t="shared" si="1376"/>
        <v>1.3507751937984496</v>
      </c>
      <c r="AM2115" s="146">
        <f t="shared" si="1377"/>
        <v>1.3409052289168324</v>
      </c>
      <c r="AN2115" s="146">
        <f t="shared" si="1336"/>
        <v>15.813888888888888</v>
      </c>
      <c r="AO2115" s="169">
        <f>INDEX('EL&amp;SV'!$C$4:$G$50,MATCH(AF2115,'EL&amp;SV'!$G$4:$G$50,0),MATCH(IF(P2115&gt;5000000,"A",IF(N2115&gt;2000000,"B",IF(N2115&gt;500000,"C","D"))),'EL&amp;SV'!$C$4:$G$4,0))</f>
        <v>5</v>
      </c>
      <c r="AP2115" s="171">
        <f>INDEX('EL&amp;SV'!$G$4:$K$50,MATCH(AF2115,'EL&amp;SV'!$G$4:$G$50,0),MATCH(IF(N2115&gt;5000000,"A",IF(N2115&gt;2000000,"B",IF(N2115&gt;500000,"C","D"))),'EL&amp;SV'!$G$4:$K$4,0))</f>
        <v>1</v>
      </c>
      <c r="AQ2115" s="153">
        <f t="shared" si="1359"/>
        <v>662.40718308491523</v>
      </c>
      <c r="AR2115" s="153">
        <f t="shared" si="1360"/>
        <v>662.40718308491523</v>
      </c>
      <c r="AS2115" s="153">
        <f t="shared" si="1361"/>
        <v>0</v>
      </c>
      <c r="AT2115" s="60">
        <v>0.75</v>
      </c>
      <c r="AU2115" s="153">
        <f t="shared" si="1362"/>
        <v>0</v>
      </c>
      <c r="AV2115" s="153">
        <f t="shared" si="1363"/>
        <v>0</v>
      </c>
    </row>
    <row r="2116" spans="1:48" x14ac:dyDescent="0.2">
      <c r="A2116" s="82">
        <v>2112</v>
      </c>
      <c r="B2116" s="82" t="s">
        <v>1410</v>
      </c>
      <c r="C2116" s="83"/>
      <c r="D2116" s="84" t="s">
        <v>112</v>
      </c>
      <c r="E2116" s="85" t="s">
        <v>677</v>
      </c>
      <c r="F2116" s="86">
        <v>39549</v>
      </c>
      <c r="G2116" s="86" t="s">
        <v>1348</v>
      </c>
      <c r="H2116" s="89"/>
      <c r="I2116" s="89">
        <v>0</v>
      </c>
      <c r="J2116" s="84"/>
      <c r="K2116" s="84"/>
      <c r="L2116" s="87">
        <v>494</v>
      </c>
      <c r="M2116" s="87"/>
      <c r="N2116" s="87">
        <v>494</v>
      </c>
      <c r="O2116" s="84">
        <v>494.3</v>
      </c>
      <c r="P2116" s="84">
        <v>0</v>
      </c>
      <c r="Q2116" s="84">
        <f t="shared" si="1334"/>
        <v>494.3</v>
      </c>
      <c r="R2116" s="84">
        <v>-0.30000000000001137</v>
      </c>
      <c r="S2116" s="87">
        <f t="shared" si="1335"/>
        <v>-0.30000000000001137</v>
      </c>
      <c r="T2116" s="150">
        <v>5</v>
      </c>
      <c r="U2116" s="69">
        <v>1</v>
      </c>
      <c r="V2116" s="70"/>
      <c r="W2116" s="71"/>
      <c r="X2116" s="76">
        <f t="shared" si="1374"/>
        <v>39539</v>
      </c>
      <c r="Y2116" s="138" t="s">
        <v>4255</v>
      </c>
      <c r="Z2116" s="60">
        <f>MATCH(Y2116,'Cat-3'!$A:$A,0)</f>
        <v>758</v>
      </c>
      <c r="AA2116" s="60">
        <f>MATCH(X2116,'Cat-3'!$1:$1,0)</f>
        <v>43</v>
      </c>
      <c r="AB2116" s="60">
        <f>INDEX('Cat-3'!$1:$1048576,Working!Z2116,Working!AA2116)</f>
        <v>95.8</v>
      </c>
      <c r="AC2116" s="60">
        <f>MATCH($AC$3,'Cat-3'!$1:$1,0)</f>
        <v>90</v>
      </c>
      <c r="AD2116" s="60">
        <f>INDEX('Cat-3'!$1:$1048576,Working!Z2116,Working!AC2116)</f>
        <v>95.1</v>
      </c>
      <c r="AE2116" s="146">
        <f t="shared" si="1375"/>
        <v>0.99269311064718158</v>
      </c>
      <c r="AF2116" s="132" t="s">
        <v>2724</v>
      </c>
      <c r="AG2116" s="60">
        <f>MATCH(AF2116,'Cat-4'!$A:$A,0)</f>
        <v>648</v>
      </c>
      <c r="AH2116" s="60">
        <f>MATCH($AH$3,'Cat-4'!$1:$1,0)</f>
        <v>4</v>
      </c>
      <c r="AI2116" s="60">
        <f>INDEX('Cat-4'!$1:$1048576,Working!AG2116,Working!AH2116)</f>
        <v>103.2</v>
      </c>
      <c r="AJ2116" s="60">
        <f>MATCH($AJ$3,'Cat-4'!$1:$1,0)</f>
        <v>144</v>
      </c>
      <c r="AK2116" s="60">
        <f>INDEX('Cat-4'!$1:$1048576,Working!AG2116,Working!AJ2116)</f>
        <v>139.4</v>
      </c>
      <c r="AL2116" s="146">
        <f t="shared" si="1376"/>
        <v>1.3507751937984496</v>
      </c>
      <c r="AM2116" s="146">
        <f t="shared" si="1377"/>
        <v>1.3409052289168324</v>
      </c>
      <c r="AN2116" s="146">
        <f t="shared" si="1336"/>
        <v>15.844444444444445</v>
      </c>
      <c r="AO2116" s="169">
        <f>INDEX('EL&amp;SV'!$C$4:$G$50,MATCH(AF2116,'EL&amp;SV'!$G$4:$G$50,0),MATCH(IF(P2116&gt;5000000,"A",IF(N2116&gt;2000000,"B",IF(N2116&gt;500000,"C","D"))),'EL&amp;SV'!$C$4:$G$4,0))</f>
        <v>5</v>
      </c>
      <c r="AP2116" s="171">
        <f>INDEX('EL&amp;SV'!$G$4:$K$50,MATCH(AF2116,'EL&amp;SV'!$G$4:$G$50,0),MATCH(IF(N2116&gt;5000000,"A",IF(N2116&gt;2000000,"B",IF(N2116&gt;500000,"C","D"))),'EL&amp;SV'!$G$4:$K$4,0))</f>
        <v>1</v>
      </c>
      <c r="AQ2116" s="153">
        <f t="shared" si="1359"/>
        <v>662.40718308491523</v>
      </c>
      <c r="AR2116" s="153">
        <f t="shared" si="1360"/>
        <v>662.40718308491523</v>
      </c>
      <c r="AS2116" s="153">
        <f t="shared" si="1361"/>
        <v>0</v>
      </c>
      <c r="AT2116" s="60">
        <v>0.75</v>
      </c>
      <c r="AU2116" s="153">
        <f t="shared" si="1362"/>
        <v>0</v>
      </c>
      <c r="AV2116" s="153">
        <f t="shared" si="1363"/>
        <v>0</v>
      </c>
    </row>
    <row r="2117" spans="1:48" x14ac:dyDescent="0.2">
      <c r="A2117" s="82">
        <v>2113</v>
      </c>
      <c r="B2117" s="82" t="s">
        <v>1410</v>
      </c>
      <c r="C2117" s="83"/>
      <c r="D2117" s="84" t="s">
        <v>112</v>
      </c>
      <c r="E2117" s="85" t="s">
        <v>679</v>
      </c>
      <c r="F2117" s="86">
        <v>39596</v>
      </c>
      <c r="G2117" s="86" t="s">
        <v>1348</v>
      </c>
      <c r="H2117" s="89"/>
      <c r="I2117" s="89">
        <v>0</v>
      </c>
      <c r="J2117" s="84"/>
      <c r="K2117" s="84"/>
      <c r="L2117" s="87">
        <v>494</v>
      </c>
      <c r="M2117" s="87"/>
      <c r="N2117" s="87">
        <v>494</v>
      </c>
      <c r="O2117" s="84">
        <v>494.3</v>
      </c>
      <c r="P2117" s="84">
        <v>0</v>
      </c>
      <c r="Q2117" s="84">
        <f t="shared" ref="Q2117:Q2146" si="1378">O2117+P2117</f>
        <v>494.3</v>
      </c>
      <c r="R2117" s="84">
        <v>-0.30000000000001137</v>
      </c>
      <c r="S2117" s="87">
        <f t="shared" ref="S2117:S2146" si="1379">L2117-O2117</f>
        <v>-0.30000000000001137</v>
      </c>
      <c r="T2117" s="150">
        <v>5</v>
      </c>
      <c r="U2117" s="69">
        <v>1</v>
      </c>
      <c r="V2117" s="70"/>
      <c r="W2117" s="71"/>
      <c r="X2117" s="76">
        <f t="shared" si="1374"/>
        <v>39569</v>
      </c>
      <c r="Y2117" s="138" t="s">
        <v>4255</v>
      </c>
      <c r="Z2117" s="60">
        <f>MATCH(Y2117,'Cat-3'!$A:$A,0)</f>
        <v>758</v>
      </c>
      <c r="AA2117" s="60">
        <f>MATCH(X2117,'Cat-3'!$1:$1,0)</f>
        <v>44</v>
      </c>
      <c r="AB2117" s="60">
        <f>INDEX('Cat-3'!$1:$1048576,Working!Z2117,Working!AA2117)</f>
        <v>95.8</v>
      </c>
      <c r="AC2117" s="60">
        <f>MATCH($AC$3,'Cat-3'!$1:$1,0)</f>
        <v>90</v>
      </c>
      <c r="AD2117" s="60">
        <f>INDEX('Cat-3'!$1:$1048576,Working!Z2117,Working!AC2117)</f>
        <v>95.1</v>
      </c>
      <c r="AE2117" s="146">
        <f t="shared" si="1375"/>
        <v>0.99269311064718158</v>
      </c>
      <c r="AF2117" s="132" t="s">
        <v>2724</v>
      </c>
      <c r="AG2117" s="60">
        <f>MATCH(AF2117,'Cat-4'!$A:$A,0)</f>
        <v>648</v>
      </c>
      <c r="AH2117" s="60">
        <f>MATCH($AH$3,'Cat-4'!$1:$1,0)</f>
        <v>4</v>
      </c>
      <c r="AI2117" s="60">
        <f>INDEX('Cat-4'!$1:$1048576,Working!AG2117,Working!AH2117)</f>
        <v>103.2</v>
      </c>
      <c r="AJ2117" s="60">
        <f>MATCH($AJ$3,'Cat-4'!$1:$1,0)</f>
        <v>144</v>
      </c>
      <c r="AK2117" s="60">
        <f>INDEX('Cat-4'!$1:$1048576,Working!AG2117,Working!AJ2117)</f>
        <v>139.4</v>
      </c>
      <c r="AL2117" s="146">
        <f t="shared" si="1376"/>
        <v>1.3507751937984496</v>
      </c>
      <c r="AM2117" s="146">
        <f t="shared" si="1377"/>
        <v>1.3409052289168324</v>
      </c>
      <c r="AN2117" s="146">
        <f t="shared" si="1336"/>
        <v>15.713888888888889</v>
      </c>
      <c r="AO2117" s="169">
        <f>INDEX('EL&amp;SV'!$C$4:$G$50,MATCH(AF2117,'EL&amp;SV'!$G$4:$G$50,0),MATCH(IF(P2117&gt;5000000,"A",IF(N2117&gt;2000000,"B",IF(N2117&gt;500000,"C","D"))),'EL&amp;SV'!$C$4:$G$4,0))</f>
        <v>5</v>
      </c>
      <c r="AP2117" s="171">
        <f>INDEX('EL&amp;SV'!$G$4:$K$50,MATCH(AF2117,'EL&amp;SV'!$G$4:$G$50,0),MATCH(IF(N2117&gt;5000000,"A",IF(N2117&gt;2000000,"B",IF(N2117&gt;500000,"C","D"))),'EL&amp;SV'!$G$4:$K$4,0))</f>
        <v>1</v>
      </c>
      <c r="AQ2117" s="153">
        <f t="shared" si="1359"/>
        <v>662.40718308491523</v>
      </c>
      <c r="AR2117" s="153">
        <f t="shared" si="1360"/>
        <v>662.40718308491523</v>
      </c>
      <c r="AS2117" s="153">
        <f t="shared" si="1361"/>
        <v>0</v>
      </c>
      <c r="AT2117" s="60">
        <v>0.75</v>
      </c>
      <c r="AU2117" s="153">
        <f t="shared" si="1362"/>
        <v>0</v>
      </c>
      <c r="AV2117" s="153">
        <f t="shared" si="1363"/>
        <v>0</v>
      </c>
    </row>
    <row r="2118" spans="1:48" x14ac:dyDescent="0.2">
      <c r="A2118" s="82">
        <v>2114</v>
      </c>
      <c r="B2118" s="82" t="s">
        <v>1410</v>
      </c>
      <c r="C2118" s="83"/>
      <c r="D2118" s="84" t="s">
        <v>112</v>
      </c>
      <c r="E2118" s="85" t="s">
        <v>329</v>
      </c>
      <c r="F2118" s="86">
        <v>39616</v>
      </c>
      <c r="G2118" s="86" t="s">
        <v>1348</v>
      </c>
      <c r="H2118" s="89"/>
      <c r="I2118" s="89">
        <v>1.1881510416666668E-2</v>
      </c>
      <c r="J2118" s="84"/>
      <c r="K2118" s="84"/>
      <c r="L2118" s="87">
        <v>425</v>
      </c>
      <c r="M2118" s="87"/>
      <c r="N2118" s="87">
        <v>425</v>
      </c>
      <c r="O2118" s="84">
        <v>425</v>
      </c>
      <c r="P2118" s="84">
        <v>0</v>
      </c>
      <c r="Q2118" s="84">
        <f t="shared" si="1378"/>
        <v>425</v>
      </c>
      <c r="R2118" s="84">
        <v>0</v>
      </c>
      <c r="S2118" s="87">
        <f t="shared" si="1379"/>
        <v>0</v>
      </c>
      <c r="T2118" s="150">
        <v>10</v>
      </c>
      <c r="U2118" s="69">
        <v>1</v>
      </c>
      <c r="V2118" s="70"/>
      <c r="W2118" s="71"/>
      <c r="X2118" s="76">
        <f t="shared" si="1374"/>
        <v>39600</v>
      </c>
      <c r="Y2118" s="138" t="s">
        <v>4016</v>
      </c>
      <c r="Z2118" s="60">
        <f>MATCH(Y2118,'Cat-3'!$A:$A,0)</f>
        <v>628</v>
      </c>
      <c r="AA2118" s="60">
        <f>MATCH(X2118,'Cat-3'!$1:$1,0)</f>
        <v>45</v>
      </c>
      <c r="AB2118" s="60">
        <f>INDEX('Cat-3'!$1:$1048576,Working!Z2118,Working!AA2118)</f>
        <v>120.9</v>
      </c>
      <c r="AC2118" s="60">
        <f>MATCH($AC$3,'Cat-3'!$1:$1,0)</f>
        <v>90</v>
      </c>
      <c r="AD2118" s="60">
        <f>INDEX('Cat-3'!$1:$1048576,Working!Z2118,Working!AC2118)</f>
        <v>138.4</v>
      </c>
      <c r="AE2118" s="146">
        <f t="shared" si="1375"/>
        <v>1.1447477253928866</v>
      </c>
      <c r="AF2118" s="132" t="s">
        <v>3114</v>
      </c>
      <c r="AG2118" s="60">
        <f>MATCH(AF2118,'Cat-4'!$A:$A,0)</f>
        <v>844</v>
      </c>
      <c r="AH2118" s="60">
        <f>MATCH($AH$3,'Cat-4'!$1:$1,0)</f>
        <v>4</v>
      </c>
      <c r="AI2118" s="60">
        <f>INDEX('Cat-4'!$1:$1048576,Working!AG2118,Working!AH2118)</f>
        <v>103.9</v>
      </c>
      <c r="AJ2118" s="60">
        <f>MATCH($AJ$3,'Cat-4'!$1:$1,0)</f>
        <v>144</v>
      </c>
      <c r="AK2118" s="60">
        <f>INDEX('Cat-4'!$1:$1048576,Working!AG2118,Working!AJ2118)</f>
        <v>160.30000000000001</v>
      </c>
      <c r="AL2118" s="146">
        <f t="shared" si="1376"/>
        <v>1.5428296438883542</v>
      </c>
      <c r="AM2118" s="146">
        <f t="shared" si="1377"/>
        <v>1.7661507255099107</v>
      </c>
      <c r="AN2118" s="146">
        <f t="shared" ref="AN2118:AN2146" si="1380">YEARFRAC(F2118,$AN$3)</f>
        <v>15.661111111111111</v>
      </c>
      <c r="AO2118" s="169">
        <f>INDEX('EL&amp;SV'!$C$4:$G$50,MATCH(AF2118,'EL&amp;SV'!$G$4:$G$50,0),MATCH(IF(P2118&gt;5000000,"A",IF(N2118&gt;2000000,"B",IF(N2118&gt;500000,"C","D"))),'EL&amp;SV'!$C$4:$G$4,0))</f>
        <v>6</v>
      </c>
      <c r="AP2118" s="171">
        <f>INDEX('EL&amp;SV'!$G$4:$K$50,MATCH(AF2118,'EL&amp;SV'!$G$4:$G$50,0),MATCH(IF(N2118&gt;5000000,"A",IF(N2118&gt;2000000,"B",IF(N2118&gt;500000,"C","D"))),'EL&amp;SV'!$G$4:$K$4,0))</f>
        <v>0.95</v>
      </c>
      <c r="AQ2118" s="153">
        <f t="shared" si="1359"/>
        <v>750.61405834171205</v>
      </c>
      <c r="AR2118" s="153">
        <f t="shared" si="1360"/>
        <v>713.08335542462646</v>
      </c>
      <c r="AS2118" s="153">
        <f t="shared" si="1361"/>
        <v>37.530702917085591</v>
      </c>
      <c r="AT2118" s="60">
        <v>0.75</v>
      </c>
      <c r="AU2118" s="153">
        <f t="shared" si="1362"/>
        <v>28.148027187814193</v>
      </c>
      <c r="AV2118" s="153">
        <f t="shared" si="1363"/>
        <v>37.530702917085634</v>
      </c>
    </row>
    <row r="2119" spans="1:48" x14ac:dyDescent="0.2">
      <c r="A2119" s="82">
        <v>2115</v>
      </c>
      <c r="B2119" s="82" t="s">
        <v>1410</v>
      </c>
      <c r="C2119" s="83"/>
      <c r="D2119" s="84" t="s">
        <v>112</v>
      </c>
      <c r="E2119" s="85" t="s">
        <v>736</v>
      </c>
      <c r="F2119" s="86">
        <v>40604</v>
      </c>
      <c r="G2119" s="86" t="s">
        <v>1352</v>
      </c>
      <c r="H2119" s="89"/>
      <c r="I2119" s="89">
        <v>0</v>
      </c>
      <c r="J2119" s="84"/>
      <c r="K2119" s="84"/>
      <c r="L2119" s="87">
        <v>420</v>
      </c>
      <c r="M2119" s="87"/>
      <c r="N2119" s="87">
        <v>420</v>
      </c>
      <c r="O2119" s="84">
        <v>420</v>
      </c>
      <c r="P2119" s="84">
        <v>0</v>
      </c>
      <c r="Q2119" s="84">
        <f t="shared" si="1378"/>
        <v>420</v>
      </c>
      <c r="R2119" s="84">
        <v>0</v>
      </c>
      <c r="S2119" s="87">
        <f t="shared" si="1379"/>
        <v>0</v>
      </c>
      <c r="T2119" s="150">
        <v>5</v>
      </c>
      <c r="U2119" s="69">
        <v>1</v>
      </c>
      <c r="V2119" s="70"/>
      <c r="W2119" s="71"/>
      <c r="X2119" s="76">
        <f t="shared" si="1374"/>
        <v>40603</v>
      </c>
      <c r="Y2119" s="138" t="s">
        <v>4016</v>
      </c>
      <c r="Z2119" s="60">
        <f>MATCH(Y2119,'Cat-3'!$A:$A,0)</f>
        <v>628</v>
      </c>
      <c r="AA2119" s="60">
        <f>MATCH(X2119,'Cat-3'!$1:$1,0)</f>
        <v>78</v>
      </c>
      <c r="AB2119" s="60">
        <f>INDEX('Cat-3'!$1:$1048576,Working!Z2119,Working!AA2119)</f>
        <v>129.9</v>
      </c>
      <c r="AC2119" s="60">
        <f>MATCH($AC$3,'Cat-3'!$1:$1,0)</f>
        <v>90</v>
      </c>
      <c r="AD2119" s="60">
        <f>INDEX('Cat-3'!$1:$1048576,Working!Z2119,Working!AC2119)</f>
        <v>138.4</v>
      </c>
      <c r="AE2119" s="146">
        <f t="shared" si="1375"/>
        <v>1.0654349499615088</v>
      </c>
      <c r="AF2119" s="132" t="s">
        <v>3114</v>
      </c>
      <c r="AG2119" s="60">
        <f>MATCH(AF2119,'Cat-4'!$A:$A,0)</f>
        <v>844</v>
      </c>
      <c r="AH2119" s="60">
        <f>MATCH($AH$3,'Cat-4'!$1:$1,0)</f>
        <v>4</v>
      </c>
      <c r="AI2119" s="60">
        <f>INDEX('Cat-4'!$1:$1048576,Working!AG2119,Working!AH2119)</f>
        <v>103.9</v>
      </c>
      <c r="AJ2119" s="60">
        <f>MATCH($AJ$3,'Cat-4'!$1:$1,0)</f>
        <v>144</v>
      </c>
      <c r="AK2119" s="60">
        <f>INDEX('Cat-4'!$1:$1048576,Working!AG2119,Working!AJ2119)</f>
        <v>160.30000000000001</v>
      </c>
      <c r="AL2119" s="146">
        <f t="shared" si="1376"/>
        <v>1.5428296438883542</v>
      </c>
      <c r="AM2119" s="146">
        <f t="shared" si="1377"/>
        <v>1.6437846244353211</v>
      </c>
      <c r="AN2119" s="146">
        <f t="shared" si="1380"/>
        <v>12.952777777777778</v>
      </c>
      <c r="AO2119" s="169">
        <f>INDEX('EL&amp;SV'!$C$4:$G$50,MATCH(AF2119,'EL&amp;SV'!$G$4:$G$50,0),MATCH(IF(P2119&gt;5000000,"A",IF(N2119&gt;2000000,"B",IF(N2119&gt;500000,"C","D"))),'EL&amp;SV'!$C$4:$G$4,0))</f>
        <v>6</v>
      </c>
      <c r="AP2119" s="171">
        <f>INDEX('EL&amp;SV'!$G$4:$K$50,MATCH(AF2119,'EL&amp;SV'!$G$4:$G$50,0),MATCH(IF(N2119&gt;5000000,"A",IF(N2119&gt;2000000,"B",IF(N2119&gt;500000,"C","D"))),'EL&amp;SV'!$G$4:$K$4,0))</f>
        <v>0.95</v>
      </c>
      <c r="AQ2119" s="153">
        <f t="shared" si="1359"/>
        <v>690.38954226283488</v>
      </c>
      <c r="AR2119" s="153">
        <f t="shared" si="1360"/>
        <v>655.87006514969312</v>
      </c>
      <c r="AS2119" s="153">
        <f t="shared" si="1361"/>
        <v>34.519477113141761</v>
      </c>
      <c r="AT2119" s="60">
        <v>0.75</v>
      </c>
      <c r="AU2119" s="153">
        <f t="shared" si="1362"/>
        <v>25.889607834856321</v>
      </c>
      <c r="AV2119" s="153">
        <f t="shared" si="1363"/>
        <v>34.519477113141775</v>
      </c>
    </row>
    <row r="2120" spans="1:48" x14ac:dyDescent="0.2">
      <c r="A2120" s="82">
        <v>2116</v>
      </c>
      <c r="B2120" s="82" t="s">
        <v>1410</v>
      </c>
      <c r="C2120" s="83"/>
      <c r="D2120" s="84" t="s">
        <v>112</v>
      </c>
      <c r="E2120" s="85" t="s">
        <v>456</v>
      </c>
      <c r="F2120" s="151">
        <v>42248</v>
      </c>
      <c r="G2120" s="86"/>
      <c r="H2120" s="89"/>
      <c r="I2120" s="89">
        <v>0.22465753424657536</v>
      </c>
      <c r="J2120" s="84"/>
      <c r="K2120" s="84"/>
      <c r="L2120" s="87">
        <v>357</v>
      </c>
      <c r="M2120" s="87"/>
      <c r="N2120" s="87">
        <v>357</v>
      </c>
      <c r="O2120" s="84">
        <v>357</v>
      </c>
      <c r="P2120" s="84">
        <v>0</v>
      </c>
      <c r="Q2120" s="84">
        <f t="shared" si="1378"/>
        <v>357</v>
      </c>
      <c r="R2120" s="84">
        <v>0</v>
      </c>
      <c r="S2120" s="87">
        <f t="shared" si="1379"/>
        <v>0</v>
      </c>
      <c r="T2120" s="150">
        <v>10</v>
      </c>
      <c r="U2120" s="69">
        <v>1</v>
      </c>
      <c r="V2120" s="70"/>
      <c r="W2120" s="71"/>
      <c r="X2120" s="76">
        <f>DATE(YEAR(F2120),MONTH(F2120),1)</f>
        <v>42248</v>
      </c>
      <c r="AF2120" s="132" t="s">
        <v>3114</v>
      </c>
      <c r="AG2120" s="60">
        <f>MATCH(AF2120,'Cat-4'!$A:$A,0)</f>
        <v>844</v>
      </c>
      <c r="AH2120" s="60">
        <f>MATCH(X2120,'Cat-4'!$1:$1,0)</f>
        <v>45</v>
      </c>
      <c r="AI2120" s="60">
        <f>INDEX('Cat-4'!$1:$1048576,Working!AG2120,Working!AH2120)</f>
        <v>110.9</v>
      </c>
      <c r="AJ2120" s="60">
        <f>MATCH($AJ$3,'Cat-4'!$1:$1,0)</f>
        <v>144</v>
      </c>
      <c r="AK2120" s="60">
        <f>INDEX('Cat-4'!$1:$1048576,Working!AG2120,Working!AJ2120)</f>
        <v>160.30000000000001</v>
      </c>
      <c r="AL2120" s="146">
        <f>AK2120/AI2120</f>
        <v>1.4454463480613164</v>
      </c>
      <c r="AM2120" s="152">
        <f>AL2120</f>
        <v>1.4454463480613164</v>
      </c>
      <c r="AN2120" s="146">
        <f t="shared" si="1380"/>
        <v>8.4555555555555557</v>
      </c>
      <c r="AO2120" s="169">
        <f>INDEX('EL&amp;SV'!$C$4:$G$50,MATCH(AF2120,'EL&amp;SV'!$G$4:$G$50,0),MATCH(IF(P2120&gt;5000000,"A",IF(N2120&gt;2000000,"B",IF(N2120&gt;500000,"C","D"))),'EL&amp;SV'!$C$4:$G$4,0))</f>
        <v>6</v>
      </c>
      <c r="AP2120" s="171">
        <f>INDEX('EL&amp;SV'!$G$4:$K$50,MATCH(AF2120,'EL&amp;SV'!$G$4:$G$50,0),MATCH(IF(N2120&gt;5000000,"A",IF(N2120&gt;2000000,"B",IF(N2120&gt;500000,"C","D"))),'EL&amp;SV'!$G$4:$K$4,0))</f>
        <v>0.95</v>
      </c>
      <c r="AQ2120" s="153">
        <f t="shared" si="1359"/>
        <v>516.02434625788999</v>
      </c>
      <c r="AR2120" s="153">
        <f t="shared" si="1360"/>
        <v>490.22312894499549</v>
      </c>
      <c r="AS2120" s="153">
        <f t="shared" si="1361"/>
        <v>25.801217312894494</v>
      </c>
      <c r="AT2120" s="60">
        <v>0.75</v>
      </c>
      <c r="AU2120" s="153">
        <f t="shared" si="1362"/>
        <v>19.35091298467087</v>
      </c>
      <c r="AV2120" s="153">
        <f t="shared" si="1363"/>
        <v>25.801217312894522</v>
      </c>
    </row>
    <row r="2121" spans="1:48" x14ac:dyDescent="0.2">
      <c r="A2121" s="82">
        <v>2117</v>
      </c>
      <c r="B2121" s="82" t="s">
        <v>1410</v>
      </c>
      <c r="C2121" s="83"/>
      <c r="D2121" s="84" t="s">
        <v>112</v>
      </c>
      <c r="E2121" s="85" t="s">
        <v>487</v>
      </c>
      <c r="F2121" s="86">
        <v>39505</v>
      </c>
      <c r="G2121" s="86" t="s">
        <v>1347</v>
      </c>
      <c r="H2121" s="89"/>
      <c r="I2121" s="89">
        <v>0</v>
      </c>
      <c r="J2121" s="84"/>
      <c r="K2121" s="84"/>
      <c r="L2121" s="87">
        <v>350</v>
      </c>
      <c r="M2121" s="87"/>
      <c r="N2121" s="87">
        <v>350</v>
      </c>
      <c r="O2121" s="84">
        <v>350</v>
      </c>
      <c r="P2121" s="84">
        <v>0</v>
      </c>
      <c r="Q2121" s="84">
        <f t="shared" si="1378"/>
        <v>350</v>
      </c>
      <c r="R2121" s="84">
        <v>0</v>
      </c>
      <c r="S2121" s="87">
        <f t="shared" si="1379"/>
        <v>0</v>
      </c>
      <c r="T2121" s="150">
        <v>3</v>
      </c>
      <c r="U2121" s="69">
        <v>1</v>
      </c>
      <c r="V2121" s="70"/>
      <c r="W2121" s="71"/>
      <c r="X2121" s="76">
        <f t="shared" si="1374"/>
        <v>39479</v>
      </c>
      <c r="Y2121" s="138" t="s">
        <v>4016</v>
      </c>
      <c r="Z2121" s="60">
        <f>MATCH(Y2121,'Cat-3'!$A:$A,0)</f>
        <v>628</v>
      </c>
      <c r="AA2121" s="60">
        <f>MATCH(X2121,'Cat-3'!$1:$1,0)</f>
        <v>41</v>
      </c>
      <c r="AB2121" s="60">
        <f>INDEX('Cat-3'!$1:$1048576,Working!Z2121,Working!AA2121)</f>
        <v>116.6</v>
      </c>
      <c r="AC2121" s="60">
        <f>MATCH($AC$3,'Cat-3'!$1:$1,0)</f>
        <v>90</v>
      </c>
      <c r="AD2121" s="60">
        <f>INDEX('Cat-3'!$1:$1048576,Working!Z2121,Working!AC2121)</f>
        <v>138.4</v>
      </c>
      <c r="AE2121" s="146">
        <f>AD2121/AB2121</f>
        <v>1.1869639794168096</v>
      </c>
      <c r="AF2121" s="132" t="s">
        <v>3114</v>
      </c>
      <c r="AG2121" s="60">
        <f>MATCH(AF2121,'Cat-4'!$A:$A,0)</f>
        <v>844</v>
      </c>
      <c r="AH2121" s="60">
        <f>MATCH($AH$3,'Cat-4'!$1:$1,0)</f>
        <v>4</v>
      </c>
      <c r="AI2121" s="60">
        <f>INDEX('Cat-4'!$1:$1048576,Working!AG2121,Working!AH2121)</f>
        <v>103.9</v>
      </c>
      <c r="AJ2121" s="60">
        <f>MATCH($AJ$3,'Cat-4'!$1:$1,0)</f>
        <v>144</v>
      </c>
      <c r="AK2121" s="60">
        <f>INDEX('Cat-4'!$1:$1048576,Working!AG2121,Working!AJ2121)</f>
        <v>160.30000000000001</v>
      </c>
      <c r="AL2121" s="146">
        <f>AK2121/AI2121</f>
        <v>1.5428296438883542</v>
      </c>
      <c r="AM2121" s="146">
        <f>AL2121*AE2121</f>
        <v>1.8312832136719401</v>
      </c>
      <c r="AN2121" s="146">
        <f t="shared" si="1380"/>
        <v>15.966666666666667</v>
      </c>
      <c r="AO2121" s="169">
        <f>INDEX('EL&amp;SV'!$C$4:$G$50,MATCH(AF2121,'EL&amp;SV'!$G$4:$G$50,0),MATCH(IF(P2121&gt;5000000,"A",IF(N2121&gt;2000000,"B",IF(N2121&gt;500000,"C","D"))),'EL&amp;SV'!$C$4:$G$4,0))</f>
        <v>6</v>
      </c>
      <c r="AP2121" s="171">
        <f>INDEX('EL&amp;SV'!$G$4:$K$50,MATCH(AF2121,'EL&amp;SV'!$G$4:$G$50,0),MATCH(IF(N2121&gt;5000000,"A",IF(N2121&gt;2000000,"B",IF(N2121&gt;500000,"C","D"))),'EL&amp;SV'!$G$4:$K$4,0))</f>
        <v>0.95</v>
      </c>
      <c r="AQ2121" s="153">
        <f t="shared" si="1359"/>
        <v>640.94912478517904</v>
      </c>
      <c r="AR2121" s="153">
        <f t="shared" si="1360"/>
        <v>608.90166854592007</v>
      </c>
      <c r="AS2121" s="153">
        <f t="shared" si="1361"/>
        <v>32.047456239258963</v>
      </c>
      <c r="AT2121" s="60">
        <v>0.75</v>
      </c>
      <c r="AU2121" s="153">
        <f t="shared" si="1362"/>
        <v>24.035592179444222</v>
      </c>
      <c r="AV2121" s="153">
        <f t="shared" si="1363"/>
        <v>32.047456239258977</v>
      </c>
    </row>
    <row r="2122" spans="1:48" x14ac:dyDescent="0.2">
      <c r="A2122" s="82">
        <v>2118</v>
      </c>
      <c r="B2122" s="82" t="s">
        <v>1410</v>
      </c>
      <c r="C2122" s="83"/>
      <c r="D2122" s="84" t="s">
        <v>112</v>
      </c>
      <c r="E2122" s="85" t="s">
        <v>386</v>
      </c>
      <c r="F2122" s="151">
        <v>42248</v>
      </c>
      <c r="G2122" s="86"/>
      <c r="H2122" s="89"/>
      <c r="I2122" s="89">
        <v>0.05</v>
      </c>
      <c r="J2122" s="84"/>
      <c r="K2122" s="84"/>
      <c r="L2122" s="87">
        <v>320</v>
      </c>
      <c r="M2122" s="87"/>
      <c r="N2122" s="87">
        <v>320</v>
      </c>
      <c r="O2122" s="84">
        <v>320</v>
      </c>
      <c r="P2122" s="84">
        <v>0</v>
      </c>
      <c r="Q2122" s="84">
        <f t="shared" si="1378"/>
        <v>320</v>
      </c>
      <c r="R2122" s="84">
        <v>0</v>
      </c>
      <c r="S2122" s="87">
        <f t="shared" si="1379"/>
        <v>0</v>
      </c>
      <c r="T2122" s="150">
        <v>10</v>
      </c>
      <c r="U2122" s="69">
        <v>1</v>
      </c>
      <c r="V2122" s="70"/>
      <c r="W2122" s="71"/>
      <c r="X2122" s="76">
        <f>DATE(YEAR(F2122),MONTH(F2122),1)</f>
        <v>42248</v>
      </c>
      <c r="AF2122" s="132" t="s">
        <v>3114</v>
      </c>
      <c r="AG2122" s="60">
        <f>MATCH(AF2122,'Cat-4'!$A:$A,0)</f>
        <v>844</v>
      </c>
      <c r="AH2122" s="60">
        <f>MATCH(X2122,'Cat-4'!$1:$1,0)</f>
        <v>45</v>
      </c>
      <c r="AI2122" s="60">
        <f>INDEX('Cat-4'!$1:$1048576,Working!AG2122,Working!AH2122)</f>
        <v>110.9</v>
      </c>
      <c r="AJ2122" s="60">
        <f>MATCH($AJ$3,'Cat-4'!$1:$1,0)</f>
        <v>144</v>
      </c>
      <c r="AK2122" s="60">
        <f>INDEX('Cat-4'!$1:$1048576,Working!AG2122,Working!AJ2122)</f>
        <v>160.30000000000001</v>
      </c>
      <c r="AL2122" s="146">
        <f>AK2122/AI2122</f>
        <v>1.4454463480613164</v>
      </c>
      <c r="AM2122" s="152">
        <f>AL2122</f>
        <v>1.4454463480613164</v>
      </c>
      <c r="AN2122" s="146">
        <f t="shared" si="1380"/>
        <v>8.4555555555555557</v>
      </c>
      <c r="AO2122" s="169">
        <f>INDEX('EL&amp;SV'!$C$4:$G$50,MATCH(AF2122,'EL&amp;SV'!$G$4:$G$50,0),MATCH(IF(P2122&gt;5000000,"A",IF(N2122&gt;2000000,"B",IF(N2122&gt;500000,"C","D"))),'EL&amp;SV'!$C$4:$G$4,0))</f>
        <v>6</v>
      </c>
      <c r="AP2122" s="171">
        <f>INDEX('EL&amp;SV'!$G$4:$K$50,MATCH(AF2122,'EL&amp;SV'!$G$4:$G$50,0),MATCH(IF(N2122&gt;5000000,"A",IF(N2122&gt;2000000,"B",IF(N2122&gt;500000,"C","D"))),'EL&amp;SV'!$G$4:$K$4,0))</f>
        <v>0.95</v>
      </c>
      <c r="AQ2122" s="153">
        <f t="shared" si="1359"/>
        <v>462.54283137962125</v>
      </c>
      <c r="AR2122" s="153">
        <f t="shared" si="1360"/>
        <v>439.41568981064017</v>
      </c>
      <c r="AS2122" s="153">
        <f t="shared" si="1361"/>
        <v>23.127141568981074</v>
      </c>
      <c r="AT2122" s="60">
        <v>0.75</v>
      </c>
      <c r="AU2122" s="153">
        <f t="shared" si="1362"/>
        <v>17.345356176735805</v>
      </c>
      <c r="AV2122" s="153">
        <f t="shared" si="1363"/>
        <v>23.127141568981084</v>
      </c>
    </row>
    <row r="2123" spans="1:48" x14ac:dyDescent="0.2">
      <c r="A2123" s="82">
        <v>2119</v>
      </c>
      <c r="B2123" s="82" t="s">
        <v>1410</v>
      </c>
      <c r="C2123" s="83"/>
      <c r="D2123" s="84" t="s">
        <v>112</v>
      </c>
      <c r="E2123" s="85" t="s">
        <v>750</v>
      </c>
      <c r="F2123" s="86">
        <v>39499</v>
      </c>
      <c r="G2123" s="86" t="s">
        <v>1347</v>
      </c>
      <c r="H2123" s="89"/>
      <c r="I2123" s="89">
        <v>0</v>
      </c>
      <c r="J2123" s="84"/>
      <c r="K2123" s="84"/>
      <c r="L2123" s="87">
        <v>320</v>
      </c>
      <c r="M2123" s="87"/>
      <c r="N2123" s="87">
        <v>320</v>
      </c>
      <c r="O2123" s="84">
        <v>304</v>
      </c>
      <c r="P2123" s="84">
        <v>0</v>
      </c>
      <c r="Q2123" s="84">
        <f t="shared" si="1378"/>
        <v>304</v>
      </c>
      <c r="R2123" s="84">
        <v>16</v>
      </c>
      <c r="S2123" s="87">
        <f t="shared" si="1379"/>
        <v>16</v>
      </c>
      <c r="T2123" s="150">
        <v>5</v>
      </c>
      <c r="U2123" s="69">
        <v>1</v>
      </c>
      <c r="V2123" s="70"/>
      <c r="W2123" s="71"/>
      <c r="X2123" s="76">
        <f t="shared" si="1374"/>
        <v>39479</v>
      </c>
      <c r="Y2123" s="138" t="s">
        <v>4016</v>
      </c>
      <c r="Z2123" s="60">
        <f>MATCH(Y2123,'Cat-3'!$A:$A,0)</f>
        <v>628</v>
      </c>
      <c r="AA2123" s="60">
        <f>MATCH(X2123,'Cat-3'!$1:$1,0)</f>
        <v>41</v>
      </c>
      <c r="AB2123" s="60">
        <f>INDEX('Cat-3'!$1:$1048576,Working!Z2123,Working!AA2123)</f>
        <v>116.6</v>
      </c>
      <c r="AC2123" s="60">
        <f>MATCH($AC$3,'Cat-3'!$1:$1,0)</f>
        <v>90</v>
      </c>
      <c r="AD2123" s="60">
        <f>INDEX('Cat-3'!$1:$1048576,Working!Z2123,Working!AC2123)</f>
        <v>138.4</v>
      </c>
      <c r="AE2123" s="146">
        <f t="shared" ref="AE2123:AE2125" si="1381">AD2123/AB2123</f>
        <v>1.1869639794168096</v>
      </c>
      <c r="AF2123" s="132" t="s">
        <v>3114</v>
      </c>
      <c r="AG2123" s="60">
        <f>MATCH(AF2123,'Cat-4'!$A:$A,0)</f>
        <v>844</v>
      </c>
      <c r="AH2123" s="60">
        <f>MATCH($AH$3,'Cat-4'!$1:$1,0)</f>
        <v>4</v>
      </c>
      <c r="AI2123" s="60">
        <f>INDEX('Cat-4'!$1:$1048576,Working!AG2123,Working!AH2123)</f>
        <v>103.9</v>
      </c>
      <c r="AJ2123" s="60">
        <f>MATCH($AJ$3,'Cat-4'!$1:$1,0)</f>
        <v>144</v>
      </c>
      <c r="AK2123" s="60">
        <f>INDEX('Cat-4'!$1:$1048576,Working!AG2123,Working!AJ2123)</f>
        <v>160.30000000000001</v>
      </c>
      <c r="AL2123" s="146">
        <f t="shared" ref="AL2123:AL2125" si="1382">AK2123/AI2123</f>
        <v>1.5428296438883542</v>
      </c>
      <c r="AM2123" s="146">
        <f t="shared" ref="AM2123:AM2125" si="1383">AL2123*AE2123</f>
        <v>1.8312832136719401</v>
      </c>
      <c r="AN2123" s="146">
        <f t="shared" si="1380"/>
        <v>15.983333333333333</v>
      </c>
      <c r="AO2123" s="169">
        <f>INDEX('EL&amp;SV'!$C$4:$G$50,MATCH(AF2123,'EL&amp;SV'!$G$4:$G$50,0),MATCH(IF(P2123&gt;5000000,"A",IF(N2123&gt;2000000,"B",IF(N2123&gt;500000,"C","D"))),'EL&amp;SV'!$C$4:$G$4,0))</f>
        <v>6</v>
      </c>
      <c r="AP2123" s="171">
        <f>INDEX('EL&amp;SV'!$G$4:$K$50,MATCH(AF2123,'EL&amp;SV'!$G$4:$G$50,0),MATCH(IF(N2123&gt;5000000,"A",IF(N2123&gt;2000000,"B",IF(N2123&gt;500000,"C","D"))),'EL&amp;SV'!$G$4:$K$4,0))</f>
        <v>0.95</v>
      </c>
      <c r="AQ2123" s="153">
        <f t="shared" si="1359"/>
        <v>586.01062837502081</v>
      </c>
      <c r="AR2123" s="153">
        <f t="shared" si="1360"/>
        <v>556.71009695626969</v>
      </c>
      <c r="AS2123" s="153">
        <f t="shared" si="1361"/>
        <v>29.30053141875112</v>
      </c>
      <c r="AT2123" s="60">
        <v>0.75</v>
      </c>
      <c r="AU2123" s="153">
        <f t="shared" si="1362"/>
        <v>21.97539856406334</v>
      </c>
      <c r="AV2123" s="153">
        <f t="shared" si="1363"/>
        <v>29.300531418751067</v>
      </c>
    </row>
    <row r="2124" spans="1:48" x14ac:dyDescent="0.2">
      <c r="A2124" s="82">
        <v>2120</v>
      </c>
      <c r="B2124" s="82" t="s">
        <v>1410</v>
      </c>
      <c r="C2124" s="83"/>
      <c r="D2124" s="84" t="s">
        <v>112</v>
      </c>
      <c r="E2124" s="85" t="s">
        <v>667</v>
      </c>
      <c r="F2124" s="86">
        <v>39471</v>
      </c>
      <c r="G2124" s="86" t="s">
        <v>1347</v>
      </c>
      <c r="H2124" s="89"/>
      <c r="I2124" s="89">
        <v>0</v>
      </c>
      <c r="J2124" s="84"/>
      <c r="K2124" s="84"/>
      <c r="L2124" s="87">
        <v>300</v>
      </c>
      <c r="M2124" s="87"/>
      <c r="N2124" s="87">
        <v>300</v>
      </c>
      <c r="O2124" s="84">
        <v>300</v>
      </c>
      <c r="P2124" s="84">
        <v>0</v>
      </c>
      <c r="Q2124" s="84">
        <f t="shared" si="1378"/>
        <v>300</v>
      </c>
      <c r="R2124" s="84">
        <v>0</v>
      </c>
      <c r="S2124" s="87">
        <f t="shared" si="1379"/>
        <v>0</v>
      </c>
      <c r="T2124" s="150">
        <v>5</v>
      </c>
      <c r="U2124" s="69">
        <v>1</v>
      </c>
      <c r="V2124" s="70"/>
      <c r="W2124" s="71"/>
      <c r="X2124" s="76">
        <f t="shared" si="1374"/>
        <v>39448</v>
      </c>
      <c r="Y2124" s="138" t="s">
        <v>4016</v>
      </c>
      <c r="Z2124" s="60">
        <f>MATCH(Y2124,'Cat-3'!$A:$A,0)</f>
        <v>628</v>
      </c>
      <c r="AA2124" s="60">
        <f>MATCH(X2124,'Cat-3'!$1:$1,0)</f>
        <v>40</v>
      </c>
      <c r="AB2124" s="60">
        <f>INDEX('Cat-3'!$1:$1048576,Working!Z2124,Working!AA2124)</f>
        <v>113.5</v>
      </c>
      <c r="AC2124" s="60">
        <f>MATCH($AC$3,'Cat-3'!$1:$1,0)</f>
        <v>90</v>
      </c>
      <c r="AD2124" s="60">
        <f>INDEX('Cat-3'!$1:$1048576,Working!Z2124,Working!AC2124)</f>
        <v>138.4</v>
      </c>
      <c r="AE2124" s="146">
        <f t="shared" si="1381"/>
        <v>1.2193832599118943</v>
      </c>
      <c r="AF2124" s="132" t="s">
        <v>3114</v>
      </c>
      <c r="AG2124" s="60">
        <f>MATCH(AF2124,'Cat-4'!$A:$A,0)</f>
        <v>844</v>
      </c>
      <c r="AH2124" s="60">
        <f>MATCH($AH$3,'Cat-4'!$1:$1,0)</f>
        <v>4</v>
      </c>
      <c r="AI2124" s="60">
        <f>INDEX('Cat-4'!$1:$1048576,Working!AG2124,Working!AH2124)</f>
        <v>103.9</v>
      </c>
      <c r="AJ2124" s="60">
        <f>MATCH($AJ$3,'Cat-4'!$1:$1,0)</f>
        <v>144</v>
      </c>
      <c r="AK2124" s="60">
        <f>INDEX('Cat-4'!$1:$1048576,Working!AG2124,Working!AJ2124)</f>
        <v>160.30000000000001</v>
      </c>
      <c r="AL2124" s="146">
        <f t="shared" si="1382"/>
        <v>1.5428296438883542</v>
      </c>
      <c r="AM2124" s="146">
        <f t="shared" si="1383"/>
        <v>1.8813006406532884</v>
      </c>
      <c r="AN2124" s="146">
        <f t="shared" si="1380"/>
        <v>16.058333333333334</v>
      </c>
      <c r="AO2124" s="169">
        <f>INDEX('EL&amp;SV'!$C$4:$G$50,MATCH(AF2124,'EL&amp;SV'!$G$4:$G$50,0),MATCH(IF(P2124&gt;5000000,"A",IF(N2124&gt;2000000,"B",IF(N2124&gt;500000,"C","D"))),'EL&amp;SV'!$C$4:$G$4,0))</f>
        <v>6</v>
      </c>
      <c r="AP2124" s="171">
        <f>INDEX('EL&amp;SV'!$G$4:$K$50,MATCH(AF2124,'EL&amp;SV'!$G$4:$G$50,0),MATCH(IF(N2124&gt;5000000,"A",IF(N2124&gt;2000000,"B",IF(N2124&gt;500000,"C","D"))),'EL&amp;SV'!$G$4:$K$4,0))</f>
        <v>0.95</v>
      </c>
      <c r="AQ2124" s="153">
        <f t="shared" si="1359"/>
        <v>564.39019219598651</v>
      </c>
      <c r="AR2124" s="153">
        <f t="shared" si="1360"/>
        <v>536.17068258618713</v>
      </c>
      <c r="AS2124" s="153">
        <f t="shared" si="1361"/>
        <v>28.219509609799388</v>
      </c>
      <c r="AT2124" s="60">
        <v>0.75</v>
      </c>
      <c r="AU2124" s="153">
        <f t="shared" si="1362"/>
        <v>21.164632207349541</v>
      </c>
      <c r="AV2124" s="153">
        <f t="shared" si="1363"/>
        <v>28.219509609799349</v>
      </c>
    </row>
    <row r="2125" spans="1:48" x14ac:dyDescent="0.2">
      <c r="A2125" s="82">
        <v>2121</v>
      </c>
      <c r="B2125" s="82" t="s">
        <v>1410</v>
      </c>
      <c r="C2125" s="83"/>
      <c r="D2125" s="84" t="s">
        <v>112</v>
      </c>
      <c r="E2125" s="85" t="s">
        <v>314</v>
      </c>
      <c r="F2125" s="86">
        <v>39415</v>
      </c>
      <c r="G2125" s="86" t="s">
        <v>1347</v>
      </c>
      <c r="H2125" s="89"/>
      <c r="I2125" s="89">
        <v>1.3670411985018727E-2</v>
      </c>
      <c r="J2125" s="84"/>
      <c r="K2125" s="84"/>
      <c r="L2125" s="87">
        <v>292.5</v>
      </c>
      <c r="M2125" s="87"/>
      <c r="N2125" s="87">
        <v>292.5</v>
      </c>
      <c r="O2125" s="84">
        <v>292.5</v>
      </c>
      <c r="P2125" s="84">
        <v>0</v>
      </c>
      <c r="Q2125" s="84">
        <f t="shared" si="1378"/>
        <v>292.5</v>
      </c>
      <c r="R2125" s="84">
        <v>0</v>
      </c>
      <c r="S2125" s="87">
        <f t="shared" si="1379"/>
        <v>0</v>
      </c>
      <c r="T2125" s="150">
        <v>10</v>
      </c>
      <c r="U2125" s="69">
        <v>1</v>
      </c>
      <c r="V2125" s="70"/>
      <c r="W2125" s="71"/>
      <c r="X2125" s="76">
        <f t="shared" si="1374"/>
        <v>39387</v>
      </c>
      <c r="Y2125" s="138" t="s">
        <v>4016</v>
      </c>
      <c r="Z2125" s="60">
        <f>MATCH(Y2125,'Cat-3'!$A:$A,0)</f>
        <v>628</v>
      </c>
      <c r="AA2125" s="60">
        <f>MATCH(X2125,'Cat-3'!$1:$1,0)</f>
        <v>38</v>
      </c>
      <c r="AB2125" s="60">
        <f>INDEX('Cat-3'!$1:$1048576,Working!Z2125,Working!AA2125)</f>
        <v>114</v>
      </c>
      <c r="AC2125" s="60">
        <f>MATCH($AC$3,'Cat-3'!$1:$1,0)</f>
        <v>90</v>
      </c>
      <c r="AD2125" s="60">
        <f>INDEX('Cat-3'!$1:$1048576,Working!Z2125,Working!AC2125)</f>
        <v>138.4</v>
      </c>
      <c r="AE2125" s="146">
        <f t="shared" si="1381"/>
        <v>1.2140350877192982</v>
      </c>
      <c r="AF2125" s="132" t="s">
        <v>3114</v>
      </c>
      <c r="AG2125" s="60">
        <f>MATCH(AF2125,'Cat-4'!$A:$A,0)</f>
        <v>844</v>
      </c>
      <c r="AH2125" s="60">
        <f>MATCH($AH$3,'Cat-4'!$1:$1,0)</f>
        <v>4</v>
      </c>
      <c r="AI2125" s="60">
        <f>INDEX('Cat-4'!$1:$1048576,Working!AG2125,Working!AH2125)</f>
        <v>103.9</v>
      </c>
      <c r="AJ2125" s="60">
        <f>MATCH($AJ$3,'Cat-4'!$1:$1,0)</f>
        <v>144</v>
      </c>
      <c r="AK2125" s="60">
        <f>INDEX('Cat-4'!$1:$1048576,Working!AG2125,Working!AJ2125)</f>
        <v>160.30000000000001</v>
      </c>
      <c r="AL2125" s="146">
        <f t="shared" si="1382"/>
        <v>1.5428296438883542</v>
      </c>
      <c r="AM2125" s="146">
        <f t="shared" si="1383"/>
        <v>1.8730493220539317</v>
      </c>
      <c r="AN2125" s="146">
        <f t="shared" si="1380"/>
        <v>16.211111111111112</v>
      </c>
      <c r="AO2125" s="169">
        <f>INDEX('EL&amp;SV'!$C$4:$G$50,MATCH(AF2125,'EL&amp;SV'!$G$4:$G$50,0),MATCH(IF(P2125&gt;5000000,"A",IF(N2125&gt;2000000,"B",IF(N2125&gt;500000,"C","D"))),'EL&amp;SV'!$C$4:$G$4,0))</f>
        <v>6</v>
      </c>
      <c r="AP2125" s="171">
        <f>INDEX('EL&amp;SV'!$G$4:$K$50,MATCH(AF2125,'EL&amp;SV'!$G$4:$G$50,0),MATCH(IF(N2125&gt;5000000,"A",IF(N2125&gt;2000000,"B",IF(N2125&gt;500000,"C","D"))),'EL&amp;SV'!$G$4:$K$4,0))</f>
        <v>0.95</v>
      </c>
      <c r="AQ2125" s="153">
        <f t="shared" si="1359"/>
        <v>547.86692670077502</v>
      </c>
      <c r="AR2125" s="153">
        <f t="shared" si="1360"/>
        <v>520.47358036573632</v>
      </c>
      <c r="AS2125" s="153">
        <f t="shared" si="1361"/>
        <v>27.3933463350387</v>
      </c>
      <c r="AT2125" s="60">
        <v>0.75</v>
      </c>
      <c r="AU2125" s="153">
        <f t="shared" si="1362"/>
        <v>20.545009751279025</v>
      </c>
      <c r="AV2125" s="153">
        <f t="shared" si="1363"/>
        <v>27.393346335038775</v>
      </c>
    </row>
    <row r="2126" spans="1:48" x14ac:dyDescent="0.2">
      <c r="A2126" s="82">
        <v>2122</v>
      </c>
      <c r="B2126" s="82" t="s">
        <v>1410</v>
      </c>
      <c r="C2126" s="83"/>
      <c r="D2126" s="84" t="s">
        <v>112</v>
      </c>
      <c r="E2126" s="85" t="s">
        <v>980</v>
      </c>
      <c r="F2126" s="151">
        <v>42248</v>
      </c>
      <c r="G2126" s="86"/>
      <c r="H2126" s="89"/>
      <c r="I2126" s="89">
        <v>0.42397260273972609</v>
      </c>
      <c r="J2126" s="84"/>
      <c r="K2126" s="84"/>
      <c r="L2126" s="87">
        <v>252</v>
      </c>
      <c r="M2126" s="87"/>
      <c r="N2126" s="87">
        <v>252</v>
      </c>
      <c r="O2126" s="84">
        <v>239.4</v>
      </c>
      <c r="P2126" s="84">
        <v>0</v>
      </c>
      <c r="Q2126" s="84">
        <f t="shared" si="1378"/>
        <v>239.4</v>
      </c>
      <c r="R2126" s="84">
        <v>12.599999999999994</v>
      </c>
      <c r="S2126" s="87">
        <f t="shared" si="1379"/>
        <v>12.599999999999994</v>
      </c>
      <c r="T2126" s="150">
        <v>5</v>
      </c>
      <c r="U2126" s="69">
        <v>3</v>
      </c>
      <c r="V2126" s="70"/>
      <c r="W2126" s="71"/>
      <c r="X2126" s="76">
        <f>DATE(YEAR(F2126),MONTH(F2126),1)</f>
        <v>42248</v>
      </c>
      <c r="AF2126" s="132" t="s">
        <v>3114</v>
      </c>
      <c r="AG2126" s="60">
        <f>MATCH(AF2126,'Cat-4'!$A:$A,0)</f>
        <v>844</v>
      </c>
      <c r="AH2126" s="60">
        <f>MATCH(X2126,'Cat-4'!$1:$1,0)</f>
        <v>45</v>
      </c>
      <c r="AI2126" s="60">
        <f>INDEX('Cat-4'!$1:$1048576,Working!AG2126,Working!AH2126)</f>
        <v>110.9</v>
      </c>
      <c r="AJ2126" s="60">
        <f>MATCH($AJ$3,'Cat-4'!$1:$1,0)</f>
        <v>144</v>
      </c>
      <c r="AK2126" s="60">
        <f>INDEX('Cat-4'!$1:$1048576,Working!AG2126,Working!AJ2126)</f>
        <v>160.30000000000001</v>
      </c>
      <c r="AL2126" s="146">
        <f>AK2126/AI2126</f>
        <v>1.4454463480613164</v>
      </c>
      <c r="AM2126" s="152">
        <f>AL2126</f>
        <v>1.4454463480613164</v>
      </c>
      <c r="AN2126" s="146">
        <f t="shared" si="1380"/>
        <v>8.4555555555555557</v>
      </c>
      <c r="AO2126" s="169">
        <f>INDEX('EL&amp;SV'!$C$4:$G$50,MATCH(AF2126,'EL&amp;SV'!$G$4:$G$50,0),MATCH(IF(P2126&gt;5000000,"A",IF(N2126&gt;2000000,"B",IF(N2126&gt;500000,"C","D"))),'EL&amp;SV'!$C$4:$G$4,0))</f>
        <v>6</v>
      </c>
      <c r="AP2126" s="171">
        <f>INDEX('EL&amp;SV'!$G$4:$K$50,MATCH(AF2126,'EL&amp;SV'!$G$4:$G$50,0),MATCH(IF(N2126&gt;5000000,"A",IF(N2126&gt;2000000,"B",IF(N2126&gt;500000,"C","D"))),'EL&amp;SV'!$G$4:$K$4,0))</f>
        <v>0.95</v>
      </c>
      <c r="AQ2126" s="153">
        <f t="shared" si="1359"/>
        <v>364.25247971145177</v>
      </c>
      <c r="AR2126" s="153">
        <f t="shared" si="1360"/>
        <v>346.03985572587914</v>
      </c>
      <c r="AS2126" s="153">
        <f t="shared" si="1361"/>
        <v>18.212623985572634</v>
      </c>
      <c r="AT2126" s="60">
        <v>0.75</v>
      </c>
      <c r="AU2126" s="153">
        <f t="shared" si="1362"/>
        <v>13.659467989179475</v>
      </c>
      <c r="AV2126" s="153">
        <f t="shared" si="1363"/>
        <v>18.212623985572606</v>
      </c>
    </row>
    <row r="2127" spans="1:48" x14ac:dyDescent="0.2">
      <c r="A2127" s="82">
        <v>2123</v>
      </c>
      <c r="B2127" s="82" t="s">
        <v>1410</v>
      </c>
      <c r="C2127" s="83"/>
      <c r="D2127" s="84" t="s">
        <v>112</v>
      </c>
      <c r="E2127" s="85" t="s">
        <v>307</v>
      </c>
      <c r="F2127" s="86">
        <v>39514</v>
      </c>
      <c r="G2127" s="86" t="s">
        <v>1347</v>
      </c>
      <c r="H2127" s="89"/>
      <c r="I2127" s="89">
        <v>1.2726638772663878E-2</v>
      </c>
      <c r="J2127" s="84"/>
      <c r="K2127" s="84"/>
      <c r="L2127" s="87">
        <v>240</v>
      </c>
      <c r="M2127" s="87"/>
      <c r="N2127" s="87">
        <v>240</v>
      </c>
      <c r="O2127" s="84">
        <v>240</v>
      </c>
      <c r="P2127" s="84">
        <v>0</v>
      </c>
      <c r="Q2127" s="84">
        <f t="shared" si="1378"/>
        <v>240</v>
      </c>
      <c r="R2127" s="84">
        <v>0</v>
      </c>
      <c r="S2127" s="87">
        <f t="shared" si="1379"/>
        <v>0</v>
      </c>
      <c r="T2127" s="150">
        <v>10</v>
      </c>
      <c r="U2127" s="69">
        <v>8</v>
      </c>
      <c r="V2127" s="70"/>
      <c r="W2127" s="71"/>
      <c r="X2127" s="76">
        <f t="shared" si="1374"/>
        <v>39508</v>
      </c>
      <c r="Y2127" s="138" t="s">
        <v>4016</v>
      </c>
      <c r="Z2127" s="60">
        <f>MATCH(Y2127,'Cat-3'!$A:$A,0)</f>
        <v>628</v>
      </c>
      <c r="AA2127" s="60">
        <f>MATCH(X2127,'Cat-3'!$1:$1,0)</f>
        <v>42</v>
      </c>
      <c r="AB2127" s="60">
        <f>INDEX('Cat-3'!$1:$1048576,Working!Z2127,Working!AA2127)</f>
        <v>118.3</v>
      </c>
      <c r="AC2127" s="60">
        <f>MATCH($AC$3,'Cat-3'!$1:$1,0)</f>
        <v>90</v>
      </c>
      <c r="AD2127" s="60">
        <f>INDEX('Cat-3'!$1:$1048576,Working!Z2127,Working!AC2127)</f>
        <v>138.4</v>
      </c>
      <c r="AE2127" s="146">
        <f>AD2127/AB2127</f>
        <v>1.1699070160608622</v>
      </c>
      <c r="AF2127" s="132" t="s">
        <v>3114</v>
      </c>
      <c r="AG2127" s="60">
        <f>MATCH(AF2127,'Cat-4'!$A:$A,0)</f>
        <v>844</v>
      </c>
      <c r="AH2127" s="60">
        <f>MATCH($AH$3,'Cat-4'!$1:$1,0)</f>
        <v>4</v>
      </c>
      <c r="AI2127" s="60">
        <f>INDEX('Cat-4'!$1:$1048576,Working!AG2127,Working!AH2127)</f>
        <v>103.9</v>
      </c>
      <c r="AJ2127" s="60">
        <f>MATCH($AJ$3,'Cat-4'!$1:$1,0)</f>
        <v>144</v>
      </c>
      <c r="AK2127" s="60">
        <f>INDEX('Cat-4'!$1:$1048576,Working!AG2127,Working!AJ2127)</f>
        <v>160.30000000000001</v>
      </c>
      <c r="AL2127" s="146">
        <f>AK2127/AI2127</f>
        <v>1.5428296438883542</v>
      </c>
      <c r="AM2127" s="146">
        <f>AL2127*AE2127</f>
        <v>1.8049672249716671</v>
      </c>
      <c r="AN2127" s="146">
        <f t="shared" si="1380"/>
        <v>15.938888888888888</v>
      </c>
      <c r="AO2127" s="169">
        <f>INDEX('EL&amp;SV'!$C$4:$G$50,MATCH(AF2127,'EL&amp;SV'!$G$4:$G$50,0),MATCH(IF(P2127&gt;5000000,"A",IF(N2127&gt;2000000,"B",IF(N2127&gt;500000,"C","D"))),'EL&amp;SV'!$C$4:$G$4,0))</f>
        <v>6</v>
      </c>
      <c r="AP2127" s="171">
        <f>INDEX('EL&amp;SV'!$G$4:$K$50,MATCH(AF2127,'EL&amp;SV'!$G$4:$G$50,0),MATCH(IF(N2127&gt;5000000,"A",IF(N2127&gt;2000000,"B",IF(N2127&gt;500000,"C","D"))),'EL&amp;SV'!$G$4:$K$4,0))</f>
        <v>0.95</v>
      </c>
      <c r="AQ2127" s="153">
        <f t="shared" si="1359"/>
        <v>433.19213399320012</v>
      </c>
      <c r="AR2127" s="153">
        <f t="shared" si="1360"/>
        <v>411.53252729354006</v>
      </c>
      <c r="AS2127" s="153">
        <f t="shared" si="1361"/>
        <v>21.65960669966006</v>
      </c>
      <c r="AT2127" s="60">
        <v>0.75</v>
      </c>
      <c r="AU2127" s="153">
        <f t="shared" si="1362"/>
        <v>16.244705024745045</v>
      </c>
      <c r="AV2127" s="153">
        <f t="shared" si="1363"/>
        <v>21.659606699660024</v>
      </c>
    </row>
    <row r="2128" spans="1:48" x14ac:dyDescent="0.2">
      <c r="A2128" s="82">
        <v>2124</v>
      </c>
      <c r="B2128" s="82" t="s">
        <v>1410</v>
      </c>
      <c r="C2128" s="83"/>
      <c r="D2128" s="84" t="s">
        <v>112</v>
      </c>
      <c r="E2128" s="85" t="s">
        <v>1192</v>
      </c>
      <c r="F2128" s="86">
        <v>44084</v>
      </c>
      <c r="G2128" s="86" t="s">
        <v>37</v>
      </c>
      <c r="H2128" s="89"/>
      <c r="I2128" s="89">
        <v>0.31666666666666665</v>
      </c>
      <c r="J2128" s="84"/>
      <c r="K2128" s="84"/>
      <c r="L2128" s="87">
        <v>-0.78</v>
      </c>
      <c r="M2128" s="87"/>
      <c r="N2128" s="87">
        <v>-0.78</v>
      </c>
      <c r="O2128" s="84">
        <v>-0.38437260273972607</v>
      </c>
      <c r="P2128" s="84">
        <v>-0.247</v>
      </c>
      <c r="Q2128" s="84">
        <f t="shared" si="1378"/>
        <v>-0.63137260273972606</v>
      </c>
      <c r="R2128" s="84">
        <v>-0.14862739726027396</v>
      </c>
      <c r="S2128" s="87">
        <f t="shared" si="1379"/>
        <v>-0.39562739726027396</v>
      </c>
      <c r="T2128" s="150">
        <v>3</v>
      </c>
      <c r="U2128" s="69">
        <v>8</v>
      </c>
      <c r="V2128" s="70"/>
      <c r="W2128" s="71"/>
      <c r="X2128" s="76">
        <f t="shared" si="1374"/>
        <v>44075</v>
      </c>
      <c r="AF2128" s="132" t="s">
        <v>3114</v>
      </c>
      <c r="AG2128" s="60">
        <f>MATCH(AF2128,'Cat-4'!$A:$A,0)</f>
        <v>844</v>
      </c>
      <c r="AH2128" s="60">
        <f>MATCH(X2128,'Cat-4'!$1:$1,0)</f>
        <v>105</v>
      </c>
      <c r="AI2128" s="60">
        <f>INDEX('Cat-4'!$1:$1048576,Working!AG2128,Working!AH2128)</f>
        <v>130.5</v>
      </c>
      <c r="AJ2128" s="60">
        <f>MATCH($AJ$3,'Cat-4'!$1:$1,0)</f>
        <v>144</v>
      </c>
      <c r="AK2128" s="60">
        <f>INDEX('Cat-4'!$1:$1048576,Working!AG2128,Working!AJ2128)</f>
        <v>160.30000000000001</v>
      </c>
      <c r="AL2128" s="146">
        <f t="shared" ref="AL2128:AL2139" si="1384">AK2128/AI2128</f>
        <v>1.228352490421456</v>
      </c>
      <c r="AM2128" s="152">
        <f t="shared" ref="AM2128:AM2139" si="1385">AL2128</f>
        <v>1.228352490421456</v>
      </c>
      <c r="AN2128" s="146">
        <f t="shared" si="1380"/>
        <v>3.4305555555555554</v>
      </c>
      <c r="AO2128" s="169">
        <f>INDEX('EL&amp;SV'!$C$4:$G$50,MATCH(AF2128,'EL&amp;SV'!$G$4:$G$50,0),MATCH(IF(P2128&gt;5000000,"A",IF(N2128&gt;2000000,"B",IF(N2128&gt;500000,"C","D"))),'EL&amp;SV'!$C$4:$G$4,0))</f>
        <v>6</v>
      </c>
      <c r="AP2128" s="171">
        <f>INDEX('EL&amp;SV'!$G$4:$K$50,MATCH(AF2128,'EL&amp;SV'!$G$4:$G$50,0),MATCH(IF(N2128&gt;5000000,"A",IF(N2128&gt;2000000,"B",IF(N2128&gt;500000,"C","D"))),'EL&amp;SV'!$G$4:$K$4,0))</f>
        <v>0.95</v>
      </c>
      <c r="AQ2128" s="153">
        <f t="shared" si="1359"/>
        <v>-0.95811494252873575</v>
      </c>
      <c r="AR2128" s="153">
        <f t="shared" si="1360"/>
        <v>-0.52042053533418475</v>
      </c>
      <c r="AS2128" s="153">
        <f t="shared" si="1361"/>
        <v>-0.43769440719455099</v>
      </c>
      <c r="AT2128" s="60">
        <v>0.75</v>
      </c>
      <c r="AU2128" s="153">
        <f t="shared" si="1362"/>
        <v>-0.32827080539591325</v>
      </c>
      <c r="AV2128" s="153">
        <f t="shared" si="1363"/>
        <v>-4.7905747126436832E-2</v>
      </c>
    </row>
    <row r="2129" spans="1:48" x14ac:dyDescent="0.2">
      <c r="A2129" s="82">
        <v>2125</v>
      </c>
      <c r="B2129" s="82" t="s">
        <v>1410</v>
      </c>
      <c r="C2129" s="83"/>
      <c r="D2129" s="84" t="s">
        <v>112</v>
      </c>
      <c r="E2129" s="85" t="s">
        <v>1180</v>
      </c>
      <c r="F2129" s="86">
        <v>44233</v>
      </c>
      <c r="G2129" s="86" t="s">
        <v>37</v>
      </c>
      <c r="H2129" s="89"/>
      <c r="I2129" s="89">
        <v>0.31666666666666665</v>
      </c>
      <c r="J2129" s="84"/>
      <c r="K2129" s="84"/>
      <c r="L2129" s="87">
        <v>-0.99</v>
      </c>
      <c r="M2129" s="87"/>
      <c r="N2129" s="87">
        <v>-0.99</v>
      </c>
      <c r="O2129" s="84">
        <v>-0.35988082191780824</v>
      </c>
      <c r="P2129" s="84">
        <v>-0.3135</v>
      </c>
      <c r="Q2129" s="84">
        <f t="shared" si="1378"/>
        <v>-0.67338082191780824</v>
      </c>
      <c r="R2129" s="84">
        <v>-0.31661917808219175</v>
      </c>
      <c r="S2129" s="87">
        <f t="shared" si="1379"/>
        <v>-0.63011917808219176</v>
      </c>
      <c r="T2129" s="150">
        <v>3</v>
      </c>
      <c r="U2129" s="69">
        <v>186</v>
      </c>
      <c r="V2129" s="70"/>
      <c r="W2129" s="71"/>
      <c r="X2129" s="76">
        <f t="shared" si="1374"/>
        <v>44228</v>
      </c>
      <c r="AF2129" s="132" t="s">
        <v>2720</v>
      </c>
      <c r="AG2129" s="60">
        <f>MATCH(AF2129,'Cat-4'!$A:$A,0)</f>
        <v>646</v>
      </c>
      <c r="AH2129" s="60">
        <f>MATCH(X2129,'Cat-4'!$1:$1,0)</f>
        <v>110</v>
      </c>
      <c r="AI2129" s="60">
        <f>INDEX('Cat-4'!$1:$1048576,Working!AG2129,Working!AH2129)</f>
        <v>154.1</v>
      </c>
      <c r="AJ2129" s="60">
        <f>MATCH($AJ$3,'Cat-4'!$1:$1,0)</f>
        <v>144</v>
      </c>
      <c r="AK2129" s="60">
        <f>INDEX('Cat-4'!$1:$1048576,Working!AG2129,Working!AJ2129)</f>
        <v>154.1</v>
      </c>
      <c r="AL2129" s="146">
        <f t="shared" si="1384"/>
        <v>1</v>
      </c>
      <c r="AM2129" s="152">
        <f t="shared" si="1385"/>
        <v>1</v>
      </c>
      <c r="AN2129" s="146">
        <f t="shared" si="1380"/>
        <v>3.0249999999999999</v>
      </c>
      <c r="AO2129" s="169">
        <f>INDEX('EL&amp;SV'!$C$4:$G$50,MATCH(AF2129,'EL&amp;SV'!$G$4:$G$50,0),MATCH(IF(P2129&gt;5000000,"A",IF(N2129&gt;2000000,"B",IF(N2129&gt;500000,"C","D"))),'EL&amp;SV'!$C$4:$G$4,0))</f>
        <v>5</v>
      </c>
      <c r="AP2129" s="171">
        <f>INDEX('EL&amp;SV'!$G$4:$K$50,MATCH(AF2129,'EL&amp;SV'!$G$4:$G$50,0),MATCH(IF(N2129&gt;5000000,"A",IF(N2129&gt;2000000,"B",IF(N2129&gt;500000,"C","D"))),'EL&amp;SV'!$G$4:$K$4,0))</f>
        <v>1</v>
      </c>
      <c r="AQ2129" s="153">
        <f t="shared" si="1359"/>
        <v>-0.99</v>
      </c>
      <c r="AR2129" s="153">
        <f t="shared" si="1360"/>
        <v>-0.59894999999999998</v>
      </c>
      <c r="AS2129" s="153">
        <f t="shared" si="1361"/>
        <v>-0.39105000000000001</v>
      </c>
      <c r="AT2129" s="60">
        <v>0.75</v>
      </c>
      <c r="AU2129" s="153">
        <f t="shared" si="1362"/>
        <v>-0.29328750000000003</v>
      </c>
      <c r="AV2129" s="153">
        <f t="shared" si="1363"/>
        <v>0</v>
      </c>
    </row>
    <row r="2130" spans="1:48" x14ac:dyDescent="0.2">
      <c r="A2130" s="82">
        <v>2126</v>
      </c>
      <c r="B2130" s="82" t="s">
        <v>1410</v>
      </c>
      <c r="C2130" s="83"/>
      <c r="D2130" s="84" t="s">
        <v>112</v>
      </c>
      <c r="E2130" s="85" t="s">
        <v>1123</v>
      </c>
      <c r="F2130" s="86">
        <v>43596</v>
      </c>
      <c r="G2130" s="86" t="s">
        <v>36</v>
      </c>
      <c r="H2130" s="89"/>
      <c r="I2130" s="89">
        <v>9.5000000000000001E-2</v>
      </c>
      <c r="J2130" s="84"/>
      <c r="K2130" s="84"/>
      <c r="L2130" s="87">
        <v>-118</v>
      </c>
      <c r="M2130" s="87"/>
      <c r="N2130" s="87">
        <v>-118</v>
      </c>
      <c r="O2130" s="84">
        <v>-112.1</v>
      </c>
      <c r="P2130" s="84">
        <v>-90.87778082191781</v>
      </c>
      <c r="Q2130" s="84">
        <f t="shared" si="1378"/>
        <v>-202.9777808219178</v>
      </c>
      <c r="R2130" s="84">
        <v>84.977780821917804</v>
      </c>
      <c r="S2130" s="87">
        <f t="shared" si="1379"/>
        <v>-5.9000000000000057</v>
      </c>
      <c r="T2130" s="150">
        <v>10</v>
      </c>
      <c r="U2130" s="69">
        <v>191</v>
      </c>
      <c r="V2130" s="70"/>
      <c r="W2130" s="71"/>
      <c r="X2130" s="76">
        <f t="shared" si="1374"/>
        <v>43586</v>
      </c>
      <c r="AF2130" s="132" t="s">
        <v>3114</v>
      </c>
      <c r="AG2130" s="60">
        <f>MATCH(AF2130,'Cat-4'!$A:$A,0)</f>
        <v>844</v>
      </c>
      <c r="AH2130" s="60">
        <f>MATCH(X2130,'Cat-4'!$1:$1,0)</f>
        <v>89</v>
      </c>
      <c r="AI2130" s="60">
        <f>INDEX('Cat-4'!$1:$1048576,Working!AG2130,Working!AH2130)</f>
        <v>128.69999999999999</v>
      </c>
      <c r="AJ2130" s="60">
        <f>MATCH($AJ$3,'Cat-4'!$1:$1,0)</f>
        <v>144</v>
      </c>
      <c r="AK2130" s="60">
        <f>INDEX('Cat-4'!$1:$1048576,Working!AG2130,Working!AJ2130)</f>
        <v>160.30000000000001</v>
      </c>
      <c r="AL2130" s="146">
        <f t="shared" si="1384"/>
        <v>1.2455322455322457</v>
      </c>
      <c r="AM2130" s="152">
        <f t="shared" si="1385"/>
        <v>1.2455322455322457</v>
      </c>
      <c r="AN2130" s="146">
        <f t="shared" si="1380"/>
        <v>4.7611111111111111</v>
      </c>
      <c r="AO2130" s="169">
        <f>INDEX('EL&amp;SV'!$C$4:$G$50,MATCH(AF2130,'EL&amp;SV'!$G$4:$G$50,0),MATCH(IF(P2130&gt;5000000,"A",IF(N2130&gt;2000000,"B",IF(N2130&gt;500000,"C","D"))),'EL&amp;SV'!$C$4:$G$4,0))</f>
        <v>6</v>
      </c>
      <c r="AP2130" s="171">
        <f>INDEX('EL&amp;SV'!$G$4:$K$50,MATCH(AF2130,'EL&amp;SV'!$G$4:$G$50,0),MATCH(IF(N2130&gt;5000000,"A",IF(N2130&gt;2000000,"B",IF(N2130&gt;500000,"C","D"))),'EL&amp;SV'!$G$4:$K$4,0))</f>
        <v>0.95</v>
      </c>
      <c r="AQ2130" s="153">
        <f t="shared" si="1359"/>
        <v>-146.97280497280499</v>
      </c>
      <c r="AR2130" s="153">
        <f t="shared" si="1360"/>
        <v>-110.7943603413048</v>
      </c>
      <c r="AS2130" s="153">
        <f t="shared" si="1361"/>
        <v>-36.178444631500199</v>
      </c>
      <c r="AT2130" s="60">
        <v>0.75</v>
      </c>
      <c r="AU2130" s="153">
        <f t="shared" si="1362"/>
        <v>-27.133833473625149</v>
      </c>
      <c r="AV2130" s="153">
        <f t="shared" si="1363"/>
        <v>-7.3486402486402564</v>
      </c>
    </row>
    <row r="2131" spans="1:48" x14ac:dyDescent="0.2">
      <c r="A2131" s="82">
        <v>2127</v>
      </c>
      <c r="B2131" s="82" t="s">
        <v>1410</v>
      </c>
      <c r="C2131" s="83"/>
      <c r="D2131" s="84" t="s">
        <v>112</v>
      </c>
      <c r="E2131" s="85" t="s">
        <v>1123</v>
      </c>
      <c r="F2131" s="86">
        <v>43596</v>
      </c>
      <c r="G2131" s="86" t="s">
        <v>36</v>
      </c>
      <c r="H2131" s="89"/>
      <c r="I2131" s="89">
        <v>9.5000000000000001E-2</v>
      </c>
      <c r="J2131" s="84"/>
      <c r="K2131" s="84"/>
      <c r="L2131" s="87">
        <v>-236</v>
      </c>
      <c r="M2131" s="87"/>
      <c r="N2131" s="87">
        <v>-236</v>
      </c>
      <c r="O2131" s="84">
        <v>-224.2</v>
      </c>
      <c r="P2131" s="84">
        <v>-181.75556164383562</v>
      </c>
      <c r="Q2131" s="84">
        <f t="shared" si="1378"/>
        <v>-405.95556164383561</v>
      </c>
      <c r="R2131" s="84">
        <v>169.95556164383561</v>
      </c>
      <c r="S2131" s="87">
        <f t="shared" si="1379"/>
        <v>-11.800000000000011</v>
      </c>
      <c r="T2131" s="150">
        <v>10</v>
      </c>
      <c r="U2131" s="69">
        <v>191</v>
      </c>
      <c r="V2131" s="70"/>
      <c r="W2131" s="71"/>
      <c r="X2131" s="76">
        <f t="shared" si="1374"/>
        <v>43586</v>
      </c>
      <c r="AF2131" s="132" t="s">
        <v>3114</v>
      </c>
      <c r="AG2131" s="60">
        <f>MATCH(AF2131,'Cat-4'!$A:$A,0)</f>
        <v>844</v>
      </c>
      <c r="AH2131" s="60">
        <f>MATCH(X2131,'Cat-4'!$1:$1,0)</f>
        <v>89</v>
      </c>
      <c r="AI2131" s="60">
        <f>INDEX('Cat-4'!$1:$1048576,Working!AG2131,Working!AH2131)</f>
        <v>128.69999999999999</v>
      </c>
      <c r="AJ2131" s="60">
        <f>MATCH($AJ$3,'Cat-4'!$1:$1,0)</f>
        <v>144</v>
      </c>
      <c r="AK2131" s="60">
        <f>INDEX('Cat-4'!$1:$1048576,Working!AG2131,Working!AJ2131)</f>
        <v>160.30000000000001</v>
      </c>
      <c r="AL2131" s="146">
        <f t="shared" si="1384"/>
        <v>1.2455322455322457</v>
      </c>
      <c r="AM2131" s="152">
        <f t="shared" si="1385"/>
        <v>1.2455322455322457</v>
      </c>
      <c r="AN2131" s="146">
        <f t="shared" si="1380"/>
        <v>4.7611111111111111</v>
      </c>
      <c r="AO2131" s="169">
        <f>INDEX('EL&amp;SV'!$C$4:$G$50,MATCH(AF2131,'EL&amp;SV'!$G$4:$G$50,0),MATCH(IF(P2131&gt;5000000,"A",IF(N2131&gt;2000000,"B",IF(N2131&gt;500000,"C","D"))),'EL&amp;SV'!$C$4:$G$4,0))</f>
        <v>6</v>
      </c>
      <c r="AP2131" s="171">
        <f>INDEX('EL&amp;SV'!$G$4:$K$50,MATCH(AF2131,'EL&amp;SV'!$G$4:$G$50,0),MATCH(IF(N2131&gt;5000000,"A",IF(N2131&gt;2000000,"B",IF(N2131&gt;500000,"C","D"))),'EL&amp;SV'!$G$4:$K$4,0))</f>
        <v>0.95</v>
      </c>
      <c r="AQ2131" s="153">
        <f t="shared" si="1359"/>
        <v>-293.94560994560999</v>
      </c>
      <c r="AR2131" s="153">
        <f t="shared" si="1360"/>
        <v>-221.58872068260959</v>
      </c>
      <c r="AS2131" s="153">
        <f t="shared" si="1361"/>
        <v>-72.356889263000397</v>
      </c>
      <c r="AT2131" s="60">
        <v>0.75</v>
      </c>
      <c r="AU2131" s="153">
        <f t="shared" si="1362"/>
        <v>-54.267666947250298</v>
      </c>
      <c r="AV2131" s="153">
        <f t="shared" si="1363"/>
        <v>-14.697280497280513</v>
      </c>
    </row>
    <row r="2132" spans="1:48" x14ac:dyDescent="0.2">
      <c r="A2132" s="82">
        <v>2128</v>
      </c>
      <c r="B2132" s="82" t="s">
        <v>1410</v>
      </c>
      <c r="C2132" s="83"/>
      <c r="D2132" s="84" t="s">
        <v>112</v>
      </c>
      <c r="E2132" s="85" t="s">
        <v>1124</v>
      </c>
      <c r="F2132" s="86">
        <v>43596</v>
      </c>
      <c r="G2132" s="86" t="s">
        <v>36</v>
      </c>
      <c r="H2132" s="89"/>
      <c r="I2132" s="89">
        <v>9.5000000000000001E-2</v>
      </c>
      <c r="J2132" s="84"/>
      <c r="K2132" s="84"/>
      <c r="L2132" s="87">
        <v>-236</v>
      </c>
      <c r="M2132" s="87"/>
      <c r="N2132" s="87">
        <v>-236</v>
      </c>
      <c r="O2132" s="84">
        <v>-224.2</v>
      </c>
      <c r="P2132" s="84">
        <v>-181.75556164383562</v>
      </c>
      <c r="Q2132" s="84">
        <f t="shared" si="1378"/>
        <v>-405.95556164383561</v>
      </c>
      <c r="R2132" s="84">
        <v>169.95556164383561</v>
      </c>
      <c r="S2132" s="87">
        <f t="shared" si="1379"/>
        <v>-11.800000000000011</v>
      </c>
      <c r="T2132" s="150">
        <v>10</v>
      </c>
      <c r="U2132" s="69">
        <v>191</v>
      </c>
      <c r="V2132" s="70"/>
      <c r="W2132" s="71"/>
      <c r="X2132" s="76">
        <f t="shared" si="1374"/>
        <v>43586</v>
      </c>
      <c r="AF2132" s="132" t="s">
        <v>3114</v>
      </c>
      <c r="AG2132" s="60">
        <f>MATCH(AF2132,'Cat-4'!$A:$A,0)</f>
        <v>844</v>
      </c>
      <c r="AH2132" s="60">
        <f>MATCH(X2132,'Cat-4'!$1:$1,0)</f>
        <v>89</v>
      </c>
      <c r="AI2132" s="60">
        <f>INDEX('Cat-4'!$1:$1048576,Working!AG2132,Working!AH2132)</f>
        <v>128.69999999999999</v>
      </c>
      <c r="AJ2132" s="60">
        <f>MATCH($AJ$3,'Cat-4'!$1:$1,0)</f>
        <v>144</v>
      </c>
      <c r="AK2132" s="60">
        <f>INDEX('Cat-4'!$1:$1048576,Working!AG2132,Working!AJ2132)</f>
        <v>160.30000000000001</v>
      </c>
      <c r="AL2132" s="146">
        <f t="shared" si="1384"/>
        <v>1.2455322455322457</v>
      </c>
      <c r="AM2132" s="152">
        <f t="shared" si="1385"/>
        <v>1.2455322455322457</v>
      </c>
      <c r="AN2132" s="146">
        <f t="shared" si="1380"/>
        <v>4.7611111111111111</v>
      </c>
      <c r="AO2132" s="169">
        <f>INDEX('EL&amp;SV'!$C$4:$G$50,MATCH(AF2132,'EL&amp;SV'!$G$4:$G$50,0),MATCH(IF(P2132&gt;5000000,"A",IF(N2132&gt;2000000,"B",IF(N2132&gt;500000,"C","D"))),'EL&amp;SV'!$C$4:$G$4,0))</f>
        <v>6</v>
      </c>
      <c r="AP2132" s="171">
        <f>INDEX('EL&amp;SV'!$G$4:$K$50,MATCH(AF2132,'EL&amp;SV'!$G$4:$G$50,0),MATCH(IF(N2132&gt;5000000,"A",IF(N2132&gt;2000000,"B",IF(N2132&gt;500000,"C","D"))),'EL&amp;SV'!$G$4:$K$4,0))</f>
        <v>0.95</v>
      </c>
      <c r="AQ2132" s="153">
        <f t="shared" si="1359"/>
        <v>-293.94560994560999</v>
      </c>
      <c r="AR2132" s="153">
        <f t="shared" si="1360"/>
        <v>-221.58872068260959</v>
      </c>
      <c r="AS2132" s="153">
        <f t="shared" si="1361"/>
        <v>-72.356889263000397</v>
      </c>
      <c r="AT2132" s="60">
        <v>0.75</v>
      </c>
      <c r="AU2132" s="153">
        <f t="shared" si="1362"/>
        <v>-54.267666947250298</v>
      </c>
      <c r="AV2132" s="153">
        <f t="shared" si="1363"/>
        <v>-14.697280497280513</v>
      </c>
    </row>
    <row r="2133" spans="1:48" x14ac:dyDescent="0.2">
      <c r="A2133" s="82">
        <v>2129</v>
      </c>
      <c r="B2133" s="82" t="s">
        <v>1410</v>
      </c>
      <c r="C2133" s="83"/>
      <c r="D2133" s="84" t="s">
        <v>112</v>
      </c>
      <c r="E2133" s="85" t="s">
        <v>1196</v>
      </c>
      <c r="F2133" s="86">
        <v>44027</v>
      </c>
      <c r="G2133" s="86" t="s">
        <v>37</v>
      </c>
      <c r="H2133" s="89"/>
      <c r="I2133" s="89">
        <v>0.31666666666666665</v>
      </c>
      <c r="J2133" s="84"/>
      <c r="K2133" s="84"/>
      <c r="L2133" s="87">
        <v>-885</v>
      </c>
      <c r="M2133" s="87"/>
      <c r="N2133" s="87">
        <v>-885</v>
      </c>
      <c r="O2133" s="84">
        <v>-840.75</v>
      </c>
      <c r="P2133" s="84">
        <v>-641.1198630136987</v>
      </c>
      <c r="Q2133" s="84">
        <f t="shared" si="1378"/>
        <v>-1481.8698630136987</v>
      </c>
      <c r="R2133" s="84">
        <v>596.8698630136987</v>
      </c>
      <c r="S2133" s="87">
        <f t="shared" si="1379"/>
        <v>-44.25</v>
      </c>
      <c r="T2133" s="150">
        <v>3</v>
      </c>
      <c r="U2133" s="69">
        <v>191</v>
      </c>
      <c r="V2133" s="70"/>
      <c r="W2133" s="71"/>
      <c r="X2133" s="76">
        <f t="shared" si="1374"/>
        <v>44013</v>
      </c>
      <c r="AF2133" s="132" t="s">
        <v>2716</v>
      </c>
      <c r="AG2133" s="60">
        <f>MATCH(AF2133,'Cat-4'!$A:$A,0)</f>
        <v>644</v>
      </c>
      <c r="AH2133" s="60">
        <f>MATCH(X2133,'Cat-4'!$1:$1,0)</f>
        <v>103</v>
      </c>
      <c r="AI2133" s="60">
        <f>INDEX('Cat-4'!$1:$1048576,Working!AG2133,Working!AH2133)</f>
        <v>135.1</v>
      </c>
      <c r="AJ2133" s="60">
        <f>MATCH($AJ$3,'Cat-4'!$1:$1,0)</f>
        <v>144</v>
      </c>
      <c r="AK2133" s="60">
        <f>INDEX('Cat-4'!$1:$1048576,Working!AG2133,Working!AJ2133)</f>
        <v>135.1</v>
      </c>
      <c r="AL2133" s="146">
        <f t="shared" si="1384"/>
        <v>1</v>
      </c>
      <c r="AM2133" s="152">
        <f t="shared" si="1385"/>
        <v>1</v>
      </c>
      <c r="AN2133" s="146">
        <f t="shared" si="1380"/>
        <v>3.5833333333333335</v>
      </c>
      <c r="AO2133" s="169">
        <f>INDEX('EL&amp;SV'!$C$4:$G$50,MATCH(AF2133,'EL&amp;SV'!$G$4:$G$50,0),MATCH(IF(P2133&gt;5000000,"A",IF(N2133&gt;2000000,"B",IF(N2133&gt;500000,"C","D"))),'EL&amp;SV'!$C$4:$G$4,0))</f>
        <v>5</v>
      </c>
      <c r="AP2133" s="171">
        <f>INDEX('EL&amp;SV'!$G$4:$K$50,MATCH(AF2133,'EL&amp;SV'!$G$4:$G$50,0),MATCH(IF(N2133&gt;5000000,"A",IF(N2133&gt;2000000,"B",IF(N2133&gt;500000,"C","D"))),'EL&amp;SV'!$G$4:$K$4,0))</f>
        <v>1</v>
      </c>
      <c r="AQ2133" s="153">
        <f t="shared" si="1359"/>
        <v>-885</v>
      </c>
      <c r="AR2133" s="153">
        <f t="shared" si="1360"/>
        <v>-634.25</v>
      </c>
      <c r="AS2133" s="153">
        <f t="shared" si="1361"/>
        <v>-250.75</v>
      </c>
      <c r="AT2133" s="60">
        <v>0.75</v>
      </c>
      <c r="AU2133" s="153">
        <f t="shared" si="1362"/>
        <v>-188.0625</v>
      </c>
      <c r="AV2133" s="153">
        <f t="shared" si="1363"/>
        <v>0</v>
      </c>
    </row>
    <row r="2134" spans="1:48" x14ac:dyDescent="0.2">
      <c r="A2134" s="82">
        <v>2130</v>
      </c>
      <c r="B2134" s="82" t="s">
        <v>1410</v>
      </c>
      <c r="C2134" s="83"/>
      <c r="D2134" s="84" t="s">
        <v>112</v>
      </c>
      <c r="E2134" s="85" t="s">
        <v>1197</v>
      </c>
      <c r="F2134" s="86">
        <v>44027</v>
      </c>
      <c r="G2134" s="86" t="s">
        <v>37</v>
      </c>
      <c r="H2134" s="89"/>
      <c r="I2134" s="89">
        <v>0.31666666666666665</v>
      </c>
      <c r="J2134" s="84"/>
      <c r="K2134" s="84"/>
      <c r="L2134" s="87">
        <v>-885</v>
      </c>
      <c r="M2134" s="87"/>
      <c r="N2134" s="87">
        <v>-885</v>
      </c>
      <c r="O2134" s="84">
        <v>-840.75</v>
      </c>
      <c r="P2134" s="84">
        <v>-641.1198630136987</v>
      </c>
      <c r="Q2134" s="84">
        <f t="shared" si="1378"/>
        <v>-1481.8698630136987</v>
      </c>
      <c r="R2134" s="84">
        <v>596.8698630136987</v>
      </c>
      <c r="S2134" s="87">
        <f t="shared" si="1379"/>
        <v>-44.25</v>
      </c>
      <c r="T2134" s="150">
        <v>3</v>
      </c>
      <c r="U2134" s="69">
        <v>191</v>
      </c>
      <c r="V2134" s="70"/>
      <c r="W2134" s="71"/>
      <c r="X2134" s="76">
        <f t="shared" si="1374"/>
        <v>44013</v>
      </c>
      <c r="AF2134" s="132" t="s">
        <v>2716</v>
      </c>
      <c r="AG2134" s="60">
        <f>MATCH(AF2134,'Cat-4'!$A:$A,0)</f>
        <v>644</v>
      </c>
      <c r="AH2134" s="60">
        <f>MATCH(X2134,'Cat-4'!$1:$1,0)</f>
        <v>103</v>
      </c>
      <c r="AI2134" s="60">
        <f>INDEX('Cat-4'!$1:$1048576,Working!AG2134,Working!AH2134)</f>
        <v>135.1</v>
      </c>
      <c r="AJ2134" s="60">
        <f>MATCH($AJ$3,'Cat-4'!$1:$1,0)</f>
        <v>144</v>
      </c>
      <c r="AK2134" s="60">
        <f>INDEX('Cat-4'!$1:$1048576,Working!AG2134,Working!AJ2134)</f>
        <v>135.1</v>
      </c>
      <c r="AL2134" s="146">
        <f t="shared" si="1384"/>
        <v>1</v>
      </c>
      <c r="AM2134" s="152">
        <f t="shared" si="1385"/>
        <v>1</v>
      </c>
      <c r="AN2134" s="146">
        <f t="shared" si="1380"/>
        <v>3.5833333333333335</v>
      </c>
      <c r="AO2134" s="169">
        <f>INDEX('EL&amp;SV'!$C$4:$G$50,MATCH(AF2134,'EL&amp;SV'!$G$4:$G$50,0),MATCH(IF(P2134&gt;5000000,"A",IF(N2134&gt;2000000,"B",IF(N2134&gt;500000,"C","D"))),'EL&amp;SV'!$C$4:$G$4,0))</f>
        <v>5</v>
      </c>
      <c r="AP2134" s="171">
        <f>INDEX('EL&amp;SV'!$G$4:$K$50,MATCH(AF2134,'EL&amp;SV'!$G$4:$G$50,0),MATCH(IF(N2134&gt;5000000,"A",IF(N2134&gt;2000000,"B",IF(N2134&gt;500000,"C","D"))),'EL&amp;SV'!$G$4:$K$4,0))</f>
        <v>1</v>
      </c>
      <c r="AQ2134" s="153">
        <f t="shared" si="1359"/>
        <v>-885</v>
      </c>
      <c r="AR2134" s="153">
        <f t="shared" si="1360"/>
        <v>-634.25</v>
      </c>
      <c r="AS2134" s="153">
        <f t="shared" si="1361"/>
        <v>-250.75</v>
      </c>
      <c r="AT2134" s="60">
        <v>0.75</v>
      </c>
      <c r="AU2134" s="153">
        <f t="shared" si="1362"/>
        <v>-188.0625</v>
      </c>
      <c r="AV2134" s="153">
        <f t="shared" si="1363"/>
        <v>0</v>
      </c>
    </row>
    <row r="2135" spans="1:48" x14ac:dyDescent="0.2">
      <c r="A2135" s="82">
        <v>2131</v>
      </c>
      <c r="B2135" s="82" t="s">
        <v>1410</v>
      </c>
      <c r="C2135" s="83"/>
      <c r="D2135" s="84" t="s">
        <v>112</v>
      </c>
      <c r="E2135" s="85" t="s">
        <v>1173</v>
      </c>
      <c r="F2135" s="86">
        <v>44286</v>
      </c>
      <c r="G2135" s="86" t="s">
        <v>37</v>
      </c>
      <c r="H2135" s="89"/>
      <c r="I2135" s="89">
        <v>0.31666666666666665</v>
      </c>
      <c r="J2135" s="84"/>
      <c r="K2135" s="84"/>
      <c r="L2135" s="87">
        <v>-1179</v>
      </c>
      <c r="M2135" s="87"/>
      <c r="N2135" s="87">
        <v>-1179</v>
      </c>
      <c r="O2135" s="84">
        <v>-1120.05</v>
      </c>
      <c r="P2135" s="84">
        <v>-1119.0271232876712</v>
      </c>
      <c r="Q2135" s="84">
        <f t="shared" si="1378"/>
        <v>-2239.0771232876714</v>
      </c>
      <c r="R2135" s="84">
        <v>1060.0771232876714</v>
      </c>
      <c r="S2135" s="87">
        <f t="shared" si="1379"/>
        <v>-58.950000000000045</v>
      </c>
      <c r="T2135" s="150">
        <v>3</v>
      </c>
      <c r="U2135" s="69">
        <v>191</v>
      </c>
      <c r="V2135" s="70"/>
      <c r="W2135" s="71"/>
      <c r="X2135" s="76">
        <f t="shared" si="1374"/>
        <v>44256</v>
      </c>
      <c r="AF2135" s="132" t="s">
        <v>2720</v>
      </c>
      <c r="AG2135" s="60">
        <f>MATCH(AF2135,'Cat-4'!$A:$A,0)</f>
        <v>646</v>
      </c>
      <c r="AH2135" s="60">
        <f>MATCH(X2135,'Cat-4'!$1:$1,0)</f>
        <v>111</v>
      </c>
      <c r="AI2135" s="60">
        <f>INDEX('Cat-4'!$1:$1048576,Working!AG2135,Working!AH2135)</f>
        <v>154.1</v>
      </c>
      <c r="AJ2135" s="60">
        <f>MATCH($AJ$3,'Cat-4'!$1:$1,0)</f>
        <v>144</v>
      </c>
      <c r="AK2135" s="60">
        <f>INDEX('Cat-4'!$1:$1048576,Working!AG2135,Working!AJ2135)</f>
        <v>154.1</v>
      </c>
      <c r="AL2135" s="146">
        <f t="shared" si="1384"/>
        <v>1</v>
      </c>
      <c r="AM2135" s="152">
        <f t="shared" si="1385"/>
        <v>1</v>
      </c>
      <c r="AN2135" s="146">
        <f t="shared" si="1380"/>
        <v>2.875</v>
      </c>
      <c r="AO2135" s="169">
        <f>INDEX('EL&amp;SV'!$C$4:$G$50,MATCH(AF2135,'EL&amp;SV'!$G$4:$G$50,0),MATCH(IF(P2135&gt;5000000,"A",IF(N2135&gt;2000000,"B",IF(N2135&gt;500000,"C","D"))),'EL&amp;SV'!$C$4:$G$4,0))</f>
        <v>5</v>
      </c>
      <c r="AP2135" s="171">
        <f>INDEX('EL&amp;SV'!$G$4:$K$50,MATCH(AF2135,'EL&amp;SV'!$G$4:$G$50,0),MATCH(IF(N2135&gt;5000000,"A",IF(N2135&gt;2000000,"B",IF(N2135&gt;500000,"C","D"))),'EL&amp;SV'!$G$4:$K$4,0))</f>
        <v>1</v>
      </c>
      <c r="AQ2135" s="153">
        <f t="shared" si="1359"/>
        <v>-1179</v>
      </c>
      <c r="AR2135" s="153">
        <f t="shared" si="1360"/>
        <v>-677.92500000000007</v>
      </c>
      <c r="AS2135" s="153">
        <f t="shared" si="1361"/>
        <v>-501.07499999999993</v>
      </c>
      <c r="AT2135" s="60">
        <v>0.75</v>
      </c>
      <c r="AU2135" s="153">
        <f t="shared" si="1362"/>
        <v>-375.80624999999998</v>
      </c>
      <c r="AV2135" s="153">
        <f t="shared" si="1363"/>
        <v>0</v>
      </c>
    </row>
    <row r="2136" spans="1:48" x14ac:dyDescent="0.2">
      <c r="A2136" s="82">
        <v>2132</v>
      </c>
      <c r="B2136" s="82" t="s">
        <v>1410</v>
      </c>
      <c r="C2136" s="83"/>
      <c r="D2136" s="84" t="s">
        <v>112</v>
      </c>
      <c r="E2136" s="85">
        <v>0</v>
      </c>
      <c r="F2136" s="86">
        <v>44286</v>
      </c>
      <c r="G2136" s="86" t="s">
        <v>37</v>
      </c>
      <c r="H2136" s="89"/>
      <c r="I2136" s="89">
        <v>0.31666666666666665</v>
      </c>
      <c r="J2136" s="84"/>
      <c r="K2136" s="84"/>
      <c r="L2136" s="87">
        <v>-1179.04</v>
      </c>
      <c r="M2136" s="87"/>
      <c r="N2136" s="87">
        <v>-1179.04</v>
      </c>
      <c r="O2136" s="84">
        <v>-1120.088</v>
      </c>
      <c r="P2136" s="84">
        <v>-1119.0650885844748</v>
      </c>
      <c r="Q2136" s="84">
        <f t="shared" si="1378"/>
        <v>-2239.153088584475</v>
      </c>
      <c r="R2136" s="84">
        <v>1060.113088584475</v>
      </c>
      <c r="S2136" s="87">
        <f t="shared" si="1379"/>
        <v>-58.951999999999998</v>
      </c>
      <c r="T2136" s="150">
        <v>3</v>
      </c>
      <c r="U2136" s="69">
        <v>191</v>
      </c>
      <c r="V2136" s="70"/>
      <c r="W2136" s="71"/>
      <c r="X2136" s="76">
        <f t="shared" si="1374"/>
        <v>44256</v>
      </c>
      <c r="AF2136" s="132" t="s">
        <v>3114</v>
      </c>
      <c r="AG2136" s="60">
        <f>MATCH(AF2136,'Cat-4'!$A:$A,0)</f>
        <v>844</v>
      </c>
      <c r="AH2136" s="60">
        <f>MATCH(X2136,'Cat-4'!$1:$1,0)</f>
        <v>111</v>
      </c>
      <c r="AI2136" s="60">
        <f>INDEX('Cat-4'!$1:$1048576,Working!AG2136,Working!AH2136)</f>
        <v>143.19999999999999</v>
      </c>
      <c r="AJ2136" s="60">
        <f>MATCH($AJ$3,'Cat-4'!$1:$1,0)</f>
        <v>144</v>
      </c>
      <c r="AK2136" s="60">
        <f>INDEX('Cat-4'!$1:$1048576,Working!AG2136,Working!AJ2136)</f>
        <v>160.30000000000001</v>
      </c>
      <c r="AL2136" s="146">
        <f t="shared" si="1384"/>
        <v>1.1194134078212292</v>
      </c>
      <c r="AM2136" s="152">
        <f t="shared" si="1385"/>
        <v>1.1194134078212292</v>
      </c>
      <c r="AN2136" s="146">
        <f t="shared" si="1380"/>
        <v>2.875</v>
      </c>
      <c r="AO2136" s="169">
        <f>INDEX('EL&amp;SV'!$C$4:$G$50,MATCH(AF2136,'EL&amp;SV'!$G$4:$G$50,0),MATCH(IF(P2136&gt;5000000,"A",IF(N2136&gt;2000000,"B",IF(N2136&gt;500000,"C","D"))),'EL&amp;SV'!$C$4:$G$4,0))</f>
        <v>6</v>
      </c>
      <c r="AP2136" s="171">
        <f>INDEX('EL&amp;SV'!$G$4:$K$50,MATCH(AF2136,'EL&amp;SV'!$G$4:$G$50,0),MATCH(IF(N2136&gt;5000000,"A",IF(N2136&gt;2000000,"B",IF(N2136&gt;500000,"C","D"))),'EL&amp;SV'!$G$4:$K$4,0))</f>
        <v>0.95</v>
      </c>
      <c r="AQ2136" s="153">
        <f t="shared" si="1359"/>
        <v>-1319.833184357542</v>
      </c>
      <c r="AR2136" s="153">
        <f t="shared" si="1360"/>
        <v>-600.79906412942273</v>
      </c>
      <c r="AS2136" s="153">
        <f t="shared" si="1361"/>
        <v>-719.03412022811926</v>
      </c>
      <c r="AT2136" s="60">
        <v>0.75</v>
      </c>
      <c r="AU2136" s="153">
        <f t="shared" si="1362"/>
        <v>-539.27559017108945</v>
      </c>
      <c r="AV2136" s="153">
        <f t="shared" si="1363"/>
        <v>-65.991659217877157</v>
      </c>
    </row>
    <row r="2137" spans="1:48" x14ac:dyDescent="0.2">
      <c r="A2137" s="82">
        <v>2133</v>
      </c>
      <c r="B2137" s="82" t="s">
        <v>1410</v>
      </c>
      <c r="C2137" s="83"/>
      <c r="D2137" s="84" t="s">
        <v>112</v>
      </c>
      <c r="E2137" s="85" t="s">
        <v>1185</v>
      </c>
      <c r="F2137" s="86">
        <v>44162</v>
      </c>
      <c r="G2137" s="86" t="s">
        <v>37</v>
      </c>
      <c r="H2137" s="89"/>
      <c r="I2137" s="89">
        <v>6.3333333333333325E-2</v>
      </c>
      <c r="J2137" s="84"/>
      <c r="K2137" s="84"/>
      <c r="L2137" s="87">
        <v>-9864</v>
      </c>
      <c r="M2137" s="87"/>
      <c r="N2137" s="87">
        <v>-9864</v>
      </c>
      <c r="O2137" s="84">
        <v>-9370.7999999999993</v>
      </c>
      <c r="P2137" s="84">
        <v>-9156.8547945205464</v>
      </c>
      <c r="Q2137" s="84">
        <f t="shared" si="1378"/>
        <v>-18527.654794520546</v>
      </c>
      <c r="R2137" s="84">
        <v>8663.6547945205457</v>
      </c>
      <c r="S2137" s="87">
        <f t="shared" si="1379"/>
        <v>-493.20000000000073</v>
      </c>
      <c r="T2137" s="150">
        <v>15</v>
      </c>
      <c r="U2137" s="69">
        <v>191</v>
      </c>
      <c r="V2137" s="70"/>
      <c r="W2137" s="71"/>
      <c r="X2137" s="76">
        <f t="shared" si="1374"/>
        <v>44136</v>
      </c>
      <c r="AF2137" s="132" t="s">
        <v>3114</v>
      </c>
      <c r="AG2137" s="60">
        <f>MATCH(AF2137,'Cat-4'!$A:$A,0)</f>
        <v>844</v>
      </c>
      <c r="AH2137" s="60">
        <f>MATCH(X2137,'Cat-4'!$1:$1,0)</f>
        <v>107</v>
      </c>
      <c r="AI2137" s="60">
        <f>INDEX('Cat-4'!$1:$1048576,Working!AG2137,Working!AH2137)</f>
        <v>133.6</v>
      </c>
      <c r="AJ2137" s="60">
        <f>MATCH($AJ$3,'Cat-4'!$1:$1,0)</f>
        <v>144</v>
      </c>
      <c r="AK2137" s="60">
        <f>INDEX('Cat-4'!$1:$1048576,Working!AG2137,Working!AJ2137)</f>
        <v>160.30000000000001</v>
      </c>
      <c r="AL2137" s="146">
        <f t="shared" si="1384"/>
        <v>1.1998502994011977</v>
      </c>
      <c r="AM2137" s="152">
        <f t="shared" si="1385"/>
        <v>1.1998502994011977</v>
      </c>
      <c r="AN2137" s="146">
        <f t="shared" si="1380"/>
        <v>3.2166666666666668</v>
      </c>
      <c r="AO2137" s="169">
        <f>INDEX('EL&amp;SV'!$C$4:$G$50,MATCH(AF2137,'EL&amp;SV'!$G$4:$G$50,0),MATCH(IF(P2137&gt;5000000,"A",IF(N2137&gt;2000000,"B",IF(N2137&gt;500000,"C","D"))),'EL&amp;SV'!$C$4:$G$4,0))</f>
        <v>6</v>
      </c>
      <c r="AP2137" s="171">
        <f>INDEX('EL&amp;SV'!$G$4:$K$50,MATCH(AF2137,'EL&amp;SV'!$G$4:$G$50,0),MATCH(IF(N2137&gt;5000000,"A",IF(N2137&gt;2000000,"B",IF(N2137&gt;500000,"C","D"))),'EL&amp;SV'!$G$4:$K$4,0))</f>
        <v>0.95</v>
      </c>
      <c r="AQ2137" s="153">
        <f t="shared" si="1359"/>
        <v>-11835.323353293414</v>
      </c>
      <c r="AR2137" s="153">
        <f t="shared" si="1360"/>
        <v>-6027.7959356287429</v>
      </c>
      <c r="AS2137" s="153">
        <f t="shared" si="1361"/>
        <v>-5807.5274176646708</v>
      </c>
      <c r="AT2137" s="60">
        <v>0.75</v>
      </c>
      <c r="AU2137" s="153">
        <f t="shared" si="1362"/>
        <v>-4355.6455632485031</v>
      </c>
      <c r="AV2137" s="153">
        <f t="shared" si="1363"/>
        <v>-591.76616766467123</v>
      </c>
    </row>
    <row r="2138" spans="1:48" x14ac:dyDescent="0.2">
      <c r="A2138" s="82">
        <v>2134</v>
      </c>
      <c r="B2138" s="82" t="s">
        <v>1410</v>
      </c>
      <c r="C2138" s="83"/>
      <c r="D2138" s="84" t="s">
        <v>112</v>
      </c>
      <c r="E2138" s="85" t="s">
        <v>1164</v>
      </c>
      <c r="F2138" s="86">
        <v>44235</v>
      </c>
      <c r="G2138" s="86" t="s">
        <v>37</v>
      </c>
      <c r="H2138" s="89"/>
      <c r="I2138" s="89">
        <v>0.31666666666666665</v>
      </c>
      <c r="J2138" s="84"/>
      <c r="K2138" s="84"/>
      <c r="L2138" s="87">
        <v>-12000</v>
      </c>
      <c r="M2138" s="87"/>
      <c r="N2138" s="87">
        <v>-12000</v>
      </c>
      <c r="O2138" s="84">
        <v>-11400</v>
      </c>
      <c r="P2138" s="84">
        <v>-10858.630136986301</v>
      </c>
      <c r="Q2138" s="84">
        <f t="shared" si="1378"/>
        <v>-22258.630136986299</v>
      </c>
      <c r="R2138" s="84">
        <v>10258.630136986299</v>
      </c>
      <c r="S2138" s="87">
        <f t="shared" si="1379"/>
        <v>-600</v>
      </c>
      <c r="T2138" s="150">
        <v>3</v>
      </c>
      <c r="U2138" s="69">
        <v>191</v>
      </c>
      <c r="V2138" s="70"/>
      <c r="W2138" s="71"/>
      <c r="X2138" s="76">
        <f t="shared" si="1374"/>
        <v>44228</v>
      </c>
      <c r="AF2138" s="132" t="s">
        <v>2716</v>
      </c>
      <c r="AG2138" s="60">
        <f>MATCH(AF2138,'Cat-4'!$A:$A,0)</f>
        <v>644</v>
      </c>
      <c r="AH2138" s="60">
        <f>MATCH(X2138,'Cat-4'!$1:$1,0)</f>
        <v>110</v>
      </c>
      <c r="AI2138" s="60">
        <f>INDEX('Cat-4'!$1:$1048576,Working!AG2138,Working!AH2138)</f>
        <v>134.4</v>
      </c>
      <c r="AJ2138" s="60">
        <f>MATCH($AJ$3,'Cat-4'!$1:$1,0)</f>
        <v>144</v>
      </c>
      <c r="AK2138" s="60">
        <f>INDEX('Cat-4'!$1:$1048576,Working!AG2138,Working!AJ2138)</f>
        <v>135.1</v>
      </c>
      <c r="AL2138" s="146">
        <f t="shared" si="1384"/>
        <v>1.0052083333333333</v>
      </c>
      <c r="AM2138" s="152">
        <f t="shared" si="1385"/>
        <v>1.0052083333333333</v>
      </c>
      <c r="AN2138" s="146">
        <f t="shared" si="1380"/>
        <v>3.0194444444444444</v>
      </c>
      <c r="AO2138" s="169">
        <f>INDEX('EL&amp;SV'!$C$4:$G$50,MATCH(AF2138,'EL&amp;SV'!$G$4:$G$50,0),MATCH(IF(P2138&gt;5000000,"A",IF(N2138&gt;2000000,"B",IF(N2138&gt;500000,"C","D"))),'EL&amp;SV'!$C$4:$G$4,0))</f>
        <v>5</v>
      </c>
      <c r="AP2138" s="171">
        <f>INDEX('EL&amp;SV'!$G$4:$K$50,MATCH(AF2138,'EL&amp;SV'!$G$4:$G$50,0),MATCH(IF(N2138&gt;5000000,"A",IF(N2138&gt;2000000,"B",IF(N2138&gt;500000,"C","D"))),'EL&amp;SV'!$G$4:$K$4,0))</f>
        <v>1</v>
      </c>
      <c r="AQ2138" s="153">
        <f t="shared" si="1359"/>
        <v>-12062.5</v>
      </c>
      <c r="AR2138" s="153">
        <f t="shared" si="1360"/>
        <v>-7284.4097222222217</v>
      </c>
      <c r="AS2138" s="153">
        <f t="shared" si="1361"/>
        <v>-4778.0902777777783</v>
      </c>
      <c r="AT2138" s="60">
        <v>0.75</v>
      </c>
      <c r="AU2138" s="153">
        <f t="shared" si="1362"/>
        <v>-3583.5677083333339</v>
      </c>
      <c r="AV2138" s="153">
        <f t="shared" si="1363"/>
        <v>0</v>
      </c>
    </row>
    <row r="2139" spans="1:48" x14ac:dyDescent="0.2">
      <c r="A2139" s="82">
        <v>2135</v>
      </c>
      <c r="B2139" s="82" t="s">
        <v>1410</v>
      </c>
      <c r="C2139" s="83"/>
      <c r="D2139" s="84" t="s">
        <v>112</v>
      </c>
      <c r="E2139" s="85" t="s">
        <v>1217</v>
      </c>
      <c r="F2139" s="86">
        <v>44363</v>
      </c>
      <c r="G2139" s="86" t="s">
        <v>38</v>
      </c>
      <c r="H2139" s="89"/>
      <c r="I2139" s="89">
        <v>0.19</v>
      </c>
      <c r="J2139" s="84"/>
      <c r="K2139" s="84"/>
      <c r="L2139" s="87">
        <v>-29700.6</v>
      </c>
      <c r="M2139" s="87"/>
      <c r="N2139" s="87">
        <v>-29700.6</v>
      </c>
      <c r="O2139" s="84">
        <v>-4468.1094410958904</v>
      </c>
      <c r="P2139" s="84">
        <v>-5643.1139999999996</v>
      </c>
      <c r="Q2139" s="84">
        <f t="shared" si="1378"/>
        <v>-10111.22344109589</v>
      </c>
      <c r="R2139" s="84">
        <v>-19589.376558904107</v>
      </c>
      <c r="S2139" s="87">
        <f t="shared" si="1379"/>
        <v>-25232.490558904108</v>
      </c>
      <c r="T2139" s="150">
        <v>5</v>
      </c>
      <c r="U2139" s="69">
        <v>191</v>
      </c>
      <c r="V2139" s="70"/>
      <c r="W2139" s="71"/>
      <c r="X2139" s="76">
        <f t="shared" si="1374"/>
        <v>44348</v>
      </c>
      <c r="AF2139" s="132" t="s">
        <v>3114</v>
      </c>
      <c r="AG2139" s="60">
        <f>MATCH(AF2139,'Cat-4'!$A:$A,0)</f>
        <v>844</v>
      </c>
      <c r="AH2139" s="60">
        <f>MATCH(X2139,'Cat-4'!$1:$1,0)</f>
        <v>114</v>
      </c>
      <c r="AI2139" s="60">
        <f>INDEX('Cat-4'!$1:$1048576,Working!AG2139,Working!AH2139)</f>
        <v>144.80000000000001</v>
      </c>
      <c r="AJ2139" s="60">
        <f>MATCH($AJ$3,'Cat-4'!$1:$1,0)</f>
        <v>144</v>
      </c>
      <c r="AK2139" s="60">
        <f>INDEX('Cat-4'!$1:$1048576,Working!AG2139,Working!AJ2139)</f>
        <v>160.30000000000001</v>
      </c>
      <c r="AL2139" s="146">
        <f t="shared" si="1384"/>
        <v>1.1070441988950277</v>
      </c>
      <c r="AM2139" s="152">
        <f t="shared" si="1385"/>
        <v>1.1070441988950277</v>
      </c>
      <c r="AN2139" s="146">
        <f t="shared" si="1380"/>
        <v>2.6638888888888888</v>
      </c>
      <c r="AO2139" s="169">
        <f>INDEX('EL&amp;SV'!$C$4:$G$50,MATCH(AF2139,'EL&amp;SV'!$G$4:$G$50,0),MATCH(IF(P2139&gt;5000000,"A",IF(N2139&gt;2000000,"B",IF(N2139&gt;500000,"C","D"))),'EL&amp;SV'!$C$4:$G$4,0))</f>
        <v>6</v>
      </c>
      <c r="AP2139" s="171">
        <f>INDEX('EL&amp;SV'!$G$4:$K$50,MATCH(AF2139,'EL&amp;SV'!$G$4:$G$50,0),MATCH(IF(N2139&gt;5000000,"A",IF(N2139&gt;2000000,"B",IF(N2139&gt;500000,"C","D"))),'EL&amp;SV'!$G$4:$K$4,0))</f>
        <v>0.95</v>
      </c>
      <c r="AQ2139" s="153">
        <f t="shared" si="1359"/>
        <v>-32879.876933701657</v>
      </c>
      <c r="AR2139" s="153">
        <f t="shared" si="1360"/>
        <v>-13868.153648355968</v>
      </c>
      <c r="AS2139" s="153">
        <f t="shared" si="1361"/>
        <v>-19011.723285345688</v>
      </c>
      <c r="AT2139" s="60">
        <v>0.75</v>
      </c>
      <c r="AU2139" s="153">
        <f t="shared" si="1362"/>
        <v>-14258.792464009266</v>
      </c>
      <c r="AV2139" s="153">
        <f t="shared" si="1363"/>
        <v>-1643.9938466850842</v>
      </c>
    </row>
    <row r="2140" spans="1:48" hidden="1" x14ac:dyDescent="0.25">
      <c r="A2140" s="82">
        <v>2136</v>
      </c>
      <c r="B2140" s="148" t="s">
        <v>1409</v>
      </c>
      <c r="C2140" s="83"/>
      <c r="D2140" s="84" t="s">
        <v>112</v>
      </c>
      <c r="E2140" s="85"/>
      <c r="F2140" s="86">
        <v>41730</v>
      </c>
      <c r="G2140" s="86" t="s">
        <v>23</v>
      </c>
      <c r="H2140" s="89"/>
      <c r="I2140" s="89">
        <v>0</v>
      </c>
      <c r="J2140" s="84"/>
      <c r="K2140" s="84"/>
      <c r="L2140" s="87">
        <v>-1150000</v>
      </c>
      <c r="M2140" s="87"/>
      <c r="N2140" s="87">
        <v>-1150000</v>
      </c>
      <c r="O2140" s="84">
        <v>0</v>
      </c>
      <c r="P2140" s="84">
        <v>0</v>
      </c>
      <c r="Q2140" s="84">
        <f t="shared" si="1378"/>
        <v>0</v>
      </c>
      <c r="R2140" s="84">
        <v>-1150000</v>
      </c>
      <c r="S2140" s="87">
        <f t="shared" si="1379"/>
        <v>-1150000</v>
      </c>
      <c r="T2140" s="150" t="s">
        <v>1290</v>
      </c>
      <c r="U2140" s="69">
        <v>191</v>
      </c>
      <c r="V2140" s="70"/>
      <c r="W2140" s="71"/>
      <c r="X2140" s="76">
        <f t="shared" si="1374"/>
        <v>41730</v>
      </c>
      <c r="AN2140" s="146">
        <f t="shared" si="1380"/>
        <v>9.8722222222222218</v>
      </c>
      <c r="AP2140" s="60"/>
      <c r="AQ2140" s="60"/>
      <c r="AU2140" s="60"/>
      <c r="AV2140" s="60"/>
    </row>
    <row r="2141" spans="1:48" hidden="1" x14ac:dyDescent="0.25">
      <c r="A2141" s="82">
        <v>2137</v>
      </c>
      <c r="B2141" s="148" t="s">
        <v>1409</v>
      </c>
      <c r="C2141" s="83"/>
      <c r="D2141" s="84" t="s">
        <v>112</v>
      </c>
      <c r="E2141" s="85"/>
      <c r="F2141" s="86">
        <v>41730</v>
      </c>
      <c r="G2141" s="86" t="s">
        <v>23</v>
      </c>
      <c r="H2141" s="89"/>
      <c r="I2141" s="89">
        <v>0</v>
      </c>
      <c r="J2141" s="84"/>
      <c r="K2141" s="84"/>
      <c r="L2141" s="87">
        <v>-11621547</v>
      </c>
      <c r="M2141" s="87"/>
      <c r="N2141" s="87">
        <v>-11621547</v>
      </c>
      <c r="O2141" s="84">
        <v>0</v>
      </c>
      <c r="P2141" s="84">
        <v>0</v>
      </c>
      <c r="Q2141" s="84">
        <f t="shared" si="1378"/>
        <v>0</v>
      </c>
      <c r="R2141" s="84">
        <v>-11621547</v>
      </c>
      <c r="S2141" s="87">
        <f t="shared" si="1379"/>
        <v>-11621547</v>
      </c>
      <c r="T2141" s="150" t="s">
        <v>1290</v>
      </c>
      <c r="U2141" s="69">
        <v>218</v>
      </c>
      <c r="V2141" s="70"/>
      <c r="W2141" s="71"/>
      <c r="X2141" s="76">
        <f t="shared" si="1374"/>
        <v>41730</v>
      </c>
      <c r="AN2141" s="146">
        <f t="shared" si="1380"/>
        <v>9.8722222222222218</v>
      </c>
      <c r="AP2141" s="60"/>
      <c r="AQ2141" s="60"/>
      <c r="AU2141" s="60"/>
      <c r="AV2141" s="60"/>
    </row>
    <row r="2142" spans="1:48" hidden="1" x14ac:dyDescent="0.25">
      <c r="A2142" s="82">
        <v>2138</v>
      </c>
      <c r="B2142" s="148" t="s">
        <v>1409</v>
      </c>
      <c r="C2142" s="83"/>
      <c r="D2142" s="84" t="s">
        <v>112</v>
      </c>
      <c r="E2142" s="85"/>
      <c r="F2142" s="86">
        <v>41730</v>
      </c>
      <c r="G2142" s="86" t="s">
        <v>23</v>
      </c>
      <c r="H2142" s="89"/>
      <c r="I2142" s="89">
        <v>0</v>
      </c>
      <c r="J2142" s="84"/>
      <c r="K2142" s="84"/>
      <c r="L2142" s="87">
        <v>-14673042</v>
      </c>
      <c r="M2142" s="87"/>
      <c r="N2142" s="87">
        <v>-14673042</v>
      </c>
      <c r="O2142" s="84">
        <v>0</v>
      </c>
      <c r="P2142" s="84">
        <v>0</v>
      </c>
      <c r="Q2142" s="84">
        <f t="shared" si="1378"/>
        <v>0</v>
      </c>
      <c r="R2142" s="84">
        <v>-14673042</v>
      </c>
      <c r="S2142" s="87">
        <f t="shared" si="1379"/>
        <v>-14673042</v>
      </c>
      <c r="T2142" s="150" t="s">
        <v>1290</v>
      </c>
      <c r="U2142" s="69">
        <v>255</v>
      </c>
      <c r="V2142" s="70"/>
      <c r="W2142" s="71"/>
      <c r="X2142" s="76">
        <f t="shared" si="1374"/>
        <v>41730</v>
      </c>
      <c r="AN2142" s="146">
        <f t="shared" si="1380"/>
        <v>9.8722222222222218</v>
      </c>
      <c r="AP2142" s="60"/>
      <c r="AQ2142" s="60"/>
      <c r="AU2142" s="60"/>
      <c r="AV2142" s="60"/>
    </row>
    <row r="2143" spans="1:48" hidden="1" x14ac:dyDescent="0.25">
      <c r="A2143" s="82">
        <v>2139</v>
      </c>
      <c r="B2143" s="148" t="s">
        <v>1409</v>
      </c>
      <c r="C2143" s="83"/>
      <c r="D2143" s="84" t="s">
        <v>112</v>
      </c>
      <c r="E2143" s="85" t="s">
        <v>228</v>
      </c>
      <c r="F2143" s="86"/>
      <c r="G2143" s="86"/>
      <c r="H2143" s="89"/>
      <c r="I2143" s="89">
        <v>0</v>
      </c>
      <c r="J2143" s="84"/>
      <c r="K2143" s="84"/>
      <c r="L2143" s="87">
        <v>-123184000</v>
      </c>
      <c r="M2143" s="87"/>
      <c r="N2143" s="87">
        <v>-123184000</v>
      </c>
      <c r="O2143" s="84">
        <v>0</v>
      </c>
      <c r="P2143" s="84">
        <v>0</v>
      </c>
      <c r="Q2143" s="84">
        <f t="shared" si="1378"/>
        <v>0</v>
      </c>
      <c r="R2143" s="84">
        <v>-123184000</v>
      </c>
      <c r="S2143" s="87">
        <f t="shared" si="1379"/>
        <v>-123184000</v>
      </c>
      <c r="T2143" s="85" t="s">
        <v>1290</v>
      </c>
      <c r="U2143" s="69">
        <v>281</v>
      </c>
      <c r="V2143" s="70"/>
      <c r="W2143" s="71"/>
      <c r="X2143" s="76">
        <f>DATE(YEAR(F2143),MONTH(F2143),1)</f>
        <v>1</v>
      </c>
      <c r="AN2143" s="146">
        <f t="shared" si="1380"/>
        <v>124.125</v>
      </c>
      <c r="AP2143" s="60"/>
      <c r="AQ2143" s="60"/>
      <c r="AU2143" s="60"/>
      <c r="AV2143" s="60"/>
    </row>
    <row r="2144" spans="1:48" x14ac:dyDescent="0.2">
      <c r="A2144" s="82">
        <v>2140</v>
      </c>
      <c r="B2144" s="82" t="s">
        <v>1410</v>
      </c>
      <c r="C2144" s="83" t="s">
        <v>20</v>
      </c>
      <c r="D2144" s="84" t="s">
        <v>31</v>
      </c>
      <c r="E2144" s="85" t="s">
        <v>33</v>
      </c>
      <c r="F2144" s="86">
        <v>42825</v>
      </c>
      <c r="G2144" s="86" t="s">
        <v>27</v>
      </c>
      <c r="H2144" s="91">
        <v>2.5018037518037519E-2</v>
      </c>
      <c r="I2144" s="89">
        <v>4.2492965367965374E-2</v>
      </c>
      <c r="J2144" s="92"/>
      <c r="K2144" s="87"/>
      <c r="L2144" s="87">
        <v>-178202649</v>
      </c>
      <c r="M2144" s="87">
        <v>0</v>
      </c>
      <c r="N2144" s="87">
        <v>-178202649</v>
      </c>
      <c r="O2144" s="84">
        <v>-25417695.693702921</v>
      </c>
      <c r="P2144" s="84">
        <f>N2144*I2144/365*U2144</f>
        <v>-5871171.4927659808</v>
      </c>
      <c r="Q2144" s="84">
        <f t="shared" si="1378"/>
        <v>-31288867.186468903</v>
      </c>
      <c r="R2144" s="84">
        <v>-145212594.31386039</v>
      </c>
      <c r="S2144" s="87">
        <f t="shared" si="1379"/>
        <v>-152784953.30629706</v>
      </c>
      <c r="T2144" s="150"/>
      <c r="U2144" s="69">
        <v>283</v>
      </c>
      <c r="V2144" s="70"/>
      <c r="W2144" s="71"/>
      <c r="X2144" s="76">
        <f t="shared" ref="X2144:X2145" si="1386">DATE(YEAR(F2144),MONTH(F2144),1)</f>
        <v>42795</v>
      </c>
      <c r="AF2144" s="132" t="s">
        <v>2873</v>
      </c>
      <c r="AG2144" s="60">
        <f>MATCH(AF2144,'Cat-4'!$A:$A,0)</f>
        <v>723</v>
      </c>
      <c r="AH2144" s="60">
        <f>MATCH(X2144,'Cat-4'!$1:$1,0)</f>
        <v>63</v>
      </c>
      <c r="AI2144" s="60">
        <f>INDEX('Cat-4'!$1:$1048576,Working!AG2144,Working!AH2144)</f>
        <v>103.8</v>
      </c>
      <c r="AJ2144" s="60">
        <f>MATCH($AJ$3,'Cat-4'!$1:$1,0)</f>
        <v>144</v>
      </c>
      <c r="AK2144" s="60">
        <f>INDEX('Cat-4'!$1:$1048576,Working!AG2144,Working!AJ2144)</f>
        <v>128.9</v>
      </c>
      <c r="AL2144" s="146">
        <f t="shared" ref="AL2144:AL2145" si="1387">AK2144/AI2144</f>
        <v>1.241811175337187</v>
      </c>
      <c r="AM2144" s="152">
        <f t="shared" ref="AM2144:AM2145" si="1388">AL2144</f>
        <v>1.241811175337187</v>
      </c>
      <c r="AN2144" s="146">
        <f t="shared" si="1380"/>
        <v>6.875</v>
      </c>
      <c r="AO2144" s="169">
        <f>INDEX('EL&amp;SV'!$C$4:$G$50,MATCH(AF2144,'EL&amp;SV'!$G$4:$G$50,0),MATCH(IF(P2144&gt;5000000,"A",IF(N2144&gt;2000000,"B",IF(N2144&gt;500000,"C","D"))),'EL&amp;SV'!$C$4:$G$4,0))</f>
        <v>8</v>
      </c>
      <c r="AP2144" s="171">
        <f>INDEX('EL&amp;SV'!$G$4:$K$50,MATCH(AF2144,'EL&amp;SV'!$G$4:$G$50,0),MATCH(IF(N2144&gt;5000000,"A",IF(N2144&gt;2000000,"B",IF(N2144&gt;500000,"C","D"))),'EL&amp;SV'!$G$4:$K$4,0))</f>
        <v>0.95</v>
      </c>
      <c r="AQ2144" s="153">
        <f t="shared" ref="AQ2144:AQ2145" si="1389">AM2144*N2144</f>
        <v>-221294041.0028902</v>
      </c>
      <c r="AR2144" s="153">
        <f t="shared" ref="AR2144:AR2145" si="1390">AQ2144*(AP2144/AO2144)*(IF(AN2144&gt;AO2144,AO2144,AN2144))</f>
        <v>-180665838.16251582</v>
      </c>
      <c r="AS2144" s="153">
        <f t="shared" ref="AS2144:AS2145" si="1391">AQ2144-AR2144</f>
        <v>-40628202.84037438</v>
      </c>
      <c r="AT2144" s="60">
        <v>0.75</v>
      </c>
      <c r="AU2144" s="153">
        <f t="shared" ref="AU2144:AU2145" si="1392">AT2144*AS2144</f>
        <v>-30471152.130280785</v>
      </c>
      <c r="AV2144" s="153">
        <f t="shared" ref="AV2144:AV2145" si="1393">IF((AQ2144*(1-AP2144))&gt;AU2144,(AQ2144*(1-AP2144)),AU2144)</f>
        <v>-11064702.05014452</v>
      </c>
    </row>
    <row r="2145" spans="1:48" x14ac:dyDescent="0.2">
      <c r="A2145" s="82">
        <v>2141</v>
      </c>
      <c r="B2145" s="82" t="s">
        <v>1410</v>
      </c>
      <c r="C2145" s="83" t="s">
        <v>20</v>
      </c>
      <c r="D2145" s="84" t="s">
        <v>31</v>
      </c>
      <c r="E2145" s="85" t="s">
        <v>33</v>
      </c>
      <c r="F2145" s="86">
        <v>44286</v>
      </c>
      <c r="G2145" s="86" t="s">
        <v>37</v>
      </c>
      <c r="H2145" s="91">
        <v>2.9437857891765468E-2</v>
      </c>
      <c r="I2145" s="89">
        <v>4.7495967416727153E-2</v>
      </c>
      <c r="J2145" s="84"/>
      <c r="K2145" s="84"/>
      <c r="L2145" s="87">
        <v>-225095055</v>
      </c>
      <c r="M2145" s="87">
        <v>0</v>
      </c>
      <c r="N2145" s="87">
        <v>-225095055</v>
      </c>
      <c r="O2145" s="84">
        <v>-10738552.394218119</v>
      </c>
      <c r="P2145" s="84">
        <f>N2145*I2145/365*U2145</f>
        <v>-9255862.8431536015</v>
      </c>
      <c r="Q2145" s="84">
        <f t="shared" si="1378"/>
        <v>-19994415.23737172</v>
      </c>
      <c r="R2145" s="84">
        <v>-203665395.20783547</v>
      </c>
      <c r="S2145" s="87">
        <f t="shared" si="1379"/>
        <v>-214356502.60578188</v>
      </c>
      <c r="T2145" s="150"/>
      <c r="U2145" s="69">
        <v>316</v>
      </c>
      <c r="V2145" s="70"/>
      <c r="W2145" s="71"/>
      <c r="X2145" s="76">
        <f t="shared" si="1386"/>
        <v>44256</v>
      </c>
      <c r="AF2145" s="132" t="s">
        <v>2873</v>
      </c>
      <c r="AG2145" s="60">
        <f>MATCH(AF2145,'Cat-4'!$A:$A,0)</f>
        <v>723</v>
      </c>
      <c r="AH2145" s="60">
        <f>MATCH(X2145,'Cat-4'!$1:$1,0)</f>
        <v>111</v>
      </c>
      <c r="AI2145" s="60">
        <f>INDEX('Cat-4'!$1:$1048576,Working!AG2145,Working!AH2145)</f>
        <v>110.7</v>
      </c>
      <c r="AJ2145" s="60">
        <f>MATCH($AJ$3,'Cat-4'!$1:$1,0)</f>
        <v>144</v>
      </c>
      <c r="AK2145" s="60">
        <f>INDEX('Cat-4'!$1:$1048576,Working!AG2145,Working!AJ2145)</f>
        <v>128.9</v>
      </c>
      <c r="AL2145" s="146">
        <f t="shared" si="1387"/>
        <v>1.1644083107497742</v>
      </c>
      <c r="AM2145" s="152">
        <f t="shared" si="1388"/>
        <v>1.1644083107497742</v>
      </c>
      <c r="AN2145" s="146">
        <f t="shared" si="1380"/>
        <v>2.875</v>
      </c>
      <c r="AO2145" s="169">
        <f>INDEX('EL&amp;SV'!$C$4:$G$50,MATCH(AF2145,'EL&amp;SV'!$G$4:$G$50,0),MATCH(IF(P2145&gt;5000000,"A",IF(N2145&gt;2000000,"B",IF(N2145&gt;500000,"C","D"))),'EL&amp;SV'!$C$4:$G$4,0))</f>
        <v>8</v>
      </c>
      <c r="AP2145" s="171">
        <f>INDEX('EL&amp;SV'!$G$4:$K$50,MATCH(AF2145,'EL&amp;SV'!$G$4:$G$50,0),MATCH(IF(N2145&gt;5000000,"A",IF(N2145&gt;2000000,"B",IF(N2145&gt;500000,"C","D"))),'EL&amp;SV'!$G$4:$K$4,0))</f>
        <v>0.95</v>
      </c>
      <c r="AQ2145" s="153">
        <f t="shared" si="1389"/>
        <v>-262102552.75067753</v>
      </c>
      <c r="AR2145" s="153">
        <f t="shared" si="1390"/>
        <v>-89483449.650036007</v>
      </c>
      <c r="AS2145" s="153">
        <f t="shared" si="1391"/>
        <v>-172619103.10064152</v>
      </c>
      <c r="AT2145" s="60">
        <v>0.75</v>
      </c>
      <c r="AU2145" s="153">
        <f t="shared" si="1392"/>
        <v>-129464327.32548115</v>
      </c>
      <c r="AV2145" s="153">
        <f t="shared" si="1393"/>
        <v>-13105127.637533888</v>
      </c>
    </row>
    <row r="2146" spans="1:48" hidden="1" x14ac:dyDescent="0.25">
      <c r="A2146" s="82">
        <v>2142</v>
      </c>
      <c r="B2146" s="148" t="s">
        <v>1409</v>
      </c>
      <c r="C2146" s="83"/>
      <c r="D2146" s="84" t="s">
        <v>112</v>
      </c>
      <c r="E2146" s="85"/>
      <c r="F2146" s="86">
        <v>41730</v>
      </c>
      <c r="G2146" s="86" t="s">
        <v>23</v>
      </c>
      <c r="H2146" s="89"/>
      <c r="I2146" s="89">
        <v>0</v>
      </c>
      <c r="J2146" s="84"/>
      <c r="K2146" s="84"/>
      <c r="L2146" s="87">
        <v>-289862764</v>
      </c>
      <c r="M2146" s="87"/>
      <c r="N2146" s="87">
        <v>-289862764</v>
      </c>
      <c r="O2146" s="84">
        <v>0</v>
      </c>
      <c r="P2146" s="84">
        <v>0</v>
      </c>
      <c r="Q2146" s="84">
        <f t="shared" si="1378"/>
        <v>0</v>
      </c>
      <c r="R2146" s="84">
        <v>-289862764</v>
      </c>
      <c r="S2146" s="87">
        <f t="shared" si="1379"/>
        <v>-289862764</v>
      </c>
      <c r="T2146" s="150" t="s">
        <v>1290</v>
      </c>
      <c r="U2146" s="69">
        <v>316</v>
      </c>
      <c r="V2146" s="70"/>
      <c r="W2146" s="71"/>
      <c r="X2146" s="76">
        <f>DATE(YEAR(F2146),MONTH(F2146),1)</f>
        <v>41730</v>
      </c>
      <c r="AN2146" s="146">
        <f t="shared" si="1380"/>
        <v>9.8722222222222218</v>
      </c>
      <c r="AP2146" s="60"/>
      <c r="AQ2146" s="60"/>
      <c r="AU2146" s="60"/>
      <c r="AV2146" s="60"/>
    </row>
    <row r="2147" spans="1:48" x14ac:dyDescent="0.25">
      <c r="F2147" s="60"/>
      <c r="G2147" s="60"/>
    </row>
    <row r="2148" spans="1:48" x14ac:dyDescent="0.25">
      <c r="F2148" s="60"/>
      <c r="G2148" s="60"/>
    </row>
    <row r="2149" spans="1:48" x14ac:dyDescent="0.25">
      <c r="F2149" s="60"/>
      <c r="G2149" s="60"/>
    </row>
    <row r="2150" spans="1:48" x14ac:dyDescent="0.25">
      <c r="F2150" s="60"/>
      <c r="G2150" s="60"/>
    </row>
    <row r="2151" spans="1:48" x14ac:dyDescent="0.25">
      <c r="F2151" s="60"/>
      <c r="G2151" s="60"/>
    </row>
    <row r="2152" spans="1:48" x14ac:dyDescent="0.25">
      <c r="F2152" s="60"/>
      <c r="G2152" s="60"/>
    </row>
    <row r="2153" spans="1:48" x14ac:dyDescent="0.25">
      <c r="F2153" s="60"/>
      <c r="G2153" s="60"/>
    </row>
    <row r="2154" spans="1:48" x14ac:dyDescent="0.25">
      <c r="F2154" s="60"/>
      <c r="G2154" s="60"/>
    </row>
    <row r="2155" spans="1:48" x14ac:dyDescent="0.25">
      <c r="F2155" s="60"/>
      <c r="G2155" s="60"/>
    </row>
    <row r="2156" spans="1:48" x14ac:dyDescent="0.25">
      <c r="F2156" s="60"/>
      <c r="G2156" s="60"/>
    </row>
    <row r="2157" spans="1:48" x14ac:dyDescent="0.25">
      <c r="F2157" s="60"/>
      <c r="G2157" s="60"/>
    </row>
    <row r="2158" spans="1:48" x14ac:dyDescent="0.25">
      <c r="F2158" s="60"/>
      <c r="G2158" s="60"/>
    </row>
    <row r="2159" spans="1:48" x14ac:dyDescent="0.25">
      <c r="F2159" s="60"/>
      <c r="G2159" s="60"/>
    </row>
    <row r="2160" spans="1:48" x14ac:dyDescent="0.25">
      <c r="F2160" s="60"/>
      <c r="G2160" s="60"/>
    </row>
    <row r="2161" spans="6:7" x14ac:dyDescent="0.25">
      <c r="F2161" s="60"/>
      <c r="G2161" s="60"/>
    </row>
    <row r="2162" spans="6:7" x14ac:dyDescent="0.25">
      <c r="F2162" s="60"/>
      <c r="G2162" s="60"/>
    </row>
    <row r="2163" spans="6:7" x14ac:dyDescent="0.25">
      <c r="F2163" s="60"/>
      <c r="G2163" s="60"/>
    </row>
    <row r="2164" spans="6:7" x14ac:dyDescent="0.25">
      <c r="F2164" s="60"/>
      <c r="G2164" s="60"/>
    </row>
    <row r="2165" spans="6:7" x14ac:dyDescent="0.25">
      <c r="F2165" s="60"/>
      <c r="G2165" s="60"/>
    </row>
  </sheetData>
  <autoFilter ref="A4:AV2146">
    <filterColumn colId="1">
      <filters>
        <filter val="Movable"/>
      </filters>
    </filterColumn>
  </autoFilter>
  <printOptions horizontalCentered="1"/>
  <pageMargins left="0.15748031496062992" right="0" top="0.94488188976377963" bottom="0.59055118110236227" header="0.23622047244094491" footer="0.31496062992125984"/>
  <pageSetup scale="84" fitToHeight="4" orientation="landscape" useFirstPageNumber="1" r:id="rId1"/>
  <headerFoot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198"/>
  <sheetViews>
    <sheetView workbookViewId="0"/>
  </sheetViews>
  <sheetFormatPr defaultRowHeight="12.75" x14ac:dyDescent="0.2"/>
  <cols>
    <col min="1" max="1" width="52.85546875" style="131" customWidth="1"/>
    <col min="2" max="3" width="9.140625" style="131"/>
    <col min="4" max="4" width="10.140625" style="131" bestFit="1" customWidth="1"/>
    <col min="5" max="89" width="9.140625" style="131"/>
    <col min="90" max="90" width="10.140625" style="131" bestFit="1" customWidth="1"/>
    <col min="91" max="256" width="9.140625" style="131"/>
    <col min="257" max="257" width="52.85546875" style="131" customWidth="1"/>
    <col min="258" max="512" width="9.140625" style="131"/>
    <col min="513" max="513" width="52.85546875" style="131" customWidth="1"/>
    <col min="514" max="768" width="9.140625" style="131"/>
    <col min="769" max="769" width="52.85546875" style="131" customWidth="1"/>
    <col min="770" max="1024" width="9.140625" style="131"/>
    <col min="1025" max="1025" width="52.85546875" style="131" customWidth="1"/>
    <col min="1026" max="1280" width="9.140625" style="131"/>
    <col min="1281" max="1281" width="52.85546875" style="131" customWidth="1"/>
    <col min="1282" max="1536" width="9.140625" style="131"/>
    <col min="1537" max="1537" width="52.85546875" style="131" customWidth="1"/>
    <col min="1538" max="1792" width="9.140625" style="131"/>
    <col min="1793" max="1793" width="52.85546875" style="131" customWidth="1"/>
    <col min="1794" max="2048" width="9.140625" style="131"/>
    <col min="2049" max="2049" width="52.85546875" style="131" customWidth="1"/>
    <col min="2050" max="2304" width="9.140625" style="131"/>
    <col min="2305" max="2305" width="52.85546875" style="131" customWidth="1"/>
    <col min="2306" max="2560" width="9.140625" style="131"/>
    <col min="2561" max="2561" width="52.85546875" style="131" customWidth="1"/>
    <col min="2562" max="2816" width="9.140625" style="131"/>
    <col min="2817" max="2817" width="52.85546875" style="131" customWidth="1"/>
    <col min="2818" max="3072" width="9.140625" style="131"/>
    <col min="3073" max="3073" width="52.85546875" style="131" customWidth="1"/>
    <col min="3074" max="3328" width="9.140625" style="131"/>
    <col min="3329" max="3329" width="52.85546875" style="131" customWidth="1"/>
    <col min="3330" max="3584" width="9.140625" style="131"/>
    <col min="3585" max="3585" width="52.85546875" style="131" customWidth="1"/>
    <col min="3586" max="3840" width="9.140625" style="131"/>
    <col min="3841" max="3841" width="52.85546875" style="131" customWidth="1"/>
    <col min="3842" max="4096" width="9.140625" style="131"/>
    <col min="4097" max="4097" width="52.85546875" style="131" customWidth="1"/>
    <col min="4098" max="4352" width="9.140625" style="131"/>
    <col min="4353" max="4353" width="52.85546875" style="131" customWidth="1"/>
    <col min="4354" max="4608" width="9.140625" style="131"/>
    <col min="4609" max="4609" width="52.85546875" style="131" customWidth="1"/>
    <col min="4610" max="4864" width="9.140625" style="131"/>
    <col min="4865" max="4865" width="52.85546875" style="131" customWidth="1"/>
    <col min="4866" max="5120" width="9.140625" style="131"/>
    <col min="5121" max="5121" width="52.85546875" style="131" customWidth="1"/>
    <col min="5122" max="5376" width="9.140625" style="131"/>
    <col min="5377" max="5377" width="52.85546875" style="131" customWidth="1"/>
    <col min="5378" max="5632" width="9.140625" style="131"/>
    <col min="5633" max="5633" width="52.85546875" style="131" customWidth="1"/>
    <col min="5634" max="5888" width="9.140625" style="131"/>
    <col min="5889" max="5889" width="52.85546875" style="131" customWidth="1"/>
    <col min="5890" max="6144" width="9.140625" style="131"/>
    <col min="6145" max="6145" width="52.85546875" style="131" customWidth="1"/>
    <col min="6146" max="6400" width="9.140625" style="131"/>
    <col min="6401" max="6401" width="52.85546875" style="131" customWidth="1"/>
    <col min="6402" max="6656" width="9.140625" style="131"/>
    <col min="6657" max="6657" width="52.85546875" style="131" customWidth="1"/>
    <col min="6658" max="6912" width="9.140625" style="131"/>
    <col min="6913" max="6913" width="52.85546875" style="131" customWidth="1"/>
    <col min="6914" max="7168" width="9.140625" style="131"/>
    <col min="7169" max="7169" width="52.85546875" style="131" customWidth="1"/>
    <col min="7170" max="7424" width="9.140625" style="131"/>
    <col min="7425" max="7425" width="52.85546875" style="131" customWidth="1"/>
    <col min="7426" max="7680" width="9.140625" style="131"/>
    <col min="7681" max="7681" width="52.85546875" style="131" customWidth="1"/>
    <col min="7682" max="7936" width="9.140625" style="131"/>
    <col min="7937" max="7937" width="52.85546875" style="131" customWidth="1"/>
    <col min="7938" max="8192" width="9.140625" style="131"/>
    <col min="8193" max="8193" width="52.85546875" style="131" customWidth="1"/>
    <col min="8194" max="8448" width="9.140625" style="131"/>
    <col min="8449" max="8449" width="52.85546875" style="131" customWidth="1"/>
    <col min="8450" max="8704" width="9.140625" style="131"/>
    <col min="8705" max="8705" width="52.85546875" style="131" customWidth="1"/>
    <col min="8706" max="8960" width="9.140625" style="131"/>
    <col min="8961" max="8961" width="52.85546875" style="131" customWidth="1"/>
    <col min="8962" max="9216" width="9.140625" style="131"/>
    <col min="9217" max="9217" width="52.85546875" style="131" customWidth="1"/>
    <col min="9218" max="9472" width="9.140625" style="131"/>
    <col min="9473" max="9473" width="52.85546875" style="131" customWidth="1"/>
    <col min="9474" max="9728" width="9.140625" style="131"/>
    <col min="9729" max="9729" width="52.85546875" style="131" customWidth="1"/>
    <col min="9730" max="9984" width="9.140625" style="131"/>
    <col min="9985" max="9985" width="52.85546875" style="131" customWidth="1"/>
    <col min="9986" max="10240" width="9.140625" style="131"/>
    <col min="10241" max="10241" width="52.85546875" style="131" customWidth="1"/>
    <col min="10242" max="10496" width="9.140625" style="131"/>
    <col min="10497" max="10497" width="52.85546875" style="131" customWidth="1"/>
    <col min="10498" max="10752" width="9.140625" style="131"/>
    <col min="10753" max="10753" width="52.85546875" style="131" customWidth="1"/>
    <col min="10754" max="11008" width="9.140625" style="131"/>
    <col min="11009" max="11009" width="52.85546875" style="131" customWidth="1"/>
    <col min="11010" max="11264" width="9.140625" style="131"/>
    <col min="11265" max="11265" width="52.85546875" style="131" customWidth="1"/>
    <col min="11266" max="11520" width="9.140625" style="131"/>
    <col min="11521" max="11521" width="52.85546875" style="131" customWidth="1"/>
    <col min="11522" max="11776" width="9.140625" style="131"/>
    <col min="11777" max="11777" width="52.85546875" style="131" customWidth="1"/>
    <col min="11778" max="12032" width="9.140625" style="131"/>
    <col min="12033" max="12033" width="52.85546875" style="131" customWidth="1"/>
    <col min="12034" max="12288" width="9.140625" style="131"/>
    <col min="12289" max="12289" width="52.85546875" style="131" customWidth="1"/>
    <col min="12290" max="12544" width="9.140625" style="131"/>
    <col min="12545" max="12545" width="52.85546875" style="131" customWidth="1"/>
    <col min="12546" max="12800" width="9.140625" style="131"/>
    <col min="12801" max="12801" width="52.85546875" style="131" customWidth="1"/>
    <col min="12802" max="13056" width="9.140625" style="131"/>
    <col min="13057" max="13057" width="52.85546875" style="131" customWidth="1"/>
    <col min="13058" max="13312" width="9.140625" style="131"/>
    <col min="13313" max="13313" width="52.85546875" style="131" customWidth="1"/>
    <col min="13314" max="13568" width="9.140625" style="131"/>
    <col min="13569" max="13569" width="52.85546875" style="131" customWidth="1"/>
    <col min="13570" max="13824" width="9.140625" style="131"/>
    <col min="13825" max="13825" width="52.85546875" style="131" customWidth="1"/>
    <col min="13826" max="14080" width="9.140625" style="131"/>
    <col min="14081" max="14081" width="52.85546875" style="131" customWidth="1"/>
    <col min="14082" max="14336" width="9.140625" style="131"/>
    <col min="14337" max="14337" width="52.85546875" style="131" customWidth="1"/>
    <col min="14338" max="14592" width="9.140625" style="131"/>
    <col min="14593" max="14593" width="52.85546875" style="131" customWidth="1"/>
    <col min="14594" max="14848" width="9.140625" style="131"/>
    <col min="14849" max="14849" width="52.85546875" style="131" customWidth="1"/>
    <col min="14850" max="15104" width="9.140625" style="131"/>
    <col min="15105" max="15105" width="52.85546875" style="131" customWidth="1"/>
    <col min="15106" max="15360" width="9.140625" style="131"/>
    <col min="15361" max="15361" width="52.85546875" style="131" customWidth="1"/>
    <col min="15362" max="15616" width="9.140625" style="131"/>
    <col min="15617" max="15617" width="52.85546875" style="131" customWidth="1"/>
    <col min="15618" max="15872" width="9.140625" style="131"/>
    <col min="15873" max="15873" width="52.85546875" style="131" customWidth="1"/>
    <col min="15874" max="16128" width="9.140625" style="131"/>
    <col min="16129" max="16129" width="52.85546875" style="131" customWidth="1"/>
    <col min="16130" max="16384" width="9.140625" style="131"/>
  </cols>
  <sheetData>
    <row r="1" spans="1:90" x14ac:dyDescent="0.2">
      <c r="A1" s="138" t="s">
        <v>1430</v>
      </c>
      <c r="B1" s="138" t="s">
        <v>1431</v>
      </c>
      <c r="C1" s="139" t="s">
        <v>1432</v>
      </c>
      <c r="D1" s="140">
        <v>38353</v>
      </c>
      <c r="E1" s="140">
        <v>38384</v>
      </c>
      <c r="F1" s="140">
        <v>38412</v>
      </c>
      <c r="G1" s="140">
        <v>38443</v>
      </c>
      <c r="H1" s="140">
        <v>38473</v>
      </c>
      <c r="I1" s="140">
        <v>38504</v>
      </c>
      <c r="J1" s="140">
        <v>38534</v>
      </c>
      <c r="K1" s="140">
        <v>38565</v>
      </c>
      <c r="L1" s="140">
        <v>38596</v>
      </c>
      <c r="M1" s="140">
        <v>38626</v>
      </c>
      <c r="N1" s="140">
        <v>38657</v>
      </c>
      <c r="O1" s="140">
        <v>38687</v>
      </c>
      <c r="P1" s="140">
        <v>38718</v>
      </c>
      <c r="Q1" s="140">
        <v>38749</v>
      </c>
      <c r="R1" s="140">
        <v>38777</v>
      </c>
      <c r="S1" s="140">
        <v>38808</v>
      </c>
      <c r="T1" s="140">
        <v>38838</v>
      </c>
      <c r="U1" s="140">
        <v>38869</v>
      </c>
      <c r="V1" s="140">
        <v>38899</v>
      </c>
      <c r="W1" s="140">
        <v>38930</v>
      </c>
      <c r="X1" s="140">
        <v>38961</v>
      </c>
      <c r="Y1" s="140">
        <v>38991</v>
      </c>
      <c r="Z1" s="140">
        <v>39022</v>
      </c>
      <c r="AA1" s="140">
        <v>39052</v>
      </c>
      <c r="AB1" s="140">
        <v>39083</v>
      </c>
      <c r="AC1" s="140">
        <v>39114</v>
      </c>
      <c r="AD1" s="140">
        <v>39142</v>
      </c>
      <c r="AE1" s="140">
        <v>39173</v>
      </c>
      <c r="AF1" s="140">
        <v>39203</v>
      </c>
      <c r="AG1" s="140">
        <v>39234</v>
      </c>
      <c r="AH1" s="140">
        <v>39264</v>
      </c>
      <c r="AI1" s="140">
        <v>39295</v>
      </c>
      <c r="AJ1" s="140">
        <v>39326</v>
      </c>
      <c r="AK1" s="140">
        <v>39356</v>
      </c>
      <c r="AL1" s="140">
        <v>39387</v>
      </c>
      <c r="AM1" s="140">
        <v>39417</v>
      </c>
      <c r="AN1" s="140">
        <v>39448</v>
      </c>
      <c r="AO1" s="140">
        <v>39479</v>
      </c>
      <c r="AP1" s="140">
        <v>39508</v>
      </c>
      <c r="AQ1" s="140">
        <v>39539</v>
      </c>
      <c r="AR1" s="140">
        <v>39569</v>
      </c>
      <c r="AS1" s="140">
        <v>39600</v>
      </c>
      <c r="AT1" s="140">
        <v>39630</v>
      </c>
      <c r="AU1" s="140">
        <v>39661</v>
      </c>
      <c r="AV1" s="140">
        <v>39692</v>
      </c>
      <c r="AW1" s="140">
        <v>39722</v>
      </c>
      <c r="AX1" s="140">
        <v>39753</v>
      </c>
      <c r="AY1" s="140">
        <v>39783</v>
      </c>
      <c r="AZ1" s="140">
        <v>39814</v>
      </c>
      <c r="BA1" s="140">
        <v>39845</v>
      </c>
      <c r="BB1" s="140">
        <v>39873</v>
      </c>
      <c r="BC1" s="140">
        <v>39904</v>
      </c>
      <c r="BD1" s="140">
        <v>39934</v>
      </c>
      <c r="BE1" s="140">
        <v>39965</v>
      </c>
      <c r="BF1" s="140">
        <v>39995</v>
      </c>
      <c r="BG1" s="140">
        <v>40026</v>
      </c>
      <c r="BH1" s="140">
        <v>40057</v>
      </c>
      <c r="BI1" s="140">
        <v>40087</v>
      </c>
      <c r="BJ1" s="140">
        <v>40118</v>
      </c>
      <c r="BK1" s="140">
        <v>40148</v>
      </c>
      <c r="BL1" s="140">
        <v>40179</v>
      </c>
      <c r="BM1" s="140">
        <v>40210</v>
      </c>
      <c r="BN1" s="140">
        <v>40238</v>
      </c>
      <c r="BO1" s="140">
        <v>40269</v>
      </c>
      <c r="BP1" s="140">
        <v>40299</v>
      </c>
      <c r="BQ1" s="140">
        <v>40330</v>
      </c>
      <c r="BR1" s="140">
        <v>40360</v>
      </c>
      <c r="BS1" s="140">
        <v>40391</v>
      </c>
      <c r="BT1" s="140">
        <v>40422</v>
      </c>
      <c r="BU1" s="140">
        <v>40452</v>
      </c>
      <c r="BV1" s="140">
        <v>40483</v>
      </c>
      <c r="BW1" s="140">
        <v>40513</v>
      </c>
      <c r="BX1" s="140">
        <v>40544</v>
      </c>
      <c r="BY1" s="140">
        <v>40575</v>
      </c>
      <c r="BZ1" s="140">
        <v>40603</v>
      </c>
      <c r="CA1" s="140">
        <v>40634</v>
      </c>
      <c r="CB1" s="140">
        <v>40664</v>
      </c>
      <c r="CC1" s="140">
        <v>40695</v>
      </c>
      <c r="CD1" s="140">
        <v>40725</v>
      </c>
      <c r="CE1" s="140">
        <v>40756</v>
      </c>
      <c r="CF1" s="140">
        <v>40787</v>
      </c>
      <c r="CG1" s="140">
        <v>40817</v>
      </c>
      <c r="CH1" s="140">
        <v>40848</v>
      </c>
      <c r="CI1" s="140">
        <v>40878</v>
      </c>
      <c r="CJ1" s="140">
        <v>40909</v>
      </c>
      <c r="CK1" s="140">
        <v>40940</v>
      </c>
      <c r="CL1" s="140">
        <v>40969</v>
      </c>
    </row>
    <row r="2" spans="1:90" x14ac:dyDescent="0.2">
      <c r="A2" s="138" t="s">
        <v>3168</v>
      </c>
      <c r="B2" s="138" t="s">
        <v>1434</v>
      </c>
      <c r="C2" s="139">
        <v>100</v>
      </c>
      <c r="D2" s="141">
        <v>101</v>
      </c>
      <c r="E2" s="141">
        <v>101.1</v>
      </c>
      <c r="F2" s="141">
        <v>101.4</v>
      </c>
      <c r="G2" s="141">
        <v>102.7</v>
      </c>
      <c r="H2" s="141">
        <v>102.5</v>
      </c>
      <c r="I2" s="141">
        <v>102.9</v>
      </c>
      <c r="J2" s="141">
        <v>104</v>
      </c>
      <c r="K2" s="141">
        <v>104.1</v>
      </c>
      <c r="L2" s="141">
        <v>104.9</v>
      </c>
      <c r="M2" s="141">
        <v>105.4</v>
      </c>
      <c r="N2" s="141">
        <v>105.5</v>
      </c>
      <c r="O2" s="141">
        <v>104.9</v>
      </c>
      <c r="P2" s="141">
        <v>105.4</v>
      </c>
      <c r="Q2" s="141">
        <v>105.6</v>
      </c>
      <c r="R2" s="141">
        <v>105.7</v>
      </c>
      <c r="S2" s="141">
        <v>107.8</v>
      </c>
      <c r="T2" s="141">
        <v>108.7</v>
      </c>
      <c r="U2" s="141">
        <v>109.9</v>
      </c>
      <c r="V2" s="141">
        <v>110.8</v>
      </c>
      <c r="W2" s="141">
        <v>111.5</v>
      </c>
      <c r="X2" s="141">
        <v>112.2</v>
      </c>
      <c r="Y2" s="141">
        <v>112.7</v>
      </c>
      <c r="Z2" s="141">
        <v>112.6</v>
      </c>
      <c r="AA2" s="141">
        <v>112.2</v>
      </c>
      <c r="AB2" s="141">
        <v>112.4</v>
      </c>
      <c r="AC2" s="141">
        <v>112.6</v>
      </c>
      <c r="AD2" s="141">
        <v>112.8</v>
      </c>
      <c r="AE2" s="141">
        <v>114.5</v>
      </c>
      <c r="AF2" s="141">
        <v>114.7</v>
      </c>
      <c r="AG2" s="141">
        <v>114.8</v>
      </c>
      <c r="AH2" s="141">
        <v>115.7</v>
      </c>
      <c r="AI2" s="141">
        <v>116</v>
      </c>
      <c r="AJ2" s="141">
        <v>116</v>
      </c>
      <c r="AK2" s="141">
        <v>116.3</v>
      </c>
      <c r="AL2" s="141">
        <v>116.8</v>
      </c>
      <c r="AM2" s="141">
        <v>116.7</v>
      </c>
      <c r="AN2" s="141">
        <v>117.5</v>
      </c>
      <c r="AO2" s="141">
        <v>119</v>
      </c>
      <c r="AP2" s="141">
        <v>121.5</v>
      </c>
      <c r="AQ2" s="141">
        <v>123.5</v>
      </c>
      <c r="AR2" s="141">
        <v>124.1</v>
      </c>
      <c r="AS2" s="141">
        <v>127.3</v>
      </c>
      <c r="AT2" s="141">
        <v>128.6</v>
      </c>
      <c r="AU2" s="141">
        <v>128.9</v>
      </c>
      <c r="AV2" s="141">
        <v>128.5</v>
      </c>
      <c r="AW2" s="141">
        <v>128.69999999999999</v>
      </c>
      <c r="AX2" s="141">
        <v>126.9</v>
      </c>
      <c r="AY2" s="141">
        <v>124.5</v>
      </c>
      <c r="AZ2" s="141">
        <v>124.4</v>
      </c>
      <c r="BA2" s="141">
        <v>123.3</v>
      </c>
      <c r="BB2" s="141">
        <v>123.5</v>
      </c>
      <c r="BC2" s="141">
        <v>125</v>
      </c>
      <c r="BD2" s="141">
        <v>125.9</v>
      </c>
      <c r="BE2" s="141">
        <v>126.8</v>
      </c>
      <c r="BF2" s="141">
        <v>128.19999999999999</v>
      </c>
      <c r="BG2" s="141">
        <v>129.6</v>
      </c>
      <c r="BH2" s="141">
        <v>130.30000000000001</v>
      </c>
      <c r="BI2" s="141">
        <v>131</v>
      </c>
      <c r="BJ2" s="141">
        <v>132.9</v>
      </c>
      <c r="BK2" s="141">
        <v>133.4</v>
      </c>
      <c r="BL2" s="141">
        <v>135.19999999999999</v>
      </c>
      <c r="BM2" s="141">
        <v>135.19999999999999</v>
      </c>
      <c r="BN2" s="141">
        <v>136.30000000000001</v>
      </c>
      <c r="BO2" s="141">
        <v>138.6</v>
      </c>
      <c r="BP2" s="141">
        <v>139.1</v>
      </c>
      <c r="BQ2" s="141">
        <v>139.80000000000001</v>
      </c>
      <c r="BR2" s="141">
        <v>141</v>
      </c>
      <c r="BS2" s="141">
        <v>141.1</v>
      </c>
      <c r="BT2" s="141">
        <v>142</v>
      </c>
      <c r="BU2" s="141">
        <v>142.9</v>
      </c>
      <c r="BV2" s="141">
        <v>143.80000000000001</v>
      </c>
      <c r="BW2" s="141">
        <v>146</v>
      </c>
      <c r="BX2" s="141">
        <v>148</v>
      </c>
      <c r="BY2" s="141">
        <v>148.1</v>
      </c>
      <c r="BZ2" s="141">
        <v>149.5</v>
      </c>
      <c r="CA2" s="141">
        <v>152.1</v>
      </c>
      <c r="CB2" s="141">
        <v>152.4</v>
      </c>
      <c r="CC2" s="141">
        <v>153.1</v>
      </c>
      <c r="CD2" s="141">
        <v>154.19999999999999</v>
      </c>
      <c r="CE2" s="141">
        <v>154.9</v>
      </c>
      <c r="CF2" s="141">
        <v>156.19999999999999</v>
      </c>
      <c r="CG2" s="141">
        <v>157</v>
      </c>
      <c r="CH2" s="141">
        <v>157.4</v>
      </c>
      <c r="CI2" s="141">
        <v>157.30000000000001</v>
      </c>
      <c r="CJ2" s="141">
        <v>158.69999999999999</v>
      </c>
      <c r="CK2" s="141">
        <v>159.30000000000001</v>
      </c>
      <c r="CL2" s="141">
        <v>161</v>
      </c>
    </row>
    <row r="3" spans="1:90" x14ac:dyDescent="0.2">
      <c r="A3" s="138" t="s">
        <v>1435</v>
      </c>
      <c r="B3" s="138" t="s">
        <v>1436</v>
      </c>
      <c r="C3" s="139">
        <v>20.11815</v>
      </c>
      <c r="D3" s="141">
        <v>97.7</v>
      </c>
      <c r="E3" s="141">
        <v>97.5</v>
      </c>
      <c r="F3" s="141">
        <v>98.1</v>
      </c>
      <c r="G3" s="141">
        <v>99.1</v>
      </c>
      <c r="H3" s="141">
        <v>98.9</v>
      </c>
      <c r="I3" s="141">
        <v>101.1</v>
      </c>
      <c r="J3" s="141">
        <v>104.6</v>
      </c>
      <c r="K3" s="141">
        <v>105.2</v>
      </c>
      <c r="L3" s="141">
        <v>105.8</v>
      </c>
      <c r="M3" s="141">
        <v>107.5</v>
      </c>
      <c r="N3" s="141">
        <v>108.2</v>
      </c>
      <c r="O3" s="141">
        <v>105.3</v>
      </c>
      <c r="P3" s="141">
        <v>106.1</v>
      </c>
      <c r="Q3" s="141">
        <v>105.5</v>
      </c>
      <c r="R3" s="141">
        <v>104.3</v>
      </c>
      <c r="S3" s="141">
        <v>106.7</v>
      </c>
      <c r="T3" s="141">
        <v>108.4</v>
      </c>
      <c r="U3" s="141">
        <v>111.3</v>
      </c>
      <c r="V3" s="141">
        <v>112.5</v>
      </c>
      <c r="W3" s="141">
        <v>114.5</v>
      </c>
      <c r="X3" s="141">
        <v>115.6</v>
      </c>
      <c r="Y3" s="141">
        <v>117.5</v>
      </c>
      <c r="Z3" s="141">
        <v>117.6</v>
      </c>
      <c r="AA3" s="141">
        <v>117</v>
      </c>
      <c r="AB3" s="141">
        <v>116.2</v>
      </c>
      <c r="AC3" s="141">
        <v>117</v>
      </c>
      <c r="AD3" s="141">
        <v>117.6</v>
      </c>
      <c r="AE3" s="141">
        <v>120.8</v>
      </c>
      <c r="AF3" s="141">
        <v>121.2</v>
      </c>
      <c r="AG3" s="141">
        <v>121.1</v>
      </c>
      <c r="AH3" s="141">
        <v>124.2</v>
      </c>
      <c r="AI3" s="141">
        <v>125.2</v>
      </c>
      <c r="AJ3" s="141">
        <v>125.3</v>
      </c>
      <c r="AK3" s="141">
        <v>124.7</v>
      </c>
      <c r="AL3" s="141">
        <v>125.6</v>
      </c>
      <c r="AM3" s="141">
        <v>123.2</v>
      </c>
      <c r="AN3" s="141">
        <v>121.2</v>
      </c>
      <c r="AO3" s="141">
        <v>124.8</v>
      </c>
      <c r="AP3" s="141">
        <v>128.9</v>
      </c>
      <c r="AQ3" s="141">
        <v>132.1</v>
      </c>
      <c r="AR3" s="141">
        <v>134.19999999999999</v>
      </c>
      <c r="AS3" s="141">
        <v>138.30000000000001</v>
      </c>
      <c r="AT3" s="141">
        <v>141.1</v>
      </c>
      <c r="AU3" s="141">
        <v>139.19999999999999</v>
      </c>
      <c r="AV3" s="141">
        <v>138.30000000000001</v>
      </c>
      <c r="AW3" s="141">
        <v>140.80000000000001</v>
      </c>
      <c r="AX3" s="141">
        <v>141.4</v>
      </c>
      <c r="AY3" s="141">
        <v>137.5</v>
      </c>
      <c r="AZ3" s="141">
        <v>137.19999999999999</v>
      </c>
      <c r="BA3" s="141">
        <v>134.4</v>
      </c>
      <c r="BB3" s="141">
        <v>135.80000000000001</v>
      </c>
      <c r="BC3" s="141">
        <v>140.80000000000001</v>
      </c>
      <c r="BD3" s="141">
        <v>143.30000000000001</v>
      </c>
      <c r="BE3" s="141">
        <v>146.5</v>
      </c>
      <c r="BF3" s="141">
        <v>149.30000000000001</v>
      </c>
      <c r="BG3" s="141">
        <v>152.9</v>
      </c>
      <c r="BH3" s="141">
        <v>153</v>
      </c>
      <c r="BI3" s="141">
        <v>155.30000000000001</v>
      </c>
      <c r="BJ3" s="141">
        <v>161.6</v>
      </c>
      <c r="BK3" s="141">
        <v>162.19999999999999</v>
      </c>
      <c r="BL3" s="141">
        <v>164.9</v>
      </c>
      <c r="BM3" s="141">
        <v>163.6</v>
      </c>
      <c r="BN3" s="141">
        <v>165.9</v>
      </c>
      <c r="BO3" s="141">
        <v>171</v>
      </c>
      <c r="BP3" s="141">
        <v>172.6</v>
      </c>
      <c r="BQ3" s="141">
        <v>176</v>
      </c>
      <c r="BR3" s="141">
        <v>177.8</v>
      </c>
      <c r="BS3" s="141">
        <v>177.3</v>
      </c>
      <c r="BT3" s="141">
        <v>180.8</v>
      </c>
      <c r="BU3" s="141">
        <v>183.4</v>
      </c>
      <c r="BV3" s="141">
        <v>185.3</v>
      </c>
      <c r="BW3" s="141">
        <v>192</v>
      </c>
      <c r="BX3" s="141">
        <v>195.3</v>
      </c>
      <c r="BY3" s="141">
        <v>189.6</v>
      </c>
      <c r="BZ3" s="141">
        <v>188.2</v>
      </c>
      <c r="CA3" s="141">
        <v>196.8</v>
      </c>
      <c r="CB3" s="141">
        <v>194.9</v>
      </c>
      <c r="CC3" s="141">
        <v>195.9</v>
      </c>
      <c r="CD3" s="141">
        <v>198.2</v>
      </c>
      <c r="CE3" s="141">
        <v>199.4</v>
      </c>
      <c r="CF3" s="141">
        <v>202.9</v>
      </c>
      <c r="CG3" s="141">
        <v>203.5</v>
      </c>
      <c r="CH3" s="141">
        <v>201.8</v>
      </c>
      <c r="CI3" s="141">
        <v>198.9</v>
      </c>
      <c r="CJ3" s="141">
        <v>200.7</v>
      </c>
      <c r="CK3" s="141">
        <v>203</v>
      </c>
      <c r="CL3" s="141">
        <v>207.8</v>
      </c>
    </row>
    <row r="4" spans="1:90" x14ac:dyDescent="0.2">
      <c r="A4" s="138" t="s">
        <v>3169</v>
      </c>
      <c r="B4" s="138" t="s">
        <v>1438</v>
      </c>
      <c r="C4" s="139">
        <v>14.33709</v>
      </c>
      <c r="D4" s="141">
        <v>97.7</v>
      </c>
      <c r="E4" s="141">
        <v>97.6</v>
      </c>
      <c r="F4" s="141">
        <v>97.9</v>
      </c>
      <c r="G4" s="141">
        <v>100.4</v>
      </c>
      <c r="H4" s="141">
        <v>100.3</v>
      </c>
      <c r="I4" s="141">
        <v>102.3</v>
      </c>
      <c r="J4" s="141">
        <v>106.5</v>
      </c>
      <c r="K4" s="141">
        <v>106.2</v>
      </c>
      <c r="L4" s="141">
        <v>106.7</v>
      </c>
      <c r="M4" s="141">
        <v>109</v>
      </c>
      <c r="N4" s="141">
        <v>109.9</v>
      </c>
      <c r="O4" s="141">
        <v>105.5</v>
      </c>
      <c r="P4" s="141">
        <v>106.7</v>
      </c>
      <c r="Q4" s="141">
        <v>106.1</v>
      </c>
      <c r="R4" s="141">
        <v>105</v>
      </c>
      <c r="S4" s="141">
        <v>106.4</v>
      </c>
      <c r="T4" s="141">
        <v>108.3</v>
      </c>
      <c r="U4" s="141">
        <v>111.8</v>
      </c>
      <c r="V4" s="141">
        <v>112.2</v>
      </c>
      <c r="W4" s="141">
        <v>114.9</v>
      </c>
      <c r="X4" s="141">
        <v>118.1</v>
      </c>
      <c r="Y4" s="141">
        <v>119.8</v>
      </c>
      <c r="Z4" s="141">
        <v>119.9</v>
      </c>
      <c r="AA4" s="141">
        <v>117.8</v>
      </c>
      <c r="AB4" s="141">
        <v>118.9</v>
      </c>
      <c r="AC4" s="141">
        <v>119.2</v>
      </c>
      <c r="AD4" s="141">
        <v>118.9</v>
      </c>
      <c r="AE4" s="141">
        <v>121.5</v>
      </c>
      <c r="AF4" s="141">
        <v>122.3</v>
      </c>
      <c r="AG4" s="141">
        <v>121.8</v>
      </c>
      <c r="AH4" s="141">
        <v>124.8</v>
      </c>
      <c r="AI4" s="141">
        <v>126.1</v>
      </c>
      <c r="AJ4" s="141">
        <v>125.5</v>
      </c>
      <c r="AK4" s="141">
        <v>126</v>
      </c>
      <c r="AL4" s="141">
        <v>125.2</v>
      </c>
      <c r="AM4" s="141">
        <v>121.6</v>
      </c>
      <c r="AN4" s="141">
        <v>119.9</v>
      </c>
      <c r="AO4" s="141">
        <v>122.5</v>
      </c>
      <c r="AP4" s="141">
        <v>125.6</v>
      </c>
      <c r="AQ4" s="141">
        <v>128.9</v>
      </c>
      <c r="AR4" s="141">
        <v>130.19999999999999</v>
      </c>
      <c r="AS4" s="141">
        <v>130.30000000000001</v>
      </c>
      <c r="AT4" s="141">
        <v>133.4</v>
      </c>
      <c r="AU4" s="141">
        <v>134.4</v>
      </c>
      <c r="AV4" s="141">
        <v>135.80000000000001</v>
      </c>
      <c r="AW4" s="141">
        <v>140.30000000000001</v>
      </c>
      <c r="AX4" s="141">
        <v>141.1</v>
      </c>
      <c r="AY4" s="141">
        <v>136.30000000000001</v>
      </c>
      <c r="AZ4" s="141">
        <v>137.19999999999999</v>
      </c>
      <c r="BA4" s="141">
        <v>134.1</v>
      </c>
      <c r="BB4" s="141">
        <v>135.6</v>
      </c>
      <c r="BC4" s="141">
        <v>140.1</v>
      </c>
      <c r="BD4" s="141">
        <v>141.80000000000001</v>
      </c>
      <c r="BE4" s="141">
        <v>145</v>
      </c>
      <c r="BF4" s="141">
        <v>150.4</v>
      </c>
      <c r="BG4" s="141">
        <v>153.69999999999999</v>
      </c>
      <c r="BH4" s="141">
        <v>154.69999999999999</v>
      </c>
      <c r="BI4" s="141">
        <v>157.80000000000001</v>
      </c>
      <c r="BJ4" s="141">
        <v>164.7</v>
      </c>
      <c r="BK4" s="141">
        <v>164.6</v>
      </c>
      <c r="BL4" s="141">
        <v>164.9</v>
      </c>
      <c r="BM4" s="141">
        <v>163.4</v>
      </c>
      <c r="BN4" s="141">
        <v>163.6</v>
      </c>
      <c r="BO4" s="141">
        <v>168.8</v>
      </c>
      <c r="BP4" s="141">
        <v>172.1</v>
      </c>
      <c r="BQ4" s="141">
        <v>175.4</v>
      </c>
      <c r="BR4" s="141">
        <v>178.2</v>
      </c>
      <c r="BS4" s="141">
        <v>176.7</v>
      </c>
      <c r="BT4" s="141">
        <v>179.9</v>
      </c>
      <c r="BU4" s="141">
        <v>180.9</v>
      </c>
      <c r="BV4" s="141">
        <v>181.4</v>
      </c>
      <c r="BW4" s="141">
        <v>189.4</v>
      </c>
      <c r="BX4" s="141">
        <v>192.4</v>
      </c>
      <c r="BY4" s="141">
        <v>181.3</v>
      </c>
      <c r="BZ4" s="141">
        <v>179</v>
      </c>
      <c r="CA4" s="141">
        <v>186.8</v>
      </c>
      <c r="CB4" s="141">
        <v>186.3</v>
      </c>
      <c r="CC4" s="141">
        <v>188.8</v>
      </c>
      <c r="CD4" s="141">
        <v>192.8</v>
      </c>
      <c r="CE4" s="141">
        <v>193.7</v>
      </c>
      <c r="CF4" s="141">
        <v>197.2</v>
      </c>
      <c r="CG4" s="141">
        <v>199.3</v>
      </c>
      <c r="CH4" s="141">
        <v>196.5</v>
      </c>
      <c r="CI4" s="141">
        <v>190.9</v>
      </c>
      <c r="CJ4" s="141">
        <v>191.1</v>
      </c>
      <c r="CK4" s="141">
        <v>192.4</v>
      </c>
      <c r="CL4" s="141">
        <v>197.1</v>
      </c>
    </row>
    <row r="5" spans="1:90" x14ac:dyDescent="0.2">
      <c r="A5" s="138" t="s">
        <v>3170</v>
      </c>
      <c r="B5" s="138" t="s">
        <v>1440</v>
      </c>
      <c r="C5" s="139">
        <v>4.0898199999999996</v>
      </c>
      <c r="D5" s="141">
        <v>100.9</v>
      </c>
      <c r="E5" s="141">
        <v>101.2</v>
      </c>
      <c r="F5" s="141">
        <v>101.3</v>
      </c>
      <c r="G5" s="141">
        <v>100.6</v>
      </c>
      <c r="H5" s="141">
        <v>100.9</v>
      </c>
      <c r="I5" s="141">
        <v>103</v>
      </c>
      <c r="J5" s="141">
        <v>105.4</v>
      </c>
      <c r="K5" s="141">
        <v>106</v>
      </c>
      <c r="L5" s="141">
        <v>106.5</v>
      </c>
      <c r="M5" s="141">
        <v>107.7</v>
      </c>
      <c r="N5" s="141">
        <v>108.5</v>
      </c>
      <c r="O5" s="141">
        <v>109.4</v>
      </c>
      <c r="P5" s="141">
        <v>112.6</v>
      </c>
      <c r="Q5" s="141">
        <v>113.4</v>
      </c>
      <c r="R5" s="141">
        <v>113.1</v>
      </c>
      <c r="S5" s="141">
        <v>112.9</v>
      </c>
      <c r="T5" s="141">
        <v>114.9</v>
      </c>
      <c r="U5" s="141">
        <v>116.6</v>
      </c>
      <c r="V5" s="141">
        <v>116.6</v>
      </c>
      <c r="W5" s="141">
        <v>117.8</v>
      </c>
      <c r="X5" s="141">
        <v>122.2</v>
      </c>
      <c r="Y5" s="141">
        <v>126.2</v>
      </c>
      <c r="Z5" s="141">
        <v>128.80000000000001</v>
      </c>
      <c r="AA5" s="141">
        <v>129.4</v>
      </c>
      <c r="AB5" s="141">
        <v>128.80000000000001</v>
      </c>
      <c r="AC5" s="141">
        <v>128.80000000000001</v>
      </c>
      <c r="AD5" s="141">
        <v>125.9</v>
      </c>
      <c r="AE5" s="141">
        <v>127.3</v>
      </c>
      <c r="AF5" s="141">
        <v>126.8</v>
      </c>
      <c r="AG5" s="141">
        <v>126.5</v>
      </c>
      <c r="AH5" s="141">
        <v>128.69999999999999</v>
      </c>
      <c r="AI5" s="141">
        <v>129.69999999999999</v>
      </c>
      <c r="AJ5" s="141">
        <v>129.69999999999999</v>
      </c>
      <c r="AK5" s="141">
        <v>132.80000000000001</v>
      </c>
      <c r="AL5" s="141">
        <v>133</v>
      </c>
      <c r="AM5" s="141">
        <v>132.19999999999999</v>
      </c>
      <c r="AN5" s="141">
        <v>132.69999999999999</v>
      </c>
      <c r="AO5" s="141">
        <v>134.1</v>
      </c>
      <c r="AP5" s="141">
        <v>137</v>
      </c>
      <c r="AQ5" s="141">
        <v>139.5</v>
      </c>
      <c r="AR5" s="141">
        <v>139</v>
      </c>
      <c r="AS5" s="141">
        <v>139.5</v>
      </c>
      <c r="AT5" s="141">
        <v>141.30000000000001</v>
      </c>
      <c r="AU5" s="141">
        <v>143.19999999999999</v>
      </c>
      <c r="AV5" s="141">
        <v>143.19999999999999</v>
      </c>
      <c r="AW5" s="141">
        <v>147.30000000000001</v>
      </c>
      <c r="AX5" s="141">
        <v>148.30000000000001</v>
      </c>
      <c r="AY5" s="141">
        <v>148.4</v>
      </c>
      <c r="AZ5" s="141">
        <v>149.80000000000001</v>
      </c>
      <c r="BA5" s="141">
        <v>152</v>
      </c>
      <c r="BB5" s="141">
        <v>152.1</v>
      </c>
      <c r="BC5" s="141">
        <v>154.69999999999999</v>
      </c>
      <c r="BD5" s="141">
        <v>156.1</v>
      </c>
      <c r="BE5" s="141">
        <v>157.1</v>
      </c>
      <c r="BF5" s="141">
        <v>158.9</v>
      </c>
      <c r="BG5" s="141">
        <v>161.1</v>
      </c>
      <c r="BH5" s="141">
        <v>164.1</v>
      </c>
      <c r="BI5" s="141">
        <v>166.9</v>
      </c>
      <c r="BJ5" s="141">
        <v>173.6</v>
      </c>
      <c r="BK5" s="141">
        <v>177.3</v>
      </c>
      <c r="BL5" s="141">
        <v>179</v>
      </c>
      <c r="BM5" s="141">
        <v>175.3</v>
      </c>
      <c r="BN5" s="141">
        <v>172.2</v>
      </c>
      <c r="BO5" s="141">
        <v>171.8</v>
      </c>
      <c r="BP5" s="141">
        <v>172.2</v>
      </c>
      <c r="BQ5" s="141">
        <v>173.4</v>
      </c>
      <c r="BR5" s="141">
        <v>174.2</v>
      </c>
      <c r="BS5" s="141">
        <v>174.4</v>
      </c>
      <c r="BT5" s="141">
        <v>174</v>
      </c>
      <c r="BU5" s="141">
        <v>173.4</v>
      </c>
      <c r="BV5" s="141">
        <v>174.4</v>
      </c>
      <c r="BW5" s="141">
        <v>175.2</v>
      </c>
      <c r="BX5" s="141">
        <v>176.4</v>
      </c>
      <c r="BY5" s="141">
        <v>178.2</v>
      </c>
      <c r="BZ5" s="141">
        <v>175.6</v>
      </c>
      <c r="CA5" s="141">
        <v>175.5</v>
      </c>
      <c r="CB5" s="141">
        <v>176.7</v>
      </c>
      <c r="CC5" s="141">
        <v>177</v>
      </c>
      <c r="CD5" s="141">
        <v>178.6</v>
      </c>
      <c r="CE5" s="141">
        <v>180.2</v>
      </c>
      <c r="CF5" s="141">
        <v>180.8</v>
      </c>
      <c r="CG5" s="141">
        <v>182.9</v>
      </c>
      <c r="CH5" s="141">
        <v>182.4</v>
      </c>
      <c r="CI5" s="141">
        <v>182.1</v>
      </c>
      <c r="CJ5" s="141">
        <v>183.3</v>
      </c>
      <c r="CK5" s="141">
        <v>183.5</v>
      </c>
      <c r="CL5" s="141">
        <v>185.6</v>
      </c>
    </row>
    <row r="6" spans="1:90" x14ac:dyDescent="0.2">
      <c r="A6" s="138" t="s">
        <v>1441</v>
      </c>
      <c r="B6" s="138" t="s">
        <v>1442</v>
      </c>
      <c r="C6" s="139">
        <v>3.37323</v>
      </c>
      <c r="D6" s="141">
        <v>101.4</v>
      </c>
      <c r="E6" s="141">
        <v>102.1</v>
      </c>
      <c r="F6" s="141">
        <v>102.2</v>
      </c>
      <c r="G6" s="141">
        <v>101</v>
      </c>
      <c r="H6" s="141">
        <v>101.2</v>
      </c>
      <c r="I6" s="141">
        <v>103</v>
      </c>
      <c r="J6" s="141">
        <v>104.7</v>
      </c>
      <c r="K6" s="141">
        <v>105.1</v>
      </c>
      <c r="L6" s="141">
        <v>105.4</v>
      </c>
      <c r="M6" s="141">
        <v>106.5</v>
      </c>
      <c r="N6" s="141">
        <v>106.3</v>
      </c>
      <c r="O6" s="141">
        <v>106.7</v>
      </c>
      <c r="P6" s="141">
        <v>110.3</v>
      </c>
      <c r="Q6" s="141">
        <v>111.3</v>
      </c>
      <c r="R6" s="141">
        <v>110.4</v>
      </c>
      <c r="S6" s="141">
        <v>109.1</v>
      </c>
      <c r="T6" s="141">
        <v>110.8</v>
      </c>
      <c r="U6" s="141">
        <v>111.9</v>
      </c>
      <c r="V6" s="141">
        <v>111.8</v>
      </c>
      <c r="W6" s="141">
        <v>112.9</v>
      </c>
      <c r="X6" s="141">
        <v>115.9</v>
      </c>
      <c r="Y6" s="141">
        <v>117.8</v>
      </c>
      <c r="Z6" s="141">
        <v>121.1</v>
      </c>
      <c r="AA6" s="141">
        <v>122.2</v>
      </c>
      <c r="AB6" s="141">
        <v>122.9</v>
      </c>
      <c r="AC6" s="141">
        <v>123</v>
      </c>
      <c r="AD6" s="141">
        <v>121.5</v>
      </c>
      <c r="AE6" s="141">
        <v>122.8</v>
      </c>
      <c r="AF6" s="141">
        <v>122.8</v>
      </c>
      <c r="AG6" s="141">
        <v>122.8</v>
      </c>
      <c r="AH6" s="141">
        <v>124.6</v>
      </c>
      <c r="AI6" s="141">
        <v>125.8</v>
      </c>
      <c r="AJ6" s="141">
        <v>126.1</v>
      </c>
      <c r="AK6" s="141">
        <v>129.9</v>
      </c>
      <c r="AL6" s="141">
        <v>130.4</v>
      </c>
      <c r="AM6" s="141">
        <v>129.9</v>
      </c>
      <c r="AN6" s="141">
        <v>131.69999999999999</v>
      </c>
      <c r="AO6" s="141">
        <v>132.9</v>
      </c>
      <c r="AP6" s="141">
        <v>134.6</v>
      </c>
      <c r="AQ6" s="141">
        <v>137.9</v>
      </c>
      <c r="AR6" s="141">
        <v>137.9</v>
      </c>
      <c r="AS6" s="141">
        <v>137.9</v>
      </c>
      <c r="AT6" s="141">
        <v>139</v>
      </c>
      <c r="AU6" s="141">
        <v>139.80000000000001</v>
      </c>
      <c r="AV6" s="141">
        <v>140</v>
      </c>
      <c r="AW6" s="141">
        <v>144.5</v>
      </c>
      <c r="AX6" s="141">
        <v>145.6</v>
      </c>
      <c r="AY6" s="141">
        <v>145.9</v>
      </c>
      <c r="AZ6" s="141">
        <v>147.80000000000001</v>
      </c>
      <c r="BA6" s="141">
        <v>150.1</v>
      </c>
      <c r="BB6" s="141">
        <v>150.69999999999999</v>
      </c>
      <c r="BC6" s="141">
        <v>152.9</v>
      </c>
      <c r="BD6" s="141">
        <v>154.1</v>
      </c>
      <c r="BE6" s="141">
        <v>154.80000000000001</v>
      </c>
      <c r="BF6" s="141">
        <v>154.5</v>
      </c>
      <c r="BG6" s="141">
        <v>155.5</v>
      </c>
      <c r="BH6" s="141">
        <v>158.69999999999999</v>
      </c>
      <c r="BI6" s="141">
        <v>161.19999999999999</v>
      </c>
      <c r="BJ6" s="141">
        <v>166.4</v>
      </c>
      <c r="BK6" s="141">
        <v>169.9</v>
      </c>
      <c r="BL6" s="141">
        <v>170.5</v>
      </c>
      <c r="BM6" s="141">
        <v>169.2</v>
      </c>
      <c r="BN6" s="141">
        <v>166.5</v>
      </c>
      <c r="BO6" s="141">
        <v>165.2</v>
      </c>
      <c r="BP6" s="141">
        <v>165</v>
      </c>
      <c r="BQ6" s="141">
        <v>166.3</v>
      </c>
      <c r="BR6" s="141">
        <v>167.4</v>
      </c>
      <c r="BS6" s="141">
        <v>168.7</v>
      </c>
      <c r="BT6" s="141">
        <v>169.3</v>
      </c>
      <c r="BU6" s="141">
        <v>169</v>
      </c>
      <c r="BV6" s="141">
        <v>171.7</v>
      </c>
      <c r="BW6" s="141">
        <v>172.6</v>
      </c>
      <c r="BX6" s="141">
        <v>173.5</v>
      </c>
      <c r="BY6" s="141">
        <v>175</v>
      </c>
      <c r="BZ6" s="141">
        <v>172.3</v>
      </c>
      <c r="CA6" s="141">
        <v>172.5</v>
      </c>
      <c r="CB6" s="141">
        <v>174.5</v>
      </c>
      <c r="CC6" s="141">
        <v>174.7</v>
      </c>
      <c r="CD6" s="141">
        <v>176.1</v>
      </c>
      <c r="CE6" s="141">
        <v>177.4</v>
      </c>
      <c r="CF6" s="141">
        <v>176.3</v>
      </c>
      <c r="CG6" s="141">
        <v>176.3</v>
      </c>
      <c r="CH6" s="141">
        <v>175.4</v>
      </c>
      <c r="CI6" s="141">
        <v>175.6</v>
      </c>
      <c r="CJ6" s="141">
        <v>177.4</v>
      </c>
      <c r="CK6" s="141">
        <v>178.2</v>
      </c>
      <c r="CL6" s="141">
        <v>180.3</v>
      </c>
    </row>
    <row r="7" spans="1:90" x14ac:dyDescent="0.2">
      <c r="A7" s="138" t="s">
        <v>3171</v>
      </c>
      <c r="B7" s="138" t="s">
        <v>1444</v>
      </c>
      <c r="C7" s="139">
        <v>1.79348</v>
      </c>
      <c r="D7" s="141">
        <v>101.2</v>
      </c>
      <c r="E7" s="141">
        <v>102</v>
      </c>
      <c r="F7" s="141">
        <v>102.1</v>
      </c>
      <c r="G7" s="141">
        <v>102.5</v>
      </c>
      <c r="H7" s="141">
        <v>102.5</v>
      </c>
      <c r="I7" s="141">
        <v>104.3</v>
      </c>
      <c r="J7" s="141">
        <v>105.7</v>
      </c>
      <c r="K7" s="141">
        <v>106.7</v>
      </c>
      <c r="L7" s="141">
        <v>107</v>
      </c>
      <c r="M7" s="141">
        <v>107.6</v>
      </c>
      <c r="N7" s="141">
        <v>106.6</v>
      </c>
      <c r="O7" s="141">
        <v>105</v>
      </c>
      <c r="P7" s="141">
        <v>104.9</v>
      </c>
      <c r="Q7" s="141">
        <v>105</v>
      </c>
      <c r="R7" s="141">
        <v>105</v>
      </c>
      <c r="S7" s="141">
        <v>105.6</v>
      </c>
      <c r="T7" s="141">
        <v>106.4</v>
      </c>
      <c r="U7" s="141">
        <v>107</v>
      </c>
      <c r="V7" s="141">
        <v>107.3</v>
      </c>
      <c r="W7" s="141">
        <v>107.8</v>
      </c>
      <c r="X7" s="141">
        <v>108.9</v>
      </c>
      <c r="Y7" s="141">
        <v>111.7</v>
      </c>
      <c r="Z7" s="141">
        <v>112</v>
      </c>
      <c r="AA7" s="141">
        <v>111.9</v>
      </c>
      <c r="AB7" s="141">
        <v>113.3</v>
      </c>
      <c r="AC7" s="141">
        <v>113.9</v>
      </c>
      <c r="AD7" s="141">
        <v>114.5</v>
      </c>
      <c r="AE7" s="141">
        <v>115.7</v>
      </c>
      <c r="AF7" s="141">
        <v>116.2</v>
      </c>
      <c r="AG7" s="141">
        <v>116.6</v>
      </c>
      <c r="AH7" s="141">
        <v>117.8</v>
      </c>
      <c r="AI7" s="141">
        <v>119.3</v>
      </c>
      <c r="AJ7" s="141">
        <v>120.6</v>
      </c>
      <c r="AK7" s="141">
        <v>126.1</v>
      </c>
      <c r="AL7" s="141">
        <v>125.4</v>
      </c>
      <c r="AM7" s="141">
        <v>124.8</v>
      </c>
      <c r="AN7" s="141">
        <v>127.3</v>
      </c>
      <c r="AO7" s="141">
        <v>128.80000000000001</v>
      </c>
      <c r="AP7" s="141">
        <v>130.9</v>
      </c>
      <c r="AQ7" s="141">
        <v>132.6</v>
      </c>
      <c r="AR7" s="141">
        <v>132.69999999999999</v>
      </c>
      <c r="AS7" s="141">
        <v>132.6</v>
      </c>
      <c r="AT7" s="141">
        <v>133.9</v>
      </c>
      <c r="AU7" s="141">
        <v>134.9</v>
      </c>
      <c r="AV7" s="141">
        <v>135.69999999999999</v>
      </c>
      <c r="AW7" s="141">
        <v>145</v>
      </c>
      <c r="AX7" s="141">
        <v>146.30000000000001</v>
      </c>
      <c r="AY7" s="141">
        <v>146.30000000000001</v>
      </c>
      <c r="AZ7" s="141">
        <v>147</v>
      </c>
      <c r="BA7" s="141">
        <v>149.30000000000001</v>
      </c>
      <c r="BB7" s="141">
        <v>151.1</v>
      </c>
      <c r="BC7" s="141">
        <v>150.9</v>
      </c>
      <c r="BD7" s="141">
        <v>151</v>
      </c>
      <c r="BE7" s="141">
        <v>151.80000000000001</v>
      </c>
      <c r="BF7" s="141">
        <v>151.4</v>
      </c>
      <c r="BG7" s="141">
        <v>153.1</v>
      </c>
      <c r="BH7" s="141">
        <v>157.6</v>
      </c>
      <c r="BI7" s="141">
        <v>160.19999999999999</v>
      </c>
      <c r="BJ7" s="141">
        <v>162.6</v>
      </c>
      <c r="BK7" s="141">
        <v>164.5</v>
      </c>
      <c r="BL7" s="141">
        <v>164.7</v>
      </c>
      <c r="BM7" s="141">
        <v>164.1</v>
      </c>
      <c r="BN7" s="141">
        <v>163.30000000000001</v>
      </c>
      <c r="BO7" s="141">
        <v>163.5</v>
      </c>
      <c r="BP7" s="141">
        <v>163.5</v>
      </c>
      <c r="BQ7" s="141">
        <v>164.3</v>
      </c>
      <c r="BR7" s="141">
        <v>165.9</v>
      </c>
      <c r="BS7" s="141">
        <v>164.4</v>
      </c>
      <c r="BT7" s="141">
        <v>166.6</v>
      </c>
      <c r="BU7" s="141">
        <v>168.7</v>
      </c>
      <c r="BV7" s="141">
        <v>170.3</v>
      </c>
      <c r="BW7" s="141">
        <v>171.1</v>
      </c>
      <c r="BX7" s="141">
        <v>170.6</v>
      </c>
      <c r="BY7" s="141">
        <v>170.4</v>
      </c>
      <c r="BZ7" s="141">
        <v>167</v>
      </c>
      <c r="CA7" s="141">
        <v>167.3</v>
      </c>
      <c r="CB7" s="141">
        <v>169.7</v>
      </c>
      <c r="CC7" s="141">
        <v>169</v>
      </c>
      <c r="CD7" s="141">
        <v>169.9</v>
      </c>
      <c r="CE7" s="141">
        <v>172.9</v>
      </c>
      <c r="CF7" s="141">
        <v>173.3</v>
      </c>
      <c r="CG7" s="141">
        <v>176.3</v>
      </c>
      <c r="CH7" s="141">
        <v>175.4</v>
      </c>
      <c r="CI7" s="141">
        <v>173.1</v>
      </c>
      <c r="CJ7" s="141">
        <v>172.2</v>
      </c>
      <c r="CK7" s="141">
        <v>173</v>
      </c>
      <c r="CL7" s="141">
        <v>175.4</v>
      </c>
    </row>
    <row r="8" spans="1:90" x14ac:dyDescent="0.2">
      <c r="A8" s="138" t="s">
        <v>1445</v>
      </c>
      <c r="B8" s="138" t="s">
        <v>1446</v>
      </c>
      <c r="C8" s="139">
        <v>1.11595</v>
      </c>
      <c r="D8" s="141">
        <v>100.8</v>
      </c>
      <c r="E8" s="141">
        <v>101.1</v>
      </c>
      <c r="F8" s="141">
        <v>100.8</v>
      </c>
      <c r="G8" s="141">
        <v>95.8</v>
      </c>
      <c r="H8" s="141">
        <v>96.1</v>
      </c>
      <c r="I8" s="141">
        <v>98.1</v>
      </c>
      <c r="J8" s="141">
        <v>100.3</v>
      </c>
      <c r="K8" s="141">
        <v>100.6</v>
      </c>
      <c r="L8" s="141">
        <v>101.3</v>
      </c>
      <c r="M8" s="141">
        <v>103.5</v>
      </c>
      <c r="N8" s="141">
        <v>104.7</v>
      </c>
      <c r="O8" s="141">
        <v>107</v>
      </c>
      <c r="P8" s="141">
        <v>116.7</v>
      </c>
      <c r="Q8" s="141">
        <v>119.4</v>
      </c>
      <c r="R8" s="141">
        <v>116.7</v>
      </c>
      <c r="S8" s="141">
        <v>111.6</v>
      </c>
      <c r="T8" s="141">
        <v>114.4</v>
      </c>
      <c r="U8" s="141">
        <v>116.3</v>
      </c>
      <c r="V8" s="141">
        <v>115.9</v>
      </c>
      <c r="W8" s="141">
        <v>119.1</v>
      </c>
      <c r="X8" s="141">
        <v>125.6</v>
      </c>
      <c r="Y8" s="141">
        <v>127.4</v>
      </c>
      <c r="Z8" s="141">
        <v>134.9</v>
      </c>
      <c r="AA8" s="141">
        <v>137.1</v>
      </c>
      <c r="AB8" s="141">
        <v>135.80000000000001</v>
      </c>
      <c r="AC8" s="141">
        <v>134.80000000000001</v>
      </c>
      <c r="AD8" s="141">
        <v>128.6</v>
      </c>
      <c r="AE8" s="141">
        <v>130.1</v>
      </c>
      <c r="AF8" s="141">
        <v>128.80000000000001</v>
      </c>
      <c r="AG8" s="141">
        <v>127.9</v>
      </c>
      <c r="AH8" s="141">
        <v>131.6</v>
      </c>
      <c r="AI8" s="141">
        <v>133.1</v>
      </c>
      <c r="AJ8" s="141">
        <v>133.1</v>
      </c>
      <c r="AK8" s="141">
        <v>135.5</v>
      </c>
      <c r="AL8" s="141">
        <v>137.69999999999999</v>
      </c>
      <c r="AM8" s="141">
        <v>137.1</v>
      </c>
      <c r="AN8" s="141">
        <v>137.6</v>
      </c>
      <c r="AO8" s="141">
        <v>139</v>
      </c>
      <c r="AP8" s="141">
        <v>139.9</v>
      </c>
      <c r="AQ8" s="141">
        <v>146.69999999999999</v>
      </c>
      <c r="AR8" s="141">
        <v>146.4</v>
      </c>
      <c r="AS8" s="141">
        <v>145.6</v>
      </c>
      <c r="AT8" s="141">
        <v>147.1</v>
      </c>
      <c r="AU8" s="141">
        <v>147</v>
      </c>
      <c r="AV8" s="141">
        <v>146.6</v>
      </c>
      <c r="AW8" s="141">
        <v>144.80000000000001</v>
      </c>
      <c r="AX8" s="141">
        <v>145.9</v>
      </c>
      <c r="AY8" s="141">
        <v>147</v>
      </c>
      <c r="AZ8" s="141">
        <v>150.69999999999999</v>
      </c>
      <c r="BA8" s="141">
        <v>152.30000000000001</v>
      </c>
      <c r="BB8" s="141">
        <v>150.69999999999999</v>
      </c>
      <c r="BC8" s="141">
        <v>155.69999999999999</v>
      </c>
      <c r="BD8" s="141">
        <v>158</v>
      </c>
      <c r="BE8" s="141">
        <v>158.4</v>
      </c>
      <c r="BF8" s="141">
        <v>157.5</v>
      </c>
      <c r="BG8" s="141">
        <v>156.5</v>
      </c>
      <c r="BH8" s="141">
        <v>159.1</v>
      </c>
      <c r="BI8" s="141">
        <v>163.30000000000001</v>
      </c>
      <c r="BJ8" s="141">
        <v>174</v>
      </c>
      <c r="BK8" s="141">
        <v>180.8</v>
      </c>
      <c r="BL8" s="141">
        <v>182.1</v>
      </c>
      <c r="BM8" s="141">
        <v>179.4</v>
      </c>
      <c r="BN8" s="141">
        <v>172.8</v>
      </c>
      <c r="BO8" s="141">
        <v>168.9</v>
      </c>
      <c r="BP8" s="141">
        <v>168.1</v>
      </c>
      <c r="BQ8" s="141">
        <v>168.8</v>
      </c>
      <c r="BR8" s="141">
        <v>167.8</v>
      </c>
      <c r="BS8" s="141">
        <v>172.5</v>
      </c>
      <c r="BT8" s="141">
        <v>171.6</v>
      </c>
      <c r="BU8" s="141">
        <v>168.2</v>
      </c>
      <c r="BV8" s="141">
        <v>172.7</v>
      </c>
      <c r="BW8" s="141">
        <v>173.3</v>
      </c>
      <c r="BX8" s="141">
        <v>175.2</v>
      </c>
      <c r="BY8" s="141">
        <v>177.1</v>
      </c>
      <c r="BZ8" s="141">
        <v>173.1</v>
      </c>
      <c r="CA8" s="141">
        <v>169.2</v>
      </c>
      <c r="CB8" s="141">
        <v>167.4</v>
      </c>
      <c r="CC8" s="141">
        <v>168.7</v>
      </c>
      <c r="CD8" s="141">
        <v>170.8</v>
      </c>
      <c r="CE8" s="141">
        <v>168.9</v>
      </c>
      <c r="CF8" s="141">
        <v>166.9</v>
      </c>
      <c r="CG8" s="141">
        <v>165.3</v>
      </c>
      <c r="CH8" s="141">
        <v>164.3</v>
      </c>
      <c r="CI8" s="141">
        <v>166.6</v>
      </c>
      <c r="CJ8" s="141">
        <v>169.2</v>
      </c>
      <c r="CK8" s="141">
        <v>170.1</v>
      </c>
      <c r="CL8" s="141">
        <v>172.1</v>
      </c>
    </row>
    <row r="9" spans="1:90" x14ac:dyDescent="0.2">
      <c r="A9" s="138" t="s">
        <v>1447</v>
      </c>
      <c r="B9" s="138" t="s">
        <v>1448</v>
      </c>
      <c r="C9" s="139">
        <v>9.572E-2</v>
      </c>
      <c r="D9" s="141">
        <v>102</v>
      </c>
      <c r="E9" s="141">
        <v>101</v>
      </c>
      <c r="F9" s="141">
        <v>100.3</v>
      </c>
      <c r="G9" s="141">
        <v>99.5</v>
      </c>
      <c r="H9" s="141">
        <v>106</v>
      </c>
      <c r="I9" s="141">
        <v>112.7</v>
      </c>
      <c r="J9" s="141">
        <v>115.6</v>
      </c>
      <c r="K9" s="141">
        <v>109.8</v>
      </c>
      <c r="L9" s="141">
        <v>105.8</v>
      </c>
      <c r="M9" s="141">
        <v>108</v>
      </c>
      <c r="N9" s="141">
        <v>105.4</v>
      </c>
      <c r="O9" s="141">
        <v>106.6</v>
      </c>
      <c r="P9" s="141">
        <v>113.7</v>
      </c>
      <c r="Q9" s="141">
        <v>115.6</v>
      </c>
      <c r="R9" s="141">
        <v>115.7</v>
      </c>
      <c r="S9" s="141">
        <v>120.5</v>
      </c>
      <c r="T9" s="141">
        <v>126.5</v>
      </c>
      <c r="U9" s="141">
        <v>130.1</v>
      </c>
      <c r="V9" s="141">
        <v>126.6</v>
      </c>
      <c r="W9" s="141">
        <v>115</v>
      </c>
      <c r="X9" s="141">
        <v>118.8</v>
      </c>
      <c r="Y9" s="141">
        <v>119.8</v>
      </c>
      <c r="Z9" s="141">
        <v>121.5</v>
      </c>
      <c r="AA9" s="141">
        <v>126.1</v>
      </c>
      <c r="AB9" s="141">
        <v>129.1</v>
      </c>
      <c r="AC9" s="141">
        <v>130.9</v>
      </c>
      <c r="AD9" s="141">
        <v>130.6</v>
      </c>
      <c r="AE9" s="141">
        <v>131.9</v>
      </c>
      <c r="AF9" s="141">
        <v>142.6</v>
      </c>
      <c r="AG9" s="141">
        <v>151.80000000000001</v>
      </c>
      <c r="AH9" s="141">
        <v>149.5</v>
      </c>
      <c r="AI9" s="141">
        <v>148.80000000000001</v>
      </c>
      <c r="AJ9" s="141">
        <v>147.80000000000001</v>
      </c>
      <c r="AK9" s="141">
        <v>149.1</v>
      </c>
      <c r="AL9" s="141">
        <v>149.6</v>
      </c>
      <c r="AM9" s="141">
        <v>152.30000000000001</v>
      </c>
      <c r="AN9" s="141">
        <v>151</v>
      </c>
      <c r="AO9" s="141">
        <v>150.30000000000001</v>
      </c>
      <c r="AP9" s="141">
        <v>151.19999999999999</v>
      </c>
      <c r="AQ9" s="141">
        <v>153.4</v>
      </c>
      <c r="AR9" s="141">
        <v>154.69999999999999</v>
      </c>
      <c r="AS9" s="141">
        <v>154.6</v>
      </c>
      <c r="AT9" s="141">
        <v>151.30000000000001</v>
      </c>
      <c r="AU9" s="141">
        <v>152.4</v>
      </c>
      <c r="AV9" s="141">
        <v>151.80000000000001</v>
      </c>
      <c r="AW9" s="141">
        <v>151.1</v>
      </c>
      <c r="AX9" s="141">
        <v>147.80000000000001</v>
      </c>
      <c r="AY9" s="141">
        <v>147.30000000000001</v>
      </c>
      <c r="AZ9" s="141">
        <v>148.1</v>
      </c>
      <c r="BA9" s="141">
        <v>155.1</v>
      </c>
      <c r="BB9" s="141">
        <v>146.69999999999999</v>
      </c>
      <c r="BC9" s="141">
        <v>151.9</v>
      </c>
      <c r="BD9" s="141">
        <v>160.80000000000001</v>
      </c>
      <c r="BE9" s="141">
        <v>165.6</v>
      </c>
      <c r="BF9" s="141">
        <v>168.9</v>
      </c>
      <c r="BG9" s="141">
        <v>172.9</v>
      </c>
      <c r="BH9" s="141">
        <v>169.4</v>
      </c>
      <c r="BI9" s="141">
        <v>168.5</v>
      </c>
      <c r="BJ9" s="141">
        <v>167.7</v>
      </c>
      <c r="BK9" s="141">
        <v>172.3</v>
      </c>
      <c r="BL9" s="141">
        <v>173.6</v>
      </c>
      <c r="BM9" s="141">
        <v>176.8</v>
      </c>
      <c r="BN9" s="141">
        <v>174.8</v>
      </c>
      <c r="BO9" s="141">
        <v>172.3</v>
      </c>
      <c r="BP9" s="141">
        <v>177.1</v>
      </c>
      <c r="BQ9" s="141">
        <v>183.5</v>
      </c>
      <c r="BR9" s="141">
        <v>183.2</v>
      </c>
      <c r="BS9" s="141">
        <v>186.7</v>
      </c>
      <c r="BT9" s="141">
        <v>184.8</v>
      </c>
      <c r="BU9" s="141">
        <v>187.3</v>
      </c>
      <c r="BV9" s="141">
        <v>187.4</v>
      </c>
      <c r="BW9" s="141">
        <v>192.1</v>
      </c>
      <c r="BX9" s="141">
        <v>200.9</v>
      </c>
      <c r="BY9" s="141">
        <v>213</v>
      </c>
      <c r="BZ9" s="141">
        <v>206.2</v>
      </c>
      <c r="CA9" s="141">
        <v>218.5</v>
      </c>
      <c r="CB9" s="141">
        <v>237.4</v>
      </c>
      <c r="CC9" s="141">
        <v>256.8</v>
      </c>
      <c r="CD9" s="141">
        <v>261.3</v>
      </c>
      <c r="CE9" s="141">
        <v>261.7</v>
      </c>
      <c r="CF9" s="141">
        <v>256.89999999999998</v>
      </c>
      <c r="CG9" s="141">
        <v>248.7</v>
      </c>
      <c r="CH9" s="141">
        <v>246.1</v>
      </c>
      <c r="CI9" s="141">
        <v>247.9</v>
      </c>
      <c r="CJ9" s="141">
        <v>259.39999999999998</v>
      </c>
      <c r="CK9" s="141">
        <v>250.8</v>
      </c>
      <c r="CL9" s="141">
        <v>237.1</v>
      </c>
    </row>
    <row r="10" spans="1:90" x14ac:dyDescent="0.2">
      <c r="A10" s="138" t="s">
        <v>1449</v>
      </c>
      <c r="B10" s="138" t="s">
        <v>1450</v>
      </c>
      <c r="C10" s="139">
        <v>0.11522</v>
      </c>
      <c r="D10" s="141">
        <v>103.7</v>
      </c>
      <c r="E10" s="141">
        <v>105.1</v>
      </c>
      <c r="F10" s="141">
        <v>107.6</v>
      </c>
      <c r="G10" s="141">
        <v>109.4</v>
      </c>
      <c r="H10" s="141">
        <v>109.7</v>
      </c>
      <c r="I10" s="141">
        <v>107.2</v>
      </c>
      <c r="J10" s="141">
        <v>108</v>
      </c>
      <c r="K10" s="141">
        <v>109.7</v>
      </c>
      <c r="L10" s="141">
        <v>110.6</v>
      </c>
      <c r="M10" s="141">
        <v>108.7</v>
      </c>
      <c r="N10" s="141">
        <v>108.7</v>
      </c>
      <c r="O10" s="141">
        <v>111.4</v>
      </c>
      <c r="P10" s="141">
        <v>113.4</v>
      </c>
      <c r="Q10" s="141">
        <v>113.5</v>
      </c>
      <c r="R10" s="141">
        <v>115.4</v>
      </c>
      <c r="S10" s="141">
        <v>117.6</v>
      </c>
      <c r="T10" s="141">
        <v>121</v>
      </c>
      <c r="U10" s="141">
        <v>118.9</v>
      </c>
      <c r="V10" s="141">
        <v>119.1</v>
      </c>
      <c r="W10" s="141">
        <v>121</v>
      </c>
      <c r="X10" s="141">
        <v>121.4</v>
      </c>
      <c r="Y10" s="141">
        <v>118.7</v>
      </c>
      <c r="Z10" s="141">
        <v>125.5</v>
      </c>
      <c r="AA10" s="141">
        <v>126.1</v>
      </c>
      <c r="AB10" s="141">
        <v>127.5</v>
      </c>
      <c r="AC10" s="141">
        <v>125</v>
      </c>
      <c r="AD10" s="141">
        <v>127.7</v>
      </c>
      <c r="AE10" s="141">
        <v>132.30000000000001</v>
      </c>
      <c r="AF10" s="141">
        <v>132.69999999999999</v>
      </c>
      <c r="AG10" s="141">
        <v>129.30000000000001</v>
      </c>
      <c r="AH10" s="141">
        <v>128.6</v>
      </c>
      <c r="AI10" s="141">
        <v>130.30000000000001</v>
      </c>
      <c r="AJ10" s="141">
        <v>124</v>
      </c>
      <c r="AK10" s="141">
        <v>123.3</v>
      </c>
      <c r="AL10" s="141">
        <v>127.7</v>
      </c>
      <c r="AM10" s="141">
        <v>127.2</v>
      </c>
      <c r="AN10" s="141">
        <v>127.3</v>
      </c>
      <c r="AO10" s="141">
        <v>125.8</v>
      </c>
      <c r="AP10" s="141">
        <v>127.7</v>
      </c>
      <c r="AQ10" s="141">
        <v>128.9</v>
      </c>
      <c r="AR10" s="141">
        <v>128.80000000000001</v>
      </c>
      <c r="AS10" s="141">
        <v>131.19999999999999</v>
      </c>
      <c r="AT10" s="141">
        <v>133.4</v>
      </c>
      <c r="AU10" s="141">
        <v>138.5</v>
      </c>
      <c r="AV10" s="141">
        <v>138.5</v>
      </c>
      <c r="AW10" s="141">
        <v>140.4</v>
      </c>
      <c r="AX10" s="141">
        <v>141.9</v>
      </c>
      <c r="AY10" s="141">
        <v>141.9</v>
      </c>
      <c r="AZ10" s="141">
        <v>143.6</v>
      </c>
      <c r="BA10" s="141">
        <v>148.6</v>
      </c>
      <c r="BB10" s="141">
        <v>154.1</v>
      </c>
      <c r="BC10" s="141">
        <v>161.69999999999999</v>
      </c>
      <c r="BD10" s="141">
        <v>165.5</v>
      </c>
      <c r="BE10" s="141">
        <v>160.19999999999999</v>
      </c>
      <c r="BF10" s="141">
        <v>159.9</v>
      </c>
      <c r="BG10" s="141">
        <v>165</v>
      </c>
      <c r="BH10" s="141">
        <v>166.8</v>
      </c>
      <c r="BI10" s="141">
        <v>163.4</v>
      </c>
      <c r="BJ10" s="141">
        <v>171.7</v>
      </c>
      <c r="BK10" s="141">
        <v>177.9</v>
      </c>
      <c r="BL10" s="141">
        <v>177.8</v>
      </c>
      <c r="BM10" s="141">
        <v>173.7</v>
      </c>
      <c r="BN10" s="141">
        <v>173.2</v>
      </c>
      <c r="BO10" s="141">
        <v>172.4</v>
      </c>
      <c r="BP10" s="141">
        <v>171.9</v>
      </c>
      <c r="BQ10" s="141">
        <v>176.3</v>
      </c>
      <c r="BR10" s="141">
        <v>178.1</v>
      </c>
      <c r="BS10" s="141">
        <v>182.6</v>
      </c>
      <c r="BT10" s="141">
        <v>177.8</v>
      </c>
      <c r="BU10" s="141">
        <v>170.3</v>
      </c>
      <c r="BV10" s="141">
        <v>171</v>
      </c>
      <c r="BW10" s="141">
        <v>174.6</v>
      </c>
      <c r="BX10" s="141">
        <v>177.2</v>
      </c>
      <c r="BY10" s="141">
        <v>176.5</v>
      </c>
      <c r="BZ10" s="141">
        <v>178.3</v>
      </c>
      <c r="CA10" s="141">
        <v>188.6</v>
      </c>
      <c r="CB10" s="141">
        <v>198.4</v>
      </c>
      <c r="CC10" s="141">
        <v>189.2</v>
      </c>
      <c r="CD10" s="141">
        <v>193.3</v>
      </c>
      <c r="CE10" s="141">
        <v>194.9</v>
      </c>
      <c r="CF10" s="141">
        <v>194.2</v>
      </c>
      <c r="CG10" s="141">
        <v>184.5</v>
      </c>
      <c r="CH10" s="141">
        <v>184.1</v>
      </c>
      <c r="CI10" s="141">
        <v>187.2</v>
      </c>
      <c r="CJ10" s="141">
        <v>200.1</v>
      </c>
      <c r="CK10" s="141">
        <v>199.9</v>
      </c>
      <c r="CL10" s="141">
        <v>204.1</v>
      </c>
    </row>
    <row r="11" spans="1:90" x14ac:dyDescent="0.2">
      <c r="A11" s="138" t="s">
        <v>1451</v>
      </c>
      <c r="B11" s="138" t="s">
        <v>1452</v>
      </c>
      <c r="C11" s="139">
        <v>0.21726999999999999</v>
      </c>
      <c r="D11" s="141">
        <v>104.1</v>
      </c>
      <c r="E11" s="141">
        <v>106.5</v>
      </c>
      <c r="F11" s="141">
        <v>108.5</v>
      </c>
      <c r="G11" s="141">
        <v>111.1</v>
      </c>
      <c r="H11" s="141">
        <v>109.6</v>
      </c>
      <c r="I11" s="141">
        <v>110.6</v>
      </c>
      <c r="J11" s="141">
        <v>112.6</v>
      </c>
      <c r="K11" s="141">
        <v>111.2</v>
      </c>
      <c r="L11" s="141">
        <v>112</v>
      </c>
      <c r="M11" s="141">
        <v>111.4</v>
      </c>
      <c r="N11" s="141">
        <v>110.7</v>
      </c>
      <c r="O11" s="141">
        <v>115.4</v>
      </c>
      <c r="P11" s="141">
        <v>117.5</v>
      </c>
      <c r="Q11" s="141">
        <v>118.2</v>
      </c>
      <c r="R11" s="141">
        <v>116.9</v>
      </c>
      <c r="S11" s="141">
        <v>115.9</v>
      </c>
      <c r="T11" s="141">
        <v>116.2</v>
      </c>
      <c r="U11" s="141">
        <v>118.2</v>
      </c>
      <c r="V11" s="141">
        <v>116.5</v>
      </c>
      <c r="W11" s="141">
        <v>118.8</v>
      </c>
      <c r="X11" s="141">
        <v>119</v>
      </c>
      <c r="Y11" s="141">
        <v>117.6</v>
      </c>
      <c r="Z11" s="141">
        <v>122</v>
      </c>
      <c r="AA11" s="141">
        <v>126.5</v>
      </c>
      <c r="AB11" s="141">
        <v>130.6</v>
      </c>
      <c r="AC11" s="141">
        <v>133.30000000000001</v>
      </c>
      <c r="AD11" s="141">
        <v>135.30000000000001</v>
      </c>
      <c r="AE11" s="141">
        <v>134.9</v>
      </c>
      <c r="AF11" s="141">
        <v>131.9</v>
      </c>
      <c r="AG11" s="141">
        <v>131.6</v>
      </c>
      <c r="AH11" s="141">
        <v>131.9</v>
      </c>
      <c r="AI11" s="141">
        <v>130.4</v>
      </c>
      <c r="AJ11" s="141">
        <v>126.9</v>
      </c>
      <c r="AK11" s="141">
        <v>127.3</v>
      </c>
      <c r="AL11" s="141">
        <v>126.9</v>
      </c>
      <c r="AM11" s="141">
        <v>125.9</v>
      </c>
      <c r="AN11" s="141">
        <v>130</v>
      </c>
      <c r="AO11" s="141">
        <v>131.1</v>
      </c>
      <c r="AP11" s="141">
        <v>134</v>
      </c>
      <c r="AQ11" s="141">
        <v>134.5</v>
      </c>
      <c r="AR11" s="141">
        <v>134.69999999999999</v>
      </c>
      <c r="AS11" s="141">
        <v>137.69999999999999</v>
      </c>
      <c r="AT11" s="141">
        <v>137.4</v>
      </c>
      <c r="AU11" s="141">
        <v>138.19999999999999</v>
      </c>
      <c r="AV11" s="141">
        <v>136.9</v>
      </c>
      <c r="AW11" s="141">
        <v>138.19999999999999</v>
      </c>
      <c r="AX11" s="141">
        <v>140.5</v>
      </c>
      <c r="AY11" s="141">
        <v>138.80000000000001</v>
      </c>
      <c r="AZ11" s="141">
        <v>142.4</v>
      </c>
      <c r="BA11" s="141">
        <v>144.6</v>
      </c>
      <c r="BB11" s="141">
        <v>145.30000000000001</v>
      </c>
      <c r="BC11" s="141">
        <v>148.6</v>
      </c>
      <c r="BD11" s="141">
        <v>150.1</v>
      </c>
      <c r="BE11" s="141">
        <v>151.80000000000001</v>
      </c>
      <c r="BF11" s="141">
        <v>153</v>
      </c>
      <c r="BG11" s="141">
        <v>156.19999999999999</v>
      </c>
      <c r="BH11" s="141">
        <v>155.6</v>
      </c>
      <c r="BI11" s="141">
        <v>154.5</v>
      </c>
      <c r="BJ11" s="141">
        <v>155.30000000000001</v>
      </c>
      <c r="BK11" s="141">
        <v>154.30000000000001</v>
      </c>
      <c r="BL11" s="141">
        <v>154.1</v>
      </c>
      <c r="BM11" s="141">
        <v>153.5</v>
      </c>
      <c r="BN11" s="141">
        <v>153.1</v>
      </c>
      <c r="BO11" s="141">
        <v>153.1</v>
      </c>
      <c r="BP11" s="141">
        <v>152.80000000000001</v>
      </c>
      <c r="BQ11" s="141">
        <v>157.80000000000001</v>
      </c>
      <c r="BR11" s="141">
        <v>166.2</v>
      </c>
      <c r="BS11" s="141">
        <v>169.4</v>
      </c>
      <c r="BT11" s="141">
        <v>168.1</v>
      </c>
      <c r="BU11" s="141">
        <v>167.2</v>
      </c>
      <c r="BV11" s="141">
        <v>171.1</v>
      </c>
      <c r="BW11" s="141">
        <v>171.9</v>
      </c>
      <c r="BX11" s="141">
        <v>174.7</v>
      </c>
      <c r="BY11" s="141">
        <v>183.1</v>
      </c>
      <c r="BZ11" s="141">
        <v>191.9</v>
      </c>
      <c r="CA11" s="141">
        <v>202.8</v>
      </c>
      <c r="CB11" s="141">
        <v>208.6</v>
      </c>
      <c r="CC11" s="141">
        <v>207.2</v>
      </c>
      <c r="CD11" s="141">
        <v>205.7</v>
      </c>
      <c r="CE11" s="141">
        <v>209.3</v>
      </c>
      <c r="CF11" s="141">
        <v>201.1</v>
      </c>
      <c r="CG11" s="141">
        <v>194.1</v>
      </c>
      <c r="CH11" s="141">
        <v>194.1</v>
      </c>
      <c r="CI11" s="141">
        <v>200.4</v>
      </c>
      <c r="CJ11" s="141">
        <v>210.1</v>
      </c>
      <c r="CK11" s="141">
        <v>213.8</v>
      </c>
      <c r="CL11" s="141">
        <v>220.4</v>
      </c>
    </row>
    <row r="12" spans="1:90" x14ac:dyDescent="0.2">
      <c r="A12" s="138" t="s">
        <v>1453</v>
      </c>
      <c r="B12" s="138" t="s">
        <v>1454</v>
      </c>
      <c r="C12" s="139">
        <v>1.6709999999999999E-2</v>
      </c>
      <c r="D12" s="141">
        <v>108.4</v>
      </c>
      <c r="E12" s="141">
        <v>108.4</v>
      </c>
      <c r="F12" s="141">
        <v>106.7</v>
      </c>
      <c r="G12" s="141">
        <v>101.1</v>
      </c>
      <c r="H12" s="141">
        <v>102</v>
      </c>
      <c r="I12" s="141">
        <v>105.4</v>
      </c>
      <c r="J12" s="141">
        <v>108.6</v>
      </c>
      <c r="K12" s="141">
        <v>108.9</v>
      </c>
      <c r="L12" s="141">
        <v>111.6</v>
      </c>
      <c r="M12" s="141">
        <v>114.7</v>
      </c>
      <c r="N12" s="141">
        <v>121.5</v>
      </c>
      <c r="O12" s="141">
        <v>124.4</v>
      </c>
      <c r="P12" s="141">
        <v>129</v>
      </c>
      <c r="Q12" s="141">
        <v>129.30000000000001</v>
      </c>
      <c r="R12" s="141">
        <v>121.6</v>
      </c>
      <c r="S12" s="141">
        <v>115.4</v>
      </c>
      <c r="T12" s="141">
        <v>122.4</v>
      </c>
      <c r="U12" s="141">
        <v>121.1</v>
      </c>
      <c r="V12" s="141">
        <v>121.1</v>
      </c>
      <c r="W12" s="141">
        <v>121.2</v>
      </c>
      <c r="X12" s="141">
        <v>122</v>
      </c>
      <c r="Y12" s="141">
        <v>123.4</v>
      </c>
      <c r="Z12" s="141">
        <v>127.1</v>
      </c>
      <c r="AA12" s="141">
        <v>129.9</v>
      </c>
      <c r="AB12" s="141">
        <v>127.7</v>
      </c>
      <c r="AC12" s="141">
        <v>126.9</v>
      </c>
      <c r="AD12" s="141">
        <v>126.3</v>
      </c>
      <c r="AE12" s="141">
        <v>123.9</v>
      </c>
      <c r="AF12" s="141">
        <v>122.3</v>
      </c>
      <c r="AG12" s="141">
        <v>121.7</v>
      </c>
      <c r="AH12" s="141">
        <v>121.6</v>
      </c>
      <c r="AI12" s="141">
        <v>123.8</v>
      </c>
      <c r="AJ12" s="141">
        <v>134.19999999999999</v>
      </c>
      <c r="AK12" s="141">
        <v>141.69999999999999</v>
      </c>
      <c r="AL12" s="141">
        <v>143.6</v>
      </c>
      <c r="AM12" s="141">
        <v>144.69999999999999</v>
      </c>
      <c r="AN12" s="141">
        <v>151.19999999999999</v>
      </c>
      <c r="AO12" s="141">
        <v>152.69999999999999</v>
      </c>
      <c r="AP12" s="141">
        <v>157.69999999999999</v>
      </c>
      <c r="AQ12" s="141">
        <v>152.6</v>
      </c>
      <c r="AR12" s="141">
        <v>150.1</v>
      </c>
      <c r="AS12" s="141">
        <v>158</v>
      </c>
      <c r="AT12" s="141">
        <v>155.4</v>
      </c>
      <c r="AU12" s="141">
        <v>152.19999999999999</v>
      </c>
      <c r="AV12" s="141">
        <v>151</v>
      </c>
      <c r="AW12" s="141">
        <v>150.1</v>
      </c>
      <c r="AX12" s="141">
        <v>155</v>
      </c>
      <c r="AY12" s="141">
        <v>153</v>
      </c>
      <c r="AZ12" s="141">
        <v>152.4</v>
      </c>
      <c r="BA12" s="141">
        <v>151.9</v>
      </c>
      <c r="BB12" s="141">
        <v>152.6</v>
      </c>
      <c r="BC12" s="141">
        <v>151.4</v>
      </c>
      <c r="BD12" s="141">
        <v>151.6</v>
      </c>
      <c r="BE12" s="141">
        <v>151.1</v>
      </c>
      <c r="BF12" s="141">
        <v>148.80000000000001</v>
      </c>
      <c r="BG12" s="141">
        <v>149.69999999999999</v>
      </c>
      <c r="BH12" s="141">
        <v>148.69999999999999</v>
      </c>
      <c r="BI12" s="141">
        <v>148.9</v>
      </c>
      <c r="BJ12" s="141">
        <v>149.6</v>
      </c>
      <c r="BK12" s="141">
        <v>150.30000000000001</v>
      </c>
      <c r="BL12" s="141">
        <v>152.69999999999999</v>
      </c>
      <c r="BM12" s="141">
        <v>151.80000000000001</v>
      </c>
      <c r="BN12" s="141">
        <v>152.6</v>
      </c>
      <c r="BO12" s="141">
        <v>152.30000000000001</v>
      </c>
      <c r="BP12" s="141">
        <v>152.4</v>
      </c>
      <c r="BQ12" s="141">
        <v>151</v>
      </c>
      <c r="BR12" s="141">
        <v>153.30000000000001</v>
      </c>
      <c r="BS12" s="141">
        <v>158.5</v>
      </c>
      <c r="BT12" s="141">
        <v>157.69999999999999</v>
      </c>
      <c r="BU12" s="141">
        <v>165.7</v>
      </c>
      <c r="BV12" s="141">
        <v>169.6</v>
      </c>
      <c r="BW12" s="141">
        <v>176.6</v>
      </c>
      <c r="BX12" s="141">
        <v>179.3</v>
      </c>
      <c r="BY12" s="141">
        <v>187.5</v>
      </c>
      <c r="BZ12" s="141">
        <v>184.3</v>
      </c>
      <c r="CA12" s="141">
        <v>165.3</v>
      </c>
      <c r="CB12" s="141">
        <v>181</v>
      </c>
      <c r="CC12" s="141">
        <v>177.8</v>
      </c>
      <c r="CD12" s="141">
        <v>181.7</v>
      </c>
      <c r="CE12" s="141">
        <v>180.1</v>
      </c>
      <c r="CF12" s="141">
        <v>177.4</v>
      </c>
      <c r="CG12" s="141">
        <v>174.6</v>
      </c>
      <c r="CH12" s="141">
        <v>176</v>
      </c>
      <c r="CI12" s="141">
        <v>174</v>
      </c>
      <c r="CJ12" s="141">
        <v>182.3</v>
      </c>
      <c r="CK12" s="141">
        <v>189</v>
      </c>
      <c r="CL12" s="141">
        <v>203.1</v>
      </c>
    </row>
    <row r="13" spans="1:90" x14ac:dyDescent="0.2">
      <c r="A13" s="138" t="s">
        <v>1455</v>
      </c>
      <c r="B13" s="138" t="s">
        <v>1456</v>
      </c>
      <c r="C13" s="139">
        <v>1.8849999999999999E-2</v>
      </c>
      <c r="D13" s="141">
        <v>98.7</v>
      </c>
      <c r="E13" s="141">
        <v>99.6</v>
      </c>
      <c r="F13" s="141">
        <v>98.9</v>
      </c>
      <c r="G13" s="141">
        <v>101.8</v>
      </c>
      <c r="H13" s="141">
        <v>101.6</v>
      </c>
      <c r="I13" s="141">
        <v>100.7</v>
      </c>
      <c r="J13" s="141">
        <v>101</v>
      </c>
      <c r="K13" s="141">
        <v>99.7</v>
      </c>
      <c r="L13" s="141">
        <v>100.2</v>
      </c>
      <c r="M13" s="141">
        <v>99.4</v>
      </c>
      <c r="N13" s="141">
        <v>101.8</v>
      </c>
      <c r="O13" s="141">
        <v>102.5</v>
      </c>
      <c r="P13" s="141">
        <v>102.3</v>
      </c>
      <c r="Q13" s="141">
        <v>102.7</v>
      </c>
      <c r="R13" s="141">
        <v>102.6</v>
      </c>
      <c r="S13" s="141">
        <v>102.3</v>
      </c>
      <c r="T13" s="141">
        <v>102.9</v>
      </c>
      <c r="U13" s="141">
        <v>105.5</v>
      </c>
      <c r="V13" s="141">
        <v>108.2</v>
      </c>
      <c r="W13" s="141">
        <v>108.3</v>
      </c>
      <c r="X13" s="141">
        <v>110.7</v>
      </c>
      <c r="Y13" s="141">
        <v>113.7</v>
      </c>
      <c r="Z13" s="141">
        <v>114.9</v>
      </c>
      <c r="AA13" s="141">
        <v>116.3</v>
      </c>
      <c r="AB13" s="141">
        <v>117</v>
      </c>
      <c r="AC13" s="141">
        <v>122.4</v>
      </c>
      <c r="AD13" s="141">
        <v>123.8</v>
      </c>
      <c r="AE13" s="141">
        <v>125.4</v>
      </c>
      <c r="AF13" s="141">
        <v>123.1</v>
      </c>
      <c r="AG13" s="141">
        <v>122.1</v>
      </c>
      <c r="AH13" s="141">
        <v>124.9</v>
      </c>
      <c r="AI13" s="141">
        <v>123.9</v>
      </c>
      <c r="AJ13" s="141">
        <v>123.7</v>
      </c>
      <c r="AK13" s="141">
        <v>124.3</v>
      </c>
      <c r="AL13" s="141">
        <v>121.6</v>
      </c>
      <c r="AM13" s="141">
        <v>122.1</v>
      </c>
      <c r="AN13" s="141">
        <v>122.8</v>
      </c>
      <c r="AO13" s="141">
        <v>122.5</v>
      </c>
      <c r="AP13" s="141">
        <v>123.9</v>
      </c>
      <c r="AQ13" s="141">
        <v>123.9</v>
      </c>
      <c r="AR13" s="141">
        <v>123.9</v>
      </c>
      <c r="AS13" s="141">
        <v>127.9</v>
      </c>
      <c r="AT13" s="141">
        <v>123.3</v>
      </c>
      <c r="AU13" s="141">
        <v>125.1</v>
      </c>
      <c r="AV13" s="141">
        <v>126.9</v>
      </c>
      <c r="AW13" s="141">
        <v>137.1</v>
      </c>
      <c r="AX13" s="141">
        <v>137</v>
      </c>
      <c r="AY13" s="141">
        <v>138.1</v>
      </c>
      <c r="AZ13" s="141">
        <v>139.5</v>
      </c>
      <c r="BA13" s="141">
        <v>144.19999999999999</v>
      </c>
      <c r="BB13" s="141">
        <v>172.3</v>
      </c>
      <c r="BC13" s="141">
        <v>172.6</v>
      </c>
      <c r="BD13" s="141">
        <v>172.9</v>
      </c>
      <c r="BE13" s="141">
        <v>177.9</v>
      </c>
      <c r="BF13" s="141">
        <v>177.1</v>
      </c>
      <c r="BG13" s="141">
        <v>177</v>
      </c>
      <c r="BH13" s="141">
        <v>176.2</v>
      </c>
      <c r="BI13" s="141">
        <v>172.4</v>
      </c>
      <c r="BJ13" s="141">
        <v>172.8</v>
      </c>
      <c r="BK13" s="141">
        <v>174.1</v>
      </c>
      <c r="BL13" s="141">
        <v>174.2</v>
      </c>
      <c r="BM13" s="141">
        <v>174</v>
      </c>
      <c r="BN13" s="141">
        <v>174.9</v>
      </c>
      <c r="BO13" s="141">
        <v>173.6</v>
      </c>
      <c r="BP13" s="141">
        <v>174</v>
      </c>
      <c r="BQ13" s="141">
        <v>172.9</v>
      </c>
      <c r="BR13" s="141">
        <v>172.5</v>
      </c>
      <c r="BS13" s="141">
        <v>173.2</v>
      </c>
      <c r="BT13" s="141">
        <v>171.5</v>
      </c>
      <c r="BU13" s="141">
        <v>170.4</v>
      </c>
      <c r="BV13" s="141">
        <v>170.8</v>
      </c>
      <c r="BW13" s="141">
        <v>172</v>
      </c>
      <c r="BX13" s="141">
        <v>172.9</v>
      </c>
      <c r="BY13" s="141">
        <v>181.4</v>
      </c>
      <c r="BZ13" s="141">
        <v>180.3</v>
      </c>
      <c r="CA13" s="141">
        <v>184.6</v>
      </c>
      <c r="CB13" s="141">
        <v>186.2</v>
      </c>
      <c r="CC13" s="141">
        <v>192.5</v>
      </c>
      <c r="CD13" s="141">
        <v>197.3</v>
      </c>
      <c r="CE13" s="141">
        <v>208.1</v>
      </c>
      <c r="CF13" s="141">
        <v>206.1</v>
      </c>
      <c r="CG13" s="141">
        <v>208.7</v>
      </c>
      <c r="CH13" s="141">
        <v>210.1</v>
      </c>
      <c r="CI13" s="141">
        <v>214.8</v>
      </c>
      <c r="CJ13" s="141">
        <v>215.8</v>
      </c>
      <c r="CK13" s="141">
        <v>216.1</v>
      </c>
      <c r="CL13" s="141">
        <v>218.7</v>
      </c>
    </row>
    <row r="14" spans="1:90" x14ac:dyDescent="0.2">
      <c r="A14" s="138" t="s">
        <v>1457</v>
      </c>
      <c r="B14" s="138" t="s">
        <v>1458</v>
      </c>
      <c r="C14" s="139">
        <v>0.71662000000000003</v>
      </c>
      <c r="D14" s="141">
        <v>98.3</v>
      </c>
      <c r="E14" s="141">
        <v>97.1</v>
      </c>
      <c r="F14" s="141">
        <v>97.1</v>
      </c>
      <c r="G14" s="141">
        <v>98.9</v>
      </c>
      <c r="H14" s="141">
        <v>100</v>
      </c>
      <c r="I14" s="141">
        <v>103.1</v>
      </c>
      <c r="J14" s="141">
        <v>108.3</v>
      </c>
      <c r="K14" s="141">
        <v>110.1</v>
      </c>
      <c r="L14" s="141">
        <v>111.7</v>
      </c>
      <c r="M14" s="141">
        <v>113.4</v>
      </c>
      <c r="N14" s="141">
        <v>119</v>
      </c>
      <c r="O14" s="141">
        <v>122.5</v>
      </c>
      <c r="P14" s="141">
        <v>123.7</v>
      </c>
      <c r="Q14" s="141">
        <v>123.4</v>
      </c>
      <c r="R14" s="141">
        <v>126</v>
      </c>
      <c r="S14" s="141">
        <v>131</v>
      </c>
      <c r="T14" s="141">
        <v>134.19999999999999</v>
      </c>
      <c r="U14" s="141">
        <v>139</v>
      </c>
      <c r="V14" s="141">
        <v>139.1</v>
      </c>
      <c r="W14" s="141">
        <v>141.1</v>
      </c>
      <c r="X14" s="141">
        <v>151.6</v>
      </c>
      <c r="Y14" s="141">
        <v>166.1</v>
      </c>
      <c r="Z14" s="141">
        <v>165.2</v>
      </c>
      <c r="AA14" s="141">
        <v>163.5</v>
      </c>
      <c r="AB14" s="141">
        <v>156.6</v>
      </c>
      <c r="AC14" s="141">
        <v>156.30000000000001</v>
      </c>
      <c r="AD14" s="141">
        <v>146.5</v>
      </c>
      <c r="AE14" s="141">
        <v>148.30000000000001</v>
      </c>
      <c r="AF14" s="141">
        <v>145.69999999999999</v>
      </c>
      <c r="AG14" s="141">
        <v>144</v>
      </c>
      <c r="AH14" s="141">
        <v>147.6</v>
      </c>
      <c r="AI14" s="141">
        <v>147.9</v>
      </c>
      <c r="AJ14" s="141">
        <v>146.4</v>
      </c>
      <c r="AK14" s="141">
        <v>146.69999999999999</v>
      </c>
      <c r="AL14" s="141">
        <v>145.19999999999999</v>
      </c>
      <c r="AM14" s="141">
        <v>142.69999999999999</v>
      </c>
      <c r="AN14" s="141">
        <v>137.30000000000001</v>
      </c>
      <c r="AO14" s="141">
        <v>139.6</v>
      </c>
      <c r="AP14" s="141">
        <v>147.80000000000001</v>
      </c>
      <c r="AQ14" s="141">
        <v>147.30000000000001</v>
      </c>
      <c r="AR14" s="141">
        <v>144.5</v>
      </c>
      <c r="AS14" s="141">
        <v>147.30000000000001</v>
      </c>
      <c r="AT14" s="141">
        <v>152.30000000000001</v>
      </c>
      <c r="AU14" s="141">
        <v>159.4</v>
      </c>
      <c r="AV14" s="141">
        <v>158.30000000000001</v>
      </c>
      <c r="AW14" s="141">
        <v>160.69999999999999</v>
      </c>
      <c r="AX14" s="141">
        <v>161.1</v>
      </c>
      <c r="AY14" s="141">
        <v>160.6</v>
      </c>
      <c r="AZ14" s="141">
        <v>158.69999999999999</v>
      </c>
      <c r="BA14" s="141">
        <v>160.80000000000001</v>
      </c>
      <c r="BB14" s="141">
        <v>159.1</v>
      </c>
      <c r="BC14" s="141">
        <v>163.19999999999999</v>
      </c>
      <c r="BD14" s="141">
        <v>165.6</v>
      </c>
      <c r="BE14" s="141">
        <v>168.1</v>
      </c>
      <c r="BF14" s="141">
        <v>179.9</v>
      </c>
      <c r="BG14" s="141">
        <v>187.2</v>
      </c>
      <c r="BH14" s="141">
        <v>189.2</v>
      </c>
      <c r="BI14" s="141">
        <v>193.7</v>
      </c>
      <c r="BJ14" s="141">
        <v>208</v>
      </c>
      <c r="BK14" s="141">
        <v>212.1</v>
      </c>
      <c r="BL14" s="141">
        <v>219.1</v>
      </c>
      <c r="BM14" s="141">
        <v>204.1</v>
      </c>
      <c r="BN14" s="141">
        <v>198.9</v>
      </c>
      <c r="BO14" s="141">
        <v>202.5</v>
      </c>
      <c r="BP14" s="141">
        <v>206.2</v>
      </c>
      <c r="BQ14" s="141">
        <v>206.8</v>
      </c>
      <c r="BR14" s="141">
        <v>205.8</v>
      </c>
      <c r="BS14" s="141">
        <v>201.7</v>
      </c>
      <c r="BT14" s="141">
        <v>196.5</v>
      </c>
      <c r="BU14" s="141">
        <v>194.1</v>
      </c>
      <c r="BV14" s="141">
        <v>187.2</v>
      </c>
      <c r="BW14" s="141">
        <v>187.2</v>
      </c>
      <c r="BX14" s="141">
        <v>189.9</v>
      </c>
      <c r="BY14" s="141">
        <v>193.4</v>
      </c>
      <c r="BZ14" s="141">
        <v>191</v>
      </c>
      <c r="CA14" s="141">
        <v>189.6</v>
      </c>
      <c r="CB14" s="141">
        <v>187.2</v>
      </c>
      <c r="CC14" s="141">
        <v>187.5</v>
      </c>
      <c r="CD14" s="141">
        <v>190.4</v>
      </c>
      <c r="CE14" s="141">
        <v>193.1</v>
      </c>
      <c r="CF14" s="141">
        <v>202.2</v>
      </c>
      <c r="CG14" s="141">
        <v>214</v>
      </c>
      <c r="CH14" s="141">
        <v>215.2</v>
      </c>
      <c r="CI14" s="141">
        <v>212.9</v>
      </c>
      <c r="CJ14" s="141">
        <v>210.8</v>
      </c>
      <c r="CK14" s="141">
        <v>208.6</v>
      </c>
      <c r="CL14" s="141">
        <v>210.3</v>
      </c>
    </row>
    <row r="15" spans="1:90" x14ac:dyDescent="0.2">
      <c r="A15" s="138" t="s">
        <v>1459</v>
      </c>
      <c r="B15" s="138" t="s">
        <v>1460</v>
      </c>
      <c r="C15" s="139">
        <v>0.33489999999999998</v>
      </c>
      <c r="D15" s="141">
        <v>98.2</v>
      </c>
      <c r="E15" s="141">
        <v>97.7</v>
      </c>
      <c r="F15" s="141">
        <v>98</v>
      </c>
      <c r="G15" s="141">
        <v>98.4</v>
      </c>
      <c r="H15" s="141">
        <v>98.5</v>
      </c>
      <c r="I15" s="141">
        <v>102.1</v>
      </c>
      <c r="J15" s="141">
        <v>108.1</v>
      </c>
      <c r="K15" s="141">
        <v>110.5</v>
      </c>
      <c r="L15" s="141">
        <v>112.9</v>
      </c>
      <c r="M15" s="141">
        <v>114</v>
      </c>
      <c r="N15" s="141">
        <v>117.4</v>
      </c>
      <c r="O15" s="141">
        <v>125.6</v>
      </c>
      <c r="P15" s="141">
        <v>126.5</v>
      </c>
      <c r="Q15" s="141">
        <v>125.2</v>
      </c>
      <c r="R15" s="141">
        <v>128.1</v>
      </c>
      <c r="S15" s="141">
        <v>127.6</v>
      </c>
      <c r="T15" s="141">
        <v>130.80000000000001</v>
      </c>
      <c r="U15" s="141">
        <v>138</v>
      </c>
      <c r="V15" s="141">
        <v>141.1</v>
      </c>
      <c r="W15" s="141">
        <v>144.5</v>
      </c>
      <c r="X15" s="141">
        <v>158.19999999999999</v>
      </c>
      <c r="Y15" s="141">
        <v>180.7</v>
      </c>
      <c r="Z15" s="141">
        <v>183.4</v>
      </c>
      <c r="AA15" s="141">
        <v>182</v>
      </c>
      <c r="AB15" s="141">
        <v>171.5</v>
      </c>
      <c r="AC15" s="141">
        <v>166.5</v>
      </c>
      <c r="AD15" s="141">
        <v>149.5</v>
      </c>
      <c r="AE15" s="141">
        <v>150.30000000000001</v>
      </c>
      <c r="AF15" s="141">
        <v>147</v>
      </c>
      <c r="AG15" s="141">
        <v>146.19999999999999</v>
      </c>
      <c r="AH15" s="141">
        <v>150.4</v>
      </c>
      <c r="AI15" s="141">
        <v>150.1</v>
      </c>
      <c r="AJ15" s="141">
        <v>149.4</v>
      </c>
      <c r="AK15" s="141">
        <v>150.69999999999999</v>
      </c>
      <c r="AL15" s="141">
        <v>151.19999999999999</v>
      </c>
      <c r="AM15" s="141">
        <v>148.1</v>
      </c>
      <c r="AN15" s="141">
        <v>142.30000000000001</v>
      </c>
      <c r="AO15" s="141">
        <v>146.69999999999999</v>
      </c>
      <c r="AP15" s="141">
        <v>155.4</v>
      </c>
      <c r="AQ15" s="141">
        <v>153.30000000000001</v>
      </c>
      <c r="AR15" s="141">
        <v>150.1</v>
      </c>
      <c r="AS15" s="141">
        <v>152.5</v>
      </c>
      <c r="AT15" s="141">
        <v>154.6</v>
      </c>
      <c r="AU15" s="141">
        <v>159.6</v>
      </c>
      <c r="AV15" s="141">
        <v>155.19999999999999</v>
      </c>
      <c r="AW15" s="141">
        <v>157.4</v>
      </c>
      <c r="AX15" s="141">
        <v>157.30000000000001</v>
      </c>
      <c r="AY15" s="141">
        <v>155.4</v>
      </c>
      <c r="AZ15" s="141">
        <v>150.30000000000001</v>
      </c>
      <c r="BA15" s="141">
        <v>151.1</v>
      </c>
      <c r="BB15" s="141">
        <v>148.69999999999999</v>
      </c>
      <c r="BC15" s="141">
        <v>150.6</v>
      </c>
      <c r="BD15" s="141">
        <v>151</v>
      </c>
      <c r="BE15" s="141">
        <v>147.9</v>
      </c>
      <c r="BF15" s="141">
        <v>154.19999999999999</v>
      </c>
      <c r="BG15" s="141">
        <v>155.9</v>
      </c>
      <c r="BH15" s="141">
        <v>152.6</v>
      </c>
      <c r="BI15" s="141">
        <v>152.30000000000001</v>
      </c>
      <c r="BJ15" s="141">
        <v>159.19999999999999</v>
      </c>
      <c r="BK15" s="141">
        <v>156.4</v>
      </c>
      <c r="BL15" s="141">
        <v>155.1</v>
      </c>
      <c r="BM15" s="141">
        <v>146.4</v>
      </c>
      <c r="BN15" s="141">
        <v>144.30000000000001</v>
      </c>
      <c r="BO15" s="141">
        <v>143.9</v>
      </c>
      <c r="BP15" s="141">
        <v>144.1</v>
      </c>
      <c r="BQ15" s="141">
        <v>143.19999999999999</v>
      </c>
      <c r="BR15" s="141">
        <v>145.19999999999999</v>
      </c>
      <c r="BS15" s="141">
        <v>149.19999999999999</v>
      </c>
      <c r="BT15" s="141">
        <v>146.6</v>
      </c>
      <c r="BU15" s="141">
        <v>149.5</v>
      </c>
      <c r="BV15" s="141">
        <v>151.80000000000001</v>
      </c>
      <c r="BW15" s="141">
        <v>154.9</v>
      </c>
      <c r="BX15" s="141">
        <v>155.4</v>
      </c>
      <c r="BY15" s="141">
        <v>159.19999999999999</v>
      </c>
      <c r="BZ15" s="141">
        <v>156.6</v>
      </c>
      <c r="CA15" s="141">
        <v>152.5</v>
      </c>
      <c r="CB15" s="141">
        <v>151.9</v>
      </c>
      <c r="CC15" s="141">
        <v>157.19999999999999</v>
      </c>
      <c r="CD15" s="141">
        <v>169.1</v>
      </c>
      <c r="CE15" s="141">
        <v>178.8</v>
      </c>
      <c r="CF15" s="141">
        <v>193.8</v>
      </c>
      <c r="CG15" s="141">
        <v>215.4</v>
      </c>
      <c r="CH15" s="141">
        <v>224.1</v>
      </c>
      <c r="CI15" s="141">
        <v>222.5</v>
      </c>
      <c r="CJ15" s="141">
        <v>219.7</v>
      </c>
      <c r="CK15" s="141">
        <v>217.8</v>
      </c>
      <c r="CL15" s="141">
        <v>222.5</v>
      </c>
    </row>
    <row r="16" spans="1:90" x14ac:dyDescent="0.2">
      <c r="A16" s="138" t="s">
        <v>1461</v>
      </c>
      <c r="B16" s="138" t="s">
        <v>1462</v>
      </c>
      <c r="C16" s="139">
        <v>0.13739999999999999</v>
      </c>
      <c r="D16" s="141">
        <v>93.1</v>
      </c>
      <c r="E16" s="141">
        <v>89</v>
      </c>
      <c r="F16" s="141">
        <v>88.5</v>
      </c>
      <c r="G16" s="141">
        <v>90.9</v>
      </c>
      <c r="H16" s="141">
        <v>93.4</v>
      </c>
      <c r="I16" s="141">
        <v>95</v>
      </c>
      <c r="J16" s="141">
        <v>101</v>
      </c>
      <c r="K16" s="141">
        <v>101.9</v>
      </c>
      <c r="L16" s="141">
        <v>102</v>
      </c>
      <c r="M16" s="141">
        <v>102.3</v>
      </c>
      <c r="N16" s="141">
        <v>102.8</v>
      </c>
      <c r="O16" s="141">
        <v>98.5</v>
      </c>
      <c r="P16" s="141">
        <v>98.6</v>
      </c>
      <c r="Q16" s="141">
        <v>93.7</v>
      </c>
      <c r="R16" s="141">
        <v>96.5</v>
      </c>
      <c r="S16" s="141">
        <v>101.1</v>
      </c>
      <c r="T16" s="141">
        <v>101.4</v>
      </c>
      <c r="U16" s="141">
        <v>103.2</v>
      </c>
      <c r="V16" s="141">
        <v>100.7</v>
      </c>
      <c r="W16" s="141">
        <v>102.8</v>
      </c>
      <c r="X16" s="141">
        <v>111</v>
      </c>
      <c r="Y16" s="141">
        <v>113.2</v>
      </c>
      <c r="Z16" s="141">
        <v>110.3</v>
      </c>
      <c r="AA16" s="141">
        <v>110.6</v>
      </c>
      <c r="AB16" s="141">
        <v>112</v>
      </c>
      <c r="AC16" s="141">
        <v>118</v>
      </c>
      <c r="AD16" s="141">
        <v>115.4</v>
      </c>
      <c r="AE16" s="141">
        <v>118</v>
      </c>
      <c r="AF16" s="141">
        <v>117.9</v>
      </c>
      <c r="AG16" s="141">
        <v>117.9</v>
      </c>
      <c r="AH16" s="141">
        <v>121.7</v>
      </c>
      <c r="AI16" s="141">
        <v>126.3</v>
      </c>
      <c r="AJ16" s="141">
        <v>126.2</v>
      </c>
      <c r="AK16" s="141">
        <v>127.4</v>
      </c>
      <c r="AL16" s="141">
        <v>131.19999999999999</v>
      </c>
      <c r="AM16" s="141">
        <v>131.4</v>
      </c>
      <c r="AN16" s="141">
        <v>130.19999999999999</v>
      </c>
      <c r="AO16" s="141">
        <v>128.6</v>
      </c>
      <c r="AP16" s="141">
        <v>136.19999999999999</v>
      </c>
      <c r="AQ16" s="141">
        <v>133.5</v>
      </c>
      <c r="AR16" s="141">
        <v>129.69999999999999</v>
      </c>
      <c r="AS16" s="141">
        <v>131.80000000000001</v>
      </c>
      <c r="AT16" s="141">
        <v>138.30000000000001</v>
      </c>
      <c r="AU16" s="141">
        <v>146.30000000000001</v>
      </c>
      <c r="AV16" s="141">
        <v>147.1</v>
      </c>
      <c r="AW16" s="141">
        <v>148.9</v>
      </c>
      <c r="AX16" s="141">
        <v>148.4</v>
      </c>
      <c r="AY16" s="141">
        <v>148.4</v>
      </c>
      <c r="AZ16" s="141">
        <v>148.69999999999999</v>
      </c>
      <c r="BA16" s="141">
        <v>153.80000000000001</v>
      </c>
      <c r="BB16" s="141">
        <v>156.4</v>
      </c>
      <c r="BC16" s="141">
        <v>164.9</v>
      </c>
      <c r="BD16" s="141">
        <v>170.1</v>
      </c>
      <c r="BE16" s="141">
        <v>181.1</v>
      </c>
      <c r="BF16" s="141">
        <v>206.8</v>
      </c>
      <c r="BG16" s="141">
        <v>220.3</v>
      </c>
      <c r="BH16" s="141">
        <v>221.3</v>
      </c>
      <c r="BI16" s="141">
        <v>224.7</v>
      </c>
      <c r="BJ16" s="141">
        <v>237.2</v>
      </c>
      <c r="BK16" s="141">
        <v>236.2</v>
      </c>
      <c r="BL16" s="141">
        <v>262.7</v>
      </c>
      <c r="BM16" s="141">
        <v>231</v>
      </c>
      <c r="BN16" s="141">
        <v>220.1</v>
      </c>
      <c r="BO16" s="141">
        <v>224.3</v>
      </c>
      <c r="BP16" s="141">
        <v>228.6</v>
      </c>
      <c r="BQ16" s="141">
        <v>225.6</v>
      </c>
      <c r="BR16" s="141">
        <v>222.8</v>
      </c>
      <c r="BS16" s="141">
        <v>199.4</v>
      </c>
      <c r="BT16" s="141">
        <v>203.2</v>
      </c>
      <c r="BU16" s="141">
        <v>196.9</v>
      </c>
      <c r="BV16" s="141">
        <v>185.6</v>
      </c>
      <c r="BW16" s="141">
        <v>181.7</v>
      </c>
      <c r="BX16" s="141">
        <v>190.4</v>
      </c>
      <c r="BY16" s="141">
        <v>202.8</v>
      </c>
      <c r="BZ16" s="141">
        <v>199.4</v>
      </c>
      <c r="CA16" s="141">
        <v>197.9</v>
      </c>
      <c r="CB16" s="141">
        <v>191.4</v>
      </c>
      <c r="CC16" s="141">
        <v>183.8</v>
      </c>
      <c r="CD16" s="141">
        <v>180.5</v>
      </c>
      <c r="CE16" s="141">
        <v>176.4</v>
      </c>
      <c r="CF16" s="141">
        <v>183</v>
      </c>
      <c r="CG16" s="141">
        <v>184.9</v>
      </c>
      <c r="CH16" s="141">
        <v>181.5</v>
      </c>
      <c r="CI16" s="141">
        <v>181.4</v>
      </c>
      <c r="CJ16" s="141">
        <v>182.8</v>
      </c>
      <c r="CK16" s="141">
        <v>178.3</v>
      </c>
      <c r="CL16" s="141">
        <v>176.5</v>
      </c>
    </row>
    <row r="17" spans="1:90" x14ac:dyDescent="0.2">
      <c r="A17" s="138" t="s">
        <v>1463</v>
      </c>
      <c r="B17" s="138" t="s">
        <v>1464</v>
      </c>
      <c r="C17" s="139">
        <v>8.4290000000000004E-2</v>
      </c>
      <c r="D17" s="141">
        <v>100.5</v>
      </c>
      <c r="E17" s="141">
        <v>99.7</v>
      </c>
      <c r="F17" s="141">
        <v>102.5</v>
      </c>
      <c r="G17" s="141">
        <v>108.1</v>
      </c>
      <c r="H17" s="141">
        <v>109.7</v>
      </c>
      <c r="I17" s="141">
        <v>111.5</v>
      </c>
      <c r="J17" s="141">
        <v>115.6</v>
      </c>
      <c r="K17" s="141">
        <v>116.2</v>
      </c>
      <c r="L17" s="141">
        <v>116.3</v>
      </c>
      <c r="M17" s="141">
        <v>117.3</v>
      </c>
      <c r="N17" s="141">
        <v>124.5</v>
      </c>
      <c r="O17" s="141">
        <v>125.3</v>
      </c>
      <c r="P17" s="141">
        <v>131.4</v>
      </c>
      <c r="Q17" s="141">
        <v>139.9</v>
      </c>
      <c r="R17" s="141">
        <v>144.1</v>
      </c>
      <c r="S17" s="141">
        <v>154</v>
      </c>
      <c r="T17" s="141">
        <v>158.19999999999999</v>
      </c>
      <c r="U17" s="141">
        <v>159.80000000000001</v>
      </c>
      <c r="V17" s="141">
        <v>155.5</v>
      </c>
      <c r="W17" s="141">
        <v>152.80000000000001</v>
      </c>
      <c r="X17" s="141">
        <v>159.1</v>
      </c>
      <c r="Y17" s="141">
        <v>168.1</v>
      </c>
      <c r="Z17" s="141">
        <v>165.1</v>
      </c>
      <c r="AA17" s="141">
        <v>164.9</v>
      </c>
      <c r="AB17" s="141">
        <v>160.80000000000001</v>
      </c>
      <c r="AC17" s="141">
        <v>163.80000000000001</v>
      </c>
      <c r="AD17" s="141">
        <v>161.5</v>
      </c>
      <c r="AE17" s="141">
        <v>162.6</v>
      </c>
      <c r="AF17" s="141">
        <v>157.80000000000001</v>
      </c>
      <c r="AG17" s="141">
        <v>147.30000000000001</v>
      </c>
      <c r="AH17" s="141">
        <v>149.19999999999999</v>
      </c>
      <c r="AI17" s="141">
        <v>145.6</v>
      </c>
      <c r="AJ17" s="141">
        <v>142.30000000000001</v>
      </c>
      <c r="AK17" s="141">
        <v>138.1</v>
      </c>
      <c r="AL17" s="141">
        <v>133.9</v>
      </c>
      <c r="AM17" s="141">
        <v>130.30000000000001</v>
      </c>
      <c r="AN17" s="141">
        <v>125.4</v>
      </c>
      <c r="AO17" s="141">
        <v>129.6</v>
      </c>
      <c r="AP17" s="141">
        <v>132.1</v>
      </c>
      <c r="AQ17" s="141">
        <v>132.4</v>
      </c>
      <c r="AR17" s="141">
        <v>130.69999999999999</v>
      </c>
      <c r="AS17" s="141">
        <v>133.4</v>
      </c>
      <c r="AT17" s="141">
        <v>141.4</v>
      </c>
      <c r="AU17" s="141">
        <v>154.9</v>
      </c>
      <c r="AV17" s="141">
        <v>159.30000000000001</v>
      </c>
      <c r="AW17" s="141">
        <v>160.5</v>
      </c>
      <c r="AX17" s="141">
        <v>161.1</v>
      </c>
      <c r="AY17" s="141">
        <v>157.19999999999999</v>
      </c>
      <c r="AZ17" s="141">
        <v>157.69999999999999</v>
      </c>
      <c r="BA17" s="141">
        <v>158.69999999999999</v>
      </c>
      <c r="BB17" s="141">
        <v>157.69999999999999</v>
      </c>
      <c r="BC17" s="141">
        <v>161.5</v>
      </c>
      <c r="BD17" s="141">
        <v>167.6</v>
      </c>
      <c r="BE17" s="141">
        <v>177.2</v>
      </c>
      <c r="BF17" s="141">
        <v>189.8</v>
      </c>
      <c r="BG17" s="141">
        <v>198.1</v>
      </c>
      <c r="BH17" s="141">
        <v>222.7</v>
      </c>
      <c r="BI17" s="141">
        <v>237</v>
      </c>
      <c r="BJ17" s="141">
        <v>267.2</v>
      </c>
      <c r="BK17" s="141">
        <v>292.5</v>
      </c>
      <c r="BL17" s="141">
        <v>301.89999999999998</v>
      </c>
      <c r="BM17" s="141">
        <v>290.60000000000002</v>
      </c>
      <c r="BN17" s="141">
        <v>299.5</v>
      </c>
      <c r="BO17" s="141">
        <v>316</v>
      </c>
      <c r="BP17" s="141">
        <v>322.89999999999998</v>
      </c>
      <c r="BQ17" s="141">
        <v>327.2</v>
      </c>
      <c r="BR17" s="141">
        <v>309.5</v>
      </c>
      <c r="BS17" s="141">
        <v>305</v>
      </c>
      <c r="BT17" s="141">
        <v>270.7</v>
      </c>
      <c r="BU17" s="141">
        <v>257.39999999999998</v>
      </c>
      <c r="BV17" s="141">
        <v>243.5</v>
      </c>
      <c r="BW17" s="141">
        <v>248.7</v>
      </c>
      <c r="BX17" s="141">
        <v>258.60000000000002</v>
      </c>
      <c r="BY17" s="141">
        <v>255.4</v>
      </c>
      <c r="BZ17" s="141">
        <v>250.4</v>
      </c>
      <c r="CA17" s="141">
        <v>254.6</v>
      </c>
      <c r="CB17" s="141">
        <v>251.2</v>
      </c>
      <c r="CC17" s="141">
        <v>248.2</v>
      </c>
      <c r="CD17" s="141">
        <v>248.5</v>
      </c>
      <c r="CE17" s="141">
        <v>248.3</v>
      </c>
      <c r="CF17" s="141">
        <v>249.1</v>
      </c>
      <c r="CG17" s="141">
        <v>251.8</v>
      </c>
      <c r="CH17" s="141">
        <v>239.3</v>
      </c>
      <c r="CI17" s="141">
        <v>240.5</v>
      </c>
      <c r="CJ17" s="141">
        <v>230.3</v>
      </c>
      <c r="CK17" s="141">
        <v>234.2</v>
      </c>
      <c r="CL17" s="141">
        <v>237.1</v>
      </c>
    </row>
    <row r="18" spans="1:90" x14ac:dyDescent="0.2">
      <c r="A18" s="138" t="s">
        <v>1465</v>
      </c>
      <c r="B18" s="138" t="s">
        <v>1466</v>
      </c>
      <c r="C18" s="139">
        <v>5.7639999999999997E-2</v>
      </c>
      <c r="D18" s="141">
        <v>101.1</v>
      </c>
      <c r="E18" s="141">
        <v>98.5</v>
      </c>
      <c r="F18" s="141">
        <v>95.5</v>
      </c>
      <c r="G18" s="141">
        <v>95.7</v>
      </c>
      <c r="H18" s="141">
        <v>92.8</v>
      </c>
      <c r="I18" s="141">
        <v>96.3</v>
      </c>
      <c r="J18" s="141">
        <v>100.1</v>
      </c>
      <c r="K18" s="141">
        <v>101.3</v>
      </c>
      <c r="L18" s="141">
        <v>102</v>
      </c>
      <c r="M18" s="141">
        <v>102.3</v>
      </c>
      <c r="N18" s="141">
        <v>104</v>
      </c>
      <c r="O18" s="141">
        <v>101.3</v>
      </c>
      <c r="P18" s="141">
        <v>112.7</v>
      </c>
      <c r="Q18" s="141">
        <v>111.5</v>
      </c>
      <c r="R18" s="141">
        <v>110.1</v>
      </c>
      <c r="S18" s="141">
        <v>115.9</v>
      </c>
      <c r="T18" s="141">
        <v>117.1</v>
      </c>
      <c r="U18" s="141">
        <v>116.2</v>
      </c>
      <c r="V18" s="141">
        <v>113.3</v>
      </c>
      <c r="W18" s="141">
        <v>112.8</v>
      </c>
      <c r="X18" s="141">
        <v>113.4</v>
      </c>
      <c r="Y18" s="141">
        <v>113.7</v>
      </c>
      <c r="Z18" s="141">
        <v>111.8</v>
      </c>
      <c r="AA18" s="141">
        <v>111.6</v>
      </c>
      <c r="AB18" s="141">
        <v>115.5</v>
      </c>
      <c r="AC18" s="141">
        <v>116.4</v>
      </c>
      <c r="AD18" s="141">
        <v>121.9</v>
      </c>
      <c r="AE18" s="141">
        <v>132.9</v>
      </c>
      <c r="AF18" s="141">
        <v>137.5</v>
      </c>
      <c r="AG18" s="141">
        <v>141.69999999999999</v>
      </c>
      <c r="AH18" s="141">
        <v>148.30000000000001</v>
      </c>
      <c r="AI18" s="141">
        <v>149.9</v>
      </c>
      <c r="AJ18" s="141">
        <v>149.1</v>
      </c>
      <c r="AK18" s="141">
        <v>149.80000000000001</v>
      </c>
      <c r="AL18" s="141">
        <v>148.69999999999999</v>
      </c>
      <c r="AM18" s="141">
        <v>149.9</v>
      </c>
      <c r="AN18" s="141">
        <v>142.19999999999999</v>
      </c>
      <c r="AO18" s="141">
        <v>142.1</v>
      </c>
      <c r="AP18" s="141">
        <v>156.1</v>
      </c>
      <c r="AQ18" s="141">
        <v>164.8</v>
      </c>
      <c r="AR18" s="141">
        <v>165.7</v>
      </c>
      <c r="AS18" s="141">
        <v>174.3</v>
      </c>
      <c r="AT18" s="141">
        <v>183.6</v>
      </c>
      <c r="AU18" s="141">
        <v>192.7</v>
      </c>
      <c r="AV18" s="141">
        <v>193</v>
      </c>
      <c r="AW18" s="141">
        <v>203.1</v>
      </c>
      <c r="AX18" s="141">
        <v>208.2</v>
      </c>
      <c r="AY18" s="141">
        <v>217.3</v>
      </c>
      <c r="AZ18" s="141">
        <v>219.9</v>
      </c>
      <c r="BA18" s="141">
        <v>223.4</v>
      </c>
      <c r="BB18" s="141">
        <v>207.9</v>
      </c>
      <c r="BC18" s="141">
        <v>207.6</v>
      </c>
      <c r="BD18" s="141">
        <v>211.5</v>
      </c>
      <c r="BE18" s="141">
        <v>214.1</v>
      </c>
      <c r="BF18" s="141">
        <v>221.3</v>
      </c>
      <c r="BG18" s="141">
        <v>230.9</v>
      </c>
      <c r="BH18" s="141">
        <v>229.5</v>
      </c>
      <c r="BI18" s="141">
        <v>226.3</v>
      </c>
      <c r="BJ18" s="141">
        <v>236.6</v>
      </c>
      <c r="BK18" s="141">
        <v>250.7</v>
      </c>
      <c r="BL18" s="141">
        <v>252</v>
      </c>
      <c r="BM18" s="141">
        <v>239</v>
      </c>
      <c r="BN18" s="141">
        <v>218.4</v>
      </c>
      <c r="BO18" s="141">
        <v>219.9</v>
      </c>
      <c r="BP18" s="141">
        <v>219.3</v>
      </c>
      <c r="BQ18" s="141">
        <v>213.1</v>
      </c>
      <c r="BR18" s="141">
        <v>208.4</v>
      </c>
      <c r="BS18" s="141">
        <v>195</v>
      </c>
      <c r="BT18" s="141">
        <v>190.8</v>
      </c>
      <c r="BU18" s="141">
        <v>191.4</v>
      </c>
      <c r="BV18" s="141">
        <v>184.5</v>
      </c>
      <c r="BW18" s="141">
        <v>177.3</v>
      </c>
      <c r="BX18" s="141">
        <v>178.2</v>
      </c>
      <c r="BY18" s="141">
        <v>179.2</v>
      </c>
      <c r="BZ18" s="141">
        <v>176.3</v>
      </c>
      <c r="CA18" s="141">
        <v>170.8</v>
      </c>
      <c r="CB18" s="141">
        <v>162.9</v>
      </c>
      <c r="CC18" s="141">
        <v>157.69999999999999</v>
      </c>
      <c r="CD18" s="141">
        <v>156.19999999999999</v>
      </c>
      <c r="CE18" s="141">
        <v>157</v>
      </c>
      <c r="CF18" s="141">
        <v>160.9</v>
      </c>
      <c r="CG18" s="141">
        <v>164.1</v>
      </c>
      <c r="CH18" s="141">
        <v>161.30000000000001</v>
      </c>
      <c r="CI18" s="141">
        <v>164</v>
      </c>
      <c r="CJ18" s="141">
        <v>168.1</v>
      </c>
      <c r="CK18" s="141">
        <v>165.4</v>
      </c>
      <c r="CL18" s="141">
        <v>164.9</v>
      </c>
    </row>
    <row r="19" spans="1:90" x14ac:dyDescent="0.2">
      <c r="A19" s="138" t="s">
        <v>1467</v>
      </c>
      <c r="B19" s="138" t="s">
        <v>1468</v>
      </c>
      <c r="C19" s="139">
        <v>0.10238999999999999</v>
      </c>
      <c r="D19" s="141">
        <v>102.3</v>
      </c>
      <c r="E19" s="141">
        <v>103</v>
      </c>
      <c r="F19" s="141">
        <v>102</v>
      </c>
      <c r="G19" s="141">
        <v>105.1</v>
      </c>
      <c r="H19" s="141">
        <v>110.4</v>
      </c>
      <c r="I19" s="141">
        <v>114.3</v>
      </c>
      <c r="J19" s="141">
        <v>117.1</v>
      </c>
      <c r="K19" s="141">
        <v>119.6</v>
      </c>
      <c r="L19" s="141">
        <v>122.3</v>
      </c>
      <c r="M19" s="141">
        <v>129.1</v>
      </c>
      <c r="N19" s="141">
        <v>149.69999999999999</v>
      </c>
      <c r="O19" s="141">
        <v>154.5</v>
      </c>
      <c r="P19" s="141">
        <v>148</v>
      </c>
      <c r="Q19" s="141">
        <v>150.6</v>
      </c>
      <c r="R19" s="141">
        <v>152.30000000000001</v>
      </c>
      <c r="S19" s="141">
        <v>171.8</v>
      </c>
      <c r="T19" s="141">
        <v>179.2</v>
      </c>
      <c r="U19" s="141">
        <v>186.1</v>
      </c>
      <c r="V19" s="141">
        <v>184.9</v>
      </c>
      <c r="W19" s="141">
        <v>187.9</v>
      </c>
      <c r="X19" s="141">
        <v>200</v>
      </c>
      <c r="Y19" s="141">
        <v>217.3</v>
      </c>
      <c r="Z19" s="141">
        <v>209.3</v>
      </c>
      <c r="AA19" s="141">
        <v>201.7</v>
      </c>
      <c r="AB19" s="141">
        <v>187.5</v>
      </c>
      <c r="AC19" s="141">
        <v>190.5</v>
      </c>
      <c r="AD19" s="141">
        <v>179.8</v>
      </c>
      <c r="AE19" s="141">
        <v>179.2</v>
      </c>
      <c r="AF19" s="141">
        <v>173.8</v>
      </c>
      <c r="AG19" s="141">
        <v>170.6</v>
      </c>
      <c r="AH19" s="141">
        <v>171.8</v>
      </c>
      <c r="AI19" s="141">
        <v>170.5</v>
      </c>
      <c r="AJ19" s="141">
        <v>166</v>
      </c>
      <c r="AK19" s="141">
        <v>165.1</v>
      </c>
      <c r="AL19" s="141">
        <v>151.4</v>
      </c>
      <c r="AM19" s="141">
        <v>146.4</v>
      </c>
      <c r="AN19" s="141">
        <v>137.9</v>
      </c>
      <c r="AO19" s="141">
        <v>137.6</v>
      </c>
      <c r="AP19" s="141">
        <v>146.9</v>
      </c>
      <c r="AQ19" s="141">
        <v>148.5</v>
      </c>
      <c r="AR19" s="141">
        <v>145.4</v>
      </c>
      <c r="AS19" s="141">
        <v>147.30000000000001</v>
      </c>
      <c r="AT19" s="141">
        <v>154.30000000000001</v>
      </c>
      <c r="AU19" s="141">
        <v>161.30000000000001</v>
      </c>
      <c r="AV19" s="141">
        <v>163.4</v>
      </c>
      <c r="AW19" s="141">
        <v>164</v>
      </c>
      <c r="AX19" s="141">
        <v>163.69999999999999</v>
      </c>
      <c r="AY19" s="141">
        <v>164.7</v>
      </c>
      <c r="AZ19" s="141">
        <v>165.8</v>
      </c>
      <c r="BA19" s="141">
        <v>168.6</v>
      </c>
      <c r="BB19" s="141">
        <v>170.4</v>
      </c>
      <c r="BC19" s="141">
        <v>178.7</v>
      </c>
      <c r="BD19" s="141">
        <v>180</v>
      </c>
      <c r="BE19" s="141">
        <v>183.2</v>
      </c>
      <c r="BF19" s="141">
        <v>196.4</v>
      </c>
      <c r="BG19" s="141">
        <v>211.9</v>
      </c>
      <c r="BH19" s="141">
        <v>215.4</v>
      </c>
      <c r="BI19" s="141">
        <v>233.7</v>
      </c>
      <c r="BJ19" s="141">
        <v>263.5</v>
      </c>
      <c r="BK19" s="141">
        <v>273.89999999999998</v>
      </c>
      <c r="BL19" s="141">
        <v>283.10000000000002</v>
      </c>
      <c r="BM19" s="141">
        <v>266.10000000000002</v>
      </c>
      <c r="BN19" s="141">
        <v>255.3</v>
      </c>
      <c r="BO19" s="141">
        <v>261.60000000000002</v>
      </c>
      <c r="BP19" s="141">
        <v>275.7</v>
      </c>
      <c r="BQ19" s="141">
        <v>287.2</v>
      </c>
      <c r="BR19" s="141">
        <v>294.2</v>
      </c>
      <c r="BS19" s="141">
        <v>294.89999999999998</v>
      </c>
      <c r="BT19" s="141">
        <v>292.60000000000002</v>
      </c>
      <c r="BU19" s="141">
        <v>285.5</v>
      </c>
      <c r="BV19" s="141">
        <v>260.2</v>
      </c>
      <c r="BW19" s="141">
        <v>255.5</v>
      </c>
      <c r="BX19" s="141">
        <v>252.1</v>
      </c>
      <c r="BY19" s="141">
        <v>250.1</v>
      </c>
      <c r="BZ19" s="141">
        <v>251.4</v>
      </c>
      <c r="CA19" s="141">
        <v>256.8</v>
      </c>
      <c r="CB19" s="141">
        <v>257.89999999999998</v>
      </c>
      <c r="CC19" s="141">
        <v>258.3</v>
      </c>
      <c r="CD19" s="141">
        <v>244.5</v>
      </c>
      <c r="CE19" s="141">
        <v>237</v>
      </c>
      <c r="CF19" s="141">
        <v>240.1</v>
      </c>
      <c r="CG19" s="141">
        <v>245.7</v>
      </c>
      <c r="CH19" s="141">
        <v>242</v>
      </c>
      <c r="CI19" s="141">
        <v>228.4</v>
      </c>
      <c r="CJ19" s="141">
        <v>227.4</v>
      </c>
      <c r="CK19" s="141">
        <v>222.8</v>
      </c>
      <c r="CL19" s="141">
        <v>219.1</v>
      </c>
    </row>
    <row r="20" spans="1:90" x14ac:dyDescent="0.2">
      <c r="A20" s="138" t="s">
        <v>1473</v>
      </c>
      <c r="B20" s="138" t="s">
        <v>1474</v>
      </c>
      <c r="C20" s="139">
        <v>3.8426999999999998</v>
      </c>
      <c r="D20" s="141">
        <v>90.5</v>
      </c>
      <c r="E20" s="141">
        <v>91.6</v>
      </c>
      <c r="F20" s="141">
        <v>92.7</v>
      </c>
      <c r="G20" s="141">
        <v>101.7</v>
      </c>
      <c r="H20" s="141">
        <v>99.9</v>
      </c>
      <c r="I20" s="141">
        <v>103.1</v>
      </c>
      <c r="J20" s="141">
        <v>113.8</v>
      </c>
      <c r="K20" s="141">
        <v>113</v>
      </c>
      <c r="L20" s="141">
        <v>116.2</v>
      </c>
      <c r="M20" s="141">
        <v>122.2</v>
      </c>
      <c r="N20" s="141">
        <v>123.3</v>
      </c>
      <c r="O20" s="141">
        <v>105.3</v>
      </c>
      <c r="P20" s="141">
        <v>102.3</v>
      </c>
      <c r="Q20" s="141">
        <v>98.9</v>
      </c>
      <c r="R20" s="141">
        <v>96.3</v>
      </c>
      <c r="S20" s="141">
        <v>98.5</v>
      </c>
      <c r="T20" s="141">
        <v>99.5</v>
      </c>
      <c r="U20" s="141">
        <v>106.4</v>
      </c>
      <c r="V20" s="141">
        <v>107.8</v>
      </c>
      <c r="W20" s="141">
        <v>115.2</v>
      </c>
      <c r="X20" s="141">
        <v>120.5</v>
      </c>
      <c r="Y20" s="141">
        <v>123.4</v>
      </c>
      <c r="Z20" s="141">
        <v>119.7</v>
      </c>
      <c r="AA20" s="141">
        <v>112.1</v>
      </c>
      <c r="AB20" s="141">
        <v>111.9</v>
      </c>
      <c r="AC20" s="141">
        <v>110.9</v>
      </c>
      <c r="AD20" s="141">
        <v>115.4</v>
      </c>
      <c r="AE20" s="141">
        <v>121.5</v>
      </c>
      <c r="AF20" s="141">
        <v>123.3</v>
      </c>
      <c r="AG20" s="141">
        <v>123.6</v>
      </c>
      <c r="AH20" s="141">
        <v>132.30000000000001</v>
      </c>
      <c r="AI20" s="141">
        <v>137.6</v>
      </c>
      <c r="AJ20" s="141">
        <v>136.5</v>
      </c>
      <c r="AK20" s="141">
        <v>133.19999999999999</v>
      </c>
      <c r="AL20" s="141">
        <v>127.4</v>
      </c>
      <c r="AM20" s="141">
        <v>115.8</v>
      </c>
      <c r="AN20" s="141">
        <v>109</v>
      </c>
      <c r="AO20" s="141">
        <v>113.8</v>
      </c>
      <c r="AP20" s="141">
        <v>121.6</v>
      </c>
      <c r="AQ20" s="141">
        <v>128.1</v>
      </c>
      <c r="AR20" s="141">
        <v>129.30000000000001</v>
      </c>
      <c r="AS20" s="141">
        <v>128.5</v>
      </c>
      <c r="AT20" s="141">
        <v>135.69999999999999</v>
      </c>
      <c r="AU20" s="141">
        <v>135.6</v>
      </c>
      <c r="AV20" s="141">
        <v>140.19999999999999</v>
      </c>
      <c r="AW20" s="141">
        <v>151.80000000000001</v>
      </c>
      <c r="AX20" s="141">
        <v>153.69999999999999</v>
      </c>
      <c r="AY20" s="141">
        <v>135.9</v>
      </c>
      <c r="AZ20" s="141">
        <v>136.80000000000001</v>
      </c>
      <c r="BA20" s="141">
        <v>122.7</v>
      </c>
      <c r="BB20" s="141">
        <v>120</v>
      </c>
      <c r="BC20" s="141">
        <v>134.1</v>
      </c>
      <c r="BD20" s="141">
        <v>136.1</v>
      </c>
      <c r="BE20" s="141">
        <v>141.6</v>
      </c>
      <c r="BF20" s="141">
        <v>151.30000000000001</v>
      </c>
      <c r="BG20" s="141">
        <v>156.6</v>
      </c>
      <c r="BH20" s="141">
        <v>150.9</v>
      </c>
      <c r="BI20" s="141">
        <v>155.80000000000001</v>
      </c>
      <c r="BJ20" s="141">
        <v>161.5</v>
      </c>
      <c r="BK20" s="141">
        <v>155.9</v>
      </c>
      <c r="BL20" s="141">
        <v>147.6</v>
      </c>
      <c r="BM20" s="141">
        <v>142.19999999999999</v>
      </c>
      <c r="BN20" s="141">
        <v>139.5</v>
      </c>
      <c r="BO20" s="141">
        <v>153.30000000000001</v>
      </c>
      <c r="BP20" s="141">
        <v>157.6</v>
      </c>
      <c r="BQ20" s="141">
        <v>168.3</v>
      </c>
      <c r="BR20" s="141">
        <v>171.3</v>
      </c>
      <c r="BS20" s="141">
        <v>161.80000000000001</v>
      </c>
      <c r="BT20" s="141">
        <v>169.3</v>
      </c>
      <c r="BU20" s="141">
        <v>175.1</v>
      </c>
      <c r="BV20" s="141">
        <v>174.2</v>
      </c>
      <c r="BW20" s="141">
        <v>196.1</v>
      </c>
      <c r="BX20" s="141">
        <v>206.6</v>
      </c>
      <c r="BY20" s="141">
        <v>165.1</v>
      </c>
      <c r="BZ20" s="141">
        <v>165.9</v>
      </c>
      <c r="CA20" s="141">
        <v>193.9</v>
      </c>
      <c r="CB20" s="141">
        <v>181.6</v>
      </c>
      <c r="CC20" s="141">
        <v>180.9</v>
      </c>
      <c r="CD20" s="141">
        <v>191.2</v>
      </c>
      <c r="CE20" s="141">
        <v>191.4</v>
      </c>
      <c r="CF20" s="141">
        <v>194.8</v>
      </c>
      <c r="CG20" s="141">
        <v>198.7</v>
      </c>
      <c r="CH20" s="141">
        <v>189.8</v>
      </c>
      <c r="CI20" s="141">
        <v>166.2</v>
      </c>
      <c r="CJ20" s="141">
        <v>160.80000000000001</v>
      </c>
      <c r="CK20" s="141">
        <v>166</v>
      </c>
      <c r="CL20" s="141">
        <v>182.5</v>
      </c>
    </row>
    <row r="21" spans="1:90" x14ac:dyDescent="0.2">
      <c r="A21" s="138" t="s">
        <v>1475</v>
      </c>
      <c r="B21" s="138" t="s">
        <v>1476</v>
      </c>
      <c r="C21" s="139">
        <v>1.73553</v>
      </c>
      <c r="D21" s="141">
        <v>83.5</v>
      </c>
      <c r="E21" s="141">
        <v>82.6</v>
      </c>
      <c r="F21" s="141">
        <v>83.1</v>
      </c>
      <c r="G21" s="141">
        <v>93.9</v>
      </c>
      <c r="H21" s="141">
        <v>99.6</v>
      </c>
      <c r="I21" s="141">
        <v>108.5</v>
      </c>
      <c r="J21" s="141">
        <v>127.1</v>
      </c>
      <c r="K21" s="141">
        <v>123</v>
      </c>
      <c r="L21" s="141">
        <v>128.1</v>
      </c>
      <c r="M21" s="141">
        <v>141.9</v>
      </c>
      <c r="N21" s="141">
        <v>147.80000000000001</v>
      </c>
      <c r="O21" s="141">
        <v>111.7</v>
      </c>
      <c r="P21" s="141">
        <v>104.4</v>
      </c>
      <c r="Q21" s="141">
        <v>92.2</v>
      </c>
      <c r="R21" s="141">
        <v>86.3</v>
      </c>
      <c r="S21" s="141">
        <v>86.5</v>
      </c>
      <c r="T21" s="141">
        <v>92.3</v>
      </c>
      <c r="U21" s="141">
        <v>109</v>
      </c>
      <c r="V21" s="141">
        <v>111.6</v>
      </c>
      <c r="W21" s="141">
        <v>124.8</v>
      </c>
      <c r="X21" s="141">
        <v>129</v>
      </c>
      <c r="Y21" s="141">
        <v>135.80000000000001</v>
      </c>
      <c r="Z21" s="141">
        <v>130</v>
      </c>
      <c r="AA21" s="141">
        <v>117.3</v>
      </c>
      <c r="AB21" s="141">
        <v>112.3</v>
      </c>
      <c r="AC21" s="141">
        <v>108.3</v>
      </c>
      <c r="AD21" s="141">
        <v>114.5</v>
      </c>
      <c r="AE21" s="141">
        <v>124.4</v>
      </c>
      <c r="AF21" s="141">
        <v>130.80000000000001</v>
      </c>
      <c r="AG21" s="141">
        <v>140.30000000000001</v>
      </c>
      <c r="AH21" s="141">
        <v>162.4</v>
      </c>
      <c r="AI21" s="141">
        <v>169.3</v>
      </c>
      <c r="AJ21" s="141">
        <v>159</v>
      </c>
      <c r="AK21" s="141">
        <v>153.30000000000001</v>
      </c>
      <c r="AL21" s="141">
        <v>144.5</v>
      </c>
      <c r="AM21" s="141">
        <v>122.6</v>
      </c>
      <c r="AN21" s="141">
        <v>108.9</v>
      </c>
      <c r="AO21" s="141">
        <v>109.4</v>
      </c>
      <c r="AP21" s="141">
        <v>119.9</v>
      </c>
      <c r="AQ21" s="141">
        <v>114.4</v>
      </c>
      <c r="AR21" s="141">
        <v>118.6</v>
      </c>
      <c r="AS21" s="141">
        <v>129.9</v>
      </c>
      <c r="AT21" s="141">
        <v>139.80000000000001</v>
      </c>
      <c r="AU21" s="141">
        <v>145.1</v>
      </c>
      <c r="AV21" s="141">
        <v>152.5</v>
      </c>
      <c r="AW21" s="141">
        <v>173.6</v>
      </c>
      <c r="AX21" s="141">
        <v>188.3</v>
      </c>
      <c r="AY21" s="141">
        <v>153.80000000000001</v>
      </c>
      <c r="AZ21" s="141">
        <v>149.5</v>
      </c>
      <c r="BA21" s="141">
        <v>121</v>
      </c>
      <c r="BB21" s="141">
        <v>116.2</v>
      </c>
      <c r="BC21" s="141">
        <v>133.19999999999999</v>
      </c>
      <c r="BD21" s="141">
        <v>140.4</v>
      </c>
      <c r="BE21" s="141">
        <v>156</v>
      </c>
      <c r="BF21" s="141">
        <v>178.5</v>
      </c>
      <c r="BG21" s="141">
        <v>184.5</v>
      </c>
      <c r="BH21" s="141">
        <v>170.7</v>
      </c>
      <c r="BI21" s="141">
        <v>179.3</v>
      </c>
      <c r="BJ21" s="141">
        <v>191.8</v>
      </c>
      <c r="BK21" s="141">
        <v>180</v>
      </c>
      <c r="BL21" s="141">
        <v>156.80000000000001</v>
      </c>
      <c r="BM21" s="141">
        <v>138.4</v>
      </c>
      <c r="BN21" s="141">
        <v>132</v>
      </c>
      <c r="BO21" s="141">
        <v>143.9</v>
      </c>
      <c r="BP21" s="141">
        <v>150.9</v>
      </c>
      <c r="BQ21" s="141">
        <v>175.1</v>
      </c>
      <c r="BR21" s="141">
        <v>172</v>
      </c>
      <c r="BS21" s="141">
        <v>176.2</v>
      </c>
      <c r="BT21" s="141">
        <v>189.5</v>
      </c>
      <c r="BU21" s="141">
        <v>193.9</v>
      </c>
      <c r="BV21" s="141">
        <v>189.2</v>
      </c>
      <c r="BW21" s="141">
        <v>240.5</v>
      </c>
      <c r="BX21" s="141">
        <v>261.10000000000002</v>
      </c>
      <c r="BY21" s="141">
        <v>158.30000000000001</v>
      </c>
      <c r="BZ21" s="141">
        <v>143.30000000000001</v>
      </c>
      <c r="CA21" s="141">
        <v>146.80000000000001</v>
      </c>
      <c r="CB21" s="141">
        <v>149.9</v>
      </c>
      <c r="CC21" s="141">
        <v>163.80000000000001</v>
      </c>
      <c r="CD21" s="141">
        <v>185.4</v>
      </c>
      <c r="CE21" s="141">
        <v>199.4</v>
      </c>
      <c r="CF21" s="141">
        <v>216.8</v>
      </c>
      <c r="CG21" s="141">
        <v>224.3</v>
      </c>
      <c r="CH21" s="141">
        <v>209.4</v>
      </c>
      <c r="CI21" s="141">
        <v>157.4</v>
      </c>
      <c r="CJ21" s="141">
        <v>146.9</v>
      </c>
      <c r="CK21" s="141">
        <v>161</v>
      </c>
      <c r="CL21" s="141">
        <v>190</v>
      </c>
    </row>
    <row r="22" spans="1:90" x14ac:dyDescent="0.2">
      <c r="A22" s="138" t="s">
        <v>1477</v>
      </c>
      <c r="B22" s="138" t="s">
        <v>1478</v>
      </c>
      <c r="C22" s="139">
        <v>0.20150000000000001</v>
      </c>
      <c r="D22" s="141">
        <v>73.5</v>
      </c>
      <c r="E22" s="141">
        <v>72</v>
      </c>
      <c r="F22" s="141">
        <v>77.7</v>
      </c>
      <c r="G22" s="141">
        <v>99.9</v>
      </c>
      <c r="H22" s="141">
        <v>109.8</v>
      </c>
      <c r="I22" s="141">
        <v>116.5</v>
      </c>
      <c r="J22" s="141">
        <v>121.1</v>
      </c>
      <c r="K22" s="141">
        <v>116.4</v>
      </c>
      <c r="L22" s="141">
        <v>109.2</v>
      </c>
      <c r="M22" s="141">
        <v>118.2</v>
      </c>
      <c r="N22" s="141">
        <v>149.9</v>
      </c>
      <c r="O22" s="141">
        <v>137.30000000000001</v>
      </c>
      <c r="P22" s="141">
        <v>126.9</v>
      </c>
      <c r="Q22" s="141">
        <v>103.9</v>
      </c>
      <c r="R22" s="141">
        <v>113</v>
      </c>
      <c r="S22" s="141">
        <v>116.6</v>
      </c>
      <c r="T22" s="141">
        <v>128.6</v>
      </c>
      <c r="U22" s="141">
        <v>146.5</v>
      </c>
      <c r="V22" s="141">
        <v>148.80000000000001</v>
      </c>
      <c r="W22" s="141">
        <v>146.6</v>
      </c>
      <c r="X22" s="141">
        <v>157.80000000000001</v>
      </c>
      <c r="Y22" s="141">
        <v>180.4</v>
      </c>
      <c r="Z22" s="141">
        <v>180</v>
      </c>
      <c r="AA22" s="141">
        <v>113.8</v>
      </c>
      <c r="AB22" s="141">
        <v>85.1</v>
      </c>
      <c r="AC22" s="141">
        <v>84.8</v>
      </c>
      <c r="AD22" s="141">
        <v>102.1</v>
      </c>
      <c r="AE22" s="141">
        <v>115.3</v>
      </c>
      <c r="AF22" s="141">
        <v>133.69999999999999</v>
      </c>
      <c r="AG22" s="141">
        <v>150.4</v>
      </c>
      <c r="AH22" s="141">
        <v>164.1</v>
      </c>
      <c r="AI22" s="141">
        <v>169.4</v>
      </c>
      <c r="AJ22" s="141">
        <v>169.9</v>
      </c>
      <c r="AK22" s="141">
        <v>176.5</v>
      </c>
      <c r="AL22" s="141">
        <v>174.2</v>
      </c>
      <c r="AM22" s="141">
        <v>153.30000000000001</v>
      </c>
      <c r="AN22" s="141">
        <v>131.5</v>
      </c>
      <c r="AO22" s="141">
        <v>114.1</v>
      </c>
      <c r="AP22" s="141">
        <v>109.8</v>
      </c>
      <c r="AQ22" s="141">
        <v>102.7</v>
      </c>
      <c r="AR22" s="141">
        <v>104</v>
      </c>
      <c r="AS22" s="141">
        <v>106.9</v>
      </c>
      <c r="AT22" s="141">
        <v>117.3</v>
      </c>
      <c r="AU22" s="141">
        <v>118.9</v>
      </c>
      <c r="AV22" s="141">
        <v>127</v>
      </c>
      <c r="AW22" s="141">
        <v>128.19999999999999</v>
      </c>
      <c r="AX22" s="141">
        <v>128.5</v>
      </c>
      <c r="AY22" s="141">
        <v>105.6</v>
      </c>
      <c r="AZ22" s="141">
        <v>92.7</v>
      </c>
      <c r="BA22" s="141">
        <v>88.5</v>
      </c>
      <c r="BB22" s="141">
        <v>103.2</v>
      </c>
      <c r="BC22" s="141">
        <v>143.5</v>
      </c>
      <c r="BD22" s="141">
        <v>172.2</v>
      </c>
      <c r="BE22" s="141">
        <v>199.8</v>
      </c>
      <c r="BF22" s="141">
        <v>232.7</v>
      </c>
      <c r="BG22" s="141">
        <v>244.5</v>
      </c>
      <c r="BH22" s="141">
        <v>268.7</v>
      </c>
      <c r="BI22" s="141">
        <v>303.60000000000002</v>
      </c>
      <c r="BJ22" s="141">
        <v>293.60000000000002</v>
      </c>
      <c r="BK22" s="141">
        <v>240.1</v>
      </c>
      <c r="BL22" s="141">
        <v>149.30000000000001</v>
      </c>
      <c r="BM22" s="141">
        <v>121.5</v>
      </c>
      <c r="BN22" s="141">
        <v>105.4</v>
      </c>
      <c r="BO22" s="141">
        <v>110.3</v>
      </c>
      <c r="BP22" s="141">
        <v>118.1</v>
      </c>
      <c r="BQ22" s="141">
        <v>125.3</v>
      </c>
      <c r="BR22" s="141">
        <v>133.69999999999999</v>
      </c>
      <c r="BS22" s="141">
        <v>133.30000000000001</v>
      </c>
      <c r="BT22" s="141">
        <v>139.30000000000001</v>
      </c>
      <c r="BU22" s="141">
        <v>153.30000000000001</v>
      </c>
      <c r="BV22" s="141">
        <v>154.69999999999999</v>
      </c>
      <c r="BW22" s="141">
        <v>171.5</v>
      </c>
      <c r="BX22" s="141">
        <v>128.69999999999999</v>
      </c>
      <c r="BY22" s="141">
        <v>108.3</v>
      </c>
      <c r="BZ22" s="141">
        <v>106.9</v>
      </c>
      <c r="CA22" s="141">
        <v>109.1</v>
      </c>
      <c r="CB22" s="141">
        <v>118.2</v>
      </c>
      <c r="CC22" s="141">
        <v>125.9</v>
      </c>
      <c r="CD22" s="141">
        <v>143.1</v>
      </c>
      <c r="CE22" s="141">
        <v>154.80000000000001</v>
      </c>
      <c r="CF22" s="141">
        <v>159.19999999999999</v>
      </c>
      <c r="CG22" s="141">
        <v>154.9</v>
      </c>
      <c r="CH22" s="141">
        <v>140.30000000000001</v>
      </c>
      <c r="CI22" s="141">
        <v>110.8</v>
      </c>
      <c r="CJ22" s="141">
        <v>98.9</v>
      </c>
      <c r="CK22" s="141">
        <v>105.9</v>
      </c>
      <c r="CL22" s="141">
        <v>126.6</v>
      </c>
    </row>
    <row r="23" spans="1:90" x14ac:dyDescent="0.2">
      <c r="A23" s="138" t="s">
        <v>1479</v>
      </c>
      <c r="B23" s="138" t="s">
        <v>1480</v>
      </c>
      <c r="C23" s="139">
        <v>1.7500000000000002E-2</v>
      </c>
      <c r="D23" s="141">
        <v>97.3</v>
      </c>
      <c r="E23" s="141">
        <v>90.3</v>
      </c>
      <c r="F23" s="141">
        <v>97.3</v>
      </c>
      <c r="G23" s="141">
        <v>94.4</v>
      </c>
      <c r="H23" s="141">
        <v>76.8</v>
      </c>
      <c r="I23" s="141">
        <v>77.7</v>
      </c>
      <c r="J23" s="141">
        <v>82.4</v>
      </c>
      <c r="K23" s="141">
        <v>95.8</v>
      </c>
      <c r="L23" s="141">
        <v>116</v>
      </c>
      <c r="M23" s="141">
        <v>168.6</v>
      </c>
      <c r="N23" s="141">
        <v>162.6</v>
      </c>
      <c r="O23" s="141">
        <v>127.2</v>
      </c>
      <c r="P23" s="141">
        <v>124.4</v>
      </c>
      <c r="Q23" s="141">
        <v>123.2</v>
      </c>
      <c r="R23" s="141">
        <v>126.8</v>
      </c>
      <c r="S23" s="141">
        <v>128.19999999999999</v>
      </c>
      <c r="T23" s="141">
        <v>120.8</v>
      </c>
      <c r="U23" s="141">
        <v>127.7</v>
      </c>
      <c r="V23" s="141">
        <v>114.4</v>
      </c>
      <c r="W23" s="141">
        <v>135.5</v>
      </c>
      <c r="X23" s="141">
        <v>156.6</v>
      </c>
      <c r="Y23" s="141">
        <v>168.6</v>
      </c>
      <c r="Z23" s="141">
        <v>186.7</v>
      </c>
      <c r="AA23" s="141">
        <v>173.4</v>
      </c>
      <c r="AB23" s="141">
        <v>155.4</v>
      </c>
      <c r="AC23" s="141">
        <v>146</v>
      </c>
      <c r="AD23" s="141">
        <v>144.5</v>
      </c>
      <c r="AE23" s="141">
        <v>135.80000000000001</v>
      </c>
      <c r="AF23" s="141">
        <v>138.19999999999999</v>
      </c>
      <c r="AG23" s="141">
        <v>134.9</v>
      </c>
      <c r="AH23" s="141">
        <v>140.80000000000001</v>
      </c>
      <c r="AI23" s="141">
        <v>151.19999999999999</v>
      </c>
      <c r="AJ23" s="141">
        <v>150.19999999999999</v>
      </c>
      <c r="AK23" s="141">
        <v>172.5</v>
      </c>
      <c r="AL23" s="141">
        <v>166.5</v>
      </c>
      <c r="AM23" s="141">
        <v>177.3</v>
      </c>
      <c r="AN23" s="141">
        <v>127.1</v>
      </c>
      <c r="AO23" s="141">
        <v>124.4</v>
      </c>
      <c r="AP23" s="141">
        <v>130.80000000000001</v>
      </c>
      <c r="AQ23" s="141">
        <v>124.7</v>
      </c>
      <c r="AR23" s="141">
        <v>118</v>
      </c>
      <c r="AS23" s="141">
        <v>116.5</v>
      </c>
      <c r="AT23" s="141">
        <v>120.7</v>
      </c>
      <c r="AU23" s="141">
        <v>146.5</v>
      </c>
      <c r="AV23" s="141">
        <v>172.6</v>
      </c>
      <c r="AW23" s="141">
        <v>175.6</v>
      </c>
      <c r="AX23" s="141">
        <v>171.1</v>
      </c>
      <c r="AY23" s="141">
        <v>170.2</v>
      </c>
      <c r="AZ23" s="141">
        <v>156.6</v>
      </c>
      <c r="BA23" s="141">
        <v>156.6</v>
      </c>
      <c r="BB23" s="141">
        <v>156.6</v>
      </c>
      <c r="BC23" s="141">
        <v>156.6</v>
      </c>
      <c r="BD23" s="141">
        <v>156.6</v>
      </c>
      <c r="BE23" s="141">
        <v>156.6</v>
      </c>
      <c r="BF23" s="141">
        <v>156.6</v>
      </c>
      <c r="BG23" s="141">
        <v>156.6</v>
      </c>
      <c r="BH23" s="141">
        <v>156.6</v>
      </c>
      <c r="BI23" s="141">
        <v>156.6</v>
      </c>
      <c r="BJ23" s="141">
        <v>156.6</v>
      </c>
      <c r="BK23" s="141">
        <v>240.9</v>
      </c>
      <c r="BL23" s="141">
        <v>240.9</v>
      </c>
      <c r="BM23" s="141">
        <v>240.9</v>
      </c>
      <c r="BN23" s="141">
        <v>240.9</v>
      </c>
      <c r="BO23" s="141">
        <v>240.9</v>
      </c>
      <c r="BP23" s="141">
        <v>240.9</v>
      </c>
      <c r="BQ23" s="141">
        <v>240.9</v>
      </c>
      <c r="BR23" s="141">
        <v>168.7</v>
      </c>
      <c r="BS23" s="141">
        <v>150.6</v>
      </c>
      <c r="BT23" s="141">
        <v>150.6</v>
      </c>
      <c r="BU23" s="141">
        <v>150.6</v>
      </c>
      <c r="BV23" s="141">
        <v>150.6</v>
      </c>
      <c r="BW23" s="141">
        <v>150.6</v>
      </c>
      <c r="BX23" s="141">
        <v>203.6</v>
      </c>
      <c r="BY23" s="141">
        <v>228.8</v>
      </c>
      <c r="BZ23" s="141">
        <v>252.9</v>
      </c>
      <c r="CA23" s="141">
        <v>277</v>
      </c>
      <c r="CB23" s="141">
        <v>277</v>
      </c>
      <c r="CC23" s="141">
        <v>277</v>
      </c>
      <c r="CD23" s="141">
        <v>187.2</v>
      </c>
      <c r="CE23" s="141">
        <v>183.7</v>
      </c>
      <c r="CF23" s="141">
        <v>186.7</v>
      </c>
      <c r="CG23" s="141">
        <v>203.8</v>
      </c>
      <c r="CH23" s="141">
        <v>198.7</v>
      </c>
      <c r="CI23" s="141">
        <v>140.69999999999999</v>
      </c>
      <c r="CJ23" s="141">
        <v>156.6</v>
      </c>
      <c r="CK23" s="141">
        <v>174.7</v>
      </c>
      <c r="CL23" s="141">
        <v>208.6</v>
      </c>
    </row>
    <row r="24" spans="1:90" x14ac:dyDescent="0.2">
      <c r="A24" s="138" t="s">
        <v>1481</v>
      </c>
      <c r="B24" s="138" t="s">
        <v>1482</v>
      </c>
      <c r="C24" s="139">
        <v>0.17793999999999999</v>
      </c>
      <c r="D24" s="141">
        <v>96.6</v>
      </c>
      <c r="E24" s="141">
        <v>94.5</v>
      </c>
      <c r="F24" s="141">
        <v>88</v>
      </c>
      <c r="G24" s="141">
        <v>85.3</v>
      </c>
      <c r="H24" s="141">
        <v>83.3</v>
      </c>
      <c r="I24" s="141">
        <v>84</v>
      </c>
      <c r="J24" s="141">
        <v>97.5</v>
      </c>
      <c r="K24" s="141">
        <v>122</v>
      </c>
      <c r="L24" s="141">
        <v>172.4</v>
      </c>
      <c r="M24" s="141">
        <v>209.5</v>
      </c>
      <c r="N24" s="141">
        <v>222.6</v>
      </c>
      <c r="O24" s="141">
        <v>163.4</v>
      </c>
      <c r="P24" s="141">
        <v>113.4</v>
      </c>
      <c r="Q24" s="141">
        <v>85.9</v>
      </c>
      <c r="R24" s="141">
        <v>80.099999999999994</v>
      </c>
      <c r="S24" s="141">
        <v>75</v>
      </c>
      <c r="T24" s="141">
        <v>79</v>
      </c>
      <c r="U24" s="141">
        <v>84.9</v>
      </c>
      <c r="V24" s="141">
        <v>89.4</v>
      </c>
      <c r="W24" s="141">
        <v>95.1</v>
      </c>
      <c r="X24" s="141">
        <v>101.1</v>
      </c>
      <c r="Y24" s="141">
        <v>103</v>
      </c>
      <c r="Z24" s="141">
        <v>109.8</v>
      </c>
      <c r="AA24" s="141">
        <v>122</v>
      </c>
      <c r="AB24" s="141">
        <v>174.8</v>
      </c>
      <c r="AC24" s="141">
        <v>189.5</v>
      </c>
      <c r="AD24" s="141">
        <v>167.2</v>
      </c>
      <c r="AE24" s="141">
        <v>138.69999999999999</v>
      </c>
      <c r="AF24" s="141">
        <v>130.9</v>
      </c>
      <c r="AG24" s="141">
        <v>155.5</v>
      </c>
      <c r="AH24" s="141">
        <v>186.1</v>
      </c>
      <c r="AI24" s="141">
        <v>209.9</v>
      </c>
      <c r="AJ24" s="141">
        <v>255.5</v>
      </c>
      <c r="AK24" s="141">
        <v>260.39999999999998</v>
      </c>
      <c r="AL24" s="141">
        <v>230.5</v>
      </c>
      <c r="AM24" s="141">
        <v>179.8</v>
      </c>
      <c r="AN24" s="141">
        <v>120.5</v>
      </c>
      <c r="AO24" s="141">
        <v>114</v>
      </c>
      <c r="AP24" s="141">
        <v>114.4</v>
      </c>
      <c r="AQ24" s="141">
        <v>113.3</v>
      </c>
      <c r="AR24" s="141">
        <v>107.8</v>
      </c>
      <c r="AS24" s="141">
        <v>126.5</v>
      </c>
      <c r="AT24" s="141">
        <v>144.1</v>
      </c>
      <c r="AU24" s="141">
        <v>170.3</v>
      </c>
      <c r="AV24" s="141">
        <v>169.1</v>
      </c>
      <c r="AW24" s="141">
        <v>171.4</v>
      </c>
      <c r="AX24" s="141">
        <v>211.9</v>
      </c>
      <c r="AY24" s="141">
        <v>227.9</v>
      </c>
      <c r="AZ24" s="141">
        <v>252.8</v>
      </c>
      <c r="BA24" s="141">
        <v>230.4</v>
      </c>
      <c r="BB24" s="141">
        <v>207.5</v>
      </c>
      <c r="BC24" s="141">
        <v>164.5</v>
      </c>
      <c r="BD24" s="141">
        <v>163.6</v>
      </c>
      <c r="BE24" s="141">
        <v>171</v>
      </c>
      <c r="BF24" s="141">
        <v>170.8</v>
      </c>
      <c r="BG24" s="141">
        <v>166.8</v>
      </c>
      <c r="BH24" s="141">
        <v>178.3</v>
      </c>
      <c r="BI24" s="141">
        <v>227.7</v>
      </c>
      <c r="BJ24" s="141">
        <v>251.2</v>
      </c>
      <c r="BK24" s="141">
        <v>268.2</v>
      </c>
      <c r="BL24" s="141">
        <v>270.39999999999998</v>
      </c>
      <c r="BM24" s="141">
        <v>247.8</v>
      </c>
      <c r="BN24" s="141">
        <v>171.3</v>
      </c>
      <c r="BO24" s="141">
        <v>148</v>
      </c>
      <c r="BP24" s="141">
        <v>139</v>
      </c>
      <c r="BQ24" s="141">
        <v>150.19999999999999</v>
      </c>
      <c r="BR24" s="141">
        <v>158</v>
      </c>
      <c r="BS24" s="141">
        <v>164.7</v>
      </c>
      <c r="BT24" s="141">
        <v>204.8</v>
      </c>
      <c r="BU24" s="141">
        <v>278.39999999999998</v>
      </c>
      <c r="BV24" s="141">
        <v>343.7</v>
      </c>
      <c r="BW24" s="141">
        <v>469.3</v>
      </c>
      <c r="BX24" s="141">
        <v>619.4</v>
      </c>
      <c r="BY24" s="141">
        <v>260.60000000000002</v>
      </c>
      <c r="BZ24" s="141">
        <v>179.1</v>
      </c>
      <c r="CA24" s="141">
        <v>156.9</v>
      </c>
      <c r="CB24" s="141">
        <v>150.30000000000001</v>
      </c>
      <c r="CC24" s="141">
        <v>174.4</v>
      </c>
      <c r="CD24" s="141">
        <v>200.9</v>
      </c>
      <c r="CE24" s="141">
        <v>244.8</v>
      </c>
      <c r="CF24" s="141">
        <v>257.60000000000002</v>
      </c>
      <c r="CG24" s="141">
        <v>231.3</v>
      </c>
      <c r="CH24" s="141">
        <v>222.9</v>
      </c>
      <c r="CI24" s="141">
        <v>180.1</v>
      </c>
      <c r="CJ24" s="141">
        <v>151</v>
      </c>
      <c r="CK24" s="141">
        <v>133.80000000000001</v>
      </c>
      <c r="CL24" s="141">
        <v>136</v>
      </c>
    </row>
    <row r="25" spans="1:90" x14ac:dyDescent="0.2">
      <c r="A25" s="138" t="s">
        <v>1483</v>
      </c>
      <c r="B25" s="138" t="s">
        <v>1484</v>
      </c>
      <c r="C25" s="139">
        <v>6.7809999999999995E-2</v>
      </c>
      <c r="D25" s="141">
        <v>90.9</v>
      </c>
      <c r="E25" s="141">
        <v>89.2</v>
      </c>
      <c r="F25" s="141">
        <v>90.4</v>
      </c>
      <c r="G25" s="141">
        <v>91</v>
      </c>
      <c r="H25" s="141">
        <v>91</v>
      </c>
      <c r="I25" s="141">
        <v>90.2</v>
      </c>
      <c r="J25" s="141">
        <v>87.3</v>
      </c>
      <c r="K25" s="141">
        <v>87.8</v>
      </c>
      <c r="L25" s="141">
        <v>91.9</v>
      </c>
      <c r="M25" s="141">
        <v>92.4</v>
      </c>
      <c r="N25" s="141">
        <v>92.3</v>
      </c>
      <c r="O25" s="141">
        <v>93.8</v>
      </c>
      <c r="P25" s="141">
        <v>102.5</v>
      </c>
      <c r="Q25" s="141">
        <v>114.2</v>
      </c>
      <c r="R25" s="141">
        <v>112.2</v>
      </c>
      <c r="S25" s="141">
        <v>119.1</v>
      </c>
      <c r="T25" s="141">
        <v>123.3</v>
      </c>
      <c r="U25" s="141">
        <v>110</v>
      </c>
      <c r="V25" s="141">
        <v>105.5</v>
      </c>
      <c r="W25" s="141">
        <v>105.7</v>
      </c>
      <c r="X25" s="141">
        <v>105</v>
      </c>
      <c r="Y25" s="141">
        <v>114.7</v>
      </c>
      <c r="Z25" s="141">
        <v>110.1</v>
      </c>
      <c r="AA25" s="141">
        <v>102.6</v>
      </c>
      <c r="AB25" s="141">
        <v>108.1</v>
      </c>
      <c r="AC25" s="141">
        <v>114.7</v>
      </c>
      <c r="AD25" s="141">
        <v>134.5</v>
      </c>
      <c r="AE25" s="141">
        <v>136.80000000000001</v>
      </c>
      <c r="AF25" s="141">
        <v>134.9</v>
      </c>
      <c r="AG25" s="141">
        <v>134.9</v>
      </c>
      <c r="AH25" s="141">
        <v>127.4</v>
      </c>
      <c r="AI25" s="141">
        <v>127.4</v>
      </c>
      <c r="AJ25" s="141">
        <v>139.69999999999999</v>
      </c>
      <c r="AK25" s="141">
        <v>140.30000000000001</v>
      </c>
      <c r="AL25" s="141">
        <v>139</v>
      </c>
      <c r="AM25" s="141">
        <v>131.80000000000001</v>
      </c>
      <c r="AN25" s="141">
        <v>135.6</v>
      </c>
      <c r="AO25" s="141">
        <v>132.9</v>
      </c>
      <c r="AP25" s="141">
        <v>135.80000000000001</v>
      </c>
      <c r="AQ25" s="141">
        <v>145.1</v>
      </c>
      <c r="AR25" s="141">
        <v>149.5</v>
      </c>
      <c r="AS25" s="141">
        <v>158.1</v>
      </c>
      <c r="AT25" s="141">
        <v>159.69999999999999</v>
      </c>
      <c r="AU25" s="141">
        <v>155.6</v>
      </c>
      <c r="AV25" s="141">
        <v>151.9</v>
      </c>
      <c r="AW25" s="141">
        <v>149.30000000000001</v>
      </c>
      <c r="AX25" s="141">
        <v>150.80000000000001</v>
      </c>
      <c r="AY25" s="141">
        <v>163.19999999999999</v>
      </c>
      <c r="AZ25" s="141">
        <v>172.8</v>
      </c>
      <c r="BA25" s="141">
        <v>176.7</v>
      </c>
      <c r="BB25" s="141">
        <v>182.5</v>
      </c>
      <c r="BC25" s="141">
        <v>188.8</v>
      </c>
      <c r="BD25" s="141">
        <v>192.3</v>
      </c>
      <c r="BE25" s="141">
        <v>197.9</v>
      </c>
      <c r="BF25" s="141">
        <v>203.9</v>
      </c>
      <c r="BG25" s="141">
        <v>214.1</v>
      </c>
      <c r="BH25" s="141">
        <v>220.8</v>
      </c>
      <c r="BI25" s="141">
        <v>230.5</v>
      </c>
      <c r="BJ25" s="141">
        <v>270.3</v>
      </c>
      <c r="BK25" s="141">
        <v>287.3</v>
      </c>
      <c r="BL25" s="141">
        <v>302.5</v>
      </c>
      <c r="BM25" s="141">
        <v>314.2</v>
      </c>
      <c r="BN25" s="141">
        <v>266.8</v>
      </c>
      <c r="BO25" s="141">
        <v>266.8</v>
      </c>
      <c r="BP25" s="141">
        <v>269.8</v>
      </c>
      <c r="BQ25" s="141">
        <v>267.60000000000002</v>
      </c>
      <c r="BR25" s="141">
        <v>234.8</v>
      </c>
      <c r="BS25" s="141">
        <v>237</v>
      </c>
      <c r="BT25" s="141">
        <v>263.2</v>
      </c>
      <c r="BU25" s="141">
        <v>280.2</v>
      </c>
      <c r="BV25" s="141">
        <v>282.7</v>
      </c>
      <c r="BW25" s="141">
        <v>298.2</v>
      </c>
      <c r="BX25" s="141">
        <v>327.5</v>
      </c>
      <c r="BY25" s="141">
        <v>334.5</v>
      </c>
      <c r="BZ25" s="141">
        <v>331.5</v>
      </c>
      <c r="CA25" s="141">
        <v>319.8</v>
      </c>
      <c r="CB25" s="141">
        <v>286</v>
      </c>
      <c r="CC25" s="141">
        <v>282.10000000000002</v>
      </c>
      <c r="CD25" s="141">
        <v>309.10000000000002</v>
      </c>
      <c r="CE25" s="141">
        <v>329.6</v>
      </c>
      <c r="CF25" s="141">
        <v>334.4</v>
      </c>
      <c r="CG25" s="141">
        <v>315.2</v>
      </c>
      <c r="CH25" s="141">
        <v>281.5</v>
      </c>
      <c r="CI25" s="141">
        <v>281.10000000000002</v>
      </c>
      <c r="CJ25" s="141">
        <v>252.3</v>
      </c>
      <c r="CK25" s="141">
        <v>212.3</v>
      </c>
      <c r="CL25" s="141">
        <v>224.2</v>
      </c>
    </row>
    <row r="26" spans="1:90" x14ac:dyDescent="0.2">
      <c r="A26" s="138" t="s">
        <v>3172</v>
      </c>
      <c r="B26" s="138" t="s">
        <v>1486</v>
      </c>
      <c r="C26" s="139">
        <v>4.514E-2</v>
      </c>
      <c r="D26" s="141">
        <v>73.900000000000006</v>
      </c>
      <c r="E26" s="141">
        <v>77.8</v>
      </c>
      <c r="F26" s="141">
        <v>88.9</v>
      </c>
      <c r="G26" s="141">
        <v>94</v>
      </c>
      <c r="H26" s="141">
        <v>99.8</v>
      </c>
      <c r="I26" s="141">
        <v>100.5</v>
      </c>
      <c r="J26" s="141">
        <v>94.8</v>
      </c>
      <c r="K26" s="141">
        <v>76.900000000000006</v>
      </c>
      <c r="L26" s="141">
        <v>68</v>
      </c>
      <c r="M26" s="141">
        <v>59.1</v>
      </c>
      <c r="N26" s="141">
        <v>60</v>
      </c>
      <c r="O26" s="141">
        <v>47</v>
      </c>
      <c r="P26" s="141">
        <v>52</v>
      </c>
      <c r="Q26" s="141">
        <v>47.2</v>
      </c>
      <c r="R26" s="141">
        <v>45.4</v>
      </c>
      <c r="S26" s="141">
        <v>42.6</v>
      </c>
      <c r="T26" s="141">
        <v>43.3</v>
      </c>
      <c r="U26" s="141">
        <v>47.3</v>
      </c>
      <c r="V26" s="141">
        <v>49.5</v>
      </c>
      <c r="W26" s="141">
        <v>48</v>
      </c>
      <c r="X26" s="141">
        <v>49</v>
      </c>
      <c r="Y26" s="141">
        <v>46</v>
      </c>
      <c r="Z26" s="141">
        <v>44.9</v>
      </c>
      <c r="AA26" s="141">
        <v>43.6</v>
      </c>
      <c r="AB26" s="141">
        <v>39.1</v>
      </c>
      <c r="AC26" s="141">
        <v>37.200000000000003</v>
      </c>
      <c r="AD26" s="141">
        <v>39.700000000000003</v>
      </c>
      <c r="AE26" s="141">
        <v>40.9</v>
      </c>
      <c r="AF26" s="141">
        <v>45</v>
      </c>
      <c r="AG26" s="141">
        <v>51.7</v>
      </c>
      <c r="AH26" s="141">
        <v>54.9</v>
      </c>
      <c r="AI26" s="141">
        <v>60.9</v>
      </c>
      <c r="AJ26" s="141">
        <v>67.900000000000006</v>
      </c>
      <c r="AK26" s="141">
        <v>66</v>
      </c>
      <c r="AL26" s="141">
        <v>61.4</v>
      </c>
      <c r="AM26" s="141">
        <v>56.4</v>
      </c>
      <c r="AN26" s="141">
        <v>53</v>
      </c>
      <c r="AO26" s="141">
        <v>61.9</v>
      </c>
      <c r="AP26" s="141">
        <v>72.599999999999994</v>
      </c>
      <c r="AQ26" s="141">
        <v>80.7</v>
      </c>
      <c r="AR26" s="141">
        <v>88.6</v>
      </c>
      <c r="AS26" s="141">
        <v>104.7</v>
      </c>
      <c r="AT26" s="141">
        <v>115.6</v>
      </c>
      <c r="AU26" s="141">
        <v>128.9</v>
      </c>
      <c r="AV26" s="141">
        <v>128.1</v>
      </c>
      <c r="AW26" s="141">
        <v>95.7</v>
      </c>
      <c r="AX26" s="141">
        <v>91.3</v>
      </c>
      <c r="AY26" s="141">
        <v>77</v>
      </c>
      <c r="AZ26" s="141">
        <v>86.9</v>
      </c>
      <c r="BA26" s="141">
        <v>87.8</v>
      </c>
      <c r="BB26" s="141">
        <v>93.3</v>
      </c>
      <c r="BC26" s="141">
        <v>104.8</v>
      </c>
      <c r="BD26" s="141">
        <v>117.1</v>
      </c>
      <c r="BE26" s="141">
        <v>124.2</v>
      </c>
      <c r="BF26" s="141">
        <v>133.1</v>
      </c>
      <c r="BG26" s="141">
        <v>125.5</v>
      </c>
      <c r="BH26" s="141">
        <v>111</v>
      </c>
      <c r="BI26" s="141">
        <v>95.9</v>
      </c>
      <c r="BJ26" s="141">
        <v>90.7</v>
      </c>
      <c r="BK26" s="141">
        <v>89.3</v>
      </c>
      <c r="BL26" s="141">
        <v>88.8</v>
      </c>
      <c r="BM26" s="141">
        <v>93.9</v>
      </c>
      <c r="BN26" s="141">
        <v>105.5</v>
      </c>
      <c r="BO26" s="141">
        <v>119.3</v>
      </c>
      <c r="BP26" s="141">
        <v>125.8</v>
      </c>
      <c r="BQ26" s="141">
        <v>154.6</v>
      </c>
      <c r="BR26" s="141">
        <v>146.69999999999999</v>
      </c>
      <c r="BS26" s="141">
        <v>139.1</v>
      </c>
      <c r="BT26" s="141">
        <v>127.8</v>
      </c>
      <c r="BU26" s="141">
        <v>104.9</v>
      </c>
      <c r="BV26" s="141">
        <v>88</v>
      </c>
      <c r="BW26" s="141">
        <v>88</v>
      </c>
      <c r="BX26" s="141">
        <v>94.9</v>
      </c>
      <c r="BY26" s="141">
        <v>92.2</v>
      </c>
      <c r="BZ26" s="141">
        <v>93.2</v>
      </c>
      <c r="CA26" s="141">
        <v>95.3</v>
      </c>
      <c r="CB26" s="141">
        <v>92.5</v>
      </c>
      <c r="CC26" s="141">
        <v>95.6</v>
      </c>
      <c r="CD26" s="141">
        <v>97.9</v>
      </c>
      <c r="CE26" s="141">
        <v>95.3</v>
      </c>
      <c r="CF26" s="141">
        <v>87.8</v>
      </c>
      <c r="CG26" s="141">
        <v>82.5</v>
      </c>
      <c r="CH26" s="141">
        <v>70.3</v>
      </c>
      <c r="CI26" s="141">
        <v>65.8</v>
      </c>
      <c r="CJ26" s="141">
        <v>66.900000000000006</v>
      </c>
      <c r="CK26" s="141">
        <v>60.1</v>
      </c>
      <c r="CL26" s="141">
        <v>49.8</v>
      </c>
    </row>
    <row r="27" spans="1:90" x14ac:dyDescent="0.2">
      <c r="A27" s="138" t="s">
        <v>3173</v>
      </c>
      <c r="B27" s="138" t="s">
        <v>1488</v>
      </c>
      <c r="C27" s="139">
        <v>0.10999</v>
      </c>
      <c r="D27" s="141">
        <v>62.1</v>
      </c>
      <c r="E27" s="141">
        <v>70</v>
      </c>
      <c r="F27" s="141">
        <v>84.5</v>
      </c>
      <c r="G27" s="141">
        <v>9999.9</v>
      </c>
      <c r="H27" s="141">
        <v>9999.9</v>
      </c>
      <c r="I27" s="141">
        <v>9999.9</v>
      </c>
      <c r="J27" s="141">
        <v>9999.9</v>
      </c>
      <c r="K27" s="141">
        <v>9999.9</v>
      </c>
      <c r="L27" s="141">
        <v>9999.9</v>
      </c>
      <c r="M27" s="141">
        <v>145.80000000000001</v>
      </c>
      <c r="N27" s="141">
        <v>142</v>
      </c>
      <c r="O27" s="141">
        <v>97.1</v>
      </c>
      <c r="P27" s="141">
        <v>87.4</v>
      </c>
      <c r="Q27" s="141">
        <v>85.8</v>
      </c>
      <c r="R27" s="141">
        <v>92.8</v>
      </c>
      <c r="S27" s="141">
        <v>9999.9</v>
      </c>
      <c r="T27" s="141">
        <v>9999.9</v>
      </c>
      <c r="U27" s="141">
        <v>9999.9</v>
      </c>
      <c r="V27" s="141">
        <v>9999.9</v>
      </c>
      <c r="W27" s="141">
        <v>9999.9</v>
      </c>
      <c r="X27" s="141">
        <v>9999.9</v>
      </c>
      <c r="Y27" s="141">
        <v>130.6</v>
      </c>
      <c r="Z27" s="141">
        <v>137.4</v>
      </c>
      <c r="AA27" s="141">
        <v>94</v>
      </c>
      <c r="AB27" s="141">
        <v>68.2</v>
      </c>
      <c r="AC27" s="141">
        <v>73.5</v>
      </c>
      <c r="AD27" s="141">
        <v>92.9</v>
      </c>
      <c r="AE27" s="141">
        <v>9999.9</v>
      </c>
      <c r="AF27" s="141">
        <v>9999.9</v>
      </c>
      <c r="AG27" s="141">
        <v>9999.9</v>
      </c>
      <c r="AH27" s="141">
        <v>9999.9</v>
      </c>
      <c r="AI27" s="141">
        <v>9999.9</v>
      </c>
      <c r="AJ27" s="141">
        <v>9999.9</v>
      </c>
      <c r="AK27" s="141">
        <v>172.2</v>
      </c>
      <c r="AL27" s="141">
        <v>162.5</v>
      </c>
      <c r="AM27" s="141">
        <v>130.69999999999999</v>
      </c>
      <c r="AN27" s="141">
        <v>94.7</v>
      </c>
      <c r="AO27" s="141">
        <v>93.9</v>
      </c>
      <c r="AP27" s="141">
        <v>100.3</v>
      </c>
      <c r="AQ27" s="141">
        <v>9999.9</v>
      </c>
      <c r="AR27" s="141">
        <v>9999.9</v>
      </c>
      <c r="AS27" s="141">
        <v>9999.9</v>
      </c>
      <c r="AT27" s="141">
        <v>9999.9</v>
      </c>
      <c r="AU27" s="141">
        <v>9999.9</v>
      </c>
      <c r="AV27" s="141">
        <v>9999.9</v>
      </c>
      <c r="AW27" s="141">
        <v>179.2</v>
      </c>
      <c r="AX27" s="141">
        <v>145.5</v>
      </c>
      <c r="AY27" s="141">
        <v>121.2</v>
      </c>
      <c r="AZ27" s="141">
        <v>109.2</v>
      </c>
      <c r="BA27" s="141">
        <v>104.4</v>
      </c>
      <c r="BB27" s="141">
        <v>110.2</v>
      </c>
      <c r="BC27" s="141">
        <v>9999.9</v>
      </c>
      <c r="BD27" s="141">
        <v>9999.9</v>
      </c>
      <c r="BE27" s="141">
        <v>9999.9</v>
      </c>
      <c r="BF27" s="141">
        <v>9999.9</v>
      </c>
      <c r="BG27" s="141">
        <v>9999.9</v>
      </c>
      <c r="BH27" s="141">
        <v>9999.9</v>
      </c>
      <c r="BI27" s="141">
        <v>150.4</v>
      </c>
      <c r="BJ27" s="141">
        <v>177.3</v>
      </c>
      <c r="BK27" s="141">
        <v>160.6</v>
      </c>
      <c r="BL27" s="141">
        <v>107</v>
      </c>
      <c r="BM27" s="141">
        <v>84.8</v>
      </c>
      <c r="BN27" s="141">
        <v>85.9</v>
      </c>
      <c r="BO27" s="141">
        <v>9999.9</v>
      </c>
      <c r="BP27" s="141">
        <v>9999.9</v>
      </c>
      <c r="BQ27" s="141">
        <v>9999.9</v>
      </c>
      <c r="BR27" s="141">
        <v>9999.9</v>
      </c>
      <c r="BS27" s="141">
        <v>9999.9</v>
      </c>
      <c r="BT27" s="141">
        <v>9999.9</v>
      </c>
      <c r="BU27" s="141">
        <v>246.3</v>
      </c>
      <c r="BV27" s="141">
        <v>183.7</v>
      </c>
      <c r="BW27" s="141">
        <v>136.19999999999999</v>
      </c>
      <c r="BX27" s="141">
        <v>114</v>
      </c>
      <c r="BY27" s="141">
        <v>89.6</v>
      </c>
      <c r="BZ27" s="141">
        <v>99.4</v>
      </c>
      <c r="CA27" s="141">
        <v>9999.9</v>
      </c>
      <c r="CB27" s="141">
        <v>9999.9</v>
      </c>
      <c r="CC27" s="141">
        <v>9999.9</v>
      </c>
      <c r="CD27" s="141">
        <v>9999.9</v>
      </c>
      <c r="CE27" s="141">
        <v>9999.9</v>
      </c>
      <c r="CF27" s="141">
        <v>9999.9</v>
      </c>
      <c r="CG27" s="141">
        <v>312.7</v>
      </c>
      <c r="CH27" s="141">
        <v>245.4</v>
      </c>
      <c r="CI27" s="141">
        <v>141</v>
      </c>
      <c r="CJ27" s="141">
        <v>106.9</v>
      </c>
      <c r="CK27" s="141">
        <v>113.3</v>
      </c>
      <c r="CL27" s="141">
        <v>128.9</v>
      </c>
    </row>
    <row r="28" spans="1:90" x14ac:dyDescent="0.2">
      <c r="A28" s="138" t="s">
        <v>1489</v>
      </c>
      <c r="B28" s="138" t="s">
        <v>1490</v>
      </c>
      <c r="C28" s="139">
        <v>0.26738000000000001</v>
      </c>
      <c r="D28" s="141">
        <v>74.8</v>
      </c>
      <c r="E28" s="141">
        <v>62</v>
      </c>
      <c r="F28" s="141">
        <v>79.099999999999994</v>
      </c>
      <c r="G28" s="141">
        <v>9999.9</v>
      </c>
      <c r="H28" s="141">
        <v>9999.9</v>
      </c>
      <c r="I28" s="141">
        <v>9999.9</v>
      </c>
      <c r="J28" s="141">
        <v>9999.9</v>
      </c>
      <c r="K28" s="141">
        <v>131.4</v>
      </c>
      <c r="L28" s="141">
        <v>161.1</v>
      </c>
      <c r="M28" s="141">
        <v>131.1</v>
      </c>
      <c r="N28" s="141">
        <v>161.4</v>
      </c>
      <c r="O28" s="141">
        <v>112</v>
      </c>
      <c r="P28" s="141">
        <v>89.8</v>
      </c>
      <c r="Q28" s="141">
        <v>86.8</v>
      </c>
      <c r="R28" s="141">
        <v>78.8</v>
      </c>
      <c r="S28" s="141">
        <v>9999.9</v>
      </c>
      <c r="T28" s="141">
        <v>9999.9</v>
      </c>
      <c r="U28" s="141">
        <v>9999.9</v>
      </c>
      <c r="V28" s="141">
        <v>9999.9</v>
      </c>
      <c r="W28" s="141">
        <v>124.3</v>
      </c>
      <c r="X28" s="141">
        <v>132.30000000000001</v>
      </c>
      <c r="Y28" s="141">
        <v>132.80000000000001</v>
      </c>
      <c r="Z28" s="141">
        <v>122.9</v>
      </c>
      <c r="AA28" s="141">
        <v>150.6</v>
      </c>
      <c r="AB28" s="141">
        <v>140.30000000000001</v>
      </c>
      <c r="AC28" s="141">
        <v>107.2</v>
      </c>
      <c r="AD28" s="141">
        <v>94.1</v>
      </c>
      <c r="AE28" s="141">
        <v>9999.9</v>
      </c>
      <c r="AF28" s="141">
        <v>9999.9</v>
      </c>
      <c r="AG28" s="141">
        <v>9999.9</v>
      </c>
      <c r="AH28" s="141">
        <v>9999.9</v>
      </c>
      <c r="AI28" s="141">
        <v>181</v>
      </c>
      <c r="AJ28" s="141">
        <v>144.19999999999999</v>
      </c>
      <c r="AK28" s="141">
        <v>126.7</v>
      </c>
      <c r="AL28" s="141">
        <v>126.3</v>
      </c>
      <c r="AM28" s="141">
        <v>90.1</v>
      </c>
      <c r="AN28" s="141">
        <v>84.6</v>
      </c>
      <c r="AO28" s="141">
        <v>102.9</v>
      </c>
      <c r="AP28" s="141">
        <v>134.80000000000001</v>
      </c>
      <c r="AQ28" s="141">
        <v>9999.9</v>
      </c>
      <c r="AR28" s="141">
        <v>9999.9</v>
      </c>
      <c r="AS28" s="141">
        <v>9999.9</v>
      </c>
      <c r="AT28" s="141">
        <v>9999.9</v>
      </c>
      <c r="AU28" s="141">
        <v>135.5</v>
      </c>
      <c r="AV28" s="141">
        <v>167.8</v>
      </c>
      <c r="AW28" s="141">
        <v>232.2</v>
      </c>
      <c r="AX28" s="141">
        <v>253.3</v>
      </c>
      <c r="AY28" s="141">
        <v>136.6</v>
      </c>
      <c r="AZ28" s="141">
        <v>117.2</v>
      </c>
      <c r="BA28" s="141">
        <v>92.5</v>
      </c>
      <c r="BB28" s="141">
        <v>90.8</v>
      </c>
      <c r="BC28" s="141">
        <v>9999.9</v>
      </c>
      <c r="BD28" s="141">
        <v>9999.9</v>
      </c>
      <c r="BE28" s="141">
        <v>9999.9</v>
      </c>
      <c r="BF28" s="141">
        <v>9999.9</v>
      </c>
      <c r="BG28" s="141">
        <v>201.1</v>
      </c>
      <c r="BH28" s="141">
        <v>154.4</v>
      </c>
      <c r="BI28" s="141">
        <v>149.9</v>
      </c>
      <c r="BJ28" s="141">
        <v>213.9</v>
      </c>
      <c r="BK28" s="141">
        <v>174.7</v>
      </c>
      <c r="BL28" s="141">
        <v>150</v>
      </c>
      <c r="BM28" s="141">
        <v>93.6</v>
      </c>
      <c r="BN28" s="141">
        <v>90.9</v>
      </c>
      <c r="BO28" s="141">
        <v>9999.9</v>
      </c>
      <c r="BP28" s="141">
        <v>9999.9</v>
      </c>
      <c r="BQ28" s="141">
        <v>9999.9</v>
      </c>
      <c r="BR28" s="141">
        <v>9999.9</v>
      </c>
      <c r="BS28" s="141">
        <v>220.8</v>
      </c>
      <c r="BT28" s="141">
        <v>239.6</v>
      </c>
      <c r="BU28" s="141">
        <v>193</v>
      </c>
      <c r="BV28" s="141">
        <v>143.4</v>
      </c>
      <c r="BW28" s="141">
        <v>218.5</v>
      </c>
      <c r="BX28" s="141">
        <v>274.60000000000002</v>
      </c>
      <c r="BY28" s="141">
        <v>124.5</v>
      </c>
      <c r="BZ28" s="141">
        <v>108.7</v>
      </c>
      <c r="CA28" s="141">
        <v>9999.9</v>
      </c>
      <c r="CB28" s="141">
        <v>9999.9</v>
      </c>
      <c r="CC28" s="141">
        <v>9999.9</v>
      </c>
      <c r="CD28" s="141">
        <v>9999.9</v>
      </c>
      <c r="CE28" s="141">
        <v>172</v>
      </c>
      <c r="CF28" s="141">
        <v>183</v>
      </c>
      <c r="CG28" s="141">
        <v>276.60000000000002</v>
      </c>
      <c r="CH28" s="141">
        <v>276.89999999999998</v>
      </c>
      <c r="CI28" s="141">
        <v>125.9</v>
      </c>
      <c r="CJ28" s="141">
        <v>106.2</v>
      </c>
      <c r="CK28" s="141">
        <v>134.1</v>
      </c>
      <c r="CL28" s="141">
        <v>200.4</v>
      </c>
    </row>
    <row r="29" spans="1:90" x14ac:dyDescent="0.2">
      <c r="A29" s="138" t="s">
        <v>1491</v>
      </c>
      <c r="B29" s="138" t="s">
        <v>1492</v>
      </c>
      <c r="C29" s="139">
        <v>0.23627000000000001</v>
      </c>
      <c r="D29" s="141">
        <v>85.7</v>
      </c>
      <c r="E29" s="141">
        <v>88.6</v>
      </c>
      <c r="F29" s="141">
        <v>84.9</v>
      </c>
      <c r="G29" s="141">
        <v>9999.9</v>
      </c>
      <c r="H29" s="141">
        <v>9999.9</v>
      </c>
      <c r="I29" s="141">
        <v>9999.9</v>
      </c>
      <c r="J29" s="141">
        <v>9999.9</v>
      </c>
      <c r="K29" s="141">
        <v>9999.9</v>
      </c>
      <c r="L29" s="141">
        <v>9999.9</v>
      </c>
      <c r="M29" s="141">
        <v>147.1</v>
      </c>
      <c r="N29" s="141">
        <v>143.4</v>
      </c>
      <c r="O29" s="141">
        <v>90.9</v>
      </c>
      <c r="P29" s="141">
        <v>84.8</v>
      </c>
      <c r="Q29" s="141">
        <v>72.8</v>
      </c>
      <c r="R29" s="141">
        <v>68.900000000000006</v>
      </c>
      <c r="S29" s="141">
        <v>9999.9</v>
      </c>
      <c r="T29" s="141">
        <v>9999.9</v>
      </c>
      <c r="U29" s="141">
        <v>9999.9</v>
      </c>
      <c r="V29" s="141">
        <v>9999.9</v>
      </c>
      <c r="W29" s="141">
        <v>9999.9</v>
      </c>
      <c r="X29" s="141">
        <v>9999.9</v>
      </c>
      <c r="Y29" s="141">
        <v>135.80000000000001</v>
      </c>
      <c r="Z29" s="141">
        <v>106.8</v>
      </c>
      <c r="AA29" s="141">
        <v>94.3</v>
      </c>
      <c r="AB29" s="141">
        <v>83.1</v>
      </c>
      <c r="AC29" s="141">
        <v>80.900000000000006</v>
      </c>
      <c r="AD29" s="141">
        <v>83.8</v>
      </c>
      <c r="AE29" s="141">
        <v>9999.9</v>
      </c>
      <c r="AF29" s="141">
        <v>9999.9</v>
      </c>
      <c r="AG29" s="141">
        <v>9999.9</v>
      </c>
      <c r="AH29" s="141">
        <v>9999.9</v>
      </c>
      <c r="AI29" s="141">
        <v>9999.9</v>
      </c>
      <c r="AJ29" s="141">
        <v>9999.9</v>
      </c>
      <c r="AK29" s="141">
        <v>123.7</v>
      </c>
      <c r="AL29" s="141">
        <v>122</v>
      </c>
      <c r="AM29" s="141">
        <v>85.8</v>
      </c>
      <c r="AN29" s="141">
        <v>91.9</v>
      </c>
      <c r="AO29" s="141">
        <v>88.6</v>
      </c>
      <c r="AP29" s="141">
        <v>96.7</v>
      </c>
      <c r="AQ29" s="141">
        <v>9999.9</v>
      </c>
      <c r="AR29" s="141">
        <v>9999.9</v>
      </c>
      <c r="AS29" s="141">
        <v>9999.9</v>
      </c>
      <c r="AT29" s="141">
        <v>9999.9</v>
      </c>
      <c r="AU29" s="141">
        <v>9999.9</v>
      </c>
      <c r="AV29" s="141">
        <v>9999.9</v>
      </c>
      <c r="AW29" s="141">
        <v>157.6</v>
      </c>
      <c r="AX29" s="141">
        <v>162.1</v>
      </c>
      <c r="AY29" s="141">
        <v>121.3</v>
      </c>
      <c r="AZ29" s="141">
        <v>120.7</v>
      </c>
      <c r="BA29" s="141">
        <v>95.4</v>
      </c>
      <c r="BB29" s="141">
        <v>96</v>
      </c>
      <c r="BC29" s="141">
        <v>9999.9</v>
      </c>
      <c r="BD29" s="141">
        <v>9999.9</v>
      </c>
      <c r="BE29" s="141">
        <v>9999.9</v>
      </c>
      <c r="BF29" s="141">
        <v>9999.9</v>
      </c>
      <c r="BG29" s="141">
        <v>9999.9</v>
      </c>
      <c r="BH29" s="141">
        <v>9999.9</v>
      </c>
      <c r="BI29" s="141">
        <v>147.1</v>
      </c>
      <c r="BJ29" s="141">
        <v>137.1</v>
      </c>
      <c r="BK29" s="141">
        <v>134.4</v>
      </c>
      <c r="BL29" s="141">
        <v>103.9</v>
      </c>
      <c r="BM29" s="141">
        <v>103.7</v>
      </c>
      <c r="BN29" s="141">
        <v>120.1</v>
      </c>
      <c r="BO29" s="141">
        <v>9999.9</v>
      </c>
      <c r="BP29" s="141">
        <v>9999.9</v>
      </c>
      <c r="BQ29" s="141">
        <v>9999.9</v>
      </c>
      <c r="BR29" s="141">
        <v>9999.9</v>
      </c>
      <c r="BS29" s="141">
        <v>9999.9</v>
      </c>
      <c r="BT29" s="141">
        <v>9999.9</v>
      </c>
      <c r="BU29" s="141">
        <v>204.1</v>
      </c>
      <c r="BV29" s="141">
        <v>175.9</v>
      </c>
      <c r="BW29" s="141">
        <v>199</v>
      </c>
      <c r="BX29" s="141">
        <v>210.5</v>
      </c>
      <c r="BY29" s="141">
        <v>119.1</v>
      </c>
      <c r="BZ29" s="141">
        <v>110.6</v>
      </c>
      <c r="CA29" s="141">
        <v>9999.9</v>
      </c>
      <c r="CB29" s="141">
        <v>9999.9</v>
      </c>
      <c r="CC29" s="141">
        <v>9999.9</v>
      </c>
      <c r="CD29" s="141">
        <v>9999.9</v>
      </c>
      <c r="CE29" s="141">
        <v>9999.9</v>
      </c>
      <c r="CF29" s="141">
        <v>9999.9</v>
      </c>
      <c r="CG29" s="141">
        <v>163.30000000000001</v>
      </c>
      <c r="CH29" s="141">
        <v>162.30000000000001</v>
      </c>
      <c r="CI29" s="141">
        <v>139.1</v>
      </c>
      <c r="CJ29" s="141">
        <v>121.7</v>
      </c>
      <c r="CK29" s="141">
        <v>142.9</v>
      </c>
      <c r="CL29" s="141">
        <v>146.30000000000001</v>
      </c>
    </row>
    <row r="30" spans="1:90" x14ac:dyDescent="0.2">
      <c r="A30" s="138" t="s">
        <v>1493</v>
      </c>
      <c r="B30" s="138" t="s">
        <v>1494</v>
      </c>
      <c r="C30" s="139">
        <v>0.2984</v>
      </c>
      <c r="D30" s="141">
        <v>86.7</v>
      </c>
      <c r="E30" s="141">
        <v>92.1</v>
      </c>
      <c r="F30" s="141">
        <v>81.7</v>
      </c>
      <c r="G30" s="141">
        <v>102.6</v>
      </c>
      <c r="H30" s="141">
        <v>98.2</v>
      </c>
      <c r="I30" s="141">
        <v>105.4</v>
      </c>
      <c r="J30" s="141">
        <v>147.19999999999999</v>
      </c>
      <c r="K30" s="141">
        <v>131.30000000000001</v>
      </c>
      <c r="L30" s="141">
        <v>115.7</v>
      </c>
      <c r="M30" s="141">
        <v>161.69999999999999</v>
      </c>
      <c r="N30" s="141">
        <v>132.4</v>
      </c>
      <c r="O30" s="141">
        <v>86</v>
      </c>
      <c r="P30" s="141">
        <v>95</v>
      </c>
      <c r="Q30" s="141">
        <v>98.2</v>
      </c>
      <c r="R30" s="141">
        <v>98</v>
      </c>
      <c r="S30" s="141">
        <v>87.8</v>
      </c>
      <c r="T30" s="141">
        <v>98.2</v>
      </c>
      <c r="U30" s="141">
        <v>122.6</v>
      </c>
      <c r="V30" s="141">
        <v>117.8</v>
      </c>
      <c r="W30" s="141">
        <v>129.4</v>
      </c>
      <c r="X30" s="141">
        <v>127.5</v>
      </c>
      <c r="Y30" s="141">
        <v>128</v>
      </c>
      <c r="Z30" s="141">
        <v>122.4</v>
      </c>
      <c r="AA30" s="141">
        <v>117.5</v>
      </c>
      <c r="AB30" s="141">
        <v>119.4</v>
      </c>
      <c r="AC30" s="141">
        <v>107.8</v>
      </c>
      <c r="AD30" s="141">
        <v>118.8</v>
      </c>
      <c r="AE30" s="141">
        <v>107.5</v>
      </c>
      <c r="AF30" s="141">
        <v>127</v>
      </c>
      <c r="AG30" s="141">
        <v>132.1</v>
      </c>
      <c r="AH30" s="141">
        <v>160.30000000000001</v>
      </c>
      <c r="AI30" s="141">
        <v>136.30000000000001</v>
      </c>
      <c r="AJ30" s="141">
        <v>136.69999999999999</v>
      </c>
      <c r="AK30" s="141">
        <v>129.4</v>
      </c>
      <c r="AL30" s="141">
        <v>108.5</v>
      </c>
      <c r="AM30" s="141">
        <v>116.4</v>
      </c>
      <c r="AN30" s="141">
        <v>117.1</v>
      </c>
      <c r="AO30" s="141">
        <v>138.69999999999999</v>
      </c>
      <c r="AP30" s="141">
        <v>156.4</v>
      </c>
      <c r="AQ30" s="141">
        <v>135.19999999999999</v>
      </c>
      <c r="AR30" s="141">
        <v>141.80000000000001</v>
      </c>
      <c r="AS30" s="141">
        <v>149</v>
      </c>
      <c r="AT30" s="141">
        <v>154.6</v>
      </c>
      <c r="AU30" s="141">
        <v>156.30000000000001</v>
      </c>
      <c r="AV30" s="141">
        <v>143.4</v>
      </c>
      <c r="AW30" s="141">
        <v>176.8</v>
      </c>
      <c r="AX30" s="141">
        <v>155.5</v>
      </c>
      <c r="AY30" s="141">
        <v>137.80000000000001</v>
      </c>
      <c r="AZ30" s="141">
        <v>148</v>
      </c>
      <c r="BA30" s="141">
        <v>113.3</v>
      </c>
      <c r="BB30" s="141">
        <v>101.3</v>
      </c>
      <c r="BC30" s="141">
        <v>112.9</v>
      </c>
      <c r="BD30" s="141">
        <v>109.1</v>
      </c>
      <c r="BE30" s="141">
        <v>126.6</v>
      </c>
      <c r="BF30" s="141">
        <v>152.4</v>
      </c>
      <c r="BG30" s="141">
        <v>153.6</v>
      </c>
      <c r="BH30" s="141">
        <v>136</v>
      </c>
      <c r="BI30" s="141">
        <v>149.19999999999999</v>
      </c>
      <c r="BJ30" s="141">
        <v>157.5</v>
      </c>
      <c r="BK30" s="141">
        <v>143.9</v>
      </c>
      <c r="BL30" s="141">
        <v>141.5</v>
      </c>
      <c r="BM30" s="141">
        <v>134.4</v>
      </c>
      <c r="BN30" s="141">
        <v>152.4</v>
      </c>
      <c r="BO30" s="141">
        <v>144.6</v>
      </c>
      <c r="BP30" s="141">
        <v>157.4</v>
      </c>
      <c r="BQ30" s="141">
        <v>188.4</v>
      </c>
      <c r="BR30" s="141">
        <v>159.5</v>
      </c>
      <c r="BS30" s="141">
        <v>152.4</v>
      </c>
      <c r="BT30" s="141">
        <v>171.2</v>
      </c>
      <c r="BU30" s="141">
        <v>147.80000000000001</v>
      </c>
      <c r="BV30" s="141">
        <v>141.30000000000001</v>
      </c>
      <c r="BW30" s="141">
        <v>233.5</v>
      </c>
      <c r="BX30" s="141">
        <v>209.7</v>
      </c>
      <c r="BY30" s="141">
        <v>127.9</v>
      </c>
      <c r="BZ30" s="141">
        <v>142.19999999999999</v>
      </c>
      <c r="CA30" s="141">
        <v>122.3</v>
      </c>
      <c r="CB30" s="141">
        <v>130.4</v>
      </c>
      <c r="CC30" s="141">
        <v>155.9</v>
      </c>
      <c r="CD30" s="141">
        <v>184.7</v>
      </c>
      <c r="CE30" s="141">
        <v>190.3</v>
      </c>
      <c r="CF30" s="141">
        <v>211.1</v>
      </c>
      <c r="CG30" s="141">
        <v>181.6</v>
      </c>
      <c r="CH30" s="141">
        <v>166.7</v>
      </c>
      <c r="CI30" s="141">
        <v>143.80000000000001</v>
      </c>
      <c r="CJ30" s="141">
        <v>168.8</v>
      </c>
      <c r="CK30" s="141">
        <v>191.5</v>
      </c>
      <c r="CL30" s="141">
        <v>204.6</v>
      </c>
    </row>
    <row r="31" spans="1:90" x14ac:dyDescent="0.2">
      <c r="A31" s="138" t="s">
        <v>1495</v>
      </c>
      <c r="B31" s="138" t="s">
        <v>1496</v>
      </c>
      <c r="C31" s="139">
        <v>0.12604000000000001</v>
      </c>
      <c r="D31" s="141">
        <v>124.3</v>
      </c>
      <c r="E31" s="141">
        <v>121.6</v>
      </c>
      <c r="F31" s="141">
        <v>107.3</v>
      </c>
      <c r="G31" s="141">
        <v>101.5</v>
      </c>
      <c r="H31" s="141">
        <v>84.9</v>
      </c>
      <c r="I31" s="141">
        <v>80.8</v>
      </c>
      <c r="J31" s="141">
        <v>91.8</v>
      </c>
      <c r="K31" s="141">
        <v>95.1</v>
      </c>
      <c r="L31" s="141">
        <v>83.4</v>
      </c>
      <c r="M31" s="141">
        <v>88</v>
      </c>
      <c r="N31" s="141">
        <v>115.6</v>
      </c>
      <c r="O31" s="141">
        <v>123.9</v>
      </c>
      <c r="P31" s="141">
        <v>135.80000000000001</v>
      </c>
      <c r="Q31" s="141">
        <v>131.9</v>
      </c>
      <c r="R31" s="141">
        <v>99.4</v>
      </c>
      <c r="S31" s="141">
        <v>91.6</v>
      </c>
      <c r="T31" s="141">
        <v>89.7</v>
      </c>
      <c r="U31" s="141">
        <v>104.6</v>
      </c>
      <c r="V31" s="141">
        <v>106.4</v>
      </c>
      <c r="W31" s="141">
        <v>106.8</v>
      </c>
      <c r="X31" s="141">
        <v>107.2</v>
      </c>
      <c r="Y31" s="141">
        <v>117.6</v>
      </c>
      <c r="Z31" s="141">
        <v>129</v>
      </c>
      <c r="AA31" s="141">
        <v>128.9</v>
      </c>
      <c r="AB31" s="141">
        <v>128.9</v>
      </c>
      <c r="AC31" s="141">
        <v>133.5</v>
      </c>
      <c r="AD31" s="141">
        <v>138.69999999999999</v>
      </c>
      <c r="AE31" s="141">
        <v>131.19999999999999</v>
      </c>
      <c r="AF31" s="141">
        <v>104.3</v>
      </c>
      <c r="AG31" s="141">
        <v>97</v>
      </c>
      <c r="AH31" s="141">
        <v>111.5</v>
      </c>
      <c r="AI31" s="141">
        <v>135.80000000000001</v>
      </c>
      <c r="AJ31" s="141">
        <v>111.2</v>
      </c>
      <c r="AK31" s="141">
        <v>121.2</v>
      </c>
      <c r="AL31" s="141">
        <v>133.5</v>
      </c>
      <c r="AM31" s="141">
        <v>144</v>
      </c>
      <c r="AN31" s="141">
        <v>148</v>
      </c>
      <c r="AO31" s="141">
        <v>110.5</v>
      </c>
      <c r="AP31" s="141">
        <v>131.80000000000001</v>
      </c>
      <c r="AQ31" s="141">
        <v>126</v>
      </c>
      <c r="AR31" s="141">
        <v>113.1</v>
      </c>
      <c r="AS31" s="141">
        <v>109.8</v>
      </c>
      <c r="AT31" s="141">
        <v>115.5</v>
      </c>
      <c r="AU31" s="141">
        <v>127.6</v>
      </c>
      <c r="AV31" s="141">
        <v>136.5</v>
      </c>
      <c r="AW31" s="141">
        <v>152.80000000000001</v>
      </c>
      <c r="AX31" s="141">
        <v>164</v>
      </c>
      <c r="AY31" s="141">
        <v>158.1</v>
      </c>
      <c r="AZ31" s="141">
        <v>159.80000000000001</v>
      </c>
      <c r="BA31" s="141">
        <v>129.19999999999999</v>
      </c>
      <c r="BB31" s="141">
        <v>113.7</v>
      </c>
      <c r="BC31" s="141">
        <v>132.9</v>
      </c>
      <c r="BD31" s="141">
        <v>134.1</v>
      </c>
      <c r="BE31" s="141">
        <v>134.80000000000001</v>
      </c>
      <c r="BF31" s="141">
        <v>151.9</v>
      </c>
      <c r="BG31" s="141">
        <v>117.9</v>
      </c>
      <c r="BH31" s="141">
        <v>104.5</v>
      </c>
      <c r="BI31" s="141">
        <v>128.80000000000001</v>
      </c>
      <c r="BJ31" s="141">
        <v>145.19999999999999</v>
      </c>
      <c r="BK31" s="141">
        <v>173.8</v>
      </c>
      <c r="BL31" s="141">
        <v>181</v>
      </c>
      <c r="BM31" s="141">
        <v>172.1</v>
      </c>
      <c r="BN31" s="141">
        <v>169.3</v>
      </c>
      <c r="BO31" s="141">
        <v>161.9</v>
      </c>
      <c r="BP31" s="141">
        <v>132.69999999999999</v>
      </c>
      <c r="BQ31" s="141">
        <v>135.9</v>
      </c>
      <c r="BR31" s="141">
        <v>127.4</v>
      </c>
      <c r="BS31" s="141">
        <v>117.8</v>
      </c>
      <c r="BT31" s="141">
        <v>118.1</v>
      </c>
      <c r="BU31" s="141">
        <v>149.19999999999999</v>
      </c>
      <c r="BV31" s="141">
        <v>172.8</v>
      </c>
      <c r="BW31" s="141">
        <v>204.3</v>
      </c>
      <c r="BX31" s="141">
        <v>283.39999999999998</v>
      </c>
      <c r="BY31" s="141">
        <v>276.39999999999998</v>
      </c>
      <c r="BZ31" s="141">
        <v>217.7</v>
      </c>
      <c r="CA31" s="141">
        <v>183</v>
      </c>
      <c r="CB31" s="141">
        <v>189.9</v>
      </c>
      <c r="CC31" s="141">
        <v>182.9</v>
      </c>
      <c r="CD31" s="141">
        <v>176.2</v>
      </c>
      <c r="CE31" s="141">
        <v>208.5</v>
      </c>
      <c r="CF31" s="141">
        <v>218.6</v>
      </c>
      <c r="CG31" s="141">
        <v>236.6</v>
      </c>
      <c r="CH31" s="141">
        <v>263.3</v>
      </c>
      <c r="CI31" s="141">
        <v>253.9</v>
      </c>
      <c r="CJ31" s="141">
        <v>282.7</v>
      </c>
      <c r="CK31" s="141">
        <v>293.8</v>
      </c>
      <c r="CL31" s="141">
        <v>356.4</v>
      </c>
    </row>
    <row r="32" spans="1:90" x14ac:dyDescent="0.2">
      <c r="A32" s="138" t="s">
        <v>1497</v>
      </c>
      <c r="B32" s="138" t="s">
        <v>1498</v>
      </c>
      <c r="C32" s="139">
        <v>0.18756</v>
      </c>
      <c r="D32" s="141">
        <v>69.7</v>
      </c>
      <c r="E32" s="141">
        <v>68.5</v>
      </c>
      <c r="F32" s="141">
        <v>67.5</v>
      </c>
      <c r="G32" s="141">
        <v>77.7</v>
      </c>
      <c r="H32" s="141">
        <v>121.5</v>
      </c>
      <c r="I32" s="141">
        <v>158</v>
      </c>
      <c r="J32" s="141">
        <v>179.6</v>
      </c>
      <c r="K32" s="141">
        <v>151.19999999999999</v>
      </c>
      <c r="L32" s="141">
        <v>137.9</v>
      </c>
      <c r="M32" s="141">
        <v>149.5</v>
      </c>
      <c r="N32" s="141">
        <v>150.30000000000001</v>
      </c>
      <c r="O32" s="141">
        <v>123.2</v>
      </c>
      <c r="P32" s="141">
        <v>132.80000000000001</v>
      </c>
      <c r="Q32" s="141">
        <v>85</v>
      </c>
      <c r="R32" s="141">
        <v>61.1</v>
      </c>
      <c r="S32" s="141">
        <v>54.2</v>
      </c>
      <c r="T32" s="141">
        <v>56.3</v>
      </c>
      <c r="U32" s="141">
        <v>86</v>
      </c>
      <c r="V32" s="141">
        <v>103</v>
      </c>
      <c r="W32" s="141">
        <v>159.30000000000001</v>
      </c>
      <c r="X32" s="141">
        <v>162.30000000000001</v>
      </c>
      <c r="Y32" s="141">
        <v>177.1</v>
      </c>
      <c r="Z32" s="141">
        <v>165.5</v>
      </c>
      <c r="AA32" s="141">
        <v>121.6</v>
      </c>
      <c r="AB32" s="141">
        <v>97.9</v>
      </c>
      <c r="AC32" s="141">
        <v>107.9</v>
      </c>
      <c r="AD32" s="141">
        <v>143</v>
      </c>
      <c r="AE32" s="141">
        <v>157.69999999999999</v>
      </c>
      <c r="AF32" s="141">
        <v>170.3</v>
      </c>
      <c r="AG32" s="141">
        <v>181.1</v>
      </c>
      <c r="AH32" s="141">
        <v>216.6</v>
      </c>
      <c r="AI32" s="141">
        <v>232.3</v>
      </c>
      <c r="AJ32" s="141">
        <v>174.1</v>
      </c>
      <c r="AK32" s="141">
        <v>174.8</v>
      </c>
      <c r="AL32" s="141">
        <v>158.9</v>
      </c>
      <c r="AM32" s="141">
        <v>126.1</v>
      </c>
      <c r="AN32" s="141">
        <v>100.7</v>
      </c>
      <c r="AO32" s="141">
        <v>98.8</v>
      </c>
      <c r="AP32" s="141">
        <v>93.9</v>
      </c>
      <c r="AQ32" s="141">
        <v>83.3</v>
      </c>
      <c r="AR32" s="141">
        <v>107.4</v>
      </c>
      <c r="AS32" s="141">
        <v>137.9</v>
      </c>
      <c r="AT32" s="141">
        <v>153.30000000000001</v>
      </c>
      <c r="AU32" s="141">
        <v>157.1</v>
      </c>
      <c r="AV32" s="141">
        <v>172.1</v>
      </c>
      <c r="AW32" s="141">
        <v>194.4</v>
      </c>
      <c r="AX32" s="141">
        <v>303.10000000000002</v>
      </c>
      <c r="AY32" s="141">
        <v>255.4</v>
      </c>
      <c r="AZ32" s="141">
        <v>219.9</v>
      </c>
      <c r="BA32" s="141">
        <v>125.8</v>
      </c>
      <c r="BB32" s="141">
        <v>112.4</v>
      </c>
      <c r="BC32" s="141">
        <v>109.7</v>
      </c>
      <c r="BD32" s="141">
        <v>123.5</v>
      </c>
      <c r="BE32" s="141">
        <v>148.5</v>
      </c>
      <c r="BF32" s="141">
        <v>190.8</v>
      </c>
      <c r="BG32" s="141">
        <v>213.3</v>
      </c>
      <c r="BH32" s="141">
        <v>178.7</v>
      </c>
      <c r="BI32" s="141">
        <v>184.8</v>
      </c>
      <c r="BJ32" s="141">
        <v>157.69999999999999</v>
      </c>
      <c r="BK32" s="141">
        <v>147.6</v>
      </c>
      <c r="BL32" s="141">
        <v>126.3</v>
      </c>
      <c r="BM32" s="141">
        <v>113</v>
      </c>
      <c r="BN32" s="141">
        <v>113.9</v>
      </c>
      <c r="BO32" s="141">
        <v>115.3</v>
      </c>
      <c r="BP32" s="141">
        <v>154.19999999999999</v>
      </c>
      <c r="BQ32" s="141">
        <v>222.6</v>
      </c>
      <c r="BR32" s="141">
        <v>260.10000000000002</v>
      </c>
      <c r="BS32" s="141">
        <v>236.1</v>
      </c>
      <c r="BT32" s="141">
        <v>226</v>
      </c>
      <c r="BU32" s="141">
        <v>212.4</v>
      </c>
      <c r="BV32" s="141">
        <v>246.6</v>
      </c>
      <c r="BW32" s="141">
        <v>302</v>
      </c>
      <c r="BX32" s="141">
        <v>282</v>
      </c>
      <c r="BY32" s="141">
        <v>167.1</v>
      </c>
      <c r="BZ32" s="141">
        <v>150.5</v>
      </c>
      <c r="CA32" s="141">
        <v>130.19999999999999</v>
      </c>
      <c r="CB32" s="141">
        <v>140.69999999999999</v>
      </c>
      <c r="CC32" s="141">
        <v>157.69999999999999</v>
      </c>
      <c r="CD32" s="141">
        <v>199.6</v>
      </c>
      <c r="CE32" s="141">
        <v>231.6</v>
      </c>
      <c r="CF32" s="141">
        <v>287.5</v>
      </c>
      <c r="CG32" s="141">
        <v>306</v>
      </c>
      <c r="CH32" s="141">
        <v>253.1</v>
      </c>
      <c r="CI32" s="141">
        <v>198.8</v>
      </c>
      <c r="CJ32" s="141">
        <v>162.4</v>
      </c>
      <c r="CK32" s="141">
        <v>201.6</v>
      </c>
      <c r="CL32" s="141">
        <v>269.89999999999998</v>
      </c>
    </row>
    <row r="33" spans="1:90" x14ac:dyDescent="0.2">
      <c r="A33" s="138" t="s">
        <v>1517</v>
      </c>
      <c r="B33" s="138" t="s">
        <v>1518</v>
      </c>
      <c r="C33" s="139">
        <v>2.10717</v>
      </c>
      <c r="D33" s="141">
        <v>96.3</v>
      </c>
      <c r="E33" s="141">
        <v>99.1</v>
      </c>
      <c r="F33" s="141">
        <v>100.7</v>
      </c>
      <c r="G33" s="141">
        <v>108.1</v>
      </c>
      <c r="H33" s="141">
        <v>100.1</v>
      </c>
      <c r="I33" s="141">
        <v>98.7</v>
      </c>
      <c r="J33" s="141">
        <v>102.8</v>
      </c>
      <c r="K33" s="141">
        <v>104.8</v>
      </c>
      <c r="L33" s="141">
        <v>106.3</v>
      </c>
      <c r="M33" s="141">
        <v>105.9</v>
      </c>
      <c r="N33" s="141">
        <v>103.1</v>
      </c>
      <c r="O33" s="141">
        <v>99.9</v>
      </c>
      <c r="P33" s="141">
        <v>100.6</v>
      </c>
      <c r="Q33" s="141">
        <v>104.5</v>
      </c>
      <c r="R33" s="141">
        <v>104.5</v>
      </c>
      <c r="S33" s="141">
        <v>108.4</v>
      </c>
      <c r="T33" s="141">
        <v>105.5</v>
      </c>
      <c r="U33" s="141">
        <v>104.2</v>
      </c>
      <c r="V33" s="141">
        <v>104.6</v>
      </c>
      <c r="W33" s="141">
        <v>107.2</v>
      </c>
      <c r="X33" s="141">
        <v>113.6</v>
      </c>
      <c r="Y33" s="141">
        <v>113.2</v>
      </c>
      <c r="Z33" s="141">
        <v>111.2</v>
      </c>
      <c r="AA33" s="141">
        <v>107.8</v>
      </c>
      <c r="AB33" s="141">
        <v>111.5</v>
      </c>
      <c r="AC33" s="141">
        <v>113</v>
      </c>
      <c r="AD33" s="141">
        <v>116</v>
      </c>
      <c r="AE33" s="141">
        <v>119.1</v>
      </c>
      <c r="AF33" s="141">
        <v>117</v>
      </c>
      <c r="AG33" s="141">
        <v>109.9</v>
      </c>
      <c r="AH33" s="141">
        <v>107.6</v>
      </c>
      <c r="AI33" s="141">
        <v>111.4</v>
      </c>
      <c r="AJ33" s="141">
        <v>117.9</v>
      </c>
      <c r="AK33" s="141">
        <v>116.6</v>
      </c>
      <c r="AL33" s="141">
        <v>113.3</v>
      </c>
      <c r="AM33" s="141">
        <v>110.2</v>
      </c>
      <c r="AN33" s="141">
        <v>109.2</v>
      </c>
      <c r="AO33" s="141">
        <v>117.4</v>
      </c>
      <c r="AP33" s="141">
        <v>123</v>
      </c>
      <c r="AQ33" s="141">
        <v>139.4</v>
      </c>
      <c r="AR33" s="141">
        <v>138.1</v>
      </c>
      <c r="AS33" s="141">
        <v>127.3</v>
      </c>
      <c r="AT33" s="141">
        <v>132.30000000000001</v>
      </c>
      <c r="AU33" s="141">
        <v>127.8</v>
      </c>
      <c r="AV33" s="141">
        <v>130</v>
      </c>
      <c r="AW33" s="141">
        <v>133.9</v>
      </c>
      <c r="AX33" s="141">
        <v>125.2</v>
      </c>
      <c r="AY33" s="141">
        <v>121.3</v>
      </c>
      <c r="AZ33" s="141">
        <v>126.4</v>
      </c>
      <c r="BA33" s="141">
        <v>124</v>
      </c>
      <c r="BB33" s="141">
        <v>123.2</v>
      </c>
      <c r="BC33" s="141">
        <v>134.69999999999999</v>
      </c>
      <c r="BD33" s="141">
        <v>132.6</v>
      </c>
      <c r="BE33" s="141">
        <v>129.80000000000001</v>
      </c>
      <c r="BF33" s="141">
        <v>128.9</v>
      </c>
      <c r="BG33" s="141">
        <v>133.6</v>
      </c>
      <c r="BH33" s="141">
        <v>134.69999999999999</v>
      </c>
      <c r="BI33" s="141">
        <v>136.4</v>
      </c>
      <c r="BJ33" s="141">
        <v>136.5</v>
      </c>
      <c r="BK33" s="141">
        <v>136</v>
      </c>
      <c r="BL33" s="141">
        <v>139.9</v>
      </c>
      <c r="BM33" s="141">
        <v>145.30000000000001</v>
      </c>
      <c r="BN33" s="141">
        <v>145.6</v>
      </c>
      <c r="BO33" s="141">
        <v>161.1</v>
      </c>
      <c r="BP33" s="141">
        <v>163</v>
      </c>
      <c r="BQ33" s="141">
        <v>162.69999999999999</v>
      </c>
      <c r="BR33" s="141">
        <v>170.7</v>
      </c>
      <c r="BS33" s="141">
        <v>149.9</v>
      </c>
      <c r="BT33" s="141">
        <v>152.69999999999999</v>
      </c>
      <c r="BU33" s="141">
        <v>159.69999999999999</v>
      </c>
      <c r="BV33" s="141">
        <v>161.80000000000001</v>
      </c>
      <c r="BW33" s="141">
        <v>159.5</v>
      </c>
      <c r="BX33" s="141">
        <v>161.80000000000001</v>
      </c>
      <c r="BY33" s="141">
        <v>170.7</v>
      </c>
      <c r="BZ33" s="141">
        <v>184.5</v>
      </c>
      <c r="CA33" s="141">
        <v>232.7</v>
      </c>
      <c r="CB33" s="141">
        <v>207.7</v>
      </c>
      <c r="CC33" s="141">
        <v>194.9</v>
      </c>
      <c r="CD33" s="141">
        <v>196</v>
      </c>
      <c r="CE33" s="141">
        <v>184.9</v>
      </c>
      <c r="CF33" s="141">
        <v>176.6</v>
      </c>
      <c r="CG33" s="141">
        <v>177.7</v>
      </c>
      <c r="CH33" s="141">
        <v>173.6</v>
      </c>
      <c r="CI33" s="141">
        <v>173.5</v>
      </c>
      <c r="CJ33" s="141">
        <v>172.2</v>
      </c>
      <c r="CK33" s="141">
        <v>170.2</v>
      </c>
      <c r="CL33" s="141">
        <v>176.4</v>
      </c>
    </row>
    <row r="34" spans="1:90" x14ac:dyDescent="0.2">
      <c r="A34" s="138" t="s">
        <v>1519</v>
      </c>
      <c r="B34" s="138" t="s">
        <v>1520</v>
      </c>
      <c r="C34" s="139">
        <v>0.34264</v>
      </c>
      <c r="D34" s="141">
        <v>92.8</v>
      </c>
      <c r="E34" s="141">
        <v>96.2</v>
      </c>
      <c r="F34" s="141">
        <v>101</v>
      </c>
      <c r="G34" s="141">
        <v>106.7</v>
      </c>
      <c r="H34" s="141">
        <v>104</v>
      </c>
      <c r="I34" s="141">
        <v>103.1</v>
      </c>
      <c r="J34" s="141">
        <v>105.8</v>
      </c>
      <c r="K34" s="141">
        <v>112</v>
      </c>
      <c r="L34" s="141">
        <v>115.8</v>
      </c>
      <c r="M34" s="141">
        <v>118.4</v>
      </c>
      <c r="N34" s="141">
        <v>120.7</v>
      </c>
      <c r="O34" s="141">
        <v>116.3</v>
      </c>
      <c r="P34" s="141">
        <v>110.9</v>
      </c>
      <c r="Q34" s="141">
        <v>108.1</v>
      </c>
      <c r="R34" s="141">
        <v>105</v>
      </c>
      <c r="S34" s="141">
        <v>107.3</v>
      </c>
      <c r="T34" s="141">
        <v>110.3</v>
      </c>
      <c r="U34" s="141">
        <v>113.6</v>
      </c>
      <c r="V34" s="141">
        <v>117.7</v>
      </c>
      <c r="W34" s="141">
        <v>117.5</v>
      </c>
      <c r="X34" s="141">
        <v>116</v>
      </c>
      <c r="Y34" s="141">
        <v>122.2</v>
      </c>
      <c r="Z34" s="141">
        <v>119.3</v>
      </c>
      <c r="AA34" s="141">
        <v>115.1</v>
      </c>
      <c r="AB34" s="141">
        <v>117.5</v>
      </c>
      <c r="AC34" s="141">
        <v>113.1</v>
      </c>
      <c r="AD34" s="141">
        <v>113.8</v>
      </c>
      <c r="AE34" s="141">
        <v>115.9</v>
      </c>
      <c r="AF34" s="141">
        <v>120.2</v>
      </c>
      <c r="AG34" s="141">
        <v>122.8</v>
      </c>
      <c r="AH34" s="141">
        <v>119.4</v>
      </c>
      <c r="AI34" s="141">
        <v>120</v>
      </c>
      <c r="AJ34" s="141">
        <v>123.7</v>
      </c>
      <c r="AK34" s="141">
        <v>125.6</v>
      </c>
      <c r="AL34" s="141">
        <v>122.3</v>
      </c>
      <c r="AM34" s="141">
        <v>117.8</v>
      </c>
      <c r="AN34" s="141">
        <v>116.9</v>
      </c>
      <c r="AO34" s="141">
        <v>119.2</v>
      </c>
      <c r="AP34" s="141">
        <v>122.9</v>
      </c>
      <c r="AQ34" s="141">
        <v>128</v>
      </c>
      <c r="AR34" s="141">
        <v>131.4</v>
      </c>
      <c r="AS34" s="141">
        <v>134.5</v>
      </c>
      <c r="AT34" s="141">
        <v>136.30000000000001</v>
      </c>
      <c r="AU34" s="141">
        <v>136</v>
      </c>
      <c r="AV34" s="141">
        <v>136.30000000000001</v>
      </c>
      <c r="AW34" s="141">
        <v>134</v>
      </c>
      <c r="AX34" s="141">
        <v>131.1</v>
      </c>
      <c r="AY34" s="141">
        <v>131.30000000000001</v>
      </c>
      <c r="AZ34" s="141">
        <v>133.4</v>
      </c>
      <c r="BA34" s="141">
        <v>128</v>
      </c>
      <c r="BB34" s="141">
        <v>129.1</v>
      </c>
      <c r="BC34" s="141">
        <v>131.4</v>
      </c>
      <c r="BD34" s="141">
        <v>136.9</v>
      </c>
      <c r="BE34" s="141">
        <v>137.5</v>
      </c>
      <c r="BF34" s="141">
        <v>139.6</v>
      </c>
      <c r="BG34" s="141">
        <v>141.9</v>
      </c>
      <c r="BH34" s="141">
        <v>146.4</v>
      </c>
      <c r="BI34" s="141">
        <v>147.9</v>
      </c>
      <c r="BJ34" s="141">
        <v>145.80000000000001</v>
      </c>
      <c r="BK34" s="141">
        <v>141.19999999999999</v>
      </c>
      <c r="BL34" s="141">
        <v>154.30000000000001</v>
      </c>
      <c r="BM34" s="141">
        <v>171.3</v>
      </c>
      <c r="BN34" s="141">
        <v>165.2</v>
      </c>
      <c r="BO34" s="141">
        <v>154.6</v>
      </c>
      <c r="BP34" s="141">
        <v>149.30000000000001</v>
      </c>
      <c r="BQ34" s="141">
        <v>153.69999999999999</v>
      </c>
      <c r="BR34" s="141">
        <v>167.2</v>
      </c>
      <c r="BS34" s="141">
        <v>173.9</v>
      </c>
      <c r="BT34" s="141">
        <v>173.9</v>
      </c>
      <c r="BU34" s="141">
        <v>177.8</v>
      </c>
      <c r="BV34" s="141">
        <v>175.7</v>
      </c>
      <c r="BW34" s="141">
        <v>161.4</v>
      </c>
      <c r="BX34" s="141">
        <v>151.9</v>
      </c>
      <c r="BY34" s="141">
        <v>149.9</v>
      </c>
      <c r="BZ34" s="141">
        <v>166.8</v>
      </c>
      <c r="CA34" s="141">
        <v>185.2</v>
      </c>
      <c r="CB34" s="141">
        <v>178.6</v>
      </c>
      <c r="CC34" s="141">
        <v>178.9</v>
      </c>
      <c r="CD34" s="141">
        <v>177.1</v>
      </c>
      <c r="CE34" s="141">
        <v>182.6</v>
      </c>
      <c r="CF34" s="141">
        <v>168</v>
      </c>
      <c r="CG34" s="141">
        <v>169.4</v>
      </c>
      <c r="CH34" s="141">
        <v>168.5</v>
      </c>
      <c r="CI34" s="141">
        <v>164.8</v>
      </c>
      <c r="CJ34" s="141">
        <v>166.1</v>
      </c>
      <c r="CK34" s="141">
        <v>167.8</v>
      </c>
      <c r="CL34" s="141">
        <v>174.1</v>
      </c>
    </row>
    <row r="35" spans="1:90" x14ac:dyDescent="0.2">
      <c r="A35" s="138" t="s">
        <v>1521</v>
      </c>
      <c r="B35" s="138" t="s">
        <v>1522</v>
      </c>
      <c r="C35" s="139">
        <v>0.65134000000000003</v>
      </c>
      <c r="D35" s="141">
        <v>9999.9</v>
      </c>
      <c r="E35" s="141">
        <v>9999.9</v>
      </c>
      <c r="F35" s="141">
        <v>9999.9</v>
      </c>
      <c r="G35" s="141">
        <v>108.9</v>
      </c>
      <c r="H35" s="141">
        <v>87.2</v>
      </c>
      <c r="I35" s="141">
        <v>84.3</v>
      </c>
      <c r="J35" s="141">
        <v>99.7</v>
      </c>
      <c r="K35" s="141">
        <v>9999.9</v>
      </c>
      <c r="L35" s="141">
        <v>9999.9</v>
      </c>
      <c r="M35" s="141">
        <v>9999.9</v>
      </c>
      <c r="N35" s="141">
        <v>9999.9</v>
      </c>
      <c r="O35" s="141">
        <v>9999.9</v>
      </c>
      <c r="P35" s="141">
        <v>9999.9</v>
      </c>
      <c r="Q35" s="141">
        <v>9999.9</v>
      </c>
      <c r="R35" s="141">
        <v>9999.9</v>
      </c>
      <c r="S35" s="141">
        <v>109.9</v>
      </c>
      <c r="T35" s="141">
        <v>97.7</v>
      </c>
      <c r="U35" s="141">
        <v>99.5</v>
      </c>
      <c r="V35" s="141">
        <v>100.6</v>
      </c>
      <c r="W35" s="141">
        <v>9999.9</v>
      </c>
      <c r="X35" s="141">
        <v>9999.9</v>
      </c>
      <c r="Y35" s="141">
        <v>9999.9</v>
      </c>
      <c r="Z35" s="141">
        <v>9999.9</v>
      </c>
      <c r="AA35" s="141">
        <v>9999.9</v>
      </c>
      <c r="AB35" s="141">
        <v>9999.9</v>
      </c>
      <c r="AC35" s="141">
        <v>9999.9</v>
      </c>
      <c r="AD35" s="141">
        <v>9999.9</v>
      </c>
      <c r="AE35" s="141">
        <v>117.4</v>
      </c>
      <c r="AF35" s="141">
        <v>110.7</v>
      </c>
      <c r="AG35" s="141">
        <v>106.5</v>
      </c>
      <c r="AH35" s="141">
        <v>107</v>
      </c>
      <c r="AI35" s="141">
        <v>9999.9</v>
      </c>
      <c r="AJ35" s="141">
        <v>9999.9</v>
      </c>
      <c r="AK35" s="141">
        <v>9999.9</v>
      </c>
      <c r="AL35" s="141">
        <v>9999.9</v>
      </c>
      <c r="AM35" s="141">
        <v>9999.9</v>
      </c>
      <c r="AN35" s="141">
        <v>9999.9</v>
      </c>
      <c r="AO35" s="141">
        <v>9999.9</v>
      </c>
      <c r="AP35" s="141">
        <v>9999.9</v>
      </c>
      <c r="AQ35" s="141">
        <v>169.4</v>
      </c>
      <c r="AR35" s="141">
        <v>158.5</v>
      </c>
      <c r="AS35" s="141">
        <v>134.4</v>
      </c>
      <c r="AT35" s="141">
        <v>144.30000000000001</v>
      </c>
      <c r="AU35" s="141">
        <v>9999.9</v>
      </c>
      <c r="AV35" s="141">
        <v>9999.9</v>
      </c>
      <c r="AW35" s="141">
        <v>9999.9</v>
      </c>
      <c r="AX35" s="141">
        <v>9999.9</v>
      </c>
      <c r="AY35" s="141">
        <v>9999.9</v>
      </c>
      <c r="AZ35" s="141">
        <v>9999.9</v>
      </c>
      <c r="BA35" s="141">
        <v>9999.9</v>
      </c>
      <c r="BB35" s="141">
        <v>9999.9</v>
      </c>
      <c r="BC35" s="141">
        <v>154</v>
      </c>
      <c r="BD35" s="141">
        <v>139.9</v>
      </c>
      <c r="BE35" s="141">
        <v>140.69999999999999</v>
      </c>
      <c r="BF35" s="141">
        <v>133.30000000000001</v>
      </c>
      <c r="BG35" s="141">
        <v>9999.9</v>
      </c>
      <c r="BH35" s="141">
        <v>9999.9</v>
      </c>
      <c r="BI35" s="141">
        <v>9999.9</v>
      </c>
      <c r="BJ35" s="141">
        <v>9999.9</v>
      </c>
      <c r="BK35" s="141">
        <v>9999.9</v>
      </c>
      <c r="BL35" s="141">
        <v>9999.9</v>
      </c>
      <c r="BM35" s="141">
        <v>9999.9</v>
      </c>
      <c r="BN35" s="141">
        <v>9999.9</v>
      </c>
      <c r="BO35" s="141">
        <v>183.4</v>
      </c>
      <c r="BP35" s="141">
        <v>188</v>
      </c>
      <c r="BQ35" s="141">
        <v>187.7</v>
      </c>
      <c r="BR35" s="141">
        <v>207</v>
      </c>
      <c r="BS35" s="141">
        <v>9999.9</v>
      </c>
      <c r="BT35" s="141">
        <v>9999.9</v>
      </c>
      <c r="BU35" s="141">
        <v>9999.9</v>
      </c>
      <c r="BV35" s="141">
        <v>9999.9</v>
      </c>
      <c r="BW35" s="141">
        <v>9999.9</v>
      </c>
      <c r="BX35" s="141">
        <v>9999.9</v>
      </c>
      <c r="BY35" s="141">
        <v>9999.9</v>
      </c>
      <c r="BZ35" s="141">
        <v>9999.9</v>
      </c>
      <c r="CA35" s="141">
        <v>310.60000000000002</v>
      </c>
      <c r="CB35" s="141">
        <v>229.1</v>
      </c>
      <c r="CC35" s="141">
        <v>199.5</v>
      </c>
      <c r="CD35" s="141">
        <v>209.4</v>
      </c>
      <c r="CE35" s="141">
        <v>9999.9</v>
      </c>
      <c r="CF35" s="141">
        <v>9999.9</v>
      </c>
      <c r="CG35" s="141">
        <v>9999.9</v>
      </c>
      <c r="CH35" s="141">
        <v>9999.9</v>
      </c>
      <c r="CI35" s="141">
        <v>9999.9</v>
      </c>
      <c r="CJ35" s="141">
        <v>9999.9</v>
      </c>
      <c r="CK35" s="141">
        <v>9999.9</v>
      </c>
      <c r="CL35" s="141">
        <v>9999.9</v>
      </c>
    </row>
    <row r="36" spans="1:90" x14ac:dyDescent="0.2">
      <c r="A36" s="138" t="s">
        <v>1523</v>
      </c>
      <c r="B36" s="138" t="s">
        <v>1524</v>
      </c>
      <c r="C36" s="139">
        <v>0.10397000000000001</v>
      </c>
      <c r="D36" s="141">
        <v>93.5</v>
      </c>
      <c r="E36" s="141">
        <v>102</v>
      </c>
      <c r="F36" s="141">
        <v>108</v>
      </c>
      <c r="G36" s="141">
        <v>116.6</v>
      </c>
      <c r="H36" s="141">
        <v>126.3</v>
      </c>
      <c r="I36" s="141">
        <v>9999.9</v>
      </c>
      <c r="J36" s="141">
        <v>9999.9</v>
      </c>
      <c r="K36" s="141">
        <v>9999.9</v>
      </c>
      <c r="L36" s="141">
        <v>95.4</v>
      </c>
      <c r="M36" s="141">
        <v>93.7</v>
      </c>
      <c r="N36" s="141">
        <v>93.3</v>
      </c>
      <c r="O36" s="141">
        <v>93.6</v>
      </c>
      <c r="P36" s="141">
        <v>94.6</v>
      </c>
      <c r="Q36" s="141">
        <v>98.1</v>
      </c>
      <c r="R36" s="141">
        <v>96.3</v>
      </c>
      <c r="S36" s="141">
        <v>97.4</v>
      </c>
      <c r="T36" s="141">
        <v>108.8</v>
      </c>
      <c r="U36" s="141">
        <v>9999.9</v>
      </c>
      <c r="V36" s="141">
        <v>9999.9</v>
      </c>
      <c r="W36" s="141">
        <v>9999.9</v>
      </c>
      <c r="X36" s="141">
        <v>118.4</v>
      </c>
      <c r="Y36" s="141">
        <v>122.2</v>
      </c>
      <c r="Z36" s="141">
        <v>127.7</v>
      </c>
      <c r="AA36" s="141">
        <v>132.6</v>
      </c>
      <c r="AB36" s="141">
        <v>132.80000000000001</v>
      </c>
      <c r="AC36" s="141">
        <v>138.6</v>
      </c>
      <c r="AD36" s="141">
        <v>144.6</v>
      </c>
      <c r="AE36" s="141">
        <v>157.19999999999999</v>
      </c>
      <c r="AF36" s="141">
        <v>164.1</v>
      </c>
      <c r="AG36" s="141">
        <v>9999.9</v>
      </c>
      <c r="AH36" s="141">
        <v>9999.9</v>
      </c>
      <c r="AI36" s="141">
        <v>9999.9</v>
      </c>
      <c r="AJ36" s="141">
        <v>112.3</v>
      </c>
      <c r="AK36" s="141">
        <v>112.8</v>
      </c>
      <c r="AL36" s="141">
        <v>112.3</v>
      </c>
      <c r="AM36" s="141">
        <v>109.8</v>
      </c>
      <c r="AN36" s="141">
        <v>108.1</v>
      </c>
      <c r="AO36" s="141">
        <v>115.7</v>
      </c>
      <c r="AP36" s="141">
        <v>129.30000000000001</v>
      </c>
      <c r="AQ36" s="141">
        <v>143.1</v>
      </c>
      <c r="AR36" s="141">
        <v>160.4</v>
      </c>
      <c r="AS36" s="141">
        <v>9999.9</v>
      </c>
      <c r="AT36" s="141">
        <v>9999.9</v>
      </c>
      <c r="AU36" s="141">
        <v>9999.9</v>
      </c>
      <c r="AV36" s="141">
        <v>117.8</v>
      </c>
      <c r="AW36" s="141">
        <v>115.7</v>
      </c>
      <c r="AX36" s="141">
        <v>121.8</v>
      </c>
      <c r="AY36" s="141">
        <v>128.5</v>
      </c>
      <c r="AZ36" s="141">
        <v>137.30000000000001</v>
      </c>
      <c r="BA36" s="141">
        <v>141.80000000000001</v>
      </c>
      <c r="BB36" s="141">
        <v>146.30000000000001</v>
      </c>
      <c r="BC36" s="141">
        <v>156.5</v>
      </c>
      <c r="BD36" s="141">
        <v>168.2</v>
      </c>
      <c r="BE36" s="141">
        <v>9999.9</v>
      </c>
      <c r="BF36" s="141">
        <v>9999.9</v>
      </c>
      <c r="BG36" s="141">
        <v>9999.9</v>
      </c>
      <c r="BH36" s="141">
        <v>181.8</v>
      </c>
      <c r="BI36" s="141">
        <v>168.5</v>
      </c>
      <c r="BJ36" s="141">
        <v>176.3</v>
      </c>
      <c r="BK36" s="141">
        <v>173.6</v>
      </c>
      <c r="BL36" s="141">
        <v>165.1</v>
      </c>
      <c r="BM36" s="141">
        <v>170.1</v>
      </c>
      <c r="BN36" s="141">
        <v>181</v>
      </c>
      <c r="BO36" s="141">
        <v>184.9</v>
      </c>
      <c r="BP36" s="141">
        <v>184.1</v>
      </c>
      <c r="BQ36" s="141">
        <v>9999.9</v>
      </c>
      <c r="BR36" s="141">
        <v>9999.9</v>
      </c>
      <c r="BS36" s="141">
        <v>9999.9</v>
      </c>
      <c r="BT36" s="141">
        <v>141.5</v>
      </c>
      <c r="BU36" s="141">
        <v>156.1</v>
      </c>
      <c r="BV36" s="141">
        <v>153.6</v>
      </c>
      <c r="BW36" s="141">
        <v>167.4</v>
      </c>
      <c r="BX36" s="141">
        <v>182.8</v>
      </c>
      <c r="BY36" s="141">
        <v>193.1</v>
      </c>
      <c r="BZ36" s="141">
        <v>198.8</v>
      </c>
      <c r="CA36" s="141">
        <v>212.9</v>
      </c>
      <c r="CB36" s="141">
        <v>242.9</v>
      </c>
      <c r="CC36" s="141">
        <v>9999.9</v>
      </c>
      <c r="CD36" s="141">
        <v>9999.9</v>
      </c>
      <c r="CE36" s="141">
        <v>9999.9</v>
      </c>
      <c r="CF36" s="141">
        <v>220.2</v>
      </c>
      <c r="CG36" s="141">
        <v>219.6</v>
      </c>
      <c r="CH36" s="141">
        <v>214.9</v>
      </c>
      <c r="CI36" s="141">
        <v>214.4</v>
      </c>
      <c r="CJ36" s="141">
        <v>213.3</v>
      </c>
      <c r="CK36" s="141">
        <v>219.9</v>
      </c>
      <c r="CL36" s="141">
        <v>225.3</v>
      </c>
    </row>
    <row r="37" spans="1:90" x14ac:dyDescent="0.2">
      <c r="A37" s="138" t="s">
        <v>1525</v>
      </c>
      <c r="B37" s="138" t="s">
        <v>1526</v>
      </c>
      <c r="C37" s="139">
        <v>0.13309000000000001</v>
      </c>
      <c r="D37" s="141">
        <v>105.3</v>
      </c>
      <c r="E37" s="141">
        <v>112.5</v>
      </c>
      <c r="F37" s="141">
        <v>116.4</v>
      </c>
      <c r="G37" s="141">
        <v>117.1</v>
      </c>
      <c r="H37" s="141">
        <v>121.9</v>
      </c>
      <c r="I37" s="141">
        <v>127.6</v>
      </c>
      <c r="J37" s="141">
        <v>124.6</v>
      </c>
      <c r="K37" s="141">
        <v>119</v>
      </c>
      <c r="L37" s="141">
        <v>115.7</v>
      </c>
      <c r="M37" s="141">
        <v>113.5</v>
      </c>
      <c r="N37" s="141">
        <v>101.1</v>
      </c>
      <c r="O37" s="141">
        <v>100.7</v>
      </c>
      <c r="P37" s="141">
        <v>104.1</v>
      </c>
      <c r="Q37" s="141">
        <v>109.8</v>
      </c>
      <c r="R37" s="141">
        <v>104.5</v>
      </c>
      <c r="S37" s="141">
        <v>104.3</v>
      </c>
      <c r="T37" s="141">
        <v>123.5</v>
      </c>
      <c r="U37" s="141">
        <v>131.4</v>
      </c>
      <c r="V37" s="141">
        <v>131.4</v>
      </c>
      <c r="W37" s="141">
        <v>127.3</v>
      </c>
      <c r="X37" s="141">
        <v>124.1</v>
      </c>
      <c r="Y37" s="141">
        <v>113.6</v>
      </c>
      <c r="Z37" s="141">
        <v>112.6</v>
      </c>
      <c r="AA37" s="141">
        <v>117</v>
      </c>
      <c r="AB37" s="141">
        <v>128.6</v>
      </c>
      <c r="AC37" s="141">
        <v>138.5</v>
      </c>
      <c r="AD37" s="141">
        <v>126.5</v>
      </c>
      <c r="AE37" s="141">
        <v>118.2</v>
      </c>
      <c r="AF37" s="141">
        <v>118.6</v>
      </c>
      <c r="AG37" s="141">
        <v>122.1</v>
      </c>
      <c r="AH37" s="141">
        <v>118.1</v>
      </c>
      <c r="AI37" s="141">
        <v>116.8</v>
      </c>
      <c r="AJ37" s="141">
        <v>113.5</v>
      </c>
      <c r="AK37" s="141">
        <v>110.1</v>
      </c>
      <c r="AL37" s="141">
        <v>100.2</v>
      </c>
      <c r="AM37" s="141">
        <v>107.7</v>
      </c>
      <c r="AN37" s="141">
        <v>108.2</v>
      </c>
      <c r="AO37" s="141">
        <v>111.8</v>
      </c>
      <c r="AP37" s="141">
        <v>116.6</v>
      </c>
      <c r="AQ37" s="141">
        <v>124.2</v>
      </c>
      <c r="AR37" s="141">
        <v>141</v>
      </c>
      <c r="AS37" s="141">
        <v>144.30000000000001</v>
      </c>
      <c r="AT37" s="141">
        <v>141.4</v>
      </c>
      <c r="AU37" s="141">
        <v>141.4</v>
      </c>
      <c r="AV37" s="141">
        <v>141.4</v>
      </c>
      <c r="AW37" s="141">
        <v>140.80000000000001</v>
      </c>
      <c r="AX37" s="141">
        <v>135.30000000000001</v>
      </c>
      <c r="AY37" s="141">
        <v>138.6</v>
      </c>
      <c r="AZ37" s="141">
        <v>141.19999999999999</v>
      </c>
      <c r="BA37" s="141">
        <v>136.6</v>
      </c>
      <c r="BB37" s="141">
        <v>132.80000000000001</v>
      </c>
      <c r="BC37" s="141">
        <v>136.1</v>
      </c>
      <c r="BD37" s="141">
        <v>143.1</v>
      </c>
      <c r="BE37" s="141">
        <v>145.4</v>
      </c>
      <c r="BF37" s="141">
        <v>140.5</v>
      </c>
      <c r="BG37" s="141">
        <v>152.30000000000001</v>
      </c>
      <c r="BH37" s="141">
        <v>151.5</v>
      </c>
      <c r="BI37" s="141">
        <v>152.30000000000001</v>
      </c>
      <c r="BJ37" s="141">
        <v>148.4</v>
      </c>
      <c r="BK37" s="141">
        <v>142</v>
      </c>
      <c r="BL37" s="141">
        <v>155.4</v>
      </c>
      <c r="BM37" s="141">
        <v>160.1</v>
      </c>
      <c r="BN37" s="141">
        <v>156.5</v>
      </c>
      <c r="BO37" s="141">
        <v>165</v>
      </c>
      <c r="BP37" s="141">
        <v>165.3</v>
      </c>
      <c r="BQ37" s="141">
        <v>168.8</v>
      </c>
      <c r="BR37" s="141">
        <v>172.3</v>
      </c>
      <c r="BS37" s="141">
        <v>172.3</v>
      </c>
      <c r="BT37" s="141">
        <v>183.1</v>
      </c>
      <c r="BU37" s="141">
        <v>202.8</v>
      </c>
      <c r="BV37" s="141">
        <v>205.8</v>
      </c>
      <c r="BW37" s="141">
        <v>202.1</v>
      </c>
      <c r="BX37" s="141">
        <v>202.1</v>
      </c>
      <c r="BY37" s="141">
        <v>191.3</v>
      </c>
      <c r="BZ37" s="141">
        <v>192.9</v>
      </c>
      <c r="CA37" s="141">
        <v>206.3</v>
      </c>
      <c r="CB37" s="141">
        <v>221.8</v>
      </c>
      <c r="CC37" s="141">
        <v>251.2</v>
      </c>
      <c r="CD37" s="141">
        <v>239.1</v>
      </c>
      <c r="CE37" s="141">
        <v>240.6</v>
      </c>
      <c r="CF37" s="141">
        <v>249.8</v>
      </c>
      <c r="CG37" s="141">
        <v>241.2</v>
      </c>
      <c r="CH37" s="141">
        <v>237.5</v>
      </c>
      <c r="CI37" s="141">
        <v>231.4</v>
      </c>
      <c r="CJ37" s="141">
        <v>241.8</v>
      </c>
      <c r="CK37" s="141">
        <v>241.9</v>
      </c>
      <c r="CL37" s="141">
        <v>245.6</v>
      </c>
    </row>
    <row r="38" spans="1:90" x14ac:dyDescent="0.2">
      <c r="A38" s="138" t="s">
        <v>1527</v>
      </c>
      <c r="B38" s="138" t="s">
        <v>1528</v>
      </c>
      <c r="C38" s="139">
        <v>0.16399</v>
      </c>
      <c r="D38" s="141">
        <v>103.5</v>
      </c>
      <c r="E38" s="141">
        <v>102.8</v>
      </c>
      <c r="F38" s="141">
        <v>102.1</v>
      </c>
      <c r="G38" s="141">
        <v>104.9</v>
      </c>
      <c r="H38" s="141">
        <v>105.6</v>
      </c>
      <c r="I38" s="141">
        <v>106.3</v>
      </c>
      <c r="J38" s="141">
        <v>104.3</v>
      </c>
      <c r="K38" s="141">
        <v>102.5</v>
      </c>
      <c r="L38" s="141">
        <v>102.3</v>
      </c>
      <c r="M38" s="141">
        <v>104.7</v>
      </c>
      <c r="N38" s="141">
        <v>102.5</v>
      </c>
      <c r="O38" s="141">
        <v>101.4</v>
      </c>
      <c r="P38" s="141">
        <v>115.3</v>
      </c>
      <c r="Q38" s="141">
        <v>115.2</v>
      </c>
      <c r="R38" s="141">
        <v>115.1</v>
      </c>
      <c r="S38" s="141">
        <v>114</v>
      </c>
      <c r="T38" s="141">
        <v>114.1</v>
      </c>
      <c r="U38" s="141">
        <v>104.9</v>
      </c>
      <c r="V38" s="141">
        <v>108.6</v>
      </c>
      <c r="W38" s="141">
        <v>107.6</v>
      </c>
      <c r="X38" s="141">
        <v>107.8</v>
      </c>
      <c r="Y38" s="141">
        <v>112</v>
      </c>
      <c r="Z38" s="141">
        <v>111.9</v>
      </c>
      <c r="AA38" s="141">
        <v>108.8</v>
      </c>
      <c r="AB38" s="141">
        <v>112</v>
      </c>
      <c r="AC38" s="141">
        <v>113.1</v>
      </c>
      <c r="AD38" s="141">
        <v>112.9</v>
      </c>
      <c r="AE38" s="141">
        <v>111.8</v>
      </c>
      <c r="AF38" s="141">
        <v>104.3</v>
      </c>
      <c r="AG38" s="141">
        <v>105.9</v>
      </c>
      <c r="AH38" s="141">
        <v>104.4</v>
      </c>
      <c r="AI38" s="141">
        <v>105.2</v>
      </c>
      <c r="AJ38" s="141">
        <v>103.2</v>
      </c>
      <c r="AK38" s="141">
        <v>103.4</v>
      </c>
      <c r="AL38" s="141">
        <v>103.6</v>
      </c>
      <c r="AM38" s="141">
        <v>104.8</v>
      </c>
      <c r="AN38" s="141">
        <v>106.1</v>
      </c>
      <c r="AO38" s="141">
        <v>113.2</v>
      </c>
      <c r="AP38" s="141">
        <v>107.5</v>
      </c>
      <c r="AQ38" s="141">
        <v>109</v>
      </c>
      <c r="AR38" s="141">
        <v>105.4</v>
      </c>
      <c r="AS38" s="141">
        <v>109.5</v>
      </c>
      <c r="AT38" s="141">
        <v>111.9</v>
      </c>
      <c r="AU38" s="141">
        <v>122.5</v>
      </c>
      <c r="AV38" s="141">
        <v>119.6</v>
      </c>
      <c r="AW38" s="141">
        <v>117.5</v>
      </c>
      <c r="AX38" s="141">
        <v>115.3</v>
      </c>
      <c r="AY38" s="141">
        <v>107.1</v>
      </c>
      <c r="AZ38" s="141">
        <v>127</v>
      </c>
      <c r="BA38" s="141">
        <v>132.5</v>
      </c>
      <c r="BB38" s="141">
        <v>127.2</v>
      </c>
      <c r="BC38" s="141">
        <v>125.9</v>
      </c>
      <c r="BD38" s="141">
        <v>131.19999999999999</v>
      </c>
      <c r="BE38" s="141">
        <v>131.9</v>
      </c>
      <c r="BF38" s="141">
        <v>132.80000000000001</v>
      </c>
      <c r="BG38" s="141">
        <v>136.80000000000001</v>
      </c>
      <c r="BH38" s="141">
        <v>134.30000000000001</v>
      </c>
      <c r="BI38" s="141">
        <v>137.19999999999999</v>
      </c>
      <c r="BJ38" s="141">
        <v>139.6</v>
      </c>
      <c r="BK38" s="141">
        <v>148.19999999999999</v>
      </c>
      <c r="BL38" s="141">
        <v>148.9</v>
      </c>
      <c r="BM38" s="141">
        <v>140.30000000000001</v>
      </c>
      <c r="BN38" s="141">
        <v>131.69999999999999</v>
      </c>
      <c r="BO38" s="141">
        <v>133.80000000000001</v>
      </c>
      <c r="BP38" s="141">
        <v>132.30000000000001</v>
      </c>
      <c r="BQ38" s="141">
        <v>127.1</v>
      </c>
      <c r="BR38" s="141">
        <v>133.80000000000001</v>
      </c>
      <c r="BS38" s="141">
        <v>137.30000000000001</v>
      </c>
      <c r="BT38" s="141">
        <v>142.4</v>
      </c>
      <c r="BU38" s="141">
        <v>156.1</v>
      </c>
      <c r="BV38" s="141">
        <v>152.9</v>
      </c>
      <c r="BW38" s="141">
        <v>166.7</v>
      </c>
      <c r="BX38" s="141">
        <v>178.2</v>
      </c>
      <c r="BY38" s="141">
        <v>177.6</v>
      </c>
      <c r="BZ38" s="141">
        <v>174.3</v>
      </c>
      <c r="CA38" s="141">
        <v>184</v>
      </c>
      <c r="CB38" s="141">
        <v>180.7</v>
      </c>
      <c r="CC38" s="141">
        <v>181.7</v>
      </c>
      <c r="CD38" s="141">
        <v>195</v>
      </c>
      <c r="CE38" s="141">
        <v>207.6</v>
      </c>
      <c r="CF38" s="141">
        <v>207.5</v>
      </c>
      <c r="CG38" s="141">
        <v>210.1</v>
      </c>
      <c r="CH38" s="141">
        <v>204.5</v>
      </c>
      <c r="CI38" s="141">
        <v>201</v>
      </c>
      <c r="CJ38" s="141">
        <v>187.8</v>
      </c>
      <c r="CK38" s="141">
        <v>177.4</v>
      </c>
      <c r="CL38" s="141">
        <v>167.8</v>
      </c>
    </row>
    <row r="39" spans="1:90" x14ac:dyDescent="0.2">
      <c r="A39" s="138" t="s">
        <v>3174</v>
      </c>
      <c r="B39" s="138" t="s">
        <v>1530</v>
      </c>
      <c r="C39" s="139">
        <v>0.24113000000000001</v>
      </c>
      <c r="D39" s="141">
        <v>99.2</v>
      </c>
      <c r="E39" s="141">
        <v>102.8</v>
      </c>
      <c r="F39" s="141">
        <v>100.9</v>
      </c>
      <c r="G39" s="141">
        <v>96.7</v>
      </c>
      <c r="H39" s="141">
        <v>93.5</v>
      </c>
      <c r="I39" s="141">
        <v>90.8</v>
      </c>
      <c r="J39" s="141">
        <v>90.9</v>
      </c>
      <c r="K39" s="141">
        <v>90.1</v>
      </c>
      <c r="L39" s="141">
        <v>87.3</v>
      </c>
      <c r="M39" s="141">
        <v>85</v>
      </c>
      <c r="N39" s="141">
        <v>75.3</v>
      </c>
      <c r="O39" s="141">
        <v>73.8</v>
      </c>
      <c r="P39" s="141">
        <v>76.7</v>
      </c>
      <c r="Q39" s="141">
        <v>80</v>
      </c>
      <c r="R39" s="141">
        <v>80.3</v>
      </c>
      <c r="S39" s="141">
        <v>79.5</v>
      </c>
      <c r="T39" s="141">
        <v>79.8</v>
      </c>
      <c r="U39" s="141">
        <v>77.900000000000006</v>
      </c>
      <c r="V39" s="141">
        <v>75.8</v>
      </c>
      <c r="W39" s="141">
        <v>77.8</v>
      </c>
      <c r="X39" s="141">
        <v>79.8</v>
      </c>
      <c r="Y39" s="141">
        <v>85.4</v>
      </c>
      <c r="Z39" s="141">
        <v>87</v>
      </c>
      <c r="AA39" s="141">
        <v>86</v>
      </c>
      <c r="AB39" s="141">
        <v>86.8</v>
      </c>
      <c r="AC39" s="141">
        <v>86.4</v>
      </c>
      <c r="AD39" s="141">
        <v>84.1</v>
      </c>
      <c r="AE39" s="141">
        <v>83.8</v>
      </c>
      <c r="AF39" s="141">
        <v>83.6</v>
      </c>
      <c r="AG39" s="141">
        <v>81.3</v>
      </c>
      <c r="AH39" s="141">
        <v>81.5</v>
      </c>
      <c r="AI39" s="141">
        <v>83.1</v>
      </c>
      <c r="AJ39" s="141">
        <v>83</v>
      </c>
      <c r="AK39" s="141">
        <v>81.599999999999994</v>
      </c>
      <c r="AL39" s="141">
        <v>80.400000000000006</v>
      </c>
      <c r="AM39" s="141">
        <v>80.8</v>
      </c>
      <c r="AN39" s="141">
        <v>84.2</v>
      </c>
      <c r="AO39" s="141">
        <v>84.8</v>
      </c>
      <c r="AP39" s="141">
        <v>88.5</v>
      </c>
      <c r="AQ39" s="141">
        <v>91.8</v>
      </c>
      <c r="AR39" s="141">
        <v>94.3</v>
      </c>
      <c r="AS39" s="141">
        <v>96.9</v>
      </c>
      <c r="AT39" s="141">
        <v>97.1</v>
      </c>
      <c r="AU39" s="141">
        <v>98.4</v>
      </c>
      <c r="AV39" s="141">
        <v>98.7</v>
      </c>
      <c r="AW39" s="141">
        <v>98.1</v>
      </c>
      <c r="AX39" s="141">
        <v>97</v>
      </c>
      <c r="AY39" s="141">
        <v>95.6</v>
      </c>
      <c r="AZ39" s="141">
        <v>93.8</v>
      </c>
      <c r="BA39" s="141">
        <v>95</v>
      </c>
      <c r="BB39" s="141">
        <v>93.8</v>
      </c>
      <c r="BC39" s="141">
        <v>92.5</v>
      </c>
      <c r="BD39" s="141">
        <v>92</v>
      </c>
      <c r="BE39" s="141">
        <v>85.1</v>
      </c>
      <c r="BF39" s="141">
        <v>83</v>
      </c>
      <c r="BG39" s="141">
        <v>84</v>
      </c>
      <c r="BH39" s="141">
        <v>81.5</v>
      </c>
      <c r="BI39" s="141">
        <v>80.2</v>
      </c>
      <c r="BJ39" s="141">
        <v>79.900000000000006</v>
      </c>
      <c r="BK39" s="141">
        <v>83.5</v>
      </c>
      <c r="BL39" s="141">
        <v>87.1</v>
      </c>
      <c r="BM39" s="141">
        <v>88.8</v>
      </c>
      <c r="BN39" s="141">
        <v>89.3</v>
      </c>
      <c r="BO39" s="141">
        <v>88.7</v>
      </c>
      <c r="BP39" s="141">
        <v>88</v>
      </c>
      <c r="BQ39" s="141">
        <v>87.8</v>
      </c>
      <c r="BR39" s="141">
        <v>88.6</v>
      </c>
      <c r="BS39" s="141">
        <v>89.5</v>
      </c>
      <c r="BT39" s="141">
        <v>91.2</v>
      </c>
      <c r="BU39" s="141">
        <v>95</v>
      </c>
      <c r="BV39" s="141">
        <v>95</v>
      </c>
      <c r="BW39" s="141">
        <v>101.8</v>
      </c>
      <c r="BX39" s="141">
        <v>110.5</v>
      </c>
      <c r="BY39" s="141">
        <v>117</v>
      </c>
      <c r="BZ39" s="141">
        <v>120.1</v>
      </c>
      <c r="CA39" s="141">
        <v>119.5</v>
      </c>
      <c r="CB39" s="141">
        <v>123.5</v>
      </c>
      <c r="CC39" s="141">
        <v>129.5</v>
      </c>
      <c r="CD39" s="141">
        <v>125.2</v>
      </c>
      <c r="CE39" s="141">
        <v>124.3</v>
      </c>
      <c r="CF39" s="141">
        <v>120.3</v>
      </c>
      <c r="CG39" s="141">
        <v>117.7</v>
      </c>
      <c r="CH39" s="141">
        <v>114.4</v>
      </c>
      <c r="CI39" s="141">
        <v>110</v>
      </c>
      <c r="CJ39" s="141">
        <v>110.9</v>
      </c>
      <c r="CK39" s="141">
        <v>110.4</v>
      </c>
      <c r="CL39" s="141">
        <v>112.7</v>
      </c>
    </row>
    <row r="40" spans="1:90" x14ac:dyDescent="0.2">
      <c r="A40" s="138" t="s">
        <v>1531</v>
      </c>
      <c r="B40" s="138" t="s">
        <v>1532</v>
      </c>
      <c r="C40" s="139">
        <v>0.10340000000000001</v>
      </c>
      <c r="D40" s="141">
        <v>84.5</v>
      </c>
      <c r="E40" s="141">
        <v>83.3</v>
      </c>
      <c r="F40" s="141">
        <v>87.6</v>
      </c>
      <c r="G40" s="141">
        <v>100.8</v>
      </c>
      <c r="H40" s="141">
        <v>96.2</v>
      </c>
      <c r="I40" s="141">
        <v>91.1</v>
      </c>
      <c r="J40" s="141">
        <v>89</v>
      </c>
      <c r="K40" s="141">
        <v>87.1</v>
      </c>
      <c r="L40" s="141">
        <v>90.1</v>
      </c>
      <c r="M40" s="141">
        <v>96.6</v>
      </c>
      <c r="N40" s="141">
        <v>91.8</v>
      </c>
      <c r="O40" s="141">
        <v>87.8</v>
      </c>
      <c r="P40" s="141">
        <v>91.2</v>
      </c>
      <c r="Q40" s="141">
        <v>93.4</v>
      </c>
      <c r="R40" s="141">
        <v>89.9</v>
      </c>
      <c r="S40" s="141">
        <v>89</v>
      </c>
      <c r="T40" s="141">
        <v>90.4</v>
      </c>
      <c r="U40" s="141">
        <v>100.3</v>
      </c>
      <c r="V40" s="141">
        <v>96.6</v>
      </c>
      <c r="W40" s="141">
        <v>91.9</v>
      </c>
      <c r="X40" s="141">
        <v>99.8</v>
      </c>
      <c r="Y40" s="141">
        <v>109.6</v>
      </c>
      <c r="Z40" s="141">
        <v>98.2</v>
      </c>
      <c r="AA40" s="141">
        <v>88.1</v>
      </c>
      <c r="AB40" s="141">
        <v>81.599999999999994</v>
      </c>
      <c r="AC40" s="141">
        <v>88.5</v>
      </c>
      <c r="AD40" s="141">
        <v>105.6</v>
      </c>
      <c r="AE40" s="141">
        <v>103.1</v>
      </c>
      <c r="AF40" s="141">
        <v>98.8</v>
      </c>
      <c r="AG40" s="141">
        <v>107.2</v>
      </c>
      <c r="AH40" s="141">
        <v>103.6</v>
      </c>
      <c r="AI40" s="141">
        <v>104.3</v>
      </c>
      <c r="AJ40" s="141">
        <v>120</v>
      </c>
      <c r="AK40" s="141">
        <v>114.4</v>
      </c>
      <c r="AL40" s="141">
        <v>119.5</v>
      </c>
      <c r="AM40" s="141">
        <v>117.8</v>
      </c>
      <c r="AN40" s="141">
        <v>94.6</v>
      </c>
      <c r="AO40" s="141">
        <v>129.19999999999999</v>
      </c>
      <c r="AP40" s="141">
        <v>109.2</v>
      </c>
      <c r="AQ40" s="141">
        <v>120.2</v>
      </c>
      <c r="AR40" s="141">
        <v>113.3</v>
      </c>
      <c r="AS40" s="141">
        <v>116.9</v>
      </c>
      <c r="AT40" s="141">
        <v>122</v>
      </c>
      <c r="AU40" s="141">
        <v>132.1</v>
      </c>
      <c r="AV40" s="141">
        <v>182.1</v>
      </c>
      <c r="AW40" s="141">
        <v>185.3</v>
      </c>
      <c r="AX40" s="141">
        <v>150</v>
      </c>
      <c r="AY40" s="141">
        <v>135.1</v>
      </c>
      <c r="AZ40" s="141">
        <v>139.19999999999999</v>
      </c>
      <c r="BA40" s="141">
        <v>128.4</v>
      </c>
      <c r="BB40" s="141">
        <v>120.7</v>
      </c>
      <c r="BC40" s="141">
        <v>123</v>
      </c>
      <c r="BD40" s="141">
        <v>133</v>
      </c>
      <c r="BE40" s="141">
        <v>127.8</v>
      </c>
      <c r="BF40" s="141">
        <v>140.80000000000001</v>
      </c>
      <c r="BG40" s="141">
        <v>182.7</v>
      </c>
      <c r="BH40" s="141">
        <v>204.1</v>
      </c>
      <c r="BI40" s="141">
        <v>166.6</v>
      </c>
      <c r="BJ40" s="141">
        <v>148.30000000000001</v>
      </c>
      <c r="BK40" s="141">
        <v>146.1</v>
      </c>
      <c r="BL40" s="141">
        <v>150.1</v>
      </c>
      <c r="BM40" s="141">
        <v>153.19999999999999</v>
      </c>
      <c r="BN40" s="141">
        <v>181.9</v>
      </c>
      <c r="BO40" s="141">
        <v>201.4</v>
      </c>
      <c r="BP40" s="141">
        <v>172.9</v>
      </c>
      <c r="BQ40" s="141">
        <v>178.7</v>
      </c>
      <c r="BR40" s="141">
        <v>185.5</v>
      </c>
      <c r="BS40" s="141">
        <v>181.1</v>
      </c>
      <c r="BT40" s="141">
        <v>192.8</v>
      </c>
      <c r="BU40" s="141">
        <v>171.2</v>
      </c>
      <c r="BV40" s="141">
        <v>193.6</v>
      </c>
      <c r="BW40" s="141">
        <v>181.4</v>
      </c>
      <c r="BX40" s="141">
        <v>163.69999999999999</v>
      </c>
      <c r="BY40" s="141">
        <v>209.1</v>
      </c>
      <c r="BZ40" s="141">
        <v>244</v>
      </c>
      <c r="CA40" s="141">
        <v>229</v>
      </c>
      <c r="CB40" s="141">
        <v>253.7</v>
      </c>
      <c r="CC40" s="141">
        <v>281.39999999999998</v>
      </c>
      <c r="CD40" s="141">
        <v>260.39999999999998</v>
      </c>
      <c r="CE40" s="141">
        <v>207.8</v>
      </c>
      <c r="CF40" s="141">
        <v>186.3</v>
      </c>
      <c r="CG40" s="141">
        <v>138.5</v>
      </c>
      <c r="CH40" s="141">
        <v>139.30000000000001</v>
      </c>
      <c r="CI40" s="141">
        <v>158.6</v>
      </c>
      <c r="CJ40" s="141">
        <v>133.30000000000001</v>
      </c>
      <c r="CK40" s="141">
        <v>128.6</v>
      </c>
      <c r="CL40" s="141">
        <v>126.8</v>
      </c>
    </row>
    <row r="41" spans="1:90" x14ac:dyDescent="0.2">
      <c r="A41" s="138" t="s">
        <v>1533</v>
      </c>
      <c r="B41" s="138" t="s">
        <v>1534</v>
      </c>
      <c r="C41" s="139">
        <v>9.3990000000000004E-2</v>
      </c>
      <c r="D41" s="141">
        <v>103.9</v>
      </c>
      <c r="E41" s="141">
        <v>96.3</v>
      </c>
      <c r="F41" s="141">
        <v>82.4</v>
      </c>
      <c r="G41" s="141">
        <v>9999.9</v>
      </c>
      <c r="H41" s="141">
        <v>9999.9</v>
      </c>
      <c r="I41" s="141">
        <v>9999.9</v>
      </c>
      <c r="J41" s="141">
        <v>9999.9</v>
      </c>
      <c r="K41" s="141">
        <v>9999.9</v>
      </c>
      <c r="L41" s="141">
        <v>9999.9</v>
      </c>
      <c r="M41" s="141">
        <v>97.2</v>
      </c>
      <c r="N41" s="141">
        <v>104.2</v>
      </c>
      <c r="O41" s="141">
        <v>99.6</v>
      </c>
      <c r="P41" s="141">
        <v>99.6</v>
      </c>
      <c r="Q41" s="141">
        <v>94.6</v>
      </c>
      <c r="R41" s="141">
        <v>97.1</v>
      </c>
      <c r="S41" s="141">
        <v>9999.9</v>
      </c>
      <c r="T41" s="141">
        <v>9999.9</v>
      </c>
      <c r="U41" s="141">
        <v>9999.9</v>
      </c>
      <c r="V41" s="141">
        <v>9999.9</v>
      </c>
      <c r="W41" s="141">
        <v>9999.9</v>
      </c>
      <c r="X41" s="141">
        <v>9999.9</v>
      </c>
      <c r="Y41" s="141">
        <v>116.9</v>
      </c>
      <c r="Z41" s="141">
        <v>115.8</v>
      </c>
      <c r="AA41" s="141">
        <v>112.4</v>
      </c>
      <c r="AB41" s="141">
        <v>107.3</v>
      </c>
      <c r="AC41" s="141">
        <v>102</v>
      </c>
      <c r="AD41" s="141">
        <v>104.7</v>
      </c>
      <c r="AE41" s="141">
        <v>9999.9</v>
      </c>
      <c r="AF41" s="141">
        <v>9999.9</v>
      </c>
      <c r="AG41" s="141">
        <v>9999.9</v>
      </c>
      <c r="AH41" s="141">
        <v>9999.9</v>
      </c>
      <c r="AI41" s="141">
        <v>9999.9</v>
      </c>
      <c r="AJ41" s="141">
        <v>9999.9</v>
      </c>
      <c r="AK41" s="141">
        <v>116.9</v>
      </c>
      <c r="AL41" s="141">
        <v>124</v>
      </c>
      <c r="AM41" s="141">
        <v>131.69999999999999</v>
      </c>
      <c r="AN41" s="141">
        <v>135.80000000000001</v>
      </c>
      <c r="AO41" s="141">
        <v>123.7</v>
      </c>
      <c r="AP41" s="141">
        <v>126.8</v>
      </c>
      <c r="AQ41" s="141">
        <v>9999.9</v>
      </c>
      <c r="AR41" s="141">
        <v>9999.9</v>
      </c>
      <c r="AS41" s="141">
        <v>9999.9</v>
      </c>
      <c r="AT41" s="141">
        <v>9999.9</v>
      </c>
      <c r="AU41" s="141">
        <v>9999.9</v>
      </c>
      <c r="AV41" s="141">
        <v>9999.9</v>
      </c>
      <c r="AW41" s="141">
        <v>118.5</v>
      </c>
      <c r="AX41" s="141">
        <v>121.9</v>
      </c>
      <c r="AY41" s="141">
        <v>130.6</v>
      </c>
      <c r="AZ41" s="141">
        <v>141.5</v>
      </c>
      <c r="BA41" s="141">
        <v>127.9</v>
      </c>
      <c r="BB41" s="141">
        <v>122.6</v>
      </c>
      <c r="BC41" s="141">
        <v>9999.9</v>
      </c>
      <c r="BD41" s="141">
        <v>9999.9</v>
      </c>
      <c r="BE41" s="141">
        <v>9999.9</v>
      </c>
      <c r="BF41" s="141">
        <v>9999.9</v>
      </c>
      <c r="BG41" s="141">
        <v>9999.9</v>
      </c>
      <c r="BH41" s="141">
        <v>9999.9</v>
      </c>
      <c r="BI41" s="141">
        <v>130.19999999999999</v>
      </c>
      <c r="BJ41" s="141">
        <v>130.19999999999999</v>
      </c>
      <c r="BK41" s="141">
        <v>129.30000000000001</v>
      </c>
      <c r="BL41" s="141">
        <v>124.2</v>
      </c>
      <c r="BM41" s="141">
        <v>119</v>
      </c>
      <c r="BN41" s="141">
        <v>115.8</v>
      </c>
      <c r="BO41" s="141">
        <v>9999.9</v>
      </c>
      <c r="BP41" s="141">
        <v>9999.9</v>
      </c>
      <c r="BQ41" s="141">
        <v>9999.9</v>
      </c>
      <c r="BR41" s="141">
        <v>9999.9</v>
      </c>
      <c r="BS41" s="141">
        <v>9999.9</v>
      </c>
      <c r="BT41" s="141">
        <v>9999.9</v>
      </c>
      <c r="BU41" s="141">
        <v>133.19999999999999</v>
      </c>
      <c r="BV41" s="141">
        <v>190.2</v>
      </c>
      <c r="BW41" s="141">
        <v>190.1</v>
      </c>
      <c r="BX41" s="141">
        <v>200.6</v>
      </c>
      <c r="BY41" s="141">
        <v>211.3</v>
      </c>
      <c r="BZ41" s="141">
        <v>207.7</v>
      </c>
      <c r="CA41" s="141">
        <v>9999.9</v>
      </c>
      <c r="CB41" s="141">
        <v>9999.9</v>
      </c>
      <c r="CC41" s="141">
        <v>9999.9</v>
      </c>
      <c r="CD41" s="141">
        <v>9999.9</v>
      </c>
      <c r="CE41" s="141">
        <v>9999.9</v>
      </c>
      <c r="CF41" s="141">
        <v>9999.9</v>
      </c>
      <c r="CG41" s="141">
        <v>223.9</v>
      </c>
      <c r="CH41" s="141">
        <v>224.2</v>
      </c>
      <c r="CI41" s="141">
        <v>226.4</v>
      </c>
      <c r="CJ41" s="141">
        <v>247.4</v>
      </c>
      <c r="CK41" s="141">
        <v>220.1</v>
      </c>
      <c r="CL41" s="141">
        <v>185.2</v>
      </c>
    </row>
    <row r="42" spans="1:90" x14ac:dyDescent="0.2">
      <c r="A42" s="138" t="s">
        <v>1535</v>
      </c>
      <c r="B42" s="138" t="s">
        <v>1536</v>
      </c>
      <c r="C42" s="139">
        <v>4.5769999999999998E-2</v>
      </c>
      <c r="D42" s="141">
        <v>88.8</v>
      </c>
      <c r="E42" s="141">
        <v>92.2</v>
      </c>
      <c r="F42" s="141">
        <v>92</v>
      </c>
      <c r="G42" s="141">
        <v>97.1</v>
      </c>
      <c r="H42" s="141">
        <v>90.4</v>
      </c>
      <c r="I42" s="141">
        <v>98.6</v>
      </c>
      <c r="J42" s="141">
        <v>94.3</v>
      </c>
      <c r="K42" s="141">
        <v>99</v>
      </c>
      <c r="L42" s="141">
        <v>96.3</v>
      </c>
      <c r="M42" s="141">
        <v>104.6</v>
      </c>
      <c r="N42" s="141">
        <v>100.7</v>
      </c>
      <c r="O42" s="141">
        <v>83</v>
      </c>
      <c r="P42" s="141">
        <v>82.1</v>
      </c>
      <c r="Q42" s="141">
        <v>87</v>
      </c>
      <c r="R42" s="141">
        <v>97.9</v>
      </c>
      <c r="S42" s="141">
        <v>104.9</v>
      </c>
      <c r="T42" s="141">
        <v>91</v>
      </c>
      <c r="U42" s="141">
        <v>81.3</v>
      </c>
      <c r="V42" s="141">
        <v>88.6</v>
      </c>
      <c r="W42" s="141">
        <v>95.2</v>
      </c>
      <c r="X42" s="141">
        <v>107.7</v>
      </c>
      <c r="Y42" s="141">
        <v>96</v>
      </c>
      <c r="Z42" s="141">
        <v>89.8</v>
      </c>
      <c r="AA42" s="141">
        <v>91.9</v>
      </c>
      <c r="AB42" s="141">
        <v>107.2</v>
      </c>
      <c r="AC42" s="141">
        <v>109.8</v>
      </c>
      <c r="AD42" s="141">
        <v>111.3</v>
      </c>
      <c r="AE42" s="141">
        <v>113.8</v>
      </c>
      <c r="AF42" s="141">
        <v>99.5</v>
      </c>
      <c r="AG42" s="141">
        <v>111.3</v>
      </c>
      <c r="AH42" s="141">
        <v>113.9</v>
      </c>
      <c r="AI42" s="141">
        <v>135.6</v>
      </c>
      <c r="AJ42" s="141">
        <v>125</v>
      </c>
      <c r="AK42" s="141">
        <v>127.8</v>
      </c>
      <c r="AL42" s="141">
        <v>123.8</v>
      </c>
      <c r="AM42" s="141">
        <v>107.9</v>
      </c>
      <c r="AN42" s="141">
        <v>105.7</v>
      </c>
      <c r="AO42" s="141">
        <v>120.9</v>
      </c>
      <c r="AP42" s="141">
        <v>110.2</v>
      </c>
      <c r="AQ42" s="141">
        <v>114.8</v>
      </c>
      <c r="AR42" s="141">
        <v>145.4</v>
      </c>
      <c r="AS42" s="141">
        <v>134.4</v>
      </c>
      <c r="AT42" s="141">
        <v>126.7</v>
      </c>
      <c r="AU42" s="141">
        <v>123.2</v>
      </c>
      <c r="AV42" s="141">
        <v>145.6</v>
      </c>
      <c r="AW42" s="141">
        <v>129.69999999999999</v>
      </c>
      <c r="AX42" s="141">
        <v>114.9</v>
      </c>
      <c r="AY42" s="141">
        <v>123.1</v>
      </c>
      <c r="AZ42" s="141">
        <v>122.8</v>
      </c>
      <c r="BA42" s="141">
        <v>120.5</v>
      </c>
      <c r="BB42" s="141">
        <v>144.69999999999999</v>
      </c>
      <c r="BC42" s="141">
        <v>145.5</v>
      </c>
      <c r="BD42" s="141">
        <v>121.2</v>
      </c>
      <c r="BE42" s="141">
        <v>116.5</v>
      </c>
      <c r="BF42" s="141">
        <v>140.30000000000001</v>
      </c>
      <c r="BG42" s="141">
        <v>161.69999999999999</v>
      </c>
      <c r="BH42" s="141">
        <v>176.5</v>
      </c>
      <c r="BI42" s="141">
        <v>170.5</v>
      </c>
      <c r="BJ42" s="141">
        <v>155.9</v>
      </c>
      <c r="BK42" s="141">
        <v>156.69999999999999</v>
      </c>
      <c r="BL42" s="141">
        <v>161.5</v>
      </c>
      <c r="BM42" s="141">
        <v>165.9</v>
      </c>
      <c r="BN42" s="141">
        <v>181</v>
      </c>
      <c r="BO42" s="141">
        <v>203.9</v>
      </c>
      <c r="BP42" s="141">
        <v>183.4</v>
      </c>
      <c r="BQ42" s="141">
        <v>163.6</v>
      </c>
      <c r="BR42" s="141">
        <v>186.3</v>
      </c>
      <c r="BS42" s="141">
        <v>177.8</v>
      </c>
      <c r="BT42" s="141">
        <v>174.1</v>
      </c>
      <c r="BU42" s="141">
        <v>174.3</v>
      </c>
      <c r="BV42" s="141">
        <v>156.6</v>
      </c>
      <c r="BW42" s="141">
        <v>158.80000000000001</v>
      </c>
      <c r="BX42" s="141">
        <v>181.7</v>
      </c>
      <c r="BY42" s="141">
        <v>192.1</v>
      </c>
      <c r="BZ42" s="141">
        <v>182.5</v>
      </c>
      <c r="CA42" s="141">
        <v>209.2</v>
      </c>
      <c r="CB42" s="141">
        <v>184</v>
      </c>
      <c r="CC42" s="141">
        <v>189.1</v>
      </c>
      <c r="CD42" s="141">
        <v>182.5</v>
      </c>
      <c r="CE42" s="141">
        <v>196.1</v>
      </c>
      <c r="CF42" s="141">
        <v>191.2</v>
      </c>
      <c r="CG42" s="141">
        <v>194.2</v>
      </c>
      <c r="CH42" s="141">
        <v>186.5</v>
      </c>
      <c r="CI42" s="141">
        <v>190.9</v>
      </c>
      <c r="CJ42" s="141">
        <v>186.8</v>
      </c>
      <c r="CK42" s="141">
        <v>196.6</v>
      </c>
      <c r="CL42" s="141">
        <v>214.3</v>
      </c>
    </row>
    <row r="43" spans="1:90" x14ac:dyDescent="0.2">
      <c r="A43" s="138" t="s">
        <v>1537</v>
      </c>
      <c r="B43" s="138" t="s">
        <v>1538</v>
      </c>
      <c r="C43" s="139">
        <v>7.6090000000000005E-2</v>
      </c>
      <c r="D43" s="141">
        <v>95.9</v>
      </c>
      <c r="E43" s="141">
        <v>110.3</v>
      </c>
      <c r="F43" s="141">
        <v>113.3</v>
      </c>
      <c r="G43" s="141">
        <v>122.4</v>
      </c>
      <c r="H43" s="141">
        <v>117.1</v>
      </c>
      <c r="I43" s="141">
        <v>113.3</v>
      </c>
      <c r="J43" s="141">
        <v>137.5</v>
      </c>
      <c r="K43" s="141">
        <v>128.4</v>
      </c>
      <c r="L43" s="141">
        <v>113.3</v>
      </c>
      <c r="M43" s="141">
        <v>113.3</v>
      </c>
      <c r="N43" s="141">
        <v>120.8</v>
      </c>
      <c r="O43" s="141">
        <v>125.4</v>
      </c>
      <c r="P43" s="141">
        <v>113.3</v>
      </c>
      <c r="Q43" s="141">
        <v>120.9</v>
      </c>
      <c r="R43" s="141">
        <v>113.3</v>
      </c>
      <c r="S43" s="141">
        <v>113.3</v>
      </c>
      <c r="T43" s="141">
        <v>128.4</v>
      </c>
      <c r="U43" s="141">
        <v>143.5</v>
      </c>
      <c r="V43" s="141">
        <v>143.5</v>
      </c>
      <c r="W43" s="141">
        <v>137.80000000000001</v>
      </c>
      <c r="X43" s="141">
        <v>135.9</v>
      </c>
      <c r="Y43" s="141">
        <v>113.3</v>
      </c>
      <c r="Z43" s="141">
        <v>107.8</v>
      </c>
      <c r="AA43" s="141">
        <v>106.3</v>
      </c>
      <c r="AB43" s="141">
        <v>107.8</v>
      </c>
      <c r="AC43" s="141">
        <v>104.5</v>
      </c>
      <c r="AD43" s="141">
        <v>113.8</v>
      </c>
      <c r="AE43" s="141">
        <v>123.4</v>
      </c>
      <c r="AF43" s="141">
        <v>122.7</v>
      </c>
      <c r="AG43" s="141">
        <v>120.4</v>
      </c>
      <c r="AH43" s="141">
        <v>120.4</v>
      </c>
      <c r="AI43" s="141">
        <v>120.4</v>
      </c>
      <c r="AJ43" s="141">
        <v>118.1</v>
      </c>
      <c r="AK43" s="141">
        <v>113.5</v>
      </c>
      <c r="AL43" s="141">
        <v>112.7</v>
      </c>
      <c r="AM43" s="141">
        <v>106.8</v>
      </c>
      <c r="AN43" s="141">
        <v>99.5</v>
      </c>
      <c r="AO43" s="141">
        <v>129.19999999999999</v>
      </c>
      <c r="AP43" s="141">
        <v>157.4</v>
      </c>
      <c r="AQ43" s="141">
        <v>151.19999999999999</v>
      </c>
      <c r="AR43" s="141">
        <v>151.19999999999999</v>
      </c>
      <c r="AS43" s="141">
        <v>151.19999999999999</v>
      </c>
      <c r="AT43" s="141">
        <v>151.19999999999999</v>
      </c>
      <c r="AU43" s="141">
        <v>151.19999999999999</v>
      </c>
      <c r="AV43" s="141">
        <v>151.19999999999999</v>
      </c>
      <c r="AW43" s="141">
        <v>151.19999999999999</v>
      </c>
      <c r="AX43" s="141">
        <v>98.4</v>
      </c>
      <c r="AY43" s="141">
        <v>85.2</v>
      </c>
      <c r="AZ43" s="141">
        <v>85.6</v>
      </c>
      <c r="BA43" s="141">
        <v>85.2</v>
      </c>
      <c r="BB43" s="141">
        <v>89.6</v>
      </c>
      <c r="BC43" s="141">
        <v>94</v>
      </c>
      <c r="BD43" s="141">
        <v>94</v>
      </c>
      <c r="BE43" s="141">
        <v>94</v>
      </c>
      <c r="BF43" s="141">
        <v>94.8</v>
      </c>
      <c r="BG43" s="141">
        <v>87.7</v>
      </c>
      <c r="BH43" s="141">
        <v>89.6</v>
      </c>
      <c r="BI43" s="141">
        <v>89.6</v>
      </c>
      <c r="BJ43" s="141">
        <v>122.6</v>
      </c>
      <c r="BK43" s="141">
        <v>133.6</v>
      </c>
      <c r="BL43" s="141">
        <v>128.30000000000001</v>
      </c>
      <c r="BM43" s="141">
        <v>154.5</v>
      </c>
      <c r="BN43" s="141">
        <v>142.4</v>
      </c>
      <c r="BO43" s="141">
        <v>176.5</v>
      </c>
      <c r="BP43" s="141">
        <v>265.60000000000002</v>
      </c>
      <c r="BQ43" s="141">
        <v>265.60000000000002</v>
      </c>
      <c r="BR43" s="141">
        <v>204</v>
      </c>
      <c r="BS43" s="141">
        <v>129.19999999999999</v>
      </c>
      <c r="BT43" s="141">
        <v>168.8</v>
      </c>
      <c r="BU43" s="141">
        <v>153</v>
      </c>
      <c r="BV43" s="141">
        <v>140.19999999999999</v>
      </c>
      <c r="BW43" s="141">
        <v>121.5</v>
      </c>
      <c r="BX43" s="141">
        <v>131</v>
      </c>
      <c r="BY43" s="141">
        <v>168.8</v>
      </c>
      <c r="BZ43" s="141">
        <v>207.8</v>
      </c>
      <c r="CA43" s="141">
        <v>208.4</v>
      </c>
      <c r="CB43" s="141">
        <v>208.4</v>
      </c>
      <c r="CC43" s="141">
        <v>208.4</v>
      </c>
      <c r="CD43" s="141">
        <v>208.4</v>
      </c>
      <c r="CE43" s="141">
        <v>173.2</v>
      </c>
      <c r="CF43" s="141">
        <v>117.1</v>
      </c>
      <c r="CG43" s="141">
        <v>130.1</v>
      </c>
      <c r="CH43" s="141">
        <v>101.4</v>
      </c>
      <c r="CI43" s="141">
        <v>107.2</v>
      </c>
      <c r="CJ43" s="141">
        <v>111.6</v>
      </c>
      <c r="CK43" s="141">
        <v>102.8</v>
      </c>
      <c r="CL43" s="141">
        <v>102.8</v>
      </c>
    </row>
    <row r="44" spans="1:90" x14ac:dyDescent="0.2">
      <c r="A44" s="138" t="s">
        <v>1539</v>
      </c>
      <c r="B44" s="138" t="s">
        <v>1540</v>
      </c>
      <c r="C44" s="139">
        <v>3.7159999999999999E-2</v>
      </c>
      <c r="D44" s="141">
        <v>9999.9</v>
      </c>
      <c r="E44" s="141">
        <v>9999.9</v>
      </c>
      <c r="F44" s="141">
        <v>9999.9</v>
      </c>
      <c r="G44" s="141">
        <v>9999.9</v>
      </c>
      <c r="H44" s="141">
        <v>9999.9</v>
      </c>
      <c r="I44" s="141">
        <v>9999.9</v>
      </c>
      <c r="J44" s="141">
        <v>9999.9</v>
      </c>
      <c r="K44" s="141">
        <v>9999.9</v>
      </c>
      <c r="L44" s="141">
        <v>9999.9</v>
      </c>
      <c r="M44" s="141">
        <v>9999.9</v>
      </c>
      <c r="N44" s="141">
        <v>9999.9</v>
      </c>
      <c r="O44" s="141">
        <v>9999.9</v>
      </c>
      <c r="P44" s="141">
        <v>9999.9</v>
      </c>
      <c r="Q44" s="141">
        <v>9999.9</v>
      </c>
      <c r="R44" s="141">
        <v>9999.9</v>
      </c>
      <c r="S44" s="141">
        <v>9999.9</v>
      </c>
      <c r="T44" s="141">
        <v>9999.9</v>
      </c>
      <c r="U44" s="141">
        <v>9999.9</v>
      </c>
      <c r="V44" s="141">
        <v>9999.9</v>
      </c>
      <c r="W44" s="141">
        <v>9999.9</v>
      </c>
      <c r="X44" s="141">
        <v>9999.9</v>
      </c>
      <c r="Y44" s="141">
        <v>9999.9</v>
      </c>
      <c r="Z44" s="141">
        <v>9999.9</v>
      </c>
      <c r="AA44" s="141">
        <v>9999.9</v>
      </c>
      <c r="AB44" s="141">
        <v>9999.9</v>
      </c>
      <c r="AC44" s="141">
        <v>9999.9</v>
      </c>
      <c r="AD44" s="141">
        <v>9999.9</v>
      </c>
      <c r="AE44" s="141">
        <v>9999.9</v>
      </c>
      <c r="AF44" s="141">
        <v>9999.9</v>
      </c>
      <c r="AG44" s="141">
        <v>79.7</v>
      </c>
      <c r="AH44" s="141">
        <v>9999.9</v>
      </c>
      <c r="AI44" s="141">
        <v>9999.9</v>
      </c>
      <c r="AJ44" s="141">
        <v>9999.9</v>
      </c>
      <c r="AK44" s="141">
        <v>9999.9</v>
      </c>
      <c r="AL44" s="141">
        <v>9999.9</v>
      </c>
      <c r="AM44" s="141">
        <v>9999.9</v>
      </c>
      <c r="AN44" s="141">
        <v>9999.9</v>
      </c>
      <c r="AO44" s="141">
        <v>9999.9</v>
      </c>
      <c r="AP44" s="141">
        <v>9999.9</v>
      </c>
      <c r="AQ44" s="141">
        <v>9999.9</v>
      </c>
      <c r="AR44" s="141">
        <v>9999.9</v>
      </c>
      <c r="AS44" s="141">
        <v>77.099999999999994</v>
      </c>
      <c r="AT44" s="141">
        <v>9999.9</v>
      </c>
      <c r="AU44" s="141">
        <v>9999.9</v>
      </c>
      <c r="AV44" s="141">
        <v>9999.9</v>
      </c>
      <c r="AW44" s="141">
        <v>9999.9</v>
      </c>
      <c r="AX44" s="141">
        <v>9999.9</v>
      </c>
      <c r="AY44" s="141">
        <v>9999.9</v>
      </c>
      <c r="AZ44" s="141">
        <v>9999.9</v>
      </c>
      <c r="BA44" s="141">
        <v>9999.9</v>
      </c>
      <c r="BB44" s="141">
        <v>9999.9</v>
      </c>
      <c r="BC44" s="141">
        <v>9999.9</v>
      </c>
      <c r="BD44" s="141">
        <v>9999.9</v>
      </c>
      <c r="BE44" s="141">
        <v>102.7</v>
      </c>
      <c r="BF44" s="141">
        <v>9999.9</v>
      </c>
      <c r="BG44" s="141">
        <v>9999.9</v>
      </c>
      <c r="BH44" s="141">
        <v>9999.9</v>
      </c>
      <c r="BI44" s="141">
        <v>9999.9</v>
      </c>
      <c r="BJ44" s="141">
        <v>9999.9</v>
      </c>
      <c r="BK44" s="141">
        <v>9999.9</v>
      </c>
      <c r="BL44" s="141">
        <v>9999.9</v>
      </c>
      <c r="BM44" s="141">
        <v>9999.9</v>
      </c>
      <c r="BN44" s="141">
        <v>9999.9</v>
      </c>
      <c r="BO44" s="141">
        <v>9999.9</v>
      </c>
      <c r="BP44" s="141">
        <v>9999.9</v>
      </c>
      <c r="BQ44" s="141">
        <v>179.2</v>
      </c>
      <c r="BR44" s="141">
        <v>9999.9</v>
      </c>
      <c r="BS44" s="141">
        <v>9999.9</v>
      </c>
      <c r="BT44" s="141">
        <v>9999.9</v>
      </c>
      <c r="BU44" s="141">
        <v>9999.9</v>
      </c>
      <c r="BV44" s="141">
        <v>9999.9</v>
      </c>
      <c r="BW44" s="141">
        <v>9999.9</v>
      </c>
      <c r="BX44" s="141">
        <v>9999.9</v>
      </c>
      <c r="BY44" s="141">
        <v>9999.9</v>
      </c>
      <c r="BZ44" s="141">
        <v>9999.9</v>
      </c>
      <c r="CA44" s="141">
        <v>9999.9</v>
      </c>
      <c r="CB44" s="141">
        <v>9999.9</v>
      </c>
      <c r="CC44" s="141">
        <v>119.7</v>
      </c>
      <c r="CD44" s="141">
        <v>9999.9</v>
      </c>
      <c r="CE44" s="141">
        <v>9999.9</v>
      </c>
      <c r="CF44" s="141">
        <v>9999.9</v>
      </c>
      <c r="CG44" s="141">
        <v>9999.9</v>
      </c>
      <c r="CH44" s="141">
        <v>9999.9</v>
      </c>
      <c r="CI44" s="141">
        <v>9999.9</v>
      </c>
      <c r="CJ44" s="141">
        <v>9999.9</v>
      </c>
      <c r="CK44" s="141">
        <v>9999.9</v>
      </c>
      <c r="CL44" s="141">
        <v>9999.9</v>
      </c>
    </row>
    <row r="45" spans="1:90" x14ac:dyDescent="0.2">
      <c r="A45" s="138" t="s">
        <v>1541</v>
      </c>
      <c r="B45" s="138" t="s">
        <v>1542</v>
      </c>
      <c r="C45" s="139">
        <v>7.2249999999999995E-2</v>
      </c>
      <c r="D45" s="141">
        <v>85.4</v>
      </c>
      <c r="E45" s="141">
        <v>83.7</v>
      </c>
      <c r="F45" s="141">
        <v>94.9</v>
      </c>
      <c r="G45" s="141">
        <v>137.80000000000001</v>
      </c>
      <c r="H45" s="141">
        <v>131.30000000000001</v>
      </c>
      <c r="I45" s="141">
        <v>119.5</v>
      </c>
      <c r="J45" s="141">
        <v>98.9</v>
      </c>
      <c r="K45" s="141">
        <v>102.8</v>
      </c>
      <c r="L45" s="141">
        <v>134.5</v>
      </c>
      <c r="M45" s="141">
        <v>135.5</v>
      </c>
      <c r="N45" s="141">
        <v>116.4</v>
      </c>
      <c r="O45" s="141">
        <v>112</v>
      </c>
      <c r="P45" s="141">
        <v>115.2</v>
      </c>
      <c r="Q45" s="141">
        <v>171.3</v>
      </c>
      <c r="R45" s="141">
        <v>205.6</v>
      </c>
      <c r="S45" s="141">
        <v>245.7</v>
      </c>
      <c r="T45" s="141">
        <v>196.7</v>
      </c>
      <c r="U45" s="141">
        <v>116.5</v>
      </c>
      <c r="V45" s="141">
        <v>106.4</v>
      </c>
      <c r="W45" s="141">
        <v>123.5</v>
      </c>
      <c r="X45" s="141">
        <v>186.7</v>
      </c>
      <c r="Y45" s="141">
        <v>159.80000000000001</v>
      </c>
      <c r="Z45" s="141">
        <v>155.19999999999999</v>
      </c>
      <c r="AA45" s="141">
        <v>123.1</v>
      </c>
      <c r="AB45" s="141">
        <v>158.9</v>
      </c>
      <c r="AC45" s="141">
        <v>185.5</v>
      </c>
      <c r="AD45" s="141">
        <v>222.6</v>
      </c>
      <c r="AE45" s="141">
        <v>263.60000000000002</v>
      </c>
      <c r="AF45" s="141">
        <v>269.39999999999998</v>
      </c>
      <c r="AG45" s="141">
        <v>147.19999999999999</v>
      </c>
      <c r="AH45" s="141">
        <v>114.3</v>
      </c>
      <c r="AI45" s="141">
        <v>152.30000000000001</v>
      </c>
      <c r="AJ45" s="141">
        <v>248.8</v>
      </c>
      <c r="AK45" s="141">
        <v>220.2</v>
      </c>
      <c r="AL45" s="141">
        <v>168.9</v>
      </c>
      <c r="AM45" s="141">
        <v>142</v>
      </c>
      <c r="AN45" s="141">
        <v>156.1</v>
      </c>
      <c r="AO45" s="141">
        <v>194.8</v>
      </c>
      <c r="AP45" s="141">
        <v>262.3</v>
      </c>
      <c r="AQ45" s="141">
        <v>222.4</v>
      </c>
      <c r="AR45" s="141">
        <v>205.7</v>
      </c>
      <c r="AS45" s="141">
        <v>170.5</v>
      </c>
      <c r="AT45" s="141">
        <v>148.19999999999999</v>
      </c>
      <c r="AU45" s="141">
        <v>157.69999999999999</v>
      </c>
      <c r="AV45" s="141">
        <v>203.7</v>
      </c>
      <c r="AW45" s="141">
        <v>235.2</v>
      </c>
      <c r="AX45" s="141">
        <v>203</v>
      </c>
      <c r="AY45" s="141">
        <v>158.30000000000001</v>
      </c>
      <c r="AZ45" s="141">
        <v>166.9</v>
      </c>
      <c r="BA45" s="141">
        <v>164.7</v>
      </c>
      <c r="BB45" s="141">
        <v>164.7</v>
      </c>
      <c r="BC45" s="141">
        <v>164.7</v>
      </c>
      <c r="BD45" s="141">
        <v>164.7</v>
      </c>
      <c r="BE45" s="141">
        <v>164.7</v>
      </c>
      <c r="BF45" s="141">
        <v>164.7</v>
      </c>
      <c r="BG45" s="141">
        <v>164.7</v>
      </c>
      <c r="BH45" s="141">
        <v>164.7</v>
      </c>
      <c r="BI45" s="141">
        <v>164.7</v>
      </c>
      <c r="BJ45" s="141">
        <v>164.7</v>
      </c>
      <c r="BK45" s="141">
        <v>164.7</v>
      </c>
      <c r="BL45" s="141">
        <v>164.7</v>
      </c>
      <c r="BM45" s="141">
        <v>164.7</v>
      </c>
      <c r="BN45" s="141">
        <v>164.7</v>
      </c>
      <c r="BO45" s="141">
        <v>164.7</v>
      </c>
      <c r="BP45" s="141">
        <v>164.7</v>
      </c>
      <c r="BQ45" s="141">
        <v>164.7</v>
      </c>
      <c r="BR45" s="141">
        <v>152.30000000000001</v>
      </c>
      <c r="BS45" s="141">
        <v>178.7</v>
      </c>
      <c r="BT45" s="141">
        <v>194.2</v>
      </c>
      <c r="BU45" s="141">
        <v>216.5</v>
      </c>
      <c r="BV45" s="141">
        <v>188.3</v>
      </c>
      <c r="BW45" s="141">
        <v>184.1</v>
      </c>
      <c r="BX45" s="141">
        <v>190.3</v>
      </c>
      <c r="BY45" s="141">
        <v>238.5</v>
      </c>
      <c r="BZ45" s="141">
        <v>332.9</v>
      </c>
      <c r="CA45" s="141">
        <v>395.8</v>
      </c>
      <c r="CB45" s="141">
        <v>387.3</v>
      </c>
      <c r="CC45" s="141">
        <v>289.10000000000002</v>
      </c>
      <c r="CD45" s="141">
        <v>215.8</v>
      </c>
      <c r="CE45" s="141">
        <v>197.3</v>
      </c>
      <c r="CF45" s="141">
        <v>157.4</v>
      </c>
      <c r="CG45" s="141">
        <v>140.30000000000001</v>
      </c>
      <c r="CH45" s="141">
        <v>161.30000000000001</v>
      </c>
      <c r="CI45" s="141">
        <v>193.6</v>
      </c>
      <c r="CJ45" s="141">
        <v>177.2</v>
      </c>
      <c r="CK45" s="141">
        <v>197.4</v>
      </c>
      <c r="CL45" s="141">
        <v>321.39999999999998</v>
      </c>
    </row>
    <row r="46" spans="1:90" x14ac:dyDescent="0.2">
      <c r="A46" s="138" t="s">
        <v>1543</v>
      </c>
      <c r="B46" s="138" t="s">
        <v>1544</v>
      </c>
      <c r="C46" s="139">
        <v>4.2349999999999999E-2</v>
      </c>
      <c r="D46" s="141">
        <v>98.8</v>
      </c>
      <c r="E46" s="141">
        <v>95.6</v>
      </c>
      <c r="F46" s="141">
        <v>92.8</v>
      </c>
      <c r="G46" s="141">
        <v>89.4</v>
      </c>
      <c r="H46" s="141">
        <v>89.3</v>
      </c>
      <c r="I46" s="141">
        <v>92.5</v>
      </c>
      <c r="J46" s="141">
        <v>108.3</v>
      </c>
      <c r="K46" s="141">
        <v>105.5</v>
      </c>
      <c r="L46" s="141">
        <v>100.2</v>
      </c>
      <c r="M46" s="141">
        <v>115.2</v>
      </c>
      <c r="N46" s="141">
        <v>124.3</v>
      </c>
      <c r="O46" s="141">
        <v>105.8</v>
      </c>
      <c r="P46" s="141">
        <v>99.2</v>
      </c>
      <c r="Q46" s="141">
        <v>97</v>
      </c>
      <c r="R46" s="141">
        <v>88.7</v>
      </c>
      <c r="S46" s="141">
        <v>84.9</v>
      </c>
      <c r="T46" s="141">
        <v>90</v>
      </c>
      <c r="U46" s="141">
        <v>86.6</v>
      </c>
      <c r="V46" s="141">
        <v>89.2</v>
      </c>
      <c r="W46" s="141">
        <v>95.8</v>
      </c>
      <c r="X46" s="141">
        <v>104.5</v>
      </c>
      <c r="Y46" s="141">
        <v>117.8</v>
      </c>
      <c r="Z46" s="141">
        <v>113</v>
      </c>
      <c r="AA46" s="141">
        <v>110.4</v>
      </c>
      <c r="AB46" s="141">
        <v>108.3</v>
      </c>
      <c r="AC46" s="141">
        <v>102.1</v>
      </c>
      <c r="AD46" s="141">
        <v>102.6</v>
      </c>
      <c r="AE46" s="141">
        <v>99.4</v>
      </c>
      <c r="AF46" s="141">
        <v>100.7</v>
      </c>
      <c r="AG46" s="141">
        <v>114.2</v>
      </c>
      <c r="AH46" s="141">
        <v>114.9</v>
      </c>
      <c r="AI46" s="141">
        <v>116.8</v>
      </c>
      <c r="AJ46" s="141">
        <v>122.7</v>
      </c>
      <c r="AK46" s="141">
        <v>144.30000000000001</v>
      </c>
      <c r="AL46" s="141">
        <v>165.3</v>
      </c>
      <c r="AM46" s="141">
        <v>131.6</v>
      </c>
      <c r="AN46" s="141">
        <v>124</v>
      </c>
      <c r="AO46" s="141">
        <v>129</v>
      </c>
      <c r="AP46" s="141">
        <v>126</v>
      </c>
      <c r="AQ46" s="141">
        <v>108.9</v>
      </c>
      <c r="AR46" s="141">
        <v>106.6</v>
      </c>
      <c r="AS46" s="141">
        <v>95</v>
      </c>
      <c r="AT46" s="141">
        <v>133.5</v>
      </c>
      <c r="AU46" s="141">
        <v>106.8</v>
      </c>
      <c r="AV46" s="141">
        <v>111.6</v>
      </c>
      <c r="AW46" s="141">
        <v>130.80000000000001</v>
      </c>
      <c r="AX46" s="141">
        <v>124.7</v>
      </c>
      <c r="AY46" s="141">
        <v>114.9</v>
      </c>
      <c r="AZ46" s="141">
        <v>122.5</v>
      </c>
      <c r="BA46" s="141">
        <v>125.7</v>
      </c>
      <c r="BB46" s="141">
        <v>113.4</v>
      </c>
      <c r="BC46" s="141">
        <v>119.3</v>
      </c>
      <c r="BD46" s="141">
        <v>127.9</v>
      </c>
      <c r="BE46" s="141">
        <v>142.30000000000001</v>
      </c>
      <c r="BF46" s="141">
        <v>142.69999999999999</v>
      </c>
      <c r="BG46" s="141">
        <v>157.19999999999999</v>
      </c>
      <c r="BH46" s="141">
        <v>161.5</v>
      </c>
      <c r="BI46" s="141">
        <v>172.2</v>
      </c>
      <c r="BJ46" s="141">
        <v>178.1</v>
      </c>
      <c r="BK46" s="141">
        <v>156.80000000000001</v>
      </c>
      <c r="BL46" s="141">
        <v>144.1</v>
      </c>
      <c r="BM46" s="141">
        <v>135.5</v>
      </c>
      <c r="BN46" s="141">
        <v>150.9</v>
      </c>
      <c r="BO46" s="141">
        <v>141.9</v>
      </c>
      <c r="BP46" s="141">
        <v>142.6</v>
      </c>
      <c r="BQ46" s="141">
        <v>152</v>
      </c>
      <c r="BR46" s="141">
        <v>163.1</v>
      </c>
      <c r="BS46" s="141">
        <v>159</v>
      </c>
      <c r="BT46" s="141">
        <v>178.7</v>
      </c>
      <c r="BU46" s="141">
        <v>200.7</v>
      </c>
      <c r="BV46" s="141">
        <v>205.7</v>
      </c>
      <c r="BW46" s="141">
        <v>196.6</v>
      </c>
      <c r="BX46" s="141">
        <v>187</v>
      </c>
      <c r="BY46" s="141">
        <v>177.9</v>
      </c>
      <c r="BZ46" s="141">
        <v>183</v>
      </c>
      <c r="CA46" s="141">
        <v>182.4</v>
      </c>
      <c r="CB46" s="141">
        <v>173</v>
      </c>
      <c r="CC46" s="141">
        <v>179.2</v>
      </c>
      <c r="CD46" s="141">
        <v>214.9</v>
      </c>
      <c r="CE46" s="141">
        <v>217.3</v>
      </c>
      <c r="CF46" s="141">
        <v>233.6</v>
      </c>
      <c r="CG46" s="141">
        <v>282.2</v>
      </c>
      <c r="CH46" s="141">
        <v>237</v>
      </c>
      <c r="CI46" s="141">
        <v>199.5</v>
      </c>
      <c r="CJ46" s="141">
        <v>202.5</v>
      </c>
      <c r="CK46" s="141">
        <v>191.8</v>
      </c>
      <c r="CL46" s="141">
        <v>200</v>
      </c>
    </row>
    <row r="47" spans="1:90" x14ac:dyDescent="0.2">
      <c r="A47" s="138" t="s">
        <v>1559</v>
      </c>
      <c r="B47" s="138" t="s">
        <v>1560</v>
      </c>
      <c r="C47" s="139">
        <v>3.2381799999999998</v>
      </c>
      <c r="D47" s="141">
        <v>100.4</v>
      </c>
      <c r="E47" s="141">
        <v>100.4</v>
      </c>
      <c r="F47" s="141">
        <v>100.3</v>
      </c>
      <c r="G47" s="141">
        <v>100.9</v>
      </c>
      <c r="H47" s="141">
        <v>100.3</v>
      </c>
      <c r="I47" s="141">
        <v>101.2</v>
      </c>
      <c r="J47" s="141">
        <v>101.7</v>
      </c>
      <c r="K47" s="141">
        <v>101.2</v>
      </c>
      <c r="L47" s="141">
        <v>100.5</v>
      </c>
      <c r="M47" s="141">
        <v>100</v>
      </c>
      <c r="N47" s="141">
        <v>99.9</v>
      </c>
      <c r="O47" s="141">
        <v>99.1</v>
      </c>
      <c r="P47" s="141">
        <v>101.3</v>
      </c>
      <c r="Q47" s="141">
        <v>102.7</v>
      </c>
      <c r="R47" s="141">
        <v>103.3</v>
      </c>
      <c r="S47" s="141">
        <v>103.4</v>
      </c>
      <c r="T47" s="141">
        <v>105.5</v>
      </c>
      <c r="U47" s="141">
        <v>108.6</v>
      </c>
      <c r="V47" s="141">
        <v>107.5</v>
      </c>
      <c r="W47" s="141">
        <v>107.7</v>
      </c>
      <c r="X47" s="141">
        <v>109.4</v>
      </c>
      <c r="Y47" s="141">
        <v>111.2</v>
      </c>
      <c r="Z47" s="141">
        <v>110.5</v>
      </c>
      <c r="AA47" s="141">
        <v>109.5</v>
      </c>
      <c r="AB47" s="141">
        <v>110.3</v>
      </c>
      <c r="AC47" s="141">
        <v>112</v>
      </c>
      <c r="AD47" s="141">
        <v>112.1</v>
      </c>
      <c r="AE47" s="141">
        <v>112.2</v>
      </c>
      <c r="AF47" s="141">
        <v>112</v>
      </c>
      <c r="AG47" s="141">
        <v>111.5</v>
      </c>
      <c r="AH47" s="141">
        <v>112.5</v>
      </c>
      <c r="AI47" s="141">
        <v>113.5</v>
      </c>
      <c r="AJ47" s="141">
        <v>113.7</v>
      </c>
      <c r="AK47" s="141">
        <v>115.3</v>
      </c>
      <c r="AL47" s="141">
        <v>116.3</v>
      </c>
      <c r="AM47" s="141">
        <v>116.3</v>
      </c>
      <c r="AN47" s="141">
        <v>116.5</v>
      </c>
      <c r="AO47" s="141">
        <v>117.4</v>
      </c>
      <c r="AP47" s="141">
        <v>117.8</v>
      </c>
      <c r="AQ47" s="141">
        <v>119.3</v>
      </c>
      <c r="AR47" s="141">
        <v>120.1</v>
      </c>
      <c r="AS47" s="141">
        <v>121</v>
      </c>
      <c r="AT47" s="141">
        <v>121.2</v>
      </c>
      <c r="AU47" s="141">
        <v>121.7</v>
      </c>
      <c r="AV47" s="141">
        <v>122.2</v>
      </c>
      <c r="AW47" s="141">
        <v>123</v>
      </c>
      <c r="AX47" s="141">
        <v>123.4</v>
      </c>
      <c r="AY47" s="141">
        <v>123.9</v>
      </c>
      <c r="AZ47" s="141">
        <v>124.5</v>
      </c>
      <c r="BA47" s="141">
        <v>124.7</v>
      </c>
      <c r="BB47" s="141">
        <v>133.9</v>
      </c>
      <c r="BC47" s="141">
        <v>133.30000000000001</v>
      </c>
      <c r="BD47" s="141">
        <v>133.9</v>
      </c>
      <c r="BE47" s="141">
        <v>136.19999999999999</v>
      </c>
      <c r="BF47" s="141">
        <v>138.5</v>
      </c>
      <c r="BG47" s="141">
        <v>139.1</v>
      </c>
      <c r="BH47" s="141">
        <v>142.69999999999999</v>
      </c>
      <c r="BI47" s="141">
        <v>146.4</v>
      </c>
      <c r="BJ47" s="141">
        <v>150.69999999999999</v>
      </c>
      <c r="BK47" s="141">
        <v>151</v>
      </c>
      <c r="BL47" s="141">
        <v>157.6</v>
      </c>
      <c r="BM47" s="141">
        <v>160.30000000000001</v>
      </c>
      <c r="BN47" s="141">
        <v>167.2</v>
      </c>
      <c r="BO47" s="141">
        <v>170.5</v>
      </c>
      <c r="BP47" s="141">
        <v>171.9</v>
      </c>
      <c r="BQ47" s="141">
        <v>171.9</v>
      </c>
      <c r="BR47" s="141">
        <v>174.6</v>
      </c>
      <c r="BS47" s="141">
        <v>176.5</v>
      </c>
      <c r="BT47" s="141">
        <v>177.1</v>
      </c>
      <c r="BU47" s="141">
        <v>177.2</v>
      </c>
      <c r="BV47" s="141">
        <v>177.9</v>
      </c>
      <c r="BW47" s="141">
        <v>178.7</v>
      </c>
      <c r="BX47" s="141">
        <v>179.3</v>
      </c>
      <c r="BY47" s="141">
        <v>180.4</v>
      </c>
      <c r="BZ47" s="141">
        <v>174.6</v>
      </c>
      <c r="CA47" s="141">
        <v>175.4</v>
      </c>
      <c r="CB47" s="141">
        <v>182.4</v>
      </c>
      <c r="CC47" s="141">
        <v>191.7</v>
      </c>
      <c r="CD47" s="141">
        <v>193.4</v>
      </c>
      <c r="CE47" s="141">
        <v>193.1</v>
      </c>
      <c r="CF47" s="141">
        <v>195.3</v>
      </c>
      <c r="CG47" s="141">
        <v>196.9</v>
      </c>
      <c r="CH47" s="141">
        <v>197.3</v>
      </c>
      <c r="CI47" s="141">
        <v>198.4</v>
      </c>
      <c r="CJ47" s="141">
        <v>201.4</v>
      </c>
      <c r="CK47" s="141">
        <v>201.5</v>
      </c>
      <c r="CL47" s="141">
        <v>201.3</v>
      </c>
    </row>
    <row r="48" spans="1:90" x14ac:dyDescent="0.2">
      <c r="A48" s="138" t="s">
        <v>1561</v>
      </c>
      <c r="B48" s="138" t="s">
        <v>1562</v>
      </c>
      <c r="C48" s="139">
        <v>3.2381799999999998</v>
      </c>
      <c r="D48" s="141">
        <v>100.4</v>
      </c>
      <c r="E48" s="141">
        <v>100.4</v>
      </c>
      <c r="F48" s="141">
        <v>100.3</v>
      </c>
      <c r="G48" s="141">
        <v>100.9</v>
      </c>
      <c r="H48" s="141">
        <v>100.3</v>
      </c>
      <c r="I48" s="141">
        <v>101.2</v>
      </c>
      <c r="J48" s="141">
        <v>101.7</v>
      </c>
      <c r="K48" s="141">
        <v>101.2</v>
      </c>
      <c r="L48" s="141">
        <v>100.5</v>
      </c>
      <c r="M48" s="141">
        <v>100</v>
      </c>
      <c r="N48" s="141">
        <v>99.9</v>
      </c>
      <c r="O48" s="141">
        <v>99.1</v>
      </c>
      <c r="P48" s="141">
        <v>101.3</v>
      </c>
      <c r="Q48" s="141">
        <v>102.7</v>
      </c>
      <c r="R48" s="141">
        <v>103.3</v>
      </c>
      <c r="S48" s="141">
        <v>103.4</v>
      </c>
      <c r="T48" s="141">
        <v>105.5</v>
      </c>
      <c r="U48" s="141">
        <v>108.6</v>
      </c>
      <c r="V48" s="141">
        <v>107.5</v>
      </c>
      <c r="W48" s="141">
        <v>107.7</v>
      </c>
      <c r="X48" s="141">
        <v>109.4</v>
      </c>
      <c r="Y48" s="141">
        <v>111.2</v>
      </c>
      <c r="Z48" s="141">
        <v>110.5</v>
      </c>
      <c r="AA48" s="141">
        <v>109.5</v>
      </c>
      <c r="AB48" s="141">
        <v>110.3</v>
      </c>
      <c r="AC48" s="141">
        <v>112</v>
      </c>
      <c r="AD48" s="141">
        <v>112.1</v>
      </c>
      <c r="AE48" s="141">
        <v>112.2</v>
      </c>
      <c r="AF48" s="141">
        <v>112</v>
      </c>
      <c r="AG48" s="141">
        <v>111.5</v>
      </c>
      <c r="AH48" s="141">
        <v>112.5</v>
      </c>
      <c r="AI48" s="141">
        <v>113.5</v>
      </c>
      <c r="AJ48" s="141">
        <v>113.7</v>
      </c>
      <c r="AK48" s="141">
        <v>115.3</v>
      </c>
      <c r="AL48" s="141">
        <v>116.3</v>
      </c>
      <c r="AM48" s="141">
        <v>116.3</v>
      </c>
      <c r="AN48" s="141">
        <v>116.5</v>
      </c>
      <c r="AO48" s="141">
        <v>117.4</v>
      </c>
      <c r="AP48" s="141">
        <v>117.8</v>
      </c>
      <c r="AQ48" s="141">
        <v>119.3</v>
      </c>
      <c r="AR48" s="141">
        <v>120.1</v>
      </c>
      <c r="AS48" s="141">
        <v>121</v>
      </c>
      <c r="AT48" s="141">
        <v>121.2</v>
      </c>
      <c r="AU48" s="141">
        <v>121.7</v>
      </c>
      <c r="AV48" s="141">
        <v>122.2</v>
      </c>
      <c r="AW48" s="141">
        <v>123</v>
      </c>
      <c r="AX48" s="141">
        <v>123.4</v>
      </c>
      <c r="AY48" s="141">
        <v>123.9</v>
      </c>
      <c r="AZ48" s="141">
        <v>124.5</v>
      </c>
      <c r="BA48" s="141">
        <v>124.7</v>
      </c>
      <c r="BB48" s="141">
        <v>133.9</v>
      </c>
      <c r="BC48" s="141">
        <v>133.30000000000001</v>
      </c>
      <c r="BD48" s="141">
        <v>133.9</v>
      </c>
      <c r="BE48" s="141">
        <v>136.19999999999999</v>
      </c>
      <c r="BF48" s="141">
        <v>138.5</v>
      </c>
      <c r="BG48" s="141">
        <v>139.1</v>
      </c>
      <c r="BH48" s="141">
        <v>142.69999999999999</v>
      </c>
      <c r="BI48" s="141">
        <v>146.4</v>
      </c>
      <c r="BJ48" s="141">
        <v>150.69999999999999</v>
      </c>
      <c r="BK48" s="141">
        <v>151</v>
      </c>
      <c r="BL48" s="141">
        <v>157.6</v>
      </c>
      <c r="BM48" s="141">
        <v>160.30000000000001</v>
      </c>
      <c r="BN48" s="141">
        <v>167.2</v>
      </c>
      <c r="BO48" s="141">
        <v>170.5</v>
      </c>
      <c r="BP48" s="141">
        <v>171.9</v>
      </c>
      <c r="BQ48" s="141">
        <v>171.9</v>
      </c>
      <c r="BR48" s="141">
        <v>174.6</v>
      </c>
      <c r="BS48" s="141">
        <v>176.5</v>
      </c>
      <c r="BT48" s="141">
        <v>177.1</v>
      </c>
      <c r="BU48" s="141">
        <v>177.2</v>
      </c>
      <c r="BV48" s="141">
        <v>177.9</v>
      </c>
      <c r="BW48" s="141">
        <v>178.7</v>
      </c>
      <c r="BX48" s="141">
        <v>179.3</v>
      </c>
      <c r="BY48" s="141">
        <v>180.4</v>
      </c>
      <c r="BZ48" s="141">
        <v>174.6</v>
      </c>
      <c r="CA48" s="141">
        <v>175.4</v>
      </c>
      <c r="CB48" s="141">
        <v>182.4</v>
      </c>
      <c r="CC48" s="141">
        <v>191.7</v>
      </c>
      <c r="CD48" s="141">
        <v>193.4</v>
      </c>
      <c r="CE48" s="141">
        <v>193.1</v>
      </c>
      <c r="CF48" s="141">
        <v>195.3</v>
      </c>
      <c r="CG48" s="141">
        <v>196.9</v>
      </c>
      <c r="CH48" s="141">
        <v>197.3</v>
      </c>
      <c r="CI48" s="141">
        <v>198.4</v>
      </c>
      <c r="CJ48" s="141">
        <v>201.4</v>
      </c>
      <c r="CK48" s="141">
        <v>201.5</v>
      </c>
      <c r="CL48" s="141">
        <v>201.3</v>
      </c>
    </row>
    <row r="49" spans="1:90" x14ac:dyDescent="0.2">
      <c r="A49" s="138" t="s">
        <v>1563</v>
      </c>
      <c r="B49" s="138" t="s">
        <v>1564</v>
      </c>
      <c r="C49" s="139">
        <v>2.41384</v>
      </c>
      <c r="D49" s="141">
        <v>98.9</v>
      </c>
      <c r="E49" s="141">
        <v>96.8</v>
      </c>
      <c r="F49" s="141">
        <v>97.8</v>
      </c>
      <c r="G49" s="141">
        <v>98.8</v>
      </c>
      <c r="H49" s="141">
        <v>102.4</v>
      </c>
      <c r="I49" s="141">
        <v>104.8</v>
      </c>
      <c r="J49" s="141">
        <v>108.3</v>
      </c>
      <c r="K49" s="141">
        <v>107.4</v>
      </c>
      <c r="L49" s="141">
        <v>104.6</v>
      </c>
      <c r="M49" s="141">
        <v>106.2</v>
      </c>
      <c r="N49" s="141">
        <v>107.8</v>
      </c>
      <c r="O49" s="141">
        <v>108.7</v>
      </c>
      <c r="P49" s="141">
        <v>111.9</v>
      </c>
      <c r="Q49" s="141">
        <v>109</v>
      </c>
      <c r="R49" s="141">
        <v>105.6</v>
      </c>
      <c r="S49" s="141">
        <v>108.6</v>
      </c>
      <c r="T49" s="141">
        <v>110.6</v>
      </c>
      <c r="U49" s="141">
        <v>113.4</v>
      </c>
      <c r="V49" s="141">
        <v>114.3</v>
      </c>
      <c r="W49" s="141">
        <v>114.7</v>
      </c>
      <c r="X49" s="141">
        <v>113.6</v>
      </c>
      <c r="Y49" s="141">
        <v>108.3</v>
      </c>
      <c r="Z49" s="141">
        <v>110.8</v>
      </c>
      <c r="AA49" s="141">
        <v>110.9</v>
      </c>
      <c r="AB49" s="141">
        <v>114.9</v>
      </c>
      <c r="AC49" s="141">
        <v>116.9</v>
      </c>
      <c r="AD49" s="141">
        <v>116.2</v>
      </c>
      <c r="AE49" s="141">
        <v>117.9</v>
      </c>
      <c r="AF49" s="141">
        <v>122</v>
      </c>
      <c r="AG49" s="141">
        <v>120.5</v>
      </c>
      <c r="AH49" s="141">
        <v>118.8</v>
      </c>
      <c r="AI49" s="141">
        <v>115</v>
      </c>
      <c r="AJ49" s="141">
        <v>112.8</v>
      </c>
      <c r="AK49" s="141">
        <v>113.3</v>
      </c>
      <c r="AL49" s="141">
        <v>115.7</v>
      </c>
      <c r="AM49" s="141">
        <v>113.6</v>
      </c>
      <c r="AN49" s="141">
        <v>112.3</v>
      </c>
      <c r="AO49" s="141">
        <v>116.8</v>
      </c>
      <c r="AP49" s="141">
        <v>117.7</v>
      </c>
      <c r="AQ49" s="141">
        <v>119.9</v>
      </c>
      <c r="AR49" s="141">
        <v>124.1</v>
      </c>
      <c r="AS49" s="141">
        <v>122.3</v>
      </c>
      <c r="AT49" s="141">
        <v>124.6</v>
      </c>
      <c r="AU49" s="141">
        <v>126.1</v>
      </c>
      <c r="AV49" s="141">
        <v>126.3</v>
      </c>
      <c r="AW49" s="141">
        <v>126.5</v>
      </c>
      <c r="AX49" s="141">
        <v>127.1</v>
      </c>
      <c r="AY49" s="141">
        <v>127</v>
      </c>
      <c r="AZ49" s="141">
        <v>126.9</v>
      </c>
      <c r="BA49" s="141">
        <v>126.8</v>
      </c>
      <c r="BB49" s="141">
        <v>127</v>
      </c>
      <c r="BC49" s="141">
        <v>126.9</v>
      </c>
      <c r="BD49" s="141">
        <v>127.2</v>
      </c>
      <c r="BE49" s="141">
        <v>132.6</v>
      </c>
      <c r="BF49" s="141">
        <v>143.19999999999999</v>
      </c>
      <c r="BG49" s="141">
        <v>149.69999999999999</v>
      </c>
      <c r="BH49" s="141">
        <v>151.4</v>
      </c>
      <c r="BI49" s="141">
        <v>150.9</v>
      </c>
      <c r="BJ49" s="141">
        <v>162.19999999999999</v>
      </c>
      <c r="BK49" s="141">
        <v>164.3</v>
      </c>
      <c r="BL49" s="141">
        <v>167</v>
      </c>
      <c r="BM49" s="141">
        <v>170.3</v>
      </c>
      <c r="BN49" s="141">
        <v>172.1</v>
      </c>
      <c r="BO49" s="141">
        <v>175.9</v>
      </c>
      <c r="BP49" s="141">
        <v>185.1</v>
      </c>
      <c r="BQ49" s="141">
        <v>184.3</v>
      </c>
      <c r="BR49" s="141">
        <v>188.2</v>
      </c>
      <c r="BS49" s="141">
        <v>190.1</v>
      </c>
      <c r="BT49" s="141">
        <v>196.1</v>
      </c>
      <c r="BU49" s="141">
        <v>192.2</v>
      </c>
      <c r="BV49" s="141">
        <v>192.9</v>
      </c>
      <c r="BW49" s="141">
        <v>196.2</v>
      </c>
      <c r="BX49" s="141">
        <v>193.2</v>
      </c>
      <c r="BY49" s="141">
        <v>192</v>
      </c>
      <c r="BZ49" s="141">
        <v>195.4</v>
      </c>
      <c r="CA49" s="141">
        <v>195.5</v>
      </c>
      <c r="CB49" s="141">
        <v>197.3</v>
      </c>
      <c r="CC49" s="141">
        <v>202.5</v>
      </c>
      <c r="CD49" s="141">
        <v>206.2</v>
      </c>
      <c r="CE49" s="141">
        <v>209.9</v>
      </c>
      <c r="CF49" s="141">
        <v>219.4</v>
      </c>
      <c r="CG49" s="141">
        <v>216.1</v>
      </c>
      <c r="CH49" s="141">
        <v>214.9</v>
      </c>
      <c r="CI49" s="141">
        <v>221.9</v>
      </c>
      <c r="CJ49" s="141">
        <v>228.5</v>
      </c>
      <c r="CK49" s="141">
        <v>230.4</v>
      </c>
      <c r="CL49" s="141">
        <v>229.4</v>
      </c>
    </row>
    <row r="50" spans="1:90" x14ac:dyDescent="0.2">
      <c r="A50" s="138" t="s">
        <v>1565</v>
      </c>
      <c r="B50" s="138" t="s">
        <v>1566</v>
      </c>
      <c r="C50" s="139">
        <v>0.18675</v>
      </c>
      <c r="D50" s="141">
        <v>107.3</v>
      </c>
      <c r="E50" s="141">
        <v>108.2</v>
      </c>
      <c r="F50" s="141">
        <v>103.1</v>
      </c>
      <c r="G50" s="141">
        <v>98.4</v>
      </c>
      <c r="H50" s="141">
        <v>99</v>
      </c>
      <c r="I50" s="141">
        <v>100.8</v>
      </c>
      <c r="J50" s="141">
        <v>100.9</v>
      </c>
      <c r="K50" s="141">
        <v>101.3</v>
      </c>
      <c r="L50" s="141">
        <v>103</v>
      </c>
      <c r="M50" s="141">
        <v>104.7</v>
      </c>
      <c r="N50" s="141">
        <v>109.3</v>
      </c>
      <c r="O50" s="141">
        <v>114.2</v>
      </c>
      <c r="P50" s="141">
        <v>109.5</v>
      </c>
      <c r="Q50" s="141">
        <v>99.9</v>
      </c>
      <c r="R50" s="141">
        <v>84.4</v>
      </c>
      <c r="S50" s="141">
        <v>87.8</v>
      </c>
      <c r="T50" s="141">
        <v>91</v>
      </c>
      <c r="U50" s="141">
        <v>94</v>
      </c>
      <c r="V50" s="141">
        <v>96.9</v>
      </c>
      <c r="W50" s="141">
        <v>99.9</v>
      </c>
      <c r="X50" s="141">
        <v>102.2</v>
      </c>
      <c r="Y50" s="141">
        <v>103.6</v>
      </c>
      <c r="Z50" s="141">
        <v>112.1</v>
      </c>
      <c r="AA50" s="141">
        <v>113.7</v>
      </c>
      <c r="AB50" s="141">
        <v>115.2</v>
      </c>
      <c r="AC50" s="141">
        <v>119.9</v>
      </c>
      <c r="AD50" s="141">
        <v>121.6</v>
      </c>
      <c r="AE50" s="141">
        <v>118.1</v>
      </c>
      <c r="AF50" s="141">
        <v>123.6</v>
      </c>
      <c r="AG50" s="141">
        <v>123.6</v>
      </c>
      <c r="AH50" s="141">
        <v>121.5</v>
      </c>
      <c r="AI50" s="141">
        <v>117.8</v>
      </c>
      <c r="AJ50" s="141">
        <v>117.4</v>
      </c>
      <c r="AK50" s="141">
        <v>117.4</v>
      </c>
      <c r="AL50" s="141">
        <v>122.6</v>
      </c>
      <c r="AM50" s="141">
        <v>120.6</v>
      </c>
      <c r="AN50" s="141">
        <v>120.4</v>
      </c>
      <c r="AO50" s="141">
        <v>117.8</v>
      </c>
      <c r="AP50" s="141">
        <v>117.9</v>
      </c>
      <c r="AQ50" s="141">
        <v>119.4</v>
      </c>
      <c r="AR50" s="141">
        <v>119.4</v>
      </c>
      <c r="AS50" s="141">
        <v>122.1</v>
      </c>
      <c r="AT50" s="141">
        <v>123.2</v>
      </c>
      <c r="AU50" s="141">
        <v>125.5</v>
      </c>
      <c r="AV50" s="141">
        <v>127.5</v>
      </c>
      <c r="AW50" s="141">
        <v>128.9</v>
      </c>
      <c r="AX50" s="141">
        <v>132.30000000000001</v>
      </c>
      <c r="AY50" s="141">
        <v>131.1</v>
      </c>
      <c r="AZ50" s="141">
        <v>129.30000000000001</v>
      </c>
      <c r="BA50" s="141">
        <v>128.1</v>
      </c>
      <c r="BB50" s="141">
        <v>130.9</v>
      </c>
      <c r="BC50" s="141">
        <v>128.6</v>
      </c>
      <c r="BD50" s="141">
        <v>129.4</v>
      </c>
      <c r="BE50" s="141">
        <v>135.69999999999999</v>
      </c>
      <c r="BF50" s="141">
        <v>127.4</v>
      </c>
      <c r="BG50" s="141">
        <v>126.6</v>
      </c>
      <c r="BH50" s="141">
        <v>136.1</v>
      </c>
      <c r="BI50" s="141">
        <v>137.9</v>
      </c>
      <c r="BJ50" s="141">
        <v>148.4</v>
      </c>
      <c r="BK50" s="141">
        <v>150.9</v>
      </c>
      <c r="BL50" s="141">
        <v>176.8</v>
      </c>
      <c r="BM50" s="141">
        <v>163.80000000000001</v>
      </c>
      <c r="BN50" s="141">
        <v>161.30000000000001</v>
      </c>
      <c r="BO50" s="141">
        <v>153.69999999999999</v>
      </c>
      <c r="BP50" s="141">
        <v>151.80000000000001</v>
      </c>
      <c r="BQ50" s="141">
        <v>158.4</v>
      </c>
      <c r="BR50" s="141">
        <v>161.1</v>
      </c>
      <c r="BS50" s="141">
        <v>159.5</v>
      </c>
      <c r="BT50" s="141">
        <v>158.4</v>
      </c>
      <c r="BU50" s="141">
        <v>158.4</v>
      </c>
      <c r="BV50" s="141">
        <v>178.3</v>
      </c>
      <c r="BW50" s="141">
        <v>176.8</v>
      </c>
      <c r="BX50" s="141">
        <v>179.7</v>
      </c>
      <c r="BY50" s="141">
        <v>176.2</v>
      </c>
      <c r="BZ50" s="141">
        <v>173</v>
      </c>
      <c r="CA50" s="141">
        <v>169.1</v>
      </c>
      <c r="CB50" s="141">
        <v>169.7</v>
      </c>
      <c r="CC50" s="141">
        <v>177.5</v>
      </c>
      <c r="CD50" s="141">
        <v>174.9</v>
      </c>
      <c r="CE50" s="141">
        <v>174.3</v>
      </c>
      <c r="CF50" s="141">
        <v>178.7</v>
      </c>
      <c r="CG50" s="141">
        <v>183.9</v>
      </c>
      <c r="CH50" s="141">
        <v>190.4</v>
      </c>
      <c r="CI50" s="141">
        <v>194.6</v>
      </c>
      <c r="CJ50" s="141">
        <v>194.4</v>
      </c>
      <c r="CK50" s="141">
        <v>188.7</v>
      </c>
      <c r="CL50" s="141">
        <v>185.3</v>
      </c>
    </row>
    <row r="51" spans="1:90" x14ac:dyDescent="0.2">
      <c r="A51" s="138" t="s">
        <v>1567</v>
      </c>
      <c r="B51" s="138" t="s">
        <v>1568</v>
      </c>
      <c r="C51" s="139">
        <v>0.57255999999999996</v>
      </c>
      <c r="D51" s="141">
        <v>101.7</v>
      </c>
      <c r="E51" s="141">
        <v>99.9</v>
      </c>
      <c r="F51" s="141">
        <v>99.9</v>
      </c>
      <c r="G51" s="141">
        <v>102.8</v>
      </c>
      <c r="H51" s="141">
        <v>102.9</v>
      </c>
      <c r="I51" s="141">
        <v>103.2</v>
      </c>
      <c r="J51" s="141">
        <v>120.8</v>
      </c>
      <c r="K51" s="141">
        <v>125.6</v>
      </c>
      <c r="L51" s="141">
        <v>124.3</v>
      </c>
      <c r="M51" s="141">
        <v>128.1</v>
      </c>
      <c r="N51" s="141">
        <v>129.80000000000001</v>
      </c>
      <c r="O51" s="141">
        <v>125.6</v>
      </c>
      <c r="P51" s="141">
        <v>124.5</v>
      </c>
      <c r="Q51" s="141">
        <v>115.6</v>
      </c>
      <c r="R51" s="141">
        <v>114.5</v>
      </c>
      <c r="S51" s="141">
        <v>113.9</v>
      </c>
      <c r="T51" s="141">
        <v>114.2</v>
      </c>
      <c r="U51" s="141">
        <v>114.7</v>
      </c>
      <c r="V51" s="141">
        <v>106.8</v>
      </c>
      <c r="W51" s="141">
        <v>110.6</v>
      </c>
      <c r="X51" s="141">
        <v>112.1</v>
      </c>
      <c r="Y51" s="141">
        <v>109.4</v>
      </c>
      <c r="Z51" s="141">
        <v>106.8</v>
      </c>
      <c r="AA51" s="141">
        <v>106.4</v>
      </c>
      <c r="AB51" s="141">
        <v>102.7</v>
      </c>
      <c r="AC51" s="141">
        <v>102.1</v>
      </c>
      <c r="AD51" s="141">
        <v>102.6</v>
      </c>
      <c r="AE51" s="141">
        <v>102.8</v>
      </c>
      <c r="AF51" s="141">
        <v>102.7</v>
      </c>
      <c r="AG51" s="141">
        <v>105.8</v>
      </c>
      <c r="AH51" s="141">
        <v>104.6</v>
      </c>
      <c r="AI51" s="141">
        <v>100</v>
      </c>
      <c r="AJ51" s="141">
        <v>100.3</v>
      </c>
      <c r="AK51" s="141">
        <v>99.9</v>
      </c>
      <c r="AL51" s="141">
        <v>99.8</v>
      </c>
      <c r="AM51" s="141">
        <v>99.8</v>
      </c>
      <c r="AN51" s="141">
        <v>99.9</v>
      </c>
      <c r="AO51" s="141">
        <v>100.5</v>
      </c>
      <c r="AP51" s="141">
        <v>100.5</v>
      </c>
      <c r="AQ51" s="141">
        <v>100.5</v>
      </c>
      <c r="AR51" s="141">
        <v>100.9</v>
      </c>
      <c r="AS51" s="141">
        <v>101.1</v>
      </c>
      <c r="AT51" s="141">
        <v>101.4</v>
      </c>
      <c r="AU51" s="141">
        <v>101.4</v>
      </c>
      <c r="AV51" s="141">
        <v>101.4</v>
      </c>
      <c r="AW51" s="141">
        <v>101.4</v>
      </c>
      <c r="AX51" s="141">
        <v>101.4</v>
      </c>
      <c r="AY51" s="141">
        <v>101.4</v>
      </c>
      <c r="AZ51" s="141">
        <v>101.5</v>
      </c>
      <c r="BA51" s="141">
        <v>102</v>
      </c>
      <c r="BB51" s="141">
        <v>102</v>
      </c>
      <c r="BC51" s="141">
        <v>102</v>
      </c>
      <c r="BD51" s="141">
        <v>102</v>
      </c>
      <c r="BE51" s="141">
        <v>118.2</v>
      </c>
      <c r="BF51" s="141">
        <v>153.5</v>
      </c>
      <c r="BG51" s="141">
        <v>172.6</v>
      </c>
      <c r="BH51" s="141">
        <v>166.1</v>
      </c>
      <c r="BI51" s="141">
        <v>159.4</v>
      </c>
      <c r="BJ51" s="141">
        <v>174.4</v>
      </c>
      <c r="BK51" s="141">
        <v>172.2</v>
      </c>
      <c r="BL51" s="141">
        <v>172.6</v>
      </c>
      <c r="BM51" s="141">
        <v>170</v>
      </c>
      <c r="BN51" s="141">
        <v>168.6</v>
      </c>
      <c r="BO51" s="141">
        <v>169.9</v>
      </c>
      <c r="BP51" s="141">
        <v>173.6</v>
      </c>
      <c r="BQ51" s="141">
        <v>174.4</v>
      </c>
      <c r="BR51" s="141">
        <v>178</v>
      </c>
      <c r="BS51" s="141">
        <v>186.5</v>
      </c>
      <c r="BT51" s="141">
        <v>220.8</v>
      </c>
      <c r="BU51" s="141">
        <v>208.6</v>
      </c>
      <c r="BV51" s="141">
        <v>207.7</v>
      </c>
      <c r="BW51" s="141">
        <v>209.4</v>
      </c>
      <c r="BX51" s="141">
        <v>198</v>
      </c>
      <c r="BY51" s="141">
        <v>197.3</v>
      </c>
      <c r="BZ51" s="141">
        <v>197</v>
      </c>
      <c r="CA51" s="141">
        <v>194.1</v>
      </c>
      <c r="CB51" s="141">
        <v>198.8</v>
      </c>
      <c r="CC51" s="141">
        <v>202.7</v>
      </c>
      <c r="CD51" s="141">
        <v>216.6</v>
      </c>
      <c r="CE51" s="141">
        <v>249.1</v>
      </c>
      <c r="CF51" s="141">
        <v>272.39999999999998</v>
      </c>
      <c r="CG51" s="141">
        <v>285.5</v>
      </c>
      <c r="CH51" s="141">
        <v>278.10000000000002</v>
      </c>
      <c r="CI51" s="141">
        <v>277.2</v>
      </c>
      <c r="CJ51" s="141">
        <v>278.5</v>
      </c>
      <c r="CK51" s="141">
        <v>280.3</v>
      </c>
      <c r="CL51" s="141">
        <v>276.60000000000002</v>
      </c>
    </row>
    <row r="52" spans="1:90" x14ac:dyDescent="0.2">
      <c r="A52" s="138" t="s">
        <v>1569</v>
      </c>
      <c r="B52" s="138" t="s">
        <v>1570</v>
      </c>
      <c r="C52" s="139">
        <v>0.72258999999999995</v>
      </c>
      <c r="D52" s="141">
        <v>89.5</v>
      </c>
      <c r="E52" s="141">
        <v>88.3</v>
      </c>
      <c r="F52" s="141">
        <v>93.5</v>
      </c>
      <c r="G52" s="141">
        <v>98.2</v>
      </c>
      <c r="H52" s="141">
        <v>105.2</v>
      </c>
      <c r="I52" s="141">
        <v>109</v>
      </c>
      <c r="J52" s="141">
        <v>105.5</v>
      </c>
      <c r="K52" s="141">
        <v>99.1</v>
      </c>
      <c r="L52" s="141">
        <v>94.4</v>
      </c>
      <c r="M52" s="141">
        <v>97.1</v>
      </c>
      <c r="N52" s="141">
        <v>98.1</v>
      </c>
      <c r="O52" s="141">
        <v>103.3</v>
      </c>
      <c r="P52" s="141">
        <v>107.5</v>
      </c>
      <c r="Q52" s="141">
        <v>109</v>
      </c>
      <c r="R52" s="141">
        <v>112</v>
      </c>
      <c r="S52" s="141">
        <v>118.2</v>
      </c>
      <c r="T52" s="141">
        <v>121.8</v>
      </c>
      <c r="U52" s="141">
        <v>125</v>
      </c>
      <c r="V52" s="141">
        <v>131.4</v>
      </c>
      <c r="W52" s="141">
        <v>132.5</v>
      </c>
      <c r="X52" s="141">
        <v>128.4</v>
      </c>
      <c r="Y52" s="141">
        <v>111.5</v>
      </c>
      <c r="Z52" s="141">
        <v>114.2</v>
      </c>
      <c r="AA52" s="141">
        <v>111.7</v>
      </c>
      <c r="AB52" s="141">
        <v>119.6</v>
      </c>
      <c r="AC52" s="141">
        <v>115.8</v>
      </c>
      <c r="AD52" s="141">
        <v>121.5</v>
      </c>
      <c r="AE52" s="141">
        <v>129.1</v>
      </c>
      <c r="AF52" s="141">
        <v>138.80000000000001</v>
      </c>
      <c r="AG52" s="141">
        <v>134.69999999999999</v>
      </c>
      <c r="AH52" s="141">
        <v>133.69999999999999</v>
      </c>
      <c r="AI52" s="141">
        <v>130.30000000000001</v>
      </c>
      <c r="AJ52" s="141">
        <v>117.3</v>
      </c>
      <c r="AK52" s="141">
        <v>119.7</v>
      </c>
      <c r="AL52" s="141">
        <v>124.4</v>
      </c>
      <c r="AM52" s="141">
        <v>116.9</v>
      </c>
      <c r="AN52" s="141">
        <v>111.5</v>
      </c>
      <c r="AO52" s="141">
        <v>124.6</v>
      </c>
      <c r="AP52" s="141">
        <v>126.8</v>
      </c>
      <c r="AQ52" s="141">
        <v>132.9</v>
      </c>
      <c r="AR52" s="141">
        <v>145.69999999999999</v>
      </c>
      <c r="AS52" s="141">
        <v>138.1</v>
      </c>
      <c r="AT52" s="141">
        <v>144.5</v>
      </c>
      <c r="AU52" s="141">
        <v>149.19999999999999</v>
      </c>
      <c r="AV52" s="141">
        <v>149.19999999999999</v>
      </c>
      <c r="AW52" s="141">
        <v>149.19999999999999</v>
      </c>
      <c r="AX52" s="141">
        <v>149.19999999999999</v>
      </c>
      <c r="AY52" s="141">
        <v>149.19999999999999</v>
      </c>
      <c r="AZ52" s="141">
        <v>149.19999999999999</v>
      </c>
      <c r="BA52" s="141">
        <v>149.19999999999999</v>
      </c>
      <c r="BB52" s="141">
        <v>149.19999999999999</v>
      </c>
      <c r="BC52" s="141">
        <v>149.1</v>
      </c>
      <c r="BD52" s="141">
        <v>149.1</v>
      </c>
      <c r="BE52" s="141">
        <v>149.1</v>
      </c>
      <c r="BF52" s="141">
        <v>149.19999999999999</v>
      </c>
      <c r="BG52" s="141">
        <v>149.19999999999999</v>
      </c>
      <c r="BH52" s="141">
        <v>149.4</v>
      </c>
      <c r="BI52" s="141">
        <v>149.30000000000001</v>
      </c>
      <c r="BJ52" s="141">
        <v>158.4</v>
      </c>
      <c r="BK52" s="141">
        <v>166.1</v>
      </c>
      <c r="BL52" s="141">
        <v>172.9</v>
      </c>
      <c r="BM52" s="141">
        <v>192.6</v>
      </c>
      <c r="BN52" s="141">
        <v>191.9</v>
      </c>
      <c r="BO52" s="141">
        <v>207</v>
      </c>
      <c r="BP52" s="141">
        <v>230.9</v>
      </c>
      <c r="BQ52" s="141">
        <v>225.5</v>
      </c>
      <c r="BR52" s="141">
        <v>229.7</v>
      </c>
      <c r="BS52" s="141">
        <v>230.3</v>
      </c>
      <c r="BT52" s="141">
        <v>224.1</v>
      </c>
      <c r="BU52" s="141">
        <v>212.4</v>
      </c>
      <c r="BV52" s="141">
        <v>213.7</v>
      </c>
      <c r="BW52" s="141">
        <v>222</v>
      </c>
      <c r="BX52" s="141">
        <v>225.5</v>
      </c>
      <c r="BY52" s="141">
        <v>220.9</v>
      </c>
      <c r="BZ52" s="141">
        <v>232.1</v>
      </c>
      <c r="CA52" s="141">
        <v>236.5</v>
      </c>
      <c r="CB52" s="141">
        <v>240.8</v>
      </c>
      <c r="CC52" s="141">
        <v>251.7</v>
      </c>
      <c r="CD52" s="141">
        <v>251.9</v>
      </c>
      <c r="CE52" s="141">
        <v>237.6</v>
      </c>
      <c r="CF52" s="141">
        <v>242.4</v>
      </c>
      <c r="CG52" s="141">
        <v>224</v>
      </c>
      <c r="CH52" s="141">
        <v>228.4</v>
      </c>
      <c r="CI52" s="141">
        <v>247.6</v>
      </c>
      <c r="CJ52" s="141">
        <v>264.7</v>
      </c>
      <c r="CK52" s="141">
        <v>270.5</v>
      </c>
      <c r="CL52" s="141">
        <v>264.5</v>
      </c>
    </row>
    <row r="53" spans="1:90" x14ac:dyDescent="0.2">
      <c r="A53" s="138" t="s">
        <v>1571</v>
      </c>
      <c r="B53" s="138" t="s">
        <v>1572</v>
      </c>
      <c r="C53" s="139">
        <v>0.34586</v>
      </c>
      <c r="D53" s="141">
        <v>101.9</v>
      </c>
      <c r="E53" s="141">
        <v>102.1</v>
      </c>
      <c r="F53" s="141">
        <v>102.1</v>
      </c>
      <c r="G53" s="141">
        <v>102.1</v>
      </c>
      <c r="H53" s="141">
        <v>101.5</v>
      </c>
      <c r="I53" s="141">
        <v>101.6</v>
      </c>
      <c r="J53" s="141">
        <v>103.7</v>
      </c>
      <c r="K53" s="141">
        <v>104.1</v>
      </c>
      <c r="L53" s="141">
        <v>103.2</v>
      </c>
      <c r="M53" s="141">
        <v>101.5</v>
      </c>
      <c r="N53" s="141">
        <v>105.3</v>
      </c>
      <c r="O53" s="141">
        <v>104.5</v>
      </c>
      <c r="P53" s="141">
        <v>110.7</v>
      </c>
      <c r="Q53" s="141">
        <v>111</v>
      </c>
      <c r="R53" s="141">
        <v>111.4</v>
      </c>
      <c r="S53" s="141">
        <v>115.3</v>
      </c>
      <c r="T53" s="141">
        <v>116.6</v>
      </c>
      <c r="U53" s="141">
        <v>117.3</v>
      </c>
      <c r="V53" s="141">
        <v>117.3</v>
      </c>
      <c r="W53" s="141">
        <v>117.3</v>
      </c>
      <c r="X53" s="141">
        <v>117.4</v>
      </c>
      <c r="Y53" s="141">
        <v>115.7</v>
      </c>
      <c r="Z53" s="141">
        <v>118.5</v>
      </c>
      <c r="AA53" s="141">
        <v>118.5</v>
      </c>
      <c r="AB53" s="141">
        <v>118.6</v>
      </c>
      <c r="AC53" s="141">
        <v>119.6</v>
      </c>
      <c r="AD53" s="141">
        <v>121.6</v>
      </c>
      <c r="AE53" s="141">
        <v>122.4</v>
      </c>
      <c r="AF53" s="141">
        <v>122.4</v>
      </c>
      <c r="AG53" s="141">
        <v>122.4</v>
      </c>
      <c r="AH53" s="141">
        <v>121.4</v>
      </c>
      <c r="AI53" s="141">
        <v>120.3</v>
      </c>
      <c r="AJ53" s="141">
        <v>121.6</v>
      </c>
      <c r="AK53" s="141">
        <v>124.4</v>
      </c>
      <c r="AL53" s="141">
        <v>125.3</v>
      </c>
      <c r="AM53" s="141">
        <v>125.3</v>
      </c>
      <c r="AN53" s="141">
        <v>127</v>
      </c>
      <c r="AO53" s="141">
        <v>131.80000000000001</v>
      </c>
      <c r="AP53" s="141">
        <v>133.19999999999999</v>
      </c>
      <c r="AQ53" s="141">
        <v>134.9</v>
      </c>
      <c r="AR53" s="141">
        <v>136.80000000000001</v>
      </c>
      <c r="AS53" s="141">
        <v>137.69999999999999</v>
      </c>
      <c r="AT53" s="141">
        <v>139.6</v>
      </c>
      <c r="AU53" s="141">
        <v>138.69999999999999</v>
      </c>
      <c r="AV53" s="141">
        <v>139.6</v>
      </c>
      <c r="AW53" s="141">
        <v>139.6</v>
      </c>
      <c r="AX53" s="141">
        <v>141.80000000000001</v>
      </c>
      <c r="AY53" s="141">
        <v>141.80000000000001</v>
      </c>
      <c r="AZ53" s="141">
        <v>141.80000000000001</v>
      </c>
      <c r="BA53" s="141">
        <v>141</v>
      </c>
      <c r="BB53" s="141">
        <v>140.69999999999999</v>
      </c>
      <c r="BC53" s="141">
        <v>141.80000000000001</v>
      </c>
      <c r="BD53" s="141">
        <v>143.30000000000001</v>
      </c>
      <c r="BE53" s="141">
        <v>151.1</v>
      </c>
      <c r="BF53" s="141">
        <v>170.4</v>
      </c>
      <c r="BG53" s="141">
        <v>180.7</v>
      </c>
      <c r="BH53" s="141">
        <v>182.9</v>
      </c>
      <c r="BI53" s="141">
        <v>190.8</v>
      </c>
      <c r="BJ53" s="141">
        <v>197.1</v>
      </c>
      <c r="BK53" s="141">
        <v>197.1</v>
      </c>
      <c r="BL53" s="141">
        <v>187.1</v>
      </c>
      <c r="BM53" s="141">
        <v>174.8</v>
      </c>
      <c r="BN53" s="141">
        <v>183.6</v>
      </c>
      <c r="BO53" s="141">
        <v>180.8</v>
      </c>
      <c r="BP53" s="141">
        <v>185.1</v>
      </c>
      <c r="BQ53" s="141">
        <v>181.9</v>
      </c>
      <c r="BR53" s="141">
        <v>185.7</v>
      </c>
      <c r="BS53" s="141">
        <v>187.9</v>
      </c>
      <c r="BT53" s="141">
        <v>189.6</v>
      </c>
      <c r="BU53" s="141">
        <v>185.4</v>
      </c>
      <c r="BV53" s="141">
        <v>184.9</v>
      </c>
      <c r="BW53" s="141">
        <v>187.9</v>
      </c>
      <c r="BX53" s="141">
        <v>191.5</v>
      </c>
      <c r="BY53" s="141">
        <v>197.5</v>
      </c>
      <c r="BZ53" s="141">
        <v>187.8</v>
      </c>
      <c r="CA53" s="141">
        <v>185.8</v>
      </c>
      <c r="CB53" s="141">
        <v>189.2</v>
      </c>
      <c r="CC53" s="141">
        <v>194.7</v>
      </c>
      <c r="CD53" s="141">
        <v>198.7</v>
      </c>
      <c r="CE53" s="141">
        <v>199.1</v>
      </c>
      <c r="CF53" s="141">
        <v>199.8</v>
      </c>
      <c r="CG53" s="141">
        <v>199.3</v>
      </c>
      <c r="CH53" s="141">
        <v>201.1</v>
      </c>
      <c r="CI53" s="141">
        <v>206.4</v>
      </c>
      <c r="CJ53" s="141">
        <v>208.9</v>
      </c>
      <c r="CK53" s="141">
        <v>208.7</v>
      </c>
      <c r="CL53" s="141">
        <v>209.5</v>
      </c>
    </row>
    <row r="54" spans="1:90" x14ac:dyDescent="0.2">
      <c r="A54" s="138" t="s">
        <v>3175</v>
      </c>
      <c r="B54" s="138" t="s">
        <v>1574</v>
      </c>
      <c r="C54" s="139">
        <v>0.11584999999999999</v>
      </c>
      <c r="D54" s="141">
        <v>100.9</v>
      </c>
      <c r="E54" s="141">
        <v>100.9</v>
      </c>
      <c r="F54" s="141">
        <v>100.9</v>
      </c>
      <c r="G54" s="141">
        <v>100.9</v>
      </c>
      <c r="H54" s="141">
        <v>104</v>
      </c>
      <c r="I54" s="141">
        <v>113.5</v>
      </c>
      <c r="J54" s="141">
        <v>113.5</v>
      </c>
      <c r="K54" s="141">
        <v>113.5</v>
      </c>
      <c r="L54" s="141">
        <v>113.5</v>
      </c>
      <c r="M54" s="141">
        <v>113.5</v>
      </c>
      <c r="N54" s="141">
        <v>113.5</v>
      </c>
      <c r="O54" s="141">
        <v>113.5</v>
      </c>
      <c r="P54" s="141">
        <v>113.5</v>
      </c>
      <c r="Q54" s="141">
        <v>113.5</v>
      </c>
      <c r="R54" s="141">
        <v>113.5</v>
      </c>
      <c r="S54" s="141">
        <v>113.5</v>
      </c>
      <c r="T54" s="141">
        <v>113.5</v>
      </c>
      <c r="U54" s="141">
        <v>113.5</v>
      </c>
      <c r="V54" s="141">
        <v>113.5</v>
      </c>
      <c r="W54" s="141">
        <v>113.5</v>
      </c>
      <c r="X54" s="141">
        <v>113.5</v>
      </c>
      <c r="Y54" s="141">
        <v>113.5</v>
      </c>
      <c r="Z54" s="141">
        <v>119.9</v>
      </c>
      <c r="AA54" s="141">
        <v>119.9</v>
      </c>
      <c r="AB54" s="141">
        <v>120.9</v>
      </c>
      <c r="AC54" s="141">
        <v>122.2</v>
      </c>
      <c r="AD54" s="141">
        <v>121.2</v>
      </c>
      <c r="AE54" s="141">
        <v>120.3</v>
      </c>
      <c r="AF54" s="141">
        <v>118.7</v>
      </c>
      <c r="AG54" s="141">
        <v>118.7</v>
      </c>
      <c r="AH54" s="141">
        <v>119.3</v>
      </c>
      <c r="AI54" s="141">
        <v>120.3</v>
      </c>
      <c r="AJ54" s="141">
        <v>120</v>
      </c>
      <c r="AK54" s="141">
        <v>119.3</v>
      </c>
      <c r="AL54" s="141">
        <v>119.7</v>
      </c>
      <c r="AM54" s="141">
        <v>120</v>
      </c>
      <c r="AN54" s="141">
        <v>120</v>
      </c>
      <c r="AO54" s="141">
        <v>120</v>
      </c>
      <c r="AP54" s="141">
        <v>120</v>
      </c>
      <c r="AQ54" s="141">
        <v>120</v>
      </c>
      <c r="AR54" s="141">
        <v>120</v>
      </c>
      <c r="AS54" s="141">
        <v>121.2</v>
      </c>
      <c r="AT54" s="141">
        <v>121.2</v>
      </c>
      <c r="AU54" s="141">
        <v>121.2</v>
      </c>
      <c r="AV54" s="141">
        <v>121.2</v>
      </c>
      <c r="AW54" s="141">
        <v>121.2</v>
      </c>
      <c r="AX54" s="141">
        <v>121.2</v>
      </c>
      <c r="AY54" s="141">
        <v>121.2</v>
      </c>
      <c r="AZ54" s="141">
        <v>121.5</v>
      </c>
      <c r="BA54" s="141">
        <v>122.5</v>
      </c>
      <c r="BB54" s="141">
        <v>122</v>
      </c>
      <c r="BC54" s="141">
        <v>121.2</v>
      </c>
      <c r="BD54" s="141">
        <v>121.2</v>
      </c>
      <c r="BE54" s="141">
        <v>121.2</v>
      </c>
      <c r="BF54" s="141">
        <v>121.2</v>
      </c>
      <c r="BG54" s="141">
        <v>121.2</v>
      </c>
      <c r="BH54" s="141">
        <v>122.6</v>
      </c>
      <c r="BI54" s="141">
        <v>124</v>
      </c>
      <c r="BJ54" s="141">
        <v>151.30000000000001</v>
      </c>
      <c r="BK54" s="141">
        <v>179.8</v>
      </c>
      <c r="BL54" s="141">
        <v>179.3</v>
      </c>
      <c r="BM54" s="141">
        <v>176.3</v>
      </c>
      <c r="BN54" s="141">
        <v>176.6</v>
      </c>
      <c r="BO54" s="141">
        <v>175.7</v>
      </c>
      <c r="BP54" s="141">
        <v>177.6</v>
      </c>
      <c r="BQ54" s="141">
        <v>181.4</v>
      </c>
      <c r="BR54" s="141">
        <v>181.5</v>
      </c>
      <c r="BS54" s="141">
        <v>180.5</v>
      </c>
      <c r="BT54" s="141">
        <v>181.1</v>
      </c>
      <c r="BU54" s="141">
        <v>191.6</v>
      </c>
      <c r="BV54" s="141">
        <v>195.2</v>
      </c>
      <c r="BW54" s="141">
        <v>197.1</v>
      </c>
      <c r="BX54" s="141">
        <v>199</v>
      </c>
      <c r="BY54" s="141">
        <v>199</v>
      </c>
      <c r="BZ54" s="141">
        <v>198.7</v>
      </c>
      <c r="CA54" s="141">
        <v>197.7</v>
      </c>
      <c r="CB54" s="141">
        <v>197.7</v>
      </c>
      <c r="CC54" s="141">
        <v>197.7</v>
      </c>
      <c r="CD54" s="141">
        <v>197.7</v>
      </c>
      <c r="CE54" s="141">
        <v>197.7</v>
      </c>
      <c r="CF54" s="141">
        <v>197.7</v>
      </c>
      <c r="CG54" s="141">
        <v>197.7</v>
      </c>
      <c r="CH54" s="141">
        <v>197.7</v>
      </c>
      <c r="CI54" s="141">
        <v>201.5</v>
      </c>
      <c r="CJ54" s="141">
        <v>201.5</v>
      </c>
      <c r="CK54" s="141">
        <v>203.1</v>
      </c>
      <c r="CL54" s="141">
        <v>207.7</v>
      </c>
    </row>
    <row r="55" spans="1:90" x14ac:dyDescent="0.2">
      <c r="A55" s="138" t="s">
        <v>1575</v>
      </c>
      <c r="B55" s="138" t="s">
        <v>1576</v>
      </c>
      <c r="C55" s="139">
        <v>0.41027999999999998</v>
      </c>
      <c r="D55" s="141">
        <v>104.7</v>
      </c>
      <c r="E55" s="141">
        <v>96.3</v>
      </c>
      <c r="F55" s="141">
        <v>94.5</v>
      </c>
      <c r="G55" s="141">
        <v>90.3</v>
      </c>
      <c r="H55" s="141">
        <v>98.3</v>
      </c>
      <c r="I55" s="141">
        <v>101</v>
      </c>
      <c r="J55" s="141">
        <v>101.7</v>
      </c>
      <c r="K55" s="141">
        <v>100.9</v>
      </c>
      <c r="L55" s="141">
        <v>94</v>
      </c>
      <c r="M55" s="141">
        <v>93.9</v>
      </c>
      <c r="N55" s="141">
        <v>93.8</v>
      </c>
      <c r="O55" s="141">
        <v>94.2</v>
      </c>
      <c r="P55" s="141">
        <v>103.8</v>
      </c>
      <c r="Q55" s="141">
        <v>101.1</v>
      </c>
      <c r="R55" s="141">
        <v>83.7</v>
      </c>
      <c r="S55" s="141">
        <v>86.8</v>
      </c>
      <c r="T55" s="141">
        <v>89.3</v>
      </c>
      <c r="U55" s="141">
        <v>96.8</v>
      </c>
      <c r="V55" s="141">
        <v>100.9</v>
      </c>
      <c r="W55" s="141">
        <v>94.4</v>
      </c>
      <c r="X55" s="141">
        <v>91.8</v>
      </c>
      <c r="Y55" s="141">
        <v>94.9</v>
      </c>
      <c r="Z55" s="141">
        <v>100.8</v>
      </c>
      <c r="AA55" s="141">
        <v>101.6</v>
      </c>
      <c r="AB55" s="141">
        <v>114.7</v>
      </c>
      <c r="AC55" s="141">
        <v>129.30000000000001</v>
      </c>
      <c r="AD55" s="141">
        <v>113</v>
      </c>
      <c r="AE55" s="141">
        <v>109.7</v>
      </c>
      <c r="AF55" s="141">
        <v>114.7</v>
      </c>
      <c r="AG55" s="141">
        <v>108.8</v>
      </c>
      <c r="AH55" s="141">
        <v>103.8</v>
      </c>
      <c r="AI55" s="141">
        <v>96.1</v>
      </c>
      <c r="AJ55" s="141">
        <v>104.7</v>
      </c>
      <c r="AK55" s="141">
        <v>101.6</v>
      </c>
      <c r="AL55" s="141">
        <v>104.7</v>
      </c>
      <c r="AM55" s="141">
        <v>106.1</v>
      </c>
      <c r="AN55" s="141">
        <v>106.4</v>
      </c>
      <c r="AO55" s="141">
        <v>106.4</v>
      </c>
      <c r="AP55" s="141">
        <v>106.4</v>
      </c>
      <c r="AQ55" s="141">
        <v>106.4</v>
      </c>
      <c r="AR55" s="141">
        <v>106.4</v>
      </c>
      <c r="AS55" s="141">
        <v>106.4</v>
      </c>
      <c r="AT55" s="141">
        <v>106.4</v>
      </c>
      <c r="AU55" s="141">
        <v>106.4</v>
      </c>
      <c r="AV55" s="141">
        <v>106.4</v>
      </c>
      <c r="AW55" s="141">
        <v>106.4</v>
      </c>
      <c r="AX55" s="141">
        <v>106.4</v>
      </c>
      <c r="AY55" s="141">
        <v>106.4</v>
      </c>
      <c r="AZ55" s="141">
        <v>106.4</v>
      </c>
      <c r="BA55" s="141">
        <v>106.4</v>
      </c>
      <c r="BB55" s="141">
        <v>106.4</v>
      </c>
      <c r="BC55" s="141">
        <v>106.4</v>
      </c>
      <c r="BD55" s="141">
        <v>106.4</v>
      </c>
      <c r="BE55" s="141">
        <v>106.4</v>
      </c>
      <c r="BF55" s="141">
        <v>106.4</v>
      </c>
      <c r="BG55" s="141">
        <v>109.9</v>
      </c>
      <c r="BH55" s="141">
        <v>120.9</v>
      </c>
      <c r="BI55" s="141">
        <v>119.4</v>
      </c>
      <c r="BJ55" s="141">
        <v>130.80000000000001</v>
      </c>
      <c r="BK55" s="141">
        <v>122.5</v>
      </c>
      <c r="BL55" s="141">
        <v>122.5</v>
      </c>
      <c r="BM55" s="141">
        <v>127.5</v>
      </c>
      <c r="BN55" s="141">
        <v>133.30000000000001</v>
      </c>
      <c r="BO55" s="141">
        <v>133.30000000000001</v>
      </c>
      <c r="BP55" s="141">
        <v>137</v>
      </c>
      <c r="BQ55" s="141">
        <v>139.4</v>
      </c>
      <c r="BR55" s="141">
        <v>145.6</v>
      </c>
      <c r="BS55" s="141">
        <v>143.1</v>
      </c>
      <c r="BT55" s="141">
        <v>139.6</v>
      </c>
      <c r="BU55" s="141">
        <v>153.69999999999999</v>
      </c>
      <c r="BV55" s="141">
        <v>146.80000000000001</v>
      </c>
      <c r="BW55" s="141">
        <v>146.69999999999999</v>
      </c>
      <c r="BX55" s="141">
        <v>133.4</v>
      </c>
      <c r="BY55" s="141">
        <v>132.4</v>
      </c>
      <c r="BZ55" s="141">
        <v>142.9</v>
      </c>
      <c r="CA55" s="141">
        <v>143.30000000000001</v>
      </c>
      <c r="CB55" s="141">
        <v>136.4</v>
      </c>
      <c r="CC55" s="141">
        <v>133.80000000000001</v>
      </c>
      <c r="CD55" s="141">
        <v>133.19999999999999</v>
      </c>
      <c r="CE55" s="141">
        <v>134.19999999999999</v>
      </c>
      <c r="CF55" s="141">
        <v>147.1</v>
      </c>
      <c r="CG55" s="141">
        <v>139.4</v>
      </c>
      <c r="CH55" s="141">
        <v>130.6</v>
      </c>
      <c r="CI55" s="141">
        <v>128.5</v>
      </c>
      <c r="CJ55" s="141">
        <v>133.6</v>
      </c>
      <c r="CK55" s="141">
        <v>134.6</v>
      </c>
      <c r="CL55" s="141">
        <v>144</v>
      </c>
    </row>
    <row r="56" spans="1:90" x14ac:dyDescent="0.2">
      <c r="A56" s="138" t="s">
        <v>1577</v>
      </c>
      <c r="B56" s="138" t="s">
        <v>1578</v>
      </c>
      <c r="C56" s="139">
        <v>5.9950000000000003E-2</v>
      </c>
      <c r="D56" s="141">
        <v>99.6</v>
      </c>
      <c r="E56" s="141">
        <v>99.6</v>
      </c>
      <c r="F56" s="141">
        <v>104.3</v>
      </c>
      <c r="G56" s="141">
        <v>105.2</v>
      </c>
      <c r="H56" s="141">
        <v>106.7</v>
      </c>
      <c r="I56" s="141">
        <v>107.3</v>
      </c>
      <c r="J56" s="141">
        <v>106.5</v>
      </c>
      <c r="K56" s="141">
        <v>105.6</v>
      </c>
      <c r="L56" s="141">
        <v>107.8</v>
      </c>
      <c r="M56" s="141">
        <v>108.9</v>
      </c>
      <c r="N56" s="141">
        <v>109.7</v>
      </c>
      <c r="O56" s="141">
        <v>110.5</v>
      </c>
      <c r="P56" s="141">
        <v>111.7</v>
      </c>
      <c r="Q56" s="141">
        <v>111.6</v>
      </c>
      <c r="R56" s="141">
        <v>112</v>
      </c>
      <c r="S56" s="141">
        <v>110.2</v>
      </c>
      <c r="T56" s="141">
        <v>110.2</v>
      </c>
      <c r="U56" s="141">
        <v>110.8</v>
      </c>
      <c r="V56" s="141">
        <v>111</v>
      </c>
      <c r="W56" s="141">
        <v>112.4</v>
      </c>
      <c r="X56" s="141">
        <v>112.5</v>
      </c>
      <c r="Y56" s="141">
        <v>112.5</v>
      </c>
      <c r="Z56" s="141">
        <v>112.5</v>
      </c>
      <c r="AA56" s="141">
        <v>137</v>
      </c>
      <c r="AB56" s="141">
        <v>143.30000000000001</v>
      </c>
      <c r="AC56" s="141">
        <v>154.1</v>
      </c>
      <c r="AD56" s="141">
        <v>148.4</v>
      </c>
      <c r="AE56" s="141">
        <v>153.1</v>
      </c>
      <c r="AF56" s="141">
        <v>152.80000000000001</v>
      </c>
      <c r="AG56" s="141">
        <v>152.80000000000001</v>
      </c>
      <c r="AH56" s="141">
        <v>153.30000000000001</v>
      </c>
      <c r="AI56" s="141">
        <v>153.80000000000001</v>
      </c>
      <c r="AJ56" s="141">
        <v>153.80000000000001</v>
      </c>
      <c r="AK56" s="141">
        <v>153.6</v>
      </c>
      <c r="AL56" s="141">
        <v>154.30000000000001</v>
      </c>
      <c r="AM56" s="141">
        <v>154.69999999999999</v>
      </c>
      <c r="AN56" s="141">
        <v>154.9</v>
      </c>
      <c r="AO56" s="141">
        <v>156.1</v>
      </c>
      <c r="AP56" s="141">
        <v>156.6</v>
      </c>
      <c r="AQ56" s="141">
        <v>156.80000000000001</v>
      </c>
      <c r="AR56" s="141">
        <v>156.6</v>
      </c>
      <c r="AS56" s="141">
        <v>156.6</v>
      </c>
      <c r="AT56" s="141">
        <v>156.6</v>
      </c>
      <c r="AU56" s="141">
        <v>156.6</v>
      </c>
      <c r="AV56" s="141">
        <v>156.6</v>
      </c>
      <c r="AW56" s="141">
        <v>156.6</v>
      </c>
      <c r="AX56" s="141">
        <v>156.6</v>
      </c>
      <c r="AY56" s="141">
        <v>156.6</v>
      </c>
      <c r="AZ56" s="141">
        <v>156.6</v>
      </c>
      <c r="BA56" s="141">
        <v>156.6</v>
      </c>
      <c r="BB56" s="141">
        <v>156.6</v>
      </c>
      <c r="BC56" s="141">
        <v>156.6</v>
      </c>
      <c r="BD56" s="141">
        <v>156.6</v>
      </c>
      <c r="BE56" s="141">
        <v>156.6</v>
      </c>
      <c r="BF56" s="141">
        <v>156.6</v>
      </c>
      <c r="BG56" s="141">
        <v>158.1</v>
      </c>
      <c r="BH56" s="141">
        <v>164.4</v>
      </c>
      <c r="BI56" s="141">
        <v>164.8</v>
      </c>
      <c r="BJ56" s="141">
        <v>170.2</v>
      </c>
      <c r="BK56" s="141">
        <v>176.3</v>
      </c>
      <c r="BL56" s="141">
        <v>177.3</v>
      </c>
      <c r="BM56" s="141">
        <v>181.7</v>
      </c>
      <c r="BN56" s="141">
        <v>190.2</v>
      </c>
      <c r="BO56" s="141">
        <v>189.3</v>
      </c>
      <c r="BP56" s="141">
        <v>189.3</v>
      </c>
      <c r="BQ56" s="141">
        <v>189.3</v>
      </c>
      <c r="BR56" s="141">
        <v>190.1</v>
      </c>
      <c r="BS56" s="141">
        <v>190.2</v>
      </c>
      <c r="BT56" s="141">
        <v>193.3</v>
      </c>
      <c r="BU56" s="141">
        <v>201.6</v>
      </c>
      <c r="BV56" s="141">
        <v>204.7</v>
      </c>
      <c r="BW56" s="141">
        <v>206.1</v>
      </c>
      <c r="BX56" s="141">
        <v>205.7</v>
      </c>
      <c r="BY56" s="141">
        <v>204.9</v>
      </c>
      <c r="BZ56" s="141">
        <v>205.5</v>
      </c>
      <c r="CA56" s="141">
        <v>205.5</v>
      </c>
      <c r="CB56" s="141">
        <v>207.9</v>
      </c>
      <c r="CC56" s="141">
        <v>212.5</v>
      </c>
      <c r="CD56" s="141">
        <v>212.6</v>
      </c>
      <c r="CE56" s="141">
        <v>213.7</v>
      </c>
      <c r="CF56" s="141">
        <v>212.3</v>
      </c>
      <c r="CG56" s="141">
        <v>214.9</v>
      </c>
      <c r="CH56" s="141">
        <v>217.7</v>
      </c>
      <c r="CI56" s="141">
        <v>234.7</v>
      </c>
      <c r="CJ56" s="141">
        <v>235</v>
      </c>
      <c r="CK56" s="141">
        <v>235.9</v>
      </c>
      <c r="CL56" s="141">
        <v>236.4</v>
      </c>
    </row>
    <row r="57" spans="1:90" x14ac:dyDescent="0.2">
      <c r="A57" s="138" t="s">
        <v>1579</v>
      </c>
      <c r="B57" s="138" t="s">
        <v>1580</v>
      </c>
      <c r="C57" s="139">
        <v>0.56908000000000003</v>
      </c>
      <c r="D57" s="141">
        <v>100.5</v>
      </c>
      <c r="E57" s="141">
        <v>97.4</v>
      </c>
      <c r="F57" s="141">
        <v>92.8</v>
      </c>
      <c r="G57" s="141">
        <v>92.2</v>
      </c>
      <c r="H57" s="141">
        <v>89.7</v>
      </c>
      <c r="I57" s="141">
        <v>88.8</v>
      </c>
      <c r="J57" s="141">
        <v>87.9</v>
      </c>
      <c r="K57" s="141">
        <v>87.6</v>
      </c>
      <c r="L57" s="141">
        <v>88.1</v>
      </c>
      <c r="M57" s="141">
        <v>91.8</v>
      </c>
      <c r="N57" s="141">
        <v>95.5</v>
      </c>
      <c r="O57" s="141">
        <v>98.7</v>
      </c>
      <c r="P57" s="141">
        <v>100.8</v>
      </c>
      <c r="Q57" s="141">
        <v>103.7</v>
      </c>
      <c r="R57" s="141">
        <v>109.7</v>
      </c>
      <c r="S57" s="141">
        <v>116</v>
      </c>
      <c r="T57" s="141">
        <v>120.3</v>
      </c>
      <c r="U57" s="141">
        <v>122.3</v>
      </c>
      <c r="V57" s="141">
        <v>124.6</v>
      </c>
      <c r="W57" s="141">
        <v>130.19999999999999</v>
      </c>
      <c r="X57" s="141">
        <v>138.69999999999999</v>
      </c>
      <c r="Y57" s="141">
        <v>145</v>
      </c>
      <c r="Z57" s="141">
        <v>145.9</v>
      </c>
      <c r="AA57" s="141">
        <v>146.6</v>
      </c>
      <c r="AB57" s="141">
        <v>156.4</v>
      </c>
      <c r="AC57" s="141">
        <v>154.1</v>
      </c>
      <c r="AD57" s="141">
        <v>140.4</v>
      </c>
      <c r="AE57" s="141">
        <v>142.69999999999999</v>
      </c>
      <c r="AF57" s="141">
        <v>140.6</v>
      </c>
      <c r="AG57" s="141">
        <v>136.9</v>
      </c>
      <c r="AH57" s="141">
        <v>140.69999999999999</v>
      </c>
      <c r="AI57" s="141">
        <v>141.80000000000001</v>
      </c>
      <c r="AJ57" s="141">
        <v>141.69999999999999</v>
      </c>
      <c r="AK57" s="141">
        <v>142.5</v>
      </c>
      <c r="AL57" s="141">
        <v>144.4</v>
      </c>
      <c r="AM57" s="141">
        <v>145.30000000000001</v>
      </c>
      <c r="AN57" s="141">
        <v>146.4</v>
      </c>
      <c r="AO57" s="141">
        <v>148</v>
      </c>
      <c r="AP57" s="141">
        <v>144.19999999999999</v>
      </c>
      <c r="AQ57" s="141">
        <v>144.19999999999999</v>
      </c>
      <c r="AR57" s="141">
        <v>146.9</v>
      </c>
      <c r="AS57" s="141">
        <v>151.69999999999999</v>
      </c>
      <c r="AT57" s="141">
        <v>157.1</v>
      </c>
      <c r="AU57" s="141">
        <v>158.5</v>
      </c>
      <c r="AV57" s="141">
        <v>154</v>
      </c>
      <c r="AW57" s="141">
        <v>152.69999999999999</v>
      </c>
      <c r="AX57" s="141">
        <v>149.19999999999999</v>
      </c>
      <c r="AY57" s="141">
        <v>146.30000000000001</v>
      </c>
      <c r="AZ57" s="141">
        <v>150.5</v>
      </c>
      <c r="BA57" s="141">
        <v>150.5</v>
      </c>
      <c r="BB57" s="141">
        <v>153.30000000000001</v>
      </c>
      <c r="BC57" s="141">
        <v>154.30000000000001</v>
      </c>
      <c r="BD57" s="141">
        <v>157.19999999999999</v>
      </c>
      <c r="BE57" s="141">
        <v>157.80000000000001</v>
      </c>
      <c r="BF57" s="141">
        <v>161.5</v>
      </c>
      <c r="BG57" s="141">
        <v>169.5</v>
      </c>
      <c r="BH57" s="141">
        <v>182.2</v>
      </c>
      <c r="BI57" s="141">
        <v>188.6</v>
      </c>
      <c r="BJ57" s="141">
        <v>202.1</v>
      </c>
      <c r="BK57" s="141">
        <v>202.7</v>
      </c>
      <c r="BL57" s="141">
        <v>206.7</v>
      </c>
      <c r="BM57" s="141">
        <v>204.7</v>
      </c>
      <c r="BN57" s="141">
        <v>204.9</v>
      </c>
      <c r="BO57" s="141">
        <v>208.9</v>
      </c>
      <c r="BP57" s="141">
        <v>214</v>
      </c>
      <c r="BQ57" s="141">
        <v>220.5</v>
      </c>
      <c r="BR57" s="141">
        <v>231.7</v>
      </c>
      <c r="BS57" s="141">
        <v>237.1</v>
      </c>
      <c r="BT57" s="141">
        <v>241.4</v>
      </c>
      <c r="BU57" s="141">
        <v>245.5</v>
      </c>
      <c r="BV57" s="141">
        <v>250.3</v>
      </c>
      <c r="BW57" s="141">
        <v>279.2</v>
      </c>
      <c r="BX57" s="141">
        <v>284.60000000000002</v>
      </c>
      <c r="BY57" s="141">
        <v>267.8</v>
      </c>
      <c r="BZ57" s="141">
        <v>246.8</v>
      </c>
      <c r="CA57" s="141">
        <v>243.4</v>
      </c>
      <c r="CB57" s="141">
        <v>250</v>
      </c>
      <c r="CC57" s="141">
        <v>243.1</v>
      </c>
      <c r="CD57" s="141">
        <v>236.4</v>
      </c>
      <c r="CE57" s="141">
        <v>235.7</v>
      </c>
      <c r="CF57" s="141">
        <v>241.6</v>
      </c>
      <c r="CG57" s="141">
        <v>255.5</v>
      </c>
      <c r="CH57" s="141">
        <v>252.2</v>
      </c>
      <c r="CI57" s="141">
        <v>237.6</v>
      </c>
      <c r="CJ57" s="141">
        <v>226.1</v>
      </c>
      <c r="CK57" s="141">
        <v>214.4</v>
      </c>
      <c r="CL57" s="141">
        <v>214.3</v>
      </c>
    </row>
    <row r="58" spans="1:90" x14ac:dyDescent="0.2">
      <c r="A58" s="138" t="s">
        <v>1581</v>
      </c>
      <c r="B58" s="138" t="s">
        <v>1582</v>
      </c>
      <c r="C58" s="139">
        <v>2.9590000000000002E-2</v>
      </c>
      <c r="D58" s="141">
        <v>100.7</v>
      </c>
      <c r="E58" s="141">
        <v>91.5</v>
      </c>
      <c r="F58" s="141">
        <v>94.3</v>
      </c>
      <c r="G58" s="141">
        <v>94.1</v>
      </c>
      <c r="H58" s="141">
        <v>90.3</v>
      </c>
      <c r="I58" s="141">
        <v>89</v>
      </c>
      <c r="J58" s="141">
        <v>86.1</v>
      </c>
      <c r="K58" s="141">
        <v>88.8</v>
      </c>
      <c r="L58" s="141">
        <v>88.1</v>
      </c>
      <c r="M58" s="141">
        <v>89.1</v>
      </c>
      <c r="N58" s="141">
        <v>90</v>
      </c>
      <c r="O58" s="141">
        <v>96.9</v>
      </c>
      <c r="P58" s="141">
        <v>94.7</v>
      </c>
      <c r="Q58" s="141">
        <v>96.8</v>
      </c>
      <c r="R58" s="141">
        <v>108.6</v>
      </c>
      <c r="S58" s="141">
        <v>98.4</v>
      </c>
      <c r="T58" s="141">
        <v>100.3</v>
      </c>
      <c r="U58" s="141">
        <v>99.4</v>
      </c>
      <c r="V58" s="141">
        <v>106.8</v>
      </c>
      <c r="W58" s="141">
        <v>125.7</v>
      </c>
      <c r="X58" s="141">
        <v>153.1</v>
      </c>
      <c r="Y58" s="141">
        <v>152.9</v>
      </c>
      <c r="Z58" s="141">
        <v>143.9</v>
      </c>
      <c r="AA58" s="141">
        <v>140.5</v>
      </c>
      <c r="AB58" s="141">
        <v>147.30000000000001</v>
      </c>
      <c r="AC58" s="141">
        <v>160.80000000000001</v>
      </c>
      <c r="AD58" s="141">
        <v>160.30000000000001</v>
      </c>
      <c r="AE58" s="141">
        <v>175.3</v>
      </c>
      <c r="AF58" s="141">
        <v>188.5</v>
      </c>
      <c r="AG58" s="141">
        <v>184.3</v>
      </c>
      <c r="AH58" s="141">
        <v>188.9</v>
      </c>
      <c r="AI58" s="141">
        <v>180</v>
      </c>
      <c r="AJ58" s="141">
        <v>172.1</v>
      </c>
      <c r="AK58" s="141">
        <v>180.8</v>
      </c>
      <c r="AL58" s="141">
        <v>186.6</v>
      </c>
      <c r="AM58" s="141">
        <v>182.9</v>
      </c>
      <c r="AN58" s="141">
        <v>187.9</v>
      </c>
      <c r="AO58" s="141">
        <v>190.3</v>
      </c>
      <c r="AP58" s="141">
        <v>197.9</v>
      </c>
      <c r="AQ58" s="141">
        <v>195.2</v>
      </c>
      <c r="AR58" s="141">
        <v>194.6</v>
      </c>
      <c r="AS58" s="141">
        <v>194.2</v>
      </c>
      <c r="AT58" s="141">
        <v>192.9</v>
      </c>
      <c r="AU58" s="141">
        <v>193.4</v>
      </c>
      <c r="AV58" s="141">
        <v>186.1</v>
      </c>
      <c r="AW58" s="141">
        <v>180.3</v>
      </c>
      <c r="AX58" s="141">
        <v>167.9</v>
      </c>
      <c r="AY58" s="141">
        <v>157.9</v>
      </c>
      <c r="AZ58" s="141">
        <v>169.2</v>
      </c>
      <c r="BA58" s="141">
        <v>168</v>
      </c>
      <c r="BB58" s="141">
        <v>169.9</v>
      </c>
      <c r="BC58" s="141">
        <v>180.4</v>
      </c>
      <c r="BD58" s="141">
        <v>176.9</v>
      </c>
      <c r="BE58" s="141">
        <v>174.2</v>
      </c>
      <c r="BF58" s="141">
        <v>174.5</v>
      </c>
      <c r="BG58" s="141">
        <v>187.4</v>
      </c>
      <c r="BH58" s="141">
        <v>189.9</v>
      </c>
      <c r="BI58" s="141">
        <v>191.5</v>
      </c>
      <c r="BJ58" s="141">
        <v>197.3</v>
      </c>
      <c r="BK58" s="141">
        <v>197.1</v>
      </c>
      <c r="BL58" s="141">
        <v>192.5</v>
      </c>
      <c r="BM58" s="141">
        <v>187.3</v>
      </c>
      <c r="BN58" s="141">
        <v>186.2</v>
      </c>
      <c r="BO58" s="141">
        <v>196.9</v>
      </c>
      <c r="BP58" s="141">
        <v>200.2</v>
      </c>
      <c r="BQ58" s="141">
        <v>207.5</v>
      </c>
      <c r="BR58" s="141">
        <v>226.1</v>
      </c>
      <c r="BS58" s="141">
        <v>241.9</v>
      </c>
      <c r="BT58" s="141">
        <v>248.6</v>
      </c>
      <c r="BU58" s="141">
        <v>246.7</v>
      </c>
      <c r="BV58" s="141">
        <v>260</v>
      </c>
      <c r="BW58" s="141">
        <v>268.89999999999998</v>
      </c>
      <c r="BX58" s="141">
        <v>274.39999999999998</v>
      </c>
      <c r="BY58" s="141">
        <v>290.89999999999998</v>
      </c>
      <c r="BZ58" s="141">
        <v>303.3</v>
      </c>
      <c r="CA58" s="141">
        <v>330</v>
      </c>
      <c r="CB58" s="141">
        <v>359.7</v>
      </c>
      <c r="CC58" s="141">
        <v>359.1</v>
      </c>
      <c r="CD58" s="141">
        <v>354.6</v>
      </c>
      <c r="CE58" s="141">
        <v>380.7</v>
      </c>
      <c r="CF58" s="141">
        <v>406.2</v>
      </c>
      <c r="CG58" s="141">
        <v>433.7</v>
      </c>
      <c r="CH58" s="141">
        <v>434.6</v>
      </c>
      <c r="CI58" s="141">
        <v>441.6</v>
      </c>
      <c r="CJ58" s="141">
        <v>425</v>
      </c>
      <c r="CK58" s="141">
        <v>426.8</v>
      </c>
      <c r="CL58" s="141">
        <v>483.1</v>
      </c>
    </row>
    <row r="59" spans="1:90" x14ac:dyDescent="0.2">
      <c r="A59" s="138" t="s">
        <v>3176</v>
      </c>
      <c r="B59" s="138" t="s">
        <v>1584</v>
      </c>
      <c r="C59" s="139">
        <v>0.15812000000000001</v>
      </c>
      <c r="D59" s="141">
        <v>101.1</v>
      </c>
      <c r="E59" s="141">
        <v>97.5</v>
      </c>
      <c r="F59" s="141">
        <v>91.5</v>
      </c>
      <c r="G59" s="141">
        <v>86.9</v>
      </c>
      <c r="H59" s="141">
        <v>78.8</v>
      </c>
      <c r="I59" s="141">
        <v>77.5</v>
      </c>
      <c r="J59" s="141">
        <v>75.2</v>
      </c>
      <c r="K59" s="141">
        <v>72.3</v>
      </c>
      <c r="L59" s="141">
        <v>70.900000000000006</v>
      </c>
      <c r="M59" s="141">
        <v>73.3</v>
      </c>
      <c r="N59" s="141">
        <v>79.7</v>
      </c>
      <c r="O59" s="141">
        <v>86.1</v>
      </c>
      <c r="P59" s="141">
        <v>93.7</v>
      </c>
      <c r="Q59" s="141">
        <v>100.3</v>
      </c>
      <c r="R59" s="141">
        <v>112.4</v>
      </c>
      <c r="S59" s="141">
        <v>127.5</v>
      </c>
      <c r="T59" s="141">
        <v>143.1</v>
      </c>
      <c r="U59" s="141">
        <v>150.9</v>
      </c>
      <c r="V59" s="141">
        <v>152</v>
      </c>
      <c r="W59" s="141">
        <v>156.80000000000001</v>
      </c>
      <c r="X59" s="141">
        <v>162.5</v>
      </c>
      <c r="Y59" s="141">
        <v>172.5</v>
      </c>
      <c r="Z59" s="141">
        <v>175.1</v>
      </c>
      <c r="AA59" s="141">
        <v>172.5</v>
      </c>
      <c r="AB59" s="141">
        <v>192.8</v>
      </c>
      <c r="AC59" s="141">
        <v>181.2</v>
      </c>
      <c r="AD59" s="141">
        <v>161.30000000000001</v>
      </c>
      <c r="AE59" s="141">
        <v>161</v>
      </c>
      <c r="AF59" s="141">
        <v>156.5</v>
      </c>
      <c r="AG59" s="141">
        <v>157.80000000000001</v>
      </c>
      <c r="AH59" s="141">
        <v>160</v>
      </c>
      <c r="AI59" s="141">
        <v>157.1</v>
      </c>
      <c r="AJ59" s="141">
        <v>160.4</v>
      </c>
      <c r="AK59" s="141">
        <v>159.6</v>
      </c>
      <c r="AL59" s="141">
        <v>159.80000000000001</v>
      </c>
      <c r="AM59" s="141">
        <v>155.69999999999999</v>
      </c>
      <c r="AN59" s="141">
        <v>148.5</v>
      </c>
      <c r="AO59" s="141">
        <v>155.80000000000001</v>
      </c>
      <c r="AP59" s="141">
        <v>152.80000000000001</v>
      </c>
      <c r="AQ59" s="141">
        <v>160.19999999999999</v>
      </c>
      <c r="AR59" s="141">
        <v>170.1</v>
      </c>
      <c r="AS59" s="141">
        <v>176.6</v>
      </c>
      <c r="AT59" s="141">
        <v>185.2</v>
      </c>
      <c r="AU59" s="141">
        <v>184.2</v>
      </c>
      <c r="AV59" s="141">
        <v>176.8</v>
      </c>
      <c r="AW59" s="141">
        <v>177</v>
      </c>
      <c r="AX59" s="141">
        <v>173.2</v>
      </c>
      <c r="AY59" s="141">
        <v>174.5</v>
      </c>
      <c r="AZ59" s="141">
        <v>197.3</v>
      </c>
      <c r="BA59" s="141">
        <v>203.5</v>
      </c>
      <c r="BB59" s="141">
        <v>212.7</v>
      </c>
      <c r="BC59" s="141">
        <v>204.5</v>
      </c>
      <c r="BD59" s="141">
        <v>200.2</v>
      </c>
      <c r="BE59" s="141">
        <v>198.2</v>
      </c>
      <c r="BF59" s="141">
        <v>197.3</v>
      </c>
      <c r="BG59" s="141">
        <v>199.5</v>
      </c>
      <c r="BH59" s="141">
        <v>202.4</v>
      </c>
      <c r="BI59" s="141">
        <v>203.5</v>
      </c>
      <c r="BJ59" s="141">
        <v>205.3</v>
      </c>
      <c r="BK59" s="141">
        <v>204.2</v>
      </c>
      <c r="BL59" s="141">
        <v>211.8</v>
      </c>
      <c r="BM59" s="141">
        <v>216.4</v>
      </c>
      <c r="BN59" s="141">
        <v>219.1</v>
      </c>
      <c r="BO59" s="141">
        <v>217</v>
      </c>
      <c r="BP59" s="141">
        <v>214</v>
      </c>
      <c r="BQ59" s="141">
        <v>210.6</v>
      </c>
      <c r="BR59" s="141">
        <v>214.4</v>
      </c>
      <c r="BS59" s="141">
        <v>206.2</v>
      </c>
      <c r="BT59" s="141">
        <v>190.6</v>
      </c>
      <c r="BU59" s="141">
        <v>201.5</v>
      </c>
      <c r="BV59" s="141">
        <v>199.2</v>
      </c>
      <c r="BW59" s="141">
        <v>213</v>
      </c>
      <c r="BX59" s="141">
        <v>230.9</v>
      </c>
      <c r="BY59" s="141">
        <v>271.60000000000002</v>
      </c>
      <c r="BZ59" s="141">
        <v>292.60000000000002</v>
      </c>
      <c r="CA59" s="141">
        <v>277.89999999999998</v>
      </c>
      <c r="CB59" s="141">
        <v>288.5</v>
      </c>
      <c r="CC59" s="141">
        <v>282.10000000000002</v>
      </c>
      <c r="CD59" s="141">
        <v>276.2</v>
      </c>
      <c r="CE59" s="141">
        <v>277.60000000000002</v>
      </c>
      <c r="CF59" s="141">
        <v>283.60000000000002</v>
      </c>
      <c r="CG59" s="141">
        <v>295.60000000000002</v>
      </c>
      <c r="CH59" s="141">
        <v>294.89999999999998</v>
      </c>
      <c r="CI59" s="141">
        <v>282.39999999999998</v>
      </c>
      <c r="CJ59" s="141">
        <v>266.2</v>
      </c>
      <c r="CK59" s="141">
        <v>251.4</v>
      </c>
      <c r="CL59" s="141">
        <v>249</v>
      </c>
    </row>
    <row r="60" spans="1:90" x14ac:dyDescent="0.2">
      <c r="A60" s="138" t="s">
        <v>1585</v>
      </c>
      <c r="B60" s="138" t="s">
        <v>1586</v>
      </c>
      <c r="C60" s="139">
        <v>7.5730000000000006E-2</v>
      </c>
      <c r="D60" s="141">
        <v>98</v>
      </c>
      <c r="E60" s="141">
        <v>97</v>
      </c>
      <c r="F60" s="141">
        <v>94.2</v>
      </c>
      <c r="G60" s="141">
        <v>91.5</v>
      </c>
      <c r="H60" s="141">
        <v>89</v>
      </c>
      <c r="I60" s="141">
        <v>88.6</v>
      </c>
      <c r="J60" s="141">
        <v>86.5</v>
      </c>
      <c r="K60" s="141">
        <v>89.4</v>
      </c>
      <c r="L60" s="141">
        <v>91</v>
      </c>
      <c r="M60" s="141">
        <v>92.7</v>
      </c>
      <c r="N60" s="141">
        <v>93.7</v>
      </c>
      <c r="O60" s="141">
        <v>91.1</v>
      </c>
      <c r="P60" s="141">
        <v>91.8</v>
      </c>
      <c r="Q60" s="141">
        <v>90.3</v>
      </c>
      <c r="R60" s="141">
        <v>89.8</v>
      </c>
      <c r="S60" s="141">
        <v>89.4</v>
      </c>
      <c r="T60" s="141">
        <v>90</v>
      </c>
      <c r="U60" s="141">
        <v>87.9</v>
      </c>
      <c r="V60" s="141">
        <v>87.9</v>
      </c>
      <c r="W60" s="141">
        <v>88.8</v>
      </c>
      <c r="X60" s="141">
        <v>90.4</v>
      </c>
      <c r="Y60" s="141">
        <v>89.2</v>
      </c>
      <c r="Z60" s="141">
        <v>87.7</v>
      </c>
      <c r="AA60" s="141">
        <v>84.8</v>
      </c>
      <c r="AB60" s="141">
        <v>90</v>
      </c>
      <c r="AC60" s="141">
        <v>89.5</v>
      </c>
      <c r="AD60" s="141">
        <v>82.1</v>
      </c>
      <c r="AE60" s="141">
        <v>86.4</v>
      </c>
      <c r="AF60" s="141">
        <v>84.7</v>
      </c>
      <c r="AG60" s="141">
        <v>78</v>
      </c>
      <c r="AH60" s="141">
        <v>80.900000000000006</v>
      </c>
      <c r="AI60" s="141">
        <v>84.3</v>
      </c>
      <c r="AJ60" s="141">
        <v>82.7</v>
      </c>
      <c r="AK60" s="141">
        <v>81.900000000000006</v>
      </c>
      <c r="AL60" s="141">
        <v>80.8</v>
      </c>
      <c r="AM60" s="141">
        <v>81</v>
      </c>
      <c r="AN60" s="141">
        <v>83.9</v>
      </c>
      <c r="AO60" s="141">
        <v>82.8</v>
      </c>
      <c r="AP60" s="141">
        <v>85.9</v>
      </c>
      <c r="AQ60" s="141">
        <v>89.4</v>
      </c>
      <c r="AR60" s="141">
        <v>89.8</v>
      </c>
      <c r="AS60" s="141">
        <v>96.5</v>
      </c>
      <c r="AT60" s="141">
        <v>102.9</v>
      </c>
      <c r="AU60" s="141">
        <v>112.5</v>
      </c>
      <c r="AV60" s="141">
        <v>110.8</v>
      </c>
      <c r="AW60" s="141">
        <v>110.7</v>
      </c>
      <c r="AX60" s="141">
        <v>109.8</v>
      </c>
      <c r="AY60" s="141">
        <v>109.5</v>
      </c>
      <c r="AZ60" s="141">
        <v>110.2</v>
      </c>
      <c r="BA60" s="141">
        <v>110.7</v>
      </c>
      <c r="BB60" s="141">
        <v>112.3</v>
      </c>
      <c r="BC60" s="141">
        <v>113.8</v>
      </c>
      <c r="BD60" s="141">
        <v>120</v>
      </c>
      <c r="BE60" s="141">
        <v>132.19999999999999</v>
      </c>
      <c r="BF60" s="141">
        <v>141.30000000000001</v>
      </c>
      <c r="BG60" s="141">
        <v>160.80000000000001</v>
      </c>
      <c r="BH60" s="141">
        <v>180.2</v>
      </c>
      <c r="BI60" s="141">
        <v>210.9</v>
      </c>
      <c r="BJ60" s="141">
        <v>289.3</v>
      </c>
      <c r="BK60" s="141">
        <v>284.10000000000002</v>
      </c>
      <c r="BL60" s="141">
        <v>281.5</v>
      </c>
      <c r="BM60" s="141">
        <v>299.89999999999998</v>
      </c>
      <c r="BN60" s="141">
        <v>309.8</v>
      </c>
      <c r="BO60" s="141">
        <v>326.89999999999998</v>
      </c>
      <c r="BP60" s="141">
        <v>375.3</v>
      </c>
      <c r="BQ60" s="141">
        <v>406.8</v>
      </c>
      <c r="BR60" s="141">
        <v>406.8</v>
      </c>
      <c r="BS60" s="141">
        <v>402</v>
      </c>
      <c r="BT60" s="141">
        <v>403.8</v>
      </c>
      <c r="BU60" s="141">
        <v>406.4</v>
      </c>
      <c r="BV60" s="141">
        <v>416.3</v>
      </c>
      <c r="BW60" s="141">
        <v>458.6</v>
      </c>
      <c r="BX60" s="141">
        <v>453.2</v>
      </c>
      <c r="BY60" s="141">
        <v>404.2</v>
      </c>
      <c r="BZ60" s="141">
        <v>360.3</v>
      </c>
      <c r="CA60" s="141">
        <v>323.89999999999998</v>
      </c>
      <c r="CB60" s="141">
        <v>299.3</v>
      </c>
      <c r="CC60" s="141">
        <v>266.2</v>
      </c>
      <c r="CD60" s="141">
        <v>248.4</v>
      </c>
      <c r="CE60" s="141">
        <v>218.9</v>
      </c>
      <c r="CF60" s="141">
        <v>201.9</v>
      </c>
      <c r="CG60" s="141">
        <v>190.1</v>
      </c>
      <c r="CH60" s="141">
        <v>178.6</v>
      </c>
      <c r="CI60" s="141">
        <v>167.4</v>
      </c>
      <c r="CJ60" s="141">
        <v>161.69999999999999</v>
      </c>
      <c r="CK60" s="141">
        <v>165.1</v>
      </c>
      <c r="CL60" s="141">
        <v>156.9</v>
      </c>
    </row>
    <row r="61" spans="1:90" x14ac:dyDescent="0.2">
      <c r="A61" s="138" t="s">
        <v>1587</v>
      </c>
      <c r="B61" s="138" t="s">
        <v>1588</v>
      </c>
      <c r="C61" s="139">
        <v>1.703E-2</v>
      </c>
      <c r="D61" s="141">
        <v>101.3</v>
      </c>
      <c r="E61" s="141">
        <v>99.6</v>
      </c>
      <c r="F61" s="141">
        <v>88.9</v>
      </c>
      <c r="G61" s="141">
        <v>88.8</v>
      </c>
      <c r="H61" s="141">
        <v>85</v>
      </c>
      <c r="I61" s="141">
        <v>91.6</v>
      </c>
      <c r="J61" s="141">
        <v>94</v>
      </c>
      <c r="K61" s="141">
        <v>88</v>
      </c>
      <c r="L61" s="141">
        <v>86.9</v>
      </c>
      <c r="M61" s="141">
        <v>88.3</v>
      </c>
      <c r="N61" s="141">
        <v>85.1</v>
      </c>
      <c r="O61" s="141">
        <v>79.900000000000006</v>
      </c>
      <c r="P61" s="141">
        <v>83</v>
      </c>
      <c r="Q61" s="141">
        <v>74.2</v>
      </c>
      <c r="R61" s="141">
        <v>71</v>
      </c>
      <c r="S61" s="141">
        <v>75</v>
      </c>
      <c r="T61" s="141">
        <v>78</v>
      </c>
      <c r="U61" s="141">
        <v>83.8</v>
      </c>
      <c r="V61" s="141">
        <v>84.6</v>
      </c>
      <c r="W61" s="141">
        <v>94.7</v>
      </c>
      <c r="X61" s="141">
        <v>98.6</v>
      </c>
      <c r="Y61" s="141">
        <v>91.9</v>
      </c>
      <c r="Z61" s="141">
        <v>87.1</v>
      </c>
      <c r="AA61" s="141">
        <v>99.2</v>
      </c>
      <c r="AB61" s="141">
        <v>104.5</v>
      </c>
      <c r="AC61" s="141">
        <v>114.3</v>
      </c>
      <c r="AD61" s="141">
        <v>110.2</v>
      </c>
      <c r="AE61" s="141">
        <v>115.2</v>
      </c>
      <c r="AF61" s="141">
        <v>111.3</v>
      </c>
      <c r="AG61" s="141">
        <v>111.3</v>
      </c>
      <c r="AH61" s="141">
        <v>116.4</v>
      </c>
      <c r="AI61" s="141">
        <v>114.4</v>
      </c>
      <c r="AJ61" s="141">
        <v>115.9</v>
      </c>
      <c r="AK61" s="141">
        <v>112.8</v>
      </c>
      <c r="AL61" s="141">
        <v>121.3</v>
      </c>
      <c r="AM61" s="141">
        <v>131.5</v>
      </c>
      <c r="AN61" s="141">
        <v>151.6</v>
      </c>
      <c r="AO61" s="141">
        <v>148.1</v>
      </c>
      <c r="AP61" s="141">
        <v>143</v>
      </c>
      <c r="AQ61" s="141">
        <v>143.80000000000001</v>
      </c>
      <c r="AR61" s="141">
        <v>147.1</v>
      </c>
      <c r="AS61" s="141">
        <v>151.9</v>
      </c>
      <c r="AT61" s="141">
        <v>143.4</v>
      </c>
      <c r="AU61" s="141">
        <v>146</v>
      </c>
      <c r="AV61" s="141">
        <v>146.6</v>
      </c>
      <c r="AW61" s="141">
        <v>147.69999999999999</v>
      </c>
      <c r="AX61" s="141">
        <v>140.1</v>
      </c>
      <c r="AY61" s="141">
        <v>126.4</v>
      </c>
      <c r="AZ61" s="141">
        <v>129.1</v>
      </c>
      <c r="BA61" s="141">
        <v>137.19999999999999</v>
      </c>
      <c r="BB61" s="141">
        <v>136.69999999999999</v>
      </c>
      <c r="BC61" s="141">
        <v>146</v>
      </c>
      <c r="BD61" s="141">
        <v>162.1</v>
      </c>
      <c r="BE61" s="141">
        <v>170.4</v>
      </c>
      <c r="BF61" s="141">
        <v>175.5</v>
      </c>
      <c r="BG61" s="141">
        <v>179.4</v>
      </c>
      <c r="BH61" s="141">
        <v>188.2</v>
      </c>
      <c r="BI61" s="141">
        <v>187.6</v>
      </c>
      <c r="BJ61" s="141">
        <v>206.5</v>
      </c>
      <c r="BK61" s="141">
        <v>244.4</v>
      </c>
      <c r="BL61" s="141">
        <v>269.60000000000002</v>
      </c>
      <c r="BM61" s="141">
        <v>274.10000000000002</v>
      </c>
      <c r="BN61" s="141">
        <v>274.89999999999998</v>
      </c>
      <c r="BO61" s="141">
        <v>283.5</v>
      </c>
      <c r="BP61" s="141">
        <v>304.60000000000002</v>
      </c>
      <c r="BQ61" s="141">
        <v>372</v>
      </c>
      <c r="BR61" s="141">
        <v>396.3</v>
      </c>
      <c r="BS61" s="141">
        <v>409.8</v>
      </c>
      <c r="BT61" s="141">
        <v>380.9</v>
      </c>
      <c r="BU61" s="141">
        <v>311</v>
      </c>
      <c r="BV61" s="141">
        <v>301.3</v>
      </c>
      <c r="BW61" s="141">
        <v>329.3</v>
      </c>
      <c r="BX61" s="141">
        <v>368.4</v>
      </c>
      <c r="BY61" s="141">
        <v>352.9</v>
      </c>
      <c r="BZ61" s="141">
        <v>368.6</v>
      </c>
      <c r="CA61" s="141">
        <v>349.4</v>
      </c>
      <c r="CB61" s="141">
        <v>347.4</v>
      </c>
      <c r="CC61" s="141">
        <v>310.10000000000002</v>
      </c>
      <c r="CD61" s="141">
        <v>282.7</v>
      </c>
      <c r="CE61" s="141">
        <v>265.7</v>
      </c>
      <c r="CF61" s="141">
        <v>294.10000000000002</v>
      </c>
      <c r="CG61" s="141">
        <v>287.7</v>
      </c>
      <c r="CH61" s="141">
        <v>283</v>
      </c>
      <c r="CI61" s="141">
        <v>270.5</v>
      </c>
      <c r="CJ61" s="141">
        <v>250.5</v>
      </c>
      <c r="CK61" s="141">
        <v>262</v>
      </c>
      <c r="CL61" s="141">
        <v>293.10000000000002</v>
      </c>
    </row>
    <row r="62" spans="1:90" x14ac:dyDescent="0.2">
      <c r="A62" s="138" t="s">
        <v>3177</v>
      </c>
      <c r="B62" s="138" t="s">
        <v>1590</v>
      </c>
      <c r="C62" s="139">
        <v>5.1499999999999997E-2</v>
      </c>
      <c r="D62" s="141">
        <v>105.1</v>
      </c>
      <c r="E62" s="141">
        <v>105.6</v>
      </c>
      <c r="F62" s="141">
        <v>105.5</v>
      </c>
      <c r="G62" s="141">
        <v>102.6</v>
      </c>
      <c r="H62" s="141">
        <v>99.9</v>
      </c>
      <c r="I62" s="141">
        <v>98.2</v>
      </c>
      <c r="J62" s="141">
        <v>97.2</v>
      </c>
      <c r="K62" s="141">
        <v>98.8</v>
      </c>
      <c r="L62" s="141">
        <v>99.4</v>
      </c>
      <c r="M62" s="141">
        <v>107.8</v>
      </c>
      <c r="N62" s="141">
        <v>113.2</v>
      </c>
      <c r="O62" s="141">
        <v>107.3</v>
      </c>
      <c r="P62" s="141">
        <v>96.8</v>
      </c>
      <c r="Q62" s="141">
        <v>90.6</v>
      </c>
      <c r="R62" s="141">
        <v>88.4</v>
      </c>
      <c r="S62" s="141">
        <v>84.4</v>
      </c>
      <c r="T62" s="141">
        <v>83.2</v>
      </c>
      <c r="U62" s="141">
        <v>74.900000000000006</v>
      </c>
      <c r="V62" s="141">
        <v>74.2</v>
      </c>
      <c r="W62" s="141">
        <v>78.3</v>
      </c>
      <c r="X62" s="141">
        <v>83.7</v>
      </c>
      <c r="Y62" s="141">
        <v>89.3</v>
      </c>
      <c r="Z62" s="141">
        <v>88.1</v>
      </c>
      <c r="AA62" s="141">
        <v>82.8</v>
      </c>
      <c r="AB62" s="141">
        <v>82.7</v>
      </c>
      <c r="AC62" s="141">
        <v>79.400000000000006</v>
      </c>
      <c r="AD62" s="141">
        <v>81.7</v>
      </c>
      <c r="AE62" s="141">
        <v>84.7</v>
      </c>
      <c r="AF62" s="141">
        <v>83.5</v>
      </c>
      <c r="AG62" s="141">
        <v>77.3</v>
      </c>
      <c r="AH62" s="141">
        <v>81.2</v>
      </c>
      <c r="AI62" s="141">
        <v>80.8</v>
      </c>
      <c r="AJ62" s="141">
        <v>79.2</v>
      </c>
      <c r="AK62" s="141">
        <v>79</v>
      </c>
      <c r="AL62" s="141">
        <v>79</v>
      </c>
      <c r="AM62" s="141">
        <v>80.7</v>
      </c>
      <c r="AN62" s="141">
        <v>86</v>
      </c>
      <c r="AO62" s="141">
        <v>89.8</v>
      </c>
      <c r="AP62" s="141">
        <v>89.6</v>
      </c>
      <c r="AQ62" s="141">
        <v>92.7</v>
      </c>
      <c r="AR62" s="141">
        <v>94.3</v>
      </c>
      <c r="AS62" s="141">
        <v>105.9</v>
      </c>
      <c r="AT62" s="141">
        <v>103.8</v>
      </c>
      <c r="AU62" s="141">
        <v>98.6</v>
      </c>
      <c r="AV62" s="141">
        <v>99.8</v>
      </c>
      <c r="AW62" s="141">
        <v>99.3</v>
      </c>
      <c r="AX62" s="141">
        <v>97.2</v>
      </c>
      <c r="AY62" s="141">
        <v>96.7</v>
      </c>
      <c r="AZ62" s="141">
        <v>99.2</v>
      </c>
      <c r="BA62" s="141">
        <v>98.4</v>
      </c>
      <c r="BB62" s="141">
        <v>97.3</v>
      </c>
      <c r="BC62" s="141">
        <v>96.7</v>
      </c>
      <c r="BD62" s="141">
        <v>101.2</v>
      </c>
      <c r="BE62" s="141">
        <v>103.1</v>
      </c>
      <c r="BF62" s="141">
        <v>102.9</v>
      </c>
      <c r="BG62" s="141">
        <v>108.1</v>
      </c>
      <c r="BH62" s="141">
        <v>106.2</v>
      </c>
      <c r="BI62" s="141">
        <v>105.7</v>
      </c>
      <c r="BJ62" s="141">
        <v>107.1</v>
      </c>
      <c r="BK62" s="141">
        <v>107.3</v>
      </c>
      <c r="BL62" s="141">
        <v>108.4</v>
      </c>
      <c r="BM62" s="141">
        <v>93.8</v>
      </c>
      <c r="BN62" s="141">
        <v>96.7</v>
      </c>
      <c r="BO62" s="141">
        <v>107.3</v>
      </c>
      <c r="BP62" s="141">
        <v>107.8</v>
      </c>
      <c r="BQ62" s="141">
        <v>122.6</v>
      </c>
      <c r="BR62" s="141">
        <v>125.5</v>
      </c>
      <c r="BS62" s="141">
        <v>126.8</v>
      </c>
      <c r="BT62" s="141">
        <v>126.9</v>
      </c>
      <c r="BU62" s="141">
        <v>122.5</v>
      </c>
      <c r="BV62" s="141">
        <v>122.5</v>
      </c>
      <c r="BW62" s="141">
        <v>124</v>
      </c>
      <c r="BX62" s="141">
        <v>117.7</v>
      </c>
      <c r="BY62" s="141">
        <v>113.2</v>
      </c>
      <c r="BZ62" s="141">
        <v>114.2</v>
      </c>
      <c r="CA62" s="141">
        <v>110.8</v>
      </c>
      <c r="CB62" s="141">
        <v>99.6</v>
      </c>
      <c r="CC62" s="141">
        <v>99.1</v>
      </c>
      <c r="CD62" s="141">
        <v>96.7</v>
      </c>
      <c r="CE62" s="141">
        <v>94.6</v>
      </c>
      <c r="CF62" s="141">
        <v>92.7</v>
      </c>
      <c r="CG62" s="141">
        <v>90.4</v>
      </c>
      <c r="CH62" s="141">
        <v>87.3</v>
      </c>
      <c r="CI62" s="141">
        <v>82.5</v>
      </c>
      <c r="CJ62" s="141">
        <v>76.599999999999994</v>
      </c>
      <c r="CK62" s="141">
        <v>74</v>
      </c>
      <c r="CL62" s="141">
        <v>77</v>
      </c>
    </row>
    <row r="63" spans="1:90" x14ac:dyDescent="0.2">
      <c r="A63" s="138" t="s">
        <v>1591</v>
      </c>
      <c r="B63" s="138" t="s">
        <v>1592</v>
      </c>
      <c r="C63" s="139">
        <v>0.10437</v>
      </c>
      <c r="D63" s="141">
        <v>99.8</v>
      </c>
      <c r="E63" s="141">
        <v>99.5</v>
      </c>
      <c r="F63" s="141">
        <v>98.8</v>
      </c>
      <c r="G63" s="141">
        <v>100</v>
      </c>
      <c r="H63" s="141">
        <v>101.2</v>
      </c>
      <c r="I63" s="141">
        <v>101.9</v>
      </c>
      <c r="J63" s="141">
        <v>103</v>
      </c>
      <c r="K63" s="141">
        <v>105</v>
      </c>
      <c r="L63" s="141">
        <v>106</v>
      </c>
      <c r="M63" s="141">
        <v>111.4</v>
      </c>
      <c r="N63" s="141">
        <v>111.8</v>
      </c>
      <c r="O63" s="141">
        <v>112.3</v>
      </c>
      <c r="P63" s="141">
        <v>106.3</v>
      </c>
      <c r="Q63" s="141">
        <v>111.7</v>
      </c>
      <c r="R63" s="141">
        <v>124.3</v>
      </c>
      <c r="S63" s="141">
        <v>139</v>
      </c>
      <c r="T63" s="141">
        <v>139.1</v>
      </c>
      <c r="U63" s="141">
        <v>137.5</v>
      </c>
      <c r="V63" s="141">
        <v>135</v>
      </c>
      <c r="W63" s="141">
        <v>137.1</v>
      </c>
      <c r="X63" s="141">
        <v>140.80000000000001</v>
      </c>
      <c r="Y63" s="141">
        <v>137.4</v>
      </c>
      <c r="Z63" s="141">
        <v>136.1</v>
      </c>
      <c r="AA63" s="141">
        <v>132.5</v>
      </c>
      <c r="AB63" s="141">
        <v>144.30000000000001</v>
      </c>
      <c r="AC63" s="141">
        <v>146.69999999999999</v>
      </c>
      <c r="AD63" s="141">
        <v>148.19999999999999</v>
      </c>
      <c r="AE63" s="141">
        <v>148.5</v>
      </c>
      <c r="AF63" s="141">
        <v>144.30000000000001</v>
      </c>
      <c r="AG63" s="141">
        <v>138.9</v>
      </c>
      <c r="AH63" s="141">
        <v>137.69999999999999</v>
      </c>
      <c r="AI63" s="141">
        <v>138.80000000000001</v>
      </c>
      <c r="AJ63" s="141">
        <v>137.1</v>
      </c>
      <c r="AK63" s="141">
        <v>140.80000000000001</v>
      </c>
      <c r="AL63" s="141">
        <v>142.69999999999999</v>
      </c>
      <c r="AM63" s="141">
        <v>143.9</v>
      </c>
      <c r="AN63" s="141">
        <v>140</v>
      </c>
      <c r="AO63" s="141">
        <v>139.80000000000001</v>
      </c>
      <c r="AP63" s="141">
        <v>140.6</v>
      </c>
      <c r="AQ63" s="141">
        <v>139.69999999999999</v>
      </c>
      <c r="AR63" s="141">
        <v>139.19999999999999</v>
      </c>
      <c r="AS63" s="141">
        <v>140.30000000000001</v>
      </c>
      <c r="AT63" s="141">
        <v>140.19999999999999</v>
      </c>
      <c r="AU63" s="141">
        <v>142.69999999999999</v>
      </c>
      <c r="AV63" s="141">
        <v>143.5</v>
      </c>
      <c r="AW63" s="141">
        <v>143.69999999999999</v>
      </c>
      <c r="AX63" s="141">
        <v>143.1</v>
      </c>
      <c r="AY63" s="141">
        <v>138.6</v>
      </c>
      <c r="AZ63" s="141">
        <v>132.5</v>
      </c>
      <c r="BA63" s="141">
        <v>134.19999999999999</v>
      </c>
      <c r="BB63" s="141">
        <v>133.80000000000001</v>
      </c>
      <c r="BC63" s="141">
        <v>134.69999999999999</v>
      </c>
      <c r="BD63" s="141">
        <v>133.5</v>
      </c>
      <c r="BE63" s="141">
        <v>133.69999999999999</v>
      </c>
      <c r="BF63" s="141">
        <v>140.6</v>
      </c>
      <c r="BG63" s="141">
        <v>139.6</v>
      </c>
      <c r="BH63" s="141">
        <v>143.1</v>
      </c>
      <c r="BI63" s="141">
        <v>143.6</v>
      </c>
      <c r="BJ63" s="141">
        <v>143.5</v>
      </c>
      <c r="BK63" s="141">
        <v>143.5</v>
      </c>
      <c r="BL63" s="141">
        <v>148.5</v>
      </c>
      <c r="BM63" s="141">
        <v>147.9</v>
      </c>
      <c r="BN63" s="141">
        <v>147.1</v>
      </c>
      <c r="BO63" s="141">
        <v>147.80000000000001</v>
      </c>
      <c r="BP63" s="141">
        <v>147.80000000000001</v>
      </c>
      <c r="BQ63" s="141">
        <v>146.69999999999999</v>
      </c>
      <c r="BR63" s="141">
        <v>149.4</v>
      </c>
      <c r="BS63" s="141">
        <v>148.19999999999999</v>
      </c>
      <c r="BT63" s="141">
        <v>149.19999999999999</v>
      </c>
      <c r="BU63" s="141">
        <v>154</v>
      </c>
      <c r="BV63" s="141">
        <v>160.4</v>
      </c>
      <c r="BW63" s="141">
        <v>168.5</v>
      </c>
      <c r="BX63" s="141">
        <v>163.1</v>
      </c>
      <c r="BY63" s="141">
        <v>160.69999999999999</v>
      </c>
      <c r="BZ63" s="141">
        <v>160.5</v>
      </c>
      <c r="CA63" s="141">
        <v>172.3</v>
      </c>
      <c r="CB63" s="141">
        <v>193.6</v>
      </c>
      <c r="CC63" s="141">
        <v>197.9</v>
      </c>
      <c r="CD63" s="141">
        <v>197.2</v>
      </c>
      <c r="CE63" s="141">
        <v>208.9</v>
      </c>
      <c r="CF63" s="141">
        <v>216.3</v>
      </c>
      <c r="CG63" s="141">
        <v>219.5</v>
      </c>
      <c r="CH63" s="141">
        <v>222.1</v>
      </c>
      <c r="CI63" s="141">
        <v>210.5</v>
      </c>
      <c r="CJ63" s="141">
        <v>220.6</v>
      </c>
      <c r="CK63" s="141">
        <v>224.5</v>
      </c>
      <c r="CL63" s="141">
        <v>234.1</v>
      </c>
    </row>
    <row r="64" spans="1:90" x14ac:dyDescent="0.2">
      <c r="A64" s="138" t="s">
        <v>3178</v>
      </c>
      <c r="B64" s="138" t="s">
        <v>1594</v>
      </c>
      <c r="C64" s="139">
        <v>4.3929999999999997E-2</v>
      </c>
      <c r="D64" s="141">
        <v>105.5</v>
      </c>
      <c r="E64" s="141">
        <v>99.9</v>
      </c>
      <c r="F64" s="141">
        <v>94</v>
      </c>
      <c r="G64" s="141">
        <v>95.2</v>
      </c>
      <c r="H64" s="141">
        <v>95.3</v>
      </c>
      <c r="I64" s="141">
        <v>95.5</v>
      </c>
      <c r="J64" s="141">
        <v>102</v>
      </c>
      <c r="K64" s="141">
        <v>99.9</v>
      </c>
      <c r="L64" s="141">
        <v>105.8</v>
      </c>
      <c r="M64" s="141">
        <v>100.8</v>
      </c>
      <c r="N64" s="141">
        <v>100.3</v>
      </c>
      <c r="O64" s="141">
        <v>100.6</v>
      </c>
      <c r="P64" s="141">
        <v>102.2</v>
      </c>
      <c r="Q64" s="141">
        <v>101.2</v>
      </c>
      <c r="R64" s="141">
        <v>102.8</v>
      </c>
      <c r="S64" s="141">
        <v>100.6</v>
      </c>
      <c r="T64" s="141">
        <v>96.4</v>
      </c>
      <c r="U64" s="141">
        <v>92.7</v>
      </c>
      <c r="V64" s="141">
        <v>96.1</v>
      </c>
      <c r="W64" s="141">
        <v>101.9</v>
      </c>
      <c r="X64" s="141">
        <v>109.6</v>
      </c>
      <c r="Y64" s="141">
        <v>108.2</v>
      </c>
      <c r="Z64" s="141">
        <v>110.5</v>
      </c>
      <c r="AA64" s="141">
        <v>115.6</v>
      </c>
      <c r="AB64" s="141">
        <v>116.5</v>
      </c>
      <c r="AC64" s="141">
        <v>119.7</v>
      </c>
      <c r="AD64" s="141">
        <v>120.5</v>
      </c>
      <c r="AE64" s="141">
        <v>131.4</v>
      </c>
      <c r="AF64" s="141">
        <v>128</v>
      </c>
      <c r="AG64" s="141">
        <v>125.4</v>
      </c>
      <c r="AH64" s="141">
        <v>129.9</v>
      </c>
      <c r="AI64" s="141">
        <v>135.69999999999999</v>
      </c>
      <c r="AJ64" s="141">
        <v>128.80000000000001</v>
      </c>
      <c r="AK64" s="141">
        <v>121.5</v>
      </c>
      <c r="AL64" s="141">
        <v>121.2</v>
      </c>
      <c r="AM64" s="141">
        <v>120.5</v>
      </c>
      <c r="AN64" s="141">
        <v>127.1</v>
      </c>
      <c r="AO64" s="141">
        <v>125.8</v>
      </c>
      <c r="AP64" s="141">
        <v>113.8</v>
      </c>
      <c r="AQ64" s="141">
        <v>105</v>
      </c>
      <c r="AR64" s="141">
        <v>116.7</v>
      </c>
      <c r="AS64" s="141">
        <v>123.7</v>
      </c>
      <c r="AT64" s="141">
        <v>127</v>
      </c>
      <c r="AU64" s="141">
        <v>134.80000000000001</v>
      </c>
      <c r="AV64" s="141">
        <v>127.3</v>
      </c>
      <c r="AW64" s="141">
        <v>128.6</v>
      </c>
      <c r="AX64" s="141">
        <v>127.8</v>
      </c>
      <c r="AY64" s="141">
        <v>127.1</v>
      </c>
      <c r="AZ64" s="141">
        <v>126.5</v>
      </c>
      <c r="BA64" s="141">
        <v>125.3</v>
      </c>
      <c r="BB64" s="141">
        <v>123.3</v>
      </c>
      <c r="BC64" s="141">
        <v>123.6</v>
      </c>
      <c r="BD64" s="141">
        <v>132.30000000000001</v>
      </c>
      <c r="BE64" s="141">
        <v>131.4</v>
      </c>
      <c r="BF64" s="141">
        <v>136.1</v>
      </c>
      <c r="BG64" s="141">
        <v>144.5</v>
      </c>
      <c r="BH64" s="141">
        <v>159.19999999999999</v>
      </c>
      <c r="BI64" s="141">
        <v>158.4</v>
      </c>
      <c r="BJ64" s="141">
        <v>168.2</v>
      </c>
      <c r="BK64" s="141">
        <v>169.4</v>
      </c>
      <c r="BL64" s="141">
        <v>165.1</v>
      </c>
      <c r="BM64" s="141">
        <v>159.19999999999999</v>
      </c>
      <c r="BN64" s="141">
        <v>156.6</v>
      </c>
      <c r="BO64" s="141">
        <v>162.80000000000001</v>
      </c>
      <c r="BP64" s="141">
        <v>157.6</v>
      </c>
      <c r="BQ64" s="141">
        <v>154.30000000000001</v>
      </c>
      <c r="BR64" s="141">
        <v>157.6</v>
      </c>
      <c r="BS64" s="141">
        <v>161.4</v>
      </c>
      <c r="BT64" s="141">
        <v>157.4</v>
      </c>
      <c r="BU64" s="141">
        <v>157.5</v>
      </c>
      <c r="BV64" s="141">
        <v>162.5</v>
      </c>
      <c r="BW64" s="141">
        <v>170.3</v>
      </c>
      <c r="BX64" s="141">
        <v>172</v>
      </c>
      <c r="BY64" s="141">
        <v>171</v>
      </c>
      <c r="BZ64" s="141">
        <v>175.8</v>
      </c>
      <c r="CA64" s="141">
        <v>169.6</v>
      </c>
      <c r="CB64" s="141">
        <v>177</v>
      </c>
      <c r="CC64" s="141">
        <v>182.1</v>
      </c>
      <c r="CD64" s="141">
        <v>197</v>
      </c>
      <c r="CE64" s="141">
        <v>196</v>
      </c>
      <c r="CF64" s="141">
        <v>198.1</v>
      </c>
      <c r="CG64" s="141">
        <v>189.8</v>
      </c>
      <c r="CH64" s="141">
        <v>183.2</v>
      </c>
      <c r="CI64" s="141">
        <v>196.1</v>
      </c>
      <c r="CJ64" s="141">
        <v>195.5</v>
      </c>
      <c r="CK64" s="141">
        <v>189.5</v>
      </c>
      <c r="CL64" s="141">
        <v>188</v>
      </c>
    </row>
    <row r="65" spans="1:90" x14ac:dyDescent="0.2">
      <c r="A65" s="138" t="s">
        <v>1595</v>
      </c>
      <c r="B65" s="138" t="s">
        <v>1596</v>
      </c>
      <c r="C65" s="139">
        <v>6.4369999999999997E-2</v>
      </c>
      <c r="D65" s="141">
        <v>98</v>
      </c>
      <c r="E65" s="141">
        <v>90.4</v>
      </c>
      <c r="F65" s="141">
        <v>75.099999999999994</v>
      </c>
      <c r="G65" s="141">
        <v>73.099999999999994</v>
      </c>
      <c r="H65" s="141">
        <v>70.8</v>
      </c>
      <c r="I65" s="141">
        <v>71.3</v>
      </c>
      <c r="J65" s="141">
        <v>73.7</v>
      </c>
      <c r="K65" s="141">
        <v>74.599999999999994</v>
      </c>
      <c r="L65" s="141">
        <v>76.2</v>
      </c>
      <c r="M65" s="141">
        <v>86.5</v>
      </c>
      <c r="N65" s="141">
        <v>96.8</v>
      </c>
      <c r="O65" s="141">
        <v>113.5</v>
      </c>
      <c r="P65" s="141">
        <v>124.3</v>
      </c>
      <c r="Q65" s="141">
        <v>130.30000000000001</v>
      </c>
      <c r="R65" s="141">
        <v>122.1</v>
      </c>
      <c r="S65" s="141">
        <v>122.8</v>
      </c>
      <c r="T65" s="141">
        <v>127.5</v>
      </c>
      <c r="U65" s="141">
        <v>138.30000000000001</v>
      </c>
      <c r="V65" s="141">
        <v>156.80000000000001</v>
      </c>
      <c r="W65" s="141">
        <v>170.9</v>
      </c>
      <c r="X65" s="141">
        <v>201.4</v>
      </c>
      <c r="Y65" s="141">
        <v>238.4</v>
      </c>
      <c r="Z65" s="141">
        <v>249.5</v>
      </c>
      <c r="AA65" s="141">
        <v>269.39999999999998</v>
      </c>
      <c r="AB65" s="141">
        <v>276.39999999999998</v>
      </c>
      <c r="AC65" s="141">
        <v>272.89999999999998</v>
      </c>
      <c r="AD65" s="141">
        <v>202.9</v>
      </c>
      <c r="AE65" s="141">
        <v>194.5</v>
      </c>
      <c r="AF65" s="141">
        <v>187.2</v>
      </c>
      <c r="AG65" s="141">
        <v>183.2</v>
      </c>
      <c r="AH65" s="141">
        <v>197.4</v>
      </c>
      <c r="AI65" s="141">
        <v>206.1</v>
      </c>
      <c r="AJ65" s="141">
        <v>208.7</v>
      </c>
      <c r="AK65" s="141">
        <v>212.9</v>
      </c>
      <c r="AL65" s="141">
        <v>221.7</v>
      </c>
      <c r="AM65" s="141">
        <v>238.7</v>
      </c>
      <c r="AN65" s="141">
        <v>254.6</v>
      </c>
      <c r="AO65" s="141">
        <v>236.9</v>
      </c>
      <c r="AP65" s="141">
        <v>195.7</v>
      </c>
      <c r="AQ65" s="141">
        <v>176.5</v>
      </c>
      <c r="AR65" s="141">
        <v>161</v>
      </c>
      <c r="AS65" s="141">
        <v>153.1</v>
      </c>
      <c r="AT65" s="141">
        <v>149.30000000000001</v>
      </c>
      <c r="AU65" s="141">
        <v>140.19999999999999</v>
      </c>
      <c r="AV65" s="141">
        <v>124.8</v>
      </c>
      <c r="AW65" s="141">
        <v>122.1</v>
      </c>
      <c r="AX65" s="141">
        <v>117.1</v>
      </c>
      <c r="AY65" s="141">
        <v>114.3</v>
      </c>
      <c r="AZ65" s="141">
        <v>106.4</v>
      </c>
      <c r="BA65" s="141">
        <v>106.1</v>
      </c>
      <c r="BB65" s="141">
        <v>113.3</v>
      </c>
      <c r="BC65" s="141">
        <v>129.19999999999999</v>
      </c>
      <c r="BD65" s="141">
        <v>149.6</v>
      </c>
      <c r="BE65" s="141">
        <v>155.5</v>
      </c>
      <c r="BF65" s="141">
        <v>163.6</v>
      </c>
      <c r="BG65" s="141">
        <v>191.3</v>
      </c>
      <c r="BH65" s="141">
        <v>256.3</v>
      </c>
      <c r="BI65" s="141">
        <v>274.7</v>
      </c>
      <c r="BJ65" s="141">
        <v>277.3</v>
      </c>
      <c r="BK65" s="141">
        <v>288.3</v>
      </c>
      <c r="BL65" s="141">
        <v>305.8</v>
      </c>
      <c r="BM65" s="141">
        <v>286.89999999999998</v>
      </c>
      <c r="BN65" s="141">
        <v>258.3</v>
      </c>
      <c r="BO65" s="141">
        <v>250.1</v>
      </c>
      <c r="BP65" s="141">
        <v>246.1</v>
      </c>
      <c r="BQ65" s="141">
        <v>253.4</v>
      </c>
      <c r="BR65" s="141">
        <v>323.2</v>
      </c>
      <c r="BS65" s="141">
        <v>386.3</v>
      </c>
      <c r="BT65" s="141">
        <v>469.9</v>
      </c>
      <c r="BU65" s="141">
        <v>491.4</v>
      </c>
      <c r="BV65" s="141">
        <v>509.5</v>
      </c>
      <c r="BW65" s="141">
        <v>646.29999999999995</v>
      </c>
      <c r="BX65" s="141">
        <v>641.70000000000005</v>
      </c>
      <c r="BY65" s="141">
        <v>453.4</v>
      </c>
      <c r="BZ65" s="141">
        <v>250.1</v>
      </c>
      <c r="CA65" s="141">
        <v>276.60000000000002</v>
      </c>
      <c r="CB65" s="141">
        <v>287.89999999999998</v>
      </c>
      <c r="CC65" s="141">
        <v>283.60000000000002</v>
      </c>
      <c r="CD65" s="141">
        <v>264.8</v>
      </c>
      <c r="CE65" s="141">
        <v>263.10000000000002</v>
      </c>
      <c r="CF65" s="141">
        <v>294.60000000000002</v>
      </c>
      <c r="CG65" s="141">
        <v>390.5</v>
      </c>
      <c r="CH65" s="141">
        <v>379.6</v>
      </c>
      <c r="CI65" s="141">
        <v>317.39999999999998</v>
      </c>
      <c r="CJ65" s="141">
        <v>266.60000000000002</v>
      </c>
      <c r="CK65" s="141">
        <v>194.4</v>
      </c>
      <c r="CL65" s="141">
        <v>154.30000000000001</v>
      </c>
    </row>
    <row r="66" spans="1:90" x14ac:dyDescent="0.2">
      <c r="A66" s="138" t="s">
        <v>3179</v>
      </c>
      <c r="B66" s="138" t="s">
        <v>1598</v>
      </c>
      <c r="C66" s="139">
        <v>2.444E-2</v>
      </c>
      <c r="D66" s="141">
        <v>93.6</v>
      </c>
      <c r="E66" s="141">
        <v>91.5</v>
      </c>
      <c r="F66" s="141">
        <v>91</v>
      </c>
      <c r="G66" s="141">
        <v>118.6</v>
      </c>
      <c r="H66" s="141">
        <v>132.69999999999999</v>
      </c>
      <c r="I66" s="141">
        <v>118.5</v>
      </c>
      <c r="J66" s="141">
        <v>100.1</v>
      </c>
      <c r="K66" s="141">
        <v>92.5</v>
      </c>
      <c r="L66" s="141">
        <v>91</v>
      </c>
      <c r="M66" s="141">
        <v>94.1</v>
      </c>
      <c r="N66" s="141">
        <v>97.1</v>
      </c>
      <c r="O66" s="141">
        <v>99.7</v>
      </c>
      <c r="P66" s="141">
        <v>114.8</v>
      </c>
      <c r="Q66" s="141">
        <v>122.9</v>
      </c>
      <c r="R66" s="141">
        <v>145.6</v>
      </c>
      <c r="S66" s="141">
        <v>151.4</v>
      </c>
      <c r="T66" s="141">
        <v>143.1</v>
      </c>
      <c r="U66" s="141">
        <v>145.5</v>
      </c>
      <c r="V66" s="141">
        <v>139</v>
      </c>
      <c r="W66" s="141">
        <v>138.69999999999999</v>
      </c>
      <c r="X66" s="141">
        <v>140.5</v>
      </c>
      <c r="Y66" s="141">
        <v>136.69999999999999</v>
      </c>
      <c r="Z66" s="141">
        <v>136.19999999999999</v>
      </c>
      <c r="AA66" s="141">
        <v>138.6</v>
      </c>
      <c r="AB66" s="141">
        <v>136.30000000000001</v>
      </c>
      <c r="AC66" s="141">
        <v>137.6</v>
      </c>
      <c r="AD66" s="141">
        <v>144.1</v>
      </c>
      <c r="AE66" s="141">
        <v>159.69999999999999</v>
      </c>
      <c r="AF66" s="141">
        <v>177.2</v>
      </c>
      <c r="AG66" s="141">
        <v>160.1</v>
      </c>
      <c r="AH66" s="141">
        <v>167.5</v>
      </c>
      <c r="AI66" s="141">
        <v>177.3</v>
      </c>
      <c r="AJ66" s="141">
        <v>182.7</v>
      </c>
      <c r="AK66" s="141">
        <v>187.2</v>
      </c>
      <c r="AL66" s="141">
        <v>190.5</v>
      </c>
      <c r="AM66" s="141">
        <v>181.9</v>
      </c>
      <c r="AN66" s="141">
        <v>176.7</v>
      </c>
      <c r="AO66" s="141">
        <v>211</v>
      </c>
      <c r="AP66" s="141">
        <v>253.7</v>
      </c>
      <c r="AQ66" s="141">
        <v>262.89999999999998</v>
      </c>
      <c r="AR66" s="141">
        <v>276.10000000000002</v>
      </c>
      <c r="AS66" s="141">
        <v>302.39999999999998</v>
      </c>
      <c r="AT66" s="141">
        <v>367.8</v>
      </c>
      <c r="AU66" s="141">
        <v>384.8</v>
      </c>
      <c r="AV66" s="141">
        <v>389.5</v>
      </c>
      <c r="AW66" s="141">
        <v>371.3</v>
      </c>
      <c r="AX66" s="141">
        <v>358.5</v>
      </c>
      <c r="AY66" s="141">
        <v>332.6</v>
      </c>
      <c r="AZ66" s="141">
        <v>309.7</v>
      </c>
      <c r="BA66" s="141">
        <v>261.39999999999998</v>
      </c>
      <c r="BB66" s="141">
        <v>245.9</v>
      </c>
      <c r="BC66" s="141">
        <v>255.7</v>
      </c>
      <c r="BD66" s="141">
        <v>250.4</v>
      </c>
      <c r="BE66" s="141">
        <v>217.3</v>
      </c>
      <c r="BF66" s="141">
        <v>218.8</v>
      </c>
      <c r="BG66" s="141">
        <v>218.2</v>
      </c>
      <c r="BH66" s="141">
        <v>217.1</v>
      </c>
      <c r="BI66" s="141">
        <v>215.9</v>
      </c>
      <c r="BJ66" s="141">
        <v>228</v>
      </c>
      <c r="BK66" s="141">
        <v>207.3</v>
      </c>
      <c r="BL66" s="141">
        <v>185.8</v>
      </c>
      <c r="BM66" s="141">
        <v>149.80000000000001</v>
      </c>
      <c r="BN66" s="141">
        <v>182.8</v>
      </c>
      <c r="BO66" s="141">
        <v>202.4</v>
      </c>
      <c r="BP66" s="141">
        <v>191.4</v>
      </c>
      <c r="BQ66" s="141">
        <v>172.1</v>
      </c>
      <c r="BR66" s="141">
        <v>161.80000000000001</v>
      </c>
      <c r="BS66" s="141">
        <v>156</v>
      </c>
      <c r="BT66" s="141">
        <v>145.80000000000001</v>
      </c>
      <c r="BU66" s="141">
        <v>144</v>
      </c>
      <c r="BV66" s="141">
        <v>148.80000000000001</v>
      </c>
      <c r="BW66" s="141">
        <v>157.19999999999999</v>
      </c>
      <c r="BX66" s="141">
        <v>196.6</v>
      </c>
      <c r="BY66" s="141">
        <v>201.2</v>
      </c>
      <c r="BZ66" s="141">
        <v>211.4</v>
      </c>
      <c r="CA66" s="141">
        <v>220.3</v>
      </c>
      <c r="CB66" s="141">
        <v>236</v>
      </c>
      <c r="CC66" s="141">
        <v>231.9</v>
      </c>
      <c r="CD66" s="141">
        <v>225.2</v>
      </c>
      <c r="CE66" s="141">
        <v>230.1</v>
      </c>
      <c r="CF66" s="141">
        <v>217.1</v>
      </c>
      <c r="CG66" s="141">
        <v>225.2</v>
      </c>
      <c r="CH66" s="141">
        <v>225.9</v>
      </c>
      <c r="CI66" s="141">
        <v>202.7</v>
      </c>
      <c r="CJ66" s="141">
        <v>195.2</v>
      </c>
      <c r="CK66" s="141">
        <v>188.2</v>
      </c>
      <c r="CL66" s="141">
        <v>196.2</v>
      </c>
    </row>
    <row r="67" spans="1:90" x14ac:dyDescent="0.2">
      <c r="A67" s="138" t="s">
        <v>1601</v>
      </c>
      <c r="B67" s="138" t="s">
        <v>1602</v>
      </c>
      <c r="C67" s="139">
        <v>0.18346999999999999</v>
      </c>
      <c r="D67" s="141">
        <v>102.1</v>
      </c>
      <c r="E67" s="141">
        <v>102.3</v>
      </c>
      <c r="F67" s="141">
        <v>103.6</v>
      </c>
      <c r="G67" s="141">
        <v>105.8</v>
      </c>
      <c r="H67" s="141">
        <v>101.1</v>
      </c>
      <c r="I67" s="141">
        <v>100</v>
      </c>
      <c r="J67" s="141">
        <v>98.7</v>
      </c>
      <c r="K67" s="141">
        <v>99.1</v>
      </c>
      <c r="L67" s="141">
        <v>107.9</v>
      </c>
      <c r="M67" s="141">
        <v>108.5</v>
      </c>
      <c r="N67" s="141">
        <v>110.6</v>
      </c>
      <c r="O67" s="141">
        <v>114.1</v>
      </c>
      <c r="P67" s="141">
        <v>112.1</v>
      </c>
      <c r="Q67" s="141">
        <v>119.8</v>
      </c>
      <c r="R67" s="141">
        <v>115.6</v>
      </c>
      <c r="S67" s="141">
        <v>121.4</v>
      </c>
      <c r="T67" s="141">
        <v>122.7</v>
      </c>
      <c r="U67" s="141">
        <v>125.2</v>
      </c>
      <c r="V67" s="141">
        <v>124.9</v>
      </c>
      <c r="W67" s="141">
        <v>124.5</v>
      </c>
      <c r="X67" s="141">
        <v>127.5</v>
      </c>
      <c r="Y67" s="141">
        <v>132</v>
      </c>
      <c r="Z67" s="141">
        <v>128.9</v>
      </c>
      <c r="AA67" s="141">
        <v>128.9</v>
      </c>
      <c r="AB67" s="141">
        <v>129.1</v>
      </c>
      <c r="AC67" s="141">
        <v>128.1</v>
      </c>
      <c r="AD67" s="141">
        <v>126.3</v>
      </c>
      <c r="AE67" s="141">
        <v>134.4</v>
      </c>
      <c r="AF67" s="141">
        <v>132.80000000000001</v>
      </c>
      <c r="AG67" s="141">
        <v>132.4</v>
      </c>
      <c r="AH67" s="141">
        <v>129</v>
      </c>
      <c r="AI67" s="141">
        <v>126.8</v>
      </c>
      <c r="AJ67" s="141">
        <v>126.2</v>
      </c>
      <c r="AK67" s="141">
        <v>128.6</v>
      </c>
      <c r="AL67" s="141">
        <v>130.4</v>
      </c>
      <c r="AM67" s="141">
        <v>135.5</v>
      </c>
      <c r="AN67" s="141">
        <v>139.5</v>
      </c>
      <c r="AO67" s="141">
        <v>136.9</v>
      </c>
      <c r="AP67" s="141">
        <v>140.80000000000001</v>
      </c>
      <c r="AQ67" s="141">
        <v>152.80000000000001</v>
      </c>
      <c r="AR67" s="141">
        <v>156.4</v>
      </c>
      <c r="AS67" s="141">
        <v>164.4</v>
      </c>
      <c r="AT67" s="141">
        <v>168.5</v>
      </c>
      <c r="AU67" s="141">
        <v>174.4</v>
      </c>
      <c r="AV67" s="141">
        <v>182.8</v>
      </c>
      <c r="AW67" s="141">
        <v>191.1</v>
      </c>
      <c r="AX67" s="141">
        <v>183.5</v>
      </c>
      <c r="AY67" s="141">
        <v>180.1</v>
      </c>
      <c r="AZ67" s="141">
        <v>185.8</v>
      </c>
      <c r="BA67" s="141">
        <v>180.9</v>
      </c>
      <c r="BB67" s="141">
        <v>179.7</v>
      </c>
      <c r="BC67" s="141">
        <v>192.3</v>
      </c>
      <c r="BD67" s="141">
        <v>223.8</v>
      </c>
      <c r="BE67" s="141">
        <v>221.5</v>
      </c>
      <c r="BF67" s="141">
        <v>214.9</v>
      </c>
      <c r="BG67" s="141">
        <v>191.2</v>
      </c>
      <c r="BH67" s="141">
        <v>192.6</v>
      </c>
      <c r="BI67" s="141">
        <v>192.3</v>
      </c>
      <c r="BJ67" s="141">
        <v>192.6</v>
      </c>
      <c r="BK67" s="141">
        <v>193.6</v>
      </c>
      <c r="BL67" s="141">
        <v>186</v>
      </c>
      <c r="BM67" s="141">
        <v>181.6</v>
      </c>
      <c r="BN67" s="141">
        <v>171.6</v>
      </c>
      <c r="BO67" s="141">
        <v>174.8</v>
      </c>
      <c r="BP67" s="141">
        <v>176.8</v>
      </c>
      <c r="BQ67" s="141">
        <v>173.7</v>
      </c>
      <c r="BR67" s="141">
        <v>176.8</v>
      </c>
      <c r="BS67" s="141">
        <v>178.8</v>
      </c>
      <c r="BT67" s="141">
        <v>184</v>
      </c>
      <c r="BU67" s="141">
        <v>184.9</v>
      </c>
      <c r="BV67" s="141">
        <v>187.9</v>
      </c>
      <c r="BW67" s="141">
        <v>186.7</v>
      </c>
      <c r="BX67" s="141">
        <v>186.7</v>
      </c>
      <c r="BY67" s="141">
        <v>192.6</v>
      </c>
      <c r="BZ67" s="141">
        <v>179.6</v>
      </c>
      <c r="CA67" s="141">
        <v>201.8</v>
      </c>
      <c r="CB67" s="141">
        <v>220.9</v>
      </c>
      <c r="CC67" s="141">
        <v>221.4</v>
      </c>
      <c r="CD67" s="141">
        <v>220.7</v>
      </c>
      <c r="CE67" s="141">
        <v>213.9</v>
      </c>
      <c r="CF67" s="141">
        <v>217.8</v>
      </c>
      <c r="CG67" s="141">
        <v>224.2</v>
      </c>
      <c r="CH67" s="141">
        <v>220.2</v>
      </c>
      <c r="CI67" s="141">
        <v>218.2</v>
      </c>
      <c r="CJ67" s="141">
        <v>219.5</v>
      </c>
      <c r="CK67" s="141">
        <v>216.5</v>
      </c>
      <c r="CL67" s="141">
        <v>202.3</v>
      </c>
    </row>
    <row r="68" spans="1:90" x14ac:dyDescent="0.2">
      <c r="A68" s="138" t="s">
        <v>1603</v>
      </c>
      <c r="B68" s="138" t="s">
        <v>1604</v>
      </c>
      <c r="C68" s="139">
        <v>0.11233</v>
      </c>
      <c r="D68" s="141">
        <v>93.4</v>
      </c>
      <c r="E68" s="141">
        <v>93.4</v>
      </c>
      <c r="F68" s="141">
        <v>93.7</v>
      </c>
      <c r="G68" s="141">
        <v>96.5</v>
      </c>
      <c r="H68" s="141">
        <v>89</v>
      </c>
      <c r="I68" s="141">
        <v>87.1</v>
      </c>
      <c r="J68" s="141">
        <v>85.3</v>
      </c>
      <c r="K68" s="141">
        <v>82.2</v>
      </c>
      <c r="L68" s="141">
        <v>81.5</v>
      </c>
      <c r="M68" s="141">
        <v>83.1</v>
      </c>
      <c r="N68" s="141">
        <v>86.5</v>
      </c>
      <c r="O68" s="141">
        <v>91.7</v>
      </c>
      <c r="P68" s="141">
        <v>91.4</v>
      </c>
      <c r="Q68" s="141">
        <v>100</v>
      </c>
      <c r="R68" s="141">
        <v>92.3</v>
      </c>
      <c r="S68" s="141">
        <v>102.3</v>
      </c>
      <c r="T68" s="141">
        <v>104.5</v>
      </c>
      <c r="U68" s="141">
        <v>108.8</v>
      </c>
      <c r="V68" s="141">
        <v>108.4</v>
      </c>
      <c r="W68" s="141">
        <v>107.8</v>
      </c>
      <c r="X68" s="141">
        <v>112</v>
      </c>
      <c r="Y68" s="141">
        <v>108.9</v>
      </c>
      <c r="Z68" s="141">
        <v>100.2</v>
      </c>
      <c r="AA68" s="141">
        <v>100.2</v>
      </c>
      <c r="AB68" s="141">
        <v>100.7</v>
      </c>
      <c r="AC68" s="141">
        <v>99.4</v>
      </c>
      <c r="AD68" s="141">
        <v>97.3</v>
      </c>
      <c r="AE68" s="141">
        <v>110.6</v>
      </c>
      <c r="AF68" s="141">
        <v>106.7</v>
      </c>
      <c r="AG68" s="141">
        <v>106.3</v>
      </c>
      <c r="AH68" s="141">
        <v>100.9</v>
      </c>
      <c r="AI68" s="141">
        <v>97.2</v>
      </c>
      <c r="AJ68" s="141">
        <v>96.1</v>
      </c>
      <c r="AK68" s="141">
        <v>96.5</v>
      </c>
      <c r="AL68" s="141">
        <v>98.9</v>
      </c>
      <c r="AM68" s="141">
        <v>107.2</v>
      </c>
      <c r="AN68" s="141">
        <v>113.5</v>
      </c>
      <c r="AO68" s="141">
        <v>109.3</v>
      </c>
      <c r="AP68" s="141">
        <v>109.6</v>
      </c>
      <c r="AQ68" s="141">
        <v>126.9</v>
      </c>
      <c r="AR68" s="141">
        <v>129.69999999999999</v>
      </c>
      <c r="AS68" s="141">
        <v>138.4</v>
      </c>
      <c r="AT68" s="141">
        <v>144.9</v>
      </c>
      <c r="AU68" s="141">
        <v>153.9</v>
      </c>
      <c r="AV68" s="141">
        <v>165.3</v>
      </c>
      <c r="AW68" s="141">
        <v>174.8</v>
      </c>
      <c r="AX68" s="141">
        <v>162.69999999999999</v>
      </c>
      <c r="AY68" s="141">
        <v>157.9</v>
      </c>
      <c r="AZ68" s="141">
        <v>168.1</v>
      </c>
      <c r="BA68" s="141">
        <v>159.6</v>
      </c>
      <c r="BB68" s="141">
        <v>156.30000000000001</v>
      </c>
      <c r="BC68" s="141">
        <v>181.4</v>
      </c>
      <c r="BD68" s="141">
        <v>221.5</v>
      </c>
      <c r="BE68" s="141">
        <v>214.4</v>
      </c>
      <c r="BF68" s="141">
        <v>205.4</v>
      </c>
      <c r="BG68" s="141">
        <v>167.1</v>
      </c>
      <c r="BH68" s="141">
        <v>170.8</v>
      </c>
      <c r="BI68" s="141">
        <v>169.3</v>
      </c>
      <c r="BJ68" s="141">
        <v>168.4</v>
      </c>
      <c r="BK68" s="141">
        <v>165.8</v>
      </c>
      <c r="BL68" s="141">
        <v>151.69999999999999</v>
      </c>
      <c r="BM68" s="141">
        <v>143.80000000000001</v>
      </c>
      <c r="BN68" s="141">
        <v>129.1</v>
      </c>
      <c r="BO68" s="141">
        <v>139.1</v>
      </c>
      <c r="BP68" s="141">
        <v>146.4</v>
      </c>
      <c r="BQ68" s="141">
        <v>141.30000000000001</v>
      </c>
      <c r="BR68" s="141">
        <v>145.80000000000001</v>
      </c>
      <c r="BS68" s="141">
        <v>147</v>
      </c>
      <c r="BT68" s="141">
        <v>155.4</v>
      </c>
      <c r="BU68" s="141">
        <v>157.1</v>
      </c>
      <c r="BV68" s="141">
        <v>156.9</v>
      </c>
      <c r="BW68" s="141">
        <v>155</v>
      </c>
      <c r="BX68" s="141">
        <v>153.4</v>
      </c>
      <c r="BY68" s="141">
        <v>144.30000000000001</v>
      </c>
      <c r="BZ68" s="141">
        <v>138.19999999999999</v>
      </c>
      <c r="CA68" s="141">
        <v>153.9</v>
      </c>
      <c r="CB68" s="141">
        <v>155.5</v>
      </c>
      <c r="CC68" s="141">
        <v>154</v>
      </c>
      <c r="CD68" s="141">
        <v>153.5</v>
      </c>
      <c r="CE68" s="141">
        <v>148.1</v>
      </c>
      <c r="CF68" s="141">
        <v>150.80000000000001</v>
      </c>
      <c r="CG68" s="141">
        <v>157.6</v>
      </c>
      <c r="CH68" s="141">
        <v>150.6</v>
      </c>
      <c r="CI68" s="141">
        <v>147.30000000000001</v>
      </c>
      <c r="CJ68" s="141">
        <v>149.4</v>
      </c>
      <c r="CK68" s="141">
        <v>144.9</v>
      </c>
      <c r="CL68" s="141">
        <v>144.6</v>
      </c>
    </row>
    <row r="69" spans="1:90" x14ac:dyDescent="0.2">
      <c r="A69" s="138" t="s">
        <v>1605</v>
      </c>
      <c r="B69" s="138" t="s">
        <v>1606</v>
      </c>
      <c r="C69" s="139">
        <v>7.1139999999999995E-2</v>
      </c>
      <c r="D69" s="141">
        <v>115.7</v>
      </c>
      <c r="E69" s="141">
        <v>116.6</v>
      </c>
      <c r="F69" s="141">
        <v>119.4</v>
      </c>
      <c r="G69" s="141">
        <v>120.5</v>
      </c>
      <c r="H69" s="141">
        <v>120.3</v>
      </c>
      <c r="I69" s="141">
        <v>120.3</v>
      </c>
      <c r="J69" s="141">
        <v>119.8</v>
      </c>
      <c r="K69" s="141">
        <v>125.9</v>
      </c>
      <c r="L69" s="141">
        <v>149.80000000000001</v>
      </c>
      <c r="M69" s="141">
        <v>148.6</v>
      </c>
      <c r="N69" s="141">
        <v>148.6</v>
      </c>
      <c r="O69" s="141">
        <v>149.4</v>
      </c>
      <c r="P69" s="141">
        <v>144.69999999999999</v>
      </c>
      <c r="Q69" s="141">
        <v>151.19999999999999</v>
      </c>
      <c r="R69" s="141">
        <v>152.4</v>
      </c>
      <c r="S69" s="141">
        <v>151.6</v>
      </c>
      <c r="T69" s="141">
        <v>151.4</v>
      </c>
      <c r="U69" s="141">
        <v>151</v>
      </c>
      <c r="V69" s="141">
        <v>151</v>
      </c>
      <c r="W69" s="141">
        <v>151</v>
      </c>
      <c r="X69" s="141">
        <v>152</v>
      </c>
      <c r="Y69" s="141">
        <v>168.5</v>
      </c>
      <c r="Z69" s="141">
        <v>174.3</v>
      </c>
      <c r="AA69" s="141">
        <v>174.4</v>
      </c>
      <c r="AB69" s="141">
        <v>173.9</v>
      </c>
      <c r="AC69" s="141">
        <v>173.4</v>
      </c>
      <c r="AD69" s="141">
        <v>172</v>
      </c>
      <c r="AE69" s="141">
        <v>172</v>
      </c>
      <c r="AF69" s="141">
        <v>174.3</v>
      </c>
      <c r="AG69" s="141">
        <v>173.5</v>
      </c>
      <c r="AH69" s="141">
        <v>173.5</v>
      </c>
      <c r="AI69" s="141">
        <v>173.5</v>
      </c>
      <c r="AJ69" s="141">
        <v>173.7</v>
      </c>
      <c r="AK69" s="141">
        <v>179.4</v>
      </c>
      <c r="AL69" s="141">
        <v>180.1</v>
      </c>
      <c r="AM69" s="141">
        <v>180.1</v>
      </c>
      <c r="AN69" s="141">
        <v>180.5</v>
      </c>
      <c r="AO69" s="141">
        <v>180.5</v>
      </c>
      <c r="AP69" s="141">
        <v>190.2</v>
      </c>
      <c r="AQ69" s="141">
        <v>193.5</v>
      </c>
      <c r="AR69" s="141">
        <v>198.6</v>
      </c>
      <c r="AS69" s="141">
        <v>205.5</v>
      </c>
      <c r="AT69" s="141">
        <v>205.8</v>
      </c>
      <c r="AU69" s="141">
        <v>206.7</v>
      </c>
      <c r="AV69" s="141">
        <v>210.4</v>
      </c>
      <c r="AW69" s="141">
        <v>216.7</v>
      </c>
      <c r="AX69" s="141">
        <v>216.3</v>
      </c>
      <c r="AY69" s="141">
        <v>215.4</v>
      </c>
      <c r="AZ69" s="141">
        <v>213.6</v>
      </c>
      <c r="BA69" s="141">
        <v>214.5</v>
      </c>
      <c r="BB69" s="141">
        <v>216.7</v>
      </c>
      <c r="BC69" s="141">
        <v>209.4</v>
      </c>
      <c r="BD69" s="141">
        <v>227.4</v>
      </c>
      <c r="BE69" s="141">
        <v>232.7</v>
      </c>
      <c r="BF69" s="141">
        <v>229.9</v>
      </c>
      <c r="BG69" s="141">
        <v>229.2</v>
      </c>
      <c r="BH69" s="141">
        <v>226.9</v>
      </c>
      <c r="BI69" s="141">
        <v>228.6</v>
      </c>
      <c r="BJ69" s="141">
        <v>230.9</v>
      </c>
      <c r="BK69" s="141">
        <v>237.7</v>
      </c>
      <c r="BL69" s="141">
        <v>240</v>
      </c>
      <c r="BM69" s="141">
        <v>241.3</v>
      </c>
      <c r="BN69" s="141">
        <v>238.8</v>
      </c>
      <c r="BO69" s="141">
        <v>231.4</v>
      </c>
      <c r="BP69" s="141">
        <v>224.8</v>
      </c>
      <c r="BQ69" s="141">
        <v>224.8</v>
      </c>
      <c r="BR69" s="141">
        <v>225.8</v>
      </c>
      <c r="BS69" s="141">
        <v>228.9</v>
      </c>
      <c r="BT69" s="141">
        <v>228.9</v>
      </c>
      <c r="BU69" s="141">
        <v>228.9</v>
      </c>
      <c r="BV69" s="141">
        <v>236.8</v>
      </c>
      <c r="BW69" s="141">
        <v>236.8</v>
      </c>
      <c r="BX69" s="141">
        <v>239.3</v>
      </c>
      <c r="BY69" s="141">
        <v>268.89999999999998</v>
      </c>
      <c r="BZ69" s="141">
        <v>244.8</v>
      </c>
      <c r="CA69" s="141">
        <v>277.5</v>
      </c>
      <c r="CB69" s="141">
        <v>324.3</v>
      </c>
      <c r="CC69" s="141">
        <v>327.8</v>
      </c>
      <c r="CD69" s="141">
        <v>326.8</v>
      </c>
      <c r="CE69" s="141">
        <v>317.8</v>
      </c>
      <c r="CF69" s="141">
        <v>323.60000000000002</v>
      </c>
      <c r="CG69" s="141">
        <v>329.4</v>
      </c>
      <c r="CH69" s="141">
        <v>330.3</v>
      </c>
      <c r="CI69" s="141">
        <v>330.3</v>
      </c>
      <c r="CJ69" s="141">
        <v>330.3</v>
      </c>
      <c r="CK69" s="141">
        <v>329.5</v>
      </c>
      <c r="CL69" s="141">
        <v>293.39999999999998</v>
      </c>
    </row>
    <row r="70" spans="1:90" x14ac:dyDescent="0.2">
      <c r="A70" s="138" t="s">
        <v>3180</v>
      </c>
      <c r="B70" s="138" t="s">
        <v>1612</v>
      </c>
      <c r="C70" s="139">
        <v>4.2575599999999998</v>
      </c>
      <c r="D70" s="141">
        <v>96.2</v>
      </c>
      <c r="E70" s="141">
        <v>95.1</v>
      </c>
      <c r="F70" s="141">
        <v>93.8</v>
      </c>
      <c r="G70" s="141">
        <v>94.7</v>
      </c>
      <c r="H70" s="141">
        <v>95.7</v>
      </c>
      <c r="I70" s="141">
        <v>95.7</v>
      </c>
      <c r="J70" s="141">
        <v>95.9</v>
      </c>
      <c r="K70" s="141">
        <v>95.3</v>
      </c>
      <c r="L70" s="141">
        <v>95.4</v>
      </c>
      <c r="M70" s="141">
        <v>97.1</v>
      </c>
      <c r="N70" s="141">
        <v>98</v>
      </c>
      <c r="O70" s="141">
        <v>97.6</v>
      </c>
      <c r="P70" s="141">
        <v>98.4</v>
      </c>
      <c r="Q70" s="141">
        <v>99.8</v>
      </c>
      <c r="R70" s="141">
        <v>96.5</v>
      </c>
      <c r="S70" s="141">
        <v>97.3</v>
      </c>
      <c r="T70" s="141">
        <v>98.8</v>
      </c>
      <c r="U70" s="141">
        <v>99.7</v>
      </c>
      <c r="V70" s="141">
        <v>100.6</v>
      </c>
      <c r="W70" s="141">
        <v>101.6</v>
      </c>
      <c r="X70" s="141">
        <v>102.3</v>
      </c>
      <c r="Y70" s="141">
        <v>102</v>
      </c>
      <c r="Z70" s="141">
        <v>102.3</v>
      </c>
      <c r="AA70" s="141">
        <v>105</v>
      </c>
      <c r="AB70" s="141">
        <v>105.3</v>
      </c>
      <c r="AC70" s="141">
        <v>105.9</v>
      </c>
      <c r="AD70" s="141">
        <v>106.7</v>
      </c>
      <c r="AE70" s="141">
        <v>110.5</v>
      </c>
      <c r="AF70" s="141">
        <v>109.1</v>
      </c>
      <c r="AG70" s="141">
        <v>109.4</v>
      </c>
      <c r="AH70" s="141">
        <v>111.1</v>
      </c>
      <c r="AI70" s="141">
        <v>113.7</v>
      </c>
      <c r="AJ70" s="141">
        <v>114.7</v>
      </c>
      <c r="AK70" s="141">
        <v>113.5</v>
      </c>
      <c r="AL70" s="141">
        <v>115.5</v>
      </c>
      <c r="AM70" s="141">
        <v>116.5</v>
      </c>
      <c r="AN70" s="141">
        <v>116.5</v>
      </c>
      <c r="AO70" s="141">
        <v>118.4</v>
      </c>
      <c r="AP70" s="141">
        <v>124.1</v>
      </c>
      <c r="AQ70" s="141">
        <v>123.5</v>
      </c>
      <c r="AR70" s="141">
        <v>126.8</v>
      </c>
      <c r="AS70" s="141">
        <v>131.6</v>
      </c>
      <c r="AT70" s="141">
        <v>135.1</v>
      </c>
      <c r="AU70" s="141">
        <v>135.1</v>
      </c>
      <c r="AV70" s="141">
        <v>134.19999999999999</v>
      </c>
      <c r="AW70" s="141">
        <v>129.80000000000001</v>
      </c>
      <c r="AX70" s="141">
        <v>129.80000000000001</v>
      </c>
      <c r="AY70" s="141">
        <v>127</v>
      </c>
      <c r="AZ70" s="141">
        <v>127.4</v>
      </c>
      <c r="BA70" s="141">
        <v>124.7</v>
      </c>
      <c r="BB70" s="141">
        <v>124.8</v>
      </c>
      <c r="BC70" s="141">
        <v>128.30000000000001</v>
      </c>
      <c r="BD70" s="141">
        <v>131.4</v>
      </c>
      <c r="BE70" s="141">
        <v>132</v>
      </c>
      <c r="BF70" s="141">
        <v>132</v>
      </c>
      <c r="BG70" s="141">
        <v>132.80000000000001</v>
      </c>
      <c r="BH70" s="141">
        <v>133</v>
      </c>
      <c r="BI70" s="141">
        <v>132.1</v>
      </c>
      <c r="BJ70" s="141">
        <v>136.1</v>
      </c>
      <c r="BK70" s="141">
        <v>140.30000000000001</v>
      </c>
      <c r="BL70" s="141">
        <v>143.6</v>
      </c>
      <c r="BM70" s="141">
        <v>142.6</v>
      </c>
      <c r="BN70" s="141">
        <v>150.30000000000001</v>
      </c>
      <c r="BO70" s="141">
        <v>151.5</v>
      </c>
      <c r="BP70" s="141">
        <v>150.80000000000001</v>
      </c>
      <c r="BQ70" s="141">
        <v>152.9</v>
      </c>
      <c r="BR70" s="141">
        <v>152.19999999999999</v>
      </c>
      <c r="BS70" s="141">
        <v>153.80000000000001</v>
      </c>
      <c r="BT70" s="141">
        <v>160.6</v>
      </c>
      <c r="BU70" s="141">
        <v>166.1</v>
      </c>
      <c r="BV70" s="141">
        <v>170.8</v>
      </c>
      <c r="BW70" s="141">
        <v>176</v>
      </c>
      <c r="BX70" s="141">
        <v>181.8</v>
      </c>
      <c r="BY70" s="141">
        <v>191.6</v>
      </c>
      <c r="BZ70" s="141">
        <v>191.4</v>
      </c>
      <c r="CA70" s="141">
        <v>192.2</v>
      </c>
      <c r="CB70" s="141">
        <v>183.1</v>
      </c>
      <c r="CC70" s="141">
        <v>181.1</v>
      </c>
      <c r="CD70" s="141">
        <v>176.2</v>
      </c>
      <c r="CE70" s="141">
        <v>181.8</v>
      </c>
      <c r="CF70" s="141">
        <v>184</v>
      </c>
      <c r="CG70" s="141">
        <v>178.4</v>
      </c>
      <c r="CH70" s="141">
        <v>176.6</v>
      </c>
      <c r="CI70" s="141">
        <v>179.2</v>
      </c>
      <c r="CJ70" s="141">
        <v>183.1</v>
      </c>
      <c r="CK70" s="141">
        <v>186.8</v>
      </c>
      <c r="CL70" s="141">
        <v>189.9</v>
      </c>
    </row>
    <row r="71" spans="1:90" x14ac:dyDescent="0.2">
      <c r="A71" s="138" t="s">
        <v>1613</v>
      </c>
      <c r="B71" s="138" t="s">
        <v>1614</v>
      </c>
      <c r="C71" s="139">
        <v>0.87736999999999998</v>
      </c>
      <c r="D71" s="141">
        <v>88.2</v>
      </c>
      <c r="E71" s="141">
        <v>87.6</v>
      </c>
      <c r="F71" s="141">
        <v>88.6</v>
      </c>
      <c r="G71" s="141">
        <v>90.3</v>
      </c>
      <c r="H71" s="141">
        <v>92.7</v>
      </c>
      <c r="I71" s="141">
        <v>93.7</v>
      </c>
      <c r="J71" s="141">
        <v>93.3</v>
      </c>
      <c r="K71" s="141">
        <v>92.7</v>
      </c>
      <c r="L71" s="141">
        <v>91.4</v>
      </c>
      <c r="M71" s="141">
        <v>93.6</v>
      </c>
      <c r="N71" s="141">
        <v>97.2</v>
      </c>
      <c r="O71" s="141">
        <v>103.4</v>
      </c>
      <c r="P71" s="141">
        <v>105.3</v>
      </c>
      <c r="Q71" s="141">
        <v>103.1</v>
      </c>
      <c r="R71" s="141">
        <v>99.5</v>
      </c>
      <c r="S71" s="141">
        <v>100.4</v>
      </c>
      <c r="T71" s="141">
        <v>98.5</v>
      </c>
      <c r="U71" s="141">
        <v>99.1</v>
      </c>
      <c r="V71" s="141">
        <v>101.6</v>
      </c>
      <c r="W71" s="141">
        <v>106</v>
      </c>
      <c r="X71" s="141">
        <v>107.6</v>
      </c>
      <c r="Y71" s="141">
        <v>104.3</v>
      </c>
      <c r="Z71" s="141">
        <v>102.4</v>
      </c>
      <c r="AA71" s="141">
        <v>101.2</v>
      </c>
      <c r="AB71" s="141">
        <v>99.7</v>
      </c>
      <c r="AC71" s="141">
        <v>97.7</v>
      </c>
      <c r="AD71" s="141">
        <v>102.2</v>
      </c>
      <c r="AE71" s="141">
        <v>110.5</v>
      </c>
      <c r="AF71" s="141">
        <v>106.6</v>
      </c>
      <c r="AG71" s="141">
        <v>108</v>
      </c>
      <c r="AH71" s="141">
        <v>112.9</v>
      </c>
      <c r="AI71" s="141">
        <v>114</v>
      </c>
      <c r="AJ71" s="141">
        <v>113.1</v>
      </c>
      <c r="AK71" s="141">
        <v>109.3</v>
      </c>
      <c r="AL71" s="141">
        <v>110</v>
      </c>
      <c r="AM71" s="141">
        <v>112</v>
      </c>
      <c r="AN71" s="141">
        <v>115</v>
      </c>
      <c r="AO71" s="141">
        <v>116</v>
      </c>
      <c r="AP71" s="141">
        <v>120.6</v>
      </c>
      <c r="AQ71" s="141">
        <v>123.5</v>
      </c>
      <c r="AR71" s="141">
        <v>128.9</v>
      </c>
      <c r="AS71" s="141">
        <v>139.19999999999999</v>
      </c>
      <c r="AT71" s="141">
        <v>147.30000000000001</v>
      </c>
      <c r="AU71" s="141">
        <v>150.69999999999999</v>
      </c>
      <c r="AV71" s="141">
        <v>153.5</v>
      </c>
      <c r="AW71" s="141">
        <v>142.4</v>
      </c>
      <c r="AX71" s="141">
        <v>138.5</v>
      </c>
      <c r="AY71" s="141">
        <v>137.80000000000001</v>
      </c>
      <c r="AZ71" s="141">
        <v>136.9</v>
      </c>
      <c r="BA71" s="141">
        <v>130.30000000000001</v>
      </c>
      <c r="BB71" s="141">
        <v>125.4</v>
      </c>
      <c r="BC71" s="141">
        <v>130.30000000000001</v>
      </c>
      <c r="BD71" s="141">
        <v>133.30000000000001</v>
      </c>
      <c r="BE71" s="141">
        <v>133.4</v>
      </c>
      <c r="BF71" s="141">
        <v>135.19999999999999</v>
      </c>
      <c r="BG71" s="141">
        <v>136</v>
      </c>
      <c r="BH71" s="141">
        <v>134.9</v>
      </c>
      <c r="BI71" s="141">
        <v>136</v>
      </c>
      <c r="BJ71" s="141">
        <v>141.9</v>
      </c>
      <c r="BK71" s="141">
        <v>149.6</v>
      </c>
      <c r="BL71" s="141">
        <v>149.9</v>
      </c>
      <c r="BM71" s="141">
        <v>148.5</v>
      </c>
      <c r="BN71" s="141">
        <v>151.1</v>
      </c>
      <c r="BO71" s="141">
        <v>152.6</v>
      </c>
      <c r="BP71" s="141">
        <v>154.30000000000001</v>
      </c>
      <c r="BQ71" s="141">
        <v>157.6</v>
      </c>
      <c r="BR71" s="141">
        <v>157.1</v>
      </c>
      <c r="BS71" s="141">
        <v>157.4</v>
      </c>
      <c r="BT71" s="141">
        <v>183.9</v>
      </c>
      <c r="BU71" s="141">
        <v>193.5</v>
      </c>
      <c r="BV71" s="141">
        <v>205.4</v>
      </c>
      <c r="BW71" s="141">
        <v>220.1</v>
      </c>
      <c r="BX71" s="141">
        <v>234.1</v>
      </c>
      <c r="BY71" s="141">
        <v>281</v>
      </c>
      <c r="BZ71" s="141">
        <v>283.60000000000002</v>
      </c>
      <c r="CA71" s="141">
        <v>285.7</v>
      </c>
      <c r="CB71" s="141">
        <v>242.1</v>
      </c>
      <c r="CC71" s="141">
        <v>227.9</v>
      </c>
      <c r="CD71" s="141">
        <v>203.7</v>
      </c>
      <c r="CE71" s="141">
        <v>215.5</v>
      </c>
      <c r="CF71" s="141">
        <v>227.6</v>
      </c>
      <c r="CG71" s="141">
        <v>215.2</v>
      </c>
      <c r="CH71" s="141">
        <v>208.6</v>
      </c>
      <c r="CI71" s="141">
        <v>203.8</v>
      </c>
      <c r="CJ71" s="141">
        <v>198.9</v>
      </c>
      <c r="CK71" s="141">
        <v>197</v>
      </c>
      <c r="CL71" s="141">
        <v>194.7</v>
      </c>
    </row>
    <row r="72" spans="1:90" x14ac:dyDescent="0.2">
      <c r="A72" s="138" t="s">
        <v>1615</v>
      </c>
      <c r="B72" s="138" t="s">
        <v>1616</v>
      </c>
      <c r="C72" s="139">
        <v>0.70487999999999995</v>
      </c>
      <c r="D72" s="141">
        <v>83.7</v>
      </c>
      <c r="E72" s="141">
        <v>82</v>
      </c>
      <c r="F72" s="141">
        <v>82.7</v>
      </c>
      <c r="G72" s="141">
        <v>84.3</v>
      </c>
      <c r="H72" s="141">
        <v>87</v>
      </c>
      <c r="I72" s="141">
        <v>88.2</v>
      </c>
      <c r="J72" s="141">
        <v>88.8</v>
      </c>
      <c r="K72" s="141">
        <v>88.6</v>
      </c>
      <c r="L72" s="141">
        <v>86.8</v>
      </c>
      <c r="M72" s="141">
        <v>88.3</v>
      </c>
      <c r="N72" s="141">
        <v>91.4</v>
      </c>
      <c r="O72" s="141">
        <v>97</v>
      </c>
      <c r="P72" s="141">
        <v>97.6</v>
      </c>
      <c r="Q72" s="141">
        <v>93.6</v>
      </c>
      <c r="R72" s="141">
        <v>90.6</v>
      </c>
      <c r="S72" s="141">
        <v>92.7</v>
      </c>
      <c r="T72" s="141">
        <v>91.3</v>
      </c>
      <c r="U72" s="141">
        <v>91.8</v>
      </c>
      <c r="V72" s="141">
        <v>96</v>
      </c>
      <c r="W72" s="141">
        <v>102.5</v>
      </c>
      <c r="X72" s="141">
        <v>103.8</v>
      </c>
      <c r="Y72" s="141">
        <v>99.9</v>
      </c>
      <c r="Z72" s="141">
        <v>97.9</v>
      </c>
      <c r="AA72" s="141">
        <v>96.2</v>
      </c>
      <c r="AB72" s="141">
        <v>95</v>
      </c>
      <c r="AC72" s="141">
        <v>93.2</v>
      </c>
      <c r="AD72" s="141">
        <v>99.2</v>
      </c>
      <c r="AE72" s="141">
        <v>109.7</v>
      </c>
      <c r="AF72" s="141">
        <v>105.2</v>
      </c>
      <c r="AG72" s="141">
        <v>106.7</v>
      </c>
      <c r="AH72" s="141">
        <v>113.1</v>
      </c>
      <c r="AI72" s="141">
        <v>113.5</v>
      </c>
      <c r="AJ72" s="141">
        <v>112.5</v>
      </c>
      <c r="AK72" s="141">
        <v>107.9</v>
      </c>
      <c r="AL72" s="141">
        <v>108.6</v>
      </c>
      <c r="AM72" s="141">
        <v>111.3</v>
      </c>
      <c r="AN72" s="141">
        <v>115.1</v>
      </c>
      <c r="AO72" s="141">
        <v>116.3</v>
      </c>
      <c r="AP72" s="141">
        <v>121.7</v>
      </c>
      <c r="AQ72" s="141">
        <v>125.2</v>
      </c>
      <c r="AR72" s="141">
        <v>131.80000000000001</v>
      </c>
      <c r="AS72" s="141">
        <v>144.80000000000001</v>
      </c>
      <c r="AT72" s="141">
        <v>154.69999999999999</v>
      </c>
      <c r="AU72" s="141">
        <v>158.30000000000001</v>
      </c>
      <c r="AV72" s="141">
        <v>160.9</v>
      </c>
      <c r="AW72" s="141">
        <v>147</v>
      </c>
      <c r="AX72" s="141">
        <v>140.9</v>
      </c>
      <c r="AY72" s="141">
        <v>139.19999999999999</v>
      </c>
      <c r="AZ72" s="141">
        <v>137.4</v>
      </c>
      <c r="BA72" s="141">
        <v>129.9</v>
      </c>
      <c r="BB72" s="141">
        <v>124.2</v>
      </c>
      <c r="BC72" s="141">
        <v>129.80000000000001</v>
      </c>
      <c r="BD72" s="141">
        <v>132.69999999999999</v>
      </c>
      <c r="BE72" s="141">
        <v>132.69999999999999</v>
      </c>
      <c r="BF72" s="141">
        <v>135.30000000000001</v>
      </c>
      <c r="BG72" s="141">
        <v>135.4</v>
      </c>
      <c r="BH72" s="141">
        <v>133.19999999999999</v>
      </c>
      <c r="BI72" s="141">
        <v>131.9</v>
      </c>
      <c r="BJ72" s="141">
        <v>139.4</v>
      </c>
      <c r="BK72" s="141">
        <v>148.80000000000001</v>
      </c>
      <c r="BL72" s="141">
        <v>148.19999999999999</v>
      </c>
      <c r="BM72" s="141">
        <v>146.19999999999999</v>
      </c>
      <c r="BN72" s="141">
        <v>149</v>
      </c>
      <c r="BO72" s="141">
        <v>150.80000000000001</v>
      </c>
      <c r="BP72" s="141">
        <v>152</v>
      </c>
      <c r="BQ72" s="141">
        <v>155.69999999999999</v>
      </c>
      <c r="BR72" s="141">
        <v>153.1</v>
      </c>
      <c r="BS72" s="141">
        <v>153.1</v>
      </c>
      <c r="BT72" s="141">
        <v>180.2</v>
      </c>
      <c r="BU72" s="141">
        <v>189.6</v>
      </c>
      <c r="BV72" s="141">
        <v>204.3</v>
      </c>
      <c r="BW72" s="141">
        <v>219.5</v>
      </c>
      <c r="BX72" s="141">
        <v>236.6</v>
      </c>
      <c r="BY72" s="141">
        <v>294.39999999999998</v>
      </c>
      <c r="BZ72" s="141">
        <v>302.5</v>
      </c>
      <c r="CA72" s="141">
        <v>305.5</v>
      </c>
      <c r="CB72" s="141">
        <v>251</v>
      </c>
      <c r="CC72" s="141">
        <v>235.6</v>
      </c>
      <c r="CD72" s="141">
        <v>207.1</v>
      </c>
      <c r="CE72" s="141">
        <v>221.3</v>
      </c>
      <c r="CF72" s="141">
        <v>235.4</v>
      </c>
      <c r="CG72" s="141">
        <v>222.1</v>
      </c>
      <c r="CH72" s="141">
        <v>216.2</v>
      </c>
      <c r="CI72" s="141">
        <v>210</v>
      </c>
      <c r="CJ72" s="141">
        <v>202.8</v>
      </c>
      <c r="CK72" s="141">
        <v>199.2</v>
      </c>
      <c r="CL72" s="141">
        <v>196.1</v>
      </c>
    </row>
    <row r="73" spans="1:90" x14ac:dyDescent="0.2">
      <c r="A73" s="138" t="s">
        <v>1617</v>
      </c>
      <c r="B73" s="138" t="s">
        <v>1618</v>
      </c>
      <c r="C73" s="139">
        <v>6.3729999999999995E-2</v>
      </c>
      <c r="D73" s="141">
        <v>116.8</v>
      </c>
      <c r="E73" s="141">
        <v>123</v>
      </c>
      <c r="F73" s="141">
        <v>130</v>
      </c>
      <c r="G73" s="141">
        <v>133</v>
      </c>
      <c r="H73" s="141">
        <v>135.1</v>
      </c>
      <c r="I73" s="141">
        <v>139.30000000000001</v>
      </c>
      <c r="J73" s="141">
        <v>123.3</v>
      </c>
      <c r="K73" s="141">
        <v>115.3</v>
      </c>
      <c r="L73" s="141">
        <v>114.3</v>
      </c>
      <c r="M73" s="141">
        <v>125</v>
      </c>
      <c r="N73" s="141">
        <v>130.6</v>
      </c>
      <c r="O73" s="141">
        <v>136.1</v>
      </c>
      <c r="P73" s="141">
        <v>151</v>
      </c>
      <c r="Q73" s="141">
        <v>156.9</v>
      </c>
      <c r="R73" s="141">
        <v>158.9</v>
      </c>
      <c r="S73" s="141">
        <v>155.5</v>
      </c>
      <c r="T73" s="141">
        <v>154.80000000000001</v>
      </c>
      <c r="U73" s="141">
        <v>153.5</v>
      </c>
      <c r="V73" s="141">
        <v>145.5</v>
      </c>
      <c r="W73" s="141">
        <v>130.1</v>
      </c>
      <c r="X73" s="141">
        <v>134.6</v>
      </c>
      <c r="Y73" s="141">
        <v>132.6</v>
      </c>
      <c r="Z73" s="141">
        <v>131</v>
      </c>
      <c r="AA73" s="141">
        <v>130.4</v>
      </c>
      <c r="AB73" s="141">
        <v>124.4</v>
      </c>
      <c r="AC73" s="141">
        <v>120.9</v>
      </c>
      <c r="AD73" s="141">
        <v>118.3</v>
      </c>
      <c r="AE73" s="141">
        <v>117.8</v>
      </c>
      <c r="AF73" s="141">
        <v>114</v>
      </c>
      <c r="AG73" s="141">
        <v>115.5</v>
      </c>
      <c r="AH73" s="141">
        <v>114.3</v>
      </c>
      <c r="AI73" s="141">
        <v>123.8</v>
      </c>
      <c r="AJ73" s="141">
        <v>126.6</v>
      </c>
      <c r="AK73" s="141">
        <v>122.9</v>
      </c>
      <c r="AL73" s="141">
        <v>126.5</v>
      </c>
      <c r="AM73" s="141">
        <v>126.1</v>
      </c>
      <c r="AN73" s="141">
        <v>125.4</v>
      </c>
      <c r="AO73" s="141">
        <v>126.6</v>
      </c>
      <c r="AP73" s="141">
        <v>129.5</v>
      </c>
      <c r="AQ73" s="141">
        <v>132.80000000000001</v>
      </c>
      <c r="AR73" s="141">
        <v>134.80000000000001</v>
      </c>
      <c r="AS73" s="141">
        <v>135.9</v>
      </c>
      <c r="AT73" s="141">
        <v>136.6</v>
      </c>
      <c r="AU73" s="141">
        <v>137.80000000000001</v>
      </c>
      <c r="AV73" s="141">
        <v>138.80000000000001</v>
      </c>
      <c r="AW73" s="141">
        <v>138.80000000000001</v>
      </c>
      <c r="AX73" s="141">
        <v>138.5</v>
      </c>
      <c r="AY73" s="141">
        <v>139.4</v>
      </c>
      <c r="AZ73" s="141">
        <v>139.5</v>
      </c>
      <c r="BA73" s="141">
        <v>140.1</v>
      </c>
      <c r="BB73" s="141">
        <v>141.6</v>
      </c>
      <c r="BC73" s="141">
        <v>146.1</v>
      </c>
      <c r="BD73" s="141">
        <v>154</v>
      </c>
      <c r="BE73" s="141">
        <v>155</v>
      </c>
      <c r="BF73" s="141">
        <v>153.30000000000001</v>
      </c>
      <c r="BG73" s="141">
        <v>152.4</v>
      </c>
      <c r="BH73" s="141">
        <v>151.6</v>
      </c>
      <c r="BI73" s="141">
        <v>178.2</v>
      </c>
      <c r="BJ73" s="141">
        <v>167.8</v>
      </c>
      <c r="BK73" s="141">
        <v>162.69999999999999</v>
      </c>
      <c r="BL73" s="141">
        <v>164.1</v>
      </c>
      <c r="BM73" s="141">
        <v>167.2</v>
      </c>
      <c r="BN73" s="141">
        <v>173</v>
      </c>
      <c r="BO73" s="141">
        <v>172.1</v>
      </c>
      <c r="BP73" s="141">
        <v>175.1</v>
      </c>
      <c r="BQ73" s="141">
        <v>178.1</v>
      </c>
      <c r="BR73" s="141">
        <v>189.8</v>
      </c>
      <c r="BS73" s="141">
        <v>187.3</v>
      </c>
      <c r="BT73" s="141">
        <v>218</v>
      </c>
      <c r="BU73" s="141">
        <v>239.3</v>
      </c>
      <c r="BV73" s="141">
        <v>234.9</v>
      </c>
      <c r="BW73" s="141">
        <v>234.4</v>
      </c>
      <c r="BX73" s="141">
        <v>227.6</v>
      </c>
      <c r="BY73" s="141">
        <v>231.6</v>
      </c>
      <c r="BZ73" s="141">
        <v>240</v>
      </c>
      <c r="CA73" s="141">
        <v>239.8</v>
      </c>
      <c r="CB73" s="141">
        <v>256.60000000000002</v>
      </c>
      <c r="CC73" s="141">
        <v>245.4</v>
      </c>
      <c r="CD73" s="141">
        <v>222.7</v>
      </c>
      <c r="CE73" s="141">
        <v>221.8</v>
      </c>
      <c r="CF73" s="141">
        <v>223.9</v>
      </c>
      <c r="CG73" s="141">
        <v>209.6</v>
      </c>
      <c r="CH73" s="141">
        <v>199.7</v>
      </c>
      <c r="CI73" s="141">
        <v>194.5</v>
      </c>
      <c r="CJ73" s="141">
        <v>205.9</v>
      </c>
      <c r="CK73" s="141">
        <v>223.2</v>
      </c>
      <c r="CL73" s="141">
        <v>227</v>
      </c>
    </row>
    <row r="74" spans="1:90" x14ac:dyDescent="0.2">
      <c r="A74" s="138" t="s">
        <v>1619</v>
      </c>
      <c r="B74" s="138" t="s">
        <v>1620</v>
      </c>
      <c r="C74" s="139">
        <v>7.7099999999999998E-3</v>
      </c>
      <c r="D74" s="141">
        <v>107.8</v>
      </c>
      <c r="E74" s="141">
        <v>116.8</v>
      </c>
      <c r="F74" s="141">
        <v>120.2</v>
      </c>
      <c r="G74" s="141">
        <v>120.3</v>
      </c>
      <c r="H74" s="141">
        <v>120.5</v>
      </c>
      <c r="I74" s="141">
        <v>120.5</v>
      </c>
      <c r="J74" s="141">
        <v>120.5</v>
      </c>
      <c r="K74" s="141">
        <v>120.5</v>
      </c>
      <c r="L74" s="141">
        <v>117.6</v>
      </c>
      <c r="M74" s="141">
        <v>125.7</v>
      </c>
      <c r="N74" s="141">
        <v>136.30000000000001</v>
      </c>
      <c r="O74" s="141">
        <v>141.9</v>
      </c>
      <c r="P74" s="141">
        <v>150.69999999999999</v>
      </c>
      <c r="Q74" s="141">
        <v>151.80000000000001</v>
      </c>
      <c r="R74" s="141">
        <v>150.9</v>
      </c>
      <c r="S74" s="141">
        <v>151.5</v>
      </c>
      <c r="T74" s="141">
        <v>151.5</v>
      </c>
      <c r="U74" s="141">
        <v>151.5</v>
      </c>
      <c r="V74" s="141">
        <v>151.5</v>
      </c>
      <c r="W74" s="141">
        <v>151.5</v>
      </c>
      <c r="X74" s="141">
        <v>139.4</v>
      </c>
      <c r="Y74" s="141">
        <v>153.30000000000001</v>
      </c>
      <c r="Z74" s="141">
        <v>148.80000000000001</v>
      </c>
      <c r="AA74" s="141">
        <v>149.30000000000001</v>
      </c>
      <c r="AB74" s="141">
        <v>149.69999999999999</v>
      </c>
      <c r="AC74" s="141">
        <v>143.5</v>
      </c>
      <c r="AD74" s="141">
        <v>141.4</v>
      </c>
      <c r="AE74" s="141">
        <v>141.4</v>
      </c>
      <c r="AF74" s="141">
        <v>139.6</v>
      </c>
      <c r="AG74" s="141">
        <v>139</v>
      </c>
      <c r="AH74" s="141">
        <v>139</v>
      </c>
      <c r="AI74" s="141">
        <v>139</v>
      </c>
      <c r="AJ74" s="141">
        <v>139</v>
      </c>
      <c r="AK74" s="141">
        <v>138.1</v>
      </c>
      <c r="AL74" s="141">
        <v>135.5</v>
      </c>
      <c r="AM74" s="141">
        <v>135.5</v>
      </c>
      <c r="AN74" s="141">
        <v>132.1</v>
      </c>
      <c r="AO74" s="141">
        <v>132.1</v>
      </c>
      <c r="AP74" s="141">
        <v>127.2</v>
      </c>
      <c r="AQ74" s="141">
        <v>119.9</v>
      </c>
      <c r="AR74" s="141">
        <v>119.9</v>
      </c>
      <c r="AS74" s="141">
        <v>130.4</v>
      </c>
      <c r="AT74" s="141">
        <v>128.69999999999999</v>
      </c>
      <c r="AU74" s="141">
        <v>128.69999999999999</v>
      </c>
      <c r="AV74" s="141">
        <v>130.4</v>
      </c>
      <c r="AW74" s="141">
        <v>130.4</v>
      </c>
      <c r="AX74" s="141">
        <v>130.4</v>
      </c>
      <c r="AY74" s="141">
        <v>130.4</v>
      </c>
      <c r="AZ74" s="141">
        <v>133.69999999999999</v>
      </c>
      <c r="BA74" s="141">
        <v>133.69999999999999</v>
      </c>
      <c r="BB74" s="141">
        <v>133.69999999999999</v>
      </c>
      <c r="BC74" s="141">
        <v>135.4</v>
      </c>
      <c r="BD74" s="141">
        <v>133.69999999999999</v>
      </c>
      <c r="BE74" s="141">
        <v>133.69999999999999</v>
      </c>
      <c r="BF74" s="141">
        <v>133.69999999999999</v>
      </c>
      <c r="BG74" s="141">
        <v>133.69999999999999</v>
      </c>
      <c r="BH74" s="141">
        <v>133.69999999999999</v>
      </c>
      <c r="BI74" s="141">
        <v>133.69999999999999</v>
      </c>
      <c r="BJ74" s="141">
        <v>133.69999999999999</v>
      </c>
      <c r="BK74" s="141">
        <v>203.2</v>
      </c>
      <c r="BL74" s="141">
        <v>234.1</v>
      </c>
      <c r="BM74" s="141">
        <v>229.1</v>
      </c>
      <c r="BN74" s="141">
        <v>240.4</v>
      </c>
      <c r="BO74" s="141">
        <v>236.8</v>
      </c>
      <c r="BP74" s="141">
        <v>237</v>
      </c>
      <c r="BQ74" s="141">
        <v>237</v>
      </c>
      <c r="BR74" s="141">
        <v>237</v>
      </c>
      <c r="BS74" s="141">
        <v>235.5</v>
      </c>
      <c r="BT74" s="141">
        <v>237.5</v>
      </c>
      <c r="BU74" s="141">
        <v>235.2</v>
      </c>
      <c r="BV74" s="141">
        <v>232</v>
      </c>
      <c r="BW74" s="141">
        <v>249.7</v>
      </c>
      <c r="BX74" s="141">
        <v>246.1</v>
      </c>
      <c r="BY74" s="141">
        <v>240.5</v>
      </c>
      <c r="BZ74" s="141">
        <v>233.2</v>
      </c>
      <c r="CA74" s="141">
        <v>232</v>
      </c>
      <c r="CB74" s="141">
        <v>238.8</v>
      </c>
      <c r="CC74" s="141">
        <v>222.8</v>
      </c>
      <c r="CD74" s="141">
        <v>217.2</v>
      </c>
      <c r="CE74" s="141">
        <v>216.8</v>
      </c>
      <c r="CF74" s="141">
        <v>217.8</v>
      </c>
      <c r="CG74" s="141">
        <v>217.2</v>
      </c>
      <c r="CH74" s="141">
        <v>193.3</v>
      </c>
      <c r="CI74" s="141">
        <v>192.8</v>
      </c>
      <c r="CJ74" s="141">
        <v>193.9</v>
      </c>
      <c r="CK74" s="141">
        <v>199.1</v>
      </c>
      <c r="CL74" s="141">
        <v>198.2</v>
      </c>
    </row>
    <row r="75" spans="1:90" x14ac:dyDescent="0.2">
      <c r="A75" s="138" t="s">
        <v>1621</v>
      </c>
      <c r="B75" s="138" t="s">
        <v>1622</v>
      </c>
      <c r="C75" s="139">
        <v>1.0410000000000001E-2</v>
      </c>
      <c r="D75" s="141">
        <v>98.6</v>
      </c>
      <c r="E75" s="141">
        <v>98.6</v>
      </c>
      <c r="F75" s="141">
        <v>98.6</v>
      </c>
      <c r="G75" s="141">
        <v>98.6</v>
      </c>
      <c r="H75" s="141">
        <v>98.6</v>
      </c>
      <c r="I75" s="141">
        <v>98.6</v>
      </c>
      <c r="J75" s="141">
        <v>97.4</v>
      </c>
      <c r="K75" s="141">
        <v>95.7</v>
      </c>
      <c r="L75" s="141">
        <v>95.1</v>
      </c>
      <c r="M75" s="141">
        <v>95.1</v>
      </c>
      <c r="N75" s="141">
        <v>101.4</v>
      </c>
      <c r="O75" s="141">
        <v>99.2</v>
      </c>
      <c r="P75" s="141">
        <v>96.8</v>
      </c>
      <c r="Q75" s="141">
        <v>97.9</v>
      </c>
      <c r="R75" s="141">
        <v>98.3</v>
      </c>
      <c r="S75" s="141">
        <v>98.3</v>
      </c>
      <c r="T75" s="141">
        <v>98.3</v>
      </c>
      <c r="U75" s="141">
        <v>98.3</v>
      </c>
      <c r="V75" s="141">
        <v>93.5</v>
      </c>
      <c r="W75" s="141">
        <v>85.8</v>
      </c>
      <c r="X75" s="141">
        <v>85.4</v>
      </c>
      <c r="Y75" s="141">
        <v>84.4</v>
      </c>
      <c r="Z75" s="141">
        <v>83.3</v>
      </c>
      <c r="AA75" s="141">
        <v>83.3</v>
      </c>
      <c r="AB75" s="141">
        <v>83.6</v>
      </c>
      <c r="AC75" s="141">
        <v>83.9</v>
      </c>
      <c r="AD75" s="141">
        <v>83.9</v>
      </c>
      <c r="AE75" s="141">
        <v>83.9</v>
      </c>
      <c r="AF75" s="141">
        <v>88.7</v>
      </c>
      <c r="AG75" s="141">
        <v>88</v>
      </c>
      <c r="AH75" s="141">
        <v>88</v>
      </c>
      <c r="AI75" s="141">
        <v>88</v>
      </c>
      <c r="AJ75" s="141">
        <v>83.9</v>
      </c>
      <c r="AK75" s="141">
        <v>82.5</v>
      </c>
      <c r="AL75" s="141">
        <v>82.5</v>
      </c>
      <c r="AM75" s="141">
        <v>77.3</v>
      </c>
      <c r="AN75" s="141">
        <v>76</v>
      </c>
      <c r="AO75" s="141">
        <v>74.900000000000006</v>
      </c>
      <c r="AP75" s="141">
        <v>74.5</v>
      </c>
      <c r="AQ75" s="141">
        <v>80.400000000000006</v>
      </c>
      <c r="AR75" s="141">
        <v>80.400000000000006</v>
      </c>
      <c r="AS75" s="141">
        <v>80.400000000000006</v>
      </c>
      <c r="AT75" s="141">
        <v>80.400000000000006</v>
      </c>
      <c r="AU75" s="141">
        <v>79.8</v>
      </c>
      <c r="AV75" s="141">
        <v>78.8</v>
      </c>
      <c r="AW75" s="141">
        <v>75.599999999999994</v>
      </c>
      <c r="AX75" s="141">
        <v>75.599999999999994</v>
      </c>
      <c r="AY75" s="141">
        <v>75.599999999999994</v>
      </c>
      <c r="AZ75" s="141">
        <v>75.599999999999994</v>
      </c>
      <c r="BA75" s="141">
        <v>75.599999999999994</v>
      </c>
      <c r="BB75" s="141">
        <v>63.1</v>
      </c>
      <c r="BC75" s="141">
        <v>63</v>
      </c>
      <c r="BD75" s="141">
        <v>74.400000000000006</v>
      </c>
      <c r="BE75" s="141">
        <v>71</v>
      </c>
      <c r="BF75" s="141">
        <v>66.2</v>
      </c>
      <c r="BG75" s="141">
        <v>62.5</v>
      </c>
      <c r="BH75" s="141">
        <v>62.5</v>
      </c>
      <c r="BI75" s="141">
        <v>59.4</v>
      </c>
      <c r="BJ75" s="141">
        <v>57.4</v>
      </c>
      <c r="BK75" s="141">
        <v>57.4</v>
      </c>
      <c r="BL75" s="141">
        <v>57.4</v>
      </c>
      <c r="BM75" s="141">
        <v>57.4</v>
      </c>
      <c r="BN75" s="141">
        <v>57.4</v>
      </c>
      <c r="BO75" s="141">
        <v>57.4</v>
      </c>
      <c r="BP75" s="141">
        <v>57.4</v>
      </c>
      <c r="BQ75" s="141">
        <v>57.4</v>
      </c>
      <c r="BR75" s="141">
        <v>57.4</v>
      </c>
      <c r="BS75" s="141">
        <v>57.4</v>
      </c>
      <c r="BT75" s="141">
        <v>57.4</v>
      </c>
      <c r="BU75" s="141">
        <v>57.4</v>
      </c>
      <c r="BV75" s="141">
        <v>57.4</v>
      </c>
      <c r="BW75" s="141">
        <v>57.4</v>
      </c>
      <c r="BX75" s="141">
        <v>57.4</v>
      </c>
      <c r="BY75" s="141">
        <v>57.4</v>
      </c>
      <c r="BZ75" s="141">
        <v>57.4</v>
      </c>
      <c r="CA75" s="141">
        <v>57.4</v>
      </c>
      <c r="CB75" s="141">
        <v>57.4</v>
      </c>
      <c r="CC75" s="141">
        <v>57.4</v>
      </c>
      <c r="CD75" s="141">
        <v>57.4</v>
      </c>
      <c r="CE75" s="141">
        <v>57.4</v>
      </c>
      <c r="CF75" s="141">
        <v>57.4</v>
      </c>
      <c r="CG75" s="141">
        <v>57.4</v>
      </c>
      <c r="CH75" s="141">
        <v>57.4</v>
      </c>
      <c r="CI75" s="141">
        <v>57.4</v>
      </c>
      <c r="CJ75" s="141">
        <v>57.4</v>
      </c>
      <c r="CK75" s="141">
        <v>57.4</v>
      </c>
      <c r="CL75" s="141">
        <v>57.4</v>
      </c>
    </row>
    <row r="76" spans="1:90" x14ac:dyDescent="0.2">
      <c r="A76" s="138" t="s">
        <v>1623</v>
      </c>
      <c r="B76" s="138" t="s">
        <v>1624</v>
      </c>
      <c r="C76" s="139">
        <v>7.1139999999999995E-2</v>
      </c>
      <c r="D76" s="141">
        <v>99.6</v>
      </c>
      <c r="E76" s="141">
        <v>102.5</v>
      </c>
      <c r="F76" s="141">
        <v>101.3</v>
      </c>
      <c r="G76" s="141">
        <v>103.1</v>
      </c>
      <c r="H76" s="141">
        <v>103.1</v>
      </c>
      <c r="I76" s="141">
        <v>101.6</v>
      </c>
      <c r="J76" s="141">
        <v>103.4</v>
      </c>
      <c r="K76" s="141">
        <v>106.3</v>
      </c>
      <c r="L76" s="141">
        <v>109.7</v>
      </c>
      <c r="M76" s="141">
        <v>110.1</v>
      </c>
      <c r="N76" s="141">
        <v>116.1</v>
      </c>
      <c r="O76" s="141">
        <v>131.80000000000001</v>
      </c>
      <c r="P76" s="141">
        <v>135.80000000000001</v>
      </c>
      <c r="Q76" s="141">
        <v>144</v>
      </c>
      <c r="R76" s="141">
        <v>128</v>
      </c>
      <c r="S76" s="141">
        <v>120.4</v>
      </c>
      <c r="T76" s="141">
        <v>112.3</v>
      </c>
      <c r="U76" s="141">
        <v>115.7</v>
      </c>
      <c r="V76" s="141">
        <v>112.4</v>
      </c>
      <c r="W76" s="141">
        <v>116.4</v>
      </c>
      <c r="X76" s="141">
        <v>119.6</v>
      </c>
      <c r="Y76" s="141">
        <v>118.8</v>
      </c>
      <c r="Z76" s="141">
        <v>116.9</v>
      </c>
      <c r="AA76" s="141">
        <v>118.9</v>
      </c>
      <c r="AB76" s="141">
        <v>117.8</v>
      </c>
      <c r="AC76" s="141">
        <v>115.2</v>
      </c>
      <c r="AD76" s="141">
        <v>114.2</v>
      </c>
      <c r="AE76" s="141">
        <v>112.5</v>
      </c>
      <c r="AF76" s="141">
        <v>112.1</v>
      </c>
      <c r="AG76" s="141">
        <v>113.3</v>
      </c>
      <c r="AH76" s="141">
        <v>111.9</v>
      </c>
      <c r="AI76" s="141">
        <v>112</v>
      </c>
      <c r="AJ76" s="141">
        <v>108.7</v>
      </c>
      <c r="AK76" s="141">
        <v>109.8</v>
      </c>
      <c r="AL76" s="141">
        <v>109</v>
      </c>
      <c r="AM76" s="141">
        <v>108.3</v>
      </c>
      <c r="AN76" s="141">
        <v>108.3</v>
      </c>
      <c r="AO76" s="141">
        <v>108.3</v>
      </c>
      <c r="AP76" s="141">
        <v>108.3</v>
      </c>
      <c r="AQ76" s="141">
        <v>108.3</v>
      </c>
      <c r="AR76" s="141">
        <v>107.2</v>
      </c>
      <c r="AS76" s="141">
        <v>104.1</v>
      </c>
      <c r="AT76" s="141">
        <v>104</v>
      </c>
      <c r="AU76" s="141">
        <v>109</v>
      </c>
      <c r="AV76" s="141">
        <v>118.1</v>
      </c>
      <c r="AW76" s="141">
        <v>119.2</v>
      </c>
      <c r="AX76" s="141">
        <v>132.5</v>
      </c>
      <c r="AY76" s="141">
        <v>139.80000000000001</v>
      </c>
      <c r="AZ76" s="141">
        <v>145.6</v>
      </c>
      <c r="BA76" s="141">
        <v>137.1</v>
      </c>
      <c r="BB76" s="141">
        <v>134</v>
      </c>
      <c r="BC76" s="141">
        <v>134.69999999999999</v>
      </c>
      <c r="BD76" s="141">
        <v>135</v>
      </c>
      <c r="BE76" s="141">
        <v>134.80000000000001</v>
      </c>
      <c r="BF76" s="141">
        <v>132.9</v>
      </c>
      <c r="BG76" s="141">
        <v>142.9</v>
      </c>
      <c r="BH76" s="141">
        <v>151</v>
      </c>
      <c r="BI76" s="141">
        <v>150.9</v>
      </c>
      <c r="BJ76" s="141">
        <v>158.30000000000001</v>
      </c>
      <c r="BK76" s="141">
        <v>157</v>
      </c>
      <c r="BL76" s="141">
        <v>161.1</v>
      </c>
      <c r="BM76" s="141">
        <v>161.19999999999999</v>
      </c>
      <c r="BN76" s="141">
        <v>158.30000000000001</v>
      </c>
      <c r="BO76" s="141">
        <v>159.69999999999999</v>
      </c>
      <c r="BP76" s="141">
        <v>166.8</v>
      </c>
      <c r="BQ76" s="141">
        <v>167.9</v>
      </c>
      <c r="BR76" s="141">
        <v>175.6</v>
      </c>
      <c r="BS76" s="141">
        <v>181.6</v>
      </c>
      <c r="BT76" s="141">
        <v>209.8</v>
      </c>
      <c r="BU76" s="141">
        <v>214.5</v>
      </c>
      <c r="BV76" s="141">
        <v>216.4</v>
      </c>
      <c r="BW76" s="141">
        <v>245.3</v>
      </c>
      <c r="BX76" s="141">
        <v>255.3</v>
      </c>
      <c r="BY76" s="141">
        <v>255.9</v>
      </c>
      <c r="BZ76" s="141">
        <v>201.8</v>
      </c>
      <c r="CA76" s="141">
        <v>200.2</v>
      </c>
      <c r="CB76" s="141">
        <v>185.8</v>
      </c>
      <c r="CC76" s="141">
        <v>174.4</v>
      </c>
      <c r="CD76" s="141">
        <v>175.5</v>
      </c>
      <c r="CE76" s="141">
        <v>179.9</v>
      </c>
      <c r="CF76" s="141">
        <v>185.2</v>
      </c>
      <c r="CG76" s="141">
        <v>179</v>
      </c>
      <c r="CH76" s="141">
        <v>170</v>
      </c>
      <c r="CI76" s="141">
        <v>177.3</v>
      </c>
      <c r="CJ76" s="141">
        <v>178.5</v>
      </c>
      <c r="CK76" s="141">
        <v>174.7</v>
      </c>
      <c r="CL76" s="141">
        <v>173.7</v>
      </c>
    </row>
    <row r="77" spans="1:90" x14ac:dyDescent="0.2">
      <c r="A77" s="138" t="s">
        <v>1625</v>
      </c>
      <c r="B77" s="138" t="s">
        <v>1626</v>
      </c>
      <c r="C77" s="139">
        <v>1.95E-2</v>
      </c>
      <c r="D77" s="141">
        <v>100</v>
      </c>
      <c r="E77" s="141">
        <v>102.3</v>
      </c>
      <c r="F77" s="141">
        <v>104.2</v>
      </c>
      <c r="G77" s="141">
        <v>103.7</v>
      </c>
      <c r="H77" s="141">
        <v>107.3</v>
      </c>
      <c r="I77" s="141">
        <v>105.4</v>
      </c>
      <c r="J77" s="141">
        <v>105.5</v>
      </c>
      <c r="K77" s="141">
        <v>106.1</v>
      </c>
      <c r="L77" s="141">
        <v>107.7</v>
      </c>
      <c r="M77" s="141">
        <v>107.9</v>
      </c>
      <c r="N77" s="141">
        <v>107.9</v>
      </c>
      <c r="O77" s="141">
        <v>108</v>
      </c>
      <c r="P77" s="141">
        <v>107.9</v>
      </c>
      <c r="Q77" s="141">
        <v>107.3</v>
      </c>
      <c r="R77" s="141">
        <v>106.5</v>
      </c>
      <c r="S77" s="141">
        <v>105.8</v>
      </c>
      <c r="T77" s="141">
        <v>105.7</v>
      </c>
      <c r="U77" s="141">
        <v>105.5</v>
      </c>
      <c r="V77" s="141">
        <v>105.6</v>
      </c>
      <c r="W77" s="141">
        <v>107.2</v>
      </c>
      <c r="X77" s="141">
        <v>109.3</v>
      </c>
      <c r="Y77" s="141">
        <v>110.8</v>
      </c>
      <c r="Z77" s="141">
        <v>110.8</v>
      </c>
      <c r="AA77" s="141">
        <v>110.8</v>
      </c>
      <c r="AB77" s="141">
        <v>110.2</v>
      </c>
      <c r="AC77" s="141">
        <v>109.5</v>
      </c>
      <c r="AD77" s="141">
        <v>109.2</v>
      </c>
      <c r="AE77" s="141">
        <v>109.7</v>
      </c>
      <c r="AF77" s="141">
        <v>108.2</v>
      </c>
      <c r="AG77" s="141">
        <v>110.6</v>
      </c>
      <c r="AH77" s="141">
        <v>111.1</v>
      </c>
      <c r="AI77" s="141">
        <v>111.1</v>
      </c>
      <c r="AJ77" s="141">
        <v>111.5</v>
      </c>
      <c r="AK77" s="141">
        <v>113.2</v>
      </c>
      <c r="AL77" s="141">
        <v>113.2</v>
      </c>
      <c r="AM77" s="141">
        <v>113.2</v>
      </c>
      <c r="AN77" s="141">
        <v>114</v>
      </c>
      <c r="AO77" s="141">
        <v>114.5</v>
      </c>
      <c r="AP77" s="141">
        <v>115.2</v>
      </c>
      <c r="AQ77" s="141">
        <v>115</v>
      </c>
      <c r="AR77" s="141">
        <v>113.1</v>
      </c>
      <c r="AS77" s="141">
        <v>111.9</v>
      </c>
      <c r="AT77" s="141">
        <v>112.8</v>
      </c>
      <c r="AU77" s="141">
        <v>113.4</v>
      </c>
      <c r="AV77" s="141">
        <v>112.8</v>
      </c>
      <c r="AW77" s="141">
        <v>112.4</v>
      </c>
      <c r="AX77" s="141">
        <v>112.8</v>
      </c>
      <c r="AY77" s="141">
        <v>113.1</v>
      </c>
      <c r="AZ77" s="141">
        <v>112.5</v>
      </c>
      <c r="BA77" s="141">
        <v>115.1</v>
      </c>
      <c r="BB77" s="141">
        <v>115.4</v>
      </c>
      <c r="BC77" s="141">
        <v>114.4</v>
      </c>
      <c r="BD77" s="141">
        <v>113.3</v>
      </c>
      <c r="BE77" s="141">
        <v>114.5</v>
      </c>
      <c r="BF77" s="141">
        <v>117.7</v>
      </c>
      <c r="BG77" s="141">
        <v>118.4</v>
      </c>
      <c r="BH77" s="141">
        <v>124</v>
      </c>
      <c r="BI77" s="141">
        <v>133.4</v>
      </c>
      <c r="BJ77" s="141">
        <v>136.1</v>
      </c>
      <c r="BK77" s="141">
        <v>138.30000000000001</v>
      </c>
      <c r="BL77" s="141">
        <v>139.69999999999999</v>
      </c>
      <c r="BM77" s="141">
        <v>143.6</v>
      </c>
      <c r="BN77" s="141">
        <v>143.6</v>
      </c>
      <c r="BO77" s="141">
        <v>143.1</v>
      </c>
      <c r="BP77" s="141">
        <v>143.30000000000001</v>
      </c>
      <c r="BQ77" s="141">
        <v>145.4</v>
      </c>
      <c r="BR77" s="141">
        <v>148</v>
      </c>
      <c r="BS77" s="141">
        <v>151.4</v>
      </c>
      <c r="BT77" s="141">
        <v>154.80000000000001</v>
      </c>
      <c r="BU77" s="141">
        <v>163.5</v>
      </c>
      <c r="BV77" s="141">
        <v>174.8</v>
      </c>
      <c r="BW77" s="141">
        <v>176.9</v>
      </c>
      <c r="BX77" s="141">
        <v>178.3</v>
      </c>
      <c r="BY77" s="141">
        <v>181.3</v>
      </c>
      <c r="BZ77" s="141">
        <v>178.6</v>
      </c>
      <c r="CA77" s="141">
        <v>177.3</v>
      </c>
      <c r="CB77" s="141">
        <v>180.3</v>
      </c>
      <c r="CC77" s="141">
        <v>180</v>
      </c>
      <c r="CD77" s="141">
        <v>194.5</v>
      </c>
      <c r="CE77" s="141">
        <v>201.2</v>
      </c>
      <c r="CF77" s="141">
        <v>209.1</v>
      </c>
      <c r="CG77" s="141">
        <v>197.5</v>
      </c>
      <c r="CH77" s="141">
        <v>194.4</v>
      </c>
      <c r="CI77" s="141">
        <v>187.8</v>
      </c>
      <c r="CJ77" s="141">
        <v>188.6</v>
      </c>
      <c r="CK77" s="141">
        <v>188.1</v>
      </c>
      <c r="CL77" s="141">
        <v>186.4</v>
      </c>
    </row>
    <row r="78" spans="1:90" x14ac:dyDescent="0.2">
      <c r="A78" s="138" t="s">
        <v>1627</v>
      </c>
      <c r="B78" s="138" t="s">
        <v>1628</v>
      </c>
      <c r="C78" s="139">
        <v>1.78051</v>
      </c>
      <c r="D78" s="141">
        <v>97.8</v>
      </c>
      <c r="E78" s="141">
        <v>95.6</v>
      </c>
      <c r="F78" s="141">
        <v>92.8</v>
      </c>
      <c r="G78" s="141">
        <v>92.8</v>
      </c>
      <c r="H78" s="141">
        <v>92.3</v>
      </c>
      <c r="I78" s="141">
        <v>92.5</v>
      </c>
      <c r="J78" s="141">
        <v>93.6</v>
      </c>
      <c r="K78" s="141">
        <v>92.2</v>
      </c>
      <c r="L78" s="141">
        <v>92.4</v>
      </c>
      <c r="M78" s="141">
        <v>92</v>
      </c>
      <c r="N78" s="141">
        <v>91.8</v>
      </c>
      <c r="O78" s="141">
        <v>85.4</v>
      </c>
      <c r="P78" s="141">
        <v>86.3</v>
      </c>
      <c r="Q78" s="141">
        <v>86.9</v>
      </c>
      <c r="R78" s="141">
        <v>86.1</v>
      </c>
      <c r="S78" s="141">
        <v>86.8</v>
      </c>
      <c r="T78" s="141">
        <v>88.5</v>
      </c>
      <c r="U78" s="141">
        <v>89.6</v>
      </c>
      <c r="V78" s="141">
        <v>89.7</v>
      </c>
      <c r="W78" s="141">
        <v>90.3</v>
      </c>
      <c r="X78" s="141">
        <v>91.8</v>
      </c>
      <c r="Y78" s="141">
        <v>91.7</v>
      </c>
      <c r="Z78" s="141">
        <v>95.2</v>
      </c>
      <c r="AA78" s="141">
        <v>100.7</v>
      </c>
      <c r="AB78" s="141">
        <v>101.3</v>
      </c>
      <c r="AC78" s="141">
        <v>103.8</v>
      </c>
      <c r="AD78" s="141">
        <v>104.5</v>
      </c>
      <c r="AE78" s="141">
        <v>107.2</v>
      </c>
      <c r="AF78" s="141">
        <v>107.9</v>
      </c>
      <c r="AG78" s="141">
        <v>109.2</v>
      </c>
      <c r="AH78" s="141">
        <v>111.9</v>
      </c>
      <c r="AI78" s="141">
        <v>111.4</v>
      </c>
      <c r="AJ78" s="141">
        <v>111.2</v>
      </c>
      <c r="AK78" s="141">
        <v>110.1</v>
      </c>
      <c r="AL78" s="141">
        <v>110.5</v>
      </c>
      <c r="AM78" s="141">
        <v>112.6</v>
      </c>
      <c r="AN78" s="141">
        <v>117.4</v>
      </c>
      <c r="AO78" s="141">
        <v>119.3</v>
      </c>
      <c r="AP78" s="141">
        <v>129.9</v>
      </c>
      <c r="AQ78" s="141">
        <v>127.5</v>
      </c>
      <c r="AR78" s="141">
        <v>129.9</v>
      </c>
      <c r="AS78" s="141">
        <v>136.19999999999999</v>
      </c>
      <c r="AT78" s="141">
        <v>137.9</v>
      </c>
      <c r="AU78" s="141">
        <v>135.80000000000001</v>
      </c>
      <c r="AV78" s="141">
        <v>133</v>
      </c>
      <c r="AW78" s="141">
        <v>130.80000000000001</v>
      </c>
      <c r="AX78" s="141">
        <v>131.1</v>
      </c>
      <c r="AY78" s="141">
        <v>128.6</v>
      </c>
      <c r="AZ78" s="141">
        <v>129.30000000000001</v>
      </c>
      <c r="BA78" s="141">
        <v>126.2</v>
      </c>
      <c r="BB78" s="141">
        <v>127.7</v>
      </c>
      <c r="BC78" s="141">
        <v>130.1</v>
      </c>
      <c r="BD78" s="141">
        <v>134.6</v>
      </c>
      <c r="BE78" s="141">
        <v>134.9</v>
      </c>
      <c r="BF78" s="141">
        <v>134.1</v>
      </c>
      <c r="BG78" s="141">
        <v>135</v>
      </c>
      <c r="BH78" s="141">
        <v>133.4</v>
      </c>
      <c r="BI78" s="141">
        <v>130.30000000000001</v>
      </c>
      <c r="BJ78" s="141">
        <v>134.4</v>
      </c>
      <c r="BK78" s="141">
        <v>137.4</v>
      </c>
      <c r="BL78" s="141">
        <v>140</v>
      </c>
      <c r="BM78" s="141">
        <v>139.19999999999999</v>
      </c>
      <c r="BN78" s="141">
        <v>136.19999999999999</v>
      </c>
      <c r="BO78" s="141">
        <v>138.6</v>
      </c>
      <c r="BP78" s="141">
        <v>137.69999999999999</v>
      </c>
      <c r="BQ78" s="141">
        <v>137.69999999999999</v>
      </c>
      <c r="BR78" s="141">
        <v>137.1</v>
      </c>
      <c r="BS78" s="141">
        <v>138.4</v>
      </c>
      <c r="BT78" s="141">
        <v>139.69999999999999</v>
      </c>
      <c r="BU78" s="141">
        <v>140.1</v>
      </c>
      <c r="BV78" s="141">
        <v>138.6</v>
      </c>
      <c r="BW78" s="141">
        <v>141.9</v>
      </c>
      <c r="BX78" s="141">
        <v>144.9</v>
      </c>
      <c r="BY78" s="141">
        <v>150.19999999999999</v>
      </c>
      <c r="BZ78" s="141">
        <v>151</v>
      </c>
      <c r="CA78" s="141">
        <v>152.5</v>
      </c>
      <c r="CB78" s="141">
        <v>154.30000000000001</v>
      </c>
      <c r="CC78" s="141">
        <v>155.4</v>
      </c>
      <c r="CD78" s="141">
        <v>156.19999999999999</v>
      </c>
      <c r="CE78" s="141">
        <v>161.30000000000001</v>
      </c>
      <c r="CF78" s="141">
        <v>160.30000000000001</v>
      </c>
      <c r="CG78" s="141">
        <v>154.5</v>
      </c>
      <c r="CH78" s="141">
        <v>154.6</v>
      </c>
      <c r="CI78" s="141">
        <v>156.9</v>
      </c>
      <c r="CJ78" s="141">
        <v>163.4</v>
      </c>
      <c r="CK78" s="141">
        <v>164.3</v>
      </c>
      <c r="CL78" s="141">
        <v>171.3</v>
      </c>
    </row>
    <row r="79" spans="1:90" x14ac:dyDescent="0.2">
      <c r="A79" s="138" t="s">
        <v>1629</v>
      </c>
      <c r="B79" s="138" t="s">
        <v>1630</v>
      </c>
      <c r="C79" s="139">
        <v>0.39667999999999998</v>
      </c>
      <c r="D79" s="141">
        <v>99.9</v>
      </c>
      <c r="E79" s="141">
        <v>101.2</v>
      </c>
      <c r="F79" s="141">
        <v>94.6</v>
      </c>
      <c r="G79" s="141">
        <v>96</v>
      </c>
      <c r="H79" s="141">
        <v>96.3</v>
      </c>
      <c r="I79" s="141">
        <v>97.1</v>
      </c>
      <c r="J79" s="141">
        <v>102.1</v>
      </c>
      <c r="K79" s="141">
        <v>98.7</v>
      </c>
      <c r="L79" s="141">
        <v>99.9</v>
      </c>
      <c r="M79" s="141">
        <v>101.8</v>
      </c>
      <c r="N79" s="141">
        <v>103.3</v>
      </c>
      <c r="O79" s="141">
        <v>91.5</v>
      </c>
      <c r="P79" s="141">
        <v>89.8</v>
      </c>
      <c r="Q79" s="141">
        <v>91.6</v>
      </c>
      <c r="R79" s="141">
        <v>93.5</v>
      </c>
      <c r="S79" s="141">
        <v>95.4</v>
      </c>
      <c r="T79" s="141">
        <v>98.8</v>
      </c>
      <c r="U79" s="141">
        <v>100.4</v>
      </c>
      <c r="V79" s="141">
        <v>101.7</v>
      </c>
      <c r="W79" s="141">
        <v>101.4</v>
      </c>
      <c r="X79" s="141">
        <v>103</v>
      </c>
      <c r="Y79" s="141">
        <v>104</v>
      </c>
      <c r="Z79" s="141">
        <v>110.3</v>
      </c>
      <c r="AA79" s="141">
        <v>116.4</v>
      </c>
      <c r="AB79" s="141">
        <v>122.5</v>
      </c>
      <c r="AC79" s="141">
        <v>128.19999999999999</v>
      </c>
      <c r="AD79" s="141">
        <v>132.19999999999999</v>
      </c>
      <c r="AE79" s="141">
        <v>133.9</v>
      </c>
      <c r="AF79" s="141">
        <v>136.6</v>
      </c>
      <c r="AG79" s="141">
        <v>141.9</v>
      </c>
      <c r="AH79" s="141">
        <v>146.5</v>
      </c>
      <c r="AI79" s="141">
        <v>145.5</v>
      </c>
      <c r="AJ79" s="141">
        <v>145.1</v>
      </c>
      <c r="AK79" s="141">
        <v>140.1</v>
      </c>
      <c r="AL79" s="141">
        <v>134.1</v>
      </c>
      <c r="AM79" s="141">
        <v>136.1</v>
      </c>
      <c r="AN79" s="141">
        <v>136.69999999999999</v>
      </c>
      <c r="AO79" s="141">
        <v>140.9</v>
      </c>
      <c r="AP79" s="141">
        <v>146.5</v>
      </c>
      <c r="AQ79" s="141">
        <v>146.4</v>
      </c>
      <c r="AR79" s="141">
        <v>150.6</v>
      </c>
      <c r="AS79" s="141">
        <v>155.1</v>
      </c>
      <c r="AT79" s="141">
        <v>149.19999999999999</v>
      </c>
      <c r="AU79" s="141">
        <v>150.4</v>
      </c>
      <c r="AV79" s="141">
        <v>139.5</v>
      </c>
      <c r="AW79" s="141">
        <v>139.9</v>
      </c>
      <c r="AX79" s="141">
        <v>137.80000000000001</v>
      </c>
      <c r="AY79" s="141">
        <v>141.69999999999999</v>
      </c>
      <c r="AZ79" s="141">
        <v>142.1</v>
      </c>
      <c r="BA79" s="141">
        <v>137.80000000000001</v>
      </c>
      <c r="BB79" s="141">
        <v>141.30000000000001</v>
      </c>
      <c r="BC79" s="141">
        <v>146.4</v>
      </c>
      <c r="BD79" s="141">
        <v>146</v>
      </c>
      <c r="BE79" s="141">
        <v>145.1</v>
      </c>
      <c r="BF79" s="141">
        <v>140.19999999999999</v>
      </c>
      <c r="BG79" s="141">
        <v>141.4</v>
      </c>
      <c r="BH79" s="141">
        <v>144.6</v>
      </c>
      <c r="BI79" s="141">
        <v>141.5</v>
      </c>
      <c r="BJ79" s="141">
        <v>152</v>
      </c>
      <c r="BK79" s="141">
        <v>156</v>
      </c>
      <c r="BL79" s="141">
        <v>153.69999999999999</v>
      </c>
      <c r="BM79" s="141">
        <v>156</v>
      </c>
      <c r="BN79" s="141">
        <v>152.9</v>
      </c>
      <c r="BO79" s="141">
        <v>162</v>
      </c>
      <c r="BP79" s="141">
        <v>163.4</v>
      </c>
      <c r="BQ79" s="141">
        <v>163.4</v>
      </c>
      <c r="BR79" s="141">
        <v>166.3</v>
      </c>
      <c r="BS79" s="141">
        <v>173.5</v>
      </c>
      <c r="BT79" s="141">
        <v>178.4</v>
      </c>
      <c r="BU79" s="141">
        <v>172.1</v>
      </c>
      <c r="BV79" s="141">
        <v>158.6</v>
      </c>
      <c r="BW79" s="141">
        <v>157.6</v>
      </c>
      <c r="BX79" s="141">
        <v>154.30000000000001</v>
      </c>
      <c r="BY79" s="141">
        <v>156.9</v>
      </c>
      <c r="BZ79" s="141">
        <v>171.3</v>
      </c>
      <c r="CA79" s="141">
        <v>183.6</v>
      </c>
      <c r="CB79" s="141">
        <v>188.8</v>
      </c>
      <c r="CC79" s="141">
        <v>191.5</v>
      </c>
      <c r="CD79" s="141">
        <v>194.4</v>
      </c>
      <c r="CE79" s="141">
        <v>203.3</v>
      </c>
      <c r="CF79" s="141">
        <v>205</v>
      </c>
      <c r="CG79" s="141">
        <v>196.9</v>
      </c>
      <c r="CH79" s="141">
        <v>191.3</v>
      </c>
      <c r="CI79" s="141">
        <v>192.4</v>
      </c>
      <c r="CJ79" s="141">
        <v>208.4</v>
      </c>
      <c r="CK79" s="141">
        <v>214</v>
      </c>
      <c r="CL79" s="141">
        <v>230.6</v>
      </c>
    </row>
    <row r="80" spans="1:90" x14ac:dyDescent="0.2">
      <c r="A80" s="138" t="s">
        <v>1631</v>
      </c>
      <c r="B80" s="138" t="s">
        <v>1632</v>
      </c>
      <c r="C80" s="139">
        <v>0.33796999999999999</v>
      </c>
      <c r="D80" s="141">
        <v>100.3</v>
      </c>
      <c r="E80" s="141">
        <v>94.6</v>
      </c>
      <c r="F80" s="141">
        <v>91.2</v>
      </c>
      <c r="G80" s="141">
        <v>93</v>
      </c>
      <c r="H80" s="141">
        <v>96.1</v>
      </c>
      <c r="I80" s="141">
        <v>94.8</v>
      </c>
      <c r="J80" s="141">
        <v>96.8</v>
      </c>
      <c r="K80" s="141">
        <v>98.2</v>
      </c>
      <c r="L80" s="141">
        <v>98.8</v>
      </c>
      <c r="M80" s="141">
        <v>98.6</v>
      </c>
      <c r="N80" s="141">
        <v>98.1</v>
      </c>
      <c r="O80" s="141">
        <v>95.5</v>
      </c>
      <c r="P80" s="141">
        <v>95.4</v>
      </c>
      <c r="Q80" s="141">
        <v>93.6</v>
      </c>
      <c r="R80" s="141">
        <v>91.5</v>
      </c>
      <c r="S80" s="141">
        <v>93.1</v>
      </c>
      <c r="T80" s="141">
        <v>94.7</v>
      </c>
      <c r="U80" s="141">
        <v>96.4</v>
      </c>
      <c r="V80" s="141">
        <v>95.2</v>
      </c>
      <c r="W80" s="141">
        <v>96.9</v>
      </c>
      <c r="X80" s="141">
        <v>98.1</v>
      </c>
      <c r="Y80" s="141">
        <v>97.8</v>
      </c>
      <c r="Z80" s="141">
        <v>102.1</v>
      </c>
      <c r="AA80" s="141">
        <v>106.3</v>
      </c>
      <c r="AB80" s="141">
        <v>107.1</v>
      </c>
      <c r="AC80" s="141">
        <v>105.8</v>
      </c>
      <c r="AD80" s="141">
        <v>106.1</v>
      </c>
      <c r="AE80" s="141">
        <v>110.8</v>
      </c>
      <c r="AF80" s="141">
        <v>112</v>
      </c>
      <c r="AG80" s="141">
        <v>112.4</v>
      </c>
      <c r="AH80" s="141">
        <v>113.5</v>
      </c>
      <c r="AI80" s="141">
        <v>114</v>
      </c>
      <c r="AJ80" s="141">
        <v>114.2</v>
      </c>
      <c r="AK80" s="141">
        <v>114.5</v>
      </c>
      <c r="AL80" s="141">
        <v>117.9</v>
      </c>
      <c r="AM80" s="141">
        <v>118.9</v>
      </c>
      <c r="AN80" s="141">
        <v>124.3</v>
      </c>
      <c r="AO80" s="141">
        <v>126.7</v>
      </c>
      <c r="AP80" s="141">
        <v>138.69999999999999</v>
      </c>
      <c r="AQ80" s="141">
        <v>130.5</v>
      </c>
      <c r="AR80" s="141">
        <v>133.5</v>
      </c>
      <c r="AS80" s="141">
        <v>147.9</v>
      </c>
      <c r="AT80" s="141">
        <v>151.69999999999999</v>
      </c>
      <c r="AU80" s="141">
        <v>151.19999999999999</v>
      </c>
      <c r="AV80" s="141">
        <v>150.1</v>
      </c>
      <c r="AW80" s="141">
        <v>151.30000000000001</v>
      </c>
      <c r="AX80" s="141">
        <v>151.19999999999999</v>
      </c>
      <c r="AY80" s="141">
        <v>151.5</v>
      </c>
      <c r="AZ80" s="141">
        <v>148.1</v>
      </c>
      <c r="BA80" s="141">
        <v>134</v>
      </c>
      <c r="BB80" s="141">
        <v>131.69999999999999</v>
      </c>
      <c r="BC80" s="141">
        <v>133.4</v>
      </c>
      <c r="BD80" s="141">
        <v>137.4</v>
      </c>
      <c r="BE80" s="141">
        <v>137.80000000000001</v>
      </c>
      <c r="BF80" s="141">
        <v>139</v>
      </c>
      <c r="BG80" s="141">
        <v>140.30000000000001</v>
      </c>
      <c r="BH80" s="141">
        <v>138.1</v>
      </c>
      <c r="BI80" s="141">
        <v>139.19999999999999</v>
      </c>
      <c r="BJ80" s="141">
        <v>139.9</v>
      </c>
      <c r="BK80" s="141">
        <v>144.30000000000001</v>
      </c>
      <c r="BL80" s="141">
        <v>144.30000000000001</v>
      </c>
      <c r="BM80" s="141">
        <v>140.19999999999999</v>
      </c>
      <c r="BN80" s="141">
        <v>136.69999999999999</v>
      </c>
      <c r="BO80" s="141">
        <v>136.5</v>
      </c>
      <c r="BP80" s="141">
        <v>136.19999999999999</v>
      </c>
      <c r="BQ80" s="141">
        <v>136.69999999999999</v>
      </c>
      <c r="BR80" s="141">
        <v>133.6</v>
      </c>
      <c r="BS80" s="141">
        <v>133.30000000000001</v>
      </c>
      <c r="BT80" s="141">
        <v>133.1</v>
      </c>
      <c r="BU80" s="141">
        <v>134.30000000000001</v>
      </c>
      <c r="BV80" s="141">
        <v>134.19999999999999</v>
      </c>
      <c r="BW80" s="141">
        <v>134.6</v>
      </c>
      <c r="BX80" s="141">
        <v>136.9</v>
      </c>
      <c r="BY80" s="141">
        <v>136.9</v>
      </c>
      <c r="BZ80" s="141">
        <v>134.80000000000001</v>
      </c>
      <c r="CA80" s="141">
        <v>130.1</v>
      </c>
      <c r="CB80" s="141">
        <v>132.19999999999999</v>
      </c>
      <c r="CC80" s="141">
        <v>139.69999999999999</v>
      </c>
      <c r="CD80" s="141">
        <v>143.6</v>
      </c>
      <c r="CE80" s="141">
        <v>149.30000000000001</v>
      </c>
      <c r="CF80" s="141">
        <v>152.19999999999999</v>
      </c>
      <c r="CG80" s="141">
        <v>150.4</v>
      </c>
      <c r="CH80" s="141">
        <v>149.80000000000001</v>
      </c>
      <c r="CI80" s="141">
        <v>157.9</v>
      </c>
      <c r="CJ80" s="141">
        <v>164.6</v>
      </c>
      <c r="CK80" s="141">
        <v>162.69999999999999</v>
      </c>
      <c r="CL80" s="141">
        <v>164.7</v>
      </c>
    </row>
    <row r="81" spans="1:90" x14ac:dyDescent="0.2">
      <c r="A81" s="138" t="s">
        <v>1633</v>
      </c>
      <c r="B81" s="138" t="s">
        <v>1634</v>
      </c>
      <c r="C81" s="139">
        <v>0.20763000000000001</v>
      </c>
      <c r="D81" s="141">
        <v>88.3</v>
      </c>
      <c r="E81" s="141">
        <v>84.7</v>
      </c>
      <c r="F81" s="141">
        <v>84.2</v>
      </c>
      <c r="G81" s="141">
        <v>84.7</v>
      </c>
      <c r="H81" s="141">
        <v>84.5</v>
      </c>
      <c r="I81" s="141">
        <v>84.6</v>
      </c>
      <c r="J81" s="141">
        <v>85.6</v>
      </c>
      <c r="K81" s="141">
        <v>85.2</v>
      </c>
      <c r="L81" s="141">
        <v>85.3</v>
      </c>
      <c r="M81" s="141">
        <v>87.4</v>
      </c>
      <c r="N81" s="141">
        <v>85.6</v>
      </c>
      <c r="O81" s="141">
        <v>87.4</v>
      </c>
      <c r="P81" s="141">
        <v>89.6</v>
      </c>
      <c r="Q81" s="141">
        <v>89.1</v>
      </c>
      <c r="R81" s="141">
        <v>89.2</v>
      </c>
      <c r="S81" s="141">
        <v>89.7</v>
      </c>
      <c r="T81" s="141">
        <v>92.9</v>
      </c>
      <c r="U81" s="141">
        <v>94.1</v>
      </c>
      <c r="V81" s="141">
        <v>94.4</v>
      </c>
      <c r="W81" s="141">
        <v>97.5</v>
      </c>
      <c r="X81" s="141">
        <v>100.7</v>
      </c>
      <c r="Y81" s="141">
        <v>96.8</v>
      </c>
      <c r="Z81" s="141">
        <v>96</v>
      </c>
      <c r="AA81" s="141">
        <v>97</v>
      </c>
      <c r="AB81" s="141">
        <v>97.4</v>
      </c>
      <c r="AC81" s="141">
        <v>100.2</v>
      </c>
      <c r="AD81" s="141">
        <v>103</v>
      </c>
      <c r="AE81" s="141">
        <v>106.1</v>
      </c>
      <c r="AF81" s="141">
        <v>107.6</v>
      </c>
      <c r="AG81" s="141">
        <v>108.5</v>
      </c>
      <c r="AH81" s="141">
        <v>109.9</v>
      </c>
      <c r="AI81" s="141">
        <v>110.3</v>
      </c>
      <c r="AJ81" s="141">
        <v>110.8</v>
      </c>
      <c r="AK81" s="141">
        <v>112.5</v>
      </c>
      <c r="AL81" s="141">
        <v>112.3</v>
      </c>
      <c r="AM81" s="141">
        <v>112.9</v>
      </c>
      <c r="AN81" s="141">
        <v>116</v>
      </c>
      <c r="AO81" s="141">
        <v>118.7</v>
      </c>
      <c r="AP81" s="141">
        <v>121.4</v>
      </c>
      <c r="AQ81" s="141">
        <v>120.8</v>
      </c>
      <c r="AR81" s="141">
        <v>123.7</v>
      </c>
      <c r="AS81" s="141">
        <v>130.1</v>
      </c>
      <c r="AT81" s="141">
        <v>133.9</v>
      </c>
      <c r="AU81" s="141">
        <v>134.9</v>
      </c>
      <c r="AV81" s="141">
        <v>131.80000000000001</v>
      </c>
      <c r="AW81" s="141">
        <v>126.5</v>
      </c>
      <c r="AX81" s="141">
        <v>122.4</v>
      </c>
      <c r="AY81" s="141">
        <v>119.7</v>
      </c>
      <c r="AZ81" s="141">
        <v>120.8</v>
      </c>
      <c r="BA81" s="141">
        <v>122.1</v>
      </c>
      <c r="BB81" s="141">
        <v>125.1</v>
      </c>
      <c r="BC81" s="141">
        <v>126.3</v>
      </c>
      <c r="BD81" s="141">
        <v>129</v>
      </c>
      <c r="BE81" s="141">
        <v>136.6</v>
      </c>
      <c r="BF81" s="141">
        <v>137.80000000000001</v>
      </c>
      <c r="BG81" s="141">
        <v>140.30000000000001</v>
      </c>
      <c r="BH81" s="141">
        <v>136.30000000000001</v>
      </c>
      <c r="BI81" s="141">
        <v>128.4</v>
      </c>
      <c r="BJ81" s="141">
        <v>124.2</v>
      </c>
      <c r="BK81" s="141">
        <v>123.6</v>
      </c>
      <c r="BL81" s="141">
        <v>137.19999999999999</v>
      </c>
      <c r="BM81" s="141">
        <v>135.30000000000001</v>
      </c>
      <c r="BN81" s="141">
        <v>132.30000000000001</v>
      </c>
      <c r="BO81" s="141">
        <v>130.69999999999999</v>
      </c>
      <c r="BP81" s="141">
        <v>128.6</v>
      </c>
      <c r="BQ81" s="141">
        <v>130</v>
      </c>
      <c r="BR81" s="141">
        <v>130.80000000000001</v>
      </c>
      <c r="BS81" s="141">
        <v>135.6</v>
      </c>
      <c r="BT81" s="141">
        <v>135.9</v>
      </c>
      <c r="BU81" s="141">
        <v>132.30000000000001</v>
      </c>
      <c r="BV81" s="141">
        <v>132.69999999999999</v>
      </c>
      <c r="BW81" s="141">
        <v>132.19999999999999</v>
      </c>
      <c r="BX81" s="141">
        <v>133.4</v>
      </c>
      <c r="BY81" s="141">
        <v>134.9</v>
      </c>
      <c r="BZ81" s="141">
        <v>136.1</v>
      </c>
      <c r="CA81" s="141">
        <v>139.9</v>
      </c>
      <c r="CB81" s="141">
        <v>140.30000000000001</v>
      </c>
      <c r="CC81" s="141">
        <v>140.6</v>
      </c>
      <c r="CD81" s="141">
        <v>142.69999999999999</v>
      </c>
      <c r="CE81" s="141">
        <v>147.1</v>
      </c>
      <c r="CF81" s="141">
        <v>148.19999999999999</v>
      </c>
      <c r="CG81" s="141">
        <v>148</v>
      </c>
      <c r="CH81" s="141">
        <v>148.69999999999999</v>
      </c>
      <c r="CI81" s="141">
        <v>140</v>
      </c>
      <c r="CJ81" s="141">
        <v>140.19999999999999</v>
      </c>
      <c r="CK81" s="141">
        <v>142.1</v>
      </c>
      <c r="CL81" s="141">
        <v>142.4</v>
      </c>
    </row>
    <row r="82" spans="1:90" x14ac:dyDescent="0.2">
      <c r="A82" s="138" t="s">
        <v>1635</v>
      </c>
      <c r="B82" s="138" t="s">
        <v>1636</v>
      </c>
      <c r="C82" s="139">
        <v>0.24537999999999999</v>
      </c>
      <c r="D82" s="141">
        <v>107.1</v>
      </c>
      <c r="E82" s="141">
        <v>108</v>
      </c>
      <c r="F82" s="141">
        <v>97.9</v>
      </c>
      <c r="G82" s="141">
        <v>92.9</v>
      </c>
      <c r="H82" s="141">
        <v>88.4</v>
      </c>
      <c r="I82" s="141">
        <v>86</v>
      </c>
      <c r="J82" s="141">
        <v>82.5</v>
      </c>
      <c r="K82" s="141">
        <v>81.599999999999994</v>
      </c>
      <c r="L82" s="141">
        <v>79.599999999999994</v>
      </c>
      <c r="M82" s="141">
        <v>82.3</v>
      </c>
      <c r="N82" s="141">
        <v>82</v>
      </c>
      <c r="O82" s="141">
        <v>79.8</v>
      </c>
      <c r="P82" s="141">
        <v>78.2</v>
      </c>
      <c r="Q82" s="141">
        <v>79.599999999999994</v>
      </c>
      <c r="R82" s="141">
        <v>74</v>
      </c>
      <c r="S82" s="141">
        <v>72</v>
      </c>
      <c r="T82" s="141">
        <v>70.599999999999994</v>
      </c>
      <c r="U82" s="141">
        <v>70.099999999999994</v>
      </c>
      <c r="V82" s="141">
        <v>68.7</v>
      </c>
      <c r="W82" s="141">
        <v>72.5</v>
      </c>
      <c r="X82" s="141">
        <v>73.8</v>
      </c>
      <c r="Y82" s="141">
        <v>76.3</v>
      </c>
      <c r="Z82" s="141">
        <v>74.7</v>
      </c>
      <c r="AA82" s="141">
        <v>74.3</v>
      </c>
      <c r="AB82" s="141">
        <v>72.400000000000006</v>
      </c>
      <c r="AC82" s="141">
        <v>71.3</v>
      </c>
      <c r="AD82" s="141">
        <v>65.2</v>
      </c>
      <c r="AE82" s="141">
        <v>65.8</v>
      </c>
      <c r="AF82" s="141">
        <v>65.8</v>
      </c>
      <c r="AG82" s="141">
        <v>64</v>
      </c>
      <c r="AH82" s="141">
        <v>66.5</v>
      </c>
      <c r="AI82" s="141">
        <v>66</v>
      </c>
      <c r="AJ82" s="141">
        <v>62.3</v>
      </c>
      <c r="AK82" s="141">
        <v>61.1</v>
      </c>
      <c r="AL82" s="141">
        <v>63.5</v>
      </c>
      <c r="AM82" s="141">
        <v>68.2</v>
      </c>
      <c r="AN82" s="141">
        <v>69.8</v>
      </c>
      <c r="AO82" s="141">
        <v>70.5</v>
      </c>
      <c r="AP82" s="141">
        <v>75.8</v>
      </c>
      <c r="AQ82" s="141">
        <v>78.8</v>
      </c>
      <c r="AR82" s="141">
        <v>78.8</v>
      </c>
      <c r="AS82" s="141">
        <v>83.1</v>
      </c>
      <c r="AT82" s="141">
        <v>90.2</v>
      </c>
      <c r="AU82" s="141">
        <v>87.8</v>
      </c>
      <c r="AV82" s="141">
        <v>88.4</v>
      </c>
      <c r="AW82" s="141">
        <v>85.7</v>
      </c>
      <c r="AX82" s="141">
        <v>84.5</v>
      </c>
      <c r="AY82" s="141">
        <v>83.6</v>
      </c>
      <c r="AZ82" s="141">
        <v>80.7</v>
      </c>
      <c r="BA82" s="141">
        <v>76.400000000000006</v>
      </c>
      <c r="BB82" s="141">
        <v>74.3</v>
      </c>
      <c r="BC82" s="141">
        <v>73.2</v>
      </c>
      <c r="BD82" s="141">
        <v>69.8</v>
      </c>
      <c r="BE82" s="141">
        <v>66.5</v>
      </c>
      <c r="BF82" s="141">
        <v>68.400000000000006</v>
      </c>
      <c r="BG82" s="141">
        <v>70.099999999999994</v>
      </c>
      <c r="BH82" s="141">
        <v>68.5</v>
      </c>
      <c r="BI82" s="141">
        <v>67.400000000000006</v>
      </c>
      <c r="BJ82" s="141">
        <v>68.5</v>
      </c>
      <c r="BK82" s="141">
        <v>74</v>
      </c>
      <c r="BL82" s="141">
        <v>73.900000000000006</v>
      </c>
      <c r="BM82" s="141">
        <v>74.8</v>
      </c>
      <c r="BN82" s="141">
        <v>72.099999999999994</v>
      </c>
      <c r="BO82" s="141">
        <v>74</v>
      </c>
      <c r="BP82" s="141">
        <v>72.2</v>
      </c>
      <c r="BQ82" s="141">
        <v>73.7</v>
      </c>
      <c r="BR82" s="141">
        <v>75</v>
      </c>
      <c r="BS82" s="141">
        <v>79</v>
      </c>
      <c r="BT82" s="141">
        <v>85.1</v>
      </c>
      <c r="BU82" s="141">
        <v>95.1</v>
      </c>
      <c r="BV82" s="141">
        <v>100.1</v>
      </c>
      <c r="BW82" s="141">
        <v>104.1</v>
      </c>
      <c r="BX82" s="141">
        <v>118.7</v>
      </c>
      <c r="BY82" s="141">
        <v>121.9</v>
      </c>
      <c r="BZ82" s="141">
        <v>116.1</v>
      </c>
      <c r="CA82" s="141">
        <v>121.7</v>
      </c>
      <c r="CB82" s="141">
        <v>125</v>
      </c>
      <c r="CC82" s="141">
        <v>123.6</v>
      </c>
      <c r="CD82" s="141">
        <v>116.5</v>
      </c>
      <c r="CE82" s="141">
        <v>119.7</v>
      </c>
      <c r="CF82" s="141">
        <v>114.8</v>
      </c>
      <c r="CG82" s="141">
        <v>111</v>
      </c>
      <c r="CH82" s="141">
        <v>110.9</v>
      </c>
      <c r="CI82" s="141">
        <v>109.4</v>
      </c>
      <c r="CJ82" s="141">
        <v>105.1</v>
      </c>
      <c r="CK82" s="141">
        <v>97.1</v>
      </c>
      <c r="CL82" s="141">
        <v>100.3</v>
      </c>
    </row>
    <row r="83" spans="1:90" x14ac:dyDescent="0.2">
      <c r="A83" s="138" t="s">
        <v>1637</v>
      </c>
      <c r="B83" s="138" t="s">
        <v>1638</v>
      </c>
      <c r="C83" s="139">
        <v>7.4469999999999995E-2</v>
      </c>
      <c r="D83" s="141">
        <v>100.4</v>
      </c>
      <c r="E83" s="141">
        <v>99.8</v>
      </c>
      <c r="F83" s="141">
        <v>101.5</v>
      </c>
      <c r="G83" s="141">
        <v>101.4</v>
      </c>
      <c r="H83" s="141">
        <v>103.5</v>
      </c>
      <c r="I83" s="141">
        <v>101.8</v>
      </c>
      <c r="J83" s="141">
        <v>102.5</v>
      </c>
      <c r="K83" s="141">
        <v>97</v>
      </c>
      <c r="L83" s="141">
        <v>98.6</v>
      </c>
      <c r="M83" s="141">
        <v>101.7</v>
      </c>
      <c r="N83" s="141">
        <v>109.6</v>
      </c>
      <c r="O83" s="141">
        <v>107.2</v>
      </c>
      <c r="P83" s="141">
        <v>108.2</v>
      </c>
      <c r="Q83" s="141">
        <v>109.2</v>
      </c>
      <c r="R83" s="141">
        <v>111.9</v>
      </c>
      <c r="S83" s="141">
        <v>113.4</v>
      </c>
      <c r="T83" s="141">
        <v>114.9</v>
      </c>
      <c r="U83" s="141">
        <v>116.8</v>
      </c>
      <c r="V83" s="141">
        <v>115.4</v>
      </c>
      <c r="W83" s="141">
        <v>114.1</v>
      </c>
      <c r="X83" s="141">
        <v>122.8</v>
      </c>
      <c r="Y83" s="141">
        <v>128.4</v>
      </c>
      <c r="Z83" s="141">
        <v>134</v>
      </c>
      <c r="AA83" s="141">
        <v>127.5</v>
      </c>
      <c r="AB83" s="141">
        <v>124.4</v>
      </c>
      <c r="AC83" s="141">
        <v>129.30000000000001</v>
      </c>
      <c r="AD83" s="141">
        <v>138.1</v>
      </c>
      <c r="AE83" s="141">
        <v>131.5</v>
      </c>
      <c r="AF83" s="141">
        <v>121.5</v>
      </c>
      <c r="AG83" s="141">
        <v>123.1</v>
      </c>
      <c r="AH83" s="141">
        <v>126.3</v>
      </c>
      <c r="AI83" s="141">
        <v>129.19999999999999</v>
      </c>
      <c r="AJ83" s="141">
        <v>132.5</v>
      </c>
      <c r="AK83" s="141">
        <v>127.1</v>
      </c>
      <c r="AL83" s="141">
        <v>128.80000000000001</v>
      </c>
      <c r="AM83" s="141">
        <v>137.80000000000001</v>
      </c>
      <c r="AN83" s="141">
        <v>137.6</v>
      </c>
      <c r="AO83" s="141">
        <v>157.5</v>
      </c>
      <c r="AP83" s="141">
        <v>164.9</v>
      </c>
      <c r="AQ83" s="141">
        <v>169.1</v>
      </c>
      <c r="AR83" s="141">
        <v>177.6</v>
      </c>
      <c r="AS83" s="141">
        <v>176.4</v>
      </c>
      <c r="AT83" s="141">
        <v>173.5</v>
      </c>
      <c r="AU83" s="141">
        <v>162.69999999999999</v>
      </c>
      <c r="AV83" s="141">
        <v>159.6</v>
      </c>
      <c r="AW83" s="141">
        <v>159.80000000000001</v>
      </c>
      <c r="AX83" s="141">
        <v>162.80000000000001</v>
      </c>
      <c r="AY83" s="141">
        <v>168.2</v>
      </c>
      <c r="AZ83" s="141">
        <v>163.5</v>
      </c>
      <c r="BA83" s="141">
        <v>160.30000000000001</v>
      </c>
      <c r="BB83" s="141">
        <v>160.19999999999999</v>
      </c>
      <c r="BC83" s="141">
        <v>174.5</v>
      </c>
      <c r="BD83" s="141">
        <v>194.4</v>
      </c>
      <c r="BE83" s="141">
        <v>201.6</v>
      </c>
      <c r="BF83" s="141">
        <v>242</v>
      </c>
      <c r="BG83" s="141">
        <v>249.2</v>
      </c>
      <c r="BH83" s="141">
        <v>247.4</v>
      </c>
      <c r="BI83" s="141">
        <v>247.4</v>
      </c>
      <c r="BJ83" s="141">
        <v>251.2</v>
      </c>
      <c r="BK83" s="141">
        <v>254.4</v>
      </c>
      <c r="BL83" s="141">
        <v>252.5</v>
      </c>
      <c r="BM83" s="141">
        <v>246.2</v>
      </c>
      <c r="BN83" s="141">
        <v>241.5</v>
      </c>
      <c r="BO83" s="141">
        <v>253.2</v>
      </c>
      <c r="BP83" s="141">
        <v>246.9</v>
      </c>
      <c r="BQ83" s="141">
        <v>252</v>
      </c>
      <c r="BR83" s="141">
        <v>254.4</v>
      </c>
      <c r="BS83" s="141">
        <v>249.7</v>
      </c>
      <c r="BT83" s="141">
        <v>240.9</v>
      </c>
      <c r="BU83" s="141">
        <v>242.7</v>
      </c>
      <c r="BV83" s="141">
        <v>245.6</v>
      </c>
      <c r="BW83" s="141">
        <v>249.7</v>
      </c>
      <c r="BX83" s="141">
        <v>247.4</v>
      </c>
      <c r="BY83" s="141">
        <v>247.4</v>
      </c>
      <c r="BZ83" s="141">
        <v>240.3</v>
      </c>
      <c r="CA83" s="141">
        <v>198.1</v>
      </c>
      <c r="CB83" s="141">
        <v>194.8</v>
      </c>
      <c r="CC83" s="141">
        <v>178.1</v>
      </c>
      <c r="CD83" s="141">
        <v>187</v>
      </c>
      <c r="CE83" s="141">
        <v>187.6</v>
      </c>
      <c r="CF83" s="141">
        <v>183.4</v>
      </c>
      <c r="CG83" s="141">
        <v>201.4</v>
      </c>
      <c r="CH83" s="141">
        <v>212.2</v>
      </c>
      <c r="CI83" s="141">
        <v>214.9</v>
      </c>
      <c r="CJ83" s="141">
        <v>220.2</v>
      </c>
      <c r="CK83" s="141">
        <v>230.3</v>
      </c>
      <c r="CL83" s="141">
        <v>237.5</v>
      </c>
    </row>
    <row r="84" spans="1:90" x14ac:dyDescent="0.2">
      <c r="A84" s="138" t="s">
        <v>1639</v>
      </c>
      <c r="B84" s="138" t="s">
        <v>1640</v>
      </c>
      <c r="C84" s="139">
        <v>8.2900000000000005E-3</v>
      </c>
      <c r="D84" s="141">
        <v>102.6</v>
      </c>
      <c r="E84" s="141">
        <v>98.6</v>
      </c>
      <c r="F84" s="141">
        <v>97.3</v>
      </c>
      <c r="G84" s="141">
        <v>95.2</v>
      </c>
      <c r="H84" s="141">
        <v>93.4</v>
      </c>
      <c r="I84" s="141">
        <v>96.9</v>
      </c>
      <c r="J84" s="141">
        <v>98.8</v>
      </c>
      <c r="K84" s="141">
        <v>100.7</v>
      </c>
      <c r="L84" s="141">
        <v>100.1</v>
      </c>
      <c r="M84" s="141">
        <v>98.9</v>
      </c>
      <c r="N84" s="141">
        <v>101.3</v>
      </c>
      <c r="O84" s="141">
        <v>98.9</v>
      </c>
      <c r="P84" s="141">
        <v>100.2</v>
      </c>
      <c r="Q84" s="141">
        <v>100.3</v>
      </c>
      <c r="R84" s="141">
        <v>100.3</v>
      </c>
      <c r="S84" s="141">
        <v>100</v>
      </c>
      <c r="T84" s="141">
        <v>101.3</v>
      </c>
      <c r="U84" s="141">
        <v>102.4</v>
      </c>
      <c r="V84" s="141">
        <v>99.6</v>
      </c>
      <c r="W84" s="141">
        <v>101.3</v>
      </c>
      <c r="X84" s="141">
        <v>102.6</v>
      </c>
      <c r="Y84" s="141">
        <v>102.4</v>
      </c>
      <c r="Z84" s="141">
        <v>104</v>
      </c>
      <c r="AA84" s="141">
        <v>104.3</v>
      </c>
      <c r="AB84" s="141">
        <v>105.2</v>
      </c>
      <c r="AC84" s="141">
        <v>106.7</v>
      </c>
      <c r="AD84" s="141">
        <v>107.7</v>
      </c>
      <c r="AE84" s="141">
        <v>109.3</v>
      </c>
      <c r="AF84" s="141">
        <v>110.2</v>
      </c>
      <c r="AG84" s="141">
        <v>111.5</v>
      </c>
      <c r="AH84" s="141">
        <v>111.5</v>
      </c>
      <c r="AI84" s="141">
        <v>111.7</v>
      </c>
      <c r="AJ84" s="141">
        <v>111.9</v>
      </c>
      <c r="AK84" s="141">
        <v>112.9</v>
      </c>
      <c r="AL84" s="141">
        <v>114.3</v>
      </c>
      <c r="AM84" s="141">
        <v>120.9</v>
      </c>
      <c r="AN84" s="141">
        <v>116.3</v>
      </c>
      <c r="AO84" s="141">
        <v>113.5</v>
      </c>
      <c r="AP84" s="141">
        <v>120.6</v>
      </c>
      <c r="AQ84" s="141">
        <v>126.7</v>
      </c>
      <c r="AR84" s="141">
        <v>130.6</v>
      </c>
      <c r="AS84" s="141">
        <v>130.4</v>
      </c>
      <c r="AT84" s="141">
        <v>132.30000000000001</v>
      </c>
      <c r="AU84" s="141">
        <v>131.6</v>
      </c>
      <c r="AV84" s="141">
        <v>129.5</v>
      </c>
      <c r="AW84" s="141">
        <v>129.4</v>
      </c>
      <c r="AX84" s="141">
        <v>129</v>
      </c>
      <c r="AY84" s="141">
        <v>128.19999999999999</v>
      </c>
      <c r="AZ84" s="141">
        <v>125.6</v>
      </c>
      <c r="BA84" s="141">
        <v>121.1</v>
      </c>
      <c r="BB84" s="141">
        <v>114.1</v>
      </c>
      <c r="BC84" s="141">
        <v>117.6</v>
      </c>
      <c r="BD84" s="141">
        <v>120.2</v>
      </c>
      <c r="BE84" s="141">
        <v>121.6</v>
      </c>
      <c r="BF84" s="141">
        <v>125.1</v>
      </c>
      <c r="BG84" s="141">
        <v>124</v>
      </c>
      <c r="BH84" s="141">
        <v>124.9</v>
      </c>
      <c r="BI84" s="141">
        <v>125.1</v>
      </c>
      <c r="BJ84" s="141">
        <v>126.5</v>
      </c>
      <c r="BK84" s="141">
        <v>126.7</v>
      </c>
      <c r="BL84" s="141">
        <v>125.3</v>
      </c>
      <c r="BM84" s="141">
        <v>122.8</v>
      </c>
      <c r="BN84" s="141">
        <v>120.7</v>
      </c>
      <c r="BO84" s="141">
        <v>121.7</v>
      </c>
      <c r="BP84" s="141">
        <v>122.6</v>
      </c>
      <c r="BQ84" s="141">
        <v>122.9</v>
      </c>
      <c r="BR84" s="141">
        <v>117.1</v>
      </c>
      <c r="BS84" s="141">
        <v>121.3</v>
      </c>
      <c r="BT84" s="141">
        <v>123.4</v>
      </c>
      <c r="BU84" s="141">
        <v>124.1</v>
      </c>
      <c r="BV84" s="141">
        <v>122</v>
      </c>
      <c r="BW84" s="141">
        <v>122.1</v>
      </c>
      <c r="BX84" s="141">
        <v>122.7</v>
      </c>
      <c r="BY84" s="141">
        <v>123.2</v>
      </c>
      <c r="BZ84" s="141">
        <v>122.6</v>
      </c>
      <c r="CA84" s="141">
        <v>122.8</v>
      </c>
      <c r="CB84" s="141">
        <v>123.9</v>
      </c>
      <c r="CC84" s="141">
        <v>140.30000000000001</v>
      </c>
      <c r="CD84" s="141">
        <v>143.69999999999999</v>
      </c>
      <c r="CE84" s="141">
        <v>144.6</v>
      </c>
      <c r="CF84" s="141">
        <v>147.5</v>
      </c>
      <c r="CG84" s="141">
        <v>151.5</v>
      </c>
      <c r="CH84" s="141">
        <v>151.80000000000001</v>
      </c>
      <c r="CI84" s="141">
        <v>163.9</v>
      </c>
      <c r="CJ84" s="141">
        <v>175.5</v>
      </c>
      <c r="CK84" s="141">
        <v>175.7</v>
      </c>
      <c r="CL84" s="141">
        <v>178.9</v>
      </c>
    </row>
    <row r="85" spans="1:90" x14ac:dyDescent="0.2">
      <c r="A85" s="138" t="s">
        <v>1641</v>
      </c>
      <c r="B85" s="138" t="s">
        <v>1642</v>
      </c>
      <c r="C85" s="139">
        <v>4.4249999999999998E-2</v>
      </c>
      <c r="D85" s="141">
        <v>93.5</v>
      </c>
      <c r="E85" s="141">
        <v>92.5</v>
      </c>
      <c r="F85" s="141">
        <v>96.7</v>
      </c>
      <c r="G85" s="141">
        <v>94.3</v>
      </c>
      <c r="H85" s="141">
        <v>92.3</v>
      </c>
      <c r="I85" s="141">
        <v>96.6</v>
      </c>
      <c r="J85" s="141">
        <v>96.8</v>
      </c>
      <c r="K85" s="141">
        <v>92.7</v>
      </c>
      <c r="L85" s="141">
        <v>89.9</v>
      </c>
      <c r="M85" s="141">
        <v>82.1</v>
      </c>
      <c r="N85" s="141">
        <v>79.5</v>
      </c>
      <c r="O85" s="141">
        <v>83</v>
      </c>
      <c r="P85" s="141">
        <v>86.7</v>
      </c>
      <c r="Q85" s="141">
        <v>88.3</v>
      </c>
      <c r="R85" s="141">
        <v>90.4</v>
      </c>
      <c r="S85" s="141">
        <v>89</v>
      </c>
      <c r="T85" s="141">
        <v>83.6</v>
      </c>
      <c r="U85" s="141">
        <v>83.2</v>
      </c>
      <c r="V85" s="141">
        <v>85.9</v>
      </c>
      <c r="W85" s="141">
        <v>85.8</v>
      </c>
      <c r="X85" s="141">
        <v>88.9</v>
      </c>
      <c r="Y85" s="141">
        <v>92.4</v>
      </c>
      <c r="Z85" s="141">
        <v>102</v>
      </c>
      <c r="AA85" s="141">
        <v>102.7</v>
      </c>
      <c r="AB85" s="141">
        <v>107.4</v>
      </c>
      <c r="AC85" s="141">
        <v>113.8</v>
      </c>
      <c r="AD85" s="141">
        <v>110.4</v>
      </c>
      <c r="AE85" s="141">
        <v>112.9</v>
      </c>
      <c r="AF85" s="141">
        <v>116.6</v>
      </c>
      <c r="AG85" s="141">
        <v>115.1</v>
      </c>
      <c r="AH85" s="141">
        <v>118.3</v>
      </c>
      <c r="AI85" s="141">
        <v>119.2</v>
      </c>
      <c r="AJ85" s="141">
        <v>118.1</v>
      </c>
      <c r="AK85" s="141">
        <v>117.4</v>
      </c>
      <c r="AL85" s="141">
        <v>118.4</v>
      </c>
      <c r="AM85" s="141">
        <v>120.2</v>
      </c>
      <c r="AN85" s="141">
        <v>127.2</v>
      </c>
      <c r="AO85" s="141">
        <v>132.4</v>
      </c>
      <c r="AP85" s="141">
        <v>139.80000000000001</v>
      </c>
      <c r="AQ85" s="141">
        <v>136.1</v>
      </c>
      <c r="AR85" s="141">
        <v>136.69999999999999</v>
      </c>
      <c r="AS85" s="141">
        <v>139.9</v>
      </c>
      <c r="AT85" s="141">
        <v>151.19999999999999</v>
      </c>
      <c r="AU85" s="141">
        <v>152.5</v>
      </c>
      <c r="AV85" s="141">
        <v>158.1</v>
      </c>
      <c r="AW85" s="141">
        <v>154.30000000000001</v>
      </c>
      <c r="AX85" s="141">
        <v>145.80000000000001</v>
      </c>
      <c r="AY85" s="141">
        <v>147.6</v>
      </c>
      <c r="AZ85" s="141">
        <v>145.69999999999999</v>
      </c>
      <c r="BA85" s="141">
        <v>145.80000000000001</v>
      </c>
      <c r="BB85" s="141">
        <v>147.30000000000001</v>
      </c>
      <c r="BC85" s="141">
        <v>146.5</v>
      </c>
      <c r="BD85" s="141">
        <v>144.69999999999999</v>
      </c>
      <c r="BE85" s="141">
        <v>143.80000000000001</v>
      </c>
      <c r="BF85" s="141">
        <v>145.9</v>
      </c>
      <c r="BG85" s="141">
        <v>156.6</v>
      </c>
      <c r="BH85" s="141">
        <v>156.5</v>
      </c>
      <c r="BI85" s="141">
        <v>152</v>
      </c>
      <c r="BJ85" s="141">
        <v>159.5</v>
      </c>
      <c r="BK85" s="141">
        <v>158.80000000000001</v>
      </c>
      <c r="BL85" s="141">
        <v>160.5</v>
      </c>
      <c r="BM85" s="141">
        <v>163.6</v>
      </c>
      <c r="BN85" s="141">
        <v>165.4</v>
      </c>
      <c r="BO85" s="141">
        <v>175.7</v>
      </c>
      <c r="BP85" s="141">
        <v>181.7</v>
      </c>
      <c r="BQ85" s="141">
        <v>191.4</v>
      </c>
      <c r="BR85" s="141">
        <v>205.1</v>
      </c>
      <c r="BS85" s="141">
        <v>212.7</v>
      </c>
      <c r="BT85" s="141">
        <v>221</v>
      </c>
      <c r="BU85" s="141">
        <v>206.6</v>
      </c>
      <c r="BV85" s="141">
        <v>209.9</v>
      </c>
      <c r="BW85" s="141">
        <v>225.8</v>
      </c>
      <c r="BX85" s="141">
        <v>255.8</v>
      </c>
      <c r="BY85" s="141">
        <v>308.7</v>
      </c>
      <c r="BZ85" s="141">
        <v>278.60000000000002</v>
      </c>
      <c r="CA85" s="141">
        <v>288.89999999999998</v>
      </c>
      <c r="CB85" s="141">
        <v>280.3</v>
      </c>
      <c r="CC85" s="141">
        <v>274.89999999999998</v>
      </c>
      <c r="CD85" s="141">
        <v>283.2</v>
      </c>
      <c r="CE85" s="141">
        <v>293.39999999999998</v>
      </c>
      <c r="CF85" s="141">
        <v>276.8</v>
      </c>
      <c r="CG85" s="141">
        <v>244.2</v>
      </c>
      <c r="CH85" s="141">
        <v>245.3</v>
      </c>
      <c r="CI85" s="141">
        <v>235</v>
      </c>
      <c r="CJ85" s="141">
        <v>218.5</v>
      </c>
      <c r="CK85" s="141">
        <v>219.7</v>
      </c>
      <c r="CL85" s="141">
        <v>207</v>
      </c>
    </row>
    <row r="86" spans="1:90" x14ac:dyDescent="0.2">
      <c r="A86" s="138" t="s">
        <v>1643</v>
      </c>
      <c r="B86" s="138" t="s">
        <v>1644</v>
      </c>
      <c r="C86" s="139">
        <v>6.8100000000000001E-3</v>
      </c>
      <c r="D86" s="141">
        <v>93.7</v>
      </c>
      <c r="E86" s="141">
        <v>91.9</v>
      </c>
      <c r="F86" s="141">
        <v>88.5</v>
      </c>
      <c r="G86" s="141">
        <v>86.9</v>
      </c>
      <c r="H86" s="141">
        <v>87.5</v>
      </c>
      <c r="I86" s="141">
        <v>89.1</v>
      </c>
      <c r="J86" s="141">
        <v>90.5</v>
      </c>
      <c r="K86" s="141">
        <v>89.3</v>
      </c>
      <c r="L86" s="141">
        <v>89.3</v>
      </c>
      <c r="M86" s="141">
        <v>81.7</v>
      </c>
      <c r="N86" s="141">
        <v>83.6</v>
      </c>
      <c r="O86" s="141">
        <v>83.3</v>
      </c>
      <c r="P86" s="141">
        <v>82</v>
      </c>
      <c r="Q86" s="141">
        <v>82.6</v>
      </c>
      <c r="R86" s="141">
        <v>81.2</v>
      </c>
      <c r="S86" s="141">
        <v>79.5</v>
      </c>
      <c r="T86" s="141">
        <v>78.7</v>
      </c>
      <c r="U86" s="141">
        <v>81</v>
      </c>
      <c r="V86" s="141">
        <v>87.5</v>
      </c>
      <c r="W86" s="141">
        <v>92.6</v>
      </c>
      <c r="X86" s="141">
        <v>98.7</v>
      </c>
      <c r="Y86" s="141">
        <v>97.6</v>
      </c>
      <c r="Z86" s="141">
        <v>99.9</v>
      </c>
      <c r="AA86" s="141">
        <v>102.4</v>
      </c>
      <c r="AB86" s="141">
        <v>110.1</v>
      </c>
      <c r="AC86" s="141">
        <v>135.1</v>
      </c>
      <c r="AD86" s="141">
        <v>162</v>
      </c>
      <c r="AE86" s="141">
        <v>163</v>
      </c>
      <c r="AF86" s="141">
        <v>179.4</v>
      </c>
      <c r="AG86" s="141">
        <v>166.9</v>
      </c>
      <c r="AH86" s="141">
        <v>177.7</v>
      </c>
      <c r="AI86" s="141">
        <v>211.9</v>
      </c>
      <c r="AJ86" s="141">
        <v>197.7</v>
      </c>
      <c r="AK86" s="141">
        <v>183.8</v>
      </c>
      <c r="AL86" s="141">
        <v>144.9</v>
      </c>
      <c r="AM86" s="141">
        <v>146</v>
      </c>
      <c r="AN86" s="141">
        <v>153.1</v>
      </c>
      <c r="AO86" s="141">
        <v>220.6</v>
      </c>
      <c r="AP86" s="141">
        <v>267.7</v>
      </c>
      <c r="AQ86" s="141">
        <v>256.2</v>
      </c>
      <c r="AR86" s="141">
        <v>257.5</v>
      </c>
      <c r="AS86" s="141">
        <v>283.7</v>
      </c>
      <c r="AT86" s="141">
        <v>274.3</v>
      </c>
      <c r="AU86" s="141">
        <v>243.6</v>
      </c>
      <c r="AV86" s="141">
        <v>232.8</v>
      </c>
      <c r="AW86" s="141">
        <v>201.6</v>
      </c>
      <c r="AX86" s="141">
        <v>200.4</v>
      </c>
      <c r="AY86" s="141">
        <v>182.4</v>
      </c>
      <c r="AZ86" s="141">
        <v>180.4</v>
      </c>
      <c r="BA86" s="141">
        <v>206.6</v>
      </c>
      <c r="BB86" s="141">
        <v>217.6</v>
      </c>
      <c r="BC86" s="141">
        <v>206.5</v>
      </c>
      <c r="BD86" s="141">
        <v>207.2</v>
      </c>
      <c r="BE86" s="141">
        <v>181.4</v>
      </c>
      <c r="BF86" s="141">
        <v>167.7</v>
      </c>
      <c r="BG86" s="141">
        <v>163.4</v>
      </c>
      <c r="BH86" s="141">
        <v>161.69999999999999</v>
      </c>
      <c r="BI86" s="141">
        <v>151.6</v>
      </c>
      <c r="BJ86" s="141">
        <v>149.4</v>
      </c>
      <c r="BK86" s="141">
        <v>152.6</v>
      </c>
      <c r="BL86" s="141">
        <v>172.8</v>
      </c>
      <c r="BM86" s="141">
        <v>168.3</v>
      </c>
      <c r="BN86" s="141">
        <v>146.6</v>
      </c>
      <c r="BO86" s="141">
        <v>140.80000000000001</v>
      </c>
      <c r="BP86" s="141">
        <v>139.5</v>
      </c>
      <c r="BQ86" s="141">
        <v>136.80000000000001</v>
      </c>
      <c r="BR86" s="141">
        <v>134.1</v>
      </c>
      <c r="BS86" s="141">
        <v>134.1</v>
      </c>
      <c r="BT86" s="141">
        <v>137.5</v>
      </c>
      <c r="BU86" s="141">
        <v>141.69999999999999</v>
      </c>
      <c r="BV86" s="141">
        <v>161</v>
      </c>
      <c r="BW86" s="141">
        <v>161</v>
      </c>
      <c r="BX86" s="141">
        <v>148.1</v>
      </c>
      <c r="BY86" s="141">
        <v>142.19999999999999</v>
      </c>
      <c r="BZ86" s="141">
        <v>146.19999999999999</v>
      </c>
      <c r="CA86" s="141">
        <v>147.5</v>
      </c>
      <c r="CB86" s="141">
        <v>147</v>
      </c>
      <c r="CC86" s="141">
        <v>147.30000000000001</v>
      </c>
      <c r="CD86" s="141">
        <v>176</v>
      </c>
      <c r="CE86" s="141">
        <v>175.8</v>
      </c>
      <c r="CF86" s="141">
        <v>177.1</v>
      </c>
      <c r="CG86" s="141">
        <v>174.9</v>
      </c>
      <c r="CH86" s="141">
        <v>169</v>
      </c>
      <c r="CI86" s="141">
        <v>171.7</v>
      </c>
      <c r="CJ86" s="141">
        <v>177.1</v>
      </c>
      <c r="CK86" s="141">
        <v>167.7</v>
      </c>
      <c r="CL86" s="141">
        <v>174.4</v>
      </c>
    </row>
    <row r="87" spans="1:90" x14ac:dyDescent="0.2">
      <c r="A87" s="138" t="s">
        <v>1645</v>
      </c>
      <c r="B87" s="138" t="s">
        <v>1646</v>
      </c>
      <c r="C87" s="139">
        <v>7.5900000000000004E-3</v>
      </c>
      <c r="D87" s="141">
        <v>95.5</v>
      </c>
      <c r="E87" s="141">
        <v>87.7</v>
      </c>
      <c r="F87" s="141">
        <v>87.8</v>
      </c>
      <c r="G87" s="141">
        <v>88.8</v>
      </c>
      <c r="H87" s="141">
        <v>90.8</v>
      </c>
      <c r="I87" s="141">
        <v>91.2</v>
      </c>
      <c r="J87" s="141">
        <v>86.9</v>
      </c>
      <c r="K87" s="141">
        <v>89.2</v>
      </c>
      <c r="L87" s="141">
        <v>87.3</v>
      </c>
      <c r="M87" s="141">
        <v>89.6</v>
      </c>
      <c r="N87" s="141">
        <v>86</v>
      </c>
      <c r="O87" s="141">
        <v>84.2</v>
      </c>
      <c r="P87" s="141">
        <v>92.9</v>
      </c>
      <c r="Q87" s="141">
        <v>93.4</v>
      </c>
      <c r="R87" s="141">
        <v>88</v>
      </c>
      <c r="S87" s="141">
        <v>87.6</v>
      </c>
      <c r="T87" s="141">
        <v>87.4</v>
      </c>
      <c r="U87" s="141">
        <v>87.5</v>
      </c>
      <c r="V87" s="141">
        <v>87.1</v>
      </c>
      <c r="W87" s="141">
        <v>87.3</v>
      </c>
      <c r="X87" s="141">
        <v>87.3</v>
      </c>
      <c r="Y87" s="141">
        <v>85.5</v>
      </c>
      <c r="Z87" s="141">
        <v>85.1</v>
      </c>
      <c r="AA87" s="141">
        <v>88.2</v>
      </c>
      <c r="AB87" s="141">
        <v>89.6</v>
      </c>
      <c r="AC87" s="141">
        <v>87.9</v>
      </c>
      <c r="AD87" s="141">
        <v>91.9</v>
      </c>
      <c r="AE87" s="141">
        <v>98</v>
      </c>
      <c r="AF87" s="141">
        <v>98</v>
      </c>
      <c r="AG87" s="141">
        <v>98</v>
      </c>
      <c r="AH87" s="141">
        <v>98</v>
      </c>
      <c r="AI87" s="141">
        <v>100</v>
      </c>
      <c r="AJ87" s="141">
        <v>105.8</v>
      </c>
      <c r="AK87" s="141">
        <v>105.8</v>
      </c>
      <c r="AL87" s="141">
        <v>105.3</v>
      </c>
      <c r="AM87" s="141">
        <v>105.6</v>
      </c>
      <c r="AN87" s="141">
        <v>105.1</v>
      </c>
      <c r="AO87" s="141">
        <v>104.9</v>
      </c>
      <c r="AP87" s="141">
        <v>111.8</v>
      </c>
      <c r="AQ87" s="141">
        <v>104.9</v>
      </c>
      <c r="AR87" s="141">
        <v>118.7</v>
      </c>
      <c r="AS87" s="141">
        <v>122.2</v>
      </c>
      <c r="AT87" s="141">
        <v>122.2</v>
      </c>
      <c r="AU87" s="141">
        <v>122.2</v>
      </c>
      <c r="AV87" s="141">
        <v>122.2</v>
      </c>
      <c r="AW87" s="141">
        <v>122.2</v>
      </c>
      <c r="AX87" s="141">
        <v>122.2</v>
      </c>
      <c r="AY87" s="141">
        <v>122.2</v>
      </c>
      <c r="AZ87" s="141">
        <v>122.2</v>
      </c>
      <c r="BA87" s="141">
        <v>122.2</v>
      </c>
      <c r="BB87" s="141">
        <v>122.2</v>
      </c>
      <c r="BC87" s="141">
        <v>122.2</v>
      </c>
      <c r="BD87" s="141">
        <v>122.2</v>
      </c>
      <c r="BE87" s="141">
        <v>122.2</v>
      </c>
      <c r="BF87" s="141">
        <v>122.2</v>
      </c>
      <c r="BG87" s="141">
        <v>122.2</v>
      </c>
      <c r="BH87" s="141">
        <v>122.2</v>
      </c>
      <c r="BI87" s="141">
        <v>122.2</v>
      </c>
      <c r="BJ87" s="141">
        <v>122.2</v>
      </c>
      <c r="BK87" s="141">
        <v>122.2</v>
      </c>
      <c r="BL87" s="141">
        <v>122.2</v>
      </c>
      <c r="BM87" s="141">
        <v>122.2</v>
      </c>
      <c r="BN87" s="141">
        <v>122.2</v>
      </c>
      <c r="BO87" s="141">
        <v>122.2</v>
      </c>
      <c r="BP87" s="141">
        <v>122.2</v>
      </c>
      <c r="BQ87" s="141">
        <v>122.2</v>
      </c>
      <c r="BR87" s="141">
        <v>122.2</v>
      </c>
      <c r="BS87" s="141">
        <v>137.30000000000001</v>
      </c>
      <c r="BT87" s="141">
        <v>136.5</v>
      </c>
      <c r="BU87" s="141">
        <v>138.30000000000001</v>
      </c>
      <c r="BV87" s="141">
        <v>137.1</v>
      </c>
      <c r="BW87" s="141">
        <v>140.1</v>
      </c>
      <c r="BX87" s="141">
        <v>144.69999999999999</v>
      </c>
      <c r="BY87" s="141">
        <v>148</v>
      </c>
      <c r="BZ87" s="141">
        <v>144.80000000000001</v>
      </c>
      <c r="CA87" s="141">
        <v>142.4</v>
      </c>
      <c r="CB87" s="141">
        <v>143.30000000000001</v>
      </c>
      <c r="CC87" s="141">
        <v>141</v>
      </c>
      <c r="CD87" s="141">
        <v>146.9</v>
      </c>
      <c r="CE87" s="141">
        <v>154.5</v>
      </c>
      <c r="CF87" s="141">
        <v>155.4</v>
      </c>
      <c r="CG87" s="141">
        <v>126.8</v>
      </c>
      <c r="CH87" s="141">
        <v>126.6</v>
      </c>
      <c r="CI87" s="141">
        <v>129.1</v>
      </c>
      <c r="CJ87" s="141">
        <v>130.9</v>
      </c>
      <c r="CK87" s="141">
        <v>130.9</v>
      </c>
      <c r="CL87" s="141">
        <v>132.6</v>
      </c>
    </row>
    <row r="88" spans="1:90" x14ac:dyDescent="0.2">
      <c r="A88" s="138" t="s">
        <v>1647</v>
      </c>
      <c r="B88" s="138" t="s">
        <v>1648</v>
      </c>
      <c r="C88" s="139">
        <v>8.0329999999999999E-2</v>
      </c>
      <c r="D88" s="141">
        <v>100</v>
      </c>
      <c r="E88" s="141">
        <v>99.3</v>
      </c>
      <c r="F88" s="141">
        <v>101.6</v>
      </c>
      <c r="G88" s="141">
        <v>101.2</v>
      </c>
      <c r="H88" s="141">
        <v>101.6</v>
      </c>
      <c r="I88" s="141">
        <v>101.6</v>
      </c>
      <c r="J88" s="141">
        <v>104.9</v>
      </c>
      <c r="K88" s="141">
        <v>104.6</v>
      </c>
      <c r="L88" s="141">
        <v>103.9</v>
      </c>
      <c r="M88" s="141">
        <v>91.8</v>
      </c>
      <c r="N88" s="141">
        <v>89.4</v>
      </c>
      <c r="O88" s="141">
        <v>89.6</v>
      </c>
      <c r="P88" s="141">
        <v>88.5</v>
      </c>
      <c r="Q88" s="141">
        <v>87</v>
      </c>
      <c r="R88" s="141">
        <v>87.6</v>
      </c>
      <c r="S88" s="141">
        <v>91.9</v>
      </c>
      <c r="T88" s="141">
        <v>91.5</v>
      </c>
      <c r="U88" s="141">
        <v>94.5</v>
      </c>
      <c r="V88" s="141">
        <v>98.1</v>
      </c>
      <c r="W88" s="141">
        <v>96</v>
      </c>
      <c r="X88" s="141">
        <v>94.6</v>
      </c>
      <c r="Y88" s="141">
        <v>85.5</v>
      </c>
      <c r="Z88" s="141">
        <v>88.2</v>
      </c>
      <c r="AA88" s="141">
        <v>106.7</v>
      </c>
      <c r="AB88" s="141">
        <v>124.3</v>
      </c>
      <c r="AC88" s="141">
        <v>128.19999999999999</v>
      </c>
      <c r="AD88" s="141">
        <v>120.2</v>
      </c>
      <c r="AE88" s="141">
        <v>117.6</v>
      </c>
      <c r="AF88" s="141">
        <v>115.3</v>
      </c>
      <c r="AG88" s="141">
        <v>118.5</v>
      </c>
      <c r="AH88" s="141">
        <v>131.19999999999999</v>
      </c>
      <c r="AI88" s="141">
        <v>126.8</v>
      </c>
      <c r="AJ88" s="141">
        <v>129.1</v>
      </c>
      <c r="AK88" s="141">
        <v>132.5</v>
      </c>
      <c r="AL88" s="141">
        <v>132.80000000000001</v>
      </c>
      <c r="AM88" s="141">
        <v>131.19999999999999</v>
      </c>
      <c r="AN88" s="141">
        <v>142.69999999999999</v>
      </c>
      <c r="AO88" s="141">
        <v>152</v>
      </c>
      <c r="AP88" s="141">
        <v>154.19999999999999</v>
      </c>
      <c r="AQ88" s="141">
        <v>138.4</v>
      </c>
      <c r="AR88" s="141">
        <v>137.69999999999999</v>
      </c>
      <c r="AS88" s="141">
        <v>141.1</v>
      </c>
      <c r="AT88" s="141">
        <v>141.9</v>
      </c>
      <c r="AU88" s="141">
        <v>134.4</v>
      </c>
      <c r="AV88" s="141">
        <v>135.69999999999999</v>
      </c>
      <c r="AW88" s="141">
        <v>130.19999999999999</v>
      </c>
      <c r="AX88" s="141">
        <v>126.1</v>
      </c>
      <c r="AY88" s="141">
        <v>121.6</v>
      </c>
      <c r="AZ88" s="141">
        <v>119.6</v>
      </c>
      <c r="BA88" s="141">
        <v>121.3</v>
      </c>
      <c r="BB88" s="141">
        <v>122.2</v>
      </c>
      <c r="BC88" s="141">
        <v>124.5</v>
      </c>
      <c r="BD88" s="141">
        <v>129.1</v>
      </c>
      <c r="BE88" s="141">
        <v>127</v>
      </c>
      <c r="BF88" s="141">
        <v>124.2</v>
      </c>
      <c r="BG88" s="141">
        <v>124.4</v>
      </c>
      <c r="BH88" s="141">
        <v>122.5</v>
      </c>
      <c r="BI88" s="141">
        <v>119</v>
      </c>
      <c r="BJ88" s="141">
        <v>115.3</v>
      </c>
      <c r="BK88" s="141">
        <v>125.3</v>
      </c>
      <c r="BL88" s="141">
        <v>132.30000000000001</v>
      </c>
      <c r="BM88" s="141">
        <v>125.2</v>
      </c>
      <c r="BN88" s="141">
        <v>127.8</v>
      </c>
      <c r="BO88" s="141">
        <v>120.1</v>
      </c>
      <c r="BP88" s="141">
        <v>121.2</v>
      </c>
      <c r="BQ88" s="141">
        <v>121</v>
      </c>
      <c r="BR88" s="141">
        <v>120.6</v>
      </c>
      <c r="BS88" s="141">
        <v>129.9</v>
      </c>
      <c r="BT88" s="141">
        <v>122.2</v>
      </c>
      <c r="BU88" s="141">
        <v>139.6</v>
      </c>
      <c r="BV88" s="141">
        <v>147.69999999999999</v>
      </c>
      <c r="BW88" s="141">
        <v>162.6</v>
      </c>
      <c r="BX88" s="141">
        <v>166.1</v>
      </c>
      <c r="BY88" s="141">
        <v>173.9</v>
      </c>
      <c r="BZ88" s="141">
        <v>164.3</v>
      </c>
      <c r="CA88" s="141">
        <v>166</v>
      </c>
      <c r="CB88" s="141">
        <v>161.6</v>
      </c>
      <c r="CC88" s="141">
        <v>159.9</v>
      </c>
      <c r="CD88" s="141">
        <v>169.4</v>
      </c>
      <c r="CE88" s="141">
        <v>165.3</v>
      </c>
      <c r="CF88" s="141">
        <v>166.9</v>
      </c>
      <c r="CG88" s="141">
        <v>156.5</v>
      </c>
      <c r="CH88" s="141">
        <v>156.4</v>
      </c>
      <c r="CI88" s="141">
        <v>161.6</v>
      </c>
      <c r="CJ88" s="141">
        <v>160.4</v>
      </c>
      <c r="CK88" s="141">
        <v>160.69999999999999</v>
      </c>
      <c r="CL88" s="141">
        <v>167.8</v>
      </c>
    </row>
    <row r="89" spans="1:90" x14ac:dyDescent="0.2">
      <c r="A89" s="138" t="s">
        <v>1649</v>
      </c>
      <c r="B89" s="138" t="s">
        <v>1650</v>
      </c>
      <c r="C89" s="139">
        <v>0.37111</v>
      </c>
      <c r="D89" s="141">
        <v>91.8</v>
      </c>
      <c r="E89" s="141">
        <v>87.3</v>
      </c>
      <c r="F89" s="141">
        <v>89.8</v>
      </c>
      <c r="G89" s="141">
        <v>90</v>
      </c>
      <c r="H89" s="141">
        <v>87.5</v>
      </c>
      <c r="I89" s="141">
        <v>90</v>
      </c>
      <c r="J89" s="141">
        <v>88.9</v>
      </c>
      <c r="K89" s="141">
        <v>87</v>
      </c>
      <c r="L89" s="141">
        <v>87.7</v>
      </c>
      <c r="M89" s="141">
        <v>84</v>
      </c>
      <c r="N89" s="141">
        <v>82</v>
      </c>
      <c r="O89" s="141">
        <v>66.8</v>
      </c>
      <c r="P89" s="141">
        <v>72.8</v>
      </c>
      <c r="Q89" s="141">
        <v>74.7</v>
      </c>
      <c r="R89" s="141">
        <v>73</v>
      </c>
      <c r="S89" s="141">
        <v>73.099999999999994</v>
      </c>
      <c r="T89" s="141">
        <v>75.5</v>
      </c>
      <c r="U89" s="141">
        <v>76.2</v>
      </c>
      <c r="V89" s="141">
        <v>76.599999999999994</v>
      </c>
      <c r="W89" s="141">
        <v>74.7</v>
      </c>
      <c r="X89" s="141">
        <v>74</v>
      </c>
      <c r="Y89" s="141">
        <v>73.8</v>
      </c>
      <c r="Z89" s="141">
        <v>78.7</v>
      </c>
      <c r="AA89" s="141">
        <v>91.3</v>
      </c>
      <c r="AB89" s="141">
        <v>84</v>
      </c>
      <c r="AC89" s="141">
        <v>87.3</v>
      </c>
      <c r="AD89" s="141">
        <v>88.4</v>
      </c>
      <c r="AE89" s="141">
        <v>94.8</v>
      </c>
      <c r="AF89" s="141">
        <v>95.1</v>
      </c>
      <c r="AG89" s="141">
        <v>95.2</v>
      </c>
      <c r="AH89" s="141">
        <v>95.7</v>
      </c>
      <c r="AI89" s="141">
        <v>93.6</v>
      </c>
      <c r="AJ89" s="141">
        <v>94.4</v>
      </c>
      <c r="AK89" s="141">
        <v>94.8</v>
      </c>
      <c r="AL89" s="141">
        <v>98.1</v>
      </c>
      <c r="AM89" s="141">
        <v>100.5</v>
      </c>
      <c r="AN89" s="141">
        <v>111.8</v>
      </c>
      <c r="AO89" s="141">
        <v>104.6</v>
      </c>
      <c r="AP89" s="141">
        <v>129.19999999999999</v>
      </c>
      <c r="AQ89" s="141">
        <v>127.2</v>
      </c>
      <c r="AR89" s="141">
        <v>127.8</v>
      </c>
      <c r="AS89" s="141">
        <v>131.69999999999999</v>
      </c>
      <c r="AT89" s="141">
        <v>135.5</v>
      </c>
      <c r="AU89" s="141">
        <v>129.6</v>
      </c>
      <c r="AV89" s="141">
        <v>130.1</v>
      </c>
      <c r="AW89" s="141">
        <v>125</v>
      </c>
      <c r="AX89" s="141">
        <v>133.30000000000001</v>
      </c>
      <c r="AY89" s="141">
        <v>119</v>
      </c>
      <c r="AZ89" s="141">
        <v>128</v>
      </c>
      <c r="BA89" s="141">
        <v>132.6</v>
      </c>
      <c r="BB89" s="141">
        <v>137.19999999999999</v>
      </c>
      <c r="BC89" s="141">
        <v>138.69999999999999</v>
      </c>
      <c r="BD89" s="141">
        <v>153</v>
      </c>
      <c r="BE89" s="141">
        <v>152.4</v>
      </c>
      <c r="BF89" s="141">
        <v>143.19999999999999</v>
      </c>
      <c r="BG89" s="141">
        <v>140.30000000000001</v>
      </c>
      <c r="BH89" s="141">
        <v>135.19999999999999</v>
      </c>
      <c r="BI89" s="141">
        <v>129.1</v>
      </c>
      <c r="BJ89" s="141">
        <v>137.80000000000001</v>
      </c>
      <c r="BK89" s="141">
        <v>137.80000000000001</v>
      </c>
      <c r="BL89" s="141">
        <v>143.5</v>
      </c>
      <c r="BM89" s="141">
        <v>144</v>
      </c>
      <c r="BN89" s="141">
        <v>139.9</v>
      </c>
      <c r="BO89" s="141">
        <v>139.9</v>
      </c>
      <c r="BP89" s="141">
        <v>137</v>
      </c>
      <c r="BQ89" s="141">
        <v>132.69999999999999</v>
      </c>
      <c r="BR89" s="141">
        <v>126.6</v>
      </c>
      <c r="BS89" s="141">
        <v>117.8</v>
      </c>
      <c r="BT89" s="141">
        <v>117.1</v>
      </c>
      <c r="BU89" s="141">
        <v>117.1</v>
      </c>
      <c r="BV89" s="141">
        <v>118.2</v>
      </c>
      <c r="BW89" s="141">
        <v>125.9</v>
      </c>
      <c r="BX89" s="141">
        <v>128.1</v>
      </c>
      <c r="BY89" s="141">
        <v>140</v>
      </c>
      <c r="BZ89" s="141">
        <v>140.19999999999999</v>
      </c>
      <c r="CA89" s="141">
        <v>139.80000000000001</v>
      </c>
      <c r="CB89" s="141">
        <v>141.30000000000001</v>
      </c>
      <c r="CC89" s="141">
        <v>141.4</v>
      </c>
      <c r="CD89" s="141">
        <v>136.69999999999999</v>
      </c>
      <c r="CE89" s="141">
        <v>141.1</v>
      </c>
      <c r="CF89" s="141">
        <v>136.80000000000001</v>
      </c>
      <c r="CG89" s="141">
        <v>124.8</v>
      </c>
      <c r="CH89" s="141">
        <v>129.5</v>
      </c>
      <c r="CI89" s="141">
        <v>137.19999999999999</v>
      </c>
      <c r="CJ89" s="141">
        <v>148.80000000000001</v>
      </c>
      <c r="CK89" s="141">
        <v>150.9</v>
      </c>
      <c r="CL89" s="141">
        <v>161</v>
      </c>
    </row>
    <row r="90" spans="1:90" x14ac:dyDescent="0.2">
      <c r="A90" s="138" t="s">
        <v>1651</v>
      </c>
      <c r="B90" s="138" t="s">
        <v>1652</v>
      </c>
      <c r="C90" s="139">
        <v>1.38642</v>
      </c>
      <c r="D90" s="141">
        <v>99.3</v>
      </c>
      <c r="E90" s="141">
        <v>99.8</v>
      </c>
      <c r="F90" s="141">
        <v>99.8</v>
      </c>
      <c r="G90" s="141">
        <v>101.3</v>
      </c>
      <c r="H90" s="141">
        <v>101.8</v>
      </c>
      <c r="I90" s="141">
        <v>101.8</v>
      </c>
      <c r="J90" s="141">
        <v>101.7</v>
      </c>
      <c r="K90" s="141">
        <v>100.7</v>
      </c>
      <c r="L90" s="141">
        <v>101.3</v>
      </c>
      <c r="M90" s="141">
        <v>103</v>
      </c>
      <c r="N90" s="141">
        <v>104.3</v>
      </c>
      <c r="O90" s="141">
        <v>106.6</v>
      </c>
      <c r="P90" s="141">
        <v>107.5</v>
      </c>
      <c r="Q90" s="141">
        <v>108.8</v>
      </c>
      <c r="R90" s="141">
        <v>108.1</v>
      </c>
      <c r="S90" s="141">
        <v>109.4</v>
      </c>
      <c r="T90" s="141">
        <v>111.8</v>
      </c>
      <c r="U90" s="141">
        <v>114.1</v>
      </c>
      <c r="V90" s="141">
        <v>114</v>
      </c>
      <c r="W90" s="141">
        <v>112.6</v>
      </c>
      <c r="X90" s="141">
        <v>109.8</v>
      </c>
      <c r="Y90" s="141">
        <v>111.7</v>
      </c>
      <c r="Z90" s="141">
        <v>110.9</v>
      </c>
      <c r="AA90" s="141">
        <v>111.7</v>
      </c>
      <c r="AB90" s="141">
        <v>113.3</v>
      </c>
      <c r="AC90" s="141">
        <v>113.4</v>
      </c>
      <c r="AD90" s="141">
        <v>112.3</v>
      </c>
      <c r="AE90" s="141">
        <v>112.9</v>
      </c>
      <c r="AF90" s="141">
        <v>111.4</v>
      </c>
      <c r="AG90" s="141">
        <v>109.4</v>
      </c>
      <c r="AH90" s="141">
        <v>109.2</v>
      </c>
      <c r="AI90" s="141">
        <v>112.7</v>
      </c>
      <c r="AJ90" s="141">
        <v>114.9</v>
      </c>
      <c r="AK90" s="141">
        <v>117.3</v>
      </c>
      <c r="AL90" s="141">
        <v>118.2</v>
      </c>
      <c r="AM90" s="141">
        <v>116.9</v>
      </c>
      <c r="AN90" s="141">
        <v>117.2</v>
      </c>
      <c r="AO90" s="141">
        <v>118.7</v>
      </c>
      <c r="AP90" s="141">
        <v>120</v>
      </c>
      <c r="AQ90" s="141">
        <v>120.5</v>
      </c>
      <c r="AR90" s="141">
        <v>122.8</v>
      </c>
      <c r="AS90" s="141">
        <v>121.8</v>
      </c>
      <c r="AT90" s="141">
        <v>123.9</v>
      </c>
      <c r="AU90" s="141">
        <v>124.5</v>
      </c>
      <c r="AV90" s="141">
        <v>125.3</v>
      </c>
      <c r="AW90" s="141">
        <v>115.8</v>
      </c>
      <c r="AX90" s="141">
        <v>112.7</v>
      </c>
      <c r="AY90" s="141">
        <v>109.2</v>
      </c>
      <c r="AZ90" s="141">
        <v>110.6</v>
      </c>
      <c r="BA90" s="141">
        <v>110.4</v>
      </c>
      <c r="BB90" s="141">
        <v>112.2</v>
      </c>
      <c r="BC90" s="141">
        <v>116.6</v>
      </c>
      <c r="BD90" s="141">
        <v>118.3</v>
      </c>
      <c r="BE90" s="141">
        <v>119.8</v>
      </c>
      <c r="BF90" s="141">
        <v>119.6</v>
      </c>
      <c r="BG90" s="141">
        <v>120.4</v>
      </c>
      <c r="BH90" s="141">
        <v>123.7</v>
      </c>
      <c r="BI90" s="141">
        <v>124.1</v>
      </c>
      <c r="BJ90" s="141">
        <v>127.4</v>
      </c>
      <c r="BK90" s="141">
        <v>131.69999999999999</v>
      </c>
      <c r="BL90" s="141">
        <v>138</v>
      </c>
      <c r="BM90" s="141">
        <v>137.19999999999999</v>
      </c>
      <c r="BN90" s="141">
        <v>168.1</v>
      </c>
      <c r="BO90" s="141">
        <v>167.9</v>
      </c>
      <c r="BP90" s="141">
        <v>164.6</v>
      </c>
      <c r="BQ90" s="141">
        <v>167.6</v>
      </c>
      <c r="BR90" s="141">
        <v>170.5</v>
      </c>
      <c r="BS90" s="141">
        <v>170.6</v>
      </c>
      <c r="BT90" s="141">
        <v>171</v>
      </c>
      <c r="BU90" s="141">
        <v>175.7</v>
      </c>
      <c r="BV90" s="141">
        <v>179.6</v>
      </c>
      <c r="BW90" s="141">
        <v>180.5</v>
      </c>
      <c r="BX90" s="141">
        <v>185.3</v>
      </c>
      <c r="BY90" s="141">
        <v>192.9</v>
      </c>
      <c r="BZ90" s="141">
        <v>194.3</v>
      </c>
      <c r="CA90" s="141">
        <v>195.5</v>
      </c>
      <c r="CB90" s="141">
        <v>188.5</v>
      </c>
      <c r="CC90" s="141">
        <v>189.7</v>
      </c>
      <c r="CD90" s="141">
        <v>190.6</v>
      </c>
      <c r="CE90" s="141">
        <v>191.5</v>
      </c>
      <c r="CF90" s="141">
        <v>192.5</v>
      </c>
      <c r="CG90" s="141">
        <v>192.5</v>
      </c>
      <c r="CH90" s="141">
        <v>190.4</v>
      </c>
      <c r="CI90" s="141">
        <v>195.4</v>
      </c>
      <c r="CJ90" s="141">
        <v>198.1</v>
      </c>
      <c r="CK90" s="141">
        <v>202.3</v>
      </c>
      <c r="CL90" s="141">
        <v>216.6</v>
      </c>
    </row>
    <row r="91" spans="1:90" x14ac:dyDescent="0.2">
      <c r="A91" s="138" t="s">
        <v>3181</v>
      </c>
      <c r="B91" s="138" t="s">
        <v>1654</v>
      </c>
      <c r="C91" s="139">
        <v>4.3749999999999997E-2</v>
      </c>
      <c r="D91" s="141">
        <v>83.2</v>
      </c>
      <c r="E91" s="141">
        <v>83.8</v>
      </c>
      <c r="F91" s="141">
        <v>83.8</v>
      </c>
      <c r="G91" s="141">
        <v>83.8</v>
      </c>
      <c r="H91" s="141">
        <v>84.9</v>
      </c>
      <c r="I91" s="141">
        <v>85.5</v>
      </c>
      <c r="J91" s="141">
        <v>85.3</v>
      </c>
      <c r="K91" s="141">
        <v>85.3</v>
      </c>
      <c r="L91" s="141">
        <v>85.3</v>
      </c>
      <c r="M91" s="141">
        <v>87.7</v>
      </c>
      <c r="N91" s="141">
        <v>88.3</v>
      </c>
      <c r="O91" s="141">
        <v>88.3</v>
      </c>
      <c r="P91" s="141">
        <v>111.6</v>
      </c>
      <c r="Q91" s="141">
        <v>111.6</v>
      </c>
      <c r="R91" s="141">
        <v>111.6</v>
      </c>
      <c r="S91" s="141">
        <v>111.6</v>
      </c>
      <c r="T91" s="141">
        <v>111.6</v>
      </c>
      <c r="U91" s="141">
        <v>111.6</v>
      </c>
      <c r="V91" s="141">
        <v>111.6</v>
      </c>
      <c r="W91" s="141">
        <v>111.6</v>
      </c>
      <c r="X91" s="141">
        <v>111.6</v>
      </c>
      <c r="Y91" s="141">
        <v>111.6</v>
      </c>
      <c r="Z91" s="141">
        <v>111.6</v>
      </c>
      <c r="AA91" s="141">
        <v>111.6</v>
      </c>
      <c r="AB91" s="141">
        <v>111.6</v>
      </c>
      <c r="AC91" s="141">
        <v>111.6</v>
      </c>
      <c r="AD91" s="141">
        <v>111.6</v>
      </c>
      <c r="AE91" s="141">
        <v>111.6</v>
      </c>
      <c r="AF91" s="141">
        <v>111.6</v>
      </c>
      <c r="AG91" s="141">
        <v>111.6</v>
      </c>
      <c r="AH91" s="141">
        <v>111.6</v>
      </c>
      <c r="AI91" s="141">
        <v>136</v>
      </c>
      <c r="AJ91" s="141">
        <v>160.4</v>
      </c>
      <c r="AK91" s="141">
        <v>160.4</v>
      </c>
      <c r="AL91" s="141">
        <v>160.4</v>
      </c>
      <c r="AM91" s="141">
        <v>160.4</v>
      </c>
      <c r="AN91" s="141">
        <v>160.4</v>
      </c>
      <c r="AO91" s="141">
        <v>160.4</v>
      </c>
      <c r="AP91" s="141">
        <v>160.4</v>
      </c>
      <c r="AQ91" s="141">
        <v>160.4</v>
      </c>
      <c r="AR91" s="141">
        <v>164.2</v>
      </c>
      <c r="AS91" s="141">
        <v>179.2</v>
      </c>
      <c r="AT91" s="141">
        <v>179.2</v>
      </c>
      <c r="AU91" s="141">
        <v>179.2</v>
      </c>
      <c r="AV91" s="141">
        <v>179.2</v>
      </c>
      <c r="AW91" s="141">
        <v>179.2</v>
      </c>
      <c r="AX91" s="141">
        <v>179.2</v>
      </c>
      <c r="AY91" s="141">
        <v>179.2</v>
      </c>
      <c r="AZ91" s="141">
        <v>179.2</v>
      </c>
      <c r="BA91" s="141">
        <v>179.2</v>
      </c>
      <c r="BB91" s="141">
        <v>179.2</v>
      </c>
      <c r="BC91" s="141">
        <v>179.2</v>
      </c>
      <c r="BD91" s="141">
        <v>179.2</v>
      </c>
      <c r="BE91" s="141">
        <v>179.2</v>
      </c>
      <c r="BF91" s="141">
        <v>179.2</v>
      </c>
      <c r="BG91" s="141">
        <v>179.2</v>
      </c>
      <c r="BH91" s="141">
        <v>179.2</v>
      </c>
      <c r="BI91" s="141">
        <v>179.2</v>
      </c>
      <c r="BJ91" s="141">
        <v>179.2</v>
      </c>
      <c r="BK91" s="141">
        <v>179.2</v>
      </c>
      <c r="BL91" s="141">
        <v>160.4</v>
      </c>
      <c r="BM91" s="141">
        <v>160.4</v>
      </c>
      <c r="BN91" s="141">
        <v>160.4</v>
      </c>
      <c r="BO91" s="141">
        <v>160.4</v>
      </c>
      <c r="BP91" s="141">
        <v>160.4</v>
      </c>
      <c r="BQ91" s="141">
        <v>160.4</v>
      </c>
      <c r="BR91" s="141">
        <v>160.4</v>
      </c>
      <c r="BS91" s="141">
        <v>160.4</v>
      </c>
      <c r="BT91" s="141">
        <v>160.4</v>
      </c>
      <c r="BU91" s="141">
        <v>160.4</v>
      </c>
      <c r="BV91" s="141">
        <v>160.4</v>
      </c>
      <c r="BW91" s="141">
        <v>160.4</v>
      </c>
      <c r="BX91" s="141">
        <v>159.6</v>
      </c>
      <c r="BY91" s="141">
        <v>156.6</v>
      </c>
      <c r="BZ91" s="141">
        <v>156.6</v>
      </c>
      <c r="CA91" s="141">
        <v>156.6</v>
      </c>
      <c r="CB91" s="141">
        <v>156.6</v>
      </c>
      <c r="CC91" s="141">
        <v>156.6</v>
      </c>
      <c r="CD91" s="141">
        <v>156.6</v>
      </c>
      <c r="CE91" s="141">
        <v>156.6</v>
      </c>
      <c r="CF91" s="141">
        <v>156.6</v>
      </c>
      <c r="CG91" s="141">
        <v>156.6</v>
      </c>
      <c r="CH91" s="141">
        <v>156.6</v>
      </c>
      <c r="CI91" s="141">
        <v>156.6</v>
      </c>
      <c r="CJ91" s="141">
        <v>156.6</v>
      </c>
      <c r="CK91" s="141">
        <v>156.6</v>
      </c>
      <c r="CL91" s="141">
        <v>156.6</v>
      </c>
    </row>
    <row r="92" spans="1:90" x14ac:dyDescent="0.2">
      <c r="A92" s="138" t="s">
        <v>3182</v>
      </c>
      <c r="B92" s="138" t="s">
        <v>1656</v>
      </c>
      <c r="C92" s="139">
        <v>5.074E-2</v>
      </c>
      <c r="D92" s="141">
        <v>100.9</v>
      </c>
      <c r="E92" s="141">
        <v>103.8</v>
      </c>
      <c r="F92" s="141">
        <v>104.7</v>
      </c>
      <c r="G92" s="141">
        <v>106.4</v>
      </c>
      <c r="H92" s="141">
        <v>106.8</v>
      </c>
      <c r="I92" s="141">
        <v>107</v>
      </c>
      <c r="J92" s="141">
        <v>100.8</v>
      </c>
      <c r="K92" s="141">
        <v>96.9</v>
      </c>
      <c r="L92" s="141">
        <v>96.8</v>
      </c>
      <c r="M92" s="141">
        <v>95</v>
      </c>
      <c r="N92" s="141">
        <v>94.6</v>
      </c>
      <c r="O92" s="141">
        <v>88.8</v>
      </c>
      <c r="P92" s="141">
        <v>87.3</v>
      </c>
      <c r="Q92" s="141">
        <v>87.3</v>
      </c>
      <c r="R92" s="141">
        <v>87.3</v>
      </c>
      <c r="S92" s="141">
        <v>87.3</v>
      </c>
      <c r="T92" s="141">
        <v>87.3</v>
      </c>
      <c r="U92" s="141">
        <v>87.3</v>
      </c>
      <c r="V92" s="141">
        <v>87.3</v>
      </c>
      <c r="W92" s="141">
        <v>87.3</v>
      </c>
      <c r="X92" s="141">
        <v>87.3</v>
      </c>
      <c r="Y92" s="141">
        <v>87.3</v>
      </c>
      <c r="Z92" s="141">
        <v>87.3</v>
      </c>
      <c r="AA92" s="141">
        <v>87.3</v>
      </c>
      <c r="AB92" s="141">
        <v>87.3</v>
      </c>
      <c r="AC92" s="141">
        <v>87.3</v>
      </c>
      <c r="AD92" s="141">
        <v>87.3</v>
      </c>
      <c r="AE92" s="141">
        <v>87.3</v>
      </c>
      <c r="AF92" s="141">
        <v>87.3</v>
      </c>
      <c r="AG92" s="141">
        <v>87</v>
      </c>
      <c r="AH92" s="141">
        <v>87.3</v>
      </c>
      <c r="AI92" s="141">
        <v>89.4</v>
      </c>
      <c r="AJ92" s="141">
        <v>91.6</v>
      </c>
      <c r="AK92" s="141">
        <v>91.6</v>
      </c>
      <c r="AL92" s="141">
        <v>91.6</v>
      </c>
      <c r="AM92" s="141">
        <v>91.6</v>
      </c>
      <c r="AN92" s="141">
        <v>92.8</v>
      </c>
      <c r="AO92" s="141">
        <v>92.8</v>
      </c>
      <c r="AP92" s="141">
        <v>92.8</v>
      </c>
      <c r="AQ92" s="141">
        <v>92.8</v>
      </c>
      <c r="AR92" s="141">
        <v>91.8</v>
      </c>
      <c r="AS92" s="141">
        <v>88.9</v>
      </c>
      <c r="AT92" s="141">
        <v>89.2</v>
      </c>
      <c r="AU92" s="141">
        <v>88.6</v>
      </c>
      <c r="AV92" s="141">
        <v>89.2</v>
      </c>
      <c r="AW92" s="141">
        <v>89.2</v>
      </c>
      <c r="AX92" s="141">
        <v>89.2</v>
      </c>
      <c r="AY92" s="141">
        <v>89.2</v>
      </c>
      <c r="AZ92" s="141">
        <v>89.2</v>
      </c>
      <c r="BA92" s="141">
        <v>89.2</v>
      </c>
      <c r="BB92" s="141">
        <v>89.2</v>
      </c>
      <c r="BC92" s="141">
        <v>89.2</v>
      </c>
      <c r="BD92" s="141">
        <v>89.2</v>
      </c>
      <c r="BE92" s="141">
        <v>89.2</v>
      </c>
      <c r="BF92" s="141">
        <v>89.2</v>
      </c>
      <c r="BG92" s="141">
        <v>89.2</v>
      </c>
      <c r="BH92" s="141">
        <v>89.2</v>
      </c>
      <c r="BI92" s="141">
        <v>89.2</v>
      </c>
      <c r="BJ92" s="141">
        <v>89.2</v>
      </c>
      <c r="BK92" s="141">
        <v>86.2</v>
      </c>
      <c r="BL92" s="141">
        <v>82.5</v>
      </c>
      <c r="BM92" s="141">
        <v>79.599999999999994</v>
      </c>
      <c r="BN92" s="141">
        <v>83.3</v>
      </c>
      <c r="BO92" s="141">
        <v>84.3</v>
      </c>
      <c r="BP92" s="141">
        <v>84.4</v>
      </c>
      <c r="BQ92" s="141">
        <v>83.4</v>
      </c>
      <c r="BR92" s="141">
        <v>83.4</v>
      </c>
      <c r="BS92" s="141">
        <v>83.4</v>
      </c>
      <c r="BT92" s="141">
        <v>83.4</v>
      </c>
      <c r="BU92" s="141">
        <v>83.4</v>
      </c>
      <c r="BV92" s="141">
        <v>83.4</v>
      </c>
      <c r="BW92" s="141">
        <v>83.4</v>
      </c>
      <c r="BX92" s="141">
        <v>83.4</v>
      </c>
      <c r="BY92" s="141">
        <v>83.4</v>
      </c>
      <c r="BZ92" s="141">
        <v>83.4</v>
      </c>
      <c r="CA92" s="141">
        <v>83.4</v>
      </c>
      <c r="CB92" s="141">
        <v>83.4</v>
      </c>
      <c r="CC92" s="141">
        <v>83.4</v>
      </c>
      <c r="CD92" s="141">
        <v>83.4</v>
      </c>
      <c r="CE92" s="141">
        <v>83.4</v>
      </c>
      <c r="CF92" s="141">
        <v>83.4</v>
      </c>
      <c r="CG92" s="141">
        <v>83.4</v>
      </c>
      <c r="CH92" s="141">
        <v>83.4</v>
      </c>
      <c r="CI92" s="141">
        <v>83.4</v>
      </c>
      <c r="CJ92" s="141">
        <v>83.4</v>
      </c>
      <c r="CK92" s="141">
        <v>83.4</v>
      </c>
      <c r="CL92" s="141">
        <v>83.4</v>
      </c>
    </row>
    <row r="93" spans="1:90" x14ac:dyDescent="0.2">
      <c r="A93" s="138" t="s">
        <v>1657</v>
      </c>
      <c r="B93" s="138" t="s">
        <v>1658</v>
      </c>
      <c r="C93" s="139">
        <v>2.674E-2</v>
      </c>
      <c r="D93" s="141">
        <v>137.5</v>
      </c>
      <c r="E93" s="141">
        <v>137.5</v>
      </c>
      <c r="F93" s="141">
        <v>137.5</v>
      </c>
      <c r="G93" s="141">
        <v>135.5</v>
      </c>
      <c r="H93" s="141">
        <v>135</v>
      </c>
      <c r="I93" s="141">
        <v>135</v>
      </c>
      <c r="J93" s="141">
        <v>135</v>
      </c>
      <c r="K93" s="141">
        <v>135</v>
      </c>
      <c r="L93" s="141">
        <v>135</v>
      </c>
      <c r="M93" s="141">
        <v>135</v>
      </c>
      <c r="N93" s="141">
        <v>135</v>
      </c>
      <c r="O93" s="141">
        <v>136.19999999999999</v>
      </c>
      <c r="P93" s="141">
        <v>136.5</v>
      </c>
      <c r="Q93" s="141">
        <v>136.5</v>
      </c>
      <c r="R93" s="141">
        <v>136.5</v>
      </c>
      <c r="S93" s="141">
        <v>136.5</v>
      </c>
      <c r="T93" s="141">
        <v>136.5</v>
      </c>
      <c r="U93" s="141">
        <v>136.5</v>
      </c>
      <c r="V93" s="141">
        <v>136.5</v>
      </c>
      <c r="W93" s="141">
        <v>136.5</v>
      </c>
      <c r="X93" s="141">
        <v>136.5</v>
      </c>
      <c r="Y93" s="141">
        <v>136.5</v>
      </c>
      <c r="Z93" s="141">
        <v>136.5</v>
      </c>
      <c r="AA93" s="141">
        <v>136.5</v>
      </c>
      <c r="AB93" s="141">
        <v>136.5</v>
      </c>
      <c r="AC93" s="141">
        <v>136.5</v>
      </c>
      <c r="AD93" s="141">
        <v>136.5</v>
      </c>
      <c r="AE93" s="141">
        <v>136.5</v>
      </c>
      <c r="AF93" s="141">
        <v>136.5</v>
      </c>
      <c r="AG93" s="141">
        <v>136.5</v>
      </c>
      <c r="AH93" s="141">
        <v>136.5</v>
      </c>
      <c r="AI93" s="141">
        <v>174</v>
      </c>
      <c r="AJ93" s="141">
        <v>208.4</v>
      </c>
      <c r="AK93" s="141">
        <v>208.4</v>
      </c>
      <c r="AL93" s="141">
        <v>208.4</v>
      </c>
      <c r="AM93" s="141">
        <v>208.4</v>
      </c>
      <c r="AN93" s="141">
        <v>208.4</v>
      </c>
      <c r="AO93" s="141">
        <v>208.4</v>
      </c>
      <c r="AP93" s="141">
        <v>208.4</v>
      </c>
      <c r="AQ93" s="141">
        <v>208.4</v>
      </c>
      <c r="AR93" s="141">
        <v>208.4</v>
      </c>
      <c r="AS93" s="141">
        <v>222.4</v>
      </c>
      <c r="AT93" s="141">
        <v>227.1</v>
      </c>
      <c r="AU93" s="141">
        <v>227.1</v>
      </c>
      <c r="AV93" s="141">
        <v>227.1</v>
      </c>
      <c r="AW93" s="141">
        <v>227.1</v>
      </c>
      <c r="AX93" s="141">
        <v>227.1</v>
      </c>
      <c r="AY93" s="141">
        <v>227.1</v>
      </c>
      <c r="AZ93" s="141">
        <v>227.1</v>
      </c>
      <c r="BA93" s="141">
        <v>227.1</v>
      </c>
      <c r="BB93" s="141">
        <v>227.1</v>
      </c>
      <c r="BC93" s="141">
        <v>227.1</v>
      </c>
      <c r="BD93" s="141">
        <v>227.1</v>
      </c>
      <c r="BE93" s="141">
        <v>227.1</v>
      </c>
      <c r="BF93" s="141">
        <v>227.1</v>
      </c>
      <c r="BG93" s="141">
        <v>227.1</v>
      </c>
      <c r="BH93" s="141">
        <v>227.1</v>
      </c>
      <c r="BI93" s="141">
        <v>227.1</v>
      </c>
      <c r="BJ93" s="141">
        <v>227.1</v>
      </c>
      <c r="BK93" s="141">
        <v>227.1</v>
      </c>
      <c r="BL93" s="141">
        <v>227.1</v>
      </c>
      <c r="BM93" s="141">
        <v>227.1</v>
      </c>
      <c r="BN93" s="141">
        <v>242.2</v>
      </c>
      <c r="BO93" s="141">
        <v>247.2</v>
      </c>
      <c r="BP93" s="141">
        <v>247.2</v>
      </c>
      <c r="BQ93" s="141">
        <v>247.2</v>
      </c>
      <c r="BR93" s="141">
        <v>247.2</v>
      </c>
      <c r="BS93" s="141">
        <v>247.2</v>
      </c>
      <c r="BT93" s="141">
        <v>247.2</v>
      </c>
      <c r="BU93" s="141">
        <v>247.2</v>
      </c>
      <c r="BV93" s="141">
        <v>247.2</v>
      </c>
      <c r="BW93" s="141">
        <v>247.2</v>
      </c>
      <c r="BX93" s="141">
        <v>247.2</v>
      </c>
      <c r="BY93" s="141">
        <v>247.2</v>
      </c>
      <c r="BZ93" s="141">
        <v>247.2</v>
      </c>
      <c r="CA93" s="141">
        <v>247.2</v>
      </c>
      <c r="CB93" s="141">
        <v>247.2</v>
      </c>
      <c r="CC93" s="141">
        <v>247.2</v>
      </c>
      <c r="CD93" s="141">
        <v>247.2</v>
      </c>
      <c r="CE93" s="141">
        <v>247.2</v>
      </c>
      <c r="CF93" s="141">
        <v>247.2</v>
      </c>
      <c r="CG93" s="141">
        <v>247.2</v>
      </c>
      <c r="CH93" s="141">
        <v>247.2</v>
      </c>
      <c r="CI93" s="141">
        <v>247.2</v>
      </c>
      <c r="CJ93" s="141">
        <v>247.2</v>
      </c>
      <c r="CK93" s="141">
        <v>247.2</v>
      </c>
      <c r="CL93" s="141">
        <v>247.2</v>
      </c>
    </row>
    <row r="94" spans="1:90" x14ac:dyDescent="0.2">
      <c r="A94" s="138" t="s">
        <v>1609</v>
      </c>
      <c r="B94" s="138" t="s">
        <v>1660</v>
      </c>
      <c r="C94" s="139">
        <v>0.63556000000000001</v>
      </c>
      <c r="D94" s="141">
        <v>99.8</v>
      </c>
      <c r="E94" s="141">
        <v>99.8</v>
      </c>
      <c r="F94" s="141">
        <v>99.8</v>
      </c>
      <c r="G94" s="141">
        <v>99.8</v>
      </c>
      <c r="H94" s="141">
        <v>99.8</v>
      </c>
      <c r="I94" s="141">
        <v>99.8</v>
      </c>
      <c r="J94" s="141">
        <v>99.8</v>
      </c>
      <c r="K94" s="141">
        <v>99.8</v>
      </c>
      <c r="L94" s="141">
        <v>99.8</v>
      </c>
      <c r="M94" s="141">
        <v>100</v>
      </c>
      <c r="N94" s="141">
        <v>100.6</v>
      </c>
      <c r="O94" s="141">
        <v>100.6</v>
      </c>
      <c r="P94" s="141">
        <v>100.6</v>
      </c>
      <c r="Q94" s="141">
        <v>100.6</v>
      </c>
      <c r="R94" s="141">
        <v>100.6</v>
      </c>
      <c r="S94" s="141">
        <v>100.6</v>
      </c>
      <c r="T94" s="141">
        <v>100.6</v>
      </c>
      <c r="U94" s="141">
        <v>100.6</v>
      </c>
      <c r="V94" s="141">
        <v>100.6</v>
      </c>
      <c r="W94" s="141">
        <v>100.6</v>
      </c>
      <c r="X94" s="141">
        <v>100.6</v>
      </c>
      <c r="Y94" s="141">
        <v>100.6</v>
      </c>
      <c r="Z94" s="141">
        <v>100.6</v>
      </c>
      <c r="AA94" s="141">
        <v>100.8</v>
      </c>
      <c r="AB94" s="141">
        <v>101.8</v>
      </c>
      <c r="AC94" s="141">
        <v>101.8</v>
      </c>
      <c r="AD94" s="141">
        <v>101.8</v>
      </c>
      <c r="AE94" s="141">
        <v>101.8</v>
      </c>
      <c r="AF94" s="141">
        <v>101.8</v>
      </c>
      <c r="AG94" s="141">
        <v>101.8</v>
      </c>
      <c r="AH94" s="141">
        <v>101.8</v>
      </c>
      <c r="AI94" s="141">
        <v>101.8</v>
      </c>
      <c r="AJ94" s="141">
        <v>101.8</v>
      </c>
      <c r="AK94" s="141">
        <v>101.8</v>
      </c>
      <c r="AL94" s="141">
        <v>101.8</v>
      </c>
      <c r="AM94" s="141">
        <v>101.6</v>
      </c>
      <c r="AN94" s="141">
        <v>101.3</v>
      </c>
      <c r="AO94" s="141">
        <v>101.3</v>
      </c>
      <c r="AP94" s="141">
        <v>101.3</v>
      </c>
      <c r="AQ94" s="141">
        <v>101.3</v>
      </c>
      <c r="AR94" s="141">
        <v>101.3</v>
      </c>
      <c r="AS94" s="141">
        <v>101.3</v>
      </c>
      <c r="AT94" s="141">
        <v>101.3</v>
      </c>
      <c r="AU94" s="141">
        <v>101.3</v>
      </c>
      <c r="AV94" s="141">
        <v>101.3</v>
      </c>
      <c r="AW94" s="141">
        <v>101.3</v>
      </c>
      <c r="AX94" s="141">
        <v>101.3</v>
      </c>
      <c r="AY94" s="141">
        <v>101.3</v>
      </c>
      <c r="AZ94" s="141">
        <v>101.3</v>
      </c>
      <c r="BA94" s="141">
        <v>101.3</v>
      </c>
      <c r="BB94" s="141">
        <v>101.3</v>
      </c>
      <c r="BC94" s="141">
        <v>101.3</v>
      </c>
      <c r="BD94" s="141">
        <v>101.3</v>
      </c>
      <c r="BE94" s="141">
        <v>101.3</v>
      </c>
      <c r="BF94" s="141">
        <v>101.3</v>
      </c>
      <c r="BG94" s="141">
        <v>101.3</v>
      </c>
      <c r="BH94" s="141">
        <v>101.3</v>
      </c>
      <c r="BI94" s="141">
        <v>101.3</v>
      </c>
      <c r="BJ94" s="141">
        <v>103.1</v>
      </c>
      <c r="BK94" s="141">
        <v>103.7</v>
      </c>
      <c r="BL94" s="141">
        <v>103.7</v>
      </c>
      <c r="BM94" s="141">
        <v>103.7</v>
      </c>
      <c r="BN94" s="141">
        <v>155.30000000000001</v>
      </c>
      <c r="BO94" s="141">
        <v>155.30000000000001</v>
      </c>
      <c r="BP94" s="141">
        <v>155.30000000000001</v>
      </c>
      <c r="BQ94" s="141">
        <v>155.30000000000001</v>
      </c>
      <c r="BR94" s="141">
        <v>155.30000000000001</v>
      </c>
      <c r="BS94" s="141">
        <v>155.30000000000001</v>
      </c>
      <c r="BT94" s="141">
        <v>155.30000000000001</v>
      </c>
      <c r="BU94" s="141">
        <v>155.30000000000001</v>
      </c>
      <c r="BV94" s="141">
        <v>155.30000000000001</v>
      </c>
      <c r="BW94" s="141">
        <v>155.30000000000001</v>
      </c>
      <c r="BX94" s="141">
        <v>155.30000000000001</v>
      </c>
      <c r="BY94" s="141">
        <v>157.9</v>
      </c>
      <c r="BZ94" s="141">
        <v>166.4</v>
      </c>
      <c r="CA94" s="141">
        <v>166.4</v>
      </c>
      <c r="CB94" s="141">
        <v>166.4</v>
      </c>
      <c r="CC94" s="141">
        <v>166.4</v>
      </c>
      <c r="CD94" s="141">
        <v>166.4</v>
      </c>
      <c r="CE94" s="141">
        <v>166.4</v>
      </c>
      <c r="CF94" s="141">
        <v>166.4</v>
      </c>
      <c r="CG94" s="141">
        <v>166.4</v>
      </c>
      <c r="CH94" s="141">
        <v>166.4</v>
      </c>
      <c r="CI94" s="141">
        <v>166.4</v>
      </c>
      <c r="CJ94" s="141">
        <v>166.4</v>
      </c>
      <c r="CK94" s="141">
        <v>166.4</v>
      </c>
      <c r="CL94" s="141">
        <v>166.4</v>
      </c>
    </row>
    <row r="95" spans="1:90" x14ac:dyDescent="0.2">
      <c r="A95" s="138" t="s">
        <v>1659</v>
      </c>
      <c r="B95" s="138" t="s">
        <v>1662</v>
      </c>
      <c r="C95" s="139">
        <v>8.1860000000000002E-2</v>
      </c>
      <c r="D95" s="141">
        <v>103.5</v>
      </c>
      <c r="E95" s="141">
        <v>103.5</v>
      </c>
      <c r="F95" s="141">
        <v>103.5</v>
      </c>
      <c r="G95" s="141">
        <v>102.7</v>
      </c>
      <c r="H95" s="141">
        <v>112.8</v>
      </c>
      <c r="I95" s="141">
        <v>110</v>
      </c>
      <c r="J95" s="141">
        <v>106.8</v>
      </c>
      <c r="K95" s="141">
        <v>107.1</v>
      </c>
      <c r="L95" s="141">
        <v>107.6</v>
      </c>
      <c r="M95" s="141">
        <v>107.6</v>
      </c>
      <c r="N95" s="141">
        <v>107.6</v>
      </c>
      <c r="O95" s="141">
        <v>107.6</v>
      </c>
      <c r="P95" s="141">
        <v>106.5</v>
      </c>
      <c r="Q95" s="141">
        <v>106.2</v>
      </c>
      <c r="R95" s="141">
        <v>106.2</v>
      </c>
      <c r="S95" s="141">
        <v>106.2</v>
      </c>
      <c r="T95" s="141">
        <v>107.6</v>
      </c>
      <c r="U95" s="141">
        <v>106.2</v>
      </c>
      <c r="V95" s="141">
        <v>105.9</v>
      </c>
      <c r="W95" s="141">
        <v>104.9</v>
      </c>
      <c r="X95" s="141">
        <v>104.2</v>
      </c>
      <c r="Y95" s="141">
        <v>104.2</v>
      </c>
      <c r="Z95" s="141">
        <v>104.4</v>
      </c>
      <c r="AA95" s="141">
        <v>105.7</v>
      </c>
      <c r="AB95" s="141">
        <v>106.2</v>
      </c>
      <c r="AC95" s="141">
        <v>106.2</v>
      </c>
      <c r="AD95" s="141">
        <v>106.2</v>
      </c>
      <c r="AE95" s="141">
        <v>106.2</v>
      </c>
      <c r="AF95" s="141">
        <v>106.2</v>
      </c>
      <c r="AG95" s="141">
        <v>105.7</v>
      </c>
      <c r="AH95" s="141">
        <v>105.5</v>
      </c>
      <c r="AI95" s="141">
        <v>106.9</v>
      </c>
      <c r="AJ95" s="141">
        <v>107.1</v>
      </c>
      <c r="AK95" s="141">
        <v>107.6</v>
      </c>
      <c r="AL95" s="141">
        <v>107.6</v>
      </c>
      <c r="AM95" s="141">
        <v>107.6</v>
      </c>
      <c r="AN95" s="141">
        <v>107.6</v>
      </c>
      <c r="AO95" s="141">
        <v>107.6</v>
      </c>
      <c r="AP95" s="141">
        <v>107.6</v>
      </c>
      <c r="AQ95" s="141">
        <v>107.6</v>
      </c>
      <c r="AR95" s="141">
        <v>107.6</v>
      </c>
      <c r="AS95" s="141">
        <v>107.6</v>
      </c>
      <c r="AT95" s="141">
        <v>107.6</v>
      </c>
      <c r="AU95" s="141">
        <v>107.6</v>
      </c>
      <c r="AV95" s="141">
        <v>107.6</v>
      </c>
      <c r="AW95" s="141">
        <v>107.6</v>
      </c>
      <c r="AX95" s="141">
        <v>107.6</v>
      </c>
      <c r="AY95" s="141">
        <v>107.6</v>
      </c>
      <c r="AZ95" s="141">
        <v>107.6</v>
      </c>
      <c r="BA95" s="141">
        <v>107.6</v>
      </c>
      <c r="BB95" s="141">
        <v>107.6</v>
      </c>
      <c r="BC95" s="141">
        <v>107.6</v>
      </c>
      <c r="BD95" s="141">
        <v>107.6</v>
      </c>
      <c r="BE95" s="141">
        <v>107.6</v>
      </c>
      <c r="BF95" s="141">
        <v>109.7</v>
      </c>
      <c r="BG95" s="141">
        <v>97.4</v>
      </c>
      <c r="BH95" s="141">
        <v>90.1</v>
      </c>
      <c r="BI95" s="141">
        <v>91.1</v>
      </c>
      <c r="BJ95" s="141">
        <v>92.5</v>
      </c>
      <c r="BK95" s="141">
        <v>93.2</v>
      </c>
      <c r="BL95" s="141">
        <v>94.7</v>
      </c>
      <c r="BM95" s="141">
        <v>95.2</v>
      </c>
      <c r="BN95" s="141">
        <v>95.7</v>
      </c>
      <c r="BO95" s="141">
        <v>94.2</v>
      </c>
      <c r="BP95" s="141">
        <v>94.5</v>
      </c>
      <c r="BQ95" s="141">
        <v>94.6</v>
      </c>
      <c r="BR95" s="141">
        <v>95.2</v>
      </c>
      <c r="BS95" s="141">
        <v>95.2</v>
      </c>
      <c r="BT95" s="141">
        <v>95.6</v>
      </c>
      <c r="BU95" s="141">
        <v>95.2</v>
      </c>
      <c r="BV95" s="141">
        <v>95.2</v>
      </c>
      <c r="BW95" s="141">
        <v>95.2</v>
      </c>
      <c r="BX95" s="141">
        <v>95.2</v>
      </c>
      <c r="BY95" s="141">
        <v>95.2</v>
      </c>
      <c r="BZ95" s="141">
        <v>95.2</v>
      </c>
      <c r="CA95" s="141">
        <v>95.2</v>
      </c>
      <c r="CB95" s="141">
        <v>95.2</v>
      </c>
      <c r="CC95" s="141">
        <v>95.2</v>
      </c>
      <c r="CD95" s="141">
        <v>95.2</v>
      </c>
      <c r="CE95" s="141">
        <v>95.2</v>
      </c>
      <c r="CF95" s="141">
        <v>95.2</v>
      </c>
      <c r="CG95" s="141">
        <v>95.2</v>
      </c>
      <c r="CH95" s="141">
        <v>95.2</v>
      </c>
      <c r="CI95" s="141">
        <v>95.2</v>
      </c>
      <c r="CJ95" s="141">
        <v>95.2</v>
      </c>
      <c r="CK95" s="141">
        <v>95.2</v>
      </c>
      <c r="CL95" s="141">
        <v>95.2</v>
      </c>
    </row>
    <row r="96" spans="1:90" x14ac:dyDescent="0.2">
      <c r="A96" s="138" t="s">
        <v>3183</v>
      </c>
      <c r="B96" s="138" t="s">
        <v>1664</v>
      </c>
      <c r="C96" s="139">
        <v>4.8300000000000003E-2</v>
      </c>
      <c r="D96" s="141">
        <v>103.6</v>
      </c>
      <c r="E96" s="141">
        <v>102.4</v>
      </c>
      <c r="F96" s="141">
        <v>103.6</v>
      </c>
      <c r="G96" s="141">
        <v>120.5</v>
      </c>
      <c r="H96" s="141">
        <v>114.7</v>
      </c>
      <c r="I96" s="141">
        <v>114.6</v>
      </c>
      <c r="J96" s="141">
        <v>113.1</v>
      </c>
      <c r="K96" s="141">
        <v>117.8</v>
      </c>
      <c r="L96" s="141">
        <v>125.5</v>
      </c>
      <c r="M96" s="141">
        <v>115.8</v>
      </c>
      <c r="N96" s="141">
        <v>122.8</v>
      </c>
      <c r="O96" s="141">
        <v>121.3</v>
      </c>
      <c r="P96" s="141">
        <v>124.9</v>
      </c>
      <c r="Q96" s="141">
        <v>126.3</v>
      </c>
      <c r="R96" s="141">
        <v>124.6</v>
      </c>
      <c r="S96" s="141">
        <v>126.9</v>
      </c>
      <c r="T96" s="141">
        <v>134.1</v>
      </c>
      <c r="U96" s="141">
        <v>131.30000000000001</v>
      </c>
      <c r="V96" s="141">
        <v>129.9</v>
      </c>
      <c r="W96" s="141">
        <v>129.4</v>
      </c>
      <c r="X96" s="141">
        <v>119.8</v>
      </c>
      <c r="Y96" s="141">
        <v>128.6</v>
      </c>
      <c r="Z96" s="141">
        <v>132.19999999999999</v>
      </c>
      <c r="AA96" s="141">
        <v>137.69999999999999</v>
      </c>
      <c r="AB96" s="141">
        <v>137.6</v>
      </c>
      <c r="AC96" s="141">
        <v>131.80000000000001</v>
      </c>
      <c r="AD96" s="141">
        <v>134.4</v>
      </c>
      <c r="AE96" s="141">
        <v>139.80000000000001</v>
      </c>
      <c r="AF96" s="141">
        <v>131.1</v>
      </c>
      <c r="AG96" s="141">
        <v>129</v>
      </c>
      <c r="AH96" s="141">
        <v>127.2</v>
      </c>
      <c r="AI96" s="141">
        <v>128.9</v>
      </c>
      <c r="AJ96" s="141">
        <v>127.5</v>
      </c>
      <c r="AK96" s="141">
        <v>123.4</v>
      </c>
      <c r="AL96" s="141">
        <v>123</v>
      </c>
      <c r="AM96" s="141">
        <v>121.4</v>
      </c>
      <c r="AN96" s="141">
        <v>126.7</v>
      </c>
      <c r="AO96" s="141">
        <v>127.8</v>
      </c>
      <c r="AP96" s="141">
        <v>130.9</v>
      </c>
      <c r="AQ96" s="141">
        <v>130.4</v>
      </c>
      <c r="AR96" s="141">
        <v>133.19999999999999</v>
      </c>
      <c r="AS96" s="141">
        <v>132</v>
      </c>
      <c r="AT96" s="141">
        <v>134</v>
      </c>
      <c r="AU96" s="141">
        <v>130.6</v>
      </c>
      <c r="AV96" s="141">
        <v>126.6</v>
      </c>
      <c r="AW96" s="141">
        <v>125.9</v>
      </c>
      <c r="AX96" s="141">
        <v>125.3</v>
      </c>
      <c r="AY96" s="141">
        <v>122</v>
      </c>
      <c r="AZ96" s="141">
        <v>122.9</v>
      </c>
      <c r="BA96" s="141">
        <v>123.3</v>
      </c>
      <c r="BB96" s="141">
        <v>123.7</v>
      </c>
      <c r="BC96" s="141">
        <v>129.5</v>
      </c>
      <c r="BD96" s="141">
        <v>131.4</v>
      </c>
      <c r="BE96" s="141">
        <v>130.9</v>
      </c>
      <c r="BF96" s="141">
        <v>134</v>
      </c>
      <c r="BG96" s="141">
        <v>145</v>
      </c>
      <c r="BH96" s="141">
        <v>143.6</v>
      </c>
      <c r="BI96" s="141">
        <v>148.30000000000001</v>
      </c>
      <c r="BJ96" s="141">
        <v>162.4</v>
      </c>
      <c r="BK96" s="141">
        <v>166.3</v>
      </c>
      <c r="BL96" s="141">
        <v>143.19999999999999</v>
      </c>
      <c r="BM96" s="141">
        <v>141.6</v>
      </c>
      <c r="BN96" s="141">
        <v>140.5</v>
      </c>
      <c r="BO96" s="141">
        <v>139.30000000000001</v>
      </c>
      <c r="BP96" s="141">
        <v>140.5</v>
      </c>
      <c r="BQ96" s="141">
        <v>137.80000000000001</v>
      </c>
      <c r="BR96" s="141">
        <v>142.69999999999999</v>
      </c>
      <c r="BS96" s="141">
        <v>147.19999999999999</v>
      </c>
      <c r="BT96" s="141">
        <v>146.30000000000001</v>
      </c>
      <c r="BU96" s="141">
        <v>138.6</v>
      </c>
      <c r="BV96" s="141">
        <v>148.80000000000001</v>
      </c>
      <c r="BW96" s="141">
        <v>153.69999999999999</v>
      </c>
      <c r="BX96" s="141">
        <v>160.1</v>
      </c>
      <c r="BY96" s="141">
        <v>176.4</v>
      </c>
      <c r="BZ96" s="141">
        <v>195.9</v>
      </c>
      <c r="CA96" s="141">
        <v>199.4</v>
      </c>
      <c r="CB96" s="141">
        <v>201.6</v>
      </c>
      <c r="CC96" s="141">
        <v>222.9</v>
      </c>
      <c r="CD96" s="141">
        <v>270</v>
      </c>
      <c r="CE96" s="141">
        <v>296.8</v>
      </c>
      <c r="CF96" s="141">
        <v>292.60000000000002</v>
      </c>
      <c r="CG96" s="141">
        <v>302.3</v>
      </c>
      <c r="CH96" s="141">
        <v>311</v>
      </c>
      <c r="CI96" s="141">
        <v>373.1</v>
      </c>
      <c r="CJ96" s="141">
        <v>518.5</v>
      </c>
      <c r="CK96" s="141">
        <v>662.7</v>
      </c>
      <c r="CL96" s="141">
        <v>1013.8</v>
      </c>
    </row>
    <row r="97" spans="1:90" x14ac:dyDescent="0.2">
      <c r="A97" s="138" t="s">
        <v>1663</v>
      </c>
      <c r="B97" s="138" t="s">
        <v>1666</v>
      </c>
      <c r="C97" s="139">
        <v>0.16446</v>
      </c>
      <c r="D97" s="141">
        <v>95</v>
      </c>
      <c r="E97" s="141">
        <v>92.5</v>
      </c>
      <c r="F97" s="141">
        <v>98.4</v>
      </c>
      <c r="G97" s="141">
        <v>104.2</v>
      </c>
      <c r="H97" s="141">
        <v>112.3</v>
      </c>
      <c r="I97" s="141">
        <v>110.9</v>
      </c>
      <c r="J97" s="141">
        <v>116.9</v>
      </c>
      <c r="K97" s="141">
        <v>106.9</v>
      </c>
      <c r="L97" s="141">
        <v>106.4</v>
      </c>
      <c r="M97" s="141">
        <v>116.7</v>
      </c>
      <c r="N97" s="141">
        <v>116.5</v>
      </c>
      <c r="O97" s="141">
        <v>123.1</v>
      </c>
      <c r="P97" s="141">
        <v>133</v>
      </c>
      <c r="Q97" s="141">
        <v>145.30000000000001</v>
      </c>
      <c r="R97" s="141">
        <v>145.4</v>
      </c>
      <c r="S97" s="141">
        <v>155.4</v>
      </c>
      <c r="T97" s="141">
        <v>172.2</v>
      </c>
      <c r="U97" s="141">
        <v>187.8</v>
      </c>
      <c r="V97" s="141">
        <v>180.4</v>
      </c>
      <c r="W97" s="141">
        <v>166.6</v>
      </c>
      <c r="X97" s="141">
        <v>147.69999999999999</v>
      </c>
      <c r="Y97" s="141">
        <v>156.9</v>
      </c>
      <c r="Z97" s="141">
        <v>149.69999999999999</v>
      </c>
      <c r="AA97" s="141">
        <v>152.30000000000001</v>
      </c>
      <c r="AB97" s="141">
        <v>169.8</v>
      </c>
      <c r="AC97" s="141">
        <v>175.3</v>
      </c>
      <c r="AD97" s="141">
        <v>164.3</v>
      </c>
      <c r="AE97" s="141">
        <v>161.1</v>
      </c>
      <c r="AF97" s="141">
        <v>157.5</v>
      </c>
      <c r="AG97" s="141">
        <v>146.5</v>
      </c>
      <c r="AH97" s="141">
        <v>144.5</v>
      </c>
      <c r="AI97" s="141">
        <v>154.19999999999999</v>
      </c>
      <c r="AJ97" s="141">
        <v>158.6</v>
      </c>
      <c r="AK97" s="141">
        <v>171.3</v>
      </c>
      <c r="AL97" s="141">
        <v>174.9</v>
      </c>
      <c r="AM97" s="141">
        <v>166</v>
      </c>
      <c r="AN97" s="141">
        <v>170.7</v>
      </c>
      <c r="AO97" s="141">
        <v>173.6</v>
      </c>
      <c r="AP97" s="141">
        <v>186.6</v>
      </c>
      <c r="AQ97" s="141">
        <v>196.8</v>
      </c>
      <c r="AR97" s="141">
        <v>217.3</v>
      </c>
      <c r="AS97" s="141">
        <v>228</v>
      </c>
      <c r="AT97" s="141">
        <v>238.6</v>
      </c>
      <c r="AU97" s="141">
        <v>249.1</v>
      </c>
      <c r="AV97" s="141">
        <v>250.2</v>
      </c>
      <c r="AW97" s="141">
        <v>169.8</v>
      </c>
      <c r="AX97" s="141">
        <v>141</v>
      </c>
      <c r="AY97" s="141">
        <v>114.9</v>
      </c>
      <c r="AZ97" s="141">
        <v>127</v>
      </c>
      <c r="BA97" s="141">
        <v>124</v>
      </c>
      <c r="BB97" s="141">
        <v>135.6</v>
      </c>
      <c r="BC97" s="141">
        <v>168.4</v>
      </c>
      <c r="BD97" s="141">
        <v>177.3</v>
      </c>
      <c r="BE97" s="141">
        <v>178.4</v>
      </c>
      <c r="BF97" s="141">
        <v>177</v>
      </c>
      <c r="BG97" s="141">
        <v>183.5</v>
      </c>
      <c r="BH97" s="141">
        <v>190.2</v>
      </c>
      <c r="BI97" s="141">
        <v>192.7</v>
      </c>
      <c r="BJ97" s="141">
        <v>200.9</v>
      </c>
      <c r="BK97" s="141">
        <v>238.1</v>
      </c>
      <c r="BL97" s="141">
        <v>246.2</v>
      </c>
      <c r="BM97" s="141">
        <v>246.9</v>
      </c>
      <c r="BN97" s="141">
        <v>268.8</v>
      </c>
      <c r="BO97" s="141">
        <v>293.3</v>
      </c>
      <c r="BP97" s="141">
        <v>290.2</v>
      </c>
      <c r="BQ97" s="141">
        <v>307.5</v>
      </c>
      <c r="BR97" s="141">
        <v>327.39999999999998</v>
      </c>
      <c r="BS97" s="141">
        <v>315.60000000000002</v>
      </c>
      <c r="BT97" s="141">
        <v>298.8</v>
      </c>
      <c r="BU97" s="141">
        <v>319.5</v>
      </c>
      <c r="BV97" s="141">
        <v>352</v>
      </c>
      <c r="BW97" s="141">
        <v>359.3</v>
      </c>
      <c r="BX97" s="141">
        <v>392.6</v>
      </c>
      <c r="BY97" s="141">
        <v>419</v>
      </c>
      <c r="BZ97" s="141">
        <v>389.2</v>
      </c>
      <c r="CA97" s="141">
        <v>429.5</v>
      </c>
      <c r="CB97" s="141">
        <v>406.2</v>
      </c>
      <c r="CC97" s="141">
        <v>405.5</v>
      </c>
      <c r="CD97" s="141">
        <v>383.2</v>
      </c>
      <c r="CE97" s="141">
        <v>367.2</v>
      </c>
      <c r="CF97" s="141">
        <v>385.9</v>
      </c>
      <c r="CG97" s="141">
        <v>384.3</v>
      </c>
      <c r="CH97" s="141">
        <v>350.1</v>
      </c>
      <c r="CI97" s="141">
        <v>360.9</v>
      </c>
      <c r="CJ97" s="141">
        <v>341.2</v>
      </c>
      <c r="CK97" s="141">
        <v>336.3</v>
      </c>
      <c r="CL97" s="141">
        <v>350</v>
      </c>
    </row>
    <row r="98" spans="1:90" x14ac:dyDescent="0.2">
      <c r="A98" s="138" t="s">
        <v>3184</v>
      </c>
      <c r="B98" s="138" t="s">
        <v>1668</v>
      </c>
      <c r="C98" s="139">
        <v>8.8029999999999997E-2</v>
      </c>
      <c r="D98" s="141">
        <v>75.5</v>
      </c>
      <c r="E98" s="141">
        <v>75.5</v>
      </c>
      <c r="F98" s="141">
        <v>75.5</v>
      </c>
      <c r="G98" s="141">
        <v>75.5</v>
      </c>
      <c r="H98" s="141">
        <v>75.5</v>
      </c>
      <c r="I98" s="141">
        <v>78.599999999999994</v>
      </c>
      <c r="J98" s="141">
        <v>75.3</v>
      </c>
      <c r="K98" s="141">
        <v>75.900000000000006</v>
      </c>
      <c r="L98" s="141">
        <v>75.900000000000006</v>
      </c>
      <c r="M98" s="141">
        <v>75.900000000000006</v>
      </c>
      <c r="N98" s="141">
        <v>74</v>
      </c>
      <c r="O98" s="141">
        <v>76.2</v>
      </c>
      <c r="P98" s="141">
        <v>76.2</v>
      </c>
      <c r="Q98" s="141">
        <v>76.2</v>
      </c>
      <c r="R98" s="141">
        <v>74.7</v>
      </c>
      <c r="S98" s="141">
        <v>73.099999999999994</v>
      </c>
      <c r="T98" s="141">
        <v>86.5</v>
      </c>
      <c r="U98" s="141">
        <v>78.8</v>
      </c>
      <c r="V98" s="141">
        <v>88.7</v>
      </c>
      <c r="W98" s="141">
        <v>91.2</v>
      </c>
      <c r="X98" s="141">
        <v>88.3</v>
      </c>
      <c r="Y98" s="141">
        <v>92</v>
      </c>
      <c r="Z98" s="141">
        <v>87.8</v>
      </c>
      <c r="AA98" s="141">
        <v>86.5</v>
      </c>
      <c r="AB98" s="141">
        <v>81.5</v>
      </c>
      <c r="AC98" s="141">
        <v>81.5</v>
      </c>
      <c r="AD98" s="141">
        <v>81.5</v>
      </c>
      <c r="AE98" s="141">
        <v>81.5</v>
      </c>
      <c r="AF98" s="141">
        <v>81.2</v>
      </c>
      <c r="AG98" s="141">
        <v>80.2</v>
      </c>
      <c r="AH98" s="141">
        <v>80.2</v>
      </c>
      <c r="AI98" s="141">
        <v>80.2</v>
      </c>
      <c r="AJ98" s="141">
        <v>80.2</v>
      </c>
      <c r="AK98" s="141">
        <v>80.2</v>
      </c>
      <c r="AL98" s="141">
        <v>80.2</v>
      </c>
      <c r="AM98" s="141">
        <v>80.2</v>
      </c>
      <c r="AN98" s="141">
        <v>80.2</v>
      </c>
      <c r="AO98" s="141">
        <v>75.900000000000006</v>
      </c>
      <c r="AP98" s="141">
        <v>74.400000000000006</v>
      </c>
      <c r="AQ98" s="141">
        <v>74.400000000000006</v>
      </c>
      <c r="AR98" s="141">
        <v>74.400000000000006</v>
      </c>
      <c r="AS98" s="141">
        <v>74.400000000000006</v>
      </c>
      <c r="AT98" s="141">
        <v>74.400000000000006</v>
      </c>
      <c r="AU98" s="141">
        <v>74.400000000000006</v>
      </c>
      <c r="AV98" s="141">
        <v>89.8</v>
      </c>
      <c r="AW98" s="141">
        <v>95</v>
      </c>
      <c r="AX98" s="141">
        <v>95</v>
      </c>
      <c r="AY98" s="141">
        <v>95</v>
      </c>
      <c r="AZ98" s="141">
        <v>91.8</v>
      </c>
      <c r="BA98" s="141">
        <v>89.6</v>
      </c>
      <c r="BB98" s="141">
        <v>89.6</v>
      </c>
      <c r="BC98" s="141">
        <v>89.6</v>
      </c>
      <c r="BD98" s="141">
        <v>99.8</v>
      </c>
      <c r="BE98" s="141">
        <v>115.1</v>
      </c>
      <c r="BF98" s="141">
        <v>101.4</v>
      </c>
      <c r="BG98" s="141">
        <v>96.8</v>
      </c>
      <c r="BH98" s="141">
        <v>96.8</v>
      </c>
      <c r="BI98" s="141">
        <v>105.3</v>
      </c>
      <c r="BJ98" s="141">
        <v>97.3</v>
      </c>
      <c r="BK98" s="141">
        <v>93.8</v>
      </c>
      <c r="BL98" s="141">
        <v>90.3</v>
      </c>
      <c r="BM98" s="141">
        <v>93.9</v>
      </c>
      <c r="BN98" s="141">
        <v>97.5</v>
      </c>
      <c r="BO98" s="141">
        <v>96</v>
      </c>
      <c r="BP98" s="141">
        <v>96.4</v>
      </c>
      <c r="BQ98" s="141">
        <v>96.4</v>
      </c>
      <c r="BR98" s="141">
        <v>96.4</v>
      </c>
      <c r="BS98" s="141">
        <v>96.1</v>
      </c>
      <c r="BT98" s="141">
        <v>118</v>
      </c>
      <c r="BU98" s="141">
        <v>140.4</v>
      </c>
      <c r="BV98" s="141">
        <v>141</v>
      </c>
      <c r="BW98" s="141">
        <v>141</v>
      </c>
      <c r="BX98" s="141">
        <v>141</v>
      </c>
      <c r="BY98" s="141">
        <v>171.4</v>
      </c>
      <c r="BZ98" s="141">
        <v>156.80000000000001</v>
      </c>
      <c r="CA98" s="141">
        <v>113</v>
      </c>
      <c r="CB98" s="141">
        <v>113</v>
      </c>
      <c r="CC98" s="141">
        <v>113</v>
      </c>
      <c r="CD98" s="141">
        <v>134.5</v>
      </c>
      <c r="CE98" s="141">
        <v>148.80000000000001</v>
      </c>
      <c r="CF98" s="141">
        <v>127.3</v>
      </c>
      <c r="CG98" s="141">
        <v>120.2</v>
      </c>
      <c r="CH98" s="141">
        <v>130.19999999999999</v>
      </c>
      <c r="CI98" s="141">
        <v>149.4</v>
      </c>
      <c r="CJ98" s="141">
        <v>149.4</v>
      </c>
      <c r="CK98" s="141">
        <v>149.4</v>
      </c>
      <c r="CL98" s="141">
        <v>143.6</v>
      </c>
    </row>
    <row r="99" spans="1:90" x14ac:dyDescent="0.2">
      <c r="A99" s="138" t="s">
        <v>1667</v>
      </c>
      <c r="B99" s="138" t="s">
        <v>3185</v>
      </c>
      <c r="C99" s="139">
        <v>0.24698000000000001</v>
      </c>
      <c r="D99" s="141">
        <v>105.2</v>
      </c>
      <c r="E99" s="141">
        <v>109.4</v>
      </c>
      <c r="F99" s="141">
        <v>105.5</v>
      </c>
      <c r="G99" s="141">
        <v>106.7</v>
      </c>
      <c r="H99" s="141">
        <v>101.6</v>
      </c>
      <c r="I99" s="141">
        <v>102.1</v>
      </c>
      <c r="J99" s="141">
        <v>101.4</v>
      </c>
      <c r="K99" s="141">
        <v>101.8</v>
      </c>
      <c r="L99" s="141">
        <v>104.3</v>
      </c>
      <c r="M99" s="141">
        <v>108.2</v>
      </c>
      <c r="N99" s="141">
        <v>113</v>
      </c>
      <c r="O99" s="141">
        <v>122.3</v>
      </c>
      <c r="P99" s="141">
        <v>116.8</v>
      </c>
      <c r="Q99" s="141">
        <v>115.5</v>
      </c>
      <c r="R99" s="141">
        <v>112.6</v>
      </c>
      <c r="S99" s="141">
        <v>112.8</v>
      </c>
      <c r="T99" s="141">
        <v>109.1</v>
      </c>
      <c r="U99" s="141">
        <v>115.2</v>
      </c>
      <c r="V99" s="141">
        <v>116.3</v>
      </c>
      <c r="W99" s="141">
        <v>117.3</v>
      </c>
      <c r="X99" s="141">
        <v>117.3</v>
      </c>
      <c r="Y99" s="141">
        <v>118.9</v>
      </c>
      <c r="Z99" s="141">
        <v>119.8</v>
      </c>
      <c r="AA99" s="141">
        <v>120.9</v>
      </c>
      <c r="AB99" s="141">
        <v>117</v>
      </c>
      <c r="AC99" s="141">
        <v>115.5</v>
      </c>
      <c r="AD99" s="141">
        <v>116</v>
      </c>
      <c r="AE99" s="141">
        <v>120.4</v>
      </c>
      <c r="AF99" s="141">
        <v>116.2</v>
      </c>
      <c r="AG99" s="141">
        <v>113.2</v>
      </c>
      <c r="AH99" s="141">
        <v>113.9</v>
      </c>
      <c r="AI99" s="141">
        <v>117.4</v>
      </c>
      <c r="AJ99" s="141">
        <v>118.7</v>
      </c>
      <c r="AK99" s="141">
        <v>124</v>
      </c>
      <c r="AL99" s="141">
        <v>126.9</v>
      </c>
      <c r="AM99" s="141">
        <v>126.5</v>
      </c>
      <c r="AN99" s="141">
        <v>124.3</v>
      </c>
      <c r="AO99" s="141">
        <v>132.4</v>
      </c>
      <c r="AP99" s="141">
        <v>131</v>
      </c>
      <c r="AQ99" s="141">
        <v>127</v>
      </c>
      <c r="AR99" s="141">
        <v>125</v>
      </c>
      <c r="AS99" s="141">
        <v>109.2</v>
      </c>
      <c r="AT99" s="141">
        <v>113.2</v>
      </c>
      <c r="AU99" s="141">
        <v>110.4</v>
      </c>
      <c r="AV99" s="141">
        <v>109.2</v>
      </c>
      <c r="AW99" s="141">
        <v>107.8</v>
      </c>
      <c r="AX99" s="141">
        <v>109.3</v>
      </c>
      <c r="AY99" s="141">
        <v>107.7</v>
      </c>
      <c r="AZ99" s="141">
        <v>108.7</v>
      </c>
      <c r="BA99" s="141">
        <v>109.8</v>
      </c>
      <c r="BB99" s="141">
        <v>112.2</v>
      </c>
      <c r="BC99" s="141">
        <v>114.3</v>
      </c>
      <c r="BD99" s="141">
        <v>114</v>
      </c>
      <c r="BE99" s="141">
        <v>116</v>
      </c>
      <c r="BF99" s="141">
        <v>119.5</v>
      </c>
      <c r="BG99" s="141">
        <v>123.3</v>
      </c>
      <c r="BH99" s="141">
        <v>139.80000000000001</v>
      </c>
      <c r="BI99" s="141">
        <v>136.4</v>
      </c>
      <c r="BJ99" s="141">
        <v>144.6</v>
      </c>
      <c r="BK99" s="141">
        <v>143</v>
      </c>
      <c r="BL99" s="141">
        <v>182.3</v>
      </c>
      <c r="BM99" s="141">
        <v>176.5</v>
      </c>
      <c r="BN99" s="141">
        <v>199.1</v>
      </c>
      <c r="BO99" s="141">
        <v>182.2</v>
      </c>
      <c r="BP99" s="141">
        <v>165.2</v>
      </c>
      <c r="BQ99" s="141">
        <v>171.3</v>
      </c>
      <c r="BR99" s="141">
        <v>173.4</v>
      </c>
      <c r="BS99" s="141">
        <v>180.7</v>
      </c>
      <c r="BT99" s="141">
        <v>186.5</v>
      </c>
      <c r="BU99" s="141">
        <v>192.7</v>
      </c>
      <c r="BV99" s="141">
        <v>190.7</v>
      </c>
      <c r="BW99" s="141">
        <v>190.3</v>
      </c>
      <c r="BX99" s="141">
        <v>193.9</v>
      </c>
      <c r="BY99" s="141">
        <v>198.5</v>
      </c>
      <c r="BZ99" s="141">
        <v>205.8</v>
      </c>
      <c r="CA99" s="141">
        <v>200.6</v>
      </c>
      <c r="CB99" s="141">
        <v>176.8</v>
      </c>
      <c r="CC99" s="141">
        <v>179.5</v>
      </c>
      <c r="CD99" s="141">
        <v>182.7</v>
      </c>
      <c r="CE99" s="141">
        <v>188.2</v>
      </c>
      <c r="CF99" s="141">
        <v>189.8</v>
      </c>
      <c r="CG99" s="141">
        <v>191.2</v>
      </c>
      <c r="CH99" s="141">
        <v>196.9</v>
      </c>
      <c r="CI99" s="141">
        <v>198.9</v>
      </c>
      <c r="CJ99" s="141">
        <v>198.5</v>
      </c>
      <c r="CK99" s="141">
        <v>197.4</v>
      </c>
      <c r="CL99" s="141">
        <v>202.2</v>
      </c>
    </row>
    <row r="100" spans="1:90" x14ac:dyDescent="0.2">
      <c r="A100" s="138" t="s">
        <v>3186</v>
      </c>
      <c r="B100" s="138" t="s">
        <v>1670</v>
      </c>
      <c r="C100" s="139">
        <v>0.21326000000000001</v>
      </c>
      <c r="D100" s="141">
        <v>96</v>
      </c>
      <c r="E100" s="141">
        <v>90.6</v>
      </c>
      <c r="F100" s="141">
        <v>84.1</v>
      </c>
      <c r="G100" s="141">
        <v>86.5</v>
      </c>
      <c r="H100" s="141">
        <v>97.2</v>
      </c>
      <c r="I100" s="141">
        <v>90.1</v>
      </c>
      <c r="J100" s="141">
        <v>89.2</v>
      </c>
      <c r="K100" s="141">
        <v>96</v>
      </c>
      <c r="L100" s="141">
        <v>98.9</v>
      </c>
      <c r="M100" s="141">
        <v>115</v>
      </c>
      <c r="N100" s="141">
        <v>113.6</v>
      </c>
      <c r="O100" s="141">
        <v>117.9</v>
      </c>
      <c r="P100" s="141">
        <v>112.2</v>
      </c>
      <c r="Q100" s="141">
        <v>134.4</v>
      </c>
      <c r="R100" s="141">
        <v>94.8</v>
      </c>
      <c r="S100" s="141">
        <v>93.8</v>
      </c>
      <c r="T100" s="141">
        <v>100.8</v>
      </c>
      <c r="U100" s="141">
        <v>93.9</v>
      </c>
      <c r="V100" s="141">
        <v>100.6</v>
      </c>
      <c r="W100" s="141">
        <v>106</v>
      </c>
      <c r="X100" s="141">
        <v>120.5</v>
      </c>
      <c r="Y100" s="141">
        <v>115.6</v>
      </c>
      <c r="Z100" s="141">
        <v>105.3</v>
      </c>
      <c r="AA100" s="141">
        <v>112.4</v>
      </c>
      <c r="AB100" s="141">
        <v>109.4</v>
      </c>
      <c r="AC100" s="141">
        <v>107.4</v>
      </c>
      <c r="AD100" s="141">
        <v>107.9</v>
      </c>
      <c r="AE100" s="141">
        <v>121.4</v>
      </c>
      <c r="AF100" s="141">
        <v>113.9</v>
      </c>
      <c r="AG100" s="141">
        <v>117.2</v>
      </c>
      <c r="AH100" s="141">
        <v>109.1</v>
      </c>
      <c r="AI100" s="141">
        <v>138.30000000000001</v>
      </c>
      <c r="AJ100" s="141">
        <v>149.5</v>
      </c>
      <c r="AK100" s="141">
        <v>134.80000000000001</v>
      </c>
      <c r="AL100" s="141">
        <v>163.5</v>
      </c>
      <c r="AM100" s="141">
        <v>164.6</v>
      </c>
      <c r="AN100" s="141">
        <v>110</v>
      </c>
      <c r="AO100" s="141">
        <v>119</v>
      </c>
      <c r="AP100" s="141">
        <v>116.1</v>
      </c>
      <c r="AQ100" s="141">
        <v>109.1</v>
      </c>
      <c r="AR100" s="141">
        <v>118.2</v>
      </c>
      <c r="AS100" s="141">
        <v>126</v>
      </c>
      <c r="AT100" s="141">
        <v>133.1</v>
      </c>
      <c r="AU100" s="141">
        <v>133.69999999999999</v>
      </c>
      <c r="AV100" s="141">
        <v>122.3</v>
      </c>
      <c r="AW100" s="141">
        <v>159.6</v>
      </c>
      <c r="AX100" s="141">
        <v>195.4</v>
      </c>
      <c r="AY100" s="141">
        <v>184.2</v>
      </c>
      <c r="AZ100" s="141">
        <v>181.9</v>
      </c>
      <c r="BA100" s="141">
        <v>181.9</v>
      </c>
      <c r="BB100" s="141">
        <v>181.9</v>
      </c>
      <c r="BC100" s="141">
        <v>181.9</v>
      </c>
      <c r="BD100" s="141">
        <v>181.9</v>
      </c>
      <c r="BE100" s="141">
        <v>181.9</v>
      </c>
      <c r="BF100" s="141">
        <v>181.9</v>
      </c>
      <c r="BG100" s="141">
        <v>181.9</v>
      </c>
      <c r="BH100" s="141">
        <v>181.9</v>
      </c>
      <c r="BI100" s="141">
        <v>181.9</v>
      </c>
      <c r="BJ100" s="141">
        <v>181.9</v>
      </c>
      <c r="BK100" s="141">
        <v>181.9</v>
      </c>
      <c r="BL100" s="141">
        <v>183.2</v>
      </c>
      <c r="BM100" s="141">
        <v>181.5</v>
      </c>
      <c r="BN100" s="141">
        <v>148.6</v>
      </c>
      <c r="BO100" s="141">
        <v>148.9</v>
      </c>
      <c r="BP100" s="141">
        <v>156.69999999999999</v>
      </c>
      <c r="BQ100" s="141">
        <v>165.1</v>
      </c>
      <c r="BR100" s="141">
        <v>138.80000000000001</v>
      </c>
      <c r="BS100" s="141">
        <v>158.30000000000001</v>
      </c>
      <c r="BT100" s="141">
        <v>170.9</v>
      </c>
      <c r="BU100" s="141">
        <v>209.1</v>
      </c>
      <c r="BV100" s="141">
        <v>240.2</v>
      </c>
      <c r="BW100" s="141">
        <v>250.2</v>
      </c>
      <c r="BX100" s="141">
        <v>252.4</v>
      </c>
      <c r="BY100" s="141">
        <v>161.4</v>
      </c>
      <c r="BZ100" s="141">
        <v>130.9</v>
      </c>
      <c r="CA100" s="141">
        <v>118.2</v>
      </c>
      <c r="CB100" s="141">
        <v>144.6</v>
      </c>
      <c r="CC100" s="141">
        <v>147.6</v>
      </c>
      <c r="CD100" s="141">
        <v>136.69999999999999</v>
      </c>
      <c r="CE100" s="141">
        <v>152.6</v>
      </c>
      <c r="CF100" s="141">
        <v>146.5</v>
      </c>
      <c r="CG100" s="141">
        <v>135.19999999999999</v>
      </c>
      <c r="CH100" s="141">
        <v>139.5</v>
      </c>
      <c r="CI100" s="141">
        <v>159</v>
      </c>
      <c r="CJ100" s="141">
        <v>183.8</v>
      </c>
      <c r="CK100" s="141">
        <v>232.3</v>
      </c>
      <c r="CL100" s="141">
        <v>150.9</v>
      </c>
    </row>
    <row r="101" spans="1:90" x14ac:dyDescent="0.2">
      <c r="A101" s="138" t="s">
        <v>1671</v>
      </c>
      <c r="B101" s="138" t="s">
        <v>1672</v>
      </c>
      <c r="C101" s="139">
        <v>0.14928</v>
      </c>
      <c r="D101" s="141">
        <v>89.9</v>
      </c>
      <c r="E101" s="141">
        <v>85.2</v>
      </c>
      <c r="F101" s="141">
        <v>78.900000000000006</v>
      </c>
      <c r="G101" s="141">
        <v>84.2</v>
      </c>
      <c r="H101" s="141">
        <v>96.5</v>
      </c>
      <c r="I101" s="141">
        <v>88.4</v>
      </c>
      <c r="J101" s="141">
        <v>87.1</v>
      </c>
      <c r="K101" s="141">
        <v>93.3</v>
      </c>
      <c r="L101" s="141">
        <v>98.4</v>
      </c>
      <c r="M101" s="141">
        <v>118.8</v>
      </c>
      <c r="N101" s="141">
        <v>117.8</v>
      </c>
      <c r="O101" s="141">
        <v>123.2</v>
      </c>
      <c r="P101" s="141">
        <v>111.7</v>
      </c>
      <c r="Q101" s="141">
        <v>130</v>
      </c>
      <c r="R101" s="141">
        <v>94.5</v>
      </c>
      <c r="S101" s="141">
        <v>93.1</v>
      </c>
      <c r="T101" s="141">
        <v>105.5</v>
      </c>
      <c r="U101" s="141">
        <v>95.6</v>
      </c>
      <c r="V101" s="141">
        <v>102.3</v>
      </c>
      <c r="W101" s="141">
        <v>109</v>
      </c>
      <c r="X101" s="141">
        <v>118.1</v>
      </c>
      <c r="Y101" s="141">
        <v>113.5</v>
      </c>
      <c r="Z101" s="141">
        <v>97.9</v>
      </c>
      <c r="AA101" s="141">
        <v>92.6</v>
      </c>
      <c r="AB101" s="141">
        <v>92.5</v>
      </c>
      <c r="AC101" s="141">
        <v>91</v>
      </c>
      <c r="AD101" s="141">
        <v>92.5</v>
      </c>
      <c r="AE101" s="141">
        <v>108.4</v>
      </c>
      <c r="AF101" s="141">
        <v>100.3</v>
      </c>
      <c r="AG101" s="141">
        <v>103.5</v>
      </c>
      <c r="AH101" s="141">
        <v>91.9</v>
      </c>
      <c r="AI101" s="141">
        <v>132.30000000000001</v>
      </c>
      <c r="AJ101" s="141">
        <v>149.4</v>
      </c>
      <c r="AK101" s="141">
        <v>100</v>
      </c>
      <c r="AL101" s="141">
        <v>145.30000000000001</v>
      </c>
      <c r="AM101" s="141">
        <v>144</v>
      </c>
      <c r="AN101" s="141">
        <v>93.4</v>
      </c>
      <c r="AO101" s="141">
        <v>105.2</v>
      </c>
      <c r="AP101" s="141">
        <v>103.7</v>
      </c>
      <c r="AQ101" s="141">
        <v>96.3</v>
      </c>
      <c r="AR101" s="141">
        <v>91</v>
      </c>
      <c r="AS101" s="141">
        <v>111.8</v>
      </c>
      <c r="AT101" s="141">
        <v>120.2</v>
      </c>
      <c r="AU101" s="141">
        <v>120.5</v>
      </c>
      <c r="AV101" s="141">
        <v>118.2</v>
      </c>
      <c r="AW101" s="141">
        <v>138.30000000000001</v>
      </c>
      <c r="AX101" s="141">
        <v>187.1</v>
      </c>
      <c r="AY101" s="141">
        <v>162.69999999999999</v>
      </c>
      <c r="AZ101" s="141">
        <v>159.80000000000001</v>
      </c>
      <c r="BA101" s="141">
        <v>159.80000000000001</v>
      </c>
      <c r="BB101" s="141">
        <v>159.80000000000001</v>
      </c>
      <c r="BC101" s="141">
        <v>159.80000000000001</v>
      </c>
      <c r="BD101" s="141">
        <v>159.80000000000001</v>
      </c>
      <c r="BE101" s="141">
        <v>159.80000000000001</v>
      </c>
      <c r="BF101" s="141">
        <v>159.80000000000001</v>
      </c>
      <c r="BG101" s="141">
        <v>159.80000000000001</v>
      </c>
      <c r="BH101" s="141">
        <v>159.80000000000001</v>
      </c>
      <c r="BI101" s="141">
        <v>159.80000000000001</v>
      </c>
      <c r="BJ101" s="141">
        <v>159.80000000000001</v>
      </c>
      <c r="BK101" s="141">
        <v>159.80000000000001</v>
      </c>
      <c r="BL101" s="141">
        <v>160.9</v>
      </c>
      <c r="BM101" s="141">
        <v>165.4</v>
      </c>
      <c r="BN101" s="141">
        <v>138.9</v>
      </c>
      <c r="BO101" s="141">
        <v>146</v>
      </c>
      <c r="BP101" s="141">
        <v>159.1</v>
      </c>
      <c r="BQ101" s="141">
        <v>176.2</v>
      </c>
      <c r="BR101" s="141">
        <v>140.5</v>
      </c>
      <c r="BS101" s="141">
        <v>157.69999999999999</v>
      </c>
      <c r="BT101" s="141">
        <v>180.1</v>
      </c>
      <c r="BU101" s="141">
        <v>238.1</v>
      </c>
      <c r="BV101" s="141">
        <v>253.7</v>
      </c>
      <c r="BW101" s="141">
        <v>262</v>
      </c>
      <c r="BX101" s="141">
        <v>246.3</v>
      </c>
      <c r="BY101" s="141">
        <v>159.30000000000001</v>
      </c>
      <c r="BZ101" s="141">
        <v>134.6</v>
      </c>
      <c r="CA101" s="141">
        <v>126</v>
      </c>
      <c r="CB101" s="141">
        <v>158</v>
      </c>
      <c r="CC101" s="141">
        <v>155.69999999999999</v>
      </c>
      <c r="CD101" s="141">
        <v>136</v>
      </c>
      <c r="CE101" s="141">
        <v>144.5</v>
      </c>
      <c r="CF101" s="141">
        <v>140.19999999999999</v>
      </c>
      <c r="CG101" s="141">
        <v>132.80000000000001</v>
      </c>
      <c r="CH101" s="141">
        <v>141.30000000000001</v>
      </c>
      <c r="CI101" s="141">
        <v>152.4</v>
      </c>
      <c r="CJ101" s="141">
        <v>161.6</v>
      </c>
      <c r="CK101" s="141">
        <v>230.6</v>
      </c>
      <c r="CL101" s="141">
        <v>152.1</v>
      </c>
    </row>
    <row r="102" spans="1:90" x14ac:dyDescent="0.2">
      <c r="A102" s="138" t="s">
        <v>1673</v>
      </c>
      <c r="B102" s="138" t="s">
        <v>1674</v>
      </c>
      <c r="C102" s="139">
        <v>3.1989999999999998E-2</v>
      </c>
      <c r="D102" s="141">
        <v>121.9</v>
      </c>
      <c r="E102" s="141">
        <v>112.9</v>
      </c>
      <c r="F102" s="141">
        <v>101.9</v>
      </c>
      <c r="G102" s="141">
        <v>92.3</v>
      </c>
      <c r="H102" s="141">
        <v>91.3</v>
      </c>
      <c r="I102" s="141">
        <v>82</v>
      </c>
      <c r="J102" s="141">
        <v>93.1</v>
      </c>
      <c r="K102" s="141">
        <v>101.6</v>
      </c>
      <c r="L102" s="141">
        <v>101.6</v>
      </c>
      <c r="M102" s="141">
        <v>105.8</v>
      </c>
      <c r="N102" s="141">
        <v>105.8</v>
      </c>
      <c r="O102" s="141">
        <v>108.1</v>
      </c>
      <c r="P102" s="141">
        <v>143.69999999999999</v>
      </c>
      <c r="Q102" s="141">
        <v>181.3</v>
      </c>
      <c r="R102" s="141">
        <v>105.7</v>
      </c>
      <c r="S102" s="141">
        <v>88.2</v>
      </c>
      <c r="T102" s="141">
        <v>93.5</v>
      </c>
      <c r="U102" s="141">
        <v>78</v>
      </c>
      <c r="V102" s="141">
        <v>91.2</v>
      </c>
      <c r="W102" s="141">
        <v>104.4</v>
      </c>
      <c r="X102" s="141">
        <v>136.1</v>
      </c>
      <c r="Y102" s="141">
        <v>125.7</v>
      </c>
      <c r="Z102" s="141">
        <v>140.80000000000001</v>
      </c>
      <c r="AA102" s="141">
        <v>213.1</v>
      </c>
      <c r="AB102" s="141">
        <v>138.5</v>
      </c>
      <c r="AC102" s="141">
        <v>138.5</v>
      </c>
      <c r="AD102" s="141">
        <v>138.5</v>
      </c>
      <c r="AE102" s="141">
        <v>141.5</v>
      </c>
      <c r="AF102" s="141">
        <v>126.6</v>
      </c>
      <c r="AG102" s="141">
        <v>119.7</v>
      </c>
      <c r="AH102" s="141">
        <v>136.69999999999999</v>
      </c>
      <c r="AI102" s="141">
        <v>136.9</v>
      </c>
      <c r="AJ102" s="141">
        <v>146.69999999999999</v>
      </c>
      <c r="AK102" s="141">
        <v>226.3</v>
      </c>
      <c r="AL102" s="141">
        <v>232.5</v>
      </c>
      <c r="AM102" s="141">
        <v>228.5</v>
      </c>
      <c r="AN102" s="141">
        <v>132.1</v>
      </c>
      <c r="AO102" s="141">
        <v>137</v>
      </c>
      <c r="AP102" s="141">
        <v>102.3</v>
      </c>
      <c r="AQ102" s="141">
        <v>112.9</v>
      </c>
      <c r="AR102" s="141">
        <v>192.1</v>
      </c>
      <c r="AS102" s="141">
        <v>136.5</v>
      </c>
      <c r="AT102" s="141">
        <v>130.80000000000001</v>
      </c>
      <c r="AU102" s="141">
        <v>130.4</v>
      </c>
      <c r="AV102" s="141">
        <v>120.9</v>
      </c>
      <c r="AW102" s="141">
        <v>207.2</v>
      </c>
      <c r="AX102" s="141">
        <v>228.6</v>
      </c>
      <c r="AY102" s="141">
        <v>247.3</v>
      </c>
      <c r="AZ102" s="141">
        <v>275</v>
      </c>
      <c r="BA102" s="141">
        <v>275</v>
      </c>
      <c r="BB102" s="141">
        <v>275</v>
      </c>
      <c r="BC102" s="141">
        <v>275</v>
      </c>
      <c r="BD102" s="141">
        <v>275</v>
      </c>
      <c r="BE102" s="141">
        <v>275</v>
      </c>
      <c r="BF102" s="141">
        <v>275</v>
      </c>
      <c r="BG102" s="141">
        <v>275</v>
      </c>
      <c r="BH102" s="141">
        <v>275</v>
      </c>
      <c r="BI102" s="141">
        <v>275</v>
      </c>
      <c r="BJ102" s="141">
        <v>275</v>
      </c>
      <c r="BK102" s="141">
        <v>275</v>
      </c>
      <c r="BL102" s="141">
        <v>278.60000000000002</v>
      </c>
      <c r="BM102" s="141">
        <v>246.8</v>
      </c>
      <c r="BN102" s="141">
        <v>148.4</v>
      </c>
      <c r="BO102" s="141">
        <v>118.4</v>
      </c>
      <c r="BP102" s="141">
        <v>105.8</v>
      </c>
      <c r="BQ102" s="141">
        <v>119.5</v>
      </c>
      <c r="BR102" s="141">
        <v>118.3</v>
      </c>
      <c r="BS102" s="141">
        <v>155.19999999999999</v>
      </c>
      <c r="BT102" s="141">
        <v>126</v>
      </c>
      <c r="BU102" s="141">
        <v>106.9</v>
      </c>
      <c r="BV102" s="141">
        <v>180.3</v>
      </c>
      <c r="BW102" s="141">
        <v>220</v>
      </c>
      <c r="BX102" s="141">
        <v>366.9</v>
      </c>
      <c r="BY102" s="141">
        <v>196.8</v>
      </c>
      <c r="BZ102" s="141">
        <v>117.4</v>
      </c>
      <c r="CA102" s="141">
        <v>86</v>
      </c>
      <c r="CB102" s="141">
        <v>97.5</v>
      </c>
      <c r="CC102" s="141">
        <v>124</v>
      </c>
      <c r="CD102" s="141">
        <v>95.2</v>
      </c>
      <c r="CE102" s="141">
        <v>124.2</v>
      </c>
      <c r="CF102" s="141">
        <v>112.9</v>
      </c>
      <c r="CG102" s="141">
        <v>114.5</v>
      </c>
      <c r="CH102" s="141">
        <v>160.69999999999999</v>
      </c>
      <c r="CI102" s="141">
        <v>249.4</v>
      </c>
      <c r="CJ102" s="141">
        <v>340.7</v>
      </c>
      <c r="CK102" s="141">
        <v>309.7</v>
      </c>
      <c r="CL102" s="141">
        <v>155.5</v>
      </c>
    </row>
    <row r="103" spans="1:90" x14ac:dyDescent="0.2">
      <c r="A103" s="138" t="s">
        <v>1675</v>
      </c>
      <c r="B103" s="138" t="s">
        <v>1676</v>
      </c>
      <c r="C103" s="139">
        <v>3.1989999999999998E-2</v>
      </c>
      <c r="D103" s="141">
        <v>98.3</v>
      </c>
      <c r="E103" s="141">
        <v>93.4</v>
      </c>
      <c r="F103" s="141">
        <v>90.5</v>
      </c>
      <c r="G103" s="141">
        <v>91.2</v>
      </c>
      <c r="H103" s="141">
        <v>106.3</v>
      </c>
      <c r="I103" s="141">
        <v>106.1</v>
      </c>
      <c r="J103" s="141">
        <v>95</v>
      </c>
      <c r="K103" s="141">
        <v>103.4</v>
      </c>
      <c r="L103" s="141">
        <v>98.2</v>
      </c>
      <c r="M103" s="141">
        <v>106.4</v>
      </c>
      <c r="N103" s="141">
        <v>101.8</v>
      </c>
      <c r="O103" s="141">
        <v>102.8</v>
      </c>
      <c r="P103" s="141">
        <v>82.8</v>
      </c>
      <c r="Q103" s="141">
        <v>108</v>
      </c>
      <c r="R103" s="141">
        <v>85.3</v>
      </c>
      <c r="S103" s="141">
        <v>102.5</v>
      </c>
      <c r="T103" s="141">
        <v>86.5</v>
      </c>
      <c r="U103" s="141">
        <v>102</v>
      </c>
      <c r="V103" s="141">
        <v>102</v>
      </c>
      <c r="W103" s="141">
        <v>93.8</v>
      </c>
      <c r="X103" s="141">
        <v>116.4</v>
      </c>
      <c r="Y103" s="141">
        <v>115</v>
      </c>
      <c r="Z103" s="141">
        <v>104.7</v>
      </c>
      <c r="AA103" s="141">
        <v>104.3</v>
      </c>
      <c r="AB103" s="141">
        <v>159.19999999999999</v>
      </c>
      <c r="AC103" s="141">
        <v>152.5</v>
      </c>
      <c r="AD103" s="141">
        <v>149.1</v>
      </c>
      <c r="AE103" s="141">
        <v>162.1</v>
      </c>
      <c r="AF103" s="141">
        <v>164.4</v>
      </c>
      <c r="AG103" s="141">
        <v>178.7</v>
      </c>
      <c r="AH103" s="141">
        <v>161.6</v>
      </c>
      <c r="AI103" s="141">
        <v>167.4</v>
      </c>
      <c r="AJ103" s="141">
        <v>152.9</v>
      </c>
      <c r="AK103" s="141">
        <v>206</v>
      </c>
      <c r="AL103" s="141">
        <v>179.5</v>
      </c>
      <c r="AM103" s="141">
        <v>196.9</v>
      </c>
      <c r="AN103" s="141">
        <v>165.4</v>
      </c>
      <c r="AO103" s="141">
        <v>165.3</v>
      </c>
      <c r="AP103" s="141">
        <v>187.4</v>
      </c>
      <c r="AQ103" s="141">
        <v>165.1</v>
      </c>
      <c r="AR103" s="141">
        <v>171.2</v>
      </c>
      <c r="AS103" s="141">
        <v>181.5</v>
      </c>
      <c r="AT103" s="141">
        <v>195.5</v>
      </c>
      <c r="AU103" s="141">
        <v>198</v>
      </c>
      <c r="AV103" s="141">
        <v>142.4</v>
      </c>
      <c r="AW103" s="141">
        <v>211.3</v>
      </c>
      <c r="AX103" s="141">
        <v>200.7</v>
      </c>
      <c r="AY103" s="141">
        <v>221.6</v>
      </c>
      <c r="AZ103" s="141">
        <v>191.6</v>
      </c>
      <c r="BA103" s="141">
        <v>191.6</v>
      </c>
      <c r="BB103" s="141">
        <v>191.6</v>
      </c>
      <c r="BC103" s="141">
        <v>191.6</v>
      </c>
      <c r="BD103" s="141">
        <v>191.6</v>
      </c>
      <c r="BE103" s="141">
        <v>191.6</v>
      </c>
      <c r="BF103" s="141">
        <v>191.6</v>
      </c>
      <c r="BG103" s="141">
        <v>191.6</v>
      </c>
      <c r="BH103" s="141">
        <v>191.6</v>
      </c>
      <c r="BI103" s="141">
        <v>191.6</v>
      </c>
      <c r="BJ103" s="141">
        <v>191.6</v>
      </c>
      <c r="BK103" s="141">
        <v>191.6</v>
      </c>
      <c r="BL103" s="141">
        <v>191.6</v>
      </c>
      <c r="BM103" s="141">
        <v>191.6</v>
      </c>
      <c r="BN103" s="141">
        <v>194</v>
      </c>
      <c r="BO103" s="141">
        <v>192.8</v>
      </c>
      <c r="BP103" s="141">
        <v>196.5</v>
      </c>
      <c r="BQ103" s="141">
        <v>159.30000000000001</v>
      </c>
      <c r="BR103" s="141">
        <v>151.69999999999999</v>
      </c>
      <c r="BS103" s="141">
        <v>164.4</v>
      </c>
      <c r="BT103" s="141">
        <v>172.8</v>
      </c>
      <c r="BU103" s="141">
        <v>176.2</v>
      </c>
      <c r="BV103" s="141">
        <v>237.3</v>
      </c>
      <c r="BW103" s="141">
        <v>225.2</v>
      </c>
      <c r="BX103" s="141">
        <v>166.2</v>
      </c>
      <c r="BY103" s="141">
        <v>135.6</v>
      </c>
      <c r="BZ103" s="141">
        <v>127.6</v>
      </c>
      <c r="CA103" s="141">
        <v>113.8</v>
      </c>
      <c r="CB103" s="141">
        <v>129</v>
      </c>
      <c r="CC103" s="141">
        <v>132.9</v>
      </c>
      <c r="CD103" s="141">
        <v>181.2</v>
      </c>
      <c r="CE103" s="141">
        <v>218.8</v>
      </c>
      <c r="CF103" s="141">
        <v>209.7</v>
      </c>
      <c r="CG103" s="141">
        <v>166.7</v>
      </c>
      <c r="CH103" s="141">
        <v>109.4</v>
      </c>
      <c r="CI103" s="141">
        <v>98.9</v>
      </c>
      <c r="CJ103" s="141">
        <v>130.4</v>
      </c>
      <c r="CK103" s="141">
        <v>162.9</v>
      </c>
      <c r="CL103" s="141">
        <v>141.1</v>
      </c>
    </row>
    <row r="104" spans="1:90" x14ac:dyDescent="0.2">
      <c r="A104" s="138" t="s">
        <v>3187</v>
      </c>
      <c r="B104" s="138" t="s">
        <v>1678</v>
      </c>
      <c r="C104" s="139">
        <v>1.5235000000000001</v>
      </c>
      <c r="D104" s="141">
        <v>101.8</v>
      </c>
      <c r="E104" s="141">
        <v>103.5</v>
      </c>
      <c r="F104" s="141">
        <v>111.5</v>
      </c>
      <c r="G104" s="141">
        <v>99.3</v>
      </c>
      <c r="H104" s="141">
        <v>95.2</v>
      </c>
      <c r="I104" s="141">
        <v>104.7</v>
      </c>
      <c r="J104" s="141">
        <v>110.3</v>
      </c>
      <c r="K104" s="141">
        <v>123</v>
      </c>
      <c r="L104" s="141">
        <v>125.3</v>
      </c>
      <c r="M104" s="141">
        <v>123</v>
      </c>
      <c r="N104" s="141">
        <v>120.4</v>
      </c>
      <c r="O104" s="141">
        <v>125.2</v>
      </c>
      <c r="P104" s="141">
        <v>120.8</v>
      </c>
      <c r="Q104" s="141">
        <v>116.1</v>
      </c>
      <c r="R104" s="141">
        <v>118.5</v>
      </c>
      <c r="S104" s="141">
        <v>135</v>
      </c>
      <c r="T104" s="141">
        <v>137</v>
      </c>
      <c r="U104" s="141">
        <v>138.5</v>
      </c>
      <c r="V104" s="141">
        <v>148.5</v>
      </c>
      <c r="W104" s="141">
        <v>146.6</v>
      </c>
      <c r="X104" s="141">
        <v>128.6</v>
      </c>
      <c r="Y104" s="141">
        <v>139.5</v>
      </c>
      <c r="Z104" s="141">
        <v>139.5</v>
      </c>
      <c r="AA104" s="141">
        <v>143</v>
      </c>
      <c r="AB104" s="141">
        <v>120.9</v>
      </c>
      <c r="AC104" s="141">
        <v>127.4</v>
      </c>
      <c r="AD104" s="141">
        <v>134.80000000000001</v>
      </c>
      <c r="AE104" s="141">
        <v>143.4</v>
      </c>
      <c r="AF104" s="141">
        <v>144.4</v>
      </c>
      <c r="AG104" s="141">
        <v>146.9</v>
      </c>
      <c r="AH104" s="141">
        <v>154.4</v>
      </c>
      <c r="AI104" s="141">
        <v>149.19999999999999</v>
      </c>
      <c r="AJ104" s="141">
        <v>153.6</v>
      </c>
      <c r="AK104" s="141">
        <v>144.19999999999999</v>
      </c>
      <c r="AL104" s="141">
        <v>157</v>
      </c>
      <c r="AM104" s="141">
        <v>156.6</v>
      </c>
      <c r="AN104" s="141">
        <v>147.1</v>
      </c>
      <c r="AO104" s="141">
        <v>163.80000000000001</v>
      </c>
      <c r="AP104" s="141">
        <v>172.8</v>
      </c>
      <c r="AQ104" s="141">
        <v>186.1</v>
      </c>
      <c r="AR104" s="141">
        <v>193.4</v>
      </c>
      <c r="AS104" s="141">
        <v>231.7</v>
      </c>
      <c r="AT104" s="141">
        <v>230.2</v>
      </c>
      <c r="AU104" s="141">
        <v>195.6</v>
      </c>
      <c r="AV104" s="141">
        <v>173.6</v>
      </c>
      <c r="AW104" s="141">
        <v>176.8</v>
      </c>
      <c r="AX104" s="141">
        <v>176.9</v>
      </c>
      <c r="AY104" s="141">
        <v>178.1</v>
      </c>
      <c r="AZ104" s="141">
        <v>163.9</v>
      </c>
      <c r="BA104" s="141">
        <v>164</v>
      </c>
      <c r="BB104" s="141">
        <v>167.9</v>
      </c>
      <c r="BC104" s="141">
        <v>182.6</v>
      </c>
      <c r="BD104" s="141">
        <v>190.2</v>
      </c>
      <c r="BE104" s="141">
        <v>201.5</v>
      </c>
      <c r="BF104" s="141">
        <v>187</v>
      </c>
      <c r="BG104" s="141">
        <v>200.7</v>
      </c>
      <c r="BH104" s="141">
        <v>193.5</v>
      </c>
      <c r="BI104" s="141">
        <v>197.1</v>
      </c>
      <c r="BJ104" s="141">
        <v>203.3</v>
      </c>
      <c r="BK104" s="141">
        <v>200.1</v>
      </c>
      <c r="BL104" s="141">
        <v>223.9</v>
      </c>
      <c r="BM104" s="141">
        <v>223.5</v>
      </c>
      <c r="BN104" s="141">
        <v>231.6</v>
      </c>
      <c r="BO104" s="141">
        <v>245.7</v>
      </c>
      <c r="BP104" s="141">
        <v>238.4</v>
      </c>
      <c r="BQ104" s="141">
        <v>246</v>
      </c>
      <c r="BR104" s="141">
        <v>246.1</v>
      </c>
      <c r="BS104" s="141">
        <v>248.4</v>
      </c>
      <c r="BT104" s="141">
        <v>245.3</v>
      </c>
      <c r="BU104" s="141">
        <v>255</v>
      </c>
      <c r="BV104" s="141">
        <v>263.2</v>
      </c>
      <c r="BW104" s="141">
        <v>261.3</v>
      </c>
      <c r="BX104" s="141">
        <v>260</v>
      </c>
      <c r="BY104" s="141">
        <v>263.10000000000002</v>
      </c>
      <c r="BZ104" s="141">
        <v>266.8</v>
      </c>
      <c r="CA104" s="141">
        <v>303.60000000000002</v>
      </c>
      <c r="CB104" s="141">
        <v>308.89999999999998</v>
      </c>
      <c r="CC104" s="141">
        <v>303.60000000000002</v>
      </c>
      <c r="CD104" s="141">
        <v>309.7</v>
      </c>
      <c r="CE104" s="141">
        <v>301.89999999999998</v>
      </c>
      <c r="CF104" s="141">
        <v>309.3</v>
      </c>
      <c r="CG104" s="141">
        <v>312.8</v>
      </c>
      <c r="CH104" s="141">
        <v>322.5</v>
      </c>
      <c r="CI104" s="141">
        <v>328.7</v>
      </c>
      <c r="CJ104" s="141">
        <v>339.9</v>
      </c>
      <c r="CK104" s="141">
        <v>348.1</v>
      </c>
      <c r="CL104" s="141">
        <v>358.8</v>
      </c>
    </row>
    <row r="105" spans="1:90" x14ac:dyDescent="0.2">
      <c r="A105" s="138" t="s">
        <v>1679</v>
      </c>
      <c r="B105" s="138" t="s">
        <v>1680</v>
      </c>
      <c r="C105" s="139">
        <v>0.48859000000000002</v>
      </c>
      <c r="D105" s="141">
        <v>101.7</v>
      </c>
      <c r="E105" s="141">
        <v>99.4</v>
      </c>
      <c r="F105" s="141">
        <v>98.3</v>
      </c>
      <c r="G105" s="141">
        <v>105.6</v>
      </c>
      <c r="H105" s="141">
        <v>108.3</v>
      </c>
      <c r="I105" s="141">
        <v>114.5</v>
      </c>
      <c r="J105" s="141">
        <v>121.4</v>
      </c>
      <c r="K105" s="141">
        <v>127.7</v>
      </c>
      <c r="L105" s="141">
        <v>133.1</v>
      </c>
      <c r="M105" s="141">
        <v>134.19999999999999</v>
      </c>
      <c r="N105" s="141">
        <v>133.5</v>
      </c>
      <c r="O105" s="141">
        <v>142.5</v>
      </c>
      <c r="P105" s="141">
        <v>141.80000000000001</v>
      </c>
      <c r="Q105" s="141">
        <v>135.80000000000001</v>
      </c>
      <c r="R105" s="141">
        <v>136.69999999999999</v>
      </c>
      <c r="S105" s="141">
        <v>154</v>
      </c>
      <c r="T105" s="141">
        <v>157.80000000000001</v>
      </c>
      <c r="U105" s="141">
        <v>164.8</v>
      </c>
      <c r="V105" s="141">
        <v>170.2</v>
      </c>
      <c r="W105" s="141">
        <v>165</v>
      </c>
      <c r="X105" s="141">
        <v>164.3</v>
      </c>
      <c r="Y105" s="141">
        <v>163.30000000000001</v>
      </c>
      <c r="Z105" s="141">
        <v>163.6</v>
      </c>
      <c r="AA105" s="141">
        <v>160</v>
      </c>
      <c r="AB105" s="141">
        <v>157.5</v>
      </c>
      <c r="AC105" s="141">
        <v>160.6</v>
      </c>
      <c r="AD105" s="141">
        <v>164.6</v>
      </c>
      <c r="AE105" s="141">
        <v>179.5</v>
      </c>
      <c r="AF105" s="141">
        <v>193</v>
      </c>
      <c r="AG105" s="141">
        <v>190.3</v>
      </c>
      <c r="AH105" s="141">
        <v>189.9</v>
      </c>
      <c r="AI105" s="141">
        <v>188.5</v>
      </c>
      <c r="AJ105" s="141">
        <v>188.4</v>
      </c>
      <c r="AK105" s="141">
        <v>183.8</v>
      </c>
      <c r="AL105" s="141">
        <v>185.5</v>
      </c>
      <c r="AM105" s="141">
        <v>183.3</v>
      </c>
      <c r="AN105" s="141">
        <v>190.8</v>
      </c>
      <c r="AO105" s="141">
        <v>219.6</v>
      </c>
      <c r="AP105" s="141">
        <v>220.7</v>
      </c>
      <c r="AQ105" s="141">
        <v>251.3</v>
      </c>
      <c r="AR105" s="141">
        <v>254.4</v>
      </c>
      <c r="AS105" s="141">
        <v>279.5</v>
      </c>
      <c r="AT105" s="141">
        <v>309</v>
      </c>
      <c r="AU105" s="141">
        <v>283.39999999999998</v>
      </c>
      <c r="AV105" s="141">
        <v>245.6</v>
      </c>
      <c r="AW105" s="141">
        <v>277.2</v>
      </c>
      <c r="AX105" s="141">
        <v>279.39999999999998</v>
      </c>
      <c r="AY105" s="141">
        <v>282.3</v>
      </c>
      <c r="AZ105" s="141">
        <v>239.5</v>
      </c>
      <c r="BA105" s="141">
        <v>240.1</v>
      </c>
      <c r="BB105" s="141">
        <v>252.1</v>
      </c>
      <c r="BC105" s="141">
        <v>252.1</v>
      </c>
      <c r="BD105" s="141">
        <v>270.10000000000002</v>
      </c>
      <c r="BE105" s="141">
        <v>258.60000000000002</v>
      </c>
      <c r="BF105" s="141">
        <v>227.9</v>
      </c>
      <c r="BG105" s="141">
        <v>232.3</v>
      </c>
      <c r="BH105" s="141">
        <v>232.3</v>
      </c>
      <c r="BI105" s="141">
        <v>232.3</v>
      </c>
      <c r="BJ105" s="141">
        <v>232.2</v>
      </c>
      <c r="BK105" s="141">
        <v>232.2</v>
      </c>
      <c r="BL105" s="141">
        <v>301.8</v>
      </c>
      <c r="BM105" s="141">
        <v>312.2</v>
      </c>
      <c r="BN105" s="141">
        <v>315.8</v>
      </c>
      <c r="BO105" s="141">
        <v>343.8</v>
      </c>
      <c r="BP105" s="141">
        <v>350.8</v>
      </c>
      <c r="BQ105" s="141">
        <v>371.7</v>
      </c>
      <c r="BR105" s="141">
        <v>372.1</v>
      </c>
      <c r="BS105" s="141">
        <v>371.3</v>
      </c>
      <c r="BT105" s="141">
        <v>360.4</v>
      </c>
      <c r="BU105" s="141">
        <v>381.5</v>
      </c>
      <c r="BV105" s="141">
        <v>394.4</v>
      </c>
      <c r="BW105" s="141">
        <v>380</v>
      </c>
      <c r="BX105" s="141">
        <v>376.1</v>
      </c>
      <c r="BY105" s="141">
        <v>385.9</v>
      </c>
      <c r="BZ105" s="141">
        <v>397.3</v>
      </c>
      <c r="CA105" s="141">
        <v>403.9</v>
      </c>
      <c r="CB105" s="141">
        <v>398.8</v>
      </c>
      <c r="CC105" s="141">
        <v>388.4</v>
      </c>
      <c r="CD105" s="141">
        <v>404.1</v>
      </c>
      <c r="CE105" s="141">
        <v>391.7</v>
      </c>
      <c r="CF105" s="141">
        <v>385.3</v>
      </c>
      <c r="CG105" s="141">
        <v>391.8</v>
      </c>
      <c r="CH105" s="141">
        <v>403.2</v>
      </c>
      <c r="CI105" s="141">
        <v>417.6</v>
      </c>
      <c r="CJ105" s="141">
        <v>447.3</v>
      </c>
      <c r="CK105" s="141">
        <v>459.2</v>
      </c>
      <c r="CL105" s="141">
        <v>446.9</v>
      </c>
    </row>
    <row r="106" spans="1:90" x14ac:dyDescent="0.2">
      <c r="A106" s="138" t="s">
        <v>1681</v>
      </c>
      <c r="B106" s="138" t="s">
        <v>1682</v>
      </c>
      <c r="C106" s="139">
        <v>7.5700000000000003E-3</v>
      </c>
      <c r="D106" s="141">
        <v>96.4</v>
      </c>
      <c r="E106" s="141">
        <v>96.4</v>
      </c>
      <c r="F106" s="141">
        <v>96.4</v>
      </c>
      <c r="G106" s="141">
        <v>96.4</v>
      </c>
      <c r="H106" s="141">
        <v>101.5</v>
      </c>
      <c r="I106" s="141">
        <v>100.8</v>
      </c>
      <c r="J106" s="141">
        <v>97.3</v>
      </c>
      <c r="K106" s="141">
        <v>94.8</v>
      </c>
      <c r="L106" s="141">
        <v>94.8</v>
      </c>
      <c r="M106" s="141">
        <v>88.2</v>
      </c>
      <c r="N106" s="141">
        <v>86.6</v>
      </c>
      <c r="O106" s="141">
        <v>86.6</v>
      </c>
      <c r="P106" s="141">
        <v>88.4</v>
      </c>
      <c r="Q106" s="141">
        <v>107.7</v>
      </c>
      <c r="R106" s="141">
        <v>144.30000000000001</v>
      </c>
      <c r="S106" s="141">
        <v>117.2</v>
      </c>
      <c r="T106" s="141">
        <v>133.4</v>
      </c>
      <c r="U106" s="141">
        <v>133.30000000000001</v>
      </c>
      <c r="V106" s="141">
        <v>155.30000000000001</v>
      </c>
      <c r="W106" s="141">
        <v>155.30000000000001</v>
      </c>
      <c r="X106" s="141">
        <v>183.4</v>
      </c>
      <c r="Y106" s="141">
        <v>135</v>
      </c>
      <c r="Z106" s="141">
        <v>135.9</v>
      </c>
      <c r="AA106" s="141">
        <v>167.1</v>
      </c>
      <c r="AB106" s="141">
        <v>151.69999999999999</v>
      </c>
      <c r="AC106" s="141">
        <v>151.69999999999999</v>
      </c>
      <c r="AD106" s="141">
        <v>192.5</v>
      </c>
      <c r="AE106" s="141">
        <v>185.1</v>
      </c>
      <c r="AF106" s="141">
        <v>185.1</v>
      </c>
      <c r="AG106" s="141">
        <v>185.1</v>
      </c>
      <c r="AH106" s="141">
        <v>185.1</v>
      </c>
      <c r="AI106" s="141">
        <v>185.1</v>
      </c>
      <c r="AJ106" s="141">
        <v>185.1</v>
      </c>
      <c r="AK106" s="141">
        <v>185.1</v>
      </c>
      <c r="AL106" s="141">
        <v>185.1</v>
      </c>
      <c r="AM106" s="141">
        <v>185.1</v>
      </c>
      <c r="AN106" s="141">
        <v>185.1</v>
      </c>
      <c r="AO106" s="141">
        <v>185.1</v>
      </c>
      <c r="AP106" s="141">
        <v>185.1</v>
      </c>
      <c r="AQ106" s="141">
        <v>185.1</v>
      </c>
      <c r="AR106" s="141">
        <v>185.1</v>
      </c>
      <c r="AS106" s="141">
        <v>118.5</v>
      </c>
      <c r="AT106" s="141">
        <v>118.5</v>
      </c>
      <c r="AU106" s="141">
        <v>118.5</v>
      </c>
      <c r="AV106" s="141">
        <v>118.5</v>
      </c>
      <c r="AW106" s="141">
        <v>118.5</v>
      </c>
      <c r="AX106" s="141">
        <v>118.5</v>
      </c>
      <c r="AY106" s="141">
        <v>118.5</v>
      </c>
      <c r="AZ106" s="141">
        <v>121.5</v>
      </c>
      <c r="BA106" s="141">
        <v>121.5</v>
      </c>
      <c r="BB106" s="141">
        <v>121.5</v>
      </c>
      <c r="BC106" s="141">
        <v>121.5</v>
      </c>
      <c r="BD106" s="141">
        <v>122.2</v>
      </c>
      <c r="BE106" s="141">
        <v>122.2</v>
      </c>
      <c r="BF106" s="141">
        <v>122.2</v>
      </c>
      <c r="BG106" s="141">
        <v>122.2</v>
      </c>
      <c r="BH106" s="141">
        <v>122.2</v>
      </c>
      <c r="BI106" s="141">
        <v>122.2</v>
      </c>
      <c r="BJ106" s="141">
        <v>122.2</v>
      </c>
      <c r="BK106" s="141">
        <v>122.2</v>
      </c>
      <c r="BL106" s="141">
        <v>188</v>
      </c>
      <c r="BM106" s="141">
        <v>188</v>
      </c>
      <c r="BN106" s="141">
        <v>188</v>
      </c>
      <c r="BO106" s="141">
        <v>188</v>
      </c>
      <c r="BP106" s="141">
        <v>188</v>
      </c>
      <c r="BQ106" s="141">
        <v>188</v>
      </c>
      <c r="BR106" s="141">
        <v>188</v>
      </c>
      <c r="BS106" s="141">
        <v>188</v>
      </c>
      <c r="BT106" s="141">
        <v>188</v>
      </c>
      <c r="BU106" s="141">
        <v>178.5</v>
      </c>
      <c r="BV106" s="141">
        <v>140.4</v>
      </c>
      <c r="BW106" s="141">
        <v>140.4</v>
      </c>
      <c r="BX106" s="141">
        <v>140.4</v>
      </c>
      <c r="BY106" s="141">
        <v>140.4</v>
      </c>
      <c r="BZ106" s="141">
        <v>141.4</v>
      </c>
      <c r="CA106" s="141">
        <v>142.5</v>
      </c>
      <c r="CB106" s="141">
        <v>150.4</v>
      </c>
      <c r="CC106" s="141">
        <v>161.1</v>
      </c>
      <c r="CD106" s="141">
        <v>164.9</v>
      </c>
      <c r="CE106" s="141">
        <v>158.30000000000001</v>
      </c>
      <c r="CF106" s="141">
        <v>161.69999999999999</v>
      </c>
      <c r="CG106" s="141">
        <v>171.7</v>
      </c>
      <c r="CH106" s="141">
        <v>171.7</v>
      </c>
      <c r="CI106" s="141">
        <v>171.7</v>
      </c>
      <c r="CJ106" s="141">
        <v>171.7</v>
      </c>
      <c r="CK106" s="141">
        <v>171.7</v>
      </c>
      <c r="CL106" s="141">
        <v>171.7</v>
      </c>
    </row>
    <row r="107" spans="1:90" x14ac:dyDescent="0.2">
      <c r="A107" s="138" t="s">
        <v>1683</v>
      </c>
      <c r="B107" s="138" t="s">
        <v>1684</v>
      </c>
      <c r="C107" s="139">
        <v>3.6740000000000002E-2</v>
      </c>
      <c r="D107" s="141">
        <v>111.4</v>
      </c>
      <c r="E107" s="141">
        <v>120.2</v>
      </c>
      <c r="F107" s="141">
        <v>124.6</v>
      </c>
      <c r="G107" s="141">
        <v>139.19999999999999</v>
      </c>
      <c r="H107" s="141">
        <v>126</v>
      </c>
      <c r="I107" s="141">
        <v>129</v>
      </c>
      <c r="J107" s="141">
        <v>121.4</v>
      </c>
      <c r="K107" s="141">
        <v>122.3</v>
      </c>
      <c r="L107" s="141">
        <v>115.2</v>
      </c>
      <c r="M107" s="141">
        <v>107.2</v>
      </c>
      <c r="N107" s="141">
        <v>109.7</v>
      </c>
      <c r="O107" s="141">
        <v>112.3</v>
      </c>
      <c r="P107" s="141">
        <v>114</v>
      </c>
      <c r="Q107" s="141">
        <v>113.3</v>
      </c>
      <c r="R107" s="141">
        <v>114.7</v>
      </c>
      <c r="S107" s="141">
        <v>125.9</v>
      </c>
      <c r="T107" s="141">
        <v>125.9</v>
      </c>
      <c r="U107" s="141">
        <v>125.9</v>
      </c>
      <c r="V107" s="141">
        <v>134.80000000000001</v>
      </c>
      <c r="W107" s="141">
        <v>134.80000000000001</v>
      </c>
      <c r="X107" s="141">
        <v>134.80000000000001</v>
      </c>
      <c r="Y107" s="141">
        <v>134.80000000000001</v>
      </c>
      <c r="Z107" s="141">
        <v>147.19999999999999</v>
      </c>
      <c r="AA107" s="141">
        <v>150.5</v>
      </c>
      <c r="AB107" s="141">
        <v>153.30000000000001</v>
      </c>
      <c r="AC107" s="141">
        <v>159</v>
      </c>
      <c r="AD107" s="141">
        <v>158.80000000000001</v>
      </c>
      <c r="AE107" s="141">
        <v>129.30000000000001</v>
      </c>
      <c r="AF107" s="141">
        <v>140.80000000000001</v>
      </c>
      <c r="AG107" s="141">
        <v>142</v>
      </c>
      <c r="AH107" s="141">
        <v>157.19999999999999</v>
      </c>
      <c r="AI107" s="141">
        <v>135.80000000000001</v>
      </c>
      <c r="AJ107" s="141">
        <v>123.8</v>
      </c>
      <c r="AK107" s="141">
        <v>127.1</v>
      </c>
      <c r="AL107" s="141">
        <v>119.3</v>
      </c>
      <c r="AM107" s="141">
        <v>135.19999999999999</v>
      </c>
      <c r="AN107" s="141">
        <v>139.30000000000001</v>
      </c>
      <c r="AO107" s="141">
        <v>145.1</v>
      </c>
      <c r="AP107" s="141">
        <v>116.9</v>
      </c>
      <c r="AQ107" s="141">
        <v>116.9</v>
      </c>
      <c r="AR107" s="141">
        <v>116.9</v>
      </c>
      <c r="AS107" s="141">
        <v>154</v>
      </c>
      <c r="AT107" s="141">
        <v>222.8</v>
      </c>
      <c r="AU107" s="141">
        <v>220.6</v>
      </c>
      <c r="AV107" s="141">
        <v>225.8</v>
      </c>
      <c r="AW107" s="141">
        <v>222.8</v>
      </c>
      <c r="AX107" s="141">
        <v>250.9</v>
      </c>
      <c r="AY107" s="141">
        <v>252.1</v>
      </c>
      <c r="AZ107" s="141">
        <v>140.5</v>
      </c>
      <c r="BA107" s="141">
        <v>140.30000000000001</v>
      </c>
      <c r="BB107" s="141">
        <v>140.30000000000001</v>
      </c>
      <c r="BC107" s="141">
        <v>140.30000000000001</v>
      </c>
      <c r="BD107" s="141">
        <v>140.30000000000001</v>
      </c>
      <c r="BE107" s="141">
        <v>138.9</v>
      </c>
      <c r="BF107" s="141">
        <v>93.3</v>
      </c>
      <c r="BG107" s="141">
        <v>87.2</v>
      </c>
      <c r="BH107" s="141">
        <v>87.2</v>
      </c>
      <c r="BI107" s="141">
        <v>87.4</v>
      </c>
      <c r="BJ107" s="141">
        <v>88.4</v>
      </c>
      <c r="BK107" s="141">
        <v>88.4</v>
      </c>
      <c r="BL107" s="141">
        <v>104.2</v>
      </c>
      <c r="BM107" s="141">
        <v>110.5</v>
      </c>
      <c r="BN107" s="141">
        <v>110.5</v>
      </c>
      <c r="BO107" s="141">
        <v>133.6</v>
      </c>
      <c r="BP107" s="141">
        <v>133.6</v>
      </c>
      <c r="BQ107" s="141">
        <v>120.8</v>
      </c>
      <c r="BR107" s="141">
        <v>120.8</v>
      </c>
      <c r="BS107" s="141">
        <v>129.6</v>
      </c>
      <c r="BT107" s="141">
        <v>130.19999999999999</v>
      </c>
      <c r="BU107" s="141">
        <v>128</v>
      </c>
      <c r="BV107" s="141">
        <v>133.30000000000001</v>
      </c>
      <c r="BW107" s="141">
        <v>140.80000000000001</v>
      </c>
      <c r="BX107" s="141">
        <v>141.30000000000001</v>
      </c>
      <c r="BY107" s="141">
        <v>134.6</v>
      </c>
      <c r="BZ107" s="141">
        <v>128.6</v>
      </c>
      <c r="CA107" s="141">
        <v>132.1</v>
      </c>
      <c r="CB107" s="141">
        <v>139.80000000000001</v>
      </c>
      <c r="CC107" s="141">
        <v>138.6</v>
      </c>
      <c r="CD107" s="141">
        <v>134.69999999999999</v>
      </c>
      <c r="CE107" s="141">
        <v>126.4</v>
      </c>
      <c r="CF107" s="141">
        <v>126.9</v>
      </c>
      <c r="CG107" s="141">
        <v>127.8</v>
      </c>
      <c r="CH107" s="141">
        <v>127.3</v>
      </c>
      <c r="CI107" s="141">
        <v>127</v>
      </c>
      <c r="CJ107" s="141">
        <v>126.4</v>
      </c>
      <c r="CK107" s="141">
        <v>127.1</v>
      </c>
      <c r="CL107" s="141">
        <v>129.30000000000001</v>
      </c>
    </row>
    <row r="108" spans="1:90" x14ac:dyDescent="0.2">
      <c r="A108" s="138" t="s">
        <v>3188</v>
      </c>
      <c r="B108" s="138" t="s">
        <v>1686</v>
      </c>
      <c r="C108" s="139">
        <v>0.15892000000000001</v>
      </c>
      <c r="D108" s="141">
        <v>100</v>
      </c>
      <c r="E108" s="141">
        <v>100</v>
      </c>
      <c r="F108" s="141">
        <v>100</v>
      </c>
      <c r="G108" s="141">
        <v>118</v>
      </c>
      <c r="H108" s="141">
        <v>123.6</v>
      </c>
      <c r="I108" s="141">
        <v>128.80000000000001</v>
      </c>
      <c r="J108" s="141">
        <v>153.30000000000001</v>
      </c>
      <c r="K108" s="141">
        <v>148.1</v>
      </c>
      <c r="L108" s="141">
        <v>144.4</v>
      </c>
      <c r="M108" s="141">
        <v>147.19999999999999</v>
      </c>
      <c r="N108" s="141">
        <v>144.30000000000001</v>
      </c>
      <c r="O108" s="141">
        <v>163.80000000000001</v>
      </c>
      <c r="P108" s="141">
        <v>164</v>
      </c>
      <c r="Q108" s="141">
        <v>154.1</v>
      </c>
      <c r="R108" s="141">
        <v>156.4</v>
      </c>
      <c r="S108" s="141">
        <v>167.2</v>
      </c>
      <c r="T108" s="141">
        <v>163.80000000000001</v>
      </c>
      <c r="U108" s="141">
        <v>182.1</v>
      </c>
      <c r="V108" s="141">
        <v>190.5</v>
      </c>
      <c r="W108" s="141">
        <v>166.2</v>
      </c>
      <c r="X108" s="141">
        <v>164.2</v>
      </c>
      <c r="Y108" s="141">
        <v>160.4</v>
      </c>
      <c r="Z108" s="141">
        <v>158.69999999999999</v>
      </c>
      <c r="AA108" s="141">
        <v>152.69999999999999</v>
      </c>
      <c r="AB108" s="141">
        <v>146.69999999999999</v>
      </c>
      <c r="AC108" s="141">
        <v>154.69999999999999</v>
      </c>
      <c r="AD108" s="141">
        <v>164.5</v>
      </c>
      <c r="AE108" s="141">
        <v>171.8</v>
      </c>
      <c r="AF108" s="141">
        <v>193.9</v>
      </c>
      <c r="AG108" s="141">
        <v>179.9</v>
      </c>
      <c r="AH108" s="141">
        <v>184.2</v>
      </c>
      <c r="AI108" s="141">
        <v>188</v>
      </c>
      <c r="AJ108" s="141">
        <v>193</v>
      </c>
      <c r="AK108" s="141">
        <v>177.8</v>
      </c>
      <c r="AL108" s="141">
        <v>178.9</v>
      </c>
      <c r="AM108" s="141">
        <v>171.2</v>
      </c>
      <c r="AN108" s="141">
        <v>176</v>
      </c>
      <c r="AO108" s="141">
        <v>177</v>
      </c>
      <c r="AP108" s="141">
        <v>185.3</v>
      </c>
      <c r="AQ108" s="141">
        <v>269.10000000000002</v>
      </c>
      <c r="AR108" s="141">
        <v>269.10000000000002</v>
      </c>
      <c r="AS108" s="141">
        <v>281.5</v>
      </c>
      <c r="AT108" s="141">
        <v>268</v>
      </c>
      <c r="AU108" s="141">
        <v>224.4</v>
      </c>
      <c r="AV108" s="141">
        <v>225.7</v>
      </c>
      <c r="AW108" s="141">
        <v>224.4</v>
      </c>
      <c r="AX108" s="141">
        <v>224.4</v>
      </c>
      <c r="AY108" s="141">
        <v>224.4</v>
      </c>
      <c r="AZ108" s="141">
        <v>209.8</v>
      </c>
      <c r="BA108" s="141">
        <v>209.8</v>
      </c>
      <c r="BB108" s="141">
        <v>209.8</v>
      </c>
      <c r="BC108" s="141">
        <v>209.8</v>
      </c>
      <c r="BD108" s="141">
        <v>288.5</v>
      </c>
      <c r="BE108" s="141">
        <v>288.5</v>
      </c>
      <c r="BF108" s="141">
        <v>203.7</v>
      </c>
      <c r="BG108" s="141">
        <v>203.7</v>
      </c>
      <c r="BH108" s="141">
        <v>203.7</v>
      </c>
      <c r="BI108" s="141">
        <v>203.7</v>
      </c>
      <c r="BJ108" s="141">
        <v>203.7</v>
      </c>
      <c r="BK108" s="141">
        <v>203.7</v>
      </c>
      <c r="BL108" s="141">
        <v>174.8</v>
      </c>
      <c r="BM108" s="141">
        <v>174.8</v>
      </c>
      <c r="BN108" s="141">
        <v>174.8</v>
      </c>
      <c r="BO108" s="141">
        <v>195.2</v>
      </c>
      <c r="BP108" s="141">
        <v>195.2</v>
      </c>
      <c r="BQ108" s="141">
        <v>203.8</v>
      </c>
      <c r="BR108" s="141">
        <v>203.8</v>
      </c>
      <c r="BS108" s="141">
        <v>215.4</v>
      </c>
      <c r="BT108" s="141">
        <v>227.3</v>
      </c>
      <c r="BU108" s="141">
        <v>274.10000000000002</v>
      </c>
      <c r="BV108" s="141">
        <v>265.2</v>
      </c>
      <c r="BW108" s="141">
        <v>238.3</v>
      </c>
      <c r="BX108" s="141">
        <v>217.2</v>
      </c>
      <c r="BY108" s="141">
        <v>209.9</v>
      </c>
      <c r="BZ108" s="141">
        <v>210.3</v>
      </c>
      <c r="CA108" s="141">
        <v>215</v>
      </c>
      <c r="CB108" s="141">
        <v>223.5</v>
      </c>
      <c r="CC108" s="141">
        <v>242.5</v>
      </c>
      <c r="CD108" s="141">
        <v>282</v>
      </c>
      <c r="CE108" s="141">
        <v>247.5</v>
      </c>
      <c r="CF108" s="141">
        <v>239.2</v>
      </c>
      <c r="CG108" s="141">
        <v>232.5</v>
      </c>
      <c r="CH108" s="141">
        <v>226.9</v>
      </c>
      <c r="CI108" s="141">
        <v>249.6</v>
      </c>
      <c r="CJ108" s="141">
        <v>308.7</v>
      </c>
      <c r="CK108" s="141">
        <v>347</v>
      </c>
      <c r="CL108" s="141">
        <v>348.9</v>
      </c>
    </row>
    <row r="109" spans="1:90" x14ac:dyDescent="0.2">
      <c r="A109" s="138" t="s">
        <v>1685</v>
      </c>
      <c r="B109" s="138" t="s">
        <v>1688</v>
      </c>
      <c r="C109" s="139">
        <v>1.24E-2</v>
      </c>
      <c r="D109" s="141">
        <v>100</v>
      </c>
      <c r="E109" s="141">
        <v>100</v>
      </c>
      <c r="F109" s="141">
        <v>100</v>
      </c>
      <c r="G109" s="141">
        <v>100</v>
      </c>
      <c r="H109" s="141">
        <v>100</v>
      </c>
      <c r="I109" s="141">
        <v>100</v>
      </c>
      <c r="J109" s="141">
        <v>100</v>
      </c>
      <c r="K109" s="141">
        <v>100</v>
      </c>
      <c r="L109" s="141">
        <v>100</v>
      </c>
      <c r="M109" s="141">
        <v>100</v>
      </c>
      <c r="N109" s="141">
        <v>100</v>
      </c>
      <c r="O109" s="141">
        <v>100</v>
      </c>
      <c r="P109" s="141">
        <v>100</v>
      </c>
      <c r="Q109" s="141">
        <v>100</v>
      </c>
      <c r="R109" s="141">
        <v>100</v>
      </c>
      <c r="S109" s="141">
        <v>113.1</v>
      </c>
      <c r="T109" s="141">
        <v>113.1</v>
      </c>
      <c r="U109" s="141">
        <v>113.1</v>
      </c>
      <c r="V109" s="141">
        <v>113.1</v>
      </c>
      <c r="W109" s="141">
        <v>113.1</v>
      </c>
      <c r="X109" s="141">
        <v>113.1</v>
      </c>
      <c r="Y109" s="141">
        <v>113.1</v>
      </c>
      <c r="Z109" s="141">
        <v>113.1</v>
      </c>
      <c r="AA109" s="141">
        <v>113.1</v>
      </c>
      <c r="AB109" s="141">
        <v>113.1</v>
      </c>
      <c r="AC109" s="141">
        <v>113.1</v>
      </c>
      <c r="AD109" s="141">
        <v>113.1</v>
      </c>
      <c r="AE109" s="141">
        <v>125.8</v>
      </c>
      <c r="AF109" s="141">
        <v>151.4</v>
      </c>
      <c r="AG109" s="141">
        <v>152.4</v>
      </c>
      <c r="AH109" s="141">
        <v>134.1</v>
      </c>
      <c r="AI109" s="141">
        <v>163.30000000000001</v>
      </c>
      <c r="AJ109" s="141">
        <v>123.5</v>
      </c>
      <c r="AK109" s="141">
        <v>127.5</v>
      </c>
      <c r="AL109" s="141">
        <v>193.4</v>
      </c>
      <c r="AM109" s="141">
        <v>129</v>
      </c>
      <c r="AN109" s="141">
        <v>122.1</v>
      </c>
      <c r="AO109" s="141">
        <v>115.3</v>
      </c>
      <c r="AP109" s="141">
        <v>132.5</v>
      </c>
      <c r="AQ109" s="141">
        <v>129.19999999999999</v>
      </c>
      <c r="AR109" s="141">
        <v>129.19999999999999</v>
      </c>
      <c r="AS109" s="141">
        <v>307</v>
      </c>
      <c r="AT109" s="141">
        <v>143</v>
      </c>
      <c r="AU109" s="141">
        <v>139.19999999999999</v>
      </c>
      <c r="AV109" s="141">
        <v>138.69999999999999</v>
      </c>
      <c r="AW109" s="141">
        <v>138.69999999999999</v>
      </c>
      <c r="AX109" s="141">
        <v>138.69999999999999</v>
      </c>
      <c r="AY109" s="141">
        <v>138.69999999999999</v>
      </c>
      <c r="AZ109" s="141">
        <v>138.69999999999999</v>
      </c>
      <c r="BA109" s="141">
        <v>138.69999999999999</v>
      </c>
      <c r="BB109" s="141">
        <v>138.69999999999999</v>
      </c>
      <c r="BC109" s="141">
        <v>138.69999999999999</v>
      </c>
      <c r="BD109" s="141">
        <v>138.69999999999999</v>
      </c>
      <c r="BE109" s="141">
        <v>138.69999999999999</v>
      </c>
      <c r="BF109" s="141">
        <v>138.69999999999999</v>
      </c>
      <c r="BG109" s="141">
        <v>138.69999999999999</v>
      </c>
      <c r="BH109" s="141">
        <v>138.69999999999999</v>
      </c>
      <c r="BI109" s="141">
        <v>138.69999999999999</v>
      </c>
      <c r="BJ109" s="141">
        <v>138.69999999999999</v>
      </c>
      <c r="BK109" s="141">
        <v>138.69999999999999</v>
      </c>
      <c r="BL109" s="141">
        <v>172.8</v>
      </c>
      <c r="BM109" s="141">
        <v>166.9</v>
      </c>
      <c r="BN109" s="141">
        <v>166.9</v>
      </c>
      <c r="BO109" s="141">
        <v>180.7</v>
      </c>
      <c r="BP109" s="141">
        <v>180.7</v>
      </c>
      <c r="BQ109" s="141">
        <v>180.7</v>
      </c>
      <c r="BR109" s="141">
        <v>180.7</v>
      </c>
      <c r="BS109" s="141">
        <v>164</v>
      </c>
      <c r="BT109" s="141">
        <v>153.4</v>
      </c>
      <c r="BU109" s="141">
        <v>186.3</v>
      </c>
      <c r="BV109" s="141">
        <v>202.7</v>
      </c>
      <c r="BW109" s="141">
        <v>194.2</v>
      </c>
      <c r="BX109" s="141">
        <v>160.6</v>
      </c>
      <c r="BY109" s="141">
        <v>188.4</v>
      </c>
      <c r="BZ109" s="141">
        <v>239.8</v>
      </c>
      <c r="CA109" s="141">
        <v>264.10000000000002</v>
      </c>
      <c r="CB109" s="141">
        <v>193.4</v>
      </c>
      <c r="CC109" s="141">
        <v>162.5</v>
      </c>
      <c r="CD109" s="141">
        <v>191</v>
      </c>
      <c r="CE109" s="141">
        <v>189.8</v>
      </c>
      <c r="CF109" s="141">
        <v>176.3</v>
      </c>
      <c r="CG109" s="141">
        <v>175.8</v>
      </c>
      <c r="CH109" s="141">
        <v>181</v>
      </c>
      <c r="CI109" s="141">
        <v>187.1</v>
      </c>
      <c r="CJ109" s="141">
        <v>192.1</v>
      </c>
      <c r="CK109" s="141">
        <v>189.9</v>
      </c>
      <c r="CL109" s="141">
        <v>180.3</v>
      </c>
    </row>
    <row r="110" spans="1:90" x14ac:dyDescent="0.2">
      <c r="A110" s="138" t="s">
        <v>1687</v>
      </c>
      <c r="B110" s="138" t="s">
        <v>1690</v>
      </c>
      <c r="C110" s="139">
        <v>3.295E-2</v>
      </c>
      <c r="D110" s="141">
        <v>98.8</v>
      </c>
      <c r="E110" s="141">
        <v>97.6</v>
      </c>
      <c r="F110" s="141">
        <v>97.6</v>
      </c>
      <c r="G110" s="141">
        <v>97.6</v>
      </c>
      <c r="H110" s="141">
        <v>97.6</v>
      </c>
      <c r="I110" s="141">
        <v>97.6</v>
      </c>
      <c r="J110" s="141">
        <v>97.6</v>
      </c>
      <c r="K110" s="141">
        <v>97.6</v>
      </c>
      <c r="L110" s="141">
        <v>102.8</v>
      </c>
      <c r="M110" s="141">
        <v>108</v>
      </c>
      <c r="N110" s="141">
        <v>108.9</v>
      </c>
      <c r="O110" s="141">
        <v>108.7</v>
      </c>
      <c r="P110" s="141">
        <v>108.9</v>
      </c>
      <c r="Q110" s="141">
        <v>108.9</v>
      </c>
      <c r="R110" s="141">
        <v>108.9</v>
      </c>
      <c r="S110" s="141">
        <v>108.9</v>
      </c>
      <c r="T110" s="141">
        <v>108.9</v>
      </c>
      <c r="U110" s="141">
        <v>113.3</v>
      </c>
      <c r="V110" s="141">
        <v>126.2</v>
      </c>
      <c r="W110" s="141">
        <v>125.4</v>
      </c>
      <c r="X110" s="141">
        <v>125.4</v>
      </c>
      <c r="Y110" s="141">
        <v>125.4</v>
      </c>
      <c r="Z110" s="141">
        <v>125.4</v>
      </c>
      <c r="AA110" s="141">
        <v>125.4</v>
      </c>
      <c r="AB110" s="141">
        <v>125.4</v>
      </c>
      <c r="AC110" s="141">
        <v>125.4</v>
      </c>
      <c r="AD110" s="141">
        <v>125.4</v>
      </c>
      <c r="AE110" s="141">
        <v>189.2</v>
      </c>
      <c r="AF110" s="141">
        <v>189.9</v>
      </c>
      <c r="AG110" s="141">
        <v>189.9</v>
      </c>
      <c r="AH110" s="141">
        <v>174.2</v>
      </c>
      <c r="AI110" s="141">
        <v>174.2</v>
      </c>
      <c r="AJ110" s="141">
        <v>174.2</v>
      </c>
      <c r="AK110" s="141">
        <v>174.2</v>
      </c>
      <c r="AL110" s="141">
        <v>174.2</v>
      </c>
      <c r="AM110" s="141">
        <v>174.2</v>
      </c>
      <c r="AN110" s="141">
        <v>174.2</v>
      </c>
      <c r="AO110" s="141">
        <v>174.2</v>
      </c>
      <c r="AP110" s="141">
        <v>174.2</v>
      </c>
      <c r="AQ110" s="141">
        <v>222.7</v>
      </c>
      <c r="AR110" s="141">
        <v>271.10000000000002</v>
      </c>
      <c r="AS110" s="141">
        <v>271.10000000000002</v>
      </c>
      <c r="AT110" s="141">
        <v>271.10000000000002</v>
      </c>
      <c r="AU110" s="141">
        <v>271.10000000000002</v>
      </c>
      <c r="AV110" s="141">
        <v>271.10000000000002</v>
      </c>
      <c r="AW110" s="141">
        <v>271.10000000000002</v>
      </c>
      <c r="AX110" s="141">
        <v>271.10000000000002</v>
      </c>
      <c r="AY110" s="141">
        <v>271.10000000000002</v>
      </c>
      <c r="AZ110" s="141">
        <v>271.10000000000002</v>
      </c>
      <c r="BA110" s="141">
        <v>271.10000000000002</v>
      </c>
      <c r="BB110" s="141">
        <v>271.10000000000002</v>
      </c>
      <c r="BC110" s="141">
        <v>271.10000000000002</v>
      </c>
      <c r="BD110" s="141">
        <v>314.3</v>
      </c>
      <c r="BE110" s="141">
        <v>379.1</v>
      </c>
      <c r="BF110" s="141">
        <v>379.1</v>
      </c>
      <c r="BG110" s="141">
        <v>379.1</v>
      </c>
      <c r="BH110" s="141">
        <v>379.1</v>
      </c>
      <c r="BI110" s="141">
        <v>379.1</v>
      </c>
      <c r="BJ110" s="141">
        <v>379.1</v>
      </c>
      <c r="BK110" s="141">
        <v>379.1</v>
      </c>
      <c r="BL110" s="141">
        <v>458.1</v>
      </c>
      <c r="BM110" s="141">
        <v>458.1</v>
      </c>
      <c r="BN110" s="141">
        <v>458.1</v>
      </c>
      <c r="BO110" s="141">
        <v>404</v>
      </c>
      <c r="BP110" s="141">
        <v>309.3</v>
      </c>
      <c r="BQ110" s="141">
        <v>309.3</v>
      </c>
      <c r="BR110" s="141">
        <v>309.3</v>
      </c>
      <c r="BS110" s="141">
        <v>280.10000000000002</v>
      </c>
      <c r="BT110" s="141">
        <v>192.6</v>
      </c>
      <c r="BU110" s="141">
        <v>192.6</v>
      </c>
      <c r="BV110" s="141">
        <v>192.6</v>
      </c>
      <c r="BW110" s="141">
        <v>192.6</v>
      </c>
      <c r="BX110" s="141">
        <v>192.6</v>
      </c>
      <c r="BY110" s="141">
        <v>192.6</v>
      </c>
      <c r="BZ110" s="141">
        <v>192.6</v>
      </c>
      <c r="CA110" s="141">
        <v>192.6</v>
      </c>
      <c r="CB110" s="141">
        <v>192.6</v>
      </c>
      <c r="CC110" s="141">
        <v>192.6</v>
      </c>
      <c r="CD110" s="141">
        <v>192.6</v>
      </c>
      <c r="CE110" s="141">
        <v>189.9</v>
      </c>
      <c r="CF110" s="141">
        <v>187.3</v>
      </c>
      <c r="CG110" s="141">
        <v>187.3</v>
      </c>
      <c r="CH110" s="141">
        <v>187.3</v>
      </c>
      <c r="CI110" s="141">
        <v>187.3</v>
      </c>
      <c r="CJ110" s="141">
        <v>182.1</v>
      </c>
      <c r="CK110" s="141">
        <v>176.9</v>
      </c>
      <c r="CL110" s="141">
        <v>176.9</v>
      </c>
    </row>
    <row r="111" spans="1:90" x14ac:dyDescent="0.2">
      <c r="A111" s="138" t="s">
        <v>1689</v>
      </c>
      <c r="B111" s="138" t="s">
        <v>1692</v>
      </c>
      <c r="C111" s="139">
        <v>0.24001</v>
      </c>
      <c r="D111" s="141">
        <v>102.1</v>
      </c>
      <c r="E111" s="141">
        <v>96.2</v>
      </c>
      <c r="F111" s="141">
        <v>93.3</v>
      </c>
      <c r="G111" s="141">
        <v>93.9</v>
      </c>
      <c r="H111" s="141">
        <v>97.5</v>
      </c>
      <c r="I111" s="141">
        <v>106.2</v>
      </c>
      <c r="J111" s="141">
        <v>105.4</v>
      </c>
      <c r="K111" s="141">
        <v>121.7</v>
      </c>
      <c r="L111" s="141">
        <v>135.4</v>
      </c>
      <c r="M111" s="141">
        <v>136.5</v>
      </c>
      <c r="N111" s="141">
        <v>136.6</v>
      </c>
      <c r="O111" s="141">
        <v>141.5</v>
      </c>
      <c r="P111" s="141">
        <v>139.69999999999999</v>
      </c>
      <c r="Q111" s="141">
        <v>133.80000000000001</v>
      </c>
      <c r="R111" s="141">
        <v>132.4</v>
      </c>
      <c r="S111" s="141">
        <v>159</v>
      </c>
      <c r="T111" s="141">
        <v>168.6</v>
      </c>
      <c r="U111" s="141">
        <v>170</v>
      </c>
      <c r="V111" s="141">
        <v>171.6</v>
      </c>
      <c r="W111" s="141">
        <v>177.2</v>
      </c>
      <c r="X111" s="141">
        <v>176.3</v>
      </c>
      <c r="Y111" s="141">
        <v>178.3</v>
      </c>
      <c r="Z111" s="141">
        <v>178</v>
      </c>
      <c r="AA111" s="141">
        <v>173.2</v>
      </c>
      <c r="AB111" s="141">
        <v>172.1</v>
      </c>
      <c r="AC111" s="141">
        <v>172.4</v>
      </c>
      <c r="AD111" s="141">
        <v>172.8</v>
      </c>
      <c r="AE111" s="141">
        <v>193.5</v>
      </c>
      <c r="AF111" s="141">
        <v>203.1</v>
      </c>
      <c r="AG111" s="141">
        <v>206.7</v>
      </c>
      <c r="AH111" s="141">
        <v>203.9</v>
      </c>
      <c r="AI111" s="141">
        <v>200.3</v>
      </c>
      <c r="AJ111" s="141">
        <v>200.6</v>
      </c>
      <c r="AK111" s="141">
        <v>200.6</v>
      </c>
      <c r="AL111" s="141">
        <v>201.2</v>
      </c>
      <c r="AM111" s="141">
        <v>202.6</v>
      </c>
      <c r="AN111" s="141">
        <v>214.5</v>
      </c>
      <c r="AO111" s="141">
        <v>271.89999999999998</v>
      </c>
      <c r="AP111" s="141">
        <v>272.10000000000002</v>
      </c>
      <c r="AQ111" s="141">
        <v>272.39999999999998</v>
      </c>
      <c r="AR111" s="141">
        <v>272.10000000000002</v>
      </c>
      <c r="AS111" s="141">
        <v>302.3</v>
      </c>
      <c r="AT111" s="141">
        <v>369</v>
      </c>
      <c r="AU111" s="141">
        <v>346.4</v>
      </c>
      <c r="AV111" s="141">
        <v>267.8</v>
      </c>
      <c r="AW111" s="141">
        <v>333.6</v>
      </c>
      <c r="AX111" s="141">
        <v>333.6</v>
      </c>
      <c r="AY111" s="141">
        <v>339.4</v>
      </c>
      <c r="AZ111" s="141">
        <v>279</v>
      </c>
      <c r="BA111" s="141">
        <v>280.10000000000002</v>
      </c>
      <c r="BB111" s="141">
        <v>304.60000000000002</v>
      </c>
      <c r="BC111" s="141">
        <v>304.60000000000002</v>
      </c>
      <c r="BD111" s="141">
        <v>283.10000000000002</v>
      </c>
      <c r="BE111" s="141">
        <v>251.1</v>
      </c>
      <c r="BF111" s="141">
        <v>251.8</v>
      </c>
      <c r="BG111" s="141">
        <v>261.60000000000002</v>
      </c>
      <c r="BH111" s="141">
        <v>261.60000000000002</v>
      </c>
      <c r="BI111" s="141">
        <v>261.5</v>
      </c>
      <c r="BJ111" s="141">
        <v>261.2</v>
      </c>
      <c r="BK111" s="141">
        <v>261.2</v>
      </c>
      <c r="BL111" s="141">
        <v>405</v>
      </c>
      <c r="BM111" s="141">
        <v>425.5</v>
      </c>
      <c r="BN111" s="141">
        <v>432.7</v>
      </c>
      <c r="BO111" s="141">
        <v>479.4</v>
      </c>
      <c r="BP111" s="141">
        <v>506.7</v>
      </c>
      <c r="BQ111" s="141">
        <v>545.4</v>
      </c>
      <c r="BR111" s="141">
        <v>546.29999999999995</v>
      </c>
      <c r="BS111" s="141">
        <v>540.70000000000005</v>
      </c>
      <c r="BT111" s="141">
        <v>523.1</v>
      </c>
      <c r="BU111" s="141">
        <v>533.9</v>
      </c>
      <c r="BV111" s="141">
        <v>565.6</v>
      </c>
      <c r="BW111" s="141">
        <v>553.4</v>
      </c>
      <c r="BX111" s="141">
        <v>561</v>
      </c>
      <c r="BY111" s="141">
        <v>585.5</v>
      </c>
      <c r="BZ111" s="141">
        <v>606.5</v>
      </c>
      <c r="CA111" s="141">
        <v>615.1</v>
      </c>
      <c r="CB111" s="141">
        <v>601.20000000000005</v>
      </c>
      <c r="CC111" s="141">
        <v>569.1</v>
      </c>
      <c r="CD111" s="141">
        <v>573.79999999999995</v>
      </c>
      <c r="CE111" s="141">
        <v>573.29999999999995</v>
      </c>
      <c r="CF111" s="141">
        <v>566.70000000000005</v>
      </c>
      <c r="CG111" s="141">
        <v>583.79999999999995</v>
      </c>
      <c r="CH111" s="141">
        <v>610.5</v>
      </c>
      <c r="CI111" s="141">
        <v>624.5</v>
      </c>
      <c r="CJ111" s="141">
        <v>646.6</v>
      </c>
      <c r="CK111" s="141">
        <v>646.1</v>
      </c>
      <c r="CL111" s="141">
        <v>619.9</v>
      </c>
    </row>
    <row r="112" spans="1:90" x14ac:dyDescent="0.2">
      <c r="A112" s="138" t="s">
        <v>1695</v>
      </c>
      <c r="B112" s="138" t="s">
        <v>1696</v>
      </c>
      <c r="C112" s="139">
        <v>0.13463</v>
      </c>
      <c r="D112" s="141">
        <v>100.9</v>
      </c>
      <c r="E112" s="141">
        <v>101.8</v>
      </c>
      <c r="F112" s="141">
        <v>102.5</v>
      </c>
      <c r="G112" s="141">
        <v>104</v>
      </c>
      <c r="H112" s="141">
        <v>104</v>
      </c>
      <c r="I112" s="141">
        <v>104.2</v>
      </c>
      <c r="J112" s="141">
        <v>104.3</v>
      </c>
      <c r="K112" s="141">
        <v>104.6</v>
      </c>
      <c r="L112" s="141">
        <v>104.4</v>
      </c>
      <c r="M112" s="141">
        <v>104.1</v>
      </c>
      <c r="N112" s="141">
        <v>105.2</v>
      </c>
      <c r="O112" s="141">
        <v>105.4</v>
      </c>
      <c r="P112" s="141">
        <v>105.8</v>
      </c>
      <c r="Q112" s="141">
        <v>105.8</v>
      </c>
      <c r="R112" s="141">
        <v>105.6</v>
      </c>
      <c r="S112" s="141">
        <v>105.4</v>
      </c>
      <c r="T112" s="141">
        <v>106.1</v>
      </c>
      <c r="U112" s="141">
        <v>106.8</v>
      </c>
      <c r="V112" s="141">
        <v>105.7</v>
      </c>
      <c r="W112" s="141">
        <v>106.1</v>
      </c>
      <c r="X112" s="141">
        <v>105</v>
      </c>
      <c r="Y112" s="141">
        <v>105.1</v>
      </c>
      <c r="Z112" s="141">
        <v>105.8</v>
      </c>
      <c r="AA112" s="141">
        <v>106.2</v>
      </c>
      <c r="AB112" s="141">
        <v>115.3</v>
      </c>
      <c r="AC112" s="141">
        <v>115.9</v>
      </c>
      <c r="AD112" s="141">
        <v>117.1</v>
      </c>
      <c r="AE112" s="141">
        <v>117.2</v>
      </c>
      <c r="AF112" s="141">
        <v>115.1</v>
      </c>
      <c r="AG112" s="141">
        <v>115</v>
      </c>
      <c r="AH112" s="141">
        <v>114.8</v>
      </c>
      <c r="AI112" s="141">
        <v>120.4</v>
      </c>
      <c r="AJ112" s="141">
        <v>110.7</v>
      </c>
      <c r="AK112" s="141">
        <v>110.8</v>
      </c>
      <c r="AL112" s="141">
        <v>110.7</v>
      </c>
      <c r="AM112" s="141">
        <v>115.4</v>
      </c>
      <c r="AN112" s="141">
        <v>113.1</v>
      </c>
      <c r="AO112" s="141">
        <v>122</v>
      </c>
      <c r="AP112" s="141">
        <v>128.5</v>
      </c>
      <c r="AQ112" s="141">
        <v>128.4</v>
      </c>
      <c r="AR112" s="141">
        <v>129.30000000000001</v>
      </c>
      <c r="AS112" s="141">
        <v>146.19999999999999</v>
      </c>
      <c r="AT112" s="141">
        <v>146.30000000000001</v>
      </c>
      <c r="AU112" s="141">
        <v>146.19999999999999</v>
      </c>
      <c r="AV112" s="141">
        <v>151.80000000000001</v>
      </c>
      <c r="AW112" s="141">
        <v>154</v>
      </c>
      <c r="AX112" s="141">
        <v>146.6</v>
      </c>
      <c r="AY112" s="141">
        <v>149.30000000000001</v>
      </c>
      <c r="AZ112" s="141">
        <v>144.19999999999999</v>
      </c>
      <c r="BA112" s="141">
        <v>144</v>
      </c>
      <c r="BB112" s="141">
        <v>144</v>
      </c>
      <c r="BC112" s="141">
        <v>140.9</v>
      </c>
      <c r="BD112" s="141">
        <v>145</v>
      </c>
      <c r="BE112" s="141">
        <v>144.9</v>
      </c>
      <c r="BF112" s="141">
        <v>145.69999999999999</v>
      </c>
      <c r="BG112" s="141">
        <v>145.6</v>
      </c>
      <c r="BH112" s="141">
        <v>145.69999999999999</v>
      </c>
      <c r="BI112" s="141">
        <v>146.69999999999999</v>
      </c>
      <c r="BJ112" s="141">
        <v>150.9</v>
      </c>
      <c r="BK112" s="141">
        <v>150.69999999999999</v>
      </c>
      <c r="BL112" s="141">
        <v>147.4</v>
      </c>
      <c r="BM112" s="141">
        <v>145.1</v>
      </c>
      <c r="BN112" s="141">
        <v>143.19999999999999</v>
      </c>
      <c r="BO112" s="141">
        <v>143.19999999999999</v>
      </c>
      <c r="BP112" s="141">
        <v>145.9</v>
      </c>
      <c r="BQ112" s="141">
        <v>144</v>
      </c>
      <c r="BR112" s="141">
        <v>144</v>
      </c>
      <c r="BS112" s="141">
        <v>145.19999999999999</v>
      </c>
      <c r="BT112" s="141">
        <v>154.1</v>
      </c>
      <c r="BU112" s="141">
        <v>157.6</v>
      </c>
      <c r="BV112" s="141">
        <v>162.80000000000001</v>
      </c>
      <c r="BW112" s="141">
        <v>161.19999999999999</v>
      </c>
      <c r="BX112" s="141">
        <v>160.80000000000001</v>
      </c>
      <c r="BY112" s="141">
        <v>160.30000000000001</v>
      </c>
      <c r="BZ112" s="141">
        <v>161.30000000000001</v>
      </c>
      <c r="CA112" s="141">
        <v>163.4</v>
      </c>
      <c r="CB112" s="141">
        <v>158.80000000000001</v>
      </c>
      <c r="CC112" s="141">
        <v>155.5</v>
      </c>
      <c r="CD112" s="141">
        <v>164</v>
      </c>
      <c r="CE112" s="141">
        <v>165.5</v>
      </c>
      <c r="CF112" s="141">
        <v>165.7</v>
      </c>
      <c r="CG112" s="141">
        <v>166.1</v>
      </c>
      <c r="CH112" s="141">
        <v>166.9</v>
      </c>
      <c r="CI112" s="141">
        <v>168.1</v>
      </c>
      <c r="CJ112" s="141">
        <v>171.2</v>
      </c>
      <c r="CK112" s="141">
        <v>172.4</v>
      </c>
      <c r="CL112" s="141">
        <v>173</v>
      </c>
    </row>
    <row r="113" spans="1:90" x14ac:dyDescent="0.2">
      <c r="A113" s="138" t="s">
        <v>1697</v>
      </c>
      <c r="B113" s="138" t="s">
        <v>1698</v>
      </c>
      <c r="C113" s="139">
        <v>1.4149999999999999E-2</v>
      </c>
      <c r="D113" s="141">
        <v>100</v>
      </c>
      <c r="E113" s="141">
        <v>100</v>
      </c>
      <c r="F113" s="141">
        <v>100</v>
      </c>
      <c r="G113" s="141">
        <v>100</v>
      </c>
      <c r="H113" s="141">
        <v>100</v>
      </c>
      <c r="I113" s="141">
        <v>100</v>
      </c>
      <c r="J113" s="141">
        <v>100</v>
      </c>
      <c r="K113" s="141">
        <v>100</v>
      </c>
      <c r="L113" s="141">
        <v>100</v>
      </c>
      <c r="M113" s="141">
        <v>100</v>
      </c>
      <c r="N113" s="141">
        <v>100</v>
      </c>
      <c r="O113" s="141">
        <v>100</v>
      </c>
      <c r="P113" s="141">
        <v>100</v>
      </c>
      <c r="Q113" s="141">
        <v>100</v>
      </c>
      <c r="R113" s="141">
        <v>100</v>
      </c>
      <c r="S113" s="141">
        <v>100</v>
      </c>
      <c r="T113" s="141">
        <v>100</v>
      </c>
      <c r="U113" s="141">
        <v>100</v>
      </c>
      <c r="V113" s="141">
        <v>100</v>
      </c>
      <c r="W113" s="141">
        <v>100</v>
      </c>
      <c r="X113" s="141">
        <v>100</v>
      </c>
      <c r="Y113" s="141">
        <v>100</v>
      </c>
      <c r="Z113" s="141">
        <v>100</v>
      </c>
      <c r="AA113" s="141">
        <v>109.8</v>
      </c>
      <c r="AB113" s="141">
        <v>123.8</v>
      </c>
      <c r="AC113" s="141">
        <v>123.2</v>
      </c>
      <c r="AD113" s="141">
        <v>123.6</v>
      </c>
      <c r="AE113" s="141">
        <v>124.9</v>
      </c>
      <c r="AF113" s="141">
        <v>129.1</v>
      </c>
      <c r="AG113" s="141">
        <v>129.4</v>
      </c>
      <c r="AH113" s="141">
        <v>128.9</v>
      </c>
      <c r="AI113" s="141">
        <v>126.9</v>
      </c>
      <c r="AJ113" s="141">
        <v>125.7</v>
      </c>
      <c r="AK113" s="141">
        <v>126</v>
      </c>
      <c r="AL113" s="141">
        <v>125.7</v>
      </c>
      <c r="AM113" s="141">
        <v>125.7</v>
      </c>
      <c r="AN113" s="141">
        <v>127.4</v>
      </c>
      <c r="AO113" s="141">
        <v>128.19999999999999</v>
      </c>
      <c r="AP113" s="141">
        <v>128.30000000000001</v>
      </c>
      <c r="AQ113" s="141">
        <v>128.4</v>
      </c>
      <c r="AR113" s="141">
        <v>135.19999999999999</v>
      </c>
      <c r="AS113" s="141">
        <v>162.69999999999999</v>
      </c>
      <c r="AT113" s="141">
        <v>162.69999999999999</v>
      </c>
      <c r="AU113" s="141">
        <v>162.69999999999999</v>
      </c>
      <c r="AV113" s="141">
        <v>221.2</v>
      </c>
      <c r="AW113" s="141">
        <v>240.7</v>
      </c>
      <c r="AX113" s="141">
        <v>240.7</v>
      </c>
      <c r="AY113" s="141">
        <v>240.7</v>
      </c>
      <c r="AZ113" s="141">
        <v>240.7</v>
      </c>
      <c r="BA113" s="141">
        <v>240.7</v>
      </c>
      <c r="BB113" s="141">
        <v>240.7</v>
      </c>
      <c r="BC113" s="141">
        <v>240.7</v>
      </c>
      <c r="BD113" s="141">
        <v>240.7</v>
      </c>
      <c r="BE113" s="141">
        <v>240.7</v>
      </c>
      <c r="BF113" s="141">
        <v>240.7</v>
      </c>
      <c r="BG113" s="141">
        <v>240.7</v>
      </c>
      <c r="BH113" s="141">
        <v>240.7</v>
      </c>
      <c r="BI113" s="141">
        <v>245.5</v>
      </c>
      <c r="BJ113" s="141">
        <v>264.8</v>
      </c>
      <c r="BK113" s="141">
        <v>264.8</v>
      </c>
      <c r="BL113" s="141">
        <v>264.8</v>
      </c>
      <c r="BM113" s="141">
        <v>264.8</v>
      </c>
      <c r="BN113" s="141">
        <v>264.8</v>
      </c>
      <c r="BO113" s="141">
        <v>264.8</v>
      </c>
      <c r="BP113" s="141">
        <v>264.8</v>
      </c>
      <c r="BQ113" s="141">
        <v>264.8</v>
      </c>
      <c r="BR113" s="141">
        <v>264.8</v>
      </c>
      <c r="BS113" s="141">
        <v>264.8</v>
      </c>
      <c r="BT113" s="141">
        <v>264.8</v>
      </c>
      <c r="BU113" s="141">
        <v>264.8</v>
      </c>
      <c r="BV113" s="141">
        <v>264.8</v>
      </c>
      <c r="BW113" s="141">
        <v>264.8</v>
      </c>
      <c r="BX113" s="141">
        <v>264.8</v>
      </c>
      <c r="BY113" s="141">
        <v>264.8</v>
      </c>
      <c r="BZ113" s="141">
        <v>264.8</v>
      </c>
      <c r="CA113" s="141">
        <v>264.8</v>
      </c>
      <c r="CB113" s="141">
        <v>264.8</v>
      </c>
      <c r="CC113" s="141">
        <v>264.8</v>
      </c>
      <c r="CD113" s="141">
        <v>264.8</v>
      </c>
      <c r="CE113" s="141">
        <v>264.8</v>
      </c>
      <c r="CF113" s="141">
        <v>264.8</v>
      </c>
      <c r="CG113" s="141">
        <v>264.8</v>
      </c>
      <c r="CH113" s="141">
        <v>264.8</v>
      </c>
      <c r="CI113" s="141">
        <v>264.8</v>
      </c>
      <c r="CJ113" s="141">
        <v>264.8</v>
      </c>
      <c r="CK113" s="141">
        <v>264.8</v>
      </c>
      <c r="CL113" s="141">
        <v>264.8</v>
      </c>
    </row>
    <row r="114" spans="1:90" x14ac:dyDescent="0.2">
      <c r="A114" s="138" t="s">
        <v>3189</v>
      </c>
      <c r="B114" s="138" t="s">
        <v>1700</v>
      </c>
      <c r="C114" s="139">
        <v>3.8000000000000002E-4</v>
      </c>
      <c r="D114" s="141">
        <v>64.599999999999994</v>
      </c>
      <c r="E114" s="141">
        <v>89</v>
      </c>
      <c r="F114" s="141">
        <v>99</v>
      </c>
      <c r="G114" s="141">
        <v>84.7</v>
      </c>
      <c r="H114" s="141">
        <v>99.6</v>
      </c>
      <c r="I114" s="141">
        <v>134.6</v>
      </c>
      <c r="J114" s="141">
        <v>143.6</v>
      </c>
      <c r="K114" s="141">
        <v>143.6</v>
      </c>
      <c r="L114" s="141">
        <v>143.6</v>
      </c>
      <c r="M114" s="141">
        <v>143.6</v>
      </c>
      <c r="N114" s="141">
        <v>129.30000000000001</v>
      </c>
      <c r="O114" s="141">
        <v>113.2</v>
      </c>
      <c r="P114" s="141">
        <v>129.1</v>
      </c>
      <c r="Q114" s="141">
        <v>134.30000000000001</v>
      </c>
      <c r="R114" s="141">
        <v>134.30000000000001</v>
      </c>
      <c r="S114" s="141">
        <v>162.4</v>
      </c>
      <c r="T114" s="141">
        <v>166.2</v>
      </c>
      <c r="U114" s="141">
        <v>134.6</v>
      </c>
      <c r="V114" s="141">
        <v>158.69999999999999</v>
      </c>
      <c r="W114" s="141">
        <v>178.6</v>
      </c>
      <c r="X114" s="141">
        <v>171.2</v>
      </c>
      <c r="Y114" s="141">
        <v>154.19999999999999</v>
      </c>
      <c r="Z114" s="141">
        <v>210</v>
      </c>
      <c r="AA114" s="141">
        <v>181</v>
      </c>
      <c r="AB114" s="141">
        <v>143.19999999999999</v>
      </c>
      <c r="AC114" s="141">
        <v>138.9</v>
      </c>
      <c r="AD114" s="141">
        <v>130.30000000000001</v>
      </c>
      <c r="AE114" s="141">
        <v>133.1</v>
      </c>
      <c r="AF114" s="141">
        <v>148.80000000000001</v>
      </c>
      <c r="AG114" s="141">
        <v>127.8</v>
      </c>
      <c r="AH114" s="141">
        <v>120.6</v>
      </c>
      <c r="AI114" s="141">
        <v>183.1</v>
      </c>
      <c r="AJ114" s="141">
        <v>172.3</v>
      </c>
      <c r="AK114" s="141">
        <v>172.3</v>
      </c>
      <c r="AL114" s="141">
        <v>172.3</v>
      </c>
      <c r="AM114" s="141">
        <v>189.5</v>
      </c>
      <c r="AN114" s="141">
        <v>191.7</v>
      </c>
      <c r="AO114" s="141">
        <v>152.9</v>
      </c>
      <c r="AP114" s="141">
        <v>162.4</v>
      </c>
      <c r="AQ114" s="141">
        <v>176.6</v>
      </c>
      <c r="AR114" s="141">
        <v>176.3</v>
      </c>
      <c r="AS114" s="141">
        <v>156.19999999999999</v>
      </c>
      <c r="AT114" s="141">
        <v>175.3</v>
      </c>
      <c r="AU114" s="141">
        <v>193.3</v>
      </c>
      <c r="AV114" s="141">
        <v>176.8</v>
      </c>
      <c r="AW114" s="141">
        <v>174.9</v>
      </c>
      <c r="AX114" s="141">
        <v>189.2</v>
      </c>
      <c r="AY114" s="141">
        <v>156.5</v>
      </c>
      <c r="AZ114" s="141">
        <v>118.9</v>
      </c>
      <c r="BA114" s="141">
        <v>100.5</v>
      </c>
      <c r="BB114" s="141">
        <v>100.5</v>
      </c>
      <c r="BC114" s="141">
        <v>106.8</v>
      </c>
      <c r="BD114" s="141">
        <v>125.6</v>
      </c>
      <c r="BE114" s="141">
        <v>125.6</v>
      </c>
      <c r="BF114" s="141">
        <v>125.6</v>
      </c>
      <c r="BG114" s="141">
        <v>117</v>
      </c>
      <c r="BH114" s="141">
        <v>117</v>
      </c>
      <c r="BI114" s="141">
        <v>130.19999999999999</v>
      </c>
      <c r="BJ114" s="141">
        <v>183.1</v>
      </c>
      <c r="BK114" s="141">
        <v>183.1</v>
      </c>
      <c r="BL114" s="141">
        <v>190.4</v>
      </c>
      <c r="BM114" s="141">
        <v>219.7</v>
      </c>
      <c r="BN114" s="141">
        <v>219.7</v>
      </c>
      <c r="BO114" s="141">
        <v>219.7</v>
      </c>
      <c r="BP114" s="141">
        <v>219.7</v>
      </c>
      <c r="BQ114" s="141">
        <v>219.7</v>
      </c>
      <c r="BR114" s="141">
        <v>219.7</v>
      </c>
      <c r="BS114" s="141">
        <v>219.7</v>
      </c>
      <c r="BT114" s="141">
        <v>219.7</v>
      </c>
      <c r="BU114" s="141">
        <v>219.7</v>
      </c>
      <c r="BV114" s="141">
        <v>219.7</v>
      </c>
      <c r="BW114" s="141">
        <v>219.7</v>
      </c>
      <c r="BX114" s="141">
        <v>219.7</v>
      </c>
      <c r="BY114" s="141">
        <v>219.7</v>
      </c>
      <c r="BZ114" s="141">
        <v>219.7</v>
      </c>
      <c r="CA114" s="141">
        <v>219.7</v>
      </c>
      <c r="CB114" s="141">
        <v>219.7</v>
      </c>
      <c r="CC114" s="141">
        <v>219.7</v>
      </c>
      <c r="CD114" s="141">
        <v>219.7</v>
      </c>
      <c r="CE114" s="141">
        <v>219.7</v>
      </c>
      <c r="CF114" s="141">
        <v>219.7</v>
      </c>
      <c r="CG114" s="141">
        <v>219.7</v>
      </c>
      <c r="CH114" s="141">
        <v>219.7</v>
      </c>
      <c r="CI114" s="141">
        <v>219.7</v>
      </c>
      <c r="CJ114" s="141">
        <v>219.7</v>
      </c>
      <c r="CK114" s="141">
        <v>219.7</v>
      </c>
      <c r="CL114" s="141">
        <v>219.7</v>
      </c>
    </row>
    <row r="115" spans="1:90" x14ac:dyDescent="0.2">
      <c r="A115" s="138" t="s">
        <v>3190</v>
      </c>
      <c r="B115" s="138" t="s">
        <v>1702</v>
      </c>
      <c r="C115" s="139">
        <v>2.3600000000000001E-3</v>
      </c>
      <c r="D115" s="141">
        <v>102.5</v>
      </c>
      <c r="E115" s="141">
        <v>102.5</v>
      </c>
      <c r="F115" s="141">
        <v>102.5</v>
      </c>
      <c r="G115" s="141">
        <v>102.5</v>
      </c>
      <c r="H115" s="141">
        <v>102.5</v>
      </c>
      <c r="I115" s="141">
        <v>102.5</v>
      </c>
      <c r="J115" s="141">
        <v>102.5</v>
      </c>
      <c r="K115" s="141">
        <v>102.5</v>
      </c>
      <c r="L115" s="141">
        <v>102.5</v>
      </c>
      <c r="M115" s="141">
        <v>102.5</v>
      </c>
      <c r="N115" s="141">
        <v>102.5</v>
      </c>
      <c r="O115" s="141">
        <v>102.5</v>
      </c>
      <c r="P115" s="141">
        <v>102.5</v>
      </c>
      <c r="Q115" s="141">
        <v>102.5</v>
      </c>
      <c r="R115" s="141">
        <v>102.5</v>
      </c>
      <c r="S115" s="141">
        <v>102.5</v>
      </c>
      <c r="T115" s="141">
        <v>102.5</v>
      </c>
      <c r="U115" s="141">
        <v>102.5</v>
      </c>
      <c r="V115" s="141">
        <v>102.5</v>
      </c>
      <c r="W115" s="141">
        <v>102.5</v>
      </c>
      <c r="X115" s="141">
        <v>102.5</v>
      </c>
      <c r="Y115" s="141">
        <v>102.5</v>
      </c>
      <c r="Z115" s="141">
        <v>104.6</v>
      </c>
      <c r="AA115" s="141">
        <v>111</v>
      </c>
      <c r="AB115" s="141">
        <v>111</v>
      </c>
      <c r="AC115" s="141">
        <v>111</v>
      </c>
      <c r="AD115" s="141">
        <v>111</v>
      </c>
      <c r="AE115" s="141">
        <v>111</v>
      </c>
      <c r="AF115" s="141">
        <v>111</v>
      </c>
      <c r="AG115" s="141">
        <v>111</v>
      </c>
      <c r="AH115" s="141">
        <v>111</v>
      </c>
      <c r="AI115" s="141">
        <v>111</v>
      </c>
      <c r="AJ115" s="141">
        <v>111</v>
      </c>
      <c r="AK115" s="141">
        <v>111</v>
      </c>
      <c r="AL115" s="141">
        <v>111</v>
      </c>
      <c r="AM115" s="141">
        <v>179.3</v>
      </c>
      <c r="AN115" s="141">
        <v>179.3</v>
      </c>
      <c r="AO115" s="141">
        <v>179.3</v>
      </c>
      <c r="AP115" s="141">
        <v>179.3</v>
      </c>
      <c r="AQ115" s="141">
        <v>179.3</v>
      </c>
      <c r="AR115" s="141">
        <v>196.4</v>
      </c>
      <c r="AS115" s="141">
        <v>264.7</v>
      </c>
      <c r="AT115" s="141">
        <v>264.7</v>
      </c>
      <c r="AU115" s="141">
        <v>264.7</v>
      </c>
      <c r="AV115" s="141">
        <v>203.9</v>
      </c>
      <c r="AW115" s="141">
        <v>183.6</v>
      </c>
      <c r="AX115" s="141">
        <v>183.6</v>
      </c>
      <c r="AY115" s="141">
        <v>183.6</v>
      </c>
      <c r="AZ115" s="141">
        <v>183.6</v>
      </c>
      <c r="BA115" s="141">
        <v>183.6</v>
      </c>
      <c r="BB115" s="141">
        <v>183.6</v>
      </c>
      <c r="BC115" s="141">
        <v>183.6</v>
      </c>
      <c r="BD115" s="141">
        <v>183.6</v>
      </c>
      <c r="BE115" s="141">
        <v>183.6</v>
      </c>
      <c r="BF115" s="141">
        <v>183.6</v>
      </c>
      <c r="BG115" s="141">
        <v>200.6</v>
      </c>
      <c r="BH115" s="141">
        <v>200.6</v>
      </c>
      <c r="BI115" s="141">
        <v>211.7</v>
      </c>
      <c r="BJ115" s="141">
        <v>256.10000000000002</v>
      </c>
      <c r="BK115" s="141">
        <v>256.10000000000002</v>
      </c>
      <c r="BL115" s="141">
        <v>256.10000000000002</v>
      </c>
      <c r="BM115" s="141">
        <v>256.10000000000002</v>
      </c>
      <c r="BN115" s="141">
        <v>256.10000000000002</v>
      </c>
      <c r="BO115" s="141">
        <v>256.10000000000002</v>
      </c>
      <c r="BP115" s="141">
        <v>256.10000000000002</v>
      </c>
      <c r="BQ115" s="141">
        <v>256.10000000000002</v>
      </c>
      <c r="BR115" s="141">
        <v>256.10000000000002</v>
      </c>
      <c r="BS115" s="141">
        <v>200.6</v>
      </c>
      <c r="BT115" s="141">
        <v>200.6</v>
      </c>
      <c r="BU115" s="141">
        <v>211.7</v>
      </c>
      <c r="BV115" s="141">
        <v>256.10000000000002</v>
      </c>
      <c r="BW115" s="141">
        <v>256.10000000000002</v>
      </c>
      <c r="BX115" s="141">
        <v>256.10000000000002</v>
      </c>
      <c r="BY115" s="141">
        <v>256.10000000000002</v>
      </c>
      <c r="BZ115" s="141">
        <v>256.10000000000002</v>
      </c>
      <c r="CA115" s="141">
        <v>256.10000000000002</v>
      </c>
      <c r="CB115" s="141">
        <v>256.10000000000002</v>
      </c>
      <c r="CC115" s="141">
        <v>256.10000000000002</v>
      </c>
      <c r="CD115" s="141">
        <v>256.10000000000002</v>
      </c>
      <c r="CE115" s="141">
        <v>256.10000000000002</v>
      </c>
      <c r="CF115" s="141">
        <v>256.10000000000002</v>
      </c>
      <c r="CG115" s="141">
        <v>256.10000000000002</v>
      </c>
      <c r="CH115" s="141">
        <v>256.10000000000002</v>
      </c>
      <c r="CI115" s="141">
        <v>256.10000000000002</v>
      </c>
      <c r="CJ115" s="141">
        <v>256.10000000000002</v>
      </c>
      <c r="CK115" s="141">
        <v>279.60000000000002</v>
      </c>
      <c r="CL115" s="141">
        <v>350.1</v>
      </c>
    </row>
    <row r="116" spans="1:90" x14ac:dyDescent="0.2">
      <c r="A116" s="138" t="s">
        <v>3191</v>
      </c>
      <c r="B116" s="138" t="s">
        <v>1704</v>
      </c>
      <c r="C116" s="139">
        <v>6.1599999999999997E-3</v>
      </c>
      <c r="D116" s="141">
        <v>106.6</v>
      </c>
      <c r="E116" s="141">
        <v>106</v>
      </c>
      <c r="F116" s="141">
        <v>105.5</v>
      </c>
      <c r="G116" s="141">
        <v>107.2</v>
      </c>
      <c r="H116" s="141">
        <v>108.9</v>
      </c>
      <c r="I116" s="141">
        <v>112.4</v>
      </c>
      <c r="J116" s="141">
        <v>110.9</v>
      </c>
      <c r="K116" s="141">
        <v>110.9</v>
      </c>
      <c r="L116" s="141">
        <v>114.4</v>
      </c>
      <c r="M116" s="141">
        <v>114.4</v>
      </c>
      <c r="N116" s="141">
        <v>114.4</v>
      </c>
      <c r="O116" s="141">
        <v>114.4</v>
      </c>
      <c r="P116" s="141">
        <v>116.1</v>
      </c>
      <c r="Q116" s="141">
        <v>116.3</v>
      </c>
      <c r="R116" s="141">
        <v>116.1</v>
      </c>
      <c r="S116" s="141">
        <v>115.7</v>
      </c>
      <c r="T116" s="141">
        <v>116.6</v>
      </c>
      <c r="U116" s="141">
        <v>118.3</v>
      </c>
      <c r="V116" s="141">
        <v>116.5</v>
      </c>
      <c r="W116" s="141">
        <v>117</v>
      </c>
      <c r="X116" s="141">
        <v>117.4</v>
      </c>
      <c r="Y116" s="141">
        <v>118</v>
      </c>
      <c r="Z116" s="141">
        <v>118.6</v>
      </c>
      <c r="AA116" s="141">
        <v>119.8</v>
      </c>
      <c r="AB116" s="141">
        <v>118.7</v>
      </c>
      <c r="AC116" s="141">
        <v>118.7</v>
      </c>
      <c r="AD116" s="141">
        <v>122.2</v>
      </c>
      <c r="AE116" s="141">
        <v>118.7</v>
      </c>
      <c r="AF116" s="141">
        <v>120.1</v>
      </c>
      <c r="AG116" s="141">
        <v>120.4</v>
      </c>
      <c r="AH116" s="141">
        <v>118.7</v>
      </c>
      <c r="AI116" s="141">
        <v>118.7</v>
      </c>
      <c r="AJ116" s="141">
        <v>118.7</v>
      </c>
      <c r="AK116" s="141">
        <v>118.7</v>
      </c>
      <c r="AL116" s="141">
        <v>118.7</v>
      </c>
      <c r="AM116" s="141">
        <v>118.7</v>
      </c>
      <c r="AN116" s="141">
        <v>118.7</v>
      </c>
      <c r="AO116" s="141">
        <v>118.7</v>
      </c>
      <c r="AP116" s="141">
        <v>118.7</v>
      </c>
      <c r="AQ116" s="141">
        <v>118.7</v>
      </c>
      <c r="AR116" s="141">
        <v>118.7</v>
      </c>
      <c r="AS116" s="141">
        <v>104.7</v>
      </c>
      <c r="AT116" s="141">
        <v>106</v>
      </c>
      <c r="AU116" s="141">
        <v>106.5</v>
      </c>
      <c r="AV116" s="141">
        <v>106.5</v>
      </c>
      <c r="AW116" s="141">
        <v>106.5</v>
      </c>
      <c r="AX116" s="141">
        <v>106.5</v>
      </c>
      <c r="AY116" s="141">
        <v>106.5</v>
      </c>
      <c r="AZ116" s="141">
        <v>106.5</v>
      </c>
      <c r="BA116" s="141">
        <v>106.5</v>
      </c>
      <c r="BB116" s="141">
        <v>106.5</v>
      </c>
      <c r="BC116" s="141">
        <v>106.5</v>
      </c>
      <c r="BD116" s="141">
        <v>106.5</v>
      </c>
      <c r="BE116" s="141">
        <v>106.5</v>
      </c>
      <c r="BF116" s="141">
        <v>106.5</v>
      </c>
      <c r="BG116" s="141">
        <v>106.5</v>
      </c>
      <c r="BH116" s="141">
        <v>106.5</v>
      </c>
      <c r="BI116" s="141">
        <v>106.5</v>
      </c>
      <c r="BJ116" s="141">
        <v>106.5</v>
      </c>
      <c r="BK116" s="141">
        <v>106.5</v>
      </c>
      <c r="BL116" s="141">
        <v>106.5</v>
      </c>
      <c r="BM116" s="141">
        <v>111.7</v>
      </c>
      <c r="BN116" s="141">
        <v>111.7</v>
      </c>
      <c r="BO116" s="141">
        <v>111.7</v>
      </c>
      <c r="BP116" s="141">
        <v>111.7</v>
      </c>
      <c r="BQ116" s="141">
        <v>111.7</v>
      </c>
      <c r="BR116" s="141">
        <v>111.7</v>
      </c>
      <c r="BS116" s="141">
        <v>110.8</v>
      </c>
      <c r="BT116" s="141">
        <v>109.9</v>
      </c>
      <c r="BU116" s="141">
        <v>109.9</v>
      </c>
      <c r="BV116" s="141">
        <v>109.9</v>
      </c>
      <c r="BW116" s="141">
        <v>109.9</v>
      </c>
      <c r="BX116" s="141">
        <v>109.9</v>
      </c>
      <c r="BY116" s="141">
        <v>109.9</v>
      </c>
      <c r="BZ116" s="141">
        <v>109.9</v>
      </c>
      <c r="CA116" s="141">
        <v>109.9</v>
      </c>
      <c r="CB116" s="141">
        <v>109.9</v>
      </c>
      <c r="CC116" s="141">
        <v>109.9</v>
      </c>
      <c r="CD116" s="141">
        <v>109.9</v>
      </c>
      <c r="CE116" s="141">
        <v>109.9</v>
      </c>
      <c r="CF116" s="141">
        <v>109.9</v>
      </c>
      <c r="CG116" s="141">
        <v>109.9</v>
      </c>
      <c r="CH116" s="141">
        <v>109.9</v>
      </c>
      <c r="CI116" s="141">
        <v>109.9</v>
      </c>
      <c r="CJ116" s="141">
        <v>109.9</v>
      </c>
      <c r="CK116" s="141">
        <v>109.9</v>
      </c>
      <c r="CL116" s="141">
        <v>109.9</v>
      </c>
    </row>
    <row r="117" spans="1:90" x14ac:dyDescent="0.2">
      <c r="A117" s="138" t="s">
        <v>3192</v>
      </c>
      <c r="B117" s="138" t="s">
        <v>3193</v>
      </c>
      <c r="C117" s="139">
        <v>4.4200000000000003E-3</v>
      </c>
      <c r="D117" s="141">
        <v>101.7</v>
      </c>
      <c r="E117" s="141">
        <v>101</v>
      </c>
      <c r="F117" s="141">
        <v>100.2</v>
      </c>
      <c r="G117" s="141">
        <v>100.2</v>
      </c>
      <c r="H117" s="141">
        <v>100.2</v>
      </c>
      <c r="I117" s="141">
        <v>100.2</v>
      </c>
      <c r="J117" s="141">
        <v>100.2</v>
      </c>
      <c r="K117" s="141">
        <v>100.2</v>
      </c>
      <c r="L117" s="141">
        <v>100.2</v>
      </c>
      <c r="M117" s="141">
        <v>100.2</v>
      </c>
      <c r="N117" s="141">
        <v>100.2</v>
      </c>
      <c r="O117" s="141">
        <v>100.2</v>
      </c>
      <c r="P117" s="141">
        <v>100.2</v>
      </c>
      <c r="Q117" s="141">
        <v>100.2</v>
      </c>
      <c r="R117" s="141">
        <v>100.2</v>
      </c>
      <c r="S117" s="141">
        <v>100.2</v>
      </c>
      <c r="T117" s="141">
        <v>100.2</v>
      </c>
      <c r="U117" s="141">
        <v>100.2</v>
      </c>
      <c r="V117" s="141">
        <v>100.2</v>
      </c>
      <c r="W117" s="141">
        <v>100.2</v>
      </c>
      <c r="X117" s="141">
        <v>100.2</v>
      </c>
      <c r="Y117" s="141">
        <v>100.2</v>
      </c>
      <c r="Z117" s="141">
        <v>100.2</v>
      </c>
      <c r="AA117" s="141">
        <v>100.2</v>
      </c>
      <c r="AB117" s="141">
        <v>100.2</v>
      </c>
      <c r="AC117" s="141">
        <v>100.2</v>
      </c>
      <c r="AD117" s="141">
        <v>100.2</v>
      </c>
      <c r="AE117" s="141">
        <v>100.2</v>
      </c>
      <c r="AF117" s="141">
        <v>100.2</v>
      </c>
      <c r="AG117" s="141">
        <v>100.2</v>
      </c>
      <c r="AH117" s="141">
        <v>100.2</v>
      </c>
      <c r="AI117" s="141">
        <v>100.2</v>
      </c>
      <c r="AJ117" s="141">
        <v>100.2</v>
      </c>
      <c r="AK117" s="141">
        <v>100.2</v>
      </c>
      <c r="AL117" s="141">
        <v>100.2</v>
      </c>
      <c r="AM117" s="141">
        <v>100.2</v>
      </c>
      <c r="AN117" s="141">
        <v>100.2</v>
      </c>
      <c r="AO117" s="141">
        <v>100.2</v>
      </c>
      <c r="AP117" s="141">
        <v>100.2</v>
      </c>
      <c r="AQ117" s="141">
        <v>100.2</v>
      </c>
      <c r="AR117" s="141">
        <v>100.2</v>
      </c>
      <c r="AS117" s="141">
        <v>100.2</v>
      </c>
      <c r="AT117" s="141">
        <v>100.2</v>
      </c>
      <c r="AU117" s="141">
        <v>100.2</v>
      </c>
      <c r="AV117" s="141">
        <v>100.2</v>
      </c>
      <c r="AW117" s="141">
        <v>100.2</v>
      </c>
      <c r="AX117" s="141">
        <v>100.2</v>
      </c>
      <c r="AY117" s="141">
        <v>100.2</v>
      </c>
      <c r="AZ117" s="141">
        <v>100.2</v>
      </c>
      <c r="BA117" s="141">
        <v>100.2</v>
      </c>
      <c r="BB117" s="141">
        <v>100.2</v>
      </c>
      <c r="BC117" s="141">
        <v>100.2</v>
      </c>
      <c r="BD117" s="141">
        <v>100.2</v>
      </c>
      <c r="BE117" s="141">
        <v>100.2</v>
      </c>
      <c r="BF117" s="141">
        <v>100.2</v>
      </c>
      <c r="BG117" s="141">
        <v>100.2</v>
      </c>
      <c r="BH117" s="141">
        <v>100.2</v>
      </c>
      <c r="BI117" s="141">
        <v>110.5</v>
      </c>
      <c r="BJ117" s="141">
        <v>151.80000000000001</v>
      </c>
      <c r="BK117" s="141">
        <v>151.80000000000001</v>
      </c>
      <c r="BL117" s="141">
        <v>151.80000000000001</v>
      </c>
      <c r="BM117" s="141">
        <v>151.80000000000001</v>
      </c>
      <c r="BN117" s="141">
        <v>151.80000000000001</v>
      </c>
      <c r="BO117" s="141">
        <v>151.80000000000001</v>
      </c>
      <c r="BP117" s="141">
        <v>151.80000000000001</v>
      </c>
      <c r="BQ117" s="141">
        <v>151.80000000000001</v>
      </c>
      <c r="BR117" s="141">
        <v>151.80000000000001</v>
      </c>
      <c r="BS117" s="141">
        <v>138.80000000000001</v>
      </c>
      <c r="BT117" s="141">
        <v>125.9</v>
      </c>
      <c r="BU117" s="141">
        <v>125.9</v>
      </c>
      <c r="BV117" s="141">
        <v>125.9</v>
      </c>
      <c r="BW117" s="141">
        <v>125.9</v>
      </c>
      <c r="BX117" s="141">
        <v>125.9</v>
      </c>
      <c r="BY117" s="141">
        <v>125.9</v>
      </c>
      <c r="BZ117" s="141">
        <v>125.9</v>
      </c>
      <c r="CA117" s="141">
        <v>125.9</v>
      </c>
      <c r="CB117" s="141">
        <v>125.9</v>
      </c>
      <c r="CC117" s="141">
        <v>128.19999999999999</v>
      </c>
      <c r="CD117" s="141">
        <v>136.80000000000001</v>
      </c>
      <c r="CE117" s="141">
        <v>137.30000000000001</v>
      </c>
      <c r="CF117" s="141">
        <v>135</v>
      </c>
      <c r="CG117" s="141">
        <v>138</v>
      </c>
      <c r="CH117" s="141">
        <v>138.80000000000001</v>
      </c>
      <c r="CI117" s="141">
        <v>136.5</v>
      </c>
      <c r="CJ117" s="141">
        <v>135</v>
      </c>
      <c r="CK117" s="141">
        <v>135</v>
      </c>
      <c r="CL117" s="141">
        <v>135</v>
      </c>
    </row>
    <row r="118" spans="1:90" x14ac:dyDescent="0.2">
      <c r="A118" s="138" t="s">
        <v>3194</v>
      </c>
      <c r="B118" s="138" t="s">
        <v>3195</v>
      </c>
      <c r="C118" s="139">
        <v>8.1099999999999992E-3</v>
      </c>
      <c r="D118" s="141">
        <v>85.9</v>
      </c>
      <c r="E118" s="141">
        <v>91.7</v>
      </c>
      <c r="F118" s="141">
        <v>103.7</v>
      </c>
      <c r="G118" s="141">
        <v>109.9</v>
      </c>
      <c r="H118" s="141">
        <v>113</v>
      </c>
      <c r="I118" s="141">
        <v>122.6</v>
      </c>
      <c r="J118" s="141">
        <v>124.8</v>
      </c>
      <c r="K118" s="141">
        <v>128.1</v>
      </c>
      <c r="L118" s="141">
        <v>121</v>
      </c>
      <c r="M118" s="141">
        <v>113.6</v>
      </c>
      <c r="N118" s="141">
        <v>127.9</v>
      </c>
      <c r="O118" s="141">
        <v>129.19999999999999</v>
      </c>
      <c r="P118" s="141">
        <v>130.4</v>
      </c>
      <c r="Q118" s="141">
        <v>129.1</v>
      </c>
      <c r="R118" s="141">
        <v>124</v>
      </c>
      <c r="S118" s="141">
        <v>117.4</v>
      </c>
      <c r="T118" s="141">
        <v>128.69999999999999</v>
      </c>
      <c r="U118" s="141">
        <v>139.5</v>
      </c>
      <c r="V118" s="141">
        <v>140.69999999999999</v>
      </c>
      <c r="W118" s="141">
        <v>133.69999999999999</v>
      </c>
      <c r="X118" s="141">
        <v>132.4</v>
      </c>
      <c r="Y118" s="141">
        <v>132.30000000000001</v>
      </c>
      <c r="Z118" s="141">
        <v>134.69999999999999</v>
      </c>
      <c r="AA118" s="141">
        <v>119.4</v>
      </c>
      <c r="AB118" s="141">
        <v>121.5</v>
      </c>
      <c r="AC118" s="141">
        <v>135.69999999999999</v>
      </c>
      <c r="AD118" s="141">
        <v>151.69999999999999</v>
      </c>
      <c r="AE118" s="141">
        <v>152.30000000000001</v>
      </c>
      <c r="AF118" s="141">
        <v>107.7</v>
      </c>
      <c r="AG118" s="141">
        <v>107.7</v>
      </c>
      <c r="AH118" s="141">
        <v>107.7</v>
      </c>
      <c r="AI118" s="141">
        <v>206</v>
      </c>
      <c r="AJ118" s="141">
        <v>47.1</v>
      </c>
      <c r="AK118" s="141">
        <v>47.1</v>
      </c>
      <c r="AL118" s="141">
        <v>47.1</v>
      </c>
      <c r="AM118" s="141">
        <v>47.1</v>
      </c>
      <c r="AN118" s="141">
        <v>47.1</v>
      </c>
      <c r="AO118" s="141">
        <v>154.9</v>
      </c>
      <c r="AP118" s="141">
        <v>264.5</v>
      </c>
      <c r="AQ118" s="141">
        <v>265.60000000000002</v>
      </c>
      <c r="AR118" s="141">
        <v>264.8</v>
      </c>
      <c r="AS118" s="141">
        <v>264.89999999999998</v>
      </c>
      <c r="AT118" s="141">
        <v>264.2</v>
      </c>
      <c r="AU118" s="141">
        <v>264.2</v>
      </c>
      <c r="AV118" s="141">
        <v>264.2</v>
      </c>
      <c r="AW118" s="141">
        <v>264.2</v>
      </c>
      <c r="AX118" s="141">
        <v>228.1</v>
      </c>
      <c r="AY118" s="141">
        <v>291.5</v>
      </c>
      <c r="AZ118" s="141">
        <v>318.8</v>
      </c>
      <c r="BA118" s="141">
        <v>313.60000000000002</v>
      </c>
      <c r="BB118" s="141">
        <v>308.5</v>
      </c>
      <c r="BC118" s="141">
        <v>311.10000000000002</v>
      </c>
      <c r="BD118" s="141">
        <v>318.8</v>
      </c>
      <c r="BE118" s="141">
        <v>318.8</v>
      </c>
      <c r="BF118" s="141">
        <v>318.8</v>
      </c>
      <c r="BG118" s="141">
        <v>318.8</v>
      </c>
      <c r="BH118" s="141">
        <v>318.8</v>
      </c>
      <c r="BI118" s="141">
        <v>317</v>
      </c>
      <c r="BJ118" s="141">
        <v>310</v>
      </c>
      <c r="BK118" s="141">
        <v>310</v>
      </c>
      <c r="BL118" s="141">
        <v>181.7</v>
      </c>
      <c r="BM118" s="141">
        <v>136.30000000000001</v>
      </c>
      <c r="BN118" s="141">
        <v>112.4</v>
      </c>
      <c r="BO118" s="141">
        <v>111.9</v>
      </c>
      <c r="BP118" s="141">
        <v>158.69999999999999</v>
      </c>
      <c r="BQ118" s="141">
        <v>72.599999999999994</v>
      </c>
      <c r="BR118" s="141">
        <v>72.599999999999994</v>
      </c>
      <c r="BS118" s="141">
        <v>119.6</v>
      </c>
      <c r="BT118" s="141">
        <v>271.2</v>
      </c>
      <c r="BU118" s="141">
        <v>302.8</v>
      </c>
      <c r="BV118" s="141">
        <v>292.3</v>
      </c>
      <c r="BW118" s="141">
        <v>260.7</v>
      </c>
      <c r="BX118" s="141">
        <v>260.7</v>
      </c>
      <c r="BY118" s="141">
        <v>260.7</v>
      </c>
      <c r="BZ118" s="141">
        <v>277.2</v>
      </c>
      <c r="CA118" s="141">
        <v>306.5</v>
      </c>
      <c r="CB118" s="141">
        <v>325.60000000000002</v>
      </c>
      <c r="CC118" s="141">
        <v>305.60000000000002</v>
      </c>
      <c r="CD118" s="141">
        <v>259.7</v>
      </c>
      <c r="CE118" s="141">
        <v>280.8</v>
      </c>
      <c r="CF118" s="141">
        <v>280.2</v>
      </c>
      <c r="CG118" s="141">
        <v>280.5</v>
      </c>
      <c r="CH118" s="141">
        <v>286.39999999999998</v>
      </c>
      <c r="CI118" s="141">
        <v>310.60000000000002</v>
      </c>
      <c r="CJ118" s="141">
        <v>365.3</v>
      </c>
      <c r="CK118" s="141">
        <v>379.5</v>
      </c>
      <c r="CL118" s="141">
        <v>370.4</v>
      </c>
    </row>
    <row r="119" spans="1:90" x14ac:dyDescent="0.2">
      <c r="A119" s="138" t="s">
        <v>3196</v>
      </c>
      <c r="B119" s="138" t="s">
        <v>3197</v>
      </c>
      <c r="C119" s="139">
        <v>2.49E-3</v>
      </c>
      <c r="D119" s="141">
        <v>96.2</v>
      </c>
      <c r="E119" s="141">
        <v>95.7</v>
      </c>
      <c r="F119" s="141">
        <v>100.5</v>
      </c>
      <c r="G119" s="141">
        <v>106</v>
      </c>
      <c r="H119" s="141">
        <v>89.4</v>
      </c>
      <c r="I119" s="141">
        <v>52.1</v>
      </c>
      <c r="J119" s="141">
        <v>56.5</v>
      </c>
      <c r="K119" s="141">
        <v>65.2</v>
      </c>
      <c r="L119" s="141">
        <v>72</v>
      </c>
      <c r="M119" s="141">
        <v>74.7</v>
      </c>
      <c r="N119" s="141">
        <v>86.9</v>
      </c>
      <c r="O119" s="141">
        <v>97.3</v>
      </c>
      <c r="P119" s="141">
        <v>111.6</v>
      </c>
      <c r="Q119" s="141">
        <v>116.4</v>
      </c>
      <c r="R119" s="141">
        <v>116.4</v>
      </c>
      <c r="S119" s="141">
        <v>127.7</v>
      </c>
      <c r="T119" s="141">
        <v>127.7</v>
      </c>
      <c r="U119" s="141">
        <v>127.7</v>
      </c>
      <c r="V119" s="141">
        <v>123.8</v>
      </c>
      <c r="W119" s="141">
        <v>108</v>
      </c>
      <c r="X119" s="141">
        <v>108</v>
      </c>
      <c r="Y119" s="141">
        <v>112.5</v>
      </c>
      <c r="Z119" s="141">
        <v>130</v>
      </c>
      <c r="AA119" s="141">
        <v>141.5</v>
      </c>
      <c r="AB119" s="141">
        <v>135.19999999999999</v>
      </c>
      <c r="AC119" s="141">
        <v>128.80000000000001</v>
      </c>
      <c r="AD119" s="141">
        <v>132</v>
      </c>
      <c r="AE119" s="141">
        <v>138.5</v>
      </c>
      <c r="AF119" s="141">
        <v>140.9</v>
      </c>
      <c r="AG119" s="141">
        <v>133</v>
      </c>
      <c r="AH119" s="141">
        <v>133</v>
      </c>
      <c r="AI119" s="141">
        <v>119.3</v>
      </c>
      <c r="AJ119" s="141">
        <v>118.4</v>
      </c>
      <c r="AK119" s="141">
        <v>118.4</v>
      </c>
      <c r="AL119" s="141">
        <v>118.4</v>
      </c>
      <c r="AM119" s="141">
        <v>118.2</v>
      </c>
      <c r="AN119" s="141">
        <v>121.7</v>
      </c>
      <c r="AO119" s="141">
        <v>114.4</v>
      </c>
      <c r="AP119" s="141">
        <v>107.8</v>
      </c>
      <c r="AQ119" s="141">
        <v>97.8</v>
      </c>
      <c r="AR119" s="141">
        <v>93.3</v>
      </c>
      <c r="AS119" s="141">
        <v>73.2</v>
      </c>
      <c r="AT119" s="141">
        <v>71</v>
      </c>
      <c r="AU119" s="141">
        <v>66.3</v>
      </c>
      <c r="AV119" s="141">
        <v>82.9</v>
      </c>
      <c r="AW119" s="141">
        <v>97.8</v>
      </c>
      <c r="AX119" s="141">
        <v>123.1</v>
      </c>
      <c r="AY119" s="141">
        <v>146.5</v>
      </c>
      <c r="AZ119" s="141">
        <v>170.8</v>
      </c>
      <c r="BA119" s="141">
        <v>174.4</v>
      </c>
      <c r="BB119" s="141">
        <v>190.5</v>
      </c>
      <c r="BC119" s="141">
        <v>201.3</v>
      </c>
      <c r="BD119" s="141">
        <v>186.6</v>
      </c>
      <c r="BE119" s="141">
        <v>204.8</v>
      </c>
      <c r="BF119" s="141">
        <v>253.2</v>
      </c>
      <c r="BG119" s="141">
        <v>234.2</v>
      </c>
      <c r="BH119" s="141">
        <v>234.2</v>
      </c>
      <c r="BI119" s="141">
        <v>237.7</v>
      </c>
      <c r="BJ119" s="141">
        <v>251.9</v>
      </c>
      <c r="BK119" s="141">
        <v>251.9</v>
      </c>
      <c r="BL119" s="141">
        <v>267.89999999999998</v>
      </c>
      <c r="BM119" s="141">
        <v>274.2</v>
      </c>
      <c r="BN119" s="141">
        <v>249.9</v>
      </c>
      <c r="BO119" s="141">
        <v>252.6</v>
      </c>
      <c r="BP119" s="141">
        <v>245.7</v>
      </c>
      <c r="BQ119" s="141">
        <v>253.1</v>
      </c>
      <c r="BR119" s="141">
        <v>249.7</v>
      </c>
      <c r="BS119" s="141">
        <v>241.6</v>
      </c>
      <c r="BT119" s="141">
        <v>253.9</v>
      </c>
      <c r="BU119" s="141">
        <v>265.3</v>
      </c>
      <c r="BV119" s="141">
        <v>265.39999999999998</v>
      </c>
      <c r="BW119" s="141">
        <v>267</v>
      </c>
      <c r="BX119" s="141">
        <v>270.8</v>
      </c>
      <c r="BY119" s="141">
        <v>246.3</v>
      </c>
      <c r="BZ119" s="141">
        <v>248.4</v>
      </c>
      <c r="CA119" s="141">
        <v>266</v>
      </c>
      <c r="CB119" s="141">
        <v>258.60000000000002</v>
      </c>
      <c r="CC119" s="141">
        <v>228.3</v>
      </c>
      <c r="CD119" s="141">
        <v>185.5</v>
      </c>
      <c r="CE119" s="141">
        <v>192.3</v>
      </c>
      <c r="CF119" s="141">
        <v>207</v>
      </c>
      <c r="CG119" s="141">
        <v>221</v>
      </c>
      <c r="CH119" s="141">
        <v>226.1</v>
      </c>
      <c r="CI119" s="141">
        <v>223.5</v>
      </c>
      <c r="CJ119" s="141">
        <v>217</v>
      </c>
      <c r="CK119" s="141">
        <v>210.9</v>
      </c>
      <c r="CL119" s="141">
        <v>198.9</v>
      </c>
    </row>
    <row r="120" spans="1:90" x14ac:dyDescent="0.2">
      <c r="A120" s="138" t="s">
        <v>1699</v>
      </c>
      <c r="B120" s="138" t="s">
        <v>3198</v>
      </c>
      <c r="C120" s="139">
        <v>9.4280000000000003E-2</v>
      </c>
      <c r="D120" s="141">
        <v>102</v>
      </c>
      <c r="E120" s="141">
        <v>102.2</v>
      </c>
      <c r="F120" s="141">
        <v>102.2</v>
      </c>
      <c r="G120" s="141">
        <v>103.5</v>
      </c>
      <c r="H120" s="141">
        <v>103.5</v>
      </c>
      <c r="I120" s="141">
        <v>103.5</v>
      </c>
      <c r="J120" s="141">
        <v>103.5</v>
      </c>
      <c r="K120" s="141">
        <v>103.5</v>
      </c>
      <c r="L120" s="141">
        <v>103.5</v>
      </c>
      <c r="M120" s="141">
        <v>103.5</v>
      </c>
      <c r="N120" s="141">
        <v>103.5</v>
      </c>
      <c r="O120" s="141">
        <v>103.5</v>
      </c>
      <c r="P120" s="141">
        <v>103.5</v>
      </c>
      <c r="Q120" s="141">
        <v>103.5</v>
      </c>
      <c r="R120" s="141">
        <v>103.5</v>
      </c>
      <c r="S120" s="141">
        <v>103.5</v>
      </c>
      <c r="T120" s="141">
        <v>103.5</v>
      </c>
      <c r="U120" s="141">
        <v>103.5</v>
      </c>
      <c r="V120" s="141">
        <v>102</v>
      </c>
      <c r="W120" s="141">
        <v>103.5</v>
      </c>
      <c r="X120" s="141">
        <v>102</v>
      </c>
      <c r="Y120" s="141">
        <v>102</v>
      </c>
      <c r="Z120" s="141">
        <v>102</v>
      </c>
      <c r="AA120" s="141">
        <v>102</v>
      </c>
      <c r="AB120" s="141">
        <v>113</v>
      </c>
      <c r="AC120" s="141">
        <v>113</v>
      </c>
      <c r="AD120" s="141">
        <v>113</v>
      </c>
      <c r="AE120" s="141">
        <v>113</v>
      </c>
      <c r="AF120" s="141">
        <v>113</v>
      </c>
      <c r="AG120" s="141">
        <v>113</v>
      </c>
      <c r="AH120" s="141">
        <v>113</v>
      </c>
      <c r="AI120" s="141">
        <v>113</v>
      </c>
      <c r="AJ120" s="141">
        <v>113</v>
      </c>
      <c r="AK120" s="141">
        <v>113</v>
      </c>
      <c r="AL120" s="141">
        <v>113</v>
      </c>
      <c r="AM120" s="141">
        <v>117.9</v>
      </c>
      <c r="AN120" s="141">
        <v>114.2</v>
      </c>
      <c r="AO120" s="141">
        <v>117.9</v>
      </c>
      <c r="AP120" s="141">
        <v>117.9</v>
      </c>
      <c r="AQ120" s="141">
        <v>117.9</v>
      </c>
      <c r="AR120" s="141">
        <v>117.9</v>
      </c>
      <c r="AS120" s="141">
        <v>138</v>
      </c>
      <c r="AT120" s="141">
        <v>138</v>
      </c>
      <c r="AU120" s="141">
        <v>138</v>
      </c>
      <c r="AV120" s="141">
        <v>138</v>
      </c>
      <c r="AW120" s="141">
        <v>138</v>
      </c>
      <c r="AX120" s="141">
        <v>129.9</v>
      </c>
      <c r="AY120" s="141">
        <v>127.8</v>
      </c>
      <c r="AZ120" s="141">
        <v>117.7</v>
      </c>
      <c r="BA120" s="141">
        <v>117.7</v>
      </c>
      <c r="BB120" s="141">
        <v>117.7</v>
      </c>
      <c r="BC120" s="141">
        <v>112.7</v>
      </c>
      <c r="BD120" s="141">
        <v>118.3</v>
      </c>
      <c r="BE120" s="141">
        <v>117.7</v>
      </c>
      <c r="BF120" s="141">
        <v>117.7</v>
      </c>
      <c r="BG120" s="141">
        <v>117.7</v>
      </c>
      <c r="BH120" s="141">
        <v>117.7</v>
      </c>
      <c r="BI120" s="141">
        <v>117.7</v>
      </c>
      <c r="BJ120" s="141">
        <v>117.7</v>
      </c>
      <c r="BK120" s="141">
        <v>117.7</v>
      </c>
      <c r="BL120" s="141">
        <v>123</v>
      </c>
      <c r="BM120" s="141">
        <v>123</v>
      </c>
      <c r="BN120" s="141">
        <v>123</v>
      </c>
      <c r="BO120" s="141">
        <v>123</v>
      </c>
      <c r="BP120" s="141">
        <v>123</v>
      </c>
      <c r="BQ120" s="141">
        <v>127.5</v>
      </c>
      <c r="BR120" s="141">
        <v>127.5</v>
      </c>
      <c r="BS120" s="141">
        <v>127.5</v>
      </c>
      <c r="BT120" s="141">
        <v>127.5</v>
      </c>
      <c r="BU120" s="141">
        <v>129.30000000000001</v>
      </c>
      <c r="BV120" s="141">
        <v>136.6</v>
      </c>
      <c r="BW120" s="141">
        <v>137</v>
      </c>
      <c r="BX120" s="141">
        <v>136.4</v>
      </c>
      <c r="BY120" s="141">
        <v>136.4</v>
      </c>
      <c r="BZ120" s="141">
        <v>136.4</v>
      </c>
      <c r="CA120" s="141">
        <v>136.4</v>
      </c>
      <c r="CB120" s="141">
        <v>128.5</v>
      </c>
      <c r="CC120" s="141">
        <v>126.2</v>
      </c>
      <c r="CD120" s="141">
        <v>142.9</v>
      </c>
      <c r="CE120" s="141">
        <v>142.9</v>
      </c>
      <c r="CF120" s="141">
        <v>142.9</v>
      </c>
      <c r="CG120" s="141">
        <v>142.9</v>
      </c>
      <c r="CH120" s="141">
        <v>142.9</v>
      </c>
      <c r="CI120" s="141">
        <v>142.9</v>
      </c>
      <c r="CJ120" s="141">
        <v>142.9</v>
      </c>
      <c r="CK120" s="141">
        <v>142.9</v>
      </c>
      <c r="CL120" s="141">
        <v>143</v>
      </c>
    </row>
    <row r="121" spans="1:90" x14ac:dyDescent="0.2">
      <c r="A121" s="138" t="s">
        <v>3199</v>
      </c>
      <c r="B121" s="138" t="s">
        <v>3200</v>
      </c>
      <c r="C121" s="139">
        <v>8.4999999999999995E-4</v>
      </c>
      <c r="D121" s="141">
        <v>114.6</v>
      </c>
      <c r="E121" s="141">
        <v>113</v>
      </c>
      <c r="F121" s="141">
        <v>111.3</v>
      </c>
      <c r="G121" s="141">
        <v>112.1</v>
      </c>
      <c r="H121" s="141">
        <v>112.6</v>
      </c>
      <c r="I121" s="141">
        <v>115.2</v>
      </c>
      <c r="J121" s="141">
        <v>112.2</v>
      </c>
      <c r="K121" s="141">
        <v>105.9</v>
      </c>
      <c r="L121" s="141">
        <v>105.3</v>
      </c>
      <c r="M121" s="141">
        <v>105.3</v>
      </c>
      <c r="N121" s="141">
        <v>106.2</v>
      </c>
      <c r="O121" s="141">
        <v>107</v>
      </c>
      <c r="P121" s="141">
        <v>110.8</v>
      </c>
      <c r="Q121" s="141">
        <v>110.3</v>
      </c>
      <c r="R121" s="141">
        <v>110.4</v>
      </c>
      <c r="S121" s="141">
        <v>113.4</v>
      </c>
      <c r="T121" s="141">
        <v>107.6</v>
      </c>
      <c r="U121" s="141">
        <v>107.2</v>
      </c>
      <c r="V121" s="141">
        <v>113.8</v>
      </c>
      <c r="W121" s="141">
        <v>109.2</v>
      </c>
      <c r="X121" s="141">
        <v>114.4</v>
      </c>
      <c r="Y121" s="141">
        <v>119.9</v>
      </c>
      <c r="Z121" s="141">
        <v>115.7</v>
      </c>
      <c r="AA121" s="141">
        <v>119.4</v>
      </c>
      <c r="AB121" s="141">
        <v>115.8</v>
      </c>
      <c r="AC121" s="141">
        <v>117.2</v>
      </c>
      <c r="AD121" s="141">
        <v>112.7</v>
      </c>
      <c r="AE121" s="141">
        <v>113.5</v>
      </c>
      <c r="AF121" s="141">
        <v>112.7</v>
      </c>
      <c r="AG121" s="141">
        <v>112.8</v>
      </c>
      <c r="AH121" s="141">
        <v>112.2</v>
      </c>
      <c r="AI121" s="141">
        <v>110</v>
      </c>
      <c r="AJ121" s="141">
        <v>113.8</v>
      </c>
      <c r="AK121" s="141">
        <v>113.8</v>
      </c>
      <c r="AL121" s="141">
        <v>113.8</v>
      </c>
      <c r="AM121" s="141">
        <v>111.9</v>
      </c>
      <c r="AN121" s="141">
        <v>111.8</v>
      </c>
      <c r="AO121" s="141">
        <v>116</v>
      </c>
      <c r="AP121" s="141">
        <v>119.2</v>
      </c>
      <c r="AQ121" s="141">
        <v>119.1</v>
      </c>
      <c r="AR121" s="141">
        <v>117.6</v>
      </c>
      <c r="AS121" s="141">
        <v>88.9</v>
      </c>
      <c r="AT121" s="141">
        <v>88.3</v>
      </c>
      <c r="AU121" s="141">
        <v>89.8</v>
      </c>
      <c r="AV121" s="141">
        <v>92.5</v>
      </c>
      <c r="AW121" s="141">
        <v>92.4</v>
      </c>
      <c r="AX121" s="141">
        <v>90.8</v>
      </c>
      <c r="AY121" s="141">
        <v>91</v>
      </c>
      <c r="AZ121" s="141">
        <v>91.4</v>
      </c>
      <c r="BA121" s="141">
        <v>100.5</v>
      </c>
      <c r="BB121" s="141">
        <v>108.8</v>
      </c>
      <c r="BC121" s="141">
        <v>108.8</v>
      </c>
      <c r="BD121" s="141">
        <v>108.8</v>
      </c>
      <c r="BE121" s="141">
        <v>107.7</v>
      </c>
      <c r="BF121" s="141">
        <v>104.3</v>
      </c>
      <c r="BG121" s="141">
        <v>100.8</v>
      </c>
      <c r="BH121" s="141">
        <v>100.8</v>
      </c>
      <c r="BI121" s="141">
        <v>102.6</v>
      </c>
      <c r="BJ121" s="141">
        <v>110</v>
      </c>
      <c r="BK121" s="141">
        <v>110</v>
      </c>
      <c r="BL121" s="141">
        <v>111.1</v>
      </c>
      <c r="BM121" s="141">
        <v>107.3</v>
      </c>
      <c r="BN121" s="141">
        <v>110.9</v>
      </c>
      <c r="BO121" s="141">
        <v>110.6</v>
      </c>
      <c r="BP121" s="141">
        <v>114.1</v>
      </c>
      <c r="BQ121" s="141">
        <v>107.5</v>
      </c>
      <c r="BR121" s="141">
        <v>110.5</v>
      </c>
      <c r="BS121" s="141">
        <v>104.6</v>
      </c>
      <c r="BT121" s="141">
        <v>109.7</v>
      </c>
      <c r="BU121" s="141">
        <v>109.5</v>
      </c>
      <c r="BV121" s="141">
        <v>110.3</v>
      </c>
      <c r="BW121" s="141">
        <v>115.6</v>
      </c>
      <c r="BX121" s="141">
        <v>104.4</v>
      </c>
      <c r="BY121" s="141">
        <v>102.2</v>
      </c>
      <c r="BZ121" s="141">
        <v>112.9</v>
      </c>
      <c r="CA121" s="141">
        <v>127.1</v>
      </c>
      <c r="CB121" s="141">
        <v>123.5</v>
      </c>
      <c r="CC121" s="141">
        <v>120.6</v>
      </c>
      <c r="CD121" s="141">
        <v>131.6</v>
      </c>
      <c r="CE121" s="141">
        <v>149.4</v>
      </c>
      <c r="CF121" s="141">
        <v>157</v>
      </c>
      <c r="CG121" s="141">
        <v>140.9</v>
      </c>
      <c r="CH121" s="141">
        <v>140.9</v>
      </c>
      <c r="CI121" s="141">
        <v>140.9</v>
      </c>
      <c r="CJ121" s="141">
        <v>154.1</v>
      </c>
      <c r="CK121" s="141">
        <v>166.9</v>
      </c>
      <c r="CL121" s="141">
        <v>165.4</v>
      </c>
    </row>
    <row r="122" spans="1:90" x14ac:dyDescent="0.2">
      <c r="A122" s="138" t="s">
        <v>3201</v>
      </c>
      <c r="B122" s="138" t="s">
        <v>3202</v>
      </c>
      <c r="C122" s="139">
        <v>7.6999999999999996E-4</v>
      </c>
      <c r="D122" s="141">
        <v>98.4</v>
      </c>
      <c r="E122" s="141">
        <v>168.6</v>
      </c>
      <c r="F122" s="141">
        <v>168.6</v>
      </c>
      <c r="G122" s="141">
        <v>168.6</v>
      </c>
      <c r="H122" s="141">
        <v>168.6</v>
      </c>
      <c r="I122" s="141">
        <v>168.6</v>
      </c>
      <c r="J122" s="141">
        <v>168.6</v>
      </c>
      <c r="K122" s="141">
        <v>168.6</v>
      </c>
      <c r="L122" s="141">
        <v>168.6</v>
      </c>
      <c r="M122" s="141">
        <v>168.6</v>
      </c>
      <c r="N122" s="141">
        <v>168.6</v>
      </c>
      <c r="O122" s="141">
        <v>168.6</v>
      </c>
      <c r="P122" s="141">
        <v>168.6</v>
      </c>
      <c r="Q122" s="141">
        <v>168.6</v>
      </c>
      <c r="R122" s="141">
        <v>168.6</v>
      </c>
      <c r="S122" s="141">
        <v>168.6</v>
      </c>
      <c r="T122" s="141">
        <v>168.6</v>
      </c>
      <c r="U122" s="141">
        <v>168.6</v>
      </c>
      <c r="V122" s="141">
        <v>168.6</v>
      </c>
      <c r="W122" s="141">
        <v>168.6</v>
      </c>
      <c r="X122" s="141">
        <v>168.6</v>
      </c>
      <c r="Y122" s="141">
        <v>168.6</v>
      </c>
      <c r="Z122" s="141">
        <v>168.6</v>
      </c>
      <c r="AA122" s="141">
        <v>168.6</v>
      </c>
      <c r="AB122" s="141">
        <v>168.6</v>
      </c>
      <c r="AC122" s="141">
        <v>168.6</v>
      </c>
      <c r="AD122" s="141">
        <v>168.6</v>
      </c>
      <c r="AE122" s="141">
        <v>168.6</v>
      </c>
      <c r="AF122" s="141">
        <v>168.6</v>
      </c>
      <c r="AG122" s="141">
        <v>168.6</v>
      </c>
      <c r="AH122" s="141">
        <v>168.6</v>
      </c>
      <c r="AI122" s="141">
        <v>168.6</v>
      </c>
      <c r="AJ122" s="141">
        <v>168.6</v>
      </c>
      <c r="AK122" s="141">
        <v>168.6</v>
      </c>
      <c r="AL122" s="141">
        <v>168.6</v>
      </c>
      <c r="AM122" s="141">
        <v>168.6</v>
      </c>
      <c r="AN122" s="141">
        <v>168.6</v>
      </c>
      <c r="AO122" s="141">
        <v>168.6</v>
      </c>
      <c r="AP122" s="141">
        <v>168.6</v>
      </c>
      <c r="AQ122" s="141">
        <v>168.6</v>
      </c>
      <c r="AR122" s="141">
        <v>168.6</v>
      </c>
      <c r="AS122" s="141">
        <v>168.6</v>
      </c>
      <c r="AT122" s="141">
        <v>168.6</v>
      </c>
      <c r="AU122" s="141">
        <v>168.6</v>
      </c>
      <c r="AV122" s="141">
        <v>168.6</v>
      </c>
      <c r="AW122" s="141">
        <v>168.6</v>
      </c>
      <c r="AX122" s="141">
        <v>168.6</v>
      </c>
      <c r="AY122" s="141">
        <v>168.6</v>
      </c>
      <c r="AZ122" s="141">
        <v>168.6</v>
      </c>
      <c r="BA122" s="141">
        <v>168.6</v>
      </c>
      <c r="BB122" s="141">
        <v>168.6</v>
      </c>
      <c r="BC122" s="141">
        <v>168.6</v>
      </c>
      <c r="BD122" s="141">
        <v>168.6</v>
      </c>
      <c r="BE122" s="141">
        <v>168.6</v>
      </c>
      <c r="BF122" s="141">
        <v>168.6</v>
      </c>
      <c r="BG122" s="141">
        <v>168.6</v>
      </c>
      <c r="BH122" s="141">
        <v>168.6</v>
      </c>
      <c r="BI122" s="141">
        <v>168.6</v>
      </c>
      <c r="BJ122" s="141">
        <v>168.6</v>
      </c>
      <c r="BK122" s="141">
        <v>168.6</v>
      </c>
      <c r="BL122" s="141">
        <v>168.6</v>
      </c>
      <c r="BM122" s="141">
        <v>168.6</v>
      </c>
      <c r="BN122" s="141">
        <v>168.6</v>
      </c>
      <c r="BO122" s="141">
        <v>168.6</v>
      </c>
      <c r="BP122" s="141">
        <v>168.6</v>
      </c>
      <c r="BQ122" s="141">
        <v>168.6</v>
      </c>
      <c r="BR122" s="141">
        <v>168.6</v>
      </c>
      <c r="BS122" s="141">
        <v>168.6</v>
      </c>
      <c r="BT122" s="141">
        <v>168.6</v>
      </c>
      <c r="BU122" s="141">
        <v>168.6</v>
      </c>
      <c r="BV122" s="141">
        <v>168.6</v>
      </c>
      <c r="BW122" s="141">
        <v>168.6</v>
      </c>
      <c r="BX122" s="141">
        <v>168.6</v>
      </c>
      <c r="BY122" s="141">
        <v>168.6</v>
      </c>
      <c r="BZ122" s="141">
        <v>168.6</v>
      </c>
      <c r="CA122" s="141">
        <v>168.6</v>
      </c>
      <c r="CB122" s="141">
        <v>168.6</v>
      </c>
      <c r="CC122" s="141">
        <v>168.6</v>
      </c>
      <c r="CD122" s="141">
        <v>168.6</v>
      </c>
      <c r="CE122" s="141">
        <v>168.6</v>
      </c>
      <c r="CF122" s="141">
        <v>168.6</v>
      </c>
      <c r="CG122" s="141">
        <v>168.6</v>
      </c>
      <c r="CH122" s="141">
        <v>168.6</v>
      </c>
      <c r="CI122" s="141">
        <v>168.6</v>
      </c>
      <c r="CJ122" s="141">
        <v>168.6</v>
      </c>
      <c r="CK122" s="141">
        <v>168.6</v>
      </c>
      <c r="CL122" s="141">
        <v>168.6</v>
      </c>
    </row>
    <row r="123" spans="1:90" x14ac:dyDescent="0.2">
      <c r="A123" s="138" t="s">
        <v>1703</v>
      </c>
      <c r="B123" s="138" t="s">
        <v>3203</v>
      </c>
      <c r="C123" s="139">
        <v>6.6E-4</v>
      </c>
      <c r="D123" s="141">
        <v>100</v>
      </c>
      <c r="E123" s="141">
        <v>100</v>
      </c>
      <c r="F123" s="141">
        <v>100</v>
      </c>
      <c r="G123" s="141">
        <v>100</v>
      </c>
      <c r="H123" s="141">
        <v>100</v>
      </c>
      <c r="I123" s="141">
        <v>100</v>
      </c>
      <c r="J123" s="141">
        <v>100</v>
      </c>
      <c r="K123" s="141">
        <v>100</v>
      </c>
      <c r="L123" s="141">
        <v>100</v>
      </c>
      <c r="M123" s="141">
        <v>100</v>
      </c>
      <c r="N123" s="141">
        <v>100</v>
      </c>
      <c r="O123" s="141">
        <v>100</v>
      </c>
      <c r="P123" s="141">
        <v>100</v>
      </c>
      <c r="Q123" s="141">
        <v>100</v>
      </c>
      <c r="R123" s="141">
        <v>100</v>
      </c>
      <c r="S123" s="141">
        <v>100</v>
      </c>
      <c r="T123" s="141">
        <v>100</v>
      </c>
      <c r="U123" s="141">
        <v>100</v>
      </c>
      <c r="V123" s="141">
        <v>100</v>
      </c>
      <c r="W123" s="141">
        <v>100</v>
      </c>
      <c r="X123" s="141">
        <v>100</v>
      </c>
      <c r="Y123" s="141">
        <v>100</v>
      </c>
      <c r="Z123" s="141">
        <v>100</v>
      </c>
      <c r="AA123" s="141">
        <v>100</v>
      </c>
      <c r="AB123" s="141">
        <v>100</v>
      </c>
      <c r="AC123" s="141">
        <v>100</v>
      </c>
      <c r="AD123" s="141">
        <v>100</v>
      </c>
      <c r="AE123" s="141">
        <v>100</v>
      </c>
      <c r="AF123" s="141">
        <v>100</v>
      </c>
      <c r="AG123" s="141">
        <v>100</v>
      </c>
      <c r="AH123" s="141">
        <v>100</v>
      </c>
      <c r="AI123" s="141">
        <v>100</v>
      </c>
      <c r="AJ123" s="141">
        <v>100</v>
      </c>
      <c r="AK123" s="141">
        <v>100</v>
      </c>
      <c r="AL123" s="141">
        <v>100</v>
      </c>
      <c r="AM123" s="141">
        <v>100</v>
      </c>
      <c r="AN123" s="141">
        <v>100</v>
      </c>
      <c r="AO123" s="141">
        <v>100</v>
      </c>
      <c r="AP123" s="141">
        <v>100</v>
      </c>
      <c r="AQ123" s="141">
        <v>100</v>
      </c>
      <c r="AR123" s="141">
        <v>100</v>
      </c>
      <c r="AS123" s="141">
        <v>100</v>
      </c>
      <c r="AT123" s="141">
        <v>100</v>
      </c>
      <c r="AU123" s="141">
        <v>100</v>
      </c>
      <c r="AV123" s="141">
        <v>141.69999999999999</v>
      </c>
      <c r="AW123" s="141">
        <v>183.3</v>
      </c>
      <c r="AX123" s="141">
        <v>183.3</v>
      </c>
      <c r="AY123" s="141">
        <v>183.3</v>
      </c>
      <c r="AZ123" s="141">
        <v>183.3</v>
      </c>
      <c r="BA123" s="141">
        <v>183.3</v>
      </c>
      <c r="BB123" s="141">
        <v>180.6</v>
      </c>
      <c r="BC123" s="141">
        <v>171.8</v>
      </c>
      <c r="BD123" s="141">
        <v>176</v>
      </c>
      <c r="BE123" s="141">
        <v>168.3</v>
      </c>
      <c r="BF123" s="141">
        <v>156.69999999999999</v>
      </c>
      <c r="BG123" s="141">
        <v>150.1</v>
      </c>
      <c r="BH123" s="141">
        <v>170</v>
      </c>
      <c r="BI123" s="141">
        <v>168.6</v>
      </c>
      <c r="BJ123" s="141">
        <v>170.4</v>
      </c>
      <c r="BK123" s="141">
        <v>125.4</v>
      </c>
      <c r="BL123" s="141">
        <v>200</v>
      </c>
      <c r="BM123" s="141">
        <v>200</v>
      </c>
      <c r="BN123" s="141">
        <v>200</v>
      </c>
      <c r="BO123" s="141">
        <v>200</v>
      </c>
      <c r="BP123" s="141">
        <v>200</v>
      </c>
      <c r="BQ123" s="141">
        <v>200</v>
      </c>
      <c r="BR123" s="141">
        <v>200</v>
      </c>
      <c r="BS123" s="141">
        <v>200</v>
      </c>
      <c r="BT123" s="141">
        <v>200</v>
      </c>
      <c r="BU123" s="141">
        <v>194.6</v>
      </c>
      <c r="BV123" s="141">
        <v>170</v>
      </c>
      <c r="BW123" s="141">
        <v>160.9</v>
      </c>
      <c r="BX123" s="141">
        <v>169.8</v>
      </c>
      <c r="BY123" s="141">
        <v>175.5</v>
      </c>
      <c r="BZ123" s="141">
        <v>138.30000000000001</v>
      </c>
      <c r="CA123" s="141">
        <v>121.9</v>
      </c>
      <c r="CB123" s="141">
        <v>119.2</v>
      </c>
      <c r="CC123" s="141">
        <v>119</v>
      </c>
      <c r="CD123" s="141">
        <v>112.8</v>
      </c>
      <c r="CE123" s="141">
        <v>113.3</v>
      </c>
      <c r="CF123" s="141">
        <v>109.4</v>
      </c>
      <c r="CG123" s="141">
        <v>145.6</v>
      </c>
      <c r="CH123" s="141">
        <v>200</v>
      </c>
      <c r="CI123" s="141">
        <v>186.7</v>
      </c>
      <c r="CJ123" s="141">
        <v>161.30000000000001</v>
      </c>
      <c r="CK123" s="141">
        <v>158.69999999999999</v>
      </c>
      <c r="CL123" s="141">
        <v>166.7</v>
      </c>
    </row>
    <row r="124" spans="1:90" x14ac:dyDescent="0.2">
      <c r="A124" s="138" t="s">
        <v>3204</v>
      </c>
      <c r="B124" s="138" t="s">
        <v>3205</v>
      </c>
      <c r="C124" s="139">
        <v>0.90027999999999997</v>
      </c>
      <c r="D124" s="141">
        <v>102</v>
      </c>
      <c r="E124" s="141">
        <v>106</v>
      </c>
      <c r="F124" s="141">
        <v>120.1</v>
      </c>
      <c r="G124" s="141">
        <v>95.1</v>
      </c>
      <c r="H124" s="141">
        <v>86.8</v>
      </c>
      <c r="I124" s="141">
        <v>99.4</v>
      </c>
      <c r="J124" s="141">
        <v>105.2</v>
      </c>
      <c r="K124" s="141">
        <v>123.2</v>
      </c>
      <c r="L124" s="141">
        <v>124.3</v>
      </c>
      <c r="M124" s="141">
        <v>119.7</v>
      </c>
      <c r="N124" s="141">
        <v>115.6</v>
      </c>
      <c r="O124" s="141">
        <v>118.9</v>
      </c>
      <c r="P124" s="141">
        <v>111.7</v>
      </c>
      <c r="Q124" s="141">
        <v>106.8</v>
      </c>
      <c r="R124" s="141">
        <v>110.5</v>
      </c>
      <c r="S124" s="141">
        <v>129.1</v>
      </c>
      <c r="T124" s="141">
        <v>130.4</v>
      </c>
      <c r="U124" s="141">
        <v>128.9</v>
      </c>
      <c r="V124" s="141">
        <v>143.19999999999999</v>
      </c>
      <c r="W124" s="141">
        <v>142.6</v>
      </c>
      <c r="X124" s="141">
        <v>112.7</v>
      </c>
      <c r="Y124" s="141">
        <v>131.69999999999999</v>
      </c>
      <c r="Z124" s="141">
        <v>131.5</v>
      </c>
      <c r="AA124" s="141">
        <v>139.30000000000001</v>
      </c>
      <c r="AB124" s="141">
        <v>101.9</v>
      </c>
      <c r="AC124" s="141">
        <v>111.1</v>
      </c>
      <c r="AD124" s="141">
        <v>121.2</v>
      </c>
      <c r="AE124" s="141">
        <v>127.7</v>
      </c>
      <c r="AF124" s="141">
        <v>122.4</v>
      </c>
      <c r="AG124" s="141">
        <v>128.1</v>
      </c>
      <c r="AH124" s="141">
        <v>141.1</v>
      </c>
      <c r="AI124" s="141">
        <v>132.1</v>
      </c>
      <c r="AJ124" s="141">
        <v>141.1</v>
      </c>
      <c r="AK124" s="141">
        <v>127.7</v>
      </c>
      <c r="AL124" s="141">
        <v>148.5</v>
      </c>
      <c r="AM124" s="141">
        <v>148.30000000000001</v>
      </c>
      <c r="AN124" s="141">
        <v>128.4</v>
      </c>
      <c r="AO124" s="141">
        <v>139.9</v>
      </c>
      <c r="AP124" s="141">
        <v>153.4</v>
      </c>
      <c r="AQ124" s="141">
        <v>159.30000000000001</v>
      </c>
      <c r="AR124" s="141">
        <v>169.9</v>
      </c>
      <c r="AS124" s="141">
        <v>218.5</v>
      </c>
      <c r="AT124" s="141">
        <v>200.1</v>
      </c>
      <c r="AU124" s="141">
        <v>155.4</v>
      </c>
      <c r="AV124" s="141">
        <v>137.9</v>
      </c>
      <c r="AW124" s="141">
        <v>125.8</v>
      </c>
      <c r="AX124" s="141">
        <v>125.8</v>
      </c>
      <c r="AY124" s="141">
        <v>125.8</v>
      </c>
      <c r="AZ124" s="141">
        <v>125.8</v>
      </c>
      <c r="BA124" s="141">
        <v>125.8</v>
      </c>
      <c r="BB124" s="141">
        <v>125.8</v>
      </c>
      <c r="BC124" s="141">
        <v>151.19999999999999</v>
      </c>
      <c r="BD124" s="141">
        <v>153.6</v>
      </c>
      <c r="BE124" s="141">
        <v>178.9</v>
      </c>
      <c r="BF124" s="141">
        <v>170.9</v>
      </c>
      <c r="BG124" s="141">
        <v>191.8</v>
      </c>
      <c r="BH124" s="141">
        <v>179.6</v>
      </c>
      <c r="BI124" s="141">
        <v>185.5</v>
      </c>
      <c r="BJ124" s="141">
        <v>195.4</v>
      </c>
      <c r="BK124" s="141">
        <v>190.1</v>
      </c>
      <c r="BL124" s="141">
        <v>193</v>
      </c>
      <c r="BM124" s="141">
        <v>187.2</v>
      </c>
      <c r="BN124" s="141">
        <v>199.2</v>
      </c>
      <c r="BO124" s="141">
        <v>207.8</v>
      </c>
      <c r="BP124" s="141">
        <v>191.2</v>
      </c>
      <c r="BQ124" s="141">
        <v>192.9</v>
      </c>
      <c r="BR124" s="141">
        <v>193.1</v>
      </c>
      <c r="BS124" s="141">
        <v>197.1</v>
      </c>
      <c r="BT124" s="141">
        <v>196.4</v>
      </c>
      <c r="BU124" s="141">
        <v>200.9</v>
      </c>
      <c r="BV124" s="141">
        <v>207.1</v>
      </c>
      <c r="BW124" s="141">
        <v>211.8</v>
      </c>
      <c r="BX124" s="141">
        <v>211.8</v>
      </c>
      <c r="BY124" s="141">
        <v>211.8</v>
      </c>
      <c r="BZ124" s="141">
        <v>211.8</v>
      </c>
      <c r="CA124" s="141">
        <v>270</v>
      </c>
      <c r="CB124" s="141">
        <v>282.5</v>
      </c>
      <c r="CC124" s="141">
        <v>279.7</v>
      </c>
      <c r="CD124" s="141">
        <v>280.2</v>
      </c>
      <c r="CE124" s="141">
        <v>273.60000000000002</v>
      </c>
      <c r="CF124" s="141">
        <v>289.5</v>
      </c>
      <c r="CG124" s="141">
        <v>291.8</v>
      </c>
      <c r="CH124" s="141">
        <v>302</v>
      </c>
      <c r="CI124" s="141">
        <v>304.5</v>
      </c>
      <c r="CJ124" s="141">
        <v>306.8</v>
      </c>
      <c r="CK124" s="141">
        <v>314.10000000000002</v>
      </c>
      <c r="CL124" s="141">
        <v>338.7</v>
      </c>
    </row>
    <row r="125" spans="1:90" x14ac:dyDescent="0.2">
      <c r="A125" s="138" t="s">
        <v>1707</v>
      </c>
      <c r="B125" s="138" t="s">
        <v>3206</v>
      </c>
      <c r="C125" s="139">
        <v>0.90027999999999997</v>
      </c>
      <c r="D125" s="141">
        <v>102</v>
      </c>
      <c r="E125" s="141">
        <v>106</v>
      </c>
      <c r="F125" s="141">
        <v>120.1</v>
      </c>
      <c r="G125" s="141">
        <v>95.1</v>
      </c>
      <c r="H125" s="141">
        <v>86.8</v>
      </c>
      <c r="I125" s="141">
        <v>99.4</v>
      </c>
      <c r="J125" s="141">
        <v>105.2</v>
      </c>
      <c r="K125" s="141">
        <v>123.2</v>
      </c>
      <c r="L125" s="141">
        <v>124.3</v>
      </c>
      <c r="M125" s="141">
        <v>119.7</v>
      </c>
      <c r="N125" s="141">
        <v>115.6</v>
      </c>
      <c r="O125" s="141">
        <v>118.9</v>
      </c>
      <c r="P125" s="141">
        <v>111.7</v>
      </c>
      <c r="Q125" s="141">
        <v>106.8</v>
      </c>
      <c r="R125" s="141">
        <v>110.5</v>
      </c>
      <c r="S125" s="141">
        <v>129.1</v>
      </c>
      <c r="T125" s="141">
        <v>130.4</v>
      </c>
      <c r="U125" s="141">
        <v>128.9</v>
      </c>
      <c r="V125" s="141">
        <v>143.19999999999999</v>
      </c>
      <c r="W125" s="141">
        <v>142.6</v>
      </c>
      <c r="X125" s="141">
        <v>112.7</v>
      </c>
      <c r="Y125" s="141">
        <v>131.69999999999999</v>
      </c>
      <c r="Z125" s="141">
        <v>131.5</v>
      </c>
      <c r="AA125" s="141">
        <v>139.30000000000001</v>
      </c>
      <c r="AB125" s="141">
        <v>101.9</v>
      </c>
      <c r="AC125" s="141">
        <v>111.1</v>
      </c>
      <c r="AD125" s="141">
        <v>121.2</v>
      </c>
      <c r="AE125" s="141">
        <v>127.7</v>
      </c>
      <c r="AF125" s="141">
        <v>122.4</v>
      </c>
      <c r="AG125" s="141">
        <v>128.1</v>
      </c>
      <c r="AH125" s="141">
        <v>141.1</v>
      </c>
      <c r="AI125" s="141">
        <v>132.1</v>
      </c>
      <c r="AJ125" s="141">
        <v>141.1</v>
      </c>
      <c r="AK125" s="141">
        <v>127.7</v>
      </c>
      <c r="AL125" s="141">
        <v>148.5</v>
      </c>
      <c r="AM125" s="141">
        <v>148.30000000000001</v>
      </c>
      <c r="AN125" s="141">
        <v>128.4</v>
      </c>
      <c r="AO125" s="141">
        <v>139.9</v>
      </c>
      <c r="AP125" s="141">
        <v>153.4</v>
      </c>
      <c r="AQ125" s="141">
        <v>159.30000000000001</v>
      </c>
      <c r="AR125" s="141">
        <v>169.9</v>
      </c>
      <c r="AS125" s="141">
        <v>218.5</v>
      </c>
      <c r="AT125" s="141">
        <v>200.1</v>
      </c>
      <c r="AU125" s="141">
        <v>155.4</v>
      </c>
      <c r="AV125" s="141">
        <v>137.9</v>
      </c>
      <c r="AW125" s="141">
        <v>125.8</v>
      </c>
      <c r="AX125" s="141">
        <v>125.8</v>
      </c>
      <c r="AY125" s="141">
        <v>125.8</v>
      </c>
      <c r="AZ125" s="141">
        <v>125.8</v>
      </c>
      <c r="BA125" s="141">
        <v>125.8</v>
      </c>
      <c r="BB125" s="141">
        <v>125.8</v>
      </c>
      <c r="BC125" s="141">
        <v>151.19999999999999</v>
      </c>
      <c r="BD125" s="141">
        <v>153.6</v>
      </c>
      <c r="BE125" s="141">
        <v>178.9</v>
      </c>
      <c r="BF125" s="141">
        <v>170.9</v>
      </c>
      <c r="BG125" s="141">
        <v>191.8</v>
      </c>
      <c r="BH125" s="141">
        <v>179.6</v>
      </c>
      <c r="BI125" s="141">
        <v>185.5</v>
      </c>
      <c r="BJ125" s="141">
        <v>195.4</v>
      </c>
      <c r="BK125" s="141">
        <v>190.1</v>
      </c>
      <c r="BL125" s="141">
        <v>193</v>
      </c>
      <c r="BM125" s="141">
        <v>187.2</v>
      </c>
      <c r="BN125" s="141">
        <v>199.2</v>
      </c>
      <c r="BO125" s="141">
        <v>207.8</v>
      </c>
      <c r="BP125" s="141">
        <v>191.2</v>
      </c>
      <c r="BQ125" s="141">
        <v>192.9</v>
      </c>
      <c r="BR125" s="141">
        <v>193.1</v>
      </c>
      <c r="BS125" s="141">
        <v>197.1</v>
      </c>
      <c r="BT125" s="141">
        <v>196.4</v>
      </c>
      <c r="BU125" s="141">
        <v>200.9</v>
      </c>
      <c r="BV125" s="141">
        <v>207.1</v>
      </c>
      <c r="BW125" s="141">
        <v>211.8</v>
      </c>
      <c r="BX125" s="141">
        <v>211.8</v>
      </c>
      <c r="BY125" s="141">
        <v>211.8</v>
      </c>
      <c r="BZ125" s="141">
        <v>211.8</v>
      </c>
      <c r="CA125" s="141">
        <v>270</v>
      </c>
      <c r="CB125" s="141">
        <v>282.5</v>
      </c>
      <c r="CC125" s="141">
        <v>279.7</v>
      </c>
      <c r="CD125" s="141">
        <v>280.2</v>
      </c>
      <c r="CE125" s="141">
        <v>273.60000000000002</v>
      </c>
      <c r="CF125" s="141">
        <v>289.5</v>
      </c>
      <c r="CG125" s="141">
        <v>291.8</v>
      </c>
      <c r="CH125" s="141">
        <v>302</v>
      </c>
      <c r="CI125" s="141">
        <v>304.5</v>
      </c>
      <c r="CJ125" s="141">
        <v>306.8</v>
      </c>
      <c r="CK125" s="141">
        <v>314.10000000000002</v>
      </c>
      <c r="CL125" s="141">
        <v>338.7</v>
      </c>
    </row>
    <row r="126" spans="1:90" x14ac:dyDescent="0.2">
      <c r="A126" s="138" t="s">
        <v>3207</v>
      </c>
      <c r="B126" s="138" t="s">
        <v>1712</v>
      </c>
      <c r="C126" s="139">
        <v>14.910209999999999</v>
      </c>
      <c r="D126" s="141">
        <v>105.9</v>
      </c>
      <c r="E126" s="141">
        <v>106.4</v>
      </c>
      <c r="F126" s="141">
        <v>106.4</v>
      </c>
      <c r="G126" s="141">
        <v>107.1</v>
      </c>
      <c r="H126" s="141">
        <v>107.2</v>
      </c>
      <c r="I126" s="141">
        <v>108.9</v>
      </c>
      <c r="J126" s="141">
        <v>112.2</v>
      </c>
      <c r="K126" s="141">
        <v>112.1</v>
      </c>
      <c r="L126" s="141">
        <v>115.7</v>
      </c>
      <c r="M126" s="141">
        <v>116.6</v>
      </c>
      <c r="N126" s="141">
        <v>116.5</v>
      </c>
      <c r="O126" s="141">
        <v>116.3</v>
      </c>
      <c r="P126" s="141">
        <v>116.1</v>
      </c>
      <c r="Q126" s="141">
        <v>116.9</v>
      </c>
      <c r="R126" s="141">
        <v>117.3</v>
      </c>
      <c r="S126" s="141">
        <v>117.6</v>
      </c>
      <c r="T126" s="141">
        <v>118.5</v>
      </c>
      <c r="U126" s="141">
        <v>121.5</v>
      </c>
      <c r="V126" s="141">
        <v>122.5</v>
      </c>
      <c r="W126" s="141">
        <v>122.9</v>
      </c>
      <c r="X126" s="141">
        <v>123.6</v>
      </c>
      <c r="Y126" s="141">
        <v>123.4</v>
      </c>
      <c r="Z126" s="141">
        <v>122.6</v>
      </c>
      <c r="AA126" s="141">
        <v>120.3</v>
      </c>
      <c r="AB126" s="141">
        <v>120.3</v>
      </c>
      <c r="AC126" s="141">
        <v>119.2</v>
      </c>
      <c r="AD126" s="141">
        <v>118.6</v>
      </c>
      <c r="AE126" s="141">
        <v>118.8</v>
      </c>
      <c r="AF126" s="141">
        <v>118.9</v>
      </c>
      <c r="AG126" s="141">
        <v>118.9</v>
      </c>
      <c r="AH126" s="141">
        <v>119.1</v>
      </c>
      <c r="AI126" s="141">
        <v>119.5</v>
      </c>
      <c r="AJ126" s="141">
        <v>119.4</v>
      </c>
      <c r="AK126" s="141">
        <v>119.8</v>
      </c>
      <c r="AL126" s="141">
        <v>120.8</v>
      </c>
      <c r="AM126" s="141">
        <v>122.1</v>
      </c>
      <c r="AN126" s="141">
        <v>122.8</v>
      </c>
      <c r="AO126" s="141">
        <v>124</v>
      </c>
      <c r="AP126" s="141">
        <v>127.4</v>
      </c>
      <c r="AQ126" s="141">
        <v>130.19999999999999</v>
      </c>
      <c r="AR126" s="141">
        <v>131.4</v>
      </c>
      <c r="AS126" s="141">
        <v>141.69999999999999</v>
      </c>
      <c r="AT126" s="141">
        <v>143.19999999999999</v>
      </c>
      <c r="AU126" s="141">
        <v>145.6</v>
      </c>
      <c r="AV126" s="141">
        <v>144.6</v>
      </c>
      <c r="AW126" s="141">
        <v>143.1</v>
      </c>
      <c r="AX126" s="141">
        <v>136.19999999999999</v>
      </c>
      <c r="AY126" s="141">
        <v>129.1</v>
      </c>
      <c r="AZ126" s="141">
        <v>127.2</v>
      </c>
      <c r="BA126" s="141">
        <v>124</v>
      </c>
      <c r="BB126" s="141">
        <v>123.1</v>
      </c>
      <c r="BC126" s="141">
        <v>124.2</v>
      </c>
      <c r="BD126" s="141">
        <v>124.8</v>
      </c>
      <c r="BE126" s="141">
        <v>125.7</v>
      </c>
      <c r="BF126" s="141">
        <v>130.5</v>
      </c>
      <c r="BG126" s="141">
        <v>131.5</v>
      </c>
      <c r="BH126" s="141">
        <v>132.9</v>
      </c>
      <c r="BI126" s="141">
        <v>133.4</v>
      </c>
      <c r="BJ126" s="141">
        <v>134.69999999999999</v>
      </c>
      <c r="BK126" s="141">
        <v>135</v>
      </c>
      <c r="BL126" s="141">
        <v>135.80000000000001</v>
      </c>
      <c r="BM126" s="141">
        <v>136.6</v>
      </c>
      <c r="BN126" s="141">
        <v>140.1</v>
      </c>
      <c r="BO126" s="141">
        <v>141.1</v>
      </c>
      <c r="BP126" s="141">
        <v>142.80000000000001</v>
      </c>
      <c r="BQ126" s="141">
        <v>143.19999999999999</v>
      </c>
      <c r="BR126" s="141">
        <v>147.80000000000001</v>
      </c>
      <c r="BS126" s="141">
        <v>148</v>
      </c>
      <c r="BT126" s="141">
        <v>147.6</v>
      </c>
      <c r="BU126" s="141">
        <v>148.1</v>
      </c>
      <c r="BV126" s="141">
        <v>148.6</v>
      </c>
      <c r="BW126" s="141">
        <v>150.19999999999999</v>
      </c>
      <c r="BX126" s="141">
        <v>151.30000000000001</v>
      </c>
      <c r="BY126" s="141">
        <v>153.5</v>
      </c>
      <c r="BZ126" s="141">
        <v>157.6</v>
      </c>
      <c r="CA126" s="141">
        <v>159.5</v>
      </c>
      <c r="CB126" s="141">
        <v>160.4</v>
      </c>
      <c r="CC126" s="141">
        <v>161.6</v>
      </c>
      <c r="CD126" s="141">
        <v>165.6</v>
      </c>
      <c r="CE126" s="141">
        <v>167.1</v>
      </c>
      <c r="CF126" s="141">
        <v>168.3</v>
      </c>
      <c r="CG126" s="141">
        <v>170</v>
      </c>
      <c r="CH126" s="141">
        <v>171.6</v>
      </c>
      <c r="CI126" s="141">
        <v>172.7</v>
      </c>
      <c r="CJ126" s="141">
        <v>177</v>
      </c>
      <c r="CK126" s="141">
        <v>176.7</v>
      </c>
      <c r="CL126" s="141">
        <v>177.8</v>
      </c>
    </row>
    <row r="127" spans="1:90" x14ac:dyDescent="0.2">
      <c r="A127" s="138" t="s">
        <v>3208</v>
      </c>
      <c r="B127" s="138" t="s">
        <v>3209</v>
      </c>
      <c r="C127" s="139">
        <v>2.0941900000000002</v>
      </c>
      <c r="D127" s="141">
        <v>117.6</v>
      </c>
      <c r="E127" s="141">
        <v>117.6</v>
      </c>
      <c r="F127" s="141">
        <v>117.6</v>
      </c>
      <c r="G127" s="141">
        <v>117.6</v>
      </c>
      <c r="H127" s="141">
        <v>117.6</v>
      </c>
      <c r="I127" s="141">
        <v>117.6</v>
      </c>
      <c r="J127" s="141">
        <v>117.6</v>
      </c>
      <c r="K127" s="141">
        <v>117.6</v>
      </c>
      <c r="L127" s="141">
        <v>117.6</v>
      </c>
      <c r="M127" s="141">
        <v>117.6</v>
      </c>
      <c r="N127" s="141">
        <v>117.6</v>
      </c>
      <c r="O127" s="141">
        <v>117.6</v>
      </c>
      <c r="P127" s="141">
        <v>117.6</v>
      </c>
      <c r="Q127" s="141">
        <v>117.6</v>
      </c>
      <c r="R127" s="141">
        <v>117.6</v>
      </c>
      <c r="S127" s="141">
        <v>117.6</v>
      </c>
      <c r="T127" s="141">
        <v>117.6</v>
      </c>
      <c r="U127" s="141">
        <v>117.6</v>
      </c>
      <c r="V127" s="141">
        <v>117.6</v>
      </c>
      <c r="W127" s="141">
        <v>117.8</v>
      </c>
      <c r="X127" s="141">
        <v>117.8</v>
      </c>
      <c r="Y127" s="141">
        <v>117.8</v>
      </c>
      <c r="Z127" s="141">
        <v>117.8</v>
      </c>
      <c r="AA127" s="141">
        <v>117.8</v>
      </c>
      <c r="AB127" s="141">
        <v>117.7</v>
      </c>
      <c r="AC127" s="141">
        <v>117.7</v>
      </c>
      <c r="AD127" s="141">
        <v>117.7</v>
      </c>
      <c r="AE127" s="141">
        <v>117.7</v>
      </c>
      <c r="AF127" s="141">
        <v>117.7</v>
      </c>
      <c r="AG127" s="141">
        <v>117.9</v>
      </c>
      <c r="AH127" s="141">
        <v>118</v>
      </c>
      <c r="AI127" s="141">
        <v>119.4</v>
      </c>
      <c r="AJ127" s="141">
        <v>119.4</v>
      </c>
      <c r="AK127" s="141">
        <v>119.4</v>
      </c>
      <c r="AL127" s="141">
        <v>119.4</v>
      </c>
      <c r="AM127" s="141">
        <v>124</v>
      </c>
      <c r="AN127" s="141">
        <v>125.6</v>
      </c>
      <c r="AO127" s="141">
        <v>126</v>
      </c>
      <c r="AP127" s="141">
        <v>135.80000000000001</v>
      </c>
      <c r="AQ127" s="141">
        <v>150.5</v>
      </c>
      <c r="AR127" s="141">
        <v>150.5</v>
      </c>
      <c r="AS127" s="141">
        <v>150.5</v>
      </c>
      <c r="AT127" s="141">
        <v>150.9</v>
      </c>
      <c r="AU127" s="141">
        <v>151.80000000000001</v>
      </c>
      <c r="AV127" s="141">
        <v>151.80000000000001</v>
      </c>
      <c r="AW127" s="141">
        <v>151.80000000000001</v>
      </c>
      <c r="AX127" s="141">
        <v>151.80000000000001</v>
      </c>
      <c r="AY127" s="141">
        <v>151.6</v>
      </c>
      <c r="AZ127" s="141">
        <v>151.6</v>
      </c>
      <c r="BA127" s="141">
        <v>151.30000000000001</v>
      </c>
      <c r="BB127" s="141">
        <v>151</v>
      </c>
      <c r="BC127" s="141">
        <v>151</v>
      </c>
      <c r="BD127" s="141">
        <v>151</v>
      </c>
      <c r="BE127" s="141">
        <v>151</v>
      </c>
      <c r="BF127" s="141">
        <v>151</v>
      </c>
      <c r="BG127" s="141">
        <v>151</v>
      </c>
      <c r="BH127" s="141">
        <v>151</v>
      </c>
      <c r="BI127" s="141">
        <v>157</v>
      </c>
      <c r="BJ127" s="141">
        <v>162.69999999999999</v>
      </c>
      <c r="BK127" s="141">
        <v>162.69999999999999</v>
      </c>
      <c r="BL127" s="141">
        <v>163</v>
      </c>
      <c r="BM127" s="141">
        <v>163</v>
      </c>
      <c r="BN127" s="141">
        <v>163</v>
      </c>
      <c r="BO127" s="141">
        <v>163</v>
      </c>
      <c r="BP127" s="141">
        <v>163</v>
      </c>
      <c r="BQ127" s="141">
        <v>163</v>
      </c>
      <c r="BR127" s="141">
        <v>163</v>
      </c>
      <c r="BS127" s="141">
        <v>163</v>
      </c>
      <c r="BT127" s="141">
        <v>163</v>
      </c>
      <c r="BU127" s="141">
        <v>163</v>
      </c>
      <c r="BV127" s="141">
        <v>163</v>
      </c>
      <c r="BW127" s="141">
        <v>163</v>
      </c>
      <c r="BX127" s="141">
        <v>163.1</v>
      </c>
      <c r="BY127" s="141">
        <v>169.3</v>
      </c>
      <c r="BZ127" s="141">
        <v>184.6</v>
      </c>
      <c r="CA127" s="141">
        <v>184.6</v>
      </c>
      <c r="CB127" s="141">
        <v>184.6</v>
      </c>
      <c r="CC127" s="141">
        <v>184.6</v>
      </c>
      <c r="CD127" s="141">
        <v>184.6</v>
      </c>
      <c r="CE127" s="141">
        <v>184.6</v>
      </c>
      <c r="CF127" s="141">
        <v>184.6</v>
      </c>
      <c r="CG127" s="141">
        <v>184.6</v>
      </c>
      <c r="CH127" s="141">
        <v>184.6</v>
      </c>
      <c r="CI127" s="141">
        <v>184.6</v>
      </c>
      <c r="CJ127" s="141">
        <v>210</v>
      </c>
      <c r="CK127" s="141">
        <v>210.3</v>
      </c>
      <c r="CL127" s="141">
        <v>210.3</v>
      </c>
    </row>
    <row r="128" spans="1:90" x14ac:dyDescent="0.2">
      <c r="A128" s="138" t="s">
        <v>1717</v>
      </c>
      <c r="B128" s="138" t="s">
        <v>3210</v>
      </c>
      <c r="C128" s="139">
        <v>0.37814999999999999</v>
      </c>
      <c r="D128" s="141">
        <v>106.7</v>
      </c>
      <c r="E128" s="141">
        <v>106.7</v>
      </c>
      <c r="F128" s="141">
        <v>106.7</v>
      </c>
      <c r="G128" s="141">
        <v>106.7</v>
      </c>
      <c r="H128" s="141">
        <v>106.7</v>
      </c>
      <c r="I128" s="141">
        <v>106.7</v>
      </c>
      <c r="J128" s="141">
        <v>106.7</v>
      </c>
      <c r="K128" s="141">
        <v>106.7</v>
      </c>
      <c r="L128" s="141">
        <v>106.7</v>
      </c>
      <c r="M128" s="141">
        <v>106.7</v>
      </c>
      <c r="N128" s="141">
        <v>106.7</v>
      </c>
      <c r="O128" s="141">
        <v>106.7</v>
      </c>
      <c r="P128" s="141">
        <v>106.7</v>
      </c>
      <c r="Q128" s="141">
        <v>106.7</v>
      </c>
      <c r="R128" s="141">
        <v>106.7</v>
      </c>
      <c r="S128" s="141">
        <v>106.7</v>
      </c>
      <c r="T128" s="141">
        <v>106.7</v>
      </c>
      <c r="U128" s="141">
        <v>106.7</v>
      </c>
      <c r="V128" s="141">
        <v>106.7</v>
      </c>
      <c r="W128" s="141">
        <v>106.7</v>
      </c>
      <c r="X128" s="141">
        <v>106.7</v>
      </c>
      <c r="Y128" s="141">
        <v>106.7</v>
      </c>
      <c r="Z128" s="141">
        <v>106.7</v>
      </c>
      <c r="AA128" s="141">
        <v>106.7</v>
      </c>
      <c r="AB128" s="141">
        <v>106.7</v>
      </c>
      <c r="AC128" s="141">
        <v>106.7</v>
      </c>
      <c r="AD128" s="141">
        <v>106.7</v>
      </c>
      <c r="AE128" s="141">
        <v>106.7</v>
      </c>
      <c r="AF128" s="141">
        <v>106.7</v>
      </c>
      <c r="AG128" s="141">
        <v>106.7</v>
      </c>
      <c r="AH128" s="141">
        <v>106.7</v>
      </c>
      <c r="AI128" s="141">
        <v>108.9</v>
      </c>
      <c r="AJ128" s="141">
        <v>108.9</v>
      </c>
      <c r="AK128" s="141">
        <v>108.9</v>
      </c>
      <c r="AL128" s="141">
        <v>108.9</v>
      </c>
      <c r="AM128" s="141">
        <v>117</v>
      </c>
      <c r="AN128" s="141">
        <v>119</v>
      </c>
      <c r="AO128" s="141">
        <v>119</v>
      </c>
      <c r="AP128" s="141">
        <v>119</v>
      </c>
      <c r="AQ128" s="141">
        <v>119</v>
      </c>
      <c r="AR128" s="141">
        <v>119</v>
      </c>
      <c r="AS128" s="141">
        <v>119</v>
      </c>
      <c r="AT128" s="141">
        <v>119</v>
      </c>
      <c r="AU128" s="141">
        <v>119</v>
      </c>
      <c r="AV128" s="141">
        <v>119</v>
      </c>
      <c r="AW128" s="141">
        <v>119</v>
      </c>
      <c r="AX128" s="141">
        <v>119</v>
      </c>
      <c r="AY128" s="141">
        <v>119</v>
      </c>
      <c r="AZ128" s="141">
        <v>119</v>
      </c>
      <c r="BA128" s="141">
        <v>119</v>
      </c>
      <c r="BB128" s="141">
        <v>119</v>
      </c>
      <c r="BC128" s="141">
        <v>119</v>
      </c>
      <c r="BD128" s="141">
        <v>119</v>
      </c>
      <c r="BE128" s="141">
        <v>119</v>
      </c>
      <c r="BF128" s="141">
        <v>119</v>
      </c>
      <c r="BG128" s="141">
        <v>119</v>
      </c>
      <c r="BH128" s="141">
        <v>119</v>
      </c>
      <c r="BI128" s="141">
        <v>128.4</v>
      </c>
      <c r="BJ128" s="141">
        <v>134.6</v>
      </c>
      <c r="BK128" s="141">
        <v>134.6</v>
      </c>
      <c r="BL128" s="141">
        <v>134.6</v>
      </c>
      <c r="BM128" s="141">
        <v>134.6</v>
      </c>
      <c r="BN128" s="141">
        <v>134.6</v>
      </c>
      <c r="BO128" s="141">
        <v>134.6</v>
      </c>
      <c r="BP128" s="141">
        <v>134.6</v>
      </c>
      <c r="BQ128" s="141">
        <v>134.6</v>
      </c>
      <c r="BR128" s="141">
        <v>134.6</v>
      </c>
      <c r="BS128" s="141">
        <v>134.6</v>
      </c>
      <c r="BT128" s="141">
        <v>134.6</v>
      </c>
      <c r="BU128" s="141">
        <v>134.6</v>
      </c>
      <c r="BV128" s="141">
        <v>134.6</v>
      </c>
      <c r="BW128" s="141">
        <v>134.6</v>
      </c>
      <c r="BX128" s="141">
        <v>134.6</v>
      </c>
      <c r="BY128" s="141">
        <v>145.6</v>
      </c>
      <c r="BZ128" s="141">
        <v>178.7</v>
      </c>
      <c r="CA128" s="141">
        <v>178.7</v>
      </c>
      <c r="CB128" s="141">
        <v>178.7</v>
      </c>
      <c r="CC128" s="141">
        <v>178.7</v>
      </c>
      <c r="CD128" s="141">
        <v>178.7</v>
      </c>
      <c r="CE128" s="141">
        <v>178.7</v>
      </c>
      <c r="CF128" s="141">
        <v>178.7</v>
      </c>
      <c r="CG128" s="141">
        <v>178.7</v>
      </c>
      <c r="CH128" s="141">
        <v>178.7</v>
      </c>
      <c r="CI128" s="141">
        <v>178.7</v>
      </c>
      <c r="CJ128" s="141">
        <v>172.4</v>
      </c>
      <c r="CK128" s="141">
        <v>172.4</v>
      </c>
      <c r="CL128" s="141">
        <v>172.4</v>
      </c>
    </row>
    <row r="129" spans="1:90" x14ac:dyDescent="0.2">
      <c r="A129" s="138" t="s">
        <v>3211</v>
      </c>
      <c r="B129" s="138" t="s">
        <v>3212</v>
      </c>
      <c r="C129" s="139">
        <v>1.0060100000000001</v>
      </c>
      <c r="D129" s="141">
        <v>102.6</v>
      </c>
      <c r="E129" s="141">
        <v>102.6</v>
      </c>
      <c r="F129" s="141">
        <v>102.6</v>
      </c>
      <c r="G129" s="141">
        <v>102.6</v>
      </c>
      <c r="H129" s="141">
        <v>102.6</v>
      </c>
      <c r="I129" s="141">
        <v>102.6</v>
      </c>
      <c r="J129" s="141">
        <v>102.6</v>
      </c>
      <c r="K129" s="141">
        <v>102.6</v>
      </c>
      <c r="L129" s="141">
        <v>102.6</v>
      </c>
      <c r="M129" s="141">
        <v>102.6</v>
      </c>
      <c r="N129" s="141">
        <v>102.6</v>
      </c>
      <c r="O129" s="141">
        <v>102.6</v>
      </c>
      <c r="P129" s="141">
        <v>102.5</v>
      </c>
      <c r="Q129" s="141">
        <v>102.5</v>
      </c>
      <c r="R129" s="141">
        <v>102.5</v>
      </c>
      <c r="S129" s="141">
        <v>102.5</v>
      </c>
      <c r="T129" s="141">
        <v>102.5</v>
      </c>
      <c r="U129" s="141">
        <v>102.5</v>
      </c>
      <c r="V129" s="141">
        <v>102.5</v>
      </c>
      <c r="W129" s="141">
        <v>102.5</v>
      </c>
      <c r="X129" s="141">
        <v>102.5</v>
      </c>
      <c r="Y129" s="141">
        <v>102.5</v>
      </c>
      <c r="Z129" s="141">
        <v>102.5</v>
      </c>
      <c r="AA129" s="141">
        <v>102.5</v>
      </c>
      <c r="AB129" s="141">
        <v>102.6</v>
      </c>
      <c r="AC129" s="141">
        <v>102.6</v>
      </c>
      <c r="AD129" s="141">
        <v>102.6</v>
      </c>
      <c r="AE129" s="141">
        <v>102.6</v>
      </c>
      <c r="AF129" s="141">
        <v>102.6</v>
      </c>
      <c r="AG129" s="141">
        <v>102.6</v>
      </c>
      <c r="AH129" s="141">
        <v>102.6</v>
      </c>
      <c r="AI129" s="141">
        <v>104.7</v>
      </c>
      <c r="AJ129" s="141">
        <v>104.7</v>
      </c>
      <c r="AK129" s="141">
        <v>104.7</v>
      </c>
      <c r="AL129" s="141">
        <v>104.7</v>
      </c>
      <c r="AM129" s="141">
        <v>111.1</v>
      </c>
      <c r="AN129" s="141">
        <v>112.7</v>
      </c>
      <c r="AO129" s="141">
        <v>112.7</v>
      </c>
      <c r="AP129" s="141">
        <v>112.7</v>
      </c>
      <c r="AQ129" s="141">
        <v>112.7</v>
      </c>
      <c r="AR129" s="141">
        <v>112.7</v>
      </c>
      <c r="AS129" s="141">
        <v>112.7</v>
      </c>
      <c r="AT129" s="141">
        <v>112.7</v>
      </c>
      <c r="AU129" s="141">
        <v>112.7</v>
      </c>
      <c r="AV129" s="141">
        <v>112.7</v>
      </c>
      <c r="AW129" s="141">
        <v>112.7</v>
      </c>
      <c r="AX129" s="141">
        <v>112.7</v>
      </c>
      <c r="AY129" s="141">
        <v>112.7</v>
      </c>
      <c r="AZ129" s="141">
        <v>112.7</v>
      </c>
      <c r="BA129" s="141">
        <v>112.7</v>
      </c>
      <c r="BB129" s="141">
        <v>112.7</v>
      </c>
      <c r="BC129" s="141">
        <v>112.7</v>
      </c>
      <c r="BD129" s="141">
        <v>112.7</v>
      </c>
      <c r="BE129" s="141">
        <v>112.7</v>
      </c>
      <c r="BF129" s="141">
        <v>112.7</v>
      </c>
      <c r="BG129" s="141">
        <v>112.7</v>
      </c>
      <c r="BH129" s="141">
        <v>112.7</v>
      </c>
      <c r="BI129" s="141">
        <v>121.7</v>
      </c>
      <c r="BJ129" s="141">
        <v>131.19999999999999</v>
      </c>
      <c r="BK129" s="141">
        <v>131.19999999999999</v>
      </c>
      <c r="BL129" s="141">
        <v>131.19999999999999</v>
      </c>
      <c r="BM129" s="141">
        <v>131.19999999999999</v>
      </c>
      <c r="BN129" s="141">
        <v>131.19999999999999</v>
      </c>
      <c r="BO129" s="141">
        <v>131.19999999999999</v>
      </c>
      <c r="BP129" s="141">
        <v>131.19999999999999</v>
      </c>
      <c r="BQ129" s="141">
        <v>131.19999999999999</v>
      </c>
      <c r="BR129" s="141">
        <v>131.19999999999999</v>
      </c>
      <c r="BS129" s="141">
        <v>131.19999999999999</v>
      </c>
      <c r="BT129" s="141">
        <v>131.19999999999999</v>
      </c>
      <c r="BU129" s="141">
        <v>131.19999999999999</v>
      </c>
      <c r="BV129" s="141">
        <v>131.19999999999999</v>
      </c>
      <c r="BW129" s="141">
        <v>131.19999999999999</v>
      </c>
      <c r="BX129" s="141">
        <v>131.4</v>
      </c>
      <c r="BY129" s="141">
        <v>140.19999999999999</v>
      </c>
      <c r="BZ129" s="141">
        <v>166.5</v>
      </c>
      <c r="CA129" s="141">
        <v>166.5</v>
      </c>
      <c r="CB129" s="141">
        <v>166.5</v>
      </c>
      <c r="CC129" s="141">
        <v>166.5</v>
      </c>
      <c r="CD129" s="141">
        <v>166.5</v>
      </c>
      <c r="CE129" s="141">
        <v>166.5</v>
      </c>
      <c r="CF129" s="141">
        <v>166.5</v>
      </c>
      <c r="CG129" s="141">
        <v>166.5</v>
      </c>
      <c r="CH129" s="141">
        <v>166.5</v>
      </c>
      <c r="CI129" s="141">
        <v>166.5</v>
      </c>
      <c r="CJ129" s="141">
        <v>221</v>
      </c>
      <c r="CK129" s="141">
        <v>221</v>
      </c>
      <c r="CL129" s="141">
        <v>221</v>
      </c>
    </row>
    <row r="130" spans="1:90" x14ac:dyDescent="0.2">
      <c r="A130" s="138" t="s">
        <v>3213</v>
      </c>
      <c r="B130" s="138" t="s">
        <v>3214</v>
      </c>
      <c r="C130" s="139">
        <v>0.62494000000000005</v>
      </c>
      <c r="D130" s="141">
        <v>152.69999999999999</v>
      </c>
      <c r="E130" s="141">
        <v>152.69999999999999</v>
      </c>
      <c r="F130" s="141">
        <v>152.69999999999999</v>
      </c>
      <c r="G130" s="141">
        <v>152.69999999999999</v>
      </c>
      <c r="H130" s="141">
        <v>152.69999999999999</v>
      </c>
      <c r="I130" s="141">
        <v>152.69999999999999</v>
      </c>
      <c r="J130" s="141">
        <v>152.69999999999999</v>
      </c>
      <c r="K130" s="141">
        <v>152.69999999999999</v>
      </c>
      <c r="L130" s="141">
        <v>152.69999999999999</v>
      </c>
      <c r="M130" s="141">
        <v>152.69999999999999</v>
      </c>
      <c r="N130" s="141">
        <v>152.69999999999999</v>
      </c>
      <c r="O130" s="141">
        <v>152.69999999999999</v>
      </c>
      <c r="P130" s="141">
        <v>152.69999999999999</v>
      </c>
      <c r="Q130" s="141">
        <v>152.69999999999999</v>
      </c>
      <c r="R130" s="141">
        <v>152.69999999999999</v>
      </c>
      <c r="S130" s="141">
        <v>152.69999999999999</v>
      </c>
      <c r="T130" s="141">
        <v>152.69999999999999</v>
      </c>
      <c r="U130" s="141">
        <v>152.69999999999999</v>
      </c>
      <c r="V130" s="141">
        <v>152.69999999999999</v>
      </c>
      <c r="W130" s="141">
        <v>152.69999999999999</v>
      </c>
      <c r="X130" s="141">
        <v>152.69999999999999</v>
      </c>
      <c r="Y130" s="141">
        <v>152.69999999999999</v>
      </c>
      <c r="Z130" s="141">
        <v>152.69999999999999</v>
      </c>
      <c r="AA130" s="141">
        <v>152.69999999999999</v>
      </c>
      <c r="AB130" s="141">
        <v>152.69999999999999</v>
      </c>
      <c r="AC130" s="141">
        <v>152.69999999999999</v>
      </c>
      <c r="AD130" s="141">
        <v>152.69999999999999</v>
      </c>
      <c r="AE130" s="141">
        <v>152.69999999999999</v>
      </c>
      <c r="AF130" s="141">
        <v>152.69999999999999</v>
      </c>
      <c r="AG130" s="141">
        <v>152.69999999999999</v>
      </c>
      <c r="AH130" s="141">
        <v>152.69999999999999</v>
      </c>
      <c r="AI130" s="141">
        <v>152.69999999999999</v>
      </c>
      <c r="AJ130" s="141">
        <v>152.69999999999999</v>
      </c>
      <c r="AK130" s="141">
        <v>152.69999999999999</v>
      </c>
      <c r="AL130" s="141">
        <v>152.69999999999999</v>
      </c>
      <c r="AM130" s="141">
        <v>152.69999999999999</v>
      </c>
      <c r="AN130" s="141">
        <v>152.69999999999999</v>
      </c>
      <c r="AO130" s="141">
        <v>152.69999999999999</v>
      </c>
      <c r="AP130" s="141">
        <v>185.4</v>
      </c>
      <c r="AQ130" s="141">
        <v>234.4</v>
      </c>
      <c r="AR130" s="141">
        <v>234.4</v>
      </c>
      <c r="AS130" s="141">
        <v>234.4</v>
      </c>
      <c r="AT130" s="141">
        <v>234.4</v>
      </c>
      <c r="AU130" s="141">
        <v>234.4</v>
      </c>
      <c r="AV130" s="141">
        <v>234.4</v>
      </c>
      <c r="AW130" s="141">
        <v>234.4</v>
      </c>
      <c r="AX130" s="141">
        <v>234.4</v>
      </c>
      <c r="AY130" s="141">
        <v>234.4</v>
      </c>
      <c r="AZ130" s="141">
        <v>234.4</v>
      </c>
      <c r="BA130" s="141">
        <v>234.4</v>
      </c>
      <c r="BB130" s="141">
        <v>234.4</v>
      </c>
      <c r="BC130" s="141">
        <v>234.4</v>
      </c>
      <c r="BD130" s="141">
        <v>234.4</v>
      </c>
      <c r="BE130" s="141">
        <v>234.4</v>
      </c>
      <c r="BF130" s="141">
        <v>234.4</v>
      </c>
      <c r="BG130" s="141">
        <v>234.4</v>
      </c>
      <c r="BH130" s="141">
        <v>234.4</v>
      </c>
      <c r="BI130" s="141">
        <v>234.4</v>
      </c>
      <c r="BJ130" s="141">
        <v>234.4</v>
      </c>
      <c r="BK130" s="141">
        <v>234.4</v>
      </c>
      <c r="BL130" s="141">
        <v>234.4</v>
      </c>
      <c r="BM130" s="141">
        <v>234.4</v>
      </c>
      <c r="BN130" s="141">
        <v>234.4</v>
      </c>
      <c r="BO130" s="141">
        <v>234.4</v>
      </c>
      <c r="BP130" s="141">
        <v>234.4</v>
      </c>
      <c r="BQ130" s="141">
        <v>234.4</v>
      </c>
      <c r="BR130" s="141">
        <v>234.4</v>
      </c>
      <c r="BS130" s="141">
        <v>234.4</v>
      </c>
      <c r="BT130" s="141">
        <v>234.4</v>
      </c>
      <c r="BU130" s="141">
        <v>234.4</v>
      </c>
      <c r="BV130" s="141">
        <v>234.4</v>
      </c>
      <c r="BW130" s="141">
        <v>234.4</v>
      </c>
      <c r="BX130" s="141">
        <v>234.4</v>
      </c>
      <c r="BY130" s="141">
        <v>234.4</v>
      </c>
      <c r="BZ130" s="141">
        <v>219.3</v>
      </c>
      <c r="CA130" s="141">
        <v>219.3</v>
      </c>
      <c r="CB130" s="141">
        <v>219.3</v>
      </c>
      <c r="CC130" s="141">
        <v>219.3</v>
      </c>
      <c r="CD130" s="141">
        <v>219.3</v>
      </c>
      <c r="CE130" s="141">
        <v>219.3</v>
      </c>
      <c r="CF130" s="141">
        <v>219.3</v>
      </c>
      <c r="CG130" s="141">
        <v>219.3</v>
      </c>
      <c r="CH130" s="141">
        <v>219.3</v>
      </c>
      <c r="CI130" s="141">
        <v>219.3</v>
      </c>
      <c r="CJ130" s="141">
        <v>219.3</v>
      </c>
      <c r="CK130" s="141">
        <v>219.3</v>
      </c>
      <c r="CL130" s="141">
        <v>219.3</v>
      </c>
    </row>
    <row r="131" spans="1:90" x14ac:dyDescent="0.2">
      <c r="A131" s="138" t="s">
        <v>1729</v>
      </c>
      <c r="B131" s="138" t="s">
        <v>3215</v>
      </c>
      <c r="C131" s="139">
        <v>8.5089999999999999E-2</v>
      </c>
      <c r="D131" s="141">
        <v>84.4</v>
      </c>
      <c r="E131" s="141">
        <v>85.4</v>
      </c>
      <c r="F131" s="141">
        <v>85.7</v>
      </c>
      <c r="G131" s="141">
        <v>85.7</v>
      </c>
      <c r="H131" s="141">
        <v>85.7</v>
      </c>
      <c r="I131" s="141">
        <v>85.7</v>
      </c>
      <c r="J131" s="141">
        <v>85.7</v>
      </c>
      <c r="K131" s="141">
        <v>85.7</v>
      </c>
      <c r="L131" s="141">
        <v>85.7</v>
      </c>
      <c r="M131" s="141">
        <v>85.7</v>
      </c>
      <c r="N131" s="141">
        <v>85.7</v>
      </c>
      <c r="O131" s="141">
        <v>85.7</v>
      </c>
      <c r="P131" s="141">
        <v>85.7</v>
      </c>
      <c r="Q131" s="141">
        <v>85.7</v>
      </c>
      <c r="R131" s="141">
        <v>85.7</v>
      </c>
      <c r="S131" s="141">
        <v>85.7</v>
      </c>
      <c r="T131" s="141">
        <v>85.7</v>
      </c>
      <c r="U131" s="141">
        <v>85.7</v>
      </c>
      <c r="V131" s="141">
        <v>85.7</v>
      </c>
      <c r="W131" s="141">
        <v>90.5</v>
      </c>
      <c r="X131" s="141">
        <v>90.5</v>
      </c>
      <c r="Y131" s="141">
        <v>90.5</v>
      </c>
      <c r="Z131" s="141">
        <v>90.5</v>
      </c>
      <c r="AA131" s="141">
        <v>90.5</v>
      </c>
      <c r="AB131" s="141">
        <v>88.8</v>
      </c>
      <c r="AC131" s="141">
        <v>88.8</v>
      </c>
      <c r="AD131" s="141">
        <v>88.8</v>
      </c>
      <c r="AE131" s="141">
        <v>88.8</v>
      </c>
      <c r="AF131" s="141">
        <v>88.8</v>
      </c>
      <c r="AG131" s="141">
        <v>94</v>
      </c>
      <c r="AH131" s="141">
        <v>94.4</v>
      </c>
      <c r="AI131" s="141">
        <v>94.9</v>
      </c>
      <c r="AJ131" s="141">
        <v>94.9</v>
      </c>
      <c r="AK131" s="141">
        <v>94.9</v>
      </c>
      <c r="AL131" s="141">
        <v>94.9</v>
      </c>
      <c r="AM131" s="141">
        <v>94.9</v>
      </c>
      <c r="AN131" s="141">
        <v>108.6</v>
      </c>
      <c r="AO131" s="141">
        <v>119.2</v>
      </c>
      <c r="AP131" s="141">
        <v>121.3</v>
      </c>
      <c r="AQ131" s="141">
        <v>121.8</v>
      </c>
      <c r="AR131" s="141">
        <v>121.8</v>
      </c>
      <c r="AS131" s="141">
        <v>121.8</v>
      </c>
      <c r="AT131" s="141">
        <v>132</v>
      </c>
      <c r="AU131" s="141">
        <v>152.9</v>
      </c>
      <c r="AV131" s="141">
        <v>152.9</v>
      </c>
      <c r="AW131" s="141">
        <v>152.9</v>
      </c>
      <c r="AX131" s="141">
        <v>152.9</v>
      </c>
      <c r="AY131" s="141">
        <v>149.1</v>
      </c>
      <c r="AZ131" s="141">
        <v>149.1</v>
      </c>
      <c r="BA131" s="141">
        <v>140.80000000000001</v>
      </c>
      <c r="BB131" s="141">
        <v>132.5</v>
      </c>
      <c r="BC131" s="141">
        <v>132.5</v>
      </c>
      <c r="BD131" s="141">
        <v>132.5</v>
      </c>
      <c r="BE131" s="141">
        <v>132.5</v>
      </c>
      <c r="BF131" s="141">
        <v>132.5</v>
      </c>
      <c r="BG131" s="141">
        <v>132.5</v>
      </c>
      <c r="BH131" s="141">
        <v>132.5</v>
      </c>
      <c r="BI131" s="141">
        <v>132.5</v>
      </c>
      <c r="BJ131" s="141">
        <v>132.5</v>
      </c>
      <c r="BK131" s="141">
        <v>132.5</v>
      </c>
      <c r="BL131" s="141">
        <v>141.9</v>
      </c>
      <c r="BM131" s="141">
        <v>141.9</v>
      </c>
      <c r="BN131" s="141">
        <v>141.9</v>
      </c>
      <c r="BO131" s="141">
        <v>141.9</v>
      </c>
      <c r="BP131" s="141">
        <v>141.9</v>
      </c>
      <c r="BQ131" s="141">
        <v>141.9</v>
      </c>
      <c r="BR131" s="141">
        <v>141.9</v>
      </c>
      <c r="BS131" s="141">
        <v>141.9</v>
      </c>
      <c r="BT131" s="141">
        <v>141.9</v>
      </c>
      <c r="BU131" s="141">
        <v>141.9</v>
      </c>
      <c r="BV131" s="141">
        <v>141.9</v>
      </c>
      <c r="BW131" s="141">
        <v>141.9</v>
      </c>
      <c r="BX131" s="141">
        <v>141.9</v>
      </c>
      <c r="BY131" s="141">
        <v>141.9</v>
      </c>
      <c r="BZ131" s="141">
        <v>168</v>
      </c>
      <c r="CA131" s="141">
        <v>168.9</v>
      </c>
      <c r="CB131" s="141">
        <v>168.9</v>
      </c>
      <c r="CC131" s="141">
        <v>168.9</v>
      </c>
      <c r="CD131" s="141">
        <v>168.9</v>
      </c>
      <c r="CE131" s="141">
        <v>168.9</v>
      </c>
      <c r="CF131" s="141">
        <v>168.9</v>
      </c>
      <c r="CG131" s="141">
        <v>168.9</v>
      </c>
      <c r="CH131" s="141">
        <v>168.9</v>
      </c>
      <c r="CI131" s="141">
        <v>168.9</v>
      </c>
      <c r="CJ131" s="141">
        <v>177.9</v>
      </c>
      <c r="CK131" s="141">
        <v>186.8</v>
      </c>
      <c r="CL131" s="141">
        <v>186.8</v>
      </c>
    </row>
    <row r="132" spans="1:90" x14ac:dyDescent="0.2">
      <c r="A132" s="138" t="s">
        <v>3216</v>
      </c>
      <c r="B132" s="138" t="s">
        <v>3217</v>
      </c>
      <c r="C132" s="139">
        <v>9.3643900000000002</v>
      </c>
      <c r="D132" s="141">
        <v>105.4</v>
      </c>
      <c r="E132" s="141">
        <v>106.1</v>
      </c>
      <c r="F132" s="141">
        <v>106</v>
      </c>
      <c r="G132" s="141">
        <v>107.2</v>
      </c>
      <c r="H132" s="141">
        <v>107.4</v>
      </c>
      <c r="I132" s="141">
        <v>108.8</v>
      </c>
      <c r="J132" s="141">
        <v>114.1</v>
      </c>
      <c r="K132" s="141">
        <v>113.9</v>
      </c>
      <c r="L132" s="141">
        <v>119.7</v>
      </c>
      <c r="M132" s="141">
        <v>121.7</v>
      </c>
      <c r="N132" s="141">
        <v>121.5</v>
      </c>
      <c r="O132" s="141">
        <v>121.3</v>
      </c>
      <c r="P132" s="141">
        <v>121</v>
      </c>
      <c r="Q132" s="141">
        <v>121.8</v>
      </c>
      <c r="R132" s="141">
        <v>122.4</v>
      </c>
      <c r="S132" s="141">
        <v>122.9</v>
      </c>
      <c r="T132" s="141">
        <v>124.4</v>
      </c>
      <c r="U132" s="141">
        <v>129.1</v>
      </c>
      <c r="V132" s="141">
        <v>130.69999999999999</v>
      </c>
      <c r="W132" s="141">
        <v>131.4</v>
      </c>
      <c r="X132" s="141">
        <v>130.80000000000001</v>
      </c>
      <c r="Y132" s="141">
        <v>130.6</v>
      </c>
      <c r="Z132" s="141">
        <v>129.4</v>
      </c>
      <c r="AA132" s="141">
        <v>125.8</v>
      </c>
      <c r="AB132" s="141">
        <v>126.1</v>
      </c>
      <c r="AC132" s="141">
        <v>124.3</v>
      </c>
      <c r="AD132" s="141">
        <v>123.3</v>
      </c>
      <c r="AE132" s="141">
        <v>123.7</v>
      </c>
      <c r="AF132" s="141">
        <v>123.9</v>
      </c>
      <c r="AG132" s="141">
        <v>123.8</v>
      </c>
      <c r="AH132" s="141">
        <v>124.1</v>
      </c>
      <c r="AI132" s="141">
        <v>124.4</v>
      </c>
      <c r="AJ132" s="141">
        <v>124.3</v>
      </c>
      <c r="AK132" s="141">
        <v>124.9</v>
      </c>
      <c r="AL132" s="141">
        <v>126.3</v>
      </c>
      <c r="AM132" s="141">
        <v>127.6</v>
      </c>
      <c r="AN132" s="141">
        <v>128.6</v>
      </c>
      <c r="AO132" s="141">
        <v>130.19999999999999</v>
      </c>
      <c r="AP132" s="141">
        <v>133.19999999999999</v>
      </c>
      <c r="AQ132" s="141">
        <v>134.4</v>
      </c>
      <c r="AR132" s="141">
        <v>136.30000000000001</v>
      </c>
      <c r="AS132" s="141">
        <v>152.69999999999999</v>
      </c>
      <c r="AT132" s="141">
        <v>154.9</v>
      </c>
      <c r="AU132" s="141">
        <v>158.6</v>
      </c>
      <c r="AV132" s="141">
        <v>157.1</v>
      </c>
      <c r="AW132" s="141">
        <v>154.5</v>
      </c>
      <c r="AX132" s="141">
        <v>143.80000000000001</v>
      </c>
      <c r="AY132" s="141">
        <v>132.30000000000001</v>
      </c>
      <c r="AZ132" s="141">
        <v>129.5</v>
      </c>
      <c r="BA132" s="141">
        <v>124.4</v>
      </c>
      <c r="BB132" s="141">
        <v>123.6</v>
      </c>
      <c r="BC132" s="141">
        <v>125.2</v>
      </c>
      <c r="BD132" s="141">
        <v>126.1</v>
      </c>
      <c r="BE132" s="141">
        <v>127.7</v>
      </c>
      <c r="BF132" s="141">
        <v>135.4</v>
      </c>
      <c r="BG132" s="141">
        <v>135.5</v>
      </c>
      <c r="BH132" s="141">
        <v>137.80000000000001</v>
      </c>
      <c r="BI132" s="141">
        <v>137.30000000000001</v>
      </c>
      <c r="BJ132" s="141">
        <v>138.1</v>
      </c>
      <c r="BK132" s="141">
        <v>138.6</v>
      </c>
      <c r="BL132" s="141">
        <v>139.69999999999999</v>
      </c>
      <c r="BM132" s="141">
        <v>141</v>
      </c>
      <c r="BN132" s="141">
        <v>146.6</v>
      </c>
      <c r="BO132" s="141">
        <v>148.19999999999999</v>
      </c>
      <c r="BP132" s="141">
        <v>148.9</v>
      </c>
      <c r="BQ132" s="141">
        <v>149.5</v>
      </c>
      <c r="BR132" s="141">
        <v>156.9</v>
      </c>
      <c r="BS132" s="141">
        <v>157.19999999999999</v>
      </c>
      <c r="BT132" s="141">
        <v>156.6</v>
      </c>
      <c r="BU132" s="141">
        <v>157.30000000000001</v>
      </c>
      <c r="BV132" s="141">
        <v>158.1</v>
      </c>
      <c r="BW132" s="141">
        <v>160.69999999999999</v>
      </c>
      <c r="BX132" s="141">
        <v>163</v>
      </c>
      <c r="BY132" s="141">
        <v>165.1</v>
      </c>
      <c r="BZ132" s="141">
        <v>168.2</v>
      </c>
      <c r="CA132" s="141">
        <v>171.1</v>
      </c>
      <c r="CB132" s="141">
        <v>172.6</v>
      </c>
      <c r="CC132" s="141">
        <v>174.6</v>
      </c>
      <c r="CD132" s="141">
        <v>181</v>
      </c>
      <c r="CE132" s="141">
        <v>183.2</v>
      </c>
      <c r="CF132" s="141">
        <v>184.1</v>
      </c>
      <c r="CG132" s="141">
        <v>186.3</v>
      </c>
      <c r="CH132" s="141">
        <v>188.9</v>
      </c>
      <c r="CI132" s="141">
        <v>190.6</v>
      </c>
      <c r="CJ132" s="141">
        <v>191.7</v>
      </c>
      <c r="CK132" s="141">
        <v>191.2</v>
      </c>
      <c r="CL132" s="141">
        <v>192.9</v>
      </c>
    </row>
    <row r="133" spans="1:90" x14ac:dyDescent="0.2">
      <c r="A133" s="138" t="s">
        <v>1733</v>
      </c>
      <c r="B133" s="138" t="s">
        <v>3218</v>
      </c>
      <c r="C133" s="139">
        <v>0.91468000000000005</v>
      </c>
      <c r="D133" s="141">
        <v>106.1</v>
      </c>
      <c r="E133" s="141">
        <v>106.1</v>
      </c>
      <c r="F133" s="141">
        <v>106.1</v>
      </c>
      <c r="G133" s="141">
        <v>106.1</v>
      </c>
      <c r="H133" s="141">
        <v>106.1</v>
      </c>
      <c r="I133" s="141">
        <v>106.1</v>
      </c>
      <c r="J133" s="141">
        <v>106.1</v>
      </c>
      <c r="K133" s="141">
        <v>106.1</v>
      </c>
      <c r="L133" s="141">
        <v>106.1</v>
      </c>
      <c r="M133" s="141">
        <v>106.1</v>
      </c>
      <c r="N133" s="141">
        <v>106.1</v>
      </c>
      <c r="O133" s="141">
        <v>106.1</v>
      </c>
      <c r="P133" s="141">
        <v>106.1</v>
      </c>
      <c r="Q133" s="141">
        <v>106.1</v>
      </c>
      <c r="R133" s="141">
        <v>106.1</v>
      </c>
      <c r="S133" s="141">
        <v>106.1</v>
      </c>
      <c r="T133" s="141">
        <v>106.1</v>
      </c>
      <c r="U133" s="141">
        <v>106.1</v>
      </c>
      <c r="V133" s="141">
        <v>106.1</v>
      </c>
      <c r="W133" s="141">
        <v>106.1</v>
      </c>
      <c r="X133" s="141">
        <v>106.1</v>
      </c>
      <c r="Y133" s="141">
        <v>106.1</v>
      </c>
      <c r="Z133" s="141">
        <v>106.1</v>
      </c>
      <c r="AA133" s="141">
        <v>106.1</v>
      </c>
      <c r="AB133" s="141">
        <v>106.1</v>
      </c>
      <c r="AC133" s="141">
        <v>106.1</v>
      </c>
      <c r="AD133" s="141">
        <v>106.1</v>
      </c>
      <c r="AE133" s="141">
        <v>106.1</v>
      </c>
      <c r="AF133" s="141">
        <v>106.1</v>
      </c>
      <c r="AG133" s="141">
        <v>106.1</v>
      </c>
      <c r="AH133" s="141">
        <v>106.1</v>
      </c>
      <c r="AI133" s="141">
        <v>106.1</v>
      </c>
      <c r="AJ133" s="141">
        <v>106.1</v>
      </c>
      <c r="AK133" s="141">
        <v>106.1</v>
      </c>
      <c r="AL133" s="141">
        <v>106.1</v>
      </c>
      <c r="AM133" s="141">
        <v>106.1</v>
      </c>
      <c r="AN133" s="141">
        <v>106.1</v>
      </c>
      <c r="AO133" s="141">
        <v>106.1</v>
      </c>
      <c r="AP133" s="141">
        <v>106.1</v>
      </c>
      <c r="AQ133" s="141">
        <v>106.1</v>
      </c>
      <c r="AR133" s="141">
        <v>106.1</v>
      </c>
      <c r="AS133" s="141">
        <v>127.6</v>
      </c>
      <c r="AT133" s="141">
        <v>120.8</v>
      </c>
      <c r="AU133" s="141">
        <v>120.8</v>
      </c>
      <c r="AV133" s="141">
        <v>120.8</v>
      </c>
      <c r="AW133" s="141">
        <v>120.8</v>
      </c>
      <c r="AX133" s="141">
        <v>120.8</v>
      </c>
      <c r="AY133" s="141">
        <v>120.8</v>
      </c>
      <c r="AZ133" s="141">
        <v>119</v>
      </c>
      <c r="BA133" s="141">
        <v>111.6</v>
      </c>
      <c r="BB133" s="141">
        <v>111.6</v>
      </c>
      <c r="BC133" s="141">
        <v>111.6</v>
      </c>
      <c r="BD133" s="141">
        <v>111.6</v>
      </c>
      <c r="BE133" s="141">
        <v>111.6</v>
      </c>
      <c r="BF133" s="141">
        <v>111.8</v>
      </c>
      <c r="BG133" s="141">
        <v>111.8</v>
      </c>
      <c r="BH133" s="141">
        <v>111.8</v>
      </c>
      <c r="BI133" s="141">
        <v>111.8</v>
      </c>
      <c r="BJ133" s="141">
        <v>111.8</v>
      </c>
      <c r="BK133" s="141">
        <v>112.1</v>
      </c>
      <c r="BL133" s="141">
        <v>112.1</v>
      </c>
      <c r="BM133" s="141">
        <v>112.1</v>
      </c>
      <c r="BN133" s="141">
        <v>112.1</v>
      </c>
      <c r="BO133" s="141">
        <v>115.8</v>
      </c>
      <c r="BP133" s="141">
        <v>115.8</v>
      </c>
      <c r="BQ133" s="141">
        <v>119.1</v>
      </c>
      <c r="BR133" s="141">
        <v>128.9</v>
      </c>
      <c r="BS133" s="141">
        <v>128.9</v>
      </c>
      <c r="BT133" s="141">
        <v>128.9</v>
      </c>
      <c r="BU133" s="141">
        <v>128.9</v>
      </c>
      <c r="BV133" s="141">
        <v>128.9</v>
      </c>
      <c r="BW133" s="141">
        <v>128.9</v>
      </c>
      <c r="BX133" s="141">
        <v>128.9</v>
      </c>
      <c r="BY133" s="141">
        <v>128.9</v>
      </c>
      <c r="BZ133" s="141">
        <v>128.9</v>
      </c>
      <c r="CA133" s="141">
        <v>128.9</v>
      </c>
      <c r="CB133" s="141">
        <v>128.9</v>
      </c>
      <c r="CC133" s="141">
        <v>133.6</v>
      </c>
      <c r="CD133" s="141">
        <v>147.69999999999999</v>
      </c>
      <c r="CE133" s="141">
        <v>147.9</v>
      </c>
      <c r="CF133" s="141">
        <v>147.30000000000001</v>
      </c>
      <c r="CG133" s="141">
        <v>147.30000000000001</v>
      </c>
      <c r="CH133" s="141">
        <v>147.30000000000001</v>
      </c>
      <c r="CI133" s="141">
        <v>147.30000000000001</v>
      </c>
      <c r="CJ133" s="141">
        <v>147.30000000000001</v>
      </c>
      <c r="CK133" s="141">
        <v>147.30000000000001</v>
      </c>
      <c r="CL133" s="141">
        <v>147.30000000000001</v>
      </c>
    </row>
    <row r="134" spans="1:90" x14ac:dyDescent="0.2">
      <c r="A134" s="138" t="s">
        <v>1735</v>
      </c>
      <c r="B134" s="138" t="s">
        <v>3219</v>
      </c>
      <c r="C134" s="139">
        <v>1.09015</v>
      </c>
      <c r="D134" s="141">
        <v>103.7</v>
      </c>
      <c r="E134" s="141">
        <v>103.7</v>
      </c>
      <c r="F134" s="141">
        <v>103.6</v>
      </c>
      <c r="G134" s="141">
        <v>103.6</v>
      </c>
      <c r="H134" s="141">
        <v>103.6</v>
      </c>
      <c r="I134" s="141">
        <v>105.4</v>
      </c>
      <c r="J134" s="141">
        <v>110.8</v>
      </c>
      <c r="K134" s="141">
        <v>110.6</v>
      </c>
      <c r="L134" s="141">
        <v>116.8</v>
      </c>
      <c r="M134" s="141">
        <v>118.8</v>
      </c>
      <c r="N134" s="141">
        <v>118.8</v>
      </c>
      <c r="O134" s="141">
        <v>118.8</v>
      </c>
      <c r="P134" s="141">
        <v>118.8</v>
      </c>
      <c r="Q134" s="141">
        <v>118.8</v>
      </c>
      <c r="R134" s="141">
        <v>118.8</v>
      </c>
      <c r="S134" s="141">
        <v>118.8</v>
      </c>
      <c r="T134" s="141">
        <v>118.8</v>
      </c>
      <c r="U134" s="141">
        <v>127.3</v>
      </c>
      <c r="V134" s="141">
        <v>129.9</v>
      </c>
      <c r="W134" s="141">
        <v>129.9</v>
      </c>
      <c r="X134" s="141">
        <v>129.9</v>
      </c>
      <c r="Y134" s="141">
        <v>129.9</v>
      </c>
      <c r="Z134" s="141">
        <v>129.9</v>
      </c>
      <c r="AA134" s="141">
        <v>124.4</v>
      </c>
      <c r="AB134" s="141">
        <v>124.4</v>
      </c>
      <c r="AC134" s="141">
        <v>121.7</v>
      </c>
      <c r="AD134" s="141">
        <v>118.8</v>
      </c>
      <c r="AE134" s="141">
        <v>118.8</v>
      </c>
      <c r="AF134" s="141">
        <v>118.6</v>
      </c>
      <c r="AG134" s="141">
        <v>118.4</v>
      </c>
      <c r="AH134" s="141">
        <v>118.4</v>
      </c>
      <c r="AI134" s="141">
        <v>118.4</v>
      </c>
      <c r="AJ134" s="141">
        <v>118.4</v>
      </c>
      <c r="AK134" s="141">
        <v>118.4</v>
      </c>
      <c r="AL134" s="141">
        <v>118.4</v>
      </c>
      <c r="AM134" s="141">
        <v>118.4</v>
      </c>
      <c r="AN134" s="141">
        <v>118.4</v>
      </c>
      <c r="AO134" s="141">
        <v>121.1</v>
      </c>
      <c r="AP134" s="141">
        <v>123.8</v>
      </c>
      <c r="AQ134" s="141">
        <v>123.8</v>
      </c>
      <c r="AR134" s="141">
        <v>123.8</v>
      </c>
      <c r="AS134" s="141">
        <v>137.69999999999999</v>
      </c>
      <c r="AT134" s="141">
        <v>137.69999999999999</v>
      </c>
      <c r="AU134" s="141">
        <v>137.69999999999999</v>
      </c>
      <c r="AV134" s="141">
        <v>137.69999999999999</v>
      </c>
      <c r="AW134" s="141">
        <v>137.69999999999999</v>
      </c>
      <c r="AX134" s="141">
        <v>137.69999999999999</v>
      </c>
      <c r="AY134" s="141">
        <v>124.1</v>
      </c>
      <c r="AZ134" s="141">
        <v>121.3</v>
      </c>
      <c r="BA134" s="141">
        <v>110.3</v>
      </c>
      <c r="BB134" s="141">
        <v>110.3</v>
      </c>
      <c r="BC134" s="141">
        <v>110.3</v>
      </c>
      <c r="BD134" s="141">
        <v>110.3</v>
      </c>
      <c r="BE134" s="141">
        <v>110.3</v>
      </c>
      <c r="BF134" s="141">
        <v>121.3</v>
      </c>
      <c r="BG134" s="141">
        <v>121.3</v>
      </c>
      <c r="BH134" s="141">
        <v>121.3</v>
      </c>
      <c r="BI134" s="141">
        <v>121.3</v>
      </c>
      <c r="BJ134" s="141">
        <v>121.3</v>
      </c>
      <c r="BK134" s="141">
        <v>121.3</v>
      </c>
      <c r="BL134" s="141">
        <v>121.3</v>
      </c>
      <c r="BM134" s="141">
        <v>123.2</v>
      </c>
      <c r="BN134" s="141">
        <v>128.80000000000001</v>
      </c>
      <c r="BO134" s="141">
        <v>130.19999999999999</v>
      </c>
      <c r="BP134" s="141">
        <v>130</v>
      </c>
      <c r="BQ134" s="141">
        <v>132</v>
      </c>
      <c r="BR134" s="141">
        <v>139.9</v>
      </c>
      <c r="BS134" s="141">
        <v>139.9</v>
      </c>
      <c r="BT134" s="141">
        <v>140</v>
      </c>
      <c r="BU134" s="141">
        <v>141.6</v>
      </c>
      <c r="BV134" s="141">
        <v>143.30000000000001</v>
      </c>
      <c r="BW134" s="141">
        <v>147.6</v>
      </c>
      <c r="BX134" s="141">
        <v>154.5</v>
      </c>
      <c r="BY134" s="141">
        <v>158.6</v>
      </c>
      <c r="BZ134" s="141">
        <v>158.6</v>
      </c>
      <c r="CA134" s="141">
        <v>158.6</v>
      </c>
      <c r="CB134" s="141">
        <v>165.5</v>
      </c>
      <c r="CC134" s="141">
        <v>172.4</v>
      </c>
      <c r="CD134" s="141">
        <v>172.4</v>
      </c>
      <c r="CE134" s="141">
        <v>172.4</v>
      </c>
      <c r="CF134" s="141">
        <v>176.8</v>
      </c>
      <c r="CG134" s="141">
        <v>181.1</v>
      </c>
      <c r="CH134" s="141">
        <v>182.9</v>
      </c>
      <c r="CI134" s="141">
        <v>177.7</v>
      </c>
      <c r="CJ134" s="141">
        <v>177.7</v>
      </c>
      <c r="CK134" s="141">
        <v>177.7</v>
      </c>
      <c r="CL134" s="141">
        <v>177.7</v>
      </c>
    </row>
    <row r="135" spans="1:90" x14ac:dyDescent="0.2">
      <c r="A135" s="138" t="s">
        <v>1737</v>
      </c>
      <c r="B135" s="138" t="s">
        <v>3220</v>
      </c>
      <c r="C135" s="139">
        <v>0.73619000000000001</v>
      </c>
      <c r="D135" s="141">
        <v>99.9</v>
      </c>
      <c r="E135" s="141">
        <v>99.9</v>
      </c>
      <c r="F135" s="141">
        <v>99.9</v>
      </c>
      <c r="G135" s="141">
        <v>99.9</v>
      </c>
      <c r="H135" s="141">
        <v>99.9</v>
      </c>
      <c r="I135" s="141">
        <v>99.9</v>
      </c>
      <c r="J135" s="141">
        <v>99.9</v>
      </c>
      <c r="K135" s="141">
        <v>99.9</v>
      </c>
      <c r="L135" s="141">
        <v>99.9</v>
      </c>
      <c r="M135" s="141">
        <v>99.9</v>
      </c>
      <c r="N135" s="141">
        <v>99.9</v>
      </c>
      <c r="O135" s="141">
        <v>99.9</v>
      </c>
      <c r="P135" s="141">
        <v>99.9</v>
      </c>
      <c r="Q135" s="141">
        <v>99.9</v>
      </c>
      <c r="R135" s="141">
        <v>99.9</v>
      </c>
      <c r="S135" s="141">
        <v>99.9</v>
      </c>
      <c r="T135" s="141">
        <v>99.9</v>
      </c>
      <c r="U135" s="141">
        <v>99.9</v>
      </c>
      <c r="V135" s="141">
        <v>99.9</v>
      </c>
      <c r="W135" s="141">
        <v>99.9</v>
      </c>
      <c r="X135" s="141">
        <v>99.9</v>
      </c>
      <c r="Y135" s="141">
        <v>99.9</v>
      </c>
      <c r="Z135" s="141">
        <v>99.9</v>
      </c>
      <c r="AA135" s="141">
        <v>99.9</v>
      </c>
      <c r="AB135" s="141">
        <v>99.9</v>
      </c>
      <c r="AC135" s="141">
        <v>99.9</v>
      </c>
      <c r="AD135" s="141">
        <v>99.9</v>
      </c>
      <c r="AE135" s="141">
        <v>99.9</v>
      </c>
      <c r="AF135" s="141">
        <v>99.9</v>
      </c>
      <c r="AG135" s="141">
        <v>99.9</v>
      </c>
      <c r="AH135" s="141">
        <v>99.9</v>
      </c>
      <c r="AI135" s="141">
        <v>99.9</v>
      </c>
      <c r="AJ135" s="141">
        <v>99.9</v>
      </c>
      <c r="AK135" s="141">
        <v>99.9</v>
      </c>
      <c r="AL135" s="141">
        <v>99.9</v>
      </c>
      <c r="AM135" s="141">
        <v>99.9</v>
      </c>
      <c r="AN135" s="141">
        <v>99.9</v>
      </c>
      <c r="AO135" s="141">
        <v>99.9</v>
      </c>
      <c r="AP135" s="141">
        <v>99.9</v>
      </c>
      <c r="AQ135" s="141">
        <v>99.9</v>
      </c>
      <c r="AR135" s="141">
        <v>99.9</v>
      </c>
      <c r="AS135" s="141">
        <v>99.9</v>
      </c>
      <c r="AT135" s="141">
        <v>99.9</v>
      </c>
      <c r="AU135" s="141">
        <v>99.9</v>
      </c>
      <c r="AV135" s="141">
        <v>99.9</v>
      </c>
      <c r="AW135" s="141">
        <v>99.9</v>
      </c>
      <c r="AX135" s="141">
        <v>99.9</v>
      </c>
      <c r="AY135" s="141">
        <v>99.9</v>
      </c>
      <c r="AZ135" s="141">
        <v>99.9</v>
      </c>
      <c r="BA135" s="141">
        <v>99.9</v>
      </c>
      <c r="BB135" s="141">
        <v>99.9</v>
      </c>
      <c r="BC135" s="141">
        <v>99.9</v>
      </c>
      <c r="BD135" s="141">
        <v>99.9</v>
      </c>
      <c r="BE135" s="141">
        <v>99.9</v>
      </c>
      <c r="BF135" s="141">
        <v>99.9</v>
      </c>
      <c r="BG135" s="141">
        <v>99.9</v>
      </c>
      <c r="BH135" s="141">
        <v>99.9</v>
      </c>
      <c r="BI135" s="141">
        <v>99.9</v>
      </c>
      <c r="BJ135" s="141">
        <v>99.9</v>
      </c>
      <c r="BK135" s="141">
        <v>99.9</v>
      </c>
      <c r="BL135" s="141">
        <v>99.9</v>
      </c>
      <c r="BM135" s="141">
        <v>99.9</v>
      </c>
      <c r="BN135" s="141">
        <v>99.9</v>
      </c>
      <c r="BO135" s="141">
        <v>99.9</v>
      </c>
      <c r="BP135" s="141">
        <v>99.9</v>
      </c>
      <c r="BQ135" s="141">
        <v>108.8</v>
      </c>
      <c r="BR135" s="141">
        <v>135.30000000000001</v>
      </c>
      <c r="BS135" s="141">
        <v>135.30000000000001</v>
      </c>
      <c r="BT135" s="141">
        <v>135.30000000000001</v>
      </c>
      <c r="BU135" s="141">
        <v>135.30000000000001</v>
      </c>
      <c r="BV135" s="141">
        <v>135.30000000000001</v>
      </c>
      <c r="BW135" s="141">
        <v>135.30000000000001</v>
      </c>
      <c r="BX135" s="141">
        <v>135.30000000000001</v>
      </c>
      <c r="BY135" s="141">
        <v>135.30000000000001</v>
      </c>
      <c r="BZ135" s="141">
        <v>135.30000000000001</v>
      </c>
      <c r="CA135" s="141">
        <v>135.30000000000001</v>
      </c>
      <c r="CB135" s="141">
        <v>135.30000000000001</v>
      </c>
      <c r="CC135" s="141">
        <v>141.5</v>
      </c>
      <c r="CD135" s="141">
        <v>160.1</v>
      </c>
      <c r="CE135" s="141">
        <v>160.1</v>
      </c>
      <c r="CF135" s="141">
        <v>160.1</v>
      </c>
      <c r="CG135" s="141">
        <v>160.1</v>
      </c>
      <c r="CH135" s="141">
        <v>160.1</v>
      </c>
      <c r="CI135" s="141">
        <v>160.1</v>
      </c>
      <c r="CJ135" s="141">
        <v>160.1</v>
      </c>
      <c r="CK135" s="141">
        <v>160.1</v>
      </c>
      <c r="CL135" s="141">
        <v>160.1</v>
      </c>
    </row>
    <row r="136" spans="1:90" x14ac:dyDescent="0.2">
      <c r="A136" s="138" t="s">
        <v>3221</v>
      </c>
      <c r="B136" s="138" t="s">
        <v>3222</v>
      </c>
      <c r="C136" s="139">
        <v>0.25545000000000001</v>
      </c>
      <c r="D136" s="141">
        <v>92.6</v>
      </c>
      <c r="E136" s="141">
        <v>100.7</v>
      </c>
      <c r="F136" s="141">
        <v>100.2</v>
      </c>
      <c r="G136" s="141">
        <v>120.2</v>
      </c>
      <c r="H136" s="141">
        <v>120.2</v>
      </c>
      <c r="I136" s="141">
        <v>120.2</v>
      </c>
      <c r="J136" s="141">
        <v>124.9</v>
      </c>
      <c r="K136" s="141">
        <v>127.3</v>
      </c>
      <c r="L136" s="141">
        <v>136.30000000000001</v>
      </c>
      <c r="M136" s="141">
        <v>143.30000000000001</v>
      </c>
      <c r="N136" s="141">
        <v>140.4</v>
      </c>
      <c r="O136" s="141">
        <v>140.4</v>
      </c>
      <c r="P136" s="141">
        <v>134.1</v>
      </c>
      <c r="Q136" s="141">
        <v>138.6</v>
      </c>
      <c r="R136" s="141">
        <v>137.80000000000001</v>
      </c>
      <c r="S136" s="141">
        <v>141.4</v>
      </c>
      <c r="T136" s="141">
        <v>157.30000000000001</v>
      </c>
      <c r="U136" s="141">
        <v>157.30000000000001</v>
      </c>
      <c r="V136" s="141">
        <v>164.2</v>
      </c>
      <c r="W136" s="141">
        <v>168.7</v>
      </c>
      <c r="X136" s="141">
        <v>171.8</v>
      </c>
      <c r="Y136" s="141">
        <v>171.8</v>
      </c>
      <c r="Z136" s="141">
        <v>142.4</v>
      </c>
      <c r="AA136" s="141">
        <v>138.4</v>
      </c>
      <c r="AB136" s="141">
        <v>144.9</v>
      </c>
      <c r="AC136" s="141">
        <v>129.1</v>
      </c>
      <c r="AD136" s="141">
        <v>131.80000000000001</v>
      </c>
      <c r="AE136" s="141">
        <v>138.5</v>
      </c>
      <c r="AF136" s="141">
        <v>143.9</v>
      </c>
      <c r="AG136" s="141">
        <v>140.9</v>
      </c>
      <c r="AH136" s="141">
        <v>143.69999999999999</v>
      </c>
      <c r="AI136" s="141">
        <v>149.1</v>
      </c>
      <c r="AJ136" s="141">
        <v>145.30000000000001</v>
      </c>
      <c r="AK136" s="141">
        <v>152</v>
      </c>
      <c r="AL136" s="141">
        <v>158.9</v>
      </c>
      <c r="AM136" s="141">
        <v>184.4</v>
      </c>
      <c r="AN136" s="141">
        <v>176.2</v>
      </c>
      <c r="AO136" s="141">
        <v>172.8</v>
      </c>
      <c r="AP136" s="141">
        <v>182.8</v>
      </c>
      <c r="AQ136" s="141">
        <v>209.4</v>
      </c>
      <c r="AR136" s="141">
        <v>230.9</v>
      </c>
      <c r="AS136" s="141">
        <v>263.2</v>
      </c>
      <c r="AT136" s="141">
        <v>275.5</v>
      </c>
      <c r="AU136" s="141">
        <v>283.89999999999998</v>
      </c>
      <c r="AV136" s="141">
        <v>235.6</v>
      </c>
      <c r="AW136" s="141">
        <v>222</v>
      </c>
      <c r="AX136" s="141">
        <v>165.3</v>
      </c>
      <c r="AY136" s="141">
        <v>129.80000000000001</v>
      </c>
      <c r="AZ136" s="141">
        <v>113.8</v>
      </c>
      <c r="BA136" s="141">
        <v>108</v>
      </c>
      <c r="BB136" s="141">
        <v>97.1</v>
      </c>
      <c r="BC136" s="141">
        <v>112.8</v>
      </c>
      <c r="BD136" s="141">
        <v>117.2</v>
      </c>
      <c r="BE136" s="141">
        <v>125.7</v>
      </c>
      <c r="BF136" s="141">
        <v>137.80000000000001</v>
      </c>
      <c r="BG136" s="141">
        <v>138.4</v>
      </c>
      <c r="BH136" s="141">
        <v>142.4</v>
      </c>
      <c r="BI136" s="141">
        <v>134</v>
      </c>
      <c r="BJ136" s="141">
        <v>148.30000000000001</v>
      </c>
      <c r="BK136" s="141">
        <v>148.5</v>
      </c>
      <c r="BL136" s="141">
        <v>149.4</v>
      </c>
      <c r="BM136" s="141">
        <v>142.1</v>
      </c>
      <c r="BN136" s="141">
        <v>147.69999999999999</v>
      </c>
      <c r="BO136" s="141">
        <v>152.19999999999999</v>
      </c>
      <c r="BP136" s="141">
        <v>159.1</v>
      </c>
      <c r="BQ136" s="141">
        <v>147.9</v>
      </c>
      <c r="BR136" s="141">
        <v>151.30000000000001</v>
      </c>
      <c r="BS136" s="141">
        <v>154.9</v>
      </c>
      <c r="BT136" s="141">
        <v>149</v>
      </c>
      <c r="BU136" s="141">
        <v>154.5</v>
      </c>
      <c r="BV136" s="141">
        <v>160.19999999999999</v>
      </c>
      <c r="BW136" s="141">
        <v>168.7</v>
      </c>
      <c r="BX136" s="141">
        <v>177.8</v>
      </c>
      <c r="BY136" s="141">
        <v>189.6</v>
      </c>
      <c r="BZ136" s="141">
        <v>213.8</v>
      </c>
      <c r="CA136" s="141">
        <v>227.7</v>
      </c>
      <c r="CB136" s="141">
        <v>227</v>
      </c>
      <c r="CC136" s="141">
        <v>216.3</v>
      </c>
      <c r="CD136" s="141">
        <v>212.4</v>
      </c>
      <c r="CE136" s="141">
        <v>216.6</v>
      </c>
      <c r="CF136" s="141">
        <v>215.3</v>
      </c>
      <c r="CG136" s="141">
        <v>221.4</v>
      </c>
      <c r="CH136" s="141">
        <v>235.3</v>
      </c>
      <c r="CI136" s="141">
        <v>245.5</v>
      </c>
      <c r="CJ136" s="141">
        <v>245</v>
      </c>
      <c r="CK136" s="141">
        <v>239.7</v>
      </c>
      <c r="CL136" s="141">
        <v>251.1</v>
      </c>
    </row>
    <row r="137" spans="1:90" x14ac:dyDescent="0.2">
      <c r="A137" s="138" t="s">
        <v>3223</v>
      </c>
      <c r="B137" s="138" t="s">
        <v>3224</v>
      </c>
      <c r="C137" s="139">
        <v>4.6702000000000004</v>
      </c>
      <c r="D137" s="141">
        <v>107.9</v>
      </c>
      <c r="E137" s="141">
        <v>107.9</v>
      </c>
      <c r="F137" s="141">
        <v>108.4</v>
      </c>
      <c r="G137" s="141">
        <v>108.4</v>
      </c>
      <c r="H137" s="141">
        <v>108.4</v>
      </c>
      <c r="I137" s="141">
        <v>110.6</v>
      </c>
      <c r="J137" s="141">
        <v>117.1</v>
      </c>
      <c r="K137" s="141">
        <v>116.9</v>
      </c>
      <c r="L137" s="141">
        <v>123.2</v>
      </c>
      <c r="M137" s="141">
        <v>125.3</v>
      </c>
      <c r="N137" s="141">
        <v>125.3</v>
      </c>
      <c r="O137" s="141">
        <v>125.3</v>
      </c>
      <c r="P137" s="141">
        <v>125.3</v>
      </c>
      <c r="Q137" s="141">
        <v>125.3</v>
      </c>
      <c r="R137" s="141">
        <v>125.3</v>
      </c>
      <c r="S137" s="141">
        <v>125.3</v>
      </c>
      <c r="T137" s="141">
        <v>125.3</v>
      </c>
      <c r="U137" s="141">
        <v>131.6</v>
      </c>
      <c r="V137" s="141">
        <v>133.69999999999999</v>
      </c>
      <c r="W137" s="141">
        <v>133.69999999999999</v>
      </c>
      <c r="X137" s="141">
        <v>133.69999999999999</v>
      </c>
      <c r="Y137" s="141">
        <v>133.69999999999999</v>
      </c>
      <c r="Z137" s="141">
        <v>133.69999999999999</v>
      </c>
      <c r="AA137" s="141">
        <v>129.5</v>
      </c>
      <c r="AB137" s="141">
        <v>129.5</v>
      </c>
      <c r="AC137" s="141">
        <v>127.4</v>
      </c>
      <c r="AD137" s="141">
        <v>125.2</v>
      </c>
      <c r="AE137" s="141">
        <v>125.2</v>
      </c>
      <c r="AF137" s="141">
        <v>125.1</v>
      </c>
      <c r="AG137" s="141">
        <v>125</v>
      </c>
      <c r="AH137" s="141">
        <v>125</v>
      </c>
      <c r="AI137" s="141">
        <v>125</v>
      </c>
      <c r="AJ137" s="141">
        <v>125</v>
      </c>
      <c r="AK137" s="141">
        <v>125</v>
      </c>
      <c r="AL137" s="141">
        <v>125</v>
      </c>
      <c r="AM137" s="141">
        <v>125</v>
      </c>
      <c r="AN137" s="141">
        <v>125</v>
      </c>
      <c r="AO137" s="141">
        <v>127.1</v>
      </c>
      <c r="AP137" s="141">
        <v>129.5</v>
      </c>
      <c r="AQ137" s="141">
        <v>129.5</v>
      </c>
      <c r="AR137" s="141">
        <v>129.5</v>
      </c>
      <c r="AS137" s="141">
        <v>142.19999999999999</v>
      </c>
      <c r="AT137" s="141">
        <v>142.19999999999999</v>
      </c>
      <c r="AU137" s="141">
        <v>142.19999999999999</v>
      </c>
      <c r="AV137" s="141">
        <v>142.19999999999999</v>
      </c>
      <c r="AW137" s="141">
        <v>142.19999999999999</v>
      </c>
      <c r="AX137" s="141">
        <v>142.19999999999999</v>
      </c>
      <c r="AY137" s="141">
        <v>134.1</v>
      </c>
      <c r="AZ137" s="141">
        <v>132.4</v>
      </c>
      <c r="BA137" s="141">
        <v>125.4</v>
      </c>
      <c r="BB137" s="141">
        <v>125.7</v>
      </c>
      <c r="BC137" s="141">
        <v>125.7</v>
      </c>
      <c r="BD137" s="141">
        <v>125.7</v>
      </c>
      <c r="BE137" s="141">
        <v>125.7</v>
      </c>
      <c r="BF137" s="141">
        <v>133.9</v>
      </c>
      <c r="BG137" s="141">
        <v>133.9</v>
      </c>
      <c r="BH137" s="141">
        <v>133.9</v>
      </c>
      <c r="BI137" s="141">
        <v>133.9</v>
      </c>
      <c r="BJ137" s="141">
        <v>133.9</v>
      </c>
      <c r="BK137" s="141">
        <v>133.9</v>
      </c>
      <c r="BL137" s="141">
        <v>133.9</v>
      </c>
      <c r="BM137" s="141">
        <v>136.6</v>
      </c>
      <c r="BN137" s="141">
        <v>144.6</v>
      </c>
      <c r="BO137" s="141">
        <v>145.6</v>
      </c>
      <c r="BP137" s="141">
        <v>145.6</v>
      </c>
      <c r="BQ137" s="141">
        <v>147.4</v>
      </c>
      <c r="BR137" s="141">
        <v>153.5</v>
      </c>
      <c r="BS137" s="141">
        <v>153.5</v>
      </c>
      <c r="BT137" s="141">
        <v>153.5</v>
      </c>
      <c r="BU137" s="141">
        <v>153.5</v>
      </c>
      <c r="BV137" s="141">
        <v>153.6</v>
      </c>
      <c r="BW137" s="141">
        <v>153.6</v>
      </c>
      <c r="BX137" s="141">
        <v>153.6</v>
      </c>
      <c r="BY137" s="141">
        <v>153.6</v>
      </c>
      <c r="BZ137" s="141">
        <v>153.6</v>
      </c>
      <c r="CA137" s="141">
        <v>153.6</v>
      </c>
      <c r="CB137" s="141">
        <v>153.6</v>
      </c>
      <c r="CC137" s="141">
        <v>157.1</v>
      </c>
      <c r="CD137" s="141">
        <v>167.8</v>
      </c>
      <c r="CE137" s="141">
        <v>167.8</v>
      </c>
      <c r="CF137" s="141">
        <v>167.8</v>
      </c>
      <c r="CG137" s="141">
        <v>167.8</v>
      </c>
      <c r="CH137" s="141">
        <v>167.8</v>
      </c>
      <c r="CI137" s="141">
        <v>167.8</v>
      </c>
      <c r="CJ137" s="141">
        <v>167.8</v>
      </c>
      <c r="CK137" s="141">
        <v>167.8</v>
      </c>
      <c r="CL137" s="141">
        <v>167.8</v>
      </c>
    </row>
    <row r="138" spans="1:90" x14ac:dyDescent="0.2">
      <c r="A138" s="138" t="s">
        <v>1743</v>
      </c>
      <c r="B138" s="138" t="s">
        <v>3225</v>
      </c>
      <c r="C138" s="139">
        <v>0.79078000000000004</v>
      </c>
      <c r="D138" s="141">
        <v>109.3</v>
      </c>
      <c r="E138" s="141">
        <v>109.3</v>
      </c>
      <c r="F138" s="141">
        <v>109.4</v>
      </c>
      <c r="G138" s="141">
        <v>109.4</v>
      </c>
      <c r="H138" s="141">
        <v>109.4</v>
      </c>
      <c r="I138" s="141">
        <v>110.7</v>
      </c>
      <c r="J138" s="141">
        <v>119.7</v>
      </c>
      <c r="K138" s="141">
        <v>119.7</v>
      </c>
      <c r="L138" s="141">
        <v>125.9</v>
      </c>
      <c r="M138" s="141">
        <v>128</v>
      </c>
      <c r="N138" s="141">
        <v>128</v>
      </c>
      <c r="O138" s="141">
        <v>128</v>
      </c>
      <c r="P138" s="141">
        <v>128</v>
      </c>
      <c r="Q138" s="141">
        <v>128</v>
      </c>
      <c r="R138" s="141">
        <v>128</v>
      </c>
      <c r="S138" s="141">
        <v>128</v>
      </c>
      <c r="T138" s="141">
        <v>128.19999999999999</v>
      </c>
      <c r="U138" s="141">
        <v>134.4</v>
      </c>
      <c r="V138" s="141">
        <v>136.5</v>
      </c>
      <c r="W138" s="141">
        <v>136.5</v>
      </c>
      <c r="X138" s="141">
        <v>137</v>
      </c>
      <c r="Y138" s="141">
        <v>137.30000000000001</v>
      </c>
      <c r="Z138" s="141">
        <v>138.6</v>
      </c>
      <c r="AA138" s="141">
        <v>135.6</v>
      </c>
      <c r="AB138" s="141">
        <v>135.6</v>
      </c>
      <c r="AC138" s="141">
        <v>133.4</v>
      </c>
      <c r="AD138" s="141">
        <v>131.6</v>
      </c>
      <c r="AE138" s="141">
        <v>131.6</v>
      </c>
      <c r="AF138" s="141">
        <v>131.6</v>
      </c>
      <c r="AG138" s="141">
        <v>131.6</v>
      </c>
      <c r="AH138" s="141">
        <v>131.6</v>
      </c>
      <c r="AI138" s="141">
        <v>131.6</v>
      </c>
      <c r="AJ138" s="141">
        <v>131.6</v>
      </c>
      <c r="AK138" s="141">
        <v>131.6</v>
      </c>
      <c r="AL138" s="141">
        <v>131.6</v>
      </c>
      <c r="AM138" s="141">
        <v>131.6</v>
      </c>
      <c r="AN138" s="141">
        <v>137.80000000000001</v>
      </c>
      <c r="AO138" s="141">
        <v>143.9</v>
      </c>
      <c r="AP138" s="141">
        <v>149.30000000000001</v>
      </c>
      <c r="AQ138" s="141">
        <v>151.19999999999999</v>
      </c>
      <c r="AR138" s="141">
        <v>155.30000000000001</v>
      </c>
      <c r="AS138" s="141">
        <v>188.3</v>
      </c>
      <c r="AT138" s="141">
        <v>201.6</v>
      </c>
      <c r="AU138" s="141">
        <v>233.7</v>
      </c>
      <c r="AV138" s="141">
        <v>233.7</v>
      </c>
      <c r="AW138" s="141">
        <v>224.7</v>
      </c>
      <c r="AX138" s="141">
        <v>173.5</v>
      </c>
      <c r="AY138" s="141">
        <v>157.1</v>
      </c>
      <c r="AZ138" s="141">
        <v>148.69999999999999</v>
      </c>
      <c r="BA138" s="141">
        <v>145.80000000000001</v>
      </c>
      <c r="BB138" s="141">
        <v>138.80000000000001</v>
      </c>
      <c r="BC138" s="141">
        <v>148.4</v>
      </c>
      <c r="BD138" s="141">
        <v>152.69999999999999</v>
      </c>
      <c r="BE138" s="141">
        <v>161.80000000000001</v>
      </c>
      <c r="BF138" s="141">
        <v>171.5</v>
      </c>
      <c r="BG138" s="141">
        <v>167.8</v>
      </c>
      <c r="BH138" s="141">
        <v>180.8</v>
      </c>
      <c r="BI138" s="141">
        <v>175.2</v>
      </c>
      <c r="BJ138" s="141">
        <v>177.7</v>
      </c>
      <c r="BK138" s="141">
        <v>179.8</v>
      </c>
      <c r="BL138" s="141">
        <v>182.9</v>
      </c>
      <c r="BM138" s="141">
        <v>184.2</v>
      </c>
      <c r="BN138" s="141">
        <v>190.3</v>
      </c>
      <c r="BO138" s="141">
        <v>196.3</v>
      </c>
      <c r="BP138" s="141">
        <v>197.7</v>
      </c>
      <c r="BQ138" s="141">
        <v>191.5</v>
      </c>
      <c r="BR138" s="141">
        <v>194.8</v>
      </c>
      <c r="BS138" s="141">
        <v>195.8</v>
      </c>
      <c r="BT138" s="141">
        <v>193.3</v>
      </c>
      <c r="BU138" s="141">
        <v>195.4</v>
      </c>
      <c r="BV138" s="141">
        <v>197.6</v>
      </c>
      <c r="BW138" s="141">
        <v>207.7</v>
      </c>
      <c r="BX138" s="141">
        <v>215.4</v>
      </c>
      <c r="BY138" s="141">
        <v>225.2</v>
      </c>
      <c r="BZ138" s="141">
        <v>237.5</v>
      </c>
      <c r="CA138" s="141">
        <v>251.7</v>
      </c>
      <c r="CB138" s="141">
        <v>251.8</v>
      </c>
      <c r="CC138" s="141">
        <v>242</v>
      </c>
      <c r="CD138" s="141">
        <v>233.7</v>
      </c>
      <c r="CE138" s="141">
        <v>243.6</v>
      </c>
      <c r="CF138" s="141">
        <v>242.9</v>
      </c>
      <c r="CG138" s="141">
        <v>250.7</v>
      </c>
      <c r="CH138" s="141">
        <v>264.3</v>
      </c>
      <c r="CI138" s="141">
        <v>276.10000000000002</v>
      </c>
      <c r="CJ138" s="141">
        <v>279.2</v>
      </c>
      <c r="CK138" s="141">
        <v>275.2</v>
      </c>
      <c r="CL138" s="141">
        <v>283.2</v>
      </c>
    </row>
    <row r="139" spans="1:90" x14ac:dyDescent="0.2">
      <c r="A139" s="138" t="s">
        <v>3226</v>
      </c>
      <c r="B139" s="138" t="s">
        <v>3227</v>
      </c>
      <c r="C139" s="139">
        <v>0.11889</v>
      </c>
      <c r="D139" s="141">
        <v>96</v>
      </c>
      <c r="E139" s="141">
        <v>99.9</v>
      </c>
      <c r="F139" s="141">
        <v>105.7</v>
      </c>
      <c r="G139" s="141">
        <v>120.6</v>
      </c>
      <c r="H139" s="141">
        <v>117.4</v>
      </c>
      <c r="I139" s="141">
        <v>104.5</v>
      </c>
      <c r="J139" s="141">
        <v>111.5</v>
      </c>
      <c r="K139" s="141">
        <v>113</v>
      </c>
      <c r="L139" s="141">
        <v>134.19999999999999</v>
      </c>
      <c r="M139" s="141">
        <v>134.80000000000001</v>
      </c>
      <c r="N139" s="141">
        <v>131.4</v>
      </c>
      <c r="O139" s="141">
        <v>124.8</v>
      </c>
      <c r="P139" s="141">
        <v>126.9</v>
      </c>
      <c r="Q139" s="141">
        <v>129.80000000000001</v>
      </c>
      <c r="R139" s="141">
        <v>132</v>
      </c>
      <c r="S139" s="141">
        <v>137.19999999999999</v>
      </c>
      <c r="T139" s="141">
        <v>148.5</v>
      </c>
      <c r="U139" s="141">
        <v>150</v>
      </c>
      <c r="V139" s="141">
        <v>155.19999999999999</v>
      </c>
      <c r="W139" s="141">
        <v>164.8</v>
      </c>
      <c r="X139" s="141">
        <v>151.19999999999999</v>
      </c>
      <c r="Y139" s="141">
        <v>143.30000000000001</v>
      </c>
      <c r="Z139" s="141">
        <v>132</v>
      </c>
      <c r="AA139" s="141">
        <v>133.80000000000001</v>
      </c>
      <c r="AB139" s="141">
        <v>133.6</v>
      </c>
      <c r="AC139" s="141">
        <v>133.19999999999999</v>
      </c>
      <c r="AD139" s="141">
        <v>142.9</v>
      </c>
      <c r="AE139" s="141">
        <v>143.9</v>
      </c>
      <c r="AF139" s="141">
        <v>153</v>
      </c>
      <c r="AG139" s="141">
        <v>154.19999999999999</v>
      </c>
      <c r="AH139" s="141">
        <v>148.4</v>
      </c>
      <c r="AI139" s="141">
        <v>148.69999999999999</v>
      </c>
      <c r="AJ139" s="141">
        <v>146.19999999999999</v>
      </c>
      <c r="AK139" s="141">
        <v>155.1</v>
      </c>
      <c r="AL139" s="141">
        <v>165.6</v>
      </c>
      <c r="AM139" s="141">
        <v>179.5</v>
      </c>
      <c r="AN139" s="141">
        <v>182.8</v>
      </c>
      <c r="AO139" s="141">
        <v>178.5</v>
      </c>
      <c r="AP139" s="141">
        <v>191.7</v>
      </c>
      <c r="AQ139" s="141">
        <v>191.9</v>
      </c>
      <c r="AR139" s="141">
        <v>208.9</v>
      </c>
      <c r="AS139" s="141">
        <v>244.4</v>
      </c>
      <c r="AT139" s="141">
        <v>266.5</v>
      </c>
      <c r="AU139" s="141">
        <v>245.6</v>
      </c>
      <c r="AV139" s="141">
        <v>234.5</v>
      </c>
      <c r="AW139" s="141">
        <v>203.8</v>
      </c>
      <c r="AX139" s="141">
        <v>118.7</v>
      </c>
      <c r="AY139" s="141">
        <v>89</v>
      </c>
      <c r="AZ139" s="141">
        <v>100</v>
      </c>
      <c r="BA139" s="141">
        <v>116.8</v>
      </c>
      <c r="BB139" s="141">
        <v>119.6</v>
      </c>
      <c r="BC139" s="141">
        <v>131.30000000000001</v>
      </c>
      <c r="BD139" s="141">
        <v>140.6</v>
      </c>
      <c r="BE139" s="141">
        <v>145.6</v>
      </c>
      <c r="BF139" s="141">
        <v>165.8</v>
      </c>
      <c r="BG139" s="141">
        <v>159.80000000000001</v>
      </c>
      <c r="BH139" s="141">
        <v>162</v>
      </c>
      <c r="BI139" s="141">
        <v>157.4</v>
      </c>
      <c r="BJ139" s="141">
        <v>160.19999999999999</v>
      </c>
      <c r="BK139" s="141">
        <v>165.2</v>
      </c>
      <c r="BL139" s="141">
        <v>184.3</v>
      </c>
      <c r="BM139" s="141">
        <v>185.3</v>
      </c>
      <c r="BN139" s="141">
        <v>180.1</v>
      </c>
      <c r="BO139" s="141">
        <v>187.1</v>
      </c>
      <c r="BP139" s="141">
        <v>187.3</v>
      </c>
      <c r="BQ139" s="141">
        <v>174.9</v>
      </c>
      <c r="BR139" s="141">
        <v>174.7</v>
      </c>
      <c r="BS139" s="141">
        <v>170.6</v>
      </c>
      <c r="BT139" s="141">
        <v>174.3</v>
      </c>
      <c r="BU139" s="141">
        <v>182.3</v>
      </c>
      <c r="BV139" s="141">
        <v>190.9</v>
      </c>
      <c r="BW139" s="141">
        <v>203.8</v>
      </c>
      <c r="BX139" s="141">
        <v>217.1</v>
      </c>
      <c r="BY139" s="141">
        <v>218.6</v>
      </c>
      <c r="BZ139" s="141">
        <v>228.3</v>
      </c>
      <c r="CA139" s="141">
        <v>246.3</v>
      </c>
      <c r="CB139" s="141">
        <v>256.8</v>
      </c>
      <c r="CC139" s="141">
        <v>240.2</v>
      </c>
      <c r="CD139" s="141">
        <v>232.6</v>
      </c>
      <c r="CE139" s="141">
        <v>240.4</v>
      </c>
      <c r="CF139" s="141">
        <v>241.4</v>
      </c>
      <c r="CG139" s="141">
        <v>245.8</v>
      </c>
      <c r="CH139" s="141">
        <v>243.1</v>
      </c>
      <c r="CI139" s="141">
        <v>253</v>
      </c>
      <c r="CJ139" s="141">
        <v>267.89999999999998</v>
      </c>
      <c r="CK139" s="141">
        <v>267.5</v>
      </c>
      <c r="CL139" s="141">
        <v>289.3</v>
      </c>
    </row>
    <row r="140" spans="1:90" x14ac:dyDescent="0.2">
      <c r="A140" s="138" t="s">
        <v>1745</v>
      </c>
      <c r="B140" s="138" t="s">
        <v>3228</v>
      </c>
      <c r="C140" s="139">
        <v>0.15515000000000001</v>
      </c>
      <c r="D140" s="141">
        <v>100.8</v>
      </c>
      <c r="E140" s="141">
        <v>100.8</v>
      </c>
      <c r="F140" s="141">
        <v>97.8</v>
      </c>
      <c r="G140" s="141">
        <v>97.6</v>
      </c>
      <c r="H140" s="141">
        <v>97.8</v>
      </c>
      <c r="I140" s="141">
        <v>99.1</v>
      </c>
      <c r="J140" s="141">
        <v>100.4</v>
      </c>
      <c r="K140" s="141">
        <v>100.4</v>
      </c>
      <c r="L140" s="141">
        <v>100.5</v>
      </c>
      <c r="M140" s="141">
        <v>104.5</v>
      </c>
      <c r="N140" s="141">
        <v>107.5</v>
      </c>
      <c r="O140" s="141">
        <v>114.3</v>
      </c>
      <c r="P140" s="141">
        <v>121.1</v>
      </c>
      <c r="Q140" s="141">
        <v>121.3</v>
      </c>
      <c r="R140" s="141">
        <v>128.6</v>
      </c>
      <c r="S140" s="141">
        <v>139.80000000000001</v>
      </c>
      <c r="T140" s="141">
        <v>146.9</v>
      </c>
      <c r="U140" s="141">
        <v>155.9</v>
      </c>
      <c r="V140" s="141">
        <v>156.9</v>
      </c>
      <c r="W140" s="141">
        <v>161</v>
      </c>
      <c r="X140" s="141">
        <v>161</v>
      </c>
      <c r="Y140" s="141">
        <v>164</v>
      </c>
      <c r="Z140" s="141">
        <v>166.9</v>
      </c>
      <c r="AA140" s="141">
        <v>164.8</v>
      </c>
      <c r="AB140" s="141">
        <v>160</v>
      </c>
      <c r="AC140" s="141">
        <v>157.6</v>
      </c>
      <c r="AD140" s="141">
        <v>158.4</v>
      </c>
      <c r="AE140" s="141">
        <v>157</v>
      </c>
      <c r="AF140" s="141">
        <v>160.19999999999999</v>
      </c>
      <c r="AG140" s="141">
        <v>163.4</v>
      </c>
      <c r="AH140" s="141">
        <v>163.4</v>
      </c>
      <c r="AI140" s="141">
        <v>163.4</v>
      </c>
      <c r="AJ140" s="141">
        <v>163.6</v>
      </c>
      <c r="AK140" s="141">
        <v>167.6</v>
      </c>
      <c r="AL140" s="141">
        <v>177.6</v>
      </c>
      <c r="AM140" s="141">
        <v>193.2</v>
      </c>
      <c r="AN140" s="141">
        <v>207.3</v>
      </c>
      <c r="AO140" s="141">
        <v>214.1</v>
      </c>
      <c r="AP140" s="141">
        <v>219</v>
      </c>
      <c r="AQ140" s="141">
        <v>227</v>
      </c>
      <c r="AR140" s="141">
        <v>228.8</v>
      </c>
      <c r="AS140" s="141">
        <v>245.5</v>
      </c>
      <c r="AT140" s="141">
        <v>254.6</v>
      </c>
      <c r="AU140" s="141">
        <v>277.39999999999998</v>
      </c>
      <c r="AV140" s="141">
        <v>290.39999999999998</v>
      </c>
      <c r="AW140" s="141">
        <v>310.7</v>
      </c>
      <c r="AX140" s="141">
        <v>314.7</v>
      </c>
      <c r="AY140" s="141">
        <v>257.60000000000002</v>
      </c>
      <c r="AZ140" s="141">
        <v>225.8</v>
      </c>
      <c r="BA140" s="141">
        <v>228.8</v>
      </c>
      <c r="BB140" s="141">
        <v>222.7</v>
      </c>
      <c r="BC140" s="141">
        <v>226</v>
      </c>
      <c r="BD140" s="141">
        <v>217.7</v>
      </c>
      <c r="BE140" s="141">
        <v>214.6</v>
      </c>
      <c r="BF140" s="141">
        <v>219.3</v>
      </c>
      <c r="BG140" s="141">
        <v>222.6</v>
      </c>
      <c r="BH140" s="141">
        <v>240</v>
      </c>
      <c r="BI140" s="141">
        <v>253.1</v>
      </c>
      <c r="BJ140" s="141">
        <v>250.4</v>
      </c>
      <c r="BK140" s="141">
        <v>249.7</v>
      </c>
      <c r="BL140" s="141">
        <v>256.10000000000002</v>
      </c>
      <c r="BM140" s="141">
        <v>249.6</v>
      </c>
      <c r="BN140" s="141">
        <v>257.39999999999998</v>
      </c>
      <c r="BO140" s="141">
        <v>256.10000000000002</v>
      </c>
      <c r="BP140" s="141">
        <v>254.5</v>
      </c>
      <c r="BQ140" s="141">
        <v>249.6</v>
      </c>
      <c r="BR140" s="141">
        <v>251.5</v>
      </c>
      <c r="BS140" s="141">
        <v>250.8</v>
      </c>
      <c r="BT140" s="141">
        <v>244.6</v>
      </c>
      <c r="BU140" s="141">
        <v>237</v>
      </c>
      <c r="BV140" s="141">
        <v>238.4</v>
      </c>
      <c r="BW140" s="141">
        <v>250.3</v>
      </c>
      <c r="BX140" s="141">
        <v>251.3</v>
      </c>
      <c r="BY140" s="141">
        <v>252.2</v>
      </c>
      <c r="BZ140" s="141">
        <v>256.7</v>
      </c>
      <c r="CA140" s="141">
        <v>279.3</v>
      </c>
      <c r="CB140" s="141">
        <v>289.10000000000002</v>
      </c>
      <c r="CC140" s="141">
        <v>293.89999999999998</v>
      </c>
      <c r="CD140" s="141">
        <v>277.39999999999998</v>
      </c>
      <c r="CE140" s="141">
        <v>284.2</v>
      </c>
      <c r="CF140" s="141">
        <v>295.89999999999998</v>
      </c>
      <c r="CG140" s="141">
        <v>312.10000000000002</v>
      </c>
      <c r="CH140" s="141">
        <v>315.3</v>
      </c>
      <c r="CI140" s="141">
        <v>327.39999999999998</v>
      </c>
      <c r="CJ140" s="141">
        <v>334.1</v>
      </c>
      <c r="CK140" s="141">
        <v>326.10000000000002</v>
      </c>
      <c r="CL140" s="141">
        <v>316.39999999999998</v>
      </c>
    </row>
    <row r="141" spans="1:90" x14ac:dyDescent="0.2">
      <c r="A141" s="138" t="s">
        <v>1747</v>
      </c>
      <c r="B141" s="138" t="s">
        <v>3229</v>
      </c>
      <c r="C141" s="139">
        <v>0.46505000000000002</v>
      </c>
      <c r="D141" s="141">
        <v>96.8</v>
      </c>
      <c r="E141" s="141">
        <v>105.9</v>
      </c>
      <c r="F141" s="141">
        <v>99</v>
      </c>
      <c r="G141" s="141">
        <v>107.8</v>
      </c>
      <c r="H141" s="141">
        <v>112.3</v>
      </c>
      <c r="I141" s="141">
        <v>117</v>
      </c>
      <c r="J141" s="141">
        <v>124.6</v>
      </c>
      <c r="K141" s="141">
        <v>120.6</v>
      </c>
      <c r="L141" s="141">
        <v>139.4</v>
      </c>
      <c r="M141" s="141">
        <v>144.9</v>
      </c>
      <c r="N141" s="141">
        <v>142.80000000000001</v>
      </c>
      <c r="O141" s="141">
        <v>136.5</v>
      </c>
      <c r="P141" s="141">
        <v>131.4</v>
      </c>
      <c r="Q141" s="141">
        <v>143.9</v>
      </c>
      <c r="R141" s="141">
        <v>152.80000000000001</v>
      </c>
      <c r="S141" s="141">
        <v>156.6</v>
      </c>
      <c r="T141" s="141">
        <v>163.1</v>
      </c>
      <c r="U141" s="141">
        <v>160.4</v>
      </c>
      <c r="V141" s="141">
        <v>157.4</v>
      </c>
      <c r="W141" s="141">
        <v>164.4</v>
      </c>
      <c r="X141" s="141">
        <v>153.69999999999999</v>
      </c>
      <c r="Y141" s="141">
        <v>150</v>
      </c>
      <c r="Z141" s="141">
        <v>141.80000000000001</v>
      </c>
      <c r="AA141" s="141">
        <v>128</v>
      </c>
      <c r="AB141" s="141">
        <v>129.6</v>
      </c>
      <c r="AC141" s="141">
        <v>133.4</v>
      </c>
      <c r="AD141" s="141">
        <v>142.1</v>
      </c>
      <c r="AE141" s="141">
        <v>146.6</v>
      </c>
      <c r="AF141" s="141">
        <v>147.1</v>
      </c>
      <c r="AG141" s="141">
        <v>145.9</v>
      </c>
      <c r="AH141" s="141">
        <v>151</v>
      </c>
      <c r="AI141" s="141">
        <v>155.19999999999999</v>
      </c>
      <c r="AJ141" s="141">
        <v>154.5</v>
      </c>
      <c r="AK141" s="141">
        <v>159.9</v>
      </c>
      <c r="AL141" s="141">
        <v>178.9</v>
      </c>
      <c r="AM141" s="141">
        <v>181.7</v>
      </c>
      <c r="AN141" s="141">
        <v>190</v>
      </c>
      <c r="AO141" s="141">
        <v>185.3</v>
      </c>
      <c r="AP141" s="141">
        <v>195.3</v>
      </c>
      <c r="AQ141" s="141">
        <v>198.7</v>
      </c>
      <c r="AR141" s="141">
        <v>213.6</v>
      </c>
      <c r="AS141" s="141">
        <v>244.8</v>
      </c>
      <c r="AT141" s="141">
        <v>263.5</v>
      </c>
      <c r="AU141" s="141">
        <v>274.5</v>
      </c>
      <c r="AV141" s="141">
        <v>268.8</v>
      </c>
      <c r="AW141" s="141">
        <v>240.4</v>
      </c>
      <c r="AX141" s="141">
        <v>162.5</v>
      </c>
      <c r="AY141" s="141">
        <v>120.8</v>
      </c>
      <c r="AZ141" s="141">
        <v>121.7</v>
      </c>
      <c r="BA141" s="141">
        <v>132.1</v>
      </c>
      <c r="BB141" s="141">
        <v>133.30000000000001</v>
      </c>
      <c r="BC141" s="141">
        <v>135.5</v>
      </c>
      <c r="BD141" s="141">
        <v>146.5</v>
      </c>
      <c r="BE141" s="141">
        <v>156.80000000000001</v>
      </c>
      <c r="BF141" s="141">
        <v>173.8</v>
      </c>
      <c r="BG141" s="141">
        <v>181.5</v>
      </c>
      <c r="BH141" s="141">
        <v>196</v>
      </c>
      <c r="BI141" s="141">
        <v>199.3</v>
      </c>
      <c r="BJ141" s="141">
        <v>202.9</v>
      </c>
      <c r="BK141" s="141">
        <v>206.6</v>
      </c>
      <c r="BL141" s="141">
        <v>217.1</v>
      </c>
      <c r="BM141" s="141">
        <v>216.7</v>
      </c>
      <c r="BN141" s="141">
        <v>218.2</v>
      </c>
      <c r="BO141" s="141">
        <v>217.5</v>
      </c>
      <c r="BP141" s="141">
        <v>219.4</v>
      </c>
      <c r="BQ141" s="141">
        <v>209.8</v>
      </c>
      <c r="BR141" s="141">
        <v>208.6</v>
      </c>
      <c r="BS141" s="141">
        <v>213.1</v>
      </c>
      <c r="BT141" s="141">
        <v>210.7</v>
      </c>
      <c r="BU141" s="141">
        <v>212.9</v>
      </c>
      <c r="BV141" s="141">
        <v>215.8</v>
      </c>
      <c r="BW141" s="141">
        <v>228.3</v>
      </c>
      <c r="BX141" s="141">
        <v>235.7</v>
      </c>
      <c r="BY141" s="141">
        <v>243.9</v>
      </c>
      <c r="BZ141" s="141">
        <v>268.5</v>
      </c>
      <c r="CA141" s="141">
        <v>277.89999999999998</v>
      </c>
      <c r="CB141" s="141">
        <v>284.2</v>
      </c>
      <c r="CC141" s="141">
        <v>276.39999999999998</v>
      </c>
      <c r="CD141" s="141">
        <v>265.89999999999998</v>
      </c>
      <c r="CE141" s="141">
        <v>282.7</v>
      </c>
      <c r="CF141" s="141">
        <v>286.39999999999998</v>
      </c>
      <c r="CG141" s="141">
        <v>298.2</v>
      </c>
      <c r="CH141" s="141">
        <v>316.10000000000002</v>
      </c>
      <c r="CI141" s="141">
        <v>329.8</v>
      </c>
      <c r="CJ141" s="141">
        <v>340.2</v>
      </c>
      <c r="CK141" s="141">
        <v>342.9</v>
      </c>
      <c r="CL141" s="141">
        <v>355</v>
      </c>
    </row>
    <row r="142" spans="1:90" x14ac:dyDescent="0.2">
      <c r="A142" s="138" t="s">
        <v>3230</v>
      </c>
      <c r="B142" s="138" t="s">
        <v>3231</v>
      </c>
      <c r="C142" s="139">
        <v>0.16785</v>
      </c>
      <c r="D142" s="141">
        <v>99.5</v>
      </c>
      <c r="E142" s="141">
        <v>101.6</v>
      </c>
      <c r="F142" s="141">
        <v>101.6</v>
      </c>
      <c r="G142" s="141">
        <v>101.1</v>
      </c>
      <c r="H142" s="141">
        <v>101</v>
      </c>
      <c r="I142" s="141">
        <v>101</v>
      </c>
      <c r="J142" s="141">
        <v>101</v>
      </c>
      <c r="K142" s="141">
        <v>100.9</v>
      </c>
      <c r="L142" s="141">
        <v>100.8</v>
      </c>
      <c r="M142" s="141">
        <v>100.8</v>
      </c>
      <c r="N142" s="141">
        <v>102.1</v>
      </c>
      <c r="O142" s="141">
        <v>102.5</v>
      </c>
      <c r="P142" s="141">
        <v>102.5</v>
      </c>
      <c r="Q142" s="141">
        <v>104</v>
      </c>
      <c r="R142" s="141">
        <v>104.5</v>
      </c>
      <c r="S142" s="141">
        <v>104.5</v>
      </c>
      <c r="T142" s="141">
        <v>127.6</v>
      </c>
      <c r="U142" s="141">
        <v>128.19999999999999</v>
      </c>
      <c r="V142" s="141">
        <v>128.19999999999999</v>
      </c>
      <c r="W142" s="141">
        <v>128.19999999999999</v>
      </c>
      <c r="X142" s="141">
        <v>128.19999999999999</v>
      </c>
      <c r="Y142" s="141">
        <v>128.19999999999999</v>
      </c>
      <c r="Z142" s="141">
        <v>128.19999999999999</v>
      </c>
      <c r="AA142" s="141">
        <v>143.4</v>
      </c>
      <c r="AB142" s="141">
        <v>145.69999999999999</v>
      </c>
      <c r="AC142" s="141">
        <v>145.69999999999999</v>
      </c>
      <c r="AD142" s="141">
        <v>145.69999999999999</v>
      </c>
      <c r="AE142" s="141">
        <v>145.69999999999999</v>
      </c>
      <c r="AF142" s="141">
        <v>145.69999999999999</v>
      </c>
      <c r="AG142" s="141">
        <v>145.80000000000001</v>
      </c>
      <c r="AH142" s="141">
        <v>145.80000000000001</v>
      </c>
      <c r="AI142" s="141">
        <v>145.80000000000001</v>
      </c>
      <c r="AJ142" s="141">
        <v>145.80000000000001</v>
      </c>
      <c r="AK142" s="141">
        <v>145.80000000000001</v>
      </c>
      <c r="AL142" s="141">
        <v>145.80000000000001</v>
      </c>
      <c r="AM142" s="141">
        <v>145.80000000000001</v>
      </c>
      <c r="AN142" s="141">
        <v>145.80000000000001</v>
      </c>
      <c r="AO142" s="141">
        <v>145.80000000000001</v>
      </c>
      <c r="AP142" s="141">
        <v>146.19999999999999</v>
      </c>
      <c r="AQ142" s="141">
        <v>148</v>
      </c>
      <c r="AR142" s="141">
        <v>148.30000000000001</v>
      </c>
      <c r="AS142" s="141">
        <v>168.5</v>
      </c>
      <c r="AT142" s="141">
        <v>175.2</v>
      </c>
      <c r="AU142" s="141">
        <v>177.9</v>
      </c>
      <c r="AV142" s="141">
        <v>179.1</v>
      </c>
      <c r="AW142" s="141">
        <v>179.7</v>
      </c>
      <c r="AX142" s="141">
        <v>178.7</v>
      </c>
      <c r="AY142" s="141">
        <v>174.5</v>
      </c>
      <c r="AZ142" s="141">
        <v>174.5</v>
      </c>
      <c r="BA142" s="141">
        <v>174.5</v>
      </c>
      <c r="BB142" s="141">
        <v>174.5</v>
      </c>
      <c r="BC142" s="141">
        <v>174.5</v>
      </c>
      <c r="BD142" s="141">
        <v>174.5</v>
      </c>
      <c r="BE142" s="141">
        <v>174.5</v>
      </c>
      <c r="BF142" s="141">
        <v>174.5</v>
      </c>
      <c r="BG142" s="141">
        <v>174.5</v>
      </c>
      <c r="BH142" s="141">
        <v>174.5</v>
      </c>
      <c r="BI142" s="141">
        <v>174.5</v>
      </c>
      <c r="BJ142" s="141">
        <v>174.5</v>
      </c>
      <c r="BK142" s="141">
        <v>174.5</v>
      </c>
      <c r="BL142" s="141">
        <v>174.5</v>
      </c>
      <c r="BM142" s="141">
        <v>174.5</v>
      </c>
      <c r="BN142" s="141">
        <v>174.5</v>
      </c>
      <c r="BO142" s="141">
        <v>174.5</v>
      </c>
      <c r="BP142" s="141">
        <v>194.2</v>
      </c>
      <c r="BQ142" s="141">
        <v>194.2</v>
      </c>
      <c r="BR142" s="141">
        <v>194.2</v>
      </c>
      <c r="BS142" s="141">
        <v>194.2</v>
      </c>
      <c r="BT142" s="141">
        <v>194.2</v>
      </c>
      <c r="BU142" s="141">
        <v>194.2</v>
      </c>
      <c r="BV142" s="141">
        <v>194.2</v>
      </c>
      <c r="BW142" s="141">
        <v>194.2</v>
      </c>
      <c r="BX142" s="141">
        <v>194.2</v>
      </c>
      <c r="BY142" s="141">
        <v>194.2</v>
      </c>
      <c r="BZ142" s="141">
        <v>194.2</v>
      </c>
      <c r="CA142" s="141">
        <v>214</v>
      </c>
      <c r="CB142" s="141">
        <v>220.8</v>
      </c>
      <c r="CC142" s="141">
        <v>220.8</v>
      </c>
      <c r="CD142" s="141">
        <v>221.8</v>
      </c>
      <c r="CE142" s="141">
        <v>231.2</v>
      </c>
      <c r="CF142" s="141">
        <v>236.6</v>
      </c>
      <c r="CG142" s="141">
        <v>236.6</v>
      </c>
      <c r="CH142" s="141">
        <v>236.6</v>
      </c>
      <c r="CI142" s="141">
        <v>236.6</v>
      </c>
      <c r="CJ142" s="141">
        <v>236.6</v>
      </c>
      <c r="CK142" s="141">
        <v>236.6</v>
      </c>
      <c r="CL142" s="141">
        <v>236.6</v>
      </c>
    </row>
    <row r="143" spans="1:90" x14ac:dyDescent="0.2">
      <c r="A143" s="138" t="s">
        <v>3232</v>
      </c>
      <c r="B143" s="138" t="s">
        <v>3233</v>
      </c>
      <c r="C143" s="139">
        <v>3.4516300000000002</v>
      </c>
      <c r="D143" s="141">
        <v>100.5</v>
      </c>
      <c r="E143" s="141">
        <v>100.5</v>
      </c>
      <c r="F143" s="141">
        <v>100.5</v>
      </c>
      <c r="G143" s="141">
        <v>100.5</v>
      </c>
      <c r="H143" s="141">
        <v>100.5</v>
      </c>
      <c r="I143" s="141">
        <v>103.7</v>
      </c>
      <c r="J143" s="141">
        <v>103.7</v>
      </c>
      <c r="K143" s="141">
        <v>103.7</v>
      </c>
      <c r="L143" s="141">
        <v>103.7</v>
      </c>
      <c r="M143" s="141">
        <v>102.1</v>
      </c>
      <c r="N143" s="141">
        <v>102.1</v>
      </c>
      <c r="O143" s="141">
        <v>102.1</v>
      </c>
      <c r="P143" s="141">
        <v>102.1</v>
      </c>
      <c r="Q143" s="141">
        <v>103.3</v>
      </c>
      <c r="R143" s="141">
        <v>103.3</v>
      </c>
      <c r="S143" s="141">
        <v>103.3</v>
      </c>
      <c r="T143" s="141">
        <v>103.3</v>
      </c>
      <c r="U143" s="141">
        <v>103.3</v>
      </c>
      <c r="V143" s="141">
        <v>103.3</v>
      </c>
      <c r="W143" s="141">
        <v>103.3</v>
      </c>
      <c r="X143" s="141">
        <v>107.3</v>
      </c>
      <c r="Y143" s="141">
        <v>107.3</v>
      </c>
      <c r="Z143" s="141">
        <v>107.3</v>
      </c>
      <c r="AA143" s="141">
        <v>106.8</v>
      </c>
      <c r="AB143" s="141">
        <v>106</v>
      </c>
      <c r="AC143" s="141">
        <v>106.2</v>
      </c>
      <c r="AD143" s="141">
        <v>106.2</v>
      </c>
      <c r="AE143" s="141">
        <v>106.2</v>
      </c>
      <c r="AF143" s="141">
        <v>106.2</v>
      </c>
      <c r="AG143" s="141">
        <v>106.2</v>
      </c>
      <c r="AH143" s="141">
        <v>106.2</v>
      </c>
      <c r="AI143" s="141">
        <v>106.2</v>
      </c>
      <c r="AJ143" s="141">
        <v>106.2</v>
      </c>
      <c r="AK143" s="141">
        <v>106.2</v>
      </c>
      <c r="AL143" s="141">
        <v>106.2</v>
      </c>
      <c r="AM143" s="141">
        <v>106.2</v>
      </c>
      <c r="AN143" s="141">
        <v>105.9</v>
      </c>
      <c r="AO143" s="141">
        <v>105.9</v>
      </c>
      <c r="AP143" s="141">
        <v>106.5</v>
      </c>
      <c r="AQ143" s="141">
        <v>106.5</v>
      </c>
      <c r="AR143" s="141">
        <v>106.5</v>
      </c>
      <c r="AS143" s="141">
        <v>106.5</v>
      </c>
      <c r="AT143" s="141">
        <v>106.5</v>
      </c>
      <c r="AU143" s="141">
        <v>106.5</v>
      </c>
      <c r="AV143" s="141">
        <v>106.5</v>
      </c>
      <c r="AW143" s="141">
        <v>106.5</v>
      </c>
      <c r="AX143" s="141">
        <v>106.5</v>
      </c>
      <c r="AY143" s="141">
        <v>106.5</v>
      </c>
      <c r="AZ143" s="141">
        <v>106.5</v>
      </c>
      <c r="BA143" s="141">
        <v>106.5</v>
      </c>
      <c r="BB143" s="141">
        <v>105</v>
      </c>
      <c r="BC143" s="141">
        <v>105</v>
      </c>
      <c r="BD143" s="141">
        <v>105</v>
      </c>
      <c r="BE143" s="141">
        <v>105</v>
      </c>
      <c r="BF143" s="141">
        <v>105</v>
      </c>
      <c r="BG143" s="141">
        <v>108.6</v>
      </c>
      <c r="BH143" s="141">
        <v>108.6</v>
      </c>
      <c r="BI143" s="141">
        <v>108.6</v>
      </c>
      <c r="BJ143" s="141">
        <v>108.6</v>
      </c>
      <c r="BK143" s="141">
        <v>108.6</v>
      </c>
      <c r="BL143" s="141">
        <v>108.6</v>
      </c>
      <c r="BM143" s="141">
        <v>108.6</v>
      </c>
      <c r="BN143" s="141">
        <v>108.6</v>
      </c>
      <c r="BO143" s="141">
        <v>108.6</v>
      </c>
      <c r="BP143" s="141">
        <v>114</v>
      </c>
      <c r="BQ143" s="141">
        <v>114</v>
      </c>
      <c r="BR143" s="141">
        <v>114</v>
      </c>
      <c r="BS143" s="141">
        <v>114</v>
      </c>
      <c r="BT143" s="141">
        <v>114</v>
      </c>
      <c r="BU143" s="141">
        <v>114</v>
      </c>
      <c r="BV143" s="141">
        <v>114</v>
      </c>
      <c r="BW143" s="141">
        <v>114</v>
      </c>
      <c r="BX143" s="141">
        <v>112.5</v>
      </c>
      <c r="BY143" s="141">
        <v>112.5</v>
      </c>
      <c r="BZ143" s="141">
        <v>112.5</v>
      </c>
      <c r="CA143" s="141">
        <v>112.5</v>
      </c>
      <c r="CB143" s="141">
        <v>112.5</v>
      </c>
      <c r="CC143" s="141">
        <v>112.5</v>
      </c>
      <c r="CD143" s="141">
        <v>112.5</v>
      </c>
      <c r="CE143" s="141">
        <v>112.5</v>
      </c>
      <c r="CF143" s="141">
        <v>115.9</v>
      </c>
      <c r="CG143" s="141">
        <v>117</v>
      </c>
      <c r="CH143" s="141">
        <v>117</v>
      </c>
      <c r="CI143" s="141">
        <v>117</v>
      </c>
      <c r="CJ143" s="141">
        <v>117</v>
      </c>
      <c r="CK143" s="141">
        <v>117</v>
      </c>
      <c r="CL143" s="141">
        <v>117</v>
      </c>
    </row>
    <row r="144" spans="1:90" x14ac:dyDescent="0.2">
      <c r="A144" s="138" t="s">
        <v>3234</v>
      </c>
      <c r="B144" s="138" t="s">
        <v>3235</v>
      </c>
      <c r="C144" s="139">
        <v>0.90991</v>
      </c>
      <c r="D144" s="141">
        <v>99.2</v>
      </c>
      <c r="E144" s="141">
        <v>99.2</v>
      </c>
      <c r="F144" s="141">
        <v>99.2</v>
      </c>
      <c r="G144" s="141">
        <v>99.2</v>
      </c>
      <c r="H144" s="141">
        <v>99.2</v>
      </c>
      <c r="I144" s="141">
        <v>99.2</v>
      </c>
      <c r="J144" s="141">
        <v>99.2</v>
      </c>
      <c r="K144" s="141">
        <v>99.2</v>
      </c>
      <c r="L144" s="141">
        <v>99.2</v>
      </c>
      <c r="M144" s="141">
        <v>99.1</v>
      </c>
      <c r="N144" s="141">
        <v>99.1</v>
      </c>
      <c r="O144" s="141">
        <v>99.1</v>
      </c>
      <c r="P144" s="141">
        <v>99.1</v>
      </c>
      <c r="Q144" s="141">
        <v>99.6</v>
      </c>
      <c r="R144" s="141">
        <v>99.8</v>
      </c>
      <c r="S144" s="141">
        <v>99.8</v>
      </c>
      <c r="T144" s="141">
        <v>99.8</v>
      </c>
      <c r="U144" s="141">
        <v>99.8</v>
      </c>
      <c r="V144" s="141">
        <v>99.8</v>
      </c>
      <c r="W144" s="141">
        <v>99.8</v>
      </c>
      <c r="X144" s="141">
        <v>103.3</v>
      </c>
      <c r="Y144" s="141">
        <v>103.3</v>
      </c>
      <c r="Z144" s="141">
        <v>103.2</v>
      </c>
      <c r="AA144" s="141">
        <v>103.1</v>
      </c>
      <c r="AB144" s="141">
        <v>102.9</v>
      </c>
      <c r="AC144" s="141">
        <v>103.7</v>
      </c>
      <c r="AD144" s="141">
        <v>103.9</v>
      </c>
      <c r="AE144" s="141">
        <v>103.9</v>
      </c>
      <c r="AF144" s="141">
        <v>103.8</v>
      </c>
      <c r="AG144" s="141">
        <v>103.8</v>
      </c>
      <c r="AH144" s="141">
        <v>103.8</v>
      </c>
      <c r="AI144" s="141">
        <v>103.8</v>
      </c>
      <c r="AJ144" s="141">
        <v>103.8</v>
      </c>
      <c r="AK144" s="141">
        <v>103.8</v>
      </c>
      <c r="AL144" s="141">
        <v>103.8</v>
      </c>
      <c r="AM144" s="141">
        <v>103.8</v>
      </c>
      <c r="AN144" s="141">
        <v>105.3</v>
      </c>
      <c r="AO144" s="141">
        <v>105.3</v>
      </c>
      <c r="AP144" s="141">
        <v>104.8</v>
      </c>
      <c r="AQ144" s="141">
        <v>104.8</v>
      </c>
      <c r="AR144" s="141">
        <v>104.8</v>
      </c>
      <c r="AS144" s="141">
        <v>104.8</v>
      </c>
      <c r="AT144" s="141">
        <v>104.8</v>
      </c>
      <c r="AU144" s="141">
        <v>104.8</v>
      </c>
      <c r="AV144" s="141">
        <v>104.8</v>
      </c>
      <c r="AW144" s="141">
        <v>104.8</v>
      </c>
      <c r="AX144" s="141">
        <v>104.8</v>
      </c>
      <c r="AY144" s="141">
        <v>104.8</v>
      </c>
      <c r="AZ144" s="141">
        <v>104.8</v>
      </c>
      <c r="BA144" s="141">
        <v>104.8</v>
      </c>
      <c r="BB144" s="141">
        <v>105.5</v>
      </c>
      <c r="BC144" s="141">
        <v>105.5</v>
      </c>
      <c r="BD144" s="141">
        <v>105.5</v>
      </c>
      <c r="BE144" s="141">
        <v>105.5</v>
      </c>
      <c r="BF144" s="141">
        <v>105.5</v>
      </c>
      <c r="BG144" s="141">
        <v>110.3</v>
      </c>
      <c r="BH144" s="141">
        <v>110.3</v>
      </c>
      <c r="BI144" s="141">
        <v>110.3</v>
      </c>
      <c r="BJ144" s="141">
        <v>110.3</v>
      </c>
      <c r="BK144" s="141">
        <v>110.3</v>
      </c>
      <c r="BL144" s="141">
        <v>110.3</v>
      </c>
      <c r="BM144" s="141">
        <v>110.3</v>
      </c>
      <c r="BN144" s="141">
        <v>110.3</v>
      </c>
      <c r="BO144" s="141">
        <v>110.3</v>
      </c>
      <c r="BP144" s="141">
        <v>114.7</v>
      </c>
      <c r="BQ144" s="141">
        <v>114.7</v>
      </c>
      <c r="BR144" s="141">
        <v>114.7</v>
      </c>
      <c r="BS144" s="141">
        <v>114.7</v>
      </c>
      <c r="BT144" s="141">
        <v>114.7</v>
      </c>
      <c r="BU144" s="141">
        <v>114.7</v>
      </c>
      <c r="BV144" s="141">
        <v>114.7</v>
      </c>
      <c r="BW144" s="141">
        <v>114.7</v>
      </c>
      <c r="BX144" s="141">
        <v>114.3</v>
      </c>
      <c r="BY144" s="141">
        <v>114.3</v>
      </c>
      <c r="BZ144" s="141">
        <v>114.3</v>
      </c>
      <c r="CA144" s="141">
        <v>114.3</v>
      </c>
      <c r="CB144" s="141">
        <v>114.3</v>
      </c>
      <c r="CC144" s="141">
        <v>114.3</v>
      </c>
      <c r="CD144" s="141">
        <v>114.3</v>
      </c>
      <c r="CE144" s="141">
        <v>114.3</v>
      </c>
      <c r="CF144" s="141">
        <v>117.9</v>
      </c>
      <c r="CG144" s="141">
        <v>119.1</v>
      </c>
      <c r="CH144" s="141">
        <v>119.1</v>
      </c>
      <c r="CI144" s="141">
        <v>119.1</v>
      </c>
      <c r="CJ144" s="141">
        <v>119.1</v>
      </c>
      <c r="CK144" s="141">
        <v>119.1</v>
      </c>
      <c r="CL144" s="141">
        <v>119.1</v>
      </c>
    </row>
    <row r="145" spans="1:90" x14ac:dyDescent="0.2">
      <c r="A145" s="138" t="s">
        <v>3236</v>
      </c>
      <c r="B145" s="138" t="s">
        <v>3237</v>
      </c>
      <c r="C145" s="139">
        <v>0.30025000000000002</v>
      </c>
      <c r="D145" s="141">
        <v>96</v>
      </c>
      <c r="E145" s="141">
        <v>96</v>
      </c>
      <c r="F145" s="141">
        <v>96</v>
      </c>
      <c r="G145" s="141">
        <v>96</v>
      </c>
      <c r="H145" s="141">
        <v>96</v>
      </c>
      <c r="I145" s="141">
        <v>96.4</v>
      </c>
      <c r="J145" s="141">
        <v>96.4</v>
      </c>
      <c r="K145" s="141">
        <v>96.4</v>
      </c>
      <c r="L145" s="141">
        <v>96.4</v>
      </c>
      <c r="M145" s="141">
        <v>97.5</v>
      </c>
      <c r="N145" s="141">
        <v>97.5</v>
      </c>
      <c r="O145" s="141">
        <v>97.5</v>
      </c>
      <c r="P145" s="141">
        <v>97.5</v>
      </c>
      <c r="Q145" s="141">
        <v>97.9</v>
      </c>
      <c r="R145" s="141">
        <v>97.9</v>
      </c>
      <c r="S145" s="141">
        <v>97.9</v>
      </c>
      <c r="T145" s="141">
        <v>97.9</v>
      </c>
      <c r="U145" s="141">
        <v>97.9</v>
      </c>
      <c r="V145" s="141">
        <v>97.9</v>
      </c>
      <c r="W145" s="141">
        <v>97.9</v>
      </c>
      <c r="X145" s="141">
        <v>99.8</v>
      </c>
      <c r="Y145" s="141">
        <v>99.8</v>
      </c>
      <c r="Z145" s="141">
        <v>99.6</v>
      </c>
      <c r="AA145" s="141">
        <v>99.5</v>
      </c>
      <c r="AB145" s="141">
        <v>99.3</v>
      </c>
      <c r="AC145" s="141">
        <v>97.6</v>
      </c>
      <c r="AD145" s="141">
        <v>97.9</v>
      </c>
      <c r="AE145" s="141">
        <v>97.9</v>
      </c>
      <c r="AF145" s="141">
        <v>97.7</v>
      </c>
      <c r="AG145" s="141">
        <v>97.7</v>
      </c>
      <c r="AH145" s="141">
        <v>97.7</v>
      </c>
      <c r="AI145" s="141">
        <v>97.7</v>
      </c>
      <c r="AJ145" s="141">
        <v>97.7</v>
      </c>
      <c r="AK145" s="141">
        <v>97.7</v>
      </c>
      <c r="AL145" s="141">
        <v>97.7</v>
      </c>
      <c r="AM145" s="141">
        <v>97.7</v>
      </c>
      <c r="AN145" s="141">
        <v>99.1</v>
      </c>
      <c r="AO145" s="141">
        <v>99.1</v>
      </c>
      <c r="AP145" s="141">
        <v>98.9</v>
      </c>
      <c r="AQ145" s="141">
        <v>98.9</v>
      </c>
      <c r="AR145" s="141">
        <v>98.9</v>
      </c>
      <c r="AS145" s="141">
        <v>98.9</v>
      </c>
      <c r="AT145" s="141">
        <v>98.9</v>
      </c>
      <c r="AU145" s="141">
        <v>98.9</v>
      </c>
      <c r="AV145" s="141">
        <v>98.9</v>
      </c>
      <c r="AW145" s="141">
        <v>98.9</v>
      </c>
      <c r="AX145" s="141">
        <v>98.9</v>
      </c>
      <c r="AY145" s="141">
        <v>98.9</v>
      </c>
      <c r="AZ145" s="141">
        <v>98.9</v>
      </c>
      <c r="BA145" s="141">
        <v>98.9</v>
      </c>
      <c r="BB145" s="141">
        <v>99.6</v>
      </c>
      <c r="BC145" s="141">
        <v>99.6</v>
      </c>
      <c r="BD145" s="141">
        <v>99.6</v>
      </c>
      <c r="BE145" s="141">
        <v>99.6</v>
      </c>
      <c r="BF145" s="141">
        <v>99.6</v>
      </c>
      <c r="BG145" s="141">
        <v>102.3</v>
      </c>
      <c r="BH145" s="141">
        <v>102.3</v>
      </c>
      <c r="BI145" s="141">
        <v>102.3</v>
      </c>
      <c r="BJ145" s="141">
        <v>102.3</v>
      </c>
      <c r="BK145" s="141">
        <v>102.3</v>
      </c>
      <c r="BL145" s="141">
        <v>102.3</v>
      </c>
      <c r="BM145" s="141">
        <v>102.3</v>
      </c>
      <c r="BN145" s="141">
        <v>102.3</v>
      </c>
      <c r="BO145" s="141">
        <v>102.3</v>
      </c>
      <c r="BP145" s="141">
        <v>104.7</v>
      </c>
      <c r="BQ145" s="141">
        <v>104.7</v>
      </c>
      <c r="BR145" s="141">
        <v>104.7</v>
      </c>
      <c r="BS145" s="141">
        <v>104.7</v>
      </c>
      <c r="BT145" s="141">
        <v>104.7</v>
      </c>
      <c r="BU145" s="141">
        <v>104.7</v>
      </c>
      <c r="BV145" s="141">
        <v>104.7</v>
      </c>
      <c r="BW145" s="141">
        <v>104.7</v>
      </c>
      <c r="BX145" s="141">
        <v>104.5</v>
      </c>
      <c r="BY145" s="141">
        <v>104.5</v>
      </c>
      <c r="BZ145" s="141">
        <v>104.5</v>
      </c>
      <c r="CA145" s="141">
        <v>104.5</v>
      </c>
      <c r="CB145" s="141">
        <v>104.5</v>
      </c>
      <c r="CC145" s="141">
        <v>104.5</v>
      </c>
      <c r="CD145" s="141">
        <v>104.5</v>
      </c>
      <c r="CE145" s="141">
        <v>104.5</v>
      </c>
      <c r="CF145" s="141">
        <v>107.4</v>
      </c>
      <c r="CG145" s="141">
        <v>108.4</v>
      </c>
      <c r="CH145" s="141">
        <v>108.4</v>
      </c>
      <c r="CI145" s="141">
        <v>108.4</v>
      </c>
      <c r="CJ145" s="141">
        <v>108.4</v>
      </c>
      <c r="CK145" s="141">
        <v>108.4</v>
      </c>
      <c r="CL145" s="141">
        <v>108.4</v>
      </c>
    </row>
    <row r="146" spans="1:90" x14ac:dyDescent="0.2">
      <c r="A146" s="138" t="s">
        <v>3238</v>
      </c>
      <c r="B146" s="138" t="s">
        <v>3239</v>
      </c>
      <c r="C146" s="139">
        <v>0.84677000000000002</v>
      </c>
      <c r="D146" s="141">
        <v>101.2</v>
      </c>
      <c r="E146" s="141">
        <v>101.2</v>
      </c>
      <c r="F146" s="141">
        <v>101.2</v>
      </c>
      <c r="G146" s="141">
        <v>101.2</v>
      </c>
      <c r="H146" s="141">
        <v>101.2</v>
      </c>
      <c r="I146" s="141">
        <v>113.9</v>
      </c>
      <c r="J146" s="141">
        <v>113.9</v>
      </c>
      <c r="K146" s="141">
        <v>113.9</v>
      </c>
      <c r="L146" s="141">
        <v>113.9</v>
      </c>
      <c r="M146" s="141">
        <v>107.5</v>
      </c>
      <c r="N146" s="141">
        <v>107.5</v>
      </c>
      <c r="O146" s="141">
        <v>107.5</v>
      </c>
      <c r="P146" s="141">
        <v>107.5</v>
      </c>
      <c r="Q146" s="141">
        <v>111.6</v>
      </c>
      <c r="R146" s="141">
        <v>111.6</v>
      </c>
      <c r="S146" s="141">
        <v>111.6</v>
      </c>
      <c r="T146" s="141">
        <v>111.6</v>
      </c>
      <c r="U146" s="141">
        <v>111.6</v>
      </c>
      <c r="V146" s="141">
        <v>111.6</v>
      </c>
      <c r="W146" s="141">
        <v>111.6</v>
      </c>
      <c r="X146" s="141">
        <v>119.4</v>
      </c>
      <c r="Y146" s="141">
        <v>119.4</v>
      </c>
      <c r="Z146" s="141">
        <v>119.4</v>
      </c>
      <c r="AA146" s="141">
        <v>118.2</v>
      </c>
      <c r="AB146" s="141">
        <v>116.3</v>
      </c>
      <c r="AC146" s="141">
        <v>116.8</v>
      </c>
      <c r="AD146" s="141">
        <v>115.6</v>
      </c>
      <c r="AE146" s="141">
        <v>115.6</v>
      </c>
      <c r="AF146" s="141">
        <v>115.8</v>
      </c>
      <c r="AG146" s="141">
        <v>115.8</v>
      </c>
      <c r="AH146" s="141">
        <v>115.8</v>
      </c>
      <c r="AI146" s="141">
        <v>115.8</v>
      </c>
      <c r="AJ146" s="141">
        <v>115.8</v>
      </c>
      <c r="AK146" s="141">
        <v>115.8</v>
      </c>
      <c r="AL146" s="141">
        <v>115.8</v>
      </c>
      <c r="AM146" s="141">
        <v>115.8</v>
      </c>
      <c r="AN146" s="141">
        <v>113.4</v>
      </c>
      <c r="AO146" s="141">
        <v>113.4</v>
      </c>
      <c r="AP146" s="141">
        <v>117.5</v>
      </c>
      <c r="AQ146" s="141">
        <v>117.5</v>
      </c>
      <c r="AR146" s="141">
        <v>117.5</v>
      </c>
      <c r="AS146" s="141">
        <v>117.5</v>
      </c>
      <c r="AT146" s="141">
        <v>117.5</v>
      </c>
      <c r="AU146" s="141">
        <v>117.5</v>
      </c>
      <c r="AV146" s="141">
        <v>117.5</v>
      </c>
      <c r="AW146" s="141">
        <v>117.5</v>
      </c>
      <c r="AX146" s="141">
        <v>117.5</v>
      </c>
      <c r="AY146" s="141">
        <v>117.5</v>
      </c>
      <c r="AZ146" s="141">
        <v>117.5</v>
      </c>
      <c r="BA146" s="141">
        <v>117.5</v>
      </c>
      <c r="BB146" s="141">
        <v>108.7</v>
      </c>
      <c r="BC146" s="141">
        <v>108.7</v>
      </c>
      <c r="BD146" s="141">
        <v>108.7</v>
      </c>
      <c r="BE146" s="141">
        <v>108.7</v>
      </c>
      <c r="BF146" s="141">
        <v>108.7</v>
      </c>
      <c r="BG146" s="141">
        <v>117.4</v>
      </c>
      <c r="BH146" s="141">
        <v>117.4</v>
      </c>
      <c r="BI146" s="141">
        <v>117.4</v>
      </c>
      <c r="BJ146" s="141">
        <v>117.4</v>
      </c>
      <c r="BK146" s="141">
        <v>117.4</v>
      </c>
      <c r="BL146" s="141">
        <v>117.4</v>
      </c>
      <c r="BM146" s="141">
        <v>117.4</v>
      </c>
      <c r="BN146" s="141">
        <v>117.4</v>
      </c>
      <c r="BO146" s="141">
        <v>117.4</v>
      </c>
      <c r="BP146" s="141">
        <v>126.2</v>
      </c>
      <c r="BQ146" s="141">
        <v>126.2</v>
      </c>
      <c r="BR146" s="141">
        <v>126.2</v>
      </c>
      <c r="BS146" s="141">
        <v>126.2</v>
      </c>
      <c r="BT146" s="141">
        <v>126.2</v>
      </c>
      <c r="BU146" s="141">
        <v>126.2</v>
      </c>
      <c r="BV146" s="141">
        <v>126.2</v>
      </c>
      <c r="BW146" s="141">
        <v>126.2</v>
      </c>
      <c r="BX146" s="141">
        <v>128.1</v>
      </c>
      <c r="BY146" s="141">
        <v>128.1</v>
      </c>
      <c r="BZ146" s="141">
        <v>128.1</v>
      </c>
      <c r="CA146" s="141">
        <v>128.1</v>
      </c>
      <c r="CB146" s="141">
        <v>128.1</v>
      </c>
      <c r="CC146" s="141">
        <v>128.1</v>
      </c>
      <c r="CD146" s="141">
        <v>128.1</v>
      </c>
      <c r="CE146" s="141">
        <v>128.1</v>
      </c>
      <c r="CF146" s="141">
        <v>133.80000000000001</v>
      </c>
      <c r="CG146" s="141">
        <v>135.69999999999999</v>
      </c>
      <c r="CH146" s="141">
        <v>135.69999999999999</v>
      </c>
      <c r="CI146" s="141">
        <v>135.69999999999999</v>
      </c>
      <c r="CJ146" s="141">
        <v>135.69999999999999</v>
      </c>
      <c r="CK146" s="141">
        <v>135.69999999999999</v>
      </c>
      <c r="CL146" s="141">
        <v>135.69999999999999</v>
      </c>
    </row>
    <row r="147" spans="1:90" x14ac:dyDescent="0.2">
      <c r="A147" s="138" t="s">
        <v>3240</v>
      </c>
      <c r="B147" s="138" t="s">
        <v>3241</v>
      </c>
      <c r="C147" s="139">
        <v>9.2450000000000004E-2</v>
      </c>
      <c r="D147" s="141">
        <v>101.5</v>
      </c>
      <c r="E147" s="141">
        <v>101.5</v>
      </c>
      <c r="F147" s="141">
        <v>101.5</v>
      </c>
      <c r="G147" s="141">
        <v>101.5</v>
      </c>
      <c r="H147" s="141">
        <v>101.5</v>
      </c>
      <c r="I147" s="141">
        <v>102.3</v>
      </c>
      <c r="J147" s="141">
        <v>102.3</v>
      </c>
      <c r="K147" s="141">
        <v>102.3</v>
      </c>
      <c r="L147" s="141">
        <v>102.3</v>
      </c>
      <c r="M147" s="141">
        <v>102.3</v>
      </c>
      <c r="N147" s="141">
        <v>102.3</v>
      </c>
      <c r="O147" s="141">
        <v>102.3</v>
      </c>
      <c r="P147" s="141">
        <v>102.3</v>
      </c>
      <c r="Q147" s="141">
        <v>102.6</v>
      </c>
      <c r="R147" s="141">
        <v>102.6</v>
      </c>
      <c r="S147" s="141">
        <v>102.6</v>
      </c>
      <c r="T147" s="141">
        <v>102.6</v>
      </c>
      <c r="U147" s="141">
        <v>102.6</v>
      </c>
      <c r="V147" s="141">
        <v>102.6</v>
      </c>
      <c r="W147" s="141">
        <v>102.6</v>
      </c>
      <c r="X147" s="141">
        <v>104.6</v>
      </c>
      <c r="Y147" s="141">
        <v>104.6</v>
      </c>
      <c r="Z147" s="141">
        <v>104.5</v>
      </c>
      <c r="AA147" s="141">
        <v>104.7</v>
      </c>
      <c r="AB147" s="141">
        <v>104.9</v>
      </c>
      <c r="AC147" s="141">
        <v>102.5</v>
      </c>
      <c r="AD147" s="141">
        <v>102.9</v>
      </c>
      <c r="AE147" s="141">
        <v>102.9</v>
      </c>
      <c r="AF147" s="141">
        <v>103.1</v>
      </c>
      <c r="AG147" s="141">
        <v>103.1</v>
      </c>
      <c r="AH147" s="141">
        <v>103.1</v>
      </c>
      <c r="AI147" s="141">
        <v>103.1</v>
      </c>
      <c r="AJ147" s="141">
        <v>103.1</v>
      </c>
      <c r="AK147" s="141">
        <v>103.1</v>
      </c>
      <c r="AL147" s="141">
        <v>103.1</v>
      </c>
      <c r="AM147" s="141">
        <v>103.1</v>
      </c>
      <c r="AN147" s="141">
        <v>104.8</v>
      </c>
      <c r="AO147" s="141">
        <v>104.8</v>
      </c>
      <c r="AP147" s="141">
        <v>104.9</v>
      </c>
      <c r="AQ147" s="141">
        <v>104.9</v>
      </c>
      <c r="AR147" s="141">
        <v>104.7</v>
      </c>
      <c r="AS147" s="141">
        <v>104.9</v>
      </c>
      <c r="AT147" s="141">
        <v>104.9</v>
      </c>
      <c r="AU147" s="141">
        <v>104.9</v>
      </c>
      <c r="AV147" s="141">
        <v>104.8</v>
      </c>
      <c r="AW147" s="141">
        <v>104.9</v>
      </c>
      <c r="AX147" s="141">
        <v>104.9</v>
      </c>
      <c r="AY147" s="141">
        <v>104.9</v>
      </c>
      <c r="AZ147" s="141">
        <v>104.9</v>
      </c>
      <c r="BA147" s="141">
        <v>104.9</v>
      </c>
      <c r="BB147" s="141">
        <v>105.7</v>
      </c>
      <c r="BC147" s="141">
        <v>105.7</v>
      </c>
      <c r="BD147" s="141">
        <v>105.7</v>
      </c>
      <c r="BE147" s="141">
        <v>105.7</v>
      </c>
      <c r="BF147" s="141">
        <v>105.7</v>
      </c>
      <c r="BG147" s="141">
        <v>107.5</v>
      </c>
      <c r="BH147" s="141">
        <v>107.5</v>
      </c>
      <c r="BI147" s="141">
        <v>107.5</v>
      </c>
      <c r="BJ147" s="141">
        <v>107.5</v>
      </c>
      <c r="BK147" s="141">
        <v>107.5</v>
      </c>
      <c r="BL147" s="141">
        <v>107.5</v>
      </c>
      <c r="BM147" s="141">
        <v>107.5</v>
      </c>
      <c r="BN147" s="141">
        <v>107.5</v>
      </c>
      <c r="BO147" s="141">
        <v>107.5</v>
      </c>
      <c r="BP147" s="141">
        <v>114.4</v>
      </c>
      <c r="BQ147" s="141">
        <v>114.4</v>
      </c>
      <c r="BR147" s="141">
        <v>114.4</v>
      </c>
      <c r="BS147" s="141">
        <v>114.4</v>
      </c>
      <c r="BT147" s="141">
        <v>114.4</v>
      </c>
      <c r="BU147" s="141">
        <v>114.4</v>
      </c>
      <c r="BV147" s="141">
        <v>114.4</v>
      </c>
      <c r="BW147" s="141">
        <v>114.4</v>
      </c>
      <c r="BX147" s="141">
        <v>114.2</v>
      </c>
      <c r="BY147" s="141">
        <v>114.2</v>
      </c>
      <c r="BZ147" s="141">
        <v>114.2</v>
      </c>
      <c r="CA147" s="141">
        <v>114.2</v>
      </c>
      <c r="CB147" s="141">
        <v>114.2</v>
      </c>
      <c r="CC147" s="141">
        <v>114.2</v>
      </c>
      <c r="CD147" s="141">
        <v>114.2</v>
      </c>
      <c r="CE147" s="141">
        <v>114.2</v>
      </c>
      <c r="CF147" s="141">
        <v>116.9</v>
      </c>
      <c r="CG147" s="141">
        <v>117.8</v>
      </c>
      <c r="CH147" s="141">
        <v>117.8</v>
      </c>
      <c r="CI147" s="141">
        <v>117.8</v>
      </c>
      <c r="CJ147" s="141">
        <v>117.8</v>
      </c>
      <c r="CK147" s="141">
        <v>117.8</v>
      </c>
      <c r="CL147" s="141">
        <v>117.8</v>
      </c>
    </row>
    <row r="148" spans="1:90" x14ac:dyDescent="0.2">
      <c r="A148" s="138" t="s">
        <v>3242</v>
      </c>
      <c r="B148" s="138" t="s">
        <v>3243</v>
      </c>
      <c r="C148" s="139">
        <v>1.3022499999999999</v>
      </c>
      <c r="D148" s="141">
        <v>101.8</v>
      </c>
      <c r="E148" s="141">
        <v>101.8</v>
      </c>
      <c r="F148" s="141">
        <v>101.8</v>
      </c>
      <c r="G148" s="141">
        <v>101.8</v>
      </c>
      <c r="H148" s="141">
        <v>101.8</v>
      </c>
      <c r="I148" s="141">
        <v>102.1</v>
      </c>
      <c r="J148" s="141">
        <v>102.1</v>
      </c>
      <c r="K148" s="141">
        <v>102.1</v>
      </c>
      <c r="L148" s="141">
        <v>102.1</v>
      </c>
      <c r="M148" s="141">
        <v>101.7</v>
      </c>
      <c r="N148" s="141">
        <v>101.7</v>
      </c>
      <c r="O148" s="141">
        <v>101.7</v>
      </c>
      <c r="P148" s="141">
        <v>101.7</v>
      </c>
      <c r="Q148" s="141">
        <v>101.7</v>
      </c>
      <c r="R148" s="141">
        <v>101.7</v>
      </c>
      <c r="S148" s="141">
        <v>101.7</v>
      </c>
      <c r="T148" s="141">
        <v>101.7</v>
      </c>
      <c r="U148" s="141">
        <v>101.7</v>
      </c>
      <c r="V148" s="141">
        <v>101.7</v>
      </c>
      <c r="W148" s="141">
        <v>101.7</v>
      </c>
      <c r="X148" s="141">
        <v>104.2</v>
      </c>
      <c r="Y148" s="141">
        <v>104.2</v>
      </c>
      <c r="Z148" s="141">
        <v>104.1</v>
      </c>
      <c r="AA148" s="141">
        <v>103.7</v>
      </c>
      <c r="AB148" s="141">
        <v>103</v>
      </c>
      <c r="AC148" s="141">
        <v>103.4</v>
      </c>
      <c r="AD148" s="141">
        <v>103.8</v>
      </c>
      <c r="AE148" s="141">
        <v>103.8</v>
      </c>
      <c r="AF148" s="141">
        <v>103.7</v>
      </c>
      <c r="AG148" s="141">
        <v>103.7</v>
      </c>
      <c r="AH148" s="141">
        <v>103.7</v>
      </c>
      <c r="AI148" s="141">
        <v>103.7</v>
      </c>
      <c r="AJ148" s="141">
        <v>103.7</v>
      </c>
      <c r="AK148" s="141">
        <v>103.7</v>
      </c>
      <c r="AL148" s="141">
        <v>103.7</v>
      </c>
      <c r="AM148" s="141">
        <v>103.7</v>
      </c>
      <c r="AN148" s="141">
        <v>103.2</v>
      </c>
      <c r="AO148" s="141">
        <v>103.2</v>
      </c>
      <c r="AP148" s="141">
        <v>102.3</v>
      </c>
      <c r="AQ148" s="141">
        <v>102.3</v>
      </c>
      <c r="AR148" s="141">
        <v>102.3</v>
      </c>
      <c r="AS148" s="141">
        <v>102.3</v>
      </c>
      <c r="AT148" s="141">
        <v>102.3</v>
      </c>
      <c r="AU148" s="141">
        <v>102.3</v>
      </c>
      <c r="AV148" s="141">
        <v>102.3</v>
      </c>
      <c r="AW148" s="141">
        <v>102.3</v>
      </c>
      <c r="AX148" s="141">
        <v>102.3</v>
      </c>
      <c r="AY148" s="141">
        <v>102.3</v>
      </c>
      <c r="AZ148" s="141">
        <v>102.3</v>
      </c>
      <c r="BA148" s="141">
        <v>102.3</v>
      </c>
      <c r="BB148" s="141">
        <v>103.4</v>
      </c>
      <c r="BC148" s="141">
        <v>103.4</v>
      </c>
      <c r="BD148" s="141">
        <v>103.4</v>
      </c>
      <c r="BE148" s="141">
        <v>103.4</v>
      </c>
      <c r="BF148" s="141">
        <v>103.4</v>
      </c>
      <c r="BG148" s="141">
        <v>103.1</v>
      </c>
      <c r="BH148" s="141">
        <v>103.1</v>
      </c>
      <c r="BI148" s="141">
        <v>103.1</v>
      </c>
      <c r="BJ148" s="141">
        <v>103.1</v>
      </c>
      <c r="BK148" s="141">
        <v>103.1</v>
      </c>
      <c r="BL148" s="141">
        <v>103.1</v>
      </c>
      <c r="BM148" s="141">
        <v>103.1</v>
      </c>
      <c r="BN148" s="141">
        <v>103.1</v>
      </c>
      <c r="BO148" s="141">
        <v>103.1</v>
      </c>
      <c r="BP148" s="141">
        <v>107.7</v>
      </c>
      <c r="BQ148" s="141">
        <v>107.7</v>
      </c>
      <c r="BR148" s="141">
        <v>107.7</v>
      </c>
      <c r="BS148" s="141">
        <v>107.7</v>
      </c>
      <c r="BT148" s="141">
        <v>107.7</v>
      </c>
      <c r="BU148" s="141">
        <v>107.7</v>
      </c>
      <c r="BV148" s="141">
        <v>107.7</v>
      </c>
      <c r="BW148" s="141">
        <v>107.7</v>
      </c>
      <c r="BX148" s="141">
        <v>102.8</v>
      </c>
      <c r="BY148" s="141">
        <v>102.8</v>
      </c>
      <c r="BZ148" s="141">
        <v>102.8</v>
      </c>
      <c r="CA148" s="141">
        <v>102.8</v>
      </c>
      <c r="CB148" s="141">
        <v>102.8</v>
      </c>
      <c r="CC148" s="141">
        <v>102.8</v>
      </c>
      <c r="CD148" s="141">
        <v>102.8</v>
      </c>
      <c r="CE148" s="141">
        <v>102.8</v>
      </c>
      <c r="CF148" s="141">
        <v>104.6</v>
      </c>
      <c r="CG148" s="141">
        <v>105.2</v>
      </c>
      <c r="CH148" s="141">
        <v>105.2</v>
      </c>
      <c r="CI148" s="141">
        <v>105.2</v>
      </c>
      <c r="CJ148" s="141">
        <v>105.2</v>
      </c>
      <c r="CK148" s="141">
        <v>105.2</v>
      </c>
      <c r="CL148" s="141">
        <v>105.2</v>
      </c>
    </row>
    <row r="149" spans="1:90" x14ac:dyDescent="0.2">
      <c r="A149" s="138" t="s">
        <v>3244</v>
      </c>
      <c r="B149" s="138" t="s">
        <v>1758</v>
      </c>
      <c r="C149" s="139">
        <v>64.971639999999994</v>
      </c>
      <c r="D149" s="141">
        <v>100.8</v>
      </c>
      <c r="E149" s="141">
        <v>100.9</v>
      </c>
      <c r="F149" s="141">
        <v>101.3</v>
      </c>
      <c r="G149" s="141">
        <v>102.8</v>
      </c>
      <c r="H149" s="141">
        <v>102.4</v>
      </c>
      <c r="I149" s="141">
        <v>102.1</v>
      </c>
      <c r="J149" s="141">
        <v>102</v>
      </c>
      <c r="K149" s="141">
        <v>102</v>
      </c>
      <c r="L149" s="141">
        <v>102.1</v>
      </c>
      <c r="M149" s="141">
        <v>102.1</v>
      </c>
      <c r="N149" s="141">
        <v>102.2</v>
      </c>
      <c r="O149" s="141">
        <v>102.1</v>
      </c>
      <c r="P149" s="141">
        <v>102.6</v>
      </c>
      <c r="Q149" s="141">
        <v>103.1</v>
      </c>
      <c r="R149" s="141">
        <v>103.5</v>
      </c>
      <c r="S149" s="141">
        <v>105.9</v>
      </c>
      <c r="T149" s="141">
        <v>106.5</v>
      </c>
      <c r="U149" s="141">
        <v>106.8</v>
      </c>
      <c r="V149" s="141">
        <v>107.5</v>
      </c>
      <c r="W149" s="141">
        <v>108.1</v>
      </c>
      <c r="X149" s="141">
        <v>108.4</v>
      </c>
      <c r="Y149" s="141">
        <v>108.6</v>
      </c>
      <c r="Z149" s="141">
        <v>108.7</v>
      </c>
      <c r="AA149" s="141">
        <v>108.9</v>
      </c>
      <c r="AB149" s="141">
        <v>109.5</v>
      </c>
      <c r="AC149" s="141">
        <v>109.7</v>
      </c>
      <c r="AD149" s="141">
        <v>110</v>
      </c>
      <c r="AE149" s="141">
        <v>111.6</v>
      </c>
      <c r="AF149" s="141">
        <v>111.7</v>
      </c>
      <c r="AG149" s="141">
        <v>111.9</v>
      </c>
      <c r="AH149" s="141">
        <v>112.2</v>
      </c>
      <c r="AI149" s="141">
        <v>112.3</v>
      </c>
      <c r="AJ149" s="141">
        <v>112.4</v>
      </c>
      <c r="AK149" s="141">
        <v>113</v>
      </c>
      <c r="AL149" s="141">
        <v>113.2</v>
      </c>
      <c r="AM149" s="141">
        <v>113.5</v>
      </c>
      <c r="AN149" s="141">
        <v>115.1</v>
      </c>
      <c r="AO149" s="141">
        <v>116</v>
      </c>
      <c r="AP149" s="141">
        <v>117.8</v>
      </c>
      <c r="AQ149" s="141">
        <v>119.2</v>
      </c>
      <c r="AR149" s="141">
        <v>119.2</v>
      </c>
      <c r="AS149" s="141">
        <v>120.7</v>
      </c>
      <c r="AT149" s="141">
        <v>121.4</v>
      </c>
      <c r="AU149" s="141">
        <v>121.8</v>
      </c>
      <c r="AV149" s="141">
        <v>121.8</v>
      </c>
      <c r="AW149" s="141">
        <v>121.6</v>
      </c>
      <c r="AX149" s="141">
        <v>120.2</v>
      </c>
      <c r="AY149" s="141">
        <v>119.3</v>
      </c>
      <c r="AZ149" s="141">
        <v>119.8</v>
      </c>
      <c r="BA149" s="141">
        <v>119.7</v>
      </c>
      <c r="BB149" s="141">
        <v>119.8</v>
      </c>
      <c r="BC149" s="141">
        <v>120.2</v>
      </c>
      <c r="BD149" s="141">
        <v>120.8</v>
      </c>
      <c r="BE149" s="141">
        <v>121</v>
      </c>
      <c r="BF149" s="141">
        <v>121.1</v>
      </c>
      <c r="BG149" s="141">
        <v>122</v>
      </c>
      <c r="BH149" s="141">
        <v>122.6</v>
      </c>
      <c r="BI149" s="141">
        <v>122.9</v>
      </c>
      <c r="BJ149" s="141">
        <v>123.6</v>
      </c>
      <c r="BK149" s="141">
        <v>124.2</v>
      </c>
      <c r="BL149" s="141">
        <v>125.9</v>
      </c>
      <c r="BM149" s="141">
        <v>126.1</v>
      </c>
      <c r="BN149" s="141">
        <v>126.2</v>
      </c>
      <c r="BO149" s="141">
        <v>127.9</v>
      </c>
      <c r="BP149" s="141">
        <v>127.9</v>
      </c>
      <c r="BQ149" s="141">
        <v>127.8</v>
      </c>
      <c r="BR149" s="141">
        <v>128.1</v>
      </c>
      <c r="BS149" s="141">
        <v>128.30000000000001</v>
      </c>
      <c r="BT149" s="141">
        <v>128.69999999999999</v>
      </c>
      <c r="BU149" s="141">
        <v>129.19999999999999</v>
      </c>
      <c r="BV149" s="141">
        <v>129.80000000000001</v>
      </c>
      <c r="BW149" s="141">
        <v>130.9</v>
      </c>
      <c r="BX149" s="141">
        <v>132.6</v>
      </c>
      <c r="BY149" s="141">
        <v>134</v>
      </c>
      <c r="BZ149" s="141">
        <v>135.6</v>
      </c>
      <c r="CA149" s="141">
        <v>136.6</v>
      </c>
      <c r="CB149" s="141">
        <v>137.4</v>
      </c>
      <c r="CC149" s="141">
        <v>137.9</v>
      </c>
      <c r="CD149" s="141">
        <v>138</v>
      </c>
      <c r="CE149" s="141">
        <v>138.4</v>
      </c>
      <c r="CF149" s="141">
        <v>139</v>
      </c>
      <c r="CG149" s="141">
        <v>139.6</v>
      </c>
      <c r="CH149" s="141">
        <v>140.4</v>
      </c>
      <c r="CI149" s="141">
        <v>140.9</v>
      </c>
      <c r="CJ149" s="141">
        <v>141.5</v>
      </c>
      <c r="CK149" s="141">
        <v>141.80000000000001</v>
      </c>
      <c r="CL149" s="141">
        <v>142.6</v>
      </c>
    </row>
    <row r="150" spans="1:90" x14ac:dyDescent="0.2">
      <c r="A150" s="138" t="s">
        <v>3245</v>
      </c>
      <c r="B150" s="138" t="s">
        <v>1760</v>
      </c>
      <c r="C150" s="139">
        <v>9.9739599999999999</v>
      </c>
      <c r="D150" s="141">
        <v>100.9</v>
      </c>
      <c r="E150" s="141">
        <v>100.2</v>
      </c>
      <c r="F150" s="141">
        <v>100</v>
      </c>
      <c r="G150" s="141">
        <v>100.2</v>
      </c>
      <c r="H150" s="141">
        <v>100.1</v>
      </c>
      <c r="I150" s="141">
        <v>100.3</v>
      </c>
      <c r="J150" s="141">
        <v>101.1</v>
      </c>
      <c r="K150" s="141">
        <v>101.4</v>
      </c>
      <c r="L150" s="141">
        <v>101.3</v>
      </c>
      <c r="M150" s="141">
        <v>101.2</v>
      </c>
      <c r="N150" s="141">
        <v>101.2</v>
      </c>
      <c r="O150" s="141">
        <v>100.8</v>
      </c>
      <c r="P150" s="141">
        <v>101.6</v>
      </c>
      <c r="Q150" s="141">
        <v>102.7</v>
      </c>
      <c r="R150" s="141">
        <v>102.4</v>
      </c>
      <c r="S150" s="141">
        <v>104</v>
      </c>
      <c r="T150" s="141">
        <v>105</v>
      </c>
      <c r="U150" s="141">
        <v>105.5</v>
      </c>
      <c r="V150" s="141">
        <v>105.6</v>
      </c>
      <c r="W150" s="141">
        <v>106.7</v>
      </c>
      <c r="X150" s="141">
        <v>107.1</v>
      </c>
      <c r="Y150" s="141">
        <v>107.2</v>
      </c>
      <c r="Z150" s="141">
        <v>107.5</v>
      </c>
      <c r="AA150" s="141">
        <v>107.9</v>
      </c>
      <c r="AB150" s="141">
        <v>107.8</v>
      </c>
      <c r="AC150" s="141">
        <v>107.4</v>
      </c>
      <c r="AD150" s="141">
        <v>106.8</v>
      </c>
      <c r="AE150" s="141">
        <v>108.1</v>
      </c>
      <c r="AF150" s="141">
        <v>107.3</v>
      </c>
      <c r="AG150" s="141">
        <v>107.8</v>
      </c>
      <c r="AH150" s="141">
        <v>109.3</v>
      </c>
      <c r="AI150" s="141">
        <v>109.4</v>
      </c>
      <c r="AJ150" s="141">
        <v>109.2</v>
      </c>
      <c r="AK150" s="141">
        <v>109.9</v>
      </c>
      <c r="AL150" s="141">
        <v>110.3</v>
      </c>
      <c r="AM150" s="141">
        <v>110.6</v>
      </c>
      <c r="AN150" s="141">
        <v>112.4</v>
      </c>
      <c r="AO150" s="141">
        <v>113.6</v>
      </c>
      <c r="AP150" s="141">
        <v>115.8</v>
      </c>
      <c r="AQ150" s="141">
        <v>116.2</v>
      </c>
      <c r="AR150" s="141">
        <v>116.6</v>
      </c>
      <c r="AS150" s="141">
        <v>118.2</v>
      </c>
      <c r="AT150" s="141">
        <v>119.4</v>
      </c>
      <c r="AU150" s="141">
        <v>120.2</v>
      </c>
      <c r="AV150" s="141">
        <v>120.9</v>
      </c>
      <c r="AW150" s="141">
        <v>120.3</v>
      </c>
      <c r="AX150" s="141">
        <v>119.3</v>
      </c>
      <c r="AY150" s="141">
        <v>119.2</v>
      </c>
      <c r="AZ150" s="141">
        <v>122.1</v>
      </c>
      <c r="BA150" s="141">
        <v>123.3</v>
      </c>
      <c r="BB150" s="141">
        <v>123.1</v>
      </c>
      <c r="BC150" s="141">
        <v>126.5</v>
      </c>
      <c r="BD150" s="141">
        <v>128.4</v>
      </c>
      <c r="BE150" s="141">
        <v>128.9</v>
      </c>
      <c r="BF150" s="141">
        <v>129.5</v>
      </c>
      <c r="BG150" s="141">
        <v>133.1</v>
      </c>
      <c r="BH150" s="141">
        <v>135.5</v>
      </c>
      <c r="BI150" s="141">
        <v>135.9</v>
      </c>
      <c r="BJ150" s="141">
        <v>140.69999999999999</v>
      </c>
      <c r="BK150" s="141">
        <v>142.19999999999999</v>
      </c>
      <c r="BL150" s="141">
        <v>145.5</v>
      </c>
      <c r="BM150" s="141">
        <v>145.1</v>
      </c>
      <c r="BN150" s="141">
        <v>141.69999999999999</v>
      </c>
      <c r="BO150" s="141">
        <v>138</v>
      </c>
      <c r="BP150" s="141">
        <v>137.5</v>
      </c>
      <c r="BQ150" s="141">
        <v>136.80000000000001</v>
      </c>
      <c r="BR150" s="141">
        <v>139</v>
      </c>
      <c r="BS150" s="141">
        <v>139.19999999999999</v>
      </c>
      <c r="BT150" s="141">
        <v>140.4</v>
      </c>
      <c r="BU150" s="141">
        <v>141</v>
      </c>
      <c r="BV150" s="141">
        <v>142.19999999999999</v>
      </c>
      <c r="BW150" s="141">
        <v>144.19999999999999</v>
      </c>
      <c r="BX150" s="141">
        <v>145.30000000000001</v>
      </c>
      <c r="BY150" s="141">
        <v>145.1</v>
      </c>
      <c r="BZ150" s="141">
        <v>145.1</v>
      </c>
      <c r="CA150" s="141">
        <v>146.19999999999999</v>
      </c>
      <c r="CB150" s="141">
        <v>148.30000000000001</v>
      </c>
      <c r="CC150" s="141">
        <v>148.80000000000001</v>
      </c>
      <c r="CD150" s="141">
        <v>150.30000000000001</v>
      </c>
      <c r="CE150" s="141">
        <v>150.9</v>
      </c>
      <c r="CF150" s="141">
        <v>151.69999999999999</v>
      </c>
      <c r="CG150" s="141">
        <v>151.80000000000001</v>
      </c>
      <c r="CH150" s="141">
        <v>152.5</v>
      </c>
      <c r="CI150" s="141">
        <v>153.30000000000001</v>
      </c>
      <c r="CJ150" s="141">
        <v>153.30000000000001</v>
      </c>
      <c r="CK150" s="141">
        <v>153.19999999999999</v>
      </c>
      <c r="CL150" s="141">
        <v>154.1</v>
      </c>
    </row>
    <row r="151" spans="1:90" x14ac:dyDescent="0.2">
      <c r="A151" s="138" t="s">
        <v>3246</v>
      </c>
      <c r="B151" s="138" t="s">
        <v>1762</v>
      </c>
      <c r="C151" s="139">
        <v>0.56798000000000004</v>
      </c>
      <c r="D151" s="141">
        <v>98.9</v>
      </c>
      <c r="E151" s="141">
        <v>99</v>
      </c>
      <c r="F151" s="141">
        <v>99.1</v>
      </c>
      <c r="G151" s="141">
        <v>100</v>
      </c>
      <c r="H151" s="141">
        <v>99.8</v>
      </c>
      <c r="I151" s="141">
        <v>99.7</v>
      </c>
      <c r="J151" s="141">
        <v>99.5</v>
      </c>
      <c r="K151" s="141">
        <v>99.5</v>
      </c>
      <c r="L151" s="141">
        <v>99.3</v>
      </c>
      <c r="M151" s="141">
        <v>99.4</v>
      </c>
      <c r="N151" s="141">
        <v>99.3</v>
      </c>
      <c r="O151" s="141">
        <v>99.3</v>
      </c>
      <c r="P151" s="141">
        <v>99.2</v>
      </c>
      <c r="Q151" s="141">
        <v>99.4</v>
      </c>
      <c r="R151" s="141">
        <v>99.3</v>
      </c>
      <c r="S151" s="141">
        <v>100.1</v>
      </c>
      <c r="T151" s="141">
        <v>101.2</v>
      </c>
      <c r="U151" s="141">
        <v>101.7</v>
      </c>
      <c r="V151" s="141">
        <v>102.3</v>
      </c>
      <c r="W151" s="141">
        <v>103</v>
      </c>
      <c r="X151" s="141">
        <v>105.3</v>
      </c>
      <c r="Y151" s="141">
        <v>106.7</v>
      </c>
      <c r="Z151" s="141">
        <v>106.6</v>
      </c>
      <c r="AA151" s="141">
        <v>106.2</v>
      </c>
      <c r="AB151" s="141">
        <v>110</v>
      </c>
      <c r="AC151" s="141">
        <v>110.7</v>
      </c>
      <c r="AD151" s="141">
        <v>111.1</v>
      </c>
      <c r="AE151" s="141">
        <v>112.6</v>
      </c>
      <c r="AF151" s="141">
        <v>114</v>
      </c>
      <c r="AG151" s="141">
        <v>116.3</v>
      </c>
      <c r="AH151" s="141">
        <v>117</v>
      </c>
      <c r="AI151" s="141">
        <v>117.3</v>
      </c>
      <c r="AJ151" s="141">
        <v>116.6</v>
      </c>
      <c r="AK151" s="141">
        <v>117.1</v>
      </c>
      <c r="AL151" s="141">
        <v>117.1</v>
      </c>
      <c r="AM151" s="141">
        <v>117.2</v>
      </c>
      <c r="AN151" s="141">
        <v>117</v>
      </c>
      <c r="AO151" s="141">
        <v>117.1</v>
      </c>
      <c r="AP151" s="141">
        <v>117.1</v>
      </c>
      <c r="AQ151" s="141">
        <v>117.6</v>
      </c>
      <c r="AR151" s="141">
        <v>120.3</v>
      </c>
      <c r="AS151" s="141">
        <v>122.1</v>
      </c>
      <c r="AT151" s="141">
        <v>122.5</v>
      </c>
      <c r="AU151" s="141">
        <v>122.4</v>
      </c>
      <c r="AV151" s="141">
        <v>122.8</v>
      </c>
      <c r="AW151" s="141">
        <v>123.8</v>
      </c>
      <c r="AX151" s="141">
        <v>124.9</v>
      </c>
      <c r="AY151" s="141">
        <v>124.7</v>
      </c>
      <c r="AZ151" s="141">
        <v>124.7</v>
      </c>
      <c r="BA151" s="141">
        <v>124.8</v>
      </c>
      <c r="BB151" s="141">
        <v>124.7</v>
      </c>
      <c r="BC151" s="141">
        <v>126</v>
      </c>
      <c r="BD151" s="141">
        <v>128.9</v>
      </c>
      <c r="BE151" s="141">
        <v>129.4</v>
      </c>
      <c r="BF151" s="141">
        <v>131.19999999999999</v>
      </c>
      <c r="BG151" s="141">
        <v>134.9</v>
      </c>
      <c r="BH151" s="141">
        <v>140.30000000000001</v>
      </c>
      <c r="BI151" s="141">
        <v>141.4</v>
      </c>
      <c r="BJ151" s="141">
        <v>144.6</v>
      </c>
      <c r="BK151" s="141">
        <v>145</v>
      </c>
      <c r="BL151" s="141">
        <v>146.69999999999999</v>
      </c>
      <c r="BM151" s="141">
        <v>147.9</v>
      </c>
      <c r="BN151" s="141">
        <v>149.19999999999999</v>
      </c>
      <c r="BO151" s="141">
        <v>151.1</v>
      </c>
      <c r="BP151" s="141">
        <v>152.1</v>
      </c>
      <c r="BQ151" s="141">
        <v>152.1</v>
      </c>
      <c r="BR151" s="141">
        <v>151.80000000000001</v>
      </c>
      <c r="BS151" s="141">
        <v>151</v>
      </c>
      <c r="BT151" s="141">
        <v>150.69999999999999</v>
      </c>
      <c r="BU151" s="141">
        <v>150.6</v>
      </c>
      <c r="BV151" s="141">
        <v>150</v>
      </c>
      <c r="BW151" s="141">
        <v>151.4</v>
      </c>
      <c r="BX151" s="141">
        <v>153.19999999999999</v>
      </c>
      <c r="BY151" s="141">
        <v>154.4</v>
      </c>
      <c r="BZ151" s="141">
        <v>156.4</v>
      </c>
      <c r="CA151" s="141">
        <v>157.19999999999999</v>
      </c>
      <c r="CB151" s="141">
        <v>160.5</v>
      </c>
      <c r="CC151" s="141">
        <v>165.1</v>
      </c>
      <c r="CD151" s="141">
        <v>165.7</v>
      </c>
      <c r="CE151" s="141">
        <v>168.6</v>
      </c>
      <c r="CF151" s="141">
        <v>174.1</v>
      </c>
      <c r="CG151" s="141">
        <v>177</v>
      </c>
      <c r="CH151" s="141">
        <v>178</v>
      </c>
      <c r="CI151" s="141">
        <v>178.1</v>
      </c>
      <c r="CJ151" s="141">
        <v>178.1</v>
      </c>
      <c r="CK151" s="141">
        <v>178.7</v>
      </c>
      <c r="CL151" s="141">
        <v>178.1</v>
      </c>
    </row>
    <row r="152" spans="1:90" x14ac:dyDescent="0.2">
      <c r="A152" s="138" t="s">
        <v>1821</v>
      </c>
      <c r="B152" s="138" t="s">
        <v>1764</v>
      </c>
      <c r="C152" s="139">
        <v>0.20061000000000001</v>
      </c>
      <c r="D152" s="141">
        <v>99.5</v>
      </c>
      <c r="E152" s="141">
        <v>99.5</v>
      </c>
      <c r="F152" s="141">
        <v>99.5</v>
      </c>
      <c r="G152" s="141">
        <v>99.5</v>
      </c>
      <c r="H152" s="141">
        <v>99.5</v>
      </c>
      <c r="I152" s="141">
        <v>98.9</v>
      </c>
      <c r="J152" s="141">
        <v>98.9</v>
      </c>
      <c r="K152" s="141">
        <v>98.9</v>
      </c>
      <c r="L152" s="141">
        <v>98.9</v>
      </c>
      <c r="M152" s="141">
        <v>98.9</v>
      </c>
      <c r="N152" s="141">
        <v>98.9</v>
      </c>
      <c r="O152" s="141">
        <v>99.1</v>
      </c>
      <c r="P152" s="141">
        <v>100.1</v>
      </c>
      <c r="Q152" s="141">
        <v>100.6</v>
      </c>
      <c r="R152" s="141">
        <v>101.3</v>
      </c>
      <c r="S152" s="141">
        <v>101.9</v>
      </c>
      <c r="T152" s="141">
        <v>102.5</v>
      </c>
      <c r="U152" s="141">
        <v>102.8</v>
      </c>
      <c r="V152" s="141">
        <v>102.9</v>
      </c>
      <c r="W152" s="141">
        <v>104.4</v>
      </c>
      <c r="X152" s="141">
        <v>106.9</v>
      </c>
      <c r="Y152" s="141">
        <v>107.7</v>
      </c>
      <c r="Z152" s="141">
        <v>110.2</v>
      </c>
      <c r="AA152" s="141">
        <v>111.1</v>
      </c>
      <c r="AB152" s="141">
        <v>117.8</v>
      </c>
      <c r="AC152" s="141">
        <v>119</v>
      </c>
      <c r="AD152" s="141">
        <v>120.4</v>
      </c>
      <c r="AE152" s="141">
        <v>121.1</v>
      </c>
      <c r="AF152" s="141">
        <v>123</v>
      </c>
      <c r="AG152" s="141">
        <v>126</v>
      </c>
      <c r="AH152" s="141">
        <v>126.2</v>
      </c>
      <c r="AI152" s="141">
        <v>126.2</v>
      </c>
      <c r="AJ152" s="141">
        <v>125.6</v>
      </c>
      <c r="AK152" s="141">
        <v>126.5</v>
      </c>
      <c r="AL152" s="141">
        <v>126.5</v>
      </c>
      <c r="AM152" s="141">
        <v>126.8</v>
      </c>
      <c r="AN152" s="141">
        <v>127.5</v>
      </c>
      <c r="AO152" s="141">
        <v>127.2</v>
      </c>
      <c r="AP152" s="141">
        <v>126.2</v>
      </c>
      <c r="AQ152" s="141">
        <v>126.2</v>
      </c>
      <c r="AR152" s="141">
        <v>126.2</v>
      </c>
      <c r="AS152" s="141">
        <v>128.4</v>
      </c>
      <c r="AT152" s="141">
        <v>129.19999999999999</v>
      </c>
      <c r="AU152" s="141">
        <v>129.4</v>
      </c>
      <c r="AV152" s="141">
        <v>130.4</v>
      </c>
      <c r="AW152" s="141">
        <v>130.80000000000001</v>
      </c>
      <c r="AX152" s="141">
        <v>131.69999999999999</v>
      </c>
      <c r="AY152" s="141">
        <v>132.1</v>
      </c>
      <c r="AZ152" s="141">
        <v>132</v>
      </c>
      <c r="BA152" s="141">
        <v>131.80000000000001</v>
      </c>
      <c r="BB152" s="141">
        <v>131.80000000000001</v>
      </c>
      <c r="BC152" s="141">
        <v>131.80000000000001</v>
      </c>
      <c r="BD152" s="141">
        <v>131.80000000000001</v>
      </c>
      <c r="BE152" s="141">
        <v>131.80000000000001</v>
      </c>
      <c r="BF152" s="141">
        <v>132</v>
      </c>
      <c r="BG152" s="141">
        <v>132.19999999999999</v>
      </c>
      <c r="BH152" s="141">
        <v>140</v>
      </c>
      <c r="BI152" s="141">
        <v>140.19999999999999</v>
      </c>
      <c r="BJ152" s="141">
        <v>140.6</v>
      </c>
      <c r="BK152" s="141">
        <v>139.5</v>
      </c>
      <c r="BL152" s="141">
        <v>140.9</v>
      </c>
      <c r="BM152" s="141">
        <v>140.9</v>
      </c>
      <c r="BN152" s="141">
        <v>142.69999999999999</v>
      </c>
      <c r="BO152" s="141">
        <v>146</v>
      </c>
      <c r="BP152" s="141">
        <v>147</v>
      </c>
      <c r="BQ152" s="141">
        <v>146.1</v>
      </c>
      <c r="BR152" s="141">
        <v>146.5</v>
      </c>
      <c r="BS152" s="141">
        <v>146.1</v>
      </c>
      <c r="BT152" s="141">
        <v>146.6</v>
      </c>
      <c r="BU152" s="141">
        <v>148.1</v>
      </c>
      <c r="BV152" s="141">
        <v>149.30000000000001</v>
      </c>
      <c r="BW152" s="141">
        <v>152.19999999999999</v>
      </c>
      <c r="BX152" s="141">
        <v>156.4</v>
      </c>
      <c r="BY152" s="141">
        <v>158.1</v>
      </c>
      <c r="BZ152" s="141">
        <v>160.19999999999999</v>
      </c>
      <c r="CA152" s="141">
        <v>160</v>
      </c>
      <c r="CB152" s="141">
        <v>163</v>
      </c>
      <c r="CC152" s="141">
        <v>167.7</v>
      </c>
      <c r="CD152" s="141">
        <v>167.7</v>
      </c>
      <c r="CE152" s="141">
        <v>170.2</v>
      </c>
      <c r="CF152" s="141">
        <v>178.7</v>
      </c>
      <c r="CG152" s="141">
        <v>185.1</v>
      </c>
      <c r="CH152" s="141">
        <v>186.3</v>
      </c>
      <c r="CI152" s="141">
        <v>186.3</v>
      </c>
      <c r="CJ152" s="141">
        <v>186.3</v>
      </c>
      <c r="CK152" s="141">
        <v>186.3</v>
      </c>
      <c r="CL152" s="141">
        <v>186.3</v>
      </c>
    </row>
    <row r="153" spans="1:90" x14ac:dyDescent="0.2">
      <c r="A153" s="138" t="s">
        <v>1815</v>
      </c>
      <c r="B153" s="138" t="s">
        <v>1766</v>
      </c>
      <c r="C153" s="139">
        <v>0.21595</v>
      </c>
      <c r="D153" s="141">
        <v>98.2</v>
      </c>
      <c r="E153" s="141">
        <v>98.5</v>
      </c>
      <c r="F153" s="141">
        <v>98.5</v>
      </c>
      <c r="G153" s="141">
        <v>99.3</v>
      </c>
      <c r="H153" s="141">
        <v>99</v>
      </c>
      <c r="I153" s="141">
        <v>98.3</v>
      </c>
      <c r="J153" s="141">
        <v>98.1</v>
      </c>
      <c r="K153" s="141">
        <v>98</v>
      </c>
      <c r="L153" s="141">
        <v>98</v>
      </c>
      <c r="M153" s="141">
        <v>98</v>
      </c>
      <c r="N153" s="141">
        <v>97.8</v>
      </c>
      <c r="O153" s="141">
        <v>97.6</v>
      </c>
      <c r="P153" s="141">
        <v>96.5</v>
      </c>
      <c r="Q153" s="141">
        <v>96.6</v>
      </c>
      <c r="R153" s="141">
        <v>96.3</v>
      </c>
      <c r="S153" s="141">
        <v>96.9</v>
      </c>
      <c r="T153" s="141">
        <v>98.7</v>
      </c>
      <c r="U153" s="141">
        <v>99.4</v>
      </c>
      <c r="V153" s="141">
        <v>100.5</v>
      </c>
      <c r="W153" s="141">
        <v>100.8</v>
      </c>
      <c r="X153" s="141">
        <v>102.9</v>
      </c>
      <c r="Y153" s="141">
        <v>106.2</v>
      </c>
      <c r="Z153" s="141">
        <v>103.4</v>
      </c>
      <c r="AA153" s="141">
        <v>101.3</v>
      </c>
      <c r="AB153" s="141">
        <v>104.9</v>
      </c>
      <c r="AC153" s="141">
        <v>105.3</v>
      </c>
      <c r="AD153" s="141">
        <v>105</v>
      </c>
      <c r="AE153" s="141">
        <v>106.9</v>
      </c>
      <c r="AF153" s="141">
        <v>108.7</v>
      </c>
      <c r="AG153" s="141">
        <v>111.4</v>
      </c>
      <c r="AH153" s="141">
        <v>112.6</v>
      </c>
      <c r="AI153" s="141">
        <v>113.2</v>
      </c>
      <c r="AJ153" s="141">
        <v>111.8</v>
      </c>
      <c r="AK153" s="141">
        <v>112.7</v>
      </c>
      <c r="AL153" s="141">
        <v>112.7</v>
      </c>
      <c r="AM153" s="141">
        <v>113</v>
      </c>
      <c r="AN153" s="141">
        <v>111.6</v>
      </c>
      <c r="AO153" s="141">
        <v>112.1</v>
      </c>
      <c r="AP153" s="141">
        <v>112.9</v>
      </c>
      <c r="AQ153" s="141">
        <v>113.5</v>
      </c>
      <c r="AR153" s="141">
        <v>120.3</v>
      </c>
      <c r="AS153" s="141">
        <v>122</v>
      </c>
      <c r="AT153" s="141">
        <v>122.3</v>
      </c>
      <c r="AU153" s="141">
        <v>121.8</v>
      </c>
      <c r="AV153" s="141">
        <v>122</v>
      </c>
      <c r="AW153" s="141">
        <v>123.6</v>
      </c>
      <c r="AX153" s="141">
        <v>124.7</v>
      </c>
      <c r="AY153" s="141">
        <v>124.2</v>
      </c>
      <c r="AZ153" s="141">
        <v>123.8</v>
      </c>
      <c r="BA153" s="141">
        <v>123.6</v>
      </c>
      <c r="BB153" s="141">
        <v>122.9</v>
      </c>
      <c r="BC153" s="141">
        <v>126.3</v>
      </c>
      <c r="BD153" s="141">
        <v>133.6</v>
      </c>
      <c r="BE153" s="141">
        <v>135.1</v>
      </c>
      <c r="BF153" s="141">
        <v>138.9</v>
      </c>
      <c r="BG153" s="141">
        <v>147.5</v>
      </c>
      <c r="BH153" s="141">
        <v>154</v>
      </c>
      <c r="BI153" s="141">
        <v>154</v>
      </c>
      <c r="BJ153" s="141">
        <v>159</v>
      </c>
      <c r="BK153" s="141">
        <v>159.69999999999999</v>
      </c>
      <c r="BL153" s="141">
        <v>160.80000000000001</v>
      </c>
      <c r="BM153" s="141">
        <v>163.69999999999999</v>
      </c>
      <c r="BN153" s="141">
        <v>165.1</v>
      </c>
      <c r="BO153" s="141">
        <v>165</v>
      </c>
      <c r="BP153" s="141">
        <v>166.3</v>
      </c>
      <c r="BQ153" s="141">
        <v>166.8</v>
      </c>
      <c r="BR153" s="141">
        <v>166.2</v>
      </c>
      <c r="BS153" s="141">
        <v>164.7</v>
      </c>
      <c r="BT153" s="141">
        <v>163.30000000000001</v>
      </c>
      <c r="BU153" s="141">
        <v>162</v>
      </c>
      <c r="BV153" s="141">
        <v>159.1</v>
      </c>
      <c r="BW153" s="141">
        <v>160.1</v>
      </c>
      <c r="BX153" s="141">
        <v>162</v>
      </c>
      <c r="BY153" s="141">
        <v>163.19999999999999</v>
      </c>
      <c r="BZ153" s="141">
        <v>165.8</v>
      </c>
      <c r="CA153" s="141">
        <v>166.9</v>
      </c>
      <c r="CB153" s="141">
        <v>171.7</v>
      </c>
      <c r="CC153" s="141">
        <v>179.1</v>
      </c>
      <c r="CD153" s="141">
        <v>180.2</v>
      </c>
      <c r="CE153" s="141">
        <v>184.6</v>
      </c>
      <c r="CF153" s="141">
        <v>190</v>
      </c>
      <c r="CG153" s="141">
        <v>190.7</v>
      </c>
      <c r="CH153" s="141">
        <v>192.1</v>
      </c>
      <c r="CI153" s="141">
        <v>191.5</v>
      </c>
      <c r="CJ153" s="141">
        <v>191.8</v>
      </c>
      <c r="CK153" s="141">
        <v>191</v>
      </c>
      <c r="CL153" s="141">
        <v>188.4</v>
      </c>
    </row>
    <row r="154" spans="1:90" x14ac:dyDescent="0.2">
      <c r="A154" s="138" t="s">
        <v>1817</v>
      </c>
      <c r="B154" s="138" t="s">
        <v>1768</v>
      </c>
      <c r="C154" s="139">
        <v>6.1179999999999998E-2</v>
      </c>
      <c r="D154" s="141">
        <v>98.5</v>
      </c>
      <c r="E154" s="141">
        <v>98.7</v>
      </c>
      <c r="F154" s="141">
        <v>99.1</v>
      </c>
      <c r="G154" s="141">
        <v>101</v>
      </c>
      <c r="H154" s="141">
        <v>100.5</v>
      </c>
      <c r="I154" s="141">
        <v>102.3</v>
      </c>
      <c r="J154" s="141">
        <v>102.3</v>
      </c>
      <c r="K154" s="141">
        <v>102.1</v>
      </c>
      <c r="L154" s="141">
        <v>100.6</v>
      </c>
      <c r="M154" s="141">
        <v>100.7</v>
      </c>
      <c r="N154" s="141">
        <v>101</v>
      </c>
      <c r="O154" s="141">
        <v>101</v>
      </c>
      <c r="P154" s="141">
        <v>101</v>
      </c>
      <c r="Q154" s="141">
        <v>100.4</v>
      </c>
      <c r="R154" s="141">
        <v>100.9</v>
      </c>
      <c r="S154" s="141">
        <v>102</v>
      </c>
      <c r="T154" s="141">
        <v>103.9</v>
      </c>
      <c r="U154" s="141">
        <v>105.1</v>
      </c>
      <c r="V154" s="141">
        <v>105.4</v>
      </c>
      <c r="W154" s="141">
        <v>106.7</v>
      </c>
      <c r="X154" s="141">
        <v>109.7</v>
      </c>
      <c r="Y154" s="141">
        <v>111.3</v>
      </c>
      <c r="Z154" s="141">
        <v>112.5</v>
      </c>
      <c r="AA154" s="141">
        <v>113.4</v>
      </c>
      <c r="AB154" s="141">
        <v>113.3</v>
      </c>
      <c r="AC154" s="141">
        <v>114</v>
      </c>
      <c r="AD154" s="141">
        <v>114</v>
      </c>
      <c r="AE154" s="141">
        <v>114.8</v>
      </c>
      <c r="AF154" s="141">
        <v>116</v>
      </c>
      <c r="AG154" s="141">
        <v>117</v>
      </c>
      <c r="AH154" s="141">
        <v>117.7</v>
      </c>
      <c r="AI154" s="141">
        <v>117.5</v>
      </c>
      <c r="AJ154" s="141">
        <v>117.5</v>
      </c>
      <c r="AK154" s="141">
        <v>116.5</v>
      </c>
      <c r="AL154" s="141">
        <v>116.2</v>
      </c>
      <c r="AM154" s="141">
        <v>116.2</v>
      </c>
      <c r="AN154" s="141">
        <v>116.9</v>
      </c>
      <c r="AO154" s="141">
        <v>116.9</v>
      </c>
      <c r="AP154" s="141">
        <v>117.4</v>
      </c>
      <c r="AQ154" s="141">
        <v>117.8</v>
      </c>
      <c r="AR154" s="141">
        <v>118.3</v>
      </c>
      <c r="AS154" s="141">
        <v>119.8</v>
      </c>
      <c r="AT154" s="141">
        <v>120</v>
      </c>
      <c r="AU154" s="141">
        <v>120</v>
      </c>
      <c r="AV154" s="141">
        <v>119.9</v>
      </c>
      <c r="AW154" s="141">
        <v>120</v>
      </c>
      <c r="AX154" s="141">
        <v>124</v>
      </c>
      <c r="AY154" s="141">
        <v>124</v>
      </c>
      <c r="AZ154" s="141">
        <v>128.19999999999999</v>
      </c>
      <c r="BA154" s="141">
        <v>128.1</v>
      </c>
      <c r="BB154" s="141">
        <v>128</v>
      </c>
      <c r="BC154" s="141">
        <v>128.5</v>
      </c>
      <c r="BD154" s="141">
        <v>128.80000000000001</v>
      </c>
      <c r="BE154" s="141">
        <v>128.4</v>
      </c>
      <c r="BF154" s="141">
        <v>129.80000000000001</v>
      </c>
      <c r="BG154" s="141">
        <v>132.6</v>
      </c>
      <c r="BH154" s="141">
        <v>134.80000000000001</v>
      </c>
      <c r="BI154" s="141">
        <v>135.69999999999999</v>
      </c>
      <c r="BJ154" s="141">
        <v>146.6</v>
      </c>
      <c r="BK154" s="141">
        <v>149</v>
      </c>
      <c r="BL154" s="141">
        <v>160</v>
      </c>
      <c r="BM154" s="141">
        <v>160.69999999999999</v>
      </c>
      <c r="BN154" s="141">
        <v>161.6</v>
      </c>
      <c r="BO154" s="141">
        <v>162.30000000000001</v>
      </c>
      <c r="BP154" s="141">
        <v>163.4</v>
      </c>
      <c r="BQ154" s="141">
        <v>163.69999999999999</v>
      </c>
      <c r="BR154" s="141">
        <v>161.30000000000001</v>
      </c>
      <c r="BS154" s="141">
        <v>160.30000000000001</v>
      </c>
      <c r="BT154" s="141">
        <v>160.4</v>
      </c>
      <c r="BU154" s="141">
        <v>160.30000000000001</v>
      </c>
      <c r="BV154" s="141">
        <v>159.80000000000001</v>
      </c>
      <c r="BW154" s="141">
        <v>157.80000000000001</v>
      </c>
      <c r="BX154" s="141">
        <v>155.6</v>
      </c>
      <c r="BY154" s="141">
        <v>156.30000000000001</v>
      </c>
      <c r="BZ154" s="141">
        <v>156.30000000000001</v>
      </c>
      <c r="CA154" s="141">
        <v>156.30000000000001</v>
      </c>
      <c r="CB154" s="141">
        <v>158.19999999999999</v>
      </c>
      <c r="CC154" s="141">
        <v>160.4</v>
      </c>
      <c r="CD154" s="141">
        <v>162.6</v>
      </c>
      <c r="CE154" s="141">
        <v>164.4</v>
      </c>
      <c r="CF154" s="141">
        <v>167.3</v>
      </c>
      <c r="CG154" s="141">
        <v>170.8</v>
      </c>
      <c r="CH154" s="141">
        <v>169.9</v>
      </c>
      <c r="CI154" s="141">
        <v>170</v>
      </c>
      <c r="CJ154" s="141">
        <v>169.3</v>
      </c>
      <c r="CK154" s="141">
        <v>173.4</v>
      </c>
      <c r="CL154" s="141">
        <v>176.5</v>
      </c>
    </row>
    <row r="155" spans="1:90" x14ac:dyDescent="0.2">
      <c r="A155" s="138" t="s">
        <v>3247</v>
      </c>
      <c r="B155" s="138" t="s">
        <v>1770</v>
      </c>
      <c r="C155" s="139">
        <v>5.0630000000000001E-2</v>
      </c>
      <c r="D155" s="141">
        <v>99.3</v>
      </c>
      <c r="E155" s="141">
        <v>99.5</v>
      </c>
      <c r="F155" s="141">
        <v>100</v>
      </c>
      <c r="G155" s="141">
        <v>103.1</v>
      </c>
      <c r="H155" s="141">
        <v>103.6</v>
      </c>
      <c r="I155" s="141">
        <v>104.5</v>
      </c>
      <c r="J155" s="141">
        <v>103.6</v>
      </c>
      <c r="K155" s="141">
        <v>103.7</v>
      </c>
      <c r="L155" s="141">
        <v>103.9</v>
      </c>
      <c r="M155" s="141">
        <v>103.9</v>
      </c>
      <c r="N155" s="141">
        <v>103.6</v>
      </c>
      <c r="O155" s="141">
        <v>103.8</v>
      </c>
      <c r="P155" s="141">
        <v>104</v>
      </c>
      <c r="Q155" s="141">
        <v>103.9</v>
      </c>
      <c r="R155" s="141">
        <v>100.2</v>
      </c>
      <c r="S155" s="141">
        <v>101</v>
      </c>
      <c r="T155" s="141">
        <v>100.8</v>
      </c>
      <c r="U155" s="141">
        <v>101.4</v>
      </c>
      <c r="V155" s="141">
        <v>101.2</v>
      </c>
      <c r="W155" s="141">
        <v>101.2</v>
      </c>
      <c r="X155" s="141">
        <v>101.3</v>
      </c>
      <c r="Y155" s="141">
        <v>96.2</v>
      </c>
      <c r="Z155" s="141">
        <v>96</v>
      </c>
      <c r="AA155" s="141">
        <v>96</v>
      </c>
      <c r="AB155" s="141">
        <v>96</v>
      </c>
      <c r="AC155" s="141">
        <v>95.4</v>
      </c>
      <c r="AD155" s="141">
        <v>95</v>
      </c>
      <c r="AE155" s="141">
        <v>96.9</v>
      </c>
      <c r="AF155" s="141">
        <v>97</v>
      </c>
      <c r="AG155" s="141">
        <v>97.2</v>
      </c>
      <c r="AH155" s="141">
        <v>97.7</v>
      </c>
      <c r="AI155" s="141">
        <v>98.4</v>
      </c>
      <c r="AJ155" s="141">
        <v>98.9</v>
      </c>
      <c r="AK155" s="141">
        <v>98.9</v>
      </c>
      <c r="AL155" s="141">
        <v>98.7</v>
      </c>
      <c r="AM155" s="141">
        <v>98.4</v>
      </c>
      <c r="AN155" s="141">
        <v>98.4</v>
      </c>
      <c r="AO155" s="141">
        <v>98.4</v>
      </c>
      <c r="AP155" s="141">
        <v>98.4</v>
      </c>
      <c r="AQ155" s="141">
        <v>99.4</v>
      </c>
      <c r="AR155" s="141">
        <v>99.7</v>
      </c>
      <c r="AS155" s="141">
        <v>102.1</v>
      </c>
      <c r="AT155" s="141">
        <v>102.1</v>
      </c>
      <c r="AU155" s="141">
        <v>102.8</v>
      </c>
      <c r="AV155" s="141">
        <v>102.3</v>
      </c>
      <c r="AW155" s="141">
        <v>102.7</v>
      </c>
      <c r="AX155" s="141">
        <v>100.6</v>
      </c>
      <c r="AY155" s="141">
        <v>100</v>
      </c>
      <c r="AZ155" s="141">
        <v>98.2</v>
      </c>
      <c r="BA155" s="141">
        <v>98.5</v>
      </c>
      <c r="BB155" s="141">
        <v>101.1</v>
      </c>
      <c r="BC155" s="141">
        <v>100.7</v>
      </c>
      <c r="BD155" s="141">
        <v>100.6</v>
      </c>
      <c r="BE155" s="141">
        <v>101.1</v>
      </c>
      <c r="BF155" s="141">
        <v>102.6</v>
      </c>
      <c r="BG155" s="141">
        <v>102.4</v>
      </c>
      <c r="BH155" s="141">
        <v>102.3</v>
      </c>
      <c r="BI155" s="141">
        <v>105.8</v>
      </c>
      <c r="BJ155" s="141">
        <v>105.5</v>
      </c>
      <c r="BK155" s="141">
        <v>106.3</v>
      </c>
      <c r="BL155" s="141">
        <v>109</v>
      </c>
      <c r="BM155" s="141">
        <v>109.4</v>
      </c>
      <c r="BN155" s="141">
        <v>108.3</v>
      </c>
      <c r="BO155" s="141">
        <v>113.7</v>
      </c>
      <c r="BP155" s="141">
        <v>114.2</v>
      </c>
      <c r="BQ155" s="141">
        <v>114.7</v>
      </c>
      <c r="BR155" s="141">
        <v>114.9</v>
      </c>
      <c r="BS155" s="141">
        <v>114.9</v>
      </c>
      <c r="BT155" s="141">
        <v>114.8</v>
      </c>
      <c r="BU155" s="141">
        <v>114.8</v>
      </c>
      <c r="BV155" s="141">
        <v>115.8</v>
      </c>
      <c r="BW155" s="141">
        <v>117.3</v>
      </c>
      <c r="BX155" s="141">
        <v>116.5</v>
      </c>
      <c r="BY155" s="141">
        <v>115.8</v>
      </c>
      <c r="BZ155" s="141">
        <v>119.7</v>
      </c>
      <c r="CA155" s="141">
        <v>124.1</v>
      </c>
      <c r="CB155" s="141">
        <v>124</v>
      </c>
      <c r="CC155" s="141">
        <v>122.4</v>
      </c>
      <c r="CD155" s="141">
        <v>122.1</v>
      </c>
      <c r="CE155" s="141">
        <v>122.8</v>
      </c>
      <c r="CF155" s="141">
        <v>123.3</v>
      </c>
      <c r="CG155" s="141">
        <v>123.2</v>
      </c>
      <c r="CH155" s="141">
        <v>122.2</v>
      </c>
      <c r="CI155" s="141">
        <v>122.4</v>
      </c>
      <c r="CJ155" s="141">
        <v>122.5</v>
      </c>
      <c r="CK155" s="141">
        <v>127.2</v>
      </c>
      <c r="CL155" s="141">
        <v>127.8</v>
      </c>
    </row>
    <row r="156" spans="1:90" x14ac:dyDescent="0.2">
      <c r="A156" s="138" t="s">
        <v>1813</v>
      </c>
      <c r="B156" s="138" t="s">
        <v>3248</v>
      </c>
      <c r="C156" s="139">
        <v>3.9609999999999999E-2</v>
      </c>
      <c r="D156" s="141">
        <v>98.9</v>
      </c>
      <c r="E156" s="141">
        <v>99.2</v>
      </c>
      <c r="F156" s="141">
        <v>99.9</v>
      </c>
      <c r="G156" s="141">
        <v>100.6</v>
      </c>
      <c r="H156" s="141">
        <v>100.7</v>
      </c>
      <c r="I156" s="141">
        <v>100.7</v>
      </c>
      <c r="J156" s="141">
        <v>100.7</v>
      </c>
      <c r="K156" s="141">
        <v>100.7</v>
      </c>
      <c r="L156" s="141">
        <v>100.7</v>
      </c>
      <c r="M156" s="141">
        <v>100.7</v>
      </c>
      <c r="N156" s="141">
        <v>100.7</v>
      </c>
      <c r="O156" s="141">
        <v>100.7</v>
      </c>
      <c r="P156" s="141">
        <v>100.8</v>
      </c>
      <c r="Q156" s="141">
        <v>101.3</v>
      </c>
      <c r="R156" s="141">
        <v>102.4</v>
      </c>
      <c r="S156" s="141">
        <v>103.9</v>
      </c>
      <c r="T156" s="141">
        <v>103.9</v>
      </c>
      <c r="U156" s="141">
        <v>104.1</v>
      </c>
      <c r="V156" s="141">
        <v>105</v>
      </c>
      <c r="W156" s="141">
        <v>105</v>
      </c>
      <c r="X156" s="141">
        <v>108.2</v>
      </c>
      <c r="Y156" s="141">
        <v>110.4</v>
      </c>
      <c r="Z156" s="141">
        <v>110.4</v>
      </c>
      <c r="AA156" s="141">
        <v>110.4</v>
      </c>
      <c r="AB156" s="141">
        <v>111.5</v>
      </c>
      <c r="AC156" s="141">
        <v>112.3</v>
      </c>
      <c r="AD156" s="141">
        <v>113.4</v>
      </c>
      <c r="AE156" s="141">
        <v>116.4</v>
      </c>
      <c r="AF156" s="141">
        <v>116.7</v>
      </c>
      <c r="AG156" s="141">
        <v>116.9</v>
      </c>
      <c r="AH156" s="141">
        <v>117.5</v>
      </c>
      <c r="AI156" s="141">
        <v>117.8</v>
      </c>
      <c r="AJ156" s="141">
        <v>118.1</v>
      </c>
      <c r="AK156" s="141">
        <v>117.5</v>
      </c>
      <c r="AL156" s="141">
        <v>117.7</v>
      </c>
      <c r="AM156" s="141">
        <v>117.3</v>
      </c>
      <c r="AN156" s="141">
        <v>117.3</v>
      </c>
      <c r="AO156" s="141">
        <v>117.3</v>
      </c>
      <c r="AP156" s="141">
        <v>117.7</v>
      </c>
      <c r="AQ156" s="141">
        <v>119.7</v>
      </c>
      <c r="AR156" s="141">
        <v>119.7</v>
      </c>
      <c r="AS156" s="141">
        <v>119.7</v>
      </c>
      <c r="AT156" s="141">
        <v>119.7</v>
      </c>
      <c r="AU156" s="141">
        <v>119.7</v>
      </c>
      <c r="AV156" s="141">
        <v>119.7</v>
      </c>
      <c r="AW156" s="141">
        <v>122.3</v>
      </c>
      <c r="AX156" s="141">
        <v>123.1</v>
      </c>
      <c r="AY156" s="141">
        <v>123</v>
      </c>
      <c r="AZ156" s="141">
        <v>120.5</v>
      </c>
      <c r="BA156" s="141">
        <v>124</v>
      </c>
      <c r="BB156" s="141">
        <v>123.5</v>
      </c>
      <c r="BC156" s="141">
        <v>123.7</v>
      </c>
      <c r="BD156" s="141">
        <v>124.2</v>
      </c>
      <c r="BE156" s="141">
        <v>124.7</v>
      </c>
      <c r="BF156" s="141">
        <v>124.6</v>
      </c>
      <c r="BG156" s="141">
        <v>124.6</v>
      </c>
      <c r="BH156" s="141">
        <v>124.6</v>
      </c>
      <c r="BI156" s="141">
        <v>132.30000000000001</v>
      </c>
      <c r="BJ156" s="141">
        <v>134</v>
      </c>
      <c r="BK156" s="141">
        <v>135.80000000000001</v>
      </c>
      <c r="BL156" s="141">
        <v>127.5</v>
      </c>
      <c r="BM156" s="141">
        <v>127.3</v>
      </c>
      <c r="BN156" s="141">
        <v>128.69999999999999</v>
      </c>
      <c r="BO156" s="141">
        <v>131.4</v>
      </c>
      <c r="BP156" s="141">
        <v>131.5</v>
      </c>
      <c r="BQ156" s="141">
        <v>132.69999999999999</v>
      </c>
      <c r="BR156" s="141">
        <v>132.69999999999999</v>
      </c>
      <c r="BS156" s="141">
        <v>132.69999999999999</v>
      </c>
      <c r="BT156" s="141">
        <v>132.69999999999999</v>
      </c>
      <c r="BU156" s="141">
        <v>132.69999999999999</v>
      </c>
      <c r="BV156" s="141">
        <v>132.69999999999999</v>
      </c>
      <c r="BW156" s="141">
        <v>132.69999999999999</v>
      </c>
      <c r="BX156" s="141">
        <v>131.5</v>
      </c>
      <c r="BY156" s="141">
        <v>133.6</v>
      </c>
      <c r="BZ156" s="141">
        <v>133.9</v>
      </c>
      <c r="CA156" s="141">
        <v>133.5</v>
      </c>
      <c r="CB156" s="141">
        <v>137.5</v>
      </c>
      <c r="CC156" s="141">
        <v>137</v>
      </c>
      <c r="CD156" s="141">
        <v>137.5</v>
      </c>
      <c r="CE156" s="141">
        <v>138.19999999999999</v>
      </c>
      <c r="CF156" s="141">
        <v>139.80000000000001</v>
      </c>
      <c r="CG156" s="141">
        <v>140</v>
      </c>
      <c r="CH156" s="141">
        <v>143.6</v>
      </c>
      <c r="CI156" s="141">
        <v>146.4</v>
      </c>
      <c r="CJ156" s="141">
        <v>146.69999999999999</v>
      </c>
      <c r="CK156" s="141">
        <v>146.9</v>
      </c>
      <c r="CL156" s="141">
        <v>147</v>
      </c>
    </row>
    <row r="157" spans="1:90" x14ac:dyDescent="0.2">
      <c r="A157" s="138" t="s">
        <v>3249</v>
      </c>
      <c r="B157" s="138" t="s">
        <v>1772</v>
      </c>
      <c r="C157" s="139">
        <v>0.35785</v>
      </c>
      <c r="D157" s="141">
        <v>99.1</v>
      </c>
      <c r="E157" s="141">
        <v>100.4</v>
      </c>
      <c r="F157" s="141">
        <v>98.8</v>
      </c>
      <c r="G157" s="141">
        <v>101.7</v>
      </c>
      <c r="H157" s="141">
        <v>101.3</v>
      </c>
      <c r="I157" s="141">
        <v>101.7</v>
      </c>
      <c r="J157" s="141">
        <v>102.8</v>
      </c>
      <c r="K157" s="141">
        <v>102.7</v>
      </c>
      <c r="L157" s="141">
        <v>102.3</v>
      </c>
      <c r="M157" s="141">
        <v>101.7</v>
      </c>
      <c r="N157" s="141">
        <v>101.6</v>
      </c>
      <c r="O157" s="141">
        <v>102</v>
      </c>
      <c r="P157" s="141">
        <v>100.6</v>
      </c>
      <c r="Q157" s="141">
        <v>100.9</v>
      </c>
      <c r="R157" s="141">
        <v>100.6</v>
      </c>
      <c r="S157" s="141">
        <v>101.7</v>
      </c>
      <c r="T157" s="141">
        <v>101.1</v>
      </c>
      <c r="U157" s="141">
        <v>102.5</v>
      </c>
      <c r="V157" s="141">
        <v>102</v>
      </c>
      <c r="W157" s="141">
        <v>103.6</v>
      </c>
      <c r="X157" s="141">
        <v>103.3</v>
      </c>
      <c r="Y157" s="141">
        <v>104.3</v>
      </c>
      <c r="Z157" s="141">
        <v>105.5</v>
      </c>
      <c r="AA157" s="141">
        <v>105.8</v>
      </c>
      <c r="AB157" s="141">
        <v>106.8</v>
      </c>
      <c r="AC157" s="141">
        <v>104.8</v>
      </c>
      <c r="AD157" s="141">
        <v>105.4</v>
      </c>
      <c r="AE157" s="141">
        <v>106.7</v>
      </c>
      <c r="AF157" s="141">
        <v>106.8</v>
      </c>
      <c r="AG157" s="141">
        <v>106.4</v>
      </c>
      <c r="AH157" s="141">
        <v>106</v>
      </c>
      <c r="AI157" s="141">
        <v>105.8</v>
      </c>
      <c r="AJ157" s="141">
        <v>104.5</v>
      </c>
      <c r="AK157" s="141">
        <v>103</v>
      </c>
      <c r="AL157" s="141">
        <v>104</v>
      </c>
      <c r="AM157" s="141">
        <v>104.4</v>
      </c>
      <c r="AN157" s="141">
        <v>104.7</v>
      </c>
      <c r="AO157" s="141">
        <v>104.1</v>
      </c>
      <c r="AP157" s="141">
        <v>105.1</v>
      </c>
      <c r="AQ157" s="141">
        <v>105.8</v>
      </c>
      <c r="AR157" s="141">
        <v>105.6</v>
      </c>
      <c r="AS157" s="141">
        <v>106.9</v>
      </c>
      <c r="AT157" s="141">
        <v>106.5</v>
      </c>
      <c r="AU157" s="141">
        <v>106.5</v>
      </c>
      <c r="AV157" s="141">
        <v>107.3</v>
      </c>
      <c r="AW157" s="141">
        <v>106.2</v>
      </c>
      <c r="AX157" s="141">
        <v>107.1</v>
      </c>
      <c r="AY157" s="141">
        <v>105.2</v>
      </c>
      <c r="AZ157" s="141">
        <v>105.4</v>
      </c>
      <c r="BA157" s="141">
        <v>107.3</v>
      </c>
      <c r="BB157" s="141">
        <v>106</v>
      </c>
      <c r="BC157" s="141">
        <v>116.9</v>
      </c>
      <c r="BD157" s="141">
        <v>119.1</v>
      </c>
      <c r="BE157" s="141">
        <v>118</v>
      </c>
      <c r="BF157" s="141">
        <v>120.8</v>
      </c>
      <c r="BG157" s="141">
        <v>121.5</v>
      </c>
      <c r="BH157" s="141">
        <v>121.5</v>
      </c>
      <c r="BI157" s="141">
        <v>122.6</v>
      </c>
      <c r="BJ157" s="141">
        <v>120.5</v>
      </c>
      <c r="BK157" s="141">
        <v>122.2</v>
      </c>
      <c r="BL157" s="141">
        <v>122</v>
      </c>
      <c r="BM157" s="141">
        <v>123.4</v>
      </c>
      <c r="BN157" s="141">
        <v>124.6</v>
      </c>
      <c r="BO157" s="141">
        <v>120.9</v>
      </c>
      <c r="BP157" s="141">
        <v>125</v>
      </c>
      <c r="BQ157" s="141">
        <v>125.1</v>
      </c>
      <c r="BR157" s="141">
        <v>126.4</v>
      </c>
      <c r="BS157" s="141">
        <v>128.5</v>
      </c>
      <c r="BT157" s="141">
        <v>128.6</v>
      </c>
      <c r="BU157" s="141">
        <v>127.1</v>
      </c>
      <c r="BV157" s="141">
        <v>128.4</v>
      </c>
      <c r="BW157" s="141">
        <v>130.4</v>
      </c>
      <c r="BX157" s="141">
        <v>128.19999999999999</v>
      </c>
      <c r="BY157" s="141">
        <v>128.1</v>
      </c>
      <c r="BZ157" s="141">
        <v>129.80000000000001</v>
      </c>
      <c r="CA157" s="141">
        <v>131.4</v>
      </c>
      <c r="CB157" s="141">
        <v>133.6</v>
      </c>
      <c r="CC157" s="141">
        <v>132.80000000000001</v>
      </c>
      <c r="CD157" s="141">
        <v>139</v>
      </c>
      <c r="CE157" s="141">
        <v>140.19999999999999</v>
      </c>
      <c r="CF157" s="141">
        <v>138.30000000000001</v>
      </c>
      <c r="CG157" s="141">
        <v>140.6</v>
      </c>
      <c r="CH157" s="141">
        <v>142</v>
      </c>
      <c r="CI157" s="141">
        <v>144</v>
      </c>
      <c r="CJ157" s="141">
        <v>144.80000000000001</v>
      </c>
      <c r="CK157" s="141">
        <v>144.5</v>
      </c>
      <c r="CL157" s="141">
        <v>143.69999999999999</v>
      </c>
    </row>
    <row r="158" spans="1:90" x14ac:dyDescent="0.2">
      <c r="A158" s="138" t="s">
        <v>3250</v>
      </c>
      <c r="B158" s="138" t="s">
        <v>1774</v>
      </c>
      <c r="C158" s="139">
        <v>5.534E-2</v>
      </c>
      <c r="D158" s="141">
        <v>100.7</v>
      </c>
      <c r="E158" s="141">
        <v>100.7</v>
      </c>
      <c r="F158" s="141">
        <v>100.7</v>
      </c>
      <c r="G158" s="141">
        <v>108</v>
      </c>
      <c r="H158" s="141">
        <v>108</v>
      </c>
      <c r="I158" s="141">
        <v>108</v>
      </c>
      <c r="J158" s="141">
        <v>108</v>
      </c>
      <c r="K158" s="141">
        <v>108</v>
      </c>
      <c r="L158" s="141">
        <v>108.2</v>
      </c>
      <c r="M158" s="141">
        <v>108.2</v>
      </c>
      <c r="N158" s="141">
        <v>108.2</v>
      </c>
      <c r="O158" s="141">
        <v>108.2</v>
      </c>
      <c r="P158" s="141">
        <v>108.2</v>
      </c>
      <c r="Q158" s="141">
        <v>109.3</v>
      </c>
      <c r="R158" s="141">
        <v>109.5</v>
      </c>
      <c r="S158" s="141">
        <v>113.4</v>
      </c>
      <c r="T158" s="141">
        <v>113.4</v>
      </c>
      <c r="U158" s="141">
        <v>113.4</v>
      </c>
      <c r="V158" s="141">
        <v>113.4</v>
      </c>
      <c r="W158" s="141">
        <v>113.4</v>
      </c>
      <c r="X158" s="141">
        <v>113.4</v>
      </c>
      <c r="Y158" s="141">
        <v>113.4</v>
      </c>
      <c r="Z158" s="141">
        <v>113.4</v>
      </c>
      <c r="AA158" s="141">
        <v>113.4</v>
      </c>
      <c r="AB158" s="141">
        <v>117.5</v>
      </c>
      <c r="AC158" s="141">
        <v>117.5</v>
      </c>
      <c r="AD158" s="141">
        <v>118.5</v>
      </c>
      <c r="AE158" s="141">
        <v>118.3</v>
      </c>
      <c r="AF158" s="141">
        <v>118.3</v>
      </c>
      <c r="AG158" s="141">
        <v>118.3</v>
      </c>
      <c r="AH158" s="141">
        <v>118.3</v>
      </c>
      <c r="AI158" s="141">
        <v>118.3</v>
      </c>
      <c r="AJ158" s="141">
        <v>118.3</v>
      </c>
      <c r="AK158" s="141">
        <v>118.3</v>
      </c>
      <c r="AL158" s="141">
        <v>118.3</v>
      </c>
      <c r="AM158" s="141">
        <v>118.3</v>
      </c>
      <c r="AN158" s="141">
        <v>117.3</v>
      </c>
      <c r="AO158" s="141">
        <v>117.3</v>
      </c>
      <c r="AP158" s="141">
        <v>117.3</v>
      </c>
      <c r="AQ158" s="141">
        <v>117.3</v>
      </c>
      <c r="AR158" s="141">
        <v>117.3</v>
      </c>
      <c r="AS158" s="141">
        <v>117.3</v>
      </c>
      <c r="AT158" s="141">
        <v>117.3</v>
      </c>
      <c r="AU158" s="141">
        <v>117.3</v>
      </c>
      <c r="AV158" s="141">
        <v>117.3</v>
      </c>
      <c r="AW158" s="141">
        <v>117.3</v>
      </c>
      <c r="AX158" s="141">
        <v>123.1</v>
      </c>
      <c r="AY158" s="141">
        <v>117.3</v>
      </c>
      <c r="AZ158" s="141">
        <v>136.1</v>
      </c>
      <c r="BA158" s="141">
        <v>136.1</v>
      </c>
      <c r="BB158" s="141">
        <v>136.19999999999999</v>
      </c>
      <c r="BC158" s="141">
        <v>136.19999999999999</v>
      </c>
      <c r="BD158" s="141">
        <v>136.19999999999999</v>
      </c>
      <c r="BE158" s="141">
        <v>136.19999999999999</v>
      </c>
      <c r="BF158" s="141">
        <v>136.19999999999999</v>
      </c>
      <c r="BG158" s="141">
        <v>136.19999999999999</v>
      </c>
      <c r="BH158" s="141">
        <v>136.19999999999999</v>
      </c>
      <c r="BI158" s="141">
        <v>136.19999999999999</v>
      </c>
      <c r="BJ158" s="141">
        <v>136.19999999999999</v>
      </c>
      <c r="BK158" s="141">
        <v>136.19999999999999</v>
      </c>
      <c r="BL158" s="141">
        <v>136.19999999999999</v>
      </c>
      <c r="BM158" s="141">
        <v>136.19999999999999</v>
      </c>
      <c r="BN158" s="141">
        <v>136.19999999999999</v>
      </c>
      <c r="BO158" s="141">
        <v>132.1</v>
      </c>
      <c r="BP158" s="141">
        <v>132.1</v>
      </c>
      <c r="BQ158" s="141">
        <v>132.80000000000001</v>
      </c>
      <c r="BR158" s="141">
        <v>133.4</v>
      </c>
      <c r="BS158" s="141">
        <v>134.9</v>
      </c>
      <c r="BT158" s="141">
        <v>140.9</v>
      </c>
      <c r="BU158" s="141">
        <v>139.9</v>
      </c>
      <c r="BV158" s="141">
        <v>135.80000000000001</v>
      </c>
      <c r="BW158" s="141">
        <v>135.80000000000001</v>
      </c>
      <c r="BX158" s="141">
        <v>140.30000000000001</v>
      </c>
      <c r="BY158" s="141">
        <v>139.9</v>
      </c>
      <c r="BZ158" s="141">
        <v>141.19999999999999</v>
      </c>
      <c r="CA158" s="141">
        <v>141.5</v>
      </c>
      <c r="CB158" s="141">
        <v>145.69999999999999</v>
      </c>
      <c r="CC158" s="141">
        <v>147</v>
      </c>
      <c r="CD158" s="141">
        <v>148.9</v>
      </c>
      <c r="CE158" s="141">
        <v>147.9</v>
      </c>
      <c r="CF158" s="141">
        <v>148.1</v>
      </c>
      <c r="CG158" s="141">
        <v>149.80000000000001</v>
      </c>
      <c r="CH158" s="141">
        <v>150.6</v>
      </c>
      <c r="CI158" s="141">
        <v>158.1</v>
      </c>
      <c r="CJ158" s="141">
        <v>160.5</v>
      </c>
      <c r="CK158" s="141">
        <v>160.30000000000001</v>
      </c>
      <c r="CL158" s="141">
        <v>159.5</v>
      </c>
    </row>
    <row r="159" spans="1:90" x14ac:dyDescent="0.2">
      <c r="A159" s="138" t="s">
        <v>3251</v>
      </c>
      <c r="B159" s="138" t="s">
        <v>1776</v>
      </c>
      <c r="C159" s="139">
        <v>5.9409999999999998E-2</v>
      </c>
      <c r="D159" s="141">
        <v>101.6</v>
      </c>
      <c r="E159" s="141">
        <v>101.6</v>
      </c>
      <c r="F159" s="141">
        <v>97.7</v>
      </c>
      <c r="G159" s="141">
        <v>100.7</v>
      </c>
      <c r="H159" s="141">
        <v>102.4</v>
      </c>
      <c r="I159" s="141">
        <v>102.4</v>
      </c>
      <c r="J159" s="141">
        <v>102.4</v>
      </c>
      <c r="K159" s="141">
        <v>102.4</v>
      </c>
      <c r="L159" s="141">
        <v>102.4</v>
      </c>
      <c r="M159" s="141">
        <v>103.8</v>
      </c>
      <c r="N159" s="141">
        <v>104.7</v>
      </c>
      <c r="O159" s="141">
        <v>105.5</v>
      </c>
      <c r="P159" s="141">
        <v>98.6</v>
      </c>
      <c r="Q159" s="141">
        <v>91.4</v>
      </c>
      <c r="R159" s="141">
        <v>91.4</v>
      </c>
      <c r="S159" s="141">
        <v>91</v>
      </c>
      <c r="T159" s="141">
        <v>91</v>
      </c>
      <c r="U159" s="141">
        <v>91</v>
      </c>
      <c r="V159" s="141">
        <v>91</v>
      </c>
      <c r="W159" s="141">
        <v>91.3</v>
      </c>
      <c r="X159" s="141">
        <v>92.2</v>
      </c>
      <c r="Y159" s="141">
        <v>92.2</v>
      </c>
      <c r="Z159" s="141">
        <v>93</v>
      </c>
      <c r="AA159" s="141">
        <v>94.5</v>
      </c>
      <c r="AB159" s="141">
        <v>94.5</v>
      </c>
      <c r="AC159" s="141">
        <v>95</v>
      </c>
      <c r="AD159" s="141">
        <v>95.5</v>
      </c>
      <c r="AE159" s="141">
        <v>95.5</v>
      </c>
      <c r="AF159" s="141">
        <v>94.8</v>
      </c>
      <c r="AG159" s="141">
        <v>94.5</v>
      </c>
      <c r="AH159" s="141">
        <v>95.1</v>
      </c>
      <c r="AI159" s="141">
        <v>96.3</v>
      </c>
      <c r="AJ159" s="141">
        <v>96.8</v>
      </c>
      <c r="AK159" s="141">
        <v>97.7</v>
      </c>
      <c r="AL159" s="141">
        <v>100.8</v>
      </c>
      <c r="AM159" s="141">
        <v>102.6</v>
      </c>
      <c r="AN159" s="141">
        <v>102.6</v>
      </c>
      <c r="AO159" s="141">
        <v>102.6</v>
      </c>
      <c r="AP159" s="141">
        <v>102.6</v>
      </c>
      <c r="AQ159" s="141">
        <v>102.6</v>
      </c>
      <c r="AR159" s="141">
        <v>102.6</v>
      </c>
      <c r="AS159" s="141">
        <v>102.6</v>
      </c>
      <c r="AT159" s="141">
        <v>102.6</v>
      </c>
      <c r="AU159" s="141">
        <v>102.6</v>
      </c>
      <c r="AV159" s="141">
        <v>102.6</v>
      </c>
      <c r="AW159" s="141">
        <v>102.6</v>
      </c>
      <c r="AX159" s="141">
        <v>102.6</v>
      </c>
      <c r="AY159" s="141">
        <v>102.6</v>
      </c>
      <c r="AZ159" s="141">
        <v>102.6</v>
      </c>
      <c r="BA159" s="141">
        <v>102.6</v>
      </c>
      <c r="BB159" s="141">
        <v>102.6</v>
      </c>
      <c r="BC159" s="141">
        <v>109.6</v>
      </c>
      <c r="BD159" s="141">
        <v>109.6</v>
      </c>
      <c r="BE159" s="141">
        <v>109.6</v>
      </c>
      <c r="BF159" s="141">
        <v>109.6</v>
      </c>
      <c r="BG159" s="141">
        <v>109.6</v>
      </c>
      <c r="BH159" s="141">
        <v>109.6</v>
      </c>
      <c r="BI159" s="141">
        <v>109.6</v>
      </c>
      <c r="BJ159" s="141">
        <v>99.7</v>
      </c>
      <c r="BK159" s="141">
        <v>100.7</v>
      </c>
      <c r="BL159" s="141">
        <v>100.2</v>
      </c>
      <c r="BM159" s="141">
        <v>100.2</v>
      </c>
      <c r="BN159" s="141">
        <v>100.2</v>
      </c>
      <c r="BO159" s="141">
        <v>100.2</v>
      </c>
      <c r="BP159" s="141">
        <v>100.2</v>
      </c>
      <c r="BQ159" s="141">
        <v>100.2</v>
      </c>
      <c r="BR159" s="141">
        <v>100.2</v>
      </c>
      <c r="BS159" s="141">
        <v>100.2</v>
      </c>
      <c r="BT159" s="141">
        <v>100.2</v>
      </c>
      <c r="BU159" s="141">
        <v>100.2</v>
      </c>
      <c r="BV159" s="141">
        <v>100.2</v>
      </c>
      <c r="BW159" s="141">
        <v>100.2</v>
      </c>
      <c r="BX159" s="141">
        <v>100.2</v>
      </c>
      <c r="BY159" s="141">
        <v>100.2</v>
      </c>
      <c r="BZ159" s="141">
        <v>100.2</v>
      </c>
      <c r="CA159" s="141">
        <v>111.3</v>
      </c>
      <c r="CB159" s="141">
        <v>111.3</v>
      </c>
      <c r="CC159" s="141">
        <v>111.3</v>
      </c>
      <c r="CD159" s="141">
        <v>111.3</v>
      </c>
      <c r="CE159" s="141">
        <v>111.9</v>
      </c>
      <c r="CF159" s="141">
        <v>111.9</v>
      </c>
      <c r="CG159" s="141">
        <v>113.1</v>
      </c>
      <c r="CH159" s="141">
        <v>113.1</v>
      </c>
      <c r="CI159" s="141">
        <v>113.1</v>
      </c>
      <c r="CJ159" s="141">
        <v>115.4</v>
      </c>
      <c r="CK159" s="141">
        <v>115.4</v>
      </c>
      <c r="CL159" s="141">
        <v>118.2</v>
      </c>
    </row>
    <row r="160" spans="1:90" x14ac:dyDescent="0.2">
      <c r="A160" s="138" t="s">
        <v>3252</v>
      </c>
      <c r="B160" s="138" t="s">
        <v>3253</v>
      </c>
      <c r="C160" s="139">
        <v>0.11516999999999999</v>
      </c>
      <c r="D160" s="141">
        <v>96.4</v>
      </c>
      <c r="E160" s="141">
        <v>99.9</v>
      </c>
      <c r="F160" s="141">
        <v>96.6</v>
      </c>
      <c r="G160" s="141">
        <v>97.7</v>
      </c>
      <c r="H160" s="141">
        <v>94.9</v>
      </c>
      <c r="I160" s="141">
        <v>96.3</v>
      </c>
      <c r="J160" s="141">
        <v>99.4</v>
      </c>
      <c r="K160" s="141">
        <v>98.8</v>
      </c>
      <c r="L160" s="141">
        <v>97.8</v>
      </c>
      <c r="M160" s="141">
        <v>95.4</v>
      </c>
      <c r="N160" s="141">
        <v>94.3</v>
      </c>
      <c r="O160" s="141">
        <v>95.1</v>
      </c>
      <c r="P160" s="141">
        <v>94.9</v>
      </c>
      <c r="Q160" s="141">
        <v>99.3</v>
      </c>
      <c r="R160" s="141">
        <v>97.7</v>
      </c>
      <c r="S160" s="141">
        <v>102.4</v>
      </c>
      <c r="T160" s="141">
        <v>99.9</v>
      </c>
      <c r="U160" s="141">
        <v>103</v>
      </c>
      <c r="V160" s="141">
        <v>101.7</v>
      </c>
      <c r="W160" s="141">
        <v>106.5</v>
      </c>
      <c r="X160" s="141">
        <v>104.8</v>
      </c>
      <c r="Y160" s="141">
        <v>107.6</v>
      </c>
      <c r="Z160" s="141">
        <v>111.1</v>
      </c>
      <c r="AA160" s="141">
        <v>110.7</v>
      </c>
      <c r="AB160" s="141">
        <v>111.5</v>
      </c>
      <c r="AC160" s="141">
        <v>104.7</v>
      </c>
      <c r="AD160" s="141">
        <v>105.8</v>
      </c>
      <c r="AE160" s="141">
        <v>109</v>
      </c>
      <c r="AF160" s="141">
        <v>109</v>
      </c>
      <c r="AG160" s="141">
        <v>107.5</v>
      </c>
      <c r="AH160" s="141">
        <v>104.4</v>
      </c>
      <c r="AI160" s="141">
        <v>102.8</v>
      </c>
      <c r="AJ160" s="141">
        <v>98.6</v>
      </c>
      <c r="AK160" s="141">
        <v>94</v>
      </c>
      <c r="AL160" s="141">
        <v>95.1</v>
      </c>
      <c r="AM160" s="141">
        <v>95.1</v>
      </c>
      <c r="AN160" s="141">
        <v>95.3</v>
      </c>
      <c r="AO160" s="141">
        <v>93</v>
      </c>
      <c r="AP160" s="141">
        <v>96.3</v>
      </c>
      <c r="AQ160" s="141">
        <v>99.6</v>
      </c>
      <c r="AR160" s="141">
        <v>96.6</v>
      </c>
      <c r="AS160" s="141">
        <v>100.5</v>
      </c>
      <c r="AT160" s="141">
        <v>99.4</v>
      </c>
      <c r="AU160" s="141">
        <v>99.5</v>
      </c>
      <c r="AV160" s="141">
        <v>101.9</v>
      </c>
      <c r="AW160" s="141">
        <v>98.4</v>
      </c>
      <c r="AX160" s="141">
        <v>98.6</v>
      </c>
      <c r="AY160" s="141">
        <v>94.8</v>
      </c>
      <c r="AZ160" s="141">
        <v>92.6</v>
      </c>
      <c r="BA160" s="141">
        <v>98.5</v>
      </c>
      <c r="BB160" s="141">
        <v>94.2</v>
      </c>
      <c r="BC160" s="141">
        <v>96</v>
      </c>
      <c r="BD160" s="141">
        <v>101.9</v>
      </c>
      <c r="BE160" s="141">
        <v>98.8</v>
      </c>
      <c r="BF160" s="141">
        <v>110.5</v>
      </c>
      <c r="BG160" s="141">
        <v>113.6</v>
      </c>
      <c r="BH160" s="141">
        <v>109.6</v>
      </c>
      <c r="BI160" s="141">
        <v>112</v>
      </c>
      <c r="BJ160" s="141">
        <v>111.5</v>
      </c>
      <c r="BK160" s="141">
        <v>117</v>
      </c>
      <c r="BL160" s="141">
        <v>116.7</v>
      </c>
      <c r="BM160" s="141">
        <v>117.9</v>
      </c>
      <c r="BN160" s="141">
        <v>122.6</v>
      </c>
      <c r="BO160" s="141">
        <v>112.2</v>
      </c>
      <c r="BP160" s="141">
        <v>123.5</v>
      </c>
      <c r="BQ160" s="141">
        <v>123.4</v>
      </c>
      <c r="BR160" s="141">
        <v>123.4</v>
      </c>
      <c r="BS160" s="141">
        <v>123.4</v>
      </c>
      <c r="BT160" s="141">
        <v>123.4</v>
      </c>
      <c r="BU160" s="141">
        <v>123.4</v>
      </c>
      <c r="BV160" s="141">
        <v>123.4</v>
      </c>
      <c r="BW160" s="141">
        <v>129.5</v>
      </c>
      <c r="BX160" s="141">
        <v>119</v>
      </c>
      <c r="BY160" s="141">
        <v>117.8</v>
      </c>
      <c r="BZ160" s="141">
        <v>128</v>
      </c>
      <c r="CA160" s="141">
        <v>124.2</v>
      </c>
      <c r="CB160" s="141">
        <v>119.4</v>
      </c>
      <c r="CC160" s="141">
        <v>114.3</v>
      </c>
      <c r="CD160" s="141">
        <v>126.7</v>
      </c>
      <c r="CE160" s="141">
        <v>125.9</v>
      </c>
      <c r="CF160" s="141">
        <v>124.4</v>
      </c>
      <c r="CG160" s="141">
        <v>129.9</v>
      </c>
      <c r="CH160" s="141">
        <v>139.80000000000001</v>
      </c>
      <c r="CI160" s="141">
        <v>135</v>
      </c>
      <c r="CJ160" s="141">
        <v>135.9</v>
      </c>
      <c r="CK160" s="141">
        <v>137.6</v>
      </c>
      <c r="CL160" s="141">
        <v>134</v>
      </c>
    </row>
    <row r="161" spans="1:90" x14ac:dyDescent="0.2">
      <c r="A161" s="138" t="s">
        <v>3254</v>
      </c>
      <c r="B161" s="138" t="s">
        <v>3255</v>
      </c>
      <c r="C161" s="139">
        <v>3.5540000000000002E-2</v>
      </c>
      <c r="D161" s="141">
        <v>99.4</v>
      </c>
      <c r="E161" s="141">
        <v>100.8</v>
      </c>
      <c r="F161" s="141">
        <v>101.3</v>
      </c>
      <c r="G161" s="141">
        <v>109.6</v>
      </c>
      <c r="H161" s="141">
        <v>112.4</v>
      </c>
      <c r="I161" s="141">
        <v>111.7</v>
      </c>
      <c r="J161" s="141">
        <v>112.6</v>
      </c>
      <c r="K161" s="141">
        <v>114.2</v>
      </c>
      <c r="L161" s="141">
        <v>112.8</v>
      </c>
      <c r="M161" s="141">
        <v>111.7</v>
      </c>
      <c r="N161" s="141">
        <v>112.8</v>
      </c>
      <c r="O161" s="141">
        <v>113.7</v>
      </c>
      <c r="P161" s="141">
        <v>111.4</v>
      </c>
      <c r="Q161" s="141">
        <v>110.9</v>
      </c>
      <c r="R161" s="141">
        <v>112.5</v>
      </c>
      <c r="S161" s="141">
        <v>115</v>
      </c>
      <c r="T161" s="141">
        <v>117.2</v>
      </c>
      <c r="U161" s="141">
        <v>120.8</v>
      </c>
      <c r="V161" s="141">
        <v>120.5</v>
      </c>
      <c r="W161" s="141">
        <v>120.8</v>
      </c>
      <c r="X161" s="141">
        <v>120.7</v>
      </c>
      <c r="Y161" s="141">
        <v>121.8</v>
      </c>
      <c r="Z161" s="141">
        <v>121.5</v>
      </c>
      <c r="AA161" s="141">
        <v>123.8</v>
      </c>
      <c r="AB161" s="141">
        <v>124.6</v>
      </c>
      <c r="AC161" s="141">
        <v>125.9</v>
      </c>
      <c r="AD161" s="141">
        <v>125.7</v>
      </c>
      <c r="AE161" s="141">
        <v>127.3</v>
      </c>
      <c r="AF161" s="141">
        <v>129.4</v>
      </c>
      <c r="AG161" s="141">
        <v>130.9</v>
      </c>
      <c r="AH161" s="141">
        <v>135.4</v>
      </c>
      <c r="AI161" s="141">
        <v>137.4</v>
      </c>
      <c r="AJ161" s="141">
        <v>136.5</v>
      </c>
      <c r="AK161" s="141">
        <v>135.69999999999999</v>
      </c>
      <c r="AL161" s="141">
        <v>136.4</v>
      </c>
      <c r="AM161" s="141">
        <v>137.19999999999999</v>
      </c>
      <c r="AN161" s="141">
        <v>141.1</v>
      </c>
      <c r="AO161" s="141">
        <v>142.19999999999999</v>
      </c>
      <c r="AP161" s="141">
        <v>142.19999999999999</v>
      </c>
      <c r="AQ161" s="141">
        <v>142.19999999999999</v>
      </c>
      <c r="AR161" s="141">
        <v>146.1</v>
      </c>
      <c r="AS161" s="141">
        <v>146.1</v>
      </c>
      <c r="AT161" s="141">
        <v>146.1</v>
      </c>
      <c r="AU161" s="141">
        <v>146.1</v>
      </c>
      <c r="AV161" s="141">
        <v>146.1</v>
      </c>
      <c r="AW161" s="141">
        <v>146.1</v>
      </c>
      <c r="AX161" s="141">
        <v>146.1</v>
      </c>
      <c r="AY161" s="141">
        <v>148</v>
      </c>
      <c r="AZ161" s="141">
        <v>157.5</v>
      </c>
      <c r="BA161" s="141">
        <v>157</v>
      </c>
      <c r="BB161" s="141">
        <v>158</v>
      </c>
      <c r="BC161" s="141">
        <v>162.19999999999999</v>
      </c>
      <c r="BD161" s="141">
        <v>165</v>
      </c>
      <c r="BE161" s="141">
        <v>163.19999999999999</v>
      </c>
      <c r="BF161" s="141">
        <v>153.6</v>
      </c>
      <c r="BG161" s="141">
        <v>151.6</v>
      </c>
      <c r="BH161" s="141">
        <v>164</v>
      </c>
      <c r="BI161" s="141">
        <v>166.8</v>
      </c>
      <c r="BJ161" s="141">
        <v>164</v>
      </c>
      <c r="BK161" s="141">
        <v>162</v>
      </c>
      <c r="BL161" s="141">
        <v>162</v>
      </c>
      <c r="BM161" s="141">
        <v>172.3</v>
      </c>
      <c r="BN161" s="141">
        <v>168.8</v>
      </c>
      <c r="BO161" s="141">
        <v>171.9</v>
      </c>
      <c r="BP161" s="141">
        <v>176.2</v>
      </c>
      <c r="BQ161" s="141">
        <v>177</v>
      </c>
      <c r="BR161" s="141">
        <v>175.7</v>
      </c>
      <c r="BS161" s="141">
        <v>175.7</v>
      </c>
      <c r="BT161" s="141">
        <v>175</v>
      </c>
      <c r="BU161" s="141">
        <v>172.3</v>
      </c>
      <c r="BV161" s="141">
        <v>172.6</v>
      </c>
      <c r="BW161" s="141">
        <v>173.4</v>
      </c>
      <c r="BX161" s="141">
        <v>177.7</v>
      </c>
      <c r="BY161" s="141">
        <v>182.2</v>
      </c>
      <c r="BZ161" s="141">
        <v>180.7</v>
      </c>
      <c r="CA161" s="141">
        <v>185.8</v>
      </c>
      <c r="CB161" s="141">
        <v>185</v>
      </c>
      <c r="CC161" s="141">
        <v>184.7</v>
      </c>
      <c r="CD161" s="141">
        <v>185</v>
      </c>
      <c r="CE161" s="141">
        <v>187.6</v>
      </c>
      <c r="CF161" s="141">
        <v>188.6</v>
      </c>
      <c r="CG161" s="141">
        <v>186.7</v>
      </c>
      <c r="CH161" s="141">
        <v>186.7</v>
      </c>
      <c r="CI161" s="141">
        <v>191.9</v>
      </c>
      <c r="CJ161" s="141">
        <v>191.9</v>
      </c>
      <c r="CK161" s="141">
        <v>192.5</v>
      </c>
      <c r="CL161" s="141">
        <v>194.1</v>
      </c>
    </row>
    <row r="162" spans="1:90" x14ac:dyDescent="0.2">
      <c r="A162" s="138" t="s">
        <v>3256</v>
      </c>
      <c r="B162" s="138" t="s">
        <v>3257</v>
      </c>
      <c r="C162" s="139">
        <v>9.239E-2</v>
      </c>
      <c r="D162" s="141">
        <v>100</v>
      </c>
      <c r="E162" s="141">
        <v>100</v>
      </c>
      <c r="F162" s="141">
        <v>100</v>
      </c>
      <c r="G162" s="141">
        <v>100.3</v>
      </c>
      <c r="H162" s="141">
        <v>100.3</v>
      </c>
      <c r="I162" s="141">
        <v>100.3</v>
      </c>
      <c r="J162" s="141">
        <v>100.3</v>
      </c>
      <c r="K162" s="141">
        <v>100.3</v>
      </c>
      <c r="L162" s="141">
        <v>100.3</v>
      </c>
      <c r="M162" s="141">
        <v>100.3</v>
      </c>
      <c r="N162" s="141">
        <v>100.3</v>
      </c>
      <c r="O162" s="141">
        <v>100.3</v>
      </c>
      <c r="P162" s="141">
        <v>100.3</v>
      </c>
      <c r="Q162" s="141">
        <v>100.3</v>
      </c>
      <c r="R162" s="141">
        <v>100.3</v>
      </c>
      <c r="S162" s="141">
        <v>95.6</v>
      </c>
      <c r="T162" s="141">
        <v>95.6</v>
      </c>
      <c r="U162" s="141">
        <v>95.6</v>
      </c>
      <c r="V162" s="141">
        <v>95.6</v>
      </c>
      <c r="W162" s="141">
        <v>95.6</v>
      </c>
      <c r="X162" s="141">
        <v>95.6</v>
      </c>
      <c r="Y162" s="141">
        <v>95.6</v>
      </c>
      <c r="Z162" s="141">
        <v>95.6</v>
      </c>
      <c r="AA162" s="141">
        <v>95.6</v>
      </c>
      <c r="AB162" s="141">
        <v>95.6</v>
      </c>
      <c r="AC162" s="141">
        <v>95.6</v>
      </c>
      <c r="AD162" s="141">
        <v>95.6</v>
      </c>
      <c r="AE162" s="141">
        <v>96.2</v>
      </c>
      <c r="AF162" s="141">
        <v>96.2</v>
      </c>
      <c r="AG162" s="141">
        <v>96.2</v>
      </c>
      <c r="AH162" s="141">
        <v>96.2</v>
      </c>
      <c r="AI162" s="141">
        <v>96.2</v>
      </c>
      <c r="AJ162" s="141">
        <v>96.2</v>
      </c>
      <c r="AK162" s="141">
        <v>96.2</v>
      </c>
      <c r="AL162" s="141">
        <v>96.2</v>
      </c>
      <c r="AM162" s="141">
        <v>96.2</v>
      </c>
      <c r="AN162" s="141">
        <v>96.2</v>
      </c>
      <c r="AO162" s="141">
        <v>96.2</v>
      </c>
      <c r="AP162" s="141">
        <v>96.2</v>
      </c>
      <c r="AQ162" s="141">
        <v>94.9</v>
      </c>
      <c r="AR162" s="141">
        <v>96.2</v>
      </c>
      <c r="AS162" s="141">
        <v>96.2</v>
      </c>
      <c r="AT162" s="141">
        <v>96.2</v>
      </c>
      <c r="AU162" s="141">
        <v>96.2</v>
      </c>
      <c r="AV162" s="141">
        <v>96.2</v>
      </c>
      <c r="AW162" s="141">
        <v>96.2</v>
      </c>
      <c r="AX162" s="141">
        <v>96.2</v>
      </c>
      <c r="AY162" s="141">
        <v>96.2</v>
      </c>
      <c r="AZ162" s="141">
        <v>84.9</v>
      </c>
      <c r="BA162" s="141">
        <v>84.9</v>
      </c>
      <c r="BB162" s="141">
        <v>84.9</v>
      </c>
      <c r="BC162" s="141">
        <v>118.8</v>
      </c>
      <c r="BD162" s="141">
        <v>118.8</v>
      </c>
      <c r="BE162" s="141">
        <v>118.8</v>
      </c>
      <c r="BF162" s="141">
        <v>118.8</v>
      </c>
      <c r="BG162" s="141">
        <v>118.8</v>
      </c>
      <c r="BH162" s="141">
        <v>118.8</v>
      </c>
      <c r="BI162" s="141">
        <v>118.8</v>
      </c>
      <c r="BJ162" s="141">
        <v>118.8</v>
      </c>
      <c r="BK162" s="141">
        <v>118.8</v>
      </c>
      <c r="BL162" s="141">
        <v>118.8</v>
      </c>
      <c r="BM162" s="141">
        <v>118.8</v>
      </c>
      <c r="BN162" s="141">
        <v>118.8</v>
      </c>
      <c r="BO162" s="141">
        <v>118.8</v>
      </c>
      <c r="BP162" s="141">
        <v>118.8</v>
      </c>
      <c r="BQ162" s="141">
        <v>118.8</v>
      </c>
      <c r="BR162" s="141">
        <v>123.7</v>
      </c>
      <c r="BS162" s="141">
        <v>131.1</v>
      </c>
      <c r="BT162" s="141">
        <v>128</v>
      </c>
      <c r="BU162" s="141">
        <v>123.7</v>
      </c>
      <c r="BV162" s="141">
        <v>131.1</v>
      </c>
      <c r="BW162" s="141">
        <v>131.1</v>
      </c>
      <c r="BX162" s="141">
        <v>131.1</v>
      </c>
      <c r="BY162" s="141">
        <v>131.1</v>
      </c>
      <c r="BZ162" s="141">
        <v>124.9</v>
      </c>
      <c r="CA162" s="141">
        <v>126.2</v>
      </c>
      <c r="CB162" s="141">
        <v>138.5</v>
      </c>
      <c r="CC162" s="141">
        <v>141</v>
      </c>
      <c r="CD162" s="141">
        <v>148.4</v>
      </c>
      <c r="CE162" s="141">
        <v>153.30000000000001</v>
      </c>
      <c r="CF162" s="141">
        <v>147.19999999999999</v>
      </c>
      <c r="CG162" s="141">
        <v>148.4</v>
      </c>
      <c r="CH162" s="141">
        <v>141</v>
      </c>
      <c r="CI162" s="141">
        <v>148.4</v>
      </c>
      <c r="CJ162" s="141">
        <v>147.19999999999999</v>
      </c>
      <c r="CK162" s="141">
        <v>144.1</v>
      </c>
      <c r="CL162" s="141">
        <v>143.5</v>
      </c>
    </row>
    <row r="163" spans="1:90" x14ac:dyDescent="0.2">
      <c r="A163" s="138" t="s">
        <v>3258</v>
      </c>
      <c r="B163" s="138" t="s">
        <v>1778</v>
      </c>
      <c r="C163" s="139">
        <v>1.3401700000000001</v>
      </c>
      <c r="D163" s="141">
        <v>101.5</v>
      </c>
      <c r="E163" s="141">
        <v>101.2</v>
      </c>
      <c r="F163" s="141">
        <v>100.6</v>
      </c>
      <c r="G163" s="141">
        <v>98.9</v>
      </c>
      <c r="H163" s="141">
        <v>99.5</v>
      </c>
      <c r="I163" s="141">
        <v>100.8</v>
      </c>
      <c r="J163" s="141">
        <v>102.4</v>
      </c>
      <c r="K163" s="141">
        <v>102.3</v>
      </c>
      <c r="L163" s="141">
        <v>102.7</v>
      </c>
      <c r="M163" s="141">
        <v>103.5</v>
      </c>
      <c r="N163" s="141">
        <v>105.3</v>
      </c>
      <c r="O163" s="141">
        <v>106.8</v>
      </c>
      <c r="P163" s="141">
        <v>111.9</v>
      </c>
      <c r="Q163" s="141">
        <v>112.6</v>
      </c>
      <c r="R163" s="141">
        <v>110.9</v>
      </c>
      <c r="S163" s="141">
        <v>111.9</v>
      </c>
      <c r="T163" s="141">
        <v>113.8</v>
      </c>
      <c r="U163" s="141">
        <v>114.7</v>
      </c>
      <c r="V163" s="141">
        <v>115.5</v>
      </c>
      <c r="W163" s="141">
        <v>118.5</v>
      </c>
      <c r="X163" s="141">
        <v>122.4</v>
      </c>
      <c r="Y163" s="141">
        <v>123.2</v>
      </c>
      <c r="Z163" s="141">
        <v>125.7</v>
      </c>
      <c r="AA163" s="141">
        <v>126.2</v>
      </c>
      <c r="AB163" s="141">
        <v>124.4</v>
      </c>
      <c r="AC163" s="141">
        <v>123.5</v>
      </c>
      <c r="AD163" s="141">
        <v>121.3</v>
      </c>
      <c r="AE163" s="141">
        <v>120.5</v>
      </c>
      <c r="AF163" s="141">
        <v>118.5</v>
      </c>
      <c r="AG163" s="141">
        <v>119.9</v>
      </c>
      <c r="AH163" s="141">
        <v>124.3</v>
      </c>
      <c r="AI163" s="141">
        <v>125.8</v>
      </c>
      <c r="AJ163" s="141">
        <v>125</v>
      </c>
      <c r="AK163" s="141">
        <v>127.3</v>
      </c>
      <c r="AL163" s="141">
        <v>127.3</v>
      </c>
      <c r="AM163" s="141">
        <v>126.7</v>
      </c>
      <c r="AN163" s="141">
        <v>127.1</v>
      </c>
      <c r="AO163" s="141">
        <v>128.69999999999999</v>
      </c>
      <c r="AP163" s="141">
        <v>129.1</v>
      </c>
      <c r="AQ163" s="141">
        <v>129.1</v>
      </c>
      <c r="AR163" s="141">
        <v>128.69999999999999</v>
      </c>
      <c r="AS163" s="141">
        <v>129.80000000000001</v>
      </c>
      <c r="AT163" s="141">
        <v>130.30000000000001</v>
      </c>
      <c r="AU163" s="141">
        <v>129.9</v>
      </c>
      <c r="AV163" s="141">
        <v>129.9</v>
      </c>
      <c r="AW163" s="141">
        <v>129.69999999999999</v>
      </c>
      <c r="AX163" s="141">
        <v>129.30000000000001</v>
      </c>
      <c r="AY163" s="141">
        <v>128.9</v>
      </c>
      <c r="AZ163" s="141">
        <v>131.6</v>
      </c>
      <c r="BA163" s="141">
        <v>131.9</v>
      </c>
      <c r="BB163" s="141">
        <v>131.5</v>
      </c>
      <c r="BC163" s="141">
        <v>130.4</v>
      </c>
      <c r="BD163" s="141">
        <v>130.30000000000001</v>
      </c>
      <c r="BE163" s="141">
        <v>130.19999999999999</v>
      </c>
      <c r="BF163" s="141">
        <v>130.9</v>
      </c>
      <c r="BG163" s="141">
        <v>132.19999999999999</v>
      </c>
      <c r="BH163" s="141">
        <v>134.9</v>
      </c>
      <c r="BI163" s="141">
        <v>139.1</v>
      </c>
      <c r="BJ163" s="141">
        <v>143.19999999999999</v>
      </c>
      <c r="BK163" s="141">
        <v>143.5</v>
      </c>
      <c r="BL163" s="141">
        <v>146.69999999999999</v>
      </c>
      <c r="BM163" s="141">
        <v>145.9</v>
      </c>
      <c r="BN163" s="141">
        <v>148.30000000000001</v>
      </c>
      <c r="BO163" s="141">
        <v>143.19999999999999</v>
      </c>
      <c r="BP163" s="141">
        <v>142.1</v>
      </c>
      <c r="BQ163" s="141">
        <v>142.6</v>
      </c>
      <c r="BR163" s="141">
        <v>144.30000000000001</v>
      </c>
      <c r="BS163" s="141">
        <v>145.30000000000001</v>
      </c>
      <c r="BT163" s="141">
        <v>145.1</v>
      </c>
      <c r="BU163" s="141">
        <v>146.1</v>
      </c>
      <c r="BV163" s="141">
        <v>146.4</v>
      </c>
      <c r="BW163" s="141">
        <v>146.4</v>
      </c>
      <c r="BX163" s="141">
        <v>149.1</v>
      </c>
      <c r="BY163" s="141">
        <v>149.6</v>
      </c>
      <c r="BZ163" s="141">
        <v>149.30000000000001</v>
      </c>
      <c r="CA163" s="141">
        <v>147.5</v>
      </c>
      <c r="CB163" s="141">
        <v>146.30000000000001</v>
      </c>
      <c r="CC163" s="141">
        <v>146.1</v>
      </c>
      <c r="CD163" s="141">
        <v>146.1</v>
      </c>
      <c r="CE163" s="141">
        <v>146</v>
      </c>
      <c r="CF163" s="141">
        <v>146.1</v>
      </c>
      <c r="CG163" s="141">
        <v>146.19999999999999</v>
      </c>
      <c r="CH163" s="141">
        <v>145.9</v>
      </c>
      <c r="CI163" s="141">
        <v>145.5</v>
      </c>
      <c r="CJ163" s="141">
        <v>145.4</v>
      </c>
      <c r="CK163" s="141">
        <v>146.30000000000001</v>
      </c>
      <c r="CL163" s="141">
        <v>146.9</v>
      </c>
    </row>
    <row r="164" spans="1:90" x14ac:dyDescent="0.2">
      <c r="A164" s="138" t="s">
        <v>1825</v>
      </c>
      <c r="B164" s="138" t="s">
        <v>1780</v>
      </c>
      <c r="C164" s="139">
        <v>0.45223999999999998</v>
      </c>
      <c r="D164" s="141">
        <v>101</v>
      </c>
      <c r="E164" s="141">
        <v>100.3</v>
      </c>
      <c r="F164" s="141">
        <v>99.1</v>
      </c>
      <c r="G164" s="141">
        <v>97</v>
      </c>
      <c r="H164" s="141">
        <v>97.5</v>
      </c>
      <c r="I164" s="141">
        <v>98.6</v>
      </c>
      <c r="J164" s="141">
        <v>101.3</v>
      </c>
      <c r="K164" s="141">
        <v>101.7</v>
      </c>
      <c r="L164" s="141">
        <v>102.2</v>
      </c>
      <c r="M164" s="141">
        <v>103.4</v>
      </c>
      <c r="N164" s="141">
        <v>106.6</v>
      </c>
      <c r="O164" s="141">
        <v>108.7</v>
      </c>
      <c r="P164" s="141">
        <v>112.9</v>
      </c>
      <c r="Q164" s="141">
        <v>113.5</v>
      </c>
      <c r="R164" s="141">
        <v>111.9</v>
      </c>
      <c r="S164" s="141">
        <v>110.1</v>
      </c>
      <c r="T164" s="141">
        <v>111.3</v>
      </c>
      <c r="U164" s="141">
        <v>113.8</v>
      </c>
      <c r="V164" s="141">
        <v>114.8</v>
      </c>
      <c r="W164" s="141">
        <v>119.3</v>
      </c>
      <c r="X164" s="141">
        <v>126.4</v>
      </c>
      <c r="Y164" s="141">
        <v>127.4</v>
      </c>
      <c r="Z164" s="141">
        <v>129.1</v>
      </c>
      <c r="AA164" s="141">
        <v>130.30000000000001</v>
      </c>
      <c r="AB164" s="141">
        <v>129.19999999999999</v>
      </c>
      <c r="AC164" s="141">
        <v>127.9</v>
      </c>
      <c r="AD164" s="141">
        <v>124.2</v>
      </c>
      <c r="AE164" s="141">
        <v>120.9</v>
      </c>
      <c r="AF164" s="141">
        <v>116.7</v>
      </c>
      <c r="AG164" s="141">
        <v>118.6</v>
      </c>
      <c r="AH164" s="141">
        <v>125.3</v>
      </c>
      <c r="AI164" s="141">
        <v>128.9</v>
      </c>
      <c r="AJ164" s="141">
        <v>127.3</v>
      </c>
      <c r="AK164" s="141">
        <v>128.9</v>
      </c>
      <c r="AL164" s="141">
        <v>128</v>
      </c>
      <c r="AM164" s="141">
        <v>127.3</v>
      </c>
      <c r="AN164" s="141">
        <v>128.6</v>
      </c>
      <c r="AO164" s="141">
        <v>129.5</v>
      </c>
      <c r="AP164" s="141">
        <v>129.5</v>
      </c>
      <c r="AQ164" s="141">
        <v>129.6</v>
      </c>
      <c r="AR164" s="141">
        <v>128.6</v>
      </c>
      <c r="AS164" s="141">
        <v>129.19999999999999</v>
      </c>
      <c r="AT164" s="141">
        <v>129.5</v>
      </c>
      <c r="AU164" s="141">
        <v>129.6</v>
      </c>
      <c r="AV164" s="141">
        <v>129.6</v>
      </c>
      <c r="AW164" s="141">
        <v>129.9</v>
      </c>
      <c r="AX164" s="141">
        <v>130.4</v>
      </c>
      <c r="AY164" s="141">
        <v>130</v>
      </c>
      <c r="AZ164" s="141">
        <v>131.5</v>
      </c>
      <c r="BA164" s="141">
        <v>131.6</v>
      </c>
      <c r="BB164" s="141">
        <v>131.5</v>
      </c>
      <c r="BC164" s="141">
        <v>128.80000000000001</v>
      </c>
      <c r="BD164" s="141">
        <v>127.5</v>
      </c>
      <c r="BE164" s="141">
        <v>127.6</v>
      </c>
      <c r="BF164" s="141">
        <v>129.6</v>
      </c>
      <c r="BG164" s="141">
        <v>132.5</v>
      </c>
      <c r="BH164" s="141">
        <v>136.9</v>
      </c>
      <c r="BI164" s="141">
        <v>140.1</v>
      </c>
      <c r="BJ164" s="141">
        <v>145.80000000000001</v>
      </c>
      <c r="BK164" s="141">
        <v>146.30000000000001</v>
      </c>
      <c r="BL164" s="141">
        <v>149</v>
      </c>
      <c r="BM164" s="141">
        <v>148.80000000000001</v>
      </c>
      <c r="BN164" s="141">
        <v>148.4</v>
      </c>
      <c r="BO164" s="141">
        <v>142.30000000000001</v>
      </c>
      <c r="BP164" s="141">
        <v>143.4</v>
      </c>
      <c r="BQ164" s="141">
        <v>144.9</v>
      </c>
      <c r="BR164" s="141">
        <v>146.80000000000001</v>
      </c>
      <c r="BS164" s="141">
        <v>146.9</v>
      </c>
      <c r="BT164" s="141">
        <v>146.9</v>
      </c>
      <c r="BU164" s="141">
        <v>146.80000000000001</v>
      </c>
      <c r="BV164" s="141">
        <v>146.80000000000001</v>
      </c>
      <c r="BW164" s="141">
        <v>146.80000000000001</v>
      </c>
      <c r="BX164" s="141">
        <v>148.4</v>
      </c>
      <c r="BY164" s="141">
        <v>150.4</v>
      </c>
      <c r="BZ164" s="141">
        <v>150.4</v>
      </c>
      <c r="CA164" s="141">
        <v>147.80000000000001</v>
      </c>
      <c r="CB164" s="141">
        <v>146</v>
      </c>
      <c r="CC164" s="141">
        <v>146.1</v>
      </c>
      <c r="CD164" s="141">
        <v>146.30000000000001</v>
      </c>
      <c r="CE164" s="141">
        <v>146.19999999999999</v>
      </c>
      <c r="CF164" s="141">
        <v>146.1</v>
      </c>
      <c r="CG164" s="141">
        <v>145.69999999999999</v>
      </c>
      <c r="CH164" s="141">
        <v>145</v>
      </c>
      <c r="CI164" s="141">
        <v>145.4</v>
      </c>
      <c r="CJ164" s="141">
        <v>144.69999999999999</v>
      </c>
      <c r="CK164" s="141">
        <v>144.9</v>
      </c>
      <c r="CL164" s="141">
        <v>144.9</v>
      </c>
    </row>
    <row r="165" spans="1:90" x14ac:dyDescent="0.2">
      <c r="A165" s="138" t="s">
        <v>3259</v>
      </c>
      <c r="B165" s="138" t="s">
        <v>1782</v>
      </c>
      <c r="C165" s="139">
        <v>0.39334000000000002</v>
      </c>
      <c r="D165" s="141">
        <v>103.2</v>
      </c>
      <c r="E165" s="141">
        <v>102.3</v>
      </c>
      <c r="F165" s="141">
        <v>102</v>
      </c>
      <c r="G165" s="141">
        <v>98.2</v>
      </c>
      <c r="H165" s="141">
        <v>99.6</v>
      </c>
      <c r="I165" s="141">
        <v>102.1</v>
      </c>
      <c r="J165" s="141">
        <v>103.1</v>
      </c>
      <c r="K165" s="141">
        <v>102.5</v>
      </c>
      <c r="L165" s="141">
        <v>102.7</v>
      </c>
      <c r="M165" s="141">
        <v>104.2</v>
      </c>
      <c r="N165" s="141">
        <v>106.8</v>
      </c>
      <c r="O165" s="141">
        <v>109.9</v>
      </c>
      <c r="P165" s="141">
        <v>114.8</v>
      </c>
      <c r="Q165" s="141">
        <v>114.1</v>
      </c>
      <c r="R165" s="141">
        <v>110.8</v>
      </c>
      <c r="S165" s="141">
        <v>116.5</v>
      </c>
      <c r="T165" s="141">
        <v>120.4</v>
      </c>
      <c r="U165" s="141">
        <v>121.1</v>
      </c>
      <c r="V165" s="141">
        <v>120.8</v>
      </c>
      <c r="W165" s="141">
        <v>123.4</v>
      </c>
      <c r="X165" s="141">
        <v>126</v>
      </c>
      <c r="Y165" s="141">
        <v>128.30000000000001</v>
      </c>
      <c r="Z165" s="141">
        <v>134.19999999999999</v>
      </c>
      <c r="AA165" s="141">
        <v>134.9</v>
      </c>
      <c r="AB165" s="141">
        <v>131.80000000000001</v>
      </c>
      <c r="AC165" s="141">
        <v>130.69999999999999</v>
      </c>
      <c r="AD165" s="141">
        <v>127.9</v>
      </c>
      <c r="AE165" s="141">
        <v>124.9</v>
      </c>
      <c r="AF165" s="141">
        <v>124.6</v>
      </c>
      <c r="AG165" s="141">
        <v>125.6</v>
      </c>
      <c r="AH165" s="141">
        <v>129.30000000000001</v>
      </c>
      <c r="AI165" s="141">
        <v>129.5</v>
      </c>
      <c r="AJ165" s="141">
        <v>128.4</v>
      </c>
      <c r="AK165" s="141">
        <v>132.69999999999999</v>
      </c>
      <c r="AL165" s="141">
        <v>134.1</v>
      </c>
      <c r="AM165" s="141">
        <v>134.19999999999999</v>
      </c>
      <c r="AN165" s="141">
        <v>134.5</v>
      </c>
      <c r="AO165" s="141">
        <v>134.5</v>
      </c>
      <c r="AP165" s="141">
        <v>134.69999999999999</v>
      </c>
      <c r="AQ165" s="141">
        <v>134.80000000000001</v>
      </c>
      <c r="AR165" s="141">
        <v>134.19999999999999</v>
      </c>
      <c r="AS165" s="141">
        <v>135.1</v>
      </c>
      <c r="AT165" s="141">
        <v>135.1</v>
      </c>
      <c r="AU165" s="141">
        <v>134.4</v>
      </c>
      <c r="AV165" s="141">
        <v>134.4</v>
      </c>
      <c r="AW165" s="141">
        <v>134.9</v>
      </c>
      <c r="AX165" s="141">
        <v>135.5</v>
      </c>
      <c r="AY165" s="141">
        <v>135</v>
      </c>
      <c r="AZ165" s="141">
        <v>142.19999999999999</v>
      </c>
      <c r="BA165" s="141">
        <v>142.19999999999999</v>
      </c>
      <c r="BB165" s="141">
        <v>141.1</v>
      </c>
      <c r="BC165" s="141">
        <v>139.80000000000001</v>
      </c>
      <c r="BD165" s="141">
        <v>140</v>
      </c>
      <c r="BE165" s="141">
        <v>139</v>
      </c>
      <c r="BF165" s="141">
        <v>137.30000000000001</v>
      </c>
      <c r="BG165" s="141">
        <v>136.5</v>
      </c>
      <c r="BH165" s="141">
        <v>139.30000000000001</v>
      </c>
      <c r="BI165" s="141">
        <v>147.30000000000001</v>
      </c>
      <c r="BJ165" s="141">
        <v>151.5</v>
      </c>
      <c r="BK165" s="141">
        <v>152.80000000000001</v>
      </c>
      <c r="BL165" s="141">
        <v>159.19999999999999</v>
      </c>
      <c r="BM165" s="141">
        <v>156.69999999999999</v>
      </c>
      <c r="BN165" s="141">
        <v>164.6</v>
      </c>
      <c r="BO165" s="141">
        <v>156.80000000000001</v>
      </c>
      <c r="BP165" s="141">
        <v>154.30000000000001</v>
      </c>
      <c r="BQ165" s="141">
        <v>153.19999999999999</v>
      </c>
      <c r="BR165" s="141">
        <v>154.69999999999999</v>
      </c>
      <c r="BS165" s="141">
        <v>155.80000000000001</v>
      </c>
      <c r="BT165" s="141">
        <v>155.69999999999999</v>
      </c>
      <c r="BU165" s="141">
        <v>157.80000000000001</v>
      </c>
      <c r="BV165" s="141">
        <v>158.30000000000001</v>
      </c>
      <c r="BW165" s="141">
        <v>159</v>
      </c>
      <c r="BX165" s="141">
        <v>167.8</v>
      </c>
      <c r="BY165" s="141">
        <v>167.1</v>
      </c>
      <c r="BZ165" s="141">
        <v>166.8</v>
      </c>
      <c r="CA165" s="141">
        <v>164.6</v>
      </c>
      <c r="CB165" s="141">
        <v>163.19999999999999</v>
      </c>
      <c r="CC165" s="141">
        <v>164.2</v>
      </c>
      <c r="CD165" s="141">
        <v>164.7</v>
      </c>
      <c r="CE165" s="141">
        <v>164.5</v>
      </c>
      <c r="CF165" s="141">
        <v>164.3</v>
      </c>
      <c r="CG165" s="141">
        <v>163.80000000000001</v>
      </c>
      <c r="CH165" s="141">
        <v>163.5</v>
      </c>
      <c r="CI165" s="141">
        <v>162.6</v>
      </c>
      <c r="CJ165" s="141">
        <v>163.4</v>
      </c>
      <c r="CK165" s="141">
        <v>164.5</v>
      </c>
      <c r="CL165" s="141">
        <v>164</v>
      </c>
    </row>
    <row r="166" spans="1:90" x14ac:dyDescent="0.2">
      <c r="A166" s="138" t="s">
        <v>3260</v>
      </c>
      <c r="B166" s="138" t="s">
        <v>1784</v>
      </c>
      <c r="C166" s="139">
        <v>9.7339999999999996E-2</v>
      </c>
      <c r="D166" s="141">
        <v>107.8</v>
      </c>
      <c r="E166" s="141">
        <v>107.8</v>
      </c>
      <c r="F166" s="141">
        <v>107.8</v>
      </c>
      <c r="G166" s="141">
        <v>107.8</v>
      </c>
      <c r="H166" s="141">
        <v>107.8</v>
      </c>
      <c r="I166" s="141">
        <v>107.8</v>
      </c>
      <c r="J166" s="141">
        <v>107.8</v>
      </c>
      <c r="K166" s="141">
        <v>107.8</v>
      </c>
      <c r="L166" s="141">
        <v>107.8</v>
      </c>
      <c r="M166" s="141">
        <v>107.8</v>
      </c>
      <c r="N166" s="141">
        <v>107.8</v>
      </c>
      <c r="O166" s="141">
        <v>107.8</v>
      </c>
      <c r="P166" s="141">
        <v>130.80000000000001</v>
      </c>
      <c r="Q166" s="141">
        <v>130.80000000000001</v>
      </c>
      <c r="R166" s="141">
        <v>130.80000000000001</v>
      </c>
      <c r="S166" s="141">
        <v>130.80000000000001</v>
      </c>
      <c r="T166" s="141">
        <v>130.80000000000001</v>
      </c>
      <c r="U166" s="141">
        <v>130.80000000000001</v>
      </c>
      <c r="V166" s="141">
        <v>130.80000000000001</v>
      </c>
      <c r="W166" s="141">
        <v>130.80000000000001</v>
      </c>
      <c r="X166" s="141">
        <v>130.80000000000001</v>
      </c>
      <c r="Y166" s="141">
        <v>130.80000000000001</v>
      </c>
      <c r="Z166" s="141">
        <v>130.80000000000001</v>
      </c>
      <c r="AA166" s="141">
        <v>130.80000000000001</v>
      </c>
      <c r="AB166" s="141">
        <v>123.3</v>
      </c>
      <c r="AC166" s="141">
        <v>123.3</v>
      </c>
      <c r="AD166" s="141">
        <v>123.3</v>
      </c>
      <c r="AE166" s="141">
        <v>123.3</v>
      </c>
      <c r="AF166" s="141">
        <v>123.3</v>
      </c>
      <c r="AG166" s="141">
        <v>123.3</v>
      </c>
      <c r="AH166" s="141">
        <v>123.3</v>
      </c>
      <c r="AI166" s="141">
        <v>123.3</v>
      </c>
      <c r="AJ166" s="141">
        <v>123.3</v>
      </c>
      <c r="AK166" s="141">
        <v>123.3</v>
      </c>
      <c r="AL166" s="141">
        <v>123.3</v>
      </c>
      <c r="AM166" s="141">
        <v>123.3</v>
      </c>
      <c r="AN166" s="141">
        <v>123.3</v>
      </c>
      <c r="AO166" s="141">
        <v>132.9</v>
      </c>
      <c r="AP166" s="141">
        <v>132.9</v>
      </c>
      <c r="AQ166" s="141">
        <v>130.19999999999999</v>
      </c>
      <c r="AR166" s="141">
        <v>128.4</v>
      </c>
      <c r="AS166" s="141">
        <v>131.30000000000001</v>
      </c>
      <c r="AT166" s="141">
        <v>133.9</v>
      </c>
      <c r="AU166" s="141">
        <v>132.69999999999999</v>
      </c>
      <c r="AV166" s="141">
        <v>129.9</v>
      </c>
      <c r="AW166" s="141">
        <v>126.9</v>
      </c>
      <c r="AX166" s="141">
        <v>124.3</v>
      </c>
      <c r="AY166" s="141">
        <v>122.4</v>
      </c>
      <c r="AZ166" s="141">
        <v>118.4</v>
      </c>
      <c r="BA166" s="141">
        <v>119.9</v>
      </c>
      <c r="BB166" s="141">
        <v>117.6</v>
      </c>
      <c r="BC166" s="141">
        <v>119.3</v>
      </c>
      <c r="BD166" s="141">
        <v>120.6</v>
      </c>
      <c r="BE166" s="141">
        <v>118.2</v>
      </c>
      <c r="BF166" s="141">
        <v>125.4</v>
      </c>
      <c r="BG166" s="141">
        <v>127.6</v>
      </c>
      <c r="BH166" s="141">
        <v>125.4</v>
      </c>
      <c r="BI166" s="141">
        <v>126.9</v>
      </c>
      <c r="BJ166" s="141">
        <v>130.4</v>
      </c>
      <c r="BK166" s="141">
        <v>130.4</v>
      </c>
      <c r="BL166" s="141">
        <v>134.5</v>
      </c>
      <c r="BM166" s="141">
        <v>134.19999999999999</v>
      </c>
      <c r="BN166" s="141">
        <v>133.19999999999999</v>
      </c>
      <c r="BO166" s="141">
        <v>131.4</v>
      </c>
      <c r="BP166" s="141">
        <v>131.4</v>
      </c>
      <c r="BQ166" s="141">
        <v>131.4</v>
      </c>
      <c r="BR166" s="141">
        <v>132.6</v>
      </c>
      <c r="BS166" s="141">
        <v>135.69999999999999</v>
      </c>
      <c r="BT166" s="141">
        <v>133.6</v>
      </c>
      <c r="BU166" s="141">
        <v>134.19999999999999</v>
      </c>
      <c r="BV166" s="141">
        <v>136.1</v>
      </c>
      <c r="BW166" s="141">
        <v>136.1</v>
      </c>
      <c r="BX166" s="141">
        <v>136.1</v>
      </c>
      <c r="BY166" s="141">
        <v>136.1</v>
      </c>
      <c r="BZ166" s="141">
        <v>136.1</v>
      </c>
      <c r="CA166" s="141">
        <v>136.1</v>
      </c>
      <c r="CB166" s="141">
        <v>136.1</v>
      </c>
      <c r="CC166" s="141">
        <v>136.1</v>
      </c>
      <c r="CD166" s="141">
        <v>136.1</v>
      </c>
      <c r="CE166" s="141">
        <v>136.1</v>
      </c>
      <c r="CF166" s="141">
        <v>136.1</v>
      </c>
      <c r="CG166" s="141">
        <v>136.1</v>
      </c>
      <c r="CH166" s="141">
        <v>136.1</v>
      </c>
      <c r="CI166" s="141">
        <v>136.1</v>
      </c>
      <c r="CJ166" s="141">
        <v>136.1</v>
      </c>
      <c r="CK166" s="141">
        <v>136.1</v>
      </c>
      <c r="CL166" s="141">
        <v>136.1</v>
      </c>
    </row>
    <row r="167" spans="1:90" x14ac:dyDescent="0.2">
      <c r="A167" s="138" t="s">
        <v>3261</v>
      </c>
      <c r="B167" s="138" t="s">
        <v>1786</v>
      </c>
      <c r="C167" s="139">
        <v>8.4989999999999996E-2</v>
      </c>
      <c r="D167" s="141">
        <v>99.7</v>
      </c>
      <c r="E167" s="141">
        <v>104.6</v>
      </c>
      <c r="F167" s="141">
        <v>100.1</v>
      </c>
      <c r="G167" s="141">
        <v>96</v>
      </c>
      <c r="H167" s="141">
        <v>95.8</v>
      </c>
      <c r="I167" s="141">
        <v>98.5</v>
      </c>
      <c r="J167" s="141">
        <v>101.5</v>
      </c>
      <c r="K167" s="141">
        <v>101.9</v>
      </c>
      <c r="L167" s="141">
        <v>101.6</v>
      </c>
      <c r="M167" s="141">
        <v>105</v>
      </c>
      <c r="N167" s="141">
        <v>107.6</v>
      </c>
      <c r="O167" s="141">
        <v>109.1</v>
      </c>
      <c r="P167" s="141">
        <v>115.5</v>
      </c>
      <c r="Q167" s="141">
        <v>120.2</v>
      </c>
      <c r="R167" s="141">
        <v>118.7</v>
      </c>
      <c r="S167" s="141">
        <v>112.9</v>
      </c>
      <c r="T167" s="141">
        <v>115.4</v>
      </c>
      <c r="U167" s="141">
        <v>115.5</v>
      </c>
      <c r="V167" s="141">
        <v>117.5</v>
      </c>
      <c r="W167" s="141">
        <v>126.3</v>
      </c>
      <c r="X167" s="141">
        <v>137.80000000000001</v>
      </c>
      <c r="Y167" s="141">
        <v>137.9</v>
      </c>
      <c r="Z167" s="141">
        <v>139.80000000000001</v>
      </c>
      <c r="AA167" s="141">
        <v>139.19999999999999</v>
      </c>
      <c r="AB167" s="141">
        <v>137.5</v>
      </c>
      <c r="AC167" s="141">
        <v>138.9</v>
      </c>
      <c r="AD167" s="141">
        <v>135.6</v>
      </c>
      <c r="AE167" s="141">
        <v>130.30000000000001</v>
      </c>
      <c r="AF167" s="141">
        <v>123.7</v>
      </c>
      <c r="AG167" s="141">
        <v>125.2</v>
      </c>
      <c r="AH167" s="141">
        <v>136.1</v>
      </c>
      <c r="AI167" s="141">
        <v>138.4</v>
      </c>
      <c r="AJ167" s="141">
        <v>140</v>
      </c>
      <c r="AK167" s="141">
        <v>142.80000000000001</v>
      </c>
      <c r="AL167" s="141">
        <v>141.6</v>
      </c>
      <c r="AM167" s="141">
        <v>136.1</v>
      </c>
      <c r="AN167" s="141">
        <v>137</v>
      </c>
      <c r="AO167" s="141">
        <v>139.1</v>
      </c>
      <c r="AP167" s="141">
        <v>141.4</v>
      </c>
      <c r="AQ167" s="141">
        <v>140.9</v>
      </c>
      <c r="AR167" s="141">
        <v>137.19999999999999</v>
      </c>
      <c r="AS167" s="141">
        <v>137.6</v>
      </c>
      <c r="AT167" s="141">
        <v>139.19999999999999</v>
      </c>
      <c r="AU167" s="141">
        <v>140</v>
      </c>
      <c r="AV167" s="141">
        <v>140.30000000000001</v>
      </c>
      <c r="AW167" s="141">
        <v>142.80000000000001</v>
      </c>
      <c r="AX167" s="141">
        <v>142.6</v>
      </c>
      <c r="AY167" s="141">
        <v>141.5</v>
      </c>
      <c r="AZ167" s="141">
        <v>146.1</v>
      </c>
      <c r="BA167" s="141">
        <v>145.69999999999999</v>
      </c>
      <c r="BB167" s="141">
        <v>146.6</v>
      </c>
      <c r="BC167" s="141">
        <v>144.19999999999999</v>
      </c>
      <c r="BD167" s="141">
        <v>142.19999999999999</v>
      </c>
      <c r="BE167" s="141">
        <v>140.69999999999999</v>
      </c>
      <c r="BF167" s="141">
        <v>144</v>
      </c>
      <c r="BG167" s="141">
        <v>149.5</v>
      </c>
      <c r="BH167" s="141">
        <v>158.69999999999999</v>
      </c>
      <c r="BI167" s="141">
        <v>162.80000000000001</v>
      </c>
      <c r="BJ167" s="141">
        <v>170</v>
      </c>
      <c r="BK167" s="141">
        <v>169.1</v>
      </c>
      <c r="BL167" s="141">
        <v>171.5</v>
      </c>
      <c r="BM167" s="141">
        <v>172.3</v>
      </c>
      <c r="BN167" s="141">
        <v>175.9</v>
      </c>
      <c r="BO167" s="141">
        <v>166.9</v>
      </c>
      <c r="BP167" s="141">
        <v>157.1</v>
      </c>
      <c r="BQ167" s="141">
        <v>161.30000000000001</v>
      </c>
      <c r="BR167" s="141">
        <v>165.7</v>
      </c>
      <c r="BS167" s="141">
        <v>169.8</v>
      </c>
      <c r="BT167" s="141">
        <v>172.1</v>
      </c>
      <c r="BU167" s="141">
        <v>171.8</v>
      </c>
      <c r="BV167" s="141">
        <v>170.8</v>
      </c>
      <c r="BW167" s="141">
        <v>170.8</v>
      </c>
      <c r="BX167" s="141">
        <v>171.7</v>
      </c>
      <c r="BY167" s="141">
        <v>174.6</v>
      </c>
      <c r="BZ167" s="141">
        <v>174.3</v>
      </c>
      <c r="CA167" s="141">
        <v>167.5</v>
      </c>
      <c r="CB167" s="141">
        <v>161.9</v>
      </c>
      <c r="CC167" s="141">
        <v>161.69999999999999</v>
      </c>
      <c r="CD167" s="141">
        <v>163.6</v>
      </c>
      <c r="CE167" s="141">
        <v>165.3</v>
      </c>
      <c r="CF167" s="141">
        <v>165.2</v>
      </c>
      <c r="CG167" s="141">
        <v>165.7</v>
      </c>
      <c r="CH167" s="141">
        <v>164.9</v>
      </c>
      <c r="CI167" s="141">
        <v>165.5</v>
      </c>
      <c r="CJ167" s="141">
        <v>165.3</v>
      </c>
      <c r="CK167" s="141">
        <v>165.6</v>
      </c>
      <c r="CL167" s="141">
        <v>167.4</v>
      </c>
    </row>
    <row r="168" spans="1:90" x14ac:dyDescent="0.2">
      <c r="A168" s="138" t="s">
        <v>3262</v>
      </c>
      <c r="B168" s="138" t="s">
        <v>3263</v>
      </c>
      <c r="C168" s="139">
        <v>0.11785</v>
      </c>
      <c r="D168" s="141">
        <v>96.4</v>
      </c>
      <c r="E168" s="141">
        <v>93.8</v>
      </c>
      <c r="F168" s="141">
        <v>96.4</v>
      </c>
      <c r="G168" s="141">
        <v>94.5</v>
      </c>
      <c r="H168" s="141">
        <v>96.5</v>
      </c>
      <c r="I168" s="141">
        <v>97.3</v>
      </c>
      <c r="J168" s="141">
        <v>99.2</v>
      </c>
      <c r="K168" s="141">
        <v>98.7</v>
      </c>
      <c r="L168" s="141">
        <v>97.9</v>
      </c>
      <c r="M168" s="141">
        <v>95.9</v>
      </c>
      <c r="N168" s="141">
        <v>97.1</v>
      </c>
      <c r="O168" s="141">
        <v>94.8</v>
      </c>
      <c r="P168" s="141">
        <v>93.4</v>
      </c>
      <c r="Q168" s="141">
        <v>94.4</v>
      </c>
      <c r="R168" s="141">
        <v>94.8</v>
      </c>
      <c r="S168" s="141">
        <v>98.8</v>
      </c>
      <c r="T168" s="141">
        <v>100.7</v>
      </c>
      <c r="U168" s="141">
        <v>98.9</v>
      </c>
      <c r="V168" s="141">
        <v>103.2</v>
      </c>
      <c r="W168" s="141">
        <v>105.1</v>
      </c>
      <c r="X168" s="141">
        <v>104.9</v>
      </c>
      <c r="Y168" s="141">
        <v>102.3</v>
      </c>
      <c r="Z168" s="141">
        <v>104.7</v>
      </c>
      <c r="AA168" s="141">
        <v>102.5</v>
      </c>
      <c r="AB168" s="141">
        <v>104.2</v>
      </c>
      <c r="AC168" s="141">
        <v>101.6</v>
      </c>
      <c r="AD168" s="141">
        <v>102.2</v>
      </c>
      <c r="AE168" s="141">
        <v>113.9</v>
      </c>
      <c r="AF168" s="141">
        <v>112.7</v>
      </c>
      <c r="AG168" s="141">
        <v>115.7</v>
      </c>
      <c r="AH168" s="141">
        <v>118.6</v>
      </c>
      <c r="AI168" s="141">
        <v>120.3</v>
      </c>
      <c r="AJ168" s="141">
        <v>119.3</v>
      </c>
      <c r="AK168" s="141">
        <v>123.2</v>
      </c>
      <c r="AL168" s="141">
        <v>122.5</v>
      </c>
      <c r="AM168" s="141">
        <v>122</v>
      </c>
      <c r="AN168" s="141">
        <v>118.1</v>
      </c>
      <c r="AO168" s="141">
        <v>121.3</v>
      </c>
      <c r="AP168" s="141">
        <v>123.9</v>
      </c>
      <c r="AQ168" s="141">
        <v>123.6</v>
      </c>
      <c r="AR168" s="141">
        <v>126.9</v>
      </c>
      <c r="AS168" s="141">
        <v>130.80000000000001</v>
      </c>
      <c r="AT168" s="141">
        <v>132.30000000000001</v>
      </c>
      <c r="AU168" s="141">
        <v>129.5</v>
      </c>
      <c r="AV168" s="141">
        <v>129.69999999999999</v>
      </c>
      <c r="AW168" s="141">
        <v>125.8</v>
      </c>
      <c r="AX168" s="141">
        <v>125.8</v>
      </c>
      <c r="AY168" s="141">
        <v>125.8</v>
      </c>
      <c r="AZ168" s="141">
        <v>129.4</v>
      </c>
      <c r="BA168" s="141">
        <v>129.4</v>
      </c>
      <c r="BB168" s="141">
        <v>129.4</v>
      </c>
      <c r="BC168" s="141">
        <v>128.9</v>
      </c>
      <c r="BD168" s="141">
        <v>128.9</v>
      </c>
      <c r="BE168" s="141">
        <v>128</v>
      </c>
      <c r="BF168" s="141">
        <v>127.7</v>
      </c>
      <c r="BG168" s="141">
        <v>127.8</v>
      </c>
      <c r="BH168" s="141">
        <v>128.19999999999999</v>
      </c>
      <c r="BI168" s="141">
        <v>128.80000000000001</v>
      </c>
      <c r="BJ168" s="141">
        <v>127.9</v>
      </c>
      <c r="BK168" s="141">
        <v>123.4</v>
      </c>
      <c r="BL168" s="141">
        <v>119</v>
      </c>
      <c r="BM168" s="141">
        <v>119.6</v>
      </c>
      <c r="BN168" s="141">
        <v>119.8</v>
      </c>
      <c r="BO168" s="141">
        <v>119.8</v>
      </c>
      <c r="BP168" s="141">
        <v>119.7</v>
      </c>
      <c r="BQ168" s="141">
        <v>120.9</v>
      </c>
      <c r="BR168" s="141">
        <v>122.6</v>
      </c>
      <c r="BS168" s="141">
        <v>125.2</v>
      </c>
      <c r="BT168" s="141">
        <v>123</v>
      </c>
      <c r="BU168" s="141">
        <v>124.7</v>
      </c>
      <c r="BV168" s="141">
        <v>125.7</v>
      </c>
      <c r="BW168" s="141">
        <v>123.9</v>
      </c>
      <c r="BX168" s="141">
        <v>122</v>
      </c>
      <c r="BY168" s="141">
        <v>120</v>
      </c>
      <c r="BZ168" s="141">
        <v>120</v>
      </c>
      <c r="CA168" s="141">
        <v>120.7</v>
      </c>
      <c r="CB168" s="141">
        <v>121.4</v>
      </c>
      <c r="CC168" s="141">
        <v>121.4</v>
      </c>
      <c r="CD168" s="141">
        <v>124.1</v>
      </c>
      <c r="CE168" s="141">
        <v>123.8</v>
      </c>
      <c r="CF168" s="141">
        <v>125</v>
      </c>
      <c r="CG168" s="141">
        <v>126.2</v>
      </c>
      <c r="CH168" s="141">
        <v>125.5</v>
      </c>
      <c r="CI168" s="141">
        <v>122.9</v>
      </c>
      <c r="CJ168" s="141">
        <v>120</v>
      </c>
      <c r="CK168" s="141">
        <v>119</v>
      </c>
      <c r="CL168" s="141">
        <v>121.2</v>
      </c>
    </row>
    <row r="169" spans="1:90" x14ac:dyDescent="0.2">
      <c r="A169" s="138" t="s">
        <v>1829</v>
      </c>
      <c r="B169" s="138" t="s">
        <v>3264</v>
      </c>
      <c r="C169" s="139">
        <v>9.0660000000000004E-2</v>
      </c>
      <c r="D169" s="141">
        <v>103.4</v>
      </c>
      <c r="E169" s="141">
        <v>103.4</v>
      </c>
      <c r="F169" s="141">
        <v>103.4</v>
      </c>
      <c r="G169" s="141">
        <v>103.4</v>
      </c>
      <c r="H169" s="141">
        <v>103.4</v>
      </c>
      <c r="I169" s="141">
        <v>103.4</v>
      </c>
      <c r="J169" s="141">
        <v>103.4</v>
      </c>
      <c r="K169" s="141">
        <v>103.4</v>
      </c>
      <c r="L169" s="141">
        <v>103.4</v>
      </c>
      <c r="M169" s="141">
        <v>103.4</v>
      </c>
      <c r="N169" s="141">
        <v>101.3</v>
      </c>
      <c r="O169" s="141">
        <v>101.8</v>
      </c>
      <c r="P169" s="141">
        <v>102.9</v>
      </c>
      <c r="Q169" s="141">
        <v>105.1</v>
      </c>
      <c r="R169" s="141">
        <v>103.4</v>
      </c>
      <c r="S169" s="141">
        <v>103.4</v>
      </c>
      <c r="T169" s="141">
        <v>103.4</v>
      </c>
      <c r="U169" s="141">
        <v>103.4</v>
      </c>
      <c r="V169" s="141">
        <v>103.4</v>
      </c>
      <c r="W169" s="141">
        <v>103.4</v>
      </c>
      <c r="X169" s="141">
        <v>103.4</v>
      </c>
      <c r="Y169" s="141">
        <v>103.4</v>
      </c>
      <c r="Z169" s="141">
        <v>103.4</v>
      </c>
      <c r="AA169" s="141">
        <v>103.4</v>
      </c>
      <c r="AB169" s="141">
        <v>103.4</v>
      </c>
      <c r="AC169" s="141">
        <v>103.4</v>
      </c>
      <c r="AD169" s="141">
        <v>103.4</v>
      </c>
      <c r="AE169" s="141">
        <v>105.3</v>
      </c>
      <c r="AF169" s="141">
        <v>106.2</v>
      </c>
      <c r="AG169" s="141">
        <v>108.5</v>
      </c>
      <c r="AH169" s="141">
        <v>108.8</v>
      </c>
      <c r="AI169" s="141">
        <v>108.8</v>
      </c>
      <c r="AJ169" s="141">
        <v>108.8</v>
      </c>
      <c r="AK169" s="141">
        <v>108.8</v>
      </c>
      <c r="AL169" s="141">
        <v>108.8</v>
      </c>
      <c r="AM169" s="141">
        <v>108.8</v>
      </c>
      <c r="AN169" s="141">
        <v>108.8</v>
      </c>
      <c r="AO169" s="141">
        <v>108.8</v>
      </c>
      <c r="AP169" s="141">
        <v>108.8</v>
      </c>
      <c r="AQ169" s="141">
        <v>108.8</v>
      </c>
      <c r="AR169" s="141">
        <v>108.9</v>
      </c>
      <c r="AS169" s="141">
        <v>109.9</v>
      </c>
      <c r="AT169" s="141">
        <v>107.6</v>
      </c>
      <c r="AU169" s="141">
        <v>106</v>
      </c>
      <c r="AV169" s="141">
        <v>104.6</v>
      </c>
      <c r="AW169" s="141">
        <v>104.6</v>
      </c>
      <c r="AX169" s="141">
        <v>104.6</v>
      </c>
      <c r="AY169" s="141">
        <v>104.6</v>
      </c>
      <c r="AZ169" s="141">
        <v>100.9</v>
      </c>
      <c r="BA169" s="141">
        <v>100.9</v>
      </c>
      <c r="BB169" s="141">
        <v>100.9</v>
      </c>
      <c r="BC169" s="141">
        <v>100.9</v>
      </c>
      <c r="BD169" s="141">
        <v>107.5</v>
      </c>
      <c r="BE169" s="141">
        <v>112.4</v>
      </c>
      <c r="BF169" s="141">
        <v>110</v>
      </c>
      <c r="BG169" s="141">
        <v>111.5</v>
      </c>
      <c r="BH169" s="141">
        <v>110.5</v>
      </c>
      <c r="BI169" s="141">
        <v>115.8</v>
      </c>
      <c r="BJ169" s="141">
        <v>122.4</v>
      </c>
      <c r="BK169" s="141">
        <v>126.4</v>
      </c>
      <c r="BL169" s="141">
        <v>130.80000000000001</v>
      </c>
      <c r="BM169" s="141">
        <v>130.1</v>
      </c>
      <c r="BN169" s="141">
        <v>130.30000000000001</v>
      </c>
      <c r="BO169" s="141">
        <v>129.80000000000001</v>
      </c>
      <c r="BP169" s="141">
        <v>129.69999999999999</v>
      </c>
      <c r="BQ169" s="141">
        <v>128</v>
      </c>
      <c r="BR169" s="141">
        <v>128</v>
      </c>
      <c r="BS169" s="141">
        <v>128</v>
      </c>
      <c r="BT169" s="141">
        <v>128</v>
      </c>
      <c r="BU169" s="141">
        <v>131.80000000000001</v>
      </c>
      <c r="BV169" s="141">
        <v>132.69999999999999</v>
      </c>
      <c r="BW169" s="141">
        <v>132.69999999999999</v>
      </c>
      <c r="BX169" s="141">
        <v>132.69999999999999</v>
      </c>
      <c r="BY169" s="141">
        <v>132.9</v>
      </c>
      <c r="BZ169" s="141">
        <v>130.1</v>
      </c>
      <c r="CA169" s="141">
        <v>130.4</v>
      </c>
      <c r="CB169" s="141">
        <v>131.69999999999999</v>
      </c>
      <c r="CC169" s="141">
        <v>124.6</v>
      </c>
      <c r="CD169" s="141">
        <v>117.7</v>
      </c>
      <c r="CE169" s="141">
        <v>116.8</v>
      </c>
      <c r="CF169" s="141">
        <v>117.7</v>
      </c>
      <c r="CG169" s="141">
        <v>121</v>
      </c>
      <c r="CH169" s="141">
        <v>124.6</v>
      </c>
      <c r="CI169" s="141">
        <v>122.2</v>
      </c>
      <c r="CJ169" s="141">
        <v>124.6</v>
      </c>
      <c r="CK169" s="141">
        <v>132.19999999999999</v>
      </c>
      <c r="CL169" s="141">
        <v>137.19999999999999</v>
      </c>
    </row>
    <row r="170" spans="1:90" x14ac:dyDescent="0.2">
      <c r="A170" s="138" t="s">
        <v>3265</v>
      </c>
      <c r="B170" s="138" t="s">
        <v>3266</v>
      </c>
      <c r="C170" s="139">
        <v>3.7499999999999999E-2</v>
      </c>
      <c r="D170" s="141">
        <v>100</v>
      </c>
      <c r="E170" s="141">
        <v>100</v>
      </c>
      <c r="F170" s="141">
        <v>100</v>
      </c>
      <c r="G170" s="141">
        <v>100</v>
      </c>
      <c r="H170" s="141">
        <v>100</v>
      </c>
      <c r="I170" s="141">
        <v>100</v>
      </c>
      <c r="J170" s="141">
        <v>100</v>
      </c>
      <c r="K170" s="141">
        <v>100</v>
      </c>
      <c r="L170" s="141">
        <v>100</v>
      </c>
      <c r="M170" s="141">
        <v>100</v>
      </c>
      <c r="N170" s="141">
        <v>100</v>
      </c>
      <c r="O170" s="141">
        <v>100</v>
      </c>
      <c r="P170" s="141">
        <v>107</v>
      </c>
      <c r="Q170" s="141">
        <v>107</v>
      </c>
      <c r="R170" s="141">
        <v>107</v>
      </c>
      <c r="S170" s="141">
        <v>107</v>
      </c>
      <c r="T170" s="141">
        <v>107</v>
      </c>
      <c r="U170" s="141">
        <v>107</v>
      </c>
      <c r="V170" s="141">
        <v>107</v>
      </c>
      <c r="W170" s="141">
        <v>107</v>
      </c>
      <c r="X170" s="141">
        <v>107</v>
      </c>
      <c r="Y170" s="141">
        <v>107</v>
      </c>
      <c r="Z170" s="141">
        <v>107</v>
      </c>
      <c r="AA170" s="141">
        <v>107</v>
      </c>
      <c r="AB170" s="141">
        <v>107</v>
      </c>
      <c r="AC170" s="141">
        <v>107</v>
      </c>
      <c r="AD170" s="141">
        <v>107</v>
      </c>
      <c r="AE170" s="141">
        <v>107</v>
      </c>
      <c r="AF170" s="141">
        <v>107</v>
      </c>
      <c r="AG170" s="141">
        <v>107</v>
      </c>
      <c r="AH170" s="141">
        <v>107</v>
      </c>
      <c r="AI170" s="141">
        <v>107</v>
      </c>
      <c r="AJ170" s="141">
        <v>107</v>
      </c>
      <c r="AK170" s="141">
        <v>107</v>
      </c>
      <c r="AL170" s="141">
        <v>107</v>
      </c>
      <c r="AM170" s="141">
        <v>107</v>
      </c>
      <c r="AN170" s="141">
        <v>107</v>
      </c>
      <c r="AO170" s="141">
        <v>107</v>
      </c>
      <c r="AP170" s="141">
        <v>107</v>
      </c>
      <c r="AQ170" s="141">
        <v>107</v>
      </c>
      <c r="AR170" s="141">
        <v>107</v>
      </c>
      <c r="AS170" s="141">
        <v>107</v>
      </c>
      <c r="AT170" s="141">
        <v>107</v>
      </c>
      <c r="AU170" s="141">
        <v>107</v>
      </c>
      <c r="AV170" s="141">
        <v>107</v>
      </c>
      <c r="AW170" s="141">
        <v>107</v>
      </c>
      <c r="AX170" s="141">
        <v>107</v>
      </c>
      <c r="AY170" s="141">
        <v>107</v>
      </c>
      <c r="AZ170" s="141">
        <v>107</v>
      </c>
      <c r="BA170" s="141">
        <v>107</v>
      </c>
      <c r="BB170" s="141">
        <v>107</v>
      </c>
      <c r="BC170" s="141">
        <v>107</v>
      </c>
      <c r="BD170" s="141">
        <v>107</v>
      </c>
      <c r="BE170" s="141">
        <v>107</v>
      </c>
      <c r="BF170" s="141">
        <v>107</v>
      </c>
      <c r="BG170" s="141">
        <v>107</v>
      </c>
      <c r="BH170" s="141">
        <v>107</v>
      </c>
      <c r="BI170" s="141">
        <v>107</v>
      </c>
      <c r="BJ170" s="141">
        <v>107</v>
      </c>
      <c r="BK170" s="141">
        <v>107</v>
      </c>
      <c r="BL170" s="141">
        <v>107</v>
      </c>
      <c r="BM170" s="141">
        <v>107</v>
      </c>
      <c r="BN170" s="141">
        <v>107</v>
      </c>
      <c r="BO170" s="141">
        <v>107</v>
      </c>
      <c r="BP170" s="141">
        <v>107</v>
      </c>
      <c r="BQ170" s="141">
        <v>107</v>
      </c>
      <c r="BR170" s="141">
        <v>107</v>
      </c>
      <c r="BS170" s="141">
        <v>107</v>
      </c>
      <c r="BT170" s="141">
        <v>107</v>
      </c>
      <c r="BU170" s="141">
        <v>107</v>
      </c>
      <c r="BV170" s="141">
        <v>107</v>
      </c>
      <c r="BW170" s="141">
        <v>107</v>
      </c>
      <c r="BX170" s="141">
        <v>107</v>
      </c>
      <c r="BY170" s="141">
        <v>107</v>
      </c>
      <c r="BZ170" s="141">
        <v>107</v>
      </c>
      <c r="CA170" s="141">
        <v>107</v>
      </c>
      <c r="CB170" s="141">
        <v>107</v>
      </c>
      <c r="CC170" s="141">
        <v>107</v>
      </c>
      <c r="CD170" s="141">
        <v>107</v>
      </c>
      <c r="CE170" s="141">
        <v>107</v>
      </c>
      <c r="CF170" s="141">
        <v>107</v>
      </c>
      <c r="CG170" s="141">
        <v>107</v>
      </c>
      <c r="CH170" s="141">
        <v>107</v>
      </c>
      <c r="CI170" s="141">
        <v>107</v>
      </c>
      <c r="CJ170" s="141">
        <v>107</v>
      </c>
      <c r="CK170" s="141">
        <v>107</v>
      </c>
      <c r="CL170" s="141">
        <v>107</v>
      </c>
    </row>
    <row r="171" spans="1:90" x14ac:dyDescent="0.2">
      <c r="A171" s="138" t="s">
        <v>3267</v>
      </c>
      <c r="B171" s="138" t="s">
        <v>3268</v>
      </c>
      <c r="C171" s="139">
        <v>1.5720000000000001E-2</v>
      </c>
      <c r="D171" s="141">
        <v>100</v>
      </c>
      <c r="E171" s="141">
        <v>100</v>
      </c>
      <c r="F171" s="141">
        <v>100</v>
      </c>
      <c r="G171" s="141">
        <v>112.5</v>
      </c>
      <c r="H171" s="141">
        <v>112.5</v>
      </c>
      <c r="I171" s="141">
        <v>112.5</v>
      </c>
      <c r="J171" s="141">
        <v>112.5</v>
      </c>
      <c r="K171" s="141">
        <v>112.5</v>
      </c>
      <c r="L171" s="141">
        <v>112.5</v>
      </c>
      <c r="M171" s="141">
        <v>112.5</v>
      </c>
      <c r="N171" s="141">
        <v>112.5</v>
      </c>
      <c r="O171" s="141">
        <v>112.5</v>
      </c>
      <c r="P171" s="141">
        <v>112.5</v>
      </c>
      <c r="Q171" s="141">
        <v>112.5</v>
      </c>
      <c r="R171" s="141">
        <v>112.5</v>
      </c>
      <c r="S171" s="141">
        <v>118.8</v>
      </c>
      <c r="T171" s="141">
        <v>118.8</v>
      </c>
      <c r="U171" s="141">
        <v>118.8</v>
      </c>
      <c r="V171" s="141">
        <v>118.8</v>
      </c>
      <c r="W171" s="141">
        <v>118.8</v>
      </c>
      <c r="X171" s="141">
        <v>118.8</v>
      </c>
      <c r="Y171" s="141">
        <v>118.8</v>
      </c>
      <c r="Z171" s="141">
        <v>118.8</v>
      </c>
      <c r="AA171" s="141">
        <v>118.8</v>
      </c>
      <c r="AB171" s="141">
        <v>118.8</v>
      </c>
      <c r="AC171" s="141">
        <v>118.8</v>
      </c>
      <c r="AD171" s="141">
        <v>118.8</v>
      </c>
      <c r="AE171" s="141">
        <v>125</v>
      </c>
      <c r="AF171" s="141">
        <v>125</v>
      </c>
      <c r="AG171" s="141">
        <v>125</v>
      </c>
      <c r="AH171" s="141">
        <v>125</v>
      </c>
      <c r="AI171" s="141">
        <v>125</v>
      </c>
      <c r="AJ171" s="141">
        <v>125</v>
      </c>
      <c r="AK171" s="141">
        <v>125</v>
      </c>
      <c r="AL171" s="141">
        <v>125</v>
      </c>
      <c r="AM171" s="141">
        <v>125</v>
      </c>
      <c r="AN171" s="141">
        <v>125</v>
      </c>
      <c r="AO171" s="141">
        <v>125</v>
      </c>
      <c r="AP171" s="141">
        <v>125</v>
      </c>
      <c r="AQ171" s="141">
        <v>125</v>
      </c>
      <c r="AR171" s="141">
        <v>125</v>
      </c>
      <c r="AS171" s="141">
        <v>125</v>
      </c>
      <c r="AT171" s="141">
        <v>125</v>
      </c>
      <c r="AU171" s="141">
        <v>137.5</v>
      </c>
      <c r="AV171" s="141">
        <v>140.6</v>
      </c>
      <c r="AW171" s="141">
        <v>140.6</v>
      </c>
      <c r="AX171" s="141">
        <v>140.6</v>
      </c>
      <c r="AY171" s="141">
        <v>140.6</v>
      </c>
      <c r="AZ171" s="141">
        <v>140.6</v>
      </c>
      <c r="BA171" s="141">
        <v>140.6</v>
      </c>
      <c r="BB171" s="141">
        <v>140.6</v>
      </c>
      <c r="BC171" s="141">
        <v>140.6</v>
      </c>
      <c r="BD171" s="141">
        <v>140.6</v>
      </c>
      <c r="BE171" s="141">
        <v>140.6</v>
      </c>
      <c r="BF171" s="141">
        <v>140.6</v>
      </c>
      <c r="BG171" s="141">
        <v>140.6</v>
      </c>
      <c r="BH171" s="141">
        <v>140.6</v>
      </c>
      <c r="BI171" s="141">
        <v>140.6</v>
      </c>
      <c r="BJ171" s="141">
        <v>140.6</v>
      </c>
      <c r="BK171" s="141">
        <v>140.6</v>
      </c>
      <c r="BL171" s="141">
        <v>140.6</v>
      </c>
      <c r="BM171" s="141">
        <v>140.6</v>
      </c>
      <c r="BN171" s="141">
        <v>140.6</v>
      </c>
      <c r="BO171" s="141">
        <v>140.6</v>
      </c>
      <c r="BP171" s="141">
        <v>140.6</v>
      </c>
      <c r="BQ171" s="141">
        <v>140.6</v>
      </c>
      <c r="BR171" s="141">
        <v>140.6</v>
      </c>
      <c r="BS171" s="141">
        <v>140.6</v>
      </c>
      <c r="BT171" s="141">
        <v>140.6</v>
      </c>
      <c r="BU171" s="141">
        <v>140.6</v>
      </c>
      <c r="BV171" s="141">
        <v>140.6</v>
      </c>
      <c r="BW171" s="141">
        <v>140.6</v>
      </c>
      <c r="BX171" s="141">
        <v>140.6</v>
      </c>
      <c r="BY171" s="141">
        <v>140.6</v>
      </c>
      <c r="BZ171" s="141">
        <v>140.6</v>
      </c>
      <c r="CA171" s="141">
        <v>140.6</v>
      </c>
      <c r="CB171" s="141">
        <v>140.6</v>
      </c>
      <c r="CC171" s="141">
        <v>140.6</v>
      </c>
      <c r="CD171" s="141">
        <v>140.6</v>
      </c>
      <c r="CE171" s="141">
        <v>140.6</v>
      </c>
      <c r="CF171" s="141">
        <v>140.6</v>
      </c>
      <c r="CG171" s="141">
        <v>140.6</v>
      </c>
      <c r="CH171" s="141">
        <v>140.6</v>
      </c>
      <c r="CI171" s="141">
        <v>140.6</v>
      </c>
      <c r="CJ171" s="141">
        <v>140.6</v>
      </c>
      <c r="CK171" s="141">
        <v>140.6</v>
      </c>
      <c r="CL171" s="141">
        <v>140.6</v>
      </c>
    </row>
    <row r="172" spans="1:90" x14ac:dyDescent="0.2">
      <c r="A172" s="138" t="s">
        <v>3269</v>
      </c>
      <c r="B172" s="138" t="s">
        <v>3270</v>
      </c>
      <c r="C172" s="139">
        <v>5.0529999999999999E-2</v>
      </c>
      <c r="D172" s="141">
        <v>95.8</v>
      </c>
      <c r="E172" s="141">
        <v>95.6</v>
      </c>
      <c r="F172" s="141">
        <v>95.1</v>
      </c>
      <c r="G172" s="141">
        <v>107</v>
      </c>
      <c r="H172" s="141">
        <v>101.9</v>
      </c>
      <c r="I172" s="141">
        <v>101.2</v>
      </c>
      <c r="J172" s="141">
        <v>101.8</v>
      </c>
      <c r="K172" s="141">
        <v>101.8</v>
      </c>
      <c r="L172" s="141">
        <v>106.6</v>
      </c>
      <c r="M172" s="141">
        <v>106.2</v>
      </c>
      <c r="N172" s="141">
        <v>101.4</v>
      </c>
      <c r="O172" s="141">
        <v>101.4</v>
      </c>
      <c r="P172" s="141">
        <v>101.4</v>
      </c>
      <c r="Q172" s="141">
        <v>105.8</v>
      </c>
      <c r="R172" s="141">
        <v>105.8</v>
      </c>
      <c r="S172" s="141">
        <v>101.8</v>
      </c>
      <c r="T172" s="141">
        <v>102.4</v>
      </c>
      <c r="U172" s="141">
        <v>102.9</v>
      </c>
      <c r="V172" s="141">
        <v>102.8</v>
      </c>
      <c r="W172" s="141">
        <v>103.2</v>
      </c>
      <c r="X172" s="141">
        <v>103.5</v>
      </c>
      <c r="Y172" s="141">
        <v>103.5</v>
      </c>
      <c r="Z172" s="141">
        <v>102.1</v>
      </c>
      <c r="AA172" s="141">
        <v>103.5</v>
      </c>
      <c r="AB172" s="141">
        <v>104.6</v>
      </c>
      <c r="AC172" s="141">
        <v>104.5</v>
      </c>
      <c r="AD172" s="141">
        <v>105.2</v>
      </c>
      <c r="AE172" s="141">
        <v>111.3</v>
      </c>
      <c r="AF172" s="141">
        <v>111.5</v>
      </c>
      <c r="AG172" s="141">
        <v>111.6</v>
      </c>
      <c r="AH172" s="141">
        <v>110.5</v>
      </c>
      <c r="AI172" s="141">
        <v>111.1</v>
      </c>
      <c r="AJ172" s="141">
        <v>111.2</v>
      </c>
      <c r="AK172" s="141">
        <v>111.1</v>
      </c>
      <c r="AL172" s="141">
        <v>111.3</v>
      </c>
      <c r="AM172" s="141">
        <v>112.3</v>
      </c>
      <c r="AN172" s="141">
        <v>115.9</v>
      </c>
      <c r="AO172" s="141">
        <v>118.7</v>
      </c>
      <c r="AP172" s="141">
        <v>119.7</v>
      </c>
      <c r="AQ172" s="141">
        <v>125.1</v>
      </c>
      <c r="AR172" s="141">
        <v>128</v>
      </c>
      <c r="AS172" s="141">
        <v>130.30000000000001</v>
      </c>
      <c r="AT172" s="141">
        <v>133</v>
      </c>
      <c r="AU172" s="141">
        <v>133.5</v>
      </c>
      <c r="AV172" s="141">
        <v>141</v>
      </c>
      <c r="AW172" s="141">
        <v>138.80000000000001</v>
      </c>
      <c r="AX172" s="141">
        <v>123.9</v>
      </c>
      <c r="AY172" s="141">
        <v>126.3</v>
      </c>
      <c r="AZ172" s="141">
        <v>126.5</v>
      </c>
      <c r="BA172" s="141">
        <v>132.5</v>
      </c>
      <c r="BB172" s="141">
        <v>133.30000000000001</v>
      </c>
      <c r="BC172" s="141">
        <v>137.6</v>
      </c>
      <c r="BD172" s="141">
        <v>138</v>
      </c>
      <c r="BE172" s="141">
        <v>142.30000000000001</v>
      </c>
      <c r="BF172" s="141">
        <v>140.19999999999999</v>
      </c>
      <c r="BG172" s="141">
        <v>139.4</v>
      </c>
      <c r="BH172" s="141">
        <v>139.4</v>
      </c>
      <c r="BI172" s="141">
        <v>139.5</v>
      </c>
      <c r="BJ172" s="141">
        <v>135.19999999999999</v>
      </c>
      <c r="BK172" s="141">
        <v>135</v>
      </c>
      <c r="BL172" s="141">
        <v>135</v>
      </c>
      <c r="BM172" s="141">
        <v>135</v>
      </c>
      <c r="BN172" s="141">
        <v>135</v>
      </c>
      <c r="BO172" s="141">
        <v>132.6</v>
      </c>
      <c r="BP172" s="141">
        <v>132.5</v>
      </c>
      <c r="BQ172" s="141">
        <v>132.6</v>
      </c>
      <c r="BR172" s="141">
        <v>135</v>
      </c>
      <c r="BS172" s="141">
        <v>135.19999999999999</v>
      </c>
      <c r="BT172" s="141">
        <v>135.19999999999999</v>
      </c>
      <c r="BU172" s="141">
        <v>135</v>
      </c>
      <c r="BV172" s="141">
        <v>132.4</v>
      </c>
      <c r="BW172" s="141">
        <v>132.30000000000001</v>
      </c>
      <c r="BX172" s="141">
        <v>124.3</v>
      </c>
      <c r="BY172" s="141">
        <v>124.8</v>
      </c>
      <c r="BZ172" s="141">
        <v>124.1</v>
      </c>
      <c r="CA172" s="141">
        <v>124.8</v>
      </c>
      <c r="CB172" s="141">
        <v>124.4</v>
      </c>
      <c r="CC172" s="141">
        <v>124.3</v>
      </c>
      <c r="CD172" s="141">
        <v>123.3</v>
      </c>
      <c r="CE172" s="141">
        <v>122</v>
      </c>
      <c r="CF172" s="141">
        <v>122.8</v>
      </c>
      <c r="CG172" s="141">
        <v>121.9</v>
      </c>
      <c r="CH172" s="141">
        <v>120.7</v>
      </c>
      <c r="CI172" s="141">
        <v>122.1</v>
      </c>
      <c r="CJ172" s="141">
        <v>122.6</v>
      </c>
      <c r="CK172" s="141">
        <v>124.2</v>
      </c>
      <c r="CL172" s="141">
        <v>125.6</v>
      </c>
    </row>
    <row r="173" spans="1:90" x14ac:dyDescent="0.2">
      <c r="A173" s="138" t="s">
        <v>3271</v>
      </c>
      <c r="B173" s="138" t="s">
        <v>1788</v>
      </c>
      <c r="C173" s="139">
        <v>0.44353999999999999</v>
      </c>
      <c r="D173" s="141">
        <v>100.5</v>
      </c>
      <c r="E173" s="141">
        <v>100.5</v>
      </c>
      <c r="F173" s="141">
        <v>100.5</v>
      </c>
      <c r="G173" s="141">
        <v>101</v>
      </c>
      <c r="H173" s="141">
        <v>100.9</v>
      </c>
      <c r="I173" s="141">
        <v>100.9</v>
      </c>
      <c r="J173" s="141">
        <v>100.9</v>
      </c>
      <c r="K173" s="141">
        <v>100.9</v>
      </c>
      <c r="L173" s="141">
        <v>101.1</v>
      </c>
      <c r="M173" s="141">
        <v>101.3</v>
      </c>
      <c r="N173" s="141">
        <v>101.3</v>
      </c>
      <c r="O173" s="141">
        <v>101.3</v>
      </c>
      <c r="P173" s="141">
        <v>101.4</v>
      </c>
      <c r="Q173" s="141">
        <v>102</v>
      </c>
      <c r="R173" s="141">
        <v>102.2</v>
      </c>
      <c r="S173" s="141">
        <v>104.1</v>
      </c>
      <c r="T173" s="141">
        <v>102.9</v>
      </c>
      <c r="U173" s="141">
        <v>103</v>
      </c>
      <c r="V173" s="141">
        <v>103.6</v>
      </c>
      <c r="W173" s="141">
        <v>103.6</v>
      </c>
      <c r="X173" s="141">
        <v>104.2</v>
      </c>
      <c r="Y173" s="141">
        <v>104.4</v>
      </c>
      <c r="Z173" s="141">
        <v>102.1</v>
      </c>
      <c r="AA173" s="141">
        <v>104.3</v>
      </c>
      <c r="AB173" s="141">
        <v>105.4</v>
      </c>
      <c r="AC173" s="141">
        <v>105.4</v>
      </c>
      <c r="AD173" s="141">
        <v>104.5</v>
      </c>
      <c r="AE173" s="141">
        <v>104.1</v>
      </c>
      <c r="AF173" s="141">
        <v>104.3</v>
      </c>
      <c r="AG173" s="141">
        <v>104.4</v>
      </c>
      <c r="AH173" s="141">
        <v>104.4</v>
      </c>
      <c r="AI173" s="141">
        <v>104.5</v>
      </c>
      <c r="AJ173" s="141">
        <v>104.6</v>
      </c>
      <c r="AK173" s="141">
        <v>104.6</v>
      </c>
      <c r="AL173" s="141">
        <v>104.6</v>
      </c>
      <c r="AM173" s="141">
        <v>105.3</v>
      </c>
      <c r="AN173" s="141">
        <v>107.5</v>
      </c>
      <c r="AO173" s="141">
        <v>107.6</v>
      </c>
      <c r="AP173" s="141">
        <v>107.7</v>
      </c>
      <c r="AQ173" s="141">
        <v>109</v>
      </c>
      <c r="AR173" s="141">
        <v>109.4</v>
      </c>
      <c r="AS173" s="141">
        <v>109.4</v>
      </c>
      <c r="AT173" s="141">
        <v>109.6</v>
      </c>
      <c r="AU173" s="141">
        <v>109.6</v>
      </c>
      <c r="AV173" s="141">
        <v>110</v>
      </c>
      <c r="AW173" s="141">
        <v>110.2</v>
      </c>
      <c r="AX173" s="141">
        <v>110.2</v>
      </c>
      <c r="AY173" s="141">
        <v>110.1</v>
      </c>
      <c r="AZ173" s="141">
        <v>110.6</v>
      </c>
      <c r="BA173" s="141">
        <v>110.6</v>
      </c>
      <c r="BB173" s="141">
        <v>110.6</v>
      </c>
      <c r="BC173" s="141">
        <v>114.8</v>
      </c>
      <c r="BD173" s="141">
        <v>115</v>
      </c>
      <c r="BE173" s="141">
        <v>115</v>
      </c>
      <c r="BF173" s="141">
        <v>115</v>
      </c>
      <c r="BG173" s="141">
        <v>115</v>
      </c>
      <c r="BH173" s="141">
        <v>115</v>
      </c>
      <c r="BI173" s="141">
        <v>115.6</v>
      </c>
      <c r="BJ173" s="141">
        <v>116.9</v>
      </c>
      <c r="BK173" s="141">
        <v>117</v>
      </c>
      <c r="BL173" s="141">
        <v>117</v>
      </c>
      <c r="BM173" s="141">
        <v>117.1</v>
      </c>
      <c r="BN173" s="141">
        <v>121.6</v>
      </c>
      <c r="BO173" s="141">
        <v>126.1</v>
      </c>
      <c r="BP173" s="141">
        <v>126.3</v>
      </c>
      <c r="BQ173" s="141">
        <v>126.3</v>
      </c>
      <c r="BR173" s="141">
        <v>126.3</v>
      </c>
      <c r="BS173" s="141">
        <v>126.3</v>
      </c>
      <c r="BT173" s="141">
        <v>126.3</v>
      </c>
      <c r="BU173" s="141">
        <v>126.3</v>
      </c>
      <c r="BV173" s="141">
        <v>126.3</v>
      </c>
      <c r="BW173" s="141">
        <v>126.3</v>
      </c>
      <c r="BX173" s="141">
        <v>126.9</v>
      </c>
      <c r="BY173" s="141">
        <v>126.8</v>
      </c>
      <c r="BZ173" s="141">
        <v>124.8</v>
      </c>
      <c r="CA173" s="141">
        <v>125.2</v>
      </c>
      <c r="CB173" s="141">
        <v>125.5</v>
      </c>
      <c r="CC173" s="141">
        <v>125.8</v>
      </c>
      <c r="CD173" s="141">
        <v>125.9</v>
      </c>
      <c r="CE173" s="141">
        <v>126.3</v>
      </c>
      <c r="CF173" s="141">
        <v>128.19999999999999</v>
      </c>
      <c r="CG173" s="141">
        <v>128.19999999999999</v>
      </c>
      <c r="CH173" s="141">
        <v>127.9</v>
      </c>
      <c r="CI173" s="141">
        <v>128.19999999999999</v>
      </c>
      <c r="CJ173" s="141">
        <v>128.4</v>
      </c>
      <c r="CK173" s="141">
        <v>128.4</v>
      </c>
      <c r="CL173" s="141">
        <v>128.30000000000001</v>
      </c>
    </row>
    <row r="174" spans="1:90" x14ac:dyDescent="0.2">
      <c r="A174" s="138" t="s">
        <v>3272</v>
      </c>
      <c r="B174" s="138" t="s">
        <v>1790</v>
      </c>
      <c r="C174" s="139">
        <v>0.35094999999999998</v>
      </c>
      <c r="D174" s="141">
        <v>100.3</v>
      </c>
      <c r="E174" s="141">
        <v>100.3</v>
      </c>
      <c r="F174" s="141">
        <v>100.3</v>
      </c>
      <c r="G174" s="141">
        <v>100.4</v>
      </c>
      <c r="H174" s="141">
        <v>100.2</v>
      </c>
      <c r="I174" s="141">
        <v>100.2</v>
      </c>
      <c r="J174" s="141">
        <v>100.2</v>
      </c>
      <c r="K174" s="141">
        <v>100.2</v>
      </c>
      <c r="L174" s="141">
        <v>100.2</v>
      </c>
      <c r="M174" s="141">
        <v>100.2</v>
      </c>
      <c r="N174" s="141">
        <v>100.2</v>
      </c>
      <c r="O174" s="141">
        <v>100.2</v>
      </c>
      <c r="P174" s="141">
        <v>100.2</v>
      </c>
      <c r="Q174" s="141">
        <v>100.2</v>
      </c>
      <c r="R174" s="141">
        <v>100.2</v>
      </c>
      <c r="S174" s="141">
        <v>101.9</v>
      </c>
      <c r="T174" s="141">
        <v>100.1</v>
      </c>
      <c r="U174" s="141">
        <v>100.1</v>
      </c>
      <c r="V174" s="141">
        <v>100.1</v>
      </c>
      <c r="W174" s="141">
        <v>100.1</v>
      </c>
      <c r="X174" s="141">
        <v>100.8</v>
      </c>
      <c r="Y174" s="141">
        <v>101</v>
      </c>
      <c r="Z174" s="141">
        <v>98.1</v>
      </c>
      <c r="AA174" s="141">
        <v>100.1</v>
      </c>
      <c r="AB174" s="141">
        <v>101.5</v>
      </c>
      <c r="AC174" s="141">
        <v>101.5</v>
      </c>
      <c r="AD174" s="141">
        <v>100.3</v>
      </c>
      <c r="AE174" s="141">
        <v>99.1</v>
      </c>
      <c r="AF174" s="141">
        <v>99.3</v>
      </c>
      <c r="AG174" s="141">
        <v>99.3</v>
      </c>
      <c r="AH174" s="141">
        <v>99.3</v>
      </c>
      <c r="AI174" s="141">
        <v>99.3</v>
      </c>
      <c r="AJ174" s="141">
        <v>99.3</v>
      </c>
      <c r="AK174" s="141">
        <v>99.3</v>
      </c>
      <c r="AL174" s="141">
        <v>99.3</v>
      </c>
      <c r="AM174" s="141">
        <v>100.2</v>
      </c>
      <c r="AN174" s="141">
        <v>103.1</v>
      </c>
      <c r="AO174" s="141">
        <v>103.1</v>
      </c>
      <c r="AP174" s="141">
        <v>103.1</v>
      </c>
      <c r="AQ174" s="141">
        <v>104.4</v>
      </c>
      <c r="AR174" s="141">
        <v>104.4</v>
      </c>
      <c r="AS174" s="141">
        <v>104.4</v>
      </c>
      <c r="AT174" s="141">
        <v>104.4</v>
      </c>
      <c r="AU174" s="141">
        <v>104.4</v>
      </c>
      <c r="AV174" s="141">
        <v>104.4</v>
      </c>
      <c r="AW174" s="141">
        <v>104.4</v>
      </c>
      <c r="AX174" s="141">
        <v>104.4</v>
      </c>
      <c r="AY174" s="141">
        <v>104.4</v>
      </c>
      <c r="AZ174" s="141">
        <v>104.5</v>
      </c>
      <c r="BA174" s="141">
        <v>104.5</v>
      </c>
      <c r="BB174" s="141">
        <v>104.5</v>
      </c>
      <c r="BC174" s="141">
        <v>109.8</v>
      </c>
      <c r="BD174" s="141">
        <v>110</v>
      </c>
      <c r="BE174" s="141">
        <v>110</v>
      </c>
      <c r="BF174" s="141">
        <v>110</v>
      </c>
      <c r="BG174" s="141">
        <v>110</v>
      </c>
      <c r="BH174" s="141">
        <v>110</v>
      </c>
      <c r="BI174" s="141">
        <v>110</v>
      </c>
      <c r="BJ174" s="141">
        <v>110</v>
      </c>
      <c r="BK174" s="141">
        <v>110</v>
      </c>
      <c r="BL174" s="141">
        <v>110.1</v>
      </c>
      <c r="BM174" s="141">
        <v>110.1</v>
      </c>
      <c r="BN174" s="141">
        <v>115.5</v>
      </c>
      <c r="BO174" s="141">
        <v>121</v>
      </c>
      <c r="BP174" s="141">
        <v>121</v>
      </c>
      <c r="BQ174" s="141">
        <v>121</v>
      </c>
      <c r="BR174" s="141">
        <v>121</v>
      </c>
      <c r="BS174" s="141">
        <v>121</v>
      </c>
      <c r="BT174" s="141">
        <v>121</v>
      </c>
      <c r="BU174" s="141">
        <v>121</v>
      </c>
      <c r="BV174" s="141">
        <v>121</v>
      </c>
      <c r="BW174" s="141">
        <v>121</v>
      </c>
      <c r="BX174" s="141">
        <v>121.3</v>
      </c>
      <c r="BY174" s="141">
        <v>122.2</v>
      </c>
      <c r="BZ174" s="141">
        <v>119.7</v>
      </c>
      <c r="CA174" s="141">
        <v>120.1</v>
      </c>
      <c r="CB174" s="141">
        <v>120.5</v>
      </c>
      <c r="CC174" s="141">
        <v>120.6</v>
      </c>
      <c r="CD174" s="141">
        <v>120.6</v>
      </c>
      <c r="CE174" s="141">
        <v>120.6</v>
      </c>
      <c r="CF174" s="141">
        <v>122.4</v>
      </c>
      <c r="CG174" s="141">
        <v>122.4</v>
      </c>
      <c r="CH174" s="141">
        <v>122.3</v>
      </c>
      <c r="CI174" s="141">
        <v>122.6</v>
      </c>
      <c r="CJ174" s="141">
        <v>122.5</v>
      </c>
      <c r="CK174" s="141">
        <v>122.5</v>
      </c>
      <c r="CL174" s="141">
        <v>122.4</v>
      </c>
    </row>
    <row r="175" spans="1:90" x14ac:dyDescent="0.2">
      <c r="A175" s="138" t="s">
        <v>3273</v>
      </c>
      <c r="B175" s="138" t="s">
        <v>1792</v>
      </c>
      <c r="C175" s="139">
        <v>6.3039999999999999E-2</v>
      </c>
      <c r="D175" s="141">
        <v>101.6</v>
      </c>
      <c r="E175" s="141">
        <v>101.6</v>
      </c>
      <c r="F175" s="141">
        <v>101.6</v>
      </c>
      <c r="G175" s="141">
        <v>103.2</v>
      </c>
      <c r="H175" s="141">
        <v>103.2</v>
      </c>
      <c r="I175" s="141">
        <v>103.2</v>
      </c>
      <c r="J175" s="141">
        <v>103.2</v>
      </c>
      <c r="K175" s="141">
        <v>103.2</v>
      </c>
      <c r="L175" s="141">
        <v>104.2</v>
      </c>
      <c r="M175" s="141">
        <v>106</v>
      </c>
      <c r="N175" s="141">
        <v>106</v>
      </c>
      <c r="O175" s="141">
        <v>106</v>
      </c>
      <c r="P175" s="141">
        <v>106</v>
      </c>
      <c r="Q175" s="141">
        <v>110.2</v>
      </c>
      <c r="R175" s="141">
        <v>111.2</v>
      </c>
      <c r="S175" s="141">
        <v>114.6</v>
      </c>
      <c r="T175" s="141">
        <v>115.7</v>
      </c>
      <c r="U175" s="141">
        <v>116.7</v>
      </c>
      <c r="V175" s="141">
        <v>120.1</v>
      </c>
      <c r="W175" s="141">
        <v>120.4</v>
      </c>
      <c r="X175" s="141">
        <v>120.4</v>
      </c>
      <c r="Y175" s="141">
        <v>121.4</v>
      </c>
      <c r="Z175" s="141">
        <v>121.4</v>
      </c>
      <c r="AA175" s="141">
        <v>125.5</v>
      </c>
      <c r="AB175" s="141">
        <v>125.5</v>
      </c>
      <c r="AC175" s="141">
        <v>125.5</v>
      </c>
      <c r="AD175" s="141">
        <v>125.5</v>
      </c>
      <c r="AE175" s="141">
        <v>128.1</v>
      </c>
      <c r="AF175" s="141">
        <v>128.5</v>
      </c>
      <c r="AG175" s="141">
        <v>129</v>
      </c>
      <c r="AH175" s="141">
        <v>128.5</v>
      </c>
      <c r="AI175" s="141">
        <v>128.5</v>
      </c>
      <c r="AJ175" s="141">
        <v>129.5</v>
      </c>
      <c r="AK175" s="141">
        <v>129.69999999999999</v>
      </c>
      <c r="AL175" s="141">
        <v>129.69999999999999</v>
      </c>
      <c r="AM175" s="141">
        <v>129.6</v>
      </c>
      <c r="AN175" s="141">
        <v>127.5</v>
      </c>
      <c r="AO175" s="141">
        <v>127.5</v>
      </c>
      <c r="AP175" s="141">
        <v>128.19999999999999</v>
      </c>
      <c r="AQ175" s="141">
        <v>129.9</v>
      </c>
      <c r="AR175" s="141">
        <v>132.69999999999999</v>
      </c>
      <c r="AS175" s="141">
        <v>132.4</v>
      </c>
      <c r="AT175" s="141">
        <v>132.5</v>
      </c>
      <c r="AU175" s="141">
        <v>132.5</v>
      </c>
      <c r="AV175" s="141">
        <v>133.1</v>
      </c>
      <c r="AW175" s="141">
        <v>134.19999999999999</v>
      </c>
      <c r="AX175" s="141">
        <v>134.19999999999999</v>
      </c>
      <c r="AY175" s="141">
        <v>134.19999999999999</v>
      </c>
      <c r="AZ175" s="141">
        <v>134.19999999999999</v>
      </c>
      <c r="BA175" s="141">
        <v>134.19999999999999</v>
      </c>
      <c r="BB175" s="141">
        <v>134.19999999999999</v>
      </c>
      <c r="BC175" s="141">
        <v>134.19999999999999</v>
      </c>
      <c r="BD175" s="141">
        <v>134.19999999999999</v>
      </c>
      <c r="BE175" s="141">
        <v>134.19999999999999</v>
      </c>
      <c r="BF175" s="141">
        <v>134.19999999999999</v>
      </c>
      <c r="BG175" s="141">
        <v>134.19999999999999</v>
      </c>
      <c r="BH175" s="141">
        <v>134.19999999999999</v>
      </c>
      <c r="BI175" s="141">
        <v>137</v>
      </c>
      <c r="BJ175" s="141">
        <v>145.69999999999999</v>
      </c>
      <c r="BK175" s="141">
        <v>145.19999999999999</v>
      </c>
      <c r="BL175" s="141">
        <v>145.19999999999999</v>
      </c>
      <c r="BM175" s="141">
        <v>146</v>
      </c>
      <c r="BN175" s="141">
        <v>146.80000000000001</v>
      </c>
      <c r="BO175" s="141">
        <v>148.19999999999999</v>
      </c>
      <c r="BP175" s="141">
        <v>148.4</v>
      </c>
      <c r="BQ175" s="141">
        <v>148.80000000000001</v>
      </c>
      <c r="BR175" s="141">
        <v>148.80000000000001</v>
      </c>
      <c r="BS175" s="141">
        <v>148.80000000000001</v>
      </c>
      <c r="BT175" s="141">
        <v>148.80000000000001</v>
      </c>
      <c r="BU175" s="141">
        <v>148.80000000000001</v>
      </c>
      <c r="BV175" s="141">
        <v>148.80000000000001</v>
      </c>
      <c r="BW175" s="141">
        <v>148.6</v>
      </c>
      <c r="BX175" s="141">
        <v>149.4</v>
      </c>
      <c r="BY175" s="141">
        <v>141.30000000000001</v>
      </c>
      <c r="BZ175" s="141">
        <v>140.69999999999999</v>
      </c>
      <c r="CA175" s="141">
        <v>140.69999999999999</v>
      </c>
      <c r="CB175" s="141">
        <v>140.69999999999999</v>
      </c>
      <c r="CC175" s="141">
        <v>141.5</v>
      </c>
      <c r="CD175" s="141">
        <v>143.1</v>
      </c>
      <c r="CE175" s="141">
        <v>144.69999999999999</v>
      </c>
      <c r="CF175" s="141">
        <v>147.9</v>
      </c>
      <c r="CG175" s="141">
        <v>148.1</v>
      </c>
      <c r="CH175" s="141">
        <v>146.5</v>
      </c>
      <c r="CI175" s="141">
        <v>146.69999999999999</v>
      </c>
      <c r="CJ175" s="141">
        <v>148.69999999999999</v>
      </c>
      <c r="CK175" s="141">
        <v>148.69999999999999</v>
      </c>
      <c r="CL175" s="141">
        <v>148.19999999999999</v>
      </c>
    </row>
    <row r="176" spans="1:90" x14ac:dyDescent="0.2">
      <c r="A176" s="138" t="s">
        <v>3274</v>
      </c>
      <c r="B176" s="138" t="s">
        <v>1794</v>
      </c>
      <c r="C176" s="139">
        <v>2.955E-2</v>
      </c>
      <c r="D176" s="141">
        <v>101.2</v>
      </c>
      <c r="E176" s="141">
        <v>101.2</v>
      </c>
      <c r="F176" s="141">
        <v>101.2</v>
      </c>
      <c r="G176" s="141">
        <v>104.1</v>
      </c>
      <c r="H176" s="141">
        <v>104.8</v>
      </c>
      <c r="I176" s="141">
        <v>104.8</v>
      </c>
      <c r="J176" s="141">
        <v>104.8</v>
      </c>
      <c r="K176" s="141">
        <v>104.8</v>
      </c>
      <c r="L176" s="141">
        <v>104.8</v>
      </c>
      <c r="M176" s="141">
        <v>105</v>
      </c>
      <c r="N176" s="141">
        <v>105</v>
      </c>
      <c r="O176" s="141">
        <v>105</v>
      </c>
      <c r="P176" s="141">
        <v>105.5</v>
      </c>
      <c r="Q176" s="141">
        <v>105.5</v>
      </c>
      <c r="R176" s="141">
        <v>106.6</v>
      </c>
      <c r="S176" s="141">
        <v>108.6</v>
      </c>
      <c r="T176" s="141">
        <v>108.6</v>
      </c>
      <c r="U176" s="141">
        <v>108.6</v>
      </c>
      <c r="V176" s="141">
        <v>108.9</v>
      </c>
      <c r="W176" s="141">
        <v>108.9</v>
      </c>
      <c r="X176" s="141">
        <v>108.9</v>
      </c>
      <c r="Y176" s="141">
        <v>109</v>
      </c>
      <c r="Z176" s="141">
        <v>109</v>
      </c>
      <c r="AA176" s="141">
        <v>109</v>
      </c>
      <c r="AB176" s="141">
        <v>109</v>
      </c>
      <c r="AC176" s="141">
        <v>109</v>
      </c>
      <c r="AD176" s="141">
        <v>109</v>
      </c>
      <c r="AE176" s="141">
        <v>112.5</v>
      </c>
      <c r="AF176" s="141">
        <v>112.5</v>
      </c>
      <c r="AG176" s="141">
        <v>112.5</v>
      </c>
      <c r="AH176" s="141">
        <v>112.9</v>
      </c>
      <c r="AI176" s="141">
        <v>114.3</v>
      </c>
      <c r="AJ176" s="141">
        <v>114.7</v>
      </c>
      <c r="AK176" s="141">
        <v>114.7</v>
      </c>
      <c r="AL176" s="141">
        <v>114.7</v>
      </c>
      <c r="AM176" s="141">
        <v>114.7</v>
      </c>
      <c r="AN176" s="141">
        <v>117.8</v>
      </c>
      <c r="AO176" s="141">
        <v>119.2</v>
      </c>
      <c r="AP176" s="141">
        <v>119.2</v>
      </c>
      <c r="AQ176" s="141">
        <v>119.2</v>
      </c>
      <c r="AR176" s="141">
        <v>119.2</v>
      </c>
      <c r="AS176" s="141">
        <v>119.2</v>
      </c>
      <c r="AT176" s="141">
        <v>123</v>
      </c>
      <c r="AU176" s="141">
        <v>123</v>
      </c>
      <c r="AV176" s="141">
        <v>127.6</v>
      </c>
      <c r="AW176" s="141">
        <v>127.6</v>
      </c>
      <c r="AX176" s="141">
        <v>127.6</v>
      </c>
      <c r="AY176" s="141">
        <v>127.1</v>
      </c>
      <c r="AZ176" s="141">
        <v>133.4</v>
      </c>
      <c r="BA176" s="141">
        <v>133.4</v>
      </c>
      <c r="BB176" s="141">
        <v>133.4</v>
      </c>
      <c r="BC176" s="141">
        <v>133.4</v>
      </c>
      <c r="BD176" s="141">
        <v>133.4</v>
      </c>
      <c r="BE176" s="141">
        <v>133.4</v>
      </c>
      <c r="BF176" s="141">
        <v>133.4</v>
      </c>
      <c r="BG176" s="141">
        <v>133.4</v>
      </c>
      <c r="BH176" s="141">
        <v>133.4</v>
      </c>
      <c r="BI176" s="141">
        <v>137.19999999999999</v>
      </c>
      <c r="BJ176" s="141">
        <v>137.9</v>
      </c>
      <c r="BK176" s="141">
        <v>139.30000000000001</v>
      </c>
      <c r="BL176" s="141">
        <v>139.30000000000001</v>
      </c>
      <c r="BM176" s="141">
        <v>139.80000000000001</v>
      </c>
      <c r="BN176" s="141">
        <v>139.80000000000001</v>
      </c>
      <c r="BO176" s="141">
        <v>140.5</v>
      </c>
      <c r="BP176" s="141">
        <v>142.4</v>
      </c>
      <c r="BQ176" s="141">
        <v>141.9</v>
      </c>
      <c r="BR176" s="141">
        <v>141.9</v>
      </c>
      <c r="BS176" s="141">
        <v>141.9</v>
      </c>
      <c r="BT176" s="141">
        <v>141.9</v>
      </c>
      <c r="BU176" s="141">
        <v>141.9</v>
      </c>
      <c r="BV176" s="141">
        <v>141.9</v>
      </c>
      <c r="BW176" s="141">
        <v>141.80000000000001</v>
      </c>
      <c r="BX176" s="141">
        <v>145.4</v>
      </c>
      <c r="BY176" s="141">
        <v>150.30000000000001</v>
      </c>
      <c r="BZ176" s="141">
        <v>152.69999999999999</v>
      </c>
      <c r="CA176" s="141">
        <v>152.69999999999999</v>
      </c>
      <c r="CB176" s="141">
        <v>152.69999999999999</v>
      </c>
      <c r="CC176" s="141">
        <v>152.69999999999999</v>
      </c>
      <c r="CD176" s="141">
        <v>152.69999999999999</v>
      </c>
      <c r="CE176" s="141">
        <v>153.9</v>
      </c>
      <c r="CF176" s="141">
        <v>155.30000000000001</v>
      </c>
      <c r="CG176" s="141">
        <v>155.19999999999999</v>
      </c>
      <c r="CH176" s="141">
        <v>155.19999999999999</v>
      </c>
      <c r="CI176" s="141">
        <v>155.1</v>
      </c>
      <c r="CJ176" s="141">
        <v>155.1</v>
      </c>
      <c r="CK176" s="141">
        <v>155.1</v>
      </c>
      <c r="CL176" s="141">
        <v>155.5</v>
      </c>
    </row>
    <row r="177" spans="1:90" x14ac:dyDescent="0.2">
      <c r="A177" s="138" t="s">
        <v>3275</v>
      </c>
      <c r="B177" s="138" t="s">
        <v>1812</v>
      </c>
      <c r="C177" s="139">
        <v>2.0885899999999999</v>
      </c>
      <c r="D177" s="141">
        <v>107.5</v>
      </c>
      <c r="E177" s="141">
        <v>106.5</v>
      </c>
      <c r="F177" s="141">
        <v>106</v>
      </c>
      <c r="G177" s="141">
        <v>108</v>
      </c>
      <c r="H177" s="141">
        <v>107</v>
      </c>
      <c r="I177" s="141">
        <v>106.8</v>
      </c>
      <c r="J177" s="141">
        <v>108.1</v>
      </c>
      <c r="K177" s="141">
        <v>108.9</v>
      </c>
      <c r="L177" s="141">
        <v>108.6</v>
      </c>
      <c r="M177" s="141">
        <v>108.5</v>
      </c>
      <c r="N177" s="141">
        <v>108.1</v>
      </c>
      <c r="O177" s="141">
        <v>107.2</v>
      </c>
      <c r="P177" s="141">
        <v>109</v>
      </c>
      <c r="Q177" s="141">
        <v>113</v>
      </c>
      <c r="R177" s="141">
        <v>111.9</v>
      </c>
      <c r="S177" s="141">
        <v>112.4</v>
      </c>
      <c r="T177" s="141">
        <v>113.2</v>
      </c>
      <c r="U177" s="141">
        <v>112.9</v>
      </c>
      <c r="V177" s="141">
        <v>111.5</v>
      </c>
      <c r="W177" s="141">
        <v>110.9</v>
      </c>
      <c r="X177" s="141">
        <v>109.3</v>
      </c>
      <c r="Y177" s="141">
        <v>108.7</v>
      </c>
      <c r="Z177" s="141">
        <v>107.8</v>
      </c>
      <c r="AA177" s="141">
        <v>105.3</v>
      </c>
      <c r="AB177" s="141">
        <v>101.3</v>
      </c>
      <c r="AC177" s="141">
        <v>98.9</v>
      </c>
      <c r="AD177" s="141">
        <v>96.8</v>
      </c>
      <c r="AE177" s="141">
        <v>93.5</v>
      </c>
      <c r="AF177" s="141">
        <v>90.5</v>
      </c>
      <c r="AG177" s="141">
        <v>90.2</v>
      </c>
      <c r="AH177" s="141">
        <v>90.3</v>
      </c>
      <c r="AI177" s="141">
        <v>89.7</v>
      </c>
      <c r="AJ177" s="141">
        <v>90</v>
      </c>
      <c r="AK177" s="141">
        <v>90.3</v>
      </c>
      <c r="AL177" s="141">
        <v>90.2</v>
      </c>
      <c r="AM177" s="141">
        <v>89.8</v>
      </c>
      <c r="AN177" s="141">
        <v>90.8</v>
      </c>
      <c r="AO177" s="141">
        <v>92.3</v>
      </c>
      <c r="AP177" s="141">
        <v>93.2</v>
      </c>
      <c r="AQ177" s="141">
        <v>95.2</v>
      </c>
      <c r="AR177" s="141">
        <v>95.6</v>
      </c>
      <c r="AS177" s="141">
        <v>95.3</v>
      </c>
      <c r="AT177" s="141">
        <v>96.8</v>
      </c>
      <c r="AU177" s="141">
        <v>102.4</v>
      </c>
      <c r="AV177" s="141">
        <v>105.5</v>
      </c>
      <c r="AW177" s="141">
        <v>106.9</v>
      </c>
      <c r="AX177" s="141">
        <v>107.2</v>
      </c>
      <c r="AY177" s="141">
        <v>108.5</v>
      </c>
      <c r="AZ177" s="141">
        <v>118.1</v>
      </c>
      <c r="BA177" s="141">
        <v>124.8</v>
      </c>
      <c r="BB177" s="141">
        <v>125.5</v>
      </c>
      <c r="BC177" s="141">
        <v>131</v>
      </c>
      <c r="BD177" s="141">
        <v>134.9</v>
      </c>
      <c r="BE177" s="141">
        <v>137.80000000000001</v>
      </c>
      <c r="BF177" s="141">
        <v>140</v>
      </c>
      <c r="BG177" s="141">
        <v>153.19999999999999</v>
      </c>
      <c r="BH177" s="141">
        <v>162.4</v>
      </c>
      <c r="BI177" s="141">
        <v>164</v>
      </c>
      <c r="BJ177" s="141">
        <v>177</v>
      </c>
      <c r="BK177" s="141">
        <v>179</v>
      </c>
      <c r="BL177" s="141">
        <v>193.4</v>
      </c>
      <c r="BM177" s="141">
        <v>192.6</v>
      </c>
      <c r="BN177" s="141">
        <v>177.8</v>
      </c>
      <c r="BO177" s="141">
        <v>161.9</v>
      </c>
      <c r="BP177" s="141">
        <v>158.69999999999999</v>
      </c>
      <c r="BQ177" s="141">
        <v>152.80000000000001</v>
      </c>
      <c r="BR177" s="141">
        <v>159.80000000000001</v>
      </c>
      <c r="BS177" s="141">
        <v>157.1</v>
      </c>
      <c r="BT177" s="141">
        <v>156.1</v>
      </c>
      <c r="BU177" s="141">
        <v>157.69999999999999</v>
      </c>
      <c r="BV177" s="141">
        <v>161.9</v>
      </c>
      <c r="BW177" s="141">
        <v>166.5</v>
      </c>
      <c r="BX177" s="141">
        <v>166.6</v>
      </c>
      <c r="BY177" s="141">
        <v>163</v>
      </c>
      <c r="BZ177" s="141">
        <v>163.9</v>
      </c>
      <c r="CA177" s="141">
        <v>164.6</v>
      </c>
      <c r="CB177" s="141">
        <v>164.3</v>
      </c>
      <c r="CC177" s="141">
        <v>162.19999999999999</v>
      </c>
      <c r="CD177" s="141">
        <v>165.6</v>
      </c>
      <c r="CE177" s="141">
        <v>166.1</v>
      </c>
      <c r="CF177" s="141">
        <v>166.9</v>
      </c>
      <c r="CG177" s="141">
        <v>168.2</v>
      </c>
      <c r="CH177" s="141">
        <v>170.8</v>
      </c>
      <c r="CI177" s="141">
        <v>173.8</v>
      </c>
      <c r="CJ177" s="141">
        <v>171.1</v>
      </c>
      <c r="CK177" s="141">
        <v>169.9</v>
      </c>
      <c r="CL177" s="141">
        <v>169.1</v>
      </c>
    </row>
    <row r="178" spans="1:90" x14ac:dyDescent="0.2">
      <c r="A178" s="138" t="s">
        <v>1857</v>
      </c>
      <c r="B178" s="138" t="s">
        <v>1814</v>
      </c>
      <c r="C178" s="139">
        <v>1.7373099999999999</v>
      </c>
      <c r="D178" s="141">
        <v>108.2</v>
      </c>
      <c r="E178" s="141">
        <v>106.9</v>
      </c>
      <c r="F178" s="141">
        <v>105.9</v>
      </c>
      <c r="G178" s="141">
        <v>107.6</v>
      </c>
      <c r="H178" s="141">
        <v>106.8</v>
      </c>
      <c r="I178" s="141">
        <v>106.2</v>
      </c>
      <c r="J178" s="141">
        <v>107.8</v>
      </c>
      <c r="K178" s="141">
        <v>109.1</v>
      </c>
      <c r="L178" s="141">
        <v>108.7</v>
      </c>
      <c r="M178" s="141">
        <v>108.8</v>
      </c>
      <c r="N178" s="141">
        <v>109.5</v>
      </c>
      <c r="O178" s="141">
        <v>109.1</v>
      </c>
      <c r="P178" s="141">
        <v>111.3</v>
      </c>
      <c r="Q178" s="141">
        <v>116.1</v>
      </c>
      <c r="R178" s="141">
        <v>115</v>
      </c>
      <c r="S178" s="141">
        <v>115.8</v>
      </c>
      <c r="T178" s="141">
        <v>116.3</v>
      </c>
      <c r="U178" s="141">
        <v>115.7</v>
      </c>
      <c r="V178" s="141">
        <v>114</v>
      </c>
      <c r="W178" s="141">
        <v>113</v>
      </c>
      <c r="X178" s="141">
        <v>110.7</v>
      </c>
      <c r="Y178" s="141">
        <v>110.3</v>
      </c>
      <c r="Z178" s="141">
        <v>109.8</v>
      </c>
      <c r="AA178" s="141">
        <v>107.2</v>
      </c>
      <c r="AB178" s="141">
        <v>103</v>
      </c>
      <c r="AC178" s="141">
        <v>100.4</v>
      </c>
      <c r="AD178" s="141">
        <v>98.6</v>
      </c>
      <c r="AE178" s="141">
        <v>95.8</v>
      </c>
      <c r="AF178" s="141">
        <v>92.8</v>
      </c>
      <c r="AG178" s="141">
        <v>92.5</v>
      </c>
      <c r="AH178" s="141">
        <v>92.6</v>
      </c>
      <c r="AI178" s="141">
        <v>92.1</v>
      </c>
      <c r="AJ178" s="141">
        <v>92.5</v>
      </c>
      <c r="AK178" s="141">
        <v>92.9</v>
      </c>
      <c r="AL178" s="141">
        <v>93</v>
      </c>
      <c r="AM178" s="141">
        <v>92.3</v>
      </c>
      <c r="AN178" s="141">
        <v>93.5</v>
      </c>
      <c r="AO178" s="141">
        <v>95</v>
      </c>
      <c r="AP178" s="141">
        <v>95.8</v>
      </c>
      <c r="AQ178" s="141">
        <v>97</v>
      </c>
      <c r="AR178" s="141">
        <v>96.8</v>
      </c>
      <c r="AS178" s="141">
        <v>96.4</v>
      </c>
      <c r="AT178" s="141">
        <v>98.1</v>
      </c>
      <c r="AU178" s="141">
        <v>104.5</v>
      </c>
      <c r="AV178" s="141">
        <v>107.9</v>
      </c>
      <c r="AW178" s="141">
        <v>108.7</v>
      </c>
      <c r="AX178" s="141">
        <v>108.6</v>
      </c>
      <c r="AY178" s="141">
        <v>109.9</v>
      </c>
      <c r="AZ178" s="141">
        <v>120</v>
      </c>
      <c r="BA178" s="141">
        <v>127.4</v>
      </c>
      <c r="BB178" s="141">
        <v>127.2</v>
      </c>
      <c r="BC178" s="141">
        <v>132.80000000000001</v>
      </c>
      <c r="BD178" s="141">
        <v>136.4</v>
      </c>
      <c r="BE178" s="141">
        <v>140</v>
      </c>
      <c r="BF178" s="141">
        <v>142.80000000000001</v>
      </c>
      <c r="BG178" s="141">
        <v>157.5</v>
      </c>
      <c r="BH178" s="141">
        <v>167.4</v>
      </c>
      <c r="BI178" s="141">
        <v>168.8</v>
      </c>
      <c r="BJ178" s="141">
        <v>184.1</v>
      </c>
      <c r="BK178" s="141">
        <v>185.7</v>
      </c>
      <c r="BL178" s="141">
        <v>202.1</v>
      </c>
      <c r="BM178" s="141">
        <v>200.3</v>
      </c>
      <c r="BN178" s="141">
        <v>183.6</v>
      </c>
      <c r="BO178" s="141">
        <v>165.4</v>
      </c>
      <c r="BP178" s="141">
        <v>161</v>
      </c>
      <c r="BQ178" s="141">
        <v>155.30000000000001</v>
      </c>
      <c r="BR178" s="141">
        <v>164.1</v>
      </c>
      <c r="BS178" s="141">
        <v>160.80000000000001</v>
      </c>
      <c r="BT178" s="141">
        <v>159.80000000000001</v>
      </c>
      <c r="BU178" s="141">
        <v>161.4</v>
      </c>
      <c r="BV178" s="141">
        <v>166.7</v>
      </c>
      <c r="BW178" s="141">
        <v>172.8</v>
      </c>
      <c r="BX178" s="141">
        <v>173</v>
      </c>
      <c r="BY178" s="141">
        <v>169.4</v>
      </c>
      <c r="BZ178" s="141">
        <v>170.5</v>
      </c>
      <c r="CA178" s="141">
        <v>171.1</v>
      </c>
      <c r="CB178" s="141">
        <v>169.9</v>
      </c>
      <c r="CC178" s="141">
        <v>167</v>
      </c>
      <c r="CD178" s="141">
        <v>170.6</v>
      </c>
      <c r="CE178" s="141">
        <v>170.9</v>
      </c>
      <c r="CF178" s="141">
        <v>171.6</v>
      </c>
      <c r="CG178" s="141">
        <v>173.2</v>
      </c>
      <c r="CH178" s="141">
        <v>177</v>
      </c>
      <c r="CI178" s="141">
        <v>180.9</v>
      </c>
      <c r="CJ178" s="141">
        <v>177.4</v>
      </c>
      <c r="CK178" s="141">
        <v>176.3</v>
      </c>
      <c r="CL178" s="141">
        <v>175.4</v>
      </c>
    </row>
    <row r="179" spans="1:90" x14ac:dyDescent="0.2">
      <c r="A179" s="138" t="s">
        <v>1863</v>
      </c>
      <c r="B179" s="138" t="s">
        <v>1816</v>
      </c>
      <c r="C179" s="139">
        <v>7.7630000000000005E-2</v>
      </c>
      <c r="D179" s="141">
        <v>97.2</v>
      </c>
      <c r="E179" s="141">
        <v>99.9</v>
      </c>
      <c r="F179" s="141">
        <v>98.6</v>
      </c>
      <c r="G179" s="141">
        <v>104.1</v>
      </c>
      <c r="H179" s="141">
        <v>111.4</v>
      </c>
      <c r="I179" s="141">
        <v>118.3</v>
      </c>
      <c r="J179" s="141">
        <v>118.7</v>
      </c>
      <c r="K179" s="141">
        <v>124.6</v>
      </c>
      <c r="L179" s="141">
        <v>130.1</v>
      </c>
      <c r="M179" s="141">
        <v>132.19999999999999</v>
      </c>
      <c r="N179" s="141">
        <v>119</v>
      </c>
      <c r="O179" s="141">
        <v>108.3</v>
      </c>
      <c r="P179" s="141">
        <v>107.1</v>
      </c>
      <c r="Q179" s="141">
        <v>106.9</v>
      </c>
      <c r="R179" s="141">
        <v>106.4</v>
      </c>
      <c r="S179" s="141">
        <v>108.3</v>
      </c>
      <c r="T179" s="141">
        <v>112.6</v>
      </c>
      <c r="U179" s="141">
        <v>111.3</v>
      </c>
      <c r="V179" s="141">
        <v>111.4</v>
      </c>
      <c r="W179" s="141">
        <v>113.7</v>
      </c>
      <c r="X179" s="141">
        <v>120.1</v>
      </c>
      <c r="Y179" s="141">
        <v>118.6</v>
      </c>
      <c r="Z179" s="141">
        <v>113.3</v>
      </c>
      <c r="AA179" s="141">
        <v>106.6</v>
      </c>
      <c r="AB179" s="141">
        <v>100.9</v>
      </c>
      <c r="AC179" s="141">
        <v>97.5</v>
      </c>
      <c r="AD179" s="141">
        <v>96.2</v>
      </c>
      <c r="AE179" s="141">
        <v>93.8</v>
      </c>
      <c r="AF179" s="141">
        <v>96</v>
      </c>
      <c r="AG179" s="141">
        <v>96</v>
      </c>
      <c r="AH179" s="141">
        <v>98.2</v>
      </c>
      <c r="AI179" s="141">
        <v>99.7</v>
      </c>
      <c r="AJ179" s="141">
        <v>99.1</v>
      </c>
      <c r="AK179" s="141">
        <v>97.1</v>
      </c>
      <c r="AL179" s="141">
        <v>91.8</v>
      </c>
      <c r="AM179" s="141">
        <v>90.2</v>
      </c>
      <c r="AN179" s="141">
        <v>92.3</v>
      </c>
      <c r="AO179" s="141">
        <v>96.9</v>
      </c>
      <c r="AP179" s="141">
        <v>97.4</v>
      </c>
      <c r="AQ179" s="141">
        <v>102.3</v>
      </c>
      <c r="AR179" s="141">
        <v>109.7</v>
      </c>
      <c r="AS179" s="141">
        <v>111</v>
      </c>
      <c r="AT179" s="141">
        <v>116.5</v>
      </c>
      <c r="AU179" s="141">
        <v>120.3</v>
      </c>
      <c r="AV179" s="141">
        <v>125</v>
      </c>
      <c r="AW179" s="141">
        <v>130.30000000000001</v>
      </c>
      <c r="AX179" s="141">
        <v>136.5</v>
      </c>
      <c r="AY179" s="141">
        <v>133.30000000000001</v>
      </c>
      <c r="AZ179" s="141">
        <v>141.5</v>
      </c>
      <c r="BA179" s="141">
        <v>148.5</v>
      </c>
      <c r="BB179" s="141">
        <v>151.9</v>
      </c>
      <c r="BC179" s="141">
        <v>165.6</v>
      </c>
      <c r="BD179" s="141">
        <v>183.7</v>
      </c>
      <c r="BE179" s="141">
        <v>182.8</v>
      </c>
      <c r="BF179" s="141">
        <v>181.3</v>
      </c>
      <c r="BG179" s="141">
        <v>190.3</v>
      </c>
      <c r="BH179" s="141">
        <v>195.8</v>
      </c>
      <c r="BI179" s="141">
        <v>205.7</v>
      </c>
      <c r="BJ179" s="141">
        <v>203.8</v>
      </c>
      <c r="BK179" s="141">
        <v>210.6</v>
      </c>
      <c r="BL179" s="141">
        <v>212.1</v>
      </c>
      <c r="BM179" s="141">
        <v>210.1</v>
      </c>
      <c r="BN179" s="141">
        <v>202.7</v>
      </c>
      <c r="BO179" s="141">
        <v>193.7</v>
      </c>
      <c r="BP179" s="141">
        <v>203.1</v>
      </c>
      <c r="BQ179" s="141">
        <v>206.5</v>
      </c>
      <c r="BR179" s="141">
        <v>203.6</v>
      </c>
      <c r="BS179" s="141">
        <v>206.1</v>
      </c>
      <c r="BT179" s="141">
        <v>208.2</v>
      </c>
      <c r="BU179" s="141">
        <v>209.4</v>
      </c>
      <c r="BV179" s="141">
        <v>203.9</v>
      </c>
      <c r="BW179" s="141">
        <v>189.5</v>
      </c>
      <c r="BX179" s="141">
        <v>190.3</v>
      </c>
      <c r="BY179" s="141">
        <v>177.8</v>
      </c>
      <c r="BZ179" s="141">
        <v>174.3</v>
      </c>
      <c r="CA179" s="141">
        <v>176.3</v>
      </c>
      <c r="CB179" s="141">
        <v>194.6</v>
      </c>
      <c r="CC179" s="141">
        <v>207</v>
      </c>
      <c r="CD179" s="141">
        <v>206.9</v>
      </c>
      <c r="CE179" s="141">
        <v>207.8</v>
      </c>
      <c r="CF179" s="141">
        <v>216.4</v>
      </c>
      <c r="CG179" s="141">
        <v>210.2</v>
      </c>
      <c r="CH179" s="141">
        <v>194.2</v>
      </c>
      <c r="CI179" s="141">
        <v>184.1</v>
      </c>
      <c r="CJ179" s="141">
        <v>189.9</v>
      </c>
      <c r="CK179" s="141">
        <v>188.6</v>
      </c>
      <c r="CL179" s="141">
        <v>189.8</v>
      </c>
    </row>
    <row r="180" spans="1:90" x14ac:dyDescent="0.2">
      <c r="A180" s="138" t="s">
        <v>3276</v>
      </c>
      <c r="B180" s="138" t="s">
        <v>1818</v>
      </c>
      <c r="C180" s="139">
        <v>6.1330000000000003E-2</v>
      </c>
      <c r="D180" s="141">
        <v>109.6</v>
      </c>
      <c r="E180" s="141">
        <v>108.9</v>
      </c>
      <c r="F180" s="141">
        <v>109.4</v>
      </c>
      <c r="G180" s="141">
        <v>108.3</v>
      </c>
      <c r="H180" s="141">
        <v>108.2</v>
      </c>
      <c r="I180" s="141">
        <v>108.7</v>
      </c>
      <c r="J180" s="141">
        <v>111.3</v>
      </c>
      <c r="K180" s="141">
        <v>113.3</v>
      </c>
      <c r="L180" s="141">
        <v>112.5</v>
      </c>
      <c r="M180" s="141">
        <v>111.5</v>
      </c>
      <c r="N180" s="141">
        <v>111.3</v>
      </c>
      <c r="O180" s="141">
        <v>111.5</v>
      </c>
      <c r="P180" s="141">
        <v>111.4</v>
      </c>
      <c r="Q180" s="141">
        <v>116</v>
      </c>
      <c r="R180" s="141">
        <v>115.5</v>
      </c>
      <c r="S180" s="141">
        <v>114.7</v>
      </c>
      <c r="T180" s="141">
        <v>115.1</v>
      </c>
      <c r="U180" s="141">
        <v>112.7</v>
      </c>
      <c r="V180" s="141">
        <v>112.2</v>
      </c>
      <c r="W180" s="141">
        <v>112.4</v>
      </c>
      <c r="X180" s="141">
        <v>109.5</v>
      </c>
      <c r="Y180" s="141">
        <v>106.6</v>
      </c>
      <c r="Z180" s="141">
        <v>105.8</v>
      </c>
      <c r="AA180" s="141">
        <v>106.4</v>
      </c>
      <c r="AB180" s="141">
        <v>104.2</v>
      </c>
      <c r="AC180" s="141">
        <v>100</v>
      </c>
      <c r="AD180" s="141">
        <v>98.2</v>
      </c>
      <c r="AE180" s="141">
        <v>96.7</v>
      </c>
      <c r="AF180" s="141">
        <v>90.8</v>
      </c>
      <c r="AG180" s="141">
        <v>89.4</v>
      </c>
      <c r="AH180" s="141">
        <v>89.2</v>
      </c>
      <c r="AI180" s="141">
        <v>89.5</v>
      </c>
      <c r="AJ180" s="141">
        <v>88.4</v>
      </c>
      <c r="AK180" s="141">
        <v>87.7</v>
      </c>
      <c r="AL180" s="141">
        <v>86.2</v>
      </c>
      <c r="AM180" s="141">
        <v>90.2</v>
      </c>
      <c r="AN180" s="141">
        <v>90.1</v>
      </c>
      <c r="AO180" s="141">
        <v>89.6</v>
      </c>
      <c r="AP180" s="141">
        <v>94.6</v>
      </c>
      <c r="AQ180" s="141">
        <v>95.8</v>
      </c>
      <c r="AR180" s="141">
        <v>97</v>
      </c>
      <c r="AS180" s="141">
        <v>96.8</v>
      </c>
      <c r="AT180" s="141">
        <v>97.6</v>
      </c>
      <c r="AU180" s="141">
        <v>100.8</v>
      </c>
      <c r="AV180" s="141">
        <v>101.9</v>
      </c>
      <c r="AW180" s="141">
        <v>103.8</v>
      </c>
      <c r="AX180" s="141">
        <v>104.2</v>
      </c>
      <c r="AY180" s="141">
        <v>108.1</v>
      </c>
      <c r="AZ180" s="141">
        <v>120.2</v>
      </c>
      <c r="BA180" s="141">
        <v>127.1</v>
      </c>
      <c r="BB180" s="141">
        <v>127.7</v>
      </c>
      <c r="BC180" s="141">
        <v>133.69999999999999</v>
      </c>
      <c r="BD180" s="141">
        <v>138.9</v>
      </c>
      <c r="BE180" s="141">
        <v>140.6</v>
      </c>
      <c r="BF180" s="141">
        <v>134.9</v>
      </c>
      <c r="BG180" s="141">
        <v>150</v>
      </c>
      <c r="BH180" s="141">
        <v>157.1</v>
      </c>
      <c r="BI180" s="141">
        <v>155.5</v>
      </c>
      <c r="BJ180" s="141">
        <v>159.69999999999999</v>
      </c>
      <c r="BK180" s="141">
        <v>163.5</v>
      </c>
      <c r="BL180" s="141">
        <v>177.7</v>
      </c>
      <c r="BM180" s="141">
        <v>181.8</v>
      </c>
      <c r="BN180" s="141">
        <v>177</v>
      </c>
      <c r="BO180" s="141">
        <v>164.3</v>
      </c>
      <c r="BP180" s="141">
        <v>158.80000000000001</v>
      </c>
      <c r="BQ180" s="141">
        <v>156.80000000000001</v>
      </c>
      <c r="BR180" s="141">
        <v>155.4</v>
      </c>
      <c r="BS180" s="141">
        <v>154.69999999999999</v>
      </c>
      <c r="BT180" s="141">
        <v>153.69999999999999</v>
      </c>
      <c r="BU180" s="141">
        <v>154.9</v>
      </c>
      <c r="BV180" s="141">
        <v>155.80000000000001</v>
      </c>
      <c r="BW180" s="141">
        <v>156.6</v>
      </c>
      <c r="BX180" s="141">
        <v>169.6</v>
      </c>
      <c r="BY180" s="141">
        <v>168.7</v>
      </c>
      <c r="BZ180" s="141">
        <v>169.1</v>
      </c>
      <c r="CA180" s="141">
        <v>169.2</v>
      </c>
      <c r="CB180" s="141">
        <v>168.9</v>
      </c>
      <c r="CC180" s="141">
        <v>168.1</v>
      </c>
      <c r="CD180" s="141">
        <v>169.2</v>
      </c>
      <c r="CE180" s="141">
        <v>169.1</v>
      </c>
      <c r="CF180" s="141">
        <v>169</v>
      </c>
      <c r="CG180" s="141">
        <v>172</v>
      </c>
      <c r="CH180" s="141">
        <v>171.6</v>
      </c>
      <c r="CI180" s="141">
        <v>174</v>
      </c>
      <c r="CJ180" s="141">
        <v>175.3</v>
      </c>
      <c r="CK180" s="141">
        <v>172.2</v>
      </c>
      <c r="CL180" s="141">
        <v>172.2</v>
      </c>
    </row>
    <row r="181" spans="1:90" x14ac:dyDescent="0.2">
      <c r="A181" s="138" t="s">
        <v>1859</v>
      </c>
      <c r="B181" s="138" t="s">
        <v>1820</v>
      </c>
      <c r="C181" s="139">
        <v>0.12926000000000001</v>
      </c>
      <c r="D181" s="141">
        <v>102.4</v>
      </c>
      <c r="E181" s="141">
        <v>101.8</v>
      </c>
      <c r="F181" s="141">
        <v>107.6</v>
      </c>
      <c r="G181" s="141">
        <v>115.2</v>
      </c>
      <c r="H181" s="141">
        <v>106.3</v>
      </c>
      <c r="I181" s="141">
        <v>107.7</v>
      </c>
      <c r="J181" s="141">
        <v>104.7</v>
      </c>
      <c r="K181" s="141">
        <v>96.8</v>
      </c>
      <c r="L181" s="141">
        <v>96</v>
      </c>
      <c r="M181" s="141">
        <v>95.5</v>
      </c>
      <c r="N181" s="141">
        <v>88.8</v>
      </c>
      <c r="O181" s="141">
        <v>89.2</v>
      </c>
      <c r="P181" s="141">
        <v>86.7</v>
      </c>
      <c r="Q181" s="141">
        <v>85.2</v>
      </c>
      <c r="R181" s="141">
        <v>84.9</v>
      </c>
      <c r="S181" s="141">
        <v>82.2</v>
      </c>
      <c r="T181" s="141">
        <v>87.2</v>
      </c>
      <c r="U181" s="141">
        <v>92.2</v>
      </c>
      <c r="V181" s="141">
        <v>92.9</v>
      </c>
      <c r="W181" s="141">
        <v>93.8</v>
      </c>
      <c r="X181" s="141">
        <v>97.1</v>
      </c>
      <c r="Y181" s="141">
        <v>96.6</v>
      </c>
      <c r="Z181" s="141">
        <v>93.1</v>
      </c>
      <c r="AA181" s="141">
        <v>90.1</v>
      </c>
      <c r="AB181" s="141">
        <v>88</v>
      </c>
      <c r="AC181" s="141">
        <v>88.7</v>
      </c>
      <c r="AD181" s="141">
        <v>80.2</v>
      </c>
      <c r="AE181" s="141">
        <v>70.2</v>
      </c>
      <c r="AF181" s="141">
        <v>61.4</v>
      </c>
      <c r="AG181" s="141">
        <v>60.4</v>
      </c>
      <c r="AH181" s="141">
        <v>60.4</v>
      </c>
      <c r="AI181" s="141">
        <v>56.5</v>
      </c>
      <c r="AJ181" s="141">
        <v>57</v>
      </c>
      <c r="AK181" s="141">
        <v>56.8</v>
      </c>
      <c r="AL181" s="141">
        <v>56.6</v>
      </c>
      <c r="AM181" s="141">
        <v>57.5</v>
      </c>
      <c r="AN181" s="141">
        <v>58.5</v>
      </c>
      <c r="AO181" s="141">
        <v>58.2</v>
      </c>
      <c r="AP181" s="141">
        <v>58.8</v>
      </c>
      <c r="AQ181" s="141">
        <v>70.2</v>
      </c>
      <c r="AR181" s="141">
        <v>74.7</v>
      </c>
      <c r="AS181" s="141">
        <v>75.900000000000006</v>
      </c>
      <c r="AT181" s="141">
        <v>73.400000000000006</v>
      </c>
      <c r="AU181" s="141">
        <v>74.3</v>
      </c>
      <c r="AV181" s="141">
        <v>74.5</v>
      </c>
      <c r="AW181" s="141">
        <v>81.3</v>
      </c>
      <c r="AX181" s="141">
        <v>83.8</v>
      </c>
      <c r="AY181" s="141">
        <v>86</v>
      </c>
      <c r="AZ181" s="141">
        <v>92.8</v>
      </c>
      <c r="BA181" s="141">
        <v>94.9</v>
      </c>
      <c r="BB181" s="141">
        <v>105.6</v>
      </c>
      <c r="BC181" s="141">
        <v>109.5</v>
      </c>
      <c r="BD181" s="141">
        <v>109.8</v>
      </c>
      <c r="BE181" s="141">
        <v>109.2</v>
      </c>
      <c r="BF181" s="141">
        <v>109.1</v>
      </c>
      <c r="BG181" s="141">
        <v>111.2</v>
      </c>
      <c r="BH181" s="141">
        <v>119.7</v>
      </c>
      <c r="BI181" s="141">
        <v>120.2</v>
      </c>
      <c r="BJ181" s="141">
        <v>122.2</v>
      </c>
      <c r="BK181" s="141">
        <v>126.6</v>
      </c>
      <c r="BL181" s="141">
        <v>123.2</v>
      </c>
      <c r="BM181" s="141">
        <v>134.69999999999999</v>
      </c>
      <c r="BN181" s="141">
        <v>126.5</v>
      </c>
      <c r="BO181" s="141">
        <v>119.9</v>
      </c>
      <c r="BP181" s="141">
        <v>124</v>
      </c>
      <c r="BQ181" s="141">
        <v>104.5</v>
      </c>
      <c r="BR181" s="141">
        <v>104.5</v>
      </c>
      <c r="BS181" s="141">
        <v>105.1</v>
      </c>
      <c r="BT181" s="141">
        <v>101.6</v>
      </c>
      <c r="BU181" s="141">
        <v>102.9</v>
      </c>
      <c r="BV181" s="141">
        <v>101.9</v>
      </c>
      <c r="BW181" s="141">
        <v>103.8</v>
      </c>
      <c r="BX181" s="141">
        <v>97.4</v>
      </c>
      <c r="BY181" s="141">
        <v>96.8</v>
      </c>
      <c r="BZ181" s="141">
        <v>98.8</v>
      </c>
      <c r="CA181" s="141">
        <v>100.1</v>
      </c>
      <c r="CB181" s="141">
        <v>99.6</v>
      </c>
      <c r="CC181" s="141">
        <v>99.2</v>
      </c>
      <c r="CD181" s="141">
        <v>101.8</v>
      </c>
      <c r="CE181" s="141">
        <v>104.3</v>
      </c>
      <c r="CF181" s="141">
        <v>103.3</v>
      </c>
      <c r="CG181" s="141">
        <v>106.6</v>
      </c>
      <c r="CH181" s="141">
        <v>107.2</v>
      </c>
      <c r="CI181" s="141">
        <v>107</v>
      </c>
      <c r="CJ181" s="141">
        <v>106.3</v>
      </c>
      <c r="CK181" s="141">
        <v>104.6</v>
      </c>
      <c r="CL181" s="141">
        <v>101.5</v>
      </c>
    </row>
    <row r="182" spans="1:90" x14ac:dyDescent="0.2">
      <c r="A182" s="138" t="s">
        <v>1861</v>
      </c>
      <c r="B182" s="138" t="s">
        <v>1822</v>
      </c>
      <c r="C182" s="139">
        <v>3.9460000000000002E-2</v>
      </c>
      <c r="D182" s="141">
        <v>117.5</v>
      </c>
      <c r="E182" s="141">
        <v>118.4</v>
      </c>
      <c r="F182" s="141">
        <v>120.3</v>
      </c>
      <c r="G182" s="141">
        <v>114.4</v>
      </c>
      <c r="H182" s="141">
        <v>113.5</v>
      </c>
      <c r="I182" s="141">
        <v>113.3</v>
      </c>
      <c r="J182" s="141">
        <v>114.3</v>
      </c>
      <c r="K182" s="141">
        <v>115</v>
      </c>
      <c r="L182" s="141">
        <v>109.2</v>
      </c>
      <c r="M182" s="141">
        <v>94.4</v>
      </c>
      <c r="N182" s="141">
        <v>90.2</v>
      </c>
      <c r="O182" s="141">
        <v>83.5</v>
      </c>
      <c r="P182" s="141">
        <v>85.7</v>
      </c>
      <c r="Q182" s="141">
        <v>87.7</v>
      </c>
      <c r="R182" s="141">
        <v>84.5</v>
      </c>
      <c r="S182" s="141">
        <v>80</v>
      </c>
      <c r="T182" s="141">
        <v>76.3</v>
      </c>
      <c r="U182" s="141">
        <v>75.400000000000006</v>
      </c>
      <c r="V182" s="141">
        <v>76.7</v>
      </c>
      <c r="W182" s="141">
        <v>76.5</v>
      </c>
      <c r="X182" s="141">
        <v>74.900000000000006</v>
      </c>
      <c r="Y182" s="141">
        <v>69</v>
      </c>
      <c r="Z182" s="141">
        <v>67.900000000000006</v>
      </c>
      <c r="AA182" s="141">
        <v>70.5</v>
      </c>
      <c r="AB182" s="141">
        <v>69.599999999999994</v>
      </c>
      <c r="AC182" s="141">
        <v>68.3</v>
      </c>
      <c r="AD182" s="141">
        <v>63.2</v>
      </c>
      <c r="AE182" s="141">
        <v>57.7</v>
      </c>
      <c r="AF182" s="141">
        <v>61.1</v>
      </c>
      <c r="AG182" s="141">
        <v>61.2</v>
      </c>
      <c r="AH182" s="141">
        <v>61.3</v>
      </c>
      <c r="AI182" s="141">
        <v>61.3</v>
      </c>
      <c r="AJ182" s="141">
        <v>60.7</v>
      </c>
      <c r="AK182" s="141">
        <v>65.599999999999994</v>
      </c>
      <c r="AL182" s="141">
        <v>65.7</v>
      </c>
      <c r="AM182" s="141">
        <v>69.2</v>
      </c>
      <c r="AN182" s="141">
        <v>65.3</v>
      </c>
      <c r="AO182" s="141">
        <v>65.900000000000006</v>
      </c>
      <c r="AP182" s="141">
        <v>67.099999999999994</v>
      </c>
      <c r="AQ182" s="141">
        <v>71.8</v>
      </c>
      <c r="AR182" s="141">
        <v>71.2</v>
      </c>
      <c r="AS182" s="141">
        <v>71.099999999999994</v>
      </c>
      <c r="AT182" s="141">
        <v>71.099999999999994</v>
      </c>
      <c r="AU182" s="141">
        <v>71.099999999999994</v>
      </c>
      <c r="AV182" s="141">
        <v>71.099999999999994</v>
      </c>
      <c r="AW182" s="141">
        <v>71.099999999999994</v>
      </c>
      <c r="AX182" s="141">
        <v>71.099999999999994</v>
      </c>
      <c r="AY182" s="141">
        <v>76.8</v>
      </c>
      <c r="AZ182" s="141">
        <v>76.8</v>
      </c>
      <c r="BA182" s="141">
        <v>76.8</v>
      </c>
      <c r="BB182" s="141">
        <v>76.8</v>
      </c>
      <c r="BC182" s="141">
        <v>76.8</v>
      </c>
      <c r="BD182" s="141">
        <v>76.8</v>
      </c>
      <c r="BE182" s="141">
        <v>76.8</v>
      </c>
      <c r="BF182" s="141">
        <v>76.8</v>
      </c>
      <c r="BG182" s="141">
        <v>76.8</v>
      </c>
      <c r="BH182" s="141">
        <v>76.8</v>
      </c>
      <c r="BI182" s="141">
        <v>76.8</v>
      </c>
      <c r="BJ182" s="141">
        <v>82.5</v>
      </c>
      <c r="BK182" s="141">
        <v>82.4</v>
      </c>
      <c r="BL182" s="141">
        <v>103.6</v>
      </c>
      <c r="BM182" s="141">
        <v>101.7</v>
      </c>
      <c r="BN182" s="141">
        <v>99.9</v>
      </c>
      <c r="BO182" s="141">
        <v>122.9</v>
      </c>
      <c r="BP182" s="141">
        <v>124.9</v>
      </c>
      <c r="BQ182" s="141">
        <v>123.9</v>
      </c>
      <c r="BR182" s="141">
        <v>116</v>
      </c>
      <c r="BS182" s="141">
        <v>116</v>
      </c>
      <c r="BT182" s="141">
        <v>116</v>
      </c>
      <c r="BU182" s="141">
        <v>116</v>
      </c>
      <c r="BV182" s="141">
        <v>122</v>
      </c>
      <c r="BW182" s="141">
        <v>116.6</v>
      </c>
      <c r="BX182" s="141">
        <v>117.1</v>
      </c>
      <c r="BY182" s="141">
        <v>113.2</v>
      </c>
      <c r="BZ182" s="141">
        <v>113.4</v>
      </c>
      <c r="CA182" s="141">
        <v>113.5</v>
      </c>
      <c r="CB182" s="141">
        <v>112.7</v>
      </c>
      <c r="CC182" s="141">
        <v>114.7</v>
      </c>
      <c r="CD182" s="141">
        <v>116.4</v>
      </c>
      <c r="CE182" s="141">
        <v>116.4</v>
      </c>
      <c r="CF182" s="141">
        <v>116.4</v>
      </c>
      <c r="CG182" s="141">
        <v>116.4</v>
      </c>
      <c r="CH182" s="141">
        <v>116.4</v>
      </c>
      <c r="CI182" s="141">
        <v>117.3</v>
      </c>
      <c r="CJ182" s="141">
        <v>116.2</v>
      </c>
      <c r="CK182" s="141">
        <v>115.3</v>
      </c>
      <c r="CL182" s="141">
        <v>118.4</v>
      </c>
    </row>
    <row r="183" spans="1:90" x14ac:dyDescent="0.2">
      <c r="A183" s="138" t="s">
        <v>3277</v>
      </c>
      <c r="B183" s="138" t="s">
        <v>3278</v>
      </c>
      <c r="C183" s="139">
        <v>4.36E-2</v>
      </c>
      <c r="D183" s="141">
        <v>102.7</v>
      </c>
      <c r="E183" s="141">
        <v>102.7</v>
      </c>
      <c r="F183" s="141">
        <v>102.7</v>
      </c>
      <c r="G183" s="141">
        <v>99.2</v>
      </c>
      <c r="H183" s="141">
        <v>99.2</v>
      </c>
      <c r="I183" s="141">
        <v>99.2</v>
      </c>
      <c r="J183" s="141">
        <v>99.2</v>
      </c>
      <c r="K183" s="141">
        <v>99.2</v>
      </c>
      <c r="L183" s="141">
        <v>99.2</v>
      </c>
      <c r="M183" s="141">
        <v>99.2</v>
      </c>
      <c r="N183" s="141">
        <v>99.2</v>
      </c>
      <c r="O183" s="141">
        <v>99.2</v>
      </c>
      <c r="P183" s="141">
        <v>99.2</v>
      </c>
      <c r="Q183" s="141">
        <v>99.2</v>
      </c>
      <c r="R183" s="141">
        <v>99.2</v>
      </c>
      <c r="S183" s="141">
        <v>101</v>
      </c>
      <c r="T183" s="141">
        <v>101</v>
      </c>
      <c r="U183" s="141">
        <v>101</v>
      </c>
      <c r="V183" s="141">
        <v>101</v>
      </c>
      <c r="W183" s="141">
        <v>101</v>
      </c>
      <c r="X183" s="141">
        <v>101.3</v>
      </c>
      <c r="Y183" s="141">
        <v>101.3</v>
      </c>
      <c r="Z183" s="141">
        <v>101.3</v>
      </c>
      <c r="AA183" s="141">
        <v>101.3</v>
      </c>
      <c r="AB183" s="141">
        <v>101</v>
      </c>
      <c r="AC183" s="141">
        <v>101</v>
      </c>
      <c r="AD183" s="141">
        <v>101</v>
      </c>
      <c r="AE183" s="141">
        <v>102.6</v>
      </c>
      <c r="AF183" s="141">
        <v>102.6</v>
      </c>
      <c r="AG183" s="141">
        <v>102.6</v>
      </c>
      <c r="AH183" s="141">
        <v>102.6</v>
      </c>
      <c r="AI183" s="141">
        <v>102.6</v>
      </c>
      <c r="AJ183" s="141">
        <v>102.6</v>
      </c>
      <c r="AK183" s="141">
        <v>102.6</v>
      </c>
      <c r="AL183" s="141">
        <v>102.6</v>
      </c>
      <c r="AM183" s="141">
        <v>102.6</v>
      </c>
      <c r="AN183" s="141">
        <v>102.6</v>
      </c>
      <c r="AO183" s="141">
        <v>102.6</v>
      </c>
      <c r="AP183" s="141">
        <v>104.6</v>
      </c>
      <c r="AQ183" s="141">
        <v>101.9</v>
      </c>
      <c r="AR183" s="141">
        <v>102.1</v>
      </c>
      <c r="AS183" s="141">
        <v>102</v>
      </c>
      <c r="AT183" s="141">
        <v>102</v>
      </c>
      <c r="AU183" s="141">
        <v>102</v>
      </c>
      <c r="AV183" s="141">
        <v>102</v>
      </c>
      <c r="AW183" s="141">
        <v>102</v>
      </c>
      <c r="AX183" s="141">
        <v>102.9</v>
      </c>
      <c r="AY183" s="141">
        <v>104.8</v>
      </c>
      <c r="AZ183" s="141">
        <v>107.3</v>
      </c>
      <c r="BA183" s="141">
        <v>107.3</v>
      </c>
      <c r="BB183" s="141">
        <v>107.3</v>
      </c>
      <c r="BC183" s="141">
        <v>108</v>
      </c>
      <c r="BD183" s="141">
        <v>108</v>
      </c>
      <c r="BE183" s="141">
        <v>109.4</v>
      </c>
      <c r="BF183" s="141">
        <v>110.8</v>
      </c>
      <c r="BG183" s="141">
        <v>115.2</v>
      </c>
      <c r="BH183" s="141">
        <v>117.1</v>
      </c>
      <c r="BI183" s="141">
        <v>118.7</v>
      </c>
      <c r="BJ183" s="141">
        <v>120.5</v>
      </c>
      <c r="BK183" s="141">
        <v>119.8</v>
      </c>
      <c r="BL183" s="141">
        <v>124.1</v>
      </c>
      <c r="BM183" s="141">
        <v>125.1</v>
      </c>
      <c r="BN183" s="141">
        <v>123</v>
      </c>
      <c r="BO183" s="141">
        <v>121.1</v>
      </c>
      <c r="BP183" s="141">
        <v>121.1</v>
      </c>
      <c r="BQ183" s="141">
        <v>121.1</v>
      </c>
      <c r="BR183" s="141">
        <v>121.1</v>
      </c>
      <c r="BS183" s="141">
        <v>121.1</v>
      </c>
      <c r="BT183" s="141">
        <v>121.1</v>
      </c>
      <c r="BU183" s="141">
        <v>121.1</v>
      </c>
      <c r="BV183" s="141">
        <v>121.1</v>
      </c>
      <c r="BW183" s="141">
        <v>121.1</v>
      </c>
      <c r="BX183" s="141">
        <v>115.8</v>
      </c>
      <c r="BY183" s="141">
        <v>114.5</v>
      </c>
      <c r="BZ183" s="141">
        <v>113.5</v>
      </c>
      <c r="CA183" s="141">
        <v>114.2</v>
      </c>
      <c r="CB183" s="141">
        <v>115</v>
      </c>
      <c r="CC183" s="141">
        <v>112.4</v>
      </c>
      <c r="CD183" s="141">
        <v>119</v>
      </c>
      <c r="CE183" s="141">
        <v>120.4</v>
      </c>
      <c r="CF183" s="141">
        <v>122.3</v>
      </c>
      <c r="CG183" s="141">
        <v>119.8</v>
      </c>
      <c r="CH183" s="141">
        <v>120</v>
      </c>
      <c r="CI183" s="141">
        <v>120.3</v>
      </c>
      <c r="CJ183" s="141">
        <v>120.5</v>
      </c>
      <c r="CK183" s="141">
        <v>121.7</v>
      </c>
      <c r="CL183" s="141">
        <v>124.3</v>
      </c>
    </row>
    <row r="184" spans="1:90" x14ac:dyDescent="0.2">
      <c r="A184" s="138" t="s">
        <v>3279</v>
      </c>
      <c r="B184" s="138" t="s">
        <v>1824</v>
      </c>
      <c r="C184" s="139">
        <v>3.0429300000000001</v>
      </c>
      <c r="D184" s="141">
        <v>98.2</v>
      </c>
      <c r="E184" s="141">
        <v>96.7</v>
      </c>
      <c r="F184" s="141">
        <v>96.8</v>
      </c>
      <c r="G184" s="141">
        <v>94.8</v>
      </c>
      <c r="H184" s="141">
        <v>94.3</v>
      </c>
      <c r="I184" s="141">
        <v>93.9</v>
      </c>
      <c r="J184" s="141">
        <v>95.3</v>
      </c>
      <c r="K184" s="141">
        <v>95.4</v>
      </c>
      <c r="L184" s="141">
        <v>95.2</v>
      </c>
      <c r="M184" s="141">
        <v>94.7</v>
      </c>
      <c r="N184" s="141">
        <v>94.2</v>
      </c>
      <c r="O184" s="141">
        <v>93.1</v>
      </c>
      <c r="P184" s="141">
        <v>92.4</v>
      </c>
      <c r="Q184" s="141">
        <v>92.7</v>
      </c>
      <c r="R184" s="141">
        <v>93</v>
      </c>
      <c r="S184" s="141">
        <v>96.7</v>
      </c>
      <c r="T184" s="141">
        <v>98.2</v>
      </c>
      <c r="U184" s="141">
        <v>98.8</v>
      </c>
      <c r="V184" s="141">
        <v>99.9</v>
      </c>
      <c r="W184" s="141">
        <v>102</v>
      </c>
      <c r="X184" s="141">
        <v>102.5</v>
      </c>
      <c r="Y184" s="141">
        <v>102.4</v>
      </c>
      <c r="Z184" s="141">
        <v>103.3</v>
      </c>
      <c r="AA184" s="141">
        <v>105.4</v>
      </c>
      <c r="AB184" s="141">
        <v>106.5</v>
      </c>
      <c r="AC184" s="141">
        <v>106.9</v>
      </c>
      <c r="AD184" s="141">
        <v>106.8</v>
      </c>
      <c r="AE184" s="141">
        <v>111</v>
      </c>
      <c r="AF184" s="141">
        <v>111.2</v>
      </c>
      <c r="AG184" s="141">
        <v>112.1</v>
      </c>
      <c r="AH184" s="141">
        <v>114.6</v>
      </c>
      <c r="AI184" s="141">
        <v>114.7</v>
      </c>
      <c r="AJ184" s="141">
        <v>114.4</v>
      </c>
      <c r="AK184" s="141">
        <v>114.4</v>
      </c>
      <c r="AL184" s="141">
        <v>115</v>
      </c>
      <c r="AM184" s="141">
        <v>116.2</v>
      </c>
      <c r="AN184" s="141">
        <v>119.6</v>
      </c>
      <c r="AO184" s="141">
        <v>121.8</v>
      </c>
      <c r="AP184" s="141">
        <v>127.2</v>
      </c>
      <c r="AQ184" s="141">
        <v>124</v>
      </c>
      <c r="AR184" s="141">
        <v>123.2</v>
      </c>
      <c r="AS184" s="141">
        <v>126.7</v>
      </c>
      <c r="AT184" s="141">
        <v>127.8</v>
      </c>
      <c r="AU184" s="141">
        <v>125.6</v>
      </c>
      <c r="AV184" s="141">
        <v>123.9</v>
      </c>
      <c r="AW184" s="141">
        <v>122</v>
      </c>
      <c r="AX184" s="141">
        <v>119.7</v>
      </c>
      <c r="AY184" s="141">
        <v>119.8</v>
      </c>
      <c r="AZ184" s="141">
        <v>117.1</v>
      </c>
      <c r="BA184" s="141">
        <v>115.3</v>
      </c>
      <c r="BB184" s="141">
        <v>113.5</v>
      </c>
      <c r="BC184" s="141">
        <v>114.2</v>
      </c>
      <c r="BD184" s="141">
        <v>115.9</v>
      </c>
      <c r="BE184" s="141">
        <v>114.6</v>
      </c>
      <c r="BF184" s="141">
        <v>113.9</v>
      </c>
      <c r="BG184" s="141">
        <v>114.2</v>
      </c>
      <c r="BH184" s="141">
        <v>113.3</v>
      </c>
      <c r="BI184" s="141">
        <v>112.3</v>
      </c>
      <c r="BJ184" s="141">
        <v>113.7</v>
      </c>
      <c r="BK184" s="141">
        <v>115.9</v>
      </c>
      <c r="BL184" s="141">
        <v>116</v>
      </c>
      <c r="BM184" s="141">
        <v>114.5</v>
      </c>
      <c r="BN184" s="141">
        <v>114</v>
      </c>
      <c r="BO184" s="141">
        <v>114.3</v>
      </c>
      <c r="BP184" s="141">
        <v>114.4</v>
      </c>
      <c r="BQ184" s="141">
        <v>115.2</v>
      </c>
      <c r="BR184" s="141">
        <v>116.5</v>
      </c>
      <c r="BS184" s="141">
        <v>118.2</v>
      </c>
      <c r="BT184" s="141">
        <v>119.7</v>
      </c>
      <c r="BU184" s="141">
        <v>119.9</v>
      </c>
      <c r="BV184" s="141">
        <v>121</v>
      </c>
      <c r="BW184" s="141">
        <v>122.4</v>
      </c>
      <c r="BX184" s="141">
        <v>127.2</v>
      </c>
      <c r="BY184" s="141">
        <v>129.4</v>
      </c>
      <c r="BZ184" s="141">
        <v>128.80000000000001</v>
      </c>
      <c r="CA184" s="141">
        <v>129.69999999999999</v>
      </c>
      <c r="CB184" s="141">
        <v>132.1</v>
      </c>
      <c r="CC184" s="141">
        <v>133.4</v>
      </c>
      <c r="CD184" s="141">
        <v>133.69999999999999</v>
      </c>
      <c r="CE184" s="141">
        <v>135.6</v>
      </c>
      <c r="CF184" s="141">
        <v>136.30000000000001</v>
      </c>
      <c r="CG184" s="141">
        <v>135.4</v>
      </c>
      <c r="CH184" s="141">
        <v>135.30000000000001</v>
      </c>
      <c r="CI184" s="141">
        <v>137</v>
      </c>
      <c r="CJ184" s="141">
        <v>139.19999999999999</v>
      </c>
      <c r="CK184" s="141">
        <v>139.30000000000001</v>
      </c>
      <c r="CL184" s="141">
        <v>141.6</v>
      </c>
    </row>
    <row r="185" spans="1:90" x14ac:dyDescent="0.2">
      <c r="A185" s="138" t="s">
        <v>1789</v>
      </c>
      <c r="B185" s="138" t="s">
        <v>1826</v>
      </c>
      <c r="C185" s="139">
        <v>0.71494000000000002</v>
      </c>
      <c r="D185" s="141">
        <v>100.4</v>
      </c>
      <c r="E185" s="141">
        <v>100.4</v>
      </c>
      <c r="F185" s="141">
        <v>100.4</v>
      </c>
      <c r="G185" s="141">
        <v>93</v>
      </c>
      <c r="H185" s="141">
        <v>93</v>
      </c>
      <c r="I185" s="141">
        <v>93</v>
      </c>
      <c r="J185" s="141">
        <v>93</v>
      </c>
      <c r="K185" s="141">
        <v>93</v>
      </c>
      <c r="L185" s="141">
        <v>93</v>
      </c>
      <c r="M185" s="141">
        <v>93</v>
      </c>
      <c r="N185" s="141">
        <v>93</v>
      </c>
      <c r="O185" s="141">
        <v>93</v>
      </c>
      <c r="P185" s="141">
        <v>94</v>
      </c>
      <c r="Q185" s="141">
        <v>94</v>
      </c>
      <c r="R185" s="141">
        <v>94</v>
      </c>
      <c r="S185" s="141">
        <v>102.5</v>
      </c>
      <c r="T185" s="141">
        <v>102.5</v>
      </c>
      <c r="U185" s="141">
        <v>102.5</v>
      </c>
      <c r="V185" s="141">
        <v>102.5</v>
      </c>
      <c r="W185" s="141">
        <v>102.5</v>
      </c>
      <c r="X185" s="141">
        <v>102.5</v>
      </c>
      <c r="Y185" s="141">
        <v>102.5</v>
      </c>
      <c r="Z185" s="141">
        <v>102.5</v>
      </c>
      <c r="AA185" s="141">
        <v>102.5</v>
      </c>
      <c r="AB185" s="141">
        <v>102.5</v>
      </c>
      <c r="AC185" s="141">
        <v>102.5</v>
      </c>
      <c r="AD185" s="141">
        <v>102.5</v>
      </c>
      <c r="AE185" s="141">
        <v>102.7</v>
      </c>
      <c r="AF185" s="141">
        <v>102.7</v>
      </c>
      <c r="AG185" s="141">
        <v>102.7</v>
      </c>
      <c r="AH185" s="141">
        <v>102.7</v>
      </c>
      <c r="AI185" s="141">
        <v>102.7</v>
      </c>
      <c r="AJ185" s="141">
        <v>102.7</v>
      </c>
      <c r="AK185" s="141">
        <v>102.7</v>
      </c>
      <c r="AL185" s="141">
        <v>102.7</v>
      </c>
      <c r="AM185" s="141">
        <v>102.7</v>
      </c>
      <c r="AN185" s="141">
        <v>111.5</v>
      </c>
      <c r="AO185" s="141">
        <v>113.7</v>
      </c>
      <c r="AP185" s="141">
        <v>119.2</v>
      </c>
      <c r="AQ185" s="141">
        <v>114.5</v>
      </c>
      <c r="AR185" s="141">
        <v>113.5</v>
      </c>
      <c r="AS185" s="141">
        <v>115.1</v>
      </c>
      <c r="AT185" s="141">
        <v>116</v>
      </c>
      <c r="AU185" s="141">
        <v>112.5</v>
      </c>
      <c r="AV185" s="141">
        <v>110.4</v>
      </c>
      <c r="AW185" s="141">
        <v>108.9</v>
      </c>
      <c r="AX185" s="141">
        <v>106.2</v>
      </c>
      <c r="AY185" s="141">
        <v>105.7</v>
      </c>
      <c r="AZ185" s="141">
        <v>105.5</v>
      </c>
      <c r="BA185" s="141">
        <v>106.4</v>
      </c>
      <c r="BB185" s="141">
        <v>105.1</v>
      </c>
      <c r="BC185" s="141">
        <v>105.3</v>
      </c>
      <c r="BD185" s="141">
        <v>109.1</v>
      </c>
      <c r="BE185" s="141">
        <v>107.9</v>
      </c>
      <c r="BF185" s="141">
        <v>106.8</v>
      </c>
      <c r="BG185" s="141">
        <v>106.2</v>
      </c>
      <c r="BH185" s="141">
        <v>106.6</v>
      </c>
      <c r="BI185" s="141">
        <v>106</v>
      </c>
      <c r="BJ185" s="141">
        <v>106.1</v>
      </c>
      <c r="BK185" s="141">
        <v>107.3</v>
      </c>
      <c r="BL185" s="141">
        <v>108.3</v>
      </c>
      <c r="BM185" s="141">
        <v>108.9</v>
      </c>
      <c r="BN185" s="141">
        <v>108.5</v>
      </c>
      <c r="BO185" s="141">
        <v>110.2</v>
      </c>
      <c r="BP185" s="141">
        <v>110.8</v>
      </c>
      <c r="BQ185" s="141">
        <v>110.8</v>
      </c>
      <c r="BR185" s="141">
        <v>110.8</v>
      </c>
      <c r="BS185" s="141">
        <v>110.8</v>
      </c>
      <c r="BT185" s="141">
        <v>114.8</v>
      </c>
      <c r="BU185" s="141">
        <v>115.5</v>
      </c>
      <c r="BV185" s="141">
        <v>117.5</v>
      </c>
      <c r="BW185" s="141">
        <v>119.6</v>
      </c>
      <c r="BX185" s="141">
        <v>125.6</v>
      </c>
      <c r="BY185" s="141">
        <v>125.9</v>
      </c>
      <c r="BZ185" s="141">
        <v>123.6</v>
      </c>
      <c r="CA185" s="141">
        <v>122.5</v>
      </c>
      <c r="CB185" s="141">
        <v>125.3</v>
      </c>
      <c r="CC185" s="141">
        <v>124.5</v>
      </c>
      <c r="CD185" s="141">
        <v>121</v>
      </c>
      <c r="CE185" s="141">
        <v>119.4</v>
      </c>
      <c r="CF185" s="141">
        <v>119.2</v>
      </c>
      <c r="CG185" s="141">
        <v>120.2</v>
      </c>
      <c r="CH185" s="141">
        <v>119.8</v>
      </c>
      <c r="CI185" s="141">
        <v>120.9</v>
      </c>
      <c r="CJ185" s="141">
        <v>121.6</v>
      </c>
      <c r="CK185" s="141">
        <v>121.2</v>
      </c>
      <c r="CL185" s="141">
        <v>121.2</v>
      </c>
    </row>
    <row r="186" spans="1:90" x14ac:dyDescent="0.2">
      <c r="A186" s="138" t="s">
        <v>1797</v>
      </c>
      <c r="B186" s="138" t="s">
        <v>1828</v>
      </c>
      <c r="C186" s="139">
        <v>0.30437999999999998</v>
      </c>
      <c r="D186" s="141">
        <v>100.5</v>
      </c>
      <c r="E186" s="141">
        <v>98.1</v>
      </c>
      <c r="F186" s="141">
        <v>95.5</v>
      </c>
      <c r="G186" s="141">
        <v>95.7</v>
      </c>
      <c r="H186" s="141">
        <v>94.5</v>
      </c>
      <c r="I186" s="141">
        <v>94.7</v>
      </c>
      <c r="J186" s="141">
        <v>99.3</v>
      </c>
      <c r="K186" s="141">
        <v>100.9</v>
      </c>
      <c r="L186" s="141">
        <v>101.8</v>
      </c>
      <c r="M186" s="141">
        <v>101.8</v>
      </c>
      <c r="N186" s="141">
        <v>99.5</v>
      </c>
      <c r="O186" s="141">
        <v>96</v>
      </c>
      <c r="P186" s="141">
        <v>94.8</v>
      </c>
      <c r="Q186" s="141">
        <v>92.9</v>
      </c>
      <c r="R186" s="141">
        <v>92.5</v>
      </c>
      <c r="S186" s="141">
        <v>94.5</v>
      </c>
      <c r="T186" s="141">
        <v>96.4</v>
      </c>
      <c r="U186" s="141">
        <v>96.9</v>
      </c>
      <c r="V186" s="141">
        <v>101.8</v>
      </c>
      <c r="W186" s="141">
        <v>106.2</v>
      </c>
      <c r="X186" s="141">
        <v>110.1</v>
      </c>
      <c r="Y186" s="141">
        <v>110.3</v>
      </c>
      <c r="Z186" s="141">
        <v>112</v>
      </c>
      <c r="AA186" s="141">
        <v>115.3</v>
      </c>
      <c r="AB186" s="141">
        <v>119.9</v>
      </c>
      <c r="AC186" s="141">
        <v>125.7</v>
      </c>
      <c r="AD186" s="141">
        <v>124.3</v>
      </c>
      <c r="AE186" s="141">
        <v>128.30000000000001</v>
      </c>
      <c r="AF186" s="141">
        <v>127.9</v>
      </c>
      <c r="AG186" s="141">
        <v>131.80000000000001</v>
      </c>
      <c r="AH186" s="141">
        <v>139.69999999999999</v>
      </c>
      <c r="AI186" s="141">
        <v>139.80000000000001</v>
      </c>
      <c r="AJ186" s="141">
        <v>138.6</v>
      </c>
      <c r="AK186" s="141">
        <v>133.6</v>
      </c>
      <c r="AL186" s="141">
        <v>128</v>
      </c>
      <c r="AM186" s="141">
        <v>130.1</v>
      </c>
      <c r="AN186" s="141">
        <v>131.69999999999999</v>
      </c>
      <c r="AO186" s="141">
        <v>134.9</v>
      </c>
      <c r="AP186" s="141">
        <v>138.69999999999999</v>
      </c>
      <c r="AQ186" s="141">
        <v>135.80000000000001</v>
      </c>
      <c r="AR186" s="141">
        <v>135.4</v>
      </c>
      <c r="AS186" s="141">
        <v>138.4</v>
      </c>
      <c r="AT186" s="141">
        <v>137.9</v>
      </c>
      <c r="AU186" s="141">
        <v>134.4</v>
      </c>
      <c r="AV186" s="141">
        <v>133</v>
      </c>
      <c r="AW186" s="141">
        <v>130.9</v>
      </c>
      <c r="AX186" s="141">
        <v>129.9</v>
      </c>
      <c r="AY186" s="141">
        <v>130.80000000000001</v>
      </c>
      <c r="AZ186" s="141">
        <v>126.3</v>
      </c>
      <c r="BA186" s="141">
        <v>121.4</v>
      </c>
      <c r="BB186" s="141">
        <v>120.6</v>
      </c>
      <c r="BC186" s="141">
        <v>125.1</v>
      </c>
      <c r="BD186" s="141">
        <v>123.4</v>
      </c>
      <c r="BE186" s="141">
        <v>123.1</v>
      </c>
      <c r="BF186" s="141">
        <v>125.1</v>
      </c>
      <c r="BG186" s="141">
        <v>125.2</v>
      </c>
      <c r="BH186" s="141">
        <v>125.2</v>
      </c>
      <c r="BI186" s="141">
        <v>125.3</v>
      </c>
      <c r="BJ186" s="141">
        <v>129.9</v>
      </c>
      <c r="BK186" s="141">
        <v>133</v>
      </c>
      <c r="BL186" s="141">
        <v>134.69999999999999</v>
      </c>
      <c r="BM186" s="141">
        <v>132.30000000000001</v>
      </c>
      <c r="BN186" s="141">
        <v>131.5</v>
      </c>
      <c r="BO186" s="141">
        <v>133.19999999999999</v>
      </c>
      <c r="BP186" s="141">
        <v>135.4</v>
      </c>
      <c r="BQ186" s="141">
        <v>140.4</v>
      </c>
      <c r="BR186" s="141">
        <v>146.5</v>
      </c>
      <c r="BS186" s="141">
        <v>150.9</v>
      </c>
      <c r="BT186" s="141">
        <v>154.1</v>
      </c>
      <c r="BU186" s="141">
        <v>151</v>
      </c>
      <c r="BV186" s="141">
        <v>147.9</v>
      </c>
      <c r="BW186" s="141">
        <v>148.19999999999999</v>
      </c>
      <c r="BX186" s="141">
        <v>148.1</v>
      </c>
      <c r="BY186" s="141">
        <v>144.69999999999999</v>
      </c>
      <c r="BZ186" s="141">
        <v>142.6</v>
      </c>
      <c r="CA186" s="141">
        <v>149.69999999999999</v>
      </c>
      <c r="CB186" s="141">
        <v>154.4</v>
      </c>
      <c r="CC186" s="141">
        <v>159.30000000000001</v>
      </c>
      <c r="CD186" s="141">
        <v>162.80000000000001</v>
      </c>
      <c r="CE186" s="141">
        <v>165</v>
      </c>
      <c r="CF186" s="141">
        <v>167</v>
      </c>
      <c r="CG186" s="141">
        <v>161.1</v>
      </c>
      <c r="CH186" s="141">
        <v>159.30000000000001</v>
      </c>
      <c r="CI186" s="141">
        <v>162.6</v>
      </c>
      <c r="CJ186" s="141">
        <v>169.6</v>
      </c>
      <c r="CK186" s="141">
        <v>173.4</v>
      </c>
      <c r="CL186" s="141">
        <v>181.8</v>
      </c>
    </row>
    <row r="187" spans="1:90" x14ac:dyDescent="0.2">
      <c r="A187" s="138" t="s">
        <v>1803</v>
      </c>
      <c r="B187" s="138" t="s">
        <v>1830</v>
      </c>
      <c r="C187" s="139">
        <v>0.41998999999999997</v>
      </c>
      <c r="D187" s="141">
        <v>96.5</v>
      </c>
      <c r="E187" s="141">
        <v>95.8</v>
      </c>
      <c r="F187" s="141">
        <v>97.1</v>
      </c>
      <c r="G187" s="141">
        <v>95.5</v>
      </c>
      <c r="H187" s="141">
        <v>95.2</v>
      </c>
      <c r="I187" s="141">
        <v>92.7</v>
      </c>
      <c r="J187" s="141">
        <v>92.9</v>
      </c>
      <c r="K187" s="141">
        <v>92.7</v>
      </c>
      <c r="L187" s="141">
        <v>92.9</v>
      </c>
      <c r="M187" s="141">
        <v>93.2</v>
      </c>
      <c r="N187" s="141">
        <v>93</v>
      </c>
      <c r="O187" s="141">
        <v>92.6</v>
      </c>
      <c r="P187" s="141">
        <v>91.7</v>
      </c>
      <c r="Q187" s="141">
        <v>92.5</v>
      </c>
      <c r="R187" s="141">
        <v>93.8</v>
      </c>
      <c r="S187" s="141">
        <v>94.5</v>
      </c>
      <c r="T187" s="141">
        <v>96.3</v>
      </c>
      <c r="U187" s="141">
        <v>97.6</v>
      </c>
      <c r="V187" s="141">
        <v>98.5</v>
      </c>
      <c r="W187" s="141">
        <v>100.4</v>
      </c>
      <c r="X187" s="141">
        <v>100.5</v>
      </c>
      <c r="Y187" s="141">
        <v>99.6</v>
      </c>
      <c r="Z187" s="141">
        <v>100</v>
      </c>
      <c r="AA187" s="141">
        <v>101</v>
      </c>
      <c r="AB187" s="141">
        <v>101.5</v>
      </c>
      <c r="AC187" s="141">
        <v>102.1</v>
      </c>
      <c r="AD187" s="141">
        <v>100.6</v>
      </c>
      <c r="AE187" s="141">
        <v>104.9</v>
      </c>
      <c r="AF187" s="141">
        <v>105.2</v>
      </c>
      <c r="AG187" s="141">
        <v>106.1</v>
      </c>
      <c r="AH187" s="141">
        <v>107.7</v>
      </c>
      <c r="AI187" s="141">
        <v>107.3</v>
      </c>
      <c r="AJ187" s="141">
        <v>107.7</v>
      </c>
      <c r="AK187" s="141">
        <v>107.9</v>
      </c>
      <c r="AL187" s="141">
        <v>109.7</v>
      </c>
      <c r="AM187" s="141">
        <v>112.3</v>
      </c>
      <c r="AN187" s="141">
        <v>112.8</v>
      </c>
      <c r="AO187" s="141">
        <v>113.6</v>
      </c>
      <c r="AP187" s="141">
        <v>116.5</v>
      </c>
      <c r="AQ187" s="141">
        <v>117.4</v>
      </c>
      <c r="AR187" s="141">
        <v>116.8</v>
      </c>
      <c r="AS187" s="141">
        <v>117.6</v>
      </c>
      <c r="AT187" s="141">
        <v>117.9</v>
      </c>
      <c r="AU187" s="141">
        <v>115.3</v>
      </c>
      <c r="AV187" s="141">
        <v>113.5</v>
      </c>
      <c r="AW187" s="141">
        <v>111.8</v>
      </c>
      <c r="AX187" s="141">
        <v>109.7</v>
      </c>
      <c r="AY187" s="141">
        <v>110</v>
      </c>
      <c r="AZ187" s="141">
        <v>108.2</v>
      </c>
      <c r="BA187" s="141">
        <v>109.4</v>
      </c>
      <c r="BB187" s="141">
        <v>110.9</v>
      </c>
      <c r="BC187" s="141">
        <v>112.3</v>
      </c>
      <c r="BD187" s="141">
        <v>113.9</v>
      </c>
      <c r="BE187" s="141">
        <v>113.1</v>
      </c>
      <c r="BF187" s="141">
        <v>111.8</v>
      </c>
      <c r="BG187" s="141">
        <v>113</v>
      </c>
      <c r="BH187" s="141">
        <v>112.2</v>
      </c>
      <c r="BI187" s="141">
        <v>109.2</v>
      </c>
      <c r="BJ187" s="141">
        <v>109.2</v>
      </c>
      <c r="BK187" s="141">
        <v>110.1</v>
      </c>
      <c r="BL187" s="141">
        <v>111</v>
      </c>
      <c r="BM187" s="141">
        <v>111.5</v>
      </c>
      <c r="BN187" s="141">
        <v>108.7</v>
      </c>
      <c r="BO187" s="141">
        <v>108.7</v>
      </c>
      <c r="BP187" s="141">
        <v>108.6</v>
      </c>
      <c r="BQ187" s="141">
        <v>108.6</v>
      </c>
      <c r="BR187" s="141">
        <v>108.6</v>
      </c>
      <c r="BS187" s="141">
        <v>109.5</v>
      </c>
      <c r="BT187" s="141">
        <v>110.2</v>
      </c>
      <c r="BU187" s="141">
        <v>110.2</v>
      </c>
      <c r="BV187" s="141">
        <v>110.4</v>
      </c>
      <c r="BW187" s="141">
        <v>110.6</v>
      </c>
      <c r="BX187" s="141">
        <v>116.4</v>
      </c>
      <c r="BY187" s="141">
        <v>117.7</v>
      </c>
      <c r="BZ187" s="141">
        <v>116.1</v>
      </c>
      <c r="CA187" s="141">
        <v>116.1</v>
      </c>
      <c r="CB187" s="141">
        <v>117</v>
      </c>
      <c r="CC187" s="141">
        <v>116.8</v>
      </c>
      <c r="CD187" s="141">
        <v>116.6</v>
      </c>
      <c r="CE187" s="141">
        <v>119.4</v>
      </c>
      <c r="CF187" s="141">
        <v>119.8</v>
      </c>
      <c r="CG187" s="141">
        <v>117.8</v>
      </c>
      <c r="CH187" s="141">
        <v>118</v>
      </c>
      <c r="CI187" s="141">
        <v>121.6</v>
      </c>
      <c r="CJ187" s="141">
        <v>123</v>
      </c>
      <c r="CK187" s="141">
        <v>123.9</v>
      </c>
      <c r="CL187" s="141">
        <v>126.9</v>
      </c>
    </row>
    <row r="188" spans="1:90" x14ac:dyDescent="0.2">
      <c r="A188" s="138" t="s">
        <v>1801</v>
      </c>
      <c r="B188" s="138" t="s">
        <v>1832</v>
      </c>
      <c r="C188" s="139">
        <v>0.18489</v>
      </c>
      <c r="D188" s="141">
        <v>93.9</v>
      </c>
      <c r="E188" s="141">
        <v>89.6</v>
      </c>
      <c r="F188" s="141">
        <v>91.6</v>
      </c>
      <c r="G188" s="141">
        <v>98.2</v>
      </c>
      <c r="H188" s="141">
        <v>98.1</v>
      </c>
      <c r="I188" s="141">
        <v>98.2</v>
      </c>
      <c r="J188" s="141">
        <v>104.4</v>
      </c>
      <c r="K188" s="141">
        <v>104.7</v>
      </c>
      <c r="L188" s="141">
        <v>104</v>
      </c>
      <c r="M188" s="141">
        <v>99.2</v>
      </c>
      <c r="N188" s="141">
        <v>99.6</v>
      </c>
      <c r="O188" s="141">
        <v>95.2</v>
      </c>
      <c r="P188" s="141">
        <v>95</v>
      </c>
      <c r="Q188" s="141">
        <v>99</v>
      </c>
      <c r="R188" s="141">
        <v>95.9</v>
      </c>
      <c r="S188" s="141">
        <v>102</v>
      </c>
      <c r="T188" s="141">
        <v>105.6</v>
      </c>
      <c r="U188" s="141">
        <v>106</v>
      </c>
      <c r="V188" s="141">
        <v>107.3</v>
      </c>
      <c r="W188" s="141">
        <v>112.2</v>
      </c>
      <c r="X188" s="141">
        <v>110.4</v>
      </c>
      <c r="Y188" s="141">
        <v>108.5</v>
      </c>
      <c r="Z188" s="141">
        <v>110.2</v>
      </c>
      <c r="AA188" s="141">
        <v>113.3</v>
      </c>
      <c r="AB188" s="141">
        <v>110.6</v>
      </c>
      <c r="AC188" s="141">
        <v>107.5</v>
      </c>
      <c r="AD188" s="141">
        <v>109.9</v>
      </c>
      <c r="AE188" s="141">
        <v>127.5</v>
      </c>
      <c r="AF188" s="141">
        <v>127.6</v>
      </c>
      <c r="AG188" s="141">
        <v>127.7</v>
      </c>
      <c r="AH188" s="141">
        <v>132.69999999999999</v>
      </c>
      <c r="AI188" s="141">
        <v>135</v>
      </c>
      <c r="AJ188" s="141">
        <v>135.5</v>
      </c>
      <c r="AK188" s="141">
        <v>134.9</v>
      </c>
      <c r="AL188" s="141">
        <v>138.9</v>
      </c>
      <c r="AM188" s="141">
        <v>134.19999999999999</v>
      </c>
      <c r="AN188" s="141">
        <v>133.9</v>
      </c>
      <c r="AO188" s="141">
        <v>134.6</v>
      </c>
      <c r="AP188" s="141">
        <v>141.19999999999999</v>
      </c>
      <c r="AQ188" s="141">
        <v>139.30000000000001</v>
      </c>
      <c r="AR188" s="141">
        <v>136.19999999999999</v>
      </c>
      <c r="AS188" s="141">
        <v>147.19999999999999</v>
      </c>
      <c r="AT188" s="141">
        <v>150.9</v>
      </c>
      <c r="AU188" s="141">
        <v>148.5</v>
      </c>
      <c r="AV188" s="141">
        <v>144.80000000000001</v>
      </c>
      <c r="AW188" s="141">
        <v>140.1</v>
      </c>
      <c r="AX188" s="141">
        <v>133.9</v>
      </c>
      <c r="AY188" s="141">
        <v>131.6</v>
      </c>
      <c r="AZ188" s="141">
        <v>119.1</v>
      </c>
      <c r="BA188" s="141">
        <v>116.3</v>
      </c>
      <c r="BB188" s="141">
        <v>115.9</v>
      </c>
      <c r="BC188" s="141">
        <v>121</v>
      </c>
      <c r="BD188" s="141">
        <v>123.6</v>
      </c>
      <c r="BE188" s="141">
        <v>119.1</v>
      </c>
      <c r="BF188" s="141">
        <v>119.1</v>
      </c>
      <c r="BG188" s="141">
        <v>122.1</v>
      </c>
      <c r="BH188" s="141">
        <v>122.2</v>
      </c>
      <c r="BI188" s="141">
        <v>118.8</v>
      </c>
      <c r="BJ188" s="141">
        <v>116.5</v>
      </c>
      <c r="BK188" s="141">
        <v>125.7</v>
      </c>
      <c r="BL188" s="141">
        <v>123.1</v>
      </c>
      <c r="BM188" s="141">
        <v>119.4</v>
      </c>
      <c r="BN188" s="141">
        <v>119.8</v>
      </c>
      <c r="BO188" s="141">
        <v>118.1</v>
      </c>
      <c r="BP188" s="141">
        <v>114</v>
      </c>
      <c r="BQ188" s="141">
        <v>114.6</v>
      </c>
      <c r="BR188" s="141">
        <v>115.3</v>
      </c>
      <c r="BS188" s="141">
        <v>116.8</v>
      </c>
      <c r="BT188" s="141">
        <v>117</v>
      </c>
      <c r="BU188" s="141">
        <v>117</v>
      </c>
      <c r="BV188" s="141">
        <v>117</v>
      </c>
      <c r="BW188" s="141">
        <v>119.7</v>
      </c>
      <c r="BX188" s="141">
        <v>121.4</v>
      </c>
      <c r="BY188" s="141">
        <v>133.80000000000001</v>
      </c>
      <c r="BZ188" s="141">
        <v>136.69999999999999</v>
      </c>
      <c r="CA188" s="141">
        <v>135.5</v>
      </c>
      <c r="CB188" s="141">
        <v>140.6</v>
      </c>
      <c r="CC188" s="141">
        <v>144.1</v>
      </c>
      <c r="CD188" s="141">
        <v>144.5</v>
      </c>
      <c r="CE188" s="141">
        <v>148.30000000000001</v>
      </c>
      <c r="CF188" s="141">
        <v>148.30000000000001</v>
      </c>
      <c r="CG188" s="141">
        <v>148.69999999999999</v>
      </c>
      <c r="CH188" s="141">
        <v>150.4</v>
      </c>
      <c r="CI188" s="141">
        <v>149.30000000000001</v>
      </c>
      <c r="CJ188" s="141">
        <v>149.6</v>
      </c>
      <c r="CK188" s="141">
        <v>150.1</v>
      </c>
      <c r="CL188" s="141">
        <v>152.4</v>
      </c>
    </row>
    <row r="189" spans="1:90" x14ac:dyDescent="0.2">
      <c r="A189" s="138" t="s">
        <v>3280</v>
      </c>
      <c r="B189" s="138" t="s">
        <v>1834</v>
      </c>
      <c r="C189" s="139">
        <v>0.26101000000000002</v>
      </c>
      <c r="D189" s="141">
        <v>94.7</v>
      </c>
      <c r="E189" s="141">
        <v>92.4</v>
      </c>
      <c r="F189" s="141">
        <v>94.4</v>
      </c>
      <c r="G189" s="141">
        <v>93.9</v>
      </c>
      <c r="H189" s="141">
        <v>93.2</v>
      </c>
      <c r="I189" s="141">
        <v>93</v>
      </c>
      <c r="J189" s="141">
        <v>95.8</v>
      </c>
      <c r="K189" s="141">
        <v>95.8</v>
      </c>
      <c r="L189" s="141">
        <v>95.3</v>
      </c>
      <c r="M189" s="141">
        <v>94.9</v>
      </c>
      <c r="N189" s="141">
        <v>93.1</v>
      </c>
      <c r="O189" s="141">
        <v>91.7</v>
      </c>
      <c r="P189" s="141">
        <v>90.8</v>
      </c>
      <c r="Q189" s="141">
        <v>91</v>
      </c>
      <c r="R189" s="141">
        <v>92.3</v>
      </c>
      <c r="S189" s="141">
        <v>96.4</v>
      </c>
      <c r="T189" s="141">
        <v>98.6</v>
      </c>
      <c r="U189" s="141">
        <v>100.2</v>
      </c>
      <c r="V189" s="141">
        <v>102.1</v>
      </c>
      <c r="W189" s="141">
        <v>106</v>
      </c>
      <c r="X189" s="141">
        <v>105.9</v>
      </c>
      <c r="Y189" s="141">
        <v>105.6</v>
      </c>
      <c r="Z189" s="141">
        <v>105</v>
      </c>
      <c r="AA189" s="141">
        <v>106.4</v>
      </c>
      <c r="AB189" s="141">
        <v>114.1</v>
      </c>
      <c r="AC189" s="141">
        <v>116.6</v>
      </c>
      <c r="AD189" s="141">
        <v>118.1</v>
      </c>
      <c r="AE189" s="141">
        <v>124.7</v>
      </c>
      <c r="AF189" s="141">
        <v>124.5</v>
      </c>
      <c r="AG189" s="141">
        <v>125.2</v>
      </c>
      <c r="AH189" s="141">
        <v>132.69999999999999</v>
      </c>
      <c r="AI189" s="141">
        <v>132.5</v>
      </c>
      <c r="AJ189" s="141">
        <v>130.80000000000001</v>
      </c>
      <c r="AK189" s="141">
        <v>132.5</v>
      </c>
      <c r="AL189" s="141">
        <v>131</v>
      </c>
      <c r="AM189" s="141">
        <v>133.69999999999999</v>
      </c>
      <c r="AN189" s="141">
        <v>134.6</v>
      </c>
      <c r="AO189" s="141">
        <v>138.80000000000001</v>
      </c>
      <c r="AP189" s="141">
        <v>153.30000000000001</v>
      </c>
      <c r="AQ189" s="141">
        <v>145</v>
      </c>
      <c r="AR189" s="141">
        <v>144.6</v>
      </c>
      <c r="AS189" s="141">
        <v>150.9</v>
      </c>
      <c r="AT189" s="141">
        <v>152.6</v>
      </c>
      <c r="AU189" s="141">
        <v>151.80000000000001</v>
      </c>
      <c r="AV189" s="141">
        <v>149.80000000000001</v>
      </c>
      <c r="AW189" s="141">
        <v>147.30000000000001</v>
      </c>
      <c r="AX189" s="141">
        <v>143.6</v>
      </c>
      <c r="AY189" s="141">
        <v>144.30000000000001</v>
      </c>
      <c r="AZ189" s="141">
        <v>131.9</v>
      </c>
      <c r="BA189" s="141">
        <v>130</v>
      </c>
      <c r="BB189" s="141">
        <v>120.8</v>
      </c>
      <c r="BC189" s="141">
        <v>119.9</v>
      </c>
      <c r="BD189" s="141">
        <v>123.8</v>
      </c>
      <c r="BE189" s="141">
        <v>120.7</v>
      </c>
      <c r="BF189" s="141">
        <v>119</v>
      </c>
      <c r="BG189" s="141">
        <v>120.1</v>
      </c>
      <c r="BH189" s="141">
        <v>117.8</v>
      </c>
      <c r="BI189" s="141">
        <v>116.3</v>
      </c>
      <c r="BJ189" s="141">
        <v>119.9</v>
      </c>
      <c r="BK189" s="141">
        <v>118.2</v>
      </c>
      <c r="BL189" s="141">
        <v>116</v>
      </c>
      <c r="BM189" s="141">
        <v>112.6</v>
      </c>
      <c r="BN189" s="141">
        <v>113.2</v>
      </c>
      <c r="BO189" s="141">
        <v>113.1</v>
      </c>
      <c r="BP189" s="141">
        <v>112.6</v>
      </c>
      <c r="BQ189" s="141">
        <v>114.6</v>
      </c>
      <c r="BR189" s="141">
        <v>118.5</v>
      </c>
      <c r="BS189" s="141">
        <v>123.4</v>
      </c>
      <c r="BT189" s="141">
        <v>123.2</v>
      </c>
      <c r="BU189" s="141">
        <v>123.5</v>
      </c>
      <c r="BV189" s="141">
        <v>123.8</v>
      </c>
      <c r="BW189" s="141">
        <v>126.5</v>
      </c>
      <c r="BX189" s="141">
        <v>131.69999999999999</v>
      </c>
      <c r="BY189" s="141">
        <v>137.6</v>
      </c>
      <c r="BZ189" s="141">
        <v>143.19999999999999</v>
      </c>
      <c r="CA189" s="141">
        <v>146.1</v>
      </c>
      <c r="CB189" s="141">
        <v>146.6</v>
      </c>
      <c r="CC189" s="141">
        <v>147.80000000000001</v>
      </c>
      <c r="CD189" s="141">
        <v>149.80000000000001</v>
      </c>
      <c r="CE189" s="141">
        <v>150.9</v>
      </c>
      <c r="CF189" s="141">
        <v>151.9</v>
      </c>
      <c r="CG189" s="141">
        <v>150.9</v>
      </c>
      <c r="CH189" s="141">
        <v>149.80000000000001</v>
      </c>
      <c r="CI189" s="141">
        <v>149.30000000000001</v>
      </c>
      <c r="CJ189" s="141">
        <v>150.6</v>
      </c>
      <c r="CK189" s="141">
        <v>149.5</v>
      </c>
      <c r="CL189" s="141">
        <v>151</v>
      </c>
    </row>
    <row r="190" spans="1:90" x14ac:dyDescent="0.2">
      <c r="A190" s="138" t="s">
        <v>3281</v>
      </c>
      <c r="B190" s="138" t="s">
        <v>1836</v>
      </c>
      <c r="C190" s="139">
        <v>0.45094000000000001</v>
      </c>
      <c r="D190" s="141">
        <v>99.4</v>
      </c>
      <c r="E190" s="141">
        <v>97.1</v>
      </c>
      <c r="F190" s="141">
        <v>95.8</v>
      </c>
      <c r="G190" s="141">
        <v>95.1</v>
      </c>
      <c r="H190" s="141">
        <v>94.7</v>
      </c>
      <c r="I190" s="141">
        <v>94.7</v>
      </c>
      <c r="J190" s="141">
        <v>96.2</v>
      </c>
      <c r="K190" s="141">
        <v>96.4</v>
      </c>
      <c r="L190" s="141">
        <v>96.1</v>
      </c>
      <c r="M190" s="141">
        <v>95.3</v>
      </c>
      <c r="N190" s="141">
        <v>94.8</v>
      </c>
      <c r="O190" s="141">
        <v>93.7</v>
      </c>
      <c r="P190" s="141">
        <v>92.5</v>
      </c>
      <c r="Q190" s="141">
        <v>92.5</v>
      </c>
      <c r="R190" s="141">
        <v>91.9</v>
      </c>
      <c r="S190" s="141">
        <v>91.9</v>
      </c>
      <c r="T190" s="141">
        <v>93.1</v>
      </c>
      <c r="U190" s="141">
        <v>93.8</v>
      </c>
      <c r="V190" s="141">
        <v>94.4</v>
      </c>
      <c r="W190" s="141">
        <v>95.3</v>
      </c>
      <c r="X190" s="141">
        <v>95.4</v>
      </c>
      <c r="Y190" s="141">
        <v>95.4</v>
      </c>
      <c r="Z190" s="141">
        <v>98.2</v>
      </c>
      <c r="AA190" s="141">
        <v>101.8</v>
      </c>
      <c r="AB190" s="141">
        <v>102.2</v>
      </c>
      <c r="AC190" s="141">
        <v>100.5</v>
      </c>
      <c r="AD190" s="141">
        <v>100.8</v>
      </c>
      <c r="AE190" s="141">
        <v>103.1</v>
      </c>
      <c r="AF190" s="141">
        <v>103.4</v>
      </c>
      <c r="AG190" s="141">
        <v>104.6</v>
      </c>
      <c r="AH190" s="141">
        <v>106.1</v>
      </c>
      <c r="AI190" s="141">
        <v>107</v>
      </c>
      <c r="AJ190" s="141">
        <v>107.1</v>
      </c>
      <c r="AK190" s="141">
        <v>107.5</v>
      </c>
      <c r="AL190" s="141">
        <v>110.4</v>
      </c>
      <c r="AM190" s="141">
        <v>111.2</v>
      </c>
      <c r="AN190" s="141">
        <v>114</v>
      </c>
      <c r="AO190" s="141">
        <v>115.8</v>
      </c>
      <c r="AP190" s="141">
        <v>121.3</v>
      </c>
      <c r="AQ190" s="141">
        <v>117.5</v>
      </c>
      <c r="AR190" s="141">
        <v>117.8</v>
      </c>
      <c r="AS190" s="141">
        <v>124.6</v>
      </c>
      <c r="AT190" s="141">
        <v>126.8</v>
      </c>
      <c r="AU190" s="141">
        <v>124</v>
      </c>
      <c r="AV190" s="141">
        <v>123</v>
      </c>
      <c r="AW190" s="141">
        <v>122</v>
      </c>
      <c r="AX190" s="141">
        <v>121.3</v>
      </c>
      <c r="AY190" s="141">
        <v>122.7</v>
      </c>
      <c r="AZ190" s="141">
        <v>129.6</v>
      </c>
      <c r="BA190" s="141">
        <v>122</v>
      </c>
      <c r="BB190" s="141">
        <v>117</v>
      </c>
      <c r="BC190" s="141">
        <v>114.5</v>
      </c>
      <c r="BD190" s="141">
        <v>115.6</v>
      </c>
      <c r="BE190" s="141">
        <v>114.2</v>
      </c>
      <c r="BF190" s="141">
        <v>115.3</v>
      </c>
      <c r="BG190" s="141">
        <v>114.9</v>
      </c>
      <c r="BH190" s="141">
        <v>112.7</v>
      </c>
      <c r="BI190" s="141">
        <v>112.9</v>
      </c>
      <c r="BJ190" s="141">
        <v>115.8</v>
      </c>
      <c r="BK190" s="141">
        <v>118.8</v>
      </c>
      <c r="BL190" s="141">
        <v>119.3</v>
      </c>
      <c r="BM190" s="141">
        <v>115.1</v>
      </c>
      <c r="BN190" s="141">
        <v>114.1</v>
      </c>
      <c r="BO190" s="141">
        <v>111.4</v>
      </c>
      <c r="BP190" s="141">
        <v>111.8</v>
      </c>
      <c r="BQ190" s="141">
        <v>112.3</v>
      </c>
      <c r="BR190" s="141">
        <v>113.6</v>
      </c>
      <c r="BS190" s="141">
        <v>116</v>
      </c>
      <c r="BT190" s="141">
        <v>116.2</v>
      </c>
      <c r="BU190" s="141">
        <v>116.1</v>
      </c>
      <c r="BV190" s="141">
        <v>116.3</v>
      </c>
      <c r="BW190" s="141">
        <v>116.9</v>
      </c>
      <c r="BX190" s="141">
        <v>121.5</v>
      </c>
      <c r="BY190" s="141">
        <v>122.3</v>
      </c>
      <c r="BZ190" s="141">
        <v>121.2</v>
      </c>
      <c r="CA190" s="141">
        <v>122.7</v>
      </c>
      <c r="CB190" s="141">
        <v>124.9</v>
      </c>
      <c r="CC190" s="141">
        <v>126.7</v>
      </c>
      <c r="CD190" s="141">
        <v>129.19999999999999</v>
      </c>
      <c r="CE190" s="141">
        <v>135.5</v>
      </c>
      <c r="CF190" s="141">
        <v>137.1</v>
      </c>
      <c r="CG190" s="141">
        <v>136.69999999999999</v>
      </c>
      <c r="CH190" s="141">
        <v>138.30000000000001</v>
      </c>
      <c r="CI190" s="141">
        <v>141.69999999999999</v>
      </c>
      <c r="CJ190" s="141">
        <v>145.5</v>
      </c>
      <c r="CK190" s="141">
        <v>144.9</v>
      </c>
      <c r="CL190" s="141">
        <v>147.5</v>
      </c>
    </row>
    <row r="191" spans="1:90" x14ac:dyDescent="0.2">
      <c r="A191" s="138" t="s">
        <v>1793</v>
      </c>
      <c r="B191" s="138" t="s">
        <v>1838</v>
      </c>
      <c r="C191" s="139">
        <v>0.37970999999999999</v>
      </c>
      <c r="D191" s="141">
        <v>96.1</v>
      </c>
      <c r="E191" s="141">
        <v>93.9</v>
      </c>
      <c r="F191" s="141">
        <v>95.1</v>
      </c>
      <c r="G191" s="141">
        <v>93.3</v>
      </c>
      <c r="H191" s="141">
        <v>92</v>
      </c>
      <c r="I191" s="141">
        <v>91.6</v>
      </c>
      <c r="J191" s="141">
        <v>91.6</v>
      </c>
      <c r="K191" s="141">
        <v>91.3</v>
      </c>
      <c r="L191" s="141">
        <v>90.7</v>
      </c>
      <c r="M191" s="141">
        <v>90.4</v>
      </c>
      <c r="N191" s="141">
        <v>89.8</v>
      </c>
      <c r="O191" s="141">
        <v>89.3</v>
      </c>
      <c r="P191" s="141">
        <v>88.1</v>
      </c>
      <c r="Q191" s="141">
        <v>88.7</v>
      </c>
      <c r="R191" s="141">
        <v>90.9</v>
      </c>
      <c r="S191" s="141">
        <v>95.9</v>
      </c>
      <c r="T191" s="141">
        <v>97.8</v>
      </c>
      <c r="U191" s="141">
        <v>98.8</v>
      </c>
      <c r="V191" s="141">
        <v>100.6</v>
      </c>
      <c r="W191" s="141">
        <v>103.5</v>
      </c>
      <c r="X191" s="141">
        <v>104.3</v>
      </c>
      <c r="Y191" s="141">
        <v>104.1</v>
      </c>
      <c r="Z191" s="141">
        <v>104.2</v>
      </c>
      <c r="AA191" s="141">
        <v>106.3</v>
      </c>
      <c r="AB191" s="141">
        <v>107.4</v>
      </c>
      <c r="AC191" s="141">
        <v>106.5</v>
      </c>
      <c r="AD191" s="141">
        <v>107.3</v>
      </c>
      <c r="AE191" s="141">
        <v>113</v>
      </c>
      <c r="AF191" s="141">
        <v>113.9</v>
      </c>
      <c r="AG191" s="141">
        <v>114.2</v>
      </c>
      <c r="AH191" s="141">
        <v>115.3</v>
      </c>
      <c r="AI191" s="141">
        <v>115.6</v>
      </c>
      <c r="AJ191" s="141">
        <v>115.2</v>
      </c>
      <c r="AK191" s="141">
        <v>116.6</v>
      </c>
      <c r="AL191" s="141">
        <v>118.2</v>
      </c>
      <c r="AM191" s="141">
        <v>120.5</v>
      </c>
      <c r="AN191" s="141">
        <v>124.3</v>
      </c>
      <c r="AO191" s="141">
        <v>126.2</v>
      </c>
      <c r="AP191" s="141">
        <v>130.80000000000001</v>
      </c>
      <c r="AQ191" s="141">
        <v>129.5</v>
      </c>
      <c r="AR191" s="141">
        <v>127.9</v>
      </c>
      <c r="AS191" s="141">
        <v>129.6</v>
      </c>
      <c r="AT191" s="141">
        <v>130.4</v>
      </c>
      <c r="AU191" s="141">
        <v>130.6</v>
      </c>
      <c r="AV191" s="141">
        <v>130.1</v>
      </c>
      <c r="AW191" s="141">
        <v>127.1</v>
      </c>
      <c r="AX191" s="141">
        <v>123.6</v>
      </c>
      <c r="AY191" s="141">
        <v>124.1</v>
      </c>
      <c r="AZ191" s="141">
        <v>121.3</v>
      </c>
      <c r="BA191" s="141">
        <v>120.2</v>
      </c>
      <c r="BB191" s="141">
        <v>119.7</v>
      </c>
      <c r="BC191" s="141">
        <v>119.3</v>
      </c>
      <c r="BD191" s="141">
        <v>119.4</v>
      </c>
      <c r="BE191" s="141">
        <v>119.5</v>
      </c>
      <c r="BF191" s="141">
        <v>117.4</v>
      </c>
      <c r="BG191" s="141">
        <v>117.1</v>
      </c>
      <c r="BH191" s="141">
        <v>114.7</v>
      </c>
      <c r="BI191" s="141">
        <v>114.5</v>
      </c>
      <c r="BJ191" s="141">
        <v>116.6</v>
      </c>
      <c r="BK191" s="141">
        <v>119.5</v>
      </c>
      <c r="BL191" s="141">
        <v>118.2</v>
      </c>
      <c r="BM191" s="141">
        <v>117.4</v>
      </c>
      <c r="BN191" s="141">
        <v>117.5</v>
      </c>
      <c r="BO191" s="141">
        <v>119</v>
      </c>
      <c r="BP191" s="141">
        <v>118.8</v>
      </c>
      <c r="BQ191" s="141">
        <v>119</v>
      </c>
      <c r="BR191" s="141">
        <v>119.5</v>
      </c>
      <c r="BS191" s="141">
        <v>120.6</v>
      </c>
      <c r="BT191" s="141">
        <v>120.8</v>
      </c>
      <c r="BU191" s="141">
        <v>121.7</v>
      </c>
      <c r="BV191" s="141">
        <v>125.2</v>
      </c>
      <c r="BW191" s="141">
        <v>126.5</v>
      </c>
      <c r="BX191" s="141">
        <v>134.5</v>
      </c>
      <c r="BY191" s="141">
        <v>141.1</v>
      </c>
      <c r="BZ191" s="141">
        <v>140.1</v>
      </c>
      <c r="CA191" s="141">
        <v>140.4</v>
      </c>
      <c r="CB191" s="141">
        <v>142</v>
      </c>
      <c r="CC191" s="141">
        <v>144.4</v>
      </c>
      <c r="CD191" s="141">
        <v>146.4</v>
      </c>
      <c r="CE191" s="141">
        <v>148.19999999999999</v>
      </c>
      <c r="CF191" s="141">
        <v>148.5</v>
      </c>
      <c r="CG191" s="141">
        <v>147</v>
      </c>
      <c r="CH191" s="141">
        <v>145.9</v>
      </c>
      <c r="CI191" s="141">
        <v>147.1</v>
      </c>
      <c r="CJ191" s="141">
        <v>150.30000000000001</v>
      </c>
      <c r="CK191" s="141">
        <v>151.4</v>
      </c>
      <c r="CL191" s="141">
        <v>154.5</v>
      </c>
    </row>
    <row r="192" spans="1:90" x14ac:dyDescent="0.2">
      <c r="A192" s="138" t="s">
        <v>3282</v>
      </c>
      <c r="B192" s="138" t="s">
        <v>1840</v>
      </c>
      <c r="C192" s="139">
        <v>0.10231</v>
      </c>
      <c r="D192" s="141">
        <v>102.4</v>
      </c>
      <c r="E192" s="141">
        <v>104.3</v>
      </c>
      <c r="F192" s="141">
        <v>102.8</v>
      </c>
      <c r="G192" s="141">
        <v>104.5</v>
      </c>
      <c r="H192" s="141">
        <v>104.1</v>
      </c>
      <c r="I192" s="141">
        <v>104.6</v>
      </c>
      <c r="J192" s="141">
        <v>103.4</v>
      </c>
      <c r="K192" s="141">
        <v>101.3</v>
      </c>
      <c r="L192" s="141">
        <v>100.8</v>
      </c>
      <c r="M192" s="141">
        <v>100.3</v>
      </c>
      <c r="N192" s="141">
        <v>99.2</v>
      </c>
      <c r="O192" s="141">
        <v>97.7</v>
      </c>
      <c r="P192" s="141">
        <v>94</v>
      </c>
      <c r="Q192" s="141">
        <v>94.6</v>
      </c>
      <c r="R192" s="141">
        <v>94.1</v>
      </c>
      <c r="S192" s="141">
        <v>91.3</v>
      </c>
      <c r="T192" s="141">
        <v>92.9</v>
      </c>
      <c r="U192" s="141">
        <v>93.5</v>
      </c>
      <c r="V192" s="141">
        <v>92.9</v>
      </c>
      <c r="W192" s="141">
        <v>93.3</v>
      </c>
      <c r="X192" s="141">
        <v>94</v>
      </c>
      <c r="Y192" s="141">
        <v>95.3</v>
      </c>
      <c r="Z192" s="141">
        <v>95.7</v>
      </c>
      <c r="AA192" s="141">
        <v>96</v>
      </c>
      <c r="AB192" s="141">
        <v>95.7</v>
      </c>
      <c r="AC192" s="141">
        <v>95.3</v>
      </c>
      <c r="AD192" s="141">
        <v>93.8</v>
      </c>
      <c r="AE192" s="141">
        <v>93.4</v>
      </c>
      <c r="AF192" s="141">
        <v>93.7</v>
      </c>
      <c r="AG192" s="141">
        <v>93.2</v>
      </c>
      <c r="AH192" s="141">
        <v>93.8</v>
      </c>
      <c r="AI192" s="141">
        <v>94.1</v>
      </c>
      <c r="AJ192" s="141">
        <v>92.9</v>
      </c>
      <c r="AK192" s="141">
        <v>92.8</v>
      </c>
      <c r="AL192" s="141">
        <v>92.5</v>
      </c>
      <c r="AM192" s="141">
        <v>93.3</v>
      </c>
      <c r="AN192" s="141">
        <v>94</v>
      </c>
      <c r="AO192" s="141">
        <v>94.4</v>
      </c>
      <c r="AP192" s="141">
        <v>96.1</v>
      </c>
      <c r="AQ192" s="141">
        <v>96.1</v>
      </c>
      <c r="AR192" s="141">
        <v>96.7</v>
      </c>
      <c r="AS192" s="141">
        <v>98.3</v>
      </c>
      <c r="AT192" s="141">
        <v>101.5</v>
      </c>
      <c r="AU192" s="141">
        <v>102.6</v>
      </c>
      <c r="AV192" s="141">
        <v>102.8</v>
      </c>
      <c r="AW192" s="141">
        <v>101.6</v>
      </c>
      <c r="AX192" s="141">
        <v>101.1</v>
      </c>
      <c r="AY192" s="141">
        <v>100</v>
      </c>
      <c r="AZ192" s="141">
        <v>101.1</v>
      </c>
      <c r="BA192" s="141">
        <v>98.6</v>
      </c>
      <c r="BB192" s="141">
        <v>98</v>
      </c>
      <c r="BC192" s="141">
        <v>97.3</v>
      </c>
      <c r="BD192" s="141">
        <v>96.1</v>
      </c>
      <c r="BE192" s="141">
        <v>95.7</v>
      </c>
      <c r="BF192" s="141">
        <v>95.4</v>
      </c>
      <c r="BG192" s="141">
        <v>95.1</v>
      </c>
      <c r="BH192" s="141">
        <v>94</v>
      </c>
      <c r="BI192" s="141">
        <v>92</v>
      </c>
      <c r="BJ192" s="141">
        <v>92.2</v>
      </c>
      <c r="BK192" s="141">
        <v>93.4</v>
      </c>
      <c r="BL192" s="141">
        <v>95.1</v>
      </c>
      <c r="BM192" s="141">
        <v>94.7</v>
      </c>
      <c r="BN192" s="141">
        <v>94.2</v>
      </c>
      <c r="BO192" s="141">
        <v>94.4</v>
      </c>
      <c r="BP192" s="141">
        <v>94.4</v>
      </c>
      <c r="BQ192" s="141">
        <v>94.6</v>
      </c>
      <c r="BR192" s="141">
        <v>94.7</v>
      </c>
      <c r="BS192" s="141">
        <v>95.7</v>
      </c>
      <c r="BT192" s="141">
        <v>96.7</v>
      </c>
      <c r="BU192" s="141">
        <v>96.9</v>
      </c>
      <c r="BV192" s="141">
        <v>98.6</v>
      </c>
      <c r="BW192" s="141">
        <v>102</v>
      </c>
      <c r="BX192" s="141">
        <v>108.5</v>
      </c>
      <c r="BY192" s="141">
        <v>109.6</v>
      </c>
      <c r="BZ192" s="141">
        <v>114.9</v>
      </c>
      <c r="CA192" s="141">
        <v>116.5</v>
      </c>
      <c r="CB192" s="141">
        <v>117.9</v>
      </c>
      <c r="CC192" s="141">
        <v>119.2</v>
      </c>
      <c r="CD192" s="141">
        <v>118.4</v>
      </c>
      <c r="CE192" s="141">
        <v>120.4</v>
      </c>
      <c r="CF192" s="141">
        <v>124.1</v>
      </c>
      <c r="CG192" s="141">
        <v>123.7</v>
      </c>
      <c r="CH192" s="141">
        <v>122.5</v>
      </c>
      <c r="CI192" s="141">
        <v>120.5</v>
      </c>
      <c r="CJ192" s="141">
        <v>120.6</v>
      </c>
      <c r="CK192" s="141">
        <v>118.6</v>
      </c>
      <c r="CL192" s="141">
        <v>116</v>
      </c>
    </row>
    <row r="193" spans="1:90" x14ac:dyDescent="0.2">
      <c r="A193" s="138" t="s">
        <v>1795</v>
      </c>
      <c r="B193" s="138" t="s">
        <v>1842</v>
      </c>
      <c r="C193" s="139">
        <v>0.17348</v>
      </c>
      <c r="D193" s="141">
        <v>98.4</v>
      </c>
      <c r="E193" s="141">
        <v>96.6</v>
      </c>
      <c r="F193" s="141">
        <v>95.2</v>
      </c>
      <c r="G193" s="141">
        <v>93.7</v>
      </c>
      <c r="H193" s="141">
        <v>93.8</v>
      </c>
      <c r="I193" s="141">
        <v>94.1</v>
      </c>
      <c r="J193" s="141">
        <v>95.4</v>
      </c>
      <c r="K193" s="141">
        <v>96.3</v>
      </c>
      <c r="L193" s="141">
        <v>94.8</v>
      </c>
      <c r="M193" s="141">
        <v>94.9</v>
      </c>
      <c r="N193" s="141">
        <v>95.6</v>
      </c>
      <c r="O193" s="141">
        <v>94.7</v>
      </c>
      <c r="P193" s="141">
        <v>93.5</v>
      </c>
      <c r="Q193" s="141">
        <v>92.7</v>
      </c>
      <c r="R193" s="141">
        <v>93.5</v>
      </c>
      <c r="S193" s="141">
        <v>97</v>
      </c>
      <c r="T193" s="141">
        <v>98.1</v>
      </c>
      <c r="U193" s="141">
        <v>98.2</v>
      </c>
      <c r="V193" s="141">
        <v>98.7</v>
      </c>
      <c r="W193" s="141">
        <v>101.3</v>
      </c>
      <c r="X193" s="141">
        <v>102.3</v>
      </c>
      <c r="Y193" s="141">
        <v>102</v>
      </c>
      <c r="Z193" s="141">
        <v>105.7</v>
      </c>
      <c r="AA193" s="141">
        <v>115.4</v>
      </c>
      <c r="AB193" s="141">
        <v>112.6</v>
      </c>
      <c r="AC193" s="141">
        <v>113.2</v>
      </c>
      <c r="AD193" s="141">
        <v>111.5</v>
      </c>
      <c r="AE193" s="141">
        <v>119.4</v>
      </c>
      <c r="AF193" s="141">
        <v>121.2</v>
      </c>
      <c r="AG193" s="141">
        <v>121.7</v>
      </c>
      <c r="AH193" s="141">
        <v>125.1</v>
      </c>
      <c r="AI193" s="141">
        <v>122.1</v>
      </c>
      <c r="AJ193" s="141">
        <v>121</v>
      </c>
      <c r="AK193" s="141">
        <v>122.8</v>
      </c>
      <c r="AL193" s="141">
        <v>127.3</v>
      </c>
      <c r="AM193" s="141">
        <v>129.4</v>
      </c>
      <c r="AN193" s="141">
        <v>128.5</v>
      </c>
      <c r="AO193" s="141">
        <v>131.30000000000001</v>
      </c>
      <c r="AP193" s="141">
        <v>131.69999999999999</v>
      </c>
      <c r="AQ193" s="141">
        <v>127.8</v>
      </c>
      <c r="AR193" s="141">
        <v>127.9</v>
      </c>
      <c r="AS193" s="141">
        <v>129.6</v>
      </c>
      <c r="AT193" s="141">
        <v>129.69999999999999</v>
      </c>
      <c r="AU193" s="141">
        <v>128</v>
      </c>
      <c r="AV193" s="141">
        <v>126.9</v>
      </c>
      <c r="AW193" s="141">
        <v>128.19999999999999</v>
      </c>
      <c r="AX193" s="141">
        <v>128.6</v>
      </c>
      <c r="AY193" s="141">
        <v>126.2</v>
      </c>
      <c r="AZ193" s="141">
        <v>112.1</v>
      </c>
      <c r="BA193" s="141">
        <v>111.3</v>
      </c>
      <c r="BB193" s="141">
        <v>112.8</v>
      </c>
      <c r="BC193" s="141">
        <v>113.4</v>
      </c>
      <c r="BD193" s="141">
        <v>115.8</v>
      </c>
      <c r="BE193" s="141">
        <v>114.3</v>
      </c>
      <c r="BF193" s="141">
        <v>111.6</v>
      </c>
      <c r="BG193" s="141">
        <v>112.9</v>
      </c>
      <c r="BH193" s="141">
        <v>112.1</v>
      </c>
      <c r="BI193" s="141">
        <v>111.8</v>
      </c>
      <c r="BJ193" s="141">
        <v>112.6</v>
      </c>
      <c r="BK193" s="141">
        <v>115.8</v>
      </c>
      <c r="BL193" s="141">
        <v>113.8</v>
      </c>
      <c r="BM193" s="141">
        <v>111.3</v>
      </c>
      <c r="BN193" s="141">
        <v>112.5</v>
      </c>
      <c r="BO193" s="141">
        <v>113.8</v>
      </c>
      <c r="BP193" s="141">
        <v>112.7</v>
      </c>
      <c r="BQ193" s="141">
        <v>113.8</v>
      </c>
      <c r="BR193" s="141">
        <v>114.2</v>
      </c>
      <c r="BS193" s="141">
        <v>115.2</v>
      </c>
      <c r="BT193" s="141">
        <v>117.3</v>
      </c>
      <c r="BU193" s="141">
        <v>120.5</v>
      </c>
      <c r="BV193" s="141">
        <v>126.4</v>
      </c>
      <c r="BW193" s="141">
        <v>128.4</v>
      </c>
      <c r="BX193" s="141">
        <v>128.69999999999999</v>
      </c>
      <c r="BY193" s="141">
        <v>128.30000000000001</v>
      </c>
      <c r="BZ193" s="141">
        <v>125.9</v>
      </c>
      <c r="CA193" s="141">
        <v>126.4</v>
      </c>
      <c r="CB193" s="141">
        <v>129.1</v>
      </c>
      <c r="CC193" s="141">
        <v>129.80000000000001</v>
      </c>
      <c r="CD193" s="141">
        <v>131</v>
      </c>
      <c r="CE193" s="141">
        <v>131.5</v>
      </c>
      <c r="CF193" s="141">
        <v>131.9</v>
      </c>
      <c r="CG193" s="141">
        <v>134.80000000000001</v>
      </c>
      <c r="CH193" s="141">
        <v>134.5</v>
      </c>
      <c r="CI193" s="141">
        <v>134.9</v>
      </c>
      <c r="CJ193" s="141">
        <v>134.9</v>
      </c>
      <c r="CK193" s="141">
        <v>132.1</v>
      </c>
      <c r="CL193" s="141">
        <v>133.6</v>
      </c>
    </row>
    <row r="194" spans="1:90" x14ac:dyDescent="0.2">
      <c r="A194" s="138" t="s">
        <v>3283</v>
      </c>
      <c r="B194" s="138" t="s">
        <v>3284</v>
      </c>
      <c r="C194" s="139">
        <v>5.1279999999999999E-2</v>
      </c>
      <c r="D194" s="141">
        <v>96.7</v>
      </c>
      <c r="E194" s="141">
        <v>94.7</v>
      </c>
      <c r="F194" s="141">
        <v>95.8</v>
      </c>
      <c r="G194" s="141">
        <v>91.3</v>
      </c>
      <c r="H194" s="141">
        <v>90.2</v>
      </c>
      <c r="I194" s="141">
        <v>89.1</v>
      </c>
      <c r="J194" s="141">
        <v>90.6</v>
      </c>
      <c r="K194" s="141">
        <v>89.8</v>
      </c>
      <c r="L194" s="141">
        <v>89.3</v>
      </c>
      <c r="M194" s="141">
        <v>88.3</v>
      </c>
      <c r="N194" s="141">
        <v>88.9</v>
      </c>
      <c r="O194" s="141">
        <v>88.2</v>
      </c>
      <c r="P194" s="141">
        <v>87.8</v>
      </c>
      <c r="Q194" s="141">
        <v>87.3</v>
      </c>
      <c r="R194" s="141">
        <v>87.8</v>
      </c>
      <c r="S194" s="141">
        <v>90.1</v>
      </c>
      <c r="T194" s="141">
        <v>92.1</v>
      </c>
      <c r="U194" s="141">
        <v>91.8</v>
      </c>
      <c r="V194" s="141">
        <v>91.3</v>
      </c>
      <c r="W194" s="141">
        <v>96</v>
      </c>
      <c r="X194" s="141">
        <v>97</v>
      </c>
      <c r="Y194" s="141">
        <v>99.3</v>
      </c>
      <c r="Z194" s="141">
        <v>99.2</v>
      </c>
      <c r="AA194" s="141">
        <v>100.8</v>
      </c>
      <c r="AB194" s="141">
        <v>101.8</v>
      </c>
      <c r="AC194" s="141">
        <v>102.3</v>
      </c>
      <c r="AD194" s="141">
        <v>104.1</v>
      </c>
      <c r="AE194" s="141">
        <v>105.2</v>
      </c>
      <c r="AF194" s="141">
        <v>105.2</v>
      </c>
      <c r="AG194" s="141">
        <v>107.2</v>
      </c>
      <c r="AH194" s="141">
        <v>106.5</v>
      </c>
      <c r="AI194" s="141">
        <v>105.6</v>
      </c>
      <c r="AJ194" s="141">
        <v>106</v>
      </c>
      <c r="AK194" s="141">
        <v>106.1</v>
      </c>
      <c r="AL194" s="141">
        <v>109</v>
      </c>
      <c r="AM194" s="141">
        <v>113</v>
      </c>
      <c r="AN194" s="141">
        <v>121.5</v>
      </c>
      <c r="AO194" s="141">
        <v>131.30000000000001</v>
      </c>
      <c r="AP194" s="141">
        <v>143.69999999999999</v>
      </c>
      <c r="AQ194" s="141">
        <v>138.4</v>
      </c>
      <c r="AR194" s="141">
        <v>135.4</v>
      </c>
      <c r="AS194" s="141">
        <v>136</v>
      </c>
      <c r="AT194" s="141">
        <v>141</v>
      </c>
      <c r="AU194" s="141">
        <v>137.4</v>
      </c>
      <c r="AV194" s="141">
        <v>130.30000000000001</v>
      </c>
      <c r="AW194" s="141">
        <v>125.3</v>
      </c>
      <c r="AX194" s="141">
        <v>121.9</v>
      </c>
      <c r="AY194" s="141">
        <v>121.4</v>
      </c>
      <c r="AZ194" s="141">
        <v>123.2</v>
      </c>
      <c r="BA194" s="141">
        <v>121.3</v>
      </c>
      <c r="BB194" s="141">
        <v>122.1</v>
      </c>
      <c r="BC194" s="141">
        <v>128.80000000000001</v>
      </c>
      <c r="BD194" s="141">
        <v>130.4</v>
      </c>
      <c r="BE194" s="141">
        <v>128.1</v>
      </c>
      <c r="BF194" s="141">
        <v>126.8</v>
      </c>
      <c r="BG194" s="141">
        <v>125.5</v>
      </c>
      <c r="BH194" s="141">
        <v>126.2</v>
      </c>
      <c r="BI194" s="141">
        <v>126.4</v>
      </c>
      <c r="BJ194" s="141">
        <v>125.3</v>
      </c>
      <c r="BK194" s="141">
        <v>126.5</v>
      </c>
      <c r="BL194" s="141">
        <v>130.9</v>
      </c>
      <c r="BM194" s="141">
        <v>128</v>
      </c>
      <c r="BN194" s="141">
        <v>132.30000000000001</v>
      </c>
      <c r="BO194" s="141">
        <v>131.1</v>
      </c>
      <c r="BP194" s="141">
        <v>130.1</v>
      </c>
      <c r="BQ194" s="141">
        <v>130.80000000000001</v>
      </c>
      <c r="BR194" s="141">
        <v>131.9</v>
      </c>
      <c r="BS194" s="141">
        <v>134.4</v>
      </c>
      <c r="BT194" s="141">
        <v>133.6</v>
      </c>
      <c r="BU194" s="141">
        <v>132.6</v>
      </c>
      <c r="BV194" s="141">
        <v>130.30000000000001</v>
      </c>
      <c r="BW194" s="141">
        <v>133.6</v>
      </c>
      <c r="BX194" s="141">
        <v>139.6</v>
      </c>
      <c r="BY194" s="141">
        <v>141</v>
      </c>
      <c r="BZ194" s="141">
        <v>141.69999999999999</v>
      </c>
      <c r="CA194" s="141">
        <v>141.80000000000001</v>
      </c>
      <c r="CB194" s="141">
        <v>143.30000000000001</v>
      </c>
      <c r="CC194" s="141">
        <v>143.80000000000001</v>
      </c>
      <c r="CD194" s="141">
        <v>143.19999999999999</v>
      </c>
      <c r="CE194" s="141">
        <v>143.9</v>
      </c>
      <c r="CF194" s="141">
        <v>143.4</v>
      </c>
      <c r="CG194" s="141">
        <v>143.19999999999999</v>
      </c>
      <c r="CH194" s="141">
        <v>146.6</v>
      </c>
      <c r="CI194" s="141">
        <v>150.4</v>
      </c>
      <c r="CJ194" s="141">
        <v>151.9</v>
      </c>
      <c r="CK194" s="141">
        <v>151.5</v>
      </c>
      <c r="CL194" s="141">
        <v>153.30000000000001</v>
      </c>
    </row>
    <row r="195" spans="1:90" x14ac:dyDescent="0.2">
      <c r="A195" s="138" t="s">
        <v>3285</v>
      </c>
      <c r="B195" s="138" t="s">
        <v>1844</v>
      </c>
      <c r="C195" s="139">
        <v>0.49441000000000002</v>
      </c>
      <c r="D195" s="141">
        <v>94.4</v>
      </c>
      <c r="E195" s="141">
        <v>92.8</v>
      </c>
      <c r="F195" s="141">
        <v>93.3</v>
      </c>
      <c r="G195" s="141">
        <v>94.3</v>
      </c>
      <c r="H195" s="141">
        <v>95.8</v>
      </c>
      <c r="I195" s="141">
        <v>96.3</v>
      </c>
      <c r="J195" s="141">
        <v>98.6</v>
      </c>
      <c r="K195" s="141">
        <v>99.8</v>
      </c>
      <c r="L195" s="141">
        <v>99.8</v>
      </c>
      <c r="M195" s="141">
        <v>100.2</v>
      </c>
      <c r="N195" s="141">
        <v>99.7</v>
      </c>
      <c r="O195" s="141">
        <v>97.2</v>
      </c>
      <c r="P195" s="141">
        <v>97.3</v>
      </c>
      <c r="Q195" s="141">
        <v>96.9</v>
      </c>
      <c r="R195" s="141">
        <v>96.2</v>
      </c>
      <c r="S195" s="141">
        <v>99.5</v>
      </c>
      <c r="T195" s="141">
        <v>100.9</v>
      </c>
      <c r="U195" s="141">
        <v>102.6</v>
      </c>
      <c r="V195" s="141">
        <v>103.7</v>
      </c>
      <c r="W195" s="141">
        <v>104</v>
      </c>
      <c r="X195" s="141">
        <v>103.9</v>
      </c>
      <c r="Y195" s="141">
        <v>103.1</v>
      </c>
      <c r="Z195" s="141">
        <v>103.3</v>
      </c>
      <c r="AA195" s="141">
        <v>103.1</v>
      </c>
      <c r="AB195" s="141">
        <v>103.4</v>
      </c>
      <c r="AC195" s="141">
        <v>105.6</v>
      </c>
      <c r="AD195" s="141">
        <v>107.8</v>
      </c>
      <c r="AE195" s="141">
        <v>112.7</v>
      </c>
      <c r="AF195" s="141">
        <v>113.2</v>
      </c>
      <c r="AG195" s="141">
        <v>115</v>
      </c>
      <c r="AH195" s="141">
        <v>117.8</v>
      </c>
      <c r="AI195" s="141">
        <v>118</v>
      </c>
      <c r="AJ195" s="141">
        <v>118.1</v>
      </c>
      <c r="AK195" s="141">
        <v>123.6</v>
      </c>
      <c r="AL195" s="141">
        <v>126.9</v>
      </c>
      <c r="AM195" s="141">
        <v>127.5</v>
      </c>
      <c r="AN195" s="141">
        <v>130.4</v>
      </c>
      <c r="AO195" s="141">
        <v>130.80000000000001</v>
      </c>
      <c r="AP195" s="141">
        <v>132.9</v>
      </c>
      <c r="AQ195" s="141">
        <v>135.30000000000001</v>
      </c>
      <c r="AR195" s="141">
        <v>138.1</v>
      </c>
      <c r="AS195" s="141">
        <v>143</v>
      </c>
      <c r="AT195" s="141">
        <v>148.80000000000001</v>
      </c>
      <c r="AU195" s="141">
        <v>151.1</v>
      </c>
      <c r="AV195" s="141">
        <v>154.4</v>
      </c>
      <c r="AW195" s="141">
        <v>145.6</v>
      </c>
      <c r="AX195" s="141">
        <v>142.4</v>
      </c>
      <c r="AY195" s="141">
        <v>137.69999999999999</v>
      </c>
      <c r="AZ195" s="141">
        <v>144.4</v>
      </c>
      <c r="BA195" s="141">
        <v>150</v>
      </c>
      <c r="BB195" s="141">
        <v>150.5</v>
      </c>
      <c r="BC195" s="141">
        <v>158.19999999999999</v>
      </c>
      <c r="BD195" s="141">
        <v>161.69999999999999</v>
      </c>
      <c r="BE195" s="141">
        <v>166.1</v>
      </c>
      <c r="BF195" s="141">
        <v>167.1</v>
      </c>
      <c r="BG195" s="141">
        <v>168.6</v>
      </c>
      <c r="BH195" s="141">
        <v>169.8</v>
      </c>
      <c r="BI195" s="141">
        <v>168.1</v>
      </c>
      <c r="BJ195" s="141">
        <v>171.8</v>
      </c>
      <c r="BK195" s="141">
        <v>173.4</v>
      </c>
      <c r="BL195" s="141">
        <v>168.7</v>
      </c>
      <c r="BM195" s="141">
        <v>167.7</v>
      </c>
      <c r="BN195" s="141">
        <v>166.6</v>
      </c>
      <c r="BO195" s="141">
        <v>165.9</v>
      </c>
      <c r="BP195" s="141">
        <v>160.9</v>
      </c>
      <c r="BQ195" s="141">
        <v>161.19999999999999</v>
      </c>
      <c r="BR195" s="141">
        <v>161.19999999999999</v>
      </c>
      <c r="BS195" s="141">
        <v>163.1</v>
      </c>
      <c r="BT195" s="141">
        <v>169</v>
      </c>
      <c r="BU195" s="141">
        <v>172.3</v>
      </c>
      <c r="BV195" s="141">
        <v>173.2</v>
      </c>
      <c r="BW195" s="141">
        <v>184.8</v>
      </c>
      <c r="BX195" s="141">
        <v>171.8</v>
      </c>
      <c r="BY195" s="141">
        <v>171.1</v>
      </c>
      <c r="BZ195" s="141">
        <v>169.1</v>
      </c>
      <c r="CA195" s="141">
        <v>169.8</v>
      </c>
      <c r="CB195" s="141">
        <v>168.8</v>
      </c>
      <c r="CC195" s="141">
        <v>168.5</v>
      </c>
      <c r="CD195" s="141">
        <v>171.5</v>
      </c>
      <c r="CE195" s="141">
        <v>176.2</v>
      </c>
      <c r="CF195" s="141">
        <v>179.4</v>
      </c>
      <c r="CG195" s="141">
        <v>180.6</v>
      </c>
      <c r="CH195" s="141">
        <v>182.3</v>
      </c>
      <c r="CI195" s="141">
        <v>175.9</v>
      </c>
      <c r="CJ195" s="141">
        <v>175.4</v>
      </c>
      <c r="CK195" s="141">
        <v>175.5</v>
      </c>
      <c r="CL195" s="141">
        <v>179.7</v>
      </c>
    </row>
    <row r="196" spans="1:90" x14ac:dyDescent="0.2">
      <c r="A196" s="138" t="s">
        <v>3286</v>
      </c>
      <c r="B196" s="138" t="s">
        <v>1846</v>
      </c>
      <c r="C196" s="139">
        <v>0.12928000000000001</v>
      </c>
      <c r="D196" s="141">
        <v>98.2</v>
      </c>
      <c r="E196" s="141">
        <v>95.5</v>
      </c>
      <c r="F196" s="141">
        <v>94.4</v>
      </c>
      <c r="G196" s="141">
        <v>94.5</v>
      </c>
      <c r="H196" s="141">
        <v>94.5</v>
      </c>
      <c r="I196" s="141">
        <v>96</v>
      </c>
      <c r="J196" s="141">
        <v>98</v>
      </c>
      <c r="K196" s="141">
        <v>100.4</v>
      </c>
      <c r="L196" s="141">
        <v>100.4</v>
      </c>
      <c r="M196" s="141">
        <v>101.1</v>
      </c>
      <c r="N196" s="141">
        <v>101.3</v>
      </c>
      <c r="O196" s="141">
        <v>98</v>
      </c>
      <c r="P196" s="141">
        <v>99.3</v>
      </c>
      <c r="Q196" s="141">
        <v>99</v>
      </c>
      <c r="R196" s="141">
        <v>98.8</v>
      </c>
      <c r="S196" s="141">
        <v>102.3</v>
      </c>
      <c r="T196" s="141">
        <v>102.3</v>
      </c>
      <c r="U196" s="141">
        <v>102.3</v>
      </c>
      <c r="V196" s="141">
        <v>102.6</v>
      </c>
      <c r="W196" s="141">
        <v>103.2</v>
      </c>
      <c r="X196" s="141">
        <v>105</v>
      </c>
      <c r="Y196" s="141">
        <v>105.6</v>
      </c>
      <c r="Z196" s="141">
        <v>102.7</v>
      </c>
      <c r="AA196" s="141">
        <v>99.8</v>
      </c>
      <c r="AB196" s="141">
        <v>100.1</v>
      </c>
      <c r="AC196" s="141">
        <v>102.3</v>
      </c>
      <c r="AD196" s="141">
        <v>105.2</v>
      </c>
      <c r="AE196" s="141">
        <v>111.9</v>
      </c>
      <c r="AF196" s="141">
        <v>112</v>
      </c>
      <c r="AG196" s="141">
        <v>113.4</v>
      </c>
      <c r="AH196" s="141">
        <v>114.6</v>
      </c>
      <c r="AI196" s="141">
        <v>115.4</v>
      </c>
      <c r="AJ196" s="141">
        <v>115.6</v>
      </c>
      <c r="AK196" s="141">
        <v>118.1</v>
      </c>
      <c r="AL196" s="141">
        <v>112.3</v>
      </c>
      <c r="AM196" s="141">
        <v>111.5</v>
      </c>
      <c r="AN196" s="141">
        <v>115.1</v>
      </c>
      <c r="AO196" s="141">
        <v>115.2</v>
      </c>
      <c r="AP196" s="141">
        <v>116</v>
      </c>
      <c r="AQ196" s="141">
        <v>116</v>
      </c>
      <c r="AR196" s="141">
        <v>116.1</v>
      </c>
      <c r="AS196" s="141">
        <v>116.4</v>
      </c>
      <c r="AT196" s="141">
        <v>116.4</v>
      </c>
      <c r="AU196" s="141">
        <v>116.4</v>
      </c>
      <c r="AV196" s="141">
        <v>116.4</v>
      </c>
      <c r="AW196" s="141">
        <v>116.4</v>
      </c>
      <c r="AX196" s="141">
        <v>116.4</v>
      </c>
      <c r="AY196" s="141">
        <v>116.4</v>
      </c>
      <c r="AZ196" s="141">
        <v>131</v>
      </c>
      <c r="BA196" s="141">
        <v>134</v>
      </c>
      <c r="BB196" s="141">
        <v>136.19999999999999</v>
      </c>
      <c r="BC196" s="141">
        <v>140.6</v>
      </c>
      <c r="BD196" s="141">
        <v>144.9</v>
      </c>
      <c r="BE196" s="141">
        <v>144.4</v>
      </c>
      <c r="BF196" s="141">
        <v>145.9</v>
      </c>
      <c r="BG196" s="141">
        <v>146</v>
      </c>
      <c r="BH196" s="141">
        <v>144.80000000000001</v>
      </c>
      <c r="BI196" s="141">
        <v>142.4</v>
      </c>
      <c r="BJ196" s="141">
        <v>140.30000000000001</v>
      </c>
      <c r="BK196" s="141">
        <v>140</v>
      </c>
      <c r="BL196" s="141">
        <v>138.9</v>
      </c>
      <c r="BM196" s="141">
        <v>138.4</v>
      </c>
      <c r="BN196" s="141">
        <v>138.1</v>
      </c>
      <c r="BO196" s="141">
        <v>137.69999999999999</v>
      </c>
      <c r="BP196" s="141">
        <v>138.19999999999999</v>
      </c>
      <c r="BQ196" s="141">
        <v>138.69999999999999</v>
      </c>
      <c r="BR196" s="141">
        <v>140.19999999999999</v>
      </c>
      <c r="BS196" s="141">
        <v>142.19999999999999</v>
      </c>
      <c r="BT196" s="141">
        <v>141.9</v>
      </c>
      <c r="BU196" s="141">
        <v>142.5</v>
      </c>
      <c r="BV196" s="141">
        <v>142.6</v>
      </c>
      <c r="BW196" s="141">
        <v>141.30000000000001</v>
      </c>
      <c r="BX196" s="141">
        <v>142</v>
      </c>
      <c r="BY196" s="141">
        <v>151.5</v>
      </c>
      <c r="BZ196" s="141">
        <v>154.1</v>
      </c>
      <c r="CA196" s="141">
        <v>149.4</v>
      </c>
      <c r="CB196" s="141">
        <v>145.80000000000001</v>
      </c>
      <c r="CC196" s="141">
        <v>145.80000000000001</v>
      </c>
      <c r="CD196" s="141">
        <v>150.30000000000001</v>
      </c>
      <c r="CE196" s="141">
        <v>159.30000000000001</v>
      </c>
      <c r="CF196" s="141">
        <v>163.80000000000001</v>
      </c>
      <c r="CG196" s="141">
        <v>166.4</v>
      </c>
      <c r="CH196" s="141">
        <v>168.4</v>
      </c>
      <c r="CI196" s="141">
        <v>161.5</v>
      </c>
      <c r="CJ196" s="141">
        <v>160.4</v>
      </c>
      <c r="CK196" s="141">
        <v>159.69999999999999</v>
      </c>
      <c r="CL196" s="141">
        <v>158.9</v>
      </c>
    </row>
    <row r="197" spans="1:90" x14ac:dyDescent="0.2">
      <c r="A197" s="138" t="s">
        <v>3287</v>
      </c>
      <c r="B197" s="138" t="s">
        <v>3288</v>
      </c>
      <c r="C197" s="139">
        <v>9.1740000000000002E-2</v>
      </c>
      <c r="D197" s="141">
        <v>94.2</v>
      </c>
      <c r="E197" s="141">
        <v>93.3</v>
      </c>
      <c r="F197" s="141">
        <v>91.4</v>
      </c>
      <c r="G197" s="141">
        <v>97.1</v>
      </c>
      <c r="H197" s="141">
        <v>99.7</v>
      </c>
      <c r="I197" s="141">
        <v>102.3</v>
      </c>
      <c r="J197" s="141">
        <v>112.4</v>
      </c>
      <c r="K197" s="141">
        <v>117.3</v>
      </c>
      <c r="L197" s="141">
        <v>118.8</v>
      </c>
      <c r="M197" s="141">
        <v>122</v>
      </c>
      <c r="N197" s="141">
        <v>121.6</v>
      </c>
      <c r="O197" s="141">
        <v>115.4</v>
      </c>
      <c r="P197" s="141">
        <v>110.4</v>
      </c>
      <c r="Q197" s="141">
        <v>111</v>
      </c>
      <c r="R197" s="141">
        <v>108.8</v>
      </c>
      <c r="S197" s="141">
        <v>121.9</v>
      </c>
      <c r="T197" s="141">
        <v>124.1</v>
      </c>
      <c r="U197" s="141">
        <v>125.1</v>
      </c>
      <c r="V197" s="141">
        <v>129.30000000000001</v>
      </c>
      <c r="W197" s="141">
        <v>133.1</v>
      </c>
      <c r="X197" s="141">
        <v>130.19999999999999</v>
      </c>
      <c r="Y197" s="141">
        <v>130.9</v>
      </c>
      <c r="Z197" s="141">
        <v>130.69999999999999</v>
      </c>
      <c r="AA197" s="141">
        <v>131.80000000000001</v>
      </c>
      <c r="AB197" s="141">
        <v>130.1</v>
      </c>
      <c r="AC197" s="141">
        <v>130.80000000000001</v>
      </c>
      <c r="AD197" s="141">
        <v>131.5</v>
      </c>
      <c r="AE197" s="141">
        <v>141.6</v>
      </c>
      <c r="AF197" s="141">
        <v>143</v>
      </c>
      <c r="AG197" s="141">
        <v>146.5</v>
      </c>
      <c r="AH197" s="141">
        <v>153.30000000000001</v>
      </c>
      <c r="AI197" s="141">
        <v>151</v>
      </c>
      <c r="AJ197" s="141">
        <v>146.30000000000001</v>
      </c>
      <c r="AK197" s="141">
        <v>160.4</v>
      </c>
      <c r="AL197" s="141">
        <v>159.80000000000001</v>
      </c>
      <c r="AM197" s="141">
        <v>153.19999999999999</v>
      </c>
      <c r="AN197" s="141">
        <v>152.30000000000001</v>
      </c>
      <c r="AO197" s="141">
        <v>154.1</v>
      </c>
      <c r="AP197" s="141">
        <v>152.30000000000001</v>
      </c>
      <c r="AQ197" s="141">
        <v>151.69999999999999</v>
      </c>
      <c r="AR197" s="141">
        <v>157.80000000000001</v>
      </c>
      <c r="AS197" s="141">
        <v>168.5</v>
      </c>
      <c r="AT197" s="141">
        <v>173.6</v>
      </c>
      <c r="AU197" s="141">
        <v>175.7</v>
      </c>
      <c r="AV197" s="141">
        <v>189.5</v>
      </c>
      <c r="AW197" s="141">
        <v>181.4</v>
      </c>
      <c r="AX197" s="141">
        <v>182.7</v>
      </c>
      <c r="AY197" s="141">
        <v>169.3</v>
      </c>
      <c r="AZ197" s="141">
        <v>153.6</v>
      </c>
      <c r="BA197" s="141">
        <v>154.1</v>
      </c>
      <c r="BB197" s="141">
        <v>151.19999999999999</v>
      </c>
      <c r="BC197" s="141">
        <v>166.1</v>
      </c>
      <c r="BD197" s="141">
        <v>168.3</v>
      </c>
      <c r="BE197" s="141">
        <v>177.5</v>
      </c>
      <c r="BF197" s="141">
        <v>186.4</v>
      </c>
      <c r="BG197" s="141">
        <v>198.5</v>
      </c>
      <c r="BH197" s="141">
        <v>207</v>
      </c>
      <c r="BI197" s="141">
        <v>212.5</v>
      </c>
      <c r="BJ197" s="141">
        <v>211</v>
      </c>
      <c r="BK197" s="141">
        <v>210.3</v>
      </c>
      <c r="BL197" s="141">
        <v>208.6</v>
      </c>
      <c r="BM197" s="141">
        <v>210.4</v>
      </c>
      <c r="BN197" s="141">
        <v>210.4</v>
      </c>
      <c r="BO197" s="141">
        <v>214.7</v>
      </c>
      <c r="BP197" s="141">
        <v>211.6</v>
      </c>
      <c r="BQ197" s="141">
        <v>215.1</v>
      </c>
      <c r="BR197" s="141">
        <v>216.8</v>
      </c>
      <c r="BS197" s="141">
        <v>222</v>
      </c>
      <c r="BT197" s="141">
        <v>237.5</v>
      </c>
      <c r="BU197" s="141">
        <v>237.4</v>
      </c>
      <c r="BV197" s="141">
        <v>235</v>
      </c>
      <c r="BW197" s="141">
        <v>235.3</v>
      </c>
      <c r="BX197" s="141">
        <v>234.6</v>
      </c>
      <c r="BY197" s="141">
        <v>215</v>
      </c>
      <c r="BZ197" s="141">
        <v>209.3</v>
      </c>
      <c r="CA197" s="141">
        <v>212.2</v>
      </c>
      <c r="CB197" s="141">
        <v>216.3</v>
      </c>
      <c r="CC197" s="141">
        <v>214.9</v>
      </c>
      <c r="CD197" s="141">
        <v>220.6</v>
      </c>
      <c r="CE197" s="141">
        <v>224.5</v>
      </c>
      <c r="CF197" s="141">
        <v>228.1</v>
      </c>
      <c r="CG197" s="141">
        <v>231.2</v>
      </c>
      <c r="CH197" s="141">
        <v>244</v>
      </c>
      <c r="CI197" s="141">
        <v>226</v>
      </c>
      <c r="CJ197" s="141">
        <v>217</v>
      </c>
      <c r="CK197" s="141">
        <v>214.7</v>
      </c>
      <c r="CL197" s="141">
        <v>215.7</v>
      </c>
    </row>
    <row r="198" spans="1:90" x14ac:dyDescent="0.2">
      <c r="A198" s="138" t="s">
        <v>3289</v>
      </c>
      <c r="B198" s="138" t="s">
        <v>3290</v>
      </c>
      <c r="C198" s="139">
        <v>4.018E-2</v>
      </c>
      <c r="D198" s="141">
        <v>100.8</v>
      </c>
      <c r="E198" s="141">
        <v>97.5</v>
      </c>
      <c r="F198" s="141">
        <v>96.9</v>
      </c>
      <c r="G198" s="141">
        <v>97.8</v>
      </c>
      <c r="H198" s="141">
        <v>98.9</v>
      </c>
      <c r="I198" s="141">
        <v>98.9</v>
      </c>
      <c r="J198" s="141">
        <v>99.9</v>
      </c>
      <c r="K198" s="141">
        <v>100.1</v>
      </c>
      <c r="L198" s="141">
        <v>100.4</v>
      </c>
      <c r="M198" s="141">
        <v>101.8</v>
      </c>
      <c r="N198" s="141">
        <v>102.1</v>
      </c>
      <c r="O198" s="141">
        <v>102</v>
      </c>
      <c r="P198" s="141">
        <v>104.2</v>
      </c>
      <c r="Q198" s="141">
        <v>101.8</v>
      </c>
      <c r="R198" s="141">
        <v>101.6</v>
      </c>
      <c r="S198" s="141">
        <v>99.1</v>
      </c>
      <c r="T198" s="141">
        <v>100.7</v>
      </c>
      <c r="U198" s="141">
        <v>101.1</v>
      </c>
      <c r="V198" s="141">
        <v>100.3</v>
      </c>
      <c r="W198" s="141">
        <v>99.1</v>
      </c>
      <c r="X198" s="141">
        <v>99.2</v>
      </c>
      <c r="Y198" s="141">
        <v>98.5</v>
      </c>
      <c r="Z198" s="141">
        <v>97.5</v>
      </c>
      <c r="AA198" s="141">
        <v>98</v>
      </c>
      <c r="AB198" s="141">
        <v>101.2</v>
      </c>
      <c r="AC198" s="141">
        <v>101.5</v>
      </c>
      <c r="AD198" s="141">
        <v>101.7</v>
      </c>
      <c r="AE198" s="141">
        <v>111.3</v>
      </c>
      <c r="AF198" s="141">
        <v>112.5</v>
      </c>
      <c r="AG198" s="141">
        <v>112.2</v>
      </c>
      <c r="AH198" s="141">
        <v>113.1</v>
      </c>
      <c r="AI198" s="141">
        <v>114.3</v>
      </c>
      <c r="AJ198" s="141">
        <v>114</v>
      </c>
      <c r="AK198" s="141">
        <v>117.6</v>
      </c>
      <c r="AL198" s="141">
        <v>119.5</v>
      </c>
      <c r="AM198" s="141">
        <v>121.2</v>
      </c>
      <c r="AN198" s="141">
        <v>122.9</v>
      </c>
      <c r="AO198" s="141">
        <v>124</v>
      </c>
      <c r="AP198" s="141">
        <v>129.69999999999999</v>
      </c>
      <c r="AQ198" s="141">
        <v>140.80000000000001</v>
      </c>
      <c r="AR198" s="141">
        <v>143.30000000000001</v>
      </c>
      <c r="AS198" s="141">
        <v>147.9</v>
      </c>
      <c r="AT198" s="141">
        <v>149.80000000000001</v>
      </c>
      <c r="AU198" s="141">
        <v>149.5</v>
      </c>
      <c r="AV198" s="141">
        <v>154.1</v>
      </c>
      <c r="AW198" s="141">
        <v>153.30000000000001</v>
      </c>
      <c r="AX198" s="141">
        <v>153</v>
      </c>
      <c r="AY198" s="141">
        <v>153.1</v>
      </c>
      <c r="AZ198" s="141">
        <v>166.2</v>
      </c>
      <c r="BA198" s="141">
        <v>164.8</v>
      </c>
      <c r="BB198" s="141">
        <v>165.9</v>
      </c>
      <c r="BC198" s="141">
        <v>168.5</v>
      </c>
      <c r="BD198" s="141">
        <v>172.1</v>
      </c>
      <c r="BE198" s="141">
        <v>171.8</v>
      </c>
      <c r="BF198" s="141">
        <v>173.5</v>
      </c>
      <c r="BG198" s="141">
        <v>175.4</v>
      </c>
      <c r="BH198" s="141">
        <v>188.5</v>
      </c>
      <c r="BI198" s="141">
        <v>188.6</v>
      </c>
      <c r="BJ198" s="141">
        <v>199.6</v>
      </c>
      <c r="BK198" s="141">
        <v>202.5</v>
      </c>
      <c r="BL198" s="141">
        <v>182.7</v>
      </c>
      <c r="BM198" s="141">
        <v>194.3</v>
      </c>
      <c r="BN198" s="141">
        <v>195.9</v>
      </c>
      <c r="BO198" s="141">
        <v>192</v>
      </c>
      <c r="BP198" s="141">
        <v>188.4</v>
      </c>
      <c r="BQ198" s="141">
        <v>186.5</v>
      </c>
      <c r="BR198" s="141">
        <v>182.2</v>
      </c>
      <c r="BS198" s="141">
        <v>176.1</v>
      </c>
      <c r="BT198" s="141">
        <v>178.5</v>
      </c>
      <c r="BU198" s="141">
        <v>175.7</v>
      </c>
      <c r="BV198" s="141">
        <v>179.3</v>
      </c>
      <c r="BW198" s="141">
        <v>179</v>
      </c>
      <c r="BX198" s="141">
        <v>179.3</v>
      </c>
      <c r="BY198" s="141">
        <v>176.8</v>
      </c>
      <c r="BZ198" s="141">
        <v>168.1</v>
      </c>
      <c r="CA198" s="141">
        <v>167.1</v>
      </c>
      <c r="CB198" s="141">
        <v>162</v>
      </c>
      <c r="CC198" s="141">
        <v>165</v>
      </c>
      <c r="CD198" s="141">
        <v>161.5</v>
      </c>
      <c r="CE198" s="141">
        <v>160.30000000000001</v>
      </c>
      <c r="CF198" s="141">
        <v>159.5</v>
      </c>
      <c r="CG198" s="141">
        <v>165.7</v>
      </c>
      <c r="CH198" s="141">
        <v>166.2</v>
      </c>
      <c r="CI198" s="141">
        <v>168.5</v>
      </c>
      <c r="CJ198" s="141">
        <v>168.6</v>
      </c>
      <c r="CK198" s="141">
        <v>165.4</v>
      </c>
      <c r="CL198" s="141">
        <v>176.3</v>
      </c>
    </row>
    <row r="199" spans="1:90" x14ac:dyDescent="0.2">
      <c r="A199" s="138" t="s">
        <v>3291</v>
      </c>
      <c r="B199" s="138" t="s">
        <v>3292</v>
      </c>
      <c r="C199" s="139">
        <v>4.4630000000000003E-2</v>
      </c>
      <c r="D199" s="141">
        <v>96.7</v>
      </c>
      <c r="E199" s="141">
        <v>97.2</v>
      </c>
      <c r="F199" s="141">
        <v>94.8</v>
      </c>
      <c r="G199" s="141">
        <v>93.9</v>
      </c>
      <c r="H199" s="141">
        <v>93.7</v>
      </c>
      <c r="I199" s="141">
        <v>95.8</v>
      </c>
      <c r="J199" s="141">
        <v>97.9</v>
      </c>
      <c r="K199" s="141">
        <v>100.1</v>
      </c>
      <c r="L199" s="141">
        <v>101.7</v>
      </c>
      <c r="M199" s="141">
        <v>105.1</v>
      </c>
      <c r="N199" s="141">
        <v>102.4</v>
      </c>
      <c r="O199" s="141">
        <v>99.4</v>
      </c>
      <c r="P199" s="141">
        <v>99.2</v>
      </c>
      <c r="Q199" s="141">
        <v>98.3</v>
      </c>
      <c r="R199" s="141">
        <v>98.4</v>
      </c>
      <c r="S199" s="141">
        <v>99.3</v>
      </c>
      <c r="T199" s="141">
        <v>101.5</v>
      </c>
      <c r="U199" s="141">
        <v>102</v>
      </c>
      <c r="V199" s="141">
        <v>105.4</v>
      </c>
      <c r="W199" s="141">
        <v>107.4</v>
      </c>
      <c r="X199" s="141">
        <v>109.3</v>
      </c>
      <c r="Y199" s="141">
        <v>106.6</v>
      </c>
      <c r="Z199" s="141">
        <v>107</v>
      </c>
      <c r="AA199" s="141">
        <v>107.3</v>
      </c>
      <c r="AB199" s="141">
        <v>107.8</v>
      </c>
      <c r="AC199" s="141">
        <v>107.3</v>
      </c>
      <c r="AD199" s="141">
        <v>108.8</v>
      </c>
      <c r="AE199" s="141">
        <v>110.8</v>
      </c>
      <c r="AF199" s="141">
        <v>108.9</v>
      </c>
      <c r="AG199" s="141">
        <v>112.3</v>
      </c>
      <c r="AH199" s="141">
        <v>115.4</v>
      </c>
      <c r="AI199" s="141">
        <v>120.8</v>
      </c>
      <c r="AJ199" s="141">
        <v>117.8</v>
      </c>
      <c r="AK199" s="141">
        <v>120.8</v>
      </c>
      <c r="AL199" s="141">
        <v>143.69999999999999</v>
      </c>
      <c r="AM199" s="141">
        <v>143.30000000000001</v>
      </c>
      <c r="AN199" s="141">
        <v>146.6</v>
      </c>
      <c r="AO199" s="141">
        <v>147.4</v>
      </c>
      <c r="AP199" s="141">
        <v>150.69999999999999</v>
      </c>
      <c r="AQ199" s="141">
        <v>152.9</v>
      </c>
      <c r="AR199" s="141">
        <v>156.69999999999999</v>
      </c>
      <c r="AS199" s="141">
        <v>167.4</v>
      </c>
      <c r="AT199" s="141">
        <v>189.3</v>
      </c>
      <c r="AU199" s="141">
        <v>199.3</v>
      </c>
      <c r="AV199" s="141">
        <v>199.6</v>
      </c>
      <c r="AW199" s="141">
        <v>191.4</v>
      </c>
      <c r="AX199" s="141">
        <v>181.6</v>
      </c>
      <c r="AY199" s="141">
        <v>176.8</v>
      </c>
      <c r="AZ199" s="141">
        <v>179.9</v>
      </c>
      <c r="BA199" s="141">
        <v>191</v>
      </c>
      <c r="BB199" s="141">
        <v>189.7</v>
      </c>
      <c r="BC199" s="141">
        <v>200.8</v>
      </c>
      <c r="BD199" s="141">
        <v>205.3</v>
      </c>
      <c r="BE199" s="141">
        <v>213.9</v>
      </c>
      <c r="BF199" s="141">
        <v>221.4</v>
      </c>
      <c r="BG199" s="141">
        <v>225.1</v>
      </c>
      <c r="BH199" s="141">
        <v>226.1</v>
      </c>
      <c r="BI199" s="141">
        <v>224</v>
      </c>
      <c r="BJ199" s="141">
        <v>233.3</v>
      </c>
      <c r="BK199" s="141">
        <v>240.7</v>
      </c>
      <c r="BL199" s="141">
        <v>246.9</v>
      </c>
      <c r="BM199" s="141">
        <v>245</v>
      </c>
      <c r="BN199" s="141">
        <v>238.6</v>
      </c>
      <c r="BO199" s="141">
        <v>238.8</v>
      </c>
      <c r="BP199" s="141">
        <v>237.6</v>
      </c>
      <c r="BQ199" s="141">
        <v>236.6</v>
      </c>
      <c r="BR199" s="141">
        <v>233.8</v>
      </c>
      <c r="BS199" s="141">
        <v>234.9</v>
      </c>
      <c r="BT199" s="141">
        <v>247.4</v>
      </c>
      <c r="BU199" s="141">
        <v>248.6</v>
      </c>
      <c r="BV199" s="141">
        <v>247.3</v>
      </c>
      <c r="BW199" s="141">
        <v>245.8</v>
      </c>
      <c r="BX199" s="141">
        <v>236.6</v>
      </c>
      <c r="BY199" s="141">
        <v>239.7</v>
      </c>
      <c r="BZ199" s="141">
        <v>235.2</v>
      </c>
      <c r="CA199" s="141">
        <v>241.9</v>
      </c>
      <c r="CB199" s="141">
        <v>236.5</v>
      </c>
      <c r="CC199" s="141">
        <v>252</v>
      </c>
      <c r="CD199" s="141">
        <v>259.5</v>
      </c>
      <c r="CE199" s="141">
        <v>265.8</v>
      </c>
      <c r="CF199" s="141">
        <v>276.10000000000002</v>
      </c>
      <c r="CG199" s="141">
        <v>276.89999999999998</v>
      </c>
      <c r="CH199" s="141">
        <v>272.60000000000002</v>
      </c>
      <c r="CI199" s="141">
        <v>261.7</v>
      </c>
      <c r="CJ199" s="141">
        <v>267.5</v>
      </c>
      <c r="CK199" s="141">
        <v>272</v>
      </c>
      <c r="CL199" s="141">
        <v>275.2</v>
      </c>
    </row>
    <row r="200" spans="1:90" x14ac:dyDescent="0.2">
      <c r="A200" s="138" t="s">
        <v>3293</v>
      </c>
      <c r="B200" s="138" t="s">
        <v>3294</v>
      </c>
      <c r="C200" s="139">
        <v>0.18858</v>
      </c>
      <c r="D200" s="141">
        <v>90</v>
      </c>
      <c r="E200" s="141">
        <v>88.5</v>
      </c>
      <c r="F200" s="141">
        <v>92.3</v>
      </c>
      <c r="G200" s="141">
        <v>92.1</v>
      </c>
      <c r="H200" s="141">
        <v>94.6</v>
      </c>
      <c r="I200" s="141">
        <v>93.2</v>
      </c>
      <c r="J200" s="141">
        <v>92.2</v>
      </c>
      <c r="K200" s="141">
        <v>90.6</v>
      </c>
      <c r="L200" s="141">
        <v>89.5</v>
      </c>
      <c r="M200" s="141">
        <v>87.4</v>
      </c>
      <c r="N200" s="141">
        <v>86.6</v>
      </c>
      <c r="O200" s="141">
        <v>86.1</v>
      </c>
      <c r="P200" s="141">
        <v>87.5</v>
      </c>
      <c r="Q200" s="141">
        <v>87.4</v>
      </c>
      <c r="R200" s="141">
        <v>86.6</v>
      </c>
      <c r="S200" s="141">
        <v>86.8</v>
      </c>
      <c r="T200" s="141">
        <v>88.4</v>
      </c>
      <c r="U200" s="141">
        <v>92.3</v>
      </c>
      <c r="V200" s="141">
        <v>92.3</v>
      </c>
      <c r="W200" s="141">
        <v>90.7</v>
      </c>
      <c r="X200" s="141">
        <v>90.1</v>
      </c>
      <c r="Y200" s="141">
        <v>88</v>
      </c>
      <c r="Z200" s="141">
        <v>90.6</v>
      </c>
      <c r="AA200" s="141">
        <v>91.6</v>
      </c>
      <c r="AB200" s="141">
        <v>92.2</v>
      </c>
      <c r="AC200" s="141">
        <v>96.1</v>
      </c>
      <c r="AD200" s="141">
        <v>99.3</v>
      </c>
      <c r="AE200" s="141">
        <v>100</v>
      </c>
      <c r="AF200" s="141">
        <v>100.7</v>
      </c>
      <c r="AG200" s="141">
        <v>102.1</v>
      </c>
      <c r="AH200" s="141">
        <v>104.2</v>
      </c>
      <c r="AI200" s="141">
        <v>104</v>
      </c>
      <c r="AJ200" s="141">
        <v>106.9</v>
      </c>
      <c r="AK200" s="141">
        <v>111.3</v>
      </c>
      <c r="AL200" s="141">
        <v>118.4</v>
      </c>
      <c r="AM200" s="141">
        <v>123.5</v>
      </c>
      <c r="AN200" s="141">
        <v>128.1</v>
      </c>
      <c r="AO200" s="141">
        <v>127.8</v>
      </c>
      <c r="AP200" s="141">
        <v>131.4</v>
      </c>
      <c r="AQ200" s="141">
        <v>135.30000000000001</v>
      </c>
      <c r="AR200" s="141">
        <v>138.19999999999999</v>
      </c>
      <c r="AS200" s="141">
        <v>142</v>
      </c>
      <c r="AT200" s="141">
        <v>149.30000000000001</v>
      </c>
      <c r="AU200" s="141">
        <v>151.80000000000001</v>
      </c>
      <c r="AV200" s="141">
        <v>152.69999999999999</v>
      </c>
      <c r="AW200" s="141">
        <v>135.5</v>
      </c>
      <c r="AX200" s="141">
        <v>129.1</v>
      </c>
      <c r="AY200" s="141">
        <v>124.4</v>
      </c>
      <c r="AZ200" s="141">
        <v>135.9</v>
      </c>
      <c r="BA200" s="141">
        <v>146</v>
      </c>
      <c r="BB200" s="141">
        <v>147.5</v>
      </c>
      <c r="BC200" s="141">
        <v>154</v>
      </c>
      <c r="BD200" s="141">
        <v>157.4</v>
      </c>
      <c r="BE200" s="141">
        <v>162.69999999999999</v>
      </c>
      <c r="BF200" s="141">
        <v>158</v>
      </c>
      <c r="BG200" s="141">
        <v>154.69999999999999</v>
      </c>
      <c r="BH200" s="141">
        <v>151.5</v>
      </c>
      <c r="BI200" s="141">
        <v>146.4</v>
      </c>
      <c r="BJ200" s="141">
        <v>153.80000000000001</v>
      </c>
      <c r="BK200" s="141">
        <v>156.19999999999999</v>
      </c>
      <c r="BL200" s="141">
        <v>148.4</v>
      </c>
      <c r="BM200" s="141">
        <v>143.1</v>
      </c>
      <c r="BN200" s="141">
        <v>141.6</v>
      </c>
      <c r="BO200" s="141">
        <v>138.6</v>
      </c>
      <c r="BP200" s="141">
        <v>127.8</v>
      </c>
      <c r="BQ200" s="141">
        <v>127.2</v>
      </c>
      <c r="BR200" s="141">
        <v>127</v>
      </c>
      <c r="BS200" s="141">
        <v>128.9</v>
      </c>
      <c r="BT200" s="141">
        <v>133.69999999999999</v>
      </c>
      <c r="BU200" s="141">
        <v>142.1</v>
      </c>
      <c r="BV200" s="141">
        <v>145.4</v>
      </c>
      <c r="BW200" s="141">
        <v>176.7</v>
      </c>
      <c r="BX200" s="141">
        <v>144.6</v>
      </c>
      <c r="BY200" s="141">
        <v>145.6</v>
      </c>
      <c r="BZ200" s="141">
        <v>144.4</v>
      </c>
      <c r="CA200" s="141">
        <v>146.69999999999999</v>
      </c>
      <c r="CB200" s="141">
        <v>146.80000000000001</v>
      </c>
      <c r="CC200" s="141">
        <v>142.6</v>
      </c>
      <c r="CD200" s="141">
        <v>143.5</v>
      </c>
      <c r="CE200" s="141">
        <v>146.5</v>
      </c>
      <c r="CF200" s="141">
        <v>147.80000000000001</v>
      </c>
      <c r="CG200" s="141">
        <v>146.1</v>
      </c>
      <c r="CH200" s="141">
        <v>143.9</v>
      </c>
      <c r="CI200" s="141">
        <v>142.6</v>
      </c>
      <c r="CJ200" s="141">
        <v>145.1</v>
      </c>
      <c r="CK200" s="141">
        <v>146.69999999999999</v>
      </c>
      <c r="CL200" s="141">
        <v>154.5</v>
      </c>
    </row>
    <row r="201" spans="1:90" x14ac:dyDescent="0.2">
      <c r="A201" s="138" t="s">
        <v>3295</v>
      </c>
      <c r="B201" s="138" t="s">
        <v>1848</v>
      </c>
      <c r="C201" s="139">
        <v>0.71106000000000003</v>
      </c>
      <c r="D201" s="141">
        <v>98.8</v>
      </c>
      <c r="E201" s="141">
        <v>99</v>
      </c>
      <c r="F201" s="141">
        <v>98.6</v>
      </c>
      <c r="G201" s="141">
        <v>99.6</v>
      </c>
      <c r="H201" s="141">
        <v>100.3</v>
      </c>
      <c r="I201" s="141">
        <v>102</v>
      </c>
      <c r="J201" s="141">
        <v>99.6</v>
      </c>
      <c r="K201" s="141">
        <v>99.8</v>
      </c>
      <c r="L201" s="141">
        <v>98.9</v>
      </c>
      <c r="M201" s="141">
        <v>98.1</v>
      </c>
      <c r="N201" s="141">
        <v>97.3</v>
      </c>
      <c r="O201" s="141">
        <v>97.9</v>
      </c>
      <c r="P201" s="141">
        <v>98.7</v>
      </c>
      <c r="Q201" s="141">
        <v>99.4</v>
      </c>
      <c r="R201" s="141">
        <v>100.8</v>
      </c>
      <c r="S201" s="141">
        <v>103.4</v>
      </c>
      <c r="T201" s="141">
        <v>104.6</v>
      </c>
      <c r="U201" s="141">
        <v>105.9</v>
      </c>
      <c r="V201" s="141">
        <v>103.5</v>
      </c>
      <c r="W201" s="141">
        <v>102.6</v>
      </c>
      <c r="X201" s="141">
        <v>102.7</v>
      </c>
      <c r="Y201" s="141">
        <v>102.2</v>
      </c>
      <c r="Z201" s="141">
        <v>101.2</v>
      </c>
      <c r="AA201" s="141">
        <v>101.9</v>
      </c>
      <c r="AB201" s="141">
        <v>105.3</v>
      </c>
      <c r="AC201" s="141">
        <v>105.5</v>
      </c>
      <c r="AD201" s="141">
        <v>106.3</v>
      </c>
      <c r="AE201" s="141">
        <v>109.3</v>
      </c>
      <c r="AF201" s="141">
        <v>109</v>
      </c>
      <c r="AG201" s="141">
        <v>109</v>
      </c>
      <c r="AH201" s="141">
        <v>107.7</v>
      </c>
      <c r="AI201" s="141">
        <v>107.5</v>
      </c>
      <c r="AJ201" s="141">
        <v>107.3</v>
      </c>
      <c r="AK201" s="141">
        <v>107.3</v>
      </c>
      <c r="AL201" s="141">
        <v>108.1</v>
      </c>
      <c r="AM201" s="141">
        <v>108.6</v>
      </c>
      <c r="AN201" s="141">
        <v>110.5</v>
      </c>
      <c r="AO201" s="141">
        <v>110.3</v>
      </c>
      <c r="AP201" s="141">
        <v>110.2</v>
      </c>
      <c r="AQ201" s="141">
        <v>118.2</v>
      </c>
      <c r="AR201" s="141">
        <v>121.3</v>
      </c>
      <c r="AS201" s="141">
        <v>122.4</v>
      </c>
      <c r="AT201" s="141">
        <v>123.6</v>
      </c>
      <c r="AU201" s="141">
        <v>124.3</v>
      </c>
      <c r="AV201" s="141">
        <v>125.8</v>
      </c>
      <c r="AW201" s="141">
        <v>126.8</v>
      </c>
      <c r="AX201" s="141">
        <v>125</v>
      </c>
      <c r="AY201" s="141">
        <v>124.8</v>
      </c>
      <c r="AZ201" s="141">
        <v>129.5</v>
      </c>
      <c r="BA201" s="141">
        <v>129</v>
      </c>
      <c r="BB201" s="141">
        <v>129.9</v>
      </c>
      <c r="BC201" s="141">
        <v>142.5</v>
      </c>
      <c r="BD201" s="141">
        <v>143.5</v>
      </c>
      <c r="BE201" s="141">
        <v>144.1</v>
      </c>
      <c r="BF201" s="141">
        <v>142.19999999999999</v>
      </c>
      <c r="BG201" s="141">
        <v>144</v>
      </c>
      <c r="BH201" s="141">
        <v>144.19999999999999</v>
      </c>
      <c r="BI201" s="141">
        <v>142.5</v>
      </c>
      <c r="BJ201" s="141">
        <v>147</v>
      </c>
      <c r="BK201" s="141">
        <v>148.6</v>
      </c>
      <c r="BL201" s="141">
        <v>148.9</v>
      </c>
      <c r="BM201" s="141">
        <v>148.9</v>
      </c>
      <c r="BN201" s="141">
        <v>140.69999999999999</v>
      </c>
      <c r="BO201" s="141">
        <v>142.30000000000001</v>
      </c>
      <c r="BP201" s="141">
        <v>145.6</v>
      </c>
      <c r="BQ201" s="141">
        <v>147.19999999999999</v>
      </c>
      <c r="BR201" s="141">
        <v>149.1</v>
      </c>
      <c r="BS201" s="141">
        <v>149.80000000000001</v>
      </c>
      <c r="BT201" s="141">
        <v>160.19999999999999</v>
      </c>
      <c r="BU201" s="141">
        <v>160.19999999999999</v>
      </c>
      <c r="BV201" s="141">
        <v>158.80000000000001</v>
      </c>
      <c r="BW201" s="141">
        <v>155.69999999999999</v>
      </c>
      <c r="BX201" s="141">
        <v>147.30000000000001</v>
      </c>
      <c r="BY201" s="141">
        <v>140.80000000000001</v>
      </c>
      <c r="BZ201" s="141">
        <v>140.6</v>
      </c>
      <c r="CA201" s="141">
        <v>148.6</v>
      </c>
      <c r="CB201" s="141">
        <v>166.1</v>
      </c>
      <c r="CC201" s="141">
        <v>169.1</v>
      </c>
      <c r="CD201" s="141">
        <v>168.4</v>
      </c>
      <c r="CE201" s="141">
        <v>158</v>
      </c>
      <c r="CF201" s="141">
        <v>154.6</v>
      </c>
      <c r="CG201" s="141">
        <v>153.6</v>
      </c>
      <c r="CH201" s="141">
        <v>153.5</v>
      </c>
      <c r="CI201" s="141">
        <v>152.6</v>
      </c>
      <c r="CJ201" s="141">
        <v>152.1</v>
      </c>
      <c r="CK201" s="141">
        <v>150.80000000000001</v>
      </c>
      <c r="CL201" s="141">
        <v>152</v>
      </c>
    </row>
    <row r="202" spans="1:90" x14ac:dyDescent="0.2">
      <c r="A202" s="138" t="s">
        <v>3296</v>
      </c>
      <c r="B202" s="138" t="s">
        <v>1850</v>
      </c>
      <c r="C202" s="139">
        <v>0.27218999999999999</v>
      </c>
      <c r="D202" s="141">
        <v>99.7</v>
      </c>
      <c r="E202" s="141">
        <v>99.7</v>
      </c>
      <c r="F202" s="141">
        <v>98</v>
      </c>
      <c r="G202" s="141">
        <v>101.6</v>
      </c>
      <c r="H202" s="141">
        <v>103.2</v>
      </c>
      <c r="I202" s="141">
        <v>104.1</v>
      </c>
      <c r="J202" s="141">
        <v>103</v>
      </c>
      <c r="K202" s="141">
        <v>101.8</v>
      </c>
      <c r="L202" s="141">
        <v>101.1</v>
      </c>
      <c r="M202" s="141">
        <v>100.7</v>
      </c>
      <c r="N202" s="141">
        <v>99</v>
      </c>
      <c r="O202" s="141">
        <v>99.5</v>
      </c>
      <c r="P202" s="141">
        <v>99.5</v>
      </c>
      <c r="Q202" s="141">
        <v>99.4</v>
      </c>
      <c r="R202" s="141">
        <v>99.4</v>
      </c>
      <c r="S202" s="141">
        <v>102.3</v>
      </c>
      <c r="T202" s="141">
        <v>104.4</v>
      </c>
      <c r="U202" s="141">
        <v>106.6</v>
      </c>
      <c r="V202" s="141">
        <v>104.5</v>
      </c>
      <c r="W202" s="141">
        <v>101.6</v>
      </c>
      <c r="X202" s="141">
        <v>101.9</v>
      </c>
      <c r="Y202" s="141">
        <v>101.8</v>
      </c>
      <c r="Z202" s="141">
        <v>101.5</v>
      </c>
      <c r="AA202" s="141">
        <v>102.9</v>
      </c>
      <c r="AB202" s="141">
        <v>107.9</v>
      </c>
      <c r="AC202" s="141">
        <v>107.9</v>
      </c>
      <c r="AD202" s="141">
        <v>108.9</v>
      </c>
      <c r="AE202" s="141">
        <v>113.4</v>
      </c>
      <c r="AF202" s="141">
        <v>113.4</v>
      </c>
      <c r="AG202" s="141">
        <v>113.1</v>
      </c>
      <c r="AH202" s="141">
        <v>111.6</v>
      </c>
      <c r="AI202" s="141">
        <v>108.8</v>
      </c>
      <c r="AJ202" s="141">
        <v>108.8</v>
      </c>
      <c r="AK202" s="141">
        <v>108.8</v>
      </c>
      <c r="AL202" s="141">
        <v>109.1</v>
      </c>
      <c r="AM202" s="141">
        <v>109.4</v>
      </c>
      <c r="AN202" s="141">
        <v>112.9</v>
      </c>
      <c r="AO202" s="141">
        <v>114.3</v>
      </c>
      <c r="AP202" s="141">
        <v>112.1</v>
      </c>
      <c r="AQ202" s="141">
        <v>121.2</v>
      </c>
      <c r="AR202" s="141">
        <v>128.69999999999999</v>
      </c>
      <c r="AS202" s="141">
        <v>129.69999999999999</v>
      </c>
      <c r="AT202" s="141">
        <v>130.4</v>
      </c>
      <c r="AU202" s="141">
        <v>128.4</v>
      </c>
      <c r="AV202" s="141">
        <v>130.1</v>
      </c>
      <c r="AW202" s="141">
        <v>130.80000000000001</v>
      </c>
      <c r="AX202" s="141">
        <v>130.19999999999999</v>
      </c>
      <c r="AY202" s="141">
        <v>130.1</v>
      </c>
      <c r="AZ202" s="141">
        <v>135.4</v>
      </c>
      <c r="BA202" s="141">
        <v>134.19999999999999</v>
      </c>
      <c r="BB202" s="141">
        <v>134.5</v>
      </c>
      <c r="BC202" s="141">
        <v>146.69999999999999</v>
      </c>
      <c r="BD202" s="141">
        <v>146.69999999999999</v>
      </c>
      <c r="BE202" s="141">
        <v>148.30000000000001</v>
      </c>
      <c r="BF202" s="141">
        <v>144.1</v>
      </c>
      <c r="BG202" s="141">
        <v>148.1</v>
      </c>
      <c r="BH202" s="141">
        <v>146</v>
      </c>
      <c r="BI202" s="141">
        <v>140.5</v>
      </c>
      <c r="BJ202" s="141">
        <v>147.80000000000001</v>
      </c>
      <c r="BK202" s="141">
        <v>154.4</v>
      </c>
      <c r="BL202" s="141">
        <v>151</v>
      </c>
      <c r="BM202" s="141">
        <v>150.80000000000001</v>
      </c>
      <c r="BN202" s="141">
        <v>142.30000000000001</v>
      </c>
      <c r="BO202" s="141">
        <v>143.5</v>
      </c>
      <c r="BP202" s="141">
        <v>146.69999999999999</v>
      </c>
      <c r="BQ202" s="141">
        <v>145.1</v>
      </c>
      <c r="BR202" s="141">
        <v>154</v>
      </c>
      <c r="BS202" s="141">
        <v>154.69999999999999</v>
      </c>
      <c r="BT202" s="141">
        <v>170.4</v>
      </c>
      <c r="BU202" s="141">
        <v>170.6</v>
      </c>
      <c r="BV202" s="141">
        <v>168.6</v>
      </c>
      <c r="BW202" s="141">
        <v>163.5</v>
      </c>
      <c r="BX202" s="141">
        <v>146.19999999999999</v>
      </c>
      <c r="BY202" s="141">
        <v>140.5</v>
      </c>
      <c r="BZ202" s="141">
        <v>142.9</v>
      </c>
      <c r="CA202" s="141">
        <v>156</v>
      </c>
      <c r="CB202" s="141">
        <v>178.8</v>
      </c>
      <c r="CC202" s="141">
        <v>181.4</v>
      </c>
      <c r="CD202" s="141">
        <v>181.1</v>
      </c>
      <c r="CE202" s="141">
        <v>168.3</v>
      </c>
      <c r="CF202" s="141">
        <v>162.80000000000001</v>
      </c>
      <c r="CG202" s="141">
        <v>162.69999999999999</v>
      </c>
      <c r="CH202" s="141">
        <v>162.19999999999999</v>
      </c>
      <c r="CI202" s="141">
        <v>162.6</v>
      </c>
      <c r="CJ202" s="141">
        <v>162.69999999999999</v>
      </c>
      <c r="CK202" s="141">
        <v>162.4</v>
      </c>
      <c r="CL202" s="141">
        <v>169.5</v>
      </c>
    </row>
    <row r="203" spans="1:90" x14ac:dyDescent="0.2">
      <c r="A203" s="138" t="s">
        <v>3297</v>
      </c>
      <c r="B203" s="138" t="s">
        <v>1852</v>
      </c>
      <c r="C203" s="139">
        <v>0.18048</v>
      </c>
      <c r="D203" s="141">
        <v>96.5</v>
      </c>
      <c r="E203" s="141">
        <v>96.3</v>
      </c>
      <c r="F203" s="141">
        <v>96.5</v>
      </c>
      <c r="G203" s="141">
        <v>96.7</v>
      </c>
      <c r="H203" s="141">
        <v>97.8</v>
      </c>
      <c r="I203" s="141">
        <v>100.2</v>
      </c>
      <c r="J203" s="141">
        <v>97.6</v>
      </c>
      <c r="K203" s="141">
        <v>97.9</v>
      </c>
      <c r="L203" s="141">
        <v>97.4</v>
      </c>
      <c r="M203" s="141">
        <v>96.3</v>
      </c>
      <c r="N203" s="141">
        <v>96</v>
      </c>
      <c r="O203" s="141">
        <v>95.2</v>
      </c>
      <c r="P203" s="141">
        <v>95.6</v>
      </c>
      <c r="Q203" s="141">
        <v>96.4</v>
      </c>
      <c r="R203" s="141">
        <v>99.8</v>
      </c>
      <c r="S203" s="141">
        <v>100.4</v>
      </c>
      <c r="T203" s="141">
        <v>102</v>
      </c>
      <c r="U203" s="141">
        <v>103.5</v>
      </c>
      <c r="V203" s="141">
        <v>100.3</v>
      </c>
      <c r="W203" s="141">
        <v>100.8</v>
      </c>
      <c r="X203" s="141">
        <v>100.9</v>
      </c>
      <c r="Y203" s="141">
        <v>100.1</v>
      </c>
      <c r="Z203" s="141">
        <v>98.8</v>
      </c>
      <c r="AA203" s="141">
        <v>99.6</v>
      </c>
      <c r="AB203" s="141">
        <v>103.5</v>
      </c>
      <c r="AC203" s="141">
        <v>104</v>
      </c>
      <c r="AD203" s="141">
        <v>102.4</v>
      </c>
      <c r="AE203" s="141">
        <v>105.4</v>
      </c>
      <c r="AF203" s="141">
        <v>104.6</v>
      </c>
      <c r="AG203" s="141">
        <v>103.2</v>
      </c>
      <c r="AH203" s="141">
        <v>103.4</v>
      </c>
      <c r="AI203" s="141">
        <v>103.2</v>
      </c>
      <c r="AJ203" s="141">
        <v>103.7</v>
      </c>
      <c r="AK203" s="141">
        <v>103.3</v>
      </c>
      <c r="AL203" s="141">
        <v>103.5</v>
      </c>
      <c r="AM203" s="141">
        <v>103.9</v>
      </c>
      <c r="AN203" s="141">
        <v>104.1</v>
      </c>
      <c r="AO203" s="141">
        <v>104.1</v>
      </c>
      <c r="AP203" s="141">
        <v>104.1</v>
      </c>
      <c r="AQ203" s="141">
        <v>116.5</v>
      </c>
      <c r="AR203" s="141">
        <v>116.5</v>
      </c>
      <c r="AS203" s="141">
        <v>116.5</v>
      </c>
      <c r="AT203" s="141">
        <v>118.5</v>
      </c>
      <c r="AU203" s="141">
        <v>118.7</v>
      </c>
      <c r="AV203" s="141">
        <v>118.8</v>
      </c>
      <c r="AW203" s="141">
        <v>118.7</v>
      </c>
      <c r="AX203" s="141">
        <v>118.7</v>
      </c>
      <c r="AY203" s="141">
        <v>118.7</v>
      </c>
      <c r="AZ203" s="141">
        <v>122.9</v>
      </c>
      <c r="BA203" s="141">
        <v>120.1</v>
      </c>
      <c r="BB203" s="141">
        <v>126.2</v>
      </c>
      <c r="BC203" s="141">
        <v>145.9</v>
      </c>
      <c r="BD203" s="141">
        <v>145</v>
      </c>
      <c r="BE203" s="141">
        <v>144.19999999999999</v>
      </c>
      <c r="BF203" s="141">
        <v>145.5</v>
      </c>
      <c r="BG203" s="141">
        <v>144.19999999999999</v>
      </c>
      <c r="BH203" s="141">
        <v>147.1</v>
      </c>
      <c r="BI203" s="141">
        <v>146.30000000000001</v>
      </c>
      <c r="BJ203" s="141">
        <v>147.80000000000001</v>
      </c>
      <c r="BK203" s="141">
        <v>145.30000000000001</v>
      </c>
      <c r="BL203" s="141">
        <v>150.69999999999999</v>
      </c>
      <c r="BM203" s="141">
        <v>150.69999999999999</v>
      </c>
      <c r="BN203" s="141">
        <v>131.19999999999999</v>
      </c>
      <c r="BO203" s="141">
        <v>137.6</v>
      </c>
      <c r="BP203" s="141">
        <v>142.4</v>
      </c>
      <c r="BQ203" s="141">
        <v>147.1</v>
      </c>
      <c r="BR203" s="141">
        <v>141.1</v>
      </c>
      <c r="BS203" s="141">
        <v>142.9</v>
      </c>
      <c r="BT203" s="141">
        <v>160</v>
      </c>
      <c r="BU203" s="141">
        <v>159.80000000000001</v>
      </c>
      <c r="BV203" s="141">
        <v>157.4</v>
      </c>
      <c r="BW203" s="141">
        <v>152.6</v>
      </c>
      <c r="BX203" s="141">
        <v>146.69999999999999</v>
      </c>
      <c r="BY203" s="141">
        <v>131.9</v>
      </c>
      <c r="BZ203" s="141">
        <v>127.1</v>
      </c>
      <c r="CA203" s="141">
        <v>139.4</v>
      </c>
      <c r="CB203" s="141">
        <v>165.9</v>
      </c>
      <c r="CC203" s="141">
        <v>169.3</v>
      </c>
      <c r="CD203" s="141">
        <v>169.3</v>
      </c>
      <c r="CE203" s="141">
        <v>152.19999999999999</v>
      </c>
      <c r="CF203" s="141">
        <v>147.69999999999999</v>
      </c>
      <c r="CG203" s="141">
        <v>144.4</v>
      </c>
      <c r="CH203" s="141">
        <v>143.5</v>
      </c>
      <c r="CI203" s="141">
        <v>141.80000000000001</v>
      </c>
      <c r="CJ203" s="141">
        <v>140.5</v>
      </c>
      <c r="CK203" s="141">
        <v>138.19999999999999</v>
      </c>
      <c r="CL203" s="141">
        <v>133.4</v>
      </c>
    </row>
    <row r="204" spans="1:90" x14ac:dyDescent="0.2">
      <c r="A204" s="138" t="s">
        <v>3298</v>
      </c>
      <c r="B204" s="138" t="s">
        <v>1854</v>
      </c>
      <c r="C204" s="139">
        <v>0.13716</v>
      </c>
      <c r="D204" s="141">
        <v>99.2</v>
      </c>
      <c r="E204" s="141">
        <v>103.6</v>
      </c>
      <c r="F204" s="141">
        <v>103.6</v>
      </c>
      <c r="G204" s="141">
        <v>98.6</v>
      </c>
      <c r="H204" s="141">
        <v>98.9</v>
      </c>
      <c r="I204" s="141">
        <v>103.8</v>
      </c>
      <c r="J204" s="141">
        <v>98.5</v>
      </c>
      <c r="K204" s="141">
        <v>98.9</v>
      </c>
      <c r="L204" s="141">
        <v>97.4</v>
      </c>
      <c r="M204" s="141">
        <v>98.1</v>
      </c>
      <c r="N204" s="141">
        <v>98.1</v>
      </c>
      <c r="O204" s="141">
        <v>97.4</v>
      </c>
      <c r="P204" s="141">
        <v>101.6</v>
      </c>
      <c r="Q204" s="141">
        <v>101.6</v>
      </c>
      <c r="R204" s="141">
        <v>101.6</v>
      </c>
      <c r="S204" s="141">
        <v>106.6</v>
      </c>
      <c r="T204" s="141">
        <v>108.4</v>
      </c>
      <c r="U204" s="141">
        <v>107.8</v>
      </c>
      <c r="V204" s="141">
        <v>105.8</v>
      </c>
      <c r="W204" s="141">
        <v>106</v>
      </c>
      <c r="X204" s="141">
        <v>106</v>
      </c>
      <c r="Y204" s="141">
        <v>105.8</v>
      </c>
      <c r="Z204" s="141">
        <v>104.5</v>
      </c>
      <c r="AA204" s="141">
        <v>104.5</v>
      </c>
      <c r="AB204" s="141">
        <v>106</v>
      </c>
      <c r="AC204" s="141">
        <v>106</v>
      </c>
      <c r="AD204" s="141">
        <v>105.4</v>
      </c>
      <c r="AE204" s="141">
        <v>104.4</v>
      </c>
      <c r="AF204" s="141">
        <v>105.8</v>
      </c>
      <c r="AG204" s="141">
        <v>109.5</v>
      </c>
      <c r="AH204" s="141">
        <v>105.5</v>
      </c>
      <c r="AI204" s="141">
        <v>105.8</v>
      </c>
      <c r="AJ204" s="141">
        <v>104.7</v>
      </c>
      <c r="AK204" s="141">
        <v>105.5</v>
      </c>
      <c r="AL204" s="141">
        <v>108</v>
      </c>
      <c r="AM204" s="141">
        <v>107.7</v>
      </c>
      <c r="AN204" s="141">
        <v>108.7</v>
      </c>
      <c r="AO204" s="141">
        <v>107.2</v>
      </c>
      <c r="AP204" s="141">
        <v>107.2</v>
      </c>
      <c r="AQ204" s="141">
        <v>111.6</v>
      </c>
      <c r="AR204" s="141">
        <v>110.5</v>
      </c>
      <c r="AS204" s="141">
        <v>110.2</v>
      </c>
      <c r="AT204" s="141">
        <v>111.3</v>
      </c>
      <c r="AU204" s="141">
        <v>111.3</v>
      </c>
      <c r="AV204" s="141">
        <v>111.4</v>
      </c>
      <c r="AW204" s="141">
        <v>112.8</v>
      </c>
      <c r="AX204" s="141">
        <v>111.6</v>
      </c>
      <c r="AY204" s="141">
        <v>112.4</v>
      </c>
      <c r="AZ204" s="141">
        <v>120.6</v>
      </c>
      <c r="BA204" s="141">
        <v>120.6</v>
      </c>
      <c r="BB204" s="141">
        <v>120.6</v>
      </c>
      <c r="BC204" s="141">
        <v>122.1</v>
      </c>
      <c r="BD204" s="141">
        <v>126.4</v>
      </c>
      <c r="BE204" s="141">
        <v>125.4</v>
      </c>
      <c r="BF204" s="141">
        <v>123.6</v>
      </c>
      <c r="BG204" s="141">
        <v>124</v>
      </c>
      <c r="BH204" s="141">
        <v>124.6</v>
      </c>
      <c r="BI204" s="141">
        <v>125.5</v>
      </c>
      <c r="BJ204" s="141">
        <v>127.3</v>
      </c>
      <c r="BK204" s="141">
        <v>126.2</v>
      </c>
      <c r="BL204" s="141">
        <v>125.6</v>
      </c>
      <c r="BM204" s="141">
        <v>125.6</v>
      </c>
      <c r="BN204" s="141">
        <v>125.6</v>
      </c>
      <c r="BO204" s="141">
        <v>125.6</v>
      </c>
      <c r="BP204" s="141">
        <v>130.1</v>
      </c>
      <c r="BQ204" s="141">
        <v>136.80000000000001</v>
      </c>
      <c r="BR204" s="141">
        <v>136.80000000000001</v>
      </c>
      <c r="BS204" s="141">
        <v>136.80000000000001</v>
      </c>
      <c r="BT204" s="141">
        <v>136.80000000000001</v>
      </c>
      <c r="BU204" s="141">
        <v>136.80000000000001</v>
      </c>
      <c r="BV204" s="141">
        <v>136.80000000000001</v>
      </c>
      <c r="BW204" s="141">
        <v>136.80000000000001</v>
      </c>
      <c r="BX204" s="141">
        <v>133.1</v>
      </c>
      <c r="BY204" s="141">
        <v>130.4</v>
      </c>
      <c r="BZ204" s="141">
        <v>131.6</v>
      </c>
      <c r="CA204" s="141">
        <v>132.6</v>
      </c>
      <c r="CB204" s="141">
        <v>142.80000000000001</v>
      </c>
      <c r="CC204" s="141">
        <v>142.9</v>
      </c>
      <c r="CD204" s="141">
        <v>140.19999999999999</v>
      </c>
      <c r="CE204" s="141">
        <v>134.6</v>
      </c>
      <c r="CF204" s="141">
        <v>133.6</v>
      </c>
      <c r="CG204" s="141">
        <v>133.6</v>
      </c>
      <c r="CH204" s="141">
        <v>135.30000000000001</v>
      </c>
      <c r="CI204" s="141">
        <v>132.5</v>
      </c>
      <c r="CJ204" s="141">
        <v>131.6</v>
      </c>
      <c r="CK204" s="141">
        <v>130.69999999999999</v>
      </c>
      <c r="CL204" s="141">
        <v>128.9</v>
      </c>
    </row>
    <row r="205" spans="1:90" x14ac:dyDescent="0.2">
      <c r="A205" s="138" t="s">
        <v>3299</v>
      </c>
      <c r="B205" s="138" t="s">
        <v>3300</v>
      </c>
      <c r="C205" s="139">
        <v>9.8129999999999995E-2</v>
      </c>
      <c r="D205" s="141">
        <v>98.3</v>
      </c>
      <c r="E205" s="141">
        <v>93.3</v>
      </c>
      <c r="F205" s="141">
        <v>95.1</v>
      </c>
      <c r="G205" s="141">
        <v>99.3</v>
      </c>
      <c r="H205" s="141">
        <v>97.4</v>
      </c>
      <c r="I205" s="141">
        <v>95.6</v>
      </c>
      <c r="J205" s="141">
        <v>93.9</v>
      </c>
      <c r="K205" s="141">
        <v>97.2</v>
      </c>
      <c r="L205" s="141">
        <v>95</v>
      </c>
      <c r="M205" s="141">
        <v>91.3</v>
      </c>
      <c r="N205" s="141">
        <v>90.2</v>
      </c>
      <c r="O205" s="141">
        <v>95.8</v>
      </c>
      <c r="P205" s="141">
        <v>94.7</v>
      </c>
      <c r="Q205" s="141">
        <v>99.3</v>
      </c>
      <c r="R205" s="141">
        <v>102.9</v>
      </c>
      <c r="S205" s="141">
        <v>105.9</v>
      </c>
      <c r="T205" s="141">
        <v>102.6</v>
      </c>
      <c r="U205" s="141">
        <v>103.7</v>
      </c>
      <c r="V205" s="141">
        <v>100.4</v>
      </c>
      <c r="W205" s="141">
        <v>101</v>
      </c>
      <c r="X205" s="141">
        <v>101</v>
      </c>
      <c r="Y205" s="141">
        <v>99.6</v>
      </c>
      <c r="Z205" s="141">
        <v>96.8</v>
      </c>
      <c r="AA205" s="141">
        <v>96.9</v>
      </c>
      <c r="AB205" s="141">
        <v>98.2</v>
      </c>
      <c r="AC205" s="141">
        <v>98.8</v>
      </c>
      <c r="AD205" s="141">
        <v>105.8</v>
      </c>
      <c r="AE205" s="141">
        <v>110.6</v>
      </c>
      <c r="AF205" s="141">
        <v>108</v>
      </c>
      <c r="AG205" s="141">
        <v>104.9</v>
      </c>
      <c r="AH205" s="141">
        <v>102.3</v>
      </c>
      <c r="AI205" s="141">
        <v>101.8</v>
      </c>
      <c r="AJ205" s="141">
        <v>100.9</v>
      </c>
      <c r="AK205" s="141">
        <v>100.8</v>
      </c>
      <c r="AL205" s="141">
        <v>101.3</v>
      </c>
      <c r="AM205" s="141">
        <v>104.3</v>
      </c>
      <c r="AN205" s="141">
        <v>106.1</v>
      </c>
      <c r="AO205" s="141">
        <v>103.1</v>
      </c>
      <c r="AP205" s="141">
        <v>108.3</v>
      </c>
      <c r="AQ205" s="141">
        <v>111.6</v>
      </c>
      <c r="AR205" s="141">
        <v>114.2</v>
      </c>
      <c r="AS205" s="141">
        <v>119.1</v>
      </c>
      <c r="AT205" s="141">
        <v>120.7</v>
      </c>
      <c r="AU205" s="141">
        <v>130.5</v>
      </c>
      <c r="AV205" s="141">
        <v>135.80000000000001</v>
      </c>
      <c r="AW205" s="141">
        <v>139.19999999999999</v>
      </c>
      <c r="AX205" s="141">
        <v>129.69999999999999</v>
      </c>
      <c r="AY205" s="141">
        <v>127.5</v>
      </c>
      <c r="AZ205" s="141">
        <v>128</v>
      </c>
      <c r="BA205" s="141">
        <v>132.1</v>
      </c>
      <c r="BB205" s="141">
        <v>127.1</v>
      </c>
      <c r="BC205" s="141">
        <v>145.9</v>
      </c>
      <c r="BD205" s="141">
        <v>147.1</v>
      </c>
      <c r="BE205" s="141">
        <v>149.1</v>
      </c>
      <c r="BF205" s="141">
        <v>147.4</v>
      </c>
      <c r="BG205" s="141">
        <v>151.30000000000001</v>
      </c>
      <c r="BH205" s="141">
        <v>150.80000000000001</v>
      </c>
      <c r="BI205" s="141">
        <v>153.9</v>
      </c>
      <c r="BJ205" s="141">
        <v>159.19999999999999</v>
      </c>
      <c r="BK205" s="141">
        <v>159</v>
      </c>
      <c r="BL205" s="141">
        <v>161.1</v>
      </c>
      <c r="BM205" s="141">
        <v>161</v>
      </c>
      <c r="BN205" s="141">
        <v>161</v>
      </c>
      <c r="BO205" s="141">
        <v>157.9</v>
      </c>
      <c r="BP205" s="141">
        <v>158.6</v>
      </c>
      <c r="BQ205" s="141">
        <v>156.6</v>
      </c>
      <c r="BR205" s="141">
        <v>156.6</v>
      </c>
      <c r="BS205" s="141">
        <v>156.6</v>
      </c>
      <c r="BT205" s="141">
        <v>156.6</v>
      </c>
      <c r="BU205" s="141">
        <v>156.6</v>
      </c>
      <c r="BV205" s="141">
        <v>156.6</v>
      </c>
      <c r="BW205" s="141">
        <v>156.6</v>
      </c>
      <c r="BX205" s="141">
        <v>159.80000000000001</v>
      </c>
      <c r="BY205" s="141">
        <v>159.69999999999999</v>
      </c>
      <c r="BZ205" s="141">
        <v>159.19999999999999</v>
      </c>
      <c r="CA205" s="141">
        <v>156.4</v>
      </c>
      <c r="CB205" s="141">
        <v>154.30000000000001</v>
      </c>
      <c r="CC205" s="141">
        <v>155.69999999999999</v>
      </c>
      <c r="CD205" s="141">
        <v>153.9</v>
      </c>
      <c r="CE205" s="141">
        <v>153.5</v>
      </c>
      <c r="CF205" s="141">
        <v>152.6</v>
      </c>
      <c r="CG205" s="141">
        <v>152.6</v>
      </c>
      <c r="CH205" s="141">
        <v>152.5</v>
      </c>
      <c r="CI205" s="141">
        <v>151.80000000000001</v>
      </c>
      <c r="CJ205" s="141">
        <v>151.6</v>
      </c>
      <c r="CK205" s="141">
        <v>149.69999999999999</v>
      </c>
      <c r="CL205" s="141">
        <v>150.30000000000001</v>
      </c>
    </row>
    <row r="206" spans="1:90" x14ac:dyDescent="0.2">
      <c r="A206" s="138" t="s">
        <v>3301</v>
      </c>
      <c r="B206" s="138" t="s">
        <v>3302</v>
      </c>
      <c r="C206" s="139">
        <v>2.3099999999999999E-2</v>
      </c>
      <c r="D206" s="141">
        <v>104.9</v>
      </c>
      <c r="E206" s="141">
        <v>106.3</v>
      </c>
      <c r="F206" s="141">
        <v>106.3</v>
      </c>
      <c r="G206" s="141">
        <v>106.3</v>
      </c>
      <c r="H206" s="141">
        <v>106.3</v>
      </c>
      <c r="I206" s="141">
        <v>106.3</v>
      </c>
      <c r="J206" s="141">
        <v>106.3</v>
      </c>
      <c r="K206" s="141">
        <v>107.5</v>
      </c>
      <c r="L206" s="141">
        <v>111</v>
      </c>
      <c r="M206" s="141">
        <v>111</v>
      </c>
      <c r="N206" s="141">
        <v>111</v>
      </c>
      <c r="O206" s="141">
        <v>111</v>
      </c>
      <c r="P206" s="141">
        <v>113.5</v>
      </c>
      <c r="Q206" s="141">
        <v>111</v>
      </c>
      <c r="R206" s="141">
        <v>111</v>
      </c>
      <c r="S206" s="141">
        <v>111</v>
      </c>
      <c r="T206" s="141">
        <v>112.5</v>
      </c>
      <c r="U206" s="141">
        <v>114.6</v>
      </c>
      <c r="V206" s="141">
        <v>114.6</v>
      </c>
      <c r="W206" s="141">
        <v>114.6</v>
      </c>
      <c r="X206" s="141">
        <v>114.6</v>
      </c>
      <c r="Y206" s="141">
        <v>114.6</v>
      </c>
      <c r="Z206" s="141">
        <v>114.6</v>
      </c>
      <c r="AA206" s="141">
        <v>114.6</v>
      </c>
      <c r="AB206" s="141">
        <v>114.6</v>
      </c>
      <c r="AC206" s="141">
        <v>114.6</v>
      </c>
      <c r="AD206" s="141">
        <v>114.6</v>
      </c>
      <c r="AE206" s="141">
        <v>114.6</v>
      </c>
      <c r="AF206" s="141">
        <v>116.4</v>
      </c>
      <c r="AG206" s="141">
        <v>121.8</v>
      </c>
      <c r="AH206" s="141">
        <v>131.30000000000001</v>
      </c>
      <c r="AI206" s="141">
        <v>159.9</v>
      </c>
      <c r="AJ206" s="141">
        <v>159.9</v>
      </c>
      <c r="AK206" s="141">
        <v>159.9</v>
      </c>
      <c r="AL206" s="141">
        <v>159.9</v>
      </c>
      <c r="AM206" s="141">
        <v>159.9</v>
      </c>
      <c r="AN206" s="141">
        <v>161.30000000000001</v>
      </c>
      <c r="AO206" s="141">
        <v>161.30000000000001</v>
      </c>
      <c r="AP206" s="141">
        <v>161.30000000000001</v>
      </c>
      <c r="AQ206" s="141">
        <v>161.30000000000001</v>
      </c>
      <c r="AR206" s="141">
        <v>166.7</v>
      </c>
      <c r="AS206" s="141">
        <v>169.9</v>
      </c>
      <c r="AT206" s="141">
        <v>169.9</v>
      </c>
      <c r="AU206" s="141">
        <v>169.9</v>
      </c>
      <c r="AV206" s="141">
        <v>171.4</v>
      </c>
      <c r="AW206" s="141">
        <v>173.9</v>
      </c>
      <c r="AX206" s="141">
        <v>173.5</v>
      </c>
      <c r="AY206" s="141">
        <v>172.1</v>
      </c>
      <c r="AZ206" s="141">
        <v>172.1</v>
      </c>
      <c r="BA206" s="141">
        <v>172.1</v>
      </c>
      <c r="BB206" s="141">
        <v>172.1</v>
      </c>
      <c r="BC206" s="141">
        <v>172.1</v>
      </c>
      <c r="BD206" s="141">
        <v>179.1</v>
      </c>
      <c r="BE206" s="141">
        <v>182.9</v>
      </c>
      <c r="BF206" s="141">
        <v>182.9</v>
      </c>
      <c r="BG206" s="141">
        <v>182.9</v>
      </c>
      <c r="BH206" s="141">
        <v>188.3</v>
      </c>
      <c r="BI206" s="141">
        <v>191.2</v>
      </c>
      <c r="BJ206" s="141">
        <v>195.5</v>
      </c>
      <c r="BK206" s="141">
        <v>195.5</v>
      </c>
      <c r="BL206" s="141">
        <v>197</v>
      </c>
      <c r="BM206" s="141">
        <v>200.2</v>
      </c>
      <c r="BN206" s="141">
        <v>199.9</v>
      </c>
      <c r="BO206" s="141">
        <v>199.1</v>
      </c>
      <c r="BP206" s="141">
        <v>195.5</v>
      </c>
      <c r="BQ206" s="141">
        <v>195.5</v>
      </c>
      <c r="BR206" s="141">
        <v>195.5</v>
      </c>
      <c r="BS206" s="141">
        <v>195.5</v>
      </c>
      <c r="BT206" s="141">
        <v>195.5</v>
      </c>
      <c r="BU206" s="141">
        <v>195.5</v>
      </c>
      <c r="BV206" s="141">
        <v>195.5</v>
      </c>
      <c r="BW206" s="141">
        <v>195.5</v>
      </c>
      <c r="BX206" s="141">
        <v>195.5</v>
      </c>
      <c r="BY206" s="141">
        <v>195.5</v>
      </c>
      <c r="BZ206" s="141">
        <v>195.5</v>
      </c>
      <c r="CA206" s="141">
        <v>195.5</v>
      </c>
      <c r="CB206" s="141">
        <v>205.4</v>
      </c>
      <c r="CC206" s="141">
        <v>235.1</v>
      </c>
      <c r="CD206" s="141">
        <v>239.8</v>
      </c>
      <c r="CE206" s="141">
        <v>240.9</v>
      </c>
      <c r="CF206" s="141">
        <v>244.9</v>
      </c>
      <c r="CG206" s="141">
        <v>242.7</v>
      </c>
      <c r="CH206" s="141">
        <v>241.3</v>
      </c>
      <c r="CI206" s="141">
        <v>241.3</v>
      </c>
      <c r="CJ206" s="141">
        <v>241.3</v>
      </c>
      <c r="CK206" s="141">
        <v>237.3</v>
      </c>
      <c r="CL206" s="141">
        <v>236.2</v>
      </c>
    </row>
    <row r="207" spans="1:90" x14ac:dyDescent="0.2">
      <c r="A207" s="138" t="s">
        <v>3303</v>
      </c>
      <c r="B207" s="138" t="s">
        <v>1856</v>
      </c>
      <c r="C207" s="139">
        <v>4.8099999999999997E-2</v>
      </c>
      <c r="D207" s="141">
        <v>100.8</v>
      </c>
      <c r="E207" s="141">
        <v>100.8</v>
      </c>
      <c r="F207" s="141">
        <v>103.5</v>
      </c>
      <c r="G207" s="141">
        <v>97.8</v>
      </c>
      <c r="H207" s="141">
        <v>101.5</v>
      </c>
      <c r="I207" s="141">
        <v>100.6</v>
      </c>
      <c r="J207" s="141">
        <v>103.2</v>
      </c>
      <c r="K207" s="141">
        <v>105.9</v>
      </c>
      <c r="L207" s="141">
        <v>107.3</v>
      </c>
      <c r="M207" s="141">
        <v>105.3</v>
      </c>
      <c r="N207" s="141">
        <v>105.3</v>
      </c>
      <c r="O207" s="141">
        <v>106.6</v>
      </c>
      <c r="P207" s="141">
        <v>106.6</v>
      </c>
      <c r="Q207" s="141">
        <v>105.3</v>
      </c>
      <c r="R207" s="141">
        <v>107</v>
      </c>
      <c r="S207" s="141">
        <v>113.2</v>
      </c>
      <c r="T207" s="141">
        <v>112.2</v>
      </c>
      <c r="U207" s="141">
        <v>112.9</v>
      </c>
      <c r="V207" s="141">
        <v>113.5</v>
      </c>
      <c r="W207" s="141">
        <v>118.3</v>
      </c>
      <c r="X207" s="141">
        <v>116.9</v>
      </c>
      <c r="Y207" s="141">
        <v>125.6</v>
      </c>
      <c r="Z207" s="141">
        <v>124.3</v>
      </c>
      <c r="AA207" s="141">
        <v>132.9</v>
      </c>
      <c r="AB207" s="141">
        <v>132.9</v>
      </c>
      <c r="AC207" s="141">
        <v>134.19999999999999</v>
      </c>
      <c r="AD207" s="141">
        <v>135.6</v>
      </c>
      <c r="AE207" s="141">
        <v>136.80000000000001</v>
      </c>
      <c r="AF207" s="141">
        <v>134.5</v>
      </c>
      <c r="AG207" s="141">
        <v>134.5</v>
      </c>
      <c r="AH207" s="141">
        <v>133.80000000000001</v>
      </c>
      <c r="AI207" s="141">
        <v>137.19999999999999</v>
      </c>
      <c r="AJ207" s="141">
        <v>137.19999999999999</v>
      </c>
      <c r="AK207" s="141">
        <v>135.19999999999999</v>
      </c>
      <c r="AL207" s="141">
        <v>136.69999999999999</v>
      </c>
      <c r="AM207" s="141">
        <v>135.19999999999999</v>
      </c>
      <c r="AN207" s="141">
        <v>151.4</v>
      </c>
      <c r="AO207" s="141">
        <v>151.80000000000001</v>
      </c>
      <c r="AP207" s="141">
        <v>153.4</v>
      </c>
      <c r="AQ207" s="141">
        <v>152.19999999999999</v>
      </c>
      <c r="AR207" s="141">
        <v>148.19999999999999</v>
      </c>
      <c r="AS207" s="141">
        <v>147.1</v>
      </c>
      <c r="AT207" s="141">
        <v>147.1</v>
      </c>
      <c r="AU207" s="141">
        <v>157.9</v>
      </c>
      <c r="AV207" s="141">
        <v>194.7</v>
      </c>
      <c r="AW207" s="141">
        <v>197.5</v>
      </c>
      <c r="AX207" s="141">
        <v>188.5</v>
      </c>
      <c r="AY207" s="141">
        <v>197.9</v>
      </c>
      <c r="AZ207" s="141">
        <v>181</v>
      </c>
      <c r="BA207" s="141">
        <v>178.4</v>
      </c>
      <c r="BB207" s="141">
        <v>178.4</v>
      </c>
      <c r="BC207" s="141">
        <v>165.3</v>
      </c>
      <c r="BD207" s="141">
        <v>166</v>
      </c>
      <c r="BE207" s="141">
        <v>171.9</v>
      </c>
      <c r="BF207" s="141">
        <v>157.30000000000001</v>
      </c>
      <c r="BG207" s="141">
        <v>162.9</v>
      </c>
      <c r="BH207" s="141">
        <v>163.6</v>
      </c>
      <c r="BI207" s="141">
        <v>165.7</v>
      </c>
      <c r="BJ207" s="141">
        <v>165.7</v>
      </c>
      <c r="BK207" s="141">
        <v>187</v>
      </c>
      <c r="BL207" s="141">
        <v>187</v>
      </c>
      <c r="BM207" s="141">
        <v>176.9</v>
      </c>
      <c r="BN207" s="141">
        <v>173.4</v>
      </c>
      <c r="BO207" s="141">
        <v>180.2</v>
      </c>
      <c r="BP207" s="141">
        <v>186.9</v>
      </c>
      <c r="BQ207" s="141">
        <v>186.9</v>
      </c>
      <c r="BR207" s="141">
        <v>173</v>
      </c>
      <c r="BS207" s="141">
        <v>169.5</v>
      </c>
      <c r="BT207" s="141">
        <v>166.9</v>
      </c>
      <c r="BU207" s="141">
        <v>172.3</v>
      </c>
      <c r="BV207" s="141">
        <v>172.3</v>
      </c>
      <c r="BW207" s="141">
        <v>172.3</v>
      </c>
      <c r="BX207" s="141">
        <v>172.3</v>
      </c>
      <c r="BY207" s="141">
        <v>172.3</v>
      </c>
      <c r="BZ207" s="141">
        <v>172.3</v>
      </c>
      <c r="CA207" s="141">
        <v>172.3</v>
      </c>
      <c r="CB207" s="141">
        <v>172.3</v>
      </c>
      <c r="CC207" s="141">
        <v>172.3</v>
      </c>
      <c r="CD207" s="141">
        <v>172.3</v>
      </c>
      <c r="CE207" s="141">
        <v>172.3</v>
      </c>
      <c r="CF207" s="141">
        <v>172.3</v>
      </c>
      <c r="CG207" s="141">
        <v>176.5</v>
      </c>
      <c r="CH207" s="141">
        <v>179.1</v>
      </c>
      <c r="CI207" s="141">
        <v>180.6</v>
      </c>
      <c r="CJ207" s="141">
        <v>181.3</v>
      </c>
      <c r="CK207" s="141">
        <v>181.8</v>
      </c>
      <c r="CL207" s="141">
        <v>181.8</v>
      </c>
    </row>
    <row r="208" spans="1:90" x14ac:dyDescent="0.2">
      <c r="A208" s="138" t="s">
        <v>1889</v>
      </c>
      <c r="B208" s="138" t="s">
        <v>1858</v>
      </c>
      <c r="C208" s="139">
        <v>4.8099999999999997E-2</v>
      </c>
      <c r="D208" s="141">
        <v>100.8</v>
      </c>
      <c r="E208" s="141">
        <v>100.8</v>
      </c>
      <c r="F208" s="141">
        <v>103.5</v>
      </c>
      <c r="G208" s="141">
        <v>97.8</v>
      </c>
      <c r="H208" s="141">
        <v>101.5</v>
      </c>
      <c r="I208" s="141">
        <v>100.6</v>
      </c>
      <c r="J208" s="141">
        <v>103.2</v>
      </c>
      <c r="K208" s="141">
        <v>105.9</v>
      </c>
      <c r="L208" s="141">
        <v>107.3</v>
      </c>
      <c r="M208" s="141">
        <v>105.3</v>
      </c>
      <c r="N208" s="141">
        <v>105.3</v>
      </c>
      <c r="O208" s="141">
        <v>106.6</v>
      </c>
      <c r="P208" s="141">
        <v>106.6</v>
      </c>
      <c r="Q208" s="141">
        <v>105.3</v>
      </c>
      <c r="R208" s="141">
        <v>107</v>
      </c>
      <c r="S208" s="141">
        <v>113.2</v>
      </c>
      <c r="T208" s="141">
        <v>112.2</v>
      </c>
      <c r="U208" s="141">
        <v>112.9</v>
      </c>
      <c r="V208" s="141">
        <v>113.5</v>
      </c>
      <c r="W208" s="141">
        <v>118.3</v>
      </c>
      <c r="X208" s="141">
        <v>116.9</v>
      </c>
      <c r="Y208" s="141">
        <v>125.6</v>
      </c>
      <c r="Z208" s="141">
        <v>124.3</v>
      </c>
      <c r="AA208" s="141">
        <v>132.9</v>
      </c>
      <c r="AB208" s="141">
        <v>132.9</v>
      </c>
      <c r="AC208" s="141">
        <v>134.19999999999999</v>
      </c>
      <c r="AD208" s="141">
        <v>135.6</v>
      </c>
      <c r="AE208" s="141">
        <v>136.80000000000001</v>
      </c>
      <c r="AF208" s="141">
        <v>134.5</v>
      </c>
      <c r="AG208" s="141">
        <v>134.5</v>
      </c>
      <c r="AH208" s="141">
        <v>133.80000000000001</v>
      </c>
      <c r="AI208" s="141">
        <v>137.19999999999999</v>
      </c>
      <c r="AJ208" s="141">
        <v>137.19999999999999</v>
      </c>
      <c r="AK208" s="141">
        <v>135.19999999999999</v>
      </c>
      <c r="AL208" s="141">
        <v>136.69999999999999</v>
      </c>
      <c r="AM208" s="141">
        <v>135.19999999999999</v>
      </c>
      <c r="AN208" s="141">
        <v>151.4</v>
      </c>
      <c r="AO208" s="141">
        <v>151.80000000000001</v>
      </c>
      <c r="AP208" s="141">
        <v>153.4</v>
      </c>
      <c r="AQ208" s="141">
        <v>152.19999999999999</v>
      </c>
      <c r="AR208" s="141">
        <v>148.19999999999999</v>
      </c>
      <c r="AS208" s="141">
        <v>147.1</v>
      </c>
      <c r="AT208" s="141">
        <v>147.1</v>
      </c>
      <c r="AU208" s="141">
        <v>157.9</v>
      </c>
      <c r="AV208" s="141">
        <v>194.7</v>
      </c>
      <c r="AW208" s="141">
        <v>197.5</v>
      </c>
      <c r="AX208" s="141">
        <v>188.5</v>
      </c>
      <c r="AY208" s="141">
        <v>197.9</v>
      </c>
      <c r="AZ208" s="141">
        <v>181</v>
      </c>
      <c r="BA208" s="141">
        <v>178.4</v>
      </c>
      <c r="BB208" s="141">
        <v>178.4</v>
      </c>
      <c r="BC208" s="141">
        <v>165.3</v>
      </c>
      <c r="BD208" s="141">
        <v>166</v>
      </c>
      <c r="BE208" s="141">
        <v>171.9</v>
      </c>
      <c r="BF208" s="141">
        <v>157.30000000000001</v>
      </c>
      <c r="BG208" s="141">
        <v>162.9</v>
      </c>
      <c r="BH208" s="141">
        <v>163.6</v>
      </c>
      <c r="BI208" s="141">
        <v>165.7</v>
      </c>
      <c r="BJ208" s="141">
        <v>165.7</v>
      </c>
      <c r="BK208" s="141">
        <v>187</v>
      </c>
      <c r="BL208" s="141">
        <v>187</v>
      </c>
      <c r="BM208" s="141">
        <v>176.9</v>
      </c>
      <c r="BN208" s="141">
        <v>173.4</v>
      </c>
      <c r="BO208" s="141">
        <v>180.2</v>
      </c>
      <c r="BP208" s="141">
        <v>186.9</v>
      </c>
      <c r="BQ208" s="141">
        <v>186.9</v>
      </c>
      <c r="BR208" s="141">
        <v>173</v>
      </c>
      <c r="BS208" s="141">
        <v>169.5</v>
      </c>
      <c r="BT208" s="141">
        <v>166.9</v>
      </c>
      <c r="BU208" s="141">
        <v>172.3</v>
      </c>
      <c r="BV208" s="141">
        <v>172.3</v>
      </c>
      <c r="BW208" s="141">
        <v>172.3</v>
      </c>
      <c r="BX208" s="141">
        <v>172.3</v>
      </c>
      <c r="BY208" s="141">
        <v>172.3</v>
      </c>
      <c r="BZ208" s="141">
        <v>172.3</v>
      </c>
      <c r="CA208" s="141">
        <v>172.3</v>
      </c>
      <c r="CB208" s="141">
        <v>172.3</v>
      </c>
      <c r="CC208" s="141">
        <v>172.3</v>
      </c>
      <c r="CD208" s="141">
        <v>172.3</v>
      </c>
      <c r="CE208" s="141">
        <v>172.3</v>
      </c>
      <c r="CF208" s="141">
        <v>172.3</v>
      </c>
      <c r="CG208" s="141">
        <v>176.5</v>
      </c>
      <c r="CH208" s="141">
        <v>179.1</v>
      </c>
      <c r="CI208" s="141">
        <v>180.6</v>
      </c>
      <c r="CJ208" s="141">
        <v>181.3</v>
      </c>
      <c r="CK208" s="141">
        <v>181.8</v>
      </c>
      <c r="CL208" s="141">
        <v>181.8</v>
      </c>
    </row>
    <row r="209" spans="1:90" x14ac:dyDescent="0.2">
      <c r="A209" s="138" t="s">
        <v>3304</v>
      </c>
      <c r="B209" s="138" t="s">
        <v>1868</v>
      </c>
      <c r="C209" s="139">
        <v>0.87932999999999995</v>
      </c>
      <c r="D209" s="141">
        <v>101.4</v>
      </c>
      <c r="E209" s="141">
        <v>101.2</v>
      </c>
      <c r="F209" s="141">
        <v>101</v>
      </c>
      <c r="G209" s="141">
        <v>105.4</v>
      </c>
      <c r="H209" s="141">
        <v>106.1</v>
      </c>
      <c r="I209" s="141">
        <v>106</v>
      </c>
      <c r="J209" s="141">
        <v>106.2</v>
      </c>
      <c r="K209" s="141">
        <v>106.3</v>
      </c>
      <c r="L209" s="141">
        <v>106.4</v>
      </c>
      <c r="M209" s="141">
        <v>106.7</v>
      </c>
      <c r="N209" s="141">
        <v>107.6</v>
      </c>
      <c r="O209" s="141">
        <v>107.4</v>
      </c>
      <c r="P209" s="141">
        <v>106.5</v>
      </c>
      <c r="Q209" s="141">
        <v>106.3</v>
      </c>
      <c r="R209" s="141">
        <v>107.3</v>
      </c>
      <c r="S209" s="141">
        <v>102.8</v>
      </c>
      <c r="T209" s="141">
        <v>103.2</v>
      </c>
      <c r="U209" s="141">
        <v>103.2</v>
      </c>
      <c r="V209" s="141">
        <v>103</v>
      </c>
      <c r="W209" s="141">
        <v>103.9</v>
      </c>
      <c r="X209" s="141">
        <v>104.3</v>
      </c>
      <c r="Y209" s="141">
        <v>104.1</v>
      </c>
      <c r="Z209" s="141">
        <v>104.4</v>
      </c>
      <c r="AA209" s="141">
        <v>104.7</v>
      </c>
      <c r="AB209" s="141">
        <v>105</v>
      </c>
      <c r="AC209" s="141">
        <v>105.6</v>
      </c>
      <c r="AD209" s="141">
        <v>106</v>
      </c>
      <c r="AE209" s="141">
        <v>108.1</v>
      </c>
      <c r="AF209" s="141">
        <v>107.6</v>
      </c>
      <c r="AG209" s="141">
        <v>107.2</v>
      </c>
      <c r="AH209" s="141">
        <v>106.7</v>
      </c>
      <c r="AI209" s="141">
        <v>106.9</v>
      </c>
      <c r="AJ209" s="141">
        <v>107.6</v>
      </c>
      <c r="AK209" s="141">
        <v>107.8</v>
      </c>
      <c r="AL209" s="141">
        <v>107.2</v>
      </c>
      <c r="AM209" s="141">
        <v>107.6</v>
      </c>
      <c r="AN209" s="141">
        <v>108.2</v>
      </c>
      <c r="AO209" s="141">
        <v>108.5</v>
      </c>
      <c r="AP209" s="141">
        <v>110.4</v>
      </c>
      <c r="AQ209" s="141">
        <v>112.3</v>
      </c>
      <c r="AR209" s="141">
        <v>113.3</v>
      </c>
      <c r="AS209" s="141">
        <v>113.4</v>
      </c>
      <c r="AT209" s="141">
        <v>114.2</v>
      </c>
      <c r="AU209" s="141">
        <v>115.4</v>
      </c>
      <c r="AV209" s="141">
        <v>116.4</v>
      </c>
      <c r="AW209" s="141">
        <v>116.5</v>
      </c>
      <c r="AX209" s="141">
        <v>116.4</v>
      </c>
      <c r="AY209" s="141">
        <v>115.6</v>
      </c>
      <c r="AZ209" s="141">
        <v>124.1</v>
      </c>
      <c r="BA209" s="141">
        <v>124.5</v>
      </c>
      <c r="BB209" s="141">
        <v>126.3</v>
      </c>
      <c r="BC209" s="141">
        <v>129.5</v>
      </c>
      <c r="BD209" s="141">
        <v>130.4</v>
      </c>
      <c r="BE209" s="141">
        <v>130.80000000000001</v>
      </c>
      <c r="BF209" s="141">
        <v>132.80000000000001</v>
      </c>
      <c r="BG209" s="141">
        <v>133.69999999999999</v>
      </c>
      <c r="BH209" s="141">
        <v>134.80000000000001</v>
      </c>
      <c r="BI209" s="141">
        <v>133.4</v>
      </c>
      <c r="BJ209" s="141">
        <v>137.30000000000001</v>
      </c>
      <c r="BK209" s="141">
        <v>137.69999999999999</v>
      </c>
      <c r="BL209" s="141">
        <v>137.6</v>
      </c>
      <c r="BM209" s="141">
        <v>139.9</v>
      </c>
      <c r="BN209" s="141">
        <v>139.5</v>
      </c>
      <c r="BO209" s="141">
        <v>138.19999999999999</v>
      </c>
      <c r="BP209" s="141">
        <v>138.9</v>
      </c>
      <c r="BQ209" s="141">
        <v>139.5</v>
      </c>
      <c r="BR209" s="141">
        <v>139.69999999999999</v>
      </c>
      <c r="BS209" s="141">
        <v>139.9</v>
      </c>
      <c r="BT209" s="141">
        <v>139.19999999999999</v>
      </c>
      <c r="BU209" s="141">
        <v>139</v>
      </c>
      <c r="BV209" s="141">
        <v>139.1</v>
      </c>
      <c r="BW209" s="141">
        <v>139.80000000000001</v>
      </c>
      <c r="BX209" s="141">
        <v>145.19999999999999</v>
      </c>
      <c r="BY209" s="141">
        <v>147.4</v>
      </c>
      <c r="BZ209" s="141">
        <v>147.9</v>
      </c>
      <c r="CA209" s="141">
        <v>149.9</v>
      </c>
      <c r="CB209" s="141">
        <v>151.30000000000001</v>
      </c>
      <c r="CC209" s="141">
        <v>153.80000000000001</v>
      </c>
      <c r="CD209" s="141">
        <v>156.5</v>
      </c>
      <c r="CE209" s="141">
        <v>159</v>
      </c>
      <c r="CF209" s="141">
        <v>161.6</v>
      </c>
      <c r="CG209" s="141">
        <v>159.4</v>
      </c>
      <c r="CH209" s="141">
        <v>159.4</v>
      </c>
      <c r="CI209" s="141">
        <v>159.6</v>
      </c>
      <c r="CJ209" s="141">
        <v>159.1</v>
      </c>
      <c r="CK209" s="141">
        <v>159.6</v>
      </c>
      <c r="CL209" s="141">
        <v>160.1</v>
      </c>
    </row>
    <row r="210" spans="1:90" x14ac:dyDescent="0.2">
      <c r="A210" s="138" t="s">
        <v>3305</v>
      </c>
      <c r="B210" s="138" t="s">
        <v>1870</v>
      </c>
      <c r="C210" s="139">
        <v>0.38299</v>
      </c>
      <c r="D210" s="141">
        <v>103.1</v>
      </c>
      <c r="E210" s="141">
        <v>103.1</v>
      </c>
      <c r="F210" s="141">
        <v>102.8</v>
      </c>
      <c r="G210" s="141">
        <v>112.1</v>
      </c>
      <c r="H210" s="141">
        <v>113.5</v>
      </c>
      <c r="I210" s="141">
        <v>113.3</v>
      </c>
      <c r="J210" s="141">
        <v>113.6</v>
      </c>
      <c r="K210" s="141">
        <v>113.5</v>
      </c>
      <c r="L210" s="141">
        <v>113.1</v>
      </c>
      <c r="M210" s="141">
        <v>113.5</v>
      </c>
      <c r="N210" s="141">
        <v>114.1</v>
      </c>
      <c r="O210" s="141">
        <v>113.2</v>
      </c>
      <c r="P210" s="141">
        <v>110.1</v>
      </c>
      <c r="Q210" s="141">
        <v>109.7</v>
      </c>
      <c r="R210" s="141">
        <v>110.9</v>
      </c>
      <c r="S210" s="141">
        <v>99.2</v>
      </c>
      <c r="T210" s="141">
        <v>98.8</v>
      </c>
      <c r="U210" s="141">
        <v>97.7</v>
      </c>
      <c r="V210" s="141">
        <v>97.1</v>
      </c>
      <c r="W210" s="141">
        <v>98.3</v>
      </c>
      <c r="X210" s="141">
        <v>98.3</v>
      </c>
      <c r="Y210" s="141">
        <v>97.9</v>
      </c>
      <c r="Z210" s="141">
        <v>98.1</v>
      </c>
      <c r="AA210" s="141">
        <v>98</v>
      </c>
      <c r="AB210" s="141">
        <v>98.4</v>
      </c>
      <c r="AC210" s="141">
        <v>98.5</v>
      </c>
      <c r="AD210" s="141">
        <v>98.5</v>
      </c>
      <c r="AE210" s="141">
        <v>97.8</v>
      </c>
      <c r="AF210" s="141">
        <v>96.4</v>
      </c>
      <c r="AG210" s="141">
        <v>95.4</v>
      </c>
      <c r="AH210" s="141">
        <v>94.1</v>
      </c>
      <c r="AI210" s="141">
        <v>93.9</v>
      </c>
      <c r="AJ210" s="141">
        <v>94.7</v>
      </c>
      <c r="AK210" s="141">
        <v>94.6</v>
      </c>
      <c r="AL210" s="141">
        <v>93.6</v>
      </c>
      <c r="AM210" s="141">
        <v>94.4</v>
      </c>
      <c r="AN210" s="141">
        <v>92.2</v>
      </c>
      <c r="AO210" s="141">
        <v>92.2</v>
      </c>
      <c r="AP210" s="141">
        <v>95.4</v>
      </c>
      <c r="AQ210" s="141">
        <v>98.1</v>
      </c>
      <c r="AR210" s="141">
        <v>98.7</v>
      </c>
      <c r="AS210" s="141">
        <v>98.1</v>
      </c>
      <c r="AT210" s="141">
        <v>98.1</v>
      </c>
      <c r="AU210" s="141">
        <v>98.1</v>
      </c>
      <c r="AV210" s="141">
        <v>99.7</v>
      </c>
      <c r="AW210" s="141">
        <v>99.7</v>
      </c>
      <c r="AX210" s="141">
        <v>99.4</v>
      </c>
      <c r="AY210" s="141">
        <v>98</v>
      </c>
      <c r="AZ210" s="141">
        <v>116.5</v>
      </c>
      <c r="BA210" s="141">
        <v>116.5</v>
      </c>
      <c r="BB210" s="141">
        <v>119.1</v>
      </c>
      <c r="BC210" s="141">
        <v>125.2</v>
      </c>
      <c r="BD210" s="141">
        <v>126.1</v>
      </c>
      <c r="BE210" s="141">
        <v>127</v>
      </c>
      <c r="BF210" s="141">
        <v>131.80000000000001</v>
      </c>
      <c r="BG210" s="141">
        <v>132.30000000000001</v>
      </c>
      <c r="BH210" s="141">
        <v>129.80000000000001</v>
      </c>
      <c r="BI210" s="141">
        <v>125.2</v>
      </c>
      <c r="BJ210" s="141">
        <v>132.6</v>
      </c>
      <c r="BK210" s="141">
        <v>133.80000000000001</v>
      </c>
      <c r="BL210" s="141">
        <v>131.19999999999999</v>
      </c>
      <c r="BM210" s="141">
        <v>134.9</v>
      </c>
      <c r="BN210" s="141">
        <v>134.6</v>
      </c>
      <c r="BO210" s="141">
        <v>132.30000000000001</v>
      </c>
      <c r="BP210" s="141">
        <v>134</v>
      </c>
      <c r="BQ210" s="141">
        <v>135.4</v>
      </c>
      <c r="BR210" s="141">
        <v>135.4</v>
      </c>
      <c r="BS210" s="141">
        <v>135.6</v>
      </c>
      <c r="BT210" s="141">
        <v>133.30000000000001</v>
      </c>
      <c r="BU210" s="141">
        <v>132.1</v>
      </c>
      <c r="BV210" s="141">
        <v>132.30000000000001</v>
      </c>
      <c r="BW210" s="141">
        <v>133.30000000000001</v>
      </c>
      <c r="BX210" s="141">
        <v>140.69999999999999</v>
      </c>
      <c r="BY210" s="141">
        <v>142.19999999999999</v>
      </c>
      <c r="BZ210" s="141">
        <v>143.1</v>
      </c>
      <c r="CA210" s="141">
        <v>145.6</v>
      </c>
      <c r="CB210" s="141">
        <v>148</v>
      </c>
      <c r="CC210" s="141">
        <v>153.1</v>
      </c>
      <c r="CD210" s="141">
        <v>156.69999999999999</v>
      </c>
      <c r="CE210" s="141">
        <v>160.1</v>
      </c>
      <c r="CF210" s="141">
        <v>162.1</v>
      </c>
      <c r="CG210" s="141">
        <v>161.1</v>
      </c>
      <c r="CH210" s="141">
        <v>161.1</v>
      </c>
      <c r="CI210" s="141">
        <v>160.80000000000001</v>
      </c>
      <c r="CJ210" s="141">
        <v>159</v>
      </c>
      <c r="CK210" s="141">
        <v>159.1</v>
      </c>
      <c r="CL210" s="141">
        <v>158.6</v>
      </c>
    </row>
    <row r="211" spans="1:90" x14ac:dyDescent="0.2">
      <c r="A211" s="138" t="s">
        <v>3306</v>
      </c>
      <c r="B211" s="138" t="s">
        <v>1872</v>
      </c>
      <c r="C211" s="139">
        <v>0.11247</v>
      </c>
      <c r="D211" s="141">
        <v>98.6</v>
      </c>
      <c r="E211" s="141">
        <v>98.6</v>
      </c>
      <c r="F211" s="141">
        <v>99.3</v>
      </c>
      <c r="G211" s="141">
        <v>99.2</v>
      </c>
      <c r="H211" s="141">
        <v>99.6</v>
      </c>
      <c r="I211" s="141">
        <v>99.5</v>
      </c>
      <c r="J211" s="141">
        <v>100.1</v>
      </c>
      <c r="K211" s="141">
        <v>100.8</v>
      </c>
      <c r="L211" s="141">
        <v>101.6</v>
      </c>
      <c r="M211" s="141">
        <v>101.2</v>
      </c>
      <c r="N211" s="141">
        <v>101.8</v>
      </c>
      <c r="O211" s="141">
        <v>101.6</v>
      </c>
      <c r="P211" s="141">
        <v>104.1</v>
      </c>
      <c r="Q211" s="141">
        <v>104.4</v>
      </c>
      <c r="R211" s="141">
        <v>105.5</v>
      </c>
      <c r="S211" s="141">
        <v>106.4</v>
      </c>
      <c r="T211" s="141">
        <v>107.4</v>
      </c>
      <c r="U211" s="141">
        <v>108</v>
      </c>
      <c r="V211" s="141">
        <v>107.9</v>
      </c>
      <c r="W211" s="141">
        <v>110.4</v>
      </c>
      <c r="X211" s="141">
        <v>111.4</v>
      </c>
      <c r="Y211" s="141">
        <v>111.7</v>
      </c>
      <c r="Z211" s="141">
        <v>112.5</v>
      </c>
      <c r="AA211" s="141">
        <v>113.8</v>
      </c>
      <c r="AB211" s="141">
        <v>117.2</v>
      </c>
      <c r="AC211" s="141">
        <v>118.8</v>
      </c>
      <c r="AD211" s="141">
        <v>120.8</v>
      </c>
      <c r="AE211" s="141">
        <v>122</v>
      </c>
      <c r="AF211" s="141">
        <v>123</v>
      </c>
      <c r="AG211" s="141">
        <v>122.4</v>
      </c>
      <c r="AH211" s="141">
        <v>122.5</v>
      </c>
      <c r="AI211" s="141">
        <v>123.3</v>
      </c>
      <c r="AJ211" s="141">
        <v>124.3</v>
      </c>
      <c r="AK211" s="141">
        <v>124.7</v>
      </c>
      <c r="AL211" s="141">
        <v>124.6</v>
      </c>
      <c r="AM211" s="141">
        <v>124.4</v>
      </c>
      <c r="AN211" s="141">
        <v>129.1</v>
      </c>
      <c r="AO211" s="141">
        <v>130.9</v>
      </c>
      <c r="AP211" s="141">
        <v>131.1</v>
      </c>
      <c r="AQ211" s="141">
        <v>132.69999999999999</v>
      </c>
      <c r="AR211" s="141">
        <v>134.30000000000001</v>
      </c>
      <c r="AS211" s="141">
        <v>136.1</v>
      </c>
      <c r="AT211" s="141">
        <v>140</v>
      </c>
      <c r="AU211" s="141">
        <v>143.6</v>
      </c>
      <c r="AV211" s="141">
        <v>146.30000000000001</v>
      </c>
      <c r="AW211" s="141">
        <v>147.69999999999999</v>
      </c>
      <c r="AX211" s="141">
        <v>147</v>
      </c>
      <c r="AY211" s="141">
        <v>145.19999999999999</v>
      </c>
      <c r="AZ211" s="141">
        <v>148.19999999999999</v>
      </c>
      <c r="BA211" s="141">
        <v>149.69999999999999</v>
      </c>
      <c r="BB211" s="141">
        <v>150</v>
      </c>
      <c r="BC211" s="141">
        <v>152.4</v>
      </c>
      <c r="BD211" s="141">
        <v>157.19999999999999</v>
      </c>
      <c r="BE211" s="141">
        <v>158.19999999999999</v>
      </c>
      <c r="BF211" s="141">
        <v>159.9</v>
      </c>
      <c r="BG211" s="141">
        <v>165.3</v>
      </c>
      <c r="BH211" s="141">
        <v>166.3</v>
      </c>
      <c r="BI211" s="141">
        <v>166.5</v>
      </c>
      <c r="BJ211" s="141">
        <v>166.9</v>
      </c>
      <c r="BK211" s="141">
        <v>168.8</v>
      </c>
      <c r="BL211" s="141">
        <v>173.1</v>
      </c>
      <c r="BM211" s="141">
        <v>175.6</v>
      </c>
      <c r="BN211" s="141">
        <v>175.8</v>
      </c>
      <c r="BO211" s="141">
        <v>177</v>
      </c>
      <c r="BP211" s="141">
        <v>177</v>
      </c>
      <c r="BQ211" s="141">
        <v>177</v>
      </c>
      <c r="BR211" s="141">
        <v>177.6</v>
      </c>
      <c r="BS211" s="141">
        <v>177.8</v>
      </c>
      <c r="BT211" s="141">
        <v>178</v>
      </c>
      <c r="BU211" s="141">
        <v>178.2</v>
      </c>
      <c r="BV211" s="141">
        <v>178.6</v>
      </c>
      <c r="BW211" s="141">
        <v>178.9</v>
      </c>
      <c r="BX211" s="141">
        <v>181.3</v>
      </c>
      <c r="BY211" s="141">
        <v>181.4</v>
      </c>
      <c r="BZ211" s="141">
        <v>180.5</v>
      </c>
      <c r="CA211" s="141">
        <v>183.8</v>
      </c>
      <c r="CB211" s="141">
        <v>181.2</v>
      </c>
      <c r="CC211" s="141">
        <v>180</v>
      </c>
      <c r="CD211" s="141">
        <v>184.9</v>
      </c>
      <c r="CE211" s="141">
        <v>186.3</v>
      </c>
      <c r="CF211" s="141">
        <v>186.4</v>
      </c>
      <c r="CG211" s="141">
        <v>186.4</v>
      </c>
      <c r="CH211" s="141">
        <v>186.2</v>
      </c>
      <c r="CI211" s="141">
        <v>186.2</v>
      </c>
      <c r="CJ211" s="141">
        <v>187.3</v>
      </c>
      <c r="CK211" s="141">
        <v>191.8</v>
      </c>
      <c r="CL211" s="141">
        <v>197.3</v>
      </c>
    </row>
    <row r="212" spans="1:90" x14ac:dyDescent="0.2">
      <c r="A212" s="138" t="s">
        <v>3307</v>
      </c>
      <c r="B212" s="138" t="s">
        <v>3308</v>
      </c>
      <c r="C212" s="139">
        <v>8.0810000000000007E-2</v>
      </c>
      <c r="D212" s="141">
        <v>102.3</v>
      </c>
      <c r="E212" s="141">
        <v>102.3</v>
      </c>
      <c r="F212" s="141">
        <v>102.3</v>
      </c>
      <c r="G212" s="141">
        <v>101.3</v>
      </c>
      <c r="H212" s="141">
        <v>101.3</v>
      </c>
      <c r="I212" s="141">
        <v>102.4</v>
      </c>
      <c r="J212" s="141">
        <v>102.8</v>
      </c>
      <c r="K212" s="141">
        <v>102.8</v>
      </c>
      <c r="L212" s="141">
        <v>102.8</v>
      </c>
      <c r="M212" s="141">
        <v>102.8</v>
      </c>
      <c r="N212" s="141">
        <v>107.1</v>
      </c>
      <c r="O212" s="141">
        <v>108.4</v>
      </c>
      <c r="P212" s="141">
        <v>108.7</v>
      </c>
      <c r="Q212" s="141">
        <v>108.7</v>
      </c>
      <c r="R212" s="141">
        <v>111.7</v>
      </c>
      <c r="S212" s="141">
        <v>111.7</v>
      </c>
      <c r="T212" s="141">
        <v>113.7</v>
      </c>
      <c r="U212" s="141">
        <v>114.3</v>
      </c>
      <c r="V212" s="141">
        <v>114.5</v>
      </c>
      <c r="W212" s="141">
        <v>114.9</v>
      </c>
      <c r="X212" s="141">
        <v>116</v>
      </c>
      <c r="Y212" s="141">
        <v>116</v>
      </c>
      <c r="Z212" s="141">
        <v>118.3</v>
      </c>
      <c r="AA212" s="141">
        <v>119.1</v>
      </c>
      <c r="AB212" s="141">
        <v>119.3</v>
      </c>
      <c r="AC212" s="141">
        <v>120.6</v>
      </c>
      <c r="AD212" s="141">
        <v>120.6</v>
      </c>
      <c r="AE212" s="141">
        <v>121.7</v>
      </c>
      <c r="AF212" s="141">
        <v>121.7</v>
      </c>
      <c r="AG212" s="141">
        <v>121.7</v>
      </c>
      <c r="AH212" s="141">
        <v>122.1</v>
      </c>
      <c r="AI212" s="141">
        <v>122.5</v>
      </c>
      <c r="AJ212" s="141">
        <v>122.5</v>
      </c>
      <c r="AK212" s="141">
        <v>122.5</v>
      </c>
      <c r="AL212" s="141">
        <v>121.8</v>
      </c>
      <c r="AM212" s="141">
        <v>121</v>
      </c>
      <c r="AN212" s="141">
        <v>122.8</v>
      </c>
      <c r="AO212" s="141">
        <v>124.4</v>
      </c>
      <c r="AP212" s="141">
        <v>124.4</v>
      </c>
      <c r="AQ212" s="141">
        <v>123.8</v>
      </c>
      <c r="AR212" s="141">
        <v>123.8</v>
      </c>
      <c r="AS212" s="141">
        <v>124.4</v>
      </c>
      <c r="AT212" s="141">
        <v>124.9</v>
      </c>
      <c r="AU212" s="141">
        <v>126.7</v>
      </c>
      <c r="AV212" s="141">
        <v>126.7</v>
      </c>
      <c r="AW212" s="141">
        <v>127.5</v>
      </c>
      <c r="AX212" s="141">
        <v>127.5</v>
      </c>
      <c r="AY212" s="141">
        <v>127.7</v>
      </c>
      <c r="AZ212" s="141">
        <v>126.2</v>
      </c>
      <c r="BA212" s="141">
        <v>126.2</v>
      </c>
      <c r="BB212" s="141">
        <v>126.2</v>
      </c>
      <c r="BC212" s="141">
        <v>127.3</v>
      </c>
      <c r="BD212" s="141">
        <v>127.8</v>
      </c>
      <c r="BE212" s="141">
        <v>128</v>
      </c>
      <c r="BF212" s="141">
        <v>128</v>
      </c>
      <c r="BG212" s="141">
        <v>128.30000000000001</v>
      </c>
      <c r="BH212" s="141">
        <v>130.4</v>
      </c>
      <c r="BI212" s="141">
        <v>136.5</v>
      </c>
      <c r="BJ212" s="141">
        <v>143.69999999999999</v>
      </c>
      <c r="BK212" s="141">
        <v>145.80000000000001</v>
      </c>
      <c r="BL212" s="141">
        <v>145.80000000000001</v>
      </c>
      <c r="BM212" s="141">
        <v>145.80000000000001</v>
      </c>
      <c r="BN212" s="141">
        <v>144.9</v>
      </c>
      <c r="BO212" s="141">
        <v>143.30000000000001</v>
      </c>
      <c r="BP212" s="141">
        <v>142.69999999999999</v>
      </c>
      <c r="BQ212" s="141">
        <v>142.69999999999999</v>
      </c>
      <c r="BR212" s="141">
        <v>142.69999999999999</v>
      </c>
      <c r="BS212" s="141">
        <v>142.69999999999999</v>
      </c>
      <c r="BT212" s="141">
        <v>142.69999999999999</v>
      </c>
      <c r="BU212" s="141">
        <v>142.69999999999999</v>
      </c>
      <c r="BV212" s="141">
        <v>142.69999999999999</v>
      </c>
      <c r="BW212" s="141">
        <v>142.69999999999999</v>
      </c>
      <c r="BX212" s="141">
        <v>146.80000000000001</v>
      </c>
      <c r="BY212" s="141">
        <v>148.80000000000001</v>
      </c>
      <c r="BZ212" s="141">
        <v>149.4</v>
      </c>
      <c r="CA212" s="141">
        <v>151.6</v>
      </c>
      <c r="CB212" s="141">
        <v>154.5</v>
      </c>
      <c r="CC212" s="141">
        <v>158.4</v>
      </c>
      <c r="CD212" s="141">
        <v>153.19999999999999</v>
      </c>
      <c r="CE212" s="141">
        <v>161.30000000000001</v>
      </c>
      <c r="CF212" s="141">
        <v>172.2</v>
      </c>
      <c r="CG212" s="141">
        <v>164.4</v>
      </c>
      <c r="CH212" s="141">
        <v>164.4</v>
      </c>
      <c r="CI212" s="141">
        <v>167.6</v>
      </c>
      <c r="CJ212" s="141">
        <v>169.3</v>
      </c>
      <c r="CK212" s="141">
        <v>166.4</v>
      </c>
      <c r="CL212" s="141">
        <v>165.7</v>
      </c>
    </row>
    <row r="213" spans="1:90" x14ac:dyDescent="0.2">
      <c r="A213" s="138" t="s">
        <v>3309</v>
      </c>
      <c r="B213" s="138" t="s">
        <v>3310</v>
      </c>
      <c r="C213" s="139">
        <v>1.367E-2</v>
      </c>
      <c r="D213" s="141">
        <v>101</v>
      </c>
      <c r="E213" s="141">
        <v>101</v>
      </c>
      <c r="F213" s="141">
        <v>101</v>
      </c>
      <c r="G213" s="141">
        <v>101.5</v>
      </c>
      <c r="H213" s="141">
        <v>103.6</v>
      </c>
      <c r="I213" s="141">
        <v>103.6</v>
      </c>
      <c r="J213" s="141">
        <v>103.6</v>
      </c>
      <c r="K213" s="141">
        <v>103.6</v>
      </c>
      <c r="L213" s="141">
        <v>103.6</v>
      </c>
      <c r="M213" s="141">
        <v>108.2</v>
      </c>
      <c r="N213" s="141">
        <v>110.5</v>
      </c>
      <c r="O213" s="141">
        <v>109.6</v>
      </c>
      <c r="P213" s="141">
        <v>105.8</v>
      </c>
      <c r="Q213" s="141">
        <v>105.8</v>
      </c>
      <c r="R213" s="141">
        <v>105.8</v>
      </c>
      <c r="S213" s="141">
        <v>105</v>
      </c>
      <c r="T213" s="141">
        <v>103.5</v>
      </c>
      <c r="U213" s="141">
        <v>102</v>
      </c>
      <c r="V213" s="141">
        <v>102</v>
      </c>
      <c r="W213" s="141">
        <v>104</v>
      </c>
      <c r="X213" s="141">
        <v>104</v>
      </c>
      <c r="Y213" s="141">
        <v>104.7</v>
      </c>
      <c r="Z213" s="141">
        <v>104</v>
      </c>
      <c r="AA213" s="141">
        <v>104</v>
      </c>
      <c r="AB213" s="141">
        <v>104.9</v>
      </c>
      <c r="AC213" s="141">
        <v>104.9</v>
      </c>
      <c r="AD213" s="141">
        <v>106.2</v>
      </c>
      <c r="AE213" s="141">
        <v>105.3</v>
      </c>
      <c r="AF213" s="141">
        <v>104.9</v>
      </c>
      <c r="AG213" s="141">
        <v>103.9</v>
      </c>
      <c r="AH213" s="141">
        <v>103.9</v>
      </c>
      <c r="AI213" s="141">
        <v>104.8</v>
      </c>
      <c r="AJ213" s="141">
        <v>105.6</v>
      </c>
      <c r="AK213" s="141">
        <v>105.3</v>
      </c>
      <c r="AL213" s="141">
        <v>105.1</v>
      </c>
      <c r="AM213" s="141">
        <v>105.1</v>
      </c>
      <c r="AN213" s="141">
        <v>107.2</v>
      </c>
      <c r="AO213" s="141">
        <v>107.2</v>
      </c>
      <c r="AP213" s="141">
        <v>107.2</v>
      </c>
      <c r="AQ213" s="141">
        <v>107.2</v>
      </c>
      <c r="AR213" s="141">
        <v>107.2</v>
      </c>
      <c r="AS213" s="141">
        <v>107.2</v>
      </c>
      <c r="AT213" s="141">
        <v>107.2</v>
      </c>
      <c r="AU213" s="141">
        <v>107.2</v>
      </c>
      <c r="AV213" s="141">
        <v>107.2</v>
      </c>
      <c r="AW213" s="141">
        <v>107.2</v>
      </c>
      <c r="AX213" s="141">
        <v>107.2</v>
      </c>
      <c r="AY213" s="141">
        <v>108.5</v>
      </c>
      <c r="AZ213" s="141">
        <v>123.2</v>
      </c>
      <c r="BA213" s="141">
        <v>123.2</v>
      </c>
      <c r="BB213" s="141">
        <v>125.5</v>
      </c>
      <c r="BC213" s="141">
        <v>126.3</v>
      </c>
      <c r="BD213" s="141">
        <v>127</v>
      </c>
      <c r="BE213" s="141">
        <v>127.1</v>
      </c>
      <c r="BF213" s="141">
        <v>125.2</v>
      </c>
      <c r="BG213" s="141">
        <v>128.6</v>
      </c>
      <c r="BH213" s="141">
        <v>128</v>
      </c>
      <c r="BI213" s="141">
        <v>127.7</v>
      </c>
      <c r="BJ213" s="141">
        <v>127</v>
      </c>
      <c r="BK213" s="141">
        <v>127</v>
      </c>
      <c r="BL213" s="141">
        <v>131.69999999999999</v>
      </c>
      <c r="BM213" s="141">
        <v>127.9</v>
      </c>
      <c r="BN213" s="141">
        <v>131.1</v>
      </c>
      <c r="BO213" s="141">
        <v>132</v>
      </c>
      <c r="BP213" s="141">
        <v>130.4</v>
      </c>
      <c r="BQ213" s="141">
        <v>130.4</v>
      </c>
      <c r="BR213" s="141">
        <v>130.4</v>
      </c>
      <c r="BS213" s="141">
        <v>130.4</v>
      </c>
      <c r="BT213" s="141">
        <v>130.4</v>
      </c>
      <c r="BU213" s="141">
        <v>130.4</v>
      </c>
      <c r="BV213" s="141">
        <v>130.4</v>
      </c>
      <c r="BW213" s="141">
        <v>130.4</v>
      </c>
      <c r="BX213" s="141">
        <v>130.4</v>
      </c>
      <c r="BY213" s="141">
        <v>131.19999999999999</v>
      </c>
      <c r="BZ213" s="141">
        <v>133.30000000000001</v>
      </c>
      <c r="CA213" s="141">
        <v>134.19999999999999</v>
      </c>
      <c r="CB213" s="141">
        <v>136.9</v>
      </c>
      <c r="CC213" s="141">
        <v>136.4</v>
      </c>
      <c r="CD213" s="141">
        <v>136.4</v>
      </c>
      <c r="CE213" s="141">
        <v>136.4</v>
      </c>
      <c r="CF213" s="141">
        <v>136.4</v>
      </c>
      <c r="CG213" s="141">
        <v>136.4</v>
      </c>
      <c r="CH213" s="141">
        <v>139.1</v>
      </c>
      <c r="CI213" s="141">
        <v>141.69999999999999</v>
      </c>
      <c r="CJ213" s="141">
        <v>141.69999999999999</v>
      </c>
      <c r="CK213" s="141">
        <v>141.69999999999999</v>
      </c>
      <c r="CL213" s="141">
        <v>142.69999999999999</v>
      </c>
    </row>
    <row r="214" spans="1:90" x14ac:dyDescent="0.2">
      <c r="A214" s="138" t="s">
        <v>3311</v>
      </c>
      <c r="B214" s="138" t="s">
        <v>3312</v>
      </c>
      <c r="C214" s="139">
        <v>6.5989999999999993E-2</v>
      </c>
      <c r="D214" s="141">
        <v>100.5</v>
      </c>
      <c r="E214" s="141">
        <v>100.7</v>
      </c>
      <c r="F214" s="141">
        <v>99.8</v>
      </c>
      <c r="G214" s="141">
        <v>102.6</v>
      </c>
      <c r="H214" s="141">
        <v>102.9</v>
      </c>
      <c r="I214" s="141">
        <v>102.4</v>
      </c>
      <c r="J214" s="141">
        <v>101.8</v>
      </c>
      <c r="K214" s="141">
        <v>101</v>
      </c>
      <c r="L214" s="141">
        <v>102.8</v>
      </c>
      <c r="M214" s="141">
        <v>102.2</v>
      </c>
      <c r="N214" s="141">
        <v>103.6</v>
      </c>
      <c r="O214" s="141">
        <v>104.9</v>
      </c>
      <c r="P214" s="141">
        <v>104.6</v>
      </c>
      <c r="Q214" s="141">
        <v>104.4</v>
      </c>
      <c r="R214" s="141">
        <v>104</v>
      </c>
      <c r="S214" s="141">
        <v>104.5</v>
      </c>
      <c r="T214" s="141">
        <v>105</v>
      </c>
      <c r="U214" s="141">
        <v>107.8</v>
      </c>
      <c r="V214" s="141">
        <v>107.4</v>
      </c>
      <c r="W214" s="141">
        <v>107.1</v>
      </c>
      <c r="X214" s="141">
        <v>109.9</v>
      </c>
      <c r="Y214" s="141">
        <v>109.1</v>
      </c>
      <c r="Z214" s="141">
        <v>108.2</v>
      </c>
      <c r="AA214" s="141">
        <v>109.5</v>
      </c>
      <c r="AB214" s="141">
        <v>109.8</v>
      </c>
      <c r="AC214" s="141">
        <v>109.7</v>
      </c>
      <c r="AD214" s="141">
        <v>111.4</v>
      </c>
      <c r="AE214" s="141">
        <v>120.8</v>
      </c>
      <c r="AF214" s="141">
        <v>120.6</v>
      </c>
      <c r="AG214" s="141">
        <v>121.1</v>
      </c>
      <c r="AH214" s="141">
        <v>122</v>
      </c>
      <c r="AI214" s="141">
        <v>122</v>
      </c>
      <c r="AJ214" s="141">
        <v>124.6</v>
      </c>
      <c r="AK214" s="141">
        <v>124.3</v>
      </c>
      <c r="AL214" s="141">
        <v>122.6</v>
      </c>
      <c r="AM214" s="141">
        <v>123.6</v>
      </c>
      <c r="AN214" s="141">
        <v>123</v>
      </c>
      <c r="AO214" s="141">
        <v>123.2</v>
      </c>
      <c r="AP214" s="141">
        <v>123.3</v>
      </c>
      <c r="AQ214" s="141">
        <v>125.7</v>
      </c>
      <c r="AR214" s="141">
        <v>128.6</v>
      </c>
      <c r="AS214" s="141">
        <v>128.6</v>
      </c>
      <c r="AT214" s="141">
        <v>128.6</v>
      </c>
      <c r="AU214" s="141">
        <v>129.9</v>
      </c>
      <c r="AV214" s="141">
        <v>132.9</v>
      </c>
      <c r="AW214" s="141">
        <v>131</v>
      </c>
      <c r="AX214" s="141">
        <v>132.9</v>
      </c>
      <c r="AY214" s="141">
        <v>130.19999999999999</v>
      </c>
      <c r="AZ214" s="141">
        <v>131</v>
      </c>
      <c r="BA214" s="141">
        <v>130.5</v>
      </c>
      <c r="BB214" s="141">
        <v>130.6</v>
      </c>
      <c r="BC214" s="141">
        <v>129.9</v>
      </c>
      <c r="BD214" s="141">
        <v>131.30000000000001</v>
      </c>
      <c r="BE214" s="141">
        <v>130.80000000000001</v>
      </c>
      <c r="BF214" s="141">
        <v>130.80000000000001</v>
      </c>
      <c r="BG214" s="141">
        <v>131</v>
      </c>
      <c r="BH214" s="141">
        <v>145.4</v>
      </c>
      <c r="BI214" s="141">
        <v>140.6</v>
      </c>
      <c r="BJ214" s="141">
        <v>140.4</v>
      </c>
      <c r="BK214" s="141">
        <v>134</v>
      </c>
      <c r="BL214" s="141">
        <v>134.69999999999999</v>
      </c>
      <c r="BM214" s="141">
        <v>134.80000000000001</v>
      </c>
      <c r="BN214" s="141">
        <v>135</v>
      </c>
      <c r="BO214" s="141">
        <v>134.1</v>
      </c>
      <c r="BP214" s="141">
        <v>134.4</v>
      </c>
      <c r="BQ214" s="141">
        <v>133.9</v>
      </c>
      <c r="BR214" s="141">
        <v>134.9</v>
      </c>
      <c r="BS214" s="141">
        <v>135.9</v>
      </c>
      <c r="BT214" s="141">
        <v>139.9</v>
      </c>
      <c r="BU214" s="141">
        <v>142.69999999999999</v>
      </c>
      <c r="BV214" s="141">
        <v>138.1</v>
      </c>
      <c r="BW214" s="141">
        <v>143.9</v>
      </c>
      <c r="BX214" s="141">
        <v>153.9</v>
      </c>
      <c r="BY214" s="141">
        <v>161.1</v>
      </c>
      <c r="BZ214" s="141">
        <v>159.30000000000001</v>
      </c>
      <c r="CA214" s="141">
        <v>162.69999999999999</v>
      </c>
      <c r="CB214" s="141">
        <v>166.4</v>
      </c>
      <c r="CC214" s="141">
        <v>163.69999999999999</v>
      </c>
      <c r="CD214" s="141">
        <v>167.5</v>
      </c>
      <c r="CE214" s="141">
        <v>171.8</v>
      </c>
      <c r="CF214" s="141">
        <v>176.5</v>
      </c>
      <c r="CG214" s="141">
        <v>172.7</v>
      </c>
      <c r="CH214" s="141">
        <v>173.3</v>
      </c>
      <c r="CI214" s="141">
        <v>171.7</v>
      </c>
      <c r="CJ214" s="141">
        <v>173</v>
      </c>
      <c r="CK214" s="141">
        <v>172.6</v>
      </c>
      <c r="CL214" s="141">
        <v>173.2</v>
      </c>
    </row>
    <row r="215" spans="1:90" x14ac:dyDescent="0.2">
      <c r="A215" s="138" t="s">
        <v>3313</v>
      </c>
      <c r="B215" s="138" t="s">
        <v>3314</v>
      </c>
      <c r="C215" s="139">
        <v>2.4760000000000001E-2</v>
      </c>
      <c r="D215" s="141">
        <v>100.2</v>
      </c>
      <c r="E215" s="141">
        <v>100.2</v>
      </c>
      <c r="F215" s="141">
        <v>100.2</v>
      </c>
      <c r="G215" s="141">
        <v>100.5</v>
      </c>
      <c r="H215" s="141">
        <v>100.5</v>
      </c>
      <c r="I215" s="141">
        <v>100.5</v>
      </c>
      <c r="J215" s="141">
        <v>100.5</v>
      </c>
      <c r="K215" s="141">
        <v>100.5</v>
      </c>
      <c r="L215" s="141">
        <v>101.8</v>
      </c>
      <c r="M215" s="141">
        <v>101.8</v>
      </c>
      <c r="N215" s="141">
        <v>101.8</v>
      </c>
      <c r="O215" s="141">
        <v>101.8</v>
      </c>
      <c r="P215" s="141">
        <v>101.8</v>
      </c>
      <c r="Q215" s="141">
        <v>101.8</v>
      </c>
      <c r="R215" s="141">
        <v>101.7</v>
      </c>
      <c r="S215" s="141">
        <v>101.7</v>
      </c>
      <c r="T215" s="141">
        <v>101.7</v>
      </c>
      <c r="U215" s="141">
        <v>101.7</v>
      </c>
      <c r="V215" s="141">
        <v>102.5</v>
      </c>
      <c r="W215" s="141">
        <v>102.5</v>
      </c>
      <c r="X215" s="141">
        <v>104.7</v>
      </c>
      <c r="Y215" s="141">
        <v>105.3</v>
      </c>
      <c r="Z215" s="141">
        <v>105.3</v>
      </c>
      <c r="AA215" s="141">
        <v>105.3</v>
      </c>
      <c r="AB215" s="141">
        <v>105.3</v>
      </c>
      <c r="AC215" s="141">
        <v>105.3</v>
      </c>
      <c r="AD215" s="141">
        <v>105.3</v>
      </c>
      <c r="AE215" s="141">
        <v>106.1</v>
      </c>
      <c r="AF215" s="141">
        <v>106.1</v>
      </c>
      <c r="AG215" s="141">
        <v>106.3</v>
      </c>
      <c r="AH215" s="141">
        <v>106.3</v>
      </c>
      <c r="AI215" s="141">
        <v>106.5</v>
      </c>
      <c r="AJ215" s="141">
        <v>106.3</v>
      </c>
      <c r="AK215" s="141">
        <v>106.3</v>
      </c>
      <c r="AL215" s="141">
        <v>106.4</v>
      </c>
      <c r="AM215" s="141">
        <v>106.3</v>
      </c>
      <c r="AN215" s="141">
        <v>106.4</v>
      </c>
      <c r="AO215" s="141">
        <v>106.4</v>
      </c>
      <c r="AP215" s="141">
        <v>106.4</v>
      </c>
      <c r="AQ215" s="141">
        <v>107.2</v>
      </c>
      <c r="AR215" s="141">
        <v>106.4</v>
      </c>
      <c r="AS215" s="141">
        <v>106.4</v>
      </c>
      <c r="AT215" s="141">
        <v>106.4</v>
      </c>
      <c r="AU215" s="141">
        <v>106.5</v>
      </c>
      <c r="AV215" s="141">
        <v>106.9</v>
      </c>
      <c r="AW215" s="141">
        <v>106.9</v>
      </c>
      <c r="AX215" s="141">
        <v>106.9</v>
      </c>
      <c r="AY215" s="141">
        <v>108.1</v>
      </c>
      <c r="AZ215" s="141">
        <v>110.4</v>
      </c>
      <c r="BA215" s="141">
        <v>113.1</v>
      </c>
      <c r="BB215" s="141">
        <v>113.5</v>
      </c>
      <c r="BC215" s="141">
        <v>113.2</v>
      </c>
      <c r="BD215" s="141">
        <v>113.3</v>
      </c>
      <c r="BE215" s="141">
        <v>113.3</v>
      </c>
      <c r="BF215" s="141">
        <v>112.9</v>
      </c>
      <c r="BG215" s="141">
        <v>111.1</v>
      </c>
      <c r="BH215" s="141">
        <v>112.1</v>
      </c>
      <c r="BI215" s="141">
        <v>113.7</v>
      </c>
      <c r="BJ215" s="141">
        <v>113.5</v>
      </c>
      <c r="BK215" s="141">
        <v>113.7</v>
      </c>
      <c r="BL215" s="141">
        <v>112.2</v>
      </c>
      <c r="BM215" s="141">
        <v>111.9</v>
      </c>
      <c r="BN215" s="141">
        <v>113.3</v>
      </c>
      <c r="BO215" s="141">
        <v>116</v>
      </c>
      <c r="BP215" s="141">
        <v>113.8</v>
      </c>
      <c r="BQ215" s="141">
        <v>114</v>
      </c>
      <c r="BR215" s="141">
        <v>114.4</v>
      </c>
      <c r="BS215" s="141">
        <v>115.9</v>
      </c>
      <c r="BT215" s="141">
        <v>115.6</v>
      </c>
      <c r="BU215" s="141">
        <v>116</v>
      </c>
      <c r="BV215" s="141">
        <v>116.3</v>
      </c>
      <c r="BW215" s="141">
        <v>116.6</v>
      </c>
      <c r="BX215" s="141">
        <v>114.9</v>
      </c>
      <c r="BY215" s="141">
        <v>126.3</v>
      </c>
      <c r="BZ215" s="141">
        <v>126</v>
      </c>
      <c r="CA215" s="141">
        <v>125.8</v>
      </c>
      <c r="CB215" s="141">
        <v>126.4</v>
      </c>
      <c r="CC215" s="141">
        <v>126.4</v>
      </c>
      <c r="CD215" s="141">
        <v>126.2</v>
      </c>
      <c r="CE215" s="141">
        <v>124.2</v>
      </c>
      <c r="CF215" s="141">
        <v>126.4</v>
      </c>
      <c r="CG215" s="141">
        <v>126.9</v>
      </c>
      <c r="CH215" s="141">
        <v>127.5</v>
      </c>
      <c r="CI215" s="141">
        <v>127.1</v>
      </c>
      <c r="CJ215" s="141">
        <v>124.5</v>
      </c>
      <c r="CK215" s="141">
        <v>125.8</v>
      </c>
      <c r="CL215" s="141">
        <v>126.7</v>
      </c>
    </row>
    <row r="216" spans="1:90" x14ac:dyDescent="0.2">
      <c r="A216" s="138" t="s">
        <v>3315</v>
      </c>
      <c r="B216" s="138" t="s">
        <v>3316</v>
      </c>
      <c r="C216" s="139">
        <v>5.9369999999999999E-2</v>
      </c>
      <c r="D216" s="141">
        <v>99.5</v>
      </c>
      <c r="E216" s="141">
        <v>97.2</v>
      </c>
      <c r="F216" s="141">
        <v>97.2</v>
      </c>
      <c r="G216" s="141">
        <v>98.5</v>
      </c>
      <c r="H216" s="141">
        <v>98.5</v>
      </c>
      <c r="I216" s="141">
        <v>98.5</v>
      </c>
      <c r="J216" s="141">
        <v>98.5</v>
      </c>
      <c r="K216" s="141">
        <v>98.5</v>
      </c>
      <c r="L216" s="141">
        <v>98.5</v>
      </c>
      <c r="M216" s="141">
        <v>98.5</v>
      </c>
      <c r="N216" s="141">
        <v>98.5</v>
      </c>
      <c r="O216" s="141">
        <v>98.5</v>
      </c>
      <c r="P216" s="141">
        <v>98.5</v>
      </c>
      <c r="Q216" s="141">
        <v>98.5</v>
      </c>
      <c r="R216" s="141">
        <v>98.5</v>
      </c>
      <c r="S216" s="141">
        <v>101.7</v>
      </c>
      <c r="T216" s="141">
        <v>102.1</v>
      </c>
      <c r="U216" s="141">
        <v>101.6</v>
      </c>
      <c r="V216" s="141">
        <v>101.7</v>
      </c>
      <c r="W216" s="141">
        <v>101.6</v>
      </c>
      <c r="X216" s="141">
        <v>101.7</v>
      </c>
      <c r="Y216" s="141">
        <v>101.7</v>
      </c>
      <c r="Z216" s="141">
        <v>101.7</v>
      </c>
      <c r="AA216" s="141">
        <v>101.7</v>
      </c>
      <c r="AB216" s="141">
        <v>92.7</v>
      </c>
      <c r="AC216" s="141">
        <v>95.3</v>
      </c>
      <c r="AD216" s="141">
        <v>94.7</v>
      </c>
      <c r="AE216" s="141">
        <v>107.5</v>
      </c>
      <c r="AF216" s="141">
        <v>107.1</v>
      </c>
      <c r="AG216" s="141">
        <v>107</v>
      </c>
      <c r="AH216" s="141">
        <v>107.8</v>
      </c>
      <c r="AI216" s="141">
        <v>108.6</v>
      </c>
      <c r="AJ216" s="141">
        <v>108</v>
      </c>
      <c r="AK216" s="141">
        <v>109.8</v>
      </c>
      <c r="AL216" s="141">
        <v>110.8</v>
      </c>
      <c r="AM216" s="141">
        <v>112.3</v>
      </c>
      <c r="AN216" s="141">
        <v>124.8</v>
      </c>
      <c r="AO216" s="141">
        <v>123.7</v>
      </c>
      <c r="AP216" s="141">
        <v>126.1</v>
      </c>
      <c r="AQ216" s="141">
        <v>129</v>
      </c>
      <c r="AR216" s="141">
        <v>132.5</v>
      </c>
      <c r="AS216" s="141">
        <v>134</v>
      </c>
      <c r="AT216" s="141">
        <v>135.1</v>
      </c>
      <c r="AU216" s="141">
        <v>137.69999999999999</v>
      </c>
      <c r="AV216" s="141">
        <v>135</v>
      </c>
      <c r="AW216" s="141">
        <v>134.69999999999999</v>
      </c>
      <c r="AX216" s="141">
        <v>136.69999999999999</v>
      </c>
      <c r="AY216" s="141">
        <v>140.19999999999999</v>
      </c>
      <c r="AZ216" s="141">
        <v>135.4</v>
      </c>
      <c r="BA216" s="141">
        <v>140.6</v>
      </c>
      <c r="BB216" s="141">
        <v>142.9</v>
      </c>
      <c r="BC216" s="141">
        <v>143.5</v>
      </c>
      <c r="BD216" s="141">
        <v>143.1</v>
      </c>
      <c r="BE216" s="141">
        <v>144.1</v>
      </c>
      <c r="BF216" s="141">
        <v>143.9</v>
      </c>
      <c r="BG216" s="141">
        <v>142.69999999999999</v>
      </c>
      <c r="BH216" s="141">
        <v>143.4</v>
      </c>
      <c r="BI216" s="141">
        <v>143.1</v>
      </c>
      <c r="BJ216" s="141">
        <v>140.80000000000001</v>
      </c>
      <c r="BK216" s="141">
        <v>142.19999999999999</v>
      </c>
      <c r="BL216" s="141">
        <v>142.19999999999999</v>
      </c>
      <c r="BM216" s="141">
        <v>142.19999999999999</v>
      </c>
      <c r="BN216" s="141">
        <v>142.19999999999999</v>
      </c>
      <c r="BO216" s="141">
        <v>141.6</v>
      </c>
      <c r="BP216" s="141">
        <v>140.9</v>
      </c>
      <c r="BQ216" s="141">
        <v>141.30000000000001</v>
      </c>
      <c r="BR216" s="141">
        <v>142.19999999999999</v>
      </c>
      <c r="BS216" s="141">
        <v>141.6</v>
      </c>
      <c r="BT216" s="141">
        <v>141.6</v>
      </c>
      <c r="BU216" s="141">
        <v>142.19999999999999</v>
      </c>
      <c r="BV216" s="141">
        <v>140.19999999999999</v>
      </c>
      <c r="BW216" s="141">
        <v>139.6</v>
      </c>
      <c r="BX216" s="141">
        <v>137.9</v>
      </c>
      <c r="BY216" s="141">
        <v>140</v>
      </c>
      <c r="BZ216" s="141">
        <v>142.19999999999999</v>
      </c>
      <c r="CA216" s="141">
        <v>142.19999999999999</v>
      </c>
      <c r="CB216" s="141">
        <v>142.19999999999999</v>
      </c>
      <c r="CC216" s="141">
        <v>142.19999999999999</v>
      </c>
      <c r="CD216" s="141">
        <v>150.5</v>
      </c>
      <c r="CE216" s="141">
        <v>148.80000000000001</v>
      </c>
      <c r="CF216" s="141">
        <v>151.9</v>
      </c>
      <c r="CG216" s="141">
        <v>139.69999999999999</v>
      </c>
      <c r="CH216" s="141">
        <v>139.80000000000001</v>
      </c>
      <c r="CI216" s="141">
        <v>139.80000000000001</v>
      </c>
      <c r="CJ216" s="141">
        <v>139.80000000000001</v>
      </c>
      <c r="CK216" s="141">
        <v>139.80000000000001</v>
      </c>
      <c r="CL216" s="141">
        <v>139.19999999999999</v>
      </c>
    </row>
    <row r="217" spans="1:90" x14ac:dyDescent="0.2">
      <c r="A217" s="138" t="s">
        <v>3317</v>
      </c>
      <c r="B217" s="138" t="s">
        <v>3318</v>
      </c>
      <c r="C217" s="139">
        <v>0.13927</v>
      </c>
      <c r="D217" s="141">
        <v>100</v>
      </c>
      <c r="E217" s="141">
        <v>99.7</v>
      </c>
      <c r="F217" s="141">
        <v>99.2</v>
      </c>
      <c r="G217" s="141">
        <v>99.7</v>
      </c>
      <c r="H217" s="141">
        <v>99.7</v>
      </c>
      <c r="I217" s="141">
        <v>99.7</v>
      </c>
      <c r="J217" s="141">
        <v>99.7</v>
      </c>
      <c r="K217" s="141">
        <v>100</v>
      </c>
      <c r="L217" s="141">
        <v>100.3</v>
      </c>
      <c r="M217" s="141">
        <v>100.8</v>
      </c>
      <c r="N217" s="141">
        <v>101.3</v>
      </c>
      <c r="O217" s="141">
        <v>101.7</v>
      </c>
      <c r="P217" s="141">
        <v>102.2</v>
      </c>
      <c r="Q217" s="141">
        <v>101.9</v>
      </c>
      <c r="R217" s="141">
        <v>102.4</v>
      </c>
      <c r="S217" s="141">
        <v>104</v>
      </c>
      <c r="T217" s="141">
        <v>105.5</v>
      </c>
      <c r="U217" s="141">
        <v>107.1</v>
      </c>
      <c r="V217" s="141">
        <v>107.1</v>
      </c>
      <c r="W217" s="141">
        <v>107.3</v>
      </c>
      <c r="X217" s="141">
        <v>106.6</v>
      </c>
      <c r="Y217" s="141">
        <v>106.3</v>
      </c>
      <c r="Z217" s="141">
        <v>106.2</v>
      </c>
      <c r="AA217" s="141">
        <v>106.5</v>
      </c>
      <c r="AB217" s="141">
        <v>108.4</v>
      </c>
      <c r="AC217" s="141">
        <v>108.5</v>
      </c>
      <c r="AD217" s="141">
        <v>108.9</v>
      </c>
      <c r="AE217" s="141">
        <v>112.3</v>
      </c>
      <c r="AF217" s="141">
        <v>112.4</v>
      </c>
      <c r="AG217" s="141">
        <v>112.8</v>
      </c>
      <c r="AH217" s="141">
        <v>112</v>
      </c>
      <c r="AI217" s="141">
        <v>112.8</v>
      </c>
      <c r="AJ217" s="141">
        <v>113.3</v>
      </c>
      <c r="AK217" s="141">
        <v>113.5</v>
      </c>
      <c r="AL217" s="141">
        <v>113.7</v>
      </c>
      <c r="AM217" s="141">
        <v>113.3</v>
      </c>
      <c r="AN217" s="141">
        <v>113.1</v>
      </c>
      <c r="AO217" s="141">
        <v>113.3</v>
      </c>
      <c r="AP217" s="141">
        <v>114.8</v>
      </c>
      <c r="AQ217" s="141">
        <v>116.3</v>
      </c>
      <c r="AR217" s="141">
        <v>116.7</v>
      </c>
      <c r="AS217" s="141">
        <v>116.9</v>
      </c>
      <c r="AT217" s="141">
        <v>117.9</v>
      </c>
      <c r="AU217" s="141">
        <v>119.8</v>
      </c>
      <c r="AV217" s="141">
        <v>119.2</v>
      </c>
      <c r="AW217" s="141">
        <v>118.9</v>
      </c>
      <c r="AX217" s="141">
        <v>118</v>
      </c>
      <c r="AY217" s="141">
        <v>117.8</v>
      </c>
      <c r="AZ217" s="141">
        <v>118.9</v>
      </c>
      <c r="BA217" s="141">
        <v>117.8</v>
      </c>
      <c r="BB217" s="141">
        <v>120.8</v>
      </c>
      <c r="BC217" s="141">
        <v>121.2</v>
      </c>
      <c r="BD217" s="141">
        <v>119.3</v>
      </c>
      <c r="BE217" s="141">
        <v>118.6</v>
      </c>
      <c r="BF217" s="141">
        <v>117.2</v>
      </c>
      <c r="BG217" s="141">
        <v>117.4</v>
      </c>
      <c r="BH217" s="141">
        <v>121.8</v>
      </c>
      <c r="BI217" s="141">
        <v>124.1</v>
      </c>
      <c r="BJ217" s="141">
        <v>124.9</v>
      </c>
      <c r="BK217" s="141">
        <v>124.1</v>
      </c>
      <c r="BL217" s="141">
        <v>126.1</v>
      </c>
      <c r="BM217" s="141">
        <v>129</v>
      </c>
      <c r="BN217" s="141">
        <v>127</v>
      </c>
      <c r="BO217" s="141">
        <v>125.5</v>
      </c>
      <c r="BP217" s="141">
        <v>125.7</v>
      </c>
      <c r="BQ217" s="141">
        <v>125.7</v>
      </c>
      <c r="BR217" s="141">
        <v>125.7</v>
      </c>
      <c r="BS217" s="141">
        <v>125.7</v>
      </c>
      <c r="BT217" s="141">
        <v>125.7</v>
      </c>
      <c r="BU217" s="141">
        <v>125.7</v>
      </c>
      <c r="BV217" s="141">
        <v>128.6</v>
      </c>
      <c r="BW217" s="141">
        <v>128</v>
      </c>
      <c r="BX217" s="141">
        <v>133.30000000000001</v>
      </c>
      <c r="BY217" s="141">
        <v>135.6</v>
      </c>
      <c r="BZ217" s="141">
        <v>136.1</v>
      </c>
      <c r="CA217" s="141">
        <v>136.6</v>
      </c>
      <c r="CB217" s="141">
        <v>136.6</v>
      </c>
      <c r="CC217" s="141">
        <v>138.80000000000001</v>
      </c>
      <c r="CD217" s="141">
        <v>139.19999999999999</v>
      </c>
      <c r="CE217" s="141">
        <v>139.4</v>
      </c>
      <c r="CF217" s="141">
        <v>139.6</v>
      </c>
      <c r="CG217" s="141">
        <v>140</v>
      </c>
      <c r="CH217" s="141">
        <v>140.1</v>
      </c>
      <c r="CI217" s="141">
        <v>140.1</v>
      </c>
      <c r="CJ217" s="141">
        <v>140.1</v>
      </c>
      <c r="CK217" s="141">
        <v>141.19999999999999</v>
      </c>
      <c r="CL217" s="141">
        <v>141.4</v>
      </c>
    </row>
    <row r="218" spans="1:90" x14ac:dyDescent="0.2">
      <c r="A218" s="138" t="s">
        <v>3319</v>
      </c>
      <c r="B218" s="138" t="s">
        <v>1914</v>
      </c>
      <c r="C218" s="139">
        <v>1.76247</v>
      </c>
      <c r="D218" s="141">
        <v>100.4</v>
      </c>
      <c r="E218" s="141">
        <v>100.8</v>
      </c>
      <c r="F218" s="141">
        <v>101.3</v>
      </c>
      <c r="G218" s="141">
        <v>103.6</v>
      </c>
      <c r="H218" s="141">
        <v>104</v>
      </c>
      <c r="I218" s="141">
        <v>103.9</v>
      </c>
      <c r="J218" s="141">
        <v>103.9</v>
      </c>
      <c r="K218" s="141">
        <v>103.6</v>
      </c>
      <c r="L218" s="141">
        <v>104</v>
      </c>
      <c r="M218" s="141">
        <v>104.3</v>
      </c>
      <c r="N218" s="141">
        <v>104.7</v>
      </c>
      <c r="O218" s="141">
        <v>105.1</v>
      </c>
      <c r="P218" s="141">
        <v>106</v>
      </c>
      <c r="Q218" s="141">
        <v>106.3</v>
      </c>
      <c r="R218" s="141">
        <v>106.5</v>
      </c>
      <c r="S218" s="141">
        <v>108.7</v>
      </c>
      <c r="T218" s="141">
        <v>109.1</v>
      </c>
      <c r="U218" s="141">
        <v>109.2</v>
      </c>
      <c r="V218" s="141">
        <v>109.6</v>
      </c>
      <c r="W218" s="141">
        <v>110</v>
      </c>
      <c r="X218" s="141">
        <v>110.1</v>
      </c>
      <c r="Y218" s="141">
        <v>109.9</v>
      </c>
      <c r="Z218" s="141">
        <v>110.5</v>
      </c>
      <c r="AA218" s="141">
        <v>110.6</v>
      </c>
      <c r="AB218" s="141">
        <v>110.5</v>
      </c>
      <c r="AC218" s="141">
        <v>110.3</v>
      </c>
      <c r="AD218" s="141">
        <v>111.5</v>
      </c>
      <c r="AE218" s="141">
        <v>112.5</v>
      </c>
      <c r="AF218" s="141">
        <v>114.6</v>
      </c>
      <c r="AG218" s="141">
        <v>114.8</v>
      </c>
      <c r="AH218" s="141">
        <v>115.3</v>
      </c>
      <c r="AI218" s="141">
        <v>115.3</v>
      </c>
      <c r="AJ218" s="141">
        <v>115.5</v>
      </c>
      <c r="AK218" s="141">
        <v>116.3</v>
      </c>
      <c r="AL218" s="141">
        <v>117.5</v>
      </c>
      <c r="AM218" s="141">
        <v>117.5</v>
      </c>
      <c r="AN218" s="141">
        <v>122</v>
      </c>
      <c r="AO218" s="141">
        <v>122.1</v>
      </c>
      <c r="AP218" s="141">
        <v>122.7</v>
      </c>
      <c r="AQ218" s="141">
        <v>125.5</v>
      </c>
      <c r="AR218" s="141">
        <v>127.3</v>
      </c>
      <c r="AS218" s="141">
        <v>127.6</v>
      </c>
      <c r="AT218" s="141">
        <v>129.19999999999999</v>
      </c>
      <c r="AU218" s="141">
        <v>127</v>
      </c>
      <c r="AV218" s="141">
        <v>127.1</v>
      </c>
      <c r="AW218" s="141">
        <v>127.6</v>
      </c>
      <c r="AX218" s="141">
        <v>128</v>
      </c>
      <c r="AY218" s="141">
        <v>128.69999999999999</v>
      </c>
      <c r="AZ218" s="141">
        <v>129.6</v>
      </c>
      <c r="BA218" s="141">
        <v>131.1</v>
      </c>
      <c r="BB218" s="141">
        <v>131.30000000000001</v>
      </c>
      <c r="BC218" s="141">
        <v>133.6</v>
      </c>
      <c r="BD218" s="141">
        <v>133.69999999999999</v>
      </c>
      <c r="BE218" s="141">
        <v>133.9</v>
      </c>
      <c r="BF218" s="141">
        <v>133.9</v>
      </c>
      <c r="BG218" s="141">
        <v>135.1</v>
      </c>
      <c r="BH218" s="141">
        <v>135.80000000000001</v>
      </c>
      <c r="BI218" s="141">
        <v>135.80000000000001</v>
      </c>
      <c r="BJ218" s="141">
        <v>136.30000000000001</v>
      </c>
      <c r="BK218" s="141">
        <v>137.1</v>
      </c>
      <c r="BL218" s="141">
        <v>137.4</v>
      </c>
      <c r="BM218" s="141">
        <v>139.5</v>
      </c>
      <c r="BN218" s="141">
        <v>142</v>
      </c>
      <c r="BO218" s="141">
        <v>144</v>
      </c>
      <c r="BP218" s="141">
        <v>143.69999999999999</v>
      </c>
      <c r="BQ218" s="141">
        <v>143.80000000000001</v>
      </c>
      <c r="BR218" s="141">
        <v>143.69999999999999</v>
      </c>
      <c r="BS218" s="141">
        <v>144.30000000000001</v>
      </c>
      <c r="BT218" s="141">
        <v>144.4</v>
      </c>
      <c r="BU218" s="141">
        <v>144.5</v>
      </c>
      <c r="BV218" s="141">
        <v>144.5</v>
      </c>
      <c r="BW218" s="141">
        <v>144.9</v>
      </c>
      <c r="BX218" s="141">
        <v>150.6</v>
      </c>
      <c r="BY218" s="141">
        <v>151.5</v>
      </c>
      <c r="BZ218" s="141">
        <v>154.5</v>
      </c>
      <c r="CA218" s="141">
        <v>155.1</v>
      </c>
      <c r="CB218" s="141">
        <v>157.69999999999999</v>
      </c>
      <c r="CC218" s="141">
        <v>161.9</v>
      </c>
      <c r="CD218" s="141">
        <v>161.80000000000001</v>
      </c>
      <c r="CE218" s="141">
        <v>163.80000000000001</v>
      </c>
      <c r="CF218" s="141">
        <v>164</v>
      </c>
      <c r="CG218" s="141">
        <v>162.80000000000001</v>
      </c>
      <c r="CH218" s="141">
        <v>163.6</v>
      </c>
      <c r="CI218" s="141">
        <v>165.3</v>
      </c>
      <c r="CJ218" s="141">
        <v>167.1</v>
      </c>
      <c r="CK218" s="141">
        <v>167.8</v>
      </c>
      <c r="CL218" s="141">
        <v>168.3</v>
      </c>
    </row>
    <row r="219" spans="1:90" x14ac:dyDescent="0.2">
      <c r="A219" s="138" t="s">
        <v>3320</v>
      </c>
      <c r="B219" s="138" t="s">
        <v>1916</v>
      </c>
      <c r="C219" s="139">
        <v>0.38518999999999998</v>
      </c>
      <c r="D219" s="141">
        <v>99.8</v>
      </c>
      <c r="E219" s="141">
        <v>101.4</v>
      </c>
      <c r="F219" s="141">
        <v>102.1</v>
      </c>
      <c r="G219" s="141">
        <v>106.2</v>
      </c>
      <c r="H219" s="141">
        <v>106.4</v>
      </c>
      <c r="I219" s="141">
        <v>105.9</v>
      </c>
      <c r="J219" s="141">
        <v>105.2</v>
      </c>
      <c r="K219" s="141">
        <v>104.4</v>
      </c>
      <c r="L219" s="141">
        <v>104.8</v>
      </c>
      <c r="M219" s="141">
        <v>105.7</v>
      </c>
      <c r="N219" s="141">
        <v>106.1</v>
      </c>
      <c r="O219" s="141">
        <v>106</v>
      </c>
      <c r="P219" s="141">
        <v>106</v>
      </c>
      <c r="Q219" s="141">
        <v>106</v>
      </c>
      <c r="R219" s="141">
        <v>106.4</v>
      </c>
      <c r="S219" s="141">
        <v>105.1</v>
      </c>
      <c r="T219" s="141">
        <v>105.4</v>
      </c>
      <c r="U219" s="141">
        <v>105.3</v>
      </c>
      <c r="V219" s="141">
        <v>107.2</v>
      </c>
      <c r="W219" s="141">
        <v>108.1</v>
      </c>
      <c r="X219" s="141">
        <v>108.3</v>
      </c>
      <c r="Y219" s="141">
        <v>107.8</v>
      </c>
      <c r="Z219" s="141">
        <v>108.2</v>
      </c>
      <c r="AA219" s="141">
        <v>108.4</v>
      </c>
      <c r="AB219" s="141">
        <v>109.2</v>
      </c>
      <c r="AC219" s="141">
        <v>108.2</v>
      </c>
      <c r="AD219" s="141">
        <v>107.7</v>
      </c>
      <c r="AE219" s="141">
        <v>106.8</v>
      </c>
      <c r="AF219" s="141">
        <v>107.5</v>
      </c>
      <c r="AG219" s="141">
        <v>106.6</v>
      </c>
      <c r="AH219" s="141">
        <v>107</v>
      </c>
      <c r="AI219" s="141">
        <v>106.9</v>
      </c>
      <c r="AJ219" s="141">
        <v>106.8</v>
      </c>
      <c r="AK219" s="141">
        <v>106.6</v>
      </c>
      <c r="AL219" s="141">
        <v>107</v>
      </c>
      <c r="AM219" s="141">
        <v>108.8</v>
      </c>
      <c r="AN219" s="141">
        <v>110.2</v>
      </c>
      <c r="AO219" s="141">
        <v>110.4</v>
      </c>
      <c r="AP219" s="141">
        <v>110.2</v>
      </c>
      <c r="AQ219" s="141">
        <v>111.4</v>
      </c>
      <c r="AR219" s="141">
        <v>112.5</v>
      </c>
      <c r="AS219" s="141">
        <v>112.9</v>
      </c>
      <c r="AT219" s="141">
        <v>113.4</v>
      </c>
      <c r="AU219" s="141">
        <v>113.7</v>
      </c>
      <c r="AV219" s="141">
        <v>114.9</v>
      </c>
      <c r="AW219" s="141">
        <v>114.7</v>
      </c>
      <c r="AX219" s="141">
        <v>114.7</v>
      </c>
      <c r="AY219" s="141">
        <v>114.4</v>
      </c>
      <c r="AZ219" s="141">
        <v>115.2</v>
      </c>
      <c r="BA219" s="141">
        <v>115.2</v>
      </c>
      <c r="BB219" s="141">
        <v>115.4</v>
      </c>
      <c r="BC219" s="141">
        <v>115.9</v>
      </c>
      <c r="BD219" s="141">
        <v>115.7</v>
      </c>
      <c r="BE219" s="141">
        <v>116.2</v>
      </c>
      <c r="BF219" s="141">
        <v>116.1</v>
      </c>
      <c r="BG219" s="141">
        <v>116</v>
      </c>
      <c r="BH219" s="141">
        <v>115.9</v>
      </c>
      <c r="BI219" s="141">
        <v>117.4</v>
      </c>
      <c r="BJ219" s="141">
        <v>117.1</v>
      </c>
      <c r="BK219" s="141">
        <v>117.1</v>
      </c>
      <c r="BL219" s="141">
        <v>116.5</v>
      </c>
      <c r="BM219" s="141">
        <v>115.8</v>
      </c>
      <c r="BN219" s="141">
        <v>116.3</v>
      </c>
      <c r="BO219" s="141">
        <v>117.9</v>
      </c>
      <c r="BP219" s="141">
        <v>117.8</v>
      </c>
      <c r="BQ219" s="141">
        <v>117.9</v>
      </c>
      <c r="BR219" s="141">
        <v>117.9</v>
      </c>
      <c r="BS219" s="141">
        <v>117.8</v>
      </c>
      <c r="BT219" s="141">
        <v>117.8</v>
      </c>
      <c r="BU219" s="141">
        <v>117.9</v>
      </c>
      <c r="BV219" s="141">
        <v>117.8</v>
      </c>
      <c r="BW219" s="141">
        <v>117.8</v>
      </c>
      <c r="BX219" s="141">
        <v>117.7</v>
      </c>
      <c r="BY219" s="141">
        <v>120.6</v>
      </c>
      <c r="BZ219" s="141">
        <v>120.4</v>
      </c>
      <c r="CA219" s="141">
        <v>120.8</v>
      </c>
      <c r="CB219" s="141">
        <v>120.7</v>
      </c>
      <c r="CC219" s="141">
        <v>121.6</v>
      </c>
      <c r="CD219" s="141">
        <v>121.5</v>
      </c>
      <c r="CE219" s="141">
        <v>121.8</v>
      </c>
      <c r="CF219" s="141">
        <v>123.1</v>
      </c>
      <c r="CG219" s="141">
        <v>123.7</v>
      </c>
      <c r="CH219" s="141">
        <v>123.6</v>
      </c>
      <c r="CI219" s="141">
        <v>123.7</v>
      </c>
      <c r="CJ219" s="141">
        <v>123.7</v>
      </c>
      <c r="CK219" s="141">
        <v>123.6</v>
      </c>
      <c r="CL219" s="141">
        <v>123.6</v>
      </c>
    </row>
    <row r="220" spans="1:90" x14ac:dyDescent="0.2">
      <c r="A220" s="138" t="s">
        <v>3321</v>
      </c>
      <c r="B220" s="138" t="s">
        <v>1918</v>
      </c>
      <c r="C220" s="139">
        <v>0.23180999999999999</v>
      </c>
      <c r="D220" s="141">
        <v>99.6</v>
      </c>
      <c r="E220" s="141">
        <v>101.6</v>
      </c>
      <c r="F220" s="141">
        <v>101.6</v>
      </c>
      <c r="G220" s="141">
        <v>108.1</v>
      </c>
      <c r="H220" s="141">
        <v>109.6</v>
      </c>
      <c r="I220" s="141">
        <v>109.6</v>
      </c>
      <c r="J220" s="141">
        <v>109.6</v>
      </c>
      <c r="K220" s="141">
        <v>109.6</v>
      </c>
      <c r="L220" s="141">
        <v>109.6</v>
      </c>
      <c r="M220" s="141">
        <v>109.6</v>
      </c>
      <c r="N220" s="141">
        <v>109.6</v>
      </c>
      <c r="O220" s="141">
        <v>109.6</v>
      </c>
      <c r="P220" s="141">
        <v>109.6</v>
      </c>
      <c r="Q220" s="141">
        <v>109.6</v>
      </c>
      <c r="R220" s="141">
        <v>109.6</v>
      </c>
      <c r="S220" s="141">
        <v>107.1</v>
      </c>
      <c r="T220" s="141">
        <v>107.1</v>
      </c>
      <c r="U220" s="141">
        <v>107.1</v>
      </c>
      <c r="V220" s="141">
        <v>107.1</v>
      </c>
      <c r="W220" s="141">
        <v>107</v>
      </c>
      <c r="X220" s="141">
        <v>106.6</v>
      </c>
      <c r="Y220" s="141">
        <v>106.6</v>
      </c>
      <c r="Z220" s="141">
        <v>106.1</v>
      </c>
      <c r="AA220" s="141">
        <v>106.1</v>
      </c>
      <c r="AB220" s="141">
        <v>107</v>
      </c>
      <c r="AC220" s="141">
        <v>107</v>
      </c>
      <c r="AD220" s="141">
        <v>107</v>
      </c>
      <c r="AE220" s="141">
        <v>107.3</v>
      </c>
      <c r="AF220" s="141">
        <v>108.8</v>
      </c>
      <c r="AG220" s="141">
        <v>108.8</v>
      </c>
      <c r="AH220" s="141">
        <v>110.1</v>
      </c>
      <c r="AI220" s="141">
        <v>110.1</v>
      </c>
      <c r="AJ220" s="141">
        <v>110.1</v>
      </c>
      <c r="AK220" s="141">
        <v>110.1</v>
      </c>
      <c r="AL220" s="141">
        <v>110.1</v>
      </c>
      <c r="AM220" s="141">
        <v>111.9</v>
      </c>
      <c r="AN220" s="141">
        <v>113.3</v>
      </c>
      <c r="AO220" s="141">
        <v>113.3</v>
      </c>
      <c r="AP220" s="141">
        <v>113.3</v>
      </c>
      <c r="AQ220" s="141">
        <v>115.2</v>
      </c>
      <c r="AR220" s="141">
        <v>115.2</v>
      </c>
      <c r="AS220" s="141">
        <v>115.9</v>
      </c>
      <c r="AT220" s="141">
        <v>115.9</v>
      </c>
      <c r="AU220" s="141">
        <v>115.9</v>
      </c>
      <c r="AV220" s="141">
        <v>116.2</v>
      </c>
      <c r="AW220" s="141">
        <v>116.2</v>
      </c>
      <c r="AX220" s="141">
        <v>116.2</v>
      </c>
      <c r="AY220" s="141">
        <v>117.5</v>
      </c>
      <c r="AZ220" s="141">
        <v>116.1</v>
      </c>
      <c r="BA220" s="141">
        <v>116.1</v>
      </c>
      <c r="BB220" s="141">
        <v>116.1</v>
      </c>
      <c r="BC220" s="141">
        <v>116.1</v>
      </c>
      <c r="BD220" s="141">
        <v>116.1</v>
      </c>
      <c r="BE220" s="141">
        <v>117.3</v>
      </c>
      <c r="BF220" s="141">
        <v>117.3</v>
      </c>
      <c r="BG220" s="141">
        <v>117.3</v>
      </c>
      <c r="BH220" s="141">
        <v>117.3</v>
      </c>
      <c r="BI220" s="141">
        <v>117.4</v>
      </c>
      <c r="BJ220" s="141">
        <v>117.4</v>
      </c>
      <c r="BK220" s="141">
        <v>117.4</v>
      </c>
      <c r="BL220" s="141">
        <v>117.4</v>
      </c>
      <c r="BM220" s="141">
        <v>117.4</v>
      </c>
      <c r="BN220" s="141">
        <v>117.5</v>
      </c>
      <c r="BO220" s="141">
        <v>117.6</v>
      </c>
      <c r="BP220" s="141">
        <v>117.4</v>
      </c>
      <c r="BQ220" s="141">
        <v>117.3</v>
      </c>
      <c r="BR220" s="141">
        <v>117.3</v>
      </c>
      <c r="BS220" s="141">
        <v>117.3</v>
      </c>
      <c r="BT220" s="141">
        <v>117.3</v>
      </c>
      <c r="BU220" s="141">
        <v>117.3</v>
      </c>
      <c r="BV220" s="141">
        <v>117.3</v>
      </c>
      <c r="BW220" s="141">
        <v>117.3</v>
      </c>
      <c r="BX220" s="141">
        <v>117.8</v>
      </c>
      <c r="BY220" s="141">
        <v>118.6</v>
      </c>
      <c r="BZ220" s="141">
        <v>118.6</v>
      </c>
      <c r="CA220" s="141">
        <v>118.6</v>
      </c>
      <c r="CB220" s="141">
        <v>119.3</v>
      </c>
      <c r="CC220" s="141">
        <v>119.6</v>
      </c>
      <c r="CD220" s="141">
        <v>119.6</v>
      </c>
      <c r="CE220" s="141">
        <v>119.6</v>
      </c>
      <c r="CF220" s="141">
        <v>119.6</v>
      </c>
      <c r="CG220" s="141">
        <v>119.6</v>
      </c>
      <c r="CH220" s="141">
        <v>119.6</v>
      </c>
      <c r="CI220" s="141">
        <v>119.6</v>
      </c>
      <c r="CJ220" s="141">
        <v>119.6</v>
      </c>
      <c r="CK220" s="141">
        <v>119.6</v>
      </c>
      <c r="CL220" s="141">
        <v>119.6</v>
      </c>
    </row>
    <row r="221" spans="1:90" x14ac:dyDescent="0.2">
      <c r="A221" s="138" t="s">
        <v>3322</v>
      </c>
      <c r="B221" s="138" t="s">
        <v>1920</v>
      </c>
      <c r="C221" s="139">
        <v>7.6189999999999994E-2</v>
      </c>
      <c r="D221" s="141">
        <v>100</v>
      </c>
      <c r="E221" s="141">
        <v>100</v>
      </c>
      <c r="F221" s="141">
        <v>100</v>
      </c>
      <c r="G221" s="141">
        <v>100.3</v>
      </c>
      <c r="H221" s="141">
        <v>100.3</v>
      </c>
      <c r="I221" s="141">
        <v>100.3</v>
      </c>
      <c r="J221" s="141">
        <v>100.6</v>
      </c>
      <c r="K221" s="141">
        <v>99.8</v>
      </c>
      <c r="L221" s="141">
        <v>99.8</v>
      </c>
      <c r="M221" s="141">
        <v>106.2</v>
      </c>
      <c r="N221" s="141">
        <v>110.7</v>
      </c>
      <c r="O221" s="141">
        <v>111.5</v>
      </c>
      <c r="P221" s="141">
        <v>112.9</v>
      </c>
      <c r="Q221" s="141">
        <v>112.9</v>
      </c>
      <c r="R221" s="141">
        <v>113.4</v>
      </c>
      <c r="S221" s="141">
        <v>113.9</v>
      </c>
      <c r="T221" s="141">
        <v>113.9</v>
      </c>
      <c r="U221" s="141">
        <v>113.9</v>
      </c>
      <c r="V221" s="141">
        <v>115.8</v>
      </c>
      <c r="W221" s="141">
        <v>119.2</v>
      </c>
      <c r="X221" s="141">
        <v>120.3</v>
      </c>
      <c r="Y221" s="141">
        <v>120.3</v>
      </c>
      <c r="Z221" s="141">
        <v>120.3</v>
      </c>
      <c r="AA221" s="141">
        <v>120.3</v>
      </c>
      <c r="AB221" s="141">
        <v>121.3</v>
      </c>
      <c r="AC221" s="141">
        <v>121.3</v>
      </c>
      <c r="AD221" s="141">
        <v>121.3</v>
      </c>
      <c r="AE221" s="141">
        <v>121.3</v>
      </c>
      <c r="AF221" s="141">
        <v>121.3</v>
      </c>
      <c r="AG221" s="141">
        <v>118</v>
      </c>
      <c r="AH221" s="141">
        <v>118</v>
      </c>
      <c r="AI221" s="141">
        <v>118</v>
      </c>
      <c r="AJ221" s="141">
        <v>118</v>
      </c>
      <c r="AK221" s="141">
        <v>118</v>
      </c>
      <c r="AL221" s="141">
        <v>118.6</v>
      </c>
      <c r="AM221" s="141">
        <v>119.1</v>
      </c>
      <c r="AN221" s="141">
        <v>120.8</v>
      </c>
      <c r="AO221" s="141">
        <v>121.2</v>
      </c>
      <c r="AP221" s="141">
        <v>119.9</v>
      </c>
      <c r="AQ221" s="141">
        <v>119.9</v>
      </c>
      <c r="AR221" s="141">
        <v>125.3</v>
      </c>
      <c r="AS221" s="141">
        <v>123.9</v>
      </c>
      <c r="AT221" s="141">
        <v>123.9</v>
      </c>
      <c r="AU221" s="141">
        <v>123.9</v>
      </c>
      <c r="AV221" s="141">
        <v>123.9</v>
      </c>
      <c r="AW221" s="141">
        <v>123.9</v>
      </c>
      <c r="AX221" s="141">
        <v>124.3</v>
      </c>
      <c r="AY221" s="141">
        <v>120.8</v>
      </c>
      <c r="AZ221" s="141">
        <v>124.7</v>
      </c>
      <c r="BA221" s="141">
        <v>124.7</v>
      </c>
      <c r="BB221" s="141">
        <v>121.5</v>
      </c>
      <c r="BC221" s="141">
        <v>124.2</v>
      </c>
      <c r="BD221" s="141">
        <v>123.3</v>
      </c>
      <c r="BE221" s="141">
        <v>122.6</v>
      </c>
      <c r="BF221" s="141">
        <v>122</v>
      </c>
      <c r="BG221" s="141">
        <v>122</v>
      </c>
      <c r="BH221" s="141">
        <v>122</v>
      </c>
      <c r="BI221" s="141">
        <v>129.19999999999999</v>
      </c>
      <c r="BJ221" s="141">
        <v>128.19999999999999</v>
      </c>
      <c r="BK221" s="141">
        <v>128.19999999999999</v>
      </c>
      <c r="BL221" s="141">
        <v>124.8</v>
      </c>
      <c r="BM221" s="141">
        <v>122.9</v>
      </c>
      <c r="BN221" s="141">
        <v>122.9</v>
      </c>
      <c r="BO221" s="141">
        <v>124.5</v>
      </c>
      <c r="BP221" s="141">
        <v>124.6</v>
      </c>
      <c r="BQ221" s="141">
        <v>125.2</v>
      </c>
      <c r="BR221" s="141">
        <v>125.2</v>
      </c>
      <c r="BS221" s="141">
        <v>125.2</v>
      </c>
      <c r="BT221" s="141">
        <v>125.2</v>
      </c>
      <c r="BU221" s="141">
        <v>125.2</v>
      </c>
      <c r="BV221" s="141">
        <v>125.2</v>
      </c>
      <c r="BW221" s="141">
        <v>125.2</v>
      </c>
      <c r="BX221" s="141">
        <v>125.4</v>
      </c>
      <c r="BY221" s="141">
        <v>125.5</v>
      </c>
      <c r="BZ221" s="141">
        <v>123.9</v>
      </c>
      <c r="CA221" s="141">
        <v>125.6</v>
      </c>
      <c r="CB221" s="141">
        <v>125.5</v>
      </c>
      <c r="CC221" s="141">
        <v>125.2</v>
      </c>
      <c r="CD221" s="141">
        <v>125.2</v>
      </c>
      <c r="CE221" s="141">
        <v>125.2</v>
      </c>
      <c r="CF221" s="141">
        <v>125.2</v>
      </c>
      <c r="CG221" s="141">
        <v>125.2</v>
      </c>
      <c r="CH221" s="141">
        <v>125.2</v>
      </c>
      <c r="CI221" s="141">
        <v>125.2</v>
      </c>
      <c r="CJ221" s="141">
        <v>125.2</v>
      </c>
      <c r="CK221" s="141">
        <v>125.2</v>
      </c>
      <c r="CL221" s="141">
        <v>125.2</v>
      </c>
    </row>
    <row r="222" spans="1:90" x14ac:dyDescent="0.2">
      <c r="A222" s="138" t="s">
        <v>3323</v>
      </c>
      <c r="B222" s="138" t="s">
        <v>1922</v>
      </c>
      <c r="C222" s="139">
        <v>7.7189999999999995E-2</v>
      </c>
      <c r="D222" s="141">
        <v>100.1</v>
      </c>
      <c r="E222" s="141">
        <v>102.4</v>
      </c>
      <c r="F222" s="141">
        <v>105.8</v>
      </c>
      <c r="G222" s="141">
        <v>106.4</v>
      </c>
      <c r="H222" s="141">
        <v>102.8</v>
      </c>
      <c r="I222" s="141">
        <v>100.6</v>
      </c>
      <c r="J222" s="141">
        <v>96.6</v>
      </c>
      <c r="K222" s="141">
        <v>93.5</v>
      </c>
      <c r="L222" s="141">
        <v>95.3</v>
      </c>
      <c r="M222" s="141">
        <v>93.5</v>
      </c>
      <c r="N222" s="141">
        <v>90.8</v>
      </c>
      <c r="O222" s="141">
        <v>89.9</v>
      </c>
      <c r="P222" s="141">
        <v>88.7</v>
      </c>
      <c r="Q222" s="141">
        <v>88.5</v>
      </c>
      <c r="R222" s="141">
        <v>89.8</v>
      </c>
      <c r="S222" s="141">
        <v>90.4</v>
      </c>
      <c r="T222" s="141">
        <v>91.7</v>
      </c>
      <c r="U222" s="141">
        <v>91.6</v>
      </c>
      <c r="V222" s="141">
        <v>99.2</v>
      </c>
      <c r="W222" s="141">
        <v>100.5</v>
      </c>
      <c r="X222" s="141">
        <v>101.8</v>
      </c>
      <c r="Y222" s="141">
        <v>99.3</v>
      </c>
      <c r="Z222" s="141">
        <v>102.8</v>
      </c>
      <c r="AA222" s="141">
        <v>103.5</v>
      </c>
      <c r="AB222" s="141">
        <v>103.7</v>
      </c>
      <c r="AC222" s="141">
        <v>98.7</v>
      </c>
      <c r="AD222" s="141">
        <v>96.3</v>
      </c>
      <c r="AE222" s="141">
        <v>91.2</v>
      </c>
      <c r="AF222" s="141">
        <v>90</v>
      </c>
      <c r="AG222" s="141">
        <v>88.9</v>
      </c>
      <c r="AH222" s="141">
        <v>86.6</v>
      </c>
      <c r="AI222" s="141">
        <v>86.5</v>
      </c>
      <c r="AJ222" s="141">
        <v>85.8</v>
      </c>
      <c r="AK222" s="141">
        <v>84.9</v>
      </c>
      <c r="AL222" s="141">
        <v>86.3</v>
      </c>
      <c r="AM222" s="141">
        <v>89.3</v>
      </c>
      <c r="AN222" s="141">
        <v>90.6</v>
      </c>
      <c r="AO222" s="141">
        <v>91.1</v>
      </c>
      <c r="AP222" s="141">
        <v>91.1</v>
      </c>
      <c r="AQ222" s="141">
        <v>91.6</v>
      </c>
      <c r="AR222" s="141">
        <v>91.7</v>
      </c>
      <c r="AS222" s="141">
        <v>93</v>
      </c>
      <c r="AT222" s="141">
        <v>95.4</v>
      </c>
      <c r="AU222" s="141">
        <v>97</v>
      </c>
      <c r="AV222" s="141">
        <v>102.1</v>
      </c>
      <c r="AW222" s="141">
        <v>100.9</v>
      </c>
      <c r="AX222" s="141">
        <v>100.6</v>
      </c>
      <c r="AY222" s="141">
        <v>98.9</v>
      </c>
      <c r="AZ222" s="141">
        <v>102.9</v>
      </c>
      <c r="BA222" s="141">
        <v>103</v>
      </c>
      <c r="BB222" s="141">
        <v>107.5</v>
      </c>
      <c r="BC222" s="141">
        <v>107</v>
      </c>
      <c r="BD222" s="141">
        <v>106.9</v>
      </c>
      <c r="BE222" s="141">
        <v>106.7</v>
      </c>
      <c r="BF222" s="141">
        <v>106.5</v>
      </c>
      <c r="BG222" s="141">
        <v>106.1</v>
      </c>
      <c r="BH222" s="141">
        <v>105.7</v>
      </c>
      <c r="BI222" s="141">
        <v>105.9</v>
      </c>
      <c r="BJ222" s="141">
        <v>105.2</v>
      </c>
      <c r="BK222" s="141">
        <v>105.2</v>
      </c>
      <c r="BL222" s="141">
        <v>105.6</v>
      </c>
      <c r="BM222" s="141">
        <v>103.9</v>
      </c>
      <c r="BN222" s="141">
        <v>106</v>
      </c>
      <c r="BO222" s="141">
        <v>112.3</v>
      </c>
      <c r="BP222" s="141">
        <v>112.4</v>
      </c>
      <c r="BQ222" s="141">
        <v>112.4</v>
      </c>
      <c r="BR222" s="141">
        <v>112.4</v>
      </c>
      <c r="BS222" s="141">
        <v>112.1</v>
      </c>
      <c r="BT222" s="141">
        <v>112.2</v>
      </c>
      <c r="BU222" s="141">
        <v>112.4</v>
      </c>
      <c r="BV222" s="141">
        <v>112.2</v>
      </c>
      <c r="BW222" s="141">
        <v>111.7</v>
      </c>
      <c r="BX222" s="141">
        <v>109.7</v>
      </c>
      <c r="BY222" s="141">
        <v>121.8</v>
      </c>
      <c r="BZ222" s="141">
        <v>122.4</v>
      </c>
      <c r="CA222" s="141">
        <v>122.6</v>
      </c>
      <c r="CB222" s="141">
        <v>120</v>
      </c>
      <c r="CC222" s="141">
        <v>124.1</v>
      </c>
      <c r="CD222" s="141">
        <v>123.7</v>
      </c>
      <c r="CE222" s="141">
        <v>125.3</v>
      </c>
      <c r="CF222" s="141">
        <v>131.30000000000001</v>
      </c>
      <c r="CG222" s="141">
        <v>134.19999999999999</v>
      </c>
      <c r="CH222" s="141">
        <v>134.19999999999999</v>
      </c>
      <c r="CI222" s="141">
        <v>134.30000000000001</v>
      </c>
      <c r="CJ222" s="141">
        <v>134.4</v>
      </c>
      <c r="CK222" s="141">
        <v>134.19999999999999</v>
      </c>
      <c r="CL222" s="141">
        <v>134.19999999999999</v>
      </c>
    </row>
    <row r="223" spans="1:90" x14ac:dyDescent="0.2">
      <c r="A223" s="138" t="s">
        <v>3324</v>
      </c>
      <c r="B223" s="138" t="s">
        <v>1924</v>
      </c>
      <c r="C223" s="139">
        <v>0.15295</v>
      </c>
      <c r="D223" s="141">
        <v>103.8</v>
      </c>
      <c r="E223" s="141">
        <v>101.9</v>
      </c>
      <c r="F223" s="141">
        <v>102.1</v>
      </c>
      <c r="G223" s="141">
        <v>105.5</v>
      </c>
      <c r="H223" s="141">
        <v>106.8</v>
      </c>
      <c r="I223" s="141">
        <v>109.2</v>
      </c>
      <c r="J223" s="141">
        <v>109.2</v>
      </c>
      <c r="K223" s="141">
        <v>109.2</v>
      </c>
      <c r="L223" s="141">
        <v>109.2</v>
      </c>
      <c r="M223" s="141">
        <v>109.2</v>
      </c>
      <c r="N223" s="141">
        <v>109.2</v>
      </c>
      <c r="O223" s="141">
        <v>109.2</v>
      </c>
      <c r="P223" s="141">
        <v>109.7</v>
      </c>
      <c r="Q223" s="141">
        <v>109.7</v>
      </c>
      <c r="R223" s="141">
        <v>109.7</v>
      </c>
      <c r="S223" s="141">
        <v>116.7</v>
      </c>
      <c r="T223" s="141">
        <v>117.1</v>
      </c>
      <c r="U223" s="141">
        <v>117.1</v>
      </c>
      <c r="V223" s="141">
        <v>117.1</v>
      </c>
      <c r="W223" s="141">
        <v>117.3</v>
      </c>
      <c r="X223" s="141">
        <v>117.3</v>
      </c>
      <c r="Y223" s="141">
        <v>117.4</v>
      </c>
      <c r="Z223" s="141">
        <v>117.8</v>
      </c>
      <c r="AA223" s="141">
        <v>118</v>
      </c>
      <c r="AB223" s="141">
        <v>117.7</v>
      </c>
      <c r="AC223" s="141">
        <v>117.7</v>
      </c>
      <c r="AD223" s="141">
        <v>117.7</v>
      </c>
      <c r="AE223" s="141">
        <v>120.1</v>
      </c>
      <c r="AF223" s="141">
        <v>120.4</v>
      </c>
      <c r="AG223" s="141">
        <v>120.4</v>
      </c>
      <c r="AH223" s="141">
        <v>120.4</v>
      </c>
      <c r="AI223" s="141">
        <v>119.9</v>
      </c>
      <c r="AJ223" s="141">
        <v>119.9</v>
      </c>
      <c r="AK223" s="141">
        <v>119.9</v>
      </c>
      <c r="AL223" s="141">
        <v>119.9</v>
      </c>
      <c r="AM223" s="141">
        <v>120</v>
      </c>
      <c r="AN223" s="141">
        <v>120.9</v>
      </c>
      <c r="AO223" s="141">
        <v>121.3</v>
      </c>
      <c r="AP223" s="141">
        <v>122</v>
      </c>
      <c r="AQ223" s="141">
        <v>122.1</v>
      </c>
      <c r="AR223" s="141">
        <v>122.1</v>
      </c>
      <c r="AS223" s="141">
        <v>122.1</v>
      </c>
      <c r="AT223" s="141">
        <v>122.3</v>
      </c>
      <c r="AU223" s="141">
        <v>122.9</v>
      </c>
      <c r="AV223" s="141">
        <v>122.9</v>
      </c>
      <c r="AW223" s="141">
        <v>123</v>
      </c>
      <c r="AX223" s="141">
        <v>131.4</v>
      </c>
      <c r="AY223" s="141">
        <v>143.19999999999999</v>
      </c>
      <c r="AZ223" s="141">
        <v>142.80000000000001</v>
      </c>
      <c r="BA223" s="141">
        <v>143.4</v>
      </c>
      <c r="BB223" s="141">
        <v>143.30000000000001</v>
      </c>
      <c r="BC223" s="141">
        <v>149.19999999999999</v>
      </c>
      <c r="BD223" s="141">
        <v>149.6</v>
      </c>
      <c r="BE223" s="141">
        <v>150.1</v>
      </c>
      <c r="BF223" s="141">
        <v>150.1</v>
      </c>
      <c r="BG223" s="141">
        <v>150.4</v>
      </c>
      <c r="BH223" s="141">
        <v>150.19999999999999</v>
      </c>
      <c r="BI223" s="141">
        <v>150.5</v>
      </c>
      <c r="BJ223" s="141">
        <v>150.69999999999999</v>
      </c>
      <c r="BK223" s="141">
        <v>150.9</v>
      </c>
      <c r="BL223" s="141">
        <v>149.6</v>
      </c>
      <c r="BM223" s="141">
        <v>154.5</v>
      </c>
      <c r="BN223" s="141">
        <v>150.4</v>
      </c>
      <c r="BO223" s="141">
        <v>158.6</v>
      </c>
      <c r="BP223" s="141">
        <v>155.19999999999999</v>
      </c>
      <c r="BQ223" s="141">
        <v>159.80000000000001</v>
      </c>
      <c r="BR223" s="141">
        <v>159.80000000000001</v>
      </c>
      <c r="BS223" s="141">
        <v>167</v>
      </c>
      <c r="BT223" s="141">
        <v>167.1</v>
      </c>
      <c r="BU223" s="141">
        <v>167.1</v>
      </c>
      <c r="BV223" s="141">
        <v>167.1</v>
      </c>
      <c r="BW223" s="141">
        <v>167.1</v>
      </c>
      <c r="BX223" s="141">
        <v>167.8</v>
      </c>
      <c r="BY223" s="141">
        <v>165</v>
      </c>
      <c r="BZ223" s="141">
        <v>169.8</v>
      </c>
      <c r="CA223" s="141">
        <v>169.8</v>
      </c>
      <c r="CB223" s="141">
        <v>169.8</v>
      </c>
      <c r="CC223" s="141">
        <v>169.8</v>
      </c>
      <c r="CD223" s="141">
        <v>169.6</v>
      </c>
      <c r="CE223" s="141">
        <v>170</v>
      </c>
      <c r="CF223" s="141">
        <v>170</v>
      </c>
      <c r="CG223" s="141">
        <v>170.2</v>
      </c>
      <c r="CH223" s="141">
        <v>170</v>
      </c>
      <c r="CI223" s="141">
        <v>170</v>
      </c>
      <c r="CJ223" s="141">
        <v>170.1</v>
      </c>
      <c r="CK223" s="141">
        <v>170.2</v>
      </c>
      <c r="CL223" s="141">
        <v>170.2</v>
      </c>
    </row>
    <row r="224" spans="1:90" x14ac:dyDescent="0.2">
      <c r="A224" s="138" t="s">
        <v>1925</v>
      </c>
      <c r="B224" s="138" t="s">
        <v>1926</v>
      </c>
      <c r="C224" s="139">
        <v>0.11454</v>
      </c>
      <c r="D224" s="141">
        <v>105.1</v>
      </c>
      <c r="E224" s="141">
        <v>102.6</v>
      </c>
      <c r="F224" s="141">
        <v>102.8</v>
      </c>
      <c r="G224" s="141">
        <v>103.7</v>
      </c>
      <c r="H224" s="141">
        <v>105.4</v>
      </c>
      <c r="I224" s="141">
        <v>107.5</v>
      </c>
      <c r="J224" s="141">
        <v>107.5</v>
      </c>
      <c r="K224" s="141">
        <v>107.5</v>
      </c>
      <c r="L224" s="141">
        <v>107.5</v>
      </c>
      <c r="M224" s="141">
        <v>107.5</v>
      </c>
      <c r="N224" s="141">
        <v>107.5</v>
      </c>
      <c r="O224" s="141">
        <v>107.5</v>
      </c>
      <c r="P224" s="141">
        <v>108.2</v>
      </c>
      <c r="Q224" s="141">
        <v>108.2</v>
      </c>
      <c r="R224" s="141">
        <v>108.2</v>
      </c>
      <c r="S224" s="141">
        <v>112.4</v>
      </c>
      <c r="T224" s="141">
        <v>113</v>
      </c>
      <c r="U224" s="141">
        <v>113</v>
      </c>
      <c r="V224" s="141">
        <v>113</v>
      </c>
      <c r="W224" s="141">
        <v>113.2</v>
      </c>
      <c r="X224" s="141">
        <v>113.2</v>
      </c>
      <c r="Y224" s="141">
        <v>113.4</v>
      </c>
      <c r="Z224" s="141">
        <v>113.4</v>
      </c>
      <c r="AA224" s="141">
        <v>113.4</v>
      </c>
      <c r="AB224" s="141">
        <v>113.4</v>
      </c>
      <c r="AC224" s="141">
        <v>113.4</v>
      </c>
      <c r="AD224" s="141">
        <v>113.4</v>
      </c>
      <c r="AE224" s="141">
        <v>114.1</v>
      </c>
      <c r="AF224" s="141">
        <v>114.6</v>
      </c>
      <c r="AG224" s="141">
        <v>114.6</v>
      </c>
      <c r="AH224" s="141">
        <v>114.6</v>
      </c>
      <c r="AI224" s="141">
        <v>114.6</v>
      </c>
      <c r="AJ224" s="141">
        <v>114.6</v>
      </c>
      <c r="AK224" s="141">
        <v>114.6</v>
      </c>
      <c r="AL224" s="141">
        <v>114.6</v>
      </c>
      <c r="AM224" s="141">
        <v>114.6</v>
      </c>
      <c r="AN224" s="141">
        <v>115.8</v>
      </c>
      <c r="AO224" s="141">
        <v>116.3</v>
      </c>
      <c r="AP224" s="141">
        <v>117.3</v>
      </c>
      <c r="AQ224" s="141">
        <v>117.4</v>
      </c>
      <c r="AR224" s="141">
        <v>117.4</v>
      </c>
      <c r="AS224" s="141">
        <v>117.4</v>
      </c>
      <c r="AT224" s="141">
        <v>117.7</v>
      </c>
      <c r="AU224" s="141">
        <v>118.4</v>
      </c>
      <c r="AV224" s="141">
        <v>118.4</v>
      </c>
      <c r="AW224" s="141">
        <v>118.4</v>
      </c>
      <c r="AX224" s="141">
        <v>129.4</v>
      </c>
      <c r="AY224" s="141">
        <v>145.1</v>
      </c>
      <c r="AZ224" s="141">
        <v>144.5</v>
      </c>
      <c r="BA224" s="141">
        <v>145.30000000000001</v>
      </c>
      <c r="BB224" s="141">
        <v>145.19999999999999</v>
      </c>
      <c r="BC224" s="141">
        <v>145.19999999999999</v>
      </c>
      <c r="BD224" s="141">
        <v>145.69999999999999</v>
      </c>
      <c r="BE224" s="141">
        <v>146.4</v>
      </c>
      <c r="BF224" s="141">
        <v>146.4</v>
      </c>
      <c r="BG224" s="141">
        <v>146.4</v>
      </c>
      <c r="BH224" s="141">
        <v>146.4</v>
      </c>
      <c r="BI224" s="141">
        <v>146.80000000000001</v>
      </c>
      <c r="BJ224" s="141">
        <v>147</v>
      </c>
      <c r="BK224" s="141">
        <v>147</v>
      </c>
      <c r="BL224" s="141">
        <v>145.30000000000001</v>
      </c>
      <c r="BM224" s="141">
        <v>151.80000000000001</v>
      </c>
      <c r="BN224" s="141">
        <v>146.4</v>
      </c>
      <c r="BO224" s="141">
        <v>154.80000000000001</v>
      </c>
      <c r="BP224" s="141">
        <v>150</v>
      </c>
      <c r="BQ224" s="141">
        <v>156.19999999999999</v>
      </c>
      <c r="BR224" s="141">
        <v>156.19999999999999</v>
      </c>
      <c r="BS224" s="141">
        <v>156.19999999999999</v>
      </c>
      <c r="BT224" s="141">
        <v>156.19999999999999</v>
      </c>
      <c r="BU224" s="141">
        <v>156.19999999999999</v>
      </c>
      <c r="BV224" s="141">
        <v>156.19999999999999</v>
      </c>
      <c r="BW224" s="141">
        <v>156.19999999999999</v>
      </c>
      <c r="BX224" s="141">
        <v>157.19999999999999</v>
      </c>
      <c r="BY224" s="141">
        <v>153.1</v>
      </c>
      <c r="BZ224" s="141">
        <v>159.4</v>
      </c>
      <c r="CA224" s="141">
        <v>159.4</v>
      </c>
      <c r="CB224" s="141">
        <v>159.4</v>
      </c>
      <c r="CC224" s="141">
        <v>159.4</v>
      </c>
      <c r="CD224" s="141">
        <v>159.19999999999999</v>
      </c>
      <c r="CE224" s="141">
        <v>159.69999999999999</v>
      </c>
      <c r="CF224" s="141">
        <v>159.69999999999999</v>
      </c>
      <c r="CG224" s="141">
        <v>160.19999999999999</v>
      </c>
      <c r="CH224" s="141">
        <v>160.19999999999999</v>
      </c>
      <c r="CI224" s="141">
        <v>160.19999999999999</v>
      </c>
      <c r="CJ224" s="141">
        <v>160.30000000000001</v>
      </c>
      <c r="CK224" s="141">
        <v>160.5</v>
      </c>
      <c r="CL224" s="141">
        <v>160.5</v>
      </c>
    </row>
    <row r="225" spans="1:90" x14ac:dyDescent="0.2">
      <c r="A225" s="138" t="s">
        <v>3325</v>
      </c>
      <c r="B225" s="138" t="s">
        <v>1928</v>
      </c>
      <c r="C225" s="139">
        <v>3.841E-2</v>
      </c>
      <c r="D225" s="141">
        <v>100</v>
      </c>
      <c r="E225" s="141">
        <v>100</v>
      </c>
      <c r="F225" s="141">
        <v>100</v>
      </c>
      <c r="G225" s="141">
        <v>110.6</v>
      </c>
      <c r="H225" s="141">
        <v>110.6</v>
      </c>
      <c r="I225" s="141">
        <v>114.3</v>
      </c>
      <c r="J225" s="141">
        <v>114.3</v>
      </c>
      <c r="K225" s="141">
        <v>114.3</v>
      </c>
      <c r="L225" s="141">
        <v>114.3</v>
      </c>
      <c r="M225" s="141">
        <v>114.3</v>
      </c>
      <c r="N225" s="141">
        <v>114.3</v>
      </c>
      <c r="O225" s="141">
        <v>114.3</v>
      </c>
      <c r="P225" s="141">
        <v>114.3</v>
      </c>
      <c r="Q225" s="141">
        <v>114.3</v>
      </c>
      <c r="R225" s="141">
        <v>114.3</v>
      </c>
      <c r="S225" s="141">
        <v>129.4</v>
      </c>
      <c r="T225" s="141">
        <v>129.4</v>
      </c>
      <c r="U225" s="141">
        <v>129.4</v>
      </c>
      <c r="V225" s="141">
        <v>129.4</v>
      </c>
      <c r="W225" s="141">
        <v>129.4</v>
      </c>
      <c r="X225" s="141">
        <v>129.4</v>
      </c>
      <c r="Y225" s="141">
        <v>129.4</v>
      </c>
      <c r="Z225" s="141">
        <v>130.80000000000001</v>
      </c>
      <c r="AA225" s="141">
        <v>131.6</v>
      </c>
      <c r="AB225" s="141">
        <v>130.6</v>
      </c>
      <c r="AC225" s="141">
        <v>130.6</v>
      </c>
      <c r="AD225" s="141">
        <v>130.6</v>
      </c>
      <c r="AE225" s="141">
        <v>137.80000000000001</v>
      </c>
      <c r="AF225" s="141">
        <v>137.80000000000001</v>
      </c>
      <c r="AG225" s="141">
        <v>137.80000000000001</v>
      </c>
      <c r="AH225" s="141">
        <v>137.80000000000001</v>
      </c>
      <c r="AI225" s="141">
        <v>135.6</v>
      </c>
      <c r="AJ225" s="141">
        <v>135.6</v>
      </c>
      <c r="AK225" s="141">
        <v>135.6</v>
      </c>
      <c r="AL225" s="141">
        <v>135.6</v>
      </c>
      <c r="AM225" s="141">
        <v>135.9</v>
      </c>
      <c r="AN225" s="141">
        <v>136.1</v>
      </c>
      <c r="AO225" s="141">
        <v>136.1</v>
      </c>
      <c r="AP225" s="141">
        <v>136.1</v>
      </c>
      <c r="AQ225" s="141">
        <v>136.1</v>
      </c>
      <c r="AR225" s="141">
        <v>136.1</v>
      </c>
      <c r="AS225" s="141">
        <v>136.1</v>
      </c>
      <c r="AT225" s="141">
        <v>136.30000000000001</v>
      </c>
      <c r="AU225" s="141">
        <v>136.4</v>
      </c>
      <c r="AV225" s="141">
        <v>136.4</v>
      </c>
      <c r="AW225" s="141">
        <v>137</v>
      </c>
      <c r="AX225" s="141">
        <v>137.6</v>
      </c>
      <c r="AY225" s="141">
        <v>137.6</v>
      </c>
      <c r="AZ225" s="141">
        <v>137.6</v>
      </c>
      <c r="BA225" s="141">
        <v>137.6</v>
      </c>
      <c r="BB225" s="141">
        <v>137.5</v>
      </c>
      <c r="BC225" s="141">
        <v>161.19999999999999</v>
      </c>
      <c r="BD225" s="141">
        <v>161.19999999999999</v>
      </c>
      <c r="BE225" s="141">
        <v>161.19999999999999</v>
      </c>
      <c r="BF225" s="141">
        <v>161.19999999999999</v>
      </c>
      <c r="BG225" s="141">
        <v>162.5</v>
      </c>
      <c r="BH225" s="141">
        <v>161.80000000000001</v>
      </c>
      <c r="BI225" s="141">
        <v>161.9</v>
      </c>
      <c r="BJ225" s="141">
        <v>161.80000000000001</v>
      </c>
      <c r="BK225" s="141">
        <v>162.5</v>
      </c>
      <c r="BL225" s="141">
        <v>162.5</v>
      </c>
      <c r="BM225" s="141">
        <v>162.5</v>
      </c>
      <c r="BN225" s="141">
        <v>162.5</v>
      </c>
      <c r="BO225" s="141">
        <v>169.9</v>
      </c>
      <c r="BP225" s="141">
        <v>170.5</v>
      </c>
      <c r="BQ225" s="141">
        <v>170.5</v>
      </c>
      <c r="BR225" s="141">
        <v>170.5</v>
      </c>
      <c r="BS225" s="141">
        <v>199.4</v>
      </c>
      <c r="BT225" s="141">
        <v>199.4</v>
      </c>
      <c r="BU225" s="141">
        <v>199.5</v>
      </c>
      <c r="BV225" s="141">
        <v>199.5</v>
      </c>
      <c r="BW225" s="141">
        <v>199.5</v>
      </c>
      <c r="BX225" s="141">
        <v>199.5</v>
      </c>
      <c r="BY225" s="141">
        <v>200.6</v>
      </c>
      <c r="BZ225" s="141">
        <v>200.8</v>
      </c>
      <c r="CA225" s="141">
        <v>200.8</v>
      </c>
      <c r="CB225" s="141">
        <v>200.8</v>
      </c>
      <c r="CC225" s="141">
        <v>200.8</v>
      </c>
      <c r="CD225" s="141">
        <v>200.8</v>
      </c>
      <c r="CE225" s="141">
        <v>200.8</v>
      </c>
      <c r="CF225" s="141">
        <v>200.8</v>
      </c>
      <c r="CG225" s="141">
        <v>199.9</v>
      </c>
      <c r="CH225" s="141">
        <v>199.3</v>
      </c>
      <c r="CI225" s="141">
        <v>199.3</v>
      </c>
      <c r="CJ225" s="141">
        <v>199.3</v>
      </c>
      <c r="CK225" s="141">
        <v>199.3</v>
      </c>
      <c r="CL225" s="141">
        <v>199.3</v>
      </c>
    </row>
    <row r="226" spans="1:90" x14ac:dyDescent="0.2">
      <c r="A226" s="138" t="s">
        <v>3326</v>
      </c>
      <c r="B226" s="138" t="s">
        <v>1930</v>
      </c>
      <c r="C226" s="139">
        <v>0.24132000000000001</v>
      </c>
      <c r="D226" s="141">
        <v>103.2</v>
      </c>
      <c r="E226" s="141">
        <v>103.6</v>
      </c>
      <c r="F226" s="141">
        <v>104.2</v>
      </c>
      <c r="G226" s="141">
        <v>106.9</v>
      </c>
      <c r="H226" s="141">
        <v>108.6</v>
      </c>
      <c r="I226" s="141">
        <v>108.3</v>
      </c>
      <c r="J226" s="141">
        <v>108.8</v>
      </c>
      <c r="K226" s="141">
        <v>108.8</v>
      </c>
      <c r="L226" s="141">
        <v>108.8</v>
      </c>
      <c r="M226" s="141">
        <v>110</v>
      </c>
      <c r="N226" s="141">
        <v>111.5</v>
      </c>
      <c r="O226" s="141">
        <v>113.2</v>
      </c>
      <c r="P226" s="141">
        <v>117.7</v>
      </c>
      <c r="Q226" s="141">
        <v>118.4</v>
      </c>
      <c r="R226" s="141">
        <v>116.8</v>
      </c>
      <c r="S226" s="141">
        <v>120</v>
      </c>
      <c r="T226" s="141">
        <v>120.5</v>
      </c>
      <c r="U226" s="141">
        <v>121.2</v>
      </c>
      <c r="V226" s="141">
        <v>121.3</v>
      </c>
      <c r="W226" s="141">
        <v>121.3</v>
      </c>
      <c r="X226" s="141">
        <v>121.3</v>
      </c>
      <c r="Y226" s="141">
        <v>121.4</v>
      </c>
      <c r="Z226" s="141">
        <v>121.5</v>
      </c>
      <c r="AA226" s="141">
        <v>121.3</v>
      </c>
      <c r="AB226" s="141">
        <v>119.7</v>
      </c>
      <c r="AC226" s="141">
        <v>120.1</v>
      </c>
      <c r="AD226" s="141">
        <v>122.6</v>
      </c>
      <c r="AE226" s="141">
        <v>123.3</v>
      </c>
      <c r="AF226" s="141">
        <v>123.5</v>
      </c>
      <c r="AG226" s="141">
        <v>123.7</v>
      </c>
      <c r="AH226" s="141">
        <v>123.6</v>
      </c>
      <c r="AI226" s="141">
        <v>123.9</v>
      </c>
      <c r="AJ226" s="141">
        <v>124.6</v>
      </c>
      <c r="AK226" s="141">
        <v>125.8</v>
      </c>
      <c r="AL226" s="141">
        <v>126</v>
      </c>
      <c r="AM226" s="141">
        <v>126.6</v>
      </c>
      <c r="AN226" s="141">
        <v>129.6</v>
      </c>
      <c r="AO226" s="141">
        <v>129.69999999999999</v>
      </c>
      <c r="AP226" s="141">
        <v>133.5</v>
      </c>
      <c r="AQ226" s="141">
        <v>133.4</v>
      </c>
      <c r="AR226" s="141">
        <v>133.5</v>
      </c>
      <c r="AS226" s="141">
        <v>133.5</v>
      </c>
      <c r="AT226" s="141">
        <v>133.5</v>
      </c>
      <c r="AU226" s="141">
        <v>131.5</v>
      </c>
      <c r="AV226" s="141">
        <v>131.69999999999999</v>
      </c>
      <c r="AW226" s="141">
        <v>132</v>
      </c>
      <c r="AX226" s="141">
        <v>132</v>
      </c>
      <c r="AY226" s="141">
        <v>129.1</v>
      </c>
      <c r="AZ226" s="141">
        <v>131.5</v>
      </c>
      <c r="BA226" s="141">
        <v>132.1</v>
      </c>
      <c r="BB226" s="141">
        <v>133.30000000000001</v>
      </c>
      <c r="BC226" s="141">
        <v>132</v>
      </c>
      <c r="BD226" s="141">
        <v>132.19999999999999</v>
      </c>
      <c r="BE226" s="141">
        <v>132.5</v>
      </c>
      <c r="BF226" s="141">
        <v>132.30000000000001</v>
      </c>
      <c r="BG226" s="141">
        <v>132.30000000000001</v>
      </c>
      <c r="BH226" s="141">
        <v>132.6</v>
      </c>
      <c r="BI226" s="141">
        <v>131.4</v>
      </c>
      <c r="BJ226" s="141">
        <v>135.5</v>
      </c>
      <c r="BK226" s="141">
        <v>136.30000000000001</v>
      </c>
      <c r="BL226" s="141">
        <v>141.1</v>
      </c>
      <c r="BM226" s="141">
        <v>141.5</v>
      </c>
      <c r="BN226" s="141">
        <v>141.6</v>
      </c>
      <c r="BO226" s="141">
        <v>143.30000000000001</v>
      </c>
      <c r="BP226" s="141">
        <v>143.5</v>
      </c>
      <c r="BQ226" s="141">
        <v>143.30000000000001</v>
      </c>
      <c r="BR226" s="141">
        <v>143.30000000000001</v>
      </c>
      <c r="BS226" s="141">
        <v>143.30000000000001</v>
      </c>
      <c r="BT226" s="141">
        <v>143.19999999999999</v>
      </c>
      <c r="BU226" s="141">
        <v>143.19999999999999</v>
      </c>
      <c r="BV226" s="141">
        <v>143.19999999999999</v>
      </c>
      <c r="BW226" s="141">
        <v>143.4</v>
      </c>
      <c r="BX226" s="141">
        <v>142.80000000000001</v>
      </c>
      <c r="BY226" s="141">
        <v>144.69999999999999</v>
      </c>
      <c r="BZ226" s="141">
        <v>151.80000000000001</v>
      </c>
      <c r="CA226" s="141">
        <v>152.1</v>
      </c>
      <c r="CB226" s="141">
        <v>145.30000000000001</v>
      </c>
      <c r="CC226" s="141">
        <v>145.80000000000001</v>
      </c>
      <c r="CD226" s="141">
        <v>146.19999999999999</v>
      </c>
      <c r="CE226" s="141">
        <v>146.80000000000001</v>
      </c>
      <c r="CF226" s="141">
        <v>147.30000000000001</v>
      </c>
      <c r="CG226" s="141">
        <v>147.9</v>
      </c>
      <c r="CH226" s="141">
        <v>147.80000000000001</v>
      </c>
      <c r="CI226" s="141">
        <v>148.30000000000001</v>
      </c>
      <c r="CJ226" s="141">
        <v>151.4</v>
      </c>
      <c r="CK226" s="141">
        <v>151.5</v>
      </c>
      <c r="CL226" s="141">
        <v>151.80000000000001</v>
      </c>
    </row>
    <row r="227" spans="1:90" x14ac:dyDescent="0.2">
      <c r="A227" s="138" t="s">
        <v>3327</v>
      </c>
      <c r="B227" s="138" t="s">
        <v>1932</v>
      </c>
      <c r="C227" s="139">
        <v>9.0789999999999996E-2</v>
      </c>
      <c r="D227" s="141">
        <v>101.7</v>
      </c>
      <c r="E227" s="141">
        <v>103.1</v>
      </c>
      <c r="F227" s="141">
        <v>104.5</v>
      </c>
      <c r="G227" s="141">
        <v>105.7</v>
      </c>
      <c r="H227" s="141">
        <v>109.2</v>
      </c>
      <c r="I227" s="141">
        <v>109.2</v>
      </c>
      <c r="J227" s="141">
        <v>109.2</v>
      </c>
      <c r="K227" s="141">
        <v>109.2</v>
      </c>
      <c r="L227" s="141">
        <v>109.2</v>
      </c>
      <c r="M227" s="141">
        <v>110</v>
      </c>
      <c r="N227" s="141">
        <v>111.8</v>
      </c>
      <c r="O227" s="141">
        <v>115.2</v>
      </c>
      <c r="P227" s="141">
        <v>123.5</v>
      </c>
      <c r="Q227" s="141">
        <v>125.4</v>
      </c>
      <c r="R227" s="141">
        <v>122</v>
      </c>
      <c r="S227" s="141">
        <v>127.3</v>
      </c>
      <c r="T227" s="141">
        <v>127.3</v>
      </c>
      <c r="U227" s="141">
        <v>127.3</v>
      </c>
      <c r="V227" s="141">
        <v>127.3</v>
      </c>
      <c r="W227" s="141">
        <v>127.3</v>
      </c>
      <c r="X227" s="141">
        <v>127.2</v>
      </c>
      <c r="Y227" s="141">
        <v>127.2</v>
      </c>
      <c r="Z227" s="141">
        <v>127.2</v>
      </c>
      <c r="AA227" s="141">
        <v>127.2</v>
      </c>
      <c r="AB227" s="141">
        <v>122.1</v>
      </c>
      <c r="AC227" s="141">
        <v>122.8</v>
      </c>
      <c r="AD227" s="141">
        <v>126</v>
      </c>
      <c r="AE227" s="141">
        <v>126</v>
      </c>
      <c r="AF227" s="141">
        <v>126</v>
      </c>
      <c r="AG227" s="141">
        <v>126</v>
      </c>
      <c r="AH227" s="141">
        <v>126</v>
      </c>
      <c r="AI227" s="141">
        <v>126</v>
      </c>
      <c r="AJ227" s="141">
        <v>126</v>
      </c>
      <c r="AK227" s="141">
        <v>126</v>
      </c>
      <c r="AL227" s="141">
        <v>126</v>
      </c>
      <c r="AM227" s="141">
        <v>127.5</v>
      </c>
      <c r="AN227" s="141">
        <v>132.5</v>
      </c>
      <c r="AO227" s="141">
        <v>132.5</v>
      </c>
      <c r="AP227" s="141">
        <v>142.80000000000001</v>
      </c>
      <c r="AQ227" s="141">
        <v>142.80000000000001</v>
      </c>
      <c r="AR227" s="141">
        <v>142.80000000000001</v>
      </c>
      <c r="AS227" s="141">
        <v>142.80000000000001</v>
      </c>
      <c r="AT227" s="141">
        <v>142.80000000000001</v>
      </c>
      <c r="AU227" s="141">
        <v>138.5</v>
      </c>
      <c r="AV227" s="141">
        <v>139</v>
      </c>
      <c r="AW227" s="141">
        <v>139.1</v>
      </c>
      <c r="AX227" s="141">
        <v>139.1</v>
      </c>
      <c r="AY227" s="141">
        <v>131.4</v>
      </c>
      <c r="AZ227" s="141">
        <v>128.80000000000001</v>
      </c>
      <c r="BA227" s="141">
        <v>129.19999999999999</v>
      </c>
      <c r="BB227" s="141">
        <v>134.19999999999999</v>
      </c>
      <c r="BC227" s="141">
        <v>134.19999999999999</v>
      </c>
      <c r="BD227" s="141">
        <v>134.19999999999999</v>
      </c>
      <c r="BE227" s="141">
        <v>134.19999999999999</v>
      </c>
      <c r="BF227" s="141">
        <v>134.19999999999999</v>
      </c>
      <c r="BG227" s="141">
        <v>134.19999999999999</v>
      </c>
      <c r="BH227" s="141">
        <v>134.19999999999999</v>
      </c>
      <c r="BI227" s="141">
        <v>133.6</v>
      </c>
      <c r="BJ227" s="141">
        <v>133.6</v>
      </c>
      <c r="BK227" s="141">
        <v>133.6</v>
      </c>
      <c r="BL227" s="141">
        <v>135.69999999999999</v>
      </c>
      <c r="BM227" s="141">
        <v>137.1</v>
      </c>
      <c r="BN227" s="141">
        <v>137.30000000000001</v>
      </c>
      <c r="BO227" s="141">
        <v>137.6</v>
      </c>
      <c r="BP227" s="141">
        <v>137.5</v>
      </c>
      <c r="BQ227" s="141">
        <v>137.5</v>
      </c>
      <c r="BR227" s="141">
        <v>137.5</v>
      </c>
      <c r="BS227" s="141">
        <v>137.5</v>
      </c>
      <c r="BT227" s="141">
        <v>137.5</v>
      </c>
      <c r="BU227" s="141">
        <v>137.5</v>
      </c>
      <c r="BV227" s="141">
        <v>137.5</v>
      </c>
      <c r="BW227" s="141">
        <v>137.5</v>
      </c>
      <c r="BX227" s="141">
        <v>137.5</v>
      </c>
      <c r="BY227" s="141">
        <v>137.5</v>
      </c>
      <c r="BZ227" s="141">
        <v>152.4</v>
      </c>
      <c r="CA227" s="141">
        <v>151.69999999999999</v>
      </c>
      <c r="CB227" s="141">
        <v>148.19999999999999</v>
      </c>
      <c r="CC227" s="141">
        <v>150.80000000000001</v>
      </c>
      <c r="CD227" s="141">
        <v>150.80000000000001</v>
      </c>
      <c r="CE227" s="141">
        <v>150.80000000000001</v>
      </c>
      <c r="CF227" s="141">
        <v>151.6</v>
      </c>
      <c r="CG227" s="141">
        <v>153.19999999999999</v>
      </c>
      <c r="CH227" s="141">
        <v>153.1</v>
      </c>
      <c r="CI227" s="141">
        <v>153.1</v>
      </c>
      <c r="CJ227" s="141">
        <v>157.4</v>
      </c>
      <c r="CK227" s="141">
        <v>157.4</v>
      </c>
      <c r="CL227" s="141">
        <v>157</v>
      </c>
    </row>
    <row r="228" spans="1:90" x14ac:dyDescent="0.2">
      <c r="A228" s="138" t="s">
        <v>3328</v>
      </c>
      <c r="B228" s="138" t="s">
        <v>1934</v>
      </c>
      <c r="C228" s="139">
        <v>7.2470000000000007E-2</v>
      </c>
      <c r="D228" s="141">
        <v>104.2</v>
      </c>
      <c r="E228" s="141">
        <v>104.2</v>
      </c>
      <c r="F228" s="141">
        <v>104.2</v>
      </c>
      <c r="G228" s="141">
        <v>111.6</v>
      </c>
      <c r="H228" s="141">
        <v>111.6</v>
      </c>
      <c r="I228" s="141">
        <v>111.6</v>
      </c>
      <c r="J228" s="141">
        <v>111.9</v>
      </c>
      <c r="K228" s="141">
        <v>112.1</v>
      </c>
      <c r="L228" s="141">
        <v>112.1</v>
      </c>
      <c r="M228" s="141">
        <v>115</v>
      </c>
      <c r="N228" s="141">
        <v>116.7</v>
      </c>
      <c r="O228" s="141">
        <v>116.7</v>
      </c>
      <c r="P228" s="141">
        <v>116.3</v>
      </c>
      <c r="Q228" s="141">
        <v>116.2</v>
      </c>
      <c r="R228" s="141">
        <v>114.9</v>
      </c>
      <c r="S228" s="141">
        <v>116.4</v>
      </c>
      <c r="T228" s="141">
        <v>116.4</v>
      </c>
      <c r="U228" s="141">
        <v>118.8</v>
      </c>
      <c r="V228" s="141">
        <v>118.8</v>
      </c>
      <c r="W228" s="141">
        <v>118.8</v>
      </c>
      <c r="X228" s="141">
        <v>118.8</v>
      </c>
      <c r="Y228" s="141">
        <v>118.9</v>
      </c>
      <c r="Z228" s="141">
        <v>119</v>
      </c>
      <c r="AA228" s="141">
        <v>118.7</v>
      </c>
      <c r="AB228" s="141">
        <v>118.5</v>
      </c>
      <c r="AC228" s="141">
        <v>118.5</v>
      </c>
      <c r="AD228" s="141">
        <v>118.5</v>
      </c>
      <c r="AE228" s="141">
        <v>119.1</v>
      </c>
      <c r="AF228" s="141">
        <v>119</v>
      </c>
      <c r="AG228" s="141">
        <v>118.9</v>
      </c>
      <c r="AH228" s="141">
        <v>118.9</v>
      </c>
      <c r="AI228" s="141">
        <v>118.9</v>
      </c>
      <c r="AJ228" s="141">
        <v>121.7</v>
      </c>
      <c r="AK228" s="141">
        <v>124.1</v>
      </c>
      <c r="AL228" s="141">
        <v>124.1</v>
      </c>
      <c r="AM228" s="141">
        <v>124.1</v>
      </c>
      <c r="AN228" s="141">
        <v>124.1</v>
      </c>
      <c r="AO228" s="141">
        <v>124.1</v>
      </c>
      <c r="AP228" s="141">
        <v>123.7</v>
      </c>
      <c r="AQ228" s="141">
        <v>123.7</v>
      </c>
      <c r="AR228" s="141">
        <v>123.7</v>
      </c>
      <c r="AS228" s="141">
        <v>123.7</v>
      </c>
      <c r="AT228" s="141">
        <v>123.7</v>
      </c>
      <c r="AU228" s="141">
        <v>123.7</v>
      </c>
      <c r="AV228" s="141">
        <v>123.7</v>
      </c>
      <c r="AW228" s="141">
        <v>123.7</v>
      </c>
      <c r="AX228" s="141">
        <v>123.7</v>
      </c>
      <c r="AY228" s="141">
        <v>123.7</v>
      </c>
      <c r="AZ228" s="141">
        <v>132.80000000000001</v>
      </c>
      <c r="BA228" s="141">
        <v>132.5</v>
      </c>
      <c r="BB228" s="141">
        <v>131.6</v>
      </c>
      <c r="BC228" s="141">
        <v>128.69999999999999</v>
      </c>
      <c r="BD228" s="141">
        <v>128.69999999999999</v>
      </c>
      <c r="BE228" s="141">
        <v>128.69999999999999</v>
      </c>
      <c r="BF228" s="141">
        <v>128.69999999999999</v>
      </c>
      <c r="BG228" s="141">
        <v>128.69999999999999</v>
      </c>
      <c r="BH228" s="141">
        <v>128.69999999999999</v>
      </c>
      <c r="BI228" s="141">
        <v>128.69999999999999</v>
      </c>
      <c r="BJ228" s="141">
        <v>142.69999999999999</v>
      </c>
      <c r="BK228" s="141">
        <v>144</v>
      </c>
      <c r="BL228" s="141">
        <v>157.30000000000001</v>
      </c>
      <c r="BM228" s="141">
        <v>157.80000000000001</v>
      </c>
      <c r="BN228" s="141">
        <v>157.80000000000001</v>
      </c>
      <c r="BO228" s="141">
        <v>161</v>
      </c>
      <c r="BP228" s="141">
        <v>161.5</v>
      </c>
      <c r="BQ228" s="141">
        <v>161.5</v>
      </c>
      <c r="BR228" s="141">
        <v>161.5</v>
      </c>
      <c r="BS228" s="141">
        <v>161.5</v>
      </c>
      <c r="BT228" s="141">
        <v>161.5</v>
      </c>
      <c r="BU228" s="141">
        <v>161.5</v>
      </c>
      <c r="BV228" s="141">
        <v>161.5</v>
      </c>
      <c r="BW228" s="141">
        <v>161.5</v>
      </c>
      <c r="BX228" s="141">
        <v>157.69999999999999</v>
      </c>
      <c r="BY228" s="141">
        <v>163.5</v>
      </c>
      <c r="BZ228" s="141">
        <v>166.5</v>
      </c>
      <c r="CA228" s="141">
        <v>166.5</v>
      </c>
      <c r="CB228" s="141">
        <v>149.69999999999999</v>
      </c>
      <c r="CC228" s="141">
        <v>148.30000000000001</v>
      </c>
      <c r="CD228" s="141">
        <v>149.30000000000001</v>
      </c>
      <c r="CE228" s="141">
        <v>149.30000000000001</v>
      </c>
      <c r="CF228" s="141">
        <v>149.30000000000001</v>
      </c>
      <c r="CG228" s="141">
        <v>149.30000000000001</v>
      </c>
      <c r="CH228" s="141">
        <v>148.30000000000001</v>
      </c>
      <c r="CI228" s="141">
        <v>147.19999999999999</v>
      </c>
      <c r="CJ228" s="141">
        <v>147.69999999999999</v>
      </c>
      <c r="CK228" s="141">
        <v>147.69999999999999</v>
      </c>
      <c r="CL228" s="141">
        <v>149.5</v>
      </c>
    </row>
    <row r="229" spans="1:90" x14ac:dyDescent="0.2">
      <c r="A229" s="138" t="s">
        <v>3329</v>
      </c>
      <c r="B229" s="138" t="s">
        <v>3330</v>
      </c>
      <c r="C229" s="139">
        <v>3.6360000000000003E-2</v>
      </c>
      <c r="D229" s="141">
        <v>107.4</v>
      </c>
      <c r="E229" s="141">
        <v>107.4</v>
      </c>
      <c r="F229" s="141">
        <v>107.4</v>
      </c>
      <c r="G229" s="141">
        <v>108.7</v>
      </c>
      <c r="H229" s="141">
        <v>108.7</v>
      </c>
      <c r="I229" s="141">
        <v>108.7</v>
      </c>
      <c r="J229" s="141">
        <v>112</v>
      </c>
      <c r="K229" s="141">
        <v>112</v>
      </c>
      <c r="L229" s="141">
        <v>112</v>
      </c>
      <c r="M229" s="141">
        <v>112</v>
      </c>
      <c r="N229" s="141">
        <v>114.4</v>
      </c>
      <c r="O229" s="141">
        <v>116.8</v>
      </c>
      <c r="P229" s="141">
        <v>120.1</v>
      </c>
      <c r="Q229" s="141">
        <v>120.4</v>
      </c>
      <c r="R229" s="141">
        <v>117</v>
      </c>
      <c r="S229" s="141">
        <v>117</v>
      </c>
      <c r="T229" s="141">
        <v>117</v>
      </c>
      <c r="U229" s="141">
        <v>117</v>
      </c>
      <c r="V229" s="141">
        <v>117</v>
      </c>
      <c r="W229" s="141">
        <v>117</v>
      </c>
      <c r="X229" s="141">
        <v>117</v>
      </c>
      <c r="Y229" s="141">
        <v>117</v>
      </c>
      <c r="Z229" s="141">
        <v>117</v>
      </c>
      <c r="AA229" s="141">
        <v>115.5</v>
      </c>
      <c r="AB229" s="141">
        <v>115.5</v>
      </c>
      <c r="AC229" s="141">
        <v>115.5</v>
      </c>
      <c r="AD229" s="141">
        <v>121.2</v>
      </c>
      <c r="AE229" s="141">
        <v>121.2</v>
      </c>
      <c r="AF229" s="141">
        <v>121.2</v>
      </c>
      <c r="AG229" s="141">
        <v>121.2</v>
      </c>
      <c r="AH229" s="141">
        <v>121.2</v>
      </c>
      <c r="AI229" s="141">
        <v>121.2</v>
      </c>
      <c r="AJ229" s="141">
        <v>121.2</v>
      </c>
      <c r="AK229" s="141">
        <v>124.6</v>
      </c>
      <c r="AL229" s="141">
        <v>125.7</v>
      </c>
      <c r="AM229" s="141">
        <v>125.7</v>
      </c>
      <c r="AN229" s="141">
        <v>132.69999999999999</v>
      </c>
      <c r="AO229" s="141">
        <v>133.4</v>
      </c>
      <c r="AP229" s="141">
        <v>133.6</v>
      </c>
      <c r="AQ229" s="141">
        <v>133.30000000000001</v>
      </c>
      <c r="AR229" s="141">
        <v>132.9</v>
      </c>
      <c r="AS229" s="141">
        <v>133</v>
      </c>
      <c r="AT229" s="141">
        <v>133</v>
      </c>
      <c r="AU229" s="141">
        <v>133</v>
      </c>
      <c r="AV229" s="141">
        <v>133</v>
      </c>
      <c r="AW229" s="141">
        <v>133</v>
      </c>
      <c r="AX229" s="141">
        <v>133</v>
      </c>
      <c r="AY229" s="141">
        <v>133.5</v>
      </c>
      <c r="AZ229" s="141">
        <v>128.6</v>
      </c>
      <c r="BA229" s="141">
        <v>132.9</v>
      </c>
      <c r="BB229" s="141">
        <v>130.30000000000001</v>
      </c>
      <c r="BC229" s="141">
        <v>128.4</v>
      </c>
      <c r="BD229" s="141">
        <v>130</v>
      </c>
      <c r="BE229" s="141">
        <v>130.9</v>
      </c>
      <c r="BF229" s="141">
        <v>130.30000000000001</v>
      </c>
      <c r="BG229" s="141">
        <v>130.9</v>
      </c>
      <c r="BH229" s="141">
        <v>131</v>
      </c>
      <c r="BI229" s="141">
        <v>123.8</v>
      </c>
      <c r="BJ229" s="141">
        <v>122.7</v>
      </c>
      <c r="BK229" s="141">
        <v>124.6</v>
      </c>
      <c r="BL229" s="141">
        <v>124.1</v>
      </c>
      <c r="BM229" s="141">
        <v>126.6</v>
      </c>
      <c r="BN229" s="141">
        <v>131.1</v>
      </c>
      <c r="BO229" s="141">
        <v>135.5</v>
      </c>
      <c r="BP229" s="141">
        <v>136.19999999999999</v>
      </c>
      <c r="BQ229" s="141">
        <v>136.30000000000001</v>
      </c>
      <c r="BR229" s="141">
        <v>136.30000000000001</v>
      </c>
      <c r="BS229" s="141">
        <v>136.30000000000001</v>
      </c>
      <c r="BT229" s="141">
        <v>136.30000000000001</v>
      </c>
      <c r="BU229" s="141">
        <v>136.30000000000001</v>
      </c>
      <c r="BV229" s="141">
        <v>135.1</v>
      </c>
      <c r="BW229" s="141">
        <v>136</v>
      </c>
      <c r="BX229" s="141">
        <v>132.69999999999999</v>
      </c>
      <c r="BY229" s="141">
        <v>133.1</v>
      </c>
      <c r="BZ229" s="141">
        <v>134.30000000000001</v>
      </c>
      <c r="CA229" s="141">
        <v>137.5</v>
      </c>
      <c r="CB229" s="141">
        <v>134.5</v>
      </c>
      <c r="CC229" s="141">
        <v>135.30000000000001</v>
      </c>
      <c r="CD229" s="141">
        <v>134.19999999999999</v>
      </c>
      <c r="CE229" s="141">
        <v>135.9</v>
      </c>
      <c r="CF229" s="141">
        <v>135.9</v>
      </c>
      <c r="CG229" s="141">
        <v>135.9</v>
      </c>
      <c r="CH229" s="141">
        <v>137.6</v>
      </c>
      <c r="CI229" s="141">
        <v>142.6</v>
      </c>
      <c r="CJ229" s="141">
        <v>151.1</v>
      </c>
      <c r="CK229" s="141">
        <v>151.1</v>
      </c>
      <c r="CL229" s="141">
        <v>149.19999999999999</v>
      </c>
    </row>
    <row r="230" spans="1:90" x14ac:dyDescent="0.2">
      <c r="A230" s="138" t="s">
        <v>3331</v>
      </c>
      <c r="B230" s="138" t="s">
        <v>3332</v>
      </c>
      <c r="C230" s="139">
        <v>1.9359999999999999E-2</v>
      </c>
      <c r="D230" s="141">
        <v>101.8</v>
      </c>
      <c r="E230" s="141">
        <v>100.9</v>
      </c>
      <c r="F230" s="141">
        <v>101.5</v>
      </c>
      <c r="G230" s="141">
        <v>101.8</v>
      </c>
      <c r="H230" s="141">
        <v>105.8</v>
      </c>
      <c r="I230" s="141">
        <v>108.1</v>
      </c>
      <c r="J230" s="141">
        <v>106.3</v>
      </c>
      <c r="K230" s="141">
        <v>106.3</v>
      </c>
      <c r="L230" s="141">
        <v>106</v>
      </c>
      <c r="M230" s="141">
        <v>106</v>
      </c>
      <c r="N230" s="141">
        <v>105.9</v>
      </c>
      <c r="O230" s="141">
        <v>106</v>
      </c>
      <c r="P230" s="141">
        <v>118.7</v>
      </c>
      <c r="Q230" s="141">
        <v>118.5</v>
      </c>
      <c r="R230" s="141">
        <v>124</v>
      </c>
      <c r="S230" s="141">
        <v>124.4</v>
      </c>
      <c r="T230" s="141">
        <v>130.30000000000001</v>
      </c>
      <c r="U230" s="141">
        <v>129.4</v>
      </c>
      <c r="V230" s="141">
        <v>129.1</v>
      </c>
      <c r="W230" s="141">
        <v>129</v>
      </c>
      <c r="X230" s="141">
        <v>129.19999999999999</v>
      </c>
      <c r="Y230" s="141">
        <v>129.69999999999999</v>
      </c>
      <c r="Z230" s="141">
        <v>131</v>
      </c>
      <c r="AA230" s="141">
        <v>132.1</v>
      </c>
      <c r="AB230" s="141">
        <v>137</v>
      </c>
      <c r="AC230" s="141">
        <v>138.80000000000001</v>
      </c>
      <c r="AD230" s="141">
        <v>137.69999999999999</v>
      </c>
      <c r="AE230" s="141">
        <v>140.6</v>
      </c>
      <c r="AF230" s="141">
        <v>143.69999999999999</v>
      </c>
      <c r="AG230" s="141">
        <v>143.5</v>
      </c>
      <c r="AH230" s="141">
        <v>142.69999999999999</v>
      </c>
      <c r="AI230" s="141">
        <v>146.30000000000001</v>
      </c>
      <c r="AJ230" s="141">
        <v>145.5</v>
      </c>
      <c r="AK230" s="141">
        <v>145.5</v>
      </c>
      <c r="AL230" s="141">
        <v>145.30000000000001</v>
      </c>
      <c r="AM230" s="141">
        <v>146</v>
      </c>
      <c r="AN230" s="141">
        <v>146</v>
      </c>
      <c r="AO230" s="141">
        <v>145.5</v>
      </c>
      <c r="AP230" s="141">
        <v>146</v>
      </c>
      <c r="AQ230" s="141">
        <v>146.1</v>
      </c>
      <c r="AR230" s="141">
        <v>146.80000000000001</v>
      </c>
      <c r="AS230" s="141">
        <v>147.6</v>
      </c>
      <c r="AT230" s="141">
        <v>147</v>
      </c>
      <c r="AU230" s="141">
        <v>147</v>
      </c>
      <c r="AV230" s="141">
        <v>147</v>
      </c>
      <c r="AW230" s="141">
        <v>150.5</v>
      </c>
      <c r="AX230" s="141">
        <v>149.69999999999999</v>
      </c>
      <c r="AY230" s="141">
        <v>149.69999999999999</v>
      </c>
      <c r="AZ230" s="141">
        <v>152.80000000000001</v>
      </c>
      <c r="BA230" s="141">
        <v>152.30000000000001</v>
      </c>
      <c r="BB230" s="141">
        <v>152.5</v>
      </c>
      <c r="BC230" s="141">
        <v>153</v>
      </c>
      <c r="BD230" s="141">
        <v>153.5</v>
      </c>
      <c r="BE230" s="141">
        <v>154.4</v>
      </c>
      <c r="BF230" s="141">
        <v>155</v>
      </c>
      <c r="BG230" s="141">
        <v>153.80000000000001</v>
      </c>
      <c r="BH230" s="141">
        <v>157.30000000000001</v>
      </c>
      <c r="BI230" s="141">
        <v>158.80000000000001</v>
      </c>
      <c r="BJ230" s="141">
        <v>159.4</v>
      </c>
      <c r="BK230" s="141">
        <v>160.69999999999999</v>
      </c>
      <c r="BL230" s="141">
        <v>160.80000000000001</v>
      </c>
      <c r="BM230" s="141">
        <v>153</v>
      </c>
      <c r="BN230" s="141">
        <v>145.1</v>
      </c>
      <c r="BO230" s="141">
        <v>143.69999999999999</v>
      </c>
      <c r="BP230" s="141">
        <v>143.1</v>
      </c>
      <c r="BQ230" s="141">
        <v>140.30000000000001</v>
      </c>
      <c r="BR230" s="141">
        <v>140.30000000000001</v>
      </c>
      <c r="BS230" s="141">
        <v>140.30000000000001</v>
      </c>
      <c r="BT230" s="141">
        <v>139.69999999999999</v>
      </c>
      <c r="BU230" s="141">
        <v>139.69999999999999</v>
      </c>
      <c r="BV230" s="141">
        <v>141.30000000000001</v>
      </c>
      <c r="BW230" s="141">
        <v>142.1</v>
      </c>
      <c r="BX230" s="141">
        <v>144.19999999999999</v>
      </c>
      <c r="BY230" s="141">
        <v>145.30000000000001</v>
      </c>
      <c r="BZ230" s="141">
        <v>147.30000000000001</v>
      </c>
      <c r="CA230" s="141">
        <v>147.9</v>
      </c>
      <c r="CB230" s="141">
        <v>147.4</v>
      </c>
      <c r="CC230" s="141">
        <v>145.69999999999999</v>
      </c>
      <c r="CD230" s="141">
        <v>145.69999999999999</v>
      </c>
      <c r="CE230" s="141">
        <v>147.5</v>
      </c>
      <c r="CF230" s="141">
        <v>149.30000000000001</v>
      </c>
      <c r="CG230" s="141">
        <v>149.1</v>
      </c>
      <c r="CH230" s="141">
        <v>149.1</v>
      </c>
      <c r="CI230" s="141">
        <v>149.5</v>
      </c>
      <c r="CJ230" s="141">
        <v>150.9</v>
      </c>
      <c r="CK230" s="141">
        <v>152.5</v>
      </c>
      <c r="CL230" s="141">
        <v>154.5</v>
      </c>
    </row>
    <row r="231" spans="1:90" x14ac:dyDescent="0.2">
      <c r="A231" s="138" t="s">
        <v>3333</v>
      </c>
      <c r="B231" s="138" t="s">
        <v>3334</v>
      </c>
      <c r="C231" s="139">
        <v>2.2339999999999999E-2</v>
      </c>
      <c r="D231" s="141">
        <v>100.3</v>
      </c>
      <c r="E231" s="141">
        <v>100.3</v>
      </c>
      <c r="F231" s="141">
        <v>100.3</v>
      </c>
      <c r="G231" s="141">
        <v>98.8</v>
      </c>
      <c r="H231" s="141">
        <v>98.8</v>
      </c>
      <c r="I231" s="141">
        <v>93.8</v>
      </c>
      <c r="J231" s="141">
        <v>93.8</v>
      </c>
      <c r="K231" s="141">
        <v>93.8</v>
      </c>
      <c r="L231" s="141">
        <v>93.8</v>
      </c>
      <c r="M231" s="141">
        <v>93.8</v>
      </c>
      <c r="N231" s="141">
        <v>93.8</v>
      </c>
      <c r="O231" s="141">
        <v>93.8</v>
      </c>
      <c r="P231" s="141">
        <v>93.8</v>
      </c>
      <c r="Q231" s="141">
        <v>93.8</v>
      </c>
      <c r="R231" s="141">
        <v>95</v>
      </c>
      <c r="S231" s="141">
        <v>103.3</v>
      </c>
      <c r="T231" s="141">
        <v>103.3</v>
      </c>
      <c r="U231" s="141">
        <v>103.3</v>
      </c>
      <c r="V231" s="141">
        <v>105.8</v>
      </c>
      <c r="W231" s="141">
        <v>105.8</v>
      </c>
      <c r="X231" s="141">
        <v>105.8</v>
      </c>
      <c r="Y231" s="141">
        <v>105.8</v>
      </c>
      <c r="Z231" s="141">
        <v>105.8</v>
      </c>
      <c r="AA231" s="141">
        <v>105.8</v>
      </c>
      <c r="AB231" s="141">
        <v>105.4</v>
      </c>
      <c r="AC231" s="141">
        <v>105.4</v>
      </c>
      <c r="AD231" s="141">
        <v>110.9</v>
      </c>
      <c r="AE231" s="141">
        <v>114.5</v>
      </c>
      <c r="AF231" s="141">
        <v>114.5</v>
      </c>
      <c r="AG231" s="141">
        <v>116.2</v>
      </c>
      <c r="AH231" s="141">
        <v>116.2</v>
      </c>
      <c r="AI231" s="141">
        <v>116.2</v>
      </c>
      <c r="AJ231" s="141">
        <v>116.2</v>
      </c>
      <c r="AK231" s="141">
        <v>116.2</v>
      </c>
      <c r="AL231" s="141">
        <v>116.2</v>
      </c>
      <c r="AM231" s="141">
        <v>116.2</v>
      </c>
      <c r="AN231" s="141">
        <v>116.2</v>
      </c>
      <c r="AO231" s="141">
        <v>116.2</v>
      </c>
      <c r="AP231" s="141">
        <v>116.2</v>
      </c>
      <c r="AQ231" s="141">
        <v>116.2</v>
      </c>
      <c r="AR231" s="141">
        <v>116.2</v>
      </c>
      <c r="AS231" s="141">
        <v>116.2</v>
      </c>
      <c r="AT231" s="141">
        <v>116.2</v>
      </c>
      <c r="AU231" s="141">
        <v>112.9</v>
      </c>
      <c r="AV231" s="141">
        <v>112.9</v>
      </c>
      <c r="AW231" s="141">
        <v>112.9</v>
      </c>
      <c r="AX231" s="141">
        <v>112.9</v>
      </c>
      <c r="AY231" s="141">
        <v>112.3</v>
      </c>
      <c r="AZ231" s="141">
        <v>124</v>
      </c>
      <c r="BA231" s="141">
        <v>123.9</v>
      </c>
      <c r="BB231" s="141">
        <v>123.6</v>
      </c>
      <c r="BC231" s="141">
        <v>120.9</v>
      </c>
      <c r="BD231" s="141">
        <v>120.9</v>
      </c>
      <c r="BE231" s="141">
        <v>120.9</v>
      </c>
      <c r="BF231" s="141">
        <v>120.1</v>
      </c>
      <c r="BG231" s="141">
        <v>120.1</v>
      </c>
      <c r="BH231" s="141">
        <v>120.1</v>
      </c>
      <c r="BI231" s="141">
        <v>120.1</v>
      </c>
      <c r="BJ231" s="141">
        <v>120.1</v>
      </c>
      <c r="BK231" s="141">
        <v>120.8</v>
      </c>
      <c r="BL231" s="141">
        <v>120.8</v>
      </c>
      <c r="BM231" s="141">
        <v>120.8</v>
      </c>
      <c r="BN231" s="141">
        <v>120.9</v>
      </c>
      <c r="BO231" s="141">
        <v>121.7</v>
      </c>
      <c r="BP231" s="141">
        <v>121.7</v>
      </c>
      <c r="BQ231" s="141">
        <v>121.7</v>
      </c>
      <c r="BR231" s="141">
        <v>121.7</v>
      </c>
      <c r="BS231" s="141">
        <v>121.7</v>
      </c>
      <c r="BT231" s="141">
        <v>121.7</v>
      </c>
      <c r="BU231" s="141">
        <v>121.7</v>
      </c>
      <c r="BV231" s="141">
        <v>121.7</v>
      </c>
      <c r="BW231" s="141">
        <v>122.3</v>
      </c>
      <c r="BX231" s="141">
        <v>131.69999999999999</v>
      </c>
      <c r="BY231" s="141">
        <v>131.69999999999999</v>
      </c>
      <c r="BZ231" s="141">
        <v>134</v>
      </c>
      <c r="CA231" s="141">
        <v>134.80000000000001</v>
      </c>
      <c r="CB231" s="141">
        <v>134.80000000000001</v>
      </c>
      <c r="CC231" s="141">
        <v>134.80000000000001</v>
      </c>
      <c r="CD231" s="141">
        <v>137.80000000000001</v>
      </c>
      <c r="CE231" s="141">
        <v>140.1</v>
      </c>
      <c r="CF231" s="141">
        <v>140.1</v>
      </c>
      <c r="CG231" s="141">
        <v>140.1</v>
      </c>
      <c r="CH231" s="141">
        <v>140.1</v>
      </c>
      <c r="CI231" s="141">
        <v>140.1</v>
      </c>
      <c r="CJ231" s="141">
        <v>140.1</v>
      </c>
      <c r="CK231" s="141">
        <v>140.1</v>
      </c>
      <c r="CL231" s="141">
        <v>140.4</v>
      </c>
    </row>
    <row r="232" spans="1:90" x14ac:dyDescent="0.2">
      <c r="A232" s="138" t="s">
        <v>3335</v>
      </c>
      <c r="B232" s="138" t="s">
        <v>3336</v>
      </c>
      <c r="C232" s="139">
        <v>0.98301000000000005</v>
      </c>
      <c r="D232" s="141">
        <v>99.4</v>
      </c>
      <c r="E232" s="141">
        <v>99.6</v>
      </c>
      <c r="F232" s="141">
        <v>100.2</v>
      </c>
      <c r="G232" s="141">
        <v>101.4</v>
      </c>
      <c r="H232" s="141">
        <v>101.5</v>
      </c>
      <c r="I232" s="141">
        <v>101.2</v>
      </c>
      <c r="J232" s="141">
        <v>101.3</v>
      </c>
      <c r="K232" s="141">
        <v>101.1</v>
      </c>
      <c r="L232" s="141">
        <v>101.8</v>
      </c>
      <c r="M232" s="141">
        <v>101.6</v>
      </c>
      <c r="N232" s="141">
        <v>101.7</v>
      </c>
      <c r="O232" s="141">
        <v>102.1</v>
      </c>
      <c r="P232" s="141">
        <v>102.6</v>
      </c>
      <c r="Q232" s="141">
        <v>103</v>
      </c>
      <c r="R232" s="141">
        <v>103.4</v>
      </c>
      <c r="S232" s="141">
        <v>106.1</v>
      </c>
      <c r="T232" s="141">
        <v>106.4</v>
      </c>
      <c r="U232" s="141">
        <v>106.6</v>
      </c>
      <c r="V232" s="141">
        <v>106.5</v>
      </c>
      <c r="W232" s="141">
        <v>106.8</v>
      </c>
      <c r="X232" s="141">
        <v>106.9</v>
      </c>
      <c r="Y232" s="141">
        <v>106.8</v>
      </c>
      <c r="Z232" s="141">
        <v>107.6</v>
      </c>
      <c r="AA232" s="141">
        <v>107.7</v>
      </c>
      <c r="AB232" s="141">
        <v>107.7</v>
      </c>
      <c r="AC232" s="141">
        <v>107.5</v>
      </c>
      <c r="AD232" s="141">
        <v>109.3</v>
      </c>
      <c r="AE232" s="141">
        <v>110.9</v>
      </c>
      <c r="AF232" s="141">
        <v>114.3</v>
      </c>
      <c r="AG232" s="141">
        <v>114.9</v>
      </c>
      <c r="AH232" s="141">
        <v>115.7</v>
      </c>
      <c r="AI232" s="141">
        <v>115.8</v>
      </c>
      <c r="AJ232" s="141">
        <v>116.1</v>
      </c>
      <c r="AK232" s="141">
        <v>117.2</v>
      </c>
      <c r="AL232" s="141">
        <v>119</v>
      </c>
      <c r="AM232" s="141">
        <v>118.3</v>
      </c>
      <c r="AN232" s="141">
        <v>124.9</v>
      </c>
      <c r="AO232" s="141">
        <v>124.9</v>
      </c>
      <c r="AP232" s="141">
        <v>125</v>
      </c>
      <c r="AQ232" s="141">
        <v>129.6</v>
      </c>
      <c r="AR232" s="141">
        <v>132.30000000000001</v>
      </c>
      <c r="AS232" s="141">
        <v>132.80000000000001</v>
      </c>
      <c r="AT232" s="141">
        <v>135.5</v>
      </c>
      <c r="AU232" s="141">
        <v>131.69999999999999</v>
      </c>
      <c r="AV232" s="141">
        <v>131.30000000000001</v>
      </c>
      <c r="AW232" s="141">
        <v>132.30000000000001</v>
      </c>
      <c r="AX232" s="141">
        <v>131.80000000000001</v>
      </c>
      <c r="AY232" s="141">
        <v>131.9</v>
      </c>
      <c r="AZ232" s="141">
        <v>132.80000000000001</v>
      </c>
      <c r="BA232" s="141">
        <v>135.1</v>
      </c>
      <c r="BB232" s="141">
        <v>135.19999999999999</v>
      </c>
      <c r="BC232" s="141">
        <v>138.5</v>
      </c>
      <c r="BD232" s="141">
        <v>138.69999999999999</v>
      </c>
      <c r="BE232" s="141">
        <v>138.69999999999999</v>
      </c>
      <c r="BF232" s="141">
        <v>138.80000000000001</v>
      </c>
      <c r="BG232" s="141">
        <v>140.9</v>
      </c>
      <c r="BH232" s="141">
        <v>142.1</v>
      </c>
      <c r="BI232" s="141">
        <v>141.80000000000001</v>
      </c>
      <c r="BJ232" s="141">
        <v>141.69999999999999</v>
      </c>
      <c r="BK232" s="141">
        <v>143.1</v>
      </c>
      <c r="BL232" s="141">
        <v>142.69999999999999</v>
      </c>
      <c r="BM232" s="141">
        <v>146.1</v>
      </c>
      <c r="BN232" s="141">
        <v>150.9</v>
      </c>
      <c r="BO232" s="141">
        <v>152.1</v>
      </c>
      <c r="BP232" s="141">
        <v>152.19999999999999</v>
      </c>
      <c r="BQ232" s="141">
        <v>151.69999999999999</v>
      </c>
      <c r="BR232" s="141">
        <v>151.4</v>
      </c>
      <c r="BS232" s="141">
        <v>151.4</v>
      </c>
      <c r="BT232" s="141">
        <v>151.6</v>
      </c>
      <c r="BU232" s="141">
        <v>151.6</v>
      </c>
      <c r="BV232" s="141">
        <v>151.69999999999999</v>
      </c>
      <c r="BW232" s="141">
        <v>152.4</v>
      </c>
      <c r="BX232" s="141">
        <v>162.6</v>
      </c>
      <c r="BY232" s="141">
        <v>163.1</v>
      </c>
      <c r="BZ232" s="141">
        <v>166.1</v>
      </c>
      <c r="CA232" s="141">
        <v>167</v>
      </c>
      <c r="CB232" s="141">
        <v>173.4</v>
      </c>
      <c r="CC232" s="141">
        <v>180.3</v>
      </c>
      <c r="CD232" s="141">
        <v>180.2</v>
      </c>
      <c r="CE232" s="141">
        <v>183.5</v>
      </c>
      <c r="CF232" s="141">
        <v>183.2</v>
      </c>
      <c r="CG232" s="141">
        <v>180.6</v>
      </c>
      <c r="CH232" s="141">
        <v>182.3</v>
      </c>
      <c r="CI232" s="141">
        <v>185.1</v>
      </c>
      <c r="CJ232" s="141">
        <v>187.4</v>
      </c>
      <c r="CK232" s="141">
        <v>188.7</v>
      </c>
      <c r="CL232" s="141">
        <v>189.6</v>
      </c>
    </row>
    <row r="233" spans="1:90" x14ac:dyDescent="0.2">
      <c r="A233" s="138" t="s">
        <v>1939</v>
      </c>
      <c r="B233" s="138" t="s">
        <v>3337</v>
      </c>
      <c r="C233" s="139">
        <v>0.38923999999999997</v>
      </c>
      <c r="D233" s="141">
        <v>101.9</v>
      </c>
      <c r="E233" s="141">
        <v>102.4</v>
      </c>
      <c r="F233" s="141">
        <v>103.6</v>
      </c>
      <c r="G233" s="141">
        <v>103.6</v>
      </c>
      <c r="H233" s="141">
        <v>103.6</v>
      </c>
      <c r="I233" s="141">
        <v>103.6</v>
      </c>
      <c r="J233" s="141">
        <v>103.6</v>
      </c>
      <c r="K233" s="141">
        <v>103.6</v>
      </c>
      <c r="L233" s="141">
        <v>103.6</v>
      </c>
      <c r="M233" s="141">
        <v>103.6</v>
      </c>
      <c r="N233" s="141">
        <v>103.6</v>
      </c>
      <c r="O233" s="141">
        <v>103.6</v>
      </c>
      <c r="P233" s="141">
        <v>103.8</v>
      </c>
      <c r="Q233" s="141">
        <v>103.9</v>
      </c>
      <c r="R233" s="141">
        <v>105</v>
      </c>
      <c r="S233" s="141">
        <v>108.1</v>
      </c>
      <c r="T233" s="141">
        <v>108.1</v>
      </c>
      <c r="U233" s="141">
        <v>108.1</v>
      </c>
      <c r="V233" s="141">
        <v>108.1</v>
      </c>
      <c r="W233" s="141">
        <v>108.1</v>
      </c>
      <c r="X233" s="141">
        <v>108.1</v>
      </c>
      <c r="Y233" s="141">
        <v>108.1</v>
      </c>
      <c r="Z233" s="141">
        <v>108.4</v>
      </c>
      <c r="AA233" s="141">
        <v>109.2</v>
      </c>
      <c r="AB233" s="141">
        <v>109.2</v>
      </c>
      <c r="AC233" s="141">
        <v>109.2</v>
      </c>
      <c r="AD233" s="141">
        <v>110.4</v>
      </c>
      <c r="AE233" s="141">
        <v>111.6</v>
      </c>
      <c r="AF233" s="141">
        <v>113.3</v>
      </c>
      <c r="AG233" s="141">
        <v>113.3</v>
      </c>
      <c r="AH233" s="141">
        <v>113.3</v>
      </c>
      <c r="AI233" s="141">
        <v>113.3</v>
      </c>
      <c r="AJ233" s="141">
        <v>113.3</v>
      </c>
      <c r="AK233" s="141">
        <v>116.7</v>
      </c>
      <c r="AL233" s="141">
        <v>120.1</v>
      </c>
      <c r="AM233" s="141">
        <v>118.7</v>
      </c>
      <c r="AN233" s="141">
        <v>137.30000000000001</v>
      </c>
      <c r="AO233" s="141">
        <v>137.30000000000001</v>
      </c>
      <c r="AP233" s="141">
        <v>137.30000000000001</v>
      </c>
      <c r="AQ233" s="141">
        <v>148.6</v>
      </c>
      <c r="AR233" s="141">
        <v>148.80000000000001</v>
      </c>
      <c r="AS233" s="141">
        <v>148.80000000000001</v>
      </c>
      <c r="AT233" s="141">
        <v>155</v>
      </c>
      <c r="AU233" s="141">
        <v>145.30000000000001</v>
      </c>
      <c r="AV233" s="141">
        <v>145.30000000000001</v>
      </c>
      <c r="AW233" s="141">
        <v>145.30000000000001</v>
      </c>
      <c r="AX233" s="141">
        <v>145.30000000000001</v>
      </c>
      <c r="AY233" s="141">
        <v>145.30000000000001</v>
      </c>
      <c r="AZ233" s="141">
        <v>145.30000000000001</v>
      </c>
      <c r="BA233" s="141">
        <v>145.30000000000001</v>
      </c>
      <c r="BB233" s="141">
        <v>145.30000000000001</v>
      </c>
      <c r="BC233" s="141">
        <v>150.4</v>
      </c>
      <c r="BD233" s="141">
        <v>150.4</v>
      </c>
      <c r="BE233" s="141">
        <v>150.4</v>
      </c>
      <c r="BF233" s="141">
        <v>150.4</v>
      </c>
      <c r="BG233" s="141">
        <v>154.19999999999999</v>
      </c>
      <c r="BH233" s="141">
        <v>156.69999999999999</v>
      </c>
      <c r="BI233" s="141">
        <v>156.69999999999999</v>
      </c>
      <c r="BJ233" s="141">
        <v>156.69999999999999</v>
      </c>
      <c r="BK233" s="141">
        <v>158.30000000000001</v>
      </c>
      <c r="BL233" s="141">
        <v>154</v>
      </c>
      <c r="BM233" s="141">
        <v>154</v>
      </c>
      <c r="BN233" s="141">
        <v>164.3</v>
      </c>
      <c r="BO233" s="141">
        <v>166.6</v>
      </c>
      <c r="BP233" s="141">
        <v>166.6</v>
      </c>
      <c r="BQ233" s="141">
        <v>166.6</v>
      </c>
      <c r="BR233" s="141">
        <v>166.6</v>
      </c>
      <c r="BS233" s="141">
        <v>166.6</v>
      </c>
      <c r="BT233" s="141">
        <v>166.6</v>
      </c>
      <c r="BU233" s="141">
        <v>166.6</v>
      </c>
      <c r="BV233" s="141">
        <v>166.6</v>
      </c>
      <c r="BW233" s="141">
        <v>166.6</v>
      </c>
      <c r="BX233" s="141">
        <v>170</v>
      </c>
      <c r="BY233" s="141">
        <v>170</v>
      </c>
      <c r="BZ233" s="141">
        <v>178.2</v>
      </c>
      <c r="CA233" s="141">
        <v>178.2</v>
      </c>
      <c r="CB233" s="141">
        <v>178.2</v>
      </c>
      <c r="CC233" s="141">
        <v>178.2</v>
      </c>
      <c r="CD233" s="141">
        <v>178.2</v>
      </c>
      <c r="CE233" s="141">
        <v>181.4</v>
      </c>
      <c r="CF233" s="141">
        <v>182.5</v>
      </c>
      <c r="CG233" s="141">
        <v>182.5</v>
      </c>
      <c r="CH233" s="141">
        <v>182.5</v>
      </c>
      <c r="CI233" s="141">
        <v>184.6</v>
      </c>
      <c r="CJ233" s="141">
        <v>186</v>
      </c>
      <c r="CK233" s="141">
        <v>186</v>
      </c>
      <c r="CL233" s="141">
        <v>188</v>
      </c>
    </row>
    <row r="234" spans="1:90" x14ac:dyDescent="0.2">
      <c r="A234" s="138" t="s">
        <v>3338</v>
      </c>
      <c r="B234" s="138" t="s">
        <v>3339</v>
      </c>
      <c r="C234" s="139">
        <v>0.39877000000000001</v>
      </c>
      <c r="D234" s="141">
        <v>96.1</v>
      </c>
      <c r="E234" s="141">
        <v>96.1</v>
      </c>
      <c r="F234" s="141">
        <v>96.1</v>
      </c>
      <c r="G234" s="141">
        <v>96.9</v>
      </c>
      <c r="H234" s="141">
        <v>97.3</v>
      </c>
      <c r="I234" s="141">
        <v>97.5</v>
      </c>
      <c r="J234" s="141">
        <v>97.5</v>
      </c>
      <c r="K234" s="141">
        <v>97.5</v>
      </c>
      <c r="L234" s="141">
        <v>98.5</v>
      </c>
      <c r="M234" s="141">
        <v>98.5</v>
      </c>
      <c r="N234" s="141">
        <v>98.5</v>
      </c>
      <c r="O234" s="141">
        <v>98.5</v>
      </c>
      <c r="P234" s="141">
        <v>99.4</v>
      </c>
      <c r="Q234" s="141">
        <v>99.4</v>
      </c>
      <c r="R234" s="141">
        <v>99.4</v>
      </c>
      <c r="S234" s="141">
        <v>104.3</v>
      </c>
      <c r="T234" s="141">
        <v>105</v>
      </c>
      <c r="U234" s="141">
        <v>105.2</v>
      </c>
      <c r="V234" s="141">
        <v>105.2</v>
      </c>
      <c r="W234" s="141">
        <v>105.9</v>
      </c>
      <c r="X234" s="141">
        <v>105.9</v>
      </c>
      <c r="Y234" s="141">
        <v>105.9</v>
      </c>
      <c r="Z234" s="141">
        <v>105.9</v>
      </c>
      <c r="AA234" s="141">
        <v>105.9</v>
      </c>
      <c r="AB234" s="141">
        <v>106.7</v>
      </c>
      <c r="AC234" s="141">
        <v>106.7</v>
      </c>
      <c r="AD234" s="141">
        <v>108.5</v>
      </c>
      <c r="AE234" s="141">
        <v>110.9</v>
      </c>
      <c r="AF234" s="141">
        <v>116.9</v>
      </c>
      <c r="AG234" s="141">
        <v>118.9</v>
      </c>
      <c r="AH234" s="141">
        <v>120</v>
      </c>
      <c r="AI234" s="141">
        <v>120</v>
      </c>
      <c r="AJ234" s="141">
        <v>120</v>
      </c>
      <c r="AK234" s="141">
        <v>120</v>
      </c>
      <c r="AL234" s="141">
        <v>120</v>
      </c>
      <c r="AM234" s="141">
        <v>120</v>
      </c>
      <c r="AN234" s="141">
        <v>120</v>
      </c>
      <c r="AO234" s="141">
        <v>120</v>
      </c>
      <c r="AP234" s="141">
        <v>120</v>
      </c>
      <c r="AQ234" s="141">
        <v>120</v>
      </c>
      <c r="AR234" s="141">
        <v>121.8</v>
      </c>
      <c r="AS234" s="141">
        <v>122.6</v>
      </c>
      <c r="AT234" s="141">
        <v>122.6</v>
      </c>
      <c r="AU234" s="141">
        <v>122.6</v>
      </c>
      <c r="AV234" s="141">
        <v>122.6</v>
      </c>
      <c r="AW234" s="141">
        <v>122.8</v>
      </c>
      <c r="AX234" s="141">
        <v>122.9</v>
      </c>
      <c r="AY234" s="141">
        <v>122.9</v>
      </c>
      <c r="AZ234" s="141">
        <v>122.6</v>
      </c>
      <c r="BA234" s="141">
        <v>125.3</v>
      </c>
      <c r="BB234" s="141">
        <v>125.3</v>
      </c>
      <c r="BC234" s="141">
        <v>127.9</v>
      </c>
      <c r="BD234" s="141">
        <v>128.69999999999999</v>
      </c>
      <c r="BE234" s="141">
        <v>128.69999999999999</v>
      </c>
      <c r="BF234" s="141">
        <v>128.69999999999999</v>
      </c>
      <c r="BG234" s="141">
        <v>128.69999999999999</v>
      </c>
      <c r="BH234" s="141">
        <v>128.69999999999999</v>
      </c>
      <c r="BI234" s="141">
        <v>130.5</v>
      </c>
      <c r="BJ234" s="141">
        <v>130.6</v>
      </c>
      <c r="BK234" s="141">
        <v>130.9</v>
      </c>
      <c r="BL234" s="141">
        <v>130.9</v>
      </c>
      <c r="BM234" s="141">
        <v>130.9</v>
      </c>
      <c r="BN234" s="141">
        <v>130.9</v>
      </c>
      <c r="BO234" s="141">
        <v>134.6</v>
      </c>
      <c r="BP234" s="141">
        <v>134.6</v>
      </c>
      <c r="BQ234" s="141">
        <v>134.6</v>
      </c>
      <c r="BR234" s="141">
        <v>134.6</v>
      </c>
      <c r="BS234" s="141">
        <v>134.6</v>
      </c>
      <c r="BT234" s="141">
        <v>134.6</v>
      </c>
      <c r="BU234" s="141">
        <v>134.6</v>
      </c>
      <c r="BV234" s="141">
        <v>134.6</v>
      </c>
      <c r="BW234" s="141">
        <v>135.69999999999999</v>
      </c>
      <c r="BX234" s="141">
        <v>150.80000000000001</v>
      </c>
      <c r="BY234" s="141">
        <v>152.1</v>
      </c>
      <c r="BZ234" s="141">
        <v>152.69999999999999</v>
      </c>
      <c r="CA234" s="141">
        <v>153.69999999999999</v>
      </c>
      <c r="CB234" s="141">
        <v>166.9</v>
      </c>
      <c r="CC234" s="141">
        <v>180.7</v>
      </c>
      <c r="CD234" s="141">
        <v>180.8</v>
      </c>
      <c r="CE234" s="141">
        <v>180.8</v>
      </c>
      <c r="CF234" s="141">
        <v>180.3</v>
      </c>
      <c r="CG234" s="141">
        <v>179</v>
      </c>
      <c r="CH234" s="141">
        <v>183.6</v>
      </c>
      <c r="CI234" s="141">
        <v>188.3</v>
      </c>
      <c r="CJ234" s="141">
        <v>192.9</v>
      </c>
      <c r="CK234" s="141">
        <v>196.6</v>
      </c>
      <c r="CL234" s="141">
        <v>196.3</v>
      </c>
    </row>
    <row r="235" spans="1:90" x14ac:dyDescent="0.2">
      <c r="A235" s="138" t="s">
        <v>3340</v>
      </c>
      <c r="B235" s="138" t="s">
        <v>3341</v>
      </c>
      <c r="C235" s="139">
        <v>7.5609999999999997E-2</v>
      </c>
      <c r="D235" s="141">
        <v>102.8</v>
      </c>
      <c r="E235" s="141">
        <v>102.7</v>
      </c>
      <c r="F235" s="141">
        <v>102.1</v>
      </c>
      <c r="G235" s="141">
        <v>106.6</v>
      </c>
      <c r="H235" s="141">
        <v>105.4</v>
      </c>
      <c r="I235" s="141">
        <v>100.9</v>
      </c>
      <c r="J235" s="141">
        <v>100.5</v>
      </c>
      <c r="K235" s="141">
        <v>98.3</v>
      </c>
      <c r="L235" s="141">
        <v>101.5</v>
      </c>
      <c r="M235" s="141">
        <v>99.1</v>
      </c>
      <c r="N235" s="141">
        <v>100.4</v>
      </c>
      <c r="O235" s="141">
        <v>105.5</v>
      </c>
      <c r="P235" s="141">
        <v>105.9</v>
      </c>
      <c r="Q235" s="141">
        <v>109.6</v>
      </c>
      <c r="R235" s="141">
        <v>110.3</v>
      </c>
      <c r="S235" s="141">
        <v>103.3</v>
      </c>
      <c r="T235" s="141">
        <v>103.2</v>
      </c>
      <c r="U235" s="141">
        <v>105.4</v>
      </c>
      <c r="V235" s="141">
        <v>104.3</v>
      </c>
      <c r="W235" s="141">
        <v>104.2</v>
      </c>
      <c r="X235" s="141">
        <v>105.8</v>
      </c>
      <c r="Y235" s="141">
        <v>104.4</v>
      </c>
      <c r="Z235" s="141">
        <v>112.8</v>
      </c>
      <c r="AA235" s="141">
        <v>109.6</v>
      </c>
      <c r="AB235" s="141">
        <v>105</v>
      </c>
      <c r="AC235" s="141">
        <v>102.4</v>
      </c>
      <c r="AD235" s="141">
        <v>111</v>
      </c>
      <c r="AE235" s="141">
        <v>99.5</v>
      </c>
      <c r="AF235" s="141">
        <v>99.3</v>
      </c>
      <c r="AG235" s="141">
        <v>97.6</v>
      </c>
      <c r="AH235" s="141">
        <v>101.7</v>
      </c>
      <c r="AI235" s="141">
        <v>103.8</v>
      </c>
      <c r="AJ235" s="141">
        <v>103.4</v>
      </c>
      <c r="AK235" s="141">
        <v>100.8</v>
      </c>
      <c r="AL235" s="141">
        <v>107.2</v>
      </c>
      <c r="AM235" s="141">
        <v>104.7</v>
      </c>
      <c r="AN235" s="141">
        <v>103.5</v>
      </c>
      <c r="AO235" s="141">
        <v>103.9</v>
      </c>
      <c r="AP235" s="141">
        <v>104.2</v>
      </c>
      <c r="AQ235" s="141">
        <v>109.3</v>
      </c>
      <c r="AR235" s="141">
        <v>120.1</v>
      </c>
      <c r="AS235" s="141">
        <v>122.2</v>
      </c>
      <c r="AT235" s="141">
        <v>122.2</v>
      </c>
      <c r="AU235" s="141">
        <v>122.4</v>
      </c>
      <c r="AV235" s="141">
        <v>117.8</v>
      </c>
      <c r="AW235" s="141">
        <v>129.1</v>
      </c>
      <c r="AX235" s="141">
        <v>122.4</v>
      </c>
      <c r="AY235" s="141">
        <v>122.4</v>
      </c>
      <c r="AZ235" s="141">
        <v>130.6</v>
      </c>
      <c r="BA235" s="141">
        <v>137.5</v>
      </c>
      <c r="BB235" s="141">
        <v>139.69999999999999</v>
      </c>
      <c r="BC235" s="141">
        <v>142.4</v>
      </c>
      <c r="BD235" s="141">
        <v>140.4</v>
      </c>
      <c r="BE235" s="141">
        <v>140.19999999999999</v>
      </c>
      <c r="BF235" s="141">
        <v>140.1</v>
      </c>
      <c r="BG235" s="141">
        <v>146.9</v>
      </c>
      <c r="BH235" s="141">
        <v>151.30000000000001</v>
      </c>
      <c r="BI235" s="141">
        <v>138</v>
      </c>
      <c r="BJ235" s="141">
        <v>135.4</v>
      </c>
      <c r="BK235" s="141">
        <v>143.5</v>
      </c>
      <c r="BL235" s="141">
        <v>158.80000000000001</v>
      </c>
      <c r="BM235" s="141">
        <v>203.3</v>
      </c>
      <c r="BN235" s="141">
        <v>211.7</v>
      </c>
      <c r="BO235" s="141">
        <v>191.2</v>
      </c>
      <c r="BP235" s="141">
        <v>189.1</v>
      </c>
      <c r="BQ235" s="141">
        <v>183.3</v>
      </c>
      <c r="BR235" s="141">
        <v>180.9</v>
      </c>
      <c r="BS235" s="141">
        <v>182.6</v>
      </c>
      <c r="BT235" s="141">
        <v>183.8</v>
      </c>
      <c r="BU235" s="141">
        <v>184.9</v>
      </c>
      <c r="BV235" s="141">
        <v>185.6</v>
      </c>
      <c r="BW235" s="141">
        <v>184.4</v>
      </c>
      <c r="BX235" s="141">
        <v>213.4</v>
      </c>
      <c r="BY235" s="141">
        <v>208</v>
      </c>
      <c r="BZ235" s="141">
        <v>201.5</v>
      </c>
      <c r="CA235" s="141">
        <v>207.8</v>
      </c>
      <c r="CB235" s="141">
        <v>221.3</v>
      </c>
      <c r="CC235" s="141">
        <v>236.9</v>
      </c>
      <c r="CD235" s="141">
        <v>236.9</v>
      </c>
      <c r="CE235" s="141">
        <v>245.6</v>
      </c>
      <c r="CF235" s="141">
        <v>241</v>
      </c>
      <c r="CG235" s="141">
        <v>216.3</v>
      </c>
      <c r="CH235" s="141">
        <v>213.9</v>
      </c>
      <c r="CI235" s="141">
        <v>214.9</v>
      </c>
      <c r="CJ235" s="141">
        <v>213.1</v>
      </c>
      <c r="CK235" s="141">
        <v>210.9</v>
      </c>
      <c r="CL235" s="141">
        <v>213.7</v>
      </c>
    </row>
    <row r="236" spans="1:90" x14ac:dyDescent="0.2">
      <c r="A236" s="138" t="s">
        <v>3342</v>
      </c>
      <c r="B236" s="138" t="s">
        <v>3343</v>
      </c>
      <c r="C236" s="139">
        <v>8.1920000000000007E-2</v>
      </c>
      <c r="D236" s="141">
        <v>100</v>
      </c>
      <c r="E236" s="141">
        <v>100</v>
      </c>
      <c r="F236" s="141">
        <v>101.2</v>
      </c>
      <c r="G236" s="141">
        <v>107.1</v>
      </c>
      <c r="H236" s="141">
        <v>107.1</v>
      </c>
      <c r="I236" s="141">
        <v>107.1</v>
      </c>
      <c r="J236" s="141">
        <v>107.1</v>
      </c>
      <c r="K236" s="141">
        <v>107.1</v>
      </c>
      <c r="L236" s="141">
        <v>107.1</v>
      </c>
      <c r="M236" s="141">
        <v>107.1</v>
      </c>
      <c r="N236" s="141">
        <v>107.1</v>
      </c>
      <c r="O236" s="141">
        <v>107.1</v>
      </c>
      <c r="P236" s="141">
        <v>107.1</v>
      </c>
      <c r="Q236" s="141">
        <v>107.1</v>
      </c>
      <c r="R236" s="141">
        <v>107.1</v>
      </c>
      <c r="S236" s="141">
        <v>107.2</v>
      </c>
      <c r="T236" s="141">
        <v>107.2</v>
      </c>
      <c r="U236" s="141">
        <v>107.2</v>
      </c>
      <c r="V236" s="141">
        <v>107.2</v>
      </c>
      <c r="W236" s="141">
        <v>107.2</v>
      </c>
      <c r="X236" s="141">
        <v>107.2</v>
      </c>
      <c r="Y236" s="141">
        <v>107.2</v>
      </c>
      <c r="Z236" s="141">
        <v>107.2</v>
      </c>
      <c r="AA236" s="141">
        <v>107.2</v>
      </c>
      <c r="AB236" s="141">
        <v>106.5</v>
      </c>
      <c r="AC236" s="141">
        <v>106.5</v>
      </c>
      <c r="AD236" s="141">
        <v>106.6</v>
      </c>
      <c r="AE236" s="141">
        <v>115.5</v>
      </c>
      <c r="AF236" s="141">
        <v>115.5</v>
      </c>
      <c r="AG236" s="141">
        <v>115.5</v>
      </c>
      <c r="AH236" s="141">
        <v>115.5</v>
      </c>
      <c r="AI236" s="141">
        <v>115.5</v>
      </c>
      <c r="AJ236" s="141">
        <v>115.5</v>
      </c>
      <c r="AK236" s="141">
        <v>115.5</v>
      </c>
      <c r="AL236" s="141">
        <v>115.5</v>
      </c>
      <c r="AM236" s="141">
        <v>115.5</v>
      </c>
      <c r="AN236" s="141">
        <v>107.6</v>
      </c>
      <c r="AO236" s="141">
        <v>107.6</v>
      </c>
      <c r="AP236" s="141">
        <v>107.6</v>
      </c>
      <c r="AQ236" s="141">
        <v>107.6</v>
      </c>
      <c r="AR236" s="141">
        <v>120.5</v>
      </c>
      <c r="AS236" s="141">
        <v>120.5</v>
      </c>
      <c r="AT236" s="141">
        <v>120.5</v>
      </c>
      <c r="AU236" s="141">
        <v>120.5</v>
      </c>
      <c r="AV236" s="141">
        <v>120.5</v>
      </c>
      <c r="AW236" s="141">
        <v>120.5</v>
      </c>
      <c r="AX236" s="141">
        <v>120.5</v>
      </c>
      <c r="AY236" s="141">
        <v>120.5</v>
      </c>
      <c r="AZ236" s="141">
        <v>120.5</v>
      </c>
      <c r="BA236" s="141">
        <v>120.5</v>
      </c>
      <c r="BB236" s="141">
        <v>120.5</v>
      </c>
      <c r="BC236" s="141">
        <v>120.5</v>
      </c>
      <c r="BD236" s="141">
        <v>120.5</v>
      </c>
      <c r="BE236" s="141">
        <v>120.5</v>
      </c>
      <c r="BF236" s="141">
        <v>120.5</v>
      </c>
      <c r="BG236" s="141">
        <v>120.5</v>
      </c>
      <c r="BH236" s="141">
        <v>120.5</v>
      </c>
      <c r="BI236" s="141">
        <v>120.5</v>
      </c>
      <c r="BJ236" s="141">
        <v>120.5</v>
      </c>
      <c r="BK236" s="141">
        <v>120.5</v>
      </c>
      <c r="BL236" s="141">
        <v>120.5</v>
      </c>
      <c r="BM236" s="141">
        <v>120.5</v>
      </c>
      <c r="BN236" s="141">
        <v>120.5</v>
      </c>
      <c r="BO236" s="141">
        <v>120.5</v>
      </c>
      <c r="BP236" s="141">
        <v>120.5</v>
      </c>
      <c r="BQ236" s="141">
        <v>120.5</v>
      </c>
      <c r="BR236" s="141">
        <v>120.5</v>
      </c>
      <c r="BS236" s="141">
        <v>120.5</v>
      </c>
      <c r="BT236" s="141">
        <v>120.5</v>
      </c>
      <c r="BU236" s="141">
        <v>120.5</v>
      </c>
      <c r="BV236" s="141">
        <v>120.5</v>
      </c>
      <c r="BW236" s="141">
        <v>120.5</v>
      </c>
      <c r="BX236" s="141">
        <v>126.5</v>
      </c>
      <c r="BY236" s="141">
        <v>129.4</v>
      </c>
      <c r="BZ236" s="141">
        <v>129.4</v>
      </c>
      <c r="CA236" s="141">
        <v>129.4</v>
      </c>
      <c r="CB236" s="141">
        <v>129.4</v>
      </c>
      <c r="CC236" s="141">
        <v>130.9</v>
      </c>
      <c r="CD236" s="141">
        <v>128.6</v>
      </c>
      <c r="CE236" s="141">
        <v>145.4</v>
      </c>
      <c r="CF236" s="141">
        <v>145.5</v>
      </c>
      <c r="CG236" s="141">
        <v>145.4</v>
      </c>
      <c r="CH236" s="141">
        <v>145.30000000000001</v>
      </c>
      <c r="CI236" s="141">
        <v>145.19999999999999</v>
      </c>
      <c r="CJ236" s="141">
        <v>145.30000000000001</v>
      </c>
      <c r="CK236" s="141">
        <v>145.30000000000001</v>
      </c>
      <c r="CL236" s="141">
        <v>145.30000000000001</v>
      </c>
    </row>
    <row r="237" spans="1:90" x14ac:dyDescent="0.2">
      <c r="A237" s="138" t="s">
        <v>3344</v>
      </c>
      <c r="B237" s="138" t="s">
        <v>3345</v>
      </c>
      <c r="C237" s="139">
        <v>3.7470000000000003E-2</v>
      </c>
      <c r="D237" s="141">
        <v>100.7</v>
      </c>
      <c r="E237" s="141">
        <v>100.7</v>
      </c>
      <c r="F237" s="141">
        <v>102.5</v>
      </c>
      <c r="G237" s="141">
        <v>103</v>
      </c>
      <c r="H237" s="141">
        <v>103</v>
      </c>
      <c r="I237" s="141">
        <v>103.8</v>
      </c>
      <c r="J237" s="141">
        <v>106.4</v>
      </c>
      <c r="K237" s="141">
        <v>106.4</v>
      </c>
      <c r="L237" s="141">
        <v>106.4</v>
      </c>
      <c r="M237" s="141">
        <v>106.4</v>
      </c>
      <c r="N237" s="141">
        <v>106.4</v>
      </c>
      <c r="O237" s="141">
        <v>107.1</v>
      </c>
      <c r="P237" s="141">
        <v>107.1</v>
      </c>
      <c r="Q237" s="141">
        <v>107.3</v>
      </c>
      <c r="R237" s="141">
        <v>107.8</v>
      </c>
      <c r="S237" s="141">
        <v>107.8</v>
      </c>
      <c r="T237" s="141">
        <v>107.8</v>
      </c>
      <c r="U237" s="141">
        <v>107.8</v>
      </c>
      <c r="V237" s="141">
        <v>107.8</v>
      </c>
      <c r="W237" s="141">
        <v>107.8</v>
      </c>
      <c r="X237" s="141">
        <v>107.8</v>
      </c>
      <c r="Y237" s="141">
        <v>107.8</v>
      </c>
      <c r="Z237" s="141">
        <v>107.8</v>
      </c>
      <c r="AA237" s="141">
        <v>109</v>
      </c>
      <c r="AB237" s="141">
        <v>109</v>
      </c>
      <c r="AC237" s="141">
        <v>109</v>
      </c>
      <c r="AD237" s="141">
        <v>108.8</v>
      </c>
      <c r="AE237" s="141">
        <v>117.6</v>
      </c>
      <c r="AF237" s="141">
        <v>123.8</v>
      </c>
      <c r="AG237" s="141">
        <v>123.8</v>
      </c>
      <c r="AH237" s="141">
        <v>123.8</v>
      </c>
      <c r="AI237" s="141">
        <v>123.1</v>
      </c>
      <c r="AJ237" s="141">
        <v>129.4</v>
      </c>
      <c r="AK237" s="141">
        <v>129.4</v>
      </c>
      <c r="AL237" s="141">
        <v>129.4</v>
      </c>
      <c r="AM237" s="141">
        <v>129.4</v>
      </c>
      <c r="AN237" s="141">
        <v>129.5</v>
      </c>
      <c r="AO237" s="141">
        <v>129.5</v>
      </c>
      <c r="AP237" s="141">
        <v>129.5</v>
      </c>
      <c r="AQ237" s="141">
        <v>122.9</v>
      </c>
      <c r="AR237" s="141">
        <v>122.9</v>
      </c>
      <c r="AS237" s="141">
        <v>125.8</v>
      </c>
      <c r="AT237" s="141">
        <v>129.6</v>
      </c>
      <c r="AU237" s="141">
        <v>129.5</v>
      </c>
      <c r="AV237" s="141">
        <v>129.5</v>
      </c>
      <c r="AW237" s="141">
        <v>129.5</v>
      </c>
      <c r="AX237" s="141">
        <v>129.5</v>
      </c>
      <c r="AY237" s="141">
        <v>130.80000000000001</v>
      </c>
      <c r="AZ237" s="141">
        <v>141.9</v>
      </c>
      <c r="BA237" s="141">
        <v>159.69999999999999</v>
      </c>
      <c r="BB237" s="141">
        <v>159.69999999999999</v>
      </c>
      <c r="BC237" s="141">
        <v>159.30000000000001</v>
      </c>
      <c r="BD237" s="141">
        <v>159.30000000000001</v>
      </c>
      <c r="BE237" s="141">
        <v>160.4</v>
      </c>
      <c r="BF237" s="141">
        <v>163.6</v>
      </c>
      <c r="BG237" s="141">
        <v>163.6</v>
      </c>
      <c r="BH237" s="141">
        <v>161.69999999999999</v>
      </c>
      <c r="BI237" s="141">
        <v>161.1</v>
      </c>
      <c r="BJ237" s="141">
        <v>162.80000000000001</v>
      </c>
      <c r="BK237" s="141">
        <v>163.30000000000001</v>
      </c>
      <c r="BL237" s="141">
        <v>166.7</v>
      </c>
      <c r="BM237" s="141">
        <v>166.7</v>
      </c>
      <c r="BN237" s="141">
        <v>167.5</v>
      </c>
      <c r="BO237" s="141">
        <v>178.6</v>
      </c>
      <c r="BP237" s="141">
        <v>184.2</v>
      </c>
      <c r="BQ237" s="141">
        <v>184.2</v>
      </c>
      <c r="BR237" s="141">
        <v>179.4</v>
      </c>
      <c r="BS237" s="141">
        <v>178.2</v>
      </c>
      <c r="BT237" s="141">
        <v>178.2</v>
      </c>
      <c r="BU237" s="141">
        <v>178.2</v>
      </c>
      <c r="BV237" s="141">
        <v>178.2</v>
      </c>
      <c r="BW237" s="141">
        <v>187.4</v>
      </c>
      <c r="BX237" s="141">
        <v>189.3</v>
      </c>
      <c r="BY237" s="141">
        <v>192.2</v>
      </c>
      <c r="BZ237" s="141">
        <v>192.3</v>
      </c>
      <c r="CA237" s="141">
        <v>192.3</v>
      </c>
      <c r="CB237" s="141">
        <v>192.2</v>
      </c>
      <c r="CC237" s="141">
        <v>192.3</v>
      </c>
      <c r="CD237" s="141">
        <v>192.3</v>
      </c>
      <c r="CE237" s="141">
        <v>192.3</v>
      </c>
      <c r="CF237" s="141">
        <v>187.5</v>
      </c>
      <c r="CG237" s="141">
        <v>182.7</v>
      </c>
      <c r="CH237" s="141">
        <v>182.7</v>
      </c>
      <c r="CI237" s="141">
        <v>182.7</v>
      </c>
      <c r="CJ237" s="141">
        <v>182.7</v>
      </c>
      <c r="CK237" s="141">
        <v>182.7</v>
      </c>
      <c r="CL237" s="141">
        <v>182.7</v>
      </c>
    </row>
    <row r="238" spans="1:90" x14ac:dyDescent="0.2">
      <c r="A238" s="138" t="s">
        <v>3346</v>
      </c>
      <c r="B238" s="138" t="s">
        <v>1936</v>
      </c>
      <c r="C238" s="139">
        <v>7.32639</v>
      </c>
      <c r="D238" s="141">
        <v>99.6</v>
      </c>
      <c r="E238" s="141">
        <v>99.5</v>
      </c>
      <c r="F238" s="141">
        <v>99.3</v>
      </c>
      <c r="G238" s="141">
        <v>99.1</v>
      </c>
      <c r="H238" s="141">
        <v>98.6</v>
      </c>
      <c r="I238" s="141">
        <v>98.4</v>
      </c>
      <c r="J238" s="141">
        <v>98.2</v>
      </c>
      <c r="K238" s="141">
        <v>98.7</v>
      </c>
      <c r="L238" s="141">
        <v>98.7</v>
      </c>
      <c r="M238" s="141">
        <v>98.7</v>
      </c>
      <c r="N238" s="141">
        <v>98.9</v>
      </c>
      <c r="O238" s="141">
        <v>99.2</v>
      </c>
      <c r="P238" s="141">
        <v>99.6</v>
      </c>
      <c r="Q238" s="141">
        <v>99.7</v>
      </c>
      <c r="R238" s="141">
        <v>99.5</v>
      </c>
      <c r="S238" s="141">
        <v>100</v>
      </c>
      <c r="T238" s="141">
        <v>100</v>
      </c>
      <c r="U238" s="141">
        <v>100.1</v>
      </c>
      <c r="V238" s="141">
        <v>100.6</v>
      </c>
      <c r="W238" s="141">
        <v>101</v>
      </c>
      <c r="X238" s="141">
        <v>102.1</v>
      </c>
      <c r="Y238" s="141">
        <v>101.8</v>
      </c>
      <c r="Z238" s="141">
        <v>100.9</v>
      </c>
      <c r="AA238" s="141">
        <v>101</v>
      </c>
      <c r="AB238" s="141">
        <v>100.8</v>
      </c>
      <c r="AC238" s="141">
        <v>100.6</v>
      </c>
      <c r="AD238" s="141">
        <v>100.7</v>
      </c>
      <c r="AE238" s="141">
        <v>101.9</v>
      </c>
      <c r="AF238" s="141">
        <v>102</v>
      </c>
      <c r="AG238" s="141">
        <v>101.5</v>
      </c>
      <c r="AH238" s="141">
        <v>101.8</v>
      </c>
      <c r="AI238" s="141">
        <v>101.8</v>
      </c>
      <c r="AJ238" s="141">
        <v>101.6</v>
      </c>
      <c r="AK238" s="141">
        <v>101.7</v>
      </c>
      <c r="AL238" s="141">
        <v>101.4</v>
      </c>
      <c r="AM238" s="141">
        <v>101.1</v>
      </c>
      <c r="AN238" s="141">
        <v>101.4</v>
      </c>
      <c r="AO238" s="141">
        <v>101.1</v>
      </c>
      <c r="AP238" s="141">
        <v>101.2</v>
      </c>
      <c r="AQ238" s="141">
        <v>102.3</v>
      </c>
      <c r="AR238" s="141">
        <v>102.4</v>
      </c>
      <c r="AS238" s="141">
        <v>103.3</v>
      </c>
      <c r="AT238" s="141">
        <v>103.7</v>
      </c>
      <c r="AU238" s="141">
        <v>104.1</v>
      </c>
      <c r="AV238" s="141">
        <v>104.1</v>
      </c>
      <c r="AW238" s="141">
        <v>103.9</v>
      </c>
      <c r="AX238" s="141">
        <v>103.3</v>
      </c>
      <c r="AY238" s="141">
        <v>102.9</v>
      </c>
      <c r="AZ238" s="141">
        <v>103.5</v>
      </c>
      <c r="BA238" s="141">
        <v>102.2</v>
      </c>
      <c r="BB238" s="141">
        <v>102.6</v>
      </c>
      <c r="BC238" s="141">
        <v>102.9</v>
      </c>
      <c r="BD238" s="141">
        <v>103.7</v>
      </c>
      <c r="BE238" s="141">
        <v>104.8</v>
      </c>
      <c r="BF238" s="141">
        <v>105.1</v>
      </c>
      <c r="BG238" s="141">
        <v>105.2</v>
      </c>
      <c r="BH238" s="141">
        <v>105.7</v>
      </c>
      <c r="BI238" s="141">
        <v>106.4</v>
      </c>
      <c r="BJ238" s="141">
        <v>106.3</v>
      </c>
      <c r="BK238" s="141">
        <v>107.8</v>
      </c>
      <c r="BL238" s="141">
        <v>110.2</v>
      </c>
      <c r="BM238" s="141">
        <v>110.7</v>
      </c>
      <c r="BN238" s="141">
        <v>111.9</v>
      </c>
      <c r="BO238" s="141">
        <v>114.5</v>
      </c>
      <c r="BP238" s="141">
        <v>115.4</v>
      </c>
      <c r="BQ238" s="141">
        <v>115.5</v>
      </c>
      <c r="BR238" s="141">
        <v>115.7</v>
      </c>
      <c r="BS238" s="141">
        <v>116.1</v>
      </c>
      <c r="BT238" s="141">
        <v>116.1</v>
      </c>
      <c r="BU238" s="141">
        <v>117.1</v>
      </c>
      <c r="BV238" s="141">
        <v>118.7</v>
      </c>
      <c r="BW238" s="141">
        <v>121.1</v>
      </c>
      <c r="BX238" s="141">
        <v>124.8</v>
      </c>
      <c r="BY238" s="141">
        <v>128</v>
      </c>
      <c r="BZ238" s="141">
        <v>132.4</v>
      </c>
      <c r="CA238" s="141">
        <v>133.80000000000001</v>
      </c>
      <c r="CB238" s="141">
        <v>133.9</v>
      </c>
      <c r="CC238" s="141">
        <v>132.19999999999999</v>
      </c>
      <c r="CD238" s="141">
        <v>128.9</v>
      </c>
      <c r="CE238" s="141">
        <v>126.6</v>
      </c>
      <c r="CF238" s="141">
        <v>126.1</v>
      </c>
      <c r="CG238" s="141">
        <v>126.1</v>
      </c>
      <c r="CH238" s="141">
        <v>126.4</v>
      </c>
      <c r="CI238" s="141">
        <v>126.3</v>
      </c>
      <c r="CJ238" s="141">
        <v>126.9</v>
      </c>
      <c r="CK238" s="141">
        <v>127.4</v>
      </c>
      <c r="CL238" s="141">
        <v>127.9</v>
      </c>
    </row>
    <row r="239" spans="1:90" x14ac:dyDescent="0.2">
      <c r="A239" s="138" t="s">
        <v>3347</v>
      </c>
      <c r="B239" s="138" t="s">
        <v>1938</v>
      </c>
      <c r="C239" s="139">
        <v>2.6052599999999999</v>
      </c>
      <c r="D239" s="141">
        <v>98.4</v>
      </c>
      <c r="E239" s="141">
        <v>98.4</v>
      </c>
      <c r="F239" s="141">
        <v>97.9</v>
      </c>
      <c r="G239" s="141">
        <v>96.9</v>
      </c>
      <c r="H239" s="141">
        <v>96.4</v>
      </c>
      <c r="I239" s="141">
        <v>96.7</v>
      </c>
      <c r="J239" s="141">
        <v>96.1</v>
      </c>
      <c r="K239" s="141">
        <v>96.7</v>
      </c>
      <c r="L239" s="141">
        <v>96.4</v>
      </c>
      <c r="M239" s="141">
        <v>96.2</v>
      </c>
      <c r="N239" s="141">
        <v>96.9</v>
      </c>
      <c r="O239" s="141">
        <v>97.7</v>
      </c>
      <c r="P239" s="141">
        <v>98.6</v>
      </c>
      <c r="Q239" s="141">
        <v>98.2</v>
      </c>
      <c r="R239" s="141">
        <v>97.8</v>
      </c>
      <c r="S239" s="141">
        <v>97</v>
      </c>
      <c r="T239" s="141">
        <v>97.1</v>
      </c>
      <c r="U239" s="141">
        <v>96.9</v>
      </c>
      <c r="V239" s="141">
        <v>96.7</v>
      </c>
      <c r="W239" s="141">
        <v>96.6</v>
      </c>
      <c r="X239" s="141">
        <v>98.6</v>
      </c>
      <c r="Y239" s="141">
        <v>97.8</v>
      </c>
      <c r="Z239" s="141">
        <v>97.4</v>
      </c>
      <c r="AA239" s="141">
        <v>97.5</v>
      </c>
      <c r="AB239" s="141">
        <v>97.9</v>
      </c>
      <c r="AC239" s="141">
        <v>97.3</v>
      </c>
      <c r="AD239" s="141">
        <v>97.7</v>
      </c>
      <c r="AE239" s="141">
        <v>100.3</v>
      </c>
      <c r="AF239" s="141">
        <v>101.3</v>
      </c>
      <c r="AG239" s="141">
        <v>100.4</v>
      </c>
      <c r="AH239" s="141">
        <v>100.8</v>
      </c>
      <c r="AI239" s="141">
        <v>100.5</v>
      </c>
      <c r="AJ239" s="141">
        <v>99.9</v>
      </c>
      <c r="AK239" s="141">
        <v>100</v>
      </c>
      <c r="AL239" s="141">
        <v>99.5</v>
      </c>
      <c r="AM239" s="141">
        <v>98.8</v>
      </c>
      <c r="AN239" s="141">
        <v>99.6</v>
      </c>
      <c r="AO239" s="141">
        <v>99.2</v>
      </c>
      <c r="AP239" s="141">
        <v>99.5</v>
      </c>
      <c r="AQ239" s="141">
        <v>100.7</v>
      </c>
      <c r="AR239" s="141">
        <v>100.9</v>
      </c>
      <c r="AS239" s="141">
        <v>102.1</v>
      </c>
      <c r="AT239" s="141">
        <v>102.7</v>
      </c>
      <c r="AU239" s="141">
        <v>103.3</v>
      </c>
      <c r="AV239" s="141">
        <v>103.8</v>
      </c>
      <c r="AW239" s="141">
        <v>103.5</v>
      </c>
      <c r="AX239" s="141">
        <v>102.9</v>
      </c>
      <c r="AY239" s="141">
        <v>102.2</v>
      </c>
      <c r="AZ239" s="141">
        <v>104.2</v>
      </c>
      <c r="BA239" s="141">
        <v>102.6</v>
      </c>
      <c r="BB239" s="141">
        <v>103.1</v>
      </c>
      <c r="BC239" s="141">
        <v>103.3</v>
      </c>
      <c r="BD239" s="141">
        <v>104.6</v>
      </c>
      <c r="BE239" s="141">
        <v>106.7</v>
      </c>
      <c r="BF239" s="141">
        <v>105.9</v>
      </c>
      <c r="BG239" s="141">
        <v>106</v>
      </c>
      <c r="BH239" s="141">
        <v>105.9</v>
      </c>
      <c r="BI239" s="141">
        <v>107.8</v>
      </c>
      <c r="BJ239" s="141">
        <v>108.6</v>
      </c>
      <c r="BK239" s="141">
        <v>111.4</v>
      </c>
      <c r="BL239" s="141">
        <v>114.9</v>
      </c>
      <c r="BM239" s="141">
        <v>114.8</v>
      </c>
      <c r="BN239" s="141">
        <v>116.2</v>
      </c>
      <c r="BO239" s="141">
        <v>120</v>
      </c>
      <c r="BP239" s="141">
        <v>121.5</v>
      </c>
      <c r="BQ239" s="141">
        <v>121.4</v>
      </c>
      <c r="BR239" s="141">
        <v>121.3</v>
      </c>
      <c r="BS239" s="141">
        <v>121.6</v>
      </c>
      <c r="BT239" s="141">
        <v>122.7</v>
      </c>
      <c r="BU239" s="141">
        <v>124.1</v>
      </c>
      <c r="BV239" s="141">
        <v>127.2</v>
      </c>
      <c r="BW239" s="141">
        <v>131.69999999999999</v>
      </c>
      <c r="BX239" s="141">
        <v>138.69999999999999</v>
      </c>
      <c r="BY239" s="141">
        <v>145.5</v>
      </c>
      <c r="BZ239" s="141">
        <v>154.69999999999999</v>
      </c>
      <c r="CA239" s="141">
        <v>157.30000000000001</v>
      </c>
      <c r="CB239" s="141">
        <v>156.6</v>
      </c>
      <c r="CC239" s="141">
        <v>152.30000000000001</v>
      </c>
      <c r="CD239" s="141">
        <v>144.19999999999999</v>
      </c>
      <c r="CE239" s="141">
        <v>139.6</v>
      </c>
      <c r="CF239" s="141">
        <v>138</v>
      </c>
      <c r="CG239" s="141">
        <v>138.1</v>
      </c>
      <c r="CH239" s="141">
        <v>139.30000000000001</v>
      </c>
      <c r="CI239" s="141">
        <v>139.19999999999999</v>
      </c>
      <c r="CJ239" s="141">
        <v>139.19999999999999</v>
      </c>
      <c r="CK239" s="141">
        <v>140.4</v>
      </c>
      <c r="CL239" s="141">
        <v>141.30000000000001</v>
      </c>
    </row>
    <row r="240" spans="1:90" x14ac:dyDescent="0.2">
      <c r="A240" s="138" t="s">
        <v>3348</v>
      </c>
      <c r="B240" s="138" t="s">
        <v>3349</v>
      </c>
      <c r="C240" s="139">
        <v>1.3770800000000001</v>
      </c>
      <c r="D240" s="141">
        <v>97.2</v>
      </c>
      <c r="E240" s="141">
        <v>96.4</v>
      </c>
      <c r="F240" s="141">
        <v>96.1</v>
      </c>
      <c r="G240" s="141">
        <v>94.7</v>
      </c>
      <c r="H240" s="141">
        <v>93.6</v>
      </c>
      <c r="I240" s="141">
        <v>93.8</v>
      </c>
      <c r="J240" s="141">
        <v>93.4</v>
      </c>
      <c r="K240" s="141">
        <v>94.1</v>
      </c>
      <c r="L240" s="141">
        <v>94</v>
      </c>
      <c r="M240" s="141">
        <v>93.6</v>
      </c>
      <c r="N240" s="141">
        <v>95</v>
      </c>
      <c r="O240" s="141">
        <v>96.4</v>
      </c>
      <c r="P240" s="141">
        <v>98.3</v>
      </c>
      <c r="Q240" s="141">
        <v>97.6</v>
      </c>
      <c r="R240" s="141">
        <v>97.6</v>
      </c>
      <c r="S240" s="141">
        <v>97.5</v>
      </c>
      <c r="T240" s="141">
        <v>97.8</v>
      </c>
      <c r="U240" s="141">
        <v>97.4</v>
      </c>
      <c r="V240" s="141">
        <v>97.3</v>
      </c>
      <c r="W240" s="141">
        <v>96.9</v>
      </c>
      <c r="X240" s="141">
        <v>99.8</v>
      </c>
      <c r="Y240" s="141">
        <v>98.8</v>
      </c>
      <c r="Z240" s="141">
        <v>98.2</v>
      </c>
      <c r="AA240" s="141">
        <v>98.2</v>
      </c>
      <c r="AB240" s="141">
        <v>98.5</v>
      </c>
      <c r="AC240" s="141">
        <v>97.5</v>
      </c>
      <c r="AD240" s="141">
        <v>97.9</v>
      </c>
      <c r="AE240" s="141">
        <v>102.7</v>
      </c>
      <c r="AF240" s="141">
        <v>104.2</v>
      </c>
      <c r="AG240" s="141">
        <v>102</v>
      </c>
      <c r="AH240" s="141">
        <v>102.8</v>
      </c>
      <c r="AI240" s="141">
        <v>101.6</v>
      </c>
      <c r="AJ240" s="141">
        <v>100.7</v>
      </c>
      <c r="AK240" s="141">
        <v>100.8</v>
      </c>
      <c r="AL240" s="141">
        <v>100.3</v>
      </c>
      <c r="AM240" s="141">
        <v>99.4</v>
      </c>
      <c r="AN240" s="141">
        <v>99.8</v>
      </c>
      <c r="AO240" s="141">
        <v>99.8</v>
      </c>
      <c r="AP240" s="141">
        <v>100.3</v>
      </c>
      <c r="AQ240" s="141">
        <v>100.1</v>
      </c>
      <c r="AR240" s="141">
        <v>100.7</v>
      </c>
      <c r="AS240" s="141">
        <v>102.4</v>
      </c>
      <c r="AT240" s="141">
        <v>103.4</v>
      </c>
      <c r="AU240" s="141">
        <v>104.1</v>
      </c>
      <c r="AV240" s="141">
        <v>104.7</v>
      </c>
      <c r="AW240" s="141">
        <v>104.5</v>
      </c>
      <c r="AX240" s="141">
        <v>103.2</v>
      </c>
      <c r="AY240" s="141">
        <v>102.5</v>
      </c>
      <c r="AZ240" s="141">
        <v>104.3</v>
      </c>
      <c r="BA240" s="141">
        <v>101.2</v>
      </c>
      <c r="BB240" s="141">
        <v>101.6</v>
      </c>
      <c r="BC240" s="141">
        <v>102.2</v>
      </c>
      <c r="BD240" s="141">
        <v>104.3</v>
      </c>
      <c r="BE240" s="141">
        <v>107.6</v>
      </c>
      <c r="BF240" s="141">
        <v>106.3</v>
      </c>
      <c r="BG240" s="141">
        <v>106.4</v>
      </c>
      <c r="BH240" s="141">
        <v>105.3</v>
      </c>
      <c r="BI240" s="141">
        <v>108.2</v>
      </c>
      <c r="BJ240" s="141">
        <v>109.8</v>
      </c>
      <c r="BK240" s="141">
        <v>114.3</v>
      </c>
      <c r="BL240" s="141">
        <v>120.8</v>
      </c>
      <c r="BM240" s="141">
        <v>120</v>
      </c>
      <c r="BN240" s="141">
        <v>122.5</v>
      </c>
      <c r="BO240" s="141">
        <v>128.9</v>
      </c>
      <c r="BP240" s="141">
        <v>130.19999999999999</v>
      </c>
      <c r="BQ240" s="141">
        <v>129.9</v>
      </c>
      <c r="BR240" s="141">
        <v>129.80000000000001</v>
      </c>
      <c r="BS240" s="141">
        <v>130</v>
      </c>
      <c r="BT240" s="141">
        <v>131.80000000000001</v>
      </c>
      <c r="BU240" s="141">
        <v>134.30000000000001</v>
      </c>
      <c r="BV240" s="141">
        <v>139.80000000000001</v>
      </c>
      <c r="BW240" s="141">
        <v>147.9</v>
      </c>
      <c r="BX240" s="141">
        <v>155.5</v>
      </c>
      <c r="BY240" s="141">
        <v>165</v>
      </c>
      <c r="BZ240" s="141">
        <v>178.6</v>
      </c>
      <c r="CA240" s="141">
        <v>181.2</v>
      </c>
      <c r="CB240" s="141">
        <v>177.2</v>
      </c>
      <c r="CC240" s="141">
        <v>168.4</v>
      </c>
      <c r="CD240" s="141">
        <v>154.80000000000001</v>
      </c>
      <c r="CE240" s="141">
        <v>146.9</v>
      </c>
      <c r="CF240" s="141">
        <v>144.30000000000001</v>
      </c>
      <c r="CG240" s="141">
        <v>144.80000000000001</v>
      </c>
      <c r="CH240" s="141">
        <v>146.9</v>
      </c>
      <c r="CI240" s="141">
        <v>146.80000000000001</v>
      </c>
      <c r="CJ240" s="141">
        <v>146.9</v>
      </c>
      <c r="CK240" s="141">
        <v>148.1</v>
      </c>
      <c r="CL240" s="141">
        <v>150.1</v>
      </c>
    </row>
    <row r="241" spans="1:90" x14ac:dyDescent="0.2">
      <c r="A241" s="138" t="s">
        <v>3350</v>
      </c>
      <c r="B241" s="138" t="s">
        <v>3351</v>
      </c>
      <c r="C241" s="139">
        <v>0.74777000000000005</v>
      </c>
      <c r="D241" s="141">
        <v>97.7</v>
      </c>
      <c r="E241" s="141">
        <v>96.7</v>
      </c>
      <c r="F241" s="141">
        <v>96.9</v>
      </c>
      <c r="G241" s="141">
        <v>97.2</v>
      </c>
      <c r="H241" s="141">
        <v>97</v>
      </c>
      <c r="I241" s="141">
        <v>97.4</v>
      </c>
      <c r="J241" s="141">
        <v>96.5</v>
      </c>
      <c r="K241" s="141">
        <v>97.8</v>
      </c>
      <c r="L241" s="141">
        <v>98.4</v>
      </c>
      <c r="M241" s="141">
        <v>98</v>
      </c>
      <c r="N241" s="141">
        <v>100.1</v>
      </c>
      <c r="O241" s="141">
        <v>101.6</v>
      </c>
      <c r="P241" s="141">
        <v>104.5</v>
      </c>
      <c r="Q241" s="141">
        <v>103.4</v>
      </c>
      <c r="R241" s="141">
        <v>103.9</v>
      </c>
      <c r="S241" s="141">
        <v>100.8</v>
      </c>
      <c r="T241" s="141">
        <v>100.8</v>
      </c>
      <c r="U241" s="141">
        <v>101.9</v>
      </c>
      <c r="V241" s="141">
        <v>100.5</v>
      </c>
      <c r="W241" s="141">
        <v>99.9</v>
      </c>
      <c r="X241" s="141">
        <v>104.4</v>
      </c>
      <c r="Y241" s="141">
        <v>103.3</v>
      </c>
      <c r="Z241" s="141">
        <v>101.7</v>
      </c>
      <c r="AA241" s="141">
        <v>101</v>
      </c>
      <c r="AB241" s="141">
        <v>101.3</v>
      </c>
      <c r="AC241" s="141">
        <v>100.8</v>
      </c>
      <c r="AD241" s="141">
        <v>100.1</v>
      </c>
      <c r="AE241" s="141">
        <v>107</v>
      </c>
      <c r="AF241" s="141">
        <v>107.2</v>
      </c>
      <c r="AG241" s="141">
        <v>106.9</v>
      </c>
      <c r="AH241" s="141">
        <v>106.3</v>
      </c>
      <c r="AI241" s="141">
        <v>107.4</v>
      </c>
      <c r="AJ241" s="141">
        <v>107.1</v>
      </c>
      <c r="AK241" s="141">
        <v>107</v>
      </c>
      <c r="AL241" s="141">
        <v>106.3</v>
      </c>
      <c r="AM241" s="141">
        <v>105.3</v>
      </c>
      <c r="AN241" s="141">
        <v>105.4</v>
      </c>
      <c r="AO241" s="141">
        <v>105.3</v>
      </c>
      <c r="AP241" s="141">
        <v>105.8</v>
      </c>
      <c r="AQ241" s="141">
        <v>106.3</v>
      </c>
      <c r="AR241" s="141">
        <v>106.9</v>
      </c>
      <c r="AS241" s="141">
        <v>109.5</v>
      </c>
      <c r="AT241" s="141">
        <v>110.3</v>
      </c>
      <c r="AU241" s="141">
        <v>111.4</v>
      </c>
      <c r="AV241" s="141">
        <v>111.7</v>
      </c>
      <c r="AW241" s="141">
        <v>111.5</v>
      </c>
      <c r="AX241" s="141">
        <v>110.4</v>
      </c>
      <c r="AY241" s="141">
        <v>109.1</v>
      </c>
      <c r="AZ241" s="141">
        <v>113.1</v>
      </c>
      <c r="BA241" s="141">
        <v>108</v>
      </c>
      <c r="BB241" s="141">
        <v>108.3</v>
      </c>
      <c r="BC241" s="141">
        <v>108.6</v>
      </c>
      <c r="BD241" s="141">
        <v>111.5</v>
      </c>
      <c r="BE241" s="141">
        <v>116.2</v>
      </c>
      <c r="BF241" s="141">
        <v>116.6</v>
      </c>
      <c r="BG241" s="141">
        <v>116.9</v>
      </c>
      <c r="BH241" s="141">
        <v>115.4</v>
      </c>
      <c r="BI241" s="141">
        <v>116.9</v>
      </c>
      <c r="BJ241" s="141">
        <v>120.3</v>
      </c>
      <c r="BK241" s="141">
        <v>127.2</v>
      </c>
      <c r="BL241" s="141">
        <v>132</v>
      </c>
      <c r="BM241" s="141">
        <v>131.4</v>
      </c>
      <c r="BN241" s="141">
        <v>133.19999999999999</v>
      </c>
      <c r="BO241" s="141">
        <v>140.1</v>
      </c>
      <c r="BP241" s="141">
        <v>141.80000000000001</v>
      </c>
      <c r="BQ241" s="141">
        <v>144.30000000000001</v>
      </c>
      <c r="BR241" s="141">
        <v>143.80000000000001</v>
      </c>
      <c r="BS241" s="141">
        <v>144</v>
      </c>
      <c r="BT241" s="141">
        <v>146.80000000000001</v>
      </c>
      <c r="BU241" s="141">
        <v>151.4</v>
      </c>
      <c r="BV241" s="141">
        <v>160.19999999999999</v>
      </c>
      <c r="BW241" s="141">
        <v>170.4</v>
      </c>
      <c r="BX241" s="141">
        <v>178</v>
      </c>
      <c r="BY241" s="141">
        <v>189.2</v>
      </c>
      <c r="BZ241" s="141">
        <v>211.4</v>
      </c>
      <c r="CA241" s="141">
        <v>213.4</v>
      </c>
      <c r="CB241" s="141">
        <v>208</v>
      </c>
      <c r="CC241" s="141">
        <v>195.6</v>
      </c>
      <c r="CD241" s="141">
        <v>178.7</v>
      </c>
      <c r="CE241" s="141">
        <v>168.8</v>
      </c>
      <c r="CF241" s="141">
        <v>163.69999999999999</v>
      </c>
      <c r="CG241" s="141">
        <v>164.4</v>
      </c>
      <c r="CH241" s="141">
        <v>169.7</v>
      </c>
      <c r="CI241" s="141">
        <v>168.4</v>
      </c>
      <c r="CJ241" s="141">
        <v>168.8</v>
      </c>
      <c r="CK241" s="141">
        <v>170.4</v>
      </c>
      <c r="CL241" s="141">
        <v>172.7</v>
      </c>
    </row>
    <row r="242" spans="1:90" x14ac:dyDescent="0.2">
      <c r="A242" s="138" t="s">
        <v>3352</v>
      </c>
      <c r="B242" s="138" t="s">
        <v>3353</v>
      </c>
      <c r="C242" s="139">
        <v>0.41536000000000001</v>
      </c>
      <c r="D242" s="141">
        <v>95.6</v>
      </c>
      <c r="E242" s="141">
        <v>94.9</v>
      </c>
      <c r="F242" s="141">
        <v>93.8</v>
      </c>
      <c r="G242" s="141">
        <v>90.4</v>
      </c>
      <c r="H242" s="141">
        <v>87.3</v>
      </c>
      <c r="I242" s="141">
        <v>87.4</v>
      </c>
      <c r="J242" s="141">
        <v>87.2</v>
      </c>
      <c r="K242" s="141">
        <v>87.4</v>
      </c>
      <c r="L242" s="141">
        <v>85.9</v>
      </c>
      <c r="M242" s="141">
        <v>85.9</v>
      </c>
      <c r="N242" s="141">
        <v>87.1</v>
      </c>
      <c r="O242" s="141">
        <v>88.7</v>
      </c>
      <c r="P242" s="141">
        <v>89.4</v>
      </c>
      <c r="Q242" s="141">
        <v>88.8</v>
      </c>
      <c r="R242" s="141">
        <v>88.6</v>
      </c>
      <c r="S242" s="141">
        <v>92.1</v>
      </c>
      <c r="T242" s="141">
        <v>93.2</v>
      </c>
      <c r="U242" s="141">
        <v>90.2</v>
      </c>
      <c r="V242" s="141">
        <v>92</v>
      </c>
      <c r="W242" s="141">
        <v>91.8</v>
      </c>
      <c r="X242" s="141">
        <v>93</v>
      </c>
      <c r="Y242" s="141">
        <v>91.8</v>
      </c>
      <c r="Z242" s="141">
        <v>93</v>
      </c>
      <c r="AA242" s="141">
        <v>94.5</v>
      </c>
      <c r="AB242" s="141">
        <v>95.2</v>
      </c>
      <c r="AC242" s="141">
        <v>93</v>
      </c>
      <c r="AD242" s="141">
        <v>95.4</v>
      </c>
      <c r="AE242" s="141">
        <v>98.1</v>
      </c>
      <c r="AF242" s="141">
        <v>102.8</v>
      </c>
      <c r="AG242" s="141">
        <v>96.4</v>
      </c>
      <c r="AH242" s="141">
        <v>100</v>
      </c>
      <c r="AI242" s="141">
        <v>93.8</v>
      </c>
      <c r="AJ242" s="141">
        <v>91.7</v>
      </c>
      <c r="AK242" s="141">
        <v>92.9</v>
      </c>
      <c r="AL242" s="141">
        <v>92.5</v>
      </c>
      <c r="AM242" s="141">
        <v>91.6</v>
      </c>
      <c r="AN242" s="141">
        <v>92</v>
      </c>
      <c r="AO242" s="141">
        <v>92.2</v>
      </c>
      <c r="AP242" s="141">
        <v>93.2</v>
      </c>
      <c r="AQ242" s="141">
        <v>91.8</v>
      </c>
      <c r="AR242" s="141">
        <v>91.9</v>
      </c>
      <c r="AS242" s="141">
        <v>92.5</v>
      </c>
      <c r="AT242" s="141">
        <v>93.8</v>
      </c>
      <c r="AU242" s="141">
        <v>93.5</v>
      </c>
      <c r="AV242" s="141">
        <v>93.4</v>
      </c>
      <c r="AW242" s="141">
        <v>94.2</v>
      </c>
      <c r="AX242" s="141">
        <v>92.7</v>
      </c>
      <c r="AY242" s="141">
        <v>92.8</v>
      </c>
      <c r="AZ242" s="141">
        <v>93.4</v>
      </c>
      <c r="BA242" s="141">
        <v>92.1</v>
      </c>
      <c r="BB242" s="141">
        <v>93</v>
      </c>
      <c r="BC242" s="141">
        <v>93</v>
      </c>
      <c r="BD242" s="141">
        <v>94.9</v>
      </c>
      <c r="BE242" s="141">
        <v>96.7</v>
      </c>
      <c r="BF242" s="141">
        <v>90.5</v>
      </c>
      <c r="BG242" s="141">
        <v>91.1</v>
      </c>
      <c r="BH242" s="141">
        <v>90.4</v>
      </c>
      <c r="BI242" s="141">
        <v>96.4</v>
      </c>
      <c r="BJ242" s="141">
        <v>94.3</v>
      </c>
      <c r="BK242" s="141">
        <v>95.6</v>
      </c>
      <c r="BL242" s="141">
        <v>107.2</v>
      </c>
      <c r="BM242" s="141">
        <v>105.4</v>
      </c>
      <c r="BN242" s="141">
        <v>108.3</v>
      </c>
      <c r="BO242" s="141">
        <v>116.2</v>
      </c>
      <c r="BP242" s="141">
        <v>116.7</v>
      </c>
      <c r="BQ242" s="141">
        <v>110.7</v>
      </c>
      <c r="BR242" s="141">
        <v>110.7</v>
      </c>
      <c r="BS242" s="141">
        <v>110.7</v>
      </c>
      <c r="BT242" s="141">
        <v>110.7</v>
      </c>
      <c r="BU242" s="141">
        <v>110.7</v>
      </c>
      <c r="BV242" s="141">
        <v>110.7</v>
      </c>
      <c r="BW242" s="141">
        <v>115.3</v>
      </c>
      <c r="BX242" s="141">
        <v>122.9</v>
      </c>
      <c r="BY242" s="141">
        <v>129.4</v>
      </c>
      <c r="BZ242" s="141">
        <v>131.1</v>
      </c>
      <c r="CA242" s="141">
        <v>135.69999999999999</v>
      </c>
      <c r="CB242" s="141">
        <v>135.30000000000001</v>
      </c>
      <c r="CC242" s="141">
        <v>130.4</v>
      </c>
      <c r="CD242" s="141">
        <v>119.8</v>
      </c>
      <c r="CE242" s="141">
        <v>117.8</v>
      </c>
      <c r="CF242" s="141">
        <v>118.4</v>
      </c>
      <c r="CG242" s="141">
        <v>116.8</v>
      </c>
      <c r="CH242" s="141">
        <v>115.5</v>
      </c>
      <c r="CI242" s="141">
        <v>116</v>
      </c>
      <c r="CJ242" s="141">
        <v>114.6</v>
      </c>
      <c r="CK242" s="141">
        <v>115.3</v>
      </c>
      <c r="CL242" s="141">
        <v>117</v>
      </c>
    </row>
    <row r="243" spans="1:90" x14ac:dyDescent="0.2">
      <c r="A243" s="138" t="s">
        <v>3354</v>
      </c>
      <c r="B243" s="138" t="s">
        <v>3355</v>
      </c>
      <c r="C243" s="139">
        <v>0.12445000000000001</v>
      </c>
      <c r="D243" s="141">
        <v>98.4</v>
      </c>
      <c r="E243" s="141">
        <v>98.7</v>
      </c>
      <c r="F243" s="141">
        <v>98.1</v>
      </c>
      <c r="G243" s="141">
        <v>91.6</v>
      </c>
      <c r="H243" s="141">
        <v>91.3</v>
      </c>
      <c r="I243" s="141">
        <v>90.3</v>
      </c>
      <c r="J243" s="141">
        <v>93.6</v>
      </c>
      <c r="K243" s="141">
        <v>92.3</v>
      </c>
      <c r="L243" s="141">
        <v>91.9</v>
      </c>
      <c r="M243" s="141">
        <v>90.8</v>
      </c>
      <c r="N243" s="141">
        <v>89.6</v>
      </c>
      <c r="O243" s="141">
        <v>90.2</v>
      </c>
      <c r="P243" s="141">
        <v>90.8</v>
      </c>
      <c r="Q243" s="141">
        <v>90.7</v>
      </c>
      <c r="R243" s="141">
        <v>90.2</v>
      </c>
      <c r="S243" s="141">
        <v>94.4</v>
      </c>
      <c r="T243" s="141">
        <v>94.8</v>
      </c>
      <c r="U243" s="141">
        <v>94.5</v>
      </c>
      <c r="V243" s="141">
        <v>94.8</v>
      </c>
      <c r="W243" s="141">
        <v>94.3</v>
      </c>
      <c r="X243" s="141">
        <v>94.4</v>
      </c>
      <c r="Y243" s="141">
        <v>93.7</v>
      </c>
      <c r="Z243" s="141">
        <v>93.3</v>
      </c>
      <c r="AA243" s="141">
        <v>92.9</v>
      </c>
      <c r="AB243" s="141">
        <v>93.6</v>
      </c>
      <c r="AC243" s="141">
        <v>93.4</v>
      </c>
      <c r="AD243" s="141">
        <v>92.9</v>
      </c>
      <c r="AE243" s="141">
        <v>95.4</v>
      </c>
      <c r="AF243" s="141">
        <v>95.8</v>
      </c>
      <c r="AG243" s="141">
        <v>95.2</v>
      </c>
      <c r="AH243" s="141">
        <v>95.6</v>
      </c>
      <c r="AI243" s="141">
        <v>95.8</v>
      </c>
      <c r="AJ243" s="141">
        <v>94.6</v>
      </c>
      <c r="AK243" s="141">
        <v>92.9</v>
      </c>
      <c r="AL243" s="141">
        <v>93.2</v>
      </c>
      <c r="AM243" s="141">
        <v>91.9</v>
      </c>
      <c r="AN243" s="141">
        <v>94.5</v>
      </c>
      <c r="AO243" s="141">
        <v>94.5</v>
      </c>
      <c r="AP243" s="141">
        <v>94.5</v>
      </c>
      <c r="AQ243" s="141">
        <v>93.3</v>
      </c>
      <c r="AR243" s="141">
        <v>95.3</v>
      </c>
      <c r="AS243" s="141">
        <v>96.9</v>
      </c>
      <c r="AT243" s="141">
        <v>98.7</v>
      </c>
      <c r="AU243" s="141">
        <v>99.2</v>
      </c>
      <c r="AV243" s="141">
        <v>104.8</v>
      </c>
      <c r="AW243" s="141">
        <v>100.7</v>
      </c>
      <c r="AX243" s="141">
        <v>98.4</v>
      </c>
      <c r="AY243" s="141">
        <v>98.2</v>
      </c>
      <c r="AZ243" s="141">
        <v>93.6</v>
      </c>
      <c r="BA243" s="141">
        <v>92.7</v>
      </c>
      <c r="BB243" s="141">
        <v>93</v>
      </c>
      <c r="BC243" s="141">
        <v>96.3</v>
      </c>
      <c r="BD243" s="141">
        <v>96.5</v>
      </c>
      <c r="BE243" s="141">
        <v>96.8</v>
      </c>
      <c r="BF243" s="141">
        <v>100.1</v>
      </c>
      <c r="BG243" s="141">
        <v>97.1</v>
      </c>
      <c r="BH243" s="141">
        <v>97.3</v>
      </c>
      <c r="BI243" s="141">
        <v>100.4</v>
      </c>
      <c r="BJ243" s="141">
        <v>102.4</v>
      </c>
      <c r="BK243" s="141">
        <v>104.6</v>
      </c>
      <c r="BL243" s="141">
        <v>105.6</v>
      </c>
      <c r="BM243" s="141">
        <v>106.6</v>
      </c>
      <c r="BN243" s="141">
        <v>113.3</v>
      </c>
      <c r="BO243" s="141">
        <v>110.6</v>
      </c>
      <c r="BP243" s="141">
        <v>112.1</v>
      </c>
      <c r="BQ243" s="141">
        <v>112.6</v>
      </c>
      <c r="BR243" s="141">
        <v>115.3</v>
      </c>
      <c r="BS243" s="141">
        <v>116.4</v>
      </c>
      <c r="BT243" s="141">
        <v>117.1</v>
      </c>
      <c r="BU243" s="141">
        <v>117.1</v>
      </c>
      <c r="BV243" s="141">
        <v>122.1</v>
      </c>
      <c r="BW243" s="141">
        <v>130</v>
      </c>
      <c r="BX243" s="141">
        <v>139.4</v>
      </c>
      <c r="BY243" s="141">
        <v>149.69999999999999</v>
      </c>
      <c r="BZ243" s="141">
        <v>156.80000000000001</v>
      </c>
      <c r="CA243" s="141">
        <v>159.5</v>
      </c>
      <c r="CB243" s="141">
        <v>156.30000000000001</v>
      </c>
      <c r="CC243" s="141">
        <v>154.19999999999999</v>
      </c>
      <c r="CD243" s="141">
        <v>146.9</v>
      </c>
      <c r="CE243" s="141">
        <v>129.4</v>
      </c>
      <c r="CF243" s="141">
        <v>131.19999999999999</v>
      </c>
      <c r="CG243" s="141">
        <v>136.19999999999999</v>
      </c>
      <c r="CH243" s="141">
        <v>133.30000000000001</v>
      </c>
      <c r="CI243" s="141">
        <v>134.9</v>
      </c>
      <c r="CJ243" s="141">
        <v>136.69999999999999</v>
      </c>
      <c r="CK243" s="141">
        <v>137.69999999999999</v>
      </c>
      <c r="CL243" s="141">
        <v>140.19999999999999</v>
      </c>
    </row>
    <row r="244" spans="1:90" x14ac:dyDescent="0.2">
      <c r="A244" s="138" t="s">
        <v>3356</v>
      </c>
      <c r="B244" s="138" t="s">
        <v>3357</v>
      </c>
      <c r="C244" s="139">
        <v>6.9099999999999995E-2</v>
      </c>
      <c r="D244" s="141">
        <v>98.1</v>
      </c>
      <c r="E244" s="141">
        <v>98.3</v>
      </c>
      <c r="F244" s="141">
        <v>97.7</v>
      </c>
      <c r="G244" s="141">
        <v>95.8</v>
      </c>
      <c r="H244" s="141">
        <v>95.7</v>
      </c>
      <c r="I244" s="141">
        <v>96.3</v>
      </c>
      <c r="J244" s="141">
        <v>94.9</v>
      </c>
      <c r="K244" s="141">
        <v>95.1</v>
      </c>
      <c r="L244" s="141">
        <v>96.7</v>
      </c>
      <c r="M244" s="141">
        <v>95.6</v>
      </c>
      <c r="N244" s="141">
        <v>95.9</v>
      </c>
      <c r="O244" s="141">
        <v>96.8</v>
      </c>
      <c r="P244" s="141">
        <v>97.1</v>
      </c>
      <c r="Q244" s="141">
        <v>98.4</v>
      </c>
      <c r="R244" s="141">
        <v>96.6</v>
      </c>
      <c r="S244" s="141">
        <v>99.7</v>
      </c>
      <c r="T244" s="141">
        <v>99.9</v>
      </c>
      <c r="U244" s="141">
        <v>98.8</v>
      </c>
      <c r="V244" s="141">
        <v>99.1</v>
      </c>
      <c r="W244" s="141">
        <v>99.7</v>
      </c>
      <c r="X244" s="141">
        <v>102.2</v>
      </c>
      <c r="Y244" s="141">
        <v>100.3</v>
      </c>
      <c r="Z244" s="141">
        <v>99.3</v>
      </c>
      <c r="AA244" s="141">
        <v>98.9</v>
      </c>
      <c r="AB244" s="141">
        <v>97.3</v>
      </c>
      <c r="AC244" s="141">
        <v>95.5</v>
      </c>
      <c r="AD244" s="141">
        <v>96.7</v>
      </c>
      <c r="AE244" s="141">
        <v>98.4</v>
      </c>
      <c r="AF244" s="141">
        <v>97.6</v>
      </c>
      <c r="AG244" s="141">
        <v>97.5</v>
      </c>
      <c r="AH244" s="141">
        <v>97.7</v>
      </c>
      <c r="AI244" s="141">
        <v>97.7</v>
      </c>
      <c r="AJ244" s="141">
        <v>97.4</v>
      </c>
      <c r="AK244" s="141">
        <v>97.4</v>
      </c>
      <c r="AL244" s="141">
        <v>97.2</v>
      </c>
      <c r="AM244" s="141">
        <v>97.1</v>
      </c>
      <c r="AN244" s="141">
        <v>97.5</v>
      </c>
      <c r="AO244" s="141">
        <v>97.5</v>
      </c>
      <c r="AP244" s="141">
        <v>97.5</v>
      </c>
      <c r="AQ244" s="141">
        <v>96.7</v>
      </c>
      <c r="AR244" s="141">
        <v>97.9</v>
      </c>
      <c r="AS244" s="141">
        <v>97.9</v>
      </c>
      <c r="AT244" s="141">
        <v>97.9</v>
      </c>
      <c r="AU244" s="141">
        <v>99.9</v>
      </c>
      <c r="AV244" s="141">
        <v>99.7</v>
      </c>
      <c r="AW244" s="141">
        <v>99.7</v>
      </c>
      <c r="AX244" s="141">
        <v>99.7</v>
      </c>
      <c r="AY244" s="141">
        <v>99.7</v>
      </c>
      <c r="AZ244" s="141">
        <v>96.4</v>
      </c>
      <c r="BA244" s="141">
        <v>98.3</v>
      </c>
      <c r="BB244" s="141">
        <v>97.5</v>
      </c>
      <c r="BC244" s="141">
        <v>99</v>
      </c>
      <c r="BD244" s="141">
        <v>100.2</v>
      </c>
      <c r="BE244" s="141">
        <v>101.5</v>
      </c>
      <c r="BF244" s="141">
        <v>102.1</v>
      </c>
      <c r="BG244" s="141">
        <v>104</v>
      </c>
      <c r="BH244" s="141">
        <v>101.9</v>
      </c>
      <c r="BI244" s="141">
        <v>102.2</v>
      </c>
      <c r="BJ244" s="141">
        <v>105.4</v>
      </c>
      <c r="BK244" s="141">
        <v>109.1</v>
      </c>
      <c r="BL244" s="141">
        <v>110.5</v>
      </c>
      <c r="BM244" s="141">
        <v>111</v>
      </c>
      <c r="BN244" s="141">
        <v>112.4</v>
      </c>
      <c r="BO244" s="141">
        <v>120.8</v>
      </c>
      <c r="BP244" s="141">
        <v>122.4</v>
      </c>
      <c r="BQ244" s="141">
        <v>123.2</v>
      </c>
      <c r="BR244" s="141">
        <v>122.1</v>
      </c>
      <c r="BS244" s="141">
        <v>123.2</v>
      </c>
      <c r="BT244" s="141">
        <v>126.9</v>
      </c>
      <c r="BU244" s="141">
        <v>127.8</v>
      </c>
      <c r="BV244" s="141">
        <v>129.9</v>
      </c>
      <c r="BW244" s="141">
        <v>139.9</v>
      </c>
      <c r="BX244" s="141">
        <v>143.5</v>
      </c>
      <c r="BY244" s="141">
        <v>150.80000000000001</v>
      </c>
      <c r="BZ244" s="141">
        <v>157.1</v>
      </c>
      <c r="CA244" s="141">
        <v>155.30000000000001</v>
      </c>
      <c r="CB244" s="141">
        <v>143.30000000000001</v>
      </c>
      <c r="CC244" s="141">
        <v>136.80000000000001</v>
      </c>
      <c r="CD244" s="141">
        <v>130</v>
      </c>
      <c r="CE244" s="141">
        <v>126.3</v>
      </c>
      <c r="CF244" s="141">
        <v>121.3</v>
      </c>
      <c r="CG244" s="141">
        <v>123.6</v>
      </c>
      <c r="CH244" s="141">
        <v>122.1</v>
      </c>
      <c r="CI244" s="141">
        <v>125.8</v>
      </c>
      <c r="CJ244" s="141">
        <v>127.7</v>
      </c>
      <c r="CK244" s="141">
        <v>129.30000000000001</v>
      </c>
      <c r="CL244" s="141">
        <v>129.69999999999999</v>
      </c>
    </row>
    <row r="245" spans="1:90" x14ac:dyDescent="0.2">
      <c r="A245" s="138" t="s">
        <v>3358</v>
      </c>
      <c r="B245" s="138" t="s">
        <v>3359</v>
      </c>
      <c r="C245" s="139">
        <v>2.0400000000000001E-2</v>
      </c>
      <c r="D245" s="141">
        <v>98.9</v>
      </c>
      <c r="E245" s="141">
        <v>98.9</v>
      </c>
      <c r="F245" s="141">
        <v>98.8</v>
      </c>
      <c r="G245" s="141">
        <v>103.7</v>
      </c>
      <c r="H245" s="141">
        <v>101.2</v>
      </c>
      <c r="I245" s="141">
        <v>101.7</v>
      </c>
      <c r="J245" s="141">
        <v>101.7</v>
      </c>
      <c r="K245" s="141">
        <v>101.9</v>
      </c>
      <c r="L245" s="141">
        <v>101</v>
      </c>
      <c r="M245" s="141">
        <v>100.1</v>
      </c>
      <c r="N245" s="141">
        <v>100</v>
      </c>
      <c r="O245" s="141">
        <v>100.5</v>
      </c>
      <c r="P245" s="141">
        <v>101.5</v>
      </c>
      <c r="Q245" s="141">
        <v>101.5</v>
      </c>
      <c r="R245" s="141">
        <v>101.3</v>
      </c>
      <c r="S245" s="141">
        <v>96.6</v>
      </c>
      <c r="T245" s="141">
        <v>98.4</v>
      </c>
      <c r="U245" s="141">
        <v>98.4</v>
      </c>
      <c r="V245" s="141">
        <v>99.4</v>
      </c>
      <c r="W245" s="141">
        <v>99.3</v>
      </c>
      <c r="X245" s="141">
        <v>99.6</v>
      </c>
      <c r="Y245" s="141">
        <v>99.7</v>
      </c>
      <c r="Z245" s="141">
        <v>99.7</v>
      </c>
      <c r="AA245" s="141">
        <v>99.7</v>
      </c>
      <c r="AB245" s="141">
        <v>97.8</v>
      </c>
      <c r="AC245" s="141">
        <v>98</v>
      </c>
      <c r="AD245" s="141">
        <v>98.3</v>
      </c>
      <c r="AE245" s="141">
        <v>95</v>
      </c>
      <c r="AF245" s="141">
        <v>95</v>
      </c>
      <c r="AG245" s="141">
        <v>94.9</v>
      </c>
      <c r="AH245" s="141">
        <v>94.1</v>
      </c>
      <c r="AI245" s="141">
        <v>94.6</v>
      </c>
      <c r="AJ245" s="141">
        <v>94.3</v>
      </c>
      <c r="AK245" s="141">
        <v>94.2</v>
      </c>
      <c r="AL245" s="141">
        <v>94</v>
      </c>
      <c r="AM245" s="141">
        <v>94</v>
      </c>
      <c r="AN245" s="141">
        <v>93.8</v>
      </c>
      <c r="AO245" s="141">
        <v>93.8</v>
      </c>
      <c r="AP245" s="141">
        <v>94</v>
      </c>
      <c r="AQ245" s="141">
        <v>94</v>
      </c>
      <c r="AR245" s="141">
        <v>93.9</v>
      </c>
      <c r="AS245" s="141">
        <v>94.5</v>
      </c>
      <c r="AT245" s="141">
        <v>94.2</v>
      </c>
      <c r="AU245" s="141">
        <v>94.1</v>
      </c>
      <c r="AV245" s="141">
        <v>94.1</v>
      </c>
      <c r="AW245" s="141">
        <v>95.7</v>
      </c>
      <c r="AX245" s="141">
        <v>96.2</v>
      </c>
      <c r="AY245" s="141">
        <v>97.1</v>
      </c>
      <c r="AZ245" s="141">
        <v>97.4</v>
      </c>
      <c r="BA245" s="141">
        <v>97.1</v>
      </c>
      <c r="BB245" s="141">
        <v>97.1</v>
      </c>
      <c r="BC245" s="141">
        <v>97.1</v>
      </c>
      <c r="BD245" s="141">
        <v>97.1</v>
      </c>
      <c r="BE245" s="141">
        <v>97.1</v>
      </c>
      <c r="BF245" s="141">
        <v>97.1</v>
      </c>
      <c r="BG245" s="141">
        <v>97.1</v>
      </c>
      <c r="BH245" s="141">
        <v>98.5</v>
      </c>
      <c r="BI245" s="141">
        <v>99.9</v>
      </c>
      <c r="BJ245" s="141">
        <v>100.7</v>
      </c>
      <c r="BK245" s="141">
        <v>103.5</v>
      </c>
      <c r="BL245" s="141">
        <v>111.9</v>
      </c>
      <c r="BM245" s="141">
        <v>112.5</v>
      </c>
      <c r="BN245" s="141">
        <v>113.9</v>
      </c>
      <c r="BO245" s="141">
        <v>117.7</v>
      </c>
      <c r="BP245" s="141">
        <v>116.1</v>
      </c>
      <c r="BQ245" s="141">
        <v>119.6</v>
      </c>
      <c r="BR245" s="141">
        <v>118.5</v>
      </c>
      <c r="BS245" s="141">
        <v>118</v>
      </c>
      <c r="BT245" s="141">
        <v>118.6</v>
      </c>
      <c r="BU245" s="141">
        <v>118.6</v>
      </c>
      <c r="BV245" s="141">
        <v>122.1</v>
      </c>
      <c r="BW245" s="141">
        <v>123.5</v>
      </c>
      <c r="BX245" s="141">
        <v>136.1</v>
      </c>
      <c r="BY245" s="141">
        <v>145.30000000000001</v>
      </c>
      <c r="BZ245" s="141">
        <v>150.4</v>
      </c>
      <c r="CA245" s="141">
        <v>148.1</v>
      </c>
      <c r="CB245" s="141">
        <v>141.5</v>
      </c>
      <c r="CC245" s="141">
        <v>136.9</v>
      </c>
      <c r="CD245" s="141">
        <v>127.3</v>
      </c>
      <c r="CE245" s="141">
        <v>117.6</v>
      </c>
      <c r="CF245" s="141">
        <v>118.8</v>
      </c>
      <c r="CG245" s="141">
        <v>120.3</v>
      </c>
      <c r="CH245" s="141">
        <v>120.3</v>
      </c>
      <c r="CI245" s="141">
        <v>122.8</v>
      </c>
      <c r="CJ245" s="141">
        <v>126.5</v>
      </c>
      <c r="CK245" s="141">
        <v>126.2</v>
      </c>
      <c r="CL245" s="141">
        <v>124.5</v>
      </c>
    </row>
    <row r="246" spans="1:90" x14ac:dyDescent="0.2">
      <c r="A246" s="138" t="s">
        <v>3360</v>
      </c>
      <c r="B246" s="138" t="s">
        <v>3361</v>
      </c>
      <c r="C246" s="139">
        <v>1.22818</v>
      </c>
      <c r="D246" s="141">
        <v>99.9</v>
      </c>
      <c r="E246" s="141">
        <v>100.6</v>
      </c>
      <c r="F246" s="141">
        <v>99.9</v>
      </c>
      <c r="G246" s="141">
        <v>99.3</v>
      </c>
      <c r="H246" s="141">
        <v>99.7</v>
      </c>
      <c r="I246" s="141">
        <v>100</v>
      </c>
      <c r="J246" s="141">
        <v>99</v>
      </c>
      <c r="K246" s="141">
        <v>99.7</v>
      </c>
      <c r="L246" s="141">
        <v>99.1</v>
      </c>
      <c r="M246" s="141">
        <v>99.2</v>
      </c>
      <c r="N246" s="141">
        <v>99</v>
      </c>
      <c r="O246" s="141">
        <v>99.1</v>
      </c>
      <c r="P246" s="141">
        <v>99</v>
      </c>
      <c r="Q246" s="141">
        <v>98.8</v>
      </c>
      <c r="R246" s="141">
        <v>98</v>
      </c>
      <c r="S246" s="141">
        <v>96.5</v>
      </c>
      <c r="T246" s="141">
        <v>96.2</v>
      </c>
      <c r="U246" s="141">
        <v>96.3</v>
      </c>
      <c r="V246" s="141">
        <v>95.9</v>
      </c>
      <c r="W246" s="141">
        <v>96.2</v>
      </c>
      <c r="X246" s="141">
        <v>97.3</v>
      </c>
      <c r="Y246" s="141">
        <v>96.6</v>
      </c>
      <c r="Z246" s="141">
        <v>96.5</v>
      </c>
      <c r="AA246" s="141">
        <v>96.6</v>
      </c>
      <c r="AB246" s="141">
        <v>97.3</v>
      </c>
      <c r="AC246" s="141">
        <v>97.1</v>
      </c>
      <c r="AD246" s="141">
        <v>97.4</v>
      </c>
      <c r="AE246" s="141">
        <v>97.7</v>
      </c>
      <c r="AF246" s="141">
        <v>98.2</v>
      </c>
      <c r="AG246" s="141">
        <v>98.7</v>
      </c>
      <c r="AH246" s="141">
        <v>98.7</v>
      </c>
      <c r="AI246" s="141">
        <v>99.2</v>
      </c>
      <c r="AJ246" s="141">
        <v>99</v>
      </c>
      <c r="AK246" s="141">
        <v>99.1</v>
      </c>
      <c r="AL246" s="141">
        <v>98.6</v>
      </c>
      <c r="AM246" s="141">
        <v>98.3</v>
      </c>
      <c r="AN246" s="141">
        <v>99.3</v>
      </c>
      <c r="AO246" s="141">
        <v>98.6</v>
      </c>
      <c r="AP246" s="141">
        <v>98.4</v>
      </c>
      <c r="AQ246" s="141">
        <v>101.2</v>
      </c>
      <c r="AR246" s="141">
        <v>101.1</v>
      </c>
      <c r="AS246" s="141">
        <v>101.6</v>
      </c>
      <c r="AT246" s="141">
        <v>101.9</v>
      </c>
      <c r="AU246" s="141">
        <v>102.5</v>
      </c>
      <c r="AV246" s="141">
        <v>102.9</v>
      </c>
      <c r="AW246" s="141">
        <v>102.5</v>
      </c>
      <c r="AX246" s="141">
        <v>102.6</v>
      </c>
      <c r="AY246" s="141">
        <v>101.8</v>
      </c>
      <c r="AZ246" s="141">
        <v>104</v>
      </c>
      <c r="BA246" s="141">
        <v>104.3</v>
      </c>
      <c r="BB246" s="141">
        <v>104.7</v>
      </c>
      <c r="BC246" s="141">
        <v>104.6</v>
      </c>
      <c r="BD246" s="141">
        <v>104.9</v>
      </c>
      <c r="BE246" s="141">
        <v>105.6</v>
      </c>
      <c r="BF246" s="141">
        <v>105.5</v>
      </c>
      <c r="BG246" s="141">
        <v>105.5</v>
      </c>
      <c r="BH246" s="141">
        <v>106.5</v>
      </c>
      <c r="BI246" s="141">
        <v>107.3</v>
      </c>
      <c r="BJ246" s="141">
        <v>107.3</v>
      </c>
      <c r="BK246" s="141">
        <v>108.1</v>
      </c>
      <c r="BL246" s="141">
        <v>108.4</v>
      </c>
      <c r="BM246" s="141">
        <v>108.9</v>
      </c>
      <c r="BN246" s="141">
        <v>109</v>
      </c>
      <c r="BO246" s="141">
        <v>110</v>
      </c>
      <c r="BP246" s="141">
        <v>111.7</v>
      </c>
      <c r="BQ246" s="141">
        <v>111.9</v>
      </c>
      <c r="BR246" s="141">
        <v>111.8</v>
      </c>
      <c r="BS246" s="141">
        <v>112.2</v>
      </c>
      <c r="BT246" s="141">
        <v>112.5</v>
      </c>
      <c r="BU246" s="141">
        <v>112.7</v>
      </c>
      <c r="BV246" s="141">
        <v>113.1</v>
      </c>
      <c r="BW246" s="141">
        <v>113.6</v>
      </c>
      <c r="BX246" s="141">
        <v>119.8</v>
      </c>
      <c r="BY246" s="141">
        <v>123.7</v>
      </c>
      <c r="BZ246" s="141">
        <v>128</v>
      </c>
      <c r="CA246" s="141">
        <v>130.5</v>
      </c>
      <c r="CB246" s="141">
        <v>133.6</v>
      </c>
      <c r="CC246" s="141">
        <v>134.19999999999999</v>
      </c>
      <c r="CD246" s="141">
        <v>132.4</v>
      </c>
      <c r="CE246" s="141">
        <v>131.30000000000001</v>
      </c>
      <c r="CF246" s="141">
        <v>130.80000000000001</v>
      </c>
      <c r="CG246" s="141">
        <v>130.69999999999999</v>
      </c>
      <c r="CH246" s="141">
        <v>130.69999999999999</v>
      </c>
      <c r="CI246" s="141">
        <v>130.80000000000001</v>
      </c>
      <c r="CJ246" s="141">
        <v>130.69999999999999</v>
      </c>
      <c r="CK246" s="141">
        <v>131.69999999999999</v>
      </c>
      <c r="CL246" s="141">
        <v>131.4</v>
      </c>
    </row>
    <row r="247" spans="1:90" x14ac:dyDescent="0.2">
      <c r="A247" s="138" t="s">
        <v>3362</v>
      </c>
      <c r="B247" s="138" t="s">
        <v>3363</v>
      </c>
      <c r="C247" s="139">
        <v>0.45315</v>
      </c>
      <c r="D247" s="141">
        <v>100.2</v>
      </c>
      <c r="E247" s="141">
        <v>100.2</v>
      </c>
      <c r="F247" s="141">
        <v>98.3</v>
      </c>
      <c r="G247" s="141">
        <v>99.3</v>
      </c>
      <c r="H247" s="141">
        <v>99.6</v>
      </c>
      <c r="I247" s="141">
        <v>99.6</v>
      </c>
      <c r="J247" s="141">
        <v>99.1</v>
      </c>
      <c r="K247" s="141">
        <v>99.7</v>
      </c>
      <c r="L247" s="141">
        <v>99.4</v>
      </c>
      <c r="M247" s="141">
        <v>99.6</v>
      </c>
      <c r="N247" s="141">
        <v>99</v>
      </c>
      <c r="O247" s="141">
        <v>99.2</v>
      </c>
      <c r="P247" s="141">
        <v>98.1</v>
      </c>
      <c r="Q247" s="141">
        <v>97.3</v>
      </c>
      <c r="R247" s="141">
        <v>95.3</v>
      </c>
      <c r="S247" s="141">
        <v>90.8</v>
      </c>
      <c r="T247" s="141">
        <v>89.6</v>
      </c>
      <c r="U247" s="141">
        <v>89.9</v>
      </c>
      <c r="V247" s="141">
        <v>88.9</v>
      </c>
      <c r="W247" s="141">
        <v>89.5</v>
      </c>
      <c r="X247" s="141">
        <v>91.4</v>
      </c>
      <c r="Y247" s="141">
        <v>90.7</v>
      </c>
      <c r="Z247" s="141">
        <v>89.5</v>
      </c>
      <c r="AA247" s="141">
        <v>89.5</v>
      </c>
      <c r="AB247" s="141">
        <v>90.3</v>
      </c>
      <c r="AC247" s="141">
        <v>89</v>
      </c>
      <c r="AD247" s="141">
        <v>89</v>
      </c>
      <c r="AE247" s="141">
        <v>91.2</v>
      </c>
      <c r="AF247" s="141">
        <v>91.2</v>
      </c>
      <c r="AG247" s="141">
        <v>91.5</v>
      </c>
      <c r="AH247" s="141">
        <v>91.2</v>
      </c>
      <c r="AI247" s="141">
        <v>91.8</v>
      </c>
      <c r="AJ247" s="141">
        <v>91.6</v>
      </c>
      <c r="AK247" s="141">
        <v>92.1</v>
      </c>
      <c r="AL247" s="141">
        <v>92.4</v>
      </c>
      <c r="AM247" s="141">
        <v>92.5</v>
      </c>
      <c r="AN247" s="141">
        <v>93.8</v>
      </c>
      <c r="AO247" s="141">
        <v>93.1</v>
      </c>
      <c r="AP247" s="141">
        <v>92</v>
      </c>
      <c r="AQ247" s="141">
        <v>96.3</v>
      </c>
      <c r="AR247" s="141">
        <v>96.8</v>
      </c>
      <c r="AS247" s="141">
        <v>97.6</v>
      </c>
      <c r="AT247" s="141">
        <v>97.7</v>
      </c>
      <c r="AU247" s="141">
        <v>98.6</v>
      </c>
      <c r="AV247" s="141">
        <v>99.6</v>
      </c>
      <c r="AW247" s="141">
        <v>98.5</v>
      </c>
      <c r="AX247" s="141">
        <v>99</v>
      </c>
      <c r="AY247" s="141">
        <v>96.7</v>
      </c>
      <c r="AZ247" s="141">
        <v>101.5</v>
      </c>
      <c r="BA247" s="141">
        <v>101.6</v>
      </c>
      <c r="BB247" s="141">
        <v>101.6</v>
      </c>
      <c r="BC247" s="141">
        <v>102</v>
      </c>
      <c r="BD247" s="141">
        <v>101.2</v>
      </c>
      <c r="BE247" s="141">
        <v>101.6</v>
      </c>
      <c r="BF247" s="141">
        <v>102.3</v>
      </c>
      <c r="BG247" s="141">
        <v>102.1</v>
      </c>
      <c r="BH247" s="141">
        <v>102.3</v>
      </c>
      <c r="BI247" s="141">
        <v>104.2</v>
      </c>
      <c r="BJ247" s="141">
        <v>104.5</v>
      </c>
      <c r="BK247" s="141">
        <v>104.3</v>
      </c>
      <c r="BL247" s="141">
        <v>104.8</v>
      </c>
      <c r="BM247" s="141">
        <v>104.8</v>
      </c>
      <c r="BN247" s="141">
        <v>104.8</v>
      </c>
      <c r="BO247" s="141">
        <v>106</v>
      </c>
      <c r="BP247" s="141">
        <v>108.4</v>
      </c>
      <c r="BQ247" s="141">
        <v>107.7</v>
      </c>
      <c r="BR247" s="141">
        <v>107</v>
      </c>
      <c r="BS247" s="141">
        <v>107.7</v>
      </c>
      <c r="BT247" s="141">
        <v>109</v>
      </c>
      <c r="BU247" s="141">
        <v>110</v>
      </c>
      <c r="BV247" s="141">
        <v>110.4</v>
      </c>
      <c r="BW247" s="141">
        <v>110.4</v>
      </c>
      <c r="BX247" s="141">
        <v>115</v>
      </c>
      <c r="BY247" s="141">
        <v>121.7</v>
      </c>
      <c r="BZ247" s="141">
        <v>125</v>
      </c>
      <c r="CA247" s="141">
        <v>127.7</v>
      </c>
      <c r="CB247" s="141">
        <v>135.1</v>
      </c>
      <c r="CC247" s="141">
        <v>133.4</v>
      </c>
      <c r="CD247" s="141">
        <v>128.9</v>
      </c>
      <c r="CE247" s="141">
        <v>128.4</v>
      </c>
      <c r="CF247" s="141">
        <v>128</v>
      </c>
      <c r="CG247" s="141">
        <v>127.8</v>
      </c>
      <c r="CH247" s="141">
        <v>128.1</v>
      </c>
      <c r="CI247" s="141">
        <v>127.4</v>
      </c>
      <c r="CJ247" s="141">
        <v>126.9</v>
      </c>
      <c r="CK247" s="141">
        <v>128.80000000000001</v>
      </c>
      <c r="CL247" s="141">
        <v>128.1</v>
      </c>
    </row>
    <row r="248" spans="1:90" x14ac:dyDescent="0.2">
      <c r="A248" s="138" t="s">
        <v>3364</v>
      </c>
      <c r="B248" s="138" t="s">
        <v>3365</v>
      </c>
      <c r="C248" s="139">
        <v>0.11447</v>
      </c>
      <c r="D248" s="141">
        <v>100.5</v>
      </c>
      <c r="E248" s="141">
        <v>104.8</v>
      </c>
      <c r="F248" s="141">
        <v>105.3</v>
      </c>
      <c r="G248" s="141">
        <v>99.1</v>
      </c>
      <c r="H248" s="141">
        <v>103.3</v>
      </c>
      <c r="I248" s="141">
        <v>108.1</v>
      </c>
      <c r="J248" s="141">
        <v>101.4</v>
      </c>
      <c r="K248" s="141">
        <v>105.7</v>
      </c>
      <c r="L248" s="141">
        <v>98.3</v>
      </c>
      <c r="M248" s="141">
        <v>99.7</v>
      </c>
      <c r="N248" s="141">
        <v>99.8</v>
      </c>
      <c r="O248" s="141">
        <v>99.4</v>
      </c>
      <c r="P248" s="141">
        <v>98.4</v>
      </c>
      <c r="Q248" s="141">
        <v>100.7</v>
      </c>
      <c r="R248" s="141">
        <v>100.7</v>
      </c>
      <c r="S248" s="141">
        <v>99.1</v>
      </c>
      <c r="T248" s="141">
        <v>98.8</v>
      </c>
      <c r="U248" s="141">
        <v>97.6</v>
      </c>
      <c r="V248" s="141">
        <v>96.8</v>
      </c>
      <c r="W248" s="141">
        <v>96.8</v>
      </c>
      <c r="X248" s="141">
        <v>98.5</v>
      </c>
      <c r="Y248" s="141">
        <v>96.4</v>
      </c>
      <c r="Z248" s="141">
        <v>98.4</v>
      </c>
      <c r="AA248" s="141">
        <v>98.4</v>
      </c>
      <c r="AB248" s="141">
        <v>95.7</v>
      </c>
      <c r="AC248" s="141">
        <v>98.3</v>
      </c>
      <c r="AD248" s="141">
        <v>99.3</v>
      </c>
      <c r="AE248" s="141">
        <v>97.1</v>
      </c>
      <c r="AF248" s="141">
        <v>99</v>
      </c>
      <c r="AG248" s="141">
        <v>103.9</v>
      </c>
      <c r="AH248" s="141">
        <v>103.9</v>
      </c>
      <c r="AI248" s="141">
        <v>103.9</v>
      </c>
      <c r="AJ248" s="141">
        <v>103.9</v>
      </c>
      <c r="AK248" s="141">
        <v>104</v>
      </c>
      <c r="AL248" s="141">
        <v>97.3</v>
      </c>
      <c r="AM248" s="141">
        <v>97.3</v>
      </c>
      <c r="AN248" s="141">
        <v>98.5</v>
      </c>
      <c r="AO248" s="141">
        <v>97.3</v>
      </c>
      <c r="AP248" s="141">
        <v>97.3</v>
      </c>
      <c r="AQ248" s="141">
        <v>97.6</v>
      </c>
      <c r="AR248" s="141">
        <v>99.5</v>
      </c>
      <c r="AS248" s="141">
        <v>99.5</v>
      </c>
      <c r="AT248" s="141">
        <v>99.5</v>
      </c>
      <c r="AU248" s="141">
        <v>99.5</v>
      </c>
      <c r="AV248" s="141">
        <v>99.5</v>
      </c>
      <c r="AW248" s="141">
        <v>99.5</v>
      </c>
      <c r="AX248" s="141">
        <v>99.5</v>
      </c>
      <c r="AY248" s="141">
        <v>99.5</v>
      </c>
      <c r="AZ248" s="141">
        <v>102.1</v>
      </c>
      <c r="BA248" s="141">
        <v>99.9</v>
      </c>
      <c r="BB248" s="141">
        <v>102.1</v>
      </c>
      <c r="BC248" s="141">
        <v>98</v>
      </c>
      <c r="BD248" s="141">
        <v>101.4</v>
      </c>
      <c r="BE248" s="141">
        <v>102.3</v>
      </c>
      <c r="BF248" s="141">
        <v>102.3</v>
      </c>
      <c r="BG248" s="141">
        <v>102.8</v>
      </c>
      <c r="BH248" s="141">
        <v>102.9</v>
      </c>
      <c r="BI248" s="141">
        <v>104.8</v>
      </c>
      <c r="BJ248" s="141">
        <v>103.1</v>
      </c>
      <c r="BK248" s="141">
        <v>109.1</v>
      </c>
      <c r="BL248" s="141">
        <v>109</v>
      </c>
      <c r="BM248" s="141">
        <v>112.1</v>
      </c>
      <c r="BN248" s="141">
        <v>110.6</v>
      </c>
      <c r="BO248" s="141">
        <v>109.7</v>
      </c>
      <c r="BP248" s="141">
        <v>112.5</v>
      </c>
      <c r="BQ248" s="141">
        <v>112.5</v>
      </c>
      <c r="BR248" s="141">
        <v>112.5</v>
      </c>
      <c r="BS248" s="141">
        <v>112.5</v>
      </c>
      <c r="BT248" s="141">
        <v>112.5</v>
      </c>
      <c r="BU248" s="141">
        <v>112.5</v>
      </c>
      <c r="BV248" s="141">
        <v>112.5</v>
      </c>
      <c r="BW248" s="141">
        <v>115.9</v>
      </c>
      <c r="BX248" s="141">
        <v>125.3</v>
      </c>
      <c r="BY248" s="141">
        <v>126.5</v>
      </c>
      <c r="BZ248" s="141">
        <v>128.30000000000001</v>
      </c>
      <c r="CA248" s="141">
        <v>129.4</v>
      </c>
      <c r="CB248" s="141">
        <v>130</v>
      </c>
      <c r="CC248" s="141">
        <v>131.4</v>
      </c>
      <c r="CD248" s="141">
        <v>131.4</v>
      </c>
      <c r="CE248" s="141">
        <v>130</v>
      </c>
      <c r="CF248" s="141">
        <v>128.1</v>
      </c>
      <c r="CG248" s="141">
        <v>126.7</v>
      </c>
      <c r="CH248" s="141">
        <v>126.7</v>
      </c>
      <c r="CI248" s="141">
        <v>128.4</v>
      </c>
      <c r="CJ248" s="141">
        <v>125</v>
      </c>
      <c r="CK248" s="141">
        <v>126.8</v>
      </c>
      <c r="CL248" s="141">
        <v>123.7</v>
      </c>
    </row>
    <row r="249" spans="1:90" x14ac:dyDescent="0.2">
      <c r="A249" s="138" t="s">
        <v>3366</v>
      </c>
      <c r="B249" s="138" t="s">
        <v>3367</v>
      </c>
      <c r="C249" s="139">
        <v>0.12916</v>
      </c>
      <c r="D249" s="141">
        <v>99.1</v>
      </c>
      <c r="E249" s="141">
        <v>100.4</v>
      </c>
      <c r="F249" s="141">
        <v>100.1</v>
      </c>
      <c r="G249" s="141">
        <v>101.3</v>
      </c>
      <c r="H249" s="141">
        <v>101.5</v>
      </c>
      <c r="I249" s="141">
        <v>100.8</v>
      </c>
      <c r="J249" s="141">
        <v>99.5</v>
      </c>
      <c r="K249" s="141">
        <v>98.6</v>
      </c>
      <c r="L249" s="141">
        <v>98.5</v>
      </c>
      <c r="M249" s="141">
        <v>98.2</v>
      </c>
      <c r="N249" s="141">
        <v>98.4</v>
      </c>
      <c r="O249" s="141">
        <v>99.2</v>
      </c>
      <c r="P249" s="141">
        <v>98.3</v>
      </c>
      <c r="Q249" s="141">
        <v>98.5</v>
      </c>
      <c r="R249" s="141">
        <v>98.4</v>
      </c>
      <c r="S249" s="141">
        <v>100.3</v>
      </c>
      <c r="T249" s="141">
        <v>97.7</v>
      </c>
      <c r="U249" s="141">
        <v>97.4</v>
      </c>
      <c r="V249" s="141">
        <v>97.6</v>
      </c>
      <c r="W249" s="141">
        <v>97.2</v>
      </c>
      <c r="X249" s="141">
        <v>97.4</v>
      </c>
      <c r="Y249" s="141">
        <v>96.7</v>
      </c>
      <c r="Z249" s="141">
        <v>96.4</v>
      </c>
      <c r="AA249" s="141">
        <v>96.1</v>
      </c>
      <c r="AB249" s="141">
        <v>96.7</v>
      </c>
      <c r="AC249" s="141">
        <v>96.3</v>
      </c>
      <c r="AD249" s="141">
        <v>97</v>
      </c>
      <c r="AE249" s="141">
        <v>95.4</v>
      </c>
      <c r="AF249" s="141">
        <v>96</v>
      </c>
      <c r="AG249" s="141">
        <v>95.6</v>
      </c>
      <c r="AH249" s="141">
        <v>96.3</v>
      </c>
      <c r="AI249" s="141">
        <v>98</v>
      </c>
      <c r="AJ249" s="141">
        <v>98.3</v>
      </c>
      <c r="AK249" s="141">
        <v>97</v>
      </c>
      <c r="AL249" s="141">
        <v>98.8</v>
      </c>
      <c r="AM249" s="141">
        <v>98.5</v>
      </c>
      <c r="AN249" s="141">
        <v>100.1</v>
      </c>
      <c r="AO249" s="141">
        <v>97.6</v>
      </c>
      <c r="AP249" s="141">
        <v>98.3</v>
      </c>
      <c r="AQ249" s="141">
        <v>99.7</v>
      </c>
      <c r="AR249" s="141">
        <v>98.2</v>
      </c>
      <c r="AS249" s="141">
        <v>99.7</v>
      </c>
      <c r="AT249" s="141">
        <v>101.5</v>
      </c>
      <c r="AU249" s="141">
        <v>103.7</v>
      </c>
      <c r="AV249" s="141">
        <v>103.3</v>
      </c>
      <c r="AW249" s="141">
        <v>104</v>
      </c>
      <c r="AX249" s="141">
        <v>103.3</v>
      </c>
      <c r="AY249" s="141">
        <v>103.8</v>
      </c>
      <c r="AZ249" s="141">
        <v>104.7</v>
      </c>
      <c r="BA249" s="141">
        <v>104.6</v>
      </c>
      <c r="BB249" s="141">
        <v>102.8</v>
      </c>
      <c r="BC249" s="141">
        <v>105.6</v>
      </c>
      <c r="BD249" s="141">
        <v>106.1</v>
      </c>
      <c r="BE249" s="141">
        <v>105.4</v>
      </c>
      <c r="BF249" s="141">
        <v>105.4</v>
      </c>
      <c r="BG249" s="141">
        <v>105.8</v>
      </c>
      <c r="BH249" s="141">
        <v>107.6</v>
      </c>
      <c r="BI249" s="141">
        <v>105.8</v>
      </c>
      <c r="BJ249" s="141">
        <v>106.1</v>
      </c>
      <c r="BK249" s="141">
        <v>107.8</v>
      </c>
      <c r="BL249" s="141">
        <v>109.5</v>
      </c>
      <c r="BM249" s="141">
        <v>110.3</v>
      </c>
      <c r="BN249" s="141">
        <v>111.2</v>
      </c>
      <c r="BO249" s="141">
        <v>111.9</v>
      </c>
      <c r="BP249" s="141">
        <v>113.9</v>
      </c>
      <c r="BQ249" s="141">
        <v>114.3</v>
      </c>
      <c r="BR249" s="141">
        <v>114.3</v>
      </c>
      <c r="BS249" s="141">
        <v>114.9</v>
      </c>
      <c r="BT249" s="141">
        <v>115.3</v>
      </c>
      <c r="BU249" s="141">
        <v>115.3</v>
      </c>
      <c r="BV249" s="141">
        <v>116.4</v>
      </c>
      <c r="BW249" s="141">
        <v>118.8</v>
      </c>
      <c r="BX249" s="141">
        <v>126.9</v>
      </c>
      <c r="BY249" s="141">
        <v>131.80000000000001</v>
      </c>
      <c r="BZ249" s="141">
        <v>136.6</v>
      </c>
      <c r="CA249" s="141">
        <v>139.1</v>
      </c>
      <c r="CB249" s="141">
        <v>137.6</v>
      </c>
      <c r="CC249" s="141">
        <v>139</v>
      </c>
      <c r="CD249" s="141">
        <v>139.30000000000001</v>
      </c>
      <c r="CE249" s="141">
        <v>137.5</v>
      </c>
      <c r="CF249" s="141">
        <v>137.19999999999999</v>
      </c>
      <c r="CG249" s="141">
        <v>136.1</v>
      </c>
      <c r="CH249" s="141">
        <v>135.30000000000001</v>
      </c>
      <c r="CI249" s="141">
        <v>134.9</v>
      </c>
      <c r="CJ249" s="141">
        <v>135.6</v>
      </c>
      <c r="CK249" s="141">
        <v>135.4</v>
      </c>
      <c r="CL249" s="141">
        <v>136.1</v>
      </c>
    </row>
    <row r="250" spans="1:90" x14ac:dyDescent="0.2">
      <c r="A250" s="138" t="s">
        <v>3368</v>
      </c>
      <c r="B250" s="138" t="s">
        <v>3369</v>
      </c>
      <c r="C250" s="139">
        <v>0.12382</v>
      </c>
      <c r="D250" s="141">
        <v>100.9</v>
      </c>
      <c r="E250" s="141">
        <v>100.9</v>
      </c>
      <c r="F250" s="141">
        <v>100.9</v>
      </c>
      <c r="G250" s="141">
        <v>100.6</v>
      </c>
      <c r="H250" s="141">
        <v>101.1</v>
      </c>
      <c r="I250" s="141">
        <v>101.3</v>
      </c>
      <c r="J250" s="141">
        <v>101.3</v>
      </c>
      <c r="K250" s="141">
        <v>101.3</v>
      </c>
      <c r="L250" s="141">
        <v>102</v>
      </c>
      <c r="M250" s="141">
        <v>102.5</v>
      </c>
      <c r="N250" s="141">
        <v>102.5</v>
      </c>
      <c r="O250" s="141">
        <v>102.5</v>
      </c>
      <c r="P250" s="141">
        <v>104.1</v>
      </c>
      <c r="Q250" s="141">
        <v>104.1</v>
      </c>
      <c r="R250" s="141">
        <v>104.1</v>
      </c>
      <c r="S250" s="141">
        <v>104.5</v>
      </c>
      <c r="T250" s="141">
        <v>104.5</v>
      </c>
      <c r="U250" s="141">
        <v>104.5</v>
      </c>
      <c r="V250" s="141">
        <v>104.7</v>
      </c>
      <c r="W250" s="141">
        <v>104.7</v>
      </c>
      <c r="X250" s="141">
        <v>104.7</v>
      </c>
      <c r="Y250" s="141">
        <v>104.7</v>
      </c>
      <c r="Z250" s="141">
        <v>104.7</v>
      </c>
      <c r="AA250" s="141">
        <v>106</v>
      </c>
      <c r="AB250" s="141">
        <v>111.4</v>
      </c>
      <c r="AC250" s="141">
        <v>111.4</v>
      </c>
      <c r="AD250" s="141">
        <v>111.4</v>
      </c>
      <c r="AE250" s="141">
        <v>112.2</v>
      </c>
      <c r="AF250" s="141">
        <v>112.2</v>
      </c>
      <c r="AG250" s="141">
        <v>112.1</v>
      </c>
      <c r="AH250" s="141">
        <v>112</v>
      </c>
      <c r="AI250" s="141">
        <v>112</v>
      </c>
      <c r="AJ250" s="141">
        <v>112</v>
      </c>
      <c r="AK250" s="141">
        <v>112</v>
      </c>
      <c r="AL250" s="141">
        <v>112</v>
      </c>
      <c r="AM250" s="141">
        <v>111.8</v>
      </c>
      <c r="AN250" s="141">
        <v>111.8</v>
      </c>
      <c r="AO250" s="141">
        <v>111.8</v>
      </c>
      <c r="AP250" s="141">
        <v>111.8</v>
      </c>
      <c r="AQ250" s="141">
        <v>111.8</v>
      </c>
      <c r="AR250" s="141">
        <v>111.8</v>
      </c>
      <c r="AS250" s="141">
        <v>111.8</v>
      </c>
      <c r="AT250" s="141">
        <v>111.8</v>
      </c>
      <c r="AU250" s="141">
        <v>111.8</v>
      </c>
      <c r="AV250" s="141">
        <v>111.8</v>
      </c>
      <c r="AW250" s="141">
        <v>111.8</v>
      </c>
      <c r="AX250" s="141">
        <v>111.8</v>
      </c>
      <c r="AY250" s="141">
        <v>111.8</v>
      </c>
      <c r="AZ250" s="141">
        <v>109.4</v>
      </c>
      <c r="BA250" s="141">
        <v>114</v>
      </c>
      <c r="BB250" s="141">
        <v>114.7</v>
      </c>
      <c r="BC250" s="141">
        <v>110.6</v>
      </c>
      <c r="BD250" s="141">
        <v>110.3</v>
      </c>
      <c r="BE250" s="141">
        <v>114.2</v>
      </c>
      <c r="BF250" s="141">
        <v>110.2</v>
      </c>
      <c r="BG250" s="141">
        <v>110.5</v>
      </c>
      <c r="BH250" s="141">
        <v>111.1</v>
      </c>
      <c r="BI250" s="141">
        <v>111.9</v>
      </c>
      <c r="BJ250" s="141">
        <v>111.4</v>
      </c>
      <c r="BK250" s="141">
        <v>112.2</v>
      </c>
      <c r="BL250" s="141">
        <v>112.2</v>
      </c>
      <c r="BM250" s="141">
        <v>111.2</v>
      </c>
      <c r="BN250" s="141">
        <v>111.3</v>
      </c>
      <c r="BO250" s="141">
        <v>109.6</v>
      </c>
      <c r="BP250" s="141">
        <v>110.1</v>
      </c>
      <c r="BQ250" s="141">
        <v>110.5</v>
      </c>
      <c r="BR250" s="141">
        <v>110.5</v>
      </c>
      <c r="BS250" s="141">
        <v>110.5</v>
      </c>
      <c r="BT250" s="141">
        <v>110.5</v>
      </c>
      <c r="BU250" s="141">
        <v>110.7</v>
      </c>
      <c r="BV250" s="141">
        <v>110.7</v>
      </c>
      <c r="BW250" s="141">
        <v>110.8</v>
      </c>
      <c r="BX250" s="141">
        <v>125.2</v>
      </c>
      <c r="BY250" s="141">
        <v>126.6</v>
      </c>
      <c r="BZ250" s="141">
        <v>128.4</v>
      </c>
      <c r="CA250" s="141">
        <v>128.6</v>
      </c>
      <c r="CB250" s="141">
        <v>129</v>
      </c>
      <c r="CC250" s="141">
        <v>131.19999999999999</v>
      </c>
      <c r="CD250" s="141">
        <v>133.19999999999999</v>
      </c>
      <c r="CE250" s="141">
        <v>133.1</v>
      </c>
      <c r="CF250" s="141">
        <v>133.1</v>
      </c>
      <c r="CG250" s="141">
        <v>133.19999999999999</v>
      </c>
      <c r="CH250" s="141">
        <v>133.30000000000001</v>
      </c>
      <c r="CI250" s="141">
        <v>133.5</v>
      </c>
      <c r="CJ250" s="141">
        <v>133.5</v>
      </c>
      <c r="CK250" s="141">
        <v>133.5</v>
      </c>
      <c r="CL250" s="141">
        <v>133.6</v>
      </c>
    </row>
    <row r="251" spans="1:90" x14ac:dyDescent="0.2">
      <c r="A251" s="138" t="s">
        <v>3370</v>
      </c>
      <c r="B251" s="138" t="s">
        <v>3371</v>
      </c>
      <c r="C251" s="139">
        <v>0.17551</v>
      </c>
      <c r="D251" s="141">
        <v>98.1</v>
      </c>
      <c r="E251" s="141">
        <v>99.5</v>
      </c>
      <c r="F251" s="141">
        <v>99.6</v>
      </c>
      <c r="G251" s="141">
        <v>98.5</v>
      </c>
      <c r="H251" s="141">
        <v>97.1</v>
      </c>
      <c r="I251" s="141">
        <v>95.9</v>
      </c>
      <c r="J251" s="141">
        <v>96</v>
      </c>
      <c r="K251" s="141">
        <v>96.9</v>
      </c>
      <c r="L251" s="141">
        <v>97.5</v>
      </c>
      <c r="M251" s="141">
        <v>97</v>
      </c>
      <c r="N251" s="141">
        <v>96.8</v>
      </c>
      <c r="O251" s="141">
        <v>96.9</v>
      </c>
      <c r="P251" s="141">
        <v>97.4</v>
      </c>
      <c r="Q251" s="141">
        <v>97.1</v>
      </c>
      <c r="R251" s="141">
        <v>97.6</v>
      </c>
      <c r="S251" s="141">
        <v>97.6</v>
      </c>
      <c r="T251" s="141">
        <v>101.1</v>
      </c>
      <c r="U251" s="141">
        <v>101.6</v>
      </c>
      <c r="V251" s="141">
        <v>101</v>
      </c>
      <c r="W251" s="141">
        <v>101.4</v>
      </c>
      <c r="X251" s="141">
        <v>102.8</v>
      </c>
      <c r="Y251" s="141">
        <v>101.9</v>
      </c>
      <c r="Z251" s="141">
        <v>102.2</v>
      </c>
      <c r="AA251" s="141">
        <v>102.7</v>
      </c>
      <c r="AB251" s="141">
        <v>102.6</v>
      </c>
      <c r="AC251" s="141">
        <v>102.6</v>
      </c>
      <c r="AD251" s="141">
        <v>102.9</v>
      </c>
      <c r="AE251" s="141">
        <v>102.1</v>
      </c>
      <c r="AF251" s="141">
        <v>104</v>
      </c>
      <c r="AG251" s="141">
        <v>104.2</v>
      </c>
      <c r="AH251" s="141">
        <v>103.9</v>
      </c>
      <c r="AI251" s="141">
        <v>103.8</v>
      </c>
      <c r="AJ251" s="141">
        <v>102.8</v>
      </c>
      <c r="AK251" s="141">
        <v>102.7</v>
      </c>
      <c r="AL251" s="141">
        <v>102.4</v>
      </c>
      <c r="AM251" s="141">
        <v>100.2</v>
      </c>
      <c r="AN251" s="141">
        <v>100.5</v>
      </c>
      <c r="AO251" s="141">
        <v>100.3</v>
      </c>
      <c r="AP251" s="141">
        <v>101</v>
      </c>
      <c r="AQ251" s="141">
        <v>97.7</v>
      </c>
      <c r="AR251" s="141">
        <v>95.7</v>
      </c>
      <c r="AS251" s="141">
        <v>96.4</v>
      </c>
      <c r="AT251" s="141">
        <v>96.5</v>
      </c>
      <c r="AU251" s="141">
        <v>96.4</v>
      </c>
      <c r="AV251" s="141">
        <v>96.4</v>
      </c>
      <c r="AW251" s="141">
        <v>96.6</v>
      </c>
      <c r="AX251" s="141">
        <v>96.3</v>
      </c>
      <c r="AY251" s="141">
        <v>96</v>
      </c>
      <c r="AZ251" s="141">
        <v>94.3</v>
      </c>
      <c r="BA251" s="141">
        <v>93.3</v>
      </c>
      <c r="BB251" s="141">
        <v>94.8</v>
      </c>
      <c r="BC251" s="141">
        <v>96.7</v>
      </c>
      <c r="BD251" s="141">
        <v>96.9</v>
      </c>
      <c r="BE251" s="141">
        <v>97.7</v>
      </c>
      <c r="BF251" s="141">
        <v>98.3</v>
      </c>
      <c r="BG251" s="141">
        <v>98.2</v>
      </c>
      <c r="BH251" s="141">
        <v>101.8</v>
      </c>
      <c r="BI251" s="141">
        <v>101.7</v>
      </c>
      <c r="BJ251" s="141">
        <v>102.5</v>
      </c>
      <c r="BK251" s="141">
        <v>103.6</v>
      </c>
      <c r="BL251" s="141">
        <v>103.3</v>
      </c>
      <c r="BM251" s="141">
        <v>104.2</v>
      </c>
      <c r="BN251" s="141">
        <v>104.2</v>
      </c>
      <c r="BO251" s="141">
        <v>107.9</v>
      </c>
      <c r="BP251" s="141">
        <v>110</v>
      </c>
      <c r="BQ251" s="141">
        <v>109.5</v>
      </c>
      <c r="BR251" s="141">
        <v>110.8</v>
      </c>
      <c r="BS251" s="141">
        <v>110.3</v>
      </c>
      <c r="BT251" s="141">
        <v>109.8</v>
      </c>
      <c r="BU251" s="141">
        <v>108.2</v>
      </c>
      <c r="BV251" s="141">
        <v>108.4</v>
      </c>
      <c r="BW251" s="141">
        <v>108.4</v>
      </c>
      <c r="BX251" s="141">
        <v>115.9</v>
      </c>
      <c r="BY251" s="141">
        <v>117.9</v>
      </c>
      <c r="BZ251" s="141">
        <v>129.69999999999999</v>
      </c>
      <c r="CA251" s="141">
        <v>135.69999999999999</v>
      </c>
      <c r="CB251" s="141">
        <v>137.5</v>
      </c>
      <c r="CC251" s="141">
        <v>140.30000000000001</v>
      </c>
      <c r="CD251" s="141">
        <v>137.9</v>
      </c>
      <c r="CE251" s="141">
        <v>134.80000000000001</v>
      </c>
      <c r="CF251" s="141">
        <v>134</v>
      </c>
      <c r="CG251" s="141">
        <v>134.6</v>
      </c>
      <c r="CH251" s="141">
        <v>134.69999999999999</v>
      </c>
      <c r="CI251" s="141">
        <v>135.6</v>
      </c>
      <c r="CJ251" s="141">
        <v>137.19999999999999</v>
      </c>
      <c r="CK251" s="141">
        <v>138.1</v>
      </c>
      <c r="CL251" s="141">
        <v>139.1</v>
      </c>
    </row>
    <row r="252" spans="1:90" x14ac:dyDescent="0.2">
      <c r="A252" s="138" t="s">
        <v>3372</v>
      </c>
      <c r="B252" s="138" t="s">
        <v>3373</v>
      </c>
      <c r="C252" s="139">
        <v>2.4719999999999999E-2</v>
      </c>
      <c r="D252" s="141">
        <v>99.2</v>
      </c>
      <c r="E252" s="141">
        <v>95.8</v>
      </c>
      <c r="F252" s="141">
        <v>94.9</v>
      </c>
      <c r="G252" s="141">
        <v>95.1</v>
      </c>
      <c r="H252" s="141">
        <v>95.6</v>
      </c>
      <c r="I252" s="141">
        <v>98.7</v>
      </c>
      <c r="J252" s="141">
        <v>99.4</v>
      </c>
      <c r="K252" s="141">
        <v>96.4</v>
      </c>
      <c r="L252" s="141">
        <v>97.3</v>
      </c>
      <c r="M252" s="141">
        <v>96</v>
      </c>
      <c r="N252" s="141">
        <v>97.2</v>
      </c>
      <c r="O252" s="141">
        <v>97.4</v>
      </c>
      <c r="P252" s="141">
        <v>106.4</v>
      </c>
      <c r="Q252" s="141">
        <v>100.1</v>
      </c>
      <c r="R252" s="141">
        <v>97</v>
      </c>
      <c r="S252" s="141">
        <v>97.8</v>
      </c>
      <c r="T252" s="141">
        <v>97.9</v>
      </c>
      <c r="U252" s="141">
        <v>98.3</v>
      </c>
      <c r="V252" s="141">
        <v>101.7</v>
      </c>
      <c r="W252" s="141">
        <v>103.9</v>
      </c>
      <c r="X252" s="141">
        <v>103.3</v>
      </c>
      <c r="Y252" s="141">
        <v>98.7</v>
      </c>
      <c r="Z252" s="141">
        <v>99</v>
      </c>
      <c r="AA252" s="141">
        <v>98.1</v>
      </c>
      <c r="AB252" s="141">
        <v>100.4</v>
      </c>
      <c r="AC252" s="141">
        <v>102.1</v>
      </c>
      <c r="AD252" s="141">
        <v>106.7</v>
      </c>
      <c r="AE252" s="141">
        <v>111.8</v>
      </c>
      <c r="AF252" s="141">
        <v>109.3</v>
      </c>
      <c r="AG252" s="141">
        <v>107.9</v>
      </c>
      <c r="AH252" s="141">
        <v>109.8</v>
      </c>
      <c r="AI252" s="141">
        <v>111.5</v>
      </c>
      <c r="AJ252" s="141">
        <v>110.4</v>
      </c>
      <c r="AK252" s="141">
        <v>109.3</v>
      </c>
      <c r="AL252" s="141">
        <v>106.5</v>
      </c>
      <c r="AM252" s="141">
        <v>106.2</v>
      </c>
      <c r="AN252" s="141">
        <v>113.2</v>
      </c>
      <c r="AO252" s="141">
        <v>114.4</v>
      </c>
      <c r="AP252" s="141">
        <v>117.1</v>
      </c>
      <c r="AQ252" s="141">
        <v>118.5</v>
      </c>
      <c r="AR252" s="141">
        <v>118.2</v>
      </c>
      <c r="AS252" s="141">
        <v>118.2</v>
      </c>
      <c r="AT252" s="141">
        <v>118.2</v>
      </c>
      <c r="AU252" s="141">
        <v>118.2</v>
      </c>
      <c r="AV252" s="141">
        <v>121.2</v>
      </c>
      <c r="AW252" s="141">
        <v>116.9</v>
      </c>
      <c r="AX252" s="141">
        <v>119</v>
      </c>
      <c r="AY252" s="141">
        <v>117.8</v>
      </c>
      <c r="AZ252" s="141">
        <v>120.2</v>
      </c>
      <c r="BA252" s="141">
        <v>120.1</v>
      </c>
      <c r="BB252" s="141">
        <v>120.3</v>
      </c>
      <c r="BC252" s="141">
        <v>120</v>
      </c>
      <c r="BD252" s="141">
        <v>122</v>
      </c>
      <c r="BE252" s="141">
        <v>125.1</v>
      </c>
      <c r="BF252" s="141">
        <v>122.2</v>
      </c>
      <c r="BG252" s="141">
        <v>123.4</v>
      </c>
      <c r="BH252" s="141">
        <v>123.7</v>
      </c>
      <c r="BI252" s="141">
        <v>123.7</v>
      </c>
      <c r="BJ252" s="141">
        <v>118.2</v>
      </c>
      <c r="BK252" s="141">
        <v>121.9</v>
      </c>
      <c r="BL252" s="141">
        <v>127.3</v>
      </c>
      <c r="BM252" s="141">
        <v>131.9</v>
      </c>
      <c r="BN252" s="141">
        <v>131</v>
      </c>
      <c r="BO252" s="141">
        <v>127.2</v>
      </c>
      <c r="BP252" s="141">
        <v>126.8</v>
      </c>
      <c r="BQ252" s="141">
        <v>127.2</v>
      </c>
      <c r="BR252" s="141">
        <v>126.9</v>
      </c>
      <c r="BS252" s="141">
        <v>127.1</v>
      </c>
      <c r="BT252" s="141">
        <v>127.7</v>
      </c>
      <c r="BU252" s="141">
        <v>127.7</v>
      </c>
      <c r="BV252" s="141">
        <v>127.7</v>
      </c>
      <c r="BW252" s="141">
        <v>127.7</v>
      </c>
      <c r="BX252" s="141">
        <v>128.6</v>
      </c>
      <c r="BY252" s="141">
        <v>133.4</v>
      </c>
      <c r="BZ252" s="141">
        <v>137.69999999999999</v>
      </c>
      <c r="CA252" s="141">
        <v>141.1</v>
      </c>
      <c r="CB252" s="141">
        <v>140.9</v>
      </c>
      <c r="CC252" s="141">
        <v>140.9</v>
      </c>
      <c r="CD252" s="141">
        <v>140.9</v>
      </c>
      <c r="CE252" s="141">
        <v>146.5</v>
      </c>
      <c r="CF252" s="141">
        <v>146.1</v>
      </c>
      <c r="CG252" s="141">
        <v>145.80000000000001</v>
      </c>
      <c r="CH252" s="141">
        <v>145.4</v>
      </c>
      <c r="CI252" s="141">
        <v>145.5</v>
      </c>
      <c r="CJ252" s="141">
        <v>145.5</v>
      </c>
      <c r="CK252" s="141">
        <v>145</v>
      </c>
      <c r="CL252" s="141">
        <v>142.30000000000001</v>
      </c>
    </row>
    <row r="253" spans="1:90" x14ac:dyDescent="0.2">
      <c r="A253" s="138" t="s">
        <v>3374</v>
      </c>
      <c r="B253" s="138" t="s">
        <v>3375</v>
      </c>
      <c r="C253" s="139">
        <v>4.0849999999999997E-2</v>
      </c>
      <c r="D253" s="141">
        <v>100.4</v>
      </c>
      <c r="E253" s="141">
        <v>100.4</v>
      </c>
      <c r="F253" s="141">
        <v>100.4</v>
      </c>
      <c r="G253" s="141">
        <v>101.1</v>
      </c>
      <c r="H253" s="141">
        <v>101.1</v>
      </c>
      <c r="I253" s="141">
        <v>101.1</v>
      </c>
      <c r="J253" s="141">
        <v>101.1</v>
      </c>
      <c r="K253" s="141">
        <v>101.7</v>
      </c>
      <c r="L253" s="141">
        <v>101.7</v>
      </c>
      <c r="M253" s="141">
        <v>101.7</v>
      </c>
      <c r="N253" s="141">
        <v>101.7</v>
      </c>
      <c r="O253" s="141">
        <v>101.7</v>
      </c>
      <c r="P253" s="141">
        <v>103</v>
      </c>
      <c r="Q253" s="141">
        <v>103</v>
      </c>
      <c r="R253" s="141">
        <v>103</v>
      </c>
      <c r="S253" s="141">
        <v>104.8</v>
      </c>
      <c r="T253" s="141">
        <v>104.8</v>
      </c>
      <c r="U253" s="141">
        <v>104.8</v>
      </c>
      <c r="V253" s="141">
        <v>104.8</v>
      </c>
      <c r="W253" s="141">
        <v>104.8</v>
      </c>
      <c r="X253" s="141">
        <v>104.8</v>
      </c>
      <c r="Y253" s="141">
        <v>105.6</v>
      </c>
      <c r="Z253" s="141">
        <v>105.6</v>
      </c>
      <c r="AA253" s="141">
        <v>105.6</v>
      </c>
      <c r="AB253" s="141">
        <v>105.6</v>
      </c>
      <c r="AC253" s="141">
        <v>105.6</v>
      </c>
      <c r="AD253" s="141">
        <v>105.6</v>
      </c>
      <c r="AE253" s="141">
        <v>114</v>
      </c>
      <c r="AF253" s="141">
        <v>114</v>
      </c>
      <c r="AG253" s="141">
        <v>114</v>
      </c>
      <c r="AH253" s="141">
        <v>114</v>
      </c>
      <c r="AI253" s="141">
        <v>115.9</v>
      </c>
      <c r="AJ253" s="141">
        <v>115.9</v>
      </c>
      <c r="AK253" s="141">
        <v>115.9</v>
      </c>
      <c r="AL253" s="141">
        <v>115.9</v>
      </c>
      <c r="AM253" s="141">
        <v>115.9</v>
      </c>
      <c r="AN253" s="141">
        <v>118.2</v>
      </c>
      <c r="AO253" s="141">
        <v>118.2</v>
      </c>
      <c r="AP253" s="141">
        <v>118.2</v>
      </c>
      <c r="AQ253" s="141">
        <v>118.2</v>
      </c>
      <c r="AR253" s="141">
        <v>118.2</v>
      </c>
      <c r="AS253" s="141">
        <v>118.2</v>
      </c>
      <c r="AT253" s="141">
        <v>118.2</v>
      </c>
      <c r="AU253" s="141">
        <v>118.2</v>
      </c>
      <c r="AV253" s="141">
        <v>118.8</v>
      </c>
      <c r="AW253" s="141">
        <v>118.2</v>
      </c>
      <c r="AX253" s="141">
        <v>118.2</v>
      </c>
      <c r="AY253" s="141">
        <v>118.2</v>
      </c>
      <c r="AZ253" s="141">
        <v>119.6</v>
      </c>
      <c r="BA253" s="141">
        <v>119.6</v>
      </c>
      <c r="BB253" s="141">
        <v>119.1</v>
      </c>
      <c r="BC253" s="141">
        <v>117.7</v>
      </c>
      <c r="BD253" s="141">
        <v>121</v>
      </c>
      <c r="BE253" s="141">
        <v>121.4</v>
      </c>
      <c r="BF253" s="141">
        <v>121.5</v>
      </c>
      <c r="BG253" s="141">
        <v>121.7</v>
      </c>
      <c r="BH253" s="141">
        <v>121.7</v>
      </c>
      <c r="BI253" s="141">
        <v>123.4</v>
      </c>
      <c r="BJ253" s="141">
        <v>124.5</v>
      </c>
      <c r="BK253" s="141">
        <v>124.5</v>
      </c>
      <c r="BL253" s="141">
        <v>124.5</v>
      </c>
      <c r="BM253" s="141">
        <v>124.5</v>
      </c>
      <c r="BN253" s="141">
        <v>128.30000000000001</v>
      </c>
      <c r="BO253" s="141">
        <v>129.5</v>
      </c>
      <c r="BP253" s="141">
        <v>129.5</v>
      </c>
      <c r="BQ253" s="141">
        <v>129.5</v>
      </c>
      <c r="BR253" s="141">
        <v>129.5</v>
      </c>
      <c r="BS253" s="141">
        <v>133.30000000000001</v>
      </c>
      <c r="BT253" s="141">
        <v>129.5</v>
      </c>
      <c r="BU253" s="141">
        <v>129.5</v>
      </c>
      <c r="BV253" s="141">
        <v>129.5</v>
      </c>
      <c r="BW253" s="141">
        <v>133.9</v>
      </c>
      <c r="BX253" s="141">
        <v>146.30000000000001</v>
      </c>
      <c r="BY253" s="141">
        <v>151</v>
      </c>
      <c r="BZ253" s="141">
        <v>156.1</v>
      </c>
      <c r="CA253" s="141">
        <v>156.1</v>
      </c>
      <c r="CB253" s="141">
        <v>159.6</v>
      </c>
      <c r="CC253" s="141">
        <v>159.6</v>
      </c>
      <c r="CD253" s="141">
        <v>159.6</v>
      </c>
      <c r="CE253" s="141">
        <v>159.6</v>
      </c>
      <c r="CF253" s="141">
        <v>160.4</v>
      </c>
      <c r="CG253" s="141">
        <v>162.9</v>
      </c>
      <c r="CH253" s="141">
        <v>162.9</v>
      </c>
      <c r="CI253" s="141">
        <v>162.9</v>
      </c>
      <c r="CJ253" s="141">
        <v>162.9</v>
      </c>
      <c r="CK253" s="141">
        <v>162.9</v>
      </c>
      <c r="CL253" s="141">
        <v>163.30000000000001</v>
      </c>
    </row>
    <row r="254" spans="1:90" x14ac:dyDescent="0.2">
      <c r="A254" s="138" t="s">
        <v>3376</v>
      </c>
      <c r="B254" s="138" t="s">
        <v>3377</v>
      </c>
      <c r="C254" s="139">
        <v>4.2700000000000002E-2</v>
      </c>
      <c r="D254" s="141">
        <v>100</v>
      </c>
      <c r="E254" s="141">
        <v>100</v>
      </c>
      <c r="F254" s="141">
        <v>100</v>
      </c>
      <c r="G254" s="141">
        <v>104.6</v>
      </c>
      <c r="H254" s="141">
        <v>104.6</v>
      </c>
      <c r="I254" s="141">
        <v>104.6</v>
      </c>
      <c r="J254" s="141">
        <v>104.6</v>
      </c>
      <c r="K254" s="141">
        <v>104.6</v>
      </c>
      <c r="L254" s="141">
        <v>104.7</v>
      </c>
      <c r="M254" s="141">
        <v>104.7</v>
      </c>
      <c r="N254" s="141">
        <v>104.7</v>
      </c>
      <c r="O254" s="141">
        <v>104.7</v>
      </c>
      <c r="P254" s="141">
        <v>104.7</v>
      </c>
      <c r="Q254" s="141">
        <v>104.7</v>
      </c>
      <c r="R254" s="141">
        <v>104.7</v>
      </c>
      <c r="S254" s="141">
        <v>107.8</v>
      </c>
      <c r="T254" s="141">
        <v>107.8</v>
      </c>
      <c r="U254" s="141">
        <v>107.8</v>
      </c>
      <c r="V254" s="141">
        <v>107.8</v>
      </c>
      <c r="W254" s="141">
        <v>107.8</v>
      </c>
      <c r="X254" s="141">
        <v>107.8</v>
      </c>
      <c r="Y254" s="141">
        <v>107.8</v>
      </c>
      <c r="Z254" s="141">
        <v>107.8</v>
      </c>
      <c r="AA254" s="141">
        <v>107.8</v>
      </c>
      <c r="AB254" s="141">
        <v>107.8</v>
      </c>
      <c r="AC254" s="141">
        <v>107.8</v>
      </c>
      <c r="AD254" s="141">
        <v>107.8</v>
      </c>
      <c r="AE254" s="141">
        <v>101</v>
      </c>
      <c r="AF254" s="141">
        <v>101</v>
      </c>
      <c r="AG254" s="141">
        <v>101</v>
      </c>
      <c r="AH254" s="141">
        <v>100.6</v>
      </c>
      <c r="AI254" s="141">
        <v>100.6</v>
      </c>
      <c r="AJ254" s="141">
        <v>100.6</v>
      </c>
      <c r="AK254" s="141">
        <v>100.6</v>
      </c>
      <c r="AL254" s="141">
        <v>100.6</v>
      </c>
      <c r="AM254" s="141">
        <v>100.6</v>
      </c>
      <c r="AN254" s="141">
        <v>98</v>
      </c>
      <c r="AO254" s="141">
        <v>97.1</v>
      </c>
      <c r="AP254" s="141">
        <v>98</v>
      </c>
      <c r="AQ254" s="141">
        <v>104.7</v>
      </c>
      <c r="AR254" s="141">
        <v>104.7</v>
      </c>
      <c r="AS254" s="141">
        <v>104.7</v>
      </c>
      <c r="AT254" s="141">
        <v>104.7</v>
      </c>
      <c r="AU254" s="141">
        <v>104.7</v>
      </c>
      <c r="AV254" s="141">
        <v>104.7</v>
      </c>
      <c r="AW254" s="141">
        <v>104.7</v>
      </c>
      <c r="AX254" s="141">
        <v>104.7</v>
      </c>
      <c r="AY254" s="141">
        <v>104.7</v>
      </c>
      <c r="AZ254" s="141">
        <v>113.9</v>
      </c>
      <c r="BA254" s="141">
        <v>117.4</v>
      </c>
      <c r="BB254" s="141">
        <v>120.8</v>
      </c>
      <c r="BC254" s="141">
        <v>120.8</v>
      </c>
      <c r="BD254" s="141">
        <v>120.8</v>
      </c>
      <c r="BE254" s="141">
        <v>120.8</v>
      </c>
      <c r="BF254" s="141">
        <v>120.8</v>
      </c>
      <c r="BG254" s="141">
        <v>120.8</v>
      </c>
      <c r="BH254" s="141">
        <v>122</v>
      </c>
      <c r="BI254" s="141">
        <v>122</v>
      </c>
      <c r="BJ254" s="141">
        <v>122</v>
      </c>
      <c r="BK254" s="141">
        <v>122</v>
      </c>
      <c r="BL254" s="141">
        <v>121.2</v>
      </c>
      <c r="BM254" s="141">
        <v>118.3</v>
      </c>
      <c r="BN254" s="141">
        <v>117.2</v>
      </c>
      <c r="BO254" s="141">
        <v>120.6</v>
      </c>
      <c r="BP254" s="141">
        <v>121.7</v>
      </c>
      <c r="BQ254" s="141">
        <v>121.7</v>
      </c>
      <c r="BR254" s="141">
        <v>121.7</v>
      </c>
      <c r="BS254" s="141">
        <v>121.7</v>
      </c>
      <c r="BT254" s="141">
        <v>121.7</v>
      </c>
      <c r="BU254" s="141">
        <v>121.7</v>
      </c>
      <c r="BV254" s="141">
        <v>121.7</v>
      </c>
      <c r="BW254" s="141">
        <v>118.7</v>
      </c>
      <c r="BX254" s="141">
        <v>106.3</v>
      </c>
      <c r="BY254" s="141">
        <v>107.1</v>
      </c>
      <c r="BZ254" s="141">
        <v>107.8</v>
      </c>
      <c r="CA254" s="141">
        <v>112.3</v>
      </c>
      <c r="CB254" s="141">
        <v>111.5</v>
      </c>
      <c r="CC254" s="141">
        <v>111.1</v>
      </c>
      <c r="CD254" s="141">
        <v>111.5</v>
      </c>
      <c r="CE254" s="141">
        <v>111.5</v>
      </c>
      <c r="CF254" s="141">
        <v>111.5</v>
      </c>
      <c r="CG254" s="141">
        <v>111.5</v>
      </c>
      <c r="CH254" s="141">
        <v>111.5</v>
      </c>
      <c r="CI254" s="141">
        <v>111.5</v>
      </c>
      <c r="CJ254" s="141">
        <v>111.5</v>
      </c>
      <c r="CK254" s="141">
        <v>111.2</v>
      </c>
      <c r="CL254" s="141">
        <v>111.1</v>
      </c>
    </row>
    <row r="255" spans="1:90" x14ac:dyDescent="0.2">
      <c r="A255" s="138" t="s">
        <v>3378</v>
      </c>
      <c r="B255" s="138" t="s">
        <v>3379</v>
      </c>
      <c r="C255" s="139">
        <v>2.716E-2</v>
      </c>
      <c r="D255" s="141">
        <v>99.4</v>
      </c>
      <c r="E255" s="141">
        <v>101</v>
      </c>
      <c r="F255" s="141">
        <v>101</v>
      </c>
      <c r="G255" s="141">
        <v>98.8</v>
      </c>
      <c r="H255" s="141">
        <v>98.8</v>
      </c>
      <c r="I255" s="141">
        <v>98.8</v>
      </c>
      <c r="J255" s="141">
        <v>98.8</v>
      </c>
      <c r="K255" s="141">
        <v>98.8</v>
      </c>
      <c r="L255" s="141">
        <v>98.8</v>
      </c>
      <c r="M255" s="141">
        <v>98.8</v>
      </c>
      <c r="N255" s="141">
        <v>98.8</v>
      </c>
      <c r="O255" s="141">
        <v>98.8</v>
      </c>
      <c r="P255" s="141">
        <v>99</v>
      </c>
      <c r="Q255" s="141">
        <v>100.3</v>
      </c>
      <c r="R255" s="141">
        <v>100.3</v>
      </c>
      <c r="S255" s="141">
        <v>100.5</v>
      </c>
      <c r="T255" s="141">
        <v>100.5</v>
      </c>
      <c r="U255" s="141">
        <v>100.5</v>
      </c>
      <c r="V255" s="141">
        <v>105</v>
      </c>
      <c r="W255" s="141">
        <v>106.1</v>
      </c>
      <c r="X255" s="141">
        <v>106.1</v>
      </c>
      <c r="Y255" s="141">
        <v>106.1</v>
      </c>
      <c r="Z255" s="141">
        <v>106.1</v>
      </c>
      <c r="AA255" s="141">
        <v>106.1</v>
      </c>
      <c r="AB255" s="141">
        <v>106.9</v>
      </c>
      <c r="AC255" s="141">
        <v>108.6</v>
      </c>
      <c r="AD255" s="141">
        <v>108.6</v>
      </c>
      <c r="AE255" s="141">
        <v>108.7</v>
      </c>
      <c r="AF255" s="141">
        <v>108.7</v>
      </c>
      <c r="AG255" s="141">
        <v>108.7</v>
      </c>
      <c r="AH255" s="141">
        <v>110.5</v>
      </c>
      <c r="AI255" s="141">
        <v>110.5</v>
      </c>
      <c r="AJ255" s="141">
        <v>110.5</v>
      </c>
      <c r="AK255" s="141">
        <v>110.5</v>
      </c>
      <c r="AL255" s="141">
        <v>110.5</v>
      </c>
      <c r="AM255" s="141">
        <v>110.5</v>
      </c>
      <c r="AN255" s="141">
        <v>110.1</v>
      </c>
      <c r="AO255" s="141">
        <v>110.1</v>
      </c>
      <c r="AP255" s="141">
        <v>110.1</v>
      </c>
      <c r="AQ255" s="141">
        <v>115.7</v>
      </c>
      <c r="AR255" s="141">
        <v>115.7</v>
      </c>
      <c r="AS255" s="141">
        <v>115.7</v>
      </c>
      <c r="AT255" s="141">
        <v>115.7</v>
      </c>
      <c r="AU255" s="141">
        <v>115.7</v>
      </c>
      <c r="AV255" s="141">
        <v>117</v>
      </c>
      <c r="AW255" s="141">
        <v>117</v>
      </c>
      <c r="AX255" s="141">
        <v>117</v>
      </c>
      <c r="AY255" s="141">
        <v>117</v>
      </c>
      <c r="AZ255" s="141">
        <v>119.6</v>
      </c>
      <c r="BA255" s="141">
        <v>119.6</v>
      </c>
      <c r="BB255" s="141">
        <v>120.1</v>
      </c>
      <c r="BC255" s="141">
        <v>121</v>
      </c>
      <c r="BD255" s="141">
        <v>121</v>
      </c>
      <c r="BE255" s="141">
        <v>121</v>
      </c>
      <c r="BF255" s="141">
        <v>121</v>
      </c>
      <c r="BG255" s="141">
        <v>121</v>
      </c>
      <c r="BH255" s="141">
        <v>121.7</v>
      </c>
      <c r="BI255" s="141">
        <v>122.9</v>
      </c>
      <c r="BJ255" s="141">
        <v>121.7</v>
      </c>
      <c r="BK255" s="141">
        <v>114.4</v>
      </c>
      <c r="BL255" s="141">
        <v>114.4</v>
      </c>
      <c r="BM255" s="141">
        <v>114.4</v>
      </c>
      <c r="BN255" s="141">
        <v>119.4</v>
      </c>
      <c r="BO255" s="141">
        <v>124.3</v>
      </c>
      <c r="BP255" s="141">
        <v>124.3</v>
      </c>
      <c r="BQ255" s="141">
        <v>146.4</v>
      </c>
      <c r="BR255" s="141">
        <v>146.80000000000001</v>
      </c>
      <c r="BS255" s="141">
        <v>148</v>
      </c>
      <c r="BT255" s="141">
        <v>147.69999999999999</v>
      </c>
      <c r="BU255" s="141">
        <v>147.5</v>
      </c>
      <c r="BV255" s="141">
        <v>152.30000000000001</v>
      </c>
      <c r="BW255" s="141">
        <v>145.9</v>
      </c>
      <c r="BX255" s="141">
        <v>154.19999999999999</v>
      </c>
      <c r="BY255" s="141">
        <v>158</v>
      </c>
      <c r="BZ255" s="141">
        <v>157.9</v>
      </c>
      <c r="CA255" s="141">
        <v>157.6</v>
      </c>
      <c r="CB255" s="141">
        <v>162.1</v>
      </c>
      <c r="CC255" s="141">
        <v>173.5</v>
      </c>
      <c r="CD255" s="141">
        <v>168.6</v>
      </c>
      <c r="CE255" s="141">
        <v>159.69999999999999</v>
      </c>
      <c r="CF255" s="141">
        <v>156.4</v>
      </c>
      <c r="CG255" s="141">
        <v>156.4</v>
      </c>
      <c r="CH255" s="141">
        <v>154.80000000000001</v>
      </c>
      <c r="CI255" s="141">
        <v>156</v>
      </c>
      <c r="CJ255" s="141">
        <v>159.5</v>
      </c>
      <c r="CK255" s="141">
        <v>160.9</v>
      </c>
      <c r="CL255" s="141">
        <v>160.30000000000001</v>
      </c>
    </row>
    <row r="256" spans="1:90" x14ac:dyDescent="0.2">
      <c r="A256" s="138" t="s">
        <v>3380</v>
      </c>
      <c r="B256" s="138" t="s">
        <v>3381</v>
      </c>
      <c r="C256" s="139">
        <v>8.1909999999999997E-2</v>
      </c>
      <c r="D256" s="141">
        <v>100.7</v>
      </c>
      <c r="E256" s="141">
        <v>100.7</v>
      </c>
      <c r="F256" s="141">
        <v>100.7</v>
      </c>
      <c r="G256" s="141">
        <v>93.3</v>
      </c>
      <c r="H256" s="141">
        <v>93.3</v>
      </c>
      <c r="I256" s="141">
        <v>93.3</v>
      </c>
      <c r="J256" s="141">
        <v>93.3</v>
      </c>
      <c r="K256" s="141">
        <v>94</v>
      </c>
      <c r="L256" s="141">
        <v>94</v>
      </c>
      <c r="M256" s="141">
        <v>94</v>
      </c>
      <c r="N256" s="141">
        <v>94</v>
      </c>
      <c r="O256" s="141">
        <v>94</v>
      </c>
      <c r="P256" s="141">
        <v>94</v>
      </c>
      <c r="Q256" s="141">
        <v>94</v>
      </c>
      <c r="R256" s="141">
        <v>94</v>
      </c>
      <c r="S256" s="141">
        <v>90.1</v>
      </c>
      <c r="T256" s="141">
        <v>89.8</v>
      </c>
      <c r="U256" s="141">
        <v>89.8</v>
      </c>
      <c r="V256" s="141">
        <v>89.8</v>
      </c>
      <c r="W256" s="141">
        <v>89.8</v>
      </c>
      <c r="X256" s="141">
        <v>89.8</v>
      </c>
      <c r="Y256" s="141">
        <v>89.8</v>
      </c>
      <c r="Z256" s="141">
        <v>91.3</v>
      </c>
      <c r="AA256" s="141">
        <v>91.8</v>
      </c>
      <c r="AB256" s="141">
        <v>91.8</v>
      </c>
      <c r="AC256" s="141">
        <v>91.8</v>
      </c>
      <c r="AD256" s="141">
        <v>91.8</v>
      </c>
      <c r="AE256" s="141">
        <v>88.6</v>
      </c>
      <c r="AF256" s="141">
        <v>88.6</v>
      </c>
      <c r="AG256" s="141">
        <v>88.6</v>
      </c>
      <c r="AH256" s="141">
        <v>88.6</v>
      </c>
      <c r="AI256" s="141">
        <v>89.6</v>
      </c>
      <c r="AJ256" s="141">
        <v>89.9</v>
      </c>
      <c r="AK256" s="141">
        <v>89.9</v>
      </c>
      <c r="AL256" s="141">
        <v>89.9</v>
      </c>
      <c r="AM256" s="141">
        <v>89.9</v>
      </c>
      <c r="AN256" s="141">
        <v>89.9</v>
      </c>
      <c r="AO256" s="141">
        <v>89.9</v>
      </c>
      <c r="AP256" s="141">
        <v>89.9</v>
      </c>
      <c r="AQ256" s="141">
        <v>106.4</v>
      </c>
      <c r="AR256" s="141">
        <v>106.4</v>
      </c>
      <c r="AS256" s="141">
        <v>106.4</v>
      </c>
      <c r="AT256" s="141">
        <v>106.4</v>
      </c>
      <c r="AU256" s="141">
        <v>106.4</v>
      </c>
      <c r="AV256" s="141">
        <v>106.4</v>
      </c>
      <c r="AW256" s="141">
        <v>106.4</v>
      </c>
      <c r="AX256" s="141">
        <v>106.4</v>
      </c>
      <c r="AY256" s="141">
        <v>106.4</v>
      </c>
      <c r="AZ256" s="141">
        <v>110.3</v>
      </c>
      <c r="BA256" s="141">
        <v>109.3</v>
      </c>
      <c r="BB256" s="141">
        <v>109.3</v>
      </c>
      <c r="BC256" s="141">
        <v>110.7</v>
      </c>
      <c r="BD256" s="141">
        <v>110.7</v>
      </c>
      <c r="BE256" s="141">
        <v>110.7</v>
      </c>
      <c r="BF256" s="141">
        <v>110.7</v>
      </c>
      <c r="BG256" s="141">
        <v>110.7</v>
      </c>
      <c r="BH256" s="141">
        <v>110.7</v>
      </c>
      <c r="BI256" s="141">
        <v>110.7</v>
      </c>
      <c r="BJ256" s="141">
        <v>110.7</v>
      </c>
      <c r="BK256" s="141">
        <v>110.7</v>
      </c>
      <c r="BL256" s="141">
        <v>110.7</v>
      </c>
      <c r="BM256" s="141">
        <v>111.6</v>
      </c>
      <c r="BN256" s="141">
        <v>111.4</v>
      </c>
      <c r="BO256" s="141">
        <v>111.4</v>
      </c>
      <c r="BP256" s="141">
        <v>110.7</v>
      </c>
      <c r="BQ256" s="141">
        <v>110.7</v>
      </c>
      <c r="BR256" s="141">
        <v>109.5</v>
      </c>
      <c r="BS256" s="141">
        <v>109.5</v>
      </c>
      <c r="BT256" s="141">
        <v>109.5</v>
      </c>
      <c r="BU256" s="141">
        <v>109.5</v>
      </c>
      <c r="BV256" s="141">
        <v>109.5</v>
      </c>
      <c r="BW256" s="141">
        <v>109.5</v>
      </c>
      <c r="BX256" s="141">
        <v>109.5</v>
      </c>
      <c r="BY256" s="141">
        <v>109.5</v>
      </c>
      <c r="BZ256" s="141">
        <v>113.5</v>
      </c>
      <c r="CA256" s="141">
        <v>113.5</v>
      </c>
      <c r="CB256" s="141">
        <v>113.5</v>
      </c>
      <c r="CC256" s="141">
        <v>113.5</v>
      </c>
      <c r="CD256" s="141">
        <v>113.5</v>
      </c>
      <c r="CE256" s="141">
        <v>113.5</v>
      </c>
      <c r="CF256" s="141">
        <v>113.5</v>
      </c>
      <c r="CG256" s="141">
        <v>113.5</v>
      </c>
      <c r="CH256" s="141">
        <v>113.5</v>
      </c>
      <c r="CI256" s="141">
        <v>113.5</v>
      </c>
      <c r="CJ256" s="141">
        <v>113.5</v>
      </c>
      <c r="CK256" s="141">
        <v>113.5</v>
      </c>
      <c r="CL256" s="141">
        <v>113.5</v>
      </c>
    </row>
    <row r="257" spans="1:90" x14ac:dyDescent="0.2">
      <c r="A257" s="138" t="s">
        <v>3382</v>
      </c>
      <c r="B257" s="138" t="s">
        <v>3383</v>
      </c>
      <c r="C257" s="139">
        <v>1.473E-2</v>
      </c>
      <c r="D257" s="141">
        <v>100</v>
      </c>
      <c r="E257" s="141">
        <v>100</v>
      </c>
      <c r="F257" s="141">
        <v>100</v>
      </c>
      <c r="G257" s="141">
        <v>101.8</v>
      </c>
      <c r="H257" s="141">
        <v>103.2</v>
      </c>
      <c r="I257" s="141">
        <v>103.2</v>
      </c>
      <c r="J257" s="141">
        <v>103.2</v>
      </c>
      <c r="K257" s="141">
        <v>101.1</v>
      </c>
      <c r="L257" s="141">
        <v>101.1</v>
      </c>
      <c r="M257" s="141">
        <v>101.1</v>
      </c>
      <c r="N257" s="141">
        <v>101.1</v>
      </c>
      <c r="O257" s="141">
        <v>101.1</v>
      </c>
      <c r="P257" s="141">
        <v>101.1</v>
      </c>
      <c r="Q257" s="141">
        <v>101.1</v>
      </c>
      <c r="R257" s="141">
        <v>101.1</v>
      </c>
      <c r="S257" s="141">
        <v>104.6</v>
      </c>
      <c r="T257" s="141">
        <v>104.6</v>
      </c>
      <c r="U257" s="141">
        <v>104.6</v>
      </c>
      <c r="V257" s="141">
        <v>104.6</v>
      </c>
      <c r="W257" s="141">
        <v>104.6</v>
      </c>
      <c r="X257" s="141">
        <v>104.6</v>
      </c>
      <c r="Y257" s="141">
        <v>104.6</v>
      </c>
      <c r="Z257" s="141">
        <v>104.6</v>
      </c>
      <c r="AA257" s="141">
        <v>104.6</v>
      </c>
      <c r="AB257" s="141">
        <v>104.6</v>
      </c>
      <c r="AC257" s="141">
        <v>104.6</v>
      </c>
      <c r="AD257" s="141">
        <v>104.6</v>
      </c>
      <c r="AE257" s="141">
        <v>103.4</v>
      </c>
      <c r="AF257" s="141">
        <v>103.4</v>
      </c>
      <c r="AG257" s="141">
        <v>103.4</v>
      </c>
      <c r="AH257" s="141">
        <v>103.4</v>
      </c>
      <c r="AI257" s="141">
        <v>103.4</v>
      </c>
      <c r="AJ257" s="141">
        <v>103.4</v>
      </c>
      <c r="AK257" s="141">
        <v>103.4</v>
      </c>
      <c r="AL257" s="141">
        <v>103.4</v>
      </c>
      <c r="AM257" s="141">
        <v>103.4</v>
      </c>
      <c r="AN257" s="141">
        <v>103.3</v>
      </c>
      <c r="AO257" s="141">
        <v>103.3</v>
      </c>
      <c r="AP257" s="141">
        <v>103.3</v>
      </c>
      <c r="AQ257" s="141">
        <v>103.7</v>
      </c>
      <c r="AR257" s="141">
        <v>103.7</v>
      </c>
      <c r="AS257" s="141">
        <v>103.7</v>
      </c>
      <c r="AT257" s="141">
        <v>103.7</v>
      </c>
      <c r="AU257" s="141">
        <v>103.9</v>
      </c>
      <c r="AV257" s="141">
        <v>103.7</v>
      </c>
      <c r="AW257" s="141">
        <v>103.7</v>
      </c>
      <c r="AX257" s="141">
        <v>103.7</v>
      </c>
      <c r="AY257" s="141">
        <v>103.7</v>
      </c>
      <c r="AZ257" s="141">
        <v>99.3</v>
      </c>
      <c r="BA257" s="141">
        <v>99.6</v>
      </c>
      <c r="BB257" s="141">
        <v>100.4</v>
      </c>
      <c r="BC257" s="141">
        <v>100.9</v>
      </c>
      <c r="BD257" s="141">
        <v>101</v>
      </c>
      <c r="BE257" s="141">
        <v>101.2</v>
      </c>
      <c r="BF257" s="141">
        <v>101.2</v>
      </c>
      <c r="BG257" s="141">
        <v>101.2</v>
      </c>
      <c r="BH257" s="141">
        <v>101.2</v>
      </c>
      <c r="BI257" s="141">
        <v>101.2</v>
      </c>
      <c r="BJ257" s="141">
        <v>101.2</v>
      </c>
      <c r="BK257" s="141">
        <v>101.4</v>
      </c>
      <c r="BL257" s="141">
        <v>99.5</v>
      </c>
      <c r="BM257" s="141">
        <v>99.5</v>
      </c>
      <c r="BN257" s="141">
        <v>99.5</v>
      </c>
      <c r="BO257" s="141">
        <v>99.5</v>
      </c>
      <c r="BP257" s="141">
        <v>100</v>
      </c>
      <c r="BQ257" s="141">
        <v>100</v>
      </c>
      <c r="BR257" s="141">
        <v>100</v>
      </c>
      <c r="BS257" s="141">
        <v>100</v>
      </c>
      <c r="BT257" s="141">
        <v>100</v>
      </c>
      <c r="BU257" s="141">
        <v>100.2</v>
      </c>
      <c r="BV257" s="141">
        <v>103.1</v>
      </c>
      <c r="BW257" s="141">
        <v>100.8</v>
      </c>
      <c r="BX257" s="141">
        <v>104.5</v>
      </c>
      <c r="BY257" s="141">
        <v>109.7</v>
      </c>
      <c r="BZ257" s="141">
        <v>109.6</v>
      </c>
      <c r="CA257" s="141">
        <v>111.8</v>
      </c>
      <c r="CB257" s="141">
        <v>112.3</v>
      </c>
      <c r="CC257" s="141">
        <v>117.1</v>
      </c>
      <c r="CD257" s="141">
        <v>121.8</v>
      </c>
      <c r="CE257" s="141">
        <v>121.8</v>
      </c>
      <c r="CF257" s="141">
        <v>125.2</v>
      </c>
      <c r="CG257" s="141">
        <v>128.5</v>
      </c>
      <c r="CH257" s="141">
        <v>128.6</v>
      </c>
      <c r="CI257" s="141">
        <v>128.6</v>
      </c>
      <c r="CJ257" s="141">
        <v>128.80000000000001</v>
      </c>
      <c r="CK257" s="141">
        <v>132.80000000000001</v>
      </c>
      <c r="CL257" s="141">
        <v>136.69999999999999</v>
      </c>
    </row>
    <row r="258" spans="1:90" x14ac:dyDescent="0.2">
      <c r="A258" s="138" t="s">
        <v>3384</v>
      </c>
      <c r="B258" s="138" t="s">
        <v>3385</v>
      </c>
      <c r="C258" s="139">
        <v>2.20573</v>
      </c>
      <c r="D258" s="141">
        <v>99.8</v>
      </c>
      <c r="E258" s="141">
        <v>99.6</v>
      </c>
      <c r="F258" s="141">
        <v>99.3</v>
      </c>
      <c r="G258" s="141">
        <v>99.8</v>
      </c>
      <c r="H258" s="141">
        <v>98.8</v>
      </c>
      <c r="I258" s="141">
        <v>97.5</v>
      </c>
      <c r="J258" s="141">
        <v>97.9</v>
      </c>
      <c r="K258" s="141">
        <v>98.5</v>
      </c>
      <c r="L258" s="141">
        <v>98.9</v>
      </c>
      <c r="M258" s="141">
        <v>99</v>
      </c>
      <c r="N258" s="141">
        <v>98.8</v>
      </c>
      <c r="O258" s="141">
        <v>97.8</v>
      </c>
      <c r="P258" s="141">
        <v>97.6</v>
      </c>
      <c r="Q258" s="141">
        <v>98</v>
      </c>
      <c r="R258" s="141">
        <v>98.1</v>
      </c>
      <c r="S258" s="141">
        <v>98</v>
      </c>
      <c r="T258" s="141">
        <v>98.4</v>
      </c>
      <c r="U258" s="141">
        <v>99</v>
      </c>
      <c r="V258" s="141">
        <v>100.8</v>
      </c>
      <c r="W258" s="141">
        <v>101.9</v>
      </c>
      <c r="X258" s="141">
        <v>102.8</v>
      </c>
      <c r="Y258" s="141">
        <v>102.8</v>
      </c>
      <c r="Z258" s="141">
        <v>100.4</v>
      </c>
      <c r="AA258" s="141">
        <v>99.9</v>
      </c>
      <c r="AB258" s="141">
        <v>99.8</v>
      </c>
      <c r="AC258" s="141">
        <v>99.7</v>
      </c>
      <c r="AD258" s="141">
        <v>99.8</v>
      </c>
      <c r="AE258" s="141">
        <v>99.9</v>
      </c>
      <c r="AF258" s="141">
        <v>99.8</v>
      </c>
      <c r="AG258" s="141">
        <v>100.5</v>
      </c>
      <c r="AH258" s="141">
        <v>101</v>
      </c>
      <c r="AI258" s="141">
        <v>101.6</v>
      </c>
      <c r="AJ258" s="141">
        <v>101.8</v>
      </c>
      <c r="AK258" s="141">
        <v>101.8</v>
      </c>
      <c r="AL258" s="141">
        <v>101.3</v>
      </c>
      <c r="AM258" s="141">
        <v>101.3</v>
      </c>
      <c r="AN258" s="141">
        <v>101.3</v>
      </c>
      <c r="AO258" s="141">
        <v>100.5</v>
      </c>
      <c r="AP258" s="141">
        <v>100.2</v>
      </c>
      <c r="AQ258" s="141">
        <v>100.9</v>
      </c>
      <c r="AR258" s="141">
        <v>101.6</v>
      </c>
      <c r="AS258" s="141">
        <v>103.1</v>
      </c>
      <c r="AT258" s="141">
        <v>103.6</v>
      </c>
      <c r="AU258" s="141">
        <v>103.9</v>
      </c>
      <c r="AV258" s="141">
        <v>103.5</v>
      </c>
      <c r="AW258" s="141">
        <v>103.4</v>
      </c>
      <c r="AX258" s="141">
        <v>102.7</v>
      </c>
      <c r="AY258" s="141">
        <v>101.5</v>
      </c>
      <c r="AZ258" s="141">
        <v>100</v>
      </c>
      <c r="BA258" s="141">
        <v>99.5</v>
      </c>
      <c r="BB258" s="141">
        <v>100</v>
      </c>
      <c r="BC258" s="141">
        <v>100</v>
      </c>
      <c r="BD258" s="141">
        <v>100.4</v>
      </c>
      <c r="BE258" s="141">
        <v>100.8</v>
      </c>
      <c r="BF258" s="141">
        <v>101.7</v>
      </c>
      <c r="BG258" s="141">
        <v>102.7</v>
      </c>
      <c r="BH258" s="141">
        <v>102.6</v>
      </c>
      <c r="BI258" s="141">
        <v>102.2</v>
      </c>
      <c r="BJ258" s="141">
        <v>102</v>
      </c>
      <c r="BK258" s="141">
        <v>102.6</v>
      </c>
      <c r="BL258" s="141">
        <v>105.2</v>
      </c>
      <c r="BM258" s="141">
        <v>105.9</v>
      </c>
      <c r="BN258" s="141">
        <v>108.4</v>
      </c>
      <c r="BO258" s="141">
        <v>109.9</v>
      </c>
      <c r="BP258" s="141">
        <v>110.1</v>
      </c>
      <c r="BQ258" s="141">
        <v>109.6</v>
      </c>
      <c r="BR258" s="141">
        <v>111.8</v>
      </c>
      <c r="BS258" s="141">
        <v>112.5</v>
      </c>
      <c r="BT258" s="141">
        <v>110.7</v>
      </c>
      <c r="BU258" s="141">
        <v>111.5</v>
      </c>
      <c r="BV258" s="141">
        <v>113</v>
      </c>
      <c r="BW258" s="141">
        <v>114.3</v>
      </c>
      <c r="BX258" s="141">
        <v>117.4</v>
      </c>
      <c r="BY258" s="141">
        <v>120.3</v>
      </c>
      <c r="BZ258" s="141">
        <v>122.1</v>
      </c>
      <c r="CA258" s="141">
        <v>122.9</v>
      </c>
      <c r="CB258" s="141">
        <v>121.6</v>
      </c>
      <c r="CC258" s="141">
        <v>120.7</v>
      </c>
      <c r="CD258" s="141">
        <v>119.8</v>
      </c>
      <c r="CE258" s="141">
        <v>118.5</v>
      </c>
      <c r="CF258" s="141">
        <v>119.1</v>
      </c>
      <c r="CG258" s="141">
        <v>119.5</v>
      </c>
      <c r="CH258" s="141">
        <v>119.3</v>
      </c>
      <c r="CI258" s="141">
        <v>119</v>
      </c>
      <c r="CJ258" s="141">
        <v>119.8</v>
      </c>
      <c r="CK258" s="141">
        <v>119.9</v>
      </c>
      <c r="CL258" s="141">
        <v>120.1</v>
      </c>
    </row>
    <row r="259" spans="1:90" x14ac:dyDescent="0.2">
      <c r="A259" s="138" t="s">
        <v>3386</v>
      </c>
      <c r="B259" s="138" t="s">
        <v>3387</v>
      </c>
      <c r="C259" s="139">
        <v>1.6724399999999999</v>
      </c>
      <c r="D259" s="141">
        <v>99.8</v>
      </c>
      <c r="E259" s="141">
        <v>99.6</v>
      </c>
      <c r="F259" s="141">
        <v>99.2</v>
      </c>
      <c r="G259" s="141">
        <v>99.8</v>
      </c>
      <c r="H259" s="141">
        <v>98.7</v>
      </c>
      <c r="I259" s="141">
        <v>96.8</v>
      </c>
      <c r="J259" s="141">
        <v>97.1</v>
      </c>
      <c r="K259" s="141">
        <v>97.7</v>
      </c>
      <c r="L259" s="141">
        <v>98.2</v>
      </c>
      <c r="M259" s="141">
        <v>98.3</v>
      </c>
      <c r="N259" s="141">
        <v>98</v>
      </c>
      <c r="O259" s="141">
        <v>97</v>
      </c>
      <c r="P259" s="141">
        <v>96.8</v>
      </c>
      <c r="Q259" s="141">
        <v>97.2</v>
      </c>
      <c r="R259" s="141">
        <v>97.1</v>
      </c>
      <c r="S259" s="141">
        <v>97</v>
      </c>
      <c r="T259" s="141">
        <v>97.5</v>
      </c>
      <c r="U259" s="141">
        <v>98.3</v>
      </c>
      <c r="V259" s="141">
        <v>100.4</v>
      </c>
      <c r="W259" s="141">
        <v>101.8</v>
      </c>
      <c r="X259" s="141">
        <v>102.9</v>
      </c>
      <c r="Y259" s="141">
        <v>102.9</v>
      </c>
      <c r="Z259" s="141">
        <v>99.8</v>
      </c>
      <c r="AA259" s="141">
        <v>99.2</v>
      </c>
      <c r="AB259" s="141">
        <v>99</v>
      </c>
      <c r="AC259" s="141">
        <v>98.6</v>
      </c>
      <c r="AD259" s="141">
        <v>98.8</v>
      </c>
      <c r="AE259" s="141">
        <v>98.9</v>
      </c>
      <c r="AF259" s="141">
        <v>98.9</v>
      </c>
      <c r="AG259" s="141">
        <v>99.8</v>
      </c>
      <c r="AH259" s="141">
        <v>100.4</v>
      </c>
      <c r="AI259" s="141">
        <v>101</v>
      </c>
      <c r="AJ259" s="141">
        <v>101.3</v>
      </c>
      <c r="AK259" s="141">
        <v>101.1</v>
      </c>
      <c r="AL259" s="141">
        <v>100.4</v>
      </c>
      <c r="AM259" s="141">
        <v>100.4</v>
      </c>
      <c r="AN259" s="141">
        <v>99.5</v>
      </c>
      <c r="AO259" s="141">
        <v>98.7</v>
      </c>
      <c r="AP259" s="141">
        <v>98.5</v>
      </c>
      <c r="AQ259" s="141">
        <v>99</v>
      </c>
      <c r="AR259" s="141">
        <v>100.1</v>
      </c>
      <c r="AS259" s="141">
        <v>101.8</v>
      </c>
      <c r="AT259" s="141">
        <v>102.2</v>
      </c>
      <c r="AU259" s="141">
        <v>102.1</v>
      </c>
      <c r="AV259" s="141">
        <v>101.8</v>
      </c>
      <c r="AW259" s="141">
        <v>101.6</v>
      </c>
      <c r="AX259" s="141">
        <v>100.7</v>
      </c>
      <c r="AY259" s="141">
        <v>99.5</v>
      </c>
      <c r="AZ259" s="141">
        <v>97.8</v>
      </c>
      <c r="BA259" s="141">
        <v>97.3</v>
      </c>
      <c r="BB259" s="141">
        <v>98.1</v>
      </c>
      <c r="BC259" s="141">
        <v>97.9</v>
      </c>
      <c r="BD259" s="141">
        <v>98.9</v>
      </c>
      <c r="BE259" s="141">
        <v>99.5</v>
      </c>
      <c r="BF259" s="141">
        <v>100.5</v>
      </c>
      <c r="BG259" s="141">
        <v>101.5</v>
      </c>
      <c r="BH259" s="141">
        <v>101.8</v>
      </c>
      <c r="BI259" s="141">
        <v>100.8</v>
      </c>
      <c r="BJ259" s="141">
        <v>100.8</v>
      </c>
      <c r="BK259" s="141">
        <v>102</v>
      </c>
      <c r="BL259" s="141">
        <v>105.4</v>
      </c>
      <c r="BM259" s="141">
        <v>105.7</v>
      </c>
      <c r="BN259" s="141">
        <v>108.4</v>
      </c>
      <c r="BO259" s="141">
        <v>110.1</v>
      </c>
      <c r="BP259" s="141">
        <v>110.3</v>
      </c>
      <c r="BQ259" s="141">
        <v>109.7</v>
      </c>
      <c r="BR259" s="141">
        <v>112.7</v>
      </c>
      <c r="BS259" s="141">
        <v>113</v>
      </c>
      <c r="BT259" s="141">
        <v>110.6</v>
      </c>
      <c r="BU259" s="141">
        <v>111.7</v>
      </c>
      <c r="BV259" s="141">
        <v>113.8</v>
      </c>
      <c r="BW259" s="141">
        <v>115.3</v>
      </c>
      <c r="BX259" s="141">
        <v>118.9</v>
      </c>
      <c r="BY259" s="141">
        <v>122.4</v>
      </c>
      <c r="BZ259" s="141">
        <v>124.7</v>
      </c>
      <c r="CA259" s="141">
        <v>125.4</v>
      </c>
      <c r="CB259" s="141">
        <v>122.9</v>
      </c>
      <c r="CC259" s="141">
        <v>120.9</v>
      </c>
      <c r="CD259" s="141">
        <v>119.8</v>
      </c>
      <c r="CE259" s="141">
        <v>118.1</v>
      </c>
      <c r="CF259" s="141">
        <v>118.7</v>
      </c>
      <c r="CG259" s="141">
        <v>119.2</v>
      </c>
      <c r="CH259" s="141">
        <v>119</v>
      </c>
      <c r="CI259" s="141">
        <v>118.7</v>
      </c>
      <c r="CJ259" s="141">
        <v>119.4</v>
      </c>
      <c r="CK259" s="141">
        <v>119.5</v>
      </c>
      <c r="CL259" s="141">
        <v>119.8</v>
      </c>
    </row>
    <row r="260" spans="1:90" x14ac:dyDescent="0.2">
      <c r="A260" s="138" t="s">
        <v>3388</v>
      </c>
      <c r="B260" s="138" t="s">
        <v>3389</v>
      </c>
      <c r="C260" s="139">
        <v>0.52593999999999996</v>
      </c>
      <c r="D260" s="141">
        <v>99.3</v>
      </c>
      <c r="E260" s="141">
        <v>99.3</v>
      </c>
      <c r="F260" s="141">
        <v>99.6</v>
      </c>
      <c r="G260" s="141">
        <v>100.7</v>
      </c>
      <c r="H260" s="141">
        <v>99</v>
      </c>
      <c r="I260" s="141">
        <v>97.9</v>
      </c>
      <c r="J260" s="141">
        <v>98.7</v>
      </c>
      <c r="K260" s="141">
        <v>99.8</v>
      </c>
      <c r="L260" s="141">
        <v>99.4</v>
      </c>
      <c r="M260" s="141">
        <v>99.3</v>
      </c>
      <c r="N260" s="141">
        <v>99.2</v>
      </c>
      <c r="O260" s="141">
        <v>98.5</v>
      </c>
      <c r="P260" s="141">
        <v>99.1</v>
      </c>
      <c r="Q260" s="141">
        <v>99.3</v>
      </c>
      <c r="R260" s="141">
        <v>99.9</v>
      </c>
      <c r="S260" s="141">
        <v>97.8</v>
      </c>
      <c r="T260" s="141">
        <v>97.8</v>
      </c>
      <c r="U260" s="141">
        <v>98.6</v>
      </c>
      <c r="V260" s="141">
        <v>100.8</v>
      </c>
      <c r="W260" s="141">
        <v>102.3</v>
      </c>
      <c r="X260" s="141">
        <v>103.1</v>
      </c>
      <c r="Y260" s="141">
        <v>102</v>
      </c>
      <c r="Z260" s="141">
        <v>98.8</v>
      </c>
      <c r="AA260" s="141">
        <v>98.5</v>
      </c>
      <c r="AB260" s="141">
        <v>98.3</v>
      </c>
      <c r="AC260" s="141">
        <v>98.5</v>
      </c>
      <c r="AD260" s="141">
        <v>98.2</v>
      </c>
      <c r="AE260" s="141">
        <v>98.1</v>
      </c>
      <c r="AF260" s="141">
        <v>98</v>
      </c>
      <c r="AG260" s="141">
        <v>98.3</v>
      </c>
      <c r="AH260" s="141">
        <v>98.7</v>
      </c>
      <c r="AI260" s="141">
        <v>98.5</v>
      </c>
      <c r="AJ260" s="141">
        <v>98.8</v>
      </c>
      <c r="AK260" s="141">
        <v>98.5</v>
      </c>
      <c r="AL260" s="141">
        <v>97.8</v>
      </c>
      <c r="AM260" s="141">
        <v>98.1</v>
      </c>
      <c r="AN260" s="141">
        <v>96.6</v>
      </c>
      <c r="AO260" s="141">
        <v>95.6</v>
      </c>
      <c r="AP260" s="141">
        <v>94.6</v>
      </c>
      <c r="AQ260" s="141">
        <v>95.4</v>
      </c>
      <c r="AR260" s="141">
        <v>97</v>
      </c>
      <c r="AS260" s="141">
        <v>98</v>
      </c>
      <c r="AT260" s="141">
        <v>98.7</v>
      </c>
      <c r="AU260" s="141">
        <v>99.2</v>
      </c>
      <c r="AV260" s="141">
        <v>98.8</v>
      </c>
      <c r="AW260" s="141">
        <v>99.8</v>
      </c>
      <c r="AX260" s="141">
        <v>99.1</v>
      </c>
      <c r="AY260" s="141">
        <v>98.5</v>
      </c>
      <c r="AZ260" s="141">
        <v>98.3</v>
      </c>
      <c r="BA260" s="141">
        <v>97.2</v>
      </c>
      <c r="BB260" s="141">
        <v>97.6</v>
      </c>
      <c r="BC260" s="141">
        <v>94.5</v>
      </c>
      <c r="BD260" s="141">
        <v>95.1</v>
      </c>
      <c r="BE260" s="141">
        <v>96.2</v>
      </c>
      <c r="BF260" s="141">
        <v>96.7</v>
      </c>
      <c r="BG260" s="141">
        <v>97.1</v>
      </c>
      <c r="BH260" s="141">
        <v>97.9</v>
      </c>
      <c r="BI260" s="141">
        <v>96.9</v>
      </c>
      <c r="BJ260" s="141">
        <v>97.2</v>
      </c>
      <c r="BK260" s="141">
        <v>98.2</v>
      </c>
      <c r="BL260" s="141">
        <v>100.8</v>
      </c>
      <c r="BM260" s="141">
        <v>100.6</v>
      </c>
      <c r="BN260" s="141">
        <v>100.4</v>
      </c>
      <c r="BO260" s="141">
        <v>101.9</v>
      </c>
      <c r="BP260" s="141">
        <v>102.6</v>
      </c>
      <c r="BQ260" s="141">
        <v>102.4</v>
      </c>
      <c r="BR260" s="141">
        <v>102.3</v>
      </c>
      <c r="BS260" s="141">
        <v>103.9</v>
      </c>
      <c r="BT260" s="141">
        <v>103.8</v>
      </c>
      <c r="BU260" s="141">
        <v>104.4</v>
      </c>
      <c r="BV260" s="141">
        <v>106.3</v>
      </c>
      <c r="BW260" s="141">
        <v>107.7</v>
      </c>
      <c r="BX260" s="141">
        <v>110.9</v>
      </c>
      <c r="BY260" s="141">
        <v>116.5</v>
      </c>
      <c r="BZ260" s="141">
        <v>117.3</v>
      </c>
      <c r="CA260" s="141">
        <v>116.4</v>
      </c>
      <c r="CB260" s="141">
        <v>113.2</v>
      </c>
      <c r="CC260" s="141">
        <v>112.5</v>
      </c>
      <c r="CD260" s="141">
        <v>111.4</v>
      </c>
      <c r="CE260" s="141">
        <v>109.4</v>
      </c>
      <c r="CF260" s="141">
        <v>110.2</v>
      </c>
      <c r="CG260" s="141">
        <v>111</v>
      </c>
      <c r="CH260" s="141">
        <v>110.2</v>
      </c>
      <c r="CI260" s="141">
        <v>109.9</v>
      </c>
      <c r="CJ260" s="141">
        <v>110.4</v>
      </c>
      <c r="CK260" s="141">
        <v>110</v>
      </c>
      <c r="CL260" s="141">
        <v>110.7</v>
      </c>
    </row>
    <row r="261" spans="1:90" x14ac:dyDescent="0.2">
      <c r="A261" s="138" t="s">
        <v>3390</v>
      </c>
      <c r="B261" s="138" t="s">
        <v>3391</v>
      </c>
      <c r="C261" s="139">
        <v>0.35065000000000002</v>
      </c>
      <c r="D261" s="141">
        <v>100</v>
      </c>
      <c r="E261" s="141">
        <v>100.3</v>
      </c>
      <c r="F261" s="141">
        <v>98.7</v>
      </c>
      <c r="G261" s="141">
        <v>99.8</v>
      </c>
      <c r="H261" s="141">
        <v>98.6</v>
      </c>
      <c r="I261" s="141">
        <v>97.4</v>
      </c>
      <c r="J261" s="141">
        <v>98.7</v>
      </c>
      <c r="K261" s="141">
        <v>98.8</v>
      </c>
      <c r="L261" s="141">
        <v>97.7</v>
      </c>
      <c r="M261" s="141">
        <v>97</v>
      </c>
      <c r="N261" s="141">
        <v>96.1</v>
      </c>
      <c r="O261" s="141">
        <v>91.5</v>
      </c>
      <c r="P261" s="141">
        <v>91.4</v>
      </c>
      <c r="Q261" s="141">
        <v>92</v>
      </c>
      <c r="R261" s="141">
        <v>91.9</v>
      </c>
      <c r="S261" s="141">
        <v>92.2</v>
      </c>
      <c r="T261" s="141">
        <v>92.6</v>
      </c>
      <c r="U261" s="141">
        <v>93.6</v>
      </c>
      <c r="V261" s="141">
        <v>95.8</v>
      </c>
      <c r="W261" s="141">
        <v>96.1</v>
      </c>
      <c r="X261" s="141">
        <v>97.1</v>
      </c>
      <c r="Y261" s="141">
        <v>96.5</v>
      </c>
      <c r="Z261" s="141">
        <v>93</v>
      </c>
      <c r="AA261" s="141">
        <v>93.9</v>
      </c>
      <c r="AB261" s="141">
        <v>93.8</v>
      </c>
      <c r="AC261" s="141">
        <v>93.5</v>
      </c>
      <c r="AD261" s="141">
        <v>94</v>
      </c>
      <c r="AE261" s="141">
        <v>94.3</v>
      </c>
      <c r="AF261" s="141">
        <v>94</v>
      </c>
      <c r="AG261" s="141">
        <v>94.9</v>
      </c>
      <c r="AH261" s="141">
        <v>95.6</v>
      </c>
      <c r="AI261" s="141">
        <v>96.2</v>
      </c>
      <c r="AJ261" s="141">
        <v>96.3</v>
      </c>
      <c r="AK261" s="141">
        <v>95.6</v>
      </c>
      <c r="AL261" s="141">
        <v>94.5</v>
      </c>
      <c r="AM261" s="141">
        <v>95.4</v>
      </c>
      <c r="AN261" s="141">
        <v>95.5</v>
      </c>
      <c r="AO261" s="141">
        <v>94.6</v>
      </c>
      <c r="AP261" s="141">
        <v>94.2</v>
      </c>
      <c r="AQ261" s="141">
        <v>94.3</v>
      </c>
      <c r="AR261" s="141">
        <v>94.4</v>
      </c>
      <c r="AS261" s="141">
        <v>96.3</v>
      </c>
      <c r="AT261" s="141">
        <v>97.3</v>
      </c>
      <c r="AU261" s="141">
        <v>96.2</v>
      </c>
      <c r="AV261" s="141">
        <v>95.8</v>
      </c>
      <c r="AW261" s="141">
        <v>95.9</v>
      </c>
      <c r="AX261" s="141">
        <v>94.7</v>
      </c>
      <c r="AY261" s="141">
        <v>93.5</v>
      </c>
      <c r="AZ261" s="141">
        <v>94.4</v>
      </c>
      <c r="BA261" s="141">
        <v>95.9</v>
      </c>
      <c r="BB261" s="141">
        <v>98.5</v>
      </c>
      <c r="BC261" s="141">
        <v>98.9</v>
      </c>
      <c r="BD261" s="141">
        <v>100.1</v>
      </c>
      <c r="BE261" s="141">
        <v>101.1</v>
      </c>
      <c r="BF261" s="141">
        <v>101.8</v>
      </c>
      <c r="BG261" s="141">
        <v>102</v>
      </c>
      <c r="BH261" s="141">
        <v>100.9</v>
      </c>
      <c r="BI261" s="141">
        <v>100.1</v>
      </c>
      <c r="BJ261" s="141">
        <v>98.3</v>
      </c>
      <c r="BK261" s="141">
        <v>98.9</v>
      </c>
      <c r="BL261" s="141">
        <v>102.8</v>
      </c>
      <c r="BM261" s="141">
        <v>102.7</v>
      </c>
      <c r="BN261" s="141">
        <v>104</v>
      </c>
      <c r="BO261" s="141">
        <v>100.2</v>
      </c>
      <c r="BP261" s="141">
        <v>98.6</v>
      </c>
      <c r="BQ261" s="141">
        <v>99.4</v>
      </c>
      <c r="BR261" s="141">
        <v>101.5</v>
      </c>
      <c r="BS261" s="141">
        <v>100.4</v>
      </c>
      <c r="BT261" s="141">
        <v>100.3</v>
      </c>
      <c r="BU261" s="141">
        <v>100.9</v>
      </c>
      <c r="BV261" s="141">
        <v>102.4</v>
      </c>
      <c r="BW261" s="141">
        <v>102.7</v>
      </c>
      <c r="BX261" s="141">
        <v>103.6</v>
      </c>
      <c r="BY261" s="141">
        <v>105.2</v>
      </c>
      <c r="BZ261" s="141">
        <v>105.3</v>
      </c>
      <c r="CA261" s="141">
        <v>104.7</v>
      </c>
      <c r="CB261" s="141">
        <v>102.9</v>
      </c>
      <c r="CC261" s="141">
        <v>102.6</v>
      </c>
      <c r="CD261" s="141">
        <v>103</v>
      </c>
      <c r="CE261" s="141">
        <v>102.9</v>
      </c>
      <c r="CF261" s="141">
        <v>103.2</v>
      </c>
      <c r="CG261" s="141">
        <v>103.5</v>
      </c>
      <c r="CH261" s="141">
        <v>103</v>
      </c>
      <c r="CI261" s="141">
        <v>102.7</v>
      </c>
      <c r="CJ261" s="141">
        <v>102.8</v>
      </c>
      <c r="CK261" s="141">
        <v>103.3</v>
      </c>
      <c r="CL261" s="141">
        <v>103.3</v>
      </c>
    </row>
    <row r="262" spans="1:90" x14ac:dyDescent="0.2">
      <c r="A262" s="138" t="s">
        <v>3392</v>
      </c>
      <c r="B262" s="138" t="s">
        <v>3393</v>
      </c>
      <c r="C262" s="139">
        <v>0.18845999999999999</v>
      </c>
      <c r="D262" s="141">
        <v>98.5</v>
      </c>
      <c r="E262" s="141">
        <v>98.9</v>
      </c>
      <c r="F262" s="141">
        <v>100.6</v>
      </c>
      <c r="G262" s="141">
        <v>101.2</v>
      </c>
      <c r="H262" s="141">
        <v>100.6</v>
      </c>
      <c r="I262" s="141">
        <v>94.6</v>
      </c>
      <c r="J262" s="141">
        <v>94.9</v>
      </c>
      <c r="K262" s="141">
        <v>96.5</v>
      </c>
      <c r="L262" s="141">
        <v>97.8</v>
      </c>
      <c r="M262" s="141">
        <v>100.3</v>
      </c>
      <c r="N262" s="141">
        <v>99.5</v>
      </c>
      <c r="O262" s="141">
        <v>98</v>
      </c>
      <c r="P262" s="141">
        <v>98.5</v>
      </c>
      <c r="Q262" s="141">
        <v>99.5</v>
      </c>
      <c r="R262" s="141">
        <v>96.1</v>
      </c>
      <c r="S262" s="141">
        <v>99.6</v>
      </c>
      <c r="T262" s="141">
        <v>100.2</v>
      </c>
      <c r="U262" s="141">
        <v>100.8</v>
      </c>
      <c r="V262" s="141">
        <v>103.7</v>
      </c>
      <c r="W262" s="141">
        <v>107</v>
      </c>
      <c r="X262" s="141">
        <v>109.9</v>
      </c>
      <c r="Y262" s="141">
        <v>107.9</v>
      </c>
      <c r="Z262" s="141">
        <v>101.9</v>
      </c>
      <c r="AA262" s="141">
        <v>101.3</v>
      </c>
      <c r="AB262" s="141">
        <v>101.1</v>
      </c>
      <c r="AC262" s="141">
        <v>99.8</v>
      </c>
      <c r="AD262" s="141">
        <v>99.4</v>
      </c>
      <c r="AE262" s="141">
        <v>97.9</v>
      </c>
      <c r="AF262" s="141">
        <v>97.3</v>
      </c>
      <c r="AG262" s="141">
        <v>99.6</v>
      </c>
      <c r="AH262" s="141">
        <v>96.7</v>
      </c>
      <c r="AI262" s="141">
        <v>100.8</v>
      </c>
      <c r="AJ262" s="141">
        <v>101.2</v>
      </c>
      <c r="AK262" s="141">
        <v>99.9</v>
      </c>
      <c r="AL262" s="141">
        <v>98.7</v>
      </c>
      <c r="AM262" s="141">
        <v>96.9</v>
      </c>
      <c r="AN262" s="141">
        <v>96.7</v>
      </c>
      <c r="AO262" s="141">
        <v>96.2</v>
      </c>
      <c r="AP262" s="141">
        <v>97.2</v>
      </c>
      <c r="AQ262" s="141">
        <v>99</v>
      </c>
      <c r="AR262" s="141">
        <v>99.7</v>
      </c>
      <c r="AS262" s="141">
        <v>103.5</v>
      </c>
      <c r="AT262" s="141">
        <v>99.9</v>
      </c>
      <c r="AU262" s="141">
        <v>97.2</v>
      </c>
      <c r="AV262" s="141">
        <v>97.2</v>
      </c>
      <c r="AW262" s="141">
        <v>95</v>
      </c>
      <c r="AX262" s="141">
        <v>93.3</v>
      </c>
      <c r="AY262" s="141">
        <v>91.5</v>
      </c>
      <c r="AZ262" s="141">
        <v>91.8</v>
      </c>
      <c r="BA262" s="141">
        <v>90.8</v>
      </c>
      <c r="BB262" s="141">
        <v>90.8</v>
      </c>
      <c r="BC262" s="141">
        <v>91.8</v>
      </c>
      <c r="BD262" s="141">
        <v>91.2</v>
      </c>
      <c r="BE262" s="141">
        <v>89.7</v>
      </c>
      <c r="BF262" s="141">
        <v>90.9</v>
      </c>
      <c r="BG262" s="141">
        <v>92.2</v>
      </c>
      <c r="BH262" s="141">
        <v>94.9</v>
      </c>
      <c r="BI262" s="141">
        <v>91.2</v>
      </c>
      <c r="BJ262" s="141">
        <v>94</v>
      </c>
      <c r="BK262" s="141">
        <v>96.4</v>
      </c>
      <c r="BL262" s="141">
        <v>98.8</v>
      </c>
      <c r="BM262" s="141">
        <v>100.1</v>
      </c>
      <c r="BN262" s="141">
        <v>101.6</v>
      </c>
      <c r="BO262" s="141">
        <v>104.8</v>
      </c>
      <c r="BP262" s="141">
        <v>104.7</v>
      </c>
      <c r="BQ262" s="141">
        <v>105.3</v>
      </c>
      <c r="BR262" s="141">
        <v>104.7</v>
      </c>
      <c r="BS262" s="141">
        <v>104.2</v>
      </c>
      <c r="BT262" s="141">
        <v>104.2</v>
      </c>
      <c r="BU262" s="141">
        <v>104.4</v>
      </c>
      <c r="BV262" s="141">
        <v>108.2</v>
      </c>
      <c r="BW262" s="141">
        <v>110.9</v>
      </c>
      <c r="BX262" s="141">
        <v>117</v>
      </c>
      <c r="BY262" s="141">
        <v>120.2</v>
      </c>
      <c r="BZ262" s="141">
        <v>124</v>
      </c>
      <c r="CA262" s="141">
        <v>124.9</v>
      </c>
      <c r="CB262" s="141">
        <v>121.1</v>
      </c>
      <c r="CC262" s="141">
        <v>113.6</v>
      </c>
      <c r="CD262" s="141">
        <v>111</v>
      </c>
      <c r="CE262" s="141">
        <v>109.8</v>
      </c>
      <c r="CF262" s="141">
        <v>111.4</v>
      </c>
      <c r="CG262" s="141">
        <v>112.4</v>
      </c>
      <c r="CH262" s="141">
        <v>111.9</v>
      </c>
      <c r="CI262" s="141">
        <v>111.9</v>
      </c>
      <c r="CJ262" s="141">
        <v>114.9</v>
      </c>
      <c r="CK262" s="141">
        <v>114.9</v>
      </c>
      <c r="CL262" s="141">
        <v>116.3</v>
      </c>
    </row>
    <row r="263" spans="1:90" x14ac:dyDescent="0.2">
      <c r="A263" s="138" t="s">
        <v>3394</v>
      </c>
      <c r="B263" s="138" t="s">
        <v>3395</v>
      </c>
      <c r="C263" s="139">
        <v>0.19467999999999999</v>
      </c>
      <c r="D263" s="141">
        <v>99.9</v>
      </c>
      <c r="E263" s="141">
        <v>100</v>
      </c>
      <c r="F263" s="141">
        <v>98</v>
      </c>
      <c r="G263" s="141">
        <v>97.7</v>
      </c>
      <c r="H263" s="141">
        <v>97.8</v>
      </c>
      <c r="I263" s="141">
        <v>97.6</v>
      </c>
      <c r="J263" s="141">
        <v>97.6</v>
      </c>
      <c r="K263" s="141">
        <v>97.2</v>
      </c>
      <c r="L263" s="141">
        <v>99.9</v>
      </c>
      <c r="M263" s="141">
        <v>99.9</v>
      </c>
      <c r="N263" s="141">
        <v>99.1</v>
      </c>
      <c r="O263" s="141">
        <v>101.6</v>
      </c>
      <c r="P263" s="141">
        <v>99.3</v>
      </c>
      <c r="Q263" s="141">
        <v>99.7</v>
      </c>
      <c r="R263" s="141">
        <v>99.7</v>
      </c>
      <c r="S263" s="141">
        <v>99.3</v>
      </c>
      <c r="T263" s="141">
        <v>102.2</v>
      </c>
      <c r="U263" s="141">
        <v>100.1</v>
      </c>
      <c r="V263" s="141">
        <v>100.5</v>
      </c>
      <c r="W263" s="141">
        <v>101.2</v>
      </c>
      <c r="X263" s="141">
        <v>104.1</v>
      </c>
      <c r="Y263" s="141">
        <v>103.8</v>
      </c>
      <c r="Z263" s="141">
        <v>102.6</v>
      </c>
      <c r="AA263" s="141">
        <v>102.2</v>
      </c>
      <c r="AB263" s="141">
        <v>103.2</v>
      </c>
      <c r="AC263" s="141">
        <v>103.6</v>
      </c>
      <c r="AD263" s="141">
        <v>103.8</v>
      </c>
      <c r="AE263" s="141">
        <v>103.7</v>
      </c>
      <c r="AF263" s="141">
        <v>104.2</v>
      </c>
      <c r="AG263" s="141">
        <v>104.5</v>
      </c>
      <c r="AH263" s="141">
        <v>105.9</v>
      </c>
      <c r="AI263" s="141">
        <v>106.1</v>
      </c>
      <c r="AJ263" s="141">
        <v>106.2</v>
      </c>
      <c r="AK263" s="141">
        <v>105.5</v>
      </c>
      <c r="AL263" s="141">
        <v>104.8</v>
      </c>
      <c r="AM263" s="141">
        <v>103.4</v>
      </c>
      <c r="AN263" s="141">
        <v>99</v>
      </c>
      <c r="AO263" s="141">
        <v>97.5</v>
      </c>
      <c r="AP263" s="141">
        <v>99</v>
      </c>
      <c r="AQ263" s="141">
        <v>98.8</v>
      </c>
      <c r="AR263" s="141">
        <v>100.7</v>
      </c>
      <c r="AS263" s="141">
        <v>101.8</v>
      </c>
      <c r="AT263" s="141">
        <v>103.5</v>
      </c>
      <c r="AU263" s="141">
        <v>102.7</v>
      </c>
      <c r="AV263" s="141">
        <v>101.3</v>
      </c>
      <c r="AW263" s="141">
        <v>101.2</v>
      </c>
      <c r="AX263" s="141">
        <v>100.4</v>
      </c>
      <c r="AY263" s="141">
        <v>99.1</v>
      </c>
      <c r="AZ263" s="141">
        <v>96.5</v>
      </c>
      <c r="BA263" s="141">
        <v>96</v>
      </c>
      <c r="BB263" s="141">
        <v>93.9</v>
      </c>
      <c r="BC263" s="141">
        <v>97</v>
      </c>
      <c r="BD263" s="141">
        <v>100</v>
      </c>
      <c r="BE263" s="141">
        <v>99.5</v>
      </c>
      <c r="BF263" s="141">
        <v>102.3</v>
      </c>
      <c r="BG263" s="141">
        <v>104.1</v>
      </c>
      <c r="BH263" s="141">
        <v>101.4</v>
      </c>
      <c r="BI263" s="141">
        <v>100.9</v>
      </c>
      <c r="BJ263" s="141">
        <v>102.6</v>
      </c>
      <c r="BK263" s="141">
        <v>105.6</v>
      </c>
      <c r="BL263" s="141">
        <v>106.9</v>
      </c>
      <c r="BM263" s="141">
        <v>105.5</v>
      </c>
      <c r="BN263" s="141">
        <v>114.3</v>
      </c>
      <c r="BO263" s="141">
        <v>119.4</v>
      </c>
      <c r="BP263" s="141">
        <v>121.3</v>
      </c>
      <c r="BQ263" s="141">
        <v>121</v>
      </c>
      <c r="BR263" s="141">
        <v>120.1</v>
      </c>
      <c r="BS263" s="141">
        <v>120.6</v>
      </c>
      <c r="BT263" s="141">
        <v>123.5</v>
      </c>
      <c r="BU263" s="141">
        <v>124.7</v>
      </c>
      <c r="BV263" s="141">
        <v>127.5</v>
      </c>
      <c r="BW263" s="141">
        <v>129.80000000000001</v>
      </c>
      <c r="BX263" s="141">
        <v>135.4</v>
      </c>
      <c r="BY263" s="141">
        <v>138.9</v>
      </c>
      <c r="BZ263" s="141">
        <v>144.5</v>
      </c>
      <c r="CA263" s="141">
        <v>144.80000000000001</v>
      </c>
      <c r="CB263" s="141">
        <v>140.9</v>
      </c>
      <c r="CC263" s="141">
        <v>138.19999999999999</v>
      </c>
      <c r="CD263" s="141">
        <v>137.9</v>
      </c>
      <c r="CE263" s="141">
        <v>133</v>
      </c>
      <c r="CF263" s="141">
        <v>135.19999999999999</v>
      </c>
      <c r="CG263" s="141">
        <v>135.30000000000001</v>
      </c>
      <c r="CH263" s="141">
        <v>135.9</v>
      </c>
      <c r="CI263" s="141">
        <v>135.69999999999999</v>
      </c>
      <c r="CJ263" s="141">
        <v>136.69999999999999</v>
      </c>
      <c r="CK263" s="141">
        <v>137.69999999999999</v>
      </c>
      <c r="CL263" s="141">
        <v>135.69999999999999</v>
      </c>
    </row>
    <row r="264" spans="1:90" x14ac:dyDescent="0.2">
      <c r="A264" s="138" t="s">
        <v>3396</v>
      </c>
      <c r="B264" s="138" t="s">
        <v>3397</v>
      </c>
      <c r="C264" s="139">
        <v>0.1192</v>
      </c>
      <c r="D264" s="141">
        <v>103.6</v>
      </c>
      <c r="E264" s="141">
        <v>100.5</v>
      </c>
      <c r="F264" s="141">
        <v>100.5</v>
      </c>
      <c r="G264" s="141">
        <v>98.3</v>
      </c>
      <c r="H264" s="141">
        <v>95.8</v>
      </c>
      <c r="I264" s="141">
        <v>91.6</v>
      </c>
      <c r="J264" s="141">
        <v>87.9</v>
      </c>
      <c r="K264" s="141">
        <v>89</v>
      </c>
      <c r="L264" s="141">
        <v>90.2</v>
      </c>
      <c r="M264" s="141">
        <v>94.1</v>
      </c>
      <c r="N264" s="141">
        <v>95.1</v>
      </c>
      <c r="O264" s="141">
        <v>92.8</v>
      </c>
      <c r="P264" s="141">
        <v>94.6</v>
      </c>
      <c r="Q264" s="141">
        <v>94.3</v>
      </c>
      <c r="R264" s="141">
        <v>93.6</v>
      </c>
      <c r="S264" s="141">
        <v>96.9</v>
      </c>
      <c r="T264" s="141">
        <v>96</v>
      </c>
      <c r="U264" s="141">
        <v>97.1</v>
      </c>
      <c r="V264" s="141">
        <v>100.6</v>
      </c>
      <c r="W264" s="141">
        <v>102.5</v>
      </c>
      <c r="X264" s="141">
        <v>103.3</v>
      </c>
      <c r="Y264" s="141">
        <v>108.2</v>
      </c>
      <c r="Z264" s="141">
        <v>106.8</v>
      </c>
      <c r="AA264" s="141">
        <v>100.1</v>
      </c>
      <c r="AB264" s="141">
        <v>99.4</v>
      </c>
      <c r="AC264" s="141">
        <v>99.2</v>
      </c>
      <c r="AD264" s="141">
        <v>98.3</v>
      </c>
      <c r="AE264" s="141">
        <v>103.6</v>
      </c>
      <c r="AF264" s="141">
        <v>103.9</v>
      </c>
      <c r="AG264" s="141">
        <v>103.9</v>
      </c>
      <c r="AH264" s="141">
        <v>108.4</v>
      </c>
      <c r="AI264" s="141">
        <v>106.9</v>
      </c>
      <c r="AJ264" s="141">
        <v>106.7</v>
      </c>
      <c r="AK264" s="141">
        <v>111.5</v>
      </c>
      <c r="AL264" s="141">
        <v>111.3</v>
      </c>
      <c r="AM264" s="141">
        <v>110.7</v>
      </c>
      <c r="AN264" s="141">
        <v>111.1</v>
      </c>
      <c r="AO264" s="141">
        <v>110.1</v>
      </c>
      <c r="AP264" s="141">
        <v>108.2</v>
      </c>
      <c r="AQ264" s="141">
        <v>108.3</v>
      </c>
      <c r="AR264" s="141">
        <v>110.3</v>
      </c>
      <c r="AS264" s="141">
        <v>113.1</v>
      </c>
      <c r="AT264" s="141">
        <v>115.9</v>
      </c>
      <c r="AU264" s="141">
        <v>121.1</v>
      </c>
      <c r="AV264" s="141">
        <v>119.2</v>
      </c>
      <c r="AW264" s="141">
        <v>115.1</v>
      </c>
      <c r="AX264" s="141">
        <v>115.9</v>
      </c>
      <c r="AY264" s="141">
        <v>113.4</v>
      </c>
      <c r="AZ264" s="141">
        <v>104.2</v>
      </c>
      <c r="BA264" s="141">
        <v>103.6</v>
      </c>
      <c r="BB264" s="141">
        <v>106.6</v>
      </c>
      <c r="BC264" s="141">
        <v>107.7</v>
      </c>
      <c r="BD264" s="141">
        <v>107.5</v>
      </c>
      <c r="BE264" s="141">
        <v>108.7</v>
      </c>
      <c r="BF264" s="141">
        <v>107.1</v>
      </c>
      <c r="BG264" s="141">
        <v>108.3</v>
      </c>
      <c r="BH264" s="141">
        <v>111.5</v>
      </c>
      <c r="BI264" s="141">
        <v>111.9</v>
      </c>
      <c r="BJ264" s="141">
        <v>108.3</v>
      </c>
      <c r="BK264" s="141">
        <v>109.5</v>
      </c>
      <c r="BL264" s="141">
        <v>116.5</v>
      </c>
      <c r="BM264" s="141">
        <v>116.8</v>
      </c>
      <c r="BN264" s="141">
        <v>128.30000000000001</v>
      </c>
      <c r="BO264" s="141">
        <v>129</v>
      </c>
      <c r="BP264" s="141">
        <v>132</v>
      </c>
      <c r="BQ264" s="141">
        <v>118.9</v>
      </c>
      <c r="BR264" s="141">
        <v>117.7</v>
      </c>
      <c r="BS264" s="141">
        <v>116.9</v>
      </c>
      <c r="BT264" s="141">
        <v>118.8</v>
      </c>
      <c r="BU264" s="141">
        <v>125.1</v>
      </c>
      <c r="BV264" s="141">
        <v>127.3</v>
      </c>
      <c r="BW264" s="141">
        <v>132.30000000000001</v>
      </c>
      <c r="BX264" s="141">
        <v>138.9</v>
      </c>
      <c r="BY264" s="141">
        <v>141</v>
      </c>
      <c r="BZ264" s="141">
        <v>146.1</v>
      </c>
      <c r="CA264" s="141">
        <v>151.5</v>
      </c>
      <c r="CB264" s="141">
        <v>151.30000000000001</v>
      </c>
      <c r="CC264" s="141">
        <v>145.4</v>
      </c>
      <c r="CD264" s="141">
        <v>143.5</v>
      </c>
      <c r="CE264" s="141">
        <v>142.9</v>
      </c>
      <c r="CF264" s="141">
        <v>140.1</v>
      </c>
      <c r="CG264" s="141">
        <v>140.4</v>
      </c>
      <c r="CH264" s="141">
        <v>142.9</v>
      </c>
      <c r="CI264" s="141">
        <v>141.19999999999999</v>
      </c>
      <c r="CJ264" s="141">
        <v>139.4</v>
      </c>
      <c r="CK264" s="141">
        <v>141.1</v>
      </c>
      <c r="CL264" s="141">
        <v>142.6</v>
      </c>
    </row>
    <row r="265" spans="1:90" x14ac:dyDescent="0.2">
      <c r="A265" s="138" t="s">
        <v>3398</v>
      </c>
      <c r="B265" s="138" t="s">
        <v>3399</v>
      </c>
      <c r="C265" s="139">
        <v>4.3220000000000001E-2</v>
      </c>
      <c r="D265" s="141">
        <v>96</v>
      </c>
      <c r="E265" s="141">
        <v>95.5</v>
      </c>
      <c r="F265" s="141">
        <v>95</v>
      </c>
      <c r="G265" s="141">
        <v>99.8</v>
      </c>
      <c r="H265" s="141">
        <v>99.8</v>
      </c>
      <c r="I265" s="141">
        <v>99.5</v>
      </c>
      <c r="J265" s="141">
        <v>97.9</v>
      </c>
      <c r="K265" s="141">
        <v>96.6</v>
      </c>
      <c r="L265" s="141">
        <v>95.5</v>
      </c>
      <c r="M265" s="141">
        <v>94.5</v>
      </c>
      <c r="N265" s="141">
        <v>96.3</v>
      </c>
      <c r="O265" s="141">
        <v>95.8</v>
      </c>
      <c r="P265" s="141">
        <v>94.5</v>
      </c>
      <c r="Q265" s="141">
        <v>93.7</v>
      </c>
      <c r="R265" s="141">
        <v>95.8</v>
      </c>
      <c r="S265" s="141">
        <v>94.3</v>
      </c>
      <c r="T265" s="141">
        <v>95.8</v>
      </c>
      <c r="U265" s="141">
        <v>100.7</v>
      </c>
      <c r="V265" s="141">
        <v>104.1</v>
      </c>
      <c r="W265" s="141">
        <v>104.9</v>
      </c>
      <c r="X265" s="141">
        <v>104.6</v>
      </c>
      <c r="Y265" s="141">
        <v>105.1</v>
      </c>
      <c r="Z265" s="141">
        <v>105.1</v>
      </c>
      <c r="AA265" s="141">
        <v>103.2</v>
      </c>
      <c r="AB265" s="141">
        <v>99.7</v>
      </c>
      <c r="AC265" s="141">
        <v>97.7</v>
      </c>
      <c r="AD265" s="141">
        <v>101.2</v>
      </c>
      <c r="AE265" s="141">
        <v>102.7</v>
      </c>
      <c r="AF265" s="141">
        <v>103.2</v>
      </c>
      <c r="AG265" s="141">
        <v>103.7</v>
      </c>
      <c r="AH265" s="141">
        <v>104.7</v>
      </c>
      <c r="AI265" s="141">
        <v>104.2</v>
      </c>
      <c r="AJ265" s="141">
        <v>104.7</v>
      </c>
      <c r="AK265" s="141">
        <v>104.9</v>
      </c>
      <c r="AL265" s="141">
        <v>103.7</v>
      </c>
      <c r="AM265" s="141">
        <v>103.7</v>
      </c>
      <c r="AN265" s="141">
        <v>103.7</v>
      </c>
      <c r="AO265" s="141">
        <v>103.7</v>
      </c>
      <c r="AP265" s="141">
        <v>103.7</v>
      </c>
      <c r="AQ265" s="141">
        <v>106.1</v>
      </c>
      <c r="AR265" s="141">
        <v>106.1</v>
      </c>
      <c r="AS265" s="141">
        <v>112.3</v>
      </c>
      <c r="AT265" s="141">
        <v>115.6</v>
      </c>
      <c r="AU265" s="141">
        <v>115.6</v>
      </c>
      <c r="AV265" s="141">
        <v>115.6</v>
      </c>
      <c r="AW265" s="141">
        <v>113.2</v>
      </c>
      <c r="AX265" s="141">
        <v>113.2</v>
      </c>
      <c r="AY265" s="141">
        <v>102.3</v>
      </c>
      <c r="AZ265" s="141">
        <v>78.7</v>
      </c>
      <c r="BA265" s="141">
        <v>77.8</v>
      </c>
      <c r="BB265" s="141">
        <v>79.2</v>
      </c>
      <c r="BC265" s="141">
        <v>82.1</v>
      </c>
      <c r="BD265" s="141">
        <v>83</v>
      </c>
      <c r="BE265" s="141">
        <v>85.8</v>
      </c>
      <c r="BF265" s="141">
        <v>90.2</v>
      </c>
      <c r="BG265" s="141">
        <v>89.2</v>
      </c>
      <c r="BH265" s="141">
        <v>90.2</v>
      </c>
      <c r="BI265" s="141">
        <v>90.2</v>
      </c>
      <c r="BJ265" s="141">
        <v>91.1</v>
      </c>
      <c r="BK265" s="141">
        <v>91.1</v>
      </c>
      <c r="BL265" s="141">
        <v>115.6</v>
      </c>
      <c r="BM265" s="141">
        <v>126.9</v>
      </c>
      <c r="BN265" s="141">
        <v>135.80000000000001</v>
      </c>
      <c r="BO265" s="141">
        <v>160.4</v>
      </c>
      <c r="BP265" s="141">
        <v>163.9</v>
      </c>
      <c r="BQ265" s="141">
        <v>163.9</v>
      </c>
      <c r="BR265" s="141">
        <v>163.9</v>
      </c>
      <c r="BS265" s="141">
        <v>156.6</v>
      </c>
      <c r="BT265" s="141">
        <v>156.6</v>
      </c>
      <c r="BU265" s="141">
        <v>156.6</v>
      </c>
      <c r="BV265" s="141">
        <v>156.6</v>
      </c>
      <c r="BW265" s="141">
        <v>156.6</v>
      </c>
      <c r="BX265" s="141">
        <v>152.1</v>
      </c>
      <c r="BY265" s="141">
        <v>156.1</v>
      </c>
      <c r="BZ265" s="141">
        <v>165.1</v>
      </c>
      <c r="CA265" s="141">
        <v>167.8</v>
      </c>
      <c r="CB265" s="141">
        <v>167.3</v>
      </c>
      <c r="CC265" s="141">
        <v>163.30000000000001</v>
      </c>
      <c r="CD265" s="141">
        <v>161.30000000000001</v>
      </c>
      <c r="CE265" s="141">
        <v>155.19999999999999</v>
      </c>
      <c r="CF265" s="141">
        <v>155.69999999999999</v>
      </c>
      <c r="CG265" s="141">
        <v>157.6</v>
      </c>
      <c r="CH265" s="141">
        <v>154.9</v>
      </c>
      <c r="CI265" s="141">
        <v>154.19999999999999</v>
      </c>
      <c r="CJ265" s="141">
        <v>158.30000000000001</v>
      </c>
      <c r="CK265" s="141">
        <v>158.30000000000001</v>
      </c>
      <c r="CL265" s="141">
        <v>158.30000000000001</v>
      </c>
    </row>
    <row r="266" spans="1:90" x14ac:dyDescent="0.2">
      <c r="A266" s="138" t="s">
        <v>3400</v>
      </c>
      <c r="B266" s="138" t="s">
        <v>3401</v>
      </c>
      <c r="C266" s="139">
        <v>6.148E-2</v>
      </c>
      <c r="D266" s="141">
        <v>99.3</v>
      </c>
      <c r="E266" s="141">
        <v>98.4</v>
      </c>
      <c r="F266" s="141">
        <v>97.9</v>
      </c>
      <c r="G266" s="141">
        <v>100.6</v>
      </c>
      <c r="H266" s="141">
        <v>101</v>
      </c>
      <c r="I266" s="141">
        <v>99.2</v>
      </c>
      <c r="J266" s="141">
        <v>99.6</v>
      </c>
      <c r="K266" s="141">
        <v>100.5</v>
      </c>
      <c r="L266" s="141">
        <v>99.9</v>
      </c>
      <c r="M266" s="141">
        <v>98.1</v>
      </c>
      <c r="N266" s="141">
        <v>98.8</v>
      </c>
      <c r="O266" s="141">
        <v>105.2</v>
      </c>
      <c r="P266" s="141">
        <v>97.7</v>
      </c>
      <c r="Q266" s="141">
        <v>98</v>
      </c>
      <c r="R266" s="141">
        <v>98.5</v>
      </c>
      <c r="S266" s="141">
        <v>99.2</v>
      </c>
      <c r="T266" s="141">
        <v>98.2</v>
      </c>
      <c r="U266" s="141">
        <v>102.7</v>
      </c>
      <c r="V266" s="141">
        <v>107.5</v>
      </c>
      <c r="W266" s="141">
        <v>111.9</v>
      </c>
      <c r="X266" s="141">
        <v>106.2</v>
      </c>
      <c r="Y266" s="141">
        <v>112.8</v>
      </c>
      <c r="Z266" s="141">
        <v>108.6</v>
      </c>
      <c r="AA266" s="141">
        <v>107.9</v>
      </c>
      <c r="AB266" s="141">
        <v>111</v>
      </c>
      <c r="AC266" s="141">
        <v>105.1</v>
      </c>
      <c r="AD266" s="141">
        <v>111.5</v>
      </c>
      <c r="AE266" s="141">
        <v>107.8</v>
      </c>
      <c r="AF266" s="141">
        <v>108.8</v>
      </c>
      <c r="AG266" s="141">
        <v>113.4</v>
      </c>
      <c r="AH266" s="141">
        <v>113.5</v>
      </c>
      <c r="AI266" s="141">
        <v>115.1</v>
      </c>
      <c r="AJ266" s="141">
        <v>117.2</v>
      </c>
      <c r="AK266" s="141">
        <v>114.7</v>
      </c>
      <c r="AL266" s="141">
        <v>114.6</v>
      </c>
      <c r="AM266" s="141">
        <v>119.5</v>
      </c>
      <c r="AN266" s="141">
        <v>117.7</v>
      </c>
      <c r="AO266" s="141">
        <v>117.7</v>
      </c>
      <c r="AP266" s="141">
        <v>118.4</v>
      </c>
      <c r="AQ266" s="141">
        <v>118.2</v>
      </c>
      <c r="AR266" s="141">
        <v>118.7</v>
      </c>
      <c r="AS266" s="141">
        <v>120.2</v>
      </c>
      <c r="AT266" s="141">
        <v>116.3</v>
      </c>
      <c r="AU266" s="141">
        <v>116.7</v>
      </c>
      <c r="AV266" s="141">
        <v>116.7</v>
      </c>
      <c r="AW266" s="141">
        <v>116.9</v>
      </c>
      <c r="AX266" s="141">
        <v>116.9</v>
      </c>
      <c r="AY266" s="141">
        <v>117</v>
      </c>
      <c r="AZ266" s="141">
        <v>114.4</v>
      </c>
      <c r="BA266" s="141">
        <v>114.4</v>
      </c>
      <c r="BB266" s="141">
        <v>114.3</v>
      </c>
      <c r="BC266" s="141">
        <v>114.3</v>
      </c>
      <c r="BD266" s="141">
        <v>114.5</v>
      </c>
      <c r="BE266" s="141">
        <v>114.5</v>
      </c>
      <c r="BF266" s="141">
        <v>114.5</v>
      </c>
      <c r="BG266" s="141">
        <v>114.5</v>
      </c>
      <c r="BH266" s="141">
        <v>112</v>
      </c>
      <c r="BI266" s="141">
        <v>108.3</v>
      </c>
      <c r="BJ266" s="141">
        <v>106.3</v>
      </c>
      <c r="BK266" s="141">
        <v>107.6</v>
      </c>
      <c r="BL266" s="141">
        <v>112.4</v>
      </c>
      <c r="BM266" s="141">
        <v>116.6</v>
      </c>
      <c r="BN266" s="141">
        <v>118.3</v>
      </c>
      <c r="BO266" s="141">
        <v>118.3</v>
      </c>
      <c r="BP266" s="141">
        <v>118.3</v>
      </c>
      <c r="BQ266" s="141">
        <v>118.3</v>
      </c>
      <c r="BR266" s="141">
        <v>118.3</v>
      </c>
      <c r="BS266" s="141">
        <v>128.4</v>
      </c>
      <c r="BT266" s="141">
        <v>128.4</v>
      </c>
      <c r="BU266" s="141">
        <v>128</v>
      </c>
      <c r="BV266" s="141">
        <v>129.30000000000001</v>
      </c>
      <c r="BW266" s="141">
        <v>129.30000000000001</v>
      </c>
      <c r="BX266" s="141">
        <v>140.6</v>
      </c>
      <c r="BY266" s="141">
        <v>142</v>
      </c>
      <c r="BZ266" s="141">
        <v>143.4</v>
      </c>
      <c r="CA266" s="141">
        <v>152.19999999999999</v>
      </c>
      <c r="CB266" s="141">
        <v>152.6</v>
      </c>
      <c r="CC266" s="141">
        <v>150.19999999999999</v>
      </c>
      <c r="CD266" s="141">
        <v>147.69999999999999</v>
      </c>
      <c r="CE266" s="141">
        <v>149.9</v>
      </c>
      <c r="CF266" s="141">
        <v>151.19999999999999</v>
      </c>
      <c r="CG266" s="141">
        <v>150.4</v>
      </c>
      <c r="CH266" s="141">
        <v>148</v>
      </c>
      <c r="CI266" s="141">
        <v>150</v>
      </c>
      <c r="CJ266" s="141">
        <v>151.5</v>
      </c>
      <c r="CK266" s="141">
        <v>148.6</v>
      </c>
      <c r="CL266" s="141">
        <v>146.6</v>
      </c>
    </row>
    <row r="267" spans="1:90" x14ac:dyDescent="0.2">
      <c r="A267" s="138" t="s">
        <v>3402</v>
      </c>
      <c r="B267" s="138" t="s">
        <v>3403</v>
      </c>
      <c r="C267" s="139">
        <v>8.5889999999999994E-2</v>
      </c>
      <c r="D267" s="141">
        <v>101.1</v>
      </c>
      <c r="E267" s="141">
        <v>100.5</v>
      </c>
      <c r="F267" s="141">
        <v>100.4</v>
      </c>
      <c r="G267" s="141">
        <v>100.7</v>
      </c>
      <c r="H267" s="141">
        <v>98.2</v>
      </c>
      <c r="I267" s="141">
        <v>95.6</v>
      </c>
      <c r="J267" s="141">
        <v>96.3</v>
      </c>
      <c r="K267" s="141">
        <v>96.5</v>
      </c>
      <c r="L267" s="141">
        <v>96.3</v>
      </c>
      <c r="M267" s="141">
        <v>96.7</v>
      </c>
      <c r="N267" s="141">
        <v>97.1</v>
      </c>
      <c r="O267" s="141">
        <v>97</v>
      </c>
      <c r="P267" s="141">
        <v>96.6</v>
      </c>
      <c r="Q267" s="141">
        <v>96.9</v>
      </c>
      <c r="R267" s="141">
        <v>98</v>
      </c>
      <c r="S267" s="141">
        <v>99.6</v>
      </c>
      <c r="T267" s="141">
        <v>100.8</v>
      </c>
      <c r="U267" s="141">
        <v>101.3</v>
      </c>
      <c r="V267" s="141">
        <v>100.9</v>
      </c>
      <c r="W267" s="141">
        <v>101.1</v>
      </c>
      <c r="X267" s="141">
        <v>102.3</v>
      </c>
      <c r="Y267" s="141">
        <v>103.1</v>
      </c>
      <c r="Z267" s="141">
        <v>100.8</v>
      </c>
      <c r="AA267" s="141">
        <v>99</v>
      </c>
      <c r="AB267" s="141">
        <v>98</v>
      </c>
      <c r="AC267" s="141">
        <v>98.1</v>
      </c>
      <c r="AD267" s="141">
        <v>98</v>
      </c>
      <c r="AE267" s="141">
        <v>97.7</v>
      </c>
      <c r="AF267" s="141">
        <v>97.6</v>
      </c>
      <c r="AG267" s="141">
        <v>98.3</v>
      </c>
      <c r="AH267" s="141">
        <v>99</v>
      </c>
      <c r="AI267" s="141">
        <v>99.7</v>
      </c>
      <c r="AJ267" s="141">
        <v>100.3</v>
      </c>
      <c r="AK267" s="141">
        <v>100.7</v>
      </c>
      <c r="AL267" s="141">
        <v>99.6</v>
      </c>
      <c r="AM267" s="141">
        <v>100.4</v>
      </c>
      <c r="AN267" s="141">
        <v>101.1</v>
      </c>
      <c r="AO267" s="141">
        <v>100.8</v>
      </c>
      <c r="AP267" s="141">
        <v>101.5</v>
      </c>
      <c r="AQ267" s="141">
        <v>102</v>
      </c>
      <c r="AR267" s="141">
        <v>102.5</v>
      </c>
      <c r="AS267" s="141">
        <v>104.1</v>
      </c>
      <c r="AT267" s="141">
        <v>106</v>
      </c>
      <c r="AU267" s="141">
        <v>106.3</v>
      </c>
      <c r="AV267" s="141">
        <v>108.2</v>
      </c>
      <c r="AW267" s="141">
        <v>108.2</v>
      </c>
      <c r="AX267" s="141">
        <v>109</v>
      </c>
      <c r="AY267" s="141">
        <v>107.8</v>
      </c>
      <c r="AZ267" s="141">
        <v>108.4</v>
      </c>
      <c r="BA267" s="141">
        <v>107.3</v>
      </c>
      <c r="BB267" s="141">
        <v>106.2</v>
      </c>
      <c r="BC267" s="141">
        <v>106.6</v>
      </c>
      <c r="BD267" s="141">
        <v>107.9</v>
      </c>
      <c r="BE267" s="141">
        <v>108.4</v>
      </c>
      <c r="BF267" s="141">
        <v>108.8</v>
      </c>
      <c r="BG267" s="141">
        <v>110</v>
      </c>
      <c r="BH267" s="141">
        <v>111</v>
      </c>
      <c r="BI267" s="141">
        <v>110.1</v>
      </c>
      <c r="BJ267" s="141">
        <v>109.5</v>
      </c>
      <c r="BK267" s="141">
        <v>109.6</v>
      </c>
      <c r="BL267" s="141">
        <v>110.2</v>
      </c>
      <c r="BM267" s="141">
        <v>109.3</v>
      </c>
      <c r="BN267" s="141">
        <v>108.8</v>
      </c>
      <c r="BO267" s="141">
        <v>110.9</v>
      </c>
      <c r="BP267" s="141">
        <v>112.2</v>
      </c>
      <c r="BQ267" s="141">
        <v>115.3</v>
      </c>
      <c r="BR267" s="141">
        <v>113.4</v>
      </c>
      <c r="BS267" s="141">
        <v>113.1</v>
      </c>
      <c r="BT267" s="141">
        <v>113.6</v>
      </c>
      <c r="BU267" s="141">
        <v>114.1</v>
      </c>
      <c r="BV267" s="141">
        <v>118.3</v>
      </c>
      <c r="BW267" s="141">
        <v>118.2</v>
      </c>
      <c r="BX267" s="141">
        <v>117.8</v>
      </c>
      <c r="BY267" s="141">
        <v>118.6</v>
      </c>
      <c r="BZ267" s="141">
        <v>119.6</v>
      </c>
      <c r="CA267" s="141">
        <v>120.6</v>
      </c>
      <c r="CB267" s="141">
        <v>122.2</v>
      </c>
      <c r="CC267" s="141">
        <v>125.2</v>
      </c>
      <c r="CD267" s="141">
        <v>125.1</v>
      </c>
      <c r="CE267" s="141">
        <v>125.4</v>
      </c>
      <c r="CF267" s="141">
        <v>125.3</v>
      </c>
      <c r="CG267" s="141">
        <v>125.1</v>
      </c>
      <c r="CH267" s="141">
        <v>126.2</v>
      </c>
      <c r="CI267" s="141">
        <v>125.4</v>
      </c>
      <c r="CJ267" s="141">
        <v>125.8</v>
      </c>
      <c r="CK267" s="141">
        <v>126.2</v>
      </c>
      <c r="CL267" s="141">
        <v>126.5</v>
      </c>
    </row>
    <row r="268" spans="1:90" x14ac:dyDescent="0.2">
      <c r="A268" s="138" t="s">
        <v>3404</v>
      </c>
      <c r="B268" s="138" t="s">
        <v>3405</v>
      </c>
      <c r="C268" s="139">
        <v>8.1970000000000001E-2</v>
      </c>
      <c r="D268" s="141">
        <v>100.1</v>
      </c>
      <c r="E268" s="141">
        <v>99.9</v>
      </c>
      <c r="F268" s="141">
        <v>98.7</v>
      </c>
      <c r="G268" s="141">
        <v>97.6</v>
      </c>
      <c r="H268" s="141">
        <v>96.2</v>
      </c>
      <c r="I268" s="141">
        <v>95</v>
      </c>
      <c r="J268" s="141">
        <v>95.6</v>
      </c>
      <c r="K268" s="141">
        <v>95.2</v>
      </c>
      <c r="L268" s="141">
        <v>102.9</v>
      </c>
      <c r="M268" s="141">
        <v>98</v>
      </c>
      <c r="N268" s="141">
        <v>96.8</v>
      </c>
      <c r="O268" s="141">
        <v>97.9</v>
      </c>
      <c r="P268" s="141">
        <v>98.1</v>
      </c>
      <c r="Q268" s="141">
        <v>98.5</v>
      </c>
      <c r="R268" s="141">
        <v>98.9</v>
      </c>
      <c r="S268" s="141">
        <v>95.8</v>
      </c>
      <c r="T268" s="141">
        <v>96.9</v>
      </c>
      <c r="U268" s="141">
        <v>98.3</v>
      </c>
      <c r="V268" s="141">
        <v>100.4</v>
      </c>
      <c r="W268" s="141">
        <v>102.4</v>
      </c>
      <c r="X268" s="141">
        <v>103.6</v>
      </c>
      <c r="Y268" s="141">
        <v>103.2</v>
      </c>
      <c r="Z268" s="141">
        <v>101.9</v>
      </c>
      <c r="AA268" s="141">
        <v>101.4</v>
      </c>
      <c r="AB268" s="141">
        <v>102.2</v>
      </c>
      <c r="AC268" s="141">
        <v>100.7</v>
      </c>
      <c r="AD268" s="141">
        <v>100.3</v>
      </c>
      <c r="AE268" s="141">
        <v>100.7</v>
      </c>
      <c r="AF268" s="141">
        <v>100.7</v>
      </c>
      <c r="AG268" s="141">
        <v>102.5</v>
      </c>
      <c r="AH268" s="141">
        <v>104.8</v>
      </c>
      <c r="AI268" s="141">
        <v>107.1</v>
      </c>
      <c r="AJ268" s="141">
        <v>107.3</v>
      </c>
      <c r="AK268" s="141">
        <v>107.1</v>
      </c>
      <c r="AL268" s="141">
        <v>107.9</v>
      </c>
      <c r="AM268" s="141">
        <v>107.8</v>
      </c>
      <c r="AN268" s="141">
        <v>108.1</v>
      </c>
      <c r="AO268" s="141">
        <v>108.9</v>
      </c>
      <c r="AP268" s="141">
        <v>108.4</v>
      </c>
      <c r="AQ268" s="141">
        <v>108.7</v>
      </c>
      <c r="AR268" s="141">
        <v>110.1</v>
      </c>
      <c r="AS268" s="141">
        <v>108.5</v>
      </c>
      <c r="AT268" s="141">
        <v>108.1</v>
      </c>
      <c r="AU268" s="141">
        <v>107.2</v>
      </c>
      <c r="AV268" s="141">
        <v>109.4</v>
      </c>
      <c r="AW268" s="141">
        <v>110.3</v>
      </c>
      <c r="AX268" s="141">
        <v>106.6</v>
      </c>
      <c r="AY268" s="141">
        <v>109.1</v>
      </c>
      <c r="AZ268" s="141">
        <v>101.4</v>
      </c>
      <c r="BA268" s="141">
        <v>98.6</v>
      </c>
      <c r="BB268" s="141">
        <v>99.2</v>
      </c>
      <c r="BC268" s="141">
        <v>101.7</v>
      </c>
      <c r="BD268" s="141">
        <v>104.4</v>
      </c>
      <c r="BE268" s="141">
        <v>107.8</v>
      </c>
      <c r="BF268" s="141">
        <v>111.5</v>
      </c>
      <c r="BG268" s="141">
        <v>117.9</v>
      </c>
      <c r="BH268" s="141">
        <v>120.8</v>
      </c>
      <c r="BI268" s="141">
        <v>122.4</v>
      </c>
      <c r="BJ268" s="141">
        <v>122.1</v>
      </c>
      <c r="BK268" s="141">
        <v>124.2</v>
      </c>
      <c r="BL268" s="141">
        <v>123.7</v>
      </c>
      <c r="BM268" s="141">
        <v>124.2</v>
      </c>
      <c r="BN268" s="141">
        <v>127.1</v>
      </c>
      <c r="BO268" s="141">
        <v>134.30000000000001</v>
      </c>
      <c r="BP268" s="141">
        <v>128.30000000000001</v>
      </c>
      <c r="BQ268" s="141">
        <v>128</v>
      </c>
      <c r="BR268" s="141">
        <v>188.4</v>
      </c>
      <c r="BS268" s="141">
        <v>187.8</v>
      </c>
      <c r="BT268" s="141">
        <v>129.30000000000001</v>
      </c>
      <c r="BU268" s="141">
        <v>131.80000000000001</v>
      </c>
      <c r="BV268" s="141">
        <v>132.5</v>
      </c>
      <c r="BW268" s="141">
        <v>135.19999999999999</v>
      </c>
      <c r="BX268" s="141">
        <v>141.30000000000001</v>
      </c>
      <c r="BY268" s="141">
        <v>146.19999999999999</v>
      </c>
      <c r="BZ268" s="141">
        <v>151.80000000000001</v>
      </c>
      <c r="CA268" s="141">
        <v>154.30000000000001</v>
      </c>
      <c r="CB268" s="141">
        <v>149.4</v>
      </c>
      <c r="CC268" s="141">
        <v>146.80000000000001</v>
      </c>
      <c r="CD268" s="141">
        <v>141.5</v>
      </c>
      <c r="CE268" s="141">
        <v>137.5</v>
      </c>
      <c r="CF268" s="141">
        <v>137.6</v>
      </c>
      <c r="CG268" s="141">
        <v>137.5</v>
      </c>
      <c r="CH268" s="141">
        <v>138.5</v>
      </c>
      <c r="CI268" s="141">
        <v>138.4</v>
      </c>
      <c r="CJ268" s="141">
        <v>138.6</v>
      </c>
      <c r="CK268" s="141">
        <v>138.9</v>
      </c>
      <c r="CL268" s="141">
        <v>140.1</v>
      </c>
    </row>
    <row r="269" spans="1:90" x14ac:dyDescent="0.2">
      <c r="A269" s="138" t="s">
        <v>3406</v>
      </c>
      <c r="B269" s="138" t="s">
        <v>3407</v>
      </c>
      <c r="C269" s="139">
        <v>2.095E-2</v>
      </c>
      <c r="D269" s="141">
        <v>99.7</v>
      </c>
      <c r="E269" s="141">
        <v>100.4</v>
      </c>
      <c r="F269" s="141">
        <v>99.7</v>
      </c>
      <c r="G269" s="141">
        <v>99.3</v>
      </c>
      <c r="H269" s="141">
        <v>99.4</v>
      </c>
      <c r="I269" s="141">
        <v>99</v>
      </c>
      <c r="J269" s="141">
        <v>99.5</v>
      </c>
      <c r="K269" s="141">
        <v>99.2</v>
      </c>
      <c r="L269" s="141">
        <v>99.8</v>
      </c>
      <c r="M269" s="141">
        <v>99.8</v>
      </c>
      <c r="N269" s="141">
        <v>99.7</v>
      </c>
      <c r="O269" s="141">
        <v>100.2</v>
      </c>
      <c r="P269" s="141">
        <v>101.4</v>
      </c>
      <c r="Q269" s="141">
        <v>104.2</v>
      </c>
      <c r="R269" s="141">
        <v>105.3</v>
      </c>
      <c r="S269" s="141">
        <v>104.8</v>
      </c>
      <c r="T269" s="141">
        <v>104.5</v>
      </c>
      <c r="U269" s="141">
        <v>104.1</v>
      </c>
      <c r="V269" s="141">
        <v>104.6</v>
      </c>
      <c r="W269" s="141">
        <v>106.8</v>
      </c>
      <c r="X269" s="141">
        <v>109.6</v>
      </c>
      <c r="Y269" s="141">
        <v>109.6</v>
      </c>
      <c r="Z269" s="141">
        <v>109.6</v>
      </c>
      <c r="AA269" s="141">
        <v>109.6</v>
      </c>
      <c r="AB269" s="141">
        <v>100.7</v>
      </c>
      <c r="AC269" s="141">
        <v>100.7</v>
      </c>
      <c r="AD269" s="141">
        <v>99.1</v>
      </c>
      <c r="AE269" s="141">
        <v>99.1</v>
      </c>
      <c r="AF269" s="141">
        <v>97.3</v>
      </c>
      <c r="AG269" s="141">
        <v>97.6</v>
      </c>
      <c r="AH269" s="141">
        <v>99.1</v>
      </c>
      <c r="AI269" s="141">
        <v>99.1</v>
      </c>
      <c r="AJ269" s="141">
        <v>99.5</v>
      </c>
      <c r="AK269" s="141">
        <v>99.1</v>
      </c>
      <c r="AL269" s="141">
        <v>99.1</v>
      </c>
      <c r="AM269" s="141">
        <v>97.7</v>
      </c>
      <c r="AN269" s="141">
        <v>97.3</v>
      </c>
      <c r="AO269" s="141">
        <v>97.3</v>
      </c>
      <c r="AP269" s="141">
        <v>97.3</v>
      </c>
      <c r="AQ269" s="141">
        <v>97.3</v>
      </c>
      <c r="AR269" s="141">
        <v>97.3</v>
      </c>
      <c r="AS269" s="141">
        <v>97.3</v>
      </c>
      <c r="AT269" s="141">
        <v>97.3</v>
      </c>
      <c r="AU269" s="141">
        <v>97.3</v>
      </c>
      <c r="AV269" s="141">
        <v>97.3</v>
      </c>
      <c r="AW269" s="141">
        <v>97.3</v>
      </c>
      <c r="AX269" s="141">
        <v>97.3</v>
      </c>
      <c r="AY269" s="141">
        <v>97.3</v>
      </c>
      <c r="AZ269" s="141">
        <v>101.4</v>
      </c>
      <c r="BA269" s="141">
        <v>106.4</v>
      </c>
      <c r="BB269" s="141">
        <v>111.4</v>
      </c>
      <c r="BC269" s="141">
        <v>111.2</v>
      </c>
      <c r="BD269" s="141">
        <v>111.7</v>
      </c>
      <c r="BE269" s="141">
        <v>110.6</v>
      </c>
      <c r="BF269" s="141">
        <v>113.2</v>
      </c>
      <c r="BG269" s="141">
        <v>115.6</v>
      </c>
      <c r="BH269" s="141">
        <v>110.8</v>
      </c>
      <c r="BI269" s="141">
        <v>111</v>
      </c>
      <c r="BJ269" s="141">
        <v>114.7</v>
      </c>
      <c r="BK269" s="141">
        <v>112.2</v>
      </c>
      <c r="BL269" s="141">
        <v>112.2</v>
      </c>
      <c r="BM269" s="141">
        <v>112.2</v>
      </c>
      <c r="BN269" s="141">
        <v>112.2</v>
      </c>
      <c r="BO269" s="141">
        <v>112.2</v>
      </c>
      <c r="BP269" s="141">
        <v>112.2</v>
      </c>
      <c r="BQ269" s="141">
        <v>112.2</v>
      </c>
      <c r="BR269" s="141">
        <v>112.2</v>
      </c>
      <c r="BS269" s="141">
        <v>112.2</v>
      </c>
      <c r="BT269" s="141">
        <v>112.2</v>
      </c>
      <c r="BU269" s="141">
        <v>112.2</v>
      </c>
      <c r="BV269" s="141">
        <v>112.2</v>
      </c>
      <c r="BW269" s="141">
        <v>112.2</v>
      </c>
      <c r="BX269" s="141">
        <v>112.2</v>
      </c>
      <c r="BY269" s="141">
        <v>112.2</v>
      </c>
      <c r="BZ269" s="141">
        <v>112.2</v>
      </c>
      <c r="CA269" s="141">
        <v>112.2</v>
      </c>
      <c r="CB269" s="141">
        <v>112.2</v>
      </c>
      <c r="CC269" s="141">
        <v>112.2</v>
      </c>
      <c r="CD269" s="141">
        <v>112.2</v>
      </c>
      <c r="CE269" s="141">
        <v>112.2</v>
      </c>
      <c r="CF269" s="141">
        <v>112.2</v>
      </c>
      <c r="CG269" s="141">
        <v>112.2</v>
      </c>
      <c r="CH269" s="141">
        <v>112.2</v>
      </c>
      <c r="CI269" s="141">
        <v>112.2</v>
      </c>
      <c r="CJ269" s="141">
        <v>112.2</v>
      </c>
      <c r="CK269" s="141">
        <v>112.2</v>
      </c>
      <c r="CL269" s="141">
        <v>112.2</v>
      </c>
    </row>
    <row r="270" spans="1:90" x14ac:dyDescent="0.2">
      <c r="A270" s="138" t="s">
        <v>3408</v>
      </c>
      <c r="B270" s="138" t="s">
        <v>3409</v>
      </c>
      <c r="C270" s="139">
        <v>0.53329000000000004</v>
      </c>
      <c r="D270" s="141">
        <v>99.8</v>
      </c>
      <c r="E270" s="141">
        <v>99.8</v>
      </c>
      <c r="F270" s="141">
        <v>99.6</v>
      </c>
      <c r="G270" s="141">
        <v>99.6</v>
      </c>
      <c r="H270" s="141">
        <v>99.2</v>
      </c>
      <c r="I270" s="141">
        <v>99.7</v>
      </c>
      <c r="J270" s="141">
        <v>100.3</v>
      </c>
      <c r="K270" s="141">
        <v>101.1</v>
      </c>
      <c r="L270" s="141">
        <v>101.2</v>
      </c>
      <c r="M270" s="141">
        <v>101.3</v>
      </c>
      <c r="N270" s="141">
        <v>101.3</v>
      </c>
      <c r="O270" s="141">
        <v>100.5</v>
      </c>
      <c r="P270" s="141">
        <v>100.6</v>
      </c>
      <c r="Q270" s="141">
        <v>100.5</v>
      </c>
      <c r="R270" s="141">
        <v>101</v>
      </c>
      <c r="S270" s="141">
        <v>101.3</v>
      </c>
      <c r="T270" s="141">
        <v>101.3</v>
      </c>
      <c r="U270" s="141">
        <v>101</v>
      </c>
      <c r="V270" s="141">
        <v>102</v>
      </c>
      <c r="W270" s="141">
        <v>102.4</v>
      </c>
      <c r="X270" s="141">
        <v>102.5</v>
      </c>
      <c r="Y270" s="141">
        <v>102.5</v>
      </c>
      <c r="Z270" s="141">
        <v>102.2</v>
      </c>
      <c r="AA270" s="141">
        <v>102.2</v>
      </c>
      <c r="AB270" s="141">
        <v>102.2</v>
      </c>
      <c r="AC270" s="141">
        <v>103.2</v>
      </c>
      <c r="AD270" s="141">
        <v>103.3</v>
      </c>
      <c r="AE270" s="141">
        <v>103.2</v>
      </c>
      <c r="AF270" s="141">
        <v>103</v>
      </c>
      <c r="AG270" s="141">
        <v>102.9</v>
      </c>
      <c r="AH270" s="141">
        <v>103</v>
      </c>
      <c r="AI270" s="141">
        <v>103.4</v>
      </c>
      <c r="AJ270" s="141">
        <v>103.5</v>
      </c>
      <c r="AK270" s="141">
        <v>104.2</v>
      </c>
      <c r="AL270" s="141">
        <v>104.1</v>
      </c>
      <c r="AM270" s="141">
        <v>104.2</v>
      </c>
      <c r="AN270" s="141">
        <v>107.2</v>
      </c>
      <c r="AO270" s="141">
        <v>106.1</v>
      </c>
      <c r="AP270" s="141">
        <v>105.6</v>
      </c>
      <c r="AQ270" s="141">
        <v>106.7</v>
      </c>
      <c r="AR270" s="141">
        <v>106.3</v>
      </c>
      <c r="AS270" s="141">
        <v>107.2</v>
      </c>
      <c r="AT270" s="141">
        <v>108</v>
      </c>
      <c r="AU270" s="141">
        <v>109.4</v>
      </c>
      <c r="AV270" s="141">
        <v>108.7</v>
      </c>
      <c r="AW270" s="141">
        <v>109.2</v>
      </c>
      <c r="AX270" s="141">
        <v>109</v>
      </c>
      <c r="AY270" s="141">
        <v>107.5</v>
      </c>
      <c r="AZ270" s="141">
        <v>107.1</v>
      </c>
      <c r="BA270" s="141">
        <v>106.3</v>
      </c>
      <c r="BB270" s="141">
        <v>106.1</v>
      </c>
      <c r="BC270" s="141">
        <v>106.7</v>
      </c>
      <c r="BD270" s="141">
        <v>105.2</v>
      </c>
      <c r="BE270" s="141">
        <v>104.6</v>
      </c>
      <c r="BF270" s="141">
        <v>105.3</v>
      </c>
      <c r="BG270" s="141">
        <v>106.2</v>
      </c>
      <c r="BH270" s="141">
        <v>105.1</v>
      </c>
      <c r="BI270" s="141">
        <v>106.4</v>
      </c>
      <c r="BJ270" s="141">
        <v>105.8</v>
      </c>
      <c r="BK270" s="141">
        <v>104.5</v>
      </c>
      <c r="BL270" s="141">
        <v>104.7</v>
      </c>
      <c r="BM270" s="141">
        <v>106.7</v>
      </c>
      <c r="BN270" s="141">
        <v>108.4</v>
      </c>
      <c r="BO270" s="141">
        <v>109.1</v>
      </c>
      <c r="BP270" s="141">
        <v>109.5</v>
      </c>
      <c r="BQ270" s="141">
        <v>109.6</v>
      </c>
      <c r="BR270" s="141">
        <v>109</v>
      </c>
      <c r="BS270" s="141">
        <v>111</v>
      </c>
      <c r="BT270" s="141">
        <v>110.8</v>
      </c>
      <c r="BU270" s="141">
        <v>110.9</v>
      </c>
      <c r="BV270" s="141">
        <v>110.7</v>
      </c>
      <c r="BW270" s="141">
        <v>111</v>
      </c>
      <c r="BX270" s="141">
        <v>112.8</v>
      </c>
      <c r="BY270" s="141">
        <v>113.9</v>
      </c>
      <c r="BZ270" s="141">
        <v>113.9</v>
      </c>
      <c r="CA270" s="141">
        <v>115.2</v>
      </c>
      <c r="CB270" s="141">
        <v>117.3</v>
      </c>
      <c r="CC270" s="141">
        <v>120</v>
      </c>
      <c r="CD270" s="141">
        <v>119.8</v>
      </c>
      <c r="CE270" s="141">
        <v>119.7</v>
      </c>
      <c r="CF270" s="141">
        <v>120.5</v>
      </c>
      <c r="CG270" s="141">
        <v>120.4</v>
      </c>
      <c r="CH270" s="141">
        <v>120.2</v>
      </c>
      <c r="CI270" s="141">
        <v>119.9</v>
      </c>
      <c r="CJ270" s="141">
        <v>121.2</v>
      </c>
      <c r="CK270" s="141">
        <v>121.2</v>
      </c>
      <c r="CL270" s="141">
        <v>121.2</v>
      </c>
    </row>
    <row r="271" spans="1:90" x14ac:dyDescent="0.2">
      <c r="A271" s="138" t="s">
        <v>3410</v>
      </c>
      <c r="B271" s="138" t="s">
        <v>3411</v>
      </c>
      <c r="C271" s="139">
        <v>0.13711000000000001</v>
      </c>
      <c r="D271" s="141">
        <v>98.3</v>
      </c>
      <c r="E271" s="141">
        <v>98.3</v>
      </c>
      <c r="F271" s="141">
        <v>99.2</v>
      </c>
      <c r="G271" s="141">
        <v>100.9</v>
      </c>
      <c r="H271" s="141">
        <v>99.1</v>
      </c>
      <c r="I271" s="141">
        <v>99.1</v>
      </c>
      <c r="J271" s="141">
        <v>100.1</v>
      </c>
      <c r="K271" s="141">
        <v>100.1</v>
      </c>
      <c r="L271" s="141">
        <v>100.1</v>
      </c>
      <c r="M271" s="141">
        <v>100.5</v>
      </c>
      <c r="N271" s="141">
        <v>100.5</v>
      </c>
      <c r="O271" s="141">
        <v>100.5</v>
      </c>
      <c r="P271" s="141">
        <v>100.5</v>
      </c>
      <c r="Q271" s="141">
        <v>100.5</v>
      </c>
      <c r="R271" s="141">
        <v>99.8</v>
      </c>
      <c r="S271" s="141">
        <v>100.2</v>
      </c>
      <c r="T271" s="141">
        <v>98.7</v>
      </c>
      <c r="U271" s="141">
        <v>98.7</v>
      </c>
      <c r="V271" s="141">
        <v>99.1</v>
      </c>
      <c r="W271" s="141">
        <v>99.1</v>
      </c>
      <c r="X271" s="141">
        <v>99.2</v>
      </c>
      <c r="Y271" s="141">
        <v>99.8</v>
      </c>
      <c r="Z271" s="141">
        <v>99.8</v>
      </c>
      <c r="AA271" s="141">
        <v>99.8</v>
      </c>
      <c r="AB271" s="141">
        <v>99.9</v>
      </c>
      <c r="AC271" s="141">
        <v>99.9</v>
      </c>
      <c r="AD271" s="141">
        <v>99.7</v>
      </c>
      <c r="AE271" s="141">
        <v>98.9</v>
      </c>
      <c r="AF271" s="141">
        <v>98.9</v>
      </c>
      <c r="AG271" s="141">
        <v>98.8</v>
      </c>
      <c r="AH271" s="141">
        <v>99.9</v>
      </c>
      <c r="AI271" s="141">
        <v>99.9</v>
      </c>
      <c r="AJ271" s="141">
        <v>99.9</v>
      </c>
      <c r="AK271" s="141">
        <v>100</v>
      </c>
      <c r="AL271" s="141">
        <v>100</v>
      </c>
      <c r="AM271" s="141">
        <v>100</v>
      </c>
      <c r="AN271" s="141">
        <v>112.1</v>
      </c>
      <c r="AO271" s="141">
        <v>107.8</v>
      </c>
      <c r="AP271" s="141">
        <v>106.1</v>
      </c>
      <c r="AQ271" s="141">
        <v>107.8</v>
      </c>
      <c r="AR271" s="141">
        <v>108.2</v>
      </c>
      <c r="AS271" s="141">
        <v>108.6</v>
      </c>
      <c r="AT271" s="141">
        <v>108.5</v>
      </c>
      <c r="AU271" s="141">
        <v>112.1</v>
      </c>
      <c r="AV271" s="141">
        <v>110.4</v>
      </c>
      <c r="AW271" s="141">
        <v>110.8</v>
      </c>
      <c r="AX271" s="141">
        <v>113.1</v>
      </c>
      <c r="AY271" s="141">
        <v>110.5</v>
      </c>
      <c r="AZ271" s="141">
        <v>111.4</v>
      </c>
      <c r="BA271" s="141">
        <v>111.1</v>
      </c>
      <c r="BB271" s="141">
        <v>109</v>
      </c>
      <c r="BC271" s="141">
        <v>110.4</v>
      </c>
      <c r="BD271" s="141">
        <v>104.5</v>
      </c>
      <c r="BE271" s="141">
        <v>103.5</v>
      </c>
      <c r="BF271" s="141">
        <v>103.9</v>
      </c>
      <c r="BG271" s="141">
        <v>106.1</v>
      </c>
      <c r="BH271" s="141">
        <v>104.7</v>
      </c>
      <c r="BI271" s="141">
        <v>105.9</v>
      </c>
      <c r="BJ271" s="141">
        <v>105.3</v>
      </c>
      <c r="BK271" s="141">
        <v>105</v>
      </c>
      <c r="BL271" s="141">
        <v>105.2</v>
      </c>
      <c r="BM271" s="141">
        <v>107.3</v>
      </c>
      <c r="BN271" s="141">
        <v>112.7</v>
      </c>
      <c r="BO271" s="141">
        <v>111.8</v>
      </c>
      <c r="BP271" s="141">
        <v>112.8</v>
      </c>
      <c r="BQ271" s="141">
        <v>113</v>
      </c>
      <c r="BR271" s="141">
        <v>113</v>
      </c>
      <c r="BS271" s="141">
        <v>114.1</v>
      </c>
      <c r="BT271" s="141">
        <v>114.1</v>
      </c>
      <c r="BU271" s="141">
        <v>113</v>
      </c>
      <c r="BV271" s="141">
        <v>113</v>
      </c>
      <c r="BW271" s="141">
        <v>113.2</v>
      </c>
      <c r="BX271" s="141">
        <v>116.7</v>
      </c>
      <c r="BY271" s="141">
        <v>116.3</v>
      </c>
      <c r="BZ271" s="141">
        <v>116.6</v>
      </c>
      <c r="CA271" s="141">
        <v>121.5</v>
      </c>
      <c r="CB271" s="141">
        <v>124.5</v>
      </c>
      <c r="CC271" s="141">
        <v>130.4</v>
      </c>
      <c r="CD271" s="141">
        <v>130.1</v>
      </c>
      <c r="CE271" s="141">
        <v>129</v>
      </c>
      <c r="CF271" s="141">
        <v>129.4</v>
      </c>
      <c r="CG271" s="141">
        <v>129.9</v>
      </c>
      <c r="CH271" s="141">
        <v>126.8</v>
      </c>
      <c r="CI271" s="141">
        <v>126.7</v>
      </c>
      <c r="CJ271" s="141">
        <v>131.30000000000001</v>
      </c>
      <c r="CK271" s="141">
        <v>132.30000000000001</v>
      </c>
      <c r="CL271" s="141">
        <v>132.6</v>
      </c>
    </row>
    <row r="272" spans="1:90" x14ac:dyDescent="0.2">
      <c r="A272" s="138" t="s">
        <v>3412</v>
      </c>
      <c r="B272" s="138" t="s">
        <v>3413</v>
      </c>
      <c r="C272" s="139">
        <v>6.2120000000000002E-2</v>
      </c>
      <c r="D272" s="141">
        <v>101.1</v>
      </c>
      <c r="E272" s="141">
        <v>99.5</v>
      </c>
      <c r="F272" s="141">
        <v>100.5</v>
      </c>
      <c r="G272" s="141">
        <v>104.4</v>
      </c>
      <c r="H272" s="141">
        <v>103.9</v>
      </c>
      <c r="I272" s="141">
        <v>105.7</v>
      </c>
      <c r="J272" s="141">
        <v>105.7</v>
      </c>
      <c r="K272" s="141">
        <v>105.7</v>
      </c>
      <c r="L272" s="141">
        <v>105.7</v>
      </c>
      <c r="M272" s="141">
        <v>106.1</v>
      </c>
      <c r="N272" s="141">
        <v>107.1</v>
      </c>
      <c r="O272" s="141">
        <v>106.5</v>
      </c>
      <c r="P272" s="141">
        <v>107.4</v>
      </c>
      <c r="Q272" s="141">
        <v>107.2</v>
      </c>
      <c r="R272" s="141">
        <v>109.6</v>
      </c>
      <c r="S272" s="141">
        <v>110.8</v>
      </c>
      <c r="T272" s="141">
        <v>112.1</v>
      </c>
      <c r="U272" s="141">
        <v>111.2</v>
      </c>
      <c r="V272" s="141">
        <v>112.4</v>
      </c>
      <c r="W272" s="141">
        <v>111.2</v>
      </c>
      <c r="X272" s="141">
        <v>110.3</v>
      </c>
      <c r="Y272" s="141">
        <v>113.6</v>
      </c>
      <c r="Z272" s="141">
        <v>113.3</v>
      </c>
      <c r="AA272" s="141">
        <v>114.5</v>
      </c>
      <c r="AB272" s="141">
        <v>112.4</v>
      </c>
      <c r="AC272" s="141">
        <v>112.1</v>
      </c>
      <c r="AD272" s="141">
        <v>114.4</v>
      </c>
      <c r="AE272" s="141">
        <v>113</v>
      </c>
      <c r="AF272" s="141">
        <v>112.9</v>
      </c>
      <c r="AG272" s="141">
        <v>112.3</v>
      </c>
      <c r="AH272" s="141">
        <v>112.6</v>
      </c>
      <c r="AI272" s="141">
        <v>112.5</v>
      </c>
      <c r="AJ272" s="141">
        <v>114.1</v>
      </c>
      <c r="AK272" s="141">
        <v>113.7</v>
      </c>
      <c r="AL272" s="141">
        <v>113.7</v>
      </c>
      <c r="AM272" s="141">
        <v>114.1</v>
      </c>
      <c r="AN272" s="141">
        <v>112.8</v>
      </c>
      <c r="AO272" s="141">
        <v>113.6</v>
      </c>
      <c r="AP272" s="141">
        <v>113.8</v>
      </c>
      <c r="AQ272" s="141">
        <v>114.3</v>
      </c>
      <c r="AR272" s="141">
        <v>107.8</v>
      </c>
      <c r="AS272" s="141">
        <v>108.1</v>
      </c>
      <c r="AT272" s="141">
        <v>108.1</v>
      </c>
      <c r="AU272" s="141">
        <v>108.1</v>
      </c>
      <c r="AV272" s="141">
        <v>108.1</v>
      </c>
      <c r="AW272" s="141">
        <v>108.1</v>
      </c>
      <c r="AX272" s="141">
        <v>108.1</v>
      </c>
      <c r="AY272" s="141">
        <v>108.1</v>
      </c>
      <c r="AZ272" s="141">
        <v>109.2</v>
      </c>
      <c r="BA272" s="141">
        <v>109.2</v>
      </c>
      <c r="BB272" s="141">
        <v>107.6</v>
      </c>
      <c r="BC272" s="141">
        <v>106.7</v>
      </c>
      <c r="BD272" s="141">
        <v>110.5</v>
      </c>
      <c r="BE272" s="141">
        <v>106.5</v>
      </c>
      <c r="BF272" s="141">
        <v>108.9</v>
      </c>
      <c r="BG272" s="141">
        <v>111.6</v>
      </c>
      <c r="BH272" s="141">
        <v>107.8</v>
      </c>
      <c r="BI272" s="141">
        <v>110.4</v>
      </c>
      <c r="BJ272" s="141">
        <v>108.7</v>
      </c>
      <c r="BK272" s="141">
        <v>107.7</v>
      </c>
      <c r="BL272" s="141">
        <v>108.3</v>
      </c>
      <c r="BM272" s="141">
        <v>109.6</v>
      </c>
      <c r="BN272" s="141">
        <v>112.1</v>
      </c>
      <c r="BO272" s="141">
        <v>116.2</v>
      </c>
      <c r="BP272" s="141">
        <v>116.2</v>
      </c>
      <c r="BQ272" s="141">
        <v>116.2</v>
      </c>
      <c r="BR272" s="141">
        <v>116.2</v>
      </c>
      <c r="BS272" s="141">
        <v>116.2</v>
      </c>
      <c r="BT272" s="141">
        <v>115.1</v>
      </c>
      <c r="BU272" s="141">
        <v>115.2</v>
      </c>
      <c r="BV272" s="141">
        <v>114.7</v>
      </c>
      <c r="BW272" s="141">
        <v>115.8</v>
      </c>
      <c r="BX272" s="141">
        <v>119.8</v>
      </c>
      <c r="BY272" s="141">
        <v>118.8</v>
      </c>
      <c r="BZ272" s="141">
        <v>118.5</v>
      </c>
      <c r="CA272" s="141">
        <v>118.8</v>
      </c>
      <c r="CB272" s="141">
        <v>119</v>
      </c>
      <c r="CC272" s="141">
        <v>123.4</v>
      </c>
      <c r="CD272" s="141">
        <v>122.2</v>
      </c>
      <c r="CE272" s="141">
        <v>121.7</v>
      </c>
      <c r="CF272" s="141">
        <v>122.5</v>
      </c>
      <c r="CG272" s="141">
        <v>123.4</v>
      </c>
      <c r="CH272" s="141">
        <v>123.8</v>
      </c>
      <c r="CI272" s="141">
        <v>122.7</v>
      </c>
      <c r="CJ272" s="141">
        <v>122.8</v>
      </c>
      <c r="CK272" s="141">
        <v>122.8</v>
      </c>
      <c r="CL272" s="141">
        <v>121.8</v>
      </c>
    </row>
    <row r="273" spans="1:90" x14ac:dyDescent="0.2">
      <c r="A273" s="138" t="s">
        <v>3414</v>
      </c>
      <c r="B273" s="138" t="s">
        <v>3415</v>
      </c>
      <c r="C273" s="139">
        <v>9.7909999999999997E-2</v>
      </c>
      <c r="D273" s="141">
        <v>100.1</v>
      </c>
      <c r="E273" s="141">
        <v>100</v>
      </c>
      <c r="F273" s="141">
        <v>100</v>
      </c>
      <c r="G273" s="141">
        <v>97.8</v>
      </c>
      <c r="H273" s="141">
        <v>98</v>
      </c>
      <c r="I273" s="141">
        <v>99</v>
      </c>
      <c r="J273" s="141">
        <v>99.9</v>
      </c>
      <c r="K273" s="141">
        <v>101.1</v>
      </c>
      <c r="L273" s="141">
        <v>101.1</v>
      </c>
      <c r="M273" s="141">
        <v>101.5</v>
      </c>
      <c r="N273" s="141">
        <v>101.5</v>
      </c>
      <c r="O273" s="141">
        <v>99.1</v>
      </c>
      <c r="P273" s="141">
        <v>99.2</v>
      </c>
      <c r="Q273" s="141">
        <v>98.6</v>
      </c>
      <c r="R273" s="141">
        <v>99.7</v>
      </c>
      <c r="S273" s="141">
        <v>99.1</v>
      </c>
      <c r="T273" s="141">
        <v>99.2</v>
      </c>
      <c r="U273" s="141">
        <v>98.9</v>
      </c>
      <c r="V273" s="141">
        <v>99.4</v>
      </c>
      <c r="W273" s="141">
        <v>100.7</v>
      </c>
      <c r="X273" s="141">
        <v>100.9</v>
      </c>
      <c r="Y273" s="141">
        <v>101.5</v>
      </c>
      <c r="Z273" s="141">
        <v>101.5</v>
      </c>
      <c r="AA273" s="141">
        <v>101.2</v>
      </c>
      <c r="AB273" s="141">
        <v>100.2</v>
      </c>
      <c r="AC273" s="141">
        <v>106.5</v>
      </c>
      <c r="AD273" s="141">
        <v>105.4</v>
      </c>
      <c r="AE273" s="141">
        <v>107.5</v>
      </c>
      <c r="AF273" s="141">
        <v>107.6</v>
      </c>
      <c r="AG273" s="141">
        <v>107.3</v>
      </c>
      <c r="AH273" s="141">
        <v>105.6</v>
      </c>
      <c r="AI273" s="141">
        <v>106.4</v>
      </c>
      <c r="AJ273" s="141">
        <v>106.7</v>
      </c>
      <c r="AK273" s="141">
        <v>111</v>
      </c>
      <c r="AL273" s="141">
        <v>111</v>
      </c>
      <c r="AM273" s="141">
        <v>110.9</v>
      </c>
      <c r="AN273" s="141">
        <v>106.5</v>
      </c>
      <c r="AO273" s="141">
        <v>106.5</v>
      </c>
      <c r="AP273" s="141">
        <v>106.5</v>
      </c>
      <c r="AQ273" s="141">
        <v>106.5</v>
      </c>
      <c r="AR273" s="141">
        <v>106.5</v>
      </c>
      <c r="AS273" s="141">
        <v>108.6</v>
      </c>
      <c r="AT273" s="141">
        <v>110</v>
      </c>
      <c r="AU273" s="141">
        <v>109.7</v>
      </c>
      <c r="AV273" s="141">
        <v>109.9</v>
      </c>
      <c r="AW273" s="141">
        <v>110.5</v>
      </c>
      <c r="AX273" s="141">
        <v>109.5</v>
      </c>
      <c r="AY273" s="141">
        <v>108.6</v>
      </c>
      <c r="AZ273" s="141">
        <v>107.8</v>
      </c>
      <c r="BA273" s="141">
        <v>106.2</v>
      </c>
      <c r="BB273" s="141">
        <v>105.9</v>
      </c>
      <c r="BC273" s="141">
        <v>106.7</v>
      </c>
      <c r="BD273" s="141">
        <v>105.9</v>
      </c>
      <c r="BE273" s="141">
        <v>106.3</v>
      </c>
      <c r="BF273" s="141">
        <v>105.9</v>
      </c>
      <c r="BG273" s="141">
        <v>106.7</v>
      </c>
      <c r="BH273" s="141">
        <v>106.9</v>
      </c>
      <c r="BI273" s="141">
        <v>110.1</v>
      </c>
      <c r="BJ273" s="141">
        <v>108.5</v>
      </c>
      <c r="BK273" s="141">
        <v>103.3</v>
      </c>
      <c r="BL273" s="141">
        <v>103.2</v>
      </c>
      <c r="BM273" s="141">
        <v>104</v>
      </c>
      <c r="BN273" s="141">
        <v>104.3</v>
      </c>
      <c r="BO273" s="141">
        <v>105.3</v>
      </c>
      <c r="BP273" s="141">
        <v>105.3</v>
      </c>
      <c r="BQ273" s="141">
        <v>105.4</v>
      </c>
      <c r="BR273" s="141">
        <v>106.2</v>
      </c>
      <c r="BS273" s="141">
        <v>107.7</v>
      </c>
      <c r="BT273" s="141">
        <v>107.5</v>
      </c>
      <c r="BU273" s="141">
        <v>109.2</v>
      </c>
      <c r="BV273" s="141">
        <v>109</v>
      </c>
      <c r="BW273" s="141">
        <v>109.7</v>
      </c>
      <c r="BX273" s="141">
        <v>110.9</v>
      </c>
      <c r="BY273" s="141">
        <v>113.8</v>
      </c>
      <c r="BZ273" s="141">
        <v>112.4</v>
      </c>
      <c r="CA273" s="141">
        <v>112.2</v>
      </c>
      <c r="CB273" s="141">
        <v>116.1</v>
      </c>
      <c r="CC273" s="141">
        <v>114.4</v>
      </c>
      <c r="CD273" s="141">
        <v>114.4</v>
      </c>
      <c r="CE273" s="141">
        <v>116.6</v>
      </c>
      <c r="CF273" s="141">
        <v>119</v>
      </c>
      <c r="CG273" s="141">
        <v>116.1</v>
      </c>
      <c r="CH273" s="141">
        <v>117</v>
      </c>
      <c r="CI273" s="141">
        <v>115.9</v>
      </c>
      <c r="CJ273" s="141">
        <v>115</v>
      </c>
      <c r="CK273" s="141">
        <v>114.4</v>
      </c>
      <c r="CL273" s="141">
        <v>114.9</v>
      </c>
    </row>
    <row r="274" spans="1:90" x14ac:dyDescent="0.2">
      <c r="A274" s="138" t="s">
        <v>3416</v>
      </c>
      <c r="B274" s="138" t="s">
        <v>3417</v>
      </c>
      <c r="C274" s="139">
        <v>6.862E-2</v>
      </c>
      <c r="D274" s="141">
        <v>100.3</v>
      </c>
      <c r="E274" s="141">
        <v>100.5</v>
      </c>
      <c r="F274" s="141">
        <v>97.4</v>
      </c>
      <c r="G274" s="141">
        <v>95.1</v>
      </c>
      <c r="H274" s="141">
        <v>96.7</v>
      </c>
      <c r="I274" s="141">
        <v>96.2</v>
      </c>
      <c r="J274" s="141">
        <v>97.8</v>
      </c>
      <c r="K274" s="141">
        <v>99</v>
      </c>
      <c r="L274" s="141">
        <v>98.5</v>
      </c>
      <c r="M274" s="141">
        <v>98.4</v>
      </c>
      <c r="N274" s="141">
        <v>97.5</v>
      </c>
      <c r="O274" s="141">
        <v>96.9</v>
      </c>
      <c r="P274" s="141">
        <v>97.2</v>
      </c>
      <c r="Q274" s="141">
        <v>98</v>
      </c>
      <c r="R274" s="141">
        <v>97.5</v>
      </c>
      <c r="S274" s="141">
        <v>95</v>
      </c>
      <c r="T274" s="141">
        <v>95.3</v>
      </c>
      <c r="U274" s="141">
        <v>94.8</v>
      </c>
      <c r="V274" s="141">
        <v>96.7</v>
      </c>
      <c r="W274" s="141">
        <v>98.7</v>
      </c>
      <c r="X274" s="141">
        <v>99</v>
      </c>
      <c r="Y274" s="141">
        <v>96.4</v>
      </c>
      <c r="Z274" s="141">
        <v>95.1</v>
      </c>
      <c r="AA274" s="141">
        <v>94.4</v>
      </c>
      <c r="AB274" s="141">
        <v>96.8</v>
      </c>
      <c r="AC274" s="141">
        <v>96.2</v>
      </c>
      <c r="AD274" s="141">
        <v>95.4</v>
      </c>
      <c r="AE274" s="141">
        <v>93.3</v>
      </c>
      <c r="AF274" s="141">
        <v>92.5</v>
      </c>
      <c r="AG274" s="141">
        <v>92.2</v>
      </c>
      <c r="AH274" s="141">
        <v>92.8</v>
      </c>
      <c r="AI274" s="141">
        <v>93.1</v>
      </c>
      <c r="AJ274" s="141">
        <v>92.6</v>
      </c>
      <c r="AK274" s="141">
        <v>92.2</v>
      </c>
      <c r="AL274" s="141">
        <v>90.9</v>
      </c>
      <c r="AM274" s="141">
        <v>92</v>
      </c>
      <c r="AN274" s="141">
        <v>95.5</v>
      </c>
      <c r="AO274" s="141">
        <v>95.7</v>
      </c>
      <c r="AP274" s="141">
        <v>92.9</v>
      </c>
      <c r="AQ274" s="141">
        <v>93</v>
      </c>
      <c r="AR274" s="141">
        <v>94.7</v>
      </c>
      <c r="AS274" s="141">
        <v>97.4</v>
      </c>
      <c r="AT274" s="141">
        <v>97.4</v>
      </c>
      <c r="AU274" s="141">
        <v>99.2</v>
      </c>
      <c r="AV274" s="141">
        <v>95.8</v>
      </c>
      <c r="AW274" s="141">
        <v>96.7</v>
      </c>
      <c r="AX274" s="141">
        <v>97.6</v>
      </c>
      <c r="AY274" s="141">
        <v>96.1</v>
      </c>
      <c r="AZ274" s="141">
        <v>96.7</v>
      </c>
      <c r="BA274" s="141">
        <v>92.7</v>
      </c>
      <c r="BB274" s="141">
        <v>93.7</v>
      </c>
      <c r="BC274" s="141">
        <v>95.1</v>
      </c>
      <c r="BD274" s="141">
        <v>94</v>
      </c>
      <c r="BE274" s="141">
        <v>94.5</v>
      </c>
      <c r="BF274" s="141">
        <v>97.2</v>
      </c>
      <c r="BG274" s="141">
        <v>96.6</v>
      </c>
      <c r="BH274" s="141">
        <v>95.1</v>
      </c>
      <c r="BI274" s="141">
        <v>95.4</v>
      </c>
      <c r="BJ274" s="141">
        <v>95.4</v>
      </c>
      <c r="BK274" s="141">
        <v>96.4</v>
      </c>
      <c r="BL274" s="141">
        <v>96.5</v>
      </c>
      <c r="BM274" s="141">
        <v>96.5</v>
      </c>
      <c r="BN274" s="141">
        <v>96.5</v>
      </c>
      <c r="BO274" s="141">
        <v>98</v>
      </c>
      <c r="BP274" s="141">
        <v>98.5</v>
      </c>
      <c r="BQ274" s="141">
        <v>98.8</v>
      </c>
      <c r="BR274" s="141">
        <v>99.1</v>
      </c>
      <c r="BS274" s="141">
        <v>100.5</v>
      </c>
      <c r="BT274" s="141">
        <v>100.5</v>
      </c>
      <c r="BU274" s="141">
        <v>100.5</v>
      </c>
      <c r="BV274" s="141">
        <v>100.5</v>
      </c>
      <c r="BW274" s="141">
        <v>100.9</v>
      </c>
      <c r="BX274" s="141">
        <v>101.5</v>
      </c>
      <c r="BY274" s="141">
        <v>104.4</v>
      </c>
      <c r="BZ274" s="141">
        <v>104.5</v>
      </c>
      <c r="CA274" s="141">
        <v>104.7</v>
      </c>
      <c r="CB274" s="141">
        <v>105.4</v>
      </c>
      <c r="CC274" s="141">
        <v>108.1</v>
      </c>
      <c r="CD274" s="141">
        <v>108.3</v>
      </c>
      <c r="CE274" s="141">
        <v>107.8</v>
      </c>
      <c r="CF274" s="141">
        <v>107.8</v>
      </c>
      <c r="CG274" s="141">
        <v>107.8</v>
      </c>
      <c r="CH274" s="141">
        <v>108.1</v>
      </c>
      <c r="CI274" s="141">
        <v>108.9</v>
      </c>
      <c r="CJ274" s="141">
        <v>109.6</v>
      </c>
      <c r="CK274" s="141">
        <v>110.3</v>
      </c>
      <c r="CL274" s="141">
        <v>110.3</v>
      </c>
    </row>
    <row r="275" spans="1:90" x14ac:dyDescent="0.2">
      <c r="A275" s="138" t="s">
        <v>3418</v>
      </c>
      <c r="B275" s="138" t="s">
        <v>3419</v>
      </c>
      <c r="C275" s="139">
        <v>2.2020000000000001E-2</v>
      </c>
      <c r="D275" s="141">
        <v>100</v>
      </c>
      <c r="E275" s="141">
        <v>100</v>
      </c>
      <c r="F275" s="141">
        <v>100</v>
      </c>
      <c r="G275" s="141">
        <v>90.2</v>
      </c>
      <c r="H275" s="141">
        <v>90.2</v>
      </c>
      <c r="I275" s="141">
        <v>90.2</v>
      </c>
      <c r="J275" s="141">
        <v>90.2</v>
      </c>
      <c r="K275" s="141">
        <v>90.2</v>
      </c>
      <c r="L275" s="141">
        <v>90.2</v>
      </c>
      <c r="M275" s="141">
        <v>90.2</v>
      </c>
      <c r="N275" s="141">
        <v>90.2</v>
      </c>
      <c r="O275" s="141">
        <v>90.2</v>
      </c>
      <c r="P275" s="141">
        <v>94.8</v>
      </c>
      <c r="Q275" s="141">
        <v>94.8</v>
      </c>
      <c r="R275" s="141">
        <v>94.8</v>
      </c>
      <c r="S275" s="141">
        <v>94.8</v>
      </c>
      <c r="T275" s="141">
        <v>94.8</v>
      </c>
      <c r="U275" s="141">
        <v>94.8</v>
      </c>
      <c r="V275" s="141">
        <v>94.8</v>
      </c>
      <c r="W275" s="141">
        <v>94.8</v>
      </c>
      <c r="X275" s="141">
        <v>94.8</v>
      </c>
      <c r="Y275" s="141">
        <v>94.8</v>
      </c>
      <c r="Z275" s="141">
        <v>94.8</v>
      </c>
      <c r="AA275" s="141">
        <v>94.8</v>
      </c>
      <c r="AB275" s="141">
        <v>94.4</v>
      </c>
      <c r="AC275" s="141">
        <v>94.4</v>
      </c>
      <c r="AD275" s="141">
        <v>94.4</v>
      </c>
      <c r="AE275" s="141">
        <v>94.4</v>
      </c>
      <c r="AF275" s="141">
        <v>94.4</v>
      </c>
      <c r="AG275" s="141">
        <v>94.4</v>
      </c>
      <c r="AH275" s="141">
        <v>94.4</v>
      </c>
      <c r="AI275" s="141">
        <v>94.4</v>
      </c>
      <c r="AJ275" s="141">
        <v>94.4</v>
      </c>
      <c r="AK275" s="141">
        <v>94.4</v>
      </c>
      <c r="AL275" s="141">
        <v>94.4</v>
      </c>
      <c r="AM275" s="141">
        <v>94.4</v>
      </c>
      <c r="AN275" s="141">
        <v>97</v>
      </c>
      <c r="AO275" s="141">
        <v>97</v>
      </c>
      <c r="AP275" s="141">
        <v>97</v>
      </c>
      <c r="AQ275" s="141">
        <v>97</v>
      </c>
      <c r="AR275" s="141">
        <v>97</v>
      </c>
      <c r="AS275" s="141">
        <v>97</v>
      </c>
      <c r="AT275" s="141">
        <v>97</v>
      </c>
      <c r="AU275" s="141">
        <v>97</v>
      </c>
      <c r="AV275" s="141">
        <v>97</v>
      </c>
      <c r="AW275" s="141">
        <v>97</v>
      </c>
      <c r="AX275" s="141">
        <v>97</v>
      </c>
      <c r="AY275" s="141">
        <v>99.1</v>
      </c>
      <c r="AZ275" s="141">
        <v>91.1</v>
      </c>
      <c r="BA275" s="141">
        <v>91.1</v>
      </c>
      <c r="BB275" s="141">
        <v>91.1</v>
      </c>
      <c r="BC275" s="141">
        <v>91.1</v>
      </c>
      <c r="BD275" s="141">
        <v>91.1</v>
      </c>
      <c r="BE275" s="141">
        <v>91.1</v>
      </c>
      <c r="BF275" s="141">
        <v>91.1</v>
      </c>
      <c r="BG275" s="141">
        <v>91.1</v>
      </c>
      <c r="BH275" s="141">
        <v>91.1</v>
      </c>
      <c r="BI275" s="141">
        <v>91.1</v>
      </c>
      <c r="BJ275" s="141">
        <v>88.5</v>
      </c>
      <c r="BK275" s="141">
        <v>80.7</v>
      </c>
      <c r="BL275" s="141">
        <v>80.7</v>
      </c>
      <c r="BM275" s="141">
        <v>106.3</v>
      </c>
      <c r="BN275" s="141">
        <v>106.3</v>
      </c>
      <c r="BO275" s="141">
        <v>107.2</v>
      </c>
      <c r="BP275" s="141">
        <v>109.9</v>
      </c>
      <c r="BQ275" s="141">
        <v>109.9</v>
      </c>
      <c r="BR275" s="141">
        <v>109.9</v>
      </c>
      <c r="BS275" s="141">
        <v>109.9</v>
      </c>
      <c r="BT275" s="141">
        <v>109.9</v>
      </c>
      <c r="BU275" s="141">
        <v>109.9</v>
      </c>
      <c r="BV275" s="141">
        <v>109.9</v>
      </c>
      <c r="BW275" s="141">
        <v>109.9</v>
      </c>
      <c r="BX275" s="141">
        <v>109.9</v>
      </c>
      <c r="BY275" s="141">
        <v>109.9</v>
      </c>
      <c r="BZ275" s="141">
        <v>109.9</v>
      </c>
      <c r="CA275" s="141">
        <v>109.9</v>
      </c>
      <c r="CB275" s="141">
        <v>109.9</v>
      </c>
      <c r="CC275" s="141">
        <v>109.9</v>
      </c>
      <c r="CD275" s="141">
        <v>109.9</v>
      </c>
      <c r="CE275" s="141">
        <v>109.9</v>
      </c>
      <c r="CF275" s="141">
        <v>109.9</v>
      </c>
      <c r="CG275" s="141">
        <v>109.9</v>
      </c>
      <c r="CH275" s="141">
        <v>109.9</v>
      </c>
      <c r="CI275" s="141">
        <v>109.9</v>
      </c>
      <c r="CJ275" s="141">
        <v>109.9</v>
      </c>
      <c r="CK275" s="141">
        <v>109.9</v>
      </c>
      <c r="CL275" s="141">
        <v>109.9</v>
      </c>
    </row>
    <row r="276" spans="1:90" x14ac:dyDescent="0.2">
      <c r="A276" s="138" t="s">
        <v>3420</v>
      </c>
      <c r="B276" s="138" t="s">
        <v>3421</v>
      </c>
      <c r="C276" s="139">
        <v>5.407E-2</v>
      </c>
      <c r="D276" s="141">
        <v>100.1</v>
      </c>
      <c r="E276" s="141">
        <v>100.9</v>
      </c>
      <c r="F276" s="141">
        <v>100</v>
      </c>
      <c r="G276" s="141">
        <v>100.6</v>
      </c>
      <c r="H276" s="141">
        <v>98.6</v>
      </c>
      <c r="I276" s="141">
        <v>101.1</v>
      </c>
      <c r="J276" s="141">
        <v>100.9</v>
      </c>
      <c r="K276" s="141">
        <v>103.2</v>
      </c>
      <c r="L276" s="141">
        <v>103.9</v>
      </c>
      <c r="M276" s="141">
        <v>103.9</v>
      </c>
      <c r="N276" s="141">
        <v>102.6</v>
      </c>
      <c r="O276" s="141">
        <v>101.3</v>
      </c>
      <c r="P276" s="141">
        <v>98.5</v>
      </c>
      <c r="Q276" s="141">
        <v>98.5</v>
      </c>
      <c r="R276" s="141">
        <v>100.9</v>
      </c>
      <c r="S276" s="141">
        <v>104.1</v>
      </c>
      <c r="T276" s="141">
        <v>105.9</v>
      </c>
      <c r="U276" s="141">
        <v>106.9</v>
      </c>
      <c r="V276" s="141">
        <v>108</v>
      </c>
      <c r="W276" s="141">
        <v>109.8</v>
      </c>
      <c r="X276" s="141">
        <v>110.8</v>
      </c>
      <c r="Y276" s="141">
        <v>108.9</v>
      </c>
      <c r="Z276" s="141">
        <v>107.2</v>
      </c>
      <c r="AA276" s="141">
        <v>107.2</v>
      </c>
      <c r="AB276" s="141">
        <v>108</v>
      </c>
      <c r="AC276" s="141">
        <v>108</v>
      </c>
      <c r="AD276" s="141">
        <v>108</v>
      </c>
      <c r="AE276" s="141">
        <v>109.4</v>
      </c>
      <c r="AF276" s="141">
        <v>108.6</v>
      </c>
      <c r="AG276" s="141">
        <v>109</v>
      </c>
      <c r="AH276" s="141">
        <v>109.8</v>
      </c>
      <c r="AI276" s="141">
        <v>110.8</v>
      </c>
      <c r="AJ276" s="141">
        <v>109.7</v>
      </c>
      <c r="AK276" s="141">
        <v>108.8</v>
      </c>
      <c r="AL276" s="141">
        <v>110.2</v>
      </c>
      <c r="AM276" s="141">
        <v>110.6</v>
      </c>
      <c r="AN276" s="141">
        <v>111.5</v>
      </c>
      <c r="AO276" s="141">
        <v>111.5</v>
      </c>
      <c r="AP276" s="141">
        <v>113.1</v>
      </c>
      <c r="AQ276" s="141">
        <v>118.3</v>
      </c>
      <c r="AR276" s="141">
        <v>117.9</v>
      </c>
      <c r="AS276" s="141">
        <v>117.9</v>
      </c>
      <c r="AT276" s="141">
        <v>117.9</v>
      </c>
      <c r="AU276" s="141">
        <v>118.6</v>
      </c>
      <c r="AV276" s="141">
        <v>122.9</v>
      </c>
      <c r="AW276" s="141">
        <v>126.2</v>
      </c>
      <c r="AX276" s="141">
        <v>119.8</v>
      </c>
      <c r="AY276" s="141">
        <v>115.5</v>
      </c>
      <c r="AZ276" s="141">
        <v>112.1</v>
      </c>
      <c r="BA276" s="141">
        <v>113.7</v>
      </c>
      <c r="BB276" s="141">
        <v>117</v>
      </c>
      <c r="BC276" s="141">
        <v>117.3</v>
      </c>
      <c r="BD276" s="141">
        <v>117</v>
      </c>
      <c r="BE276" s="141">
        <v>115.9</v>
      </c>
      <c r="BF276" s="141">
        <v>116.5</v>
      </c>
      <c r="BG276" s="141">
        <v>116.5</v>
      </c>
      <c r="BH276" s="141">
        <v>116.5</v>
      </c>
      <c r="BI276" s="141">
        <v>116.2</v>
      </c>
      <c r="BJ276" s="141">
        <v>116.2</v>
      </c>
      <c r="BK276" s="141">
        <v>117.9</v>
      </c>
      <c r="BL276" s="141">
        <v>119.9</v>
      </c>
      <c r="BM276" s="141">
        <v>121.3</v>
      </c>
      <c r="BN276" s="141">
        <v>121.3</v>
      </c>
      <c r="BO276" s="141">
        <v>121.3</v>
      </c>
      <c r="BP276" s="141">
        <v>121.3</v>
      </c>
      <c r="BQ276" s="141">
        <v>121.3</v>
      </c>
      <c r="BR276" s="141">
        <v>112.6</v>
      </c>
      <c r="BS276" s="141">
        <v>120.4</v>
      </c>
      <c r="BT276" s="141">
        <v>120.3</v>
      </c>
      <c r="BU276" s="141">
        <v>120.3</v>
      </c>
      <c r="BV276" s="141">
        <v>120.3</v>
      </c>
      <c r="BW276" s="141">
        <v>117.4</v>
      </c>
      <c r="BX276" s="141">
        <v>114.9</v>
      </c>
      <c r="BY276" s="141">
        <v>116.1</v>
      </c>
      <c r="BZ276" s="141">
        <v>116.3</v>
      </c>
      <c r="CA276" s="141">
        <v>116.5</v>
      </c>
      <c r="CB276" s="141">
        <v>118.5</v>
      </c>
      <c r="CC276" s="141">
        <v>123.2</v>
      </c>
      <c r="CD276" s="141">
        <v>123.2</v>
      </c>
      <c r="CE276" s="141">
        <v>121.5</v>
      </c>
      <c r="CF276" s="141">
        <v>122.9</v>
      </c>
      <c r="CG276" s="141">
        <v>122.7</v>
      </c>
      <c r="CH276" s="141">
        <v>124.4</v>
      </c>
      <c r="CI276" s="141">
        <v>125.2</v>
      </c>
      <c r="CJ276" s="141">
        <v>125.1</v>
      </c>
      <c r="CK276" s="141">
        <v>124</v>
      </c>
      <c r="CL276" s="141">
        <v>124.7</v>
      </c>
    </row>
    <row r="277" spans="1:90" x14ac:dyDescent="0.2">
      <c r="A277" s="138" t="s">
        <v>3422</v>
      </c>
      <c r="B277" s="138" t="s">
        <v>3423</v>
      </c>
      <c r="C277" s="139">
        <v>9.1439999999999994E-2</v>
      </c>
      <c r="D277" s="141">
        <v>100.6</v>
      </c>
      <c r="E277" s="141">
        <v>100.9</v>
      </c>
      <c r="F277" s="141">
        <v>100.7</v>
      </c>
      <c r="G277" s="141">
        <v>101.4</v>
      </c>
      <c r="H277" s="141">
        <v>101.8</v>
      </c>
      <c r="I277" s="141">
        <v>101.1</v>
      </c>
      <c r="J277" s="141">
        <v>101.5</v>
      </c>
      <c r="K277" s="141">
        <v>102.3</v>
      </c>
      <c r="L277" s="141">
        <v>102.7</v>
      </c>
      <c r="M277" s="141">
        <v>102.6</v>
      </c>
      <c r="N277" s="141">
        <v>102.9</v>
      </c>
      <c r="O277" s="141">
        <v>102.6</v>
      </c>
      <c r="P277" s="141">
        <v>102.6</v>
      </c>
      <c r="Q277" s="141">
        <v>102.6</v>
      </c>
      <c r="R277" s="141">
        <v>102.7</v>
      </c>
      <c r="S277" s="141">
        <v>103.3</v>
      </c>
      <c r="T277" s="141">
        <v>103.1</v>
      </c>
      <c r="U277" s="141">
        <v>102.5</v>
      </c>
      <c r="V277" s="141">
        <v>104</v>
      </c>
      <c r="W277" s="141">
        <v>103.7</v>
      </c>
      <c r="X277" s="141">
        <v>103.6</v>
      </c>
      <c r="Y277" s="141">
        <v>103.2</v>
      </c>
      <c r="Z277" s="141">
        <v>103.3</v>
      </c>
      <c r="AA277" s="141">
        <v>103.1</v>
      </c>
      <c r="AB277" s="141">
        <v>103.3</v>
      </c>
      <c r="AC277" s="141">
        <v>103.3</v>
      </c>
      <c r="AD277" s="141">
        <v>104</v>
      </c>
      <c r="AE277" s="141">
        <v>104</v>
      </c>
      <c r="AF277" s="141">
        <v>104.1</v>
      </c>
      <c r="AG277" s="141">
        <v>104.2</v>
      </c>
      <c r="AH277" s="141">
        <v>103.9</v>
      </c>
      <c r="AI277" s="141">
        <v>104.9</v>
      </c>
      <c r="AJ277" s="141">
        <v>105.2</v>
      </c>
      <c r="AK277" s="141">
        <v>105.4</v>
      </c>
      <c r="AL277" s="141">
        <v>105.1</v>
      </c>
      <c r="AM277" s="141">
        <v>104.4</v>
      </c>
      <c r="AN277" s="141">
        <v>105.1</v>
      </c>
      <c r="AO277" s="141">
        <v>105.3</v>
      </c>
      <c r="AP277" s="141">
        <v>105.3</v>
      </c>
      <c r="AQ277" s="141">
        <v>105.6</v>
      </c>
      <c r="AR277" s="141">
        <v>105.9</v>
      </c>
      <c r="AS277" s="141">
        <v>106.7</v>
      </c>
      <c r="AT277" s="141">
        <v>109.8</v>
      </c>
      <c r="AU277" s="141">
        <v>110.9</v>
      </c>
      <c r="AV277" s="141">
        <v>109</v>
      </c>
      <c r="AW277" s="141">
        <v>108.6</v>
      </c>
      <c r="AX277" s="141">
        <v>108.1</v>
      </c>
      <c r="AY277" s="141">
        <v>107.3</v>
      </c>
      <c r="AZ277" s="141">
        <v>107.2</v>
      </c>
      <c r="BA277" s="141">
        <v>106.6</v>
      </c>
      <c r="BB277" s="141">
        <v>107.3</v>
      </c>
      <c r="BC277" s="141">
        <v>107.1</v>
      </c>
      <c r="BD277" s="141">
        <v>106.8</v>
      </c>
      <c r="BE277" s="141">
        <v>107.5</v>
      </c>
      <c r="BF277" s="141">
        <v>107</v>
      </c>
      <c r="BG277" s="141">
        <v>107</v>
      </c>
      <c r="BH277" s="141">
        <v>105.9</v>
      </c>
      <c r="BI277" s="141">
        <v>106.8</v>
      </c>
      <c r="BJ277" s="141">
        <v>107.4</v>
      </c>
      <c r="BK277" s="141">
        <v>106.7</v>
      </c>
      <c r="BL277" s="141">
        <v>106</v>
      </c>
      <c r="BM277" s="141">
        <v>105.5</v>
      </c>
      <c r="BN277" s="141">
        <v>105.6</v>
      </c>
      <c r="BO277" s="141">
        <v>106.1</v>
      </c>
      <c r="BP277" s="141">
        <v>105.4</v>
      </c>
      <c r="BQ277" s="141">
        <v>105.6</v>
      </c>
      <c r="BR277" s="141">
        <v>106.5</v>
      </c>
      <c r="BS277" s="141">
        <v>109.1</v>
      </c>
      <c r="BT277" s="141">
        <v>108.8</v>
      </c>
      <c r="BU277" s="141">
        <v>108.8</v>
      </c>
      <c r="BV277" s="141">
        <v>108.7</v>
      </c>
      <c r="BW277" s="141">
        <v>109.5</v>
      </c>
      <c r="BX277" s="141">
        <v>112.1</v>
      </c>
      <c r="BY277" s="141">
        <v>113.9</v>
      </c>
      <c r="BZ277" s="141">
        <v>115</v>
      </c>
      <c r="CA277" s="141">
        <v>114.6</v>
      </c>
      <c r="CB277" s="141">
        <v>116.9</v>
      </c>
      <c r="CC277" s="141">
        <v>117.6</v>
      </c>
      <c r="CD277" s="141">
        <v>117.4</v>
      </c>
      <c r="CE277" s="141">
        <v>117.6</v>
      </c>
      <c r="CF277" s="141">
        <v>117.9</v>
      </c>
      <c r="CG277" s="141">
        <v>119.4</v>
      </c>
      <c r="CH277" s="141">
        <v>120.3</v>
      </c>
      <c r="CI277" s="141">
        <v>119.9</v>
      </c>
      <c r="CJ277" s="141">
        <v>120.5</v>
      </c>
      <c r="CK277" s="141">
        <v>120.2</v>
      </c>
      <c r="CL277" s="141">
        <v>119.6</v>
      </c>
    </row>
    <row r="278" spans="1:90" x14ac:dyDescent="0.2">
      <c r="A278" s="138" t="s">
        <v>3424</v>
      </c>
      <c r="B278" s="138" t="s">
        <v>3425</v>
      </c>
      <c r="C278" s="139">
        <v>0.29416999999999999</v>
      </c>
      <c r="D278" s="141">
        <v>100.2</v>
      </c>
      <c r="E278" s="141">
        <v>98.8</v>
      </c>
      <c r="F278" s="141">
        <v>99.9</v>
      </c>
      <c r="G278" s="141">
        <v>101</v>
      </c>
      <c r="H278" s="141">
        <v>101.2</v>
      </c>
      <c r="I278" s="141">
        <v>101.9</v>
      </c>
      <c r="J278" s="141">
        <v>100.2</v>
      </c>
      <c r="K278" s="141">
        <v>102.3</v>
      </c>
      <c r="L278" s="141">
        <v>102.1</v>
      </c>
      <c r="M278" s="141">
        <v>102.5</v>
      </c>
      <c r="N278" s="141">
        <v>102.5</v>
      </c>
      <c r="O278" s="141">
        <v>102.2</v>
      </c>
      <c r="P278" s="141">
        <v>103.2</v>
      </c>
      <c r="Q278" s="141">
        <v>103.4</v>
      </c>
      <c r="R278" s="141">
        <v>103.3</v>
      </c>
      <c r="S278" s="141">
        <v>105</v>
      </c>
      <c r="T278" s="141">
        <v>104.8</v>
      </c>
      <c r="U278" s="141">
        <v>104.9</v>
      </c>
      <c r="V278" s="141">
        <v>105.7</v>
      </c>
      <c r="W278" s="141">
        <v>105.8</v>
      </c>
      <c r="X278" s="141">
        <v>106.3</v>
      </c>
      <c r="Y278" s="141">
        <v>106</v>
      </c>
      <c r="Z278" s="141">
        <v>105.8</v>
      </c>
      <c r="AA278" s="141">
        <v>106.6</v>
      </c>
      <c r="AB278" s="141">
        <v>107.3</v>
      </c>
      <c r="AC278" s="141">
        <v>105.6</v>
      </c>
      <c r="AD278" s="141">
        <v>105.8</v>
      </c>
      <c r="AE278" s="141">
        <v>107.3</v>
      </c>
      <c r="AF278" s="141">
        <v>106.9</v>
      </c>
      <c r="AG278" s="141">
        <v>106.7</v>
      </c>
      <c r="AH278" s="141">
        <v>106.8</v>
      </c>
      <c r="AI278" s="141">
        <v>107</v>
      </c>
      <c r="AJ278" s="141">
        <v>107</v>
      </c>
      <c r="AK278" s="141">
        <v>106.9</v>
      </c>
      <c r="AL278" s="141">
        <v>107.3</v>
      </c>
      <c r="AM278" s="141">
        <v>106.5</v>
      </c>
      <c r="AN278" s="141">
        <v>106.2</v>
      </c>
      <c r="AO278" s="141">
        <v>106.6</v>
      </c>
      <c r="AP278" s="141">
        <v>107</v>
      </c>
      <c r="AQ278" s="141">
        <v>107.7</v>
      </c>
      <c r="AR278" s="141">
        <v>107.2</v>
      </c>
      <c r="AS278" s="141">
        <v>107.3</v>
      </c>
      <c r="AT278" s="141">
        <v>107.3</v>
      </c>
      <c r="AU278" s="141">
        <v>108.9</v>
      </c>
      <c r="AV278" s="141">
        <v>108.7</v>
      </c>
      <c r="AW278" s="141">
        <v>108.9</v>
      </c>
      <c r="AX278" s="141">
        <v>109.7</v>
      </c>
      <c r="AY278" s="141">
        <v>109.7</v>
      </c>
      <c r="AZ278" s="141">
        <v>108.6</v>
      </c>
      <c r="BA278" s="141">
        <v>108.6</v>
      </c>
      <c r="BB278" s="141">
        <v>107.5</v>
      </c>
      <c r="BC278" s="141">
        <v>108.8</v>
      </c>
      <c r="BD278" s="141">
        <v>106.8</v>
      </c>
      <c r="BE278" s="141">
        <v>106.4</v>
      </c>
      <c r="BF278" s="141">
        <v>108.8</v>
      </c>
      <c r="BG278" s="141">
        <v>108.5</v>
      </c>
      <c r="BH278" s="141">
        <v>109.4</v>
      </c>
      <c r="BI278" s="141">
        <v>110</v>
      </c>
      <c r="BJ278" s="141">
        <v>110</v>
      </c>
      <c r="BK278" s="141">
        <v>111</v>
      </c>
      <c r="BL278" s="141">
        <v>110.4</v>
      </c>
      <c r="BM278" s="141">
        <v>112</v>
      </c>
      <c r="BN278" s="141">
        <v>110.1</v>
      </c>
      <c r="BO278" s="141">
        <v>113</v>
      </c>
      <c r="BP278" s="141">
        <v>113.3</v>
      </c>
      <c r="BQ278" s="141">
        <v>114.8</v>
      </c>
      <c r="BR278" s="141">
        <v>114.8</v>
      </c>
      <c r="BS278" s="141">
        <v>114.6</v>
      </c>
      <c r="BT278" s="141">
        <v>117.3</v>
      </c>
      <c r="BU278" s="141">
        <v>118.1</v>
      </c>
      <c r="BV278" s="141">
        <v>119.6</v>
      </c>
      <c r="BW278" s="141">
        <v>121.1</v>
      </c>
      <c r="BX278" s="141">
        <v>123.6</v>
      </c>
      <c r="BY278" s="141">
        <v>124.9</v>
      </c>
      <c r="BZ278" s="141">
        <v>124.6</v>
      </c>
      <c r="CA278" s="141">
        <v>126.3</v>
      </c>
      <c r="CB278" s="141">
        <v>127.3</v>
      </c>
      <c r="CC278" s="141">
        <v>130.5</v>
      </c>
      <c r="CD278" s="141">
        <v>132.6</v>
      </c>
      <c r="CE278" s="141">
        <v>135.4</v>
      </c>
      <c r="CF278" s="141">
        <v>132.69999999999999</v>
      </c>
      <c r="CG278" s="141">
        <v>133.6</v>
      </c>
      <c r="CH278" s="141">
        <v>134.6</v>
      </c>
      <c r="CI278" s="141">
        <v>134.6</v>
      </c>
      <c r="CJ278" s="141">
        <v>134.69999999999999</v>
      </c>
      <c r="CK278" s="141">
        <v>134.19999999999999</v>
      </c>
      <c r="CL278" s="141">
        <v>134.69999999999999</v>
      </c>
    </row>
    <row r="279" spans="1:90" x14ac:dyDescent="0.2">
      <c r="A279" s="138" t="s">
        <v>3426</v>
      </c>
      <c r="B279" s="138" t="s">
        <v>3427</v>
      </c>
      <c r="C279" s="139">
        <v>8.5099999999999995E-2</v>
      </c>
      <c r="D279" s="141">
        <v>98.9</v>
      </c>
      <c r="E279" s="141">
        <v>99.9</v>
      </c>
      <c r="F279" s="141">
        <v>99.9</v>
      </c>
      <c r="G279" s="141">
        <v>101.7</v>
      </c>
      <c r="H279" s="141">
        <v>101.9</v>
      </c>
      <c r="I279" s="141">
        <v>102</v>
      </c>
      <c r="J279" s="141">
        <v>101.7</v>
      </c>
      <c r="K279" s="141">
        <v>101.9</v>
      </c>
      <c r="L279" s="141">
        <v>100.7</v>
      </c>
      <c r="M279" s="141">
        <v>100.5</v>
      </c>
      <c r="N279" s="141">
        <v>100.6</v>
      </c>
      <c r="O279" s="141">
        <v>102.5</v>
      </c>
      <c r="P279" s="141">
        <v>103.2</v>
      </c>
      <c r="Q279" s="141">
        <v>103</v>
      </c>
      <c r="R279" s="141">
        <v>102.2</v>
      </c>
      <c r="S279" s="141">
        <v>104.8</v>
      </c>
      <c r="T279" s="141">
        <v>104.2</v>
      </c>
      <c r="U279" s="141">
        <v>104.1</v>
      </c>
      <c r="V279" s="141">
        <v>104.2</v>
      </c>
      <c r="W279" s="141">
        <v>104.1</v>
      </c>
      <c r="X279" s="141">
        <v>104.4</v>
      </c>
      <c r="Y279" s="141">
        <v>104.3</v>
      </c>
      <c r="Z279" s="141">
        <v>104.6</v>
      </c>
      <c r="AA279" s="141">
        <v>104.1</v>
      </c>
      <c r="AB279" s="141">
        <v>103.6</v>
      </c>
      <c r="AC279" s="141">
        <v>103.5</v>
      </c>
      <c r="AD279" s="141">
        <v>103.7</v>
      </c>
      <c r="AE279" s="141">
        <v>105.5</v>
      </c>
      <c r="AF279" s="141">
        <v>105.6</v>
      </c>
      <c r="AG279" s="141">
        <v>105.3</v>
      </c>
      <c r="AH279" s="141">
        <v>105.5</v>
      </c>
      <c r="AI279" s="141">
        <v>105.2</v>
      </c>
      <c r="AJ279" s="141">
        <v>105</v>
      </c>
      <c r="AK279" s="141">
        <v>105.2</v>
      </c>
      <c r="AL279" s="141">
        <v>105.8</v>
      </c>
      <c r="AM279" s="141">
        <v>106.2</v>
      </c>
      <c r="AN279" s="141">
        <v>104.8</v>
      </c>
      <c r="AO279" s="141">
        <v>104.6</v>
      </c>
      <c r="AP279" s="141">
        <v>105.4</v>
      </c>
      <c r="AQ279" s="141">
        <v>107.3</v>
      </c>
      <c r="AR279" s="141">
        <v>108.4</v>
      </c>
      <c r="AS279" s="141">
        <v>109.5</v>
      </c>
      <c r="AT279" s="141">
        <v>108.9</v>
      </c>
      <c r="AU279" s="141">
        <v>112.2</v>
      </c>
      <c r="AV279" s="141">
        <v>111.4</v>
      </c>
      <c r="AW279" s="141">
        <v>111.6</v>
      </c>
      <c r="AX279" s="141">
        <v>113.5</v>
      </c>
      <c r="AY279" s="141">
        <v>112.6</v>
      </c>
      <c r="AZ279" s="141">
        <v>107.9</v>
      </c>
      <c r="BA279" s="141">
        <v>107.7</v>
      </c>
      <c r="BB279" s="141">
        <v>106.4</v>
      </c>
      <c r="BC279" s="141">
        <v>106.1</v>
      </c>
      <c r="BD279" s="141">
        <v>107.4</v>
      </c>
      <c r="BE279" s="141">
        <v>108.6</v>
      </c>
      <c r="BF279" s="141">
        <v>109.6</v>
      </c>
      <c r="BG279" s="141">
        <v>110.9</v>
      </c>
      <c r="BH279" s="141">
        <v>111.6</v>
      </c>
      <c r="BI279" s="141">
        <v>111.1</v>
      </c>
      <c r="BJ279" s="141">
        <v>112.3</v>
      </c>
      <c r="BK279" s="141">
        <v>114.7</v>
      </c>
      <c r="BL279" s="141">
        <v>114.3</v>
      </c>
      <c r="BM279" s="141">
        <v>116.3</v>
      </c>
      <c r="BN279" s="141">
        <v>111.9</v>
      </c>
      <c r="BO279" s="141">
        <v>122</v>
      </c>
      <c r="BP279" s="141">
        <v>120.1</v>
      </c>
      <c r="BQ279" s="141">
        <v>125.2</v>
      </c>
      <c r="BR279" s="141">
        <v>125.1</v>
      </c>
      <c r="BS279" s="141">
        <v>124.7</v>
      </c>
      <c r="BT279" s="141">
        <v>133.6</v>
      </c>
      <c r="BU279" s="141">
        <v>136.19999999999999</v>
      </c>
      <c r="BV279" s="141">
        <v>141.30000000000001</v>
      </c>
      <c r="BW279" s="141">
        <v>146.5</v>
      </c>
      <c r="BX279" s="141">
        <v>143.4</v>
      </c>
      <c r="BY279" s="141">
        <v>144.80000000000001</v>
      </c>
      <c r="BZ279" s="141">
        <v>136</v>
      </c>
      <c r="CA279" s="141">
        <v>139.80000000000001</v>
      </c>
      <c r="CB279" s="141">
        <v>141.80000000000001</v>
      </c>
      <c r="CC279" s="141">
        <v>146.69999999999999</v>
      </c>
      <c r="CD279" s="141">
        <v>153.9</v>
      </c>
      <c r="CE279" s="141">
        <v>161.19999999999999</v>
      </c>
      <c r="CF279" s="141">
        <v>150.69999999999999</v>
      </c>
      <c r="CG279" s="141">
        <v>152.9</v>
      </c>
      <c r="CH279" s="141">
        <v>155.1</v>
      </c>
      <c r="CI279" s="141">
        <v>154.80000000000001</v>
      </c>
      <c r="CJ279" s="141">
        <v>152.9</v>
      </c>
      <c r="CK279" s="141">
        <v>152.6</v>
      </c>
      <c r="CL279" s="141">
        <v>154.30000000000001</v>
      </c>
    </row>
    <row r="280" spans="1:90" x14ac:dyDescent="0.2">
      <c r="A280" s="138" t="s">
        <v>3428</v>
      </c>
      <c r="B280" s="138" t="s">
        <v>3429</v>
      </c>
      <c r="C280" s="139">
        <v>4.2939999999999999E-2</v>
      </c>
      <c r="D280" s="141">
        <v>100.2</v>
      </c>
      <c r="E280" s="141">
        <v>100.3</v>
      </c>
      <c r="F280" s="141">
        <v>100.4</v>
      </c>
      <c r="G280" s="141">
        <v>101.3</v>
      </c>
      <c r="H280" s="141">
        <v>101.4</v>
      </c>
      <c r="I280" s="141">
        <v>101.4</v>
      </c>
      <c r="J280" s="141">
        <v>101.7</v>
      </c>
      <c r="K280" s="141">
        <v>101.9</v>
      </c>
      <c r="L280" s="141">
        <v>102.1</v>
      </c>
      <c r="M280" s="141">
        <v>102.5</v>
      </c>
      <c r="N280" s="141">
        <v>102.8</v>
      </c>
      <c r="O280" s="141">
        <v>101.8</v>
      </c>
      <c r="P280" s="141">
        <v>103</v>
      </c>
      <c r="Q280" s="141">
        <v>103.2</v>
      </c>
      <c r="R280" s="141">
        <v>103.5</v>
      </c>
      <c r="S280" s="141">
        <v>104.6</v>
      </c>
      <c r="T280" s="141">
        <v>104.6</v>
      </c>
      <c r="U280" s="141">
        <v>105.5</v>
      </c>
      <c r="V280" s="141">
        <v>105.5</v>
      </c>
      <c r="W280" s="141">
        <v>105.6</v>
      </c>
      <c r="X280" s="141">
        <v>105.6</v>
      </c>
      <c r="Y280" s="141">
        <v>105.8</v>
      </c>
      <c r="Z280" s="141">
        <v>105.8</v>
      </c>
      <c r="AA280" s="141">
        <v>105.8</v>
      </c>
      <c r="AB280" s="141">
        <v>105.1</v>
      </c>
      <c r="AC280" s="141">
        <v>105.1</v>
      </c>
      <c r="AD280" s="141">
        <v>105.2</v>
      </c>
      <c r="AE280" s="141">
        <v>104.2</v>
      </c>
      <c r="AF280" s="141">
        <v>104.1</v>
      </c>
      <c r="AG280" s="141">
        <v>103.9</v>
      </c>
      <c r="AH280" s="141">
        <v>103.8</v>
      </c>
      <c r="AI280" s="141">
        <v>103.8</v>
      </c>
      <c r="AJ280" s="141">
        <v>103.4</v>
      </c>
      <c r="AK280" s="141">
        <v>104.2</v>
      </c>
      <c r="AL280" s="141">
        <v>104.2</v>
      </c>
      <c r="AM280" s="141">
        <v>104.3</v>
      </c>
      <c r="AN280" s="141">
        <v>104.4</v>
      </c>
      <c r="AO280" s="141">
        <v>104.5</v>
      </c>
      <c r="AP280" s="141">
        <v>104.6</v>
      </c>
      <c r="AQ280" s="141">
        <v>104.6</v>
      </c>
      <c r="AR280" s="141">
        <v>104.6</v>
      </c>
      <c r="AS280" s="141">
        <v>104.6</v>
      </c>
      <c r="AT280" s="141">
        <v>104.4</v>
      </c>
      <c r="AU280" s="141">
        <v>104.2</v>
      </c>
      <c r="AV280" s="141">
        <v>104.3</v>
      </c>
      <c r="AW280" s="141">
        <v>104.4</v>
      </c>
      <c r="AX280" s="141">
        <v>105.9</v>
      </c>
      <c r="AY280" s="141">
        <v>107.8</v>
      </c>
      <c r="AZ280" s="141">
        <v>110</v>
      </c>
      <c r="BA280" s="141">
        <v>110.8</v>
      </c>
      <c r="BB280" s="141">
        <v>105</v>
      </c>
      <c r="BC280" s="141">
        <v>109.6</v>
      </c>
      <c r="BD280" s="141">
        <v>104.5</v>
      </c>
      <c r="BE280" s="141">
        <v>105.6</v>
      </c>
      <c r="BF280" s="141">
        <v>111.7</v>
      </c>
      <c r="BG280" s="141">
        <v>106.7</v>
      </c>
      <c r="BH280" s="141">
        <v>107.4</v>
      </c>
      <c r="BI280" s="141">
        <v>110.6</v>
      </c>
      <c r="BJ280" s="141">
        <v>107</v>
      </c>
      <c r="BK280" s="141">
        <v>108</v>
      </c>
      <c r="BL280" s="141">
        <v>107.7</v>
      </c>
      <c r="BM280" s="141">
        <v>104.7</v>
      </c>
      <c r="BN280" s="141">
        <v>106</v>
      </c>
      <c r="BO280" s="141">
        <v>105.1</v>
      </c>
      <c r="BP280" s="141">
        <v>105</v>
      </c>
      <c r="BQ280" s="141">
        <v>104.8</v>
      </c>
      <c r="BR280" s="141">
        <v>104.8</v>
      </c>
      <c r="BS280" s="141">
        <v>104.8</v>
      </c>
      <c r="BT280" s="141">
        <v>104.8</v>
      </c>
      <c r="BU280" s="141">
        <v>104.8</v>
      </c>
      <c r="BV280" s="141">
        <v>104.8</v>
      </c>
      <c r="BW280" s="141">
        <v>104.8</v>
      </c>
      <c r="BX280" s="141">
        <v>109</v>
      </c>
      <c r="BY280" s="141">
        <v>111.8</v>
      </c>
      <c r="BZ280" s="141">
        <v>110.8</v>
      </c>
      <c r="CA280" s="141">
        <v>110</v>
      </c>
      <c r="CB280" s="141">
        <v>110.8</v>
      </c>
      <c r="CC280" s="141">
        <v>111.7</v>
      </c>
      <c r="CD280" s="141">
        <v>111.9</v>
      </c>
      <c r="CE280" s="141">
        <v>111.9</v>
      </c>
      <c r="CF280" s="141">
        <v>111.8</v>
      </c>
      <c r="CG280" s="141">
        <v>111.5</v>
      </c>
      <c r="CH280" s="141">
        <v>111.5</v>
      </c>
      <c r="CI280" s="141">
        <v>110.9</v>
      </c>
      <c r="CJ280" s="141">
        <v>111.2</v>
      </c>
      <c r="CK280" s="141">
        <v>111.5</v>
      </c>
      <c r="CL280" s="141">
        <v>111.5</v>
      </c>
    </row>
    <row r="281" spans="1:90" x14ac:dyDescent="0.2">
      <c r="A281" s="138" t="s">
        <v>3430</v>
      </c>
      <c r="B281" s="138" t="s">
        <v>3431</v>
      </c>
      <c r="C281" s="139">
        <v>1.7819999999999999E-2</v>
      </c>
      <c r="D281" s="141">
        <v>100.2</v>
      </c>
      <c r="E281" s="141">
        <v>101.1</v>
      </c>
      <c r="F281" s="141">
        <v>102</v>
      </c>
      <c r="G281" s="141">
        <v>103.4</v>
      </c>
      <c r="H281" s="141">
        <v>102</v>
      </c>
      <c r="I281" s="141">
        <v>102</v>
      </c>
      <c r="J281" s="141">
        <v>102</v>
      </c>
      <c r="K281" s="141">
        <v>102</v>
      </c>
      <c r="L281" s="141">
        <v>103.2</v>
      </c>
      <c r="M281" s="141">
        <v>102.2</v>
      </c>
      <c r="N281" s="141">
        <v>100.4</v>
      </c>
      <c r="O281" s="141">
        <v>100.4</v>
      </c>
      <c r="P281" s="141">
        <v>102.4</v>
      </c>
      <c r="Q281" s="141">
        <v>104</v>
      </c>
      <c r="R281" s="141">
        <v>105.7</v>
      </c>
      <c r="S281" s="141">
        <v>107</v>
      </c>
      <c r="T281" s="141">
        <v>106</v>
      </c>
      <c r="U281" s="141">
        <v>106</v>
      </c>
      <c r="V281" s="141">
        <v>106</v>
      </c>
      <c r="W281" s="141">
        <v>106</v>
      </c>
      <c r="X281" s="141">
        <v>106</v>
      </c>
      <c r="Y281" s="141">
        <v>104.7</v>
      </c>
      <c r="Z281" s="141">
        <v>103</v>
      </c>
      <c r="AA281" s="141">
        <v>103</v>
      </c>
      <c r="AB281" s="141">
        <v>106.7</v>
      </c>
      <c r="AC281" s="141">
        <v>106.7</v>
      </c>
      <c r="AD281" s="141">
        <v>110</v>
      </c>
      <c r="AE281" s="141">
        <v>112</v>
      </c>
      <c r="AF281" s="141">
        <v>112</v>
      </c>
      <c r="AG281" s="141">
        <v>110.3</v>
      </c>
      <c r="AH281" s="141">
        <v>110.8</v>
      </c>
      <c r="AI281" s="141">
        <v>110.8</v>
      </c>
      <c r="AJ281" s="141">
        <v>110.8</v>
      </c>
      <c r="AK281" s="141">
        <v>109.4</v>
      </c>
      <c r="AL281" s="141">
        <v>107.7</v>
      </c>
      <c r="AM281" s="141">
        <v>107.7</v>
      </c>
      <c r="AN281" s="141">
        <v>107.7</v>
      </c>
      <c r="AO281" s="141">
        <v>111.2</v>
      </c>
      <c r="AP281" s="141">
        <v>114.5</v>
      </c>
      <c r="AQ281" s="141">
        <v>116.2</v>
      </c>
      <c r="AR281" s="141">
        <v>107.2</v>
      </c>
      <c r="AS281" s="141">
        <v>104.6</v>
      </c>
      <c r="AT281" s="141">
        <v>105.2</v>
      </c>
      <c r="AU281" s="141">
        <v>105.9</v>
      </c>
      <c r="AV281" s="141">
        <v>105.6</v>
      </c>
      <c r="AW281" s="141">
        <v>106.5</v>
      </c>
      <c r="AX281" s="141">
        <v>107.2</v>
      </c>
      <c r="AY281" s="141">
        <v>107.2</v>
      </c>
      <c r="AZ281" s="141">
        <v>105.2</v>
      </c>
      <c r="BA281" s="141">
        <v>105.2</v>
      </c>
      <c r="BB281" s="141">
        <v>105.2</v>
      </c>
      <c r="BC281" s="141">
        <v>104.4</v>
      </c>
      <c r="BD281" s="141">
        <v>104.4</v>
      </c>
      <c r="BE281" s="141">
        <v>104.4</v>
      </c>
      <c r="BF281" s="141">
        <v>104.4</v>
      </c>
      <c r="BG281" s="141">
        <v>104.4</v>
      </c>
      <c r="BH281" s="141">
        <v>102.1</v>
      </c>
      <c r="BI281" s="141">
        <v>100.4</v>
      </c>
      <c r="BJ281" s="141">
        <v>100.3</v>
      </c>
      <c r="BK281" s="141">
        <v>101.1</v>
      </c>
      <c r="BL281" s="141">
        <v>108.2</v>
      </c>
      <c r="BM281" s="141">
        <v>109</v>
      </c>
      <c r="BN281" s="141">
        <v>108.9</v>
      </c>
      <c r="BO281" s="141">
        <v>111.8</v>
      </c>
      <c r="BP281" s="141">
        <v>109</v>
      </c>
      <c r="BQ281" s="141">
        <v>109.3</v>
      </c>
      <c r="BR281" s="141">
        <v>109.3</v>
      </c>
      <c r="BS281" s="141">
        <v>109.3</v>
      </c>
      <c r="BT281" s="141">
        <v>110</v>
      </c>
      <c r="BU281" s="141">
        <v>110</v>
      </c>
      <c r="BV281" s="141">
        <v>110</v>
      </c>
      <c r="BW281" s="141">
        <v>110</v>
      </c>
      <c r="BX281" s="141">
        <v>111.5</v>
      </c>
      <c r="BY281" s="141">
        <v>113</v>
      </c>
      <c r="BZ281" s="141">
        <v>117</v>
      </c>
      <c r="CA281" s="141">
        <v>110.2</v>
      </c>
      <c r="CB281" s="141">
        <v>112.7</v>
      </c>
      <c r="CC281" s="141">
        <v>112.7</v>
      </c>
      <c r="CD281" s="141">
        <v>113.2</v>
      </c>
      <c r="CE281" s="141">
        <v>115.3</v>
      </c>
      <c r="CF281" s="141">
        <v>115.8</v>
      </c>
      <c r="CG281" s="141">
        <v>116.2</v>
      </c>
      <c r="CH281" s="141">
        <v>117.3</v>
      </c>
      <c r="CI281" s="141">
        <v>118.5</v>
      </c>
      <c r="CJ281" s="141">
        <v>120</v>
      </c>
      <c r="CK281" s="141">
        <v>124</v>
      </c>
      <c r="CL281" s="141">
        <v>124.2</v>
      </c>
    </row>
    <row r="282" spans="1:90" x14ac:dyDescent="0.2">
      <c r="A282" s="138" t="s">
        <v>3432</v>
      </c>
      <c r="B282" s="138" t="s">
        <v>3433</v>
      </c>
      <c r="C282" s="139">
        <v>2.1219999999999999E-2</v>
      </c>
      <c r="D282" s="141">
        <v>100.1</v>
      </c>
      <c r="E282" s="141">
        <v>99.1</v>
      </c>
      <c r="F282" s="141">
        <v>100</v>
      </c>
      <c r="G282" s="141">
        <v>101.2</v>
      </c>
      <c r="H282" s="141">
        <v>100.4</v>
      </c>
      <c r="I282" s="141">
        <v>100.9</v>
      </c>
      <c r="J282" s="141">
        <v>99.8</v>
      </c>
      <c r="K282" s="141">
        <v>100.1</v>
      </c>
      <c r="L282" s="141">
        <v>100.3</v>
      </c>
      <c r="M282" s="141">
        <v>100</v>
      </c>
      <c r="N282" s="141">
        <v>100</v>
      </c>
      <c r="O282" s="141">
        <v>100.4</v>
      </c>
      <c r="P282" s="141">
        <v>100.9</v>
      </c>
      <c r="Q282" s="141">
        <v>101.5</v>
      </c>
      <c r="R282" s="141">
        <v>101.6</v>
      </c>
      <c r="S282" s="141">
        <v>103.3</v>
      </c>
      <c r="T282" s="141">
        <v>103.8</v>
      </c>
      <c r="U282" s="141">
        <v>105.7</v>
      </c>
      <c r="V282" s="141">
        <v>106.4</v>
      </c>
      <c r="W282" s="141">
        <v>105.2</v>
      </c>
      <c r="X282" s="141">
        <v>105.5</v>
      </c>
      <c r="Y282" s="141">
        <v>104.9</v>
      </c>
      <c r="Z282" s="141">
        <v>105.5</v>
      </c>
      <c r="AA282" s="141">
        <v>105</v>
      </c>
      <c r="AB282" s="141">
        <v>105.7</v>
      </c>
      <c r="AC282" s="141">
        <v>105.9</v>
      </c>
      <c r="AD282" s="141">
        <v>105.6</v>
      </c>
      <c r="AE282" s="141">
        <v>107.7</v>
      </c>
      <c r="AF282" s="141">
        <v>109.7</v>
      </c>
      <c r="AG282" s="141">
        <v>108.8</v>
      </c>
      <c r="AH282" s="141">
        <v>109.2</v>
      </c>
      <c r="AI282" s="141">
        <v>109.2</v>
      </c>
      <c r="AJ282" s="141">
        <v>108.9</v>
      </c>
      <c r="AK282" s="141">
        <v>109.8</v>
      </c>
      <c r="AL282" s="141">
        <v>110.9</v>
      </c>
      <c r="AM282" s="141">
        <v>109.9</v>
      </c>
      <c r="AN282" s="141">
        <v>110.4</v>
      </c>
      <c r="AO282" s="141">
        <v>113.3</v>
      </c>
      <c r="AP282" s="141">
        <v>112.7</v>
      </c>
      <c r="AQ282" s="141">
        <v>113.6</v>
      </c>
      <c r="AR282" s="141">
        <v>114.4</v>
      </c>
      <c r="AS282" s="141">
        <v>111.8</v>
      </c>
      <c r="AT282" s="141">
        <v>114.3</v>
      </c>
      <c r="AU282" s="141">
        <v>120.5</v>
      </c>
      <c r="AV282" s="141">
        <v>120.5</v>
      </c>
      <c r="AW282" s="141">
        <v>120.5</v>
      </c>
      <c r="AX282" s="141">
        <v>120.5</v>
      </c>
      <c r="AY282" s="141">
        <v>120.5</v>
      </c>
      <c r="AZ282" s="141">
        <v>110.4</v>
      </c>
      <c r="BA282" s="141">
        <v>110.4</v>
      </c>
      <c r="BB282" s="141">
        <v>110.4</v>
      </c>
      <c r="BC282" s="141">
        <v>111</v>
      </c>
      <c r="BD282" s="141">
        <v>111</v>
      </c>
      <c r="BE282" s="141">
        <v>111</v>
      </c>
      <c r="BF282" s="141">
        <v>111</v>
      </c>
      <c r="BG282" s="141">
        <v>111</v>
      </c>
      <c r="BH282" s="141">
        <v>111</v>
      </c>
      <c r="BI282" s="141">
        <v>111</v>
      </c>
      <c r="BJ282" s="141">
        <v>110.4</v>
      </c>
      <c r="BK282" s="141">
        <v>111.1</v>
      </c>
      <c r="BL282" s="141">
        <v>113.3</v>
      </c>
      <c r="BM282" s="141">
        <v>113.3</v>
      </c>
      <c r="BN282" s="141">
        <v>102.9</v>
      </c>
      <c r="BO282" s="141">
        <v>98.4</v>
      </c>
      <c r="BP282" s="141">
        <v>107.2</v>
      </c>
      <c r="BQ282" s="141">
        <v>107.2</v>
      </c>
      <c r="BR282" s="141">
        <v>107.2</v>
      </c>
      <c r="BS282" s="141">
        <v>107.2</v>
      </c>
      <c r="BT282" s="141">
        <v>107.2</v>
      </c>
      <c r="BU282" s="141">
        <v>107.2</v>
      </c>
      <c r="BV282" s="141">
        <v>107.2</v>
      </c>
      <c r="BW282" s="141">
        <v>107.2</v>
      </c>
      <c r="BX282" s="141">
        <v>108.5</v>
      </c>
      <c r="BY282" s="141">
        <v>103.5</v>
      </c>
      <c r="BZ282" s="141">
        <v>106.2</v>
      </c>
      <c r="CA282" s="141">
        <v>115.8</v>
      </c>
      <c r="CB282" s="141">
        <v>115.8</v>
      </c>
      <c r="CC282" s="141">
        <v>119.7</v>
      </c>
      <c r="CD282" s="141">
        <v>119.7</v>
      </c>
      <c r="CE282" s="141">
        <v>118.9</v>
      </c>
      <c r="CF282" s="141">
        <v>120.3</v>
      </c>
      <c r="CG282" s="141">
        <v>120.5</v>
      </c>
      <c r="CH282" s="141">
        <v>120.6</v>
      </c>
      <c r="CI282" s="141">
        <v>121.2</v>
      </c>
      <c r="CJ282" s="141">
        <v>121.3</v>
      </c>
      <c r="CK282" s="141">
        <v>121.5</v>
      </c>
      <c r="CL282" s="141">
        <v>121.5</v>
      </c>
    </row>
    <row r="283" spans="1:90" x14ac:dyDescent="0.2">
      <c r="A283" s="138" t="s">
        <v>3434</v>
      </c>
      <c r="B283" s="138" t="s">
        <v>3435</v>
      </c>
      <c r="C283" s="139">
        <v>1.324E-2</v>
      </c>
      <c r="D283" s="141">
        <v>100.3</v>
      </c>
      <c r="E283" s="141">
        <v>100.3</v>
      </c>
      <c r="F283" s="141">
        <v>100.3</v>
      </c>
      <c r="G283" s="141">
        <v>103.5</v>
      </c>
      <c r="H283" s="141">
        <v>103.5</v>
      </c>
      <c r="I283" s="141">
        <v>103.5</v>
      </c>
      <c r="J283" s="141">
        <v>103.5</v>
      </c>
      <c r="K283" s="141">
        <v>103.5</v>
      </c>
      <c r="L283" s="141">
        <v>103.5</v>
      </c>
      <c r="M283" s="141">
        <v>103.5</v>
      </c>
      <c r="N283" s="141">
        <v>103.5</v>
      </c>
      <c r="O283" s="141">
        <v>103.5</v>
      </c>
      <c r="P283" s="141">
        <v>105.8</v>
      </c>
      <c r="Q283" s="141">
        <v>105.8</v>
      </c>
      <c r="R283" s="141">
        <v>105.8</v>
      </c>
      <c r="S283" s="141">
        <v>107.5</v>
      </c>
      <c r="T283" s="141">
        <v>107.5</v>
      </c>
      <c r="U283" s="141">
        <v>109.7</v>
      </c>
      <c r="V283" s="141">
        <v>109.7</v>
      </c>
      <c r="W283" s="141">
        <v>109.7</v>
      </c>
      <c r="X283" s="141">
        <v>109.7</v>
      </c>
      <c r="Y283" s="141">
        <v>109.7</v>
      </c>
      <c r="Z283" s="141">
        <v>109.7</v>
      </c>
      <c r="AA283" s="141">
        <v>109.7</v>
      </c>
      <c r="AB283" s="141">
        <v>112.1</v>
      </c>
      <c r="AC283" s="141">
        <v>112.1</v>
      </c>
      <c r="AD283" s="141">
        <v>112.1</v>
      </c>
      <c r="AE283" s="141">
        <v>113.5</v>
      </c>
      <c r="AF283" s="141">
        <v>113.5</v>
      </c>
      <c r="AG283" s="141">
        <v>113.5</v>
      </c>
      <c r="AH283" s="141">
        <v>113.9</v>
      </c>
      <c r="AI283" s="141">
        <v>113.9</v>
      </c>
      <c r="AJ283" s="141">
        <v>113.9</v>
      </c>
      <c r="AK283" s="141">
        <v>113.9</v>
      </c>
      <c r="AL283" s="141">
        <v>113.9</v>
      </c>
      <c r="AM283" s="141">
        <v>113.9</v>
      </c>
      <c r="AN283" s="141">
        <v>111.6</v>
      </c>
      <c r="AO283" s="141">
        <v>111.6</v>
      </c>
      <c r="AP283" s="141">
        <v>111.6</v>
      </c>
      <c r="AQ283" s="141">
        <v>111.6</v>
      </c>
      <c r="AR283" s="141">
        <v>111.7</v>
      </c>
      <c r="AS283" s="141">
        <v>113.1</v>
      </c>
      <c r="AT283" s="141">
        <v>113.1</v>
      </c>
      <c r="AU283" s="141">
        <v>113.1</v>
      </c>
      <c r="AV283" s="141">
        <v>113.1</v>
      </c>
      <c r="AW283" s="141">
        <v>113.1</v>
      </c>
      <c r="AX283" s="141">
        <v>113.1</v>
      </c>
      <c r="AY283" s="141">
        <v>113.1</v>
      </c>
      <c r="AZ283" s="141">
        <v>113.7</v>
      </c>
      <c r="BA283" s="141">
        <v>114.1</v>
      </c>
      <c r="BB283" s="141">
        <v>115.4</v>
      </c>
      <c r="BC283" s="141">
        <v>115.1</v>
      </c>
      <c r="BD283" s="141">
        <v>115.1</v>
      </c>
      <c r="BE283" s="141">
        <v>115.1</v>
      </c>
      <c r="BF283" s="141">
        <v>115.1</v>
      </c>
      <c r="BG283" s="141">
        <v>115.1</v>
      </c>
      <c r="BH283" s="141">
        <v>115.1</v>
      </c>
      <c r="BI283" s="141">
        <v>114.6</v>
      </c>
      <c r="BJ283" s="141">
        <v>115.3</v>
      </c>
      <c r="BK283" s="141">
        <v>116.2</v>
      </c>
      <c r="BL283" s="141">
        <v>117.6</v>
      </c>
      <c r="BM283" s="141">
        <v>117.6</v>
      </c>
      <c r="BN283" s="141">
        <v>117.6</v>
      </c>
      <c r="BO283" s="141">
        <v>117.6</v>
      </c>
      <c r="BP283" s="141">
        <v>117.6</v>
      </c>
      <c r="BQ283" s="141">
        <v>117.6</v>
      </c>
      <c r="BR283" s="141">
        <v>117.6</v>
      </c>
      <c r="BS283" s="141">
        <v>117.6</v>
      </c>
      <c r="BT283" s="141">
        <v>117.6</v>
      </c>
      <c r="BU283" s="141">
        <v>120</v>
      </c>
      <c r="BV283" s="141">
        <v>120</v>
      </c>
      <c r="BW283" s="141">
        <v>120</v>
      </c>
      <c r="BX283" s="141">
        <v>118.1</v>
      </c>
      <c r="BY283" s="141">
        <v>118.2</v>
      </c>
      <c r="BZ283" s="141">
        <v>118.8</v>
      </c>
      <c r="CA283" s="141">
        <v>122.7</v>
      </c>
      <c r="CB283" s="141">
        <v>123.3</v>
      </c>
      <c r="CC283" s="141">
        <v>126.1</v>
      </c>
      <c r="CD283" s="141">
        <v>126.3</v>
      </c>
      <c r="CE283" s="141">
        <v>126.3</v>
      </c>
      <c r="CF283" s="141">
        <v>126.3</v>
      </c>
      <c r="CG283" s="141">
        <v>126.3</v>
      </c>
      <c r="CH283" s="141">
        <v>126.3</v>
      </c>
      <c r="CI283" s="141">
        <v>128.1</v>
      </c>
      <c r="CJ283" s="141">
        <v>130</v>
      </c>
      <c r="CK283" s="141">
        <v>130</v>
      </c>
      <c r="CL283" s="141">
        <v>130</v>
      </c>
    </row>
    <row r="284" spans="1:90" x14ac:dyDescent="0.2">
      <c r="A284" s="138" t="s">
        <v>3436</v>
      </c>
      <c r="B284" s="138" t="s">
        <v>3437</v>
      </c>
      <c r="C284" s="139">
        <v>8.029E-2</v>
      </c>
      <c r="D284" s="141">
        <v>101.6</v>
      </c>
      <c r="E284" s="141">
        <v>95.7</v>
      </c>
      <c r="F284" s="141">
        <v>99.2</v>
      </c>
      <c r="G284" s="141">
        <v>99.5</v>
      </c>
      <c r="H284" s="141">
        <v>100.4</v>
      </c>
      <c r="I284" s="141">
        <v>102.9</v>
      </c>
      <c r="J284" s="141">
        <v>96.6</v>
      </c>
      <c r="K284" s="141">
        <v>103.4</v>
      </c>
      <c r="L284" s="141">
        <v>103.4</v>
      </c>
      <c r="M284" s="141">
        <v>105.4</v>
      </c>
      <c r="N284" s="141">
        <v>105.4</v>
      </c>
      <c r="O284" s="141">
        <v>102.8</v>
      </c>
      <c r="P284" s="141">
        <v>104.2</v>
      </c>
      <c r="Q284" s="141">
        <v>104.2</v>
      </c>
      <c r="R284" s="141">
        <v>104.2</v>
      </c>
      <c r="S284" s="141">
        <v>105.8</v>
      </c>
      <c r="T284" s="141">
        <v>105.8</v>
      </c>
      <c r="U284" s="141">
        <v>104.4</v>
      </c>
      <c r="V284" s="141">
        <v>107</v>
      </c>
      <c r="W284" s="141">
        <v>108.1</v>
      </c>
      <c r="X284" s="141">
        <v>109.4</v>
      </c>
      <c r="Y284" s="141">
        <v>108.9</v>
      </c>
      <c r="Z284" s="141">
        <v>107.8</v>
      </c>
      <c r="AA284" s="141">
        <v>111.5</v>
      </c>
      <c r="AB284" s="141">
        <v>113.3</v>
      </c>
      <c r="AC284" s="141">
        <v>107</v>
      </c>
      <c r="AD284" s="141">
        <v>106.8</v>
      </c>
      <c r="AE284" s="141">
        <v>110.1</v>
      </c>
      <c r="AF284" s="141">
        <v>107.8</v>
      </c>
      <c r="AG284" s="141">
        <v>107.9</v>
      </c>
      <c r="AH284" s="141">
        <v>108.2</v>
      </c>
      <c r="AI284" s="141">
        <v>109.2</v>
      </c>
      <c r="AJ284" s="141">
        <v>109.9</v>
      </c>
      <c r="AK284" s="141">
        <v>108.7</v>
      </c>
      <c r="AL284" s="141">
        <v>109.7</v>
      </c>
      <c r="AM284" s="141">
        <v>106.6</v>
      </c>
      <c r="AN284" s="141">
        <v>107.1</v>
      </c>
      <c r="AO284" s="141">
        <v>107.1</v>
      </c>
      <c r="AP284" s="141">
        <v>107.1</v>
      </c>
      <c r="AQ284" s="141">
        <v>107.1</v>
      </c>
      <c r="AR284" s="141">
        <v>107.1</v>
      </c>
      <c r="AS284" s="141">
        <v>107.1</v>
      </c>
      <c r="AT284" s="141">
        <v>107.3</v>
      </c>
      <c r="AU284" s="141">
        <v>107.8</v>
      </c>
      <c r="AV284" s="141">
        <v>107.8</v>
      </c>
      <c r="AW284" s="141">
        <v>108.1</v>
      </c>
      <c r="AX284" s="141">
        <v>108.1</v>
      </c>
      <c r="AY284" s="141">
        <v>108.1</v>
      </c>
      <c r="AZ284" s="141">
        <v>110</v>
      </c>
      <c r="BA284" s="141">
        <v>110</v>
      </c>
      <c r="BB284" s="141">
        <v>109.9</v>
      </c>
      <c r="BC284" s="141">
        <v>113.2</v>
      </c>
      <c r="BD284" s="141">
        <v>107.4</v>
      </c>
      <c r="BE284" s="141">
        <v>103.9</v>
      </c>
      <c r="BF284" s="141">
        <v>108.7</v>
      </c>
      <c r="BG284" s="141">
        <v>108.8</v>
      </c>
      <c r="BH284" s="141">
        <v>111.5</v>
      </c>
      <c r="BI284" s="141">
        <v>113.1</v>
      </c>
      <c r="BJ284" s="141">
        <v>113.4</v>
      </c>
      <c r="BK284" s="141">
        <v>115.4</v>
      </c>
      <c r="BL284" s="141">
        <v>111.9</v>
      </c>
      <c r="BM284" s="141">
        <v>111.9</v>
      </c>
      <c r="BN284" s="141">
        <v>111.8</v>
      </c>
      <c r="BO284" s="141">
        <v>112.6</v>
      </c>
      <c r="BP284" s="141">
        <v>113.9</v>
      </c>
      <c r="BQ284" s="141">
        <v>113.9</v>
      </c>
      <c r="BR284" s="141">
        <v>113.9</v>
      </c>
      <c r="BS284" s="141">
        <v>113.9</v>
      </c>
      <c r="BT284" s="141">
        <v>113.9</v>
      </c>
      <c r="BU284" s="141">
        <v>113.9</v>
      </c>
      <c r="BV284" s="141">
        <v>113.9</v>
      </c>
      <c r="BW284" s="141">
        <v>113.9</v>
      </c>
      <c r="BX284" s="141">
        <v>123</v>
      </c>
      <c r="BY284" s="141">
        <v>125</v>
      </c>
      <c r="BZ284" s="141">
        <v>132</v>
      </c>
      <c r="CA284" s="141">
        <v>132.80000000000001</v>
      </c>
      <c r="CB284" s="141">
        <v>132.9</v>
      </c>
      <c r="CC284" s="141">
        <v>137.19999999999999</v>
      </c>
      <c r="CD284" s="141">
        <v>137</v>
      </c>
      <c r="CE284" s="141">
        <v>139.4</v>
      </c>
      <c r="CF284" s="141">
        <v>140.19999999999999</v>
      </c>
      <c r="CG284" s="141">
        <v>140.80000000000001</v>
      </c>
      <c r="CH284" s="141">
        <v>141.19999999999999</v>
      </c>
      <c r="CI284" s="141">
        <v>141.30000000000001</v>
      </c>
      <c r="CJ284" s="141">
        <v>142</v>
      </c>
      <c r="CK284" s="141">
        <v>139.30000000000001</v>
      </c>
      <c r="CL284" s="141">
        <v>139</v>
      </c>
    </row>
    <row r="285" spans="1:90" x14ac:dyDescent="0.2">
      <c r="A285" s="138" t="s">
        <v>1984</v>
      </c>
      <c r="B285" s="138" t="s">
        <v>3438</v>
      </c>
      <c r="C285" s="139">
        <v>1.6789999999999999E-2</v>
      </c>
      <c r="D285" s="141">
        <v>100</v>
      </c>
      <c r="E285" s="141">
        <v>100</v>
      </c>
      <c r="F285" s="141">
        <v>100</v>
      </c>
      <c r="G285" s="141">
        <v>100.8</v>
      </c>
      <c r="H285" s="141">
        <v>100.8</v>
      </c>
      <c r="I285" s="141">
        <v>100.7</v>
      </c>
      <c r="J285" s="141">
        <v>102.2</v>
      </c>
      <c r="K285" s="141">
        <v>104.4</v>
      </c>
      <c r="L285" s="141">
        <v>104.4</v>
      </c>
      <c r="M285" s="141">
        <v>104.4</v>
      </c>
      <c r="N285" s="141">
        <v>104.4</v>
      </c>
      <c r="O285" s="141">
        <v>104.5</v>
      </c>
      <c r="P285" s="141">
        <v>104.5</v>
      </c>
      <c r="Q285" s="141">
        <v>104.5</v>
      </c>
      <c r="R285" s="141">
        <v>104.5</v>
      </c>
      <c r="S285" s="141">
        <v>106.6</v>
      </c>
      <c r="T285" s="141">
        <v>106.6</v>
      </c>
      <c r="U285" s="141">
        <v>106.6</v>
      </c>
      <c r="V285" s="141">
        <v>106.1</v>
      </c>
      <c r="W285" s="141">
        <v>106.1</v>
      </c>
      <c r="X285" s="141">
        <v>106.1</v>
      </c>
      <c r="Y285" s="141">
        <v>106.1</v>
      </c>
      <c r="Z285" s="141">
        <v>106.1</v>
      </c>
      <c r="AA285" s="141">
        <v>106.5</v>
      </c>
      <c r="AB285" s="141">
        <v>106.5</v>
      </c>
      <c r="AC285" s="141">
        <v>106.5</v>
      </c>
      <c r="AD285" s="141">
        <v>106.9</v>
      </c>
      <c r="AE285" s="141">
        <v>108.7</v>
      </c>
      <c r="AF285" s="141">
        <v>108.7</v>
      </c>
      <c r="AG285" s="141">
        <v>108.7</v>
      </c>
      <c r="AH285" s="141">
        <v>108.7</v>
      </c>
      <c r="AI285" s="141">
        <v>108.1</v>
      </c>
      <c r="AJ285" s="141">
        <v>108.1</v>
      </c>
      <c r="AK285" s="141">
        <v>108.1</v>
      </c>
      <c r="AL285" s="141">
        <v>108.1</v>
      </c>
      <c r="AM285" s="141">
        <v>108.1</v>
      </c>
      <c r="AN285" s="141">
        <v>108.9</v>
      </c>
      <c r="AO285" s="141">
        <v>108.9</v>
      </c>
      <c r="AP285" s="141">
        <v>108.9</v>
      </c>
      <c r="AQ285" s="141">
        <v>108.9</v>
      </c>
      <c r="AR285" s="141">
        <v>103.1</v>
      </c>
      <c r="AS285" s="141">
        <v>103.1</v>
      </c>
      <c r="AT285" s="141">
        <v>103.8</v>
      </c>
      <c r="AU285" s="141">
        <v>103.8</v>
      </c>
      <c r="AV285" s="141">
        <v>103.8</v>
      </c>
      <c r="AW285" s="141">
        <v>103.8</v>
      </c>
      <c r="AX285" s="141">
        <v>103.8</v>
      </c>
      <c r="AY285" s="141">
        <v>103.8</v>
      </c>
      <c r="AZ285" s="141">
        <v>107.5</v>
      </c>
      <c r="BA285" s="141">
        <v>107.5</v>
      </c>
      <c r="BB285" s="141">
        <v>107.5</v>
      </c>
      <c r="BC285" s="141">
        <v>104.5</v>
      </c>
      <c r="BD285" s="141">
        <v>104.5</v>
      </c>
      <c r="BE285" s="141">
        <v>104.5</v>
      </c>
      <c r="BF285" s="141">
        <v>104.2</v>
      </c>
      <c r="BG285" s="141">
        <v>104.2</v>
      </c>
      <c r="BH285" s="141">
        <v>104.2</v>
      </c>
      <c r="BI285" s="141">
        <v>104.2</v>
      </c>
      <c r="BJ285" s="141">
        <v>104.5</v>
      </c>
      <c r="BK285" s="141">
        <v>104.5</v>
      </c>
      <c r="BL285" s="141">
        <v>104.1</v>
      </c>
      <c r="BM285" s="141">
        <v>104.1</v>
      </c>
      <c r="BN285" s="141">
        <v>104.1</v>
      </c>
      <c r="BO285" s="141">
        <v>105.2</v>
      </c>
      <c r="BP285" s="141">
        <v>105.2</v>
      </c>
      <c r="BQ285" s="141">
        <v>105.2</v>
      </c>
      <c r="BR285" s="141">
        <v>105.2</v>
      </c>
      <c r="BS285" s="141">
        <v>105.2</v>
      </c>
      <c r="BT285" s="141">
        <v>105.2</v>
      </c>
      <c r="BU285" s="141">
        <v>105.2</v>
      </c>
      <c r="BV285" s="141">
        <v>105.2</v>
      </c>
      <c r="BW285" s="141">
        <v>105.2</v>
      </c>
      <c r="BX285" s="141">
        <v>108.7</v>
      </c>
      <c r="BY285" s="141">
        <v>111.8</v>
      </c>
      <c r="BZ285" s="141">
        <v>113.3</v>
      </c>
      <c r="CA285" s="141">
        <v>114.6</v>
      </c>
      <c r="CB285" s="141">
        <v>115.8</v>
      </c>
      <c r="CC285" s="141">
        <v>116.8</v>
      </c>
      <c r="CD285" s="141">
        <v>117</v>
      </c>
      <c r="CE285" s="141">
        <v>116.5</v>
      </c>
      <c r="CF285" s="141">
        <v>116.5</v>
      </c>
      <c r="CG285" s="141">
        <v>118.7</v>
      </c>
      <c r="CH285" s="141">
        <v>119.7</v>
      </c>
      <c r="CI285" s="141">
        <v>120.5</v>
      </c>
      <c r="CJ285" s="141">
        <v>124.1</v>
      </c>
      <c r="CK285" s="141">
        <v>124.2</v>
      </c>
      <c r="CL285" s="141">
        <v>125.4</v>
      </c>
    </row>
    <row r="286" spans="1:90" x14ac:dyDescent="0.2">
      <c r="A286" s="138" t="s">
        <v>3439</v>
      </c>
      <c r="B286" s="138" t="s">
        <v>3440</v>
      </c>
      <c r="C286" s="139">
        <v>1.677E-2</v>
      </c>
      <c r="D286" s="141">
        <v>100</v>
      </c>
      <c r="E286" s="141">
        <v>100</v>
      </c>
      <c r="F286" s="141">
        <v>100</v>
      </c>
      <c r="G286" s="141">
        <v>100</v>
      </c>
      <c r="H286" s="141">
        <v>100</v>
      </c>
      <c r="I286" s="141">
        <v>100</v>
      </c>
      <c r="J286" s="141">
        <v>100</v>
      </c>
      <c r="K286" s="141">
        <v>100</v>
      </c>
      <c r="L286" s="141">
        <v>100</v>
      </c>
      <c r="M286" s="141">
        <v>100</v>
      </c>
      <c r="N286" s="141">
        <v>100</v>
      </c>
      <c r="O286" s="141">
        <v>100</v>
      </c>
      <c r="P286" s="141">
        <v>100</v>
      </c>
      <c r="Q286" s="141">
        <v>100</v>
      </c>
      <c r="R286" s="141">
        <v>100</v>
      </c>
      <c r="S286" s="141">
        <v>99.6</v>
      </c>
      <c r="T286" s="141">
        <v>99.6</v>
      </c>
      <c r="U286" s="141">
        <v>101.8</v>
      </c>
      <c r="V286" s="141">
        <v>101.8</v>
      </c>
      <c r="W286" s="141">
        <v>101.8</v>
      </c>
      <c r="X286" s="141">
        <v>101.8</v>
      </c>
      <c r="Y286" s="141">
        <v>101.8</v>
      </c>
      <c r="Z286" s="141">
        <v>101.8</v>
      </c>
      <c r="AA286" s="141">
        <v>101.8</v>
      </c>
      <c r="AB286" s="141">
        <v>102.7</v>
      </c>
      <c r="AC286" s="141">
        <v>102.7</v>
      </c>
      <c r="AD286" s="141">
        <v>102.7</v>
      </c>
      <c r="AE286" s="141">
        <v>100</v>
      </c>
      <c r="AF286" s="141">
        <v>100</v>
      </c>
      <c r="AG286" s="141">
        <v>100</v>
      </c>
      <c r="AH286" s="141">
        <v>100</v>
      </c>
      <c r="AI286" s="141">
        <v>100</v>
      </c>
      <c r="AJ286" s="141">
        <v>100</v>
      </c>
      <c r="AK286" s="141">
        <v>100</v>
      </c>
      <c r="AL286" s="141">
        <v>100</v>
      </c>
      <c r="AM286" s="141">
        <v>100</v>
      </c>
      <c r="AN286" s="141">
        <v>100</v>
      </c>
      <c r="AO286" s="141">
        <v>100</v>
      </c>
      <c r="AP286" s="141">
        <v>100</v>
      </c>
      <c r="AQ286" s="141">
        <v>100</v>
      </c>
      <c r="AR286" s="141">
        <v>100</v>
      </c>
      <c r="AS286" s="141">
        <v>100</v>
      </c>
      <c r="AT286" s="141">
        <v>100</v>
      </c>
      <c r="AU286" s="141">
        <v>100</v>
      </c>
      <c r="AV286" s="141">
        <v>100</v>
      </c>
      <c r="AW286" s="141">
        <v>100</v>
      </c>
      <c r="AX286" s="141">
        <v>100</v>
      </c>
      <c r="AY286" s="141">
        <v>100</v>
      </c>
      <c r="AZ286" s="141">
        <v>100</v>
      </c>
      <c r="BA286" s="141">
        <v>100</v>
      </c>
      <c r="BB286" s="141">
        <v>100</v>
      </c>
      <c r="BC286" s="141">
        <v>100</v>
      </c>
      <c r="BD286" s="141">
        <v>100</v>
      </c>
      <c r="BE286" s="141">
        <v>100</v>
      </c>
      <c r="BF286" s="141">
        <v>100</v>
      </c>
      <c r="BG286" s="141">
        <v>100</v>
      </c>
      <c r="BH286" s="141">
        <v>100</v>
      </c>
      <c r="BI286" s="141">
        <v>100</v>
      </c>
      <c r="BJ286" s="141">
        <v>100</v>
      </c>
      <c r="BK286" s="141">
        <v>92.9</v>
      </c>
      <c r="BL286" s="141">
        <v>90.5</v>
      </c>
      <c r="BM286" s="141">
        <v>115.1</v>
      </c>
      <c r="BN286" s="141">
        <v>114.2</v>
      </c>
      <c r="BO286" s="141">
        <v>114.2</v>
      </c>
      <c r="BP286" s="141">
        <v>114.2</v>
      </c>
      <c r="BQ286" s="141">
        <v>114.2</v>
      </c>
      <c r="BR286" s="141">
        <v>114.2</v>
      </c>
      <c r="BS286" s="141">
        <v>114.2</v>
      </c>
      <c r="BT286" s="141">
        <v>114.2</v>
      </c>
      <c r="BU286" s="141">
        <v>114.2</v>
      </c>
      <c r="BV286" s="141">
        <v>114.2</v>
      </c>
      <c r="BW286" s="141">
        <v>114.2</v>
      </c>
      <c r="BX286" s="141">
        <v>114.2</v>
      </c>
      <c r="BY286" s="141">
        <v>114.2</v>
      </c>
      <c r="BZ286" s="141">
        <v>114.2</v>
      </c>
      <c r="CA286" s="141">
        <v>114.2</v>
      </c>
      <c r="CB286" s="141">
        <v>114.2</v>
      </c>
      <c r="CC286" s="141">
        <v>114.2</v>
      </c>
      <c r="CD286" s="141">
        <v>114.2</v>
      </c>
      <c r="CE286" s="141">
        <v>114.2</v>
      </c>
      <c r="CF286" s="141">
        <v>114.2</v>
      </c>
      <c r="CG286" s="141">
        <v>114.2</v>
      </c>
      <c r="CH286" s="141">
        <v>114.2</v>
      </c>
      <c r="CI286" s="141">
        <v>114.2</v>
      </c>
      <c r="CJ286" s="141">
        <v>114.2</v>
      </c>
      <c r="CK286" s="141">
        <v>114.2</v>
      </c>
      <c r="CL286" s="141">
        <v>114.2</v>
      </c>
    </row>
    <row r="287" spans="1:90" x14ac:dyDescent="0.2">
      <c r="A287" s="138" t="s">
        <v>3441</v>
      </c>
      <c r="B287" s="138" t="s">
        <v>3442</v>
      </c>
      <c r="C287" s="139">
        <v>0.26129000000000002</v>
      </c>
      <c r="D287" s="141">
        <v>104.9</v>
      </c>
      <c r="E287" s="141">
        <v>105.7</v>
      </c>
      <c r="F287" s="141">
        <v>106.8</v>
      </c>
      <c r="G287" s="141">
        <v>108.9</v>
      </c>
      <c r="H287" s="141">
        <v>108.4</v>
      </c>
      <c r="I287" s="141">
        <v>110.2</v>
      </c>
      <c r="J287" s="141">
        <v>109.8</v>
      </c>
      <c r="K287" s="141">
        <v>109.8</v>
      </c>
      <c r="L287" s="141">
        <v>109.6</v>
      </c>
      <c r="M287" s="141">
        <v>111.4</v>
      </c>
      <c r="N287" s="141">
        <v>112</v>
      </c>
      <c r="O287" s="141">
        <v>114.3</v>
      </c>
      <c r="P287" s="141">
        <v>114.8</v>
      </c>
      <c r="Q287" s="141">
        <v>115.1</v>
      </c>
      <c r="R287" s="141">
        <v>114.4</v>
      </c>
      <c r="S287" s="141">
        <v>113.8</v>
      </c>
      <c r="T287" s="141">
        <v>113.2</v>
      </c>
      <c r="U287" s="141">
        <v>112.4</v>
      </c>
      <c r="V287" s="141">
        <v>112.2</v>
      </c>
      <c r="W287" s="141">
        <v>113</v>
      </c>
      <c r="X287" s="141">
        <v>113.7</v>
      </c>
      <c r="Y287" s="141">
        <v>114.7</v>
      </c>
      <c r="Z287" s="141">
        <v>114.5</v>
      </c>
      <c r="AA287" s="141">
        <v>115</v>
      </c>
      <c r="AB287" s="141">
        <v>116.4</v>
      </c>
      <c r="AC287" s="141">
        <v>118.3</v>
      </c>
      <c r="AD287" s="141">
        <v>119.8</v>
      </c>
      <c r="AE287" s="141">
        <v>118.1</v>
      </c>
      <c r="AF287" s="141">
        <v>114.3</v>
      </c>
      <c r="AG287" s="141">
        <v>111.6</v>
      </c>
      <c r="AH287" s="141">
        <v>110.6</v>
      </c>
      <c r="AI287" s="141">
        <v>109.9</v>
      </c>
      <c r="AJ287" s="141">
        <v>109.9</v>
      </c>
      <c r="AK287" s="141">
        <v>109</v>
      </c>
      <c r="AL287" s="141">
        <v>109.3</v>
      </c>
      <c r="AM287" s="141">
        <v>110.1</v>
      </c>
      <c r="AN287" s="141">
        <v>109.7</v>
      </c>
      <c r="AO287" s="141">
        <v>110.4</v>
      </c>
      <c r="AP287" s="141">
        <v>109.8</v>
      </c>
      <c r="AQ287" s="141">
        <v>108.8</v>
      </c>
      <c r="AR287" s="141">
        <v>111.3</v>
      </c>
      <c r="AS287" s="141">
        <v>111.7</v>
      </c>
      <c r="AT287" s="141">
        <v>113.7</v>
      </c>
      <c r="AU287" s="141">
        <v>114.4</v>
      </c>
      <c r="AV287" s="141">
        <v>115.1</v>
      </c>
      <c r="AW287" s="141">
        <v>116.6</v>
      </c>
      <c r="AX287" s="141">
        <v>117.8</v>
      </c>
      <c r="AY287" s="141">
        <v>118.1</v>
      </c>
      <c r="AZ287" s="141">
        <v>122.4</v>
      </c>
      <c r="BA287" s="141">
        <v>123.8</v>
      </c>
      <c r="BB287" s="141">
        <v>125.2</v>
      </c>
      <c r="BC287" s="141">
        <v>133.69999999999999</v>
      </c>
      <c r="BD287" s="141">
        <v>136.69999999999999</v>
      </c>
      <c r="BE287" s="141">
        <v>139</v>
      </c>
      <c r="BF287" s="141">
        <v>142.69999999999999</v>
      </c>
      <c r="BG287" s="141">
        <v>143.30000000000001</v>
      </c>
      <c r="BH287" s="141">
        <v>144.80000000000001</v>
      </c>
      <c r="BI287" s="141">
        <v>146.30000000000001</v>
      </c>
      <c r="BJ287" s="141">
        <v>149.30000000000001</v>
      </c>
      <c r="BK287" s="141">
        <v>151.80000000000001</v>
      </c>
      <c r="BL287" s="141">
        <v>151.80000000000001</v>
      </c>
      <c r="BM287" s="141">
        <v>152.80000000000001</v>
      </c>
      <c r="BN287" s="141">
        <v>157.19999999999999</v>
      </c>
      <c r="BO287" s="141">
        <v>156.80000000000001</v>
      </c>
      <c r="BP287" s="141">
        <v>158</v>
      </c>
      <c r="BQ287" s="141">
        <v>158.30000000000001</v>
      </c>
      <c r="BR287" s="141">
        <v>155.6</v>
      </c>
      <c r="BS287" s="141">
        <v>155.9</v>
      </c>
      <c r="BT287" s="141">
        <v>159.30000000000001</v>
      </c>
      <c r="BU287" s="141">
        <v>160.69999999999999</v>
      </c>
      <c r="BV287" s="141">
        <v>162.19999999999999</v>
      </c>
      <c r="BW287" s="141">
        <v>167.7</v>
      </c>
      <c r="BX287" s="141">
        <v>180.2</v>
      </c>
      <c r="BY287" s="141">
        <v>182.3</v>
      </c>
      <c r="BZ287" s="141">
        <v>182.1</v>
      </c>
      <c r="CA287" s="141">
        <v>183.9</v>
      </c>
      <c r="CB287" s="141">
        <v>183.7</v>
      </c>
      <c r="CC287" s="141">
        <v>183.6</v>
      </c>
      <c r="CD287" s="141">
        <v>182.5</v>
      </c>
      <c r="CE287" s="141">
        <v>177.3</v>
      </c>
      <c r="CF287" s="141">
        <v>174.8</v>
      </c>
      <c r="CG287" s="141">
        <v>172.8</v>
      </c>
      <c r="CH287" s="141">
        <v>172</v>
      </c>
      <c r="CI287" s="141">
        <v>171.5</v>
      </c>
      <c r="CJ287" s="141">
        <v>170.8</v>
      </c>
      <c r="CK287" s="141">
        <v>171</v>
      </c>
      <c r="CL287" s="141">
        <v>171.3</v>
      </c>
    </row>
    <row r="288" spans="1:90" x14ac:dyDescent="0.2">
      <c r="A288" s="138" t="s">
        <v>3443</v>
      </c>
      <c r="B288" s="138" t="s">
        <v>3444</v>
      </c>
      <c r="C288" s="139">
        <v>0.10076</v>
      </c>
      <c r="D288" s="141">
        <v>103.6</v>
      </c>
      <c r="E288" s="141">
        <v>104.2</v>
      </c>
      <c r="F288" s="141">
        <v>105.4</v>
      </c>
      <c r="G288" s="141">
        <v>105.5</v>
      </c>
      <c r="H288" s="141">
        <v>105</v>
      </c>
      <c r="I288" s="141">
        <v>105.8</v>
      </c>
      <c r="J288" s="141">
        <v>105.3</v>
      </c>
      <c r="K288" s="141">
        <v>106</v>
      </c>
      <c r="L288" s="141">
        <v>106.4</v>
      </c>
      <c r="M288" s="141">
        <v>109.1</v>
      </c>
      <c r="N288" s="141">
        <v>110.8</v>
      </c>
      <c r="O288" s="141">
        <v>113.1</v>
      </c>
      <c r="P288" s="141">
        <v>114.4</v>
      </c>
      <c r="Q288" s="141">
        <v>114.2</v>
      </c>
      <c r="R288" s="141">
        <v>113.8</v>
      </c>
      <c r="S288" s="141">
        <v>112.9</v>
      </c>
      <c r="T288" s="141">
        <v>111.8</v>
      </c>
      <c r="U288" s="141">
        <v>110.6</v>
      </c>
      <c r="V288" s="141">
        <v>110.3</v>
      </c>
      <c r="W288" s="141">
        <v>111.5</v>
      </c>
      <c r="X288" s="141">
        <v>112.8</v>
      </c>
      <c r="Y288" s="141">
        <v>113.2</v>
      </c>
      <c r="Z288" s="141">
        <v>113.1</v>
      </c>
      <c r="AA288" s="141">
        <v>113.5</v>
      </c>
      <c r="AB288" s="141">
        <v>115</v>
      </c>
      <c r="AC288" s="141">
        <v>117.2</v>
      </c>
      <c r="AD288" s="141">
        <v>119</v>
      </c>
      <c r="AE288" s="141">
        <v>115.6</v>
      </c>
      <c r="AF288" s="141">
        <v>111.9</v>
      </c>
      <c r="AG288" s="141">
        <v>110</v>
      </c>
      <c r="AH288" s="141">
        <v>108.9</v>
      </c>
      <c r="AI288" s="141">
        <v>109</v>
      </c>
      <c r="AJ288" s="141">
        <v>108.4</v>
      </c>
      <c r="AK288" s="141">
        <v>107.5</v>
      </c>
      <c r="AL288" s="141">
        <v>108.1</v>
      </c>
      <c r="AM288" s="141">
        <v>109.7</v>
      </c>
      <c r="AN288" s="141">
        <v>109.6</v>
      </c>
      <c r="AO288" s="141">
        <v>110.1</v>
      </c>
      <c r="AP288" s="141">
        <v>109.8</v>
      </c>
      <c r="AQ288" s="141">
        <v>109.1</v>
      </c>
      <c r="AR288" s="141">
        <v>111</v>
      </c>
      <c r="AS288" s="141">
        <v>111.7</v>
      </c>
      <c r="AT288" s="141">
        <v>113</v>
      </c>
      <c r="AU288" s="141">
        <v>113.5</v>
      </c>
      <c r="AV288" s="141">
        <v>114.4</v>
      </c>
      <c r="AW288" s="141">
        <v>115.5</v>
      </c>
      <c r="AX288" s="141">
        <v>117.6</v>
      </c>
      <c r="AY288" s="141">
        <v>117.7</v>
      </c>
      <c r="AZ288" s="141">
        <v>117.9</v>
      </c>
      <c r="BA288" s="141">
        <v>118.7</v>
      </c>
      <c r="BB288" s="141">
        <v>119.1</v>
      </c>
      <c r="BC288" s="141">
        <v>132.5</v>
      </c>
      <c r="BD288" s="141">
        <v>137.4</v>
      </c>
      <c r="BE288" s="141">
        <v>140.30000000000001</v>
      </c>
      <c r="BF288" s="141">
        <v>142.9</v>
      </c>
      <c r="BG288" s="141">
        <v>143.1</v>
      </c>
      <c r="BH288" s="141">
        <v>146</v>
      </c>
      <c r="BI288" s="141">
        <v>148.69999999999999</v>
      </c>
      <c r="BJ288" s="141">
        <v>153.4</v>
      </c>
      <c r="BK288" s="141">
        <v>155.69999999999999</v>
      </c>
      <c r="BL288" s="141">
        <v>153.6</v>
      </c>
      <c r="BM288" s="141">
        <v>154.80000000000001</v>
      </c>
      <c r="BN288" s="141">
        <v>158.6</v>
      </c>
      <c r="BO288" s="141">
        <v>160.69999999999999</v>
      </c>
      <c r="BP288" s="141">
        <v>163</v>
      </c>
      <c r="BQ288" s="141">
        <v>164</v>
      </c>
      <c r="BR288" s="141">
        <v>159.80000000000001</v>
      </c>
      <c r="BS288" s="141">
        <v>160.4</v>
      </c>
      <c r="BT288" s="141">
        <v>165.3</v>
      </c>
      <c r="BU288" s="141">
        <v>166.3</v>
      </c>
      <c r="BV288" s="141">
        <v>166.7</v>
      </c>
      <c r="BW288" s="141">
        <v>170.5</v>
      </c>
      <c r="BX288" s="141">
        <v>191.9</v>
      </c>
      <c r="BY288" s="141">
        <v>194.5</v>
      </c>
      <c r="BZ288" s="141">
        <v>191.6</v>
      </c>
      <c r="CA288" s="141">
        <v>191.3</v>
      </c>
      <c r="CB288" s="141">
        <v>190.8</v>
      </c>
      <c r="CC288" s="141">
        <v>191.1</v>
      </c>
      <c r="CD288" s="141">
        <v>189.7</v>
      </c>
      <c r="CE288" s="141">
        <v>183.9</v>
      </c>
      <c r="CF288" s="141">
        <v>179.3</v>
      </c>
      <c r="CG288" s="141">
        <v>176.7</v>
      </c>
      <c r="CH288" s="141">
        <v>175.8</v>
      </c>
      <c r="CI288" s="141">
        <v>175.5</v>
      </c>
      <c r="CJ288" s="141">
        <v>174</v>
      </c>
      <c r="CK288" s="141">
        <v>175.2</v>
      </c>
      <c r="CL288" s="141">
        <v>175.6</v>
      </c>
    </row>
    <row r="289" spans="1:90" x14ac:dyDescent="0.2">
      <c r="A289" s="138" t="s">
        <v>3445</v>
      </c>
      <c r="B289" s="138" t="s">
        <v>3446</v>
      </c>
      <c r="C289" s="139">
        <v>4.5199999999999997E-2</v>
      </c>
      <c r="D289" s="141">
        <v>105.4</v>
      </c>
      <c r="E289" s="141">
        <v>106.4</v>
      </c>
      <c r="F289" s="141">
        <v>109.3</v>
      </c>
      <c r="G289" s="141">
        <v>111</v>
      </c>
      <c r="H289" s="141">
        <v>108.3</v>
      </c>
      <c r="I289" s="141">
        <v>112</v>
      </c>
      <c r="J289" s="141">
        <v>114.5</v>
      </c>
      <c r="K289" s="141">
        <v>113.9</v>
      </c>
      <c r="L289" s="141">
        <v>114.6</v>
      </c>
      <c r="M289" s="141">
        <v>118.6</v>
      </c>
      <c r="N289" s="141">
        <v>117.8</v>
      </c>
      <c r="O289" s="141">
        <v>125.7</v>
      </c>
      <c r="P289" s="141">
        <v>127.1</v>
      </c>
      <c r="Q289" s="141">
        <v>128.19999999999999</v>
      </c>
      <c r="R289" s="141">
        <v>128.19999999999999</v>
      </c>
      <c r="S289" s="141">
        <v>122.6</v>
      </c>
      <c r="T289" s="141">
        <v>119.2</v>
      </c>
      <c r="U289" s="141">
        <v>118</v>
      </c>
      <c r="V289" s="141">
        <v>118.7</v>
      </c>
      <c r="W289" s="141">
        <v>120.6</v>
      </c>
      <c r="X289" s="141">
        <v>121.1</v>
      </c>
      <c r="Y289" s="141">
        <v>122.6</v>
      </c>
      <c r="Z289" s="141">
        <v>123.7</v>
      </c>
      <c r="AA289" s="141">
        <v>124.9</v>
      </c>
      <c r="AB289" s="141">
        <v>127.3</v>
      </c>
      <c r="AC289" s="141">
        <v>131.9</v>
      </c>
      <c r="AD289" s="141">
        <v>128.1</v>
      </c>
      <c r="AE289" s="141">
        <v>120.3</v>
      </c>
      <c r="AF289" s="141">
        <v>116</v>
      </c>
      <c r="AG289" s="141">
        <v>113.3</v>
      </c>
      <c r="AH289" s="141">
        <v>113.7</v>
      </c>
      <c r="AI289" s="141">
        <v>114.8</v>
      </c>
      <c r="AJ289" s="141">
        <v>113.9</v>
      </c>
      <c r="AK289" s="141">
        <v>114.2</v>
      </c>
      <c r="AL289" s="141">
        <v>114.5</v>
      </c>
      <c r="AM289" s="141">
        <v>117.1</v>
      </c>
      <c r="AN289" s="141">
        <v>116.6</v>
      </c>
      <c r="AO289" s="141">
        <v>115.7</v>
      </c>
      <c r="AP289" s="141">
        <v>114.9</v>
      </c>
      <c r="AQ289" s="141">
        <v>114.2</v>
      </c>
      <c r="AR289" s="141">
        <v>117.4</v>
      </c>
      <c r="AS289" s="141">
        <v>117.8</v>
      </c>
      <c r="AT289" s="141">
        <v>120.8</v>
      </c>
      <c r="AU289" s="141">
        <v>123.3</v>
      </c>
      <c r="AV289" s="141">
        <v>126.4</v>
      </c>
      <c r="AW289" s="141">
        <v>129</v>
      </c>
      <c r="AX289" s="141">
        <v>130.1</v>
      </c>
      <c r="AY289" s="141">
        <v>131.9</v>
      </c>
      <c r="AZ289" s="141">
        <v>135.9</v>
      </c>
      <c r="BA289" s="141">
        <v>141.6</v>
      </c>
      <c r="BB289" s="141">
        <v>140</v>
      </c>
      <c r="BC289" s="141">
        <v>147.19999999999999</v>
      </c>
      <c r="BD289" s="141">
        <v>151.30000000000001</v>
      </c>
      <c r="BE289" s="141">
        <v>155.19999999999999</v>
      </c>
      <c r="BF289" s="141">
        <v>160.30000000000001</v>
      </c>
      <c r="BG289" s="141">
        <v>164.9</v>
      </c>
      <c r="BH289" s="141">
        <v>166</v>
      </c>
      <c r="BI289" s="141">
        <v>164.2</v>
      </c>
      <c r="BJ289" s="141">
        <v>164.6</v>
      </c>
      <c r="BK289" s="141">
        <v>166.2</v>
      </c>
      <c r="BL289" s="141">
        <v>167.2</v>
      </c>
      <c r="BM289" s="141">
        <v>170.2</v>
      </c>
      <c r="BN289" s="141">
        <v>175.5</v>
      </c>
      <c r="BO289" s="141">
        <v>173.1</v>
      </c>
      <c r="BP289" s="141">
        <v>176.2</v>
      </c>
      <c r="BQ289" s="141">
        <v>176.9</v>
      </c>
      <c r="BR289" s="141">
        <v>175.7</v>
      </c>
      <c r="BS289" s="141">
        <v>176.3</v>
      </c>
      <c r="BT289" s="141">
        <v>181.3</v>
      </c>
      <c r="BU289" s="141">
        <v>183.1</v>
      </c>
      <c r="BV289" s="141">
        <v>184.1</v>
      </c>
      <c r="BW289" s="141">
        <v>196.3</v>
      </c>
      <c r="BX289" s="141">
        <v>205.3</v>
      </c>
      <c r="BY289" s="141">
        <v>212.3</v>
      </c>
      <c r="BZ289" s="141">
        <v>211.8</v>
      </c>
      <c r="CA289" s="141">
        <v>216.8</v>
      </c>
      <c r="CB289" s="141">
        <v>215.1</v>
      </c>
      <c r="CC289" s="141">
        <v>215.4</v>
      </c>
      <c r="CD289" s="141">
        <v>211.5</v>
      </c>
      <c r="CE289" s="141">
        <v>206.3</v>
      </c>
      <c r="CF289" s="141">
        <v>202.7</v>
      </c>
      <c r="CG289" s="141">
        <v>198.5</v>
      </c>
      <c r="CH289" s="141">
        <v>197.4</v>
      </c>
      <c r="CI289" s="141">
        <v>193</v>
      </c>
      <c r="CJ289" s="141">
        <v>193.7</v>
      </c>
      <c r="CK289" s="141">
        <v>194</v>
      </c>
      <c r="CL289" s="141">
        <v>193.4</v>
      </c>
    </row>
    <row r="290" spans="1:90" x14ac:dyDescent="0.2">
      <c r="A290" s="138" t="s">
        <v>3447</v>
      </c>
      <c r="B290" s="138" t="s">
        <v>3448</v>
      </c>
      <c r="C290" s="139">
        <v>4.2119999999999998E-2</v>
      </c>
      <c r="D290" s="141">
        <v>107.4</v>
      </c>
      <c r="E290" s="141">
        <v>107.4</v>
      </c>
      <c r="F290" s="141">
        <v>104.9</v>
      </c>
      <c r="G290" s="141">
        <v>110.2</v>
      </c>
      <c r="H290" s="141">
        <v>113.5</v>
      </c>
      <c r="I290" s="141">
        <v>114.1</v>
      </c>
      <c r="J290" s="141">
        <v>113.1</v>
      </c>
      <c r="K290" s="141">
        <v>112.7</v>
      </c>
      <c r="L290" s="141">
        <v>109.5</v>
      </c>
      <c r="M290" s="141">
        <v>111.3</v>
      </c>
      <c r="N290" s="141">
        <v>111.5</v>
      </c>
      <c r="O290" s="141">
        <v>110.8</v>
      </c>
      <c r="P290" s="141">
        <v>108.1</v>
      </c>
      <c r="Q290" s="141">
        <v>107.1</v>
      </c>
      <c r="R290" s="141">
        <v>106.6</v>
      </c>
      <c r="S290" s="141">
        <v>109.2</v>
      </c>
      <c r="T290" s="141">
        <v>109.1</v>
      </c>
      <c r="U290" s="141">
        <v>109.7</v>
      </c>
      <c r="V290" s="141">
        <v>109.8</v>
      </c>
      <c r="W290" s="141">
        <v>109.7</v>
      </c>
      <c r="X290" s="141">
        <v>110</v>
      </c>
      <c r="Y290" s="141">
        <v>110.2</v>
      </c>
      <c r="Z290" s="141">
        <v>111.1</v>
      </c>
      <c r="AA290" s="141">
        <v>109.6</v>
      </c>
      <c r="AB290" s="141">
        <v>111.4</v>
      </c>
      <c r="AC290" s="141">
        <v>110.9</v>
      </c>
      <c r="AD290" s="141">
        <v>109.6</v>
      </c>
      <c r="AE290" s="141">
        <v>109.8</v>
      </c>
      <c r="AF290" s="141">
        <v>109.9</v>
      </c>
      <c r="AG290" s="141">
        <v>109.9</v>
      </c>
      <c r="AH290" s="141">
        <v>104.7</v>
      </c>
      <c r="AI290" s="141">
        <v>103.4</v>
      </c>
      <c r="AJ290" s="141">
        <v>104.8</v>
      </c>
      <c r="AK290" s="141">
        <v>104.4</v>
      </c>
      <c r="AL290" s="141">
        <v>104.5</v>
      </c>
      <c r="AM290" s="141">
        <v>104.2</v>
      </c>
      <c r="AN290" s="141">
        <v>102</v>
      </c>
      <c r="AO290" s="141">
        <v>102.1</v>
      </c>
      <c r="AP290" s="141">
        <v>102</v>
      </c>
      <c r="AQ290" s="141">
        <v>102</v>
      </c>
      <c r="AR290" s="141">
        <v>102.1</v>
      </c>
      <c r="AS290" s="141">
        <v>102.1</v>
      </c>
      <c r="AT290" s="141">
        <v>104.3</v>
      </c>
      <c r="AU290" s="141">
        <v>103.4</v>
      </c>
      <c r="AV290" s="141">
        <v>104.3</v>
      </c>
      <c r="AW290" s="141">
        <v>104.3</v>
      </c>
      <c r="AX290" s="141">
        <v>104.3</v>
      </c>
      <c r="AY290" s="141">
        <v>104.3</v>
      </c>
      <c r="AZ290" s="141">
        <v>113.8</v>
      </c>
      <c r="BA290" s="141">
        <v>113.6</v>
      </c>
      <c r="BB290" s="141">
        <v>114.5</v>
      </c>
      <c r="BC290" s="141">
        <v>114.6</v>
      </c>
      <c r="BD290" s="141">
        <v>114.6</v>
      </c>
      <c r="BE290" s="141">
        <v>113.6</v>
      </c>
      <c r="BF290" s="141">
        <v>120.5</v>
      </c>
      <c r="BG290" s="141">
        <v>120.8</v>
      </c>
      <c r="BH290" s="141">
        <v>121.5</v>
      </c>
      <c r="BI290" s="141">
        <v>121.5</v>
      </c>
      <c r="BJ290" s="141">
        <v>120.9</v>
      </c>
      <c r="BK290" s="141">
        <v>120.7</v>
      </c>
      <c r="BL290" s="141">
        <v>121.3</v>
      </c>
      <c r="BM290" s="141">
        <v>121.5</v>
      </c>
      <c r="BN290" s="141">
        <v>122</v>
      </c>
      <c r="BO290" s="141">
        <v>121.3</v>
      </c>
      <c r="BP290" s="141">
        <v>121.3</v>
      </c>
      <c r="BQ290" s="141">
        <v>121.3</v>
      </c>
      <c r="BR290" s="141">
        <v>122.5</v>
      </c>
      <c r="BS290" s="141">
        <v>121.9</v>
      </c>
      <c r="BT290" s="141">
        <v>123.6</v>
      </c>
      <c r="BU290" s="141">
        <v>125.6</v>
      </c>
      <c r="BV290" s="141">
        <v>125.5</v>
      </c>
      <c r="BW290" s="141">
        <v>125.5</v>
      </c>
      <c r="BX290" s="141">
        <v>126.5</v>
      </c>
      <c r="BY290" s="141">
        <v>128.1</v>
      </c>
      <c r="BZ290" s="141">
        <v>128</v>
      </c>
      <c r="CA290" s="141">
        <v>129.4</v>
      </c>
      <c r="CB290" s="141">
        <v>130.4</v>
      </c>
      <c r="CC290" s="141">
        <v>129.4</v>
      </c>
      <c r="CD290" s="141">
        <v>135.5</v>
      </c>
      <c r="CE290" s="141">
        <v>137.19999999999999</v>
      </c>
      <c r="CF290" s="141">
        <v>138.1</v>
      </c>
      <c r="CG290" s="141">
        <v>139.5</v>
      </c>
      <c r="CH290" s="141">
        <v>142.5</v>
      </c>
      <c r="CI290" s="141">
        <v>145</v>
      </c>
      <c r="CJ290" s="141">
        <v>142.1</v>
      </c>
      <c r="CK290" s="141">
        <v>139.80000000000001</v>
      </c>
      <c r="CL290" s="141">
        <v>140</v>
      </c>
    </row>
    <row r="291" spans="1:90" x14ac:dyDescent="0.2">
      <c r="A291" s="138" t="s">
        <v>3449</v>
      </c>
      <c r="B291" s="138" t="s">
        <v>3450</v>
      </c>
      <c r="C291" s="139">
        <v>2.0539999999999999E-2</v>
      </c>
      <c r="D291" s="141">
        <v>105.2</v>
      </c>
      <c r="E291" s="141">
        <v>107.7</v>
      </c>
      <c r="F291" s="141">
        <v>112.3</v>
      </c>
      <c r="G291" s="141">
        <v>122.4</v>
      </c>
      <c r="H291" s="141">
        <v>120.2</v>
      </c>
      <c r="I291" s="141">
        <v>122.7</v>
      </c>
      <c r="J291" s="141">
        <v>120.4</v>
      </c>
      <c r="K291" s="141">
        <v>120.9</v>
      </c>
      <c r="L291" s="141">
        <v>121.6</v>
      </c>
      <c r="M291" s="141">
        <v>113.7</v>
      </c>
      <c r="N291" s="141">
        <v>111.4</v>
      </c>
      <c r="O291" s="141">
        <v>113.1</v>
      </c>
      <c r="P291" s="141">
        <v>114.8</v>
      </c>
      <c r="Q291" s="141">
        <v>114.6</v>
      </c>
      <c r="R291" s="141">
        <v>113.6</v>
      </c>
      <c r="S291" s="141">
        <v>118.1</v>
      </c>
      <c r="T291" s="141">
        <v>121.6</v>
      </c>
      <c r="U291" s="141">
        <v>121.6</v>
      </c>
      <c r="V291" s="141">
        <v>119.3</v>
      </c>
      <c r="W291" s="141">
        <v>120.1</v>
      </c>
      <c r="X291" s="141">
        <v>119.8</v>
      </c>
      <c r="Y291" s="141">
        <v>118.6</v>
      </c>
      <c r="Z291" s="141">
        <v>118.1</v>
      </c>
      <c r="AA291" s="141">
        <v>118.4</v>
      </c>
      <c r="AB291" s="141">
        <v>116.5</v>
      </c>
      <c r="AC291" s="141">
        <v>116.7</v>
      </c>
      <c r="AD291" s="141">
        <v>117.9</v>
      </c>
      <c r="AE291" s="141">
        <v>120.9</v>
      </c>
      <c r="AF291" s="141">
        <v>118.3</v>
      </c>
      <c r="AG291" s="141">
        <v>114.6</v>
      </c>
      <c r="AH291" s="141">
        <v>115.6</v>
      </c>
      <c r="AI291" s="141">
        <v>110.9</v>
      </c>
      <c r="AJ291" s="141">
        <v>113.3</v>
      </c>
      <c r="AK291" s="141">
        <v>110.5</v>
      </c>
      <c r="AL291" s="141">
        <v>110.8</v>
      </c>
      <c r="AM291" s="141">
        <v>104.7</v>
      </c>
      <c r="AN291" s="141">
        <v>113.8</v>
      </c>
      <c r="AO291" s="141">
        <v>122</v>
      </c>
      <c r="AP291" s="141">
        <v>119.1</v>
      </c>
      <c r="AQ291" s="141">
        <v>114.6</v>
      </c>
      <c r="AR291" s="141">
        <v>117.5</v>
      </c>
      <c r="AS291" s="141">
        <v>118.8</v>
      </c>
      <c r="AT291" s="141">
        <v>120.1</v>
      </c>
      <c r="AU291" s="141">
        <v>119.1</v>
      </c>
      <c r="AV291" s="141">
        <v>115.2</v>
      </c>
      <c r="AW291" s="141">
        <v>118.1</v>
      </c>
      <c r="AX291" s="141">
        <v>120.6</v>
      </c>
      <c r="AY291" s="141">
        <v>119.6</v>
      </c>
      <c r="AZ291" s="141">
        <v>127.4</v>
      </c>
      <c r="BA291" s="141">
        <v>125.5</v>
      </c>
      <c r="BB291" s="141">
        <v>129.4</v>
      </c>
      <c r="BC291" s="141">
        <v>145.9</v>
      </c>
      <c r="BD291" s="141">
        <v>145.80000000000001</v>
      </c>
      <c r="BE291" s="141">
        <v>145.30000000000001</v>
      </c>
      <c r="BF291" s="141">
        <v>148.80000000000001</v>
      </c>
      <c r="BG291" s="141">
        <v>151.19999999999999</v>
      </c>
      <c r="BH291" s="141">
        <v>150.30000000000001</v>
      </c>
      <c r="BI291" s="141">
        <v>155.19999999999999</v>
      </c>
      <c r="BJ291" s="141">
        <v>162.69999999999999</v>
      </c>
      <c r="BK291" s="141">
        <v>166.3</v>
      </c>
      <c r="BL291" s="141">
        <v>167</v>
      </c>
      <c r="BM291" s="141">
        <v>167</v>
      </c>
      <c r="BN291" s="141">
        <v>169.9</v>
      </c>
      <c r="BO291" s="141">
        <v>169.4</v>
      </c>
      <c r="BP291" s="141">
        <v>167.3</v>
      </c>
      <c r="BQ291" s="141">
        <v>166.1</v>
      </c>
      <c r="BR291" s="141">
        <v>164.3</v>
      </c>
      <c r="BS291" s="141">
        <v>163.19999999999999</v>
      </c>
      <c r="BT291" s="141">
        <v>162.9</v>
      </c>
      <c r="BU291" s="141">
        <v>162.9</v>
      </c>
      <c r="BV291" s="141">
        <v>162.9</v>
      </c>
      <c r="BW291" s="141">
        <v>166.2</v>
      </c>
      <c r="BX291" s="141">
        <v>176.8</v>
      </c>
      <c r="BY291" s="141">
        <v>179.6</v>
      </c>
      <c r="BZ291" s="141">
        <v>183.3</v>
      </c>
      <c r="CA291" s="141">
        <v>189.5</v>
      </c>
      <c r="CB291" s="141">
        <v>192.8</v>
      </c>
      <c r="CC291" s="141">
        <v>191.3</v>
      </c>
      <c r="CD291" s="141">
        <v>188.4</v>
      </c>
      <c r="CE291" s="141">
        <v>173.9</v>
      </c>
      <c r="CF291" s="141">
        <v>162.6</v>
      </c>
      <c r="CG291" s="141">
        <v>167.9</v>
      </c>
      <c r="CH291" s="141">
        <v>166</v>
      </c>
      <c r="CI291" s="141">
        <v>164.5</v>
      </c>
      <c r="CJ291" s="141">
        <v>167.7</v>
      </c>
      <c r="CK291" s="141">
        <v>165.1</v>
      </c>
      <c r="CL291" s="141">
        <v>165.1</v>
      </c>
    </row>
    <row r="292" spans="1:90" x14ac:dyDescent="0.2">
      <c r="A292" s="138" t="s">
        <v>3451</v>
      </c>
      <c r="B292" s="138" t="s">
        <v>3452</v>
      </c>
      <c r="C292" s="139">
        <v>5.2670000000000002E-2</v>
      </c>
      <c r="D292" s="141">
        <v>104.6</v>
      </c>
      <c r="E292" s="141">
        <v>105.9</v>
      </c>
      <c r="F292" s="141">
        <v>106.8</v>
      </c>
      <c r="G292" s="141">
        <v>107.1</v>
      </c>
      <c r="H292" s="141">
        <v>106.2</v>
      </c>
      <c r="I292" s="141">
        <v>109.2</v>
      </c>
      <c r="J292" s="141">
        <v>107.5</v>
      </c>
      <c r="K292" s="141">
        <v>106.8</v>
      </c>
      <c r="L292" s="141">
        <v>107.1</v>
      </c>
      <c r="M292" s="141">
        <v>108.6</v>
      </c>
      <c r="N292" s="141">
        <v>110</v>
      </c>
      <c r="O292" s="141">
        <v>109.9</v>
      </c>
      <c r="P292" s="141">
        <v>110.3</v>
      </c>
      <c r="Q292" s="141">
        <v>112.4</v>
      </c>
      <c r="R292" s="141">
        <v>110</v>
      </c>
      <c r="S292" s="141">
        <v>109.8</v>
      </c>
      <c r="T292" s="141">
        <v>110.6</v>
      </c>
      <c r="U292" s="141">
        <v>109.4</v>
      </c>
      <c r="V292" s="141">
        <v>109.3</v>
      </c>
      <c r="W292" s="141">
        <v>109.3</v>
      </c>
      <c r="X292" s="141">
        <v>109.7</v>
      </c>
      <c r="Y292" s="141">
        <v>112.8</v>
      </c>
      <c r="Z292" s="141">
        <v>110.3</v>
      </c>
      <c r="AA292" s="141">
        <v>112.1</v>
      </c>
      <c r="AB292" s="141">
        <v>114</v>
      </c>
      <c r="AC292" s="141">
        <v>115.2</v>
      </c>
      <c r="AD292" s="141">
        <v>123</v>
      </c>
      <c r="AE292" s="141">
        <v>126.4</v>
      </c>
      <c r="AF292" s="141">
        <v>119.5</v>
      </c>
      <c r="AG292" s="141">
        <v>113.4</v>
      </c>
      <c r="AH292" s="141">
        <v>113.9</v>
      </c>
      <c r="AI292" s="141">
        <v>112.2</v>
      </c>
      <c r="AJ292" s="141">
        <v>112.3</v>
      </c>
      <c r="AK292" s="141">
        <v>110.3</v>
      </c>
      <c r="AL292" s="141">
        <v>110.5</v>
      </c>
      <c r="AM292" s="141">
        <v>111.4</v>
      </c>
      <c r="AN292" s="141">
        <v>108.3</v>
      </c>
      <c r="AO292" s="141">
        <v>108.8</v>
      </c>
      <c r="AP292" s="141">
        <v>108.3</v>
      </c>
      <c r="AQ292" s="141">
        <v>106.8</v>
      </c>
      <c r="AR292" s="141">
        <v>111.5</v>
      </c>
      <c r="AS292" s="141">
        <v>111.4</v>
      </c>
      <c r="AT292" s="141">
        <v>114.1</v>
      </c>
      <c r="AU292" s="141">
        <v>115.4</v>
      </c>
      <c r="AV292" s="141">
        <v>115.3</v>
      </c>
      <c r="AW292" s="141">
        <v>117.2</v>
      </c>
      <c r="AX292" s="141">
        <v>117.4</v>
      </c>
      <c r="AY292" s="141">
        <v>117.6</v>
      </c>
      <c r="AZ292" s="141">
        <v>124.4</v>
      </c>
      <c r="BA292" s="141">
        <v>125.8</v>
      </c>
      <c r="BB292" s="141">
        <v>131.19999999999999</v>
      </c>
      <c r="BC292" s="141">
        <v>134.80000000000001</v>
      </c>
      <c r="BD292" s="141">
        <v>137.1</v>
      </c>
      <c r="BE292" s="141">
        <v>140.1</v>
      </c>
      <c r="BF292" s="141">
        <v>142.5</v>
      </c>
      <c r="BG292" s="141">
        <v>140.19999999999999</v>
      </c>
      <c r="BH292" s="141">
        <v>140.69999999999999</v>
      </c>
      <c r="BI292" s="141">
        <v>142.80000000000001</v>
      </c>
      <c r="BJ292" s="141">
        <v>145.80000000000001</v>
      </c>
      <c r="BK292" s="141">
        <v>151.19999999999999</v>
      </c>
      <c r="BL292" s="141">
        <v>153.4</v>
      </c>
      <c r="BM292" s="141">
        <v>153.4</v>
      </c>
      <c r="BN292" s="141">
        <v>161.80000000000001</v>
      </c>
      <c r="BO292" s="141">
        <v>158.5</v>
      </c>
      <c r="BP292" s="141">
        <v>158.6</v>
      </c>
      <c r="BQ292" s="141">
        <v>158.30000000000001</v>
      </c>
      <c r="BR292" s="141">
        <v>153.30000000000001</v>
      </c>
      <c r="BS292" s="141">
        <v>154</v>
      </c>
      <c r="BT292" s="141">
        <v>156.4</v>
      </c>
      <c r="BU292" s="141">
        <v>157.9</v>
      </c>
      <c r="BV292" s="141">
        <v>163.6</v>
      </c>
      <c r="BW292" s="141">
        <v>172</v>
      </c>
      <c r="BX292" s="141">
        <v>180.5</v>
      </c>
      <c r="BY292" s="141">
        <v>177.9</v>
      </c>
      <c r="BZ292" s="141">
        <v>181.5</v>
      </c>
      <c r="CA292" s="141">
        <v>183.1</v>
      </c>
      <c r="CB292" s="141">
        <v>182</v>
      </c>
      <c r="CC292" s="141">
        <v>182.2</v>
      </c>
      <c r="CD292" s="141">
        <v>179</v>
      </c>
      <c r="CE292" s="141">
        <v>173</v>
      </c>
      <c r="CF292" s="141">
        <v>176.3</v>
      </c>
      <c r="CG292" s="141">
        <v>172</v>
      </c>
      <c r="CH292" s="141">
        <v>168.8</v>
      </c>
      <c r="CI292" s="141">
        <v>169.1</v>
      </c>
      <c r="CJ292" s="141">
        <v>168.8</v>
      </c>
      <c r="CK292" s="141">
        <v>170.5</v>
      </c>
      <c r="CL292" s="141">
        <v>171.5</v>
      </c>
    </row>
    <row r="293" spans="1:90" x14ac:dyDescent="0.2">
      <c r="A293" s="138" t="s">
        <v>3453</v>
      </c>
      <c r="B293" s="138" t="s">
        <v>3454</v>
      </c>
      <c r="C293" s="139">
        <v>1.95994</v>
      </c>
      <c r="D293" s="141">
        <v>100.2</v>
      </c>
      <c r="E293" s="141">
        <v>100.2</v>
      </c>
      <c r="F293" s="141">
        <v>100.2</v>
      </c>
      <c r="G293" s="141">
        <v>99.7</v>
      </c>
      <c r="H293" s="141">
        <v>99.7</v>
      </c>
      <c r="I293" s="141">
        <v>99.6</v>
      </c>
      <c r="J293" s="141">
        <v>99.6</v>
      </c>
      <c r="K293" s="141">
        <v>99.4</v>
      </c>
      <c r="L293" s="141">
        <v>99.4</v>
      </c>
      <c r="M293" s="141">
        <v>99.5</v>
      </c>
      <c r="N293" s="141">
        <v>99.4</v>
      </c>
      <c r="O293" s="141">
        <v>100.4</v>
      </c>
      <c r="P293" s="141">
        <v>100.4</v>
      </c>
      <c r="Q293" s="141">
        <v>101.1</v>
      </c>
      <c r="R293" s="141">
        <v>100.8</v>
      </c>
      <c r="S293" s="141">
        <v>103.7</v>
      </c>
      <c r="T293" s="141">
        <v>103.1</v>
      </c>
      <c r="U293" s="141">
        <v>103.4</v>
      </c>
      <c r="V293" s="141">
        <v>103.4</v>
      </c>
      <c r="W293" s="141">
        <v>103.4</v>
      </c>
      <c r="X293" s="141">
        <v>103.6</v>
      </c>
      <c r="Y293" s="141">
        <v>103.7</v>
      </c>
      <c r="Z293" s="141">
        <v>103.8</v>
      </c>
      <c r="AA293" s="141">
        <v>104.2</v>
      </c>
      <c r="AB293" s="141">
        <v>102.9</v>
      </c>
      <c r="AC293" s="141">
        <v>102.8</v>
      </c>
      <c r="AD293" s="141">
        <v>102.5</v>
      </c>
      <c r="AE293" s="141">
        <v>103.1</v>
      </c>
      <c r="AF293" s="141">
        <v>102.9</v>
      </c>
      <c r="AG293" s="141">
        <v>101.9</v>
      </c>
      <c r="AH293" s="141">
        <v>101.8</v>
      </c>
      <c r="AI293" s="141">
        <v>101.9</v>
      </c>
      <c r="AJ293" s="141">
        <v>101.8</v>
      </c>
      <c r="AK293" s="141">
        <v>101.8</v>
      </c>
      <c r="AL293" s="141">
        <v>101.8</v>
      </c>
      <c r="AM293" s="141">
        <v>101.8</v>
      </c>
      <c r="AN293" s="141">
        <v>101.9</v>
      </c>
      <c r="AO293" s="141">
        <v>102.2</v>
      </c>
      <c r="AP293" s="141">
        <v>102.7</v>
      </c>
      <c r="AQ293" s="141">
        <v>104.2</v>
      </c>
      <c r="AR293" s="141">
        <v>103.3</v>
      </c>
      <c r="AS293" s="141">
        <v>103.2</v>
      </c>
      <c r="AT293" s="141">
        <v>103.2</v>
      </c>
      <c r="AU293" s="141">
        <v>103.2</v>
      </c>
      <c r="AV293" s="141">
        <v>102.9</v>
      </c>
      <c r="AW293" s="141">
        <v>102.4</v>
      </c>
      <c r="AX293" s="141">
        <v>101.6</v>
      </c>
      <c r="AY293" s="141">
        <v>102.7</v>
      </c>
      <c r="AZ293" s="141">
        <v>103</v>
      </c>
      <c r="BA293" s="141">
        <v>100.7</v>
      </c>
      <c r="BB293" s="141">
        <v>101</v>
      </c>
      <c r="BC293" s="141">
        <v>100.6</v>
      </c>
      <c r="BD293" s="141">
        <v>101.3</v>
      </c>
      <c r="BE293" s="141">
        <v>102.2</v>
      </c>
      <c r="BF293" s="141">
        <v>102.4</v>
      </c>
      <c r="BG293" s="141">
        <v>101.7</v>
      </c>
      <c r="BH293" s="141">
        <v>103</v>
      </c>
      <c r="BI293" s="141">
        <v>103.2</v>
      </c>
      <c r="BJ293" s="141">
        <v>101.7</v>
      </c>
      <c r="BK293" s="141">
        <v>102.4</v>
      </c>
      <c r="BL293" s="141">
        <v>104</v>
      </c>
      <c r="BM293" s="141">
        <v>104.8</v>
      </c>
      <c r="BN293" s="141">
        <v>104.4</v>
      </c>
      <c r="BO293" s="141">
        <v>106.9</v>
      </c>
      <c r="BP293" s="141">
        <v>107.8</v>
      </c>
      <c r="BQ293" s="141">
        <v>108.6</v>
      </c>
      <c r="BR293" s="141">
        <v>107.3</v>
      </c>
      <c r="BS293" s="141">
        <v>107.8</v>
      </c>
      <c r="BT293" s="141">
        <v>107.7</v>
      </c>
      <c r="BU293" s="141">
        <v>107.9</v>
      </c>
      <c r="BV293" s="141">
        <v>107.9</v>
      </c>
      <c r="BW293" s="141">
        <v>108.4</v>
      </c>
      <c r="BX293" s="141">
        <v>107.4</v>
      </c>
      <c r="BY293" s="141">
        <v>106.3</v>
      </c>
      <c r="BZ293" s="141">
        <v>109</v>
      </c>
      <c r="CA293" s="141">
        <v>109.4</v>
      </c>
      <c r="CB293" s="141">
        <v>112</v>
      </c>
      <c r="CC293" s="141">
        <v>111.8</v>
      </c>
      <c r="CD293" s="141">
        <v>111.1</v>
      </c>
      <c r="CE293" s="141">
        <v>110.5</v>
      </c>
      <c r="CF293" s="141">
        <v>110.6</v>
      </c>
      <c r="CG293" s="141">
        <v>110.2</v>
      </c>
      <c r="CH293" s="141">
        <v>109.8</v>
      </c>
      <c r="CI293" s="141">
        <v>110.1</v>
      </c>
      <c r="CJ293" s="141">
        <v>111.4</v>
      </c>
      <c r="CK293" s="141">
        <v>111.8</v>
      </c>
      <c r="CL293" s="141">
        <v>111.9</v>
      </c>
    </row>
    <row r="294" spans="1:90" x14ac:dyDescent="0.2">
      <c r="A294" s="138" t="s">
        <v>3455</v>
      </c>
      <c r="B294" s="138" t="s">
        <v>3456</v>
      </c>
      <c r="C294" s="139">
        <v>1.50468</v>
      </c>
      <c r="D294" s="141">
        <v>99.4</v>
      </c>
      <c r="E294" s="141">
        <v>99.4</v>
      </c>
      <c r="F294" s="141">
        <v>99.4</v>
      </c>
      <c r="G294" s="141">
        <v>99.6</v>
      </c>
      <c r="H294" s="141">
        <v>99.6</v>
      </c>
      <c r="I294" s="141">
        <v>99.5</v>
      </c>
      <c r="J294" s="141">
        <v>99.5</v>
      </c>
      <c r="K294" s="141">
        <v>99.5</v>
      </c>
      <c r="L294" s="141">
        <v>99.5</v>
      </c>
      <c r="M294" s="141">
        <v>99.5</v>
      </c>
      <c r="N294" s="141">
        <v>99.5</v>
      </c>
      <c r="O294" s="141">
        <v>100</v>
      </c>
      <c r="P294" s="141">
        <v>99.8</v>
      </c>
      <c r="Q294" s="141">
        <v>99.8</v>
      </c>
      <c r="R294" s="141">
        <v>99.5</v>
      </c>
      <c r="S294" s="141">
        <v>101.3</v>
      </c>
      <c r="T294" s="141">
        <v>101.3</v>
      </c>
      <c r="U294" s="141">
        <v>101.6</v>
      </c>
      <c r="V294" s="141">
        <v>101.6</v>
      </c>
      <c r="W294" s="141">
        <v>101.6</v>
      </c>
      <c r="X294" s="141">
        <v>101.8</v>
      </c>
      <c r="Y294" s="141">
        <v>101.8</v>
      </c>
      <c r="Z294" s="141">
        <v>101.8</v>
      </c>
      <c r="AA294" s="141">
        <v>101.4</v>
      </c>
      <c r="AB294" s="141">
        <v>99.1</v>
      </c>
      <c r="AC294" s="141">
        <v>99.1</v>
      </c>
      <c r="AD294" s="141">
        <v>99</v>
      </c>
      <c r="AE294" s="141">
        <v>99</v>
      </c>
      <c r="AF294" s="141">
        <v>99</v>
      </c>
      <c r="AG294" s="141">
        <v>98.2</v>
      </c>
      <c r="AH294" s="141">
        <v>98.2</v>
      </c>
      <c r="AI294" s="141">
        <v>98.2</v>
      </c>
      <c r="AJ294" s="141">
        <v>98.3</v>
      </c>
      <c r="AK294" s="141">
        <v>98.3</v>
      </c>
      <c r="AL294" s="141">
        <v>98.3</v>
      </c>
      <c r="AM294" s="141">
        <v>98</v>
      </c>
      <c r="AN294" s="141">
        <v>97.4</v>
      </c>
      <c r="AO294" s="141">
        <v>97.4</v>
      </c>
      <c r="AP294" s="141">
        <v>97.4</v>
      </c>
      <c r="AQ294" s="141">
        <v>98.5</v>
      </c>
      <c r="AR294" s="141">
        <v>98.5</v>
      </c>
      <c r="AS294" s="141">
        <v>98.5</v>
      </c>
      <c r="AT294" s="141">
        <v>98.5</v>
      </c>
      <c r="AU294" s="141">
        <v>98.5</v>
      </c>
      <c r="AV294" s="141">
        <v>98.5</v>
      </c>
      <c r="AW294" s="141">
        <v>98.5</v>
      </c>
      <c r="AX294" s="141">
        <v>97.2</v>
      </c>
      <c r="AY294" s="141">
        <v>98.3</v>
      </c>
      <c r="AZ294" s="141">
        <v>97.2</v>
      </c>
      <c r="BA294" s="141">
        <v>93.9</v>
      </c>
      <c r="BB294" s="141">
        <v>93.9</v>
      </c>
      <c r="BC294" s="141">
        <v>93.2</v>
      </c>
      <c r="BD294" s="141">
        <v>94.3</v>
      </c>
      <c r="BE294" s="141">
        <v>95.2</v>
      </c>
      <c r="BF294" s="141">
        <v>95.8</v>
      </c>
      <c r="BG294" s="141">
        <v>94.9</v>
      </c>
      <c r="BH294" s="141">
        <v>96.3</v>
      </c>
      <c r="BI294" s="141">
        <v>95.5</v>
      </c>
      <c r="BJ294" s="141">
        <v>93.3</v>
      </c>
      <c r="BK294" s="141">
        <v>94</v>
      </c>
      <c r="BL294" s="141">
        <v>96.7</v>
      </c>
      <c r="BM294" s="141">
        <v>97.3</v>
      </c>
      <c r="BN294" s="141">
        <v>96.6</v>
      </c>
      <c r="BO294" s="141">
        <v>99.6</v>
      </c>
      <c r="BP294" s="141">
        <v>100.6</v>
      </c>
      <c r="BQ294" s="141">
        <v>102.2</v>
      </c>
      <c r="BR294" s="141">
        <v>100.5</v>
      </c>
      <c r="BS294" s="141">
        <v>100.7</v>
      </c>
      <c r="BT294" s="141">
        <v>100.5</v>
      </c>
      <c r="BU294" s="141">
        <v>100.5</v>
      </c>
      <c r="BV294" s="141">
        <v>100.5</v>
      </c>
      <c r="BW294" s="141">
        <v>100.5</v>
      </c>
      <c r="BX294" s="141">
        <v>98.3</v>
      </c>
      <c r="BY294" s="141">
        <v>96.7</v>
      </c>
      <c r="BZ294" s="141">
        <v>99.3</v>
      </c>
      <c r="CA294" s="141">
        <v>99.2</v>
      </c>
      <c r="CB294" s="141">
        <v>101.5</v>
      </c>
      <c r="CC294" s="141">
        <v>101.1</v>
      </c>
      <c r="CD294" s="141">
        <v>100.3</v>
      </c>
      <c r="CE294" s="141">
        <v>99</v>
      </c>
      <c r="CF294" s="141">
        <v>99</v>
      </c>
      <c r="CG294" s="141">
        <v>99</v>
      </c>
      <c r="CH294" s="141">
        <v>99</v>
      </c>
      <c r="CI294" s="141">
        <v>99</v>
      </c>
      <c r="CJ294" s="141">
        <v>100.5</v>
      </c>
      <c r="CK294" s="141">
        <v>100.5</v>
      </c>
      <c r="CL294" s="141">
        <v>100.5</v>
      </c>
    </row>
    <row r="295" spans="1:90" x14ac:dyDescent="0.2">
      <c r="A295" s="138" t="s">
        <v>3457</v>
      </c>
      <c r="B295" s="138" t="s">
        <v>3458</v>
      </c>
      <c r="C295" s="139">
        <v>0.14791000000000001</v>
      </c>
      <c r="D295" s="141">
        <v>104.2</v>
      </c>
      <c r="E295" s="141">
        <v>104.2</v>
      </c>
      <c r="F295" s="141">
        <v>104.2</v>
      </c>
      <c r="G295" s="141">
        <v>94.5</v>
      </c>
      <c r="H295" s="141">
        <v>93.9</v>
      </c>
      <c r="I295" s="141">
        <v>93.9</v>
      </c>
      <c r="J295" s="141">
        <v>92.9</v>
      </c>
      <c r="K295" s="141">
        <v>89.1</v>
      </c>
      <c r="L295" s="141">
        <v>89.1</v>
      </c>
      <c r="M295" s="141">
        <v>89.1</v>
      </c>
      <c r="N295" s="141">
        <v>89.1</v>
      </c>
      <c r="O295" s="141">
        <v>94.3</v>
      </c>
      <c r="P295" s="141">
        <v>94.3</v>
      </c>
      <c r="Q295" s="141">
        <v>102.2</v>
      </c>
      <c r="R295" s="141">
        <v>101</v>
      </c>
      <c r="S295" s="141">
        <v>113.2</v>
      </c>
      <c r="T295" s="141">
        <v>106.6</v>
      </c>
      <c r="U295" s="141">
        <v>106.6</v>
      </c>
      <c r="V295" s="141">
        <v>106.6</v>
      </c>
      <c r="W295" s="141">
        <v>106.6</v>
      </c>
      <c r="X295" s="141">
        <v>108.1</v>
      </c>
      <c r="Y295" s="141">
        <v>109.1</v>
      </c>
      <c r="Z295" s="141">
        <v>109.1</v>
      </c>
      <c r="AA295" s="141">
        <v>119.6</v>
      </c>
      <c r="AB295" s="141">
        <v>120.3</v>
      </c>
      <c r="AC295" s="141">
        <v>118.1</v>
      </c>
      <c r="AD295" s="141">
        <v>118.1</v>
      </c>
      <c r="AE295" s="141">
        <v>122.8</v>
      </c>
      <c r="AF295" s="141">
        <v>119.8</v>
      </c>
      <c r="AG295" s="141">
        <v>116.9</v>
      </c>
      <c r="AH295" s="141">
        <v>113.6</v>
      </c>
      <c r="AI295" s="141">
        <v>112.5</v>
      </c>
      <c r="AJ295" s="141">
        <v>112.5</v>
      </c>
      <c r="AK295" s="141">
        <v>112.5</v>
      </c>
      <c r="AL295" s="141">
        <v>112.5</v>
      </c>
      <c r="AM295" s="141">
        <v>115.4</v>
      </c>
      <c r="AN295" s="141">
        <v>118.2</v>
      </c>
      <c r="AO295" s="141">
        <v>124</v>
      </c>
      <c r="AP295" s="141">
        <v>127.9</v>
      </c>
      <c r="AQ295" s="141">
        <v>132.1</v>
      </c>
      <c r="AR295" s="141">
        <v>124</v>
      </c>
      <c r="AS295" s="141">
        <v>122.8</v>
      </c>
      <c r="AT295" s="141">
        <v>121.9</v>
      </c>
      <c r="AU295" s="141">
        <v>123.4</v>
      </c>
      <c r="AV295" s="141">
        <v>117.8</v>
      </c>
      <c r="AW295" s="141">
        <v>110</v>
      </c>
      <c r="AX295" s="141">
        <v>110</v>
      </c>
      <c r="AY295" s="141">
        <v>110</v>
      </c>
      <c r="AZ295" s="141">
        <v>111.2</v>
      </c>
      <c r="BA295" s="141">
        <v>111.3</v>
      </c>
      <c r="BB295" s="141">
        <v>111.3</v>
      </c>
      <c r="BC295" s="141">
        <v>111.3</v>
      </c>
      <c r="BD295" s="141">
        <v>111.3</v>
      </c>
      <c r="BE295" s="141">
        <v>111.3</v>
      </c>
      <c r="BF295" s="141">
        <v>111.3</v>
      </c>
      <c r="BG295" s="141">
        <v>111.6</v>
      </c>
      <c r="BH295" s="141">
        <v>115</v>
      </c>
      <c r="BI295" s="141">
        <v>121.8</v>
      </c>
      <c r="BJ295" s="141">
        <v>124.2</v>
      </c>
      <c r="BK295" s="141">
        <v>126.4</v>
      </c>
      <c r="BL295" s="141">
        <v>125.9</v>
      </c>
      <c r="BM295" s="141">
        <v>126</v>
      </c>
      <c r="BN295" s="141">
        <v>126.1</v>
      </c>
      <c r="BO295" s="141">
        <v>127.5</v>
      </c>
      <c r="BP295" s="141">
        <v>127.5</v>
      </c>
      <c r="BQ295" s="141">
        <v>127.5</v>
      </c>
      <c r="BR295" s="141">
        <v>127.5</v>
      </c>
      <c r="BS295" s="141">
        <v>127.5</v>
      </c>
      <c r="BT295" s="141">
        <v>127.5</v>
      </c>
      <c r="BU295" s="141">
        <v>127.5</v>
      </c>
      <c r="BV295" s="141">
        <v>127.5</v>
      </c>
      <c r="BW295" s="141">
        <v>127.5</v>
      </c>
      <c r="BX295" s="141">
        <v>125.4</v>
      </c>
      <c r="BY295" s="141">
        <v>124.5</v>
      </c>
      <c r="BZ295" s="141">
        <v>124.5</v>
      </c>
      <c r="CA295" s="141">
        <v>124.5</v>
      </c>
      <c r="CB295" s="141">
        <v>124.3</v>
      </c>
      <c r="CC295" s="141">
        <v>125.5</v>
      </c>
      <c r="CD295" s="141">
        <v>128.80000000000001</v>
      </c>
      <c r="CE295" s="141">
        <v>131.30000000000001</v>
      </c>
      <c r="CF295" s="141">
        <v>132.30000000000001</v>
      </c>
      <c r="CG295" s="141">
        <v>132.5</v>
      </c>
      <c r="CH295" s="141">
        <v>132.1</v>
      </c>
      <c r="CI295" s="141">
        <v>131.80000000000001</v>
      </c>
      <c r="CJ295" s="141">
        <v>133.6</v>
      </c>
      <c r="CK295" s="141">
        <v>137.80000000000001</v>
      </c>
      <c r="CL295" s="141">
        <v>138.19999999999999</v>
      </c>
    </row>
    <row r="296" spans="1:90" x14ac:dyDescent="0.2">
      <c r="A296" s="138" t="s">
        <v>3459</v>
      </c>
      <c r="B296" s="138" t="s">
        <v>3460</v>
      </c>
      <c r="C296" s="139">
        <v>9.2299999999999993E-2</v>
      </c>
      <c r="D296" s="141">
        <v>100.2</v>
      </c>
      <c r="E296" s="141">
        <v>100.2</v>
      </c>
      <c r="F296" s="141">
        <v>100.2</v>
      </c>
      <c r="G296" s="141">
        <v>102.1</v>
      </c>
      <c r="H296" s="141">
        <v>102.1</v>
      </c>
      <c r="I296" s="141">
        <v>102.1</v>
      </c>
      <c r="J296" s="141">
        <v>102.3</v>
      </c>
      <c r="K296" s="141">
        <v>102.3</v>
      </c>
      <c r="L296" s="141">
        <v>102.3</v>
      </c>
      <c r="M296" s="141">
        <v>102.3</v>
      </c>
      <c r="N296" s="141">
        <v>102.3</v>
      </c>
      <c r="O296" s="141">
        <v>102.5</v>
      </c>
      <c r="P296" s="141">
        <v>103.2</v>
      </c>
      <c r="Q296" s="141">
        <v>103.2</v>
      </c>
      <c r="R296" s="141">
        <v>103.2</v>
      </c>
      <c r="S296" s="141">
        <v>107.9</v>
      </c>
      <c r="T296" s="141">
        <v>109.2</v>
      </c>
      <c r="U296" s="141">
        <v>109.2</v>
      </c>
      <c r="V296" s="141">
        <v>109.2</v>
      </c>
      <c r="W296" s="141">
        <v>109.2</v>
      </c>
      <c r="X296" s="141">
        <v>109.2</v>
      </c>
      <c r="Y296" s="141">
        <v>109.2</v>
      </c>
      <c r="Z296" s="141">
        <v>109.2</v>
      </c>
      <c r="AA296" s="141">
        <v>109.2</v>
      </c>
      <c r="AB296" s="141">
        <v>109.5</v>
      </c>
      <c r="AC296" s="141">
        <v>109.5</v>
      </c>
      <c r="AD296" s="141">
        <v>109.5</v>
      </c>
      <c r="AE296" s="141">
        <v>112.4</v>
      </c>
      <c r="AF296" s="141">
        <v>112.4</v>
      </c>
      <c r="AG296" s="141">
        <v>112.4</v>
      </c>
      <c r="AH296" s="141">
        <v>112.4</v>
      </c>
      <c r="AI296" s="141">
        <v>113.7</v>
      </c>
      <c r="AJ296" s="141">
        <v>113.7</v>
      </c>
      <c r="AK296" s="141">
        <v>113.7</v>
      </c>
      <c r="AL296" s="141">
        <v>113.7</v>
      </c>
      <c r="AM296" s="141">
        <v>113.7</v>
      </c>
      <c r="AN296" s="141">
        <v>114.3</v>
      </c>
      <c r="AO296" s="141">
        <v>114.3</v>
      </c>
      <c r="AP296" s="141">
        <v>113.7</v>
      </c>
      <c r="AQ296" s="141">
        <v>114.6</v>
      </c>
      <c r="AR296" s="141">
        <v>112.1</v>
      </c>
      <c r="AS296" s="141">
        <v>109.6</v>
      </c>
      <c r="AT296" s="141">
        <v>113.1</v>
      </c>
      <c r="AU296" s="141">
        <v>111.5</v>
      </c>
      <c r="AV296" s="141">
        <v>114.6</v>
      </c>
      <c r="AW296" s="141">
        <v>116.2</v>
      </c>
      <c r="AX296" s="141">
        <v>117.6</v>
      </c>
      <c r="AY296" s="141">
        <v>116.7</v>
      </c>
      <c r="AZ296" s="141">
        <v>118.2</v>
      </c>
      <c r="BA296" s="141">
        <v>117</v>
      </c>
      <c r="BB296" s="141">
        <v>115.8</v>
      </c>
      <c r="BC296" s="141">
        <v>115.8</v>
      </c>
      <c r="BD296" s="141">
        <v>116.4</v>
      </c>
      <c r="BE296" s="141">
        <v>116.4</v>
      </c>
      <c r="BF296" s="141">
        <v>116.4</v>
      </c>
      <c r="BG296" s="141">
        <v>116.4</v>
      </c>
      <c r="BH296" s="141">
        <v>116.6</v>
      </c>
      <c r="BI296" s="141">
        <v>117.4</v>
      </c>
      <c r="BJ296" s="141">
        <v>116.9</v>
      </c>
      <c r="BK296" s="141">
        <v>118.7</v>
      </c>
      <c r="BL296" s="141">
        <v>121.1</v>
      </c>
      <c r="BM296" s="141">
        <v>120</v>
      </c>
      <c r="BN296" s="141">
        <v>120.4</v>
      </c>
      <c r="BO296" s="141">
        <v>121.3</v>
      </c>
      <c r="BP296" s="141">
        <v>121.3</v>
      </c>
      <c r="BQ296" s="141">
        <v>121.3</v>
      </c>
      <c r="BR296" s="141">
        <v>121.3</v>
      </c>
      <c r="BS296" s="141">
        <v>121.3</v>
      </c>
      <c r="BT296" s="141">
        <v>121.3</v>
      </c>
      <c r="BU296" s="141">
        <v>121.3</v>
      </c>
      <c r="BV296" s="141">
        <v>121.3</v>
      </c>
      <c r="BW296" s="141">
        <v>121.3</v>
      </c>
      <c r="BX296" s="141">
        <v>127.6</v>
      </c>
      <c r="BY296" s="141">
        <v>127.2</v>
      </c>
      <c r="BZ296" s="141">
        <v>132.1</v>
      </c>
      <c r="CA296" s="141">
        <v>134.19999999999999</v>
      </c>
      <c r="CB296" s="141">
        <v>135.80000000000001</v>
      </c>
      <c r="CC296" s="141">
        <v>134.30000000000001</v>
      </c>
      <c r="CD296" s="141">
        <v>134.30000000000001</v>
      </c>
      <c r="CE296" s="141">
        <v>136.5</v>
      </c>
      <c r="CF296" s="141">
        <v>137.6</v>
      </c>
      <c r="CG296" s="141">
        <v>138.19999999999999</v>
      </c>
      <c r="CH296" s="141">
        <v>134.80000000000001</v>
      </c>
      <c r="CI296" s="141">
        <v>136</v>
      </c>
      <c r="CJ296" s="141">
        <v>134.30000000000001</v>
      </c>
      <c r="CK296" s="141">
        <v>134</v>
      </c>
      <c r="CL296" s="141">
        <v>133.30000000000001</v>
      </c>
    </row>
    <row r="297" spans="1:90" x14ac:dyDescent="0.2">
      <c r="A297" s="138" t="s">
        <v>1992</v>
      </c>
      <c r="B297" s="138" t="s">
        <v>3461</v>
      </c>
      <c r="C297" s="139">
        <v>5.6030000000000003E-2</v>
      </c>
      <c r="D297" s="141">
        <v>100.4</v>
      </c>
      <c r="E297" s="141">
        <v>100</v>
      </c>
      <c r="F297" s="141">
        <v>100.8</v>
      </c>
      <c r="G297" s="141">
        <v>105.3</v>
      </c>
      <c r="H297" s="141">
        <v>105.2</v>
      </c>
      <c r="I297" s="141">
        <v>105.3</v>
      </c>
      <c r="J297" s="141">
        <v>105.9</v>
      </c>
      <c r="K297" s="141">
        <v>106.3</v>
      </c>
      <c r="L297" s="141">
        <v>105.8</v>
      </c>
      <c r="M297" s="141">
        <v>106.1</v>
      </c>
      <c r="N297" s="141">
        <v>105.6</v>
      </c>
      <c r="O297" s="141">
        <v>106.3</v>
      </c>
      <c r="P297" s="141">
        <v>110.4</v>
      </c>
      <c r="Q297" s="141">
        <v>110.1</v>
      </c>
      <c r="R297" s="141">
        <v>111.6</v>
      </c>
      <c r="S297" s="141">
        <v>107.9</v>
      </c>
      <c r="T297" s="141">
        <v>109.2</v>
      </c>
      <c r="U297" s="141">
        <v>109</v>
      </c>
      <c r="V297" s="141">
        <v>110.4</v>
      </c>
      <c r="W297" s="141">
        <v>109.3</v>
      </c>
      <c r="X297" s="141">
        <v>111.3</v>
      </c>
      <c r="Y297" s="141">
        <v>110.2</v>
      </c>
      <c r="Z297" s="141">
        <v>108.9</v>
      </c>
      <c r="AA297" s="141">
        <v>110.7</v>
      </c>
      <c r="AB297" s="141">
        <v>110.7</v>
      </c>
      <c r="AC297" s="141">
        <v>110.1</v>
      </c>
      <c r="AD297" s="141">
        <v>108.8</v>
      </c>
      <c r="AE297" s="141">
        <v>108.3</v>
      </c>
      <c r="AF297" s="141">
        <v>109.4</v>
      </c>
      <c r="AG297" s="141">
        <v>108.2</v>
      </c>
      <c r="AH297" s="141">
        <v>109.3</v>
      </c>
      <c r="AI297" s="141">
        <v>109.6</v>
      </c>
      <c r="AJ297" s="141">
        <v>108.9</v>
      </c>
      <c r="AK297" s="141">
        <v>109.3</v>
      </c>
      <c r="AL297" s="141">
        <v>108.9</v>
      </c>
      <c r="AM297" s="141">
        <v>109.3</v>
      </c>
      <c r="AN297" s="141">
        <v>101.5</v>
      </c>
      <c r="AO297" s="141">
        <v>101.4</v>
      </c>
      <c r="AP297" s="141">
        <v>101.4</v>
      </c>
      <c r="AQ297" s="141">
        <v>100.8</v>
      </c>
      <c r="AR297" s="141">
        <v>100.2</v>
      </c>
      <c r="AS297" s="141">
        <v>99.6</v>
      </c>
      <c r="AT297" s="141">
        <v>100.5</v>
      </c>
      <c r="AU297" s="141">
        <v>99.3</v>
      </c>
      <c r="AV297" s="141">
        <v>100.1</v>
      </c>
      <c r="AW297" s="141">
        <v>100.6</v>
      </c>
      <c r="AX297" s="141">
        <v>101.3</v>
      </c>
      <c r="AY297" s="141">
        <v>101.5</v>
      </c>
      <c r="AZ297" s="141">
        <v>107.6</v>
      </c>
      <c r="BA297" s="141">
        <v>107.8</v>
      </c>
      <c r="BB297" s="141">
        <v>106.8</v>
      </c>
      <c r="BC297" s="141">
        <v>108.6</v>
      </c>
      <c r="BD297" s="141">
        <v>106</v>
      </c>
      <c r="BE297" s="141">
        <v>108</v>
      </c>
      <c r="BF297" s="141">
        <v>104</v>
      </c>
      <c r="BG297" s="141">
        <v>104.8</v>
      </c>
      <c r="BH297" s="141">
        <v>105.5</v>
      </c>
      <c r="BI297" s="141">
        <v>107.4</v>
      </c>
      <c r="BJ297" s="141">
        <v>105.3</v>
      </c>
      <c r="BK297" s="141">
        <v>105.8</v>
      </c>
      <c r="BL297" s="141">
        <v>104.4</v>
      </c>
      <c r="BM297" s="141">
        <v>104.1</v>
      </c>
      <c r="BN297" s="141">
        <v>105.2</v>
      </c>
      <c r="BO297" s="141">
        <v>107.9</v>
      </c>
      <c r="BP297" s="141">
        <v>104</v>
      </c>
      <c r="BQ297" s="141">
        <v>104.1</v>
      </c>
      <c r="BR297" s="141">
        <v>104.1</v>
      </c>
      <c r="BS297" s="141">
        <v>104.2</v>
      </c>
      <c r="BT297" s="141">
        <v>104.7</v>
      </c>
      <c r="BU297" s="141">
        <v>104.7</v>
      </c>
      <c r="BV297" s="141">
        <v>105.1</v>
      </c>
      <c r="BW297" s="141">
        <v>104.7</v>
      </c>
      <c r="BX297" s="141">
        <v>119</v>
      </c>
      <c r="BY297" s="141">
        <v>125.4</v>
      </c>
      <c r="BZ297" s="141">
        <v>126.4</v>
      </c>
      <c r="CA297" s="141">
        <v>126.2</v>
      </c>
      <c r="CB297" s="141">
        <v>128.1</v>
      </c>
      <c r="CC297" s="141">
        <v>126.8</v>
      </c>
      <c r="CD297" s="141">
        <v>125.7</v>
      </c>
      <c r="CE297" s="141">
        <v>124.7</v>
      </c>
      <c r="CF297" s="141">
        <v>124</v>
      </c>
      <c r="CG297" s="141">
        <v>124</v>
      </c>
      <c r="CH297" s="141">
        <v>124</v>
      </c>
      <c r="CI297" s="141">
        <v>124</v>
      </c>
      <c r="CJ297" s="141">
        <v>124</v>
      </c>
      <c r="CK297" s="141">
        <v>124</v>
      </c>
      <c r="CL297" s="141">
        <v>124</v>
      </c>
    </row>
    <row r="298" spans="1:90" x14ac:dyDescent="0.2">
      <c r="A298" s="138" t="s">
        <v>3462</v>
      </c>
      <c r="B298" s="138" t="s">
        <v>3463</v>
      </c>
      <c r="C298" s="139">
        <v>2.1659999999999999E-2</v>
      </c>
      <c r="D298" s="141">
        <v>101.6</v>
      </c>
      <c r="E298" s="141">
        <v>102.1</v>
      </c>
      <c r="F298" s="141">
        <v>102.9</v>
      </c>
      <c r="G298" s="141">
        <v>106.8</v>
      </c>
      <c r="H298" s="141">
        <v>105.5</v>
      </c>
      <c r="I298" s="141">
        <v>108.3</v>
      </c>
      <c r="J298" s="141">
        <v>107.7</v>
      </c>
      <c r="K298" s="141">
        <v>107.1</v>
      </c>
      <c r="L298" s="141">
        <v>106.8</v>
      </c>
      <c r="M298" s="141">
        <v>106.3</v>
      </c>
      <c r="N298" s="141">
        <v>106.4</v>
      </c>
      <c r="O298" s="141">
        <v>107.1</v>
      </c>
      <c r="P298" s="141">
        <v>107.9</v>
      </c>
      <c r="Q298" s="141">
        <v>108.1</v>
      </c>
      <c r="R298" s="141">
        <v>108.1</v>
      </c>
      <c r="S298" s="141">
        <v>109.6</v>
      </c>
      <c r="T298" s="141">
        <v>109.2</v>
      </c>
      <c r="U298" s="141">
        <v>108.3</v>
      </c>
      <c r="V298" s="141">
        <v>107.9</v>
      </c>
      <c r="W298" s="141">
        <v>107.7</v>
      </c>
      <c r="X298" s="141">
        <v>108.7</v>
      </c>
      <c r="Y298" s="141">
        <v>109.3</v>
      </c>
      <c r="Z298" s="141">
        <v>109.8</v>
      </c>
      <c r="AA298" s="141">
        <v>109.7</v>
      </c>
      <c r="AB298" s="141">
        <v>110.4</v>
      </c>
      <c r="AC298" s="141">
        <v>111.9</v>
      </c>
      <c r="AD298" s="141">
        <v>112.9</v>
      </c>
      <c r="AE298" s="141">
        <v>111.2</v>
      </c>
      <c r="AF298" s="141">
        <v>109</v>
      </c>
      <c r="AG298" s="141">
        <v>107</v>
      </c>
      <c r="AH298" s="141">
        <v>106.5</v>
      </c>
      <c r="AI298" s="141">
        <v>107.1</v>
      </c>
      <c r="AJ298" s="141">
        <v>107.6</v>
      </c>
      <c r="AK298" s="141">
        <v>107.6</v>
      </c>
      <c r="AL298" s="141">
        <v>107.3</v>
      </c>
      <c r="AM298" s="141">
        <v>106.2</v>
      </c>
      <c r="AN298" s="141">
        <v>106.2</v>
      </c>
      <c r="AO298" s="141">
        <v>105.8</v>
      </c>
      <c r="AP298" s="141">
        <v>106.4</v>
      </c>
      <c r="AQ298" s="141">
        <v>106</v>
      </c>
      <c r="AR298" s="141">
        <v>106.8</v>
      </c>
      <c r="AS298" s="141">
        <v>106.6</v>
      </c>
      <c r="AT298" s="141">
        <v>108.1</v>
      </c>
      <c r="AU298" s="141">
        <v>108.3</v>
      </c>
      <c r="AV298" s="141">
        <v>110.7</v>
      </c>
      <c r="AW298" s="141">
        <v>112.4</v>
      </c>
      <c r="AX298" s="141">
        <v>113.1</v>
      </c>
      <c r="AY298" s="141">
        <v>115.3</v>
      </c>
      <c r="AZ298" s="141">
        <v>116.2</v>
      </c>
      <c r="BA298" s="141">
        <v>122.8</v>
      </c>
      <c r="BB298" s="141">
        <v>124.1</v>
      </c>
      <c r="BC298" s="141">
        <v>129.69999999999999</v>
      </c>
      <c r="BD298" s="141">
        <v>130.19999999999999</v>
      </c>
      <c r="BE298" s="141">
        <v>132.4</v>
      </c>
      <c r="BF298" s="141">
        <v>133.80000000000001</v>
      </c>
      <c r="BG298" s="141">
        <v>128.9</v>
      </c>
      <c r="BH298" s="141">
        <v>127</v>
      </c>
      <c r="BI298" s="141">
        <v>130.30000000000001</v>
      </c>
      <c r="BJ298" s="141">
        <v>129.69999999999999</v>
      </c>
      <c r="BK298" s="141">
        <v>132.5</v>
      </c>
      <c r="BL298" s="141">
        <v>135</v>
      </c>
      <c r="BM298" s="141">
        <v>134</v>
      </c>
      <c r="BN298" s="141">
        <v>136.69999999999999</v>
      </c>
      <c r="BO298" s="141">
        <v>136.6</v>
      </c>
      <c r="BP298" s="141">
        <v>129.80000000000001</v>
      </c>
      <c r="BQ298" s="141">
        <v>124.8</v>
      </c>
      <c r="BR298" s="141">
        <v>136.30000000000001</v>
      </c>
      <c r="BS298" s="141">
        <v>136.6</v>
      </c>
      <c r="BT298" s="141">
        <v>138.30000000000001</v>
      </c>
      <c r="BU298" s="141">
        <v>140</v>
      </c>
      <c r="BV298" s="141">
        <v>139.6</v>
      </c>
      <c r="BW298" s="141">
        <v>142.69999999999999</v>
      </c>
      <c r="BX298" s="141">
        <v>151.30000000000001</v>
      </c>
      <c r="BY298" s="141">
        <v>156.5</v>
      </c>
      <c r="BZ298" s="141">
        <v>157.19999999999999</v>
      </c>
      <c r="CA298" s="141">
        <v>153.4</v>
      </c>
      <c r="CB298" s="141">
        <v>153.6</v>
      </c>
      <c r="CC298" s="141">
        <v>154.4</v>
      </c>
      <c r="CD298" s="141">
        <v>151.6</v>
      </c>
      <c r="CE298" s="141">
        <v>144.69999999999999</v>
      </c>
      <c r="CF298" s="141">
        <v>143.1</v>
      </c>
      <c r="CG298" s="141">
        <v>139.5</v>
      </c>
      <c r="CH298" s="141">
        <v>142.30000000000001</v>
      </c>
      <c r="CI298" s="141">
        <v>148.80000000000001</v>
      </c>
      <c r="CJ298" s="141">
        <v>143.30000000000001</v>
      </c>
      <c r="CK298" s="141">
        <v>145.1</v>
      </c>
      <c r="CL298" s="141">
        <v>146.30000000000001</v>
      </c>
    </row>
    <row r="299" spans="1:90" x14ac:dyDescent="0.2">
      <c r="A299" s="138" t="s">
        <v>3464</v>
      </c>
      <c r="B299" s="138" t="s">
        <v>3465</v>
      </c>
      <c r="C299" s="139">
        <v>6.5729999999999997E-2</v>
      </c>
      <c r="D299" s="141">
        <v>109.3</v>
      </c>
      <c r="E299" s="141">
        <v>110.3</v>
      </c>
      <c r="F299" s="141">
        <v>108.4</v>
      </c>
      <c r="G299" s="141">
        <v>108.8</v>
      </c>
      <c r="H299" s="141">
        <v>111.6</v>
      </c>
      <c r="I299" s="141">
        <v>108</v>
      </c>
      <c r="J299" s="141">
        <v>111.3</v>
      </c>
      <c r="K299" s="141">
        <v>112.3</v>
      </c>
      <c r="L299" s="141">
        <v>114</v>
      </c>
      <c r="M299" s="141">
        <v>115.5</v>
      </c>
      <c r="N299" s="141">
        <v>113.6</v>
      </c>
      <c r="O299" s="141">
        <v>120.1</v>
      </c>
      <c r="P299" s="141">
        <v>118.8</v>
      </c>
      <c r="Q299" s="141">
        <v>122.3</v>
      </c>
      <c r="R299" s="141">
        <v>121.7</v>
      </c>
      <c r="S299" s="141">
        <v>125</v>
      </c>
      <c r="T299" s="141">
        <v>119.2</v>
      </c>
      <c r="U299" s="141">
        <v>121.1</v>
      </c>
      <c r="V299" s="141">
        <v>120.1</v>
      </c>
      <c r="W299" s="141">
        <v>119.9</v>
      </c>
      <c r="X299" s="141">
        <v>117.2</v>
      </c>
      <c r="Y299" s="141">
        <v>119</v>
      </c>
      <c r="Z299" s="141">
        <v>121.7</v>
      </c>
      <c r="AA299" s="141">
        <v>118.7</v>
      </c>
      <c r="AB299" s="141">
        <v>127.4</v>
      </c>
      <c r="AC299" s="141">
        <v>127.6</v>
      </c>
      <c r="AD299" s="141">
        <v>124.2</v>
      </c>
      <c r="AE299" s="141">
        <v>123.5</v>
      </c>
      <c r="AF299" s="141">
        <v>123.6</v>
      </c>
      <c r="AG299" s="141">
        <v>122.2</v>
      </c>
      <c r="AH299" s="141">
        <v>124.8</v>
      </c>
      <c r="AI299" s="141">
        <v>126.5</v>
      </c>
      <c r="AJ299" s="141">
        <v>123.1</v>
      </c>
      <c r="AK299" s="141">
        <v>122.2</v>
      </c>
      <c r="AL299" s="141">
        <v>123.9</v>
      </c>
      <c r="AM299" s="141">
        <v>124.7</v>
      </c>
      <c r="AN299" s="141">
        <v>138</v>
      </c>
      <c r="AO299" s="141">
        <v>135.80000000000001</v>
      </c>
      <c r="AP299" s="141">
        <v>141.69999999999999</v>
      </c>
      <c r="AQ299" s="141">
        <v>149.1</v>
      </c>
      <c r="AR299" s="141">
        <v>143.69999999999999</v>
      </c>
      <c r="AS299" s="141">
        <v>146.80000000000001</v>
      </c>
      <c r="AT299" s="141">
        <v>143.6</v>
      </c>
      <c r="AU299" s="141">
        <v>139.5</v>
      </c>
      <c r="AV299" s="141">
        <v>139.5</v>
      </c>
      <c r="AW299" s="141">
        <v>139.5</v>
      </c>
      <c r="AX299" s="141">
        <v>139.5</v>
      </c>
      <c r="AY299" s="141">
        <v>147.30000000000001</v>
      </c>
      <c r="AZ299" s="141">
        <v>172.6</v>
      </c>
      <c r="BA299" s="141">
        <v>177.5</v>
      </c>
      <c r="BB299" s="141">
        <v>189.6</v>
      </c>
      <c r="BC299" s="141">
        <v>184.2</v>
      </c>
      <c r="BD299" s="141">
        <v>179.9</v>
      </c>
      <c r="BE299" s="141">
        <v>184.5</v>
      </c>
      <c r="BF299" s="141">
        <v>180.6</v>
      </c>
      <c r="BG299" s="141">
        <v>180.2</v>
      </c>
      <c r="BH299" s="141">
        <v>179.6</v>
      </c>
      <c r="BI299" s="141">
        <v>184.1</v>
      </c>
      <c r="BJ299" s="141">
        <v>188.3</v>
      </c>
      <c r="BK299" s="141">
        <v>181.9</v>
      </c>
      <c r="BL299" s="141">
        <v>166.6</v>
      </c>
      <c r="BM299" s="141">
        <v>176.8</v>
      </c>
      <c r="BN299" s="141">
        <v>176.6</v>
      </c>
      <c r="BO299" s="141">
        <v>175.3</v>
      </c>
      <c r="BP299" s="141">
        <v>182.4</v>
      </c>
      <c r="BQ299" s="141">
        <v>173.2</v>
      </c>
      <c r="BR299" s="141">
        <v>169.1</v>
      </c>
      <c r="BS299" s="141">
        <v>179.3</v>
      </c>
      <c r="BT299" s="141">
        <v>176.9</v>
      </c>
      <c r="BU299" s="141">
        <v>185</v>
      </c>
      <c r="BV299" s="141">
        <v>183.8</v>
      </c>
      <c r="BW299" s="141">
        <v>198</v>
      </c>
      <c r="BX299" s="141">
        <v>195.1</v>
      </c>
      <c r="BY299" s="141">
        <v>191.5</v>
      </c>
      <c r="BZ299" s="141">
        <v>199</v>
      </c>
      <c r="CA299" s="141">
        <v>206</v>
      </c>
      <c r="CB299" s="141">
        <v>228.9</v>
      </c>
      <c r="CC299" s="141">
        <v>230.4</v>
      </c>
      <c r="CD299" s="141">
        <v>226.1</v>
      </c>
      <c r="CE299" s="141">
        <v>230.5</v>
      </c>
      <c r="CF299" s="141">
        <v>230.2</v>
      </c>
      <c r="CG299" s="141">
        <v>218.3</v>
      </c>
      <c r="CH299" s="141">
        <v>213.1</v>
      </c>
      <c r="CI299" s="141">
        <v>216.3</v>
      </c>
      <c r="CJ299" s="141">
        <v>220.4</v>
      </c>
      <c r="CK299" s="141">
        <v>222.8</v>
      </c>
      <c r="CL299" s="141">
        <v>225.4</v>
      </c>
    </row>
    <row r="300" spans="1:90" x14ac:dyDescent="0.2">
      <c r="A300" s="138" t="s">
        <v>3466</v>
      </c>
      <c r="B300" s="138" t="s">
        <v>3467</v>
      </c>
      <c r="C300" s="139">
        <v>2.955E-2</v>
      </c>
      <c r="D300" s="141">
        <v>100.2</v>
      </c>
      <c r="E300" s="141">
        <v>100.2</v>
      </c>
      <c r="F300" s="141">
        <v>100.2</v>
      </c>
      <c r="G300" s="141">
        <v>101.3</v>
      </c>
      <c r="H300" s="141">
        <v>101.3</v>
      </c>
      <c r="I300" s="141">
        <v>102.6</v>
      </c>
      <c r="J300" s="141">
        <v>102.6</v>
      </c>
      <c r="K300" s="141">
        <v>102.6</v>
      </c>
      <c r="L300" s="141">
        <v>102.6</v>
      </c>
      <c r="M300" s="141">
        <v>102.6</v>
      </c>
      <c r="N300" s="141">
        <v>102.6</v>
      </c>
      <c r="O300" s="141">
        <v>102.6</v>
      </c>
      <c r="P300" s="141">
        <v>102.1</v>
      </c>
      <c r="Q300" s="141">
        <v>102.1</v>
      </c>
      <c r="R300" s="141">
        <v>102.1</v>
      </c>
      <c r="S300" s="141">
        <v>105</v>
      </c>
      <c r="T300" s="141">
        <v>105</v>
      </c>
      <c r="U300" s="141">
        <v>105</v>
      </c>
      <c r="V300" s="141">
        <v>105</v>
      </c>
      <c r="W300" s="141">
        <v>105</v>
      </c>
      <c r="X300" s="141">
        <v>105</v>
      </c>
      <c r="Y300" s="141">
        <v>105</v>
      </c>
      <c r="Z300" s="141">
        <v>105</v>
      </c>
      <c r="AA300" s="141">
        <v>105</v>
      </c>
      <c r="AB300" s="141">
        <v>111.7</v>
      </c>
      <c r="AC300" s="141">
        <v>111.7</v>
      </c>
      <c r="AD300" s="141">
        <v>111.7</v>
      </c>
      <c r="AE300" s="141">
        <v>112.3</v>
      </c>
      <c r="AF300" s="141">
        <v>112.3</v>
      </c>
      <c r="AG300" s="141">
        <v>113</v>
      </c>
      <c r="AH300" s="141">
        <v>113</v>
      </c>
      <c r="AI300" s="141">
        <v>113</v>
      </c>
      <c r="AJ300" s="141">
        <v>113</v>
      </c>
      <c r="AK300" s="141">
        <v>113</v>
      </c>
      <c r="AL300" s="141">
        <v>113</v>
      </c>
      <c r="AM300" s="141">
        <v>113</v>
      </c>
      <c r="AN300" s="141">
        <v>113</v>
      </c>
      <c r="AO300" s="141">
        <v>113</v>
      </c>
      <c r="AP300" s="141">
        <v>113</v>
      </c>
      <c r="AQ300" s="141">
        <v>112.8</v>
      </c>
      <c r="AR300" s="141">
        <v>114.8</v>
      </c>
      <c r="AS300" s="141">
        <v>114.8</v>
      </c>
      <c r="AT300" s="141">
        <v>114.8</v>
      </c>
      <c r="AU300" s="141">
        <v>117.7</v>
      </c>
      <c r="AV300" s="141">
        <v>117.7</v>
      </c>
      <c r="AW300" s="141">
        <v>117.7</v>
      </c>
      <c r="AX300" s="141">
        <v>117.7</v>
      </c>
      <c r="AY300" s="141">
        <v>117.7</v>
      </c>
      <c r="AZ300" s="141">
        <v>120.6</v>
      </c>
      <c r="BA300" s="141">
        <v>120.6</v>
      </c>
      <c r="BB300" s="141">
        <v>120.6</v>
      </c>
      <c r="BC300" s="141">
        <v>120.6</v>
      </c>
      <c r="BD300" s="141">
        <v>120.6</v>
      </c>
      <c r="BE300" s="141">
        <v>121</v>
      </c>
      <c r="BF300" s="141">
        <v>121</v>
      </c>
      <c r="BG300" s="141">
        <v>121</v>
      </c>
      <c r="BH300" s="141">
        <v>121</v>
      </c>
      <c r="BI300" s="141">
        <v>121.1</v>
      </c>
      <c r="BJ300" s="141">
        <v>121.4</v>
      </c>
      <c r="BK300" s="141">
        <v>123.4</v>
      </c>
      <c r="BL300" s="141">
        <v>123.4</v>
      </c>
      <c r="BM300" s="141">
        <v>124.3</v>
      </c>
      <c r="BN300" s="141">
        <v>126</v>
      </c>
      <c r="BO300" s="141">
        <v>127.5</v>
      </c>
      <c r="BP300" s="141">
        <v>127.4</v>
      </c>
      <c r="BQ300" s="141">
        <v>128.30000000000001</v>
      </c>
      <c r="BR300" s="141">
        <v>128.1</v>
      </c>
      <c r="BS300" s="141">
        <v>128.1</v>
      </c>
      <c r="BT300" s="141">
        <v>128.1</v>
      </c>
      <c r="BU300" s="141">
        <v>128.1</v>
      </c>
      <c r="BV300" s="141">
        <v>128.1</v>
      </c>
      <c r="BW300" s="141">
        <v>128.1</v>
      </c>
      <c r="BX300" s="141">
        <v>133.30000000000001</v>
      </c>
      <c r="BY300" s="141">
        <v>137.30000000000001</v>
      </c>
      <c r="BZ300" s="141">
        <v>138</v>
      </c>
      <c r="CA300" s="141">
        <v>148.4</v>
      </c>
      <c r="CB300" s="141">
        <v>149.80000000000001</v>
      </c>
      <c r="CC300" s="141">
        <v>148.5</v>
      </c>
      <c r="CD300" s="141">
        <v>147.5</v>
      </c>
      <c r="CE300" s="141">
        <v>146.9</v>
      </c>
      <c r="CF300" s="141">
        <v>146.9</v>
      </c>
      <c r="CG300" s="141">
        <v>146.9</v>
      </c>
      <c r="CH300" s="141">
        <v>147.80000000000001</v>
      </c>
      <c r="CI300" s="141">
        <v>147.9</v>
      </c>
      <c r="CJ300" s="141">
        <v>149.30000000000001</v>
      </c>
      <c r="CK300" s="141">
        <v>149.30000000000001</v>
      </c>
      <c r="CL300" s="141">
        <v>149.19999999999999</v>
      </c>
    </row>
    <row r="301" spans="1:90" x14ac:dyDescent="0.2">
      <c r="A301" s="138" t="s">
        <v>3468</v>
      </c>
      <c r="B301" s="138" t="s">
        <v>3469</v>
      </c>
      <c r="C301" s="139">
        <v>1.4540000000000001E-2</v>
      </c>
      <c r="D301" s="141">
        <v>100</v>
      </c>
      <c r="E301" s="141">
        <v>100</v>
      </c>
      <c r="F301" s="141">
        <v>100</v>
      </c>
      <c r="G301" s="141">
        <v>102.5</v>
      </c>
      <c r="H301" s="141">
        <v>102.5</v>
      </c>
      <c r="I301" s="141">
        <v>102.5</v>
      </c>
      <c r="J301" s="141">
        <v>103</v>
      </c>
      <c r="K301" s="141">
        <v>103</v>
      </c>
      <c r="L301" s="141">
        <v>103</v>
      </c>
      <c r="M301" s="141">
        <v>103</v>
      </c>
      <c r="N301" s="141">
        <v>103</v>
      </c>
      <c r="O301" s="141">
        <v>103</v>
      </c>
      <c r="P301" s="141">
        <v>103</v>
      </c>
      <c r="Q301" s="141">
        <v>103</v>
      </c>
      <c r="R301" s="141">
        <v>103</v>
      </c>
      <c r="S301" s="141">
        <v>101.8</v>
      </c>
      <c r="T301" s="141">
        <v>101.8</v>
      </c>
      <c r="U301" s="141">
        <v>101.2</v>
      </c>
      <c r="V301" s="141">
        <v>101.2</v>
      </c>
      <c r="W301" s="141">
        <v>101.2</v>
      </c>
      <c r="X301" s="141">
        <v>101.2</v>
      </c>
      <c r="Y301" s="141">
        <v>101.2</v>
      </c>
      <c r="Z301" s="141">
        <v>101.2</v>
      </c>
      <c r="AA301" s="141">
        <v>101.2</v>
      </c>
      <c r="AB301" s="141">
        <v>101.2</v>
      </c>
      <c r="AC301" s="141">
        <v>101.2</v>
      </c>
      <c r="AD301" s="141">
        <v>101.2</v>
      </c>
      <c r="AE301" s="141">
        <v>104.8</v>
      </c>
      <c r="AF301" s="141">
        <v>104.8</v>
      </c>
      <c r="AG301" s="141">
        <v>104.8</v>
      </c>
      <c r="AH301" s="141">
        <v>103.7</v>
      </c>
      <c r="AI301" s="141">
        <v>103.7</v>
      </c>
      <c r="AJ301" s="141">
        <v>103.7</v>
      </c>
      <c r="AK301" s="141">
        <v>104</v>
      </c>
      <c r="AL301" s="141">
        <v>104</v>
      </c>
      <c r="AM301" s="141">
        <v>103.8</v>
      </c>
      <c r="AN301" s="141">
        <v>105.8</v>
      </c>
      <c r="AO301" s="141">
        <v>107.3</v>
      </c>
      <c r="AP301" s="141">
        <v>107.3</v>
      </c>
      <c r="AQ301" s="141">
        <v>107.3</v>
      </c>
      <c r="AR301" s="141">
        <v>107.3</v>
      </c>
      <c r="AS301" s="141">
        <v>107.3</v>
      </c>
      <c r="AT301" s="141">
        <v>107.3</v>
      </c>
      <c r="AU301" s="141">
        <v>107.3</v>
      </c>
      <c r="AV301" s="141">
        <v>107.3</v>
      </c>
      <c r="AW301" s="141">
        <v>107.3</v>
      </c>
      <c r="AX301" s="141">
        <v>107.3</v>
      </c>
      <c r="AY301" s="141">
        <v>107.3</v>
      </c>
      <c r="AZ301" s="141">
        <v>108.1</v>
      </c>
      <c r="BA301" s="141">
        <v>108.1</v>
      </c>
      <c r="BB301" s="141">
        <v>108.1</v>
      </c>
      <c r="BC301" s="141">
        <v>108.1</v>
      </c>
      <c r="BD301" s="141">
        <v>108.1</v>
      </c>
      <c r="BE301" s="141">
        <v>108.1</v>
      </c>
      <c r="BF301" s="141">
        <v>108.1</v>
      </c>
      <c r="BG301" s="141">
        <v>108.1</v>
      </c>
      <c r="BH301" s="141">
        <v>111</v>
      </c>
      <c r="BI301" s="141">
        <v>113.5</v>
      </c>
      <c r="BJ301" s="141">
        <v>112.3</v>
      </c>
      <c r="BK301" s="141">
        <v>112.3</v>
      </c>
      <c r="BL301" s="141">
        <v>112.9</v>
      </c>
      <c r="BM301" s="141">
        <v>116.1</v>
      </c>
      <c r="BN301" s="141">
        <v>122.5</v>
      </c>
      <c r="BO301" s="141">
        <v>122.5</v>
      </c>
      <c r="BP301" s="141">
        <v>124.7</v>
      </c>
      <c r="BQ301" s="141">
        <v>124.7</v>
      </c>
      <c r="BR301" s="141">
        <v>124.7</v>
      </c>
      <c r="BS301" s="141">
        <v>124.7</v>
      </c>
      <c r="BT301" s="141">
        <v>124.7</v>
      </c>
      <c r="BU301" s="141">
        <v>124.7</v>
      </c>
      <c r="BV301" s="141">
        <v>124.7</v>
      </c>
      <c r="BW301" s="141">
        <v>124.7</v>
      </c>
      <c r="BX301" s="141">
        <v>133.4</v>
      </c>
      <c r="BY301" s="141">
        <v>133.5</v>
      </c>
      <c r="BZ301" s="141">
        <v>133.5</v>
      </c>
      <c r="CA301" s="141">
        <v>133.5</v>
      </c>
      <c r="CB301" s="141">
        <v>133.5</v>
      </c>
      <c r="CC301" s="141">
        <v>133.5</v>
      </c>
      <c r="CD301" s="141">
        <v>129.6</v>
      </c>
      <c r="CE301" s="141">
        <v>129.6</v>
      </c>
      <c r="CF301" s="141">
        <v>129.6</v>
      </c>
      <c r="CG301" s="141">
        <v>129.6</v>
      </c>
      <c r="CH301" s="141">
        <v>129.6</v>
      </c>
      <c r="CI301" s="141">
        <v>129.6</v>
      </c>
      <c r="CJ301" s="141">
        <v>129.6</v>
      </c>
      <c r="CK301" s="141">
        <v>129.6</v>
      </c>
      <c r="CL301" s="141">
        <v>129.6</v>
      </c>
    </row>
    <row r="302" spans="1:90" x14ac:dyDescent="0.2">
      <c r="A302" s="138" t="s">
        <v>3470</v>
      </c>
      <c r="B302" s="138" t="s">
        <v>3471</v>
      </c>
      <c r="C302" s="139">
        <v>2.7539999999999999E-2</v>
      </c>
      <c r="D302" s="141">
        <v>100</v>
      </c>
      <c r="E302" s="141">
        <v>100</v>
      </c>
      <c r="F302" s="141">
        <v>100</v>
      </c>
      <c r="G302" s="141">
        <v>83.1</v>
      </c>
      <c r="H302" s="141">
        <v>83.1</v>
      </c>
      <c r="I302" s="141">
        <v>83.1</v>
      </c>
      <c r="J302" s="141">
        <v>83.1</v>
      </c>
      <c r="K302" s="141">
        <v>83.1</v>
      </c>
      <c r="L302" s="141">
        <v>83.1</v>
      </c>
      <c r="M302" s="141">
        <v>83.1</v>
      </c>
      <c r="N302" s="141">
        <v>83.1</v>
      </c>
      <c r="O302" s="141">
        <v>83.1</v>
      </c>
      <c r="P302" s="141">
        <v>83.1</v>
      </c>
      <c r="Q302" s="141">
        <v>83.1</v>
      </c>
      <c r="R302" s="141">
        <v>83.1</v>
      </c>
      <c r="S302" s="141">
        <v>107.6</v>
      </c>
      <c r="T302" s="141">
        <v>107.6</v>
      </c>
      <c r="U302" s="141">
        <v>107.6</v>
      </c>
      <c r="V302" s="141">
        <v>107.6</v>
      </c>
      <c r="W302" s="141">
        <v>107.6</v>
      </c>
      <c r="X302" s="141">
        <v>107.6</v>
      </c>
      <c r="Y302" s="141">
        <v>107.6</v>
      </c>
      <c r="Z302" s="141">
        <v>107.6</v>
      </c>
      <c r="AA302" s="141">
        <v>107.6</v>
      </c>
      <c r="AB302" s="141">
        <v>107.6</v>
      </c>
      <c r="AC302" s="141">
        <v>107.6</v>
      </c>
      <c r="AD302" s="141">
        <v>107.6</v>
      </c>
      <c r="AE302" s="141">
        <v>112.7</v>
      </c>
      <c r="AF302" s="141">
        <v>112.7</v>
      </c>
      <c r="AG302" s="141">
        <v>112.7</v>
      </c>
      <c r="AH302" s="141">
        <v>112.7</v>
      </c>
      <c r="AI302" s="141">
        <v>112.7</v>
      </c>
      <c r="AJ302" s="141">
        <v>112.7</v>
      </c>
      <c r="AK302" s="141">
        <v>112.7</v>
      </c>
      <c r="AL302" s="141">
        <v>112.7</v>
      </c>
      <c r="AM302" s="141">
        <v>112.7</v>
      </c>
      <c r="AN302" s="141">
        <v>112.7</v>
      </c>
      <c r="AO302" s="141">
        <v>112.7</v>
      </c>
      <c r="AP302" s="141">
        <v>112.7</v>
      </c>
      <c r="AQ302" s="141">
        <v>118.9</v>
      </c>
      <c r="AR302" s="141">
        <v>118.9</v>
      </c>
      <c r="AS302" s="141">
        <v>118.9</v>
      </c>
      <c r="AT302" s="141">
        <v>118.9</v>
      </c>
      <c r="AU302" s="141">
        <v>118.9</v>
      </c>
      <c r="AV302" s="141">
        <v>118.9</v>
      </c>
      <c r="AW302" s="141">
        <v>118.9</v>
      </c>
      <c r="AX302" s="141">
        <v>118.9</v>
      </c>
      <c r="AY302" s="141">
        <v>118.9</v>
      </c>
      <c r="AZ302" s="141">
        <v>118.9</v>
      </c>
      <c r="BA302" s="141">
        <v>118.9</v>
      </c>
      <c r="BB302" s="141">
        <v>118.9</v>
      </c>
      <c r="BC302" s="141">
        <v>130.69999999999999</v>
      </c>
      <c r="BD302" s="141">
        <v>130.69999999999999</v>
      </c>
      <c r="BE302" s="141">
        <v>130.69999999999999</v>
      </c>
      <c r="BF302" s="141">
        <v>130.69999999999999</v>
      </c>
      <c r="BG302" s="141">
        <v>130.69999999999999</v>
      </c>
      <c r="BH302" s="141">
        <v>130.69999999999999</v>
      </c>
      <c r="BI302" s="141">
        <v>130.69999999999999</v>
      </c>
      <c r="BJ302" s="141">
        <v>130.69999999999999</v>
      </c>
      <c r="BK302" s="141">
        <v>130.69999999999999</v>
      </c>
      <c r="BL302" s="141">
        <v>130.69999999999999</v>
      </c>
      <c r="BM302" s="141">
        <v>130.69999999999999</v>
      </c>
      <c r="BN302" s="141">
        <v>130.69999999999999</v>
      </c>
      <c r="BO302" s="141">
        <v>130.69999999999999</v>
      </c>
      <c r="BP302" s="141">
        <v>130.69999999999999</v>
      </c>
      <c r="BQ302" s="141">
        <v>130.69999999999999</v>
      </c>
      <c r="BR302" s="141">
        <v>130.69999999999999</v>
      </c>
      <c r="BS302" s="141">
        <v>130.69999999999999</v>
      </c>
      <c r="BT302" s="141">
        <v>130.69999999999999</v>
      </c>
      <c r="BU302" s="141">
        <v>130.69999999999999</v>
      </c>
      <c r="BV302" s="141">
        <v>130.69999999999999</v>
      </c>
      <c r="BW302" s="141">
        <v>130.69999999999999</v>
      </c>
      <c r="BX302" s="141">
        <v>130.69999999999999</v>
      </c>
      <c r="BY302" s="141">
        <v>130.69999999999999</v>
      </c>
      <c r="BZ302" s="141">
        <v>147.5</v>
      </c>
      <c r="CA302" s="141">
        <v>147.5</v>
      </c>
      <c r="CB302" s="141">
        <v>147.5</v>
      </c>
      <c r="CC302" s="141">
        <v>147.5</v>
      </c>
      <c r="CD302" s="141">
        <v>147.5</v>
      </c>
      <c r="CE302" s="141">
        <v>147.5</v>
      </c>
      <c r="CF302" s="141">
        <v>147.5</v>
      </c>
      <c r="CG302" s="141">
        <v>147.5</v>
      </c>
      <c r="CH302" s="141">
        <v>147.5</v>
      </c>
      <c r="CI302" s="141">
        <v>147.5</v>
      </c>
      <c r="CJ302" s="141">
        <v>151.1</v>
      </c>
      <c r="CK302" s="141">
        <v>151.1</v>
      </c>
      <c r="CL302" s="141">
        <v>151.1</v>
      </c>
    </row>
    <row r="303" spans="1:90" x14ac:dyDescent="0.2">
      <c r="A303" s="138" t="s">
        <v>3472</v>
      </c>
      <c r="B303" s="138" t="s">
        <v>1946</v>
      </c>
      <c r="C303" s="139">
        <v>0.58743999999999996</v>
      </c>
      <c r="D303" s="141">
        <v>101.1</v>
      </c>
      <c r="E303" s="141">
        <v>100.5</v>
      </c>
      <c r="F303" s="141">
        <v>101.1</v>
      </c>
      <c r="G303" s="141">
        <v>102.9</v>
      </c>
      <c r="H303" s="141">
        <v>102.4</v>
      </c>
      <c r="I303" s="141">
        <v>102.8</v>
      </c>
      <c r="J303" s="141">
        <v>103.6</v>
      </c>
      <c r="K303" s="141">
        <v>104.7</v>
      </c>
      <c r="L303" s="141">
        <v>105.2</v>
      </c>
      <c r="M303" s="141">
        <v>106.6</v>
      </c>
      <c r="N303" s="141">
        <v>107.2</v>
      </c>
      <c r="O303" s="141">
        <v>106.6</v>
      </c>
      <c r="P303" s="141">
        <v>108.8</v>
      </c>
      <c r="Q303" s="141">
        <v>108.8</v>
      </c>
      <c r="R303" s="141">
        <v>109.3</v>
      </c>
      <c r="S303" s="141">
        <v>110</v>
      </c>
      <c r="T303" s="141">
        <v>110.9</v>
      </c>
      <c r="U303" s="141">
        <v>110.1</v>
      </c>
      <c r="V303" s="141">
        <v>109.9</v>
      </c>
      <c r="W303" s="141">
        <v>111.8</v>
      </c>
      <c r="X303" s="141">
        <v>110.5</v>
      </c>
      <c r="Y303" s="141">
        <v>110.9</v>
      </c>
      <c r="Z303" s="141">
        <v>111.7</v>
      </c>
      <c r="AA303" s="141">
        <v>112.3</v>
      </c>
      <c r="AB303" s="141">
        <v>115.5</v>
      </c>
      <c r="AC303" s="141">
        <v>114.3</v>
      </c>
      <c r="AD303" s="141">
        <v>115</v>
      </c>
      <c r="AE303" s="141">
        <v>118.8</v>
      </c>
      <c r="AF303" s="141">
        <v>118.7</v>
      </c>
      <c r="AG303" s="141">
        <v>118.1</v>
      </c>
      <c r="AH303" s="141">
        <v>118.6</v>
      </c>
      <c r="AI303" s="141">
        <v>117.3</v>
      </c>
      <c r="AJ303" s="141">
        <v>117.8</v>
      </c>
      <c r="AK303" s="141">
        <v>120.1</v>
      </c>
      <c r="AL303" s="141">
        <v>118.8</v>
      </c>
      <c r="AM303" s="141">
        <v>120.1</v>
      </c>
      <c r="AN303" s="141">
        <v>120.9</v>
      </c>
      <c r="AO303" s="141">
        <v>121.7</v>
      </c>
      <c r="AP303" s="141">
        <v>121.9</v>
      </c>
      <c r="AQ303" s="141">
        <v>122.4</v>
      </c>
      <c r="AR303" s="141">
        <v>124.5</v>
      </c>
      <c r="AS303" s="141">
        <v>125.5</v>
      </c>
      <c r="AT303" s="141">
        <v>127.8</v>
      </c>
      <c r="AU303" s="141">
        <v>130.9</v>
      </c>
      <c r="AV303" s="141">
        <v>132.5</v>
      </c>
      <c r="AW303" s="141">
        <v>131.30000000000001</v>
      </c>
      <c r="AX303" s="141">
        <v>132.4</v>
      </c>
      <c r="AY303" s="141">
        <v>132</v>
      </c>
      <c r="AZ303" s="141">
        <v>136.19999999999999</v>
      </c>
      <c r="BA303" s="141">
        <v>135.9</v>
      </c>
      <c r="BB303" s="141">
        <v>137.4</v>
      </c>
      <c r="BC303" s="141">
        <v>138.5</v>
      </c>
      <c r="BD303" s="141">
        <v>139.5</v>
      </c>
      <c r="BE303" s="141">
        <v>140.1</v>
      </c>
      <c r="BF303" s="141">
        <v>140.80000000000001</v>
      </c>
      <c r="BG303" s="141">
        <v>141.5</v>
      </c>
      <c r="BH303" s="141">
        <v>145.1</v>
      </c>
      <c r="BI303" s="141">
        <v>146.6</v>
      </c>
      <c r="BJ303" s="141">
        <v>145.6</v>
      </c>
      <c r="BK303" s="141">
        <v>145.9</v>
      </c>
      <c r="BL303" s="141">
        <v>143.69999999999999</v>
      </c>
      <c r="BM303" s="141">
        <v>145.6</v>
      </c>
      <c r="BN303" s="141">
        <v>146.4</v>
      </c>
      <c r="BO303" s="141">
        <v>148.80000000000001</v>
      </c>
      <c r="BP303" s="141">
        <v>147.5</v>
      </c>
      <c r="BQ303" s="141">
        <v>146.80000000000001</v>
      </c>
      <c r="BR303" s="141">
        <v>147.69999999999999</v>
      </c>
      <c r="BS303" s="141">
        <v>148.1</v>
      </c>
      <c r="BT303" s="141">
        <v>149.1</v>
      </c>
      <c r="BU303" s="141">
        <v>148.69999999999999</v>
      </c>
      <c r="BV303" s="141">
        <v>148.80000000000001</v>
      </c>
      <c r="BW303" s="141">
        <v>149</v>
      </c>
      <c r="BX303" s="141">
        <v>150.30000000000001</v>
      </c>
      <c r="BY303" s="141">
        <v>151.1</v>
      </c>
      <c r="BZ303" s="141">
        <v>151.69999999999999</v>
      </c>
      <c r="CA303" s="141">
        <v>153.1</v>
      </c>
      <c r="CB303" s="141">
        <v>155.30000000000001</v>
      </c>
      <c r="CC303" s="141">
        <v>160.69999999999999</v>
      </c>
      <c r="CD303" s="141">
        <v>161.9</v>
      </c>
      <c r="CE303" s="141">
        <v>160.9</v>
      </c>
      <c r="CF303" s="141">
        <v>161.6</v>
      </c>
      <c r="CG303" s="141">
        <v>161.80000000000001</v>
      </c>
      <c r="CH303" s="141">
        <v>162.19999999999999</v>
      </c>
      <c r="CI303" s="141">
        <v>162.30000000000001</v>
      </c>
      <c r="CJ303" s="141">
        <v>163.80000000000001</v>
      </c>
      <c r="CK303" s="141">
        <v>163.9</v>
      </c>
      <c r="CL303" s="141">
        <v>164.8</v>
      </c>
    </row>
    <row r="304" spans="1:90" x14ac:dyDescent="0.2">
      <c r="A304" s="138" t="s">
        <v>3473</v>
      </c>
      <c r="B304" s="138" t="s">
        <v>1948</v>
      </c>
      <c r="C304" s="139">
        <v>0.18139</v>
      </c>
      <c r="D304" s="141">
        <v>101.5</v>
      </c>
      <c r="E304" s="141">
        <v>99.7</v>
      </c>
      <c r="F304" s="141">
        <v>102</v>
      </c>
      <c r="G304" s="141">
        <v>101.5</v>
      </c>
      <c r="H304" s="141">
        <v>100.1</v>
      </c>
      <c r="I304" s="141">
        <v>102.6</v>
      </c>
      <c r="J304" s="141">
        <v>102.7</v>
      </c>
      <c r="K304" s="141">
        <v>101.3</v>
      </c>
      <c r="L304" s="141">
        <v>102.3</v>
      </c>
      <c r="M304" s="141">
        <v>102.3</v>
      </c>
      <c r="N304" s="141">
        <v>105</v>
      </c>
      <c r="O304" s="141">
        <v>104.5</v>
      </c>
      <c r="P304" s="141">
        <v>105.4</v>
      </c>
      <c r="Q304" s="141">
        <v>104.3</v>
      </c>
      <c r="R304" s="141">
        <v>104.3</v>
      </c>
      <c r="S304" s="141">
        <v>105.4</v>
      </c>
      <c r="T304" s="141">
        <v>106</v>
      </c>
      <c r="U304" s="141">
        <v>103.2</v>
      </c>
      <c r="V304" s="141">
        <v>102.2</v>
      </c>
      <c r="W304" s="141">
        <v>107.2</v>
      </c>
      <c r="X304" s="141">
        <v>104.2</v>
      </c>
      <c r="Y304" s="141">
        <v>106.4</v>
      </c>
      <c r="Z304" s="141">
        <v>104.8</v>
      </c>
      <c r="AA304" s="141">
        <v>104.4</v>
      </c>
      <c r="AB304" s="141">
        <v>110.5</v>
      </c>
      <c r="AC304" s="141">
        <v>105.2</v>
      </c>
      <c r="AD304" s="141">
        <v>103.2</v>
      </c>
      <c r="AE304" s="141">
        <v>106.2</v>
      </c>
      <c r="AF304" s="141">
        <v>105.5</v>
      </c>
      <c r="AG304" s="141">
        <v>103</v>
      </c>
      <c r="AH304" s="141">
        <v>103.5</v>
      </c>
      <c r="AI304" s="141">
        <v>99.1</v>
      </c>
      <c r="AJ304" s="141">
        <v>101.9</v>
      </c>
      <c r="AK304" s="141">
        <v>105.5</v>
      </c>
      <c r="AL304" s="141">
        <v>102.2</v>
      </c>
      <c r="AM304" s="141">
        <v>104.4</v>
      </c>
      <c r="AN304" s="141">
        <v>106.7</v>
      </c>
      <c r="AO304" s="141">
        <v>107.3</v>
      </c>
      <c r="AP304" s="141">
        <v>108.1</v>
      </c>
      <c r="AQ304" s="141">
        <v>110.3</v>
      </c>
      <c r="AR304" s="141">
        <v>111.8</v>
      </c>
      <c r="AS304" s="141">
        <v>112.3</v>
      </c>
      <c r="AT304" s="141">
        <v>112.8</v>
      </c>
      <c r="AU304" s="141">
        <v>119.3</v>
      </c>
      <c r="AV304" s="141">
        <v>125.7</v>
      </c>
      <c r="AW304" s="141">
        <v>121.9</v>
      </c>
      <c r="AX304" s="141">
        <v>123.8</v>
      </c>
      <c r="AY304" s="141">
        <v>125.9</v>
      </c>
      <c r="AZ304" s="141">
        <v>127</v>
      </c>
      <c r="BA304" s="141">
        <v>125.6</v>
      </c>
      <c r="BB304" s="141">
        <v>130.1</v>
      </c>
      <c r="BC304" s="141">
        <v>124.4</v>
      </c>
      <c r="BD304" s="141">
        <v>127.6</v>
      </c>
      <c r="BE304" s="141">
        <v>127.7</v>
      </c>
      <c r="BF304" s="141">
        <v>126.9</v>
      </c>
      <c r="BG304" s="141">
        <v>129.1</v>
      </c>
      <c r="BH304" s="141">
        <v>129.5</v>
      </c>
      <c r="BI304" s="141">
        <v>129.30000000000001</v>
      </c>
      <c r="BJ304" s="141">
        <v>124.7</v>
      </c>
      <c r="BK304" s="141">
        <v>125.5</v>
      </c>
      <c r="BL304" s="141">
        <v>125.9</v>
      </c>
      <c r="BM304" s="141">
        <v>127.5</v>
      </c>
      <c r="BN304" s="141">
        <v>128</v>
      </c>
      <c r="BO304" s="141">
        <v>129.5</v>
      </c>
      <c r="BP304" s="141">
        <v>130</v>
      </c>
      <c r="BQ304" s="141">
        <v>129.9</v>
      </c>
      <c r="BR304" s="141">
        <v>130.30000000000001</v>
      </c>
      <c r="BS304" s="141">
        <v>130.5</v>
      </c>
      <c r="BT304" s="141">
        <v>133.5</v>
      </c>
      <c r="BU304" s="141">
        <v>133.6</v>
      </c>
      <c r="BV304" s="141">
        <v>134.1</v>
      </c>
      <c r="BW304" s="141">
        <v>134.6</v>
      </c>
      <c r="BX304" s="141">
        <v>132.19999999999999</v>
      </c>
      <c r="BY304" s="141">
        <v>132.30000000000001</v>
      </c>
      <c r="BZ304" s="141">
        <v>133.19999999999999</v>
      </c>
      <c r="CA304" s="141">
        <v>134.4</v>
      </c>
      <c r="CB304" s="141">
        <v>134.9</v>
      </c>
      <c r="CC304" s="141">
        <v>135.80000000000001</v>
      </c>
      <c r="CD304" s="141">
        <v>134.5</v>
      </c>
      <c r="CE304" s="141">
        <v>134.6</v>
      </c>
      <c r="CF304" s="141">
        <v>135.80000000000001</v>
      </c>
      <c r="CG304" s="141">
        <v>136.19999999999999</v>
      </c>
      <c r="CH304" s="141">
        <v>136.4</v>
      </c>
      <c r="CI304" s="141">
        <v>136.6</v>
      </c>
      <c r="CJ304" s="141">
        <v>137.1</v>
      </c>
      <c r="CK304" s="141">
        <v>137.4</v>
      </c>
      <c r="CL304" s="141">
        <v>138.30000000000001</v>
      </c>
    </row>
    <row r="305" spans="1:90" x14ac:dyDescent="0.2">
      <c r="A305" s="138" t="s">
        <v>3474</v>
      </c>
      <c r="B305" s="138" t="s">
        <v>1950</v>
      </c>
      <c r="C305" s="139">
        <v>7.7350000000000002E-2</v>
      </c>
      <c r="D305" s="141">
        <v>103.2</v>
      </c>
      <c r="E305" s="141">
        <v>99</v>
      </c>
      <c r="F305" s="141">
        <v>104.4</v>
      </c>
      <c r="G305" s="141">
        <v>99.9</v>
      </c>
      <c r="H305" s="141">
        <v>96.5</v>
      </c>
      <c r="I305" s="141">
        <v>102.4</v>
      </c>
      <c r="J305" s="141">
        <v>102.5</v>
      </c>
      <c r="K305" s="141">
        <v>99.2</v>
      </c>
      <c r="L305" s="141">
        <v>101.7</v>
      </c>
      <c r="M305" s="141">
        <v>101.7</v>
      </c>
      <c r="N305" s="141">
        <v>107.3</v>
      </c>
      <c r="O305" s="141">
        <v>106.2</v>
      </c>
      <c r="P305" s="141">
        <v>108.2</v>
      </c>
      <c r="Q305" s="141">
        <v>105.7</v>
      </c>
      <c r="R305" s="141">
        <v>105.6</v>
      </c>
      <c r="S305" s="141">
        <v>106.5</v>
      </c>
      <c r="T305" s="141">
        <v>108</v>
      </c>
      <c r="U305" s="141">
        <v>101.5</v>
      </c>
      <c r="V305" s="141">
        <v>99.1</v>
      </c>
      <c r="W305" s="141">
        <v>110.8</v>
      </c>
      <c r="X305" s="141">
        <v>103.8</v>
      </c>
      <c r="Y305" s="141">
        <v>109</v>
      </c>
      <c r="Z305" s="141">
        <v>104.9</v>
      </c>
      <c r="AA305" s="141">
        <v>103.7</v>
      </c>
      <c r="AB305" s="141">
        <v>117.7</v>
      </c>
      <c r="AC305" s="141">
        <v>105.4</v>
      </c>
      <c r="AD305" s="141">
        <v>100.6</v>
      </c>
      <c r="AE305" s="141">
        <v>106.8</v>
      </c>
      <c r="AF305" s="141">
        <v>105.2</v>
      </c>
      <c r="AG305" s="141">
        <v>99.3</v>
      </c>
      <c r="AH305" s="141">
        <v>103.8</v>
      </c>
      <c r="AI305" s="141">
        <v>96.5</v>
      </c>
      <c r="AJ305" s="141">
        <v>102.5</v>
      </c>
      <c r="AK305" s="141">
        <v>109.8</v>
      </c>
      <c r="AL305" s="141">
        <v>101.7</v>
      </c>
      <c r="AM305" s="141">
        <v>102.8</v>
      </c>
      <c r="AN305" s="141">
        <v>103.2</v>
      </c>
      <c r="AO305" s="141">
        <v>103.2</v>
      </c>
      <c r="AP305" s="141">
        <v>103.2</v>
      </c>
      <c r="AQ305" s="141">
        <v>103.2</v>
      </c>
      <c r="AR305" s="141">
        <v>103.2</v>
      </c>
      <c r="AS305" s="141">
        <v>103.2</v>
      </c>
      <c r="AT305" s="141">
        <v>103.2</v>
      </c>
      <c r="AU305" s="141">
        <v>117.2</v>
      </c>
      <c r="AV305" s="141">
        <v>132.19999999999999</v>
      </c>
      <c r="AW305" s="141">
        <v>124.3</v>
      </c>
      <c r="AX305" s="141">
        <v>129.1</v>
      </c>
      <c r="AY305" s="141">
        <v>133.5</v>
      </c>
      <c r="AZ305" s="141">
        <v>125.8</v>
      </c>
      <c r="BA305" s="141">
        <v>122.5</v>
      </c>
      <c r="BB305" s="141">
        <v>132.9</v>
      </c>
      <c r="BC305" s="141">
        <v>119.8</v>
      </c>
      <c r="BD305" s="141">
        <v>127.3</v>
      </c>
      <c r="BE305" s="141">
        <v>127.5</v>
      </c>
      <c r="BF305" s="141">
        <v>125.6</v>
      </c>
      <c r="BG305" s="141">
        <v>130.80000000000001</v>
      </c>
      <c r="BH305" s="141">
        <v>131.6</v>
      </c>
      <c r="BI305" s="141">
        <v>131.19999999999999</v>
      </c>
      <c r="BJ305" s="141">
        <v>120.3</v>
      </c>
      <c r="BK305" s="141">
        <v>122.9</v>
      </c>
      <c r="BL305" s="141">
        <v>122.9</v>
      </c>
      <c r="BM305" s="141">
        <v>122.9</v>
      </c>
      <c r="BN305" s="141">
        <v>122.9</v>
      </c>
      <c r="BO305" s="141">
        <v>122.9</v>
      </c>
      <c r="BP305" s="141">
        <v>122.9</v>
      </c>
      <c r="BQ305" s="141">
        <v>122.9</v>
      </c>
      <c r="BR305" s="141">
        <v>122.9</v>
      </c>
      <c r="BS305" s="141">
        <v>122.9</v>
      </c>
      <c r="BT305" s="141">
        <v>122.9</v>
      </c>
      <c r="BU305" s="141">
        <v>122.9</v>
      </c>
      <c r="BV305" s="141">
        <v>122.9</v>
      </c>
      <c r="BW305" s="141">
        <v>122.9</v>
      </c>
      <c r="BX305" s="141">
        <v>122.9</v>
      </c>
      <c r="BY305" s="141">
        <v>122.9</v>
      </c>
      <c r="BZ305" s="141">
        <v>122.9</v>
      </c>
      <c r="CA305" s="141">
        <v>122.9</v>
      </c>
      <c r="CB305" s="141">
        <v>124.2</v>
      </c>
      <c r="CC305" s="141">
        <v>126.2</v>
      </c>
      <c r="CD305" s="141">
        <v>122.9</v>
      </c>
      <c r="CE305" s="141">
        <v>122.9</v>
      </c>
      <c r="CF305" s="141">
        <v>125.8</v>
      </c>
      <c r="CG305" s="141">
        <v>126.8</v>
      </c>
      <c r="CH305" s="141">
        <v>126.8</v>
      </c>
      <c r="CI305" s="141">
        <v>126.8</v>
      </c>
      <c r="CJ305" s="141">
        <v>126.8</v>
      </c>
      <c r="CK305" s="141">
        <v>126.8</v>
      </c>
      <c r="CL305" s="141">
        <v>128.30000000000001</v>
      </c>
    </row>
    <row r="306" spans="1:90" x14ac:dyDescent="0.2">
      <c r="A306" s="138" t="s">
        <v>3475</v>
      </c>
      <c r="B306" s="138" t="s">
        <v>1952</v>
      </c>
      <c r="C306" s="139">
        <v>0.10403999999999999</v>
      </c>
      <c r="D306" s="141">
        <v>100.3</v>
      </c>
      <c r="E306" s="141">
        <v>100.3</v>
      </c>
      <c r="F306" s="141">
        <v>100.3</v>
      </c>
      <c r="G306" s="141">
        <v>102.8</v>
      </c>
      <c r="H306" s="141">
        <v>102.8</v>
      </c>
      <c r="I306" s="141">
        <v>102.8</v>
      </c>
      <c r="J306" s="141">
        <v>102.8</v>
      </c>
      <c r="K306" s="141">
        <v>102.8</v>
      </c>
      <c r="L306" s="141">
        <v>102.8</v>
      </c>
      <c r="M306" s="141">
        <v>102.8</v>
      </c>
      <c r="N306" s="141">
        <v>103.3</v>
      </c>
      <c r="O306" s="141">
        <v>103.3</v>
      </c>
      <c r="P306" s="141">
        <v>103.3</v>
      </c>
      <c r="Q306" s="141">
        <v>103.3</v>
      </c>
      <c r="R306" s="141">
        <v>103.3</v>
      </c>
      <c r="S306" s="141">
        <v>104.5</v>
      </c>
      <c r="T306" s="141">
        <v>104.5</v>
      </c>
      <c r="U306" s="141">
        <v>104.5</v>
      </c>
      <c r="V306" s="141">
        <v>104.5</v>
      </c>
      <c r="W306" s="141">
        <v>104.5</v>
      </c>
      <c r="X306" s="141">
        <v>104.5</v>
      </c>
      <c r="Y306" s="141">
        <v>104.5</v>
      </c>
      <c r="Z306" s="141">
        <v>104.7</v>
      </c>
      <c r="AA306" s="141">
        <v>104.9</v>
      </c>
      <c r="AB306" s="141">
        <v>105.1</v>
      </c>
      <c r="AC306" s="141">
        <v>105.1</v>
      </c>
      <c r="AD306" s="141">
        <v>105.1</v>
      </c>
      <c r="AE306" s="141">
        <v>105.7</v>
      </c>
      <c r="AF306" s="141">
        <v>105.7</v>
      </c>
      <c r="AG306" s="141">
        <v>105.7</v>
      </c>
      <c r="AH306" s="141">
        <v>103.3</v>
      </c>
      <c r="AI306" s="141">
        <v>101</v>
      </c>
      <c r="AJ306" s="141">
        <v>101.5</v>
      </c>
      <c r="AK306" s="141">
        <v>102.3</v>
      </c>
      <c r="AL306" s="141">
        <v>102.6</v>
      </c>
      <c r="AM306" s="141">
        <v>105.7</v>
      </c>
      <c r="AN306" s="141">
        <v>109.3</v>
      </c>
      <c r="AO306" s="141">
        <v>110.5</v>
      </c>
      <c r="AP306" s="141">
        <v>111.8</v>
      </c>
      <c r="AQ306" s="141">
        <v>115.6</v>
      </c>
      <c r="AR306" s="141">
        <v>118.2</v>
      </c>
      <c r="AS306" s="141">
        <v>119.2</v>
      </c>
      <c r="AT306" s="141">
        <v>120</v>
      </c>
      <c r="AU306" s="141">
        <v>120.9</v>
      </c>
      <c r="AV306" s="141">
        <v>120.8</v>
      </c>
      <c r="AW306" s="141">
        <v>120.2</v>
      </c>
      <c r="AX306" s="141">
        <v>119.9</v>
      </c>
      <c r="AY306" s="141">
        <v>120.3</v>
      </c>
      <c r="AZ306" s="141">
        <v>127.9</v>
      </c>
      <c r="BA306" s="141">
        <v>127.9</v>
      </c>
      <c r="BB306" s="141">
        <v>127.9</v>
      </c>
      <c r="BC306" s="141">
        <v>127.9</v>
      </c>
      <c r="BD306" s="141">
        <v>127.9</v>
      </c>
      <c r="BE306" s="141">
        <v>127.9</v>
      </c>
      <c r="BF306" s="141">
        <v>127.9</v>
      </c>
      <c r="BG306" s="141">
        <v>127.9</v>
      </c>
      <c r="BH306" s="141">
        <v>127.9</v>
      </c>
      <c r="BI306" s="141">
        <v>127.9</v>
      </c>
      <c r="BJ306" s="141">
        <v>127.9</v>
      </c>
      <c r="BK306" s="141">
        <v>127.5</v>
      </c>
      <c r="BL306" s="141">
        <v>128.1</v>
      </c>
      <c r="BM306" s="141">
        <v>130.9</v>
      </c>
      <c r="BN306" s="141">
        <v>131.80000000000001</v>
      </c>
      <c r="BO306" s="141">
        <v>134.30000000000001</v>
      </c>
      <c r="BP306" s="141">
        <v>135.19999999999999</v>
      </c>
      <c r="BQ306" s="141">
        <v>135.1</v>
      </c>
      <c r="BR306" s="141">
        <v>135.80000000000001</v>
      </c>
      <c r="BS306" s="141">
        <v>136.19999999999999</v>
      </c>
      <c r="BT306" s="141">
        <v>141.5</v>
      </c>
      <c r="BU306" s="141">
        <v>141.6</v>
      </c>
      <c r="BV306" s="141">
        <v>142.5</v>
      </c>
      <c r="BW306" s="141">
        <v>143.19999999999999</v>
      </c>
      <c r="BX306" s="141">
        <v>139.19999999999999</v>
      </c>
      <c r="BY306" s="141">
        <v>139.4</v>
      </c>
      <c r="BZ306" s="141">
        <v>140.9</v>
      </c>
      <c r="CA306" s="141">
        <v>142.9</v>
      </c>
      <c r="CB306" s="141">
        <v>143</v>
      </c>
      <c r="CC306" s="141">
        <v>143</v>
      </c>
      <c r="CD306" s="141">
        <v>143.1</v>
      </c>
      <c r="CE306" s="141">
        <v>143.19999999999999</v>
      </c>
      <c r="CF306" s="141">
        <v>143.30000000000001</v>
      </c>
      <c r="CG306" s="141">
        <v>143.19999999999999</v>
      </c>
      <c r="CH306" s="141">
        <v>143.6</v>
      </c>
      <c r="CI306" s="141">
        <v>143.9</v>
      </c>
      <c r="CJ306" s="141">
        <v>144.80000000000001</v>
      </c>
      <c r="CK306" s="141">
        <v>145.4</v>
      </c>
      <c r="CL306" s="141">
        <v>145.80000000000001</v>
      </c>
    </row>
    <row r="307" spans="1:90" x14ac:dyDescent="0.2">
      <c r="A307" s="138" t="s">
        <v>3476</v>
      </c>
      <c r="B307" s="138" t="s">
        <v>1960</v>
      </c>
      <c r="C307" s="139">
        <v>0.12756000000000001</v>
      </c>
      <c r="D307" s="141">
        <v>100.4</v>
      </c>
      <c r="E307" s="141">
        <v>100.3</v>
      </c>
      <c r="F307" s="141">
        <v>100.4</v>
      </c>
      <c r="G307" s="141">
        <v>104</v>
      </c>
      <c r="H307" s="141">
        <v>104.1</v>
      </c>
      <c r="I307" s="141">
        <v>104.1</v>
      </c>
      <c r="J307" s="141">
        <v>104</v>
      </c>
      <c r="K307" s="141">
        <v>104</v>
      </c>
      <c r="L307" s="141">
        <v>104</v>
      </c>
      <c r="M307" s="141">
        <v>104</v>
      </c>
      <c r="N307" s="141">
        <v>104</v>
      </c>
      <c r="O307" s="141">
        <v>104.3</v>
      </c>
      <c r="P307" s="141">
        <v>109</v>
      </c>
      <c r="Q307" s="141">
        <v>108.8</v>
      </c>
      <c r="R307" s="141">
        <v>109</v>
      </c>
      <c r="S307" s="141">
        <v>109.5</v>
      </c>
      <c r="T307" s="141">
        <v>109.5</v>
      </c>
      <c r="U307" s="141">
        <v>109.7</v>
      </c>
      <c r="V307" s="141">
        <v>109.9</v>
      </c>
      <c r="W307" s="141">
        <v>109.9</v>
      </c>
      <c r="X307" s="141">
        <v>109.9</v>
      </c>
      <c r="Y307" s="141">
        <v>110</v>
      </c>
      <c r="Z307" s="141">
        <v>111.5</v>
      </c>
      <c r="AA307" s="141">
        <v>111.8</v>
      </c>
      <c r="AB307" s="141">
        <v>111.5</v>
      </c>
      <c r="AC307" s="141">
        <v>111.5</v>
      </c>
      <c r="AD307" s="141">
        <v>111.6</v>
      </c>
      <c r="AE307" s="141">
        <v>114.6</v>
      </c>
      <c r="AF307" s="141">
        <v>114.9</v>
      </c>
      <c r="AG307" s="141">
        <v>115.3</v>
      </c>
      <c r="AH307" s="141">
        <v>116.3</v>
      </c>
      <c r="AI307" s="141">
        <v>117.8</v>
      </c>
      <c r="AJ307" s="141">
        <v>117.8</v>
      </c>
      <c r="AK307" s="141">
        <v>117.9</v>
      </c>
      <c r="AL307" s="141">
        <v>117.8</v>
      </c>
      <c r="AM307" s="141">
        <v>117.2</v>
      </c>
      <c r="AN307" s="141">
        <v>119.6</v>
      </c>
      <c r="AO307" s="141">
        <v>119.6</v>
      </c>
      <c r="AP307" s="141">
        <v>119.7</v>
      </c>
      <c r="AQ307" s="141">
        <v>120.9</v>
      </c>
      <c r="AR307" s="141">
        <v>121.2</v>
      </c>
      <c r="AS307" s="141">
        <v>121.2</v>
      </c>
      <c r="AT307" s="141">
        <v>127.3</v>
      </c>
      <c r="AU307" s="141">
        <v>128.30000000000001</v>
      </c>
      <c r="AV307" s="141">
        <v>128.30000000000001</v>
      </c>
      <c r="AW307" s="141">
        <v>128.30000000000001</v>
      </c>
      <c r="AX307" s="141">
        <v>132.1</v>
      </c>
      <c r="AY307" s="141">
        <v>128.4</v>
      </c>
      <c r="AZ307" s="141">
        <v>132.80000000000001</v>
      </c>
      <c r="BA307" s="141">
        <v>132.80000000000001</v>
      </c>
      <c r="BB307" s="141">
        <v>132.80000000000001</v>
      </c>
      <c r="BC307" s="141">
        <v>134</v>
      </c>
      <c r="BD307" s="141">
        <v>134</v>
      </c>
      <c r="BE307" s="141">
        <v>135.19999999999999</v>
      </c>
      <c r="BF307" s="141">
        <v>136</v>
      </c>
      <c r="BG307" s="141">
        <v>136.1</v>
      </c>
      <c r="BH307" s="141">
        <v>143.69999999999999</v>
      </c>
      <c r="BI307" s="141">
        <v>143.4</v>
      </c>
      <c r="BJ307" s="141">
        <v>145.30000000000001</v>
      </c>
      <c r="BK307" s="141">
        <v>145.19999999999999</v>
      </c>
      <c r="BL307" s="141">
        <v>145.6</v>
      </c>
      <c r="BM307" s="141">
        <v>146.19999999999999</v>
      </c>
      <c r="BN307" s="141">
        <v>146.9</v>
      </c>
      <c r="BO307" s="141">
        <v>146.4</v>
      </c>
      <c r="BP307" s="141">
        <v>146.69999999999999</v>
      </c>
      <c r="BQ307" s="141">
        <v>146.80000000000001</v>
      </c>
      <c r="BR307" s="141">
        <v>150.1</v>
      </c>
      <c r="BS307" s="141">
        <v>151.80000000000001</v>
      </c>
      <c r="BT307" s="141">
        <v>152.1</v>
      </c>
      <c r="BU307" s="141">
        <v>152.1</v>
      </c>
      <c r="BV307" s="141">
        <v>152.1</v>
      </c>
      <c r="BW307" s="141">
        <v>152.1</v>
      </c>
      <c r="BX307" s="141">
        <v>156.4</v>
      </c>
      <c r="BY307" s="141">
        <v>164.8</v>
      </c>
      <c r="BZ307" s="141">
        <v>165.4</v>
      </c>
      <c r="CA307" s="141">
        <v>163.9</v>
      </c>
      <c r="CB307" s="141">
        <v>168.1</v>
      </c>
      <c r="CC307" s="141">
        <v>170.3</v>
      </c>
      <c r="CD307" s="141">
        <v>169.6</v>
      </c>
      <c r="CE307" s="141">
        <v>170.8</v>
      </c>
      <c r="CF307" s="141">
        <v>170.8</v>
      </c>
      <c r="CG307" s="141">
        <v>171.1</v>
      </c>
      <c r="CH307" s="141">
        <v>171.1</v>
      </c>
      <c r="CI307" s="141">
        <v>171.5</v>
      </c>
      <c r="CJ307" s="141">
        <v>173.9</v>
      </c>
      <c r="CK307" s="141">
        <v>174.2</v>
      </c>
      <c r="CL307" s="141">
        <v>174.7</v>
      </c>
    </row>
    <row r="308" spans="1:90" x14ac:dyDescent="0.2">
      <c r="A308" s="138" t="s">
        <v>3477</v>
      </c>
      <c r="B308" s="138" t="s">
        <v>1962</v>
      </c>
      <c r="C308" s="139">
        <v>8.4790000000000004E-2</v>
      </c>
      <c r="D308" s="141">
        <v>100.9</v>
      </c>
      <c r="E308" s="141">
        <v>100.9</v>
      </c>
      <c r="F308" s="141">
        <v>100.9</v>
      </c>
      <c r="G308" s="141">
        <v>105.2</v>
      </c>
      <c r="H308" s="141">
        <v>105.4</v>
      </c>
      <c r="I308" s="141">
        <v>105.4</v>
      </c>
      <c r="J308" s="141">
        <v>105.4</v>
      </c>
      <c r="K308" s="141">
        <v>105.4</v>
      </c>
      <c r="L308" s="141">
        <v>105.4</v>
      </c>
      <c r="M308" s="141">
        <v>105.4</v>
      </c>
      <c r="N308" s="141">
        <v>105.4</v>
      </c>
      <c r="O308" s="141">
        <v>105.4</v>
      </c>
      <c r="P308" s="141">
        <v>111.6</v>
      </c>
      <c r="Q308" s="141">
        <v>111.6</v>
      </c>
      <c r="R308" s="141">
        <v>111.6</v>
      </c>
      <c r="S308" s="141">
        <v>113.5</v>
      </c>
      <c r="T308" s="141">
        <v>113.5</v>
      </c>
      <c r="U308" s="141">
        <v>114.4</v>
      </c>
      <c r="V308" s="141">
        <v>114.4</v>
      </c>
      <c r="W308" s="141">
        <v>114.4</v>
      </c>
      <c r="X308" s="141">
        <v>114.4</v>
      </c>
      <c r="Y308" s="141">
        <v>114.4</v>
      </c>
      <c r="Z308" s="141">
        <v>115.9</v>
      </c>
      <c r="AA308" s="141">
        <v>116.2</v>
      </c>
      <c r="AB308" s="141">
        <v>116.2</v>
      </c>
      <c r="AC308" s="141">
        <v>116.2</v>
      </c>
      <c r="AD308" s="141">
        <v>116.2</v>
      </c>
      <c r="AE308" s="141">
        <v>120.1</v>
      </c>
      <c r="AF308" s="141">
        <v>120.1</v>
      </c>
      <c r="AG308" s="141">
        <v>120.6</v>
      </c>
      <c r="AH308" s="141">
        <v>121.3</v>
      </c>
      <c r="AI308" s="141">
        <v>121.3</v>
      </c>
      <c r="AJ308" s="141">
        <v>121.3</v>
      </c>
      <c r="AK308" s="141">
        <v>121.3</v>
      </c>
      <c r="AL308" s="141">
        <v>121.3</v>
      </c>
      <c r="AM308" s="141">
        <v>121.7</v>
      </c>
      <c r="AN308" s="141">
        <v>124.7</v>
      </c>
      <c r="AO308" s="141">
        <v>124.7</v>
      </c>
      <c r="AP308" s="141">
        <v>124.7</v>
      </c>
      <c r="AQ308" s="141">
        <v>126.4</v>
      </c>
      <c r="AR308" s="141">
        <v>126.4</v>
      </c>
      <c r="AS308" s="141">
        <v>126.4</v>
      </c>
      <c r="AT308" s="141">
        <v>126.9</v>
      </c>
      <c r="AU308" s="141">
        <v>128.4</v>
      </c>
      <c r="AV308" s="141">
        <v>128.4</v>
      </c>
      <c r="AW308" s="141">
        <v>128.4</v>
      </c>
      <c r="AX308" s="141">
        <v>128.4</v>
      </c>
      <c r="AY308" s="141">
        <v>128.80000000000001</v>
      </c>
      <c r="AZ308" s="141">
        <v>134.9</v>
      </c>
      <c r="BA308" s="141">
        <v>134.9</v>
      </c>
      <c r="BB308" s="141">
        <v>134.9</v>
      </c>
      <c r="BC308" s="141">
        <v>137.1</v>
      </c>
      <c r="BD308" s="141">
        <v>137.1</v>
      </c>
      <c r="BE308" s="141">
        <v>137.1</v>
      </c>
      <c r="BF308" s="141">
        <v>137.1</v>
      </c>
      <c r="BG308" s="141">
        <v>137.1</v>
      </c>
      <c r="BH308" s="141">
        <v>137.1</v>
      </c>
      <c r="BI308" s="141">
        <v>137.1</v>
      </c>
      <c r="BJ308" s="141">
        <v>137.1</v>
      </c>
      <c r="BK308" s="141">
        <v>137.1</v>
      </c>
      <c r="BL308" s="141">
        <v>137.69999999999999</v>
      </c>
      <c r="BM308" s="141">
        <v>138.5</v>
      </c>
      <c r="BN308" s="141">
        <v>139.4</v>
      </c>
      <c r="BO308" s="141">
        <v>138.80000000000001</v>
      </c>
      <c r="BP308" s="141">
        <v>138.80000000000001</v>
      </c>
      <c r="BQ308" s="141">
        <v>138.69999999999999</v>
      </c>
      <c r="BR308" s="141">
        <v>142.80000000000001</v>
      </c>
      <c r="BS308" s="141">
        <v>144.19999999999999</v>
      </c>
      <c r="BT308" s="141">
        <v>144.69999999999999</v>
      </c>
      <c r="BU308" s="141">
        <v>144.69999999999999</v>
      </c>
      <c r="BV308" s="141">
        <v>144.69999999999999</v>
      </c>
      <c r="BW308" s="141">
        <v>144.69999999999999</v>
      </c>
      <c r="BX308" s="141">
        <v>147.1</v>
      </c>
      <c r="BY308" s="141">
        <v>153.6</v>
      </c>
      <c r="BZ308" s="141">
        <v>154.6</v>
      </c>
      <c r="CA308" s="141">
        <v>152.9</v>
      </c>
      <c r="CB308" s="141">
        <v>158.80000000000001</v>
      </c>
      <c r="CC308" s="141">
        <v>159.80000000000001</v>
      </c>
      <c r="CD308" s="141">
        <v>159.80000000000001</v>
      </c>
      <c r="CE308" s="141">
        <v>161.30000000000001</v>
      </c>
      <c r="CF308" s="141">
        <v>161.30000000000001</v>
      </c>
      <c r="CG308" s="141">
        <v>161.30000000000001</v>
      </c>
      <c r="CH308" s="141">
        <v>161.30000000000001</v>
      </c>
      <c r="CI308" s="141">
        <v>161.9</v>
      </c>
      <c r="CJ308" s="141">
        <v>164.5</v>
      </c>
      <c r="CK308" s="141">
        <v>164.9</v>
      </c>
      <c r="CL308" s="141">
        <v>165.1</v>
      </c>
    </row>
    <row r="309" spans="1:90" x14ac:dyDescent="0.2">
      <c r="A309" s="138" t="s">
        <v>3478</v>
      </c>
      <c r="B309" s="138" t="s">
        <v>1964</v>
      </c>
      <c r="C309" s="139">
        <v>1.439E-2</v>
      </c>
      <c r="D309" s="141">
        <v>96.1</v>
      </c>
      <c r="E309" s="141">
        <v>94.7</v>
      </c>
      <c r="F309" s="141">
        <v>94.7</v>
      </c>
      <c r="G309" s="141">
        <v>94.7</v>
      </c>
      <c r="H309" s="141">
        <v>94.7</v>
      </c>
      <c r="I309" s="141">
        <v>94.7</v>
      </c>
      <c r="J309" s="141">
        <v>94.7</v>
      </c>
      <c r="K309" s="141">
        <v>94.7</v>
      </c>
      <c r="L309" s="141">
        <v>94.7</v>
      </c>
      <c r="M309" s="141">
        <v>94.7</v>
      </c>
      <c r="N309" s="141">
        <v>94.7</v>
      </c>
      <c r="O309" s="141">
        <v>94.7</v>
      </c>
      <c r="P309" s="141">
        <v>97</v>
      </c>
      <c r="Q309" s="141">
        <v>97</v>
      </c>
      <c r="R309" s="141">
        <v>97</v>
      </c>
      <c r="S309" s="141">
        <v>97</v>
      </c>
      <c r="T309" s="141">
        <v>97</v>
      </c>
      <c r="U309" s="141">
        <v>97</v>
      </c>
      <c r="V309" s="141">
        <v>97</v>
      </c>
      <c r="W309" s="141">
        <v>97</v>
      </c>
      <c r="X309" s="141">
        <v>97</v>
      </c>
      <c r="Y309" s="141">
        <v>97</v>
      </c>
      <c r="Z309" s="141">
        <v>97</v>
      </c>
      <c r="AA309" s="141">
        <v>97</v>
      </c>
      <c r="AB309" s="141">
        <v>92.2</v>
      </c>
      <c r="AC309" s="141">
        <v>92.2</v>
      </c>
      <c r="AD309" s="141">
        <v>92.2</v>
      </c>
      <c r="AE309" s="141">
        <v>92.2</v>
      </c>
      <c r="AF309" s="141">
        <v>93</v>
      </c>
      <c r="AG309" s="141">
        <v>93</v>
      </c>
      <c r="AH309" s="141">
        <v>97.6</v>
      </c>
      <c r="AI309" s="141">
        <v>110.6</v>
      </c>
      <c r="AJ309" s="141">
        <v>110.6</v>
      </c>
      <c r="AK309" s="141">
        <v>110.6</v>
      </c>
      <c r="AL309" s="141">
        <v>109.2</v>
      </c>
      <c r="AM309" s="141">
        <v>105.1</v>
      </c>
      <c r="AN309" s="141">
        <v>105.7</v>
      </c>
      <c r="AO309" s="141">
        <v>105.7</v>
      </c>
      <c r="AP309" s="141">
        <v>105.7</v>
      </c>
      <c r="AQ309" s="141">
        <v>106.8</v>
      </c>
      <c r="AR309" s="141">
        <v>106.8</v>
      </c>
      <c r="AS309" s="141">
        <v>106.8</v>
      </c>
      <c r="AT309" s="141">
        <v>106.8</v>
      </c>
      <c r="AU309" s="141">
        <v>106.8</v>
      </c>
      <c r="AV309" s="141">
        <v>106.8</v>
      </c>
      <c r="AW309" s="141">
        <v>106.8</v>
      </c>
      <c r="AX309" s="141">
        <v>106.8</v>
      </c>
      <c r="AY309" s="141">
        <v>106.8</v>
      </c>
      <c r="AZ309" s="141">
        <v>105.6</v>
      </c>
      <c r="BA309" s="141">
        <v>105.4</v>
      </c>
      <c r="BB309" s="141">
        <v>104.9</v>
      </c>
      <c r="BC309" s="141">
        <v>104.9</v>
      </c>
      <c r="BD309" s="141">
        <v>104.9</v>
      </c>
      <c r="BE309" s="141">
        <v>115.6</v>
      </c>
      <c r="BF309" s="141">
        <v>119.1</v>
      </c>
      <c r="BG309" s="141">
        <v>119.1</v>
      </c>
      <c r="BH309" s="141">
        <v>119.1</v>
      </c>
      <c r="BI309" s="141">
        <v>119.1</v>
      </c>
      <c r="BJ309" s="141">
        <v>119.1</v>
      </c>
      <c r="BK309" s="141">
        <v>119.1</v>
      </c>
      <c r="BL309" s="141">
        <v>119.1</v>
      </c>
      <c r="BM309" s="141">
        <v>119.1</v>
      </c>
      <c r="BN309" s="141">
        <v>119.1</v>
      </c>
      <c r="BO309" s="141">
        <v>119.5</v>
      </c>
      <c r="BP309" s="141">
        <v>120</v>
      </c>
      <c r="BQ309" s="141">
        <v>121.2</v>
      </c>
      <c r="BR309" s="141">
        <v>126.4</v>
      </c>
      <c r="BS309" s="141">
        <v>132.69999999999999</v>
      </c>
      <c r="BT309" s="141">
        <v>132.69999999999999</v>
      </c>
      <c r="BU309" s="141">
        <v>132.69999999999999</v>
      </c>
      <c r="BV309" s="141">
        <v>132.69999999999999</v>
      </c>
      <c r="BW309" s="141">
        <v>132.69999999999999</v>
      </c>
      <c r="BX309" s="141">
        <v>134.4</v>
      </c>
      <c r="BY309" s="141">
        <v>141</v>
      </c>
      <c r="BZ309" s="141">
        <v>141</v>
      </c>
      <c r="CA309" s="141">
        <v>141</v>
      </c>
      <c r="CB309" s="141">
        <v>141</v>
      </c>
      <c r="CC309" s="141">
        <v>141</v>
      </c>
      <c r="CD309" s="141">
        <v>141</v>
      </c>
      <c r="CE309" s="141">
        <v>141</v>
      </c>
      <c r="CF309" s="141">
        <v>141</v>
      </c>
      <c r="CG309" s="141">
        <v>144.4</v>
      </c>
      <c r="CH309" s="141">
        <v>144.4</v>
      </c>
      <c r="CI309" s="141">
        <v>144.4</v>
      </c>
      <c r="CJ309" s="141">
        <v>144.4</v>
      </c>
      <c r="CK309" s="141">
        <v>144.4</v>
      </c>
      <c r="CL309" s="141">
        <v>145.1</v>
      </c>
    </row>
    <row r="310" spans="1:90" x14ac:dyDescent="0.2">
      <c r="A310" s="138" t="s">
        <v>3479</v>
      </c>
      <c r="B310" s="138" t="s">
        <v>1966</v>
      </c>
      <c r="C310" s="139">
        <v>1.5570000000000001E-2</v>
      </c>
      <c r="D310" s="141">
        <v>100</v>
      </c>
      <c r="E310" s="141">
        <v>100</v>
      </c>
      <c r="F310" s="141">
        <v>100</v>
      </c>
      <c r="G310" s="141">
        <v>105</v>
      </c>
      <c r="H310" s="141">
        <v>105</v>
      </c>
      <c r="I310" s="141">
        <v>105</v>
      </c>
      <c r="J310" s="141">
        <v>105</v>
      </c>
      <c r="K310" s="141">
        <v>105</v>
      </c>
      <c r="L310" s="141">
        <v>105</v>
      </c>
      <c r="M310" s="141">
        <v>105</v>
      </c>
      <c r="N310" s="141">
        <v>105</v>
      </c>
      <c r="O310" s="141">
        <v>105</v>
      </c>
      <c r="P310" s="141">
        <v>105</v>
      </c>
      <c r="Q310" s="141">
        <v>105</v>
      </c>
      <c r="R310" s="141">
        <v>105</v>
      </c>
      <c r="S310" s="141">
        <v>97.9</v>
      </c>
      <c r="T310" s="141">
        <v>97.9</v>
      </c>
      <c r="U310" s="141">
        <v>97.9</v>
      </c>
      <c r="V310" s="141">
        <v>99.4</v>
      </c>
      <c r="W310" s="141">
        <v>99.4</v>
      </c>
      <c r="X310" s="141">
        <v>99.4</v>
      </c>
      <c r="Y310" s="141">
        <v>99.4</v>
      </c>
      <c r="Z310" s="141">
        <v>99.4</v>
      </c>
      <c r="AA310" s="141">
        <v>99.4</v>
      </c>
      <c r="AB310" s="141">
        <v>99.4</v>
      </c>
      <c r="AC310" s="141">
        <v>99.4</v>
      </c>
      <c r="AD310" s="141">
        <v>99.4</v>
      </c>
      <c r="AE310" s="141">
        <v>103</v>
      </c>
      <c r="AF310" s="141">
        <v>103</v>
      </c>
      <c r="AG310" s="141">
        <v>103</v>
      </c>
      <c r="AH310" s="141">
        <v>103</v>
      </c>
      <c r="AI310" s="141">
        <v>103</v>
      </c>
      <c r="AJ310" s="141">
        <v>103</v>
      </c>
      <c r="AK310" s="141">
        <v>103</v>
      </c>
      <c r="AL310" s="141">
        <v>103</v>
      </c>
      <c r="AM310" s="141">
        <v>103</v>
      </c>
      <c r="AN310" s="141">
        <v>103</v>
      </c>
      <c r="AO310" s="141">
        <v>103</v>
      </c>
      <c r="AP310" s="141">
        <v>103</v>
      </c>
      <c r="AQ310" s="141">
        <v>103</v>
      </c>
      <c r="AR310" s="141">
        <v>105.3</v>
      </c>
      <c r="AS310" s="141">
        <v>105.3</v>
      </c>
      <c r="AT310" s="141">
        <v>152.30000000000001</v>
      </c>
      <c r="AU310" s="141">
        <v>152.30000000000001</v>
      </c>
      <c r="AV310" s="141">
        <v>152.30000000000001</v>
      </c>
      <c r="AW310" s="141">
        <v>152.30000000000001</v>
      </c>
      <c r="AX310" s="141">
        <v>183.6</v>
      </c>
      <c r="AY310" s="141">
        <v>151.69999999999999</v>
      </c>
      <c r="AZ310" s="141">
        <v>151.5</v>
      </c>
      <c r="BA310" s="141">
        <v>151.5</v>
      </c>
      <c r="BB310" s="141">
        <v>151.80000000000001</v>
      </c>
      <c r="BC310" s="141">
        <v>149.30000000000001</v>
      </c>
      <c r="BD310" s="141">
        <v>149.30000000000001</v>
      </c>
      <c r="BE310" s="141">
        <v>149.30000000000001</v>
      </c>
      <c r="BF310" s="141">
        <v>152.5</v>
      </c>
      <c r="BG310" s="141">
        <v>153.69999999999999</v>
      </c>
      <c r="BH310" s="141">
        <v>216</v>
      </c>
      <c r="BI310" s="141">
        <v>213.6</v>
      </c>
      <c r="BJ310" s="141">
        <v>228.5</v>
      </c>
      <c r="BK310" s="141">
        <v>228.5</v>
      </c>
      <c r="BL310" s="141">
        <v>228.6</v>
      </c>
      <c r="BM310" s="141">
        <v>228.6</v>
      </c>
      <c r="BN310" s="141">
        <v>228.6</v>
      </c>
      <c r="BO310" s="141">
        <v>228.6</v>
      </c>
      <c r="BP310" s="141">
        <v>228.6</v>
      </c>
      <c r="BQ310" s="141">
        <v>228.6</v>
      </c>
      <c r="BR310" s="141">
        <v>228.6</v>
      </c>
      <c r="BS310" s="141">
        <v>228.6</v>
      </c>
      <c r="BT310" s="141">
        <v>228.6</v>
      </c>
      <c r="BU310" s="141">
        <v>228.6</v>
      </c>
      <c r="BV310" s="141">
        <v>228.6</v>
      </c>
      <c r="BW310" s="141">
        <v>228.6</v>
      </c>
      <c r="BX310" s="141">
        <v>246.3</v>
      </c>
      <c r="BY310" s="141">
        <v>272.8</v>
      </c>
      <c r="BZ310" s="141">
        <v>272.8</v>
      </c>
      <c r="CA310" s="141">
        <v>272.8</v>
      </c>
      <c r="CB310" s="141">
        <v>272.8</v>
      </c>
      <c r="CC310" s="141">
        <v>278.8</v>
      </c>
      <c r="CD310" s="141">
        <v>272.8</v>
      </c>
      <c r="CE310" s="141">
        <v>272.8</v>
      </c>
      <c r="CF310" s="141">
        <v>272.8</v>
      </c>
      <c r="CG310" s="141">
        <v>272.8</v>
      </c>
      <c r="CH310" s="141">
        <v>272.8</v>
      </c>
      <c r="CI310" s="141">
        <v>272.8</v>
      </c>
      <c r="CJ310" s="141">
        <v>277.8</v>
      </c>
      <c r="CK310" s="141">
        <v>277.8</v>
      </c>
      <c r="CL310" s="141">
        <v>280.39999999999998</v>
      </c>
    </row>
    <row r="311" spans="1:90" x14ac:dyDescent="0.2">
      <c r="A311" s="138" t="s">
        <v>3480</v>
      </c>
      <c r="B311" s="138" t="s">
        <v>1968</v>
      </c>
      <c r="C311" s="139">
        <v>1.281E-2</v>
      </c>
      <c r="D311" s="141">
        <v>102.5</v>
      </c>
      <c r="E311" s="141">
        <v>102.5</v>
      </c>
      <c r="F311" s="141">
        <v>103.5</v>
      </c>
      <c r="G311" s="141">
        <v>104.9</v>
      </c>
      <c r="H311" s="141">
        <v>104.9</v>
      </c>
      <c r="I311" s="141">
        <v>104.9</v>
      </c>
      <c r="J311" s="141">
        <v>104.5</v>
      </c>
      <c r="K311" s="141">
        <v>104.4</v>
      </c>
      <c r="L311" s="141">
        <v>104.4</v>
      </c>
      <c r="M311" s="141">
        <v>104.4</v>
      </c>
      <c r="N311" s="141">
        <v>104.5</v>
      </c>
      <c r="O311" s="141">
        <v>107</v>
      </c>
      <c r="P311" s="141">
        <v>109.8</v>
      </c>
      <c r="Q311" s="141">
        <v>107.8</v>
      </c>
      <c r="R311" s="141">
        <v>110.2</v>
      </c>
      <c r="S311" s="141">
        <v>111.1</v>
      </c>
      <c r="T311" s="141">
        <v>111.5</v>
      </c>
      <c r="U311" s="141">
        <v>107.5</v>
      </c>
      <c r="V311" s="141">
        <v>107.5</v>
      </c>
      <c r="W311" s="141">
        <v>107.5</v>
      </c>
      <c r="X311" s="141">
        <v>107.5</v>
      </c>
      <c r="Y311" s="141">
        <v>108.1</v>
      </c>
      <c r="Z311" s="141">
        <v>113.3</v>
      </c>
      <c r="AA311" s="141">
        <v>114.2</v>
      </c>
      <c r="AB311" s="141">
        <v>117.1</v>
      </c>
      <c r="AC311" s="141">
        <v>117.1</v>
      </c>
      <c r="AD311" s="141">
        <v>117.5</v>
      </c>
      <c r="AE311" s="141">
        <v>117.5</v>
      </c>
      <c r="AF311" s="141">
        <v>119.3</v>
      </c>
      <c r="AG311" s="141">
        <v>120.4</v>
      </c>
      <c r="AH311" s="141">
        <v>120.4</v>
      </c>
      <c r="AI311" s="141">
        <v>120.4</v>
      </c>
      <c r="AJ311" s="141">
        <v>120.9</v>
      </c>
      <c r="AK311" s="141">
        <v>121.8</v>
      </c>
      <c r="AL311" s="141">
        <v>121.8</v>
      </c>
      <c r="AM311" s="141">
        <v>118.4</v>
      </c>
      <c r="AN311" s="141">
        <v>121.5</v>
      </c>
      <c r="AO311" s="141">
        <v>121.5</v>
      </c>
      <c r="AP311" s="141">
        <v>122.3</v>
      </c>
      <c r="AQ311" s="141">
        <v>122.5</v>
      </c>
      <c r="AR311" s="141">
        <v>122.5</v>
      </c>
      <c r="AS311" s="141">
        <v>122.5</v>
      </c>
      <c r="AT311" s="141">
        <v>122.6</v>
      </c>
      <c r="AU311" s="141">
        <v>122.6</v>
      </c>
      <c r="AV311" s="141">
        <v>122.6</v>
      </c>
      <c r="AW311" s="141">
        <v>122.7</v>
      </c>
      <c r="AX311" s="141">
        <v>122.7</v>
      </c>
      <c r="AY311" s="141">
        <v>122.7</v>
      </c>
      <c r="AZ311" s="141">
        <v>127.2</v>
      </c>
      <c r="BA311" s="141">
        <v>127.2</v>
      </c>
      <c r="BB311" s="141">
        <v>127.4</v>
      </c>
      <c r="BC311" s="141">
        <v>127.6</v>
      </c>
      <c r="BD311" s="141">
        <v>127.6</v>
      </c>
      <c r="BE311" s="141">
        <v>127.4</v>
      </c>
      <c r="BF311" s="141">
        <v>127.5</v>
      </c>
      <c r="BG311" s="141">
        <v>127.4</v>
      </c>
      <c r="BH311" s="141">
        <v>127.6</v>
      </c>
      <c r="BI311" s="141">
        <v>127.4</v>
      </c>
      <c r="BJ311" s="141">
        <v>127.4</v>
      </c>
      <c r="BK311" s="141">
        <v>127.3</v>
      </c>
      <c r="BL311" s="141">
        <v>127.2</v>
      </c>
      <c r="BM311" s="141">
        <v>127.2</v>
      </c>
      <c r="BN311" s="141">
        <v>128.80000000000001</v>
      </c>
      <c r="BO311" s="141">
        <v>127.8</v>
      </c>
      <c r="BP311" s="141">
        <v>129.9</v>
      </c>
      <c r="BQ311" s="141">
        <v>129.9</v>
      </c>
      <c r="BR311" s="141">
        <v>129.9</v>
      </c>
      <c r="BS311" s="141">
        <v>129.9</v>
      </c>
      <c r="BT311" s="141">
        <v>129.9</v>
      </c>
      <c r="BU311" s="141">
        <v>129.9</v>
      </c>
      <c r="BV311" s="141">
        <v>129.9</v>
      </c>
      <c r="BW311" s="141">
        <v>129.9</v>
      </c>
      <c r="BX311" s="141">
        <v>133.69999999999999</v>
      </c>
      <c r="BY311" s="141">
        <v>134.5</v>
      </c>
      <c r="BZ311" s="141">
        <v>133.69999999999999</v>
      </c>
      <c r="CA311" s="141">
        <v>130.1</v>
      </c>
      <c r="CB311" s="141">
        <v>132.69999999999999</v>
      </c>
      <c r="CC311" s="141">
        <v>140.5</v>
      </c>
      <c r="CD311" s="141">
        <v>140.9</v>
      </c>
      <c r="CE311" s="141">
        <v>142.69999999999999</v>
      </c>
      <c r="CF311" s="141">
        <v>142.69999999999999</v>
      </c>
      <c r="CG311" s="141">
        <v>142.69999999999999</v>
      </c>
      <c r="CH311" s="141">
        <v>142.69999999999999</v>
      </c>
      <c r="CI311" s="141">
        <v>142.69999999999999</v>
      </c>
      <c r="CJ311" s="141">
        <v>143.1</v>
      </c>
      <c r="CK311" s="141">
        <v>143.1</v>
      </c>
      <c r="CL311" s="141">
        <v>143.1</v>
      </c>
    </row>
    <row r="312" spans="1:90" x14ac:dyDescent="0.2">
      <c r="A312" s="138" t="s">
        <v>3481</v>
      </c>
      <c r="B312" s="138" t="s">
        <v>1976</v>
      </c>
      <c r="C312" s="139">
        <v>0.24088000000000001</v>
      </c>
      <c r="D312" s="141">
        <v>101.2</v>
      </c>
      <c r="E312" s="141">
        <v>101.2</v>
      </c>
      <c r="F312" s="141">
        <v>101.2</v>
      </c>
      <c r="G312" s="141">
        <v>103.1</v>
      </c>
      <c r="H312" s="141">
        <v>103.3</v>
      </c>
      <c r="I312" s="141">
        <v>102.4</v>
      </c>
      <c r="J312" s="141">
        <v>104.3</v>
      </c>
      <c r="K312" s="141">
        <v>108</v>
      </c>
      <c r="L312" s="141">
        <v>108.6</v>
      </c>
      <c r="M312" s="141">
        <v>111.5</v>
      </c>
      <c r="N312" s="141">
        <v>111.2</v>
      </c>
      <c r="O312" s="141">
        <v>109.8</v>
      </c>
      <c r="P312" s="141">
        <v>111.9</v>
      </c>
      <c r="Q312" s="141">
        <v>112.7</v>
      </c>
      <c r="R312" s="141">
        <v>113.9</v>
      </c>
      <c r="S312" s="141">
        <v>114.2</v>
      </c>
      <c r="T312" s="141">
        <v>116</v>
      </c>
      <c r="U312" s="141">
        <v>116.1</v>
      </c>
      <c r="V312" s="141">
        <v>116.6</v>
      </c>
      <c r="W312" s="141">
        <v>117.5</v>
      </c>
      <c r="X312" s="141">
        <v>116</v>
      </c>
      <c r="Y312" s="141">
        <v>115.5</v>
      </c>
      <c r="Z312" s="141">
        <v>117.9</v>
      </c>
      <c r="AA312" s="141">
        <v>119.4</v>
      </c>
      <c r="AB312" s="141">
        <v>122.3</v>
      </c>
      <c r="AC312" s="141">
        <v>123.1</v>
      </c>
      <c r="AD312" s="141">
        <v>126.5</v>
      </c>
      <c r="AE312" s="141">
        <v>131.9</v>
      </c>
      <c r="AF312" s="141">
        <v>131.9</v>
      </c>
      <c r="AG312" s="141">
        <v>132.6</v>
      </c>
      <c r="AH312" s="141">
        <v>132.5</v>
      </c>
      <c r="AI312" s="141">
        <v>131.80000000000001</v>
      </c>
      <c r="AJ312" s="141">
        <v>131</v>
      </c>
      <c r="AK312" s="141">
        <v>134.1</v>
      </c>
      <c r="AL312" s="141">
        <v>133.69999999999999</v>
      </c>
      <c r="AM312" s="141">
        <v>135.19999999999999</v>
      </c>
      <c r="AN312" s="141">
        <v>133.6</v>
      </c>
      <c r="AO312" s="141">
        <v>135.30000000000001</v>
      </c>
      <c r="AP312" s="141">
        <v>135.30000000000001</v>
      </c>
      <c r="AQ312" s="141">
        <v>134.30000000000001</v>
      </c>
      <c r="AR312" s="141">
        <v>137.80000000000001</v>
      </c>
      <c r="AS312" s="141">
        <v>139.69999999999999</v>
      </c>
      <c r="AT312" s="141">
        <v>141.6</v>
      </c>
      <c r="AU312" s="141">
        <v>143.19999999999999</v>
      </c>
      <c r="AV312" s="141">
        <v>142.80000000000001</v>
      </c>
      <c r="AW312" s="141">
        <v>142.30000000000001</v>
      </c>
      <c r="AX312" s="141">
        <v>141.19999999999999</v>
      </c>
      <c r="AY312" s="141">
        <v>141.30000000000001</v>
      </c>
      <c r="AZ312" s="141">
        <v>147.6</v>
      </c>
      <c r="BA312" s="141">
        <v>148.30000000000001</v>
      </c>
      <c r="BB312" s="141">
        <v>149.19999999999999</v>
      </c>
      <c r="BC312" s="141">
        <v>154.80000000000001</v>
      </c>
      <c r="BD312" s="141">
        <v>154.80000000000001</v>
      </c>
      <c r="BE312" s="141">
        <v>155.4</v>
      </c>
      <c r="BF312" s="141">
        <v>156.69999999999999</v>
      </c>
      <c r="BG312" s="141">
        <v>156.80000000000001</v>
      </c>
      <c r="BH312" s="141">
        <v>161.30000000000001</v>
      </c>
      <c r="BI312" s="141">
        <v>165.3</v>
      </c>
      <c r="BJ312" s="141">
        <v>165.5</v>
      </c>
      <c r="BK312" s="141">
        <v>165.7</v>
      </c>
      <c r="BL312" s="141">
        <v>159.6</v>
      </c>
      <c r="BM312" s="141">
        <v>162.9</v>
      </c>
      <c r="BN312" s="141">
        <v>163.9</v>
      </c>
      <c r="BO312" s="141">
        <v>168.8</v>
      </c>
      <c r="BP312" s="141">
        <v>165.8</v>
      </c>
      <c r="BQ312" s="141">
        <v>164.3</v>
      </c>
      <c r="BR312" s="141">
        <v>164.1</v>
      </c>
      <c r="BS312" s="141">
        <v>164.1</v>
      </c>
      <c r="BT312" s="141">
        <v>163.9</v>
      </c>
      <c r="BU312" s="141">
        <v>162.80000000000001</v>
      </c>
      <c r="BV312" s="141">
        <v>162.69999999999999</v>
      </c>
      <c r="BW312" s="141">
        <v>163</v>
      </c>
      <c r="BX312" s="141">
        <v>165.1</v>
      </c>
      <c r="BY312" s="141">
        <v>163</v>
      </c>
      <c r="BZ312" s="141">
        <v>163.1</v>
      </c>
      <c r="CA312" s="141">
        <v>165.6</v>
      </c>
      <c r="CB312" s="141">
        <v>168.1</v>
      </c>
      <c r="CC312" s="141">
        <v>179.3</v>
      </c>
      <c r="CD312" s="141">
        <v>183.4</v>
      </c>
      <c r="CE312" s="141">
        <v>180.2</v>
      </c>
      <c r="CF312" s="141">
        <v>180.8</v>
      </c>
      <c r="CG312" s="141">
        <v>181.2</v>
      </c>
      <c r="CH312" s="141">
        <v>182.1</v>
      </c>
      <c r="CI312" s="141">
        <v>181.1</v>
      </c>
      <c r="CJ312" s="141">
        <v>182.6</v>
      </c>
      <c r="CK312" s="141">
        <v>182.6</v>
      </c>
      <c r="CL312" s="141">
        <v>184.1</v>
      </c>
    </row>
    <row r="313" spans="1:90" x14ac:dyDescent="0.2">
      <c r="A313" s="138" t="s">
        <v>3482</v>
      </c>
      <c r="B313" s="138" t="s">
        <v>1978</v>
      </c>
      <c r="C313" s="139">
        <v>0.16825999999999999</v>
      </c>
      <c r="D313" s="141">
        <v>101.4</v>
      </c>
      <c r="E313" s="141">
        <v>101.4</v>
      </c>
      <c r="F313" s="141">
        <v>101.4</v>
      </c>
      <c r="G313" s="141">
        <v>104</v>
      </c>
      <c r="H313" s="141">
        <v>104.2</v>
      </c>
      <c r="I313" s="141">
        <v>103.5</v>
      </c>
      <c r="J313" s="141">
        <v>106.1</v>
      </c>
      <c r="K313" s="141">
        <v>111.3</v>
      </c>
      <c r="L313" s="141">
        <v>112.5</v>
      </c>
      <c r="M313" s="141">
        <v>116.3</v>
      </c>
      <c r="N313" s="141">
        <v>115.7</v>
      </c>
      <c r="O313" s="141">
        <v>113.8</v>
      </c>
      <c r="P313" s="141">
        <v>116.8</v>
      </c>
      <c r="Q313" s="141">
        <v>118.1</v>
      </c>
      <c r="R313" s="141">
        <v>119.6</v>
      </c>
      <c r="S313" s="141">
        <v>119.4</v>
      </c>
      <c r="T313" s="141">
        <v>121.6</v>
      </c>
      <c r="U313" s="141">
        <v>121.6</v>
      </c>
      <c r="V313" s="141">
        <v>122.3</v>
      </c>
      <c r="W313" s="141">
        <v>123.6</v>
      </c>
      <c r="X313" s="141">
        <v>121.5</v>
      </c>
      <c r="Y313" s="141">
        <v>120.7</v>
      </c>
      <c r="Z313" s="141">
        <v>123.9</v>
      </c>
      <c r="AA313" s="141">
        <v>125.7</v>
      </c>
      <c r="AB313" s="141">
        <v>130.4</v>
      </c>
      <c r="AC313" s="141">
        <v>131.4</v>
      </c>
      <c r="AD313" s="141">
        <v>135.4</v>
      </c>
      <c r="AE313" s="141">
        <v>141</v>
      </c>
      <c r="AF313" s="141">
        <v>139.80000000000001</v>
      </c>
      <c r="AG313" s="141">
        <v>140.4</v>
      </c>
      <c r="AH313" s="141">
        <v>140.1</v>
      </c>
      <c r="AI313" s="141">
        <v>139.30000000000001</v>
      </c>
      <c r="AJ313" s="141">
        <v>138.19999999999999</v>
      </c>
      <c r="AK313" s="141">
        <v>142.1</v>
      </c>
      <c r="AL313" s="141">
        <v>141.6</v>
      </c>
      <c r="AM313" s="141">
        <v>143.9</v>
      </c>
      <c r="AN313" s="141">
        <v>141.6</v>
      </c>
      <c r="AO313" s="141">
        <v>143</v>
      </c>
      <c r="AP313" s="141">
        <v>142.4</v>
      </c>
      <c r="AQ313" s="141">
        <v>141.1</v>
      </c>
      <c r="AR313" s="141">
        <v>146</v>
      </c>
      <c r="AS313" s="141">
        <v>148.5</v>
      </c>
      <c r="AT313" s="141">
        <v>150.9</v>
      </c>
      <c r="AU313" s="141">
        <v>152.4</v>
      </c>
      <c r="AV313" s="141">
        <v>151.80000000000001</v>
      </c>
      <c r="AW313" s="141">
        <v>151.1</v>
      </c>
      <c r="AX313" s="141">
        <v>149.6</v>
      </c>
      <c r="AY313" s="141">
        <v>149.80000000000001</v>
      </c>
      <c r="AZ313" s="141">
        <v>157.19999999999999</v>
      </c>
      <c r="BA313" s="141">
        <v>156.6</v>
      </c>
      <c r="BB313" s="141">
        <v>157.69999999999999</v>
      </c>
      <c r="BC313" s="141">
        <v>165.8</v>
      </c>
      <c r="BD313" s="141">
        <v>165.8</v>
      </c>
      <c r="BE313" s="141">
        <v>166.6</v>
      </c>
      <c r="BF313" s="141">
        <v>168</v>
      </c>
      <c r="BG313" s="141">
        <v>168.2</v>
      </c>
      <c r="BH313" s="141">
        <v>174.6</v>
      </c>
      <c r="BI313" s="141">
        <v>180.4</v>
      </c>
      <c r="BJ313" s="141">
        <v>180.4</v>
      </c>
      <c r="BK313" s="141">
        <v>180.7</v>
      </c>
      <c r="BL313" s="141">
        <v>171.9</v>
      </c>
      <c r="BM313" s="141">
        <v>176.6</v>
      </c>
      <c r="BN313" s="141">
        <v>179.5</v>
      </c>
      <c r="BO313" s="141">
        <v>186.8</v>
      </c>
      <c r="BP313" s="141">
        <v>182.5</v>
      </c>
      <c r="BQ313" s="141">
        <v>180.3</v>
      </c>
      <c r="BR313" s="141">
        <v>179.9</v>
      </c>
      <c r="BS313" s="141">
        <v>179.9</v>
      </c>
      <c r="BT313" s="141">
        <v>179.6</v>
      </c>
      <c r="BU313" s="141">
        <v>177.8</v>
      </c>
      <c r="BV313" s="141">
        <v>177.5</v>
      </c>
      <c r="BW313" s="141">
        <v>178.1</v>
      </c>
      <c r="BX313" s="141">
        <v>180.7</v>
      </c>
      <c r="BY313" s="141">
        <v>176.7</v>
      </c>
      <c r="BZ313" s="141">
        <v>176.3</v>
      </c>
      <c r="CA313" s="141">
        <v>179.7</v>
      </c>
      <c r="CB313" s="141">
        <v>183.3</v>
      </c>
      <c r="CC313" s="141">
        <v>198.1</v>
      </c>
      <c r="CD313" s="141">
        <v>203.8</v>
      </c>
      <c r="CE313" s="141">
        <v>199.3</v>
      </c>
      <c r="CF313" s="141">
        <v>200.1</v>
      </c>
      <c r="CG313" s="141">
        <v>200.6</v>
      </c>
      <c r="CH313" s="141">
        <v>201.7</v>
      </c>
      <c r="CI313" s="141">
        <v>200.4</v>
      </c>
      <c r="CJ313" s="141">
        <v>202.5</v>
      </c>
      <c r="CK313" s="141">
        <v>202.6</v>
      </c>
      <c r="CL313" s="141">
        <v>204.2</v>
      </c>
    </row>
    <row r="314" spans="1:90" x14ac:dyDescent="0.2">
      <c r="A314" s="138" t="s">
        <v>3483</v>
      </c>
      <c r="B314" s="138" t="s">
        <v>1980</v>
      </c>
      <c r="C314" s="139">
        <v>7.2620000000000004E-2</v>
      </c>
      <c r="D314" s="141">
        <v>100.7</v>
      </c>
      <c r="E314" s="141">
        <v>100.8</v>
      </c>
      <c r="F314" s="141">
        <v>100.8</v>
      </c>
      <c r="G314" s="141">
        <v>101.1</v>
      </c>
      <c r="H314" s="141">
        <v>101.1</v>
      </c>
      <c r="I314" s="141">
        <v>99.8</v>
      </c>
      <c r="J314" s="141">
        <v>100.2</v>
      </c>
      <c r="K314" s="141">
        <v>100.4</v>
      </c>
      <c r="L314" s="141">
        <v>99.6</v>
      </c>
      <c r="M314" s="141">
        <v>100.4</v>
      </c>
      <c r="N314" s="141">
        <v>100.8</v>
      </c>
      <c r="O314" s="141">
        <v>100.4</v>
      </c>
      <c r="P314" s="141">
        <v>100.5</v>
      </c>
      <c r="Q314" s="141">
        <v>100.1</v>
      </c>
      <c r="R314" s="141">
        <v>100.6</v>
      </c>
      <c r="S314" s="141">
        <v>102.3</v>
      </c>
      <c r="T314" s="141">
        <v>103.1</v>
      </c>
      <c r="U314" s="141">
        <v>103.2</v>
      </c>
      <c r="V314" s="141">
        <v>103.5</v>
      </c>
      <c r="W314" s="141">
        <v>103.5</v>
      </c>
      <c r="X314" s="141">
        <v>103.4</v>
      </c>
      <c r="Y314" s="141">
        <v>103.4</v>
      </c>
      <c r="Z314" s="141">
        <v>104.1</v>
      </c>
      <c r="AA314" s="141">
        <v>104.6</v>
      </c>
      <c r="AB314" s="141">
        <v>103.6</v>
      </c>
      <c r="AC314" s="141">
        <v>103.9</v>
      </c>
      <c r="AD314" s="141">
        <v>106</v>
      </c>
      <c r="AE314" s="141">
        <v>110.8</v>
      </c>
      <c r="AF314" s="141">
        <v>113.5</v>
      </c>
      <c r="AG314" s="141">
        <v>114.5</v>
      </c>
      <c r="AH314" s="141">
        <v>114.9</v>
      </c>
      <c r="AI314" s="141">
        <v>114.5</v>
      </c>
      <c r="AJ314" s="141">
        <v>114.5</v>
      </c>
      <c r="AK314" s="141">
        <v>115.7</v>
      </c>
      <c r="AL314" s="141">
        <v>115.3</v>
      </c>
      <c r="AM314" s="141">
        <v>115</v>
      </c>
      <c r="AN314" s="141">
        <v>115.2</v>
      </c>
      <c r="AO314" s="141">
        <v>117.8</v>
      </c>
      <c r="AP314" s="141">
        <v>118.7</v>
      </c>
      <c r="AQ314" s="141">
        <v>118.4</v>
      </c>
      <c r="AR314" s="141">
        <v>118.7</v>
      </c>
      <c r="AS314" s="141">
        <v>119.2</v>
      </c>
      <c r="AT314" s="141">
        <v>119.9</v>
      </c>
      <c r="AU314" s="141">
        <v>121.8</v>
      </c>
      <c r="AV314" s="141">
        <v>121.8</v>
      </c>
      <c r="AW314" s="141">
        <v>121.8</v>
      </c>
      <c r="AX314" s="141">
        <v>121.8</v>
      </c>
      <c r="AY314" s="141">
        <v>121.4</v>
      </c>
      <c r="AZ314" s="141">
        <v>125.4</v>
      </c>
      <c r="BA314" s="141">
        <v>128.9</v>
      </c>
      <c r="BB314" s="141">
        <v>129.6</v>
      </c>
      <c r="BC314" s="141">
        <v>129.4</v>
      </c>
      <c r="BD314" s="141">
        <v>129.4</v>
      </c>
      <c r="BE314" s="141">
        <v>129.6</v>
      </c>
      <c r="BF314" s="141">
        <v>130.30000000000001</v>
      </c>
      <c r="BG314" s="141">
        <v>130.4</v>
      </c>
      <c r="BH314" s="141">
        <v>130.4</v>
      </c>
      <c r="BI314" s="141">
        <v>130.4</v>
      </c>
      <c r="BJ314" s="141">
        <v>130.69999999999999</v>
      </c>
      <c r="BK314" s="141">
        <v>130.9</v>
      </c>
      <c r="BL314" s="141">
        <v>131.1</v>
      </c>
      <c r="BM314" s="141">
        <v>131.1</v>
      </c>
      <c r="BN314" s="141">
        <v>127.6</v>
      </c>
      <c r="BO314" s="141">
        <v>127.1</v>
      </c>
      <c r="BP314" s="141">
        <v>127</v>
      </c>
      <c r="BQ314" s="141">
        <v>127.3</v>
      </c>
      <c r="BR314" s="141">
        <v>127.5</v>
      </c>
      <c r="BS314" s="141">
        <v>127.5</v>
      </c>
      <c r="BT314" s="141">
        <v>127.5</v>
      </c>
      <c r="BU314" s="141">
        <v>128</v>
      </c>
      <c r="BV314" s="141">
        <v>128.1</v>
      </c>
      <c r="BW314" s="141">
        <v>128.19999999999999</v>
      </c>
      <c r="BX314" s="141">
        <v>129</v>
      </c>
      <c r="BY314" s="141">
        <v>131.30000000000001</v>
      </c>
      <c r="BZ314" s="141">
        <v>132.5</v>
      </c>
      <c r="CA314" s="141">
        <v>132.69999999999999</v>
      </c>
      <c r="CB314" s="141">
        <v>133.19999999999999</v>
      </c>
      <c r="CC314" s="141">
        <v>136</v>
      </c>
      <c r="CD314" s="141">
        <v>136.1</v>
      </c>
      <c r="CE314" s="141">
        <v>136.1</v>
      </c>
      <c r="CF314" s="141">
        <v>136.1</v>
      </c>
      <c r="CG314" s="141">
        <v>136.1</v>
      </c>
      <c r="CH314" s="141">
        <v>136.5</v>
      </c>
      <c r="CI314" s="141">
        <v>136.30000000000001</v>
      </c>
      <c r="CJ314" s="141">
        <v>136.30000000000001</v>
      </c>
      <c r="CK314" s="141">
        <v>136.30000000000001</v>
      </c>
      <c r="CL314" s="141">
        <v>137.4</v>
      </c>
    </row>
    <row r="315" spans="1:90" x14ac:dyDescent="0.2">
      <c r="A315" s="138" t="s">
        <v>3484</v>
      </c>
      <c r="B315" s="138" t="s">
        <v>1982</v>
      </c>
      <c r="C315" s="139">
        <v>3.7609999999999998E-2</v>
      </c>
      <c r="D315" s="141">
        <v>101.3</v>
      </c>
      <c r="E315" s="141">
        <v>99.8</v>
      </c>
      <c r="F315" s="141">
        <v>99.1</v>
      </c>
      <c r="G315" s="141">
        <v>104</v>
      </c>
      <c r="H315" s="141">
        <v>101.8</v>
      </c>
      <c r="I315" s="141">
        <v>101.6</v>
      </c>
      <c r="J315" s="141">
        <v>101.5</v>
      </c>
      <c r="K315" s="141">
        <v>102.1</v>
      </c>
      <c r="L315" s="141">
        <v>101</v>
      </c>
      <c r="M315" s="141">
        <v>104.7</v>
      </c>
      <c r="N315" s="141">
        <v>103.3</v>
      </c>
      <c r="O315" s="141">
        <v>103.3</v>
      </c>
      <c r="P315" s="141">
        <v>104.1</v>
      </c>
      <c r="Q315" s="141">
        <v>105.7</v>
      </c>
      <c r="R315" s="141">
        <v>105.7</v>
      </c>
      <c r="S315" s="141">
        <v>105.9</v>
      </c>
      <c r="T315" s="141">
        <v>106</v>
      </c>
      <c r="U315" s="141">
        <v>106.8</v>
      </c>
      <c r="V315" s="141">
        <v>104.6</v>
      </c>
      <c r="W315" s="141">
        <v>104.6</v>
      </c>
      <c r="X315" s="141">
        <v>107.1</v>
      </c>
      <c r="Y315" s="141">
        <v>105.8</v>
      </c>
      <c r="Z315" s="141">
        <v>106.2</v>
      </c>
      <c r="AA315" s="141">
        <v>107.2</v>
      </c>
      <c r="AB315" s="141">
        <v>109.9</v>
      </c>
      <c r="AC315" s="141">
        <v>110.5</v>
      </c>
      <c r="AD315" s="141">
        <v>109.8</v>
      </c>
      <c r="AE315" s="141">
        <v>109.3</v>
      </c>
      <c r="AF315" s="141">
        <v>110.8</v>
      </c>
      <c r="AG315" s="141">
        <v>107.1</v>
      </c>
      <c r="AH315" s="141">
        <v>109.1</v>
      </c>
      <c r="AI315" s="141">
        <v>110.2</v>
      </c>
      <c r="AJ315" s="141">
        <v>109.5</v>
      </c>
      <c r="AK315" s="141">
        <v>108.4</v>
      </c>
      <c r="AL315" s="141">
        <v>106.4</v>
      </c>
      <c r="AM315" s="141">
        <v>108.1</v>
      </c>
      <c r="AN315" s="141">
        <v>113</v>
      </c>
      <c r="AO315" s="141">
        <v>110.1</v>
      </c>
      <c r="AP315" s="141">
        <v>110.8</v>
      </c>
      <c r="AQ315" s="141">
        <v>109.4</v>
      </c>
      <c r="AR315" s="141">
        <v>111.7</v>
      </c>
      <c r="AS315" s="141">
        <v>113.5</v>
      </c>
      <c r="AT315" s="141">
        <v>113.6</v>
      </c>
      <c r="AU315" s="141">
        <v>117.2</v>
      </c>
      <c r="AV315" s="141">
        <v>115.2</v>
      </c>
      <c r="AW315" s="141">
        <v>116.4</v>
      </c>
      <c r="AX315" s="141">
        <v>117.8</v>
      </c>
      <c r="AY315" s="141">
        <v>114</v>
      </c>
      <c r="AZ315" s="141">
        <v>118.9</v>
      </c>
      <c r="BA315" s="141">
        <v>117.6</v>
      </c>
      <c r="BB315" s="141">
        <v>112.4</v>
      </c>
      <c r="BC315" s="141">
        <v>117.4</v>
      </c>
      <c r="BD315" s="141">
        <v>118.3</v>
      </c>
      <c r="BE315" s="141">
        <v>118.2</v>
      </c>
      <c r="BF315" s="141">
        <v>122.1</v>
      </c>
      <c r="BG315" s="141">
        <v>121.7</v>
      </c>
      <c r="BH315" s="141">
        <v>122.1</v>
      </c>
      <c r="BI315" s="141">
        <v>120.5</v>
      </c>
      <c r="BJ315" s="141">
        <v>120.3</v>
      </c>
      <c r="BK315" s="141">
        <v>119.3</v>
      </c>
      <c r="BL315" s="141">
        <v>121.3</v>
      </c>
      <c r="BM315" s="141">
        <v>120.4</v>
      </c>
      <c r="BN315" s="141">
        <v>120.4</v>
      </c>
      <c r="BO315" s="141">
        <v>121.3</v>
      </c>
      <c r="BP315" s="141">
        <v>117.9</v>
      </c>
      <c r="BQ315" s="141">
        <v>117.7</v>
      </c>
      <c r="BR315" s="141">
        <v>118.4</v>
      </c>
      <c r="BS315" s="141">
        <v>117.7</v>
      </c>
      <c r="BT315" s="141">
        <v>119.1</v>
      </c>
      <c r="BU315" s="141">
        <v>119.4</v>
      </c>
      <c r="BV315" s="141">
        <v>119.5</v>
      </c>
      <c r="BW315" s="141">
        <v>117.3</v>
      </c>
      <c r="BX315" s="141">
        <v>121.1</v>
      </c>
      <c r="BY315" s="141">
        <v>119.3</v>
      </c>
      <c r="BZ315" s="141">
        <v>121</v>
      </c>
      <c r="CA315" s="141">
        <v>126.3</v>
      </c>
      <c r="CB315" s="141">
        <v>127.3</v>
      </c>
      <c r="CC315" s="141">
        <v>129.4</v>
      </c>
      <c r="CD315" s="141">
        <v>129.9</v>
      </c>
      <c r="CE315" s="141">
        <v>130.80000000000001</v>
      </c>
      <c r="CF315" s="141">
        <v>132.80000000000001</v>
      </c>
      <c r="CG315" s="141">
        <v>129</v>
      </c>
      <c r="CH315" s="141">
        <v>128.80000000000001</v>
      </c>
      <c r="CI315" s="141">
        <v>134.5</v>
      </c>
      <c r="CJ315" s="141">
        <v>137.5</v>
      </c>
      <c r="CK315" s="141">
        <v>136.69999999999999</v>
      </c>
      <c r="CL315" s="141">
        <v>134.6</v>
      </c>
    </row>
    <row r="316" spans="1:90" x14ac:dyDescent="0.2">
      <c r="A316" s="138" t="s">
        <v>3485</v>
      </c>
      <c r="B316" s="138" t="s">
        <v>1983</v>
      </c>
      <c r="C316" s="139">
        <v>2.6610000000000002E-2</v>
      </c>
      <c r="D316" s="141">
        <v>101.9</v>
      </c>
      <c r="E316" s="141">
        <v>99.7</v>
      </c>
      <c r="F316" s="141">
        <v>98.7</v>
      </c>
      <c r="G316" s="141">
        <v>106.6</v>
      </c>
      <c r="H316" s="141">
        <v>103.5</v>
      </c>
      <c r="I316" s="141">
        <v>103.2</v>
      </c>
      <c r="J316" s="141">
        <v>103.1</v>
      </c>
      <c r="K316" s="141">
        <v>103.9</v>
      </c>
      <c r="L316" s="141">
        <v>102.3</v>
      </c>
      <c r="M316" s="141">
        <v>107.6</v>
      </c>
      <c r="N316" s="141">
        <v>105.6</v>
      </c>
      <c r="O316" s="141">
        <v>105.6</v>
      </c>
      <c r="P316" s="141">
        <v>106.7</v>
      </c>
      <c r="Q316" s="141">
        <v>109</v>
      </c>
      <c r="R316" s="141">
        <v>109</v>
      </c>
      <c r="S316" s="141">
        <v>109.7</v>
      </c>
      <c r="T316" s="141">
        <v>109.9</v>
      </c>
      <c r="U316" s="141">
        <v>111</v>
      </c>
      <c r="V316" s="141">
        <v>107.9</v>
      </c>
      <c r="W316" s="141">
        <v>107.8</v>
      </c>
      <c r="X316" s="141">
        <v>111.4</v>
      </c>
      <c r="Y316" s="141">
        <v>109.6</v>
      </c>
      <c r="Z316" s="141">
        <v>110.1</v>
      </c>
      <c r="AA316" s="141">
        <v>111.6</v>
      </c>
      <c r="AB316" s="141">
        <v>115.3</v>
      </c>
      <c r="AC316" s="141">
        <v>116.2</v>
      </c>
      <c r="AD316" s="141">
        <v>115.2</v>
      </c>
      <c r="AE316" s="141">
        <v>113.7</v>
      </c>
      <c r="AF316" s="141">
        <v>115.9</v>
      </c>
      <c r="AG316" s="141">
        <v>110.6</v>
      </c>
      <c r="AH316" s="141">
        <v>113.5</v>
      </c>
      <c r="AI316" s="141">
        <v>115</v>
      </c>
      <c r="AJ316" s="141">
        <v>114.1</v>
      </c>
      <c r="AK316" s="141">
        <v>112.5</v>
      </c>
      <c r="AL316" s="141">
        <v>109.7</v>
      </c>
      <c r="AM316" s="141">
        <v>112.1</v>
      </c>
      <c r="AN316" s="141">
        <v>114.1</v>
      </c>
      <c r="AO316" s="141">
        <v>114.1</v>
      </c>
      <c r="AP316" s="141">
        <v>113.9</v>
      </c>
      <c r="AQ316" s="141">
        <v>107.9</v>
      </c>
      <c r="AR316" s="141">
        <v>109.3</v>
      </c>
      <c r="AS316" s="141">
        <v>111.7</v>
      </c>
      <c r="AT316" s="141">
        <v>113</v>
      </c>
      <c r="AU316" s="141">
        <v>118.3</v>
      </c>
      <c r="AV316" s="141">
        <v>114.4</v>
      </c>
      <c r="AW316" s="141">
        <v>115.4</v>
      </c>
      <c r="AX316" s="141">
        <v>118.4</v>
      </c>
      <c r="AY316" s="141">
        <v>112.8</v>
      </c>
      <c r="AZ316" s="141">
        <v>113.6</v>
      </c>
      <c r="BA316" s="141">
        <v>112.5</v>
      </c>
      <c r="BB316" s="141">
        <v>108.9</v>
      </c>
      <c r="BC316" s="141">
        <v>110.9</v>
      </c>
      <c r="BD316" s="141">
        <v>111.3</v>
      </c>
      <c r="BE316" s="141">
        <v>111.9</v>
      </c>
      <c r="BF316" s="141">
        <v>114.1</v>
      </c>
      <c r="BG316" s="141">
        <v>112.6</v>
      </c>
      <c r="BH316" s="141">
        <v>113.7</v>
      </c>
      <c r="BI316" s="141">
        <v>111.9</v>
      </c>
      <c r="BJ316" s="141">
        <v>111</v>
      </c>
      <c r="BK316" s="141">
        <v>109.8</v>
      </c>
      <c r="BL316" s="141">
        <v>109.8</v>
      </c>
      <c r="BM316" s="141">
        <v>110</v>
      </c>
      <c r="BN316" s="141">
        <v>110</v>
      </c>
      <c r="BO316" s="141">
        <v>111.1</v>
      </c>
      <c r="BP316" s="141">
        <v>104.5</v>
      </c>
      <c r="BQ316" s="141">
        <v>104.5</v>
      </c>
      <c r="BR316" s="141">
        <v>104.5</v>
      </c>
      <c r="BS316" s="141">
        <v>104.5</v>
      </c>
      <c r="BT316" s="141">
        <v>104.5</v>
      </c>
      <c r="BU316" s="141">
        <v>104.5</v>
      </c>
      <c r="BV316" s="141">
        <v>104.5</v>
      </c>
      <c r="BW316" s="141">
        <v>101.5</v>
      </c>
      <c r="BX316" s="141">
        <v>102.9</v>
      </c>
      <c r="BY316" s="141">
        <v>103.5</v>
      </c>
      <c r="BZ316" s="141">
        <v>104.7</v>
      </c>
      <c r="CA316" s="141">
        <v>105.6</v>
      </c>
      <c r="CB316" s="141">
        <v>107.2</v>
      </c>
      <c r="CC316" s="141">
        <v>108.3</v>
      </c>
      <c r="CD316" s="141">
        <v>108.9</v>
      </c>
      <c r="CE316" s="141">
        <v>109.5</v>
      </c>
      <c r="CF316" s="141">
        <v>111</v>
      </c>
      <c r="CG316" s="141">
        <v>110.3</v>
      </c>
      <c r="CH316" s="141">
        <v>110.3</v>
      </c>
      <c r="CI316" s="141">
        <v>112.2</v>
      </c>
      <c r="CJ316" s="141">
        <v>115</v>
      </c>
      <c r="CK316" s="141">
        <v>115.7</v>
      </c>
      <c r="CL316" s="141">
        <v>115.4</v>
      </c>
    </row>
    <row r="317" spans="1:90" x14ac:dyDescent="0.2">
      <c r="A317" s="138" t="s">
        <v>3486</v>
      </c>
      <c r="B317" s="138" t="s">
        <v>1985</v>
      </c>
      <c r="C317" s="139">
        <v>1.0999999999999999E-2</v>
      </c>
      <c r="D317" s="141">
        <v>100</v>
      </c>
      <c r="E317" s="141">
        <v>100</v>
      </c>
      <c r="F317" s="141">
        <v>100</v>
      </c>
      <c r="G317" s="141">
        <v>97.7</v>
      </c>
      <c r="H317" s="141">
        <v>97.7</v>
      </c>
      <c r="I317" s="141">
        <v>97.7</v>
      </c>
      <c r="J317" s="141">
        <v>97.7</v>
      </c>
      <c r="K317" s="141">
        <v>97.7</v>
      </c>
      <c r="L317" s="141">
        <v>97.7</v>
      </c>
      <c r="M317" s="141">
        <v>97.7</v>
      </c>
      <c r="N317" s="141">
        <v>97.7</v>
      </c>
      <c r="O317" s="141">
        <v>97.7</v>
      </c>
      <c r="P317" s="141">
        <v>97.7</v>
      </c>
      <c r="Q317" s="141">
        <v>97.7</v>
      </c>
      <c r="R317" s="141">
        <v>97.7</v>
      </c>
      <c r="S317" s="141">
        <v>96.7</v>
      </c>
      <c r="T317" s="141">
        <v>96.7</v>
      </c>
      <c r="U317" s="141">
        <v>96.7</v>
      </c>
      <c r="V317" s="141">
        <v>96.7</v>
      </c>
      <c r="W317" s="141">
        <v>96.7</v>
      </c>
      <c r="X317" s="141">
        <v>96.7</v>
      </c>
      <c r="Y317" s="141">
        <v>96.7</v>
      </c>
      <c r="Z317" s="141">
        <v>96.7</v>
      </c>
      <c r="AA317" s="141">
        <v>96.7</v>
      </c>
      <c r="AB317" s="141">
        <v>96.7</v>
      </c>
      <c r="AC317" s="141">
        <v>96.7</v>
      </c>
      <c r="AD317" s="141">
        <v>96.7</v>
      </c>
      <c r="AE317" s="141">
        <v>98.5</v>
      </c>
      <c r="AF317" s="141">
        <v>98.5</v>
      </c>
      <c r="AG317" s="141">
        <v>98.5</v>
      </c>
      <c r="AH317" s="141">
        <v>98.5</v>
      </c>
      <c r="AI317" s="141">
        <v>98.5</v>
      </c>
      <c r="AJ317" s="141">
        <v>98.5</v>
      </c>
      <c r="AK317" s="141">
        <v>98.5</v>
      </c>
      <c r="AL317" s="141">
        <v>98.5</v>
      </c>
      <c r="AM317" s="141">
        <v>98.5</v>
      </c>
      <c r="AN317" s="141">
        <v>110.4</v>
      </c>
      <c r="AO317" s="141">
        <v>100.5</v>
      </c>
      <c r="AP317" s="141">
        <v>103.4</v>
      </c>
      <c r="AQ317" s="141">
        <v>113</v>
      </c>
      <c r="AR317" s="141">
        <v>117.5</v>
      </c>
      <c r="AS317" s="141">
        <v>118</v>
      </c>
      <c r="AT317" s="141">
        <v>115.1</v>
      </c>
      <c r="AU317" s="141">
        <v>114.7</v>
      </c>
      <c r="AV317" s="141">
        <v>117.2</v>
      </c>
      <c r="AW317" s="141">
        <v>118.9</v>
      </c>
      <c r="AX317" s="141">
        <v>116.4</v>
      </c>
      <c r="AY317" s="141">
        <v>116.9</v>
      </c>
      <c r="AZ317" s="141">
        <v>131.69999999999999</v>
      </c>
      <c r="BA317" s="141">
        <v>130.30000000000001</v>
      </c>
      <c r="BB317" s="141">
        <v>120.9</v>
      </c>
      <c r="BC317" s="141">
        <v>133.30000000000001</v>
      </c>
      <c r="BD317" s="141">
        <v>135.30000000000001</v>
      </c>
      <c r="BE317" s="141">
        <v>133.6</v>
      </c>
      <c r="BF317" s="141">
        <v>141.5</v>
      </c>
      <c r="BG317" s="141">
        <v>143.69999999999999</v>
      </c>
      <c r="BH317" s="141">
        <v>142.30000000000001</v>
      </c>
      <c r="BI317" s="141">
        <v>141.4</v>
      </c>
      <c r="BJ317" s="141">
        <v>142.69999999999999</v>
      </c>
      <c r="BK317" s="141">
        <v>142.4</v>
      </c>
      <c r="BL317" s="141">
        <v>149.1</v>
      </c>
      <c r="BM317" s="141">
        <v>145.80000000000001</v>
      </c>
      <c r="BN317" s="141">
        <v>145.6</v>
      </c>
      <c r="BO317" s="141">
        <v>146</v>
      </c>
      <c r="BP317" s="141">
        <v>150.19999999999999</v>
      </c>
      <c r="BQ317" s="141">
        <v>149.4</v>
      </c>
      <c r="BR317" s="141">
        <v>152.1</v>
      </c>
      <c r="BS317" s="141">
        <v>149.80000000000001</v>
      </c>
      <c r="BT317" s="141">
        <v>154.4</v>
      </c>
      <c r="BU317" s="141">
        <v>155.4</v>
      </c>
      <c r="BV317" s="141">
        <v>155.69999999999999</v>
      </c>
      <c r="BW317" s="141">
        <v>155.6</v>
      </c>
      <c r="BX317" s="141">
        <v>165</v>
      </c>
      <c r="BY317" s="141">
        <v>157.69999999999999</v>
      </c>
      <c r="BZ317" s="141">
        <v>160.6</v>
      </c>
      <c r="CA317" s="141">
        <v>176.3</v>
      </c>
      <c r="CB317" s="141">
        <v>175.8</v>
      </c>
      <c r="CC317" s="141">
        <v>180.4</v>
      </c>
      <c r="CD317" s="141">
        <v>180.9</v>
      </c>
      <c r="CE317" s="141">
        <v>182.3</v>
      </c>
      <c r="CF317" s="141">
        <v>185.7</v>
      </c>
      <c r="CG317" s="141">
        <v>174.4</v>
      </c>
      <c r="CH317" s="141">
        <v>173.7</v>
      </c>
      <c r="CI317" s="141">
        <v>188.4</v>
      </c>
      <c r="CJ317" s="141">
        <v>191.7</v>
      </c>
      <c r="CK317" s="141">
        <v>187.6</v>
      </c>
      <c r="CL317" s="141">
        <v>181.1</v>
      </c>
    </row>
    <row r="318" spans="1:90" x14ac:dyDescent="0.2">
      <c r="A318" s="138" t="s">
        <v>3487</v>
      </c>
      <c r="B318" s="138" t="s">
        <v>2009</v>
      </c>
      <c r="C318" s="139">
        <v>2.0335000000000001</v>
      </c>
      <c r="D318" s="141">
        <v>100.6</v>
      </c>
      <c r="E318" s="141">
        <v>101.2</v>
      </c>
      <c r="F318" s="141">
        <v>101.5</v>
      </c>
      <c r="G318" s="141">
        <v>102.4</v>
      </c>
      <c r="H318" s="141">
        <v>102.5</v>
      </c>
      <c r="I318" s="141">
        <v>102.4</v>
      </c>
      <c r="J318" s="141">
        <v>103.2</v>
      </c>
      <c r="K318" s="141">
        <v>103.2</v>
      </c>
      <c r="L318" s="141">
        <v>103.3</v>
      </c>
      <c r="M318" s="141">
        <v>103.4</v>
      </c>
      <c r="N318" s="141">
        <v>103.6</v>
      </c>
      <c r="O318" s="141">
        <v>104.1</v>
      </c>
      <c r="P318" s="141">
        <v>104.9</v>
      </c>
      <c r="Q318" s="141">
        <v>104.8</v>
      </c>
      <c r="R318" s="141">
        <v>105.8</v>
      </c>
      <c r="S318" s="141">
        <v>107.4</v>
      </c>
      <c r="T318" s="141">
        <v>107</v>
      </c>
      <c r="U318" s="141">
        <v>107.3</v>
      </c>
      <c r="V318" s="141">
        <v>107.5</v>
      </c>
      <c r="W318" s="141">
        <v>107.9</v>
      </c>
      <c r="X318" s="141">
        <v>108.3</v>
      </c>
      <c r="Y318" s="141">
        <v>108.4</v>
      </c>
      <c r="Z318" s="141">
        <v>108.3</v>
      </c>
      <c r="AA318" s="141">
        <v>108.8</v>
      </c>
      <c r="AB318" s="141">
        <v>109.7</v>
      </c>
      <c r="AC318" s="141">
        <v>109.9</v>
      </c>
      <c r="AD318" s="141">
        <v>110.3</v>
      </c>
      <c r="AE318" s="141">
        <v>110.4</v>
      </c>
      <c r="AF318" s="141">
        <v>110.2</v>
      </c>
      <c r="AG318" s="141">
        <v>110.8</v>
      </c>
      <c r="AH318" s="141">
        <v>111</v>
      </c>
      <c r="AI318" s="141">
        <v>111.2</v>
      </c>
      <c r="AJ318" s="141">
        <v>111.1</v>
      </c>
      <c r="AK318" s="141">
        <v>111.5</v>
      </c>
      <c r="AL318" s="141">
        <v>111.9</v>
      </c>
      <c r="AM318" s="141">
        <v>111.8</v>
      </c>
      <c r="AN318" s="141">
        <v>112.8</v>
      </c>
      <c r="AO318" s="141">
        <v>113.1</v>
      </c>
      <c r="AP318" s="141">
        <v>113.5</v>
      </c>
      <c r="AQ318" s="141">
        <v>114.4</v>
      </c>
      <c r="AR318" s="141">
        <v>114.8</v>
      </c>
      <c r="AS318" s="141">
        <v>115</v>
      </c>
      <c r="AT318" s="141">
        <v>115.9</v>
      </c>
      <c r="AU318" s="141">
        <v>116.3</v>
      </c>
      <c r="AV318" s="141">
        <v>116.9</v>
      </c>
      <c r="AW318" s="141">
        <v>117.6</v>
      </c>
      <c r="AX318" s="141">
        <v>117.4</v>
      </c>
      <c r="AY318" s="141">
        <v>117</v>
      </c>
      <c r="AZ318" s="141">
        <v>117</v>
      </c>
      <c r="BA318" s="141">
        <v>116.7</v>
      </c>
      <c r="BB318" s="141">
        <v>116.6</v>
      </c>
      <c r="BC318" s="141">
        <v>116.5</v>
      </c>
      <c r="BD318" s="141">
        <v>117.6</v>
      </c>
      <c r="BE318" s="141">
        <v>118</v>
      </c>
      <c r="BF318" s="141">
        <v>118</v>
      </c>
      <c r="BG318" s="141">
        <v>119.5</v>
      </c>
      <c r="BH318" s="141">
        <v>119.3</v>
      </c>
      <c r="BI318" s="141">
        <v>119.2</v>
      </c>
      <c r="BJ318" s="141">
        <v>119</v>
      </c>
      <c r="BK318" s="141">
        <v>120.2</v>
      </c>
      <c r="BL318" s="141">
        <v>119.8</v>
      </c>
      <c r="BM318" s="141">
        <v>119.7</v>
      </c>
      <c r="BN318" s="141">
        <v>119.5</v>
      </c>
      <c r="BO318" s="141">
        <v>122.4</v>
      </c>
      <c r="BP318" s="141">
        <v>121.9</v>
      </c>
      <c r="BQ318" s="141">
        <v>122</v>
      </c>
      <c r="BR318" s="141">
        <v>123.4</v>
      </c>
      <c r="BS318" s="141">
        <v>125.6</v>
      </c>
      <c r="BT318" s="141">
        <v>125.6</v>
      </c>
      <c r="BU318" s="141">
        <v>125.6</v>
      </c>
      <c r="BV318" s="141">
        <v>125.8</v>
      </c>
      <c r="BW318" s="141">
        <v>125.7</v>
      </c>
      <c r="BX318" s="141">
        <v>126.6</v>
      </c>
      <c r="BY318" s="141">
        <v>128.19999999999999</v>
      </c>
      <c r="BZ318" s="141">
        <v>129.5</v>
      </c>
      <c r="CA318" s="141">
        <v>130.80000000000001</v>
      </c>
      <c r="CB318" s="141">
        <v>131.5</v>
      </c>
      <c r="CC318" s="141">
        <v>131.5</v>
      </c>
      <c r="CD318" s="141">
        <v>131.30000000000001</v>
      </c>
      <c r="CE318" s="141">
        <v>131.69999999999999</v>
      </c>
      <c r="CF318" s="141">
        <v>132.30000000000001</v>
      </c>
      <c r="CG318" s="141">
        <v>132.4</v>
      </c>
      <c r="CH318" s="141">
        <v>132.4</v>
      </c>
      <c r="CI318" s="141">
        <v>132.30000000000001</v>
      </c>
      <c r="CJ318" s="141">
        <v>132</v>
      </c>
      <c r="CK318" s="141">
        <v>132.30000000000001</v>
      </c>
      <c r="CL318" s="141">
        <v>132.69999999999999</v>
      </c>
    </row>
    <row r="319" spans="1:90" x14ac:dyDescent="0.2">
      <c r="A319" s="138" t="s">
        <v>3488</v>
      </c>
      <c r="B319" s="138" t="s">
        <v>2011</v>
      </c>
      <c r="C319" s="139">
        <v>1.0190999999999999</v>
      </c>
      <c r="D319" s="141">
        <v>100.2</v>
      </c>
      <c r="E319" s="141">
        <v>100.2</v>
      </c>
      <c r="F319" s="141">
        <v>100.5</v>
      </c>
      <c r="G319" s="141">
        <v>101.4</v>
      </c>
      <c r="H319" s="141">
        <v>101.8</v>
      </c>
      <c r="I319" s="141">
        <v>101.9</v>
      </c>
      <c r="J319" s="141">
        <v>103</v>
      </c>
      <c r="K319" s="141">
        <v>103.1</v>
      </c>
      <c r="L319" s="141">
        <v>103</v>
      </c>
      <c r="M319" s="141">
        <v>103.2</v>
      </c>
      <c r="N319" s="141">
        <v>102.6</v>
      </c>
      <c r="O319" s="141">
        <v>104</v>
      </c>
      <c r="P319" s="141">
        <v>104.3</v>
      </c>
      <c r="Q319" s="141">
        <v>104.3</v>
      </c>
      <c r="R319" s="141">
        <v>105.4</v>
      </c>
      <c r="S319" s="141">
        <v>106</v>
      </c>
      <c r="T319" s="141">
        <v>106.1</v>
      </c>
      <c r="U319" s="141">
        <v>106.2</v>
      </c>
      <c r="V319" s="141">
        <v>106.2</v>
      </c>
      <c r="W319" s="141">
        <v>106.7</v>
      </c>
      <c r="X319" s="141">
        <v>106.4</v>
      </c>
      <c r="Y319" s="141">
        <v>107.2</v>
      </c>
      <c r="Z319" s="141">
        <v>107.2</v>
      </c>
      <c r="AA319" s="141">
        <v>107.3</v>
      </c>
      <c r="AB319" s="141">
        <v>108.7</v>
      </c>
      <c r="AC319" s="141">
        <v>108.7</v>
      </c>
      <c r="AD319" s="141">
        <v>109.1</v>
      </c>
      <c r="AE319" s="141">
        <v>110.2</v>
      </c>
      <c r="AF319" s="141">
        <v>110.6</v>
      </c>
      <c r="AG319" s="141">
        <v>111</v>
      </c>
      <c r="AH319" s="141">
        <v>111.5</v>
      </c>
      <c r="AI319" s="141">
        <v>112.1</v>
      </c>
      <c r="AJ319" s="141">
        <v>111.9</v>
      </c>
      <c r="AK319" s="141">
        <v>113.1</v>
      </c>
      <c r="AL319" s="141">
        <v>113.3</v>
      </c>
      <c r="AM319" s="141">
        <v>113.4</v>
      </c>
      <c r="AN319" s="141">
        <v>113.6</v>
      </c>
      <c r="AO319" s="141">
        <v>114.1</v>
      </c>
      <c r="AP319" s="141">
        <v>114.3</v>
      </c>
      <c r="AQ319" s="141">
        <v>114.6</v>
      </c>
      <c r="AR319" s="141">
        <v>115.3</v>
      </c>
      <c r="AS319" s="141">
        <v>116</v>
      </c>
      <c r="AT319" s="141">
        <v>117.2</v>
      </c>
      <c r="AU319" s="141">
        <v>117.8</v>
      </c>
      <c r="AV319" s="141">
        <v>118.6</v>
      </c>
      <c r="AW319" s="141">
        <v>119.4</v>
      </c>
      <c r="AX319" s="141">
        <v>119.1</v>
      </c>
      <c r="AY319" s="141">
        <v>118.2</v>
      </c>
      <c r="AZ319" s="141">
        <v>116.9</v>
      </c>
      <c r="BA319" s="141">
        <v>116.3</v>
      </c>
      <c r="BB319" s="141">
        <v>116.1</v>
      </c>
      <c r="BC319" s="141">
        <v>116.1</v>
      </c>
      <c r="BD319" s="141">
        <v>116.1</v>
      </c>
      <c r="BE319" s="141">
        <v>115.9</v>
      </c>
      <c r="BF319" s="141">
        <v>115.8</v>
      </c>
      <c r="BG319" s="141">
        <v>116.9</v>
      </c>
      <c r="BH319" s="141">
        <v>116.6</v>
      </c>
      <c r="BI319" s="141">
        <v>117.1</v>
      </c>
      <c r="BJ319" s="141">
        <v>117.6</v>
      </c>
      <c r="BK319" s="141">
        <v>118.3</v>
      </c>
      <c r="BL319" s="141">
        <v>118.2</v>
      </c>
      <c r="BM319" s="141">
        <v>118.9</v>
      </c>
      <c r="BN319" s="141">
        <v>119.3</v>
      </c>
      <c r="BO319" s="141">
        <v>121.8</v>
      </c>
      <c r="BP319" s="141">
        <v>122.6</v>
      </c>
      <c r="BQ319" s="141">
        <v>122.8</v>
      </c>
      <c r="BR319" s="141">
        <v>123.2</v>
      </c>
      <c r="BS319" s="141">
        <v>123.3</v>
      </c>
      <c r="BT319" s="141">
        <v>124.5</v>
      </c>
      <c r="BU319" s="141">
        <v>125</v>
      </c>
      <c r="BV319" s="141">
        <v>125.3</v>
      </c>
      <c r="BW319" s="141">
        <v>125.1</v>
      </c>
      <c r="BX319" s="141">
        <v>126.8</v>
      </c>
      <c r="BY319" s="141">
        <v>129.19999999999999</v>
      </c>
      <c r="BZ319" s="141">
        <v>132</v>
      </c>
      <c r="CA319" s="141">
        <v>132.69999999999999</v>
      </c>
      <c r="CB319" s="141">
        <v>133.30000000000001</v>
      </c>
      <c r="CC319" s="141">
        <v>132.4</v>
      </c>
      <c r="CD319" s="141">
        <v>132.19999999999999</v>
      </c>
      <c r="CE319" s="141">
        <v>133.4</v>
      </c>
      <c r="CF319" s="141">
        <v>133.5</v>
      </c>
      <c r="CG319" s="141">
        <v>133.6</v>
      </c>
      <c r="CH319" s="141">
        <v>133.4</v>
      </c>
      <c r="CI319" s="141">
        <v>133.1</v>
      </c>
      <c r="CJ319" s="141">
        <v>132.30000000000001</v>
      </c>
      <c r="CK319" s="141">
        <v>132.5</v>
      </c>
      <c r="CL319" s="141">
        <v>133</v>
      </c>
    </row>
    <row r="320" spans="1:90" x14ac:dyDescent="0.2">
      <c r="A320" s="138" t="s">
        <v>3489</v>
      </c>
      <c r="B320" s="138" t="s">
        <v>2013</v>
      </c>
      <c r="C320" s="139">
        <v>0.48194999999999999</v>
      </c>
      <c r="D320" s="141">
        <v>99.6</v>
      </c>
      <c r="E320" s="141">
        <v>99.6</v>
      </c>
      <c r="F320" s="141">
        <v>100</v>
      </c>
      <c r="G320" s="141">
        <v>100.3</v>
      </c>
      <c r="H320" s="141">
        <v>100.9</v>
      </c>
      <c r="I320" s="141">
        <v>100.8</v>
      </c>
      <c r="J320" s="141">
        <v>102.6</v>
      </c>
      <c r="K320" s="141">
        <v>102.7</v>
      </c>
      <c r="L320" s="141">
        <v>101.9</v>
      </c>
      <c r="M320" s="141">
        <v>101.6</v>
      </c>
      <c r="N320" s="141">
        <v>100.5</v>
      </c>
      <c r="O320" s="141">
        <v>102.6</v>
      </c>
      <c r="P320" s="141">
        <v>103</v>
      </c>
      <c r="Q320" s="141">
        <v>103</v>
      </c>
      <c r="R320" s="141">
        <v>103.5</v>
      </c>
      <c r="S320" s="141">
        <v>104</v>
      </c>
      <c r="T320" s="141">
        <v>104</v>
      </c>
      <c r="U320" s="141">
        <v>104</v>
      </c>
      <c r="V320" s="141">
        <v>103.4</v>
      </c>
      <c r="W320" s="141">
        <v>104</v>
      </c>
      <c r="X320" s="141">
        <v>104.1</v>
      </c>
      <c r="Y320" s="141">
        <v>104.5</v>
      </c>
      <c r="Z320" s="141">
        <v>104.6</v>
      </c>
      <c r="AA320" s="141">
        <v>105</v>
      </c>
      <c r="AB320" s="141">
        <v>106.1</v>
      </c>
      <c r="AC320" s="141">
        <v>106.3</v>
      </c>
      <c r="AD320" s="141">
        <v>106.4</v>
      </c>
      <c r="AE320" s="141">
        <v>108.1</v>
      </c>
      <c r="AF320" s="141">
        <v>108.7</v>
      </c>
      <c r="AG320" s="141">
        <v>110</v>
      </c>
      <c r="AH320" s="141">
        <v>110.3</v>
      </c>
      <c r="AI320" s="141">
        <v>110.9</v>
      </c>
      <c r="AJ320" s="141">
        <v>110.6</v>
      </c>
      <c r="AK320" s="141">
        <v>113.3</v>
      </c>
      <c r="AL320" s="141">
        <v>113.1</v>
      </c>
      <c r="AM320" s="141">
        <v>113.2</v>
      </c>
      <c r="AN320" s="141">
        <v>113.7</v>
      </c>
      <c r="AO320" s="141">
        <v>114.1</v>
      </c>
      <c r="AP320" s="141">
        <v>114.1</v>
      </c>
      <c r="AQ320" s="141">
        <v>112.7</v>
      </c>
      <c r="AR320" s="141">
        <v>113.6</v>
      </c>
      <c r="AS320" s="141">
        <v>113.7</v>
      </c>
      <c r="AT320" s="141">
        <v>114.9</v>
      </c>
      <c r="AU320" s="141">
        <v>115.4</v>
      </c>
      <c r="AV320" s="141">
        <v>115.9</v>
      </c>
      <c r="AW320" s="141">
        <v>115.9</v>
      </c>
      <c r="AX320" s="141">
        <v>115.9</v>
      </c>
      <c r="AY320" s="141">
        <v>114.6</v>
      </c>
      <c r="AZ320" s="141">
        <v>114.6</v>
      </c>
      <c r="BA320" s="141">
        <v>114.4</v>
      </c>
      <c r="BB320" s="141">
        <v>114.3</v>
      </c>
      <c r="BC320" s="141">
        <v>114.4</v>
      </c>
      <c r="BD320" s="141">
        <v>114.6</v>
      </c>
      <c r="BE320" s="141">
        <v>114</v>
      </c>
      <c r="BF320" s="141">
        <v>114.5</v>
      </c>
      <c r="BG320" s="141">
        <v>116.8</v>
      </c>
      <c r="BH320" s="141">
        <v>116.1</v>
      </c>
      <c r="BI320" s="141">
        <v>116.4</v>
      </c>
      <c r="BJ320" s="141">
        <v>117</v>
      </c>
      <c r="BK320" s="141">
        <v>116.9</v>
      </c>
      <c r="BL320" s="141">
        <v>116.5</v>
      </c>
      <c r="BM320" s="141">
        <v>117.1</v>
      </c>
      <c r="BN320" s="141">
        <v>116.6</v>
      </c>
      <c r="BO320" s="141">
        <v>120.9</v>
      </c>
      <c r="BP320" s="141">
        <v>121.8</v>
      </c>
      <c r="BQ320" s="141">
        <v>122.4</v>
      </c>
      <c r="BR320" s="141">
        <v>122.7</v>
      </c>
      <c r="BS320" s="141">
        <v>122.6</v>
      </c>
      <c r="BT320" s="141">
        <v>122</v>
      </c>
      <c r="BU320" s="141">
        <v>122.4</v>
      </c>
      <c r="BV320" s="141">
        <v>123.2</v>
      </c>
      <c r="BW320" s="141">
        <v>122.8</v>
      </c>
      <c r="BX320" s="141">
        <v>124.2</v>
      </c>
      <c r="BY320" s="141">
        <v>127.1</v>
      </c>
      <c r="BZ320" s="141">
        <v>129.5</v>
      </c>
      <c r="CA320" s="141">
        <v>130.1</v>
      </c>
      <c r="CB320" s="141">
        <v>130.30000000000001</v>
      </c>
      <c r="CC320" s="141">
        <v>128.4</v>
      </c>
      <c r="CD320" s="141">
        <v>128.4</v>
      </c>
      <c r="CE320" s="141">
        <v>130</v>
      </c>
      <c r="CF320" s="141">
        <v>130</v>
      </c>
      <c r="CG320" s="141">
        <v>130.1</v>
      </c>
      <c r="CH320" s="141">
        <v>129.9</v>
      </c>
      <c r="CI320" s="141">
        <v>129.30000000000001</v>
      </c>
      <c r="CJ320" s="141">
        <v>127.6</v>
      </c>
      <c r="CK320" s="141">
        <v>127.8</v>
      </c>
      <c r="CL320" s="141">
        <v>128.5</v>
      </c>
    </row>
    <row r="321" spans="1:90" x14ac:dyDescent="0.2">
      <c r="A321" s="138" t="s">
        <v>3490</v>
      </c>
      <c r="B321" s="138" t="s">
        <v>2015</v>
      </c>
      <c r="C321" s="139">
        <v>0.25233</v>
      </c>
      <c r="D321" s="141">
        <v>100.9</v>
      </c>
      <c r="E321" s="141">
        <v>100.8</v>
      </c>
      <c r="F321" s="141">
        <v>100.6</v>
      </c>
      <c r="G321" s="141">
        <v>102.7</v>
      </c>
      <c r="H321" s="141">
        <v>103</v>
      </c>
      <c r="I321" s="141">
        <v>103.5</v>
      </c>
      <c r="J321" s="141">
        <v>103.9</v>
      </c>
      <c r="K321" s="141">
        <v>104.2</v>
      </c>
      <c r="L321" s="141">
        <v>104.9</v>
      </c>
      <c r="M321" s="141">
        <v>105.3</v>
      </c>
      <c r="N321" s="141">
        <v>105.4</v>
      </c>
      <c r="O321" s="141">
        <v>106.4</v>
      </c>
      <c r="P321" s="141">
        <v>106.1</v>
      </c>
      <c r="Q321" s="141">
        <v>106.2</v>
      </c>
      <c r="R321" s="141">
        <v>109.4</v>
      </c>
      <c r="S321" s="141">
        <v>109</v>
      </c>
      <c r="T321" s="141">
        <v>109.3</v>
      </c>
      <c r="U321" s="141">
        <v>109.8</v>
      </c>
      <c r="V321" s="141">
        <v>110.1</v>
      </c>
      <c r="W321" s="141">
        <v>110.8</v>
      </c>
      <c r="X321" s="141">
        <v>109.1</v>
      </c>
      <c r="Y321" s="141">
        <v>110.9</v>
      </c>
      <c r="Z321" s="141">
        <v>110.8</v>
      </c>
      <c r="AA321" s="141">
        <v>110.8</v>
      </c>
      <c r="AB321" s="141">
        <v>113.5</v>
      </c>
      <c r="AC321" s="141">
        <v>112.7</v>
      </c>
      <c r="AD321" s="141">
        <v>113.5</v>
      </c>
      <c r="AE321" s="141">
        <v>113.5</v>
      </c>
      <c r="AF321" s="141">
        <v>113.7</v>
      </c>
      <c r="AG321" s="141">
        <v>113.9</v>
      </c>
      <c r="AH321" s="141">
        <v>115.4</v>
      </c>
      <c r="AI321" s="141">
        <v>115.9</v>
      </c>
      <c r="AJ321" s="141">
        <v>116.2</v>
      </c>
      <c r="AK321" s="141">
        <v>116.4</v>
      </c>
      <c r="AL321" s="141">
        <v>116.5</v>
      </c>
      <c r="AM321" s="141">
        <v>116.7</v>
      </c>
      <c r="AN321" s="141">
        <v>116.6</v>
      </c>
      <c r="AO321" s="141">
        <v>117</v>
      </c>
      <c r="AP321" s="141">
        <v>117.7</v>
      </c>
      <c r="AQ321" s="141">
        <v>119.4</v>
      </c>
      <c r="AR321" s="141">
        <v>119.7</v>
      </c>
      <c r="AS321" s="141">
        <v>122</v>
      </c>
      <c r="AT321" s="141">
        <v>121.8</v>
      </c>
      <c r="AU321" s="141">
        <v>122.2</v>
      </c>
      <c r="AV321" s="141">
        <v>122.9</v>
      </c>
      <c r="AW321" s="141">
        <v>126.7</v>
      </c>
      <c r="AX321" s="141">
        <v>126.2</v>
      </c>
      <c r="AY321" s="141">
        <v>126.3</v>
      </c>
      <c r="AZ321" s="141">
        <v>123.3</v>
      </c>
      <c r="BA321" s="141">
        <v>122.1</v>
      </c>
      <c r="BB321" s="141">
        <v>122.5</v>
      </c>
      <c r="BC321" s="141">
        <v>122.7</v>
      </c>
      <c r="BD321" s="141">
        <v>122.8</v>
      </c>
      <c r="BE321" s="141">
        <v>122.9</v>
      </c>
      <c r="BF321" s="141">
        <v>122.5</v>
      </c>
      <c r="BG321" s="141">
        <v>122.4</v>
      </c>
      <c r="BH321" s="141">
        <v>123</v>
      </c>
      <c r="BI321" s="141">
        <v>124</v>
      </c>
      <c r="BJ321" s="141">
        <v>125.2</v>
      </c>
      <c r="BK321" s="141">
        <v>126.2</v>
      </c>
      <c r="BL321" s="141">
        <v>126.7</v>
      </c>
      <c r="BM321" s="141">
        <v>128.1</v>
      </c>
      <c r="BN321" s="141">
        <v>129</v>
      </c>
      <c r="BO321" s="141">
        <v>131</v>
      </c>
      <c r="BP321" s="141">
        <v>131.30000000000001</v>
      </c>
      <c r="BQ321" s="141">
        <v>131.30000000000001</v>
      </c>
      <c r="BR321" s="141">
        <v>131.30000000000001</v>
      </c>
      <c r="BS321" s="141">
        <v>131.5</v>
      </c>
      <c r="BT321" s="141">
        <v>137.4</v>
      </c>
      <c r="BU321" s="141">
        <v>137.6</v>
      </c>
      <c r="BV321" s="141">
        <v>136.69999999999999</v>
      </c>
      <c r="BW321" s="141">
        <v>136.6</v>
      </c>
      <c r="BX321" s="141">
        <v>137.69999999999999</v>
      </c>
      <c r="BY321" s="141">
        <v>141.30000000000001</v>
      </c>
      <c r="BZ321" s="141">
        <v>146.19999999999999</v>
      </c>
      <c r="CA321" s="141">
        <v>146.19999999999999</v>
      </c>
      <c r="CB321" s="141">
        <v>145.80000000000001</v>
      </c>
      <c r="CC321" s="141">
        <v>145.4</v>
      </c>
      <c r="CD321" s="141">
        <v>145</v>
      </c>
      <c r="CE321" s="141">
        <v>146.1</v>
      </c>
      <c r="CF321" s="141">
        <v>146.1</v>
      </c>
      <c r="CG321" s="141">
        <v>146.1</v>
      </c>
      <c r="CH321" s="141">
        <v>145.80000000000001</v>
      </c>
      <c r="CI321" s="141">
        <v>145.4</v>
      </c>
      <c r="CJ321" s="141">
        <v>145.6</v>
      </c>
      <c r="CK321" s="141">
        <v>145.80000000000001</v>
      </c>
      <c r="CL321" s="141">
        <v>146</v>
      </c>
    </row>
    <row r="322" spans="1:90" x14ac:dyDescent="0.2">
      <c r="A322" s="138" t="s">
        <v>2094</v>
      </c>
      <c r="B322" s="138" t="s">
        <v>2017</v>
      </c>
      <c r="C322" s="139">
        <v>7.9509999999999997E-2</v>
      </c>
      <c r="D322" s="141">
        <v>100.7</v>
      </c>
      <c r="E322" s="141">
        <v>101.5</v>
      </c>
      <c r="F322" s="141">
        <v>102.7</v>
      </c>
      <c r="G322" s="141">
        <v>104.2</v>
      </c>
      <c r="H322" s="141">
        <v>104</v>
      </c>
      <c r="I322" s="141">
        <v>103.1</v>
      </c>
      <c r="J322" s="141">
        <v>103.9</v>
      </c>
      <c r="K322" s="141">
        <v>103.3</v>
      </c>
      <c r="L322" s="141">
        <v>103.6</v>
      </c>
      <c r="M322" s="141">
        <v>104.2</v>
      </c>
      <c r="N322" s="141">
        <v>104.8</v>
      </c>
      <c r="O322" s="141">
        <v>105.1</v>
      </c>
      <c r="P322" s="141">
        <v>106.1</v>
      </c>
      <c r="Q322" s="141">
        <v>106.5</v>
      </c>
      <c r="R322" s="141">
        <v>106.8</v>
      </c>
      <c r="S322" s="141">
        <v>109.8</v>
      </c>
      <c r="T322" s="141">
        <v>108.1</v>
      </c>
      <c r="U322" s="141">
        <v>109.1</v>
      </c>
      <c r="V322" s="141">
        <v>111.3</v>
      </c>
      <c r="W322" s="141">
        <v>111.5</v>
      </c>
      <c r="X322" s="141">
        <v>111.5</v>
      </c>
      <c r="Y322" s="141">
        <v>112.3</v>
      </c>
      <c r="Z322" s="141">
        <v>111.8</v>
      </c>
      <c r="AA322" s="141">
        <v>111.3</v>
      </c>
      <c r="AB322" s="141">
        <v>113.3</v>
      </c>
      <c r="AC322" s="141">
        <v>114.9</v>
      </c>
      <c r="AD322" s="141">
        <v>115.1</v>
      </c>
      <c r="AE322" s="141">
        <v>116.7</v>
      </c>
      <c r="AF322" s="141">
        <v>117.1</v>
      </c>
      <c r="AG322" s="141">
        <v>114.4</v>
      </c>
      <c r="AH322" s="141">
        <v>113.7</v>
      </c>
      <c r="AI322" s="141">
        <v>114.9</v>
      </c>
      <c r="AJ322" s="141">
        <v>112.1</v>
      </c>
      <c r="AK322" s="141">
        <v>110.3</v>
      </c>
      <c r="AL322" s="141">
        <v>113.4</v>
      </c>
      <c r="AM322" s="141">
        <v>112.8</v>
      </c>
      <c r="AN322" s="141">
        <v>111.6</v>
      </c>
      <c r="AO322" s="141">
        <v>113.2</v>
      </c>
      <c r="AP322" s="141">
        <v>114.7</v>
      </c>
      <c r="AQ322" s="141">
        <v>123.8</v>
      </c>
      <c r="AR322" s="141">
        <v>125.1</v>
      </c>
      <c r="AS322" s="141">
        <v>125.4</v>
      </c>
      <c r="AT322" s="141">
        <v>130.30000000000001</v>
      </c>
      <c r="AU322" s="141">
        <v>131.6</v>
      </c>
      <c r="AV322" s="141">
        <v>131.80000000000001</v>
      </c>
      <c r="AW322" s="141">
        <v>128.9</v>
      </c>
      <c r="AX322" s="141">
        <v>126.8</v>
      </c>
      <c r="AY322" s="141">
        <v>124</v>
      </c>
      <c r="AZ322" s="141">
        <v>118.2</v>
      </c>
      <c r="BA322" s="141">
        <v>115.5</v>
      </c>
      <c r="BB322" s="141">
        <v>112.6</v>
      </c>
      <c r="BC322" s="141">
        <v>110.9</v>
      </c>
      <c r="BD322" s="141">
        <v>112.2</v>
      </c>
      <c r="BE322" s="141">
        <v>112.6</v>
      </c>
      <c r="BF322" s="141">
        <v>111.2</v>
      </c>
      <c r="BG322" s="141">
        <v>111.2</v>
      </c>
      <c r="BH322" s="141">
        <v>109.7</v>
      </c>
      <c r="BI322" s="141">
        <v>110</v>
      </c>
      <c r="BJ322" s="141">
        <v>109.9</v>
      </c>
      <c r="BK322" s="141">
        <v>110.2</v>
      </c>
      <c r="BL322" s="141">
        <v>110.1</v>
      </c>
      <c r="BM322" s="141">
        <v>110.2</v>
      </c>
      <c r="BN322" s="141">
        <v>110.2</v>
      </c>
      <c r="BO322" s="141">
        <v>111.9</v>
      </c>
      <c r="BP322" s="141">
        <v>112</v>
      </c>
      <c r="BQ322" s="141">
        <v>111.6</v>
      </c>
      <c r="BR322" s="141">
        <v>111.6</v>
      </c>
      <c r="BS322" s="141">
        <v>111.6</v>
      </c>
      <c r="BT322" s="141">
        <v>112.3</v>
      </c>
      <c r="BU322" s="141">
        <v>113.9</v>
      </c>
      <c r="BV322" s="141">
        <v>115.4</v>
      </c>
      <c r="BW322" s="141">
        <v>115.7</v>
      </c>
      <c r="BX322" s="141">
        <v>115.7</v>
      </c>
      <c r="BY322" s="141">
        <v>113.3</v>
      </c>
      <c r="BZ322" s="141">
        <v>115.8</v>
      </c>
      <c r="CA322" s="141">
        <v>116.8</v>
      </c>
      <c r="CB322" s="141">
        <v>117.8</v>
      </c>
      <c r="CC322" s="141">
        <v>119.3</v>
      </c>
      <c r="CD322" s="141">
        <v>119.2</v>
      </c>
      <c r="CE322" s="141">
        <v>118.8</v>
      </c>
      <c r="CF322" s="141">
        <v>118.7</v>
      </c>
      <c r="CG322" s="141">
        <v>118.6</v>
      </c>
      <c r="CH322" s="141">
        <v>118.6</v>
      </c>
      <c r="CI322" s="141">
        <v>118.6</v>
      </c>
      <c r="CJ322" s="141">
        <v>118.6</v>
      </c>
      <c r="CK322" s="141">
        <v>118.6</v>
      </c>
      <c r="CL322" s="141">
        <v>118.6</v>
      </c>
    </row>
    <row r="323" spans="1:90" x14ac:dyDescent="0.2">
      <c r="A323" s="138" t="s">
        <v>2104</v>
      </c>
      <c r="B323" s="138" t="s">
        <v>2019</v>
      </c>
      <c r="C323" s="139">
        <v>3.9910000000000001E-2</v>
      </c>
      <c r="D323" s="141">
        <v>100.1</v>
      </c>
      <c r="E323" s="141">
        <v>99.7</v>
      </c>
      <c r="F323" s="141">
        <v>100.2</v>
      </c>
      <c r="G323" s="141">
        <v>101.9</v>
      </c>
      <c r="H323" s="141">
        <v>102.6</v>
      </c>
      <c r="I323" s="141">
        <v>103.2</v>
      </c>
      <c r="J323" s="141">
        <v>104.2</v>
      </c>
      <c r="K323" s="141">
        <v>105.1</v>
      </c>
      <c r="L323" s="141">
        <v>102.7</v>
      </c>
      <c r="M323" s="141">
        <v>105.7</v>
      </c>
      <c r="N323" s="141">
        <v>103.3</v>
      </c>
      <c r="O323" s="141">
        <v>104.8</v>
      </c>
      <c r="P323" s="141">
        <v>106.5</v>
      </c>
      <c r="Q323" s="141">
        <v>105.8</v>
      </c>
      <c r="R323" s="141">
        <v>106.5</v>
      </c>
      <c r="S323" s="141">
        <v>108.7</v>
      </c>
      <c r="T323" s="141">
        <v>107.9</v>
      </c>
      <c r="U323" s="141">
        <v>107.7</v>
      </c>
      <c r="V323" s="141">
        <v>106.5</v>
      </c>
      <c r="W323" s="141">
        <v>107.5</v>
      </c>
      <c r="X323" s="141">
        <v>108.5</v>
      </c>
      <c r="Y323" s="141">
        <v>108.3</v>
      </c>
      <c r="Z323" s="141">
        <v>109.8</v>
      </c>
      <c r="AA323" s="141">
        <v>109.2</v>
      </c>
      <c r="AB323" s="141">
        <v>108.8</v>
      </c>
      <c r="AC323" s="141">
        <v>109.2</v>
      </c>
      <c r="AD323" s="141">
        <v>109</v>
      </c>
      <c r="AE323" s="141">
        <v>111.4</v>
      </c>
      <c r="AF323" s="141">
        <v>109.6</v>
      </c>
      <c r="AG323" s="141">
        <v>109.4</v>
      </c>
      <c r="AH323" s="141">
        <v>108.6</v>
      </c>
      <c r="AI323" s="141">
        <v>108.6</v>
      </c>
      <c r="AJ323" s="141">
        <v>110.9</v>
      </c>
      <c r="AK323" s="141">
        <v>110</v>
      </c>
      <c r="AL323" s="141">
        <v>110.5</v>
      </c>
      <c r="AM323" s="141">
        <v>110.4</v>
      </c>
      <c r="AN323" s="141">
        <v>112.8</v>
      </c>
      <c r="AO323" s="141">
        <v>112.8</v>
      </c>
      <c r="AP323" s="141">
        <v>112.8</v>
      </c>
      <c r="AQ323" s="141">
        <v>113.3</v>
      </c>
      <c r="AR323" s="141">
        <v>113.3</v>
      </c>
      <c r="AS323" s="141">
        <v>113.3</v>
      </c>
      <c r="AT323" s="141">
        <v>113.3</v>
      </c>
      <c r="AU323" s="141">
        <v>113.3</v>
      </c>
      <c r="AV323" s="141">
        <v>113.3</v>
      </c>
      <c r="AW323" s="141">
        <v>113.3</v>
      </c>
      <c r="AX323" s="141">
        <v>113.3</v>
      </c>
      <c r="AY323" s="141">
        <v>113.7</v>
      </c>
      <c r="AZ323" s="141">
        <v>113.7</v>
      </c>
      <c r="BA323" s="141">
        <v>113.7</v>
      </c>
      <c r="BB323" s="141">
        <v>113</v>
      </c>
      <c r="BC323" s="141">
        <v>113</v>
      </c>
      <c r="BD323" s="141">
        <v>113</v>
      </c>
      <c r="BE323" s="141">
        <v>113</v>
      </c>
      <c r="BF323" s="141">
        <v>113</v>
      </c>
      <c r="BG323" s="141">
        <v>113</v>
      </c>
      <c r="BH323" s="141">
        <v>113</v>
      </c>
      <c r="BI323" s="141">
        <v>113.5</v>
      </c>
      <c r="BJ323" s="141">
        <v>114.8</v>
      </c>
      <c r="BK323" s="141">
        <v>128</v>
      </c>
      <c r="BL323" s="141">
        <v>125.7</v>
      </c>
      <c r="BM323" s="141">
        <v>124.6</v>
      </c>
      <c r="BN323" s="141">
        <v>125.5</v>
      </c>
      <c r="BO323" s="141">
        <v>121.9</v>
      </c>
      <c r="BP323" s="141">
        <v>127.1</v>
      </c>
      <c r="BQ323" s="141">
        <v>127.1</v>
      </c>
      <c r="BR323" s="141">
        <v>130.5</v>
      </c>
      <c r="BS323" s="141">
        <v>131.4</v>
      </c>
      <c r="BT323" s="141">
        <v>131.4</v>
      </c>
      <c r="BU323" s="141">
        <v>133.9</v>
      </c>
      <c r="BV323" s="141">
        <v>133.9</v>
      </c>
      <c r="BW323" s="141">
        <v>133.9</v>
      </c>
      <c r="BX323" s="141">
        <v>133.9</v>
      </c>
      <c r="BY323" s="141">
        <v>133.9</v>
      </c>
      <c r="BZ323" s="141">
        <v>133.1</v>
      </c>
      <c r="CA323" s="141">
        <v>133.9</v>
      </c>
      <c r="CB323" s="141">
        <v>133.9</v>
      </c>
      <c r="CC323" s="141">
        <v>133.9</v>
      </c>
      <c r="CD323" s="141">
        <v>133.9</v>
      </c>
      <c r="CE323" s="141">
        <v>137.80000000000001</v>
      </c>
      <c r="CF323" s="141">
        <v>140.5</v>
      </c>
      <c r="CG323" s="141">
        <v>140.5</v>
      </c>
      <c r="CH323" s="141">
        <v>140.6</v>
      </c>
      <c r="CI323" s="141">
        <v>140.6</v>
      </c>
      <c r="CJ323" s="141">
        <v>140.5</v>
      </c>
      <c r="CK323" s="141">
        <v>140.5</v>
      </c>
      <c r="CL323" s="141">
        <v>140.5</v>
      </c>
    </row>
    <row r="324" spans="1:90" x14ac:dyDescent="0.2">
      <c r="A324" s="138" t="s">
        <v>3491</v>
      </c>
      <c r="B324" s="138" t="s">
        <v>3492</v>
      </c>
      <c r="C324" s="139">
        <v>2.1770000000000001E-2</v>
      </c>
      <c r="D324" s="141">
        <v>99</v>
      </c>
      <c r="E324" s="141">
        <v>99</v>
      </c>
      <c r="F324" s="141">
        <v>99.5</v>
      </c>
      <c r="G324" s="141">
        <v>99.7</v>
      </c>
      <c r="H324" s="141">
        <v>100.9</v>
      </c>
      <c r="I324" s="141">
        <v>101.5</v>
      </c>
      <c r="J324" s="141">
        <v>101.5</v>
      </c>
      <c r="K324" s="141">
        <v>101.5</v>
      </c>
      <c r="L324" s="141">
        <v>101.5</v>
      </c>
      <c r="M324" s="141">
        <v>101.8</v>
      </c>
      <c r="N324" s="141">
        <v>101.8</v>
      </c>
      <c r="O324" s="141">
        <v>101.8</v>
      </c>
      <c r="P324" s="141">
        <v>104.6</v>
      </c>
      <c r="Q324" s="141">
        <v>104.6</v>
      </c>
      <c r="R324" s="141">
        <v>105.2</v>
      </c>
      <c r="S324" s="141">
        <v>105.4</v>
      </c>
      <c r="T324" s="141">
        <v>105.4</v>
      </c>
      <c r="U324" s="141">
        <v>105.4</v>
      </c>
      <c r="V324" s="141">
        <v>105.6</v>
      </c>
      <c r="W324" s="141">
        <v>107.2</v>
      </c>
      <c r="X324" s="141">
        <v>107.2</v>
      </c>
      <c r="Y324" s="141">
        <v>107.2</v>
      </c>
      <c r="Z324" s="141">
        <v>107.2</v>
      </c>
      <c r="AA324" s="141">
        <v>107.2</v>
      </c>
      <c r="AB324" s="141">
        <v>107.9</v>
      </c>
      <c r="AC324" s="141">
        <v>107.7</v>
      </c>
      <c r="AD324" s="141">
        <v>107.7</v>
      </c>
      <c r="AE324" s="141">
        <v>108</v>
      </c>
      <c r="AF324" s="141">
        <v>108.3</v>
      </c>
      <c r="AG324" s="141">
        <v>108.3</v>
      </c>
      <c r="AH324" s="141">
        <v>109.8</v>
      </c>
      <c r="AI324" s="141">
        <v>109.8</v>
      </c>
      <c r="AJ324" s="141">
        <v>109.8</v>
      </c>
      <c r="AK324" s="141">
        <v>109.8</v>
      </c>
      <c r="AL324" s="141">
        <v>110.5</v>
      </c>
      <c r="AM324" s="141">
        <v>110.5</v>
      </c>
      <c r="AN324" s="141">
        <v>110.4</v>
      </c>
      <c r="AO324" s="141">
        <v>110.4</v>
      </c>
      <c r="AP324" s="141">
        <v>110</v>
      </c>
      <c r="AQ324" s="141">
        <v>109.6</v>
      </c>
      <c r="AR324" s="141">
        <v>110</v>
      </c>
      <c r="AS324" s="141">
        <v>110.1</v>
      </c>
      <c r="AT324" s="141">
        <v>112.3</v>
      </c>
      <c r="AU324" s="141">
        <v>113.7</v>
      </c>
      <c r="AV324" s="141">
        <v>114.4</v>
      </c>
      <c r="AW324" s="141">
        <v>118.8</v>
      </c>
      <c r="AX324" s="141">
        <v>118.8</v>
      </c>
      <c r="AY324" s="141">
        <v>117.7</v>
      </c>
      <c r="AZ324" s="141">
        <v>115.2</v>
      </c>
      <c r="BA324" s="141">
        <v>114.1</v>
      </c>
      <c r="BB324" s="141">
        <v>113.8</v>
      </c>
      <c r="BC324" s="141">
        <v>115</v>
      </c>
      <c r="BD324" s="141">
        <v>113.1</v>
      </c>
      <c r="BE324" s="141">
        <v>114.2</v>
      </c>
      <c r="BF324" s="141">
        <v>115.1</v>
      </c>
      <c r="BG324" s="141">
        <v>116</v>
      </c>
      <c r="BH324" s="141">
        <v>116</v>
      </c>
      <c r="BI324" s="141">
        <v>116</v>
      </c>
      <c r="BJ324" s="141">
        <v>115.3</v>
      </c>
      <c r="BK324" s="141">
        <v>115.3</v>
      </c>
      <c r="BL324" s="141">
        <v>114.2</v>
      </c>
      <c r="BM324" s="141">
        <v>114.6</v>
      </c>
      <c r="BN324" s="141">
        <v>114.6</v>
      </c>
      <c r="BO324" s="141">
        <v>116.6</v>
      </c>
      <c r="BP324" s="141">
        <v>119</v>
      </c>
      <c r="BQ324" s="141">
        <v>119.1</v>
      </c>
      <c r="BR324" s="141">
        <v>119.1</v>
      </c>
      <c r="BS324" s="141">
        <v>119.1</v>
      </c>
      <c r="BT324" s="141">
        <v>119.1</v>
      </c>
      <c r="BU324" s="141">
        <v>119.1</v>
      </c>
      <c r="BV324" s="141">
        <v>119.1</v>
      </c>
      <c r="BW324" s="141">
        <v>119.1</v>
      </c>
      <c r="BX324" s="141">
        <v>120.3</v>
      </c>
      <c r="BY324" s="141">
        <v>119.9</v>
      </c>
      <c r="BZ324" s="141">
        <v>120.3</v>
      </c>
      <c r="CA324" s="141">
        <v>121.1</v>
      </c>
      <c r="CB324" s="141">
        <v>122.1</v>
      </c>
      <c r="CC324" s="141">
        <v>122</v>
      </c>
      <c r="CD324" s="141">
        <v>122.2</v>
      </c>
      <c r="CE324" s="141">
        <v>122.7</v>
      </c>
      <c r="CF324" s="141">
        <v>123.1</v>
      </c>
      <c r="CG324" s="141">
        <v>121.8</v>
      </c>
      <c r="CH324" s="141">
        <v>122</v>
      </c>
      <c r="CI324" s="141">
        <v>121.4</v>
      </c>
      <c r="CJ324" s="141">
        <v>121.4</v>
      </c>
      <c r="CK324" s="141">
        <v>122</v>
      </c>
      <c r="CL324" s="141">
        <v>123.4</v>
      </c>
    </row>
    <row r="325" spans="1:90" x14ac:dyDescent="0.2">
      <c r="A325" s="138" t="s">
        <v>3493</v>
      </c>
      <c r="B325" s="138" t="s">
        <v>3494</v>
      </c>
      <c r="C325" s="139">
        <v>2.7890000000000002E-2</v>
      </c>
      <c r="D325" s="141">
        <v>101.2</v>
      </c>
      <c r="E325" s="141">
        <v>101.7</v>
      </c>
      <c r="F325" s="141">
        <v>102</v>
      </c>
      <c r="G325" s="141">
        <v>102.7</v>
      </c>
      <c r="H325" s="141">
        <v>103.7</v>
      </c>
      <c r="I325" s="141">
        <v>103.9</v>
      </c>
      <c r="J325" s="141">
        <v>104.1</v>
      </c>
      <c r="K325" s="141">
        <v>105.4</v>
      </c>
      <c r="L325" s="141">
        <v>105.8</v>
      </c>
      <c r="M325" s="141">
        <v>107.4</v>
      </c>
      <c r="N325" s="141">
        <v>107.2</v>
      </c>
      <c r="O325" s="141">
        <v>107.3</v>
      </c>
      <c r="P325" s="141">
        <v>108.3</v>
      </c>
      <c r="Q325" s="141">
        <v>108.7</v>
      </c>
      <c r="R325" s="141">
        <v>108.2</v>
      </c>
      <c r="S325" s="141">
        <v>108</v>
      </c>
      <c r="T325" s="141">
        <v>110.3</v>
      </c>
      <c r="U325" s="141">
        <v>110.7</v>
      </c>
      <c r="V325" s="141">
        <v>110.6</v>
      </c>
      <c r="W325" s="141">
        <v>110.3</v>
      </c>
      <c r="X325" s="141">
        <v>110.4</v>
      </c>
      <c r="Y325" s="141">
        <v>112.4</v>
      </c>
      <c r="Z325" s="141">
        <v>113.1</v>
      </c>
      <c r="AA325" s="141">
        <v>112</v>
      </c>
      <c r="AB325" s="141">
        <v>113.8</v>
      </c>
      <c r="AC325" s="141">
        <v>113.1</v>
      </c>
      <c r="AD325" s="141">
        <v>114.2</v>
      </c>
      <c r="AE325" s="141">
        <v>115.2</v>
      </c>
      <c r="AF325" s="141">
        <v>116.3</v>
      </c>
      <c r="AG325" s="141">
        <v>117.5</v>
      </c>
      <c r="AH325" s="141">
        <v>118.3</v>
      </c>
      <c r="AI325" s="141">
        <v>118.9</v>
      </c>
      <c r="AJ325" s="141">
        <v>119.7</v>
      </c>
      <c r="AK325" s="141">
        <v>120</v>
      </c>
      <c r="AL325" s="141">
        <v>119.4</v>
      </c>
      <c r="AM325" s="141">
        <v>120.5</v>
      </c>
      <c r="AN325" s="141">
        <v>120.5</v>
      </c>
      <c r="AO325" s="141">
        <v>120.5</v>
      </c>
      <c r="AP325" s="141">
        <v>117.3</v>
      </c>
      <c r="AQ325" s="141">
        <v>118</v>
      </c>
      <c r="AR325" s="141">
        <v>118</v>
      </c>
      <c r="AS325" s="141">
        <v>117.9</v>
      </c>
      <c r="AT325" s="141">
        <v>119.8</v>
      </c>
      <c r="AU325" s="141">
        <v>120.3</v>
      </c>
      <c r="AV325" s="141">
        <v>121.8</v>
      </c>
      <c r="AW325" s="141">
        <v>122.6</v>
      </c>
      <c r="AX325" s="141">
        <v>122.6</v>
      </c>
      <c r="AY325" s="141">
        <v>120.6</v>
      </c>
      <c r="AZ325" s="141">
        <v>119.3</v>
      </c>
      <c r="BA325" s="141">
        <v>118.9</v>
      </c>
      <c r="BB325" s="141">
        <v>118.9</v>
      </c>
      <c r="BC325" s="141">
        <v>118.2</v>
      </c>
      <c r="BD325" s="141">
        <v>118.1</v>
      </c>
      <c r="BE325" s="141">
        <v>118.1</v>
      </c>
      <c r="BF325" s="141">
        <v>117.8</v>
      </c>
      <c r="BG325" s="141">
        <v>116.8</v>
      </c>
      <c r="BH325" s="141">
        <v>116.4</v>
      </c>
      <c r="BI325" s="141">
        <v>116.3</v>
      </c>
      <c r="BJ325" s="141">
        <v>115.6</v>
      </c>
      <c r="BK325" s="141">
        <v>116.3</v>
      </c>
      <c r="BL325" s="141">
        <v>116.3</v>
      </c>
      <c r="BM325" s="141">
        <v>116.3</v>
      </c>
      <c r="BN325" s="141">
        <v>116.3</v>
      </c>
      <c r="BO325" s="141">
        <v>116</v>
      </c>
      <c r="BP325" s="141">
        <v>116.6</v>
      </c>
      <c r="BQ325" s="141">
        <v>116.6</v>
      </c>
      <c r="BR325" s="141">
        <v>116.6</v>
      </c>
      <c r="BS325" s="141">
        <v>116.6</v>
      </c>
      <c r="BT325" s="141">
        <v>116.5</v>
      </c>
      <c r="BU325" s="141">
        <v>116.6</v>
      </c>
      <c r="BV325" s="141">
        <v>117.7</v>
      </c>
      <c r="BW325" s="141">
        <v>118.8</v>
      </c>
      <c r="BX325" s="141">
        <v>117.6</v>
      </c>
      <c r="BY325" s="141">
        <v>118.8</v>
      </c>
      <c r="BZ325" s="141">
        <v>118.7</v>
      </c>
      <c r="CA325" s="141">
        <v>119.9</v>
      </c>
      <c r="CB325" s="141">
        <v>122.2</v>
      </c>
      <c r="CC325" s="141">
        <v>127.1</v>
      </c>
      <c r="CD325" s="141">
        <v>126.5</v>
      </c>
      <c r="CE325" s="141">
        <v>126.5</v>
      </c>
      <c r="CF325" s="141">
        <v>126.5</v>
      </c>
      <c r="CG325" s="141">
        <v>126.5</v>
      </c>
      <c r="CH325" s="141">
        <v>126.5</v>
      </c>
      <c r="CI325" s="141">
        <v>126.9</v>
      </c>
      <c r="CJ325" s="141">
        <v>125.1</v>
      </c>
      <c r="CK325" s="141">
        <v>125.3</v>
      </c>
      <c r="CL325" s="141">
        <v>126</v>
      </c>
    </row>
    <row r="326" spans="1:90" x14ac:dyDescent="0.2">
      <c r="A326" s="138" t="s">
        <v>3495</v>
      </c>
      <c r="B326" s="138" t="s">
        <v>3496</v>
      </c>
      <c r="C326" s="139">
        <v>3.2399999999999998E-2</v>
      </c>
      <c r="D326" s="141">
        <v>100.3</v>
      </c>
      <c r="E326" s="141">
        <v>100.3</v>
      </c>
      <c r="F326" s="141">
        <v>100.3</v>
      </c>
      <c r="G326" s="141">
        <v>101.8</v>
      </c>
      <c r="H326" s="141">
        <v>103.3</v>
      </c>
      <c r="I326" s="141">
        <v>103.3</v>
      </c>
      <c r="J326" s="141">
        <v>103.3</v>
      </c>
      <c r="K326" s="141">
        <v>103.3</v>
      </c>
      <c r="L326" s="141">
        <v>103.3</v>
      </c>
      <c r="M326" s="141">
        <v>103.3</v>
      </c>
      <c r="N326" s="141">
        <v>103.3</v>
      </c>
      <c r="O326" s="141">
        <v>103.7</v>
      </c>
      <c r="P326" s="141">
        <v>103.7</v>
      </c>
      <c r="Q326" s="141">
        <v>103.7</v>
      </c>
      <c r="R326" s="141">
        <v>103.7</v>
      </c>
      <c r="S326" s="141">
        <v>107.9</v>
      </c>
      <c r="T326" s="141">
        <v>108.1</v>
      </c>
      <c r="U326" s="141">
        <v>108.1</v>
      </c>
      <c r="V326" s="141">
        <v>108.1</v>
      </c>
      <c r="W326" s="141">
        <v>108.1</v>
      </c>
      <c r="X326" s="141">
        <v>108.1</v>
      </c>
      <c r="Y326" s="141">
        <v>108.1</v>
      </c>
      <c r="Z326" s="141">
        <v>108.1</v>
      </c>
      <c r="AA326" s="141">
        <v>108.1</v>
      </c>
      <c r="AB326" s="141">
        <v>108.1</v>
      </c>
      <c r="AC326" s="141">
        <v>108.1</v>
      </c>
      <c r="AD326" s="141">
        <v>108.1</v>
      </c>
      <c r="AE326" s="141">
        <v>109.5</v>
      </c>
      <c r="AF326" s="141">
        <v>109.5</v>
      </c>
      <c r="AG326" s="141">
        <v>109.5</v>
      </c>
      <c r="AH326" s="141">
        <v>109.9</v>
      </c>
      <c r="AI326" s="141">
        <v>109.9</v>
      </c>
      <c r="AJ326" s="141">
        <v>109.9</v>
      </c>
      <c r="AK326" s="141">
        <v>109.9</v>
      </c>
      <c r="AL326" s="141">
        <v>109.9</v>
      </c>
      <c r="AM326" s="141">
        <v>110.6</v>
      </c>
      <c r="AN326" s="141">
        <v>111.8</v>
      </c>
      <c r="AO326" s="141">
        <v>112.1</v>
      </c>
      <c r="AP326" s="141">
        <v>112.1</v>
      </c>
      <c r="AQ326" s="141">
        <v>105.9</v>
      </c>
      <c r="AR326" s="141">
        <v>106.4</v>
      </c>
      <c r="AS326" s="141">
        <v>107.8</v>
      </c>
      <c r="AT326" s="141">
        <v>109.1</v>
      </c>
      <c r="AU326" s="141">
        <v>109.1</v>
      </c>
      <c r="AV326" s="141">
        <v>109.1</v>
      </c>
      <c r="AW326" s="141">
        <v>109.1</v>
      </c>
      <c r="AX326" s="141">
        <v>109.1</v>
      </c>
      <c r="AY326" s="141">
        <v>109.1</v>
      </c>
      <c r="AZ326" s="141">
        <v>113</v>
      </c>
      <c r="BA326" s="141">
        <v>112.8</v>
      </c>
      <c r="BB326" s="141">
        <v>112.4</v>
      </c>
      <c r="BC326" s="141">
        <v>113</v>
      </c>
      <c r="BD326" s="141">
        <v>113</v>
      </c>
      <c r="BE326" s="141">
        <v>113</v>
      </c>
      <c r="BF326" s="141">
        <v>112</v>
      </c>
      <c r="BG326" s="141">
        <v>112.2</v>
      </c>
      <c r="BH326" s="141">
        <v>112.2</v>
      </c>
      <c r="BI326" s="141">
        <v>112.2</v>
      </c>
      <c r="BJ326" s="141">
        <v>112.2</v>
      </c>
      <c r="BK326" s="141">
        <v>112.2</v>
      </c>
      <c r="BL326" s="141">
        <v>111.6</v>
      </c>
      <c r="BM326" s="141">
        <v>114.8</v>
      </c>
      <c r="BN326" s="141">
        <v>125.5</v>
      </c>
      <c r="BO326" s="141">
        <v>126</v>
      </c>
      <c r="BP326" s="141">
        <v>126</v>
      </c>
      <c r="BQ326" s="141">
        <v>126</v>
      </c>
      <c r="BR326" s="141">
        <v>126</v>
      </c>
      <c r="BS326" s="141">
        <v>126</v>
      </c>
      <c r="BT326" s="141">
        <v>126</v>
      </c>
      <c r="BU326" s="141">
        <v>126</v>
      </c>
      <c r="BV326" s="141">
        <v>126</v>
      </c>
      <c r="BW326" s="141">
        <v>126</v>
      </c>
      <c r="BX326" s="141">
        <v>127.3</v>
      </c>
      <c r="BY326" s="141">
        <v>127.8</v>
      </c>
      <c r="BZ326" s="141">
        <v>127.8</v>
      </c>
      <c r="CA326" s="141">
        <v>127.8</v>
      </c>
      <c r="CB326" s="141">
        <v>127.8</v>
      </c>
      <c r="CC326" s="141">
        <v>127.3</v>
      </c>
      <c r="CD326" s="141">
        <v>128</v>
      </c>
      <c r="CE326" s="141">
        <v>128</v>
      </c>
      <c r="CF326" s="141">
        <v>128</v>
      </c>
      <c r="CG326" s="141">
        <v>128</v>
      </c>
      <c r="CH326" s="141">
        <v>128.80000000000001</v>
      </c>
      <c r="CI326" s="141">
        <v>129.1</v>
      </c>
      <c r="CJ326" s="141">
        <v>129.6</v>
      </c>
      <c r="CK326" s="141">
        <v>129.19999999999999</v>
      </c>
      <c r="CL326" s="141">
        <v>129.6</v>
      </c>
    </row>
    <row r="327" spans="1:90" x14ac:dyDescent="0.2">
      <c r="A327" s="138" t="s">
        <v>3497</v>
      </c>
      <c r="B327" s="138" t="s">
        <v>3498</v>
      </c>
      <c r="C327" s="139">
        <v>3.5139999999999998E-2</v>
      </c>
      <c r="D327" s="141">
        <v>101.7</v>
      </c>
      <c r="E327" s="141">
        <v>101.7</v>
      </c>
      <c r="F327" s="141">
        <v>102.1</v>
      </c>
      <c r="G327" s="141">
        <v>101.5</v>
      </c>
      <c r="H327" s="141">
        <v>101.5</v>
      </c>
      <c r="I327" s="141">
        <v>101.5</v>
      </c>
      <c r="J327" s="141">
        <v>101.8</v>
      </c>
      <c r="K327" s="141">
        <v>101.8</v>
      </c>
      <c r="L327" s="141">
        <v>104.1</v>
      </c>
      <c r="M327" s="141">
        <v>104.1</v>
      </c>
      <c r="N327" s="141">
        <v>105</v>
      </c>
      <c r="O327" s="141">
        <v>105</v>
      </c>
      <c r="P327" s="141">
        <v>105</v>
      </c>
      <c r="Q327" s="141">
        <v>105.1</v>
      </c>
      <c r="R327" s="141">
        <v>105.1</v>
      </c>
      <c r="S327" s="141">
        <v>105.4</v>
      </c>
      <c r="T327" s="141">
        <v>105.6</v>
      </c>
      <c r="U327" s="141">
        <v>105.6</v>
      </c>
      <c r="V327" s="141">
        <v>105.6</v>
      </c>
      <c r="W327" s="141">
        <v>106.7</v>
      </c>
      <c r="X327" s="141">
        <v>106.7</v>
      </c>
      <c r="Y327" s="141">
        <v>106.7</v>
      </c>
      <c r="Z327" s="141">
        <v>105.4</v>
      </c>
      <c r="AA327" s="141">
        <v>105.7</v>
      </c>
      <c r="AB327" s="141">
        <v>106</v>
      </c>
      <c r="AC327" s="141">
        <v>106.4</v>
      </c>
      <c r="AD327" s="141">
        <v>107.2</v>
      </c>
      <c r="AE327" s="141">
        <v>107.8</v>
      </c>
      <c r="AF327" s="141">
        <v>108.8</v>
      </c>
      <c r="AG327" s="141">
        <v>108.8</v>
      </c>
      <c r="AH327" s="141">
        <v>108.8</v>
      </c>
      <c r="AI327" s="141">
        <v>110.5</v>
      </c>
      <c r="AJ327" s="141">
        <v>110.5</v>
      </c>
      <c r="AK327" s="141">
        <v>110.5</v>
      </c>
      <c r="AL327" s="141">
        <v>110.9</v>
      </c>
      <c r="AM327" s="141">
        <v>111.1</v>
      </c>
      <c r="AN327" s="141">
        <v>110.3</v>
      </c>
      <c r="AO327" s="141">
        <v>112.7</v>
      </c>
      <c r="AP327" s="141">
        <v>112.9</v>
      </c>
      <c r="AQ327" s="141">
        <v>113.3</v>
      </c>
      <c r="AR327" s="141">
        <v>113.8</v>
      </c>
      <c r="AS327" s="141">
        <v>114.5</v>
      </c>
      <c r="AT327" s="141">
        <v>117.4</v>
      </c>
      <c r="AU327" s="141">
        <v>122</v>
      </c>
      <c r="AV327" s="141">
        <v>125.2</v>
      </c>
      <c r="AW327" s="141">
        <v>124.4</v>
      </c>
      <c r="AX327" s="141">
        <v>122.7</v>
      </c>
      <c r="AY327" s="141">
        <v>118.4</v>
      </c>
      <c r="AZ327" s="141">
        <v>116.8</v>
      </c>
      <c r="BA327" s="141">
        <v>116.3</v>
      </c>
      <c r="BB327" s="141">
        <v>117.3</v>
      </c>
      <c r="BC327" s="141">
        <v>117.7</v>
      </c>
      <c r="BD327" s="141">
        <v>117.6</v>
      </c>
      <c r="BE327" s="141">
        <v>117.9</v>
      </c>
      <c r="BF327" s="141">
        <v>117.1</v>
      </c>
      <c r="BG327" s="141">
        <v>117.3</v>
      </c>
      <c r="BH327" s="141">
        <v>117.3</v>
      </c>
      <c r="BI327" s="141">
        <v>117.1</v>
      </c>
      <c r="BJ327" s="141">
        <v>116</v>
      </c>
      <c r="BK327" s="141">
        <v>116</v>
      </c>
      <c r="BL327" s="141">
        <v>116</v>
      </c>
      <c r="BM327" s="141">
        <v>114.8</v>
      </c>
      <c r="BN327" s="141">
        <v>114.8</v>
      </c>
      <c r="BO327" s="141">
        <v>118.4</v>
      </c>
      <c r="BP327" s="141">
        <v>119.9</v>
      </c>
      <c r="BQ327" s="141">
        <v>120.3</v>
      </c>
      <c r="BR327" s="141">
        <v>120.3</v>
      </c>
      <c r="BS327" s="141">
        <v>120.3</v>
      </c>
      <c r="BT327" s="141">
        <v>120.3</v>
      </c>
      <c r="BU327" s="141">
        <v>120.3</v>
      </c>
      <c r="BV327" s="141">
        <v>120.3</v>
      </c>
      <c r="BW327" s="141">
        <v>120.3</v>
      </c>
      <c r="BX327" s="141">
        <v>126.7</v>
      </c>
      <c r="BY327" s="141">
        <v>131.5</v>
      </c>
      <c r="BZ327" s="141">
        <v>140.19999999999999</v>
      </c>
      <c r="CA327" s="141">
        <v>145.4</v>
      </c>
      <c r="CB327" s="141">
        <v>157.1</v>
      </c>
      <c r="CC327" s="141">
        <v>154.69999999999999</v>
      </c>
      <c r="CD327" s="141">
        <v>152</v>
      </c>
      <c r="CE327" s="141">
        <v>151.5</v>
      </c>
      <c r="CF327" s="141">
        <v>151.6</v>
      </c>
      <c r="CG327" s="141">
        <v>151.1</v>
      </c>
      <c r="CH327" s="141">
        <v>148.9</v>
      </c>
      <c r="CI327" s="141">
        <v>150.19999999999999</v>
      </c>
      <c r="CJ327" s="141">
        <v>151.30000000000001</v>
      </c>
      <c r="CK327" s="141">
        <v>152.30000000000001</v>
      </c>
      <c r="CL327" s="141">
        <v>153.69999999999999</v>
      </c>
    </row>
    <row r="328" spans="1:90" x14ac:dyDescent="0.2">
      <c r="A328" s="138" t="s">
        <v>3499</v>
      </c>
      <c r="B328" s="138" t="s">
        <v>3500</v>
      </c>
      <c r="C328" s="139">
        <v>3.3579999999999999E-2</v>
      </c>
      <c r="D328" s="141">
        <v>100</v>
      </c>
      <c r="E328" s="141">
        <v>100</v>
      </c>
      <c r="F328" s="141">
        <v>100</v>
      </c>
      <c r="G328" s="141">
        <v>100</v>
      </c>
      <c r="H328" s="141">
        <v>100</v>
      </c>
      <c r="I328" s="141">
        <v>100</v>
      </c>
      <c r="J328" s="141">
        <v>100</v>
      </c>
      <c r="K328" s="141">
        <v>100</v>
      </c>
      <c r="L328" s="141">
        <v>100</v>
      </c>
      <c r="M328" s="141">
        <v>100</v>
      </c>
      <c r="N328" s="141">
        <v>100</v>
      </c>
      <c r="O328" s="141">
        <v>100</v>
      </c>
      <c r="P328" s="141">
        <v>100</v>
      </c>
      <c r="Q328" s="141">
        <v>100</v>
      </c>
      <c r="R328" s="141">
        <v>100</v>
      </c>
      <c r="S328" s="141">
        <v>100</v>
      </c>
      <c r="T328" s="141">
        <v>100</v>
      </c>
      <c r="U328" s="141">
        <v>100</v>
      </c>
      <c r="V328" s="141">
        <v>100</v>
      </c>
      <c r="W328" s="141">
        <v>100</v>
      </c>
      <c r="X328" s="141">
        <v>100</v>
      </c>
      <c r="Y328" s="141">
        <v>100</v>
      </c>
      <c r="Z328" s="141">
        <v>100</v>
      </c>
      <c r="AA328" s="141">
        <v>100</v>
      </c>
      <c r="AB328" s="141">
        <v>100</v>
      </c>
      <c r="AC328" s="141">
        <v>100</v>
      </c>
      <c r="AD328" s="141">
        <v>100</v>
      </c>
      <c r="AE328" s="141">
        <v>100</v>
      </c>
      <c r="AF328" s="141">
        <v>100</v>
      </c>
      <c r="AG328" s="141">
        <v>100</v>
      </c>
      <c r="AH328" s="141">
        <v>100</v>
      </c>
      <c r="AI328" s="141">
        <v>100</v>
      </c>
      <c r="AJ328" s="141">
        <v>100</v>
      </c>
      <c r="AK328" s="141">
        <v>100</v>
      </c>
      <c r="AL328" s="141">
        <v>100</v>
      </c>
      <c r="AM328" s="141">
        <v>100</v>
      </c>
      <c r="AN328" s="141">
        <v>100</v>
      </c>
      <c r="AO328" s="141">
        <v>100</v>
      </c>
      <c r="AP328" s="141">
        <v>100</v>
      </c>
      <c r="AQ328" s="141">
        <v>100</v>
      </c>
      <c r="AR328" s="141">
        <v>100</v>
      </c>
      <c r="AS328" s="141">
        <v>100</v>
      </c>
      <c r="AT328" s="141">
        <v>100</v>
      </c>
      <c r="AU328" s="141">
        <v>100</v>
      </c>
      <c r="AV328" s="141">
        <v>100</v>
      </c>
      <c r="AW328" s="141">
        <v>100</v>
      </c>
      <c r="AX328" s="141">
        <v>100</v>
      </c>
      <c r="AY328" s="141">
        <v>100</v>
      </c>
      <c r="AZ328" s="141">
        <v>100</v>
      </c>
      <c r="BA328" s="141">
        <v>100</v>
      </c>
      <c r="BB328" s="141">
        <v>100</v>
      </c>
      <c r="BC328" s="141">
        <v>100</v>
      </c>
      <c r="BD328" s="141">
        <v>100</v>
      </c>
      <c r="BE328" s="141">
        <v>100</v>
      </c>
      <c r="BF328" s="141">
        <v>100</v>
      </c>
      <c r="BG328" s="141">
        <v>100</v>
      </c>
      <c r="BH328" s="141">
        <v>100</v>
      </c>
      <c r="BI328" s="141">
        <v>100</v>
      </c>
      <c r="BJ328" s="141">
        <v>100</v>
      </c>
      <c r="BK328" s="141">
        <v>100</v>
      </c>
      <c r="BL328" s="141">
        <v>100</v>
      </c>
      <c r="BM328" s="141">
        <v>100</v>
      </c>
      <c r="BN328" s="141">
        <v>100</v>
      </c>
      <c r="BO328" s="141">
        <v>94.7</v>
      </c>
      <c r="BP328" s="141">
        <v>92.9</v>
      </c>
      <c r="BQ328" s="141">
        <v>92.9</v>
      </c>
      <c r="BR328" s="141">
        <v>92.9</v>
      </c>
      <c r="BS328" s="141">
        <v>92.9</v>
      </c>
      <c r="BT328" s="141">
        <v>92.9</v>
      </c>
      <c r="BU328" s="141">
        <v>92.9</v>
      </c>
      <c r="BV328" s="141">
        <v>92.9</v>
      </c>
      <c r="BW328" s="141">
        <v>92.9</v>
      </c>
      <c r="BX328" s="141">
        <v>108.5</v>
      </c>
      <c r="BY328" s="141">
        <v>110.9</v>
      </c>
      <c r="BZ328" s="141">
        <v>110.9</v>
      </c>
      <c r="CA328" s="141">
        <v>110.9</v>
      </c>
      <c r="CB328" s="141">
        <v>110.9</v>
      </c>
      <c r="CC328" s="141">
        <v>110.9</v>
      </c>
      <c r="CD328" s="141">
        <v>110.9</v>
      </c>
      <c r="CE328" s="141">
        <v>110.9</v>
      </c>
      <c r="CF328" s="141">
        <v>110.9</v>
      </c>
      <c r="CG328" s="141">
        <v>110.9</v>
      </c>
      <c r="CH328" s="141">
        <v>110.9</v>
      </c>
      <c r="CI328" s="141">
        <v>110.9</v>
      </c>
      <c r="CJ328" s="141">
        <v>110.9</v>
      </c>
      <c r="CK328" s="141">
        <v>110.9</v>
      </c>
      <c r="CL328" s="141">
        <v>110.9</v>
      </c>
    </row>
    <row r="329" spans="1:90" x14ac:dyDescent="0.2">
      <c r="A329" s="138" t="s">
        <v>3501</v>
      </c>
      <c r="B329" s="138" t="s">
        <v>3502</v>
      </c>
      <c r="C329" s="139">
        <v>7.6499999999999997E-3</v>
      </c>
      <c r="D329" s="141">
        <v>100.7</v>
      </c>
      <c r="E329" s="141">
        <v>100.8</v>
      </c>
      <c r="F329" s="141">
        <v>100.9</v>
      </c>
      <c r="G329" s="141">
        <v>101.9</v>
      </c>
      <c r="H329" s="141">
        <v>101.9</v>
      </c>
      <c r="I329" s="141">
        <v>102.2</v>
      </c>
      <c r="J329" s="141">
        <v>102.5</v>
      </c>
      <c r="K329" s="141">
        <v>102.5</v>
      </c>
      <c r="L329" s="141">
        <v>102.5</v>
      </c>
      <c r="M329" s="141">
        <v>103.1</v>
      </c>
      <c r="N329" s="141">
        <v>103.6</v>
      </c>
      <c r="O329" s="141">
        <v>103.6</v>
      </c>
      <c r="P329" s="141">
        <v>104.4</v>
      </c>
      <c r="Q329" s="141">
        <v>104.4</v>
      </c>
      <c r="R329" s="141">
        <v>104.4</v>
      </c>
      <c r="S329" s="141">
        <v>104.5</v>
      </c>
      <c r="T329" s="141">
        <v>104.5</v>
      </c>
      <c r="U329" s="141">
        <v>104.5</v>
      </c>
      <c r="V329" s="141">
        <v>104.5</v>
      </c>
      <c r="W329" s="141">
        <v>105.1</v>
      </c>
      <c r="X329" s="141">
        <v>105.1</v>
      </c>
      <c r="Y329" s="141">
        <v>105.1</v>
      </c>
      <c r="Z329" s="141">
        <v>105.1</v>
      </c>
      <c r="AA329" s="141">
        <v>105.1</v>
      </c>
      <c r="AB329" s="141">
        <v>106.2</v>
      </c>
      <c r="AC329" s="141">
        <v>106.2</v>
      </c>
      <c r="AD329" s="141">
        <v>106.2</v>
      </c>
      <c r="AE329" s="141">
        <v>107.3</v>
      </c>
      <c r="AF329" s="141">
        <v>107.3</v>
      </c>
      <c r="AG329" s="141">
        <v>107.3</v>
      </c>
      <c r="AH329" s="141">
        <v>108.3</v>
      </c>
      <c r="AI329" s="141">
        <v>108.3</v>
      </c>
      <c r="AJ329" s="141">
        <v>108.2</v>
      </c>
      <c r="AK329" s="141">
        <v>108.3</v>
      </c>
      <c r="AL329" s="141">
        <v>108.3</v>
      </c>
      <c r="AM329" s="141">
        <v>108.3</v>
      </c>
      <c r="AN329" s="141">
        <v>108.3</v>
      </c>
      <c r="AO329" s="141">
        <v>108.3</v>
      </c>
      <c r="AP329" s="141">
        <v>107.6</v>
      </c>
      <c r="AQ329" s="141">
        <v>107.6</v>
      </c>
      <c r="AR329" s="141">
        <v>107.6</v>
      </c>
      <c r="AS329" s="141">
        <v>107.5</v>
      </c>
      <c r="AT329" s="141">
        <v>108.6</v>
      </c>
      <c r="AU329" s="141">
        <v>108.8</v>
      </c>
      <c r="AV329" s="141">
        <v>110.3</v>
      </c>
      <c r="AW329" s="141">
        <v>110.3</v>
      </c>
      <c r="AX329" s="141">
        <v>110.3</v>
      </c>
      <c r="AY329" s="141">
        <v>108.9</v>
      </c>
      <c r="AZ329" s="141">
        <v>107.7</v>
      </c>
      <c r="BA329" s="141">
        <v>107.7</v>
      </c>
      <c r="BB329" s="141">
        <v>107.7</v>
      </c>
      <c r="BC329" s="141">
        <v>107</v>
      </c>
      <c r="BD329" s="141">
        <v>105.4</v>
      </c>
      <c r="BE329" s="141">
        <v>105.4</v>
      </c>
      <c r="BF329" s="141">
        <v>102.8</v>
      </c>
      <c r="BG329" s="141">
        <v>102.8</v>
      </c>
      <c r="BH329" s="141">
        <v>102.8</v>
      </c>
      <c r="BI329" s="141">
        <v>102.3</v>
      </c>
      <c r="BJ329" s="141">
        <v>101.5</v>
      </c>
      <c r="BK329" s="141">
        <v>101.5</v>
      </c>
      <c r="BL329" s="141">
        <v>101.4</v>
      </c>
      <c r="BM329" s="141">
        <v>101.6</v>
      </c>
      <c r="BN329" s="141">
        <v>101.6</v>
      </c>
      <c r="BO329" s="141">
        <v>101.8</v>
      </c>
      <c r="BP329" s="141">
        <v>102.4</v>
      </c>
      <c r="BQ329" s="141">
        <v>102.5</v>
      </c>
      <c r="BR329" s="141">
        <v>103</v>
      </c>
      <c r="BS329" s="141">
        <v>103.4</v>
      </c>
      <c r="BT329" s="141">
        <v>103.4</v>
      </c>
      <c r="BU329" s="141">
        <v>103.4</v>
      </c>
      <c r="BV329" s="141">
        <v>103.4</v>
      </c>
      <c r="BW329" s="141">
        <v>103.4</v>
      </c>
      <c r="BX329" s="141">
        <v>103.4</v>
      </c>
      <c r="BY329" s="141">
        <v>104.5</v>
      </c>
      <c r="BZ329" s="141">
        <v>105.2</v>
      </c>
      <c r="CA329" s="141">
        <v>107</v>
      </c>
      <c r="CB329" s="141">
        <v>107.7</v>
      </c>
      <c r="CC329" s="141">
        <v>108.7</v>
      </c>
      <c r="CD329" s="141">
        <v>108.5</v>
      </c>
      <c r="CE329" s="141">
        <v>108</v>
      </c>
      <c r="CF329" s="141">
        <v>108</v>
      </c>
      <c r="CG329" s="141">
        <v>108</v>
      </c>
      <c r="CH329" s="141">
        <v>108</v>
      </c>
      <c r="CI329" s="141">
        <v>108</v>
      </c>
      <c r="CJ329" s="141">
        <v>108</v>
      </c>
      <c r="CK329" s="141">
        <v>108</v>
      </c>
      <c r="CL329" s="141">
        <v>108.3</v>
      </c>
    </row>
    <row r="330" spans="1:90" x14ac:dyDescent="0.2">
      <c r="A330" s="138" t="s">
        <v>3503</v>
      </c>
      <c r="B330" s="138" t="s">
        <v>3504</v>
      </c>
      <c r="C330" s="139">
        <v>6.9699999999999996E-3</v>
      </c>
      <c r="D330" s="141">
        <v>101.1</v>
      </c>
      <c r="E330" s="141">
        <v>101.1</v>
      </c>
      <c r="F330" s="141">
        <v>101.1</v>
      </c>
      <c r="G330" s="141">
        <v>99.8</v>
      </c>
      <c r="H330" s="141">
        <v>99.5</v>
      </c>
      <c r="I330" s="141">
        <v>99.5</v>
      </c>
      <c r="J330" s="141">
        <v>99.5</v>
      </c>
      <c r="K330" s="141">
        <v>99.5</v>
      </c>
      <c r="L330" s="141">
        <v>99.5</v>
      </c>
      <c r="M330" s="141">
        <v>99.5</v>
      </c>
      <c r="N330" s="141">
        <v>99.5</v>
      </c>
      <c r="O330" s="141">
        <v>99.5</v>
      </c>
      <c r="P330" s="141">
        <v>99.5</v>
      </c>
      <c r="Q330" s="141">
        <v>99.5</v>
      </c>
      <c r="R330" s="141">
        <v>100.1</v>
      </c>
      <c r="S330" s="141">
        <v>100.1</v>
      </c>
      <c r="T330" s="141">
        <v>100.1</v>
      </c>
      <c r="U330" s="141">
        <v>100.1</v>
      </c>
      <c r="V330" s="141">
        <v>100.1</v>
      </c>
      <c r="W330" s="141">
        <v>100.1</v>
      </c>
      <c r="X330" s="141">
        <v>102.8</v>
      </c>
      <c r="Y330" s="141">
        <v>106.5</v>
      </c>
      <c r="Z330" s="141">
        <v>107.3</v>
      </c>
      <c r="AA330" s="141">
        <v>105.2</v>
      </c>
      <c r="AB330" s="141">
        <v>107.5</v>
      </c>
      <c r="AC330" s="141">
        <v>107</v>
      </c>
      <c r="AD330" s="141">
        <v>107</v>
      </c>
      <c r="AE330" s="141">
        <v>107</v>
      </c>
      <c r="AF330" s="141">
        <v>107</v>
      </c>
      <c r="AG330" s="141">
        <v>107</v>
      </c>
      <c r="AH330" s="141">
        <v>107</v>
      </c>
      <c r="AI330" s="141">
        <v>106</v>
      </c>
      <c r="AJ330" s="141">
        <v>106</v>
      </c>
      <c r="AK330" s="141">
        <v>106</v>
      </c>
      <c r="AL330" s="141">
        <v>106</v>
      </c>
      <c r="AM330" s="141">
        <v>106</v>
      </c>
      <c r="AN330" s="141">
        <v>106</v>
      </c>
      <c r="AO330" s="141">
        <v>106</v>
      </c>
      <c r="AP330" s="141">
        <v>106</v>
      </c>
      <c r="AQ330" s="141">
        <v>106</v>
      </c>
      <c r="AR330" s="141">
        <v>106</v>
      </c>
      <c r="AS330" s="141">
        <v>106</v>
      </c>
      <c r="AT330" s="141">
        <v>106</v>
      </c>
      <c r="AU330" s="141">
        <v>118</v>
      </c>
      <c r="AV330" s="141">
        <v>137.80000000000001</v>
      </c>
      <c r="AW330" s="141">
        <v>142.30000000000001</v>
      </c>
      <c r="AX330" s="141">
        <v>142.30000000000001</v>
      </c>
      <c r="AY330" s="141">
        <v>153.30000000000001</v>
      </c>
      <c r="AZ330" s="141">
        <v>154.6</v>
      </c>
      <c r="BA330" s="141">
        <v>154.6</v>
      </c>
      <c r="BB330" s="141">
        <v>154.6</v>
      </c>
      <c r="BC330" s="141">
        <v>154.6</v>
      </c>
      <c r="BD330" s="141">
        <v>138.6</v>
      </c>
      <c r="BE330" s="141">
        <v>138.6</v>
      </c>
      <c r="BF330" s="141">
        <v>135</v>
      </c>
      <c r="BG330" s="141">
        <v>135</v>
      </c>
      <c r="BH330" s="141">
        <v>135</v>
      </c>
      <c r="BI330" s="141">
        <v>138.5</v>
      </c>
      <c r="BJ330" s="141">
        <v>140.9</v>
      </c>
      <c r="BK330" s="141">
        <v>140.9</v>
      </c>
      <c r="BL330" s="141">
        <v>140.9</v>
      </c>
      <c r="BM330" s="141">
        <v>147.80000000000001</v>
      </c>
      <c r="BN330" s="141">
        <v>147.80000000000001</v>
      </c>
      <c r="BO330" s="141">
        <v>147.80000000000001</v>
      </c>
      <c r="BP330" s="141">
        <v>151.19999999999999</v>
      </c>
      <c r="BQ330" s="141">
        <v>151.19999999999999</v>
      </c>
      <c r="BR330" s="141">
        <v>171.9</v>
      </c>
      <c r="BS330" s="141">
        <v>171.9</v>
      </c>
      <c r="BT330" s="141">
        <v>171.9</v>
      </c>
      <c r="BU330" s="141">
        <v>171.9</v>
      </c>
      <c r="BV330" s="141">
        <v>171.9</v>
      </c>
      <c r="BW330" s="141">
        <v>167.6</v>
      </c>
      <c r="BX330" s="141">
        <v>172.6</v>
      </c>
      <c r="BY330" s="141">
        <v>171.3</v>
      </c>
      <c r="BZ330" s="141">
        <v>174.9</v>
      </c>
      <c r="CA330" s="141">
        <v>174.4</v>
      </c>
      <c r="CB330" s="141">
        <v>174.3</v>
      </c>
      <c r="CC330" s="141">
        <v>174.3</v>
      </c>
      <c r="CD330" s="141">
        <v>174.3</v>
      </c>
      <c r="CE330" s="141">
        <v>174.3</v>
      </c>
      <c r="CF330" s="141">
        <v>181.3</v>
      </c>
      <c r="CG330" s="141">
        <v>198.6</v>
      </c>
      <c r="CH330" s="141">
        <v>198.6</v>
      </c>
      <c r="CI330" s="141">
        <v>198.6</v>
      </c>
      <c r="CJ330" s="141">
        <v>198.6</v>
      </c>
      <c r="CK330" s="141">
        <v>198.6</v>
      </c>
      <c r="CL330" s="141">
        <v>205.7</v>
      </c>
    </row>
    <row r="331" spans="1:90" x14ac:dyDescent="0.2">
      <c r="A331" s="138" t="s">
        <v>3505</v>
      </c>
      <c r="B331" s="138" t="s">
        <v>2021</v>
      </c>
      <c r="C331" s="139">
        <v>0.54979</v>
      </c>
      <c r="D331" s="141">
        <v>100.6</v>
      </c>
      <c r="E331" s="141">
        <v>100.5</v>
      </c>
      <c r="F331" s="141">
        <v>100.9</v>
      </c>
      <c r="G331" s="141">
        <v>101.5</v>
      </c>
      <c r="H331" s="141">
        <v>101.1</v>
      </c>
      <c r="I331" s="141">
        <v>100.4</v>
      </c>
      <c r="J331" s="141">
        <v>101.2</v>
      </c>
      <c r="K331" s="141">
        <v>101.1</v>
      </c>
      <c r="L331" s="141">
        <v>101.6</v>
      </c>
      <c r="M331" s="141">
        <v>101.6</v>
      </c>
      <c r="N331" s="141">
        <v>101.3</v>
      </c>
      <c r="O331" s="141">
        <v>100.6</v>
      </c>
      <c r="P331" s="141">
        <v>103</v>
      </c>
      <c r="Q331" s="141">
        <v>102.3</v>
      </c>
      <c r="R331" s="141">
        <v>103.7</v>
      </c>
      <c r="S331" s="141">
        <v>106.9</v>
      </c>
      <c r="T331" s="141">
        <v>105.3</v>
      </c>
      <c r="U331" s="141">
        <v>106</v>
      </c>
      <c r="V331" s="141">
        <v>106.9</v>
      </c>
      <c r="W331" s="141">
        <v>106.6</v>
      </c>
      <c r="X331" s="141">
        <v>108</v>
      </c>
      <c r="Y331" s="141">
        <v>107.4</v>
      </c>
      <c r="Z331" s="141">
        <v>107</v>
      </c>
      <c r="AA331" s="141">
        <v>108.6</v>
      </c>
      <c r="AB331" s="141">
        <v>110.7</v>
      </c>
      <c r="AC331" s="141">
        <v>111.3</v>
      </c>
      <c r="AD331" s="141">
        <v>112.1</v>
      </c>
      <c r="AE331" s="141">
        <v>108.5</v>
      </c>
      <c r="AF331" s="141">
        <v>108.7</v>
      </c>
      <c r="AG331" s="141">
        <v>110.2</v>
      </c>
      <c r="AH331" s="141">
        <v>109.8</v>
      </c>
      <c r="AI331" s="141">
        <v>109.1</v>
      </c>
      <c r="AJ331" s="141">
        <v>109.1</v>
      </c>
      <c r="AK331" s="141">
        <v>108.6</v>
      </c>
      <c r="AL331" s="141">
        <v>109.2</v>
      </c>
      <c r="AM331" s="141">
        <v>109.2</v>
      </c>
      <c r="AN331" s="141">
        <v>110.2</v>
      </c>
      <c r="AO331" s="141">
        <v>110.3</v>
      </c>
      <c r="AP331" s="141">
        <v>111</v>
      </c>
      <c r="AQ331" s="141">
        <v>112.4</v>
      </c>
      <c r="AR331" s="141">
        <v>112.5</v>
      </c>
      <c r="AS331" s="141">
        <v>112.5</v>
      </c>
      <c r="AT331" s="141">
        <v>112.5</v>
      </c>
      <c r="AU331" s="141">
        <v>113.1</v>
      </c>
      <c r="AV331" s="141">
        <v>113.2</v>
      </c>
      <c r="AW331" s="141">
        <v>113.9</v>
      </c>
      <c r="AX331" s="141">
        <v>114.4</v>
      </c>
      <c r="AY331" s="141">
        <v>113.9</v>
      </c>
      <c r="AZ331" s="141">
        <v>115.5</v>
      </c>
      <c r="BA331" s="141">
        <v>115.3</v>
      </c>
      <c r="BB331" s="141">
        <v>115.7</v>
      </c>
      <c r="BC331" s="141">
        <v>115.5</v>
      </c>
      <c r="BD331" s="141">
        <v>116.4</v>
      </c>
      <c r="BE331" s="141">
        <v>117.2</v>
      </c>
      <c r="BF331" s="141">
        <v>117.3</v>
      </c>
      <c r="BG331" s="141">
        <v>120.6</v>
      </c>
      <c r="BH331" s="141">
        <v>120.2</v>
      </c>
      <c r="BI331" s="141">
        <v>118.9</v>
      </c>
      <c r="BJ331" s="141">
        <v>116.7</v>
      </c>
      <c r="BK331" s="141">
        <v>119</v>
      </c>
      <c r="BL331" s="141">
        <v>117.7</v>
      </c>
      <c r="BM331" s="141">
        <v>117.1</v>
      </c>
      <c r="BN331" s="141">
        <v>115.8</v>
      </c>
      <c r="BO331" s="141">
        <v>121.2</v>
      </c>
      <c r="BP331" s="141">
        <v>122.9</v>
      </c>
      <c r="BQ331" s="141">
        <v>122.2</v>
      </c>
      <c r="BR331" s="141">
        <v>122.1</v>
      </c>
      <c r="BS331" s="141">
        <v>122.4</v>
      </c>
      <c r="BT331" s="141">
        <v>122.6</v>
      </c>
      <c r="BU331" s="141">
        <v>123.1</v>
      </c>
      <c r="BV331" s="141">
        <v>123</v>
      </c>
      <c r="BW331" s="141">
        <v>122.2</v>
      </c>
      <c r="BX331" s="141">
        <v>123.1</v>
      </c>
      <c r="BY331" s="141">
        <v>124.4</v>
      </c>
      <c r="BZ331" s="141">
        <v>123.4</v>
      </c>
      <c r="CA331" s="141">
        <v>126</v>
      </c>
      <c r="CB331" s="141">
        <v>127</v>
      </c>
      <c r="CC331" s="141">
        <v>127.6</v>
      </c>
      <c r="CD331" s="141">
        <v>126.1</v>
      </c>
      <c r="CE331" s="141">
        <v>125.2</v>
      </c>
      <c r="CF331" s="141">
        <v>123</v>
      </c>
      <c r="CG331" s="141">
        <v>123.2</v>
      </c>
      <c r="CH331" s="141">
        <v>123.8</v>
      </c>
      <c r="CI331" s="141">
        <v>123.9</v>
      </c>
      <c r="CJ331" s="141">
        <v>124.1</v>
      </c>
      <c r="CK331" s="141">
        <v>124.5</v>
      </c>
      <c r="CL331" s="141">
        <v>124.9</v>
      </c>
    </row>
    <row r="332" spans="1:90" x14ac:dyDescent="0.2">
      <c r="A332" s="138" t="s">
        <v>3506</v>
      </c>
      <c r="B332" s="138" t="s">
        <v>2023</v>
      </c>
      <c r="C332" s="139">
        <v>0.30223</v>
      </c>
      <c r="D332" s="141">
        <v>100.7</v>
      </c>
      <c r="E332" s="141">
        <v>100.5</v>
      </c>
      <c r="F332" s="141">
        <v>101.4</v>
      </c>
      <c r="G332" s="141">
        <v>101.6</v>
      </c>
      <c r="H332" s="141">
        <v>101.6</v>
      </c>
      <c r="I332" s="141">
        <v>100.6</v>
      </c>
      <c r="J332" s="141">
        <v>101.4</v>
      </c>
      <c r="K332" s="141">
        <v>101.6</v>
      </c>
      <c r="L332" s="141">
        <v>101.6</v>
      </c>
      <c r="M332" s="141">
        <v>101.2</v>
      </c>
      <c r="N332" s="141">
        <v>100.4</v>
      </c>
      <c r="O332" s="141">
        <v>99.2</v>
      </c>
      <c r="P332" s="141">
        <v>103.4</v>
      </c>
      <c r="Q332" s="141">
        <v>102.4</v>
      </c>
      <c r="R332" s="141">
        <v>105</v>
      </c>
      <c r="S332" s="141">
        <v>109.4</v>
      </c>
      <c r="T332" s="141">
        <v>106.2</v>
      </c>
      <c r="U332" s="141">
        <v>107.2</v>
      </c>
      <c r="V332" s="141">
        <v>108.2</v>
      </c>
      <c r="W332" s="141">
        <v>107.7</v>
      </c>
      <c r="X332" s="141">
        <v>110.4</v>
      </c>
      <c r="Y332" s="141">
        <v>109</v>
      </c>
      <c r="Z332" s="141">
        <v>108.5</v>
      </c>
      <c r="AA332" s="141">
        <v>110.9</v>
      </c>
      <c r="AB332" s="141">
        <v>114.4</v>
      </c>
      <c r="AC332" s="141">
        <v>114.8</v>
      </c>
      <c r="AD332" s="141">
        <v>116.8</v>
      </c>
      <c r="AE332" s="141">
        <v>110.1</v>
      </c>
      <c r="AF332" s="141">
        <v>110.6</v>
      </c>
      <c r="AG332" s="141">
        <v>113.1</v>
      </c>
      <c r="AH332" s="141">
        <v>112.1</v>
      </c>
      <c r="AI332" s="141">
        <v>111.5</v>
      </c>
      <c r="AJ332" s="141">
        <v>111.3</v>
      </c>
      <c r="AK332" s="141">
        <v>111.1</v>
      </c>
      <c r="AL332" s="141">
        <v>111.7</v>
      </c>
      <c r="AM332" s="141">
        <v>111.6</v>
      </c>
      <c r="AN332" s="141">
        <v>112.5</v>
      </c>
      <c r="AO332" s="141">
        <v>112.8</v>
      </c>
      <c r="AP332" s="141">
        <v>114</v>
      </c>
      <c r="AQ332" s="141">
        <v>116.7</v>
      </c>
      <c r="AR332" s="141">
        <v>116.8</v>
      </c>
      <c r="AS332" s="141">
        <v>116.8</v>
      </c>
      <c r="AT332" s="141">
        <v>116.8</v>
      </c>
      <c r="AU332" s="141">
        <v>116.8</v>
      </c>
      <c r="AV332" s="141">
        <v>116.8</v>
      </c>
      <c r="AW332" s="141">
        <v>116.8</v>
      </c>
      <c r="AX332" s="141">
        <v>118.1</v>
      </c>
      <c r="AY332" s="141">
        <v>117.8</v>
      </c>
      <c r="AZ332" s="141">
        <v>120</v>
      </c>
      <c r="BA332" s="141">
        <v>119.6</v>
      </c>
      <c r="BB332" s="141">
        <v>120.1</v>
      </c>
      <c r="BC332" s="141">
        <v>119</v>
      </c>
      <c r="BD332" s="141">
        <v>119.7</v>
      </c>
      <c r="BE332" s="141">
        <v>121.2</v>
      </c>
      <c r="BF332" s="141">
        <v>121.2</v>
      </c>
      <c r="BG332" s="141">
        <v>126.9</v>
      </c>
      <c r="BH332" s="141">
        <v>126.3</v>
      </c>
      <c r="BI332" s="141">
        <v>123.5</v>
      </c>
      <c r="BJ332" s="141">
        <v>118.7</v>
      </c>
      <c r="BK332" s="141">
        <v>122.9</v>
      </c>
      <c r="BL332" s="141">
        <v>120.2</v>
      </c>
      <c r="BM332" s="141">
        <v>118.8</v>
      </c>
      <c r="BN332" s="141">
        <v>115.2</v>
      </c>
      <c r="BO332" s="141">
        <v>122</v>
      </c>
      <c r="BP332" s="141">
        <v>123.2</v>
      </c>
      <c r="BQ332" s="141">
        <v>121.7</v>
      </c>
      <c r="BR332" s="141">
        <v>121.7</v>
      </c>
      <c r="BS332" s="141">
        <v>121.7</v>
      </c>
      <c r="BT332" s="141">
        <v>121.7</v>
      </c>
      <c r="BU332" s="141">
        <v>121.7</v>
      </c>
      <c r="BV332" s="141">
        <v>121.7</v>
      </c>
      <c r="BW332" s="141">
        <v>121.7</v>
      </c>
      <c r="BX332" s="141">
        <v>121.4</v>
      </c>
      <c r="BY332" s="141">
        <v>123.6</v>
      </c>
      <c r="BZ332" s="141">
        <v>121.5</v>
      </c>
      <c r="CA332" s="141">
        <v>125.1</v>
      </c>
      <c r="CB332" s="141">
        <v>125.8</v>
      </c>
      <c r="CC332" s="141">
        <v>128.19999999999999</v>
      </c>
      <c r="CD332" s="141">
        <v>125.7</v>
      </c>
      <c r="CE332" s="141">
        <v>122.9</v>
      </c>
      <c r="CF332" s="141">
        <v>119.9</v>
      </c>
      <c r="CG332" s="141">
        <v>119.9</v>
      </c>
      <c r="CH332" s="141">
        <v>120.7</v>
      </c>
      <c r="CI332" s="141">
        <v>121.6</v>
      </c>
      <c r="CJ332" s="141">
        <v>122.5</v>
      </c>
      <c r="CK332" s="141">
        <v>122.5</v>
      </c>
      <c r="CL332" s="141">
        <v>122.8</v>
      </c>
    </row>
    <row r="333" spans="1:90" x14ac:dyDescent="0.2">
      <c r="A333" s="138" t="s">
        <v>3507</v>
      </c>
      <c r="B333" s="138" t="s">
        <v>2025</v>
      </c>
      <c r="C333" s="139">
        <v>0.12391000000000001</v>
      </c>
      <c r="D333" s="141">
        <v>100</v>
      </c>
      <c r="E333" s="141">
        <v>100</v>
      </c>
      <c r="F333" s="141">
        <v>100</v>
      </c>
      <c r="G333" s="141">
        <v>100</v>
      </c>
      <c r="H333" s="141">
        <v>100</v>
      </c>
      <c r="I333" s="141">
        <v>100</v>
      </c>
      <c r="J333" s="141">
        <v>100</v>
      </c>
      <c r="K333" s="141">
        <v>100</v>
      </c>
      <c r="L333" s="141">
        <v>100</v>
      </c>
      <c r="M333" s="141">
        <v>100</v>
      </c>
      <c r="N333" s="141">
        <v>100</v>
      </c>
      <c r="O333" s="141">
        <v>100</v>
      </c>
      <c r="P333" s="141">
        <v>100</v>
      </c>
      <c r="Q333" s="141">
        <v>100</v>
      </c>
      <c r="R333" s="141">
        <v>100</v>
      </c>
      <c r="S333" s="141">
        <v>101.6</v>
      </c>
      <c r="T333" s="141">
        <v>101.6</v>
      </c>
      <c r="U333" s="141">
        <v>101.6</v>
      </c>
      <c r="V333" s="141">
        <v>103.6</v>
      </c>
      <c r="W333" s="141">
        <v>103.6</v>
      </c>
      <c r="X333" s="141">
        <v>103.6</v>
      </c>
      <c r="Y333" s="141">
        <v>103.6</v>
      </c>
      <c r="Z333" s="141">
        <v>103.6</v>
      </c>
      <c r="AA333" s="141">
        <v>104.5</v>
      </c>
      <c r="AB333" s="141">
        <v>104.5</v>
      </c>
      <c r="AC333" s="141">
        <v>104.5</v>
      </c>
      <c r="AD333" s="141">
        <v>104.5</v>
      </c>
      <c r="AE333" s="141">
        <v>104.6</v>
      </c>
      <c r="AF333" s="141">
        <v>104.6</v>
      </c>
      <c r="AG333" s="141">
        <v>104.6</v>
      </c>
      <c r="AH333" s="141">
        <v>104.6</v>
      </c>
      <c r="AI333" s="141">
        <v>104.6</v>
      </c>
      <c r="AJ333" s="141">
        <v>104.6</v>
      </c>
      <c r="AK333" s="141">
        <v>104.6</v>
      </c>
      <c r="AL333" s="141">
        <v>104.6</v>
      </c>
      <c r="AM333" s="141">
        <v>105</v>
      </c>
      <c r="AN333" s="141">
        <v>105</v>
      </c>
      <c r="AO333" s="141">
        <v>105</v>
      </c>
      <c r="AP333" s="141">
        <v>105</v>
      </c>
      <c r="AQ333" s="141">
        <v>105</v>
      </c>
      <c r="AR333" s="141">
        <v>105</v>
      </c>
      <c r="AS333" s="141">
        <v>104.7</v>
      </c>
      <c r="AT333" s="141">
        <v>103.8</v>
      </c>
      <c r="AU333" s="141">
        <v>106.6</v>
      </c>
      <c r="AV333" s="141">
        <v>106</v>
      </c>
      <c r="AW333" s="141">
        <v>106.7</v>
      </c>
      <c r="AX333" s="141">
        <v>106.3</v>
      </c>
      <c r="AY333" s="141">
        <v>105.6</v>
      </c>
      <c r="AZ333" s="141">
        <v>105.5</v>
      </c>
      <c r="BA333" s="141">
        <v>105.4</v>
      </c>
      <c r="BB333" s="141">
        <v>105.3</v>
      </c>
      <c r="BC333" s="141">
        <v>106.5</v>
      </c>
      <c r="BD333" s="141">
        <v>108.4</v>
      </c>
      <c r="BE333" s="141">
        <v>109.3</v>
      </c>
      <c r="BF333" s="141">
        <v>109.8</v>
      </c>
      <c r="BG333" s="141">
        <v>110.4</v>
      </c>
      <c r="BH333" s="141">
        <v>111.3</v>
      </c>
      <c r="BI333" s="141">
        <v>110.4</v>
      </c>
      <c r="BJ333" s="141">
        <v>111.6</v>
      </c>
      <c r="BK333" s="141">
        <v>112.4</v>
      </c>
      <c r="BL333" s="141">
        <v>112.5</v>
      </c>
      <c r="BM333" s="141">
        <v>113.4</v>
      </c>
      <c r="BN333" s="141">
        <v>113.4</v>
      </c>
      <c r="BO333" s="141">
        <v>115.3</v>
      </c>
      <c r="BP333" s="141">
        <v>118.8</v>
      </c>
      <c r="BQ333" s="141">
        <v>118.4</v>
      </c>
      <c r="BR333" s="141">
        <v>118.1</v>
      </c>
      <c r="BS333" s="141">
        <v>118.8</v>
      </c>
      <c r="BT333" s="141">
        <v>119.2</v>
      </c>
      <c r="BU333" s="141">
        <v>122.2</v>
      </c>
      <c r="BV333" s="141">
        <v>121.6</v>
      </c>
      <c r="BW333" s="141">
        <v>118.3</v>
      </c>
      <c r="BX333" s="141">
        <v>117</v>
      </c>
      <c r="BY333" s="141">
        <v>116.4</v>
      </c>
      <c r="BZ333" s="141">
        <v>121.2</v>
      </c>
      <c r="CA333" s="141">
        <v>122.2</v>
      </c>
      <c r="CB333" s="141">
        <v>124</v>
      </c>
      <c r="CC333" s="141">
        <v>122.3</v>
      </c>
      <c r="CD333" s="141">
        <v>121.9</v>
      </c>
      <c r="CE333" s="141">
        <v>124.1</v>
      </c>
      <c r="CF333" s="141">
        <v>122.1</v>
      </c>
      <c r="CG333" s="141">
        <v>122.4</v>
      </c>
      <c r="CH333" s="141">
        <v>122.4</v>
      </c>
      <c r="CI333" s="141">
        <v>121</v>
      </c>
      <c r="CJ333" s="141">
        <v>120.3</v>
      </c>
      <c r="CK333" s="141">
        <v>120.3</v>
      </c>
      <c r="CL333" s="141">
        <v>119.8</v>
      </c>
    </row>
    <row r="334" spans="1:90" x14ac:dyDescent="0.2">
      <c r="A334" s="138" t="s">
        <v>3508</v>
      </c>
      <c r="B334" s="138" t="s">
        <v>2027</v>
      </c>
      <c r="C334" s="139">
        <v>8.1189999999999998E-2</v>
      </c>
      <c r="D334" s="141">
        <v>101.3</v>
      </c>
      <c r="E334" s="141">
        <v>101</v>
      </c>
      <c r="F334" s="141">
        <v>100.8</v>
      </c>
      <c r="G334" s="141">
        <v>100.4</v>
      </c>
      <c r="H334" s="141">
        <v>99.8</v>
      </c>
      <c r="I334" s="141">
        <v>99.8</v>
      </c>
      <c r="J334" s="141">
        <v>101.9</v>
      </c>
      <c r="K334" s="141">
        <v>101.1</v>
      </c>
      <c r="L334" s="141">
        <v>100.8</v>
      </c>
      <c r="M334" s="141">
        <v>102.5</v>
      </c>
      <c r="N334" s="141">
        <v>103.4</v>
      </c>
      <c r="O334" s="141">
        <v>102.7</v>
      </c>
      <c r="P334" s="141">
        <v>104</v>
      </c>
      <c r="Q334" s="141">
        <v>102.5</v>
      </c>
      <c r="R334" s="141">
        <v>102.9</v>
      </c>
      <c r="S334" s="141">
        <v>102.7</v>
      </c>
      <c r="T334" s="141">
        <v>103.7</v>
      </c>
      <c r="U334" s="141">
        <v>104.4</v>
      </c>
      <c r="V334" s="141">
        <v>103.8</v>
      </c>
      <c r="W334" s="141">
        <v>103.9</v>
      </c>
      <c r="X334" s="141">
        <v>103.1</v>
      </c>
      <c r="Y334" s="141">
        <v>104.5</v>
      </c>
      <c r="Z334" s="141">
        <v>104.1</v>
      </c>
      <c r="AA334" s="141">
        <v>104</v>
      </c>
      <c r="AB334" s="141">
        <v>105</v>
      </c>
      <c r="AC334" s="141">
        <v>107.5</v>
      </c>
      <c r="AD334" s="141">
        <v>105.7</v>
      </c>
      <c r="AE334" s="141">
        <v>107.9</v>
      </c>
      <c r="AF334" s="141">
        <v>107.4</v>
      </c>
      <c r="AG334" s="141">
        <v>107.9</v>
      </c>
      <c r="AH334" s="141">
        <v>108.6</v>
      </c>
      <c r="AI334" s="141">
        <v>107.1</v>
      </c>
      <c r="AJ334" s="141">
        <v>107.4</v>
      </c>
      <c r="AK334" s="141">
        <v>104.3</v>
      </c>
      <c r="AL334" s="141">
        <v>106.2</v>
      </c>
      <c r="AM334" s="141">
        <v>106.5</v>
      </c>
      <c r="AN334" s="141">
        <v>106.5</v>
      </c>
      <c r="AO334" s="141">
        <v>106.5</v>
      </c>
      <c r="AP334" s="141">
        <v>106.2</v>
      </c>
      <c r="AQ334" s="141">
        <v>106.2</v>
      </c>
      <c r="AR334" s="141">
        <v>106.5</v>
      </c>
      <c r="AS334" s="141">
        <v>106.5</v>
      </c>
      <c r="AT334" s="141">
        <v>106.5</v>
      </c>
      <c r="AU334" s="141">
        <v>106.5</v>
      </c>
      <c r="AV334" s="141">
        <v>107.6</v>
      </c>
      <c r="AW334" s="141">
        <v>111.3</v>
      </c>
      <c r="AX334" s="141">
        <v>110.5</v>
      </c>
      <c r="AY334" s="141">
        <v>109.5</v>
      </c>
      <c r="AZ334" s="141">
        <v>108.4</v>
      </c>
      <c r="BA334" s="141">
        <v>109</v>
      </c>
      <c r="BB334" s="141">
        <v>109.6</v>
      </c>
      <c r="BC334" s="141">
        <v>114.3</v>
      </c>
      <c r="BD334" s="141">
        <v>114.1</v>
      </c>
      <c r="BE334" s="141">
        <v>112.8</v>
      </c>
      <c r="BF334" s="141">
        <v>112.9</v>
      </c>
      <c r="BG334" s="141">
        <v>113</v>
      </c>
      <c r="BH334" s="141">
        <v>111.1</v>
      </c>
      <c r="BI334" s="141">
        <v>114.2</v>
      </c>
      <c r="BJ334" s="141">
        <v>115.3</v>
      </c>
      <c r="BK334" s="141">
        <v>115.4</v>
      </c>
      <c r="BL334" s="141">
        <v>116.2</v>
      </c>
      <c r="BM334" s="141">
        <v>116.2</v>
      </c>
      <c r="BN334" s="141">
        <v>116.5</v>
      </c>
      <c r="BO334" s="141">
        <v>118.1</v>
      </c>
      <c r="BP334" s="141">
        <v>119.4</v>
      </c>
      <c r="BQ334" s="141">
        <v>120.7</v>
      </c>
      <c r="BR334" s="141">
        <v>120.9</v>
      </c>
      <c r="BS334" s="141">
        <v>121.5</v>
      </c>
      <c r="BT334" s="141">
        <v>122.2</v>
      </c>
      <c r="BU334" s="141">
        <v>121.3</v>
      </c>
      <c r="BV334" s="141">
        <v>120.8</v>
      </c>
      <c r="BW334" s="141">
        <v>120.5</v>
      </c>
      <c r="BX334" s="141">
        <v>124.1</v>
      </c>
      <c r="BY334" s="141">
        <v>125</v>
      </c>
      <c r="BZ334" s="141">
        <v>126.3</v>
      </c>
      <c r="CA334" s="141">
        <v>128.9</v>
      </c>
      <c r="CB334" s="141">
        <v>128.1</v>
      </c>
      <c r="CC334" s="141">
        <v>128.1</v>
      </c>
      <c r="CD334" s="141">
        <v>128</v>
      </c>
      <c r="CE334" s="141">
        <v>128.5</v>
      </c>
      <c r="CF334" s="141">
        <v>128</v>
      </c>
      <c r="CG334" s="141">
        <v>128.4</v>
      </c>
      <c r="CH334" s="141">
        <v>129.30000000000001</v>
      </c>
      <c r="CI334" s="141">
        <v>129.19999999999999</v>
      </c>
      <c r="CJ334" s="141">
        <v>128.6</v>
      </c>
      <c r="CK334" s="141">
        <v>131</v>
      </c>
      <c r="CL334" s="141">
        <v>133.30000000000001</v>
      </c>
    </row>
    <row r="335" spans="1:90" x14ac:dyDescent="0.2">
      <c r="A335" s="138" t="s">
        <v>3509</v>
      </c>
      <c r="B335" s="138" t="s">
        <v>2029</v>
      </c>
      <c r="C335" s="139">
        <v>4.2459999999999998E-2</v>
      </c>
      <c r="D335" s="141">
        <v>100.2</v>
      </c>
      <c r="E335" s="141">
        <v>100.2</v>
      </c>
      <c r="F335" s="141">
        <v>100.2</v>
      </c>
      <c r="G335" s="141">
        <v>106.8</v>
      </c>
      <c r="H335" s="141">
        <v>102.7</v>
      </c>
      <c r="I335" s="141">
        <v>101.3</v>
      </c>
      <c r="J335" s="141">
        <v>101.3</v>
      </c>
      <c r="K335" s="141">
        <v>101.3</v>
      </c>
      <c r="L335" s="141">
        <v>107.2</v>
      </c>
      <c r="M335" s="141">
        <v>107.2</v>
      </c>
      <c r="N335" s="141">
        <v>107.2</v>
      </c>
      <c r="O335" s="141">
        <v>107.2</v>
      </c>
      <c r="P335" s="141">
        <v>107.2</v>
      </c>
      <c r="Q335" s="141">
        <v>107.2</v>
      </c>
      <c r="R335" s="141">
        <v>107.2</v>
      </c>
      <c r="S335" s="141">
        <v>112.7</v>
      </c>
      <c r="T335" s="141">
        <v>112.7</v>
      </c>
      <c r="U335" s="141">
        <v>112.7</v>
      </c>
      <c r="V335" s="141">
        <v>112.7</v>
      </c>
      <c r="W335" s="141">
        <v>112.7</v>
      </c>
      <c r="X335" s="141">
        <v>112.7</v>
      </c>
      <c r="Y335" s="141">
        <v>112.7</v>
      </c>
      <c r="Z335" s="141">
        <v>112.7</v>
      </c>
      <c r="AA335" s="141">
        <v>113</v>
      </c>
      <c r="AB335" s="141">
        <v>113</v>
      </c>
      <c r="AC335" s="141">
        <v>113</v>
      </c>
      <c r="AD335" s="141">
        <v>113</v>
      </c>
      <c r="AE335" s="141">
        <v>109.7</v>
      </c>
      <c r="AF335" s="141">
        <v>109.7</v>
      </c>
      <c r="AG335" s="141">
        <v>109.7</v>
      </c>
      <c r="AH335" s="141">
        <v>109.7</v>
      </c>
      <c r="AI335" s="141">
        <v>109.7</v>
      </c>
      <c r="AJ335" s="141">
        <v>109.7</v>
      </c>
      <c r="AK335" s="141">
        <v>109.7</v>
      </c>
      <c r="AL335" s="141">
        <v>109.7</v>
      </c>
      <c r="AM335" s="141">
        <v>109.7</v>
      </c>
      <c r="AN335" s="141">
        <v>116.1</v>
      </c>
      <c r="AO335" s="141">
        <v>116.1</v>
      </c>
      <c r="AP335" s="141">
        <v>115.7</v>
      </c>
      <c r="AQ335" s="141">
        <v>115.7</v>
      </c>
      <c r="AR335" s="141">
        <v>115.7</v>
      </c>
      <c r="AS335" s="141">
        <v>115.7</v>
      </c>
      <c r="AT335" s="141">
        <v>118.8</v>
      </c>
      <c r="AU335" s="141">
        <v>118.8</v>
      </c>
      <c r="AV335" s="141">
        <v>118.8</v>
      </c>
      <c r="AW335" s="141">
        <v>118.8</v>
      </c>
      <c r="AX335" s="141">
        <v>118.8</v>
      </c>
      <c r="AY335" s="141">
        <v>118.8</v>
      </c>
      <c r="AZ335" s="141">
        <v>126.2</v>
      </c>
      <c r="BA335" s="141">
        <v>126.1</v>
      </c>
      <c r="BB335" s="141">
        <v>125.7</v>
      </c>
      <c r="BC335" s="141">
        <v>119.9</v>
      </c>
      <c r="BD335" s="141">
        <v>119.9</v>
      </c>
      <c r="BE335" s="141">
        <v>119.9</v>
      </c>
      <c r="BF335" s="141">
        <v>119.9</v>
      </c>
      <c r="BG335" s="141">
        <v>119.9</v>
      </c>
      <c r="BH335" s="141">
        <v>119.9</v>
      </c>
      <c r="BI335" s="141">
        <v>119.9</v>
      </c>
      <c r="BJ335" s="141">
        <v>119.3</v>
      </c>
      <c r="BK335" s="141">
        <v>117.5</v>
      </c>
      <c r="BL335" s="141">
        <v>117.5</v>
      </c>
      <c r="BM335" s="141">
        <v>117.5</v>
      </c>
      <c r="BN335" s="141">
        <v>125.5</v>
      </c>
      <c r="BO335" s="141">
        <v>139.5</v>
      </c>
      <c r="BP335" s="141">
        <v>139.5</v>
      </c>
      <c r="BQ335" s="141">
        <v>139.5</v>
      </c>
      <c r="BR335" s="141">
        <v>139.5</v>
      </c>
      <c r="BS335" s="141">
        <v>139.5</v>
      </c>
      <c r="BT335" s="141">
        <v>139.5</v>
      </c>
      <c r="BU335" s="141">
        <v>139.5</v>
      </c>
      <c r="BV335" s="141">
        <v>139.5</v>
      </c>
      <c r="BW335" s="141">
        <v>139.5</v>
      </c>
      <c r="BX335" s="141">
        <v>151</v>
      </c>
      <c r="BY335" s="141">
        <v>152.69999999999999</v>
      </c>
      <c r="BZ335" s="141">
        <v>137.80000000000001</v>
      </c>
      <c r="CA335" s="141">
        <v>137.80000000000001</v>
      </c>
      <c r="CB335" s="141">
        <v>142.30000000000001</v>
      </c>
      <c r="CC335" s="141">
        <v>137.80000000000001</v>
      </c>
      <c r="CD335" s="141">
        <v>137.80000000000001</v>
      </c>
      <c r="CE335" s="141">
        <v>137.80000000000001</v>
      </c>
      <c r="CF335" s="141">
        <v>137.80000000000001</v>
      </c>
      <c r="CG335" s="141">
        <v>138.69999999999999</v>
      </c>
      <c r="CH335" s="141">
        <v>139.4</v>
      </c>
      <c r="CI335" s="141">
        <v>138.4</v>
      </c>
      <c r="CJ335" s="141">
        <v>138.4</v>
      </c>
      <c r="CK335" s="141">
        <v>138.4</v>
      </c>
      <c r="CL335" s="141">
        <v>138.6</v>
      </c>
    </row>
    <row r="336" spans="1:90" x14ac:dyDescent="0.2">
      <c r="A336" s="138" t="s">
        <v>3510</v>
      </c>
      <c r="B336" s="138" t="s">
        <v>3511</v>
      </c>
      <c r="C336" s="139">
        <v>0.46461000000000002</v>
      </c>
      <c r="D336" s="141">
        <v>101.7</v>
      </c>
      <c r="E336" s="141">
        <v>104.3</v>
      </c>
      <c r="F336" s="141">
        <v>104.2</v>
      </c>
      <c r="G336" s="141">
        <v>105.7</v>
      </c>
      <c r="H336" s="141">
        <v>105.8</v>
      </c>
      <c r="I336" s="141">
        <v>106</v>
      </c>
      <c r="J336" s="141">
        <v>105.8</v>
      </c>
      <c r="K336" s="141">
        <v>105.8</v>
      </c>
      <c r="L336" s="141">
        <v>105.8</v>
      </c>
      <c r="M336" s="141">
        <v>106</v>
      </c>
      <c r="N336" s="141">
        <v>108.4</v>
      </c>
      <c r="O336" s="141">
        <v>108.6</v>
      </c>
      <c r="P336" s="141">
        <v>108.5</v>
      </c>
      <c r="Q336" s="141">
        <v>108.7</v>
      </c>
      <c r="R336" s="141">
        <v>109.1</v>
      </c>
      <c r="S336" s="141">
        <v>111</v>
      </c>
      <c r="T336" s="141">
        <v>111</v>
      </c>
      <c r="U336" s="141">
        <v>111.1</v>
      </c>
      <c r="V336" s="141">
        <v>111.1</v>
      </c>
      <c r="W336" s="141">
        <v>112.1</v>
      </c>
      <c r="X336" s="141">
        <v>112.8</v>
      </c>
      <c r="Y336" s="141">
        <v>112.2</v>
      </c>
      <c r="Z336" s="141">
        <v>112.2</v>
      </c>
      <c r="AA336" s="141">
        <v>112.2</v>
      </c>
      <c r="AB336" s="141">
        <v>110.7</v>
      </c>
      <c r="AC336" s="141">
        <v>111</v>
      </c>
      <c r="AD336" s="141">
        <v>111</v>
      </c>
      <c r="AE336" s="141">
        <v>113.2</v>
      </c>
      <c r="AF336" s="141">
        <v>111.3</v>
      </c>
      <c r="AG336" s="141">
        <v>111.2</v>
      </c>
      <c r="AH336" s="141">
        <v>111.2</v>
      </c>
      <c r="AI336" s="141">
        <v>111.6</v>
      </c>
      <c r="AJ336" s="141">
        <v>111.4</v>
      </c>
      <c r="AK336" s="141">
        <v>111.5</v>
      </c>
      <c r="AL336" s="141">
        <v>112</v>
      </c>
      <c r="AM336" s="141">
        <v>111.5</v>
      </c>
      <c r="AN336" s="141">
        <v>114.2</v>
      </c>
      <c r="AO336" s="141">
        <v>114.4</v>
      </c>
      <c r="AP336" s="141">
        <v>114.6</v>
      </c>
      <c r="AQ336" s="141">
        <v>116.3</v>
      </c>
      <c r="AR336" s="141">
        <v>116.3</v>
      </c>
      <c r="AS336" s="141">
        <v>116.2</v>
      </c>
      <c r="AT336" s="141">
        <v>117.4</v>
      </c>
      <c r="AU336" s="141">
        <v>116.8</v>
      </c>
      <c r="AV336" s="141">
        <v>117.8</v>
      </c>
      <c r="AW336" s="141">
        <v>118.1</v>
      </c>
      <c r="AX336" s="141">
        <v>117.4</v>
      </c>
      <c r="AY336" s="141">
        <v>118.1</v>
      </c>
      <c r="AZ336" s="141">
        <v>118.9</v>
      </c>
      <c r="BA336" s="141">
        <v>119</v>
      </c>
      <c r="BB336" s="141">
        <v>118.9</v>
      </c>
      <c r="BC336" s="141">
        <v>118.7</v>
      </c>
      <c r="BD336" s="141">
        <v>122.6</v>
      </c>
      <c r="BE336" s="141">
        <v>123.3</v>
      </c>
      <c r="BF336" s="141">
        <v>123.4</v>
      </c>
      <c r="BG336" s="141">
        <v>123.7</v>
      </c>
      <c r="BH336" s="141">
        <v>124.2</v>
      </c>
      <c r="BI336" s="141">
        <v>124.1</v>
      </c>
      <c r="BJ336" s="141">
        <v>125</v>
      </c>
      <c r="BK336" s="141">
        <v>125.5</v>
      </c>
      <c r="BL336" s="141">
        <v>125.8</v>
      </c>
      <c r="BM336" s="141">
        <v>124.8</v>
      </c>
      <c r="BN336" s="141">
        <v>124.6</v>
      </c>
      <c r="BO336" s="141">
        <v>125.2</v>
      </c>
      <c r="BP336" s="141">
        <v>119.1</v>
      </c>
      <c r="BQ336" s="141">
        <v>120</v>
      </c>
      <c r="BR336" s="141">
        <v>125.5</v>
      </c>
      <c r="BS336" s="141">
        <v>134.5</v>
      </c>
      <c r="BT336" s="141">
        <v>131.19999999999999</v>
      </c>
      <c r="BU336" s="141">
        <v>130.1</v>
      </c>
      <c r="BV336" s="141">
        <v>130.1</v>
      </c>
      <c r="BW336" s="141">
        <v>131.1</v>
      </c>
      <c r="BX336" s="141">
        <v>130.30000000000001</v>
      </c>
      <c r="BY336" s="141">
        <v>130.4</v>
      </c>
      <c r="BZ336" s="141">
        <v>131.1</v>
      </c>
      <c r="CA336" s="141">
        <v>132.1</v>
      </c>
      <c r="CB336" s="141">
        <v>133</v>
      </c>
      <c r="CC336" s="141">
        <v>134</v>
      </c>
      <c r="CD336" s="141">
        <v>135.30000000000001</v>
      </c>
      <c r="CE336" s="141">
        <v>135.80000000000001</v>
      </c>
      <c r="CF336" s="141">
        <v>140.5</v>
      </c>
      <c r="CG336" s="141">
        <v>140.5</v>
      </c>
      <c r="CH336" s="141">
        <v>140.5</v>
      </c>
      <c r="CI336" s="141">
        <v>140.5</v>
      </c>
      <c r="CJ336" s="141">
        <v>140.5</v>
      </c>
      <c r="CK336" s="141">
        <v>140.9</v>
      </c>
      <c r="CL336" s="141">
        <v>141.19999999999999</v>
      </c>
    </row>
    <row r="337" spans="1:90" x14ac:dyDescent="0.2">
      <c r="A337" s="138" t="s">
        <v>3512</v>
      </c>
      <c r="B337" s="138" t="s">
        <v>3513</v>
      </c>
      <c r="C337" s="139">
        <v>0.2601</v>
      </c>
      <c r="D337" s="141">
        <v>101</v>
      </c>
      <c r="E337" s="141">
        <v>101</v>
      </c>
      <c r="F337" s="141">
        <v>101</v>
      </c>
      <c r="G337" s="141">
        <v>103.4</v>
      </c>
      <c r="H337" s="141">
        <v>103.4</v>
      </c>
      <c r="I337" s="141">
        <v>103.4</v>
      </c>
      <c r="J337" s="141">
        <v>103.4</v>
      </c>
      <c r="K337" s="141">
        <v>103.4</v>
      </c>
      <c r="L337" s="141">
        <v>103.4</v>
      </c>
      <c r="M337" s="141">
        <v>103.6</v>
      </c>
      <c r="N337" s="141">
        <v>107.4</v>
      </c>
      <c r="O337" s="141">
        <v>107.4</v>
      </c>
      <c r="P337" s="141">
        <v>108</v>
      </c>
      <c r="Q337" s="141">
        <v>108</v>
      </c>
      <c r="R337" s="141">
        <v>108</v>
      </c>
      <c r="S337" s="141">
        <v>110.4</v>
      </c>
      <c r="T337" s="141">
        <v>110.4</v>
      </c>
      <c r="U337" s="141">
        <v>110.4</v>
      </c>
      <c r="V337" s="141">
        <v>110.4</v>
      </c>
      <c r="W337" s="141">
        <v>111.3</v>
      </c>
      <c r="X337" s="141">
        <v>112.1</v>
      </c>
      <c r="Y337" s="141">
        <v>111</v>
      </c>
      <c r="Z337" s="141">
        <v>111.1</v>
      </c>
      <c r="AA337" s="141">
        <v>111.1</v>
      </c>
      <c r="AB337" s="141">
        <v>108.3</v>
      </c>
      <c r="AC337" s="141">
        <v>108.3</v>
      </c>
      <c r="AD337" s="141">
        <v>108.3</v>
      </c>
      <c r="AE337" s="141">
        <v>111.5</v>
      </c>
      <c r="AF337" s="141">
        <v>109</v>
      </c>
      <c r="AG337" s="141">
        <v>108.2</v>
      </c>
      <c r="AH337" s="141">
        <v>108.2</v>
      </c>
      <c r="AI337" s="141">
        <v>108.2</v>
      </c>
      <c r="AJ337" s="141">
        <v>108.2</v>
      </c>
      <c r="AK337" s="141">
        <v>108.2</v>
      </c>
      <c r="AL337" s="141">
        <v>109.1</v>
      </c>
      <c r="AM337" s="141">
        <v>109.1</v>
      </c>
      <c r="AN337" s="141">
        <v>108</v>
      </c>
      <c r="AO337" s="141">
        <v>108</v>
      </c>
      <c r="AP337" s="141">
        <v>108</v>
      </c>
      <c r="AQ337" s="141">
        <v>111.3</v>
      </c>
      <c r="AR337" s="141">
        <v>111.3</v>
      </c>
      <c r="AS337" s="141">
        <v>111.3</v>
      </c>
      <c r="AT337" s="141">
        <v>112.7</v>
      </c>
      <c r="AU337" s="141">
        <v>111.3</v>
      </c>
      <c r="AV337" s="141">
        <v>111.3</v>
      </c>
      <c r="AW337" s="141">
        <v>111.3</v>
      </c>
      <c r="AX337" s="141">
        <v>109.3</v>
      </c>
      <c r="AY337" s="141">
        <v>108.6</v>
      </c>
      <c r="AZ337" s="141">
        <v>110.7</v>
      </c>
      <c r="BA337" s="141">
        <v>110.7</v>
      </c>
      <c r="BB337" s="141">
        <v>110.7</v>
      </c>
      <c r="BC337" s="141">
        <v>110.7</v>
      </c>
      <c r="BD337" s="141">
        <v>110.7</v>
      </c>
      <c r="BE337" s="141">
        <v>110.2</v>
      </c>
      <c r="BF337" s="141">
        <v>109.7</v>
      </c>
      <c r="BG337" s="141">
        <v>110.5</v>
      </c>
      <c r="BH337" s="141">
        <v>110.3</v>
      </c>
      <c r="BI337" s="141">
        <v>110.5</v>
      </c>
      <c r="BJ337" s="141">
        <v>112</v>
      </c>
      <c r="BK337" s="141">
        <v>112.5</v>
      </c>
      <c r="BL337" s="141">
        <v>112.8</v>
      </c>
      <c r="BM337" s="141">
        <v>111.2</v>
      </c>
      <c r="BN337" s="141">
        <v>111.2</v>
      </c>
      <c r="BO337" s="141">
        <v>112.2</v>
      </c>
      <c r="BP337" s="141">
        <v>114.2</v>
      </c>
      <c r="BQ337" s="141">
        <v>115.7</v>
      </c>
      <c r="BR337" s="141">
        <v>125.7</v>
      </c>
      <c r="BS337" s="141">
        <v>129.30000000000001</v>
      </c>
      <c r="BT337" s="141">
        <v>126.4</v>
      </c>
      <c r="BU337" s="141">
        <v>126.7</v>
      </c>
      <c r="BV337" s="141">
        <v>126.9</v>
      </c>
      <c r="BW337" s="141">
        <v>129.30000000000001</v>
      </c>
      <c r="BX337" s="141">
        <v>130.19999999999999</v>
      </c>
      <c r="BY337" s="141">
        <v>130.6</v>
      </c>
      <c r="BZ337" s="141">
        <v>134.30000000000001</v>
      </c>
      <c r="CA337" s="141">
        <v>134.6</v>
      </c>
      <c r="CB337" s="141">
        <v>134.6</v>
      </c>
      <c r="CC337" s="141">
        <v>134.6</v>
      </c>
      <c r="CD337" s="141">
        <v>136.9</v>
      </c>
      <c r="CE337" s="141">
        <v>134.19999999999999</v>
      </c>
      <c r="CF337" s="141">
        <v>139</v>
      </c>
      <c r="CG337" s="141">
        <v>139</v>
      </c>
      <c r="CH337" s="141">
        <v>139</v>
      </c>
      <c r="CI337" s="141">
        <v>139</v>
      </c>
      <c r="CJ337" s="141">
        <v>139</v>
      </c>
      <c r="CK337" s="141">
        <v>139</v>
      </c>
      <c r="CL337" s="141">
        <v>139.30000000000001</v>
      </c>
    </row>
    <row r="338" spans="1:90" x14ac:dyDescent="0.2">
      <c r="A338" s="138" t="s">
        <v>2142</v>
      </c>
      <c r="B338" s="138" t="s">
        <v>3514</v>
      </c>
      <c r="C338" s="139">
        <v>0.12881999999999999</v>
      </c>
      <c r="D338" s="141">
        <v>103.6</v>
      </c>
      <c r="E338" s="141">
        <v>112.5</v>
      </c>
      <c r="F338" s="141">
        <v>112.5</v>
      </c>
      <c r="G338" s="141">
        <v>112.5</v>
      </c>
      <c r="H338" s="141">
        <v>112.5</v>
      </c>
      <c r="I338" s="141">
        <v>112.5</v>
      </c>
      <c r="J338" s="141">
        <v>112.5</v>
      </c>
      <c r="K338" s="141">
        <v>112.5</v>
      </c>
      <c r="L338" s="141">
        <v>112.5</v>
      </c>
      <c r="M338" s="141">
        <v>112.5</v>
      </c>
      <c r="N338" s="141">
        <v>112.5</v>
      </c>
      <c r="O338" s="141">
        <v>112.5</v>
      </c>
      <c r="P338" s="141">
        <v>112.5</v>
      </c>
      <c r="Q338" s="141">
        <v>112.5</v>
      </c>
      <c r="R338" s="141">
        <v>114.2</v>
      </c>
      <c r="S338" s="141">
        <v>115.9</v>
      </c>
      <c r="T338" s="141">
        <v>115.9</v>
      </c>
      <c r="U338" s="141">
        <v>115.9</v>
      </c>
      <c r="V338" s="141">
        <v>115.9</v>
      </c>
      <c r="W338" s="141">
        <v>118.5</v>
      </c>
      <c r="X338" s="141">
        <v>119.4</v>
      </c>
      <c r="Y338" s="141">
        <v>119.4</v>
      </c>
      <c r="Z338" s="141">
        <v>119.4</v>
      </c>
      <c r="AA338" s="141">
        <v>119.4</v>
      </c>
      <c r="AB338" s="141">
        <v>119.4</v>
      </c>
      <c r="AC338" s="141">
        <v>119.4</v>
      </c>
      <c r="AD338" s="141">
        <v>119.4</v>
      </c>
      <c r="AE338" s="141">
        <v>119.4</v>
      </c>
      <c r="AF338" s="141">
        <v>119.4</v>
      </c>
      <c r="AG338" s="141">
        <v>119.4</v>
      </c>
      <c r="AH338" s="141">
        <v>119.4</v>
      </c>
      <c r="AI338" s="141">
        <v>119.4</v>
      </c>
      <c r="AJ338" s="141">
        <v>119.4</v>
      </c>
      <c r="AK338" s="141">
        <v>119.4</v>
      </c>
      <c r="AL338" s="141">
        <v>119.4</v>
      </c>
      <c r="AM338" s="141">
        <v>119.4</v>
      </c>
      <c r="AN338" s="141">
        <v>127</v>
      </c>
      <c r="AO338" s="141">
        <v>127.6</v>
      </c>
      <c r="AP338" s="141">
        <v>127.6</v>
      </c>
      <c r="AQ338" s="141">
        <v>127.6</v>
      </c>
      <c r="AR338" s="141">
        <v>127.6</v>
      </c>
      <c r="AS338" s="141">
        <v>127.6</v>
      </c>
      <c r="AT338" s="141">
        <v>127.6</v>
      </c>
      <c r="AU338" s="141">
        <v>128.69999999999999</v>
      </c>
      <c r="AV338" s="141">
        <v>133</v>
      </c>
      <c r="AW338" s="141">
        <v>133</v>
      </c>
      <c r="AX338" s="141">
        <v>133.69999999999999</v>
      </c>
      <c r="AY338" s="141">
        <v>138.9</v>
      </c>
      <c r="AZ338" s="141">
        <v>138.19999999999999</v>
      </c>
      <c r="BA338" s="141">
        <v>138.19999999999999</v>
      </c>
      <c r="BB338" s="141">
        <v>138.19999999999999</v>
      </c>
      <c r="BC338" s="141">
        <v>138.19999999999999</v>
      </c>
      <c r="BD338" s="141">
        <v>152.5</v>
      </c>
      <c r="BE338" s="141">
        <v>156.1</v>
      </c>
      <c r="BF338" s="141">
        <v>156.1</v>
      </c>
      <c r="BG338" s="141">
        <v>156.1</v>
      </c>
      <c r="BH338" s="141">
        <v>156.1</v>
      </c>
      <c r="BI338" s="141">
        <v>156.1</v>
      </c>
      <c r="BJ338" s="141">
        <v>156.1</v>
      </c>
      <c r="BK338" s="141">
        <v>156.1</v>
      </c>
      <c r="BL338" s="141">
        <v>156.1</v>
      </c>
      <c r="BM338" s="141">
        <v>156.1</v>
      </c>
      <c r="BN338" s="141">
        <v>156.1</v>
      </c>
      <c r="BO338" s="141">
        <v>154.30000000000001</v>
      </c>
      <c r="BP338" s="141">
        <v>130.80000000000001</v>
      </c>
      <c r="BQ338" s="141">
        <v>130.80000000000001</v>
      </c>
      <c r="BR338" s="141">
        <v>130.80000000000001</v>
      </c>
      <c r="BS338" s="141">
        <v>152.5</v>
      </c>
      <c r="BT338" s="141">
        <v>152.5</v>
      </c>
      <c r="BU338" s="141">
        <v>148</v>
      </c>
      <c r="BV338" s="141">
        <v>147.5</v>
      </c>
      <c r="BW338" s="141">
        <v>146.4</v>
      </c>
      <c r="BX338" s="141">
        <v>143.4</v>
      </c>
      <c r="BY338" s="141">
        <v>143</v>
      </c>
      <c r="BZ338" s="141">
        <v>137.1</v>
      </c>
      <c r="CA338" s="141">
        <v>138.19999999999999</v>
      </c>
      <c r="CB338" s="141">
        <v>140.4</v>
      </c>
      <c r="CC338" s="141">
        <v>139.80000000000001</v>
      </c>
      <c r="CD338" s="141">
        <v>139.80000000000001</v>
      </c>
      <c r="CE338" s="141">
        <v>147.1</v>
      </c>
      <c r="CF338" s="141">
        <v>154.4</v>
      </c>
      <c r="CG338" s="141">
        <v>154.4</v>
      </c>
      <c r="CH338" s="141">
        <v>154.4</v>
      </c>
      <c r="CI338" s="141">
        <v>154.4</v>
      </c>
      <c r="CJ338" s="141">
        <v>154.4</v>
      </c>
      <c r="CK338" s="141">
        <v>154.4</v>
      </c>
      <c r="CL338" s="141">
        <v>154.4</v>
      </c>
    </row>
    <row r="339" spans="1:90" x14ac:dyDescent="0.2">
      <c r="A339" s="138" t="s">
        <v>3515</v>
      </c>
      <c r="B339" s="138" t="s">
        <v>3516</v>
      </c>
      <c r="C339" s="139">
        <v>7.5689999999999993E-2</v>
      </c>
      <c r="D339" s="141">
        <v>100.9</v>
      </c>
      <c r="E339" s="141">
        <v>101.4</v>
      </c>
      <c r="F339" s="141">
        <v>101</v>
      </c>
      <c r="G339" s="141">
        <v>102.1</v>
      </c>
      <c r="H339" s="141">
        <v>102.6</v>
      </c>
      <c r="I339" s="141">
        <v>103.7</v>
      </c>
      <c r="J339" s="141">
        <v>102.9</v>
      </c>
      <c r="K339" s="141">
        <v>102.6</v>
      </c>
      <c r="L339" s="141">
        <v>102.9</v>
      </c>
      <c r="M339" s="141">
        <v>103.2</v>
      </c>
      <c r="N339" s="141">
        <v>104.6</v>
      </c>
      <c r="O339" s="141">
        <v>106</v>
      </c>
      <c r="P339" s="141">
        <v>103.2</v>
      </c>
      <c r="Q339" s="141">
        <v>104.9</v>
      </c>
      <c r="R339" s="141">
        <v>104</v>
      </c>
      <c r="S339" s="141">
        <v>104.8</v>
      </c>
      <c r="T339" s="141">
        <v>104.8</v>
      </c>
      <c r="U339" s="141">
        <v>105.1</v>
      </c>
      <c r="V339" s="141">
        <v>105.1</v>
      </c>
      <c r="W339" s="141">
        <v>103.9</v>
      </c>
      <c r="X339" s="141">
        <v>103.9</v>
      </c>
      <c r="Y339" s="141">
        <v>103.9</v>
      </c>
      <c r="Z339" s="141">
        <v>103.9</v>
      </c>
      <c r="AA339" s="141">
        <v>103.9</v>
      </c>
      <c r="AB339" s="141">
        <v>104.2</v>
      </c>
      <c r="AC339" s="141">
        <v>106</v>
      </c>
      <c r="AD339" s="141">
        <v>106.2</v>
      </c>
      <c r="AE339" s="141">
        <v>108.6</v>
      </c>
      <c r="AF339" s="141">
        <v>105.1</v>
      </c>
      <c r="AG339" s="141">
        <v>107.4</v>
      </c>
      <c r="AH339" s="141">
        <v>107.4</v>
      </c>
      <c r="AI339" s="141">
        <v>110.2</v>
      </c>
      <c r="AJ339" s="141">
        <v>109</v>
      </c>
      <c r="AK339" s="141">
        <v>109.2</v>
      </c>
      <c r="AL339" s="141">
        <v>109.3</v>
      </c>
      <c r="AM339" s="141">
        <v>106.5</v>
      </c>
      <c r="AN339" s="141">
        <v>114.1</v>
      </c>
      <c r="AO339" s="141">
        <v>114.1</v>
      </c>
      <c r="AP339" s="141">
        <v>115</v>
      </c>
      <c r="AQ339" s="141">
        <v>114.1</v>
      </c>
      <c r="AR339" s="141">
        <v>114.2</v>
      </c>
      <c r="AS339" s="141">
        <v>113.8</v>
      </c>
      <c r="AT339" s="141">
        <v>115.9</v>
      </c>
      <c r="AU339" s="141">
        <v>115.5</v>
      </c>
      <c r="AV339" s="141">
        <v>114.4</v>
      </c>
      <c r="AW339" s="141">
        <v>116.1</v>
      </c>
      <c r="AX339" s="141">
        <v>117</v>
      </c>
      <c r="AY339" s="141">
        <v>115.3</v>
      </c>
      <c r="AZ339" s="141">
        <v>114.5</v>
      </c>
      <c r="BA339" s="141">
        <v>114.8</v>
      </c>
      <c r="BB339" s="141">
        <v>114.1</v>
      </c>
      <c r="BC339" s="141">
        <v>113.3</v>
      </c>
      <c r="BD339" s="141">
        <v>112.7</v>
      </c>
      <c r="BE339" s="141">
        <v>112.8</v>
      </c>
      <c r="BF339" s="141">
        <v>114.9</v>
      </c>
      <c r="BG339" s="141">
        <v>113.9</v>
      </c>
      <c r="BH339" s="141">
        <v>117.4</v>
      </c>
      <c r="BI339" s="141">
        <v>116.1</v>
      </c>
      <c r="BJ339" s="141">
        <v>116.4</v>
      </c>
      <c r="BK339" s="141">
        <v>118.5</v>
      </c>
      <c r="BL339" s="141">
        <v>118.7</v>
      </c>
      <c r="BM339" s="141">
        <v>118.2</v>
      </c>
      <c r="BN339" s="141">
        <v>117.3</v>
      </c>
      <c r="BO339" s="141">
        <v>120.4</v>
      </c>
      <c r="BP339" s="141">
        <v>116.3</v>
      </c>
      <c r="BQ339" s="141">
        <v>116.6</v>
      </c>
      <c r="BR339" s="141">
        <v>115.5</v>
      </c>
      <c r="BS339" s="141">
        <v>121.8</v>
      </c>
      <c r="BT339" s="141">
        <v>111.5</v>
      </c>
      <c r="BU339" s="141">
        <v>111.3</v>
      </c>
      <c r="BV339" s="141">
        <v>111.2</v>
      </c>
      <c r="BW339" s="141">
        <v>111.2</v>
      </c>
      <c r="BX339" s="141">
        <v>108.4</v>
      </c>
      <c r="BY339" s="141">
        <v>108.4</v>
      </c>
      <c r="BZ339" s="141">
        <v>109.6</v>
      </c>
      <c r="CA339" s="141">
        <v>112.7</v>
      </c>
      <c r="CB339" s="141">
        <v>115.1</v>
      </c>
      <c r="CC339" s="141">
        <v>121.9</v>
      </c>
      <c r="CD339" s="141">
        <v>122.5</v>
      </c>
      <c r="CE339" s="141">
        <v>121.8</v>
      </c>
      <c r="CF339" s="141">
        <v>121.9</v>
      </c>
      <c r="CG339" s="141">
        <v>121.9</v>
      </c>
      <c r="CH339" s="141">
        <v>121.9</v>
      </c>
      <c r="CI339" s="141">
        <v>121.9</v>
      </c>
      <c r="CJ339" s="141">
        <v>122</v>
      </c>
      <c r="CK339" s="141">
        <v>124.1</v>
      </c>
      <c r="CL339" s="141">
        <v>125</v>
      </c>
    </row>
    <row r="340" spans="1:90" x14ac:dyDescent="0.2">
      <c r="A340" s="138" t="s">
        <v>3517</v>
      </c>
      <c r="B340" s="138" t="s">
        <v>2031</v>
      </c>
      <c r="C340" s="139">
        <v>0.83509</v>
      </c>
      <c r="D340" s="141">
        <v>100.7</v>
      </c>
      <c r="E340" s="141">
        <v>101.5</v>
      </c>
      <c r="F340" s="141">
        <v>101.3</v>
      </c>
      <c r="G340" s="141">
        <v>102.6</v>
      </c>
      <c r="H340" s="141">
        <v>103.8</v>
      </c>
      <c r="I340" s="141">
        <v>104.4</v>
      </c>
      <c r="J340" s="141">
        <v>104.8</v>
      </c>
      <c r="K340" s="141">
        <v>104.4</v>
      </c>
      <c r="L340" s="141">
        <v>104</v>
      </c>
      <c r="M340" s="141">
        <v>104.3</v>
      </c>
      <c r="N340" s="141">
        <v>104.3</v>
      </c>
      <c r="O340" s="141">
        <v>104</v>
      </c>
      <c r="P340" s="141">
        <v>104.3</v>
      </c>
      <c r="Q340" s="141">
        <v>104.3</v>
      </c>
      <c r="R340" s="141">
        <v>105.8</v>
      </c>
      <c r="S340" s="141">
        <v>109.5</v>
      </c>
      <c r="T340" s="141">
        <v>112</v>
      </c>
      <c r="U340" s="141">
        <v>111.3</v>
      </c>
      <c r="V340" s="141">
        <v>111.7</v>
      </c>
      <c r="W340" s="141">
        <v>113.8</v>
      </c>
      <c r="X340" s="141">
        <v>113.8</v>
      </c>
      <c r="Y340" s="141">
        <v>112.8</v>
      </c>
      <c r="Z340" s="141">
        <v>112.4</v>
      </c>
      <c r="AA340" s="141">
        <v>112.7</v>
      </c>
      <c r="AB340" s="141">
        <v>113.8</v>
      </c>
      <c r="AC340" s="141">
        <v>112.7</v>
      </c>
      <c r="AD340" s="141">
        <v>114</v>
      </c>
      <c r="AE340" s="141">
        <v>113.8</v>
      </c>
      <c r="AF340" s="141">
        <v>114.8</v>
      </c>
      <c r="AG340" s="141">
        <v>114.4</v>
      </c>
      <c r="AH340" s="141">
        <v>114.8</v>
      </c>
      <c r="AI340" s="141">
        <v>115.5</v>
      </c>
      <c r="AJ340" s="141">
        <v>117.2</v>
      </c>
      <c r="AK340" s="141">
        <v>115.3</v>
      </c>
      <c r="AL340" s="141">
        <v>115.1</v>
      </c>
      <c r="AM340" s="141">
        <v>115.7</v>
      </c>
      <c r="AN340" s="141">
        <v>118.2</v>
      </c>
      <c r="AO340" s="141">
        <v>118</v>
      </c>
      <c r="AP340" s="141">
        <v>119</v>
      </c>
      <c r="AQ340" s="141">
        <v>118.5</v>
      </c>
      <c r="AR340" s="141">
        <v>120.1</v>
      </c>
      <c r="AS340" s="141">
        <v>120.8</v>
      </c>
      <c r="AT340" s="141">
        <v>121</v>
      </c>
      <c r="AU340" s="141">
        <v>121.4</v>
      </c>
      <c r="AV340" s="141">
        <v>123.8</v>
      </c>
      <c r="AW340" s="141">
        <v>123.8</v>
      </c>
      <c r="AX340" s="141">
        <v>122.9</v>
      </c>
      <c r="AY340" s="141">
        <v>122.4</v>
      </c>
      <c r="AZ340" s="141">
        <v>124.2</v>
      </c>
      <c r="BA340" s="141">
        <v>124.6</v>
      </c>
      <c r="BB340" s="141">
        <v>124.3</v>
      </c>
      <c r="BC340" s="141">
        <v>127.9</v>
      </c>
      <c r="BD340" s="141">
        <v>128.30000000000001</v>
      </c>
      <c r="BE340" s="141">
        <v>129.4</v>
      </c>
      <c r="BF340" s="141">
        <v>128.69999999999999</v>
      </c>
      <c r="BG340" s="141">
        <v>128.69999999999999</v>
      </c>
      <c r="BH340" s="141">
        <v>128.30000000000001</v>
      </c>
      <c r="BI340" s="141">
        <v>130</v>
      </c>
      <c r="BJ340" s="141">
        <v>130.19999999999999</v>
      </c>
      <c r="BK340" s="141">
        <v>129.6</v>
      </c>
      <c r="BL340" s="141">
        <v>126.4</v>
      </c>
      <c r="BM340" s="141">
        <v>125.3</v>
      </c>
      <c r="BN340" s="141">
        <v>127.4</v>
      </c>
      <c r="BO340" s="141">
        <v>126.9</v>
      </c>
      <c r="BP340" s="141">
        <v>128.30000000000001</v>
      </c>
      <c r="BQ340" s="141">
        <v>127.8</v>
      </c>
      <c r="BR340" s="141">
        <v>128.69999999999999</v>
      </c>
      <c r="BS340" s="141">
        <v>128.80000000000001</v>
      </c>
      <c r="BT340" s="141">
        <v>128.19999999999999</v>
      </c>
      <c r="BU340" s="141">
        <v>128.19999999999999</v>
      </c>
      <c r="BV340" s="141">
        <v>127.8</v>
      </c>
      <c r="BW340" s="141">
        <v>127.8</v>
      </c>
      <c r="BX340" s="141">
        <v>123.2</v>
      </c>
      <c r="BY340" s="141">
        <v>123.8</v>
      </c>
      <c r="BZ340" s="141">
        <v>125.5</v>
      </c>
      <c r="CA340" s="141">
        <v>126.7</v>
      </c>
      <c r="CB340" s="141">
        <v>127.6</v>
      </c>
      <c r="CC340" s="141">
        <v>129.30000000000001</v>
      </c>
      <c r="CD340" s="141">
        <v>130</v>
      </c>
      <c r="CE340" s="141">
        <v>129.6</v>
      </c>
      <c r="CF340" s="141">
        <v>129.6</v>
      </c>
      <c r="CG340" s="141">
        <v>130.80000000000001</v>
      </c>
      <c r="CH340" s="141">
        <v>131.80000000000001</v>
      </c>
      <c r="CI340" s="141">
        <v>131.6</v>
      </c>
      <c r="CJ340" s="141">
        <v>131.30000000000001</v>
      </c>
      <c r="CK340" s="141">
        <v>130.4</v>
      </c>
      <c r="CL340" s="141">
        <v>131.69999999999999</v>
      </c>
    </row>
    <row r="341" spans="1:90" x14ac:dyDescent="0.2">
      <c r="A341" s="138" t="s">
        <v>3518</v>
      </c>
      <c r="B341" s="138" t="s">
        <v>2033</v>
      </c>
      <c r="C341" s="139">
        <v>0.22325</v>
      </c>
      <c r="D341" s="141">
        <v>99.4</v>
      </c>
      <c r="E341" s="141">
        <v>99.8</v>
      </c>
      <c r="F341" s="141">
        <v>99.8</v>
      </c>
      <c r="G341" s="141">
        <v>99.4</v>
      </c>
      <c r="H341" s="141">
        <v>100.7</v>
      </c>
      <c r="I341" s="141">
        <v>100.2</v>
      </c>
      <c r="J341" s="141">
        <v>101.3</v>
      </c>
      <c r="K341" s="141">
        <v>99.4</v>
      </c>
      <c r="L341" s="141">
        <v>99.7</v>
      </c>
      <c r="M341" s="141">
        <v>100.2</v>
      </c>
      <c r="N341" s="141">
        <v>100.3</v>
      </c>
      <c r="O341" s="141">
        <v>100.3</v>
      </c>
      <c r="P341" s="141">
        <v>97.2</v>
      </c>
      <c r="Q341" s="141">
        <v>97.7</v>
      </c>
      <c r="R341" s="141">
        <v>100.8</v>
      </c>
      <c r="S341" s="141">
        <v>111.8</v>
      </c>
      <c r="T341" s="141">
        <v>113.8</v>
      </c>
      <c r="U341" s="141">
        <v>112.3</v>
      </c>
      <c r="V341" s="141">
        <v>111.8</v>
      </c>
      <c r="W341" s="141">
        <v>112.6</v>
      </c>
      <c r="X341" s="141">
        <v>112.4</v>
      </c>
      <c r="Y341" s="141">
        <v>113.2</v>
      </c>
      <c r="Z341" s="141">
        <v>112</v>
      </c>
      <c r="AA341" s="141">
        <v>113.8</v>
      </c>
      <c r="AB341" s="141">
        <v>113.3</v>
      </c>
      <c r="AC341" s="141">
        <v>112.4</v>
      </c>
      <c r="AD341" s="141">
        <v>111.2</v>
      </c>
      <c r="AE341" s="141">
        <v>105.8</v>
      </c>
      <c r="AF341" s="141">
        <v>105.7</v>
      </c>
      <c r="AG341" s="141">
        <v>106</v>
      </c>
      <c r="AH341" s="141">
        <v>106.2</v>
      </c>
      <c r="AI341" s="141">
        <v>105</v>
      </c>
      <c r="AJ341" s="141">
        <v>106.5</v>
      </c>
      <c r="AK341" s="141">
        <v>106.3</v>
      </c>
      <c r="AL341" s="141">
        <v>106.3</v>
      </c>
      <c r="AM341" s="141">
        <v>106.2</v>
      </c>
      <c r="AN341" s="141">
        <v>114.6</v>
      </c>
      <c r="AO341" s="141">
        <v>116.2</v>
      </c>
      <c r="AP341" s="141">
        <v>116.2</v>
      </c>
      <c r="AQ341" s="141">
        <v>117.7</v>
      </c>
      <c r="AR341" s="141">
        <v>117.7</v>
      </c>
      <c r="AS341" s="141">
        <v>117.7</v>
      </c>
      <c r="AT341" s="141">
        <v>118.4</v>
      </c>
      <c r="AU341" s="141">
        <v>118.8</v>
      </c>
      <c r="AV341" s="141">
        <v>118.8</v>
      </c>
      <c r="AW341" s="141">
        <v>119</v>
      </c>
      <c r="AX341" s="141">
        <v>118.5</v>
      </c>
      <c r="AY341" s="141">
        <v>118.4</v>
      </c>
      <c r="AZ341" s="141">
        <v>124.7</v>
      </c>
      <c r="BA341" s="141">
        <v>125</v>
      </c>
      <c r="BB341" s="141">
        <v>125</v>
      </c>
      <c r="BC341" s="141">
        <v>125.1</v>
      </c>
      <c r="BD341" s="141">
        <v>124.9</v>
      </c>
      <c r="BE341" s="141">
        <v>124.8</v>
      </c>
      <c r="BF341" s="141">
        <v>125</v>
      </c>
      <c r="BG341" s="141">
        <v>125.1</v>
      </c>
      <c r="BH341" s="141">
        <v>123.4</v>
      </c>
      <c r="BI341" s="141">
        <v>120.7</v>
      </c>
      <c r="BJ341" s="141">
        <v>121.4</v>
      </c>
      <c r="BK341" s="141">
        <v>122</v>
      </c>
      <c r="BL341" s="141">
        <v>121.1</v>
      </c>
      <c r="BM341" s="141">
        <v>121.2</v>
      </c>
      <c r="BN341" s="141">
        <v>121.3</v>
      </c>
      <c r="BO341" s="141">
        <v>121.4</v>
      </c>
      <c r="BP341" s="141">
        <v>122.2</v>
      </c>
      <c r="BQ341" s="141">
        <v>123</v>
      </c>
      <c r="BR341" s="141">
        <v>123.3</v>
      </c>
      <c r="BS341" s="141">
        <v>123.6</v>
      </c>
      <c r="BT341" s="141">
        <v>123.1</v>
      </c>
      <c r="BU341" s="141">
        <v>123</v>
      </c>
      <c r="BV341" s="141">
        <v>123.1</v>
      </c>
      <c r="BW341" s="141">
        <v>123.4</v>
      </c>
      <c r="BX341" s="141">
        <v>110.2</v>
      </c>
      <c r="BY341" s="141">
        <v>111.8</v>
      </c>
      <c r="BZ341" s="141">
        <v>112.3</v>
      </c>
      <c r="CA341" s="141">
        <v>110.9</v>
      </c>
      <c r="CB341" s="141">
        <v>112.5</v>
      </c>
      <c r="CC341" s="141">
        <v>112.8</v>
      </c>
      <c r="CD341" s="141">
        <v>111.6</v>
      </c>
      <c r="CE341" s="141">
        <v>108.8</v>
      </c>
      <c r="CF341" s="141">
        <v>109</v>
      </c>
      <c r="CG341" s="141">
        <v>110.2</v>
      </c>
      <c r="CH341" s="141">
        <v>111.4</v>
      </c>
      <c r="CI341" s="141">
        <v>111</v>
      </c>
      <c r="CJ341" s="141">
        <v>111.4</v>
      </c>
      <c r="CK341" s="141">
        <v>110.5</v>
      </c>
      <c r="CL341" s="141">
        <v>111.1</v>
      </c>
    </row>
    <row r="342" spans="1:90" x14ac:dyDescent="0.2">
      <c r="A342" s="138" t="s">
        <v>3519</v>
      </c>
      <c r="B342" s="138" t="s">
        <v>2035</v>
      </c>
      <c r="C342" s="139">
        <v>0.13172</v>
      </c>
      <c r="D342" s="141">
        <v>99.3</v>
      </c>
      <c r="E342" s="141">
        <v>100</v>
      </c>
      <c r="F342" s="141">
        <v>100.1</v>
      </c>
      <c r="G342" s="141">
        <v>101</v>
      </c>
      <c r="H342" s="141">
        <v>103.4</v>
      </c>
      <c r="I342" s="141">
        <v>102.1</v>
      </c>
      <c r="J342" s="141">
        <v>103.7</v>
      </c>
      <c r="K342" s="141">
        <v>99.9</v>
      </c>
      <c r="L342" s="141">
        <v>101.2</v>
      </c>
      <c r="M342" s="141">
        <v>102.1</v>
      </c>
      <c r="N342" s="141">
        <v>103</v>
      </c>
      <c r="O342" s="141">
        <v>103.1</v>
      </c>
      <c r="P342" s="141">
        <v>97.9</v>
      </c>
      <c r="Q342" s="141">
        <v>100.2</v>
      </c>
      <c r="R342" s="141">
        <v>104.4</v>
      </c>
      <c r="S342" s="141">
        <v>117.3</v>
      </c>
      <c r="T342" s="141">
        <v>118.6</v>
      </c>
      <c r="U342" s="141">
        <v>115.8</v>
      </c>
      <c r="V342" s="141">
        <v>113.4</v>
      </c>
      <c r="W342" s="141">
        <v>115.1</v>
      </c>
      <c r="X342" s="141">
        <v>114.4</v>
      </c>
      <c r="Y342" s="141">
        <v>115.7</v>
      </c>
      <c r="Z342" s="141">
        <v>114</v>
      </c>
      <c r="AA342" s="141">
        <v>113.8</v>
      </c>
      <c r="AB342" s="141">
        <v>115.1</v>
      </c>
      <c r="AC342" s="141">
        <v>114</v>
      </c>
      <c r="AD342" s="141">
        <v>111.8</v>
      </c>
      <c r="AE342" s="141">
        <v>101.2</v>
      </c>
      <c r="AF342" s="141">
        <v>101.8</v>
      </c>
      <c r="AG342" s="141">
        <v>102.5</v>
      </c>
      <c r="AH342" s="141">
        <v>103.2</v>
      </c>
      <c r="AI342" s="141">
        <v>101.2</v>
      </c>
      <c r="AJ342" s="141">
        <v>103.7</v>
      </c>
      <c r="AK342" s="141">
        <v>103</v>
      </c>
      <c r="AL342" s="141">
        <v>103</v>
      </c>
      <c r="AM342" s="141">
        <v>102.7</v>
      </c>
      <c r="AN342" s="141">
        <v>115.8</v>
      </c>
      <c r="AO342" s="141">
        <v>118.4</v>
      </c>
      <c r="AP342" s="141">
        <v>118.4</v>
      </c>
      <c r="AQ342" s="141">
        <v>118.4</v>
      </c>
      <c r="AR342" s="141">
        <v>118.4</v>
      </c>
      <c r="AS342" s="141">
        <v>118.4</v>
      </c>
      <c r="AT342" s="141">
        <v>118.4</v>
      </c>
      <c r="AU342" s="141">
        <v>118.4</v>
      </c>
      <c r="AV342" s="141">
        <v>118.4</v>
      </c>
      <c r="AW342" s="141">
        <v>118.4</v>
      </c>
      <c r="AX342" s="141">
        <v>118.4</v>
      </c>
      <c r="AY342" s="141">
        <v>118.5</v>
      </c>
      <c r="AZ342" s="141">
        <v>129</v>
      </c>
      <c r="BA342" s="141">
        <v>129</v>
      </c>
      <c r="BB342" s="141">
        <v>129</v>
      </c>
      <c r="BC342" s="141">
        <v>129.19999999999999</v>
      </c>
      <c r="BD342" s="141">
        <v>129.19999999999999</v>
      </c>
      <c r="BE342" s="141">
        <v>129.19999999999999</v>
      </c>
      <c r="BF342" s="141">
        <v>129.30000000000001</v>
      </c>
      <c r="BG342" s="141">
        <v>129.30000000000001</v>
      </c>
      <c r="BH342" s="141">
        <v>129.9</v>
      </c>
      <c r="BI342" s="141">
        <v>125.7</v>
      </c>
      <c r="BJ342" s="141">
        <v>127.5</v>
      </c>
      <c r="BK342" s="141">
        <v>127.8</v>
      </c>
      <c r="BL342" s="141">
        <v>127.4</v>
      </c>
      <c r="BM342" s="141">
        <v>127.7</v>
      </c>
      <c r="BN342" s="141">
        <v>127.9</v>
      </c>
      <c r="BO342" s="141">
        <v>128</v>
      </c>
      <c r="BP342" s="141">
        <v>128.1</v>
      </c>
      <c r="BQ342" s="141">
        <v>129.19999999999999</v>
      </c>
      <c r="BR342" s="141">
        <v>129.19999999999999</v>
      </c>
      <c r="BS342" s="141">
        <v>129.19999999999999</v>
      </c>
      <c r="BT342" s="141">
        <v>129.19999999999999</v>
      </c>
      <c r="BU342" s="141">
        <v>129.19999999999999</v>
      </c>
      <c r="BV342" s="141">
        <v>129.19999999999999</v>
      </c>
      <c r="BW342" s="141">
        <v>129.19999999999999</v>
      </c>
      <c r="BX342" s="141">
        <v>109.4</v>
      </c>
      <c r="BY342" s="141">
        <v>109.1</v>
      </c>
      <c r="BZ342" s="141">
        <v>108.2</v>
      </c>
      <c r="CA342" s="141">
        <v>106.7</v>
      </c>
      <c r="CB342" s="141">
        <v>109.1</v>
      </c>
      <c r="CC342" s="141">
        <v>109.5</v>
      </c>
      <c r="CD342" s="141">
        <v>106.2</v>
      </c>
      <c r="CE342" s="141">
        <v>102.6</v>
      </c>
      <c r="CF342" s="141">
        <v>103.5</v>
      </c>
      <c r="CG342" s="141">
        <v>105.5</v>
      </c>
      <c r="CH342" s="141">
        <v>107.6</v>
      </c>
      <c r="CI342" s="141">
        <v>107.4</v>
      </c>
      <c r="CJ342" s="141">
        <v>107.8</v>
      </c>
      <c r="CK342" s="141">
        <v>106.3</v>
      </c>
      <c r="CL342" s="141">
        <v>107.1</v>
      </c>
    </row>
    <row r="343" spans="1:90" x14ac:dyDescent="0.2">
      <c r="A343" s="138" t="s">
        <v>3520</v>
      </c>
      <c r="B343" s="138" t="s">
        <v>2037</v>
      </c>
      <c r="C343" s="139">
        <v>7.7090000000000006E-2</v>
      </c>
      <c r="D343" s="141">
        <v>99.5</v>
      </c>
      <c r="E343" s="141">
        <v>99.4</v>
      </c>
      <c r="F343" s="141">
        <v>99.1</v>
      </c>
      <c r="G343" s="141">
        <v>96.2</v>
      </c>
      <c r="H343" s="141">
        <v>96</v>
      </c>
      <c r="I343" s="141">
        <v>96.3</v>
      </c>
      <c r="J343" s="141">
        <v>97</v>
      </c>
      <c r="K343" s="141">
        <v>98.2</v>
      </c>
      <c r="L343" s="141">
        <v>96.9</v>
      </c>
      <c r="M343" s="141">
        <v>96.7</v>
      </c>
      <c r="N343" s="141">
        <v>95.3</v>
      </c>
      <c r="O343" s="141">
        <v>95.1</v>
      </c>
      <c r="P343" s="141">
        <v>95.1</v>
      </c>
      <c r="Q343" s="141">
        <v>92.8</v>
      </c>
      <c r="R343" s="141">
        <v>94.4</v>
      </c>
      <c r="S343" s="141">
        <v>104.2</v>
      </c>
      <c r="T343" s="141">
        <v>107.8</v>
      </c>
      <c r="U343" s="141">
        <v>108.3</v>
      </c>
      <c r="V343" s="141">
        <v>111</v>
      </c>
      <c r="W343" s="141">
        <v>110.4</v>
      </c>
      <c r="X343" s="141">
        <v>110.8</v>
      </c>
      <c r="Y343" s="141">
        <v>110.8</v>
      </c>
      <c r="Z343" s="141">
        <v>110.4</v>
      </c>
      <c r="AA343" s="141">
        <v>116.1</v>
      </c>
      <c r="AB343" s="141">
        <v>112.3</v>
      </c>
      <c r="AC343" s="141">
        <v>111.7</v>
      </c>
      <c r="AD343" s="141">
        <v>112</v>
      </c>
      <c r="AE343" s="141">
        <v>114.3</v>
      </c>
      <c r="AF343" s="141">
        <v>113.1</v>
      </c>
      <c r="AG343" s="141">
        <v>112.9</v>
      </c>
      <c r="AH343" s="141">
        <v>112.1</v>
      </c>
      <c r="AI343" s="141">
        <v>112.1</v>
      </c>
      <c r="AJ343" s="141">
        <v>112.2</v>
      </c>
      <c r="AK343" s="141">
        <v>112.6</v>
      </c>
      <c r="AL343" s="141">
        <v>112.8</v>
      </c>
      <c r="AM343" s="141">
        <v>112.9</v>
      </c>
      <c r="AN343" s="141">
        <v>115.2</v>
      </c>
      <c r="AO343" s="141">
        <v>115.2</v>
      </c>
      <c r="AP343" s="141">
        <v>115.2</v>
      </c>
      <c r="AQ343" s="141">
        <v>119.4</v>
      </c>
      <c r="AR343" s="141">
        <v>119.4</v>
      </c>
      <c r="AS343" s="141">
        <v>119.4</v>
      </c>
      <c r="AT343" s="141">
        <v>121.5</v>
      </c>
      <c r="AU343" s="141">
        <v>122.7</v>
      </c>
      <c r="AV343" s="141">
        <v>122.7</v>
      </c>
      <c r="AW343" s="141">
        <v>123.1</v>
      </c>
      <c r="AX343" s="141">
        <v>121.8</v>
      </c>
      <c r="AY343" s="141">
        <v>121.4</v>
      </c>
      <c r="AZ343" s="141">
        <v>121.7</v>
      </c>
      <c r="BA343" s="141">
        <v>122.5</v>
      </c>
      <c r="BB343" s="141">
        <v>122.5</v>
      </c>
      <c r="BC343" s="141">
        <v>122.3</v>
      </c>
      <c r="BD343" s="141">
        <v>122</v>
      </c>
      <c r="BE343" s="141">
        <v>121.6</v>
      </c>
      <c r="BF343" s="141">
        <v>122</v>
      </c>
      <c r="BG343" s="141">
        <v>122.3</v>
      </c>
      <c r="BH343" s="141">
        <v>116.2</v>
      </c>
      <c r="BI343" s="141">
        <v>115.8</v>
      </c>
      <c r="BJ343" s="141">
        <v>114.7</v>
      </c>
      <c r="BK343" s="141">
        <v>115.8</v>
      </c>
      <c r="BL343" s="141">
        <v>115.4</v>
      </c>
      <c r="BM343" s="141">
        <v>115.3</v>
      </c>
      <c r="BN343" s="141">
        <v>115.3</v>
      </c>
      <c r="BO343" s="141">
        <v>115.5</v>
      </c>
      <c r="BP343" s="141">
        <v>117.5</v>
      </c>
      <c r="BQ343" s="141">
        <v>117.9</v>
      </c>
      <c r="BR343" s="141">
        <v>118.7</v>
      </c>
      <c r="BS343" s="141">
        <v>119.7</v>
      </c>
      <c r="BT343" s="141">
        <v>118</v>
      </c>
      <c r="BU343" s="141">
        <v>117.8</v>
      </c>
      <c r="BV343" s="141">
        <v>118.1</v>
      </c>
      <c r="BW343" s="141">
        <v>119.2</v>
      </c>
      <c r="BX343" s="141">
        <v>114.7</v>
      </c>
      <c r="BY343" s="141">
        <v>119.8</v>
      </c>
      <c r="BZ343" s="141">
        <v>123.2</v>
      </c>
      <c r="CA343" s="141">
        <v>119.8</v>
      </c>
      <c r="CB343" s="141">
        <v>120.2</v>
      </c>
      <c r="CC343" s="141">
        <v>120.3</v>
      </c>
      <c r="CD343" s="141">
        <v>122.5</v>
      </c>
      <c r="CE343" s="141">
        <v>120.7</v>
      </c>
      <c r="CF343" s="141">
        <v>120.8</v>
      </c>
      <c r="CG343" s="141">
        <v>120.9</v>
      </c>
      <c r="CH343" s="141">
        <v>120.8</v>
      </c>
      <c r="CI343" s="141">
        <v>119.8</v>
      </c>
      <c r="CJ343" s="141">
        <v>120.5</v>
      </c>
      <c r="CK343" s="141">
        <v>120.4</v>
      </c>
      <c r="CL343" s="141">
        <v>120.9</v>
      </c>
    </row>
    <row r="344" spans="1:90" x14ac:dyDescent="0.2">
      <c r="A344" s="138" t="s">
        <v>3521</v>
      </c>
      <c r="B344" s="138" t="s">
        <v>3522</v>
      </c>
      <c r="C344" s="139">
        <v>1.444E-2</v>
      </c>
      <c r="D344" s="141">
        <v>100</v>
      </c>
      <c r="E344" s="141">
        <v>100</v>
      </c>
      <c r="F344" s="141">
        <v>100</v>
      </c>
      <c r="G344" s="141">
        <v>102</v>
      </c>
      <c r="H344" s="141">
        <v>102</v>
      </c>
      <c r="I344" s="141">
        <v>102</v>
      </c>
      <c r="J344" s="141">
        <v>102</v>
      </c>
      <c r="K344" s="141">
        <v>102</v>
      </c>
      <c r="L344" s="141">
        <v>102</v>
      </c>
      <c r="M344" s="141">
        <v>102</v>
      </c>
      <c r="N344" s="141">
        <v>102</v>
      </c>
      <c r="O344" s="141">
        <v>102</v>
      </c>
      <c r="P344" s="141">
        <v>102</v>
      </c>
      <c r="Q344" s="141">
        <v>102</v>
      </c>
      <c r="R344" s="141">
        <v>102</v>
      </c>
      <c r="S344" s="141">
        <v>102</v>
      </c>
      <c r="T344" s="141">
        <v>102</v>
      </c>
      <c r="U344" s="141">
        <v>102</v>
      </c>
      <c r="V344" s="141">
        <v>102</v>
      </c>
      <c r="W344" s="141">
        <v>102</v>
      </c>
      <c r="X344" s="141">
        <v>102</v>
      </c>
      <c r="Y344" s="141">
        <v>102</v>
      </c>
      <c r="Z344" s="141">
        <v>102</v>
      </c>
      <c r="AA344" s="141">
        <v>102</v>
      </c>
      <c r="AB344" s="141">
        <v>102</v>
      </c>
      <c r="AC344" s="141">
        <v>102</v>
      </c>
      <c r="AD344" s="141">
        <v>102</v>
      </c>
      <c r="AE344" s="141">
        <v>102</v>
      </c>
      <c r="AF344" s="141">
        <v>102</v>
      </c>
      <c r="AG344" s="141">
        <v>102</v>
      </c>
      <c r="AH344" s="141">
        <v>102</v>
      </c>
      <c r="AI344" s="141">
        <v>102</v>
      </c>
      <c r="AJ344" s="141">
        <v>102</v>
      </c>
      <c r="AK344" s="141">
        <v>102</v>
      </c>
      <c r="AL344" s="141">
        <v>102</v>
      </c>
      <c r="AM344" s="141">
        <v>102</v>
      </c>
      <c r="AN344" s="141">
        <v>102</v>
      </c>
      <c r="AO344" s="141">
        <v>102</v>
      </c>
      <c r="AP344" s="141">
        <v>102</v>
      </c>
      <c r="AQ344" s="141">
        <v>102</v>
      </c>
      <c r="AR344" s="141">
        <v>102</v>
      </c>
      <c r="AS344" s="141">
        <v>102</v>
      </c>
      <c r="AT344" s="141">
        <v>102</v>
      </c>
      <c r="AU344" s="141">
        <v>102</v>
      </c>
      <c r="AV344" s="141">
        <v>102</v>
      </c>
      <c r="AW344" s="141">
        <v>102</v>
      </c>
      <c r="AX344" s="141">
        <v>102</v>
      </c>
      <c r="AY344" s="141">
        <v>102</v>
      </c>
      <c r="AZ344" s="141">
        <v>102</v>
      </c>
      <c r="BA344" s="141">
        <v>102</v>
      </c>
      <c r="BB344" s="141">
        <v>102</v>
      </c>
      <c r="BC344" s="141">
        <v>102</v>
      </c>
      <c r="BD344" s="141">
        <v>102</v>
      </c>
      <c r="BE344" s="141">
        <v>102</v>
      </c>
      <c r="BF344" s="141">
        <v>102</v>
      </c>
      <c r="BG344" s="141">
        <v>102</v>
      </c>
      <c r="BH344" s="141">
        <v>102</v>
      </c>
      <c r="BI344" s="141">
        <v>102</v>
      </c>
      <c r="BJ344" s="141">
        <v>102</v>
      </c>
      <c r="BK344" s="141">
        <v>102</v>
      </c>
      <c r="BL344" s="141">
        <v>93.7</v>
      </c>
      <c r="BM344" s="141">
        <v>93.7</v>
      </c>
      <c r="BN344" s="141">
        <v>93.7</v>
      </c>
      <c r="BO344" s="141">
        <v>93.7</v>
      </c>
      <c r="BP344" s="141">
        <v>93.7</v>
      </c>
      <c r="BQ344" s="141">
        <v>93.7</v>
      </c>
      <c r="BR344" s="141">
        <v>93.7</v>
      </c>
      <c r="BS344" s="141">
        <v>93.7</v>
      </c>
      <c r="BT344" s="141">
        <v>93.7</v>
      </c>
      <c r="BU344" s="141">
        <v>93.7</v>
      </c>
      <c r="BV344" s="141">
        <v>93.7</v>
      </c>
      <c r="BW344" s="141">
        <v>93.7</v>
      </c>
      <c r="BX344" s="141">
        <v>93.7</v>
      </c>
      <c r="BY344" s="141">
        <v>93.3</v>
      </c>
      <c r="BZ344" s="141">
        <v>92</v>
      </c>
      <c r="CA344" s="141">
        <v>101.8</v>
      </c>
      <c r="CB344" s="141">
        <v>101.8</v>
      </c>
      <c r="CC344" s="141">
        <v>102.7</v>
      </c>
      <c r="CD344" s="141">
        <v>102.7</v>
      </c>
      <c r="CE344" s="141">
        <v>102.7</v>
      </c>
      <c r="CF344" s="141">
        <v>96.9</v>
      </c>
      <c r="CG344" s="141">
        <v>96.1</v>
      </c>
      <c r="CH344" s="141">
        <v>96.1</v>
      </c>
      <c r="CI344" s="141">
        <v>96.1</v>
      </c>
      <c r="CJ344" s="141">
        <v>96.1</v>
      </c>
      <c r="CK344" s="141">
        <v>95.2</v>
      </c>
      <c r="CL344" s="141">
        <v>95.2</v>
      </c>
    </row>
    <row r="345" spans="1:90" x14ac:dyDescent="0.2">
      <c r="A345" s="138" t="s">
        <v>3523</v>
      </c>
      <c r="B345" s="138" t="s">
        <v>2039</v>
      </c>
      <c r="C345" s="139">
        <v>0.40908</v>
      </c>
      <c r="D345" s="141">
        <v>101.3</v>
      </c>
      <c r="E345" s="141">
        <v>102.8</v>
      </c>
      <c r="F345" s="141">
        <v>102.8</v>
      </c>
      <c r="G345" s="141">
        <v>105.7</v>
      </c>
      <c r="H345" s="141">
        <v>107.4</v>
      </c>
      <c r="I345" s="141">
        <v>108.3</v>
      </c>
      <c r="J345" s="141">
        <v>107.8</v>
      </c>
      <c r="K345" s="141">
        <v>107.7</v>
      </c>
      <c r="L345" s="141">
        <v>107.2</v>
      </c>
      <c r="M345" s="141">
        <v>107.6</v>
      </c>
      <c r="N345" s="141">
        <v>107.5</v>
      </c>
      <c r="O345" s="141">
        <v>107</v>
      </c>
      <c r="P345" s="141">
        <v>108.9</v>
      </c>
      <c r="Q345" s="141">
        <v>108.4</v>
      </c>
      <c r="R345" s="141">
        <v>109.9</v>
      </c>
      <c r="S345" s="141">
        <v>110</v>
      </c>
      <c r="T345" s="141">
        <v>113.7</v>
      </c>
      <c r="U345" s="141">
        <v>112.4</v>
      </c>
      <c r="V345" s="141">
        <v>113.7</v>
      </c>
      <c r="W345" s="141">
        <v>117.5</v>
      </c>
      <c r="X345" s="141">
        <v>117</v>
      </c>
      <c r="Y345" s="141">
        <v>115.5</v>
      </c>
      <c r="Z345" s="141">
        <v>114.4</v>
      </c>
      <c r="AA345" s="141">
        <v>113.9</v>
      </c>
      <c r="AB345" s="141">
        <v>115.7</v>
      </c>
      <c r="AC345" s="141">
        <v>114</v>
      </c>
      <c r="AD345" s="141">
        <v>116.3</v>
      </c>
      <c r="AE345" s="141">
        <v>118.7</v>
      </c>
      <c r="AF345" s="141">
        <v>120.9</v>
      </c>
      <c r="AG345" s="141">
        <v>119.2</v>
      </c>
      <c r="AH345" s="141">
        <v>120.4</v>
      </c>
      <c r="AI345" s="141">
        <v>122.3</v>
      </c>
      <c r="AJ345" s="141">
        <v>124</v>
      </c>
      <c r="AK345" s="141">
        <v>121.1</v>
      </c>
      <c r="AL345" s="141">
        <v>121.1</v>
      </c>
      <c r="AM345" s="141">
        <v>121.7</v>
      </c>
      <c r="AN345" s="141">
        <v>121.1</v>
      </c>
      <c r="AO345" s="141">
        <v>120.6</v>
      </c>
      <c r="AP345" s="141">
        <v>122.2</v>
      </c>
      <c r="AQ345" s="141">
        <v>120.3</v>
      </c>
      <c r="AR345" s="141">
        <v>121.1</v>
      </c>
      <c r="AS345" s="141">
        <v>121.6</v>
      </c>
      <c r="AT345" s="141">
        <v>122.3</v>
      </c>
      <c r="AU345" s="141">
        <v>122.2</v>
      </c>
      <c r="AV345" s="141">
        <v>126.3</v>
      </c>
      <c r="AW345" s="141">
        <v>126.5</v>
      </c>
      <c r="AX345" s="141">
        <v>124.8</v>
      </c>
      <c r="AY345" s="141">
        <v>124.5</v>
      </c>
      <c r="AZ345" s="141">
        <v>126.8</v>
      </c>
      <c r="BA345" s="141">
        <v>126.6</v>
      </c>
      <c r="BB345" s="141">
        <v>125.8</v>
      </c>
      <c r="BC345" s="141">
        <v>131.4</v>
      </c>
      <c r="BD345" s="141">
        <v>131.69999999999999</v>
      </c>
      <c r="BE345" s="141">
        <v>136.4</v>
      </c>
      <c r="BF345" s="141">
        <v>132.5</v>
      </c>
      <c r="BG345" s="141">
        <v>134.5</v>
      </c>
      <c r="BH345" s="141">
        <v>136.1</v>
      </c>
      <c r="BI345" s="141">
        <v>139.69999999999999</v>
      </c>
      <c r="BJ345" s="141">
        <v>138.9</v>
      </c>
      <c r="BK345" s="141">
        <v>138.4</v>
      </c>
      <c r="BL345" s="141">
        <v>131.5</v>
      </c>
      <c r="BM345" s="141">
        <v>130.19999999999999</v>
      </c>
      <c r="BN345" s="141">
        <v>135</v>
      </c>
      <c r="BO345" s="141">
        <v>134.80000000000001</v>
      </c>
      <c r="BP345" s="141">
        <v>136.30000000000001</v>
      </c>
      <c r="BQ345" s="141">
        <v>135.1</v>
      </c>
      <c r="BR345" s="141">
        <v>136.69999999999999</v>
      </c>
      <c r="BS345" s="141">
        <v>136.80000000000001</v>
      </c>
      <c r="BT345" s="141">
        <v>135.80000000000001</v>
      </c>
      <c r="BU345" s="141">
        <v>136</v>
      </c>
      <c r="BV345" s="141">
        <v>135.19999999999999</v>
      </c>
      <c r="BW345" s="141">
        <v>135.19999999999999</v>
      </c>
      <c r="BX345" s="141">
        <v>134.4</v>
      </c>
      <c r="BY345" s="141">
        <v>133.69999999999999</v>
      </c>
      <c r="BZ345" s="141">
        <v>135.80000000000001</v>
      </c>
      <c r="CA345" s="141">
        <v>139.4</v>
      </c>
      <c r="CB345" s="141">
        <v>140.30000000000001</v>
      </c>
      <c r="CC345" s="141">
        <v>142.30000000000001</v>
      </c>
      <c r="CD345" s="141">
        <v>143.9</v>
      </c>
      <c r="CE345" s="141">
        <v>144.30000000000001</v>
      </c>
      <c r="CF345" s="141">
        <v>143.9</v>
      </c>
      <c r="CG345" s="141">
        <v>145.9</v>
      </c>
      <c r="CH345" s="141">
        <v>145.9</v>
      </c>
      <c r="CI345" s="141">
        <v>145.19999999999999</v>
      </c>
      <c r="CJ345" s="141">
        <v>144.6</v>
      </c>
      <c r="CK345" s="141">
        <v>143.9</v>
      </c>
      <c r="CL345" s="141">
        <v>146</v>
      </c>
    </row>
    <row r="346" spans="1:90" x14ac:dyDescent="0.2">
      <c r="A346" s="138" t="s">
        <v>3524</v>
      </c>
      <c r="B346" s="138" t="s">
        <v>2041</v>
      </c>
      <c r="C346" s="139">
        <v>0.15075</v>
      </c>
      <c r="D346" s="141">
        <v>103</v>
      </c>
      <c r="E346" s="141">
        <v>106.3</v>
      </c>
      <c r="F346" s="141">
        <v>103.2</v>
      </c>
      <c r="G346" s="141">
        <v>106.7</v>
      </c>
      <c r="H346" s="141">
        <v>106.7</v>
      </c>
      <c r="I346" s="141">
        <v>106.5</v>
      </c>
      <c r="J346" s="141">
        <v>105.1</v>
      </c>
      <c r="K346" s="141">
        <v>105.1</v>
      </c>
      <c r="L346" s="141">
        <v>103.4</v>
      </c>
      <c r="M346" s="141">
        <v>103.8</v>
      </c>
      <c r="N346" s="141">
        <v>103</v>
      </c>
      <c r="O346" s="141">
        <v>103.8</v>
      </c>
      <c r="P346" s="141">
        <v>106.2</v>
      </c>
      <c r="Q346" s="141">
        <v>105.5</v>
      </c>
      <c r="R346" s="141">
        <v>108.7</v>
      </c>
      <c r="S346" s="141">
        <v>105.4</v>
      </c>
      <c r="T346" s="141">
        <v>108.5</v>
      </c>
      <c r="U346" s="141">
        <v>108.7</v>
      </c>
      <c r="V346" s="141">
        <v>108.8</v>
      </c>
      <c r="W346" s="141">
        <v>113.5</v>
      </c>
      <c r="X346" s="141">
        <v>114.3</v>
      </c>
      <c r="Y346" s="141">
        <v>112.4</v>
      </c>
      <c r="Z346" s="141">
        <v>112.1</v>
      </c>
      <c r="AA346" s="141">
        <v>110.3</v>
      </c>
      <c r="AB346" s="141">
        <v>113.7</v>
      </c>
      <c r="AC346" s="141">
        <v>109.9</v>
      </c>
      <c r="AD346" s="141">
        <v>116.2</v>
      </c>
      <c r="AE346" s="141">
        <v>118.6</v>
      </c>
      <c r="AF346" s="141">
        <v>122.6</v>
      </c>
      <c r="AG346" s="141">
        <v>118.2</v>
      </c>
      <c r="AH346" s="141">
        <v>121.1</v>
      </c>
      <c r="AI346" s="141">
        <v>124.7</v>
      </c>
      <c r="AJ346" s="141">
        <v>125.4</v>
      </c>
      <c r="AK346" s="141">
        <v>119.6</v>
      </c>
      <c r="AL346" s="141">
        <v>120.2</v>
      </c>
      <c r="AM346" s="141">
        <v>121</v>
      </c>
      <c r="AN346" s="141">
        <v>117.9</v>
      </c>
      <c r="AO346" s="141">
        <v>116.6</v>
      </c>
      <c r="AP346" s="141">
        <v>121</v>
      </c>
      <c r="AQ346" s="141">
        <v>116.3</v>
      </c>
      <c r="AR346" s="141">
        <v>116.5</v>
      </c>
      <c r="AS346" s="141">
        <v>116.8</v>
      </c>
      <c r="AT346" s="141">
        <v>116.9</v>
      </c>
      <c r="AU346" s="141">
        <v>116.7</v>
      </c>
      <c r="AV346" s="141">
        <v>127.6</v>
      </c>
      <c r="AW346" s="141">
        <v>128.5</v>
      </c>
      <c r="AX346" s="141">
        <v>123.8</v>
      </c>
      <c r="AY346" s="141">
        <v>121.8</v>
      </c>
      <c r="AZ346" s="141">
        <v>115.2</v>
      </c>
      <c r="BA346" s="141">
        <v>122.3</v>
      </c>
      <c r="BB346" s="141">
        <v>121.5</v>
      </c>
      <c r="BC346" s="141">
        <v>123.4</v>
      </c>
      <c r="BD346" s="141">
        <v>122.9</v>
      </c>
      <c r="BE346" s="141">
        <v>124.7</v>
      </c>
      <c r="BF346" s="141">
        <v>120.7</v>
      </c>
      <c r="BG346" s="141">
        <v>125.2</v>
      </c>
      <c r="BH346" s="141">
        <v>129.30000000000001</v>
      </c>
      <c r="BI346" s="141">
        <v>135.30000000000001</v>
      </c>
      <c r="BJ346" s="141">
        <v>133.1</v>
      </c>
      <c r="BK346" s="141">
        <v>131.80000000000001</v>
      </c>
      <c r="BL346" s="141">
        <v>122.8</v>
      </c>
      <c r="BM346" s="141">
        <v>119</v>
      </c>
      <c r="BN346" s="141">
        <v>130</v>
      </c>
      <c r="BO346" s="141">
        <v>133.9</v>
      </c>
      <c r="BP346" s="141">
        <v>137.5</v>
      </c>
      <c r="BQ346" s="141">
        <v>135.1</v>
      </c>
      <c r="BR346" s="141">
        <v>139.30000000000001</v>
      </c>
      <c r="BS346" s="141">
        <v>139.6</v>
      </c>
      <c r="BT346" s="141">
        <v>136.80000000000001</v>
      </c>
      <c r="BU346" s="141">
        <v>137.5</v>
      </c>
      <c r="BV346" s="141">
        <v>135.4</v>
      </c>
      <c r="BW346" s="141">
        <v>135.19999999999999</v>
      </c>
      <c r="BX346" s="141">
        <v>130.80000000000001</v>
      </c>
      <c r="BY346" s="141">
        <v>128.30000000000001</v>
      </c>
      <c r="BZ346" s="141">
        <v>133.4</v>
      </c>
      <c r="CA346" s="141">
        <v>134.30000000000001</v>
      </c>
      <c r="CB346" s="141">
        <v>139.19999999999999</v>
      </c>
      <c r="CC346" s="141">
        <v>142.80000000000001</v>
      </c>
      <c r="CD346" s="141">
        <v>144.80000000000001</v>
      </c>
      <c r="CE346" s="141">
        <v>145.9</v>
      </c>
      <c r="CF346" s="141">
        <v>144.30000000000001</v>
      </c>
      <c r="CG346" s="141">
        <v>149.5</v>
      </c>
      <c r="CH346" s="141">
        <v>148.1</v>
      </c>
      <c r="CI346" s="141">
        <v>144.80000000000001</v>
      </c>
      <c r="CJ346" s="141">
        <v>145.69999999999999</v>
      </c>
      <c r="CK346" s="141">
        <v>145.80000000000001</v>
      </c>
      <c r="CL346" s="141">
        <v>150.69999999999999</v>
      </c>
    </row>
    <row r="347" spans="1:90" x14ac:dyDescent="0.2">
      <c r="A347" s="138" t="s">
        <v>3525</v>
      </c>
      <c r="B347" s="138" t="s">
        <v>2043</v>
      </c>
      <c r="C347" s="139">
        <v>0.12214</v>
      </c>
      <c r="D347" s="141">
        <v>100.6</v>
      </c>
      <c r="E347" s="141">
        <v>101</v>
      </c>
      <c r="F347" s="141">
        <v>102.1</v>
      </c>
      <c r="G347" s="141">
        <v>101.7</v>
      </c>
      <c r="H347" s="141">
        <v>102.9</v>
      </c>
      <c r="I347" s="141">
        <v>102.1</v>
      </c>
      <c r="J347" s="141">
        <v>103.7</v>
      </c>
      <c r="K347" s="141">
        <v>103.9</v>
      </c>
      <c r="L347" s="141">
        <v>104.3</v>
      </c>
      <c r="M347" s="141">
        <v>104.9</v>
      </c>
      <c r="N347" s="141">
        <v>104.4</v>
      </c>
      <c r="O347" s="141">
        <v>103.6</v>
      </c>
      <c r="P347" s="141">
        <v>106.3</v>
      </c>
      <c r="Q347" s="141">
        <v>105.3</v>
      </c>
      <c r="R347" s="141">
        <v>105.2</v>
      </c>
      <c r="S347" s="141">
        <v>106.9</v>
      </c>
      <c r="T347" s="141">
        <v>108.2</v>
      </c>
      <c r="U347" s="141">
        <v>108.1</v>
      </c>
      <c r="V347" s="141">
        <v>108.2</v>
      </c>
      <c r="W347" s="141">
        <v>110.5</v>
      </c>
      <c r="X347" s="141">
        <v>110</v>
      </c>
      <c r="Y347" s="141">
        <v>109.1</v>
      </c>
      <c r="Z347" s="141">
        <v>108.4</v>
      </c>
      <c r="AA347" s="141">
        <v>109</v>
      </c>
      <c r="AB347" s="141">
        <v>112</v>
      </c>
      <c r="AC347" s="141">
        <v>112.4</v>
      </c>
      <c r="AD347" s="141">
        <v>112</v>
      </c>
      <c r="AE347" s="141">
        <v>113.1</v>
      </c>
      <c r="AF347" s="141">
        <v>114</v>
      </c>
      <c r="AG347" s="141">
        <v>113.4</v>
      </c>
      <c r="AH347" s="141">
        <v>112.9</v>
      </c>
      <c r="AI347" s="141">
        <v>112.6</v>
      </c>
      <c r="AJ347" s="141">
        <v>113.8</v>
      </c>
      <c r="AK347" s="141">
        <v>113.7</v>
      </c>
      <c r="AL347" s="141">
        <v>114.2</v>
      </c>
      <c r="AM347" s="141">
        <v>114.6</v>
      </c>
      <c r="AN347" s="141">
        <v>115.2</v>
      </c>
      <c r="AO347" s="141">
        <v>115.2</v>
      </c>
      <c r="AP347" s="141">
        <v>115.2</v>
      </c>
      <c r="AQ347" s="141">
        <v>115.2</v>
      </c>
      <c r="AR347" s="141">
        <v>115.2</v>
      </c>
      <c r="AS347" s="141">
        <v>115.2</v>
      </c>
      <c r="AT347" s="141">
        <v>115.2</v>
      </c>
      <c r="AU347" s="141">
        <v>115.2</v>
      </c>
      <c r="AV347" s="141">
        <v>115.2</v>
      </c>
      <c r="AW347" s="141">
        <v>115.2</v>
      </c>
      <c r="AX347" s="141">
        <v>115.2</v>
      </c>
      <c r="AY347" s="141">
        <v>116</v>
      </c>
      <c r="AZ347" s="141">
        <v>114.2</v>
      </c>
      <c r="BA347" s="141">
        <v>112.9</v>
      </c>
      <c r="BB347" s="141">
        <v>113.2</v>
      </c>
      <c r="BC347" s="141">
        <v>120.4</v>
      </c>
      <c r="BD347" s="141">
        <v>121.9</v>
      </c>
      <c r="BE347" s="141">
        <v>126.5</v>
      </c>
      <c r="BF347" s="141">
        <v>118</v>
      </c>
      <c r="BG347" s="141">
        <v>119</v>
      </c>
      <c r="BH347" s="141">
        <v>117.7</v>
      </c>
      <c r="BI347" s="141">
        <v>119.2</v>
      </c>
      <c r="BJ347" s="141">
        <v>122.5</v>
      </c>
      <c r="BK347" s="141">
        <v>124.8</v>
      </c>
      <c r="BL347" s="141">
        <v>123.3</v>
      </c>
      <c r="BM347" s="141">
        <v>124.6</v>
      </c>
      <c r="BN347" s="141">
        <v>126.9</v>
      </c>
      <c r="BO347" s="141">
        <v>122</v>
      </c>
      <c r="BP347" s="141">
        <v>123.2</v>
      </c>
      <c r="BQ347" s="141">
        <v>122.1</v>
      </c>
      <c r="BR347" s="141">
        <v>122.1</v>
      </c>
      <c r="BS347" s="141">
        <v>122.1</v>
      </c>
      <c r="BT347" s="141">
        <v>122.1</v>
      </c>
      <c r="BU347" s="141">
        <v>122.1</v>
      </c>
      <c r="BV347" s="141">
        <v>122.1</v>
      </c>
      <c r="BW347" s="141">
        <v>122.1</v>
      </c>
      <c r="BX347" s="141">
        <v>120.3</v>
      </c>
      <c r="BY347" s="141">
        <v>119.8</v>
      </c>
      <c r="BZ347" s="141">
        <v>118.6</v>
      </c>
      <c r="CA347" s="141">
        <v>124.3</v>
      </c>
      <c r="CB347" s="141">
        <v>126.5</v>
      </c>
      <c r="CC347" s="141">
        <v>128.9</v>
      </c>
      <c r="CD347" s="141">
        <v>131.19999999999999</v>
      </c>
      <c r="CE347" s="141">
        <v>128.80000000000001</v>
      </c>
      <c r="CF347" s="141">
        <v>128.1</v>
      </c>
      <c r="CG347" s="141">
        <v>128.5</v>
      </c>
      <c r="CH347" s="141">
        <v>129.4</v>
      </c>
      <c r="CI347" s="141">
        <v>131</v>
      </c>
      <c r="CJ347" s="141">
        <v>128</v>
      </c>
      <c r="CK347" s="141">
        <v>126.9</v>
      </c>
      <c r="CL347" s="141">
        <v>126.4</v>
      </c>
    </row>
    <row r="348" spans="1:90" x14ac:dyDescent="0.2">
      <c r="A348" s="138" t="s">
        <v>3526</v>
      </c>
      <c r="B348" s="138" t="s">
        <v>2045</v>
      </c>
      <c r="C348" s="139">
        <v>2.5780000000000001E-2</v>
      </c>
      <c r="D348" s="141">
        <v>98.1</v>
      </c>
      <c r="E348" s="141">
        <v>100.9</v>
      </c>
      <c r="F348" s="141">
        <v>114.2</v>
      </c>
      <c r="G348" s="141">
        <v>104.6</v>
      </c>
      <c r="H348" s="141">
        <v>126.2</v>
      </c>
      <c r="I348" s="141">
        <v>144.30000000000001</v>
      </c>
      <c r="J348" s="141">
        <v>138.1</v>
      </c>
      <c r="K348" s="141">
        <v>135</v>
      </c>
      <c r="L348" s="141">
        <v>136</v>
      </c>
      <c r="M348" s="141">
        <v>136</v>
      </c>
      <c r="N348" s="141">
        <v>134.4</v>
      </c>
      <c r="O348" s="141">
        <v>125.8</v>
      </c>
      <c r="P348" s="141">
        <v>123.8</v>
      </c>
      <c r="Q348" s="141">
        <v>124.7</v>
      </c>
      <c r="R348" s="141">
        <v>129.9</v>
      </c>
      <c r="S348" s="141">
        <v>132.19999999999999</v>
      </c>
      <c r="T348" s="141">
        <v>167</v>
      </c>
      <c r="U348" s="141">
        <v>145.30000000000001</v>
      </c>
      <c r="V348" s="141">
        <v>157.69999999999999</v>
      </c>
      <c r="W348" s="141">
        <v>178.9</v>
      </c>
      <c r="X348" s="141">
        <v>167.8</v>
      </c>
      <c r="Y348" s="141">
        <v>159.1</v>
      </c>
      <c r="Z348" s="141">
        <v>147.30000000000001</v>
      </c>
      <c r="AA348" s="141">
        <v>146.5</v>
      </c>
      <c r="AB348" s="141">
        <v>139.9</v>
      </c>
      <c r="AC348" s="141">
        <v>133.80000000000001</v>
      </c>
      <c r="AD348" s="141">
        <v>133</v>
      </c>
      <c r="AE348" s="141">
        <v>141.19999999999999</v>
      </c>
      <c r="AF348" s="141">
        <v>146</v>
      </c>
      <c r="AG348" s="141">
        <v>145.5</v>
      </c>
      <c r="AH348" s="141">
        <v>149.9</v>
      </c>
      <c r="AI348" s="141">
        <v>158.80000000000001</v>
      </c>
      <c r="AJ348" s="141">
        <v>176</v>
      </c>
      <c r="AK348" s="141">
        <v>160.30000000000001</v>
      </c>
      <c r="AL348" s="141">
        <v>154.30000000000001</v>
      </c>
      <c r="AM348" s="141">
        <v>156.9</v>
      </c>
      <c r="AN348" s="141">
        <v>157.30000000000001</v>
      </c>
      <c r="AO348" s="141">
        <v>157.30000000000001</v>
      </c>
      <c r="AP348" s="141">
        <v>157.30000000000001</v>
      </c>
      <c r="AQ348" s="141">
        <v>157.30000000000001</v>
      </c>
      <c r="AR348" s="141">
        <v>165</v>
      </c>
      <c r="AS348" s="141">
        <v>165</v>
      </c>
      <c r="AT348" s="141">
        <v>165</v>
      </c>
      <c r="AU348" s="141">
        <v>165</v>
      </c>
      <c r="AV348" s="141">
        <v>165</v>
      </c>
      <c r="AW348" s="141">
        <v>165</v>
      </c>
      <c r="AX348" s="141">
        <v>165</v>
      </c>
      <c r="AY348" s="141">
        <v>165</v>
      </c>
      <c r="AZ348" s="141">
        <v>204.3</v>
      </c>
      <c r="BA348" s="141">
        <v>199.2</v>
      </c>
      <c r="BB348" s="141">
        <v>196.8</v>
      </c>
      <c r="BC348" s="141">
        <v>207.5</v>
      </c>
      <c r="BD348" s="141">
        <v>201.9</v>
      </c>
      <c r="BE348" s="141">
        <v>202.5</v>
      </c>
      <c r="BF348" s="141">
        <v>205.4</v>
      </c>
      <c r="BG348" s="141">
        <v>207.4</v>
      </c>
      <c r="BH348" s="141">
        <v>208.1</v>
      </c>
      <c r="BI348" s="141">
        <v>211.5</v>
      </c>
      <c r="BJ348" s="141">
        <v>226.4</v>
      </c>
      <c r="BK348" s="141">
        <v>211.2</v>
      </c>
      <c r="BL348" s="141">
        <v>178.7</v>
      </c>
      <c r="BM348" s="141">
        <v>176.3</v>
      </c>
      <c r="BN348" s="141">
        <v>176.3</v>
      </c>
      <c r="BO348" s="141">
        <v>181.2</v>
      </c>
      <c r="BP348" s="141">
        <v>179.6</v>
      </c>
      <c r="BQ348" s="141">
        <v>179.2</v>
      </c>
      <c r="BR348" s="141">
        <v>179.2</v>
      </c>
      <c r="BS348" s="141">
        <v>179.2</v>
      </c>
      <c r="BT348" s="141">
        <v>179.2</v>
      </c>
      <c r="BU348" s="141">
        <v>179.2</v>
      </c>
      <c r="BV348" s="141">
        <v>179.2</v>
      </c>
      <c r="BW348" s="141">
        <v>179.2</v>
      </c>
      <c r="BX348" s="141">
        <v>177.5</v>
      </c>
      <c r="BY348" s="141">
        <v>179.1</v>
      </c>
      <c r="BZ348" s="141">
        <v>178.8</v>
      </c>
      <c r="CA348" s="141">
        <v>179.9</v>
      </c>
      <c r="CB348" s="141">
        <v>183.8</v>
      </c>
      <c r="CC348" s="141">
        <v>182.6</v>
      </c>
      <c r="CD348" s="141">
        <v>182</v>
      </c>
      <c r="CE348" s="141">
        <v>182.2</v>
      </c>
      <c r="CF348" s="141">
        <v>186.5</v>
      </c>
      <c r="CG348" s="141">
        <v>186.7</v>
      </c>
      <c r="CH348" s="141">
        <v>191.1</v>
      </c>
      <c r="CI348" s="141">
        <v>191.7</v>
      </c>
      <c r="CJ348" s="141">
        <v>191.3</v>
      </c>
      <c r="CK348" s="141">
        <v>189.6</v>
      </c>
      <c r="CL348" s="141">
        <v>185.8</v>
      </c>
    </row>
    <row r="349" spans="1:90" x14ac:dyDescent="0.2">
      <c r="A349" s="138" t="s">
        <v>3527</v>
      </c>
      <c r="B349" s="138" t="s">
        <v>2047</v>
      </c>
      <c r="C349" s="139">
        <v>1.555E-2</v>
      </c>
      <c r="D349" s="141">
        <v>100</v>
      </c>
      <c r="E349" s="141">
        <v>100</v>
      </c>
      <c r="F349" s="141">
        <v>100</v>
      </c>
      <c r="G349" s="141">
        <v>104.3</v>
      </c>
      <c r="H349" s="141">
        <v>104.3</v>
      </c>
      <c r="I349" s="141">
        <v>104.3</v>
      </c>
      <c r="J349" s="141">
        <v>104.3</v>
      </c>
      <c r="K349" s="141">
        <v>104.5</v>
      </c>
      <c r="L349" s="141">
        <v>104.5</v>
      </c>
      <c r="M349" s="141">
        <v>104.9</v>
      </c>
      <c r="N349" s="141">
        <v>104.9</v>
      </c>
      <c r="O349" s="141">
        <v>104.9</v>
      </c>
      <c r="P349" s="141">
        <v>104.9</v>
      </c>
      <c r="Q349" s="141">
        <v>104.9</v>
      </c>
      <c r="R349" s="141">
        <v>105.2</v>
      </c>
      <c r="S349" s="141">
        <v>106.8</v>
      </c>
      <c r="T349" s="141">
        <v>106.8</v>
      </c>
      <c r="U349" s="141">
        <v>106.8</v>
      </c>
      <c r="V349" s="141">
        <v>106.8</v>
      </c>
      <c r="W349" s="141">
        <v>106.8</v>
      </c>
      <c r="X349" s="141">
        <v>108.1</v>
      </c>
      <c r="Y349" s="141">
        <v>110.5</v>
      </c>
      <c r="Z349" s="141">
        <v>110.5</v>
      </c>
      <c r="AA349" s="141">
        <v>110.5</v>
      </c>
      <c r="AB349" s="141">
        <v>110.5</v>
      </c>
      <c r="AC349" s="141">
        <v>110.5</v>
      </c>
      <c r="AD349" s="141">
        <v>112.8</v>
      </c>
      <c r="AE349" s="141">
        <v>121</v>
      </c>
      <c r="AF349" s="141">
        <v>126.3</v>
      </c>
      <c r="AG349" s="141">
        <v>127.3</v>
      </c>
      <c r="AH349" s="141">
        <v>128.9</v>
      </c>
      <c r="AI349" s="141">
        <v>128.9</v>
      </c>
      <c r="AJ349" s="141">
        <v>128.9</v>
      </c>
      <c r="AK349" s="141">
        <v>135.30000000000001</v>
      </c>
      <c r="AL349" s="141">
        <v>135.30000000000001</v>
      </c>
      <c r="AM349" s="141">
        <v>134.6</v>
      </c>
      <c r="AN349" s="141">
        <v>134.6</v>
      </c>
      <c r="AO349" s="141">
        <v>134.6</v>
      </c>
      <c r="AP349" s="141">
        <v>134.19999999999999</v>
      </c>
      <c r="AQ349" s="141">
        <v>127.6</v>
      </c>
      <c r="AR349" s="141">
        <v>127.6</v>
      </c>
      <c r="AS349" s="141">
        <v>127.6</v>
      </c>
      <c r="AT349" s="141">
        <v>127.6</v>
      </c>
      <c r="AU349" s="141">
        <v>127.6</v>
      </c>
      <c r="AV349" s="141">
        <v>129.6</v>
      </c>
      <c r="AW349" s="141">
        <v>127.5</v>
      </c>
      <c r="AX349" s="141">
        <v>127.5</v>
      </c>
      <c r="AY349" s="141">
        <v>127.5</v>
      </c>
      <c r="AZ349" s="141">
        <v>129.1</v>
      </c>
      <c r="BA349" s="141">
        <v>129.1</v>
      </c>
      <c r="BB349" s="141">
        <v>129</v>
      </c>
      <c r="BC349" s="141">
        <v>129.5</v>
      </c>
      <c r="BD349" s="141">
        <v>129.80000000000001</v>
      </c>
      <c r="BE349" s="141">
        <v>128.69999999999999</v>
      </c>
      <c r="BF349" s="141">
        <v>129.6</v>
      </c>
      <c r="BG349" s="141">
        <v>133.69999999999999</v>
      </c>
      <c r="BH349" s="141">
        <v>134.69999999999999</v>
      </c>
      <c r="BI349" s="141">
        <v>134.6</v>
      </c>
      <c r="BJ349" s="141">
        <v>134.5</v>
      </c>
      <c r="BK349" s="141">
        <v>132.5</v>
      </c>
      <c r="BL349" s="141">
        <v>127.9</v>
      </c>
      <c r="BM349" s="141">
        <v>127.8</v>
      </c>
      <c r="BN349" s="141">
        <v>125.3</v>
      </c>
      <c r="BO349" s="141">
        <v>116</v>
      </c>
      <c r="BP349" s="141">
        <v>117.5</v>
      </c>
      <c r="BQ349" s="141">
        <v>120.8</v>
      </c>
      <c r="BR349" s="141">
        <v>120.8</v>
      </c>
      <c r="BS349" s="141">
        <v>120.8</v>
      </c>
      <c r="BT349" s="141">
        <v>120.8</v>
      </c>
      <c r="BU349" s="141">
        <v>120.8</v>
      </c>
      <c r="BV349" s="141">
        <v>120.8</v>
      </c>
      <c r="BW349" s="141">
        <v>120.8</v>
      </c>
      <c r="BX349" s="141">
        <v>127.2</v>
      </c>
      <c r="BY349" s="141">
        <v>126.3</v>
      </c>
      <c r="BZ349" s="141">
        <v>128.19999999999999</v>
      </c>
      <c r="CA349" s="141">
        <v>132.69999999999999</v>
      </c>
      <c r="CB349" s="141">
        <v>133.80000000000001</v>
      </c>
      <c r="CC349" s="141">
        <v>135.80000000000001</v>
      </c>
      <c r="CD349" s="141">
        <v>136.1</v>
      </c>
      <c r="CE349" s="141">
        <v>137.19999999999999</v>
      </c>
      <c r="CF349" s="141">
        <v>135.80000000000001</v>
      </c>
      <c r="CG349" s="141">
        <v>132.5</v>
      </c>
      <c r="CH349" s="141">
        <v>132</v>
      </c>
      <c r="CI349" s="141">
        <v>132.6</v>
      </c>
      <c r="CJ349" s="141">
        <v>132.30000000000001</v>
      </c>
      <c r="CK349" s="141">
        <v>132.19999999999999</v>
      </c>
      <c r="CL349" s="141">
        <v>133.6</v>
      </c>
    </row>
    <row r="350" spans="1:90" x14ac:dyDescent="0.2">
      <c r="A350" s="138" t="s">
        <v>3528</v>
      </c>
      <c r="B350" s="138" t="s">
        <v>3529</v>
      </c>
      <c r="C350" s="139">
        <v>9.486E-2</v>
      </c>
      <c r="D350" s="141">
        <v>100.4</v>
      </c>
      <c r="E350" s="141">
        <v>100.4</v>
      </c>
      <c r="F350" s="141">
        <v>100.4</v>
      </c>
      <c r="G350" s="141">
        <v>109.7</v>
      </c>
      <c r="H350" s="141">
        <v>109.7</v>
      </c>
      <c r="I350" s="141">
        <v>109.7</v>
      </c>
      <c r="J350" s="141">
        <v>109.7</v>
      </c>
      <c r="K350" s="141">
        <v>109.8</v>
      </c>
      <c r="L350" s="141">
        <v>109.8</v>
      </c>
      <c r="M350" s="141">
        <v>109.9</v>
      </c>
      <c r="N350" s="141">
        <v>111.6</v>
      </c>
      <c r="O350" s="141">
        <v>111.6</v>
      </c>
      <c r="P350" s="141">
        <v>113</v>
      </c>
      <c r="Q350" s="141">
        <v>113</v>
      </c>
      <c r="R350" s="141">
        <v>113.1</v>
      </c>
      <c r="S350" s="141">
        <v>115.6</v>
      </c>
      <c r="T350" s="141">
        <v>115.6</v>
      </c>
      <c r="U350" s="141">
        <v>115.9</v>
      </c>
      <c r="V350" s="141">
        <v>117.7</v>
      </c>
      <c r="W350" s="141">
        <v>117.9</v>
      </c>
      <c r="X350" s="141">
        <v>117.9</v>
      </c>
      <c r="Y350" s="141">
        <v>117.9</v>
      </c>
      <c r="Z350" s="141">
        <v>117.8</v>
      </c>
      <c r="AA350" s="141">
        <v>117.8</v>
      </c>
      <c r="AB350" s="141">
        <v>117.8</v>
      </c>
      <c r="AC350" s="141">
        <v>117.8</v>
      </c>
      <c r="AD350" s="141">
        <v>118</v>
      </c>
      <c r="AE350" s="141">
        <v>119.6</v>
      </c>
      <c r="AF350" s="141">
        <v>119.3</v>
      </c>
      <c r="AG350" s="141">
        <v>119.4</v>
      </c>
      <c r="AH350" s="141">
        <v>119.6</v>
      </c>
      <c r="AI350" s="141">
        <v>119.8</v>
      </c>
      <c r="AJ350" s="141">
        <v>119.9</v>
      </c>
      <c r="AK350" s="141">
        <v>120</v>
      </c>
      <c r="AL350" s="141">
        <v>120.1</v>
      </c>
      <c r="AM350" s="141">
        <v>120.1</v>
      </c>
      <c r="AN350" s="141">
        <v>121.6</v>
      </c>
      <c r="AO350" s="141">
        <v>121.5</v>
      </c>
      <c r="AP350" s="141">
        <v>121.7</v>
      </c>
      <c r="AQ350" s="141">
        <v>121.7</v>
      </c>
      <c r="AR350" s="141">
        <v>122.9</v>
      </c>
      <c r="AS350" s="141">
        <v>124.5</v>
      </c>
      <c r="AT350" s="141">
        <v>127.4</v>
      </c>
      <c r="AU350" s="141">
        <v>127.4</v>
      </c>
      <c r="AV350" s="141">
        <v>127.4</v>
      </c>
      <c r="AW350" s="141">
        <v>127.4</v>
      </c>
      <c r="AX350" s="141">
        <v>127.4</v>
      </c>
      <c r="AY350" s="141">
        <v>128.19999999999999</v>
      </c>
      <c r="AZ350" s="141">
        <v>139.80000000000001</v>
      </c>
      <c r="BA350" s="141">
        <v>131</v>
      </c>
      <c r="BB350" s="141">
        <v>129.1</v>
      </c>
      <c r="BC350" s="141">
        <v>137.6</v>
      </c>
      <c r="BD350" s="141">
        <v>139.69999999999999</v>
      </c>
      <c r="BE350" s="141">
        <v>151.19999999999999</v>
      </c>
      <c r="BF350" s="141">
        <v>150.80000000000001</v>
      </c>
      <c r="BG350" s="141">
        <v>149.5</v>
      </c>
      <c r="BH350" s="141">
        <v>151.4</v>
      </c>
      <c r="BI350" s="141">
        <v>154.4</v>
      </c>
      <c r="BJ350" s="141">
        <v>146.30000000000001</v>
      </c>
      <c r="BK350" s="141">
        <v>147.9</v>
      </c>
      <c r="BL350" s="141">
        <v>143.80000000000001</v>
      </c>
      <c r="BM350" s="141">
        <v>142.9</v>
      </c>
      <c r="BN350" s="141">
        <v>143.9</v>
      </c>
      <c r="BO350" s="141">
        <v>142.9</v>
      </c>
      <c r="BP350" s="141">
        <v>142.4</v>
      </c>
      <c r="BQ350" s="141">
        <v>142.4</v>
      </c>
      <c r="BR350" s="141">
        <v>142.4</v>
      </c>
      <c r="BS350" s="141">
        <v>142.4</v>
      </c>
      <c r="BT350" s="141">
        <v>142.4</v>
      </c>
      <c r="BU350" s="141">
        <v>142.4</v>
      </c>
      <c r="BV350" s="141">
        <v>142.4</v>
      </c>
      <c r="BW350" s="141">
        <v>142.5</v>
      </c>
      <c r="BX350" s="141">
        <v>147.69999999999999</v>
      </c>
      <c r="BY350" s="141">
        <v>148.9</v>
      </c>
      <c r="BZ350" s="141">
        <v>151.6</v>
      </c>
      <c r="CA350" s="141">
        <v>156.80000000000001</v>
      </c>
      <c r="CB350" s="141">
        <v>148.9</v>
      </c>
      <c r="CC350" s="141">
        <v>148.9</v>
      </c>
      <c r="CD350" s="141">
        <v>149.6</v>
      </c>
      <c r="CE350" s="141">
        <v>152.80000000000001</v>
      </c>
      <c r="CF350" s="141">
        <v>153.6</v>
      </c>
      <c r="CG350" s="141">
        <v>153.6</v>
      </c>
      <c r="CH350" s="141">
        <v>153.5</v>
      </c>
      <c r="CI350" s="141">
        <v>153.6</v>
      </c>
      <c r="CJ350" s="141">
        <v>153.30000000000001</v>
      </c>
      <c r="CK350" s="141">
        <v>152.30000000000001</v>
      </c>
      <c r="CL350" s="141">
        <v>154.80000000000001</v>
      </c>
    </row>
    <row r="351" spans="1:90" x14ac:dyDescent="0.2">
      <c r="A351" s="138" t="s">
        <v>3530</v>
      </c>
      <c r="B351" s="138" t="s">
        <v>2049</v>
      </c>
      <c r="C351" s="139">
        <v>0.20276</v>
      </c>
      <c r="D351" s="141">
        <v>101.2</v>
      </c>
      <c r="E351" s="141">
        <v>101</v>
      </c>
      <c r="F351" s="141">
        <v>99.9</v>
      </c>
      <c r="G351" s="141">
        <v>99.7</v>
      </c>
      <c r="H351" s="141">
        <v>100</v>
      </c>
      <c r="I351" s="141">
        <v>101.3</v>
      </c>
      <c r="J351" s="141">
        <v>102.7</v>
      </c>
      <c r="K351" s="141">
        <v>103.4</v>
      </c>
      <c r="L351" s="141">
        <v>102.2</v>
      </c>
      <c r="M351" s="141">
        <v>102.2</v>
      </c>
      <c r="N351" s="141">
        <v>102.2</v>
      </c>
      <c r="O351" s="141">
        <v>102.2</v>
      </c>
      <c r="P351" s="141">
        <v>102.9</v>
      </c>
      <c r="Q351" s="141">
        <v>103.2</v>
      </c>
      <c r="R351" s="141">
        <v>103.1</v>
      </c>
      <c r="S351" s="141">
        <v>106.1</v>
      </c>
      <c r="T351" s="141">
        <v>106.6</v>
      </c>
      <c r="U351" s="141">
        <v>107.8</v>
      </c>
      <c r="V351" s="141">
        <v>107.7</v>
      </c>
      <c r="W351" s="141">
        <v>107.9</v>
      </c>
      <c r="X351" s="141">
        <v>109</v>
      </c>
      <c r="Y351" s="141">
        <v>107</v>
      </c>
      <c r="Z351" s="141">
        <v>108.6</v>
      </c>
      <c r="AA351" s="141">
        <v>109.1</v>
      </c>
      <c r="AB351" s="141">
        <v>110.6</v>
      </c>
      <c r="AC351" s="141">
        <v>110.3</v>
      </c>
      <c r="AD351" s="141">
        <v>112.5</v>
      </c>
      <c r="AE351" s="141">
        <v>112.6</v>
      </c>
      <c r="AF351" s="141">
        <v>112.6</v>
      </c>
      <c r="AG351" s="141">
        <v>114</v>
      </c>
      <c r="AH351" s="141">
        <v>112.9</v>
      </c>
      <c r="AI351" s="141">
        <v>113.4</v>
      </c>
      <c r="AJ351" s="141">
        <v>115.3</v>
      </c>
      <c r="AK351" s="141">
        <v>113.4</v>
      </c>
      <c r="AL351" s="141">
        <v>112.4</v>
      </c>
      <c r="AM351" s="141">
        <v>114.1</v>
      </c>
      <c r="AN351" s="141">
        <v>116.3</v>
      </c>
      <c r="AO351" s="141">
        <v>114.7</v>
      </c>
      <c r="AP351" s="141">
        <v>115.7</v>
      </c>
      <c r="AQ351" s="141">
        <v>115.9</v>
      </c>
      <c r="AR351" s="141">
        <v>120.7</v>
      </c>
      <c r="AS351" s="141">
        <v>122.6</v>
      </c>
      <c r="AT351" s="141">
        <v>121.5</v>
      </c>
      <c r="AU351" s="141">
        <v>122.9</v>
      </c>
      <c r="AV351" s="141">
        <v>124.4</v>
      </c>
      <c r="AW351" s="141">
        <v>123.9</v>
      </c>
      <c r="AX351" s="141">
        <v>123.9</v>
      </c>
      <c r="AY351" s="141">
        <v>122.5</v>
      </c>
      <c r="AZ351" s="141">
        <v>118.6</v>
      </c>
      <c r="BA351" s="141">
        <v>120</v>
      </c>
      <c r="BB351" s="141">
        <v>120.4</v>
      </c>
      <c r="BC351" s="141">
        <v>124</v>
      </c>
      <c r="BD351" s="141">
        <v>124.9</v>
      </c>
      <c r="BE351" s="141">
        <v>120.1</v>
      </c>
      <c r="BF351" s="141">
        <v>125.1</v>
      </c>
      <c r="BG351" s="141">
        <v>120.8</v>
      </c>
      <c r="BH351" s="141">
        <v>117.7</v>
      </c>
      <c r="BI351" s="141">
        <v>120.8</v>
      </c>
      <c r="BJ351" s="141">
        <v>122.1</v>
      </c>
      <c r="BK351" s="141">
        <v>120.2</v>
      </c>
      <c r="BL351" s="141">
        <v>122</v>
      </c>
      <c r="BM351" s="141">
        <v>120.2</v>
      </c>
      <c r="BN351" s="141">
        <v>119</v>
      </c>
      <c r="BO351" s="141">
        <v>117.1</v>
      </c>
      <c r="BP351" s="141">
        <v>119</v>
      </c>
      <c r="BQ351" s="141">
        <v>118.4</v>
      </c>
      <c r="BR351" s="141">
        <v>118.4</v>
      </c>
      <c r="BS351" s="141">
        <v>118.4</v>
      </c>
      <c r="BT351" s="141">
        <v>118.4</v>
      </c>
      <c r="BU351" s="141">
        <v>118.4</v>
      </c>
      <c r="BV351" s="141">
        <v>118.2</v>
      </c>
      <c r="BW351" s="141">
        <v>118</v>
      </c>
      <c r="BX351" s="141">
        <v>114.9</v>
      </c>
      <c r="BY351" s="141">
        <v>117.1</v>
      </c>
      <c r="BZ351" s="141">
        <v>119.3</v>
      </c>
      <c r="CA351" s="141">
        <v>118.5</v>
      </c>
      <c r="CB351" s="141">
        <v>118.8</v>
      </c>
      <c r="CC351" s="141">
        <v>121.3</v>
      </c>
      <c r="CD351" s="141">
        <v>122.1</v>
      </c>
      <c r="CE351" s="141">
        <v>122.6</v>
      </c>
      <c r="CF351" s="141">
        <v>123.1</v>
      </c>
      <c r="CG351" s="141">
        <v>123.3</v>
      </c>
      <c r="CH351" s="141">
        <v>125.8</v>
      </c>
      <c r="CI351" s="141">
        <v>126.8</v>
      </c>
      <c r="CJ351" s="141">
        <v>126.3</v>
      </c>
      <c r="CK351" s="141">
        <v>124.9</v>
      </c>
      <c r="CL351" s="141">
        <v>125.4</v>
      </c>
    </row>
    <row r="352" spans="1:90" x14ac:dyDescent="0.2">
      <c r="A352" s="138" t="s">
        <v>3531</v>
      </c>
      <c r="B352" s="138" t="s">
        <v>2051</v>
      </c>
      <c r="C352" s="139">
        <v>0.11083</v>
      </c>
      <c r="D352" s="141">
        <v>101.7</v>
      </c>
      <c r="E352" s="141">
        <v>101.4</v>
      </c>
      <c r="F352" s="141">
        <v>99.5</v>
      </c>
      <c r="G352" s="141">
        <v>97.3</v>
      </c>
      <c r="H352" s="141">
        <v>97.8</v>
      </c>
      <c r="I352" s="141">
        <v>100.2</v>
      </c>
      <c r="J352" s="141">
        <v>102.7</v>
      </c>
      <c r="K352" s="141">
        <v>103.3</v>
      </c>
      <c r="L352" s="141">
        <v>101.1</v>
      </c>
      <c r="M352" s="141">
        <v>101.1</v>
      </c>
      <c r="N352" s="141">
        <v>101.4</v>
      </c>
      <c r="O352" s="141">
        <v>100.9</v>
      </c>
      <c r="P352" s="141">
        <v>102.3</v>
      </c>
      <c r="Q352" s="141">
        <v>102.9</v>
      </c>
      <c r="R352" s="141">
        <v>102.4</v>
      </c>
      <c r="S352" s="141">
        <v>105</v>
      </c>
      <c r="T352" s="141">
        <v>105.7</v>
      </c>
      <c r="U352" s="141">
        <v>107.6</v>
      </c>
      <c r="V352" s="141">
        <v>106.6</v>
      </c>
      <c r="W352" s="141">
        <v>106.2</v>
      </c>
      <c r="X352" s="141">
        <v>108</v>
      </c>
      <c r="Y352" s="141">
        <v>104.7</v>
      </c>
      <c r="Z352" s="141">
        <v>107.7</v>
      </c>
      <c r="AA352" s="141">
        <v>109</v>
      </c>
      <c r="AB352" s="141">
        <v>106.6</v>
      </c>
      <c r="AC352" s="141">
        <v>106.3</v>
      </c>
      <c r="AD352" s="141">
        <v>110</v>
      </c>
      <c r="AE352" s="141">
        <v>109.7</v>
      </c>
      <c r="AF352" s="141">
        <v>109.9</v>
      </c>
      <c r="AG352" s="141">
        <v>112.5</v>
      </c>
      <c r="AH352" s="141">
        <v>110.6</v>
      </c>
      <c r="AI352" s="141">
        <v>111.5</v>
      </c>
      <c r="AJ352" s="141">
        <v>115</v>
      </c>
      <c r="AK352" s="141">
        <v>111.6</v>
      </c>
      <c r="AL352" s="141">
        <v>109.8</v>
      </c>
      <c r="AM352" s="141">
        <v>112.6</v>
      </c>
      <c r="AN352" s="141">
        <v>115</v>
      </c>
      <c r="AO352" s="141">
        <v>112.7</v>
      </c>
      <c r="AP352" s="141">
        <v>113.3</v>
      </c>
      <c r="AQ352" s="141">
        <v>110.8</v>
      </c>
      <c r="AR352" s="141">
        <v>117.3</v>
      </c>
      <c r="AS352" s="141">
        <v>120.7</v>
      </c>
      <c r="AT352" s="141">
        <v>118.7</v>
      </c>
      <c r="AU352" s="141">
        <v>117.2</v>
      </c>
      <c r="AV352" s="141">
        <v>118.6</v>
      </c>
      <c r="AW352" s="141">
        <v>117.8</v>
      </c>
      <c r="AX352" s="141">
        <v>117.4</v>
      </c>
      <c r="AY352" s="141">
        <v>118.2</v>
      </c>
      <c r="AZ352" s="141">
        <v>113.7</v>
      </c>
      <c r="BA352" s="141">
        <v>113.7</v>
      </c>
      <c r="BB352" s="141">
        <v>113.8</v>
      </c>
      <c r="BC352" s="141">
        <v>118.8</v>
      </c>
      <c r="BD352" s="141">
        <v>120.5</v>
      </c>
      <c r="BE352" s="141">
        <v>112.3</v>
      </c>
      <c r="BF352" s="141">
        <v>121.2</v>
      </c>
      <c r="BG352" s="141">
        <v>113.2</v>
      </c>
      <c r="BH352" s="141">
        <v>107.6</v>
      </c>
      <c r="BI352" s="141">
        <v>113.6</v>
      </c>
      <c r="BJ352" s="141">
        <v>115.7</v>
      </c>
      <c r="BK352" s="141">
        <v>114.8</v>
      </c>
      <c r="BL352" s="141">
        <v>115.4</v>
      </c>
      <c r="BM352" s="141">
        <v>110.9</v>
      </c>
      <c r="BN352" s="141">
        <v>109.4</v>
      </c>
      <c r="BO352" s="141">
        <v>104.8</v>
      </c>
      <c r="BP352" s="141">
        <v>109</v>
      </c>
      <c r="BQ352" s="141">
        <v>109</v>
      </c>
      <c r="BR352" s="141">
        <v>109</v>
      </c>
      <c r="BS352" s="141">
        <v>109</v>
      </c>
      <c r="BT352" s="141">
        <v>109</v>
      </c>
      <c r="BU352" s="141">
        <v>109</v>
      </c>
      <c r="BV352" s="141">
        <v>109</v>
      </c>
      <c r="BW352" s="141">
        <v>109</v>
      </c>
      <c r="BX352" s="141">
        <v>107</v>
      </c>
      <c r="BY352" s="141">
        <v>110.5</v>
      </c>
      <c r="BZ352" s="141">
        <v>113.3</v>
      </c>
      <c r="CA352" s="141">
        <v>111.2</v>
      </c>
      <c r="CB352" s="141">
        <v>111.3</v>
      </c>
      <c r="CC352" s="141">
        <v>114.9</v>
      </c>
      <c r="CD352" s="141">
        <v>116.3</v>
      </c>
      <c r="CE352" s="141">
        <v>116.6</v>
      </c>
      <c r="CF352" s="141">
        <v>116.1</v>
      </c>
      <c r="CG352" s="141">
        <v>116.1</v>
      </c>
      <c r="CH352" s="141">
        <v>119.4</v>
      </c>
      <c r="CI352" s="141">
        <v>119.6</v>
      </c>
      <c r="CJ352" s="141">
        <v>118.9</v>
      </c>
      <c r="CK352" s="141">
        <v>118.2</v>
      </c>
      <c r="CL352" s="141">
        <v>118.9</v>
      </c>
    </row>
    <row r="353" spans="1:90" x14ac:dyDescent="0.2">
      <c r="A353" s="138" t="s">
        <v>3532</v>
      </c>
      <c r="B353" s="138" t="s">
        <v>2053</v>
      </c>
      <c r="C353" s="139">
        <v>2.7390000000000001E-2</v>
      </c>
      <c r="D353" s="141">
        <v>101.1</v>
      </c>
      <c r="E353" s="141">
        <v>101.1</v>
      </c>
      <c r="F353" s="141">
        <v>101.1</v>
      </c>
      <c r="G353" s="141">
        <v>102.5</v>
      </c>
      <c r="H353" s="141">
        <v>102.5</v>
      </c>
      <c r="I353" s="141">
        <v>102.5</v>
      </c>
      <c r="J353" s="141">
        <v>102.5</v>
      </c>
      <c r="K353" s="141">
        <v>102.5</v>
      </c>
      <c r="L353" s="141">
        <v>102.5</v>
      </c>
      <c r="M353" s="141">
        <v>102.5</v>
      </c>
      <c r="N353" s="141">
        <v>102.5</v>
      </c>
      <c r="O353" s="141">
        <v>102.5</v>
      </c>
      <c r="P353" s="141">
        <v>100.8</v>
      </c>
      <c r="Q353" s="141">
        <v>100.8</v>
      </c>
      <c r="R353" s="141">
        <v>100.8</v>
      </c>
      <c r="S353" s="141">
        <v>104.7</v>
      </c>
      <c r="T353" s="141">
        <v>104.7</v>
      </c>
      <c r="U353" s="141">
        <v>104.7</v>
      </c>
      <c r="V353" s="141">
        <v>104.7</v>
      </c>
      <c r="W353" s="141">
        <v>104.7</v>
      </c>
      <c r="X353" s="141">
        <v>104.7</v>
      </c>
      <c r="Y353" s="141">
        <v>104.7</v>
      </c>
      <c r="Z353" s="141">
        <v>104.7</v>
      </c>
      <c r="AA353" s="141">
        <v>104.7</v>
      </c>
      <c r="AB353" s="141">
        <v>127.4</v>
      </c>
      <c r="AC353" s="141">
        <v>127.4</v>
      </c>
      <c r="AD353" s="141">
        <v>127.4</v>
      </c>
      <c r="AE353" s="141">
        <v>126.2</v>
      </c>
      <c r="AF353" s="141">
        <v>126.2</v>
      </c>
      <c r="AG353" s="141">
        <v>126.2</v>
      </c>
      <c r="AH353" s="141">
        <v>126.2</v>
      </c>
      <c r="AI353" s="141">
        <v>126.2</v>
      </c>
      <c r="AJ353" s="141">
        <v>126.2</v>
      </c>
      <c r="AK353" s="141">
        <v>126.2</v>
      </c>
      <c r="AL353" s="141">
        <v>126.2</v>
      </c>
      <c r="AM353" s="141">
        <v>127</v>
      </c>
      <c r="AN353" s="141">
        <v>132.69999999999999</v>
      </c>
      <c r="AO353" s="141">
        <v>132.69999999999999</v>
      </c>
      <c r="AP353" s="141">
        <v>137.6</v>
      </c>
      <c r="AQ353" s="141">
        <v>141.5</v>
      </c>
      <c r="AR353" s="141">
        <v>149.80000000000001</v>
      </c>
      <c r="AS353" s="141">
        <v>150.9</v>
      </c>
      <c r="AT353" s="141">
        <v>150.9</v>
      </c>
      <c r="AU353" s="141">
        <v>150.9</v>
      </c>
      <c r="AV353" s="141">
        <v>150.9</v>
      </c>
      <c r="AW353" s="141">
        <v>150.9</v>
      </c>
      <c r="AX353" s="141">
        <v>150.9</v>
      </c>
      <c r="AY353" s="141">
        <v>150.9</v>
      </c>
      <c r="AZ353" s="141">
        <v>141.5</v>
      </c>
      <c r="BA353" s="141">
        <v>141.30000000000001</v>
      </c>
      <c r="BB353" s="141">
        <v>141.30000000000001</v>
      </c>
      <c r="BC353" s="141">
        <v>141.30000000000001</v>
      </c>
      <c r="BD353" s="141">
        <v>141.30000000000001</v>
      </c>
      <c r="BE353" s="141">
        <v>141.30000000000001</v>
      </c>
      <c r="BF353" s="141">
        <v>142.19999999999999</v>
      </c>
      <c r="BG353" s="141">
        <v>142.19999999999999</v>
      </c>
      <c r="BH353" s="141">
        <v>142.19999999999999</v>
      </c>
      <c r="BI353" s="141">
        <v>142.19999999999999</v>
      </c>
      <c r="BJ353" s="141">
        <v>142.19999999999999</v>
      </c>
      <c r="BK353" s="141">
        <v>142.19999999999999</v>
      </c>
      <c r="BL353" s="141">
        <v>150</v>
      </c>
      <c r="BM353" s="141">
        <v>152</v>
      </c>
      <c r="BN353" s="141">
        <v>152.5</v>
      </c>
      <c r="BO353" s="141">
        <v>152.5</v>
      </c>
      <c r="BP353" s="141">
        <v>152.5</v>
      </c>
      <c r="BQ353" s="141">
        <v>152.5</v>
      </c>
      <c r="BR353" s="141">
        <v>152.5</v>
      </c>
      <c r="BS353" s="141">
        <v>152.5</v>
      </c>
      <c r="BT353" s="141">
        <v>152.5</v>
      </c>
      <c r="BU353" s="141">
        <v>152.5</v>
      </c>
      <c r="BV353" s="141">
        <v>152.5</v>
      </c>
      <c r="BW353" s="141">
        <v>152.5</v>
      </c>
      <c r="BX353" s="141">
        <v>136.30000000000001</v>
      </c>
      <c r="BY353" s="141">
        <v>137.80000000000001</v>
      </c>
      <c r="BZ353" s="141">
        <v>138.80000000000001</v>
      </c>
      <c r="CA353" s="141">
        <v>138.19999999999999</v>
      </c>
      <c r="CB353" s="141">
        <v>136.80000000000001</v>
      </c>
      <c r="CC353" s="141">
        <v>138.4</v>
      </c>
      <c r="CD353" s="141">
        <v>135.6</v>
      </c>
      <c r="CE353" s="141">
        <v>137.9</v>
      </c>
      <c r="CF353" s="141">
        <v>142.30000000000001</v>
      </c>
      <c r="CG353" s="141">
        <v>142.80000000000001</v>
      </c>
      <c r="CH353" s="141">
        <v>143.30000000000001</v>
      </c>
      <c r="CI353" s="141">
        <v>146.4</v>
      </c>
      <c r="CJ353" s="141">
        <v>144.6</v>
      </c>
      <c r="CK353" s="141">
        <v>144.69999999999999</v>
      </c>
      <c r="CL353" s="141">
        <v>145.1</v>
      </c>
    </row>
    <row r="354" spans="1:90" x14ac:dyDescent="0.2">
      <c r="A354" s="138" t="s">
        <v>3533</v>
      </c>
      <c r="B354" s="138" t="s">
        <v>2055</v>
      </c>
      <c r="C354" s="139">
        <v>3.9870000000000003E-2</v>
      </c>
      <c r="D354" s="141">
        <v>100.4</v>
      </c>
      <c r="E354" s="141">
        <v>100.4</v>
      </c>
      <c r="F354" s="141">
        <v>100.4</v>
      </c>
      <c r="G354" s="141">
        <v>102.1</v>
      </c>
      <c r="H354" s="141">
        <v>101.9</v>
      </c>
      <c r="I354" s="141">
        <v>101.9</v>
      </c>
      <c r="J354" s="141">
        <v>101.9</v>
      </c>
      <c r="K354" s="141">
        <v>103.9</v>
      </c>
      <c r="L354" s="141">
        <v>103.9</v>
      </c>
      <c r="M354" s="141">
        <v>103.9</v>
      </c>
      <c r="N354" s="141">
        <v>103</v>
      </c>
      <c r="O354" s="141">
        <v>104.8</v>
      </c>
      <c r="P354" s="141">
        <v>104.3</v>
      </c>
      <c r="Q354" s="141">
        <v>104.3</v>
      </c>
      <c r="R354" s="141">
        <v>105.1</v>
      </c>
      <c r="S354" s="141">
        <v>104.5</v>
      </c>
      <c r="T354" s="141">
        <v>105.1</v>
      </c>
      <c r="U354" s="141">
        <v>106.2</v>
      </c>
      <c r="V354" s="141">
        <v>108.5</v>
      </c>
      <c r="W354" s="141">
        <v>110.4</v>
      </c>
      <c r="X354" s="141">
        <v>111.1</v>
      </c>
      <c r="Y354" s="141">
        <v>110.1</v>
      </c>
      <c r="Z354" s="141">
        <v>110.1</v>
      </c>
      <c r="AA354" s="141">
        <v>108.9</v>
      </c>
      <c r="AB354" s="141">
        <v>108</v>
      </c>
      <c r="AC354" s="141">
        <v>107</v>
      </c>
      <c r="AD354" s="141">
        <v>107.7</v>
      </c>
      <c r="AE354" s="141">
        <v>107.7</v>
      </c>
      <c r="AF354" s="141">
        <v>107.7</v>
      </c>
      <c r="AG354" s="141">
        <v>107.8</v>
      </c>
      <c r="AH354" s="141">
        <v>107.4</v>
      </c>
      <c r="AI354" s="141">
        <v>107.4</v>
      </c>
      <c r="AJ354" s="141">
        <v>107.2</v>
      </c>
      <c r="AK354" s="141">
        <v>107.2</v>
      </c>
      <c r="AL354" s="141">
        <v>107.2</v>
      </c>
      <c r="AM354" s="141">
        <v>107.2</v>
      </c>
      <c r="AN354" s="141">
        <v>107.9</v>
      </c>
      <c r="AO354" s="141">
        <v>106.2</v>
      </c>
      <c r="AP354" s="141">
        <v>106.2</v>
      </c>
      <c r="AQ354" s="141">
        <v>107.9</v>
      </c>
      <c r="AR354" s="141">
        <v>107.9</v>
      </c>
      <c r="AS354" s="141">
        <v>107.9</v>
      </c>
      <c r="AT354" s="141">
        <v>108</v>
      </c>
      <c r="AU354" s="141">
        <v>119.9</v>
      </c>
      <c r="AV354" s="141">
        <v>123.2</v>
      </c>
      <c r="AW354" s="141">
        <v>122.8</v>
      </c>
      <c r="AX354" s="141">
        <v>123.3</v>
      </c>
      <c r="AY354" s="141">
        <v>114.1</v>
      </c>
      <c r="AZ354" s="141">
        <v>112.4</v>
      </c>
      <c r="BA354" s="141">
        <v>119.8</v>
      </c>
      <c r="BB354" s="141">
        <v>121.6</v>
      </c>
      <c r="BC354" s="141">
        <v>121.9</v>
      </c>
      <c r="BD354" s="141">
        <v>121.2</v>
      </c>
      <c r="BE354" s="141">
        <v>120.4</v>
      </c>
      <c r="BF354" s="141">
        <v>120.3</v>
      </c>
      <c r="BG354" s="141">
        <v>121.1</v>
      </c>
      <c r="BH354" s="141">
        <v>121.8</v>
      </c>
      <c r="BI354" s="141">
        <v>121.3</v>
      </c>
      <c r="BJ354" s="141">
        <v>124.2</v>
      </c>
      <c r="BK354" s="141">
        <v>120.9</v>
      </c>
      <c r="BL354" s="141">
        <v>120.7</v>
      </c>
      <c r="BM354" s="141">
        <v>122</v>
      </c>
      <c r="BN354" s="141">
        <v>120.2</v>
      </c>
      <c r="BO354" s="141">
        <v>119.8</v>
      </c>
      <c r="BP354" s="141">
        <v>119.1</v>
      </c>
      <c r="BQ354" s="141">
        <v>119.1</v>
      </c>
      <c r="BR354" s="141">
        <v>119.1</v>
      </c>
      <c r="BS354" s="141">
        <v>119.1</v>
      </c>
      <c r="BT354" s="141">
        <v>119.1</v>
      </c>
      <c r="BU354" s="141">
        <v>119.1</v>
      </c>
      <c r="BV354" s="141">
        <v>118.2</v>
      </c>
      <c r="BW354" s="141">
        <v>117</v>
      </c>
      <c r="BX354" s="141">
        <v>116.7</v>
      </c>
      <c r="BY354" s="141">
        <v>118.8</v>
      </c>
      <c r="BZ354" s="141">
        <v>124.3</v>
      </c>
      <c r="CA354" s="141">
        <v>126.4</v>
      </c>
      <c r="CB354" s="141">
        <v>126.6</v>
      </c>
      <c r="CC354" s="141">
        <v>129.69999999999999</v>
      </c>
      <c r="CD354" s="141">
        <v>131.1</v>
      </c>
      <c r="CE354" s="141">
        <v>131.6</v>
      </c>
      <c r="CF354" s="141">
        <v>132</v>
      </c>
      <c r="CG354" s="141">
        <v>132.19999999999999</v>
      </c>
      <c r="CH354" s="141">
        <v>135</v>
      </c>
      <c r="CI354" s="141">
        <v>137.5</v>
      </c>
      <c r="CJ354" s="141">
        <v>137.80000000000001</v>
      </c>
      <c r="CK354" s="141">
        <v>132.19999999999999</v>
      </c>
      <c r="CL354" s="141">
        <v>132.4</v>
      </c>
    </row>
    <row r="355" spans="1:90" x14ac:dyDescent="0.2">
      <c r="A355" s="138" t="s">
        <v>3534</v>
      </c>
      <c r="B355" s="138" t="s">
        <v>2057</v>
      </c>
      <c r="C355" s="139">
        <v>1.204E-2</v>
      </c>
      <c r="D355" s="141">
        <v>99.9</v>
      </c>
      <c r="E355" s="141">
        <v>99.9</v>
      </c>
      <c r="F355" s="141">
        <v>99.9</v>
      </c>
      <c r="G355" s="141">
        <v>100.9</v>
      </c>
      <c r="H355" s="141">
        <v>100.9</v>
      </c>
      <c r="I355" s="141">
        <v>100.9</v>
      </c>
      <c r="J355" s="141">
        <v>100.9</v>
      </c>
      <c r="K355" s="141">
        <v>100.9</v>
      </c>
      <c r="L355" s="141">
        <v>100.9</v>
      </c>
      <c r="M355" s="141">
        <v>100.9</v>
      </c>
      <c r="N355" s="141">
        <v>100.9</v>
      </c>
      <c r="O355" s="141">
        <v>100.9</v>
      </c>
      <c r="P355" s="141">
        <v>104.2</v>
      </c>
      <c r="Q355" s="141">
        <v>104.2</v>
      </c>
      <c r="R355" s="141">
        <v>104.2</v>
      </c>
      <c r="S355" s="141">
        <v>113.8</v>
      </c>
      <c r="T355" s="141">
        <v>113.8</v>
      </c>
      <c r="U355" s="141">
        <v>113.8</v>
      </c>
      <c r="V355" s="141">
        <v>113.8</v>
      </c>
      <c r="W355" s="141">
        <v>113.8</v>
      </c>
      <c r="X355" s="141">
        <v>113.8</v>
      </c>
      <c r="Y355" s="141">
        <v>113.8</v>
      </c>
      <c r="Z355" s="141">
        <v>113.8</v>
      </c>
      <c r="AA355" s="141">
        <v>113.8</v>
      </c>
      <c r="AB355" s="141">
        <v>112.7</v>
      </c>
      <c r="AC355" s="141">
        <v>112.7</v>
      </c>
      <c r="AD355" s="141">
        <v>112.7</v>
      </c>
      <c r="AE355" s="141">
        <v>113.6</v>
      </c>
      <c r="AF355" s="141">
        <v>110.9</v>
      </c>
      <c r="AG355" s="141">
        <v>110.9</v>
      </c>
      <c r="AH355" s="141">
        <v>110.9</v>
      </c>
      <c r="AI355" s="141">
        <v>110.9</v>
      </c>
      <c r="AJ355" s="141">
        <v>110.9</v>
      </c>
      <c r="AK355" s="141">
        <v>110.9</v>
      </c>
      <c r="AL355" s="141">
        <v>110.9</v>
      </c>
      <c r="AM355" s="141">
        <v>110.9</v>
      </c>
      <c r="AN355" s="141">
        <v>110.9</v>
      </c>
      <c r="AO355" s="141">
        <v>111.2</v>
      </c>
      <c r="AP355" s="141">
        <v>111.8</v>
      </c>
      <c r="AQ355" s="141">
        <v>115.5</v>
      </c>
      <c r="AR355" s="141">
        <v>116.3</v>
      </c>
      <c r="AS355" s="141">
        <v>115.9</v>
      </c>
      <c r="AT355" s="141">
        <v>115.6</v>
      </c>
      <c r="AU355" s="141">
        <v>117.4</v>
      </c>
      <c r="AV355" s="141">
        <v>119</v>
      </c>
      <c r="AW355" s="141">
        <v>120.1</v>
      </c>
      <c r="AX355" s="141">
        <v>120.9</v>
      </c>
      <c r="AY355" s="141">
        <v>121.1</v>
      </c>
      <c r="AZ355" s="141">
        <v>121.9</v>
      </c>
      <c r="BA355" s="141">
        <v>121.3</v>
      </c>
      <c r="BB355" s="141">
        <v>121.7</v>
      </c>
      <c r="BC355" s="141">
        <v>140.30000000000001</v>
      </c>
      <c r="BD355" s="141">
        <v>140.30000000000001</v>
      </c>
      <c r="BE355" s="141">
        <v>138.19999999999999</v>
      </c>
      <c r="BF355" s="141">
        <v>137.80000000000001</v>
      </c>
      <c r="BG355" s="141">
        <v>138.1</v>
      </c>
      <c r="BH355" s="141">
        <v>135.9</v>
      </c>
      <c r="BI355" s="141">
        <v>132.6</v>
      </c>
      <c r="BJ355" s="141">
        <v>126.7</v>
      </c>
      <c r="BK355" s="141">
        <v>113.2</v>
      </c>
      <c r="BL355" s="141">
        <v>121.7</v>
      </c>
      <c r="BM355" s="141">
        <v>122</v>
      </c>
      <c r="BN355" s="141">
        <v>122</v>
      </c>
      <c r="BO355" s="141">
        <v>133.30000000000001</v>
      </c>
      <c r="BP355" s="141">
        <v>129.69999999999999</v>
      </c>
      <c r="BQ355" s="141">
        <v>119.4</v>
      </c>
      <c r="BR355" s="141">
        <v>119.4</v>
      </c>
      <c r="BS355" s="141">
        <v>119.4</v>
      </c>
      <c r="BT355" s="141">
        <v>119.4</v>
      </c>
      <c r="BU355" s="141">
        <v>119.4</v>
      </c>
      <c r="BV355" s="141">
        <v>119.4</v>
      </c>
      <c r="BW355" s="141">
        <v>119.4</v>
      </c>
      <c r="BX355" s="141">
        <v>118.6</v>
      </c>
      <c r="BY355" s="141">
        <v>113.9</v>
      </c>
      <c r="BZ355" s="141">
        <v>111.2</v>
      </c>
      <c r="CA355" s="141">
        <v>110.6</v>
      </c>
      <c r="CB355" s="141">
        <v>116.8</v>
      </c>
      <c r="CC355" s="141">
        <v>116.6</v>
      </c>
      <c r="CD355" s="141">
        <v>118</v>
      </c>
      <c r="CE355" s="141">
        <v>116.7</v>
      </c>
      <c r="CF355" s="141">
        <v>119.2</v>
      </c>
      <c r="CG355" s="141">
        <v>120.9</v>
      </c>
      <c r="CH355" s="141">
        <v>122.3</v>
      </c>
      <c r="CI355" s="141">
        <v>121.7</v>
      </c>
      <c r="CJ355" s="141">
        <v>122.4</v>
      </c>
      <c r="CK355" s="141">
        <v>124.7</v>
      </c>
      <c r="CL355" s="141">
        <v>124.4</v>
      </c>
    </row>
    <row r="356" spans="1:90" x14ac:dyDescent="0.2">
      <c r="A356" s="138" t="s">
        <v>3535</v>
      </c>
      <c r="B356" s="138" t="s">
        <v>2059</v>
      </c>
      <c r="C356" s="139">
        <v>1.2630000000000001E-2</v>
      </c>
      <c r="D356" s="141">
        <v>100</v>
      </c>
      <c r="E356" s="141">
        <v>100</v>
      </c>
      <c r="F356" s="141">
        <v>100</v>
      </c>
      <c r="G356" s="141">
        <v>106.7</v>
      </c>
      <c r="H356" s="141">
        <v>106.7</v>
      </c>
      <c r="I356" s="141">
        <v>106.7</v>
      </c>
      <c r="J356" s="141">
        <v>106.7</v>
      </c>
      <c r="K356" s="141">
        <v>106.7</v>
      </c>
      <c r="L356" s="141">
        <v>106.7</v>
      </c>
      <c r="M356" s="141">
        <v>106.7</v>
      </c>
      <c r="N356" s="141">
        <v>106.7</v>
      </c>
      <c r="O356" s="141">
        <v>106.7</v>
      </c>
      <c r="P356" s="141">
        <v>106.7</v>
      </c>
      <c r="Q356" s="141">
        <v>106.7</v>
      </c>
      <c r="R356" s="141">
        <v>106.7</v>
      </c>
      <c r="S356" s="141">
        <v>115.9</v>
      </c>
      <c r="T356" s="141">
        <v>115.9</v>
      </c>
      <c r="U356" s="141">
        <v>115.9</v>
      </c>
      <c r="V356" s="141">
        <v>115.9</v>
      </c>
      <c r="W356" s="141">
        <v>115.9</v>
      </c>
      <c r="X356" s="141">
        <v>115.9</v>
      </c>
      <c r="Y356" s="141">
        <v>115.9</v>
      </c>
      <c r="Z356" s="141">
        <v>115.9</v>
      </c>
      <c r="AA356" s="141">
        <v>115.9</v>
      </c>
      <c r="AB356" s="141">
        <v>115.9</v>
      </c>
      <c r="AC356" s="141">
        <v>115.9</v>
      </c>
      <c r="AD356" s="141">
        <v>116.8</v>
      </c>
      <c r="AE356" s="141">
        <v>123.4</v>
      </c>
      <c r="AF356" s="141">
        <v>123.4</v>
      </c>
      <c r="AG356" s="141">
        <v>123.4</v>
      </c>
      <c r="AH356" s="141">
        <v>123.4</v>
      </c>
      <c r="AI356" s="141">
        <v>123.4</v>
      </c>
      <c r="AJ356" s="141">
        <v>123.4</v>
      </c>
      <c r="AK356" s="141">
        <v>123.4</v>
      </c>
      <c r="AL356" s="141">
        <v>123.4</v>
      </c>
      <c r="AM356" s="141">
        <v>123.4</v>
      </c>
      <c r="AN356" s="141">
        <v>123.4</v>
      </c>
      <c r="AO356" s="141">
        <v>123.4</v>
      </c>
      <c r="AP356" s="141">
        <v>123.4</v>
      </c>
      <c r="AQ356" s="141">
        <v>131</v>
      </c>
      <c r="AR356" s="141">
        <v>131</v>
      </c>
      <c r="AS356" s="141">
        <v>131</v>
      </c>
      <c r="AT356" s="141">
        <v>130.4</v>
      </c>
      <c r="AU356" s="141">
        <v>126.6</v>
      </c>
      <c r="AV356" s="141">
        <v>126.6</v>
      </c>
      <c r="AW356" s="141">
        <v>126.6</v>
      </c>
      <c r="AX356" s="141">
        <v>126.6</v>
      </c>
      <c r="AY356" s="141">
        <v>126.6</v>
      </c>
      <c r="AZ356" s="141">
        <v>128.19999999999999</v>
      </c>
      <c r="BA356" s="141">
        <v>128.19999999999999</v>
      </c>
      <c r="BB356" s="141">
        <v>127.2</v>
      </c>
      <c r="BC356" s="141">
        <v>124.3</v>
      </c>
      <c r="BD356" s="141">
        <v>124.3</v>
      </c>
      <c r="BE356" s="141">
        <v>124.3</v>
      </c>
      <c r="BF356" s="141">
        <v>124.3</v>
      </c>
      <c r="BG356" s="141">
        <v>124.3</v>
      </c>
      <c r="BH356" s="141">
        <v>123.2</v>
      </c>
      <c r="BI356" s="141">
        <v>123.9</v>
      </c>
      <c r="BJ356" s="141">
        <v>123.9</v>
      </c>
      <c r="BK356" s="141">
        <v>123.9</v>
      </c>
      <c r="BL356" s="141">
        <v>123.9</v>
      </c>
      <c r="BM356" s="141">
        <v>123.9</v>
      </c>
      <c r="BN356" s="141">
        <v>123.9</v>
      </c>
      <c r="BO356" s="141">
        <v>123.7</v>
      </c>
      <c r="BP356" s="141">
        <v>123.7</v>
      </c>
      <c r="BQ356" s="141">
        <v>123.7</v>
      </c>
      <c r="BR356" s="141">
        <v>123.7</v>
      </c>
      <c r="BS356" s="141">
        <v>123.7</v>
      </c>
      <c r="BT356" s="141">
        <v>123.7</v>
      </c>
      <c r="BU356" s="141">
        <v>123.7</v>
      </c>
      <c r="BV356" s="141">
        <v>123.7</v>
      </c>
      <c r="BW356" s="141">
        <v>123.7</v>
      </c>
      <c r="BX356" s="141">
        <v>128.4</v>
      </c>
      <c r="BY356" s="141">
        <v>128.4</v>
      </c>
      <c r="BZ356" s="141">
        <v>121.9</v>
      </c>
      <c r="CA356" s="141">
        <v>122.5</v>
      </c>
      <c r="CB356" s="141">
        <v>122.6</v>
      </c>
      <c r="CC356" s="141">
        <v>118.8</v>
      </c>
      <c r="CD356" s="141">
        <v>119.1</v>
      </c>
      <c r="CE356" s="141">
        <v>119.1</v>
      </c>
      <c r="CF356" s="141">
        <v>119.1</v>
      </c>
      <c r="CG356" s="141">
        <v>119.1</v>
      </c>
      <c r="CH356" s="141">
        <v>119</v>
      </c>
      <c r="CI356" s="141">
        <v>119</v>
      </c>
      <c r="CJ356" s="141">
        <v>119</v>
      </c>
      <c r="CK356" s="141">
        <v>118.1</v>
      </c>
      <c r="CL356" s="141">
        <v>118.1</v>
      </c>
    </row>
    <row r="357" spans="1:90" x14ac:dyDescent="0.2">
      <c r="A357" s="138" t="s">
        <v>3536</v>
      </c>
      <c r="B357" s="138" t="s">
        <v>2061</v>
      </c>
      <c r="C357" s="139">
        <v>2.9869699999999999</v>
      </c>
      <c r="D357" s="141">
        <v>100.2</v>
      </c>
      <c r="E357" s="141">
        <v>100.5</v>
      </c>
      <c r="F357" s="141">
        <v>100.3</v>
      </c>
      <c r="G357" s="141">
        <v>101.9</v>
      </c>
      <c r="H357" s="141">
        <v>101.5</v>
      </c>
      <c r="I357" s="141">
        <v>100.8</v>
      </c>
      <c r="J357" s="141">
        <v>101.2</v>
      </c>
      <c r="K357" s="141">
        <v>101.2</v>
      </c>
      <c r="L357" s="141">
        <v>101.8</v>
      </c>
      <c r="M357" s="141">
        <v>102.2</v>
      </c>
      <c r="N357" s="141">
        <v>102.3</v>
      </c>
      <c r="O357" s="141">
        <v>101.9</v>
      </c>
      <c r="P357" s="141">
        <v>102.6</v>
      </c>
      <c r="Q357" s="141">
        <v>102.9</v>
      </c>
      <c r="R357" s="141">
        <v>102.6</v>
      </c>
      <c r="S357" s="141">
        <v>104.2</v>
      </c>
      <c r="T357" s="141">
        <v>104.8</v>
      </c>
      <c r="U357" s="141">
        <v>106.2</v>
      </c>
      <c r="V357" s="141">
        <v>107.4</v>
      </c>
      <c r="W357" s="141">
        <v>108.1</v>
      </c>
      <c r="X357" s="141">
        <v>109</v>
      </c>
      <c r="Y357" s="141">
        <v>109</v>
      </c>
      <c r="Z357" s="141">
        <v>108.3</v>
      </c>
      <c r="AA357" s="141">
        <v>108.3</v>
      </c>
      <c r="AB357" s="141">
        <v>108.5</v>
      </c>
      <c r="AC357" s="141">
        <v>108.7</v>
      </c>
      <c r="AD357" s="141">
        <v>109.1</v>
      </c>
      <c r="AE357" s="141">
        <v>111.3</v>
      </c>
      <c r="AF357" s="141">
        <v>111.2</v>
      </c>
      <c r="AG357" s="141">
        <v>111</v>
      </c>
      <c r="AH357" s="141">
        <v>111</v>
      </c>
      <c r="AI357" s="141">
        <v>111.4</v>
      </c>
      <c r="AJ357" s="141">
        <v>111.8</v>
      </c>
      <c r="AK357" s="141">
        <v>112</v>
      </c>
      <c r="AL357" s="141">
        <v>112</v>
      </c>
      <c r="AM357" s="141">
        <v>112.8</v>
      </c>
      <c r="AN357" s="141">
        <v>113.9</v>
      </c>
      <c r="AO357" s="141">
        <v>114.3</v>
      </c>
      <c r="AP357" s="141">
        <v>114.2</v>
      </c>
      <c r="AQ357" s="141">
        <v>115.6</v>
      </c>
      <c r="AR357" s="141">
        <v>116</v>
      </c>
      <c r="AS357" s="141">
        <v>117.3</v>
      </c>
      <c r="AT357" s="141">
        <v>118.2</v>
      </c>
      <c r="AU357" s="141">
        <v>118.7</v>
      </c>
      <c r="AV357" s="141">
        <v>120.6</v>
      </c>
      <c r="AW357" s="141">
        <v>119.8</v>
      </c>
      <c r="AX357" s="141">
        <v>117.7</v>
      </c>
      <c r="AY357" s="141">
        <v>116.1</v>
      </c>
      <c r="AZ357" s="141">
        <v>115.7</v>
      </c>
      <c r="BA357" s="141">
        <v>116.1</v>
      </c>
      <c r="BB357" s="141">
        <v>116</v>
      </c>
      <c r="BC357" s="141">
        <v>116.2</v>
      </c>
      <c r="BD357" s="141">
        <v>117.4</v>
      </c>
      <c r="BE357" s="141">
        <v>116.9</v>
      </c>
      <c r="BF357" s="141">
        <v>117.8</v>
      </c>
      <c r="BG357" s="141">
        <v>118.3</v>
      </c>
      <c r="BH357" s="141">
        <v>118.5</v>
      </c>
      <c r="BI357" s="141">
        <v>117.7</v>
      </c>
      <c r="BJ357" s="141">
        <v>117.9</v>
      </c>
      <c r="BK357" s="141">
        <v>118.4</v>
      </c>
      <c r="BL357" s="141">
        <v>119.1</v>
      </c>
      <c r="BM357" s="141">
        <v>119.8</v>
      </c>
      <c r="BN357" s="141">
        <v>120.3</v>
      </c>
      <c r="BO357" s="141">
        <v>121.9</v>
      </c>
      <c r="BP357" s="141">
        <v>122.9</v>
      </c>
      <c r="BQ357" s="141">
        <v>123</v>
      </c>
      <c r="BR357" s="141">
        <v>123.7</v>
      </c>
      <c r="BS357" s="141">
        <v>123.8</v>
      </c>
      <c r="BT357" s="141">
        <v>124.1</v>
      </c>
      <c r="BU357" s="141">
        <v>125</v>
      </c>
      <c r="BV357" s="141">
        <v>126.7</v>
      </c>
      <c r="BW357" s="141">
        <v>127.6</v>
      </c>
      <c r="BX357" s="141">
        <v>130</v>
      </c>
      <c r="BY357" s="141">
        <v>131.30000000000001</v>
      </c>
      <c r="BZ357" s="141">
        <v>133</v>
      </c>
      <c r="CA357" s="141">
        <v>133.5</v>
      </c>
      <c r="CB357" s="141">
        <v>132.9</v>
      </c>
      <c r="CC357" s="141">
        <v>132.9</v>
      </c>
      <c r="CD357" s="141">
        <v>133.30000000000001</v>
      </c>
      <c r="CE357" s="141">
        <v>133.6</v>
      </c>
      <c r="CF357" s="141">
        <v>133.30000000000001</v>
      </c>
      <c r="CG357" s="141">
        <v>133.5</v>
      </c>
      <c r="CH357" s="141">
        <v>133.4</v>
      </c>
      <c r="CI357" s="141">
        <v>133.9</v>
      </c>
      <c r="CJ357" s="141">
        <v>134.30000000000001</v>
      </c>
      <c r="CK357" s="141">
        <v>134.19999999999999</v>
      </c>
      <c r="CL357" s="141">
        <v>134.6</v>
      </c>
    </row>
    <row r="358" spans="1:90" x14ac:dyDescent="0.2">
      <c r="A358" s="138" t="s">
        <v>3537</v>
      </c>
      <c r="B358" s="138" t="s">
        <v>2063</v>
      </c>
      <c r="C358" s="139">
        <v>0.54127999999999998</v>
      </c>
      <c r="D358" s="141">
        <v>101.2</v>
      </c>
      <c r="E358" s="141">
        <v>101.3</v>
      </c>
      <c r="F358" s="141">
        <v>101.1</v>
      </c>
      <c r="G358" s="141">
        <v>101</v>
      </c>
      <c r="H358" s="141">
        <v>101.8</v>
      </c>
      <c r="I358" s="141">
        <v>102</v>
      </c>
      <c r="J358" s="141">
        <v>102.1</v>
      </c>
      <c r="K358" s="141">
        <v>102.8</v>
      </c>
      <c r="L358" s="141">
        <v>103</v>
      </c>
      <c r="M358" s="141">
        <v>103.6</v>
      </c>
      <c r="N358" s="141">
        <v>104</v>
      </c>
      <c r="O358" s="141">
        <v>104.1</v>
      </c>
      <c r="P358" s="141">
        <v>104.1</v>
      </c>
      <c r="Q358" s="141">
        <v>104.8</v>
      </c>
      <c r="R358" s="141">
        <v>104.9</v>
      </c>
      <c r="S358" s="141">
        <v>107.1</v>
      </c>
      <c r="T358" s="141">
        <v>108</v>
      </c>
      <c r="U358" s="141">
        <v>111</v>
      </c>
      <c r="V358" s="141">
        <v>113.4</v>
      </c>
      <c r="W358" s="141">
        <v>114.1</v>
      </c>
      <c r="X358" s="141">
        <v>114.1</v>
      </c>
      <c r="Y358" s="141">
        <v>114.4</v>
      </c>
      <c r="Z358" s="141">
        <v>114.3</v>
      </c>
      <c r="AA358" s="141">
        <v>114.3</v>
      </c>
      <c r="AB358" s="141">
        <v>114.4</v>
      </c>
      <c r="AC358" s="141">
        <v>114.5</v>
      </c>
      <c r="AD358" s="141">
        <v>115.7</v>
      </c>
      <c r="AE358" s="141">
        <v>118.1</v>
      </c>
      <c r="AF358" s="141">
        <v>118.1</v>
      </c>
      <c r="AG358" s="141">
        <v>118.1</v>
      </c>
      <c r="AH358" s="141">
        <v>118.1</v>
      </c>
      <c r="AI358" s="141">
        <v>118.3</v>
      </c>
      <c r="AJ358" s="141">
        <v>119.3</v>
      </c>
      <c r="AK358" s="141">
        <v>119.8</v>
      </c>
      <c r="AL358" s="141">
        <v>120</v>
      </c>
      <c r="AM358" s="141">
        <v>121.1</v>
      </c>
      <c r="AN358" s="141">
        <v>122.5</v>
      </c>
      <c r="AO358" s="141">
        <v>122.7</v>
      </c>
      <c r="AP358" s="141">
        <v>122.6</v>
      </c>
      <c r="AQ358" s="141">
        <v>123.4</v>
      </c>
      <c r="AR358" s="141">
        <v>124.3</v>
      </c>
      <c r="AS358" s="141">
        <v>125</v>
      </c>
      <c r="AT358" s="141">
        <v>125.8</v>
      </c>
      <c r="AU358" s="141">
        <v>126.2</v>
      </c>
      <c r="AV358" s="141">
        <v>127</v>
      </c>
      <c r="AW358" s="141">
        <v>127.2</v>
      </c>
      <c r="AX358" s="141">
        <v>127.2</v>
      </c>
      <c r="AY358" s="141">
        <v>126.8</v>
      </c>
      <c r="AZ358" s="141">
        <v>126</v>
      </c>
      <c r="BA358" s="141">
        <v>125.9</v>
      </c>
      <c r="BB358" s="141">
        <v>125.8</v>
      </c>
      <c r="BC358" s="141">
        <v>127.9</v>
      </c>
      <c r="BD358" s="141">
        <v>128.80000000000001</v>
      </c>
      <c r="BE358" s="141">
        <v>128.80000000000001</v>
      </c>
      <c r="BF358" s="141">
        <v>128.80000000000001</v>
      </c>
      <c r="BG358" s="141">
        <v>128.80000000000001</v>
      </c>
      <c r="BH358" s="141">
        <v>128.80000000000001</v>
      </c>
      <c r="BI358" s="141">
        <v>129.1</v>
      </c>
      <c r="BJ358" s="141">
        <v>129.6</v>
      </c>
      <c r="BK358" s="141">
        <v>130.19999999999999</v>
      </c>
      <c r="BL358" s="141">
        <v>132.30000000000001</v>
      </c>
      <c r="BM358" s="141">
        <v>132.80000000000001</v>
      </c>
      <c r="BN358" s="141">
        <v>135.19999999999999</v>
      </c>
      <c r="BO358" s="141">
        <v>135.9</v>
      </c>
      <c r="BP358" s="141">
        <v>140.4</v>
      </c>
      <c r="BQ358" s="141">
        <v>141.1</v>
      </c>
      <c r="BR358" s="141">
        <v>141.19999999999999</v>
      </c>
      <c r="BS358" s="141">
        <v>144.9</v>
      </c>
      <c r="BT358" s="141">
        <v>145.1</v>
      </c>
      <c r="BU358" s="141">
        <v>145.30000000000001</v>
      </c>
      <c r="BV358" s="141">
        <v>148.69999999999999</v>
      </c>
      <c r="BW358" s="141">
        <v>150.19999999999999</v>
      </c>
      <c r="BX358" s="141">
        <v>153.69999999999999</v>
      </c>
      <c r="BY358" s="141">
        <v>154.6</v>
      </c>
      <c r="BZ358" s="141">
        <v>156.80000000000001</v>
      </c>
      <c r="CA358" s="141">
        <v>158.1</v>
      </c>
      <c r="CB358" s="141">
        <v>159.80000000000001</v>
      </c>
      <c r="CC358" s="141">
        <v>160.6</v>
      </c>
      <c r="CD358" s="141">
        <v>160.6</v>
      </c>
      <c r="CE358" s="141">
        <v>161.30000000000001</v>
      </c>
      <c r="CF358" s="141">
        <v>161.69999999999999</v>
      </c>
      <c r="CG358" s="141">
        <v>161.69999999999999</v>
      </c>
      <c r="CH358" s="141">
        <v>161.6</v>
      </c>
      <c r="CI358" s="141">
        <v>161.80000000000001</v>
      </c>
      <c r="CJ358" s="141">
        <v>162.1</v>
      </c>
      <c r="CK358" s="141">
        <v>162.1</v>
      </c>
      <c r="CL358" s="141">
        <v>162.4</v>
      </c>
    </row>
    <row r="359" spans="1:90" x14ac:dyDescent="0.2">
      <c r="A359" s="138" t="s">
        <v>3538</v>
      </c>
      <c r="B359" s="138" t="s">
        <v>3539</v>
      </c>
      <c r="C359" s="139">
        <v>0.48809000000000002</v>
      </c>
      <c r="D359" s="141">
        <v>101.4</v>
      </c>
      <c r="E359" s="141">
        <v>101.5</v>
      </c>
      <c r="F359" s="141">
        <v>101.1</v>
      </c>
      <c r="G359" s="141">
        <v>100.9</v>
      </c>
      <c r="H359" s="141">
        <v>101.7</v>
      </c>
      <c r="I359" s="141">
        <v>101.9</v>
      </c>
      <c r="J359" s="141">
        <v>102</v>
      </c>
      <c r="K359" s="141">
        <v>102.8</v>
      </c>
      <c r="L359" s="141">
        <v>103</v>
      </c>
      <c r="M359" s="141">
        <v>103.6</v>
      </c>
      <c r="N359" s="141">
        <v>104</v>
      </c>
      <c r="O359" s="141">
        <v>104</v>
      </c>
      <c r="P359" s="141">
        <v>103.9</v>
      </c>
      <c r="Q359" s="141">
        <v>104.5</v>
      </c>
      <c r="R359" s="141">
        <v>104.5</v>
      </c>
      <c r="S359" s="141">
        <v>107.2</v>
      </c>
      <c r="T359" s="141">
        <v>108.1</v>
      </c>
      <c r="U359" s="141">
        <v>111</v>
      </c>
      <c r="V359" s="141">
        <v>113.6</v>
      </c>
      <c r="W359" s="141">
        <v>114.3</v>
      </c>
      <c r="X359" s="141">
        <v>114.3</v>
      </c>
      <c r="Y359" s="141">
        <v>114.5</v>
      </c>
      <c r="Z359" s="141">
        <v>114.5</v>
      </c>
      <c r="AA359" s="141">
        <v>114.5</v>
      </c>
      <c r="AB359" s="141">
        <v>114.6</v>
      </c>
      <c r="AC359" s="141">
        <v>114.6</v>
      </c>
      <c r="AD359" s="141">
        <v>115.7</v>
      </c>
      <c r="AE359" s="141">
        <v>118.2</v>
      </c>
      <c r="AF359" s="141">
        <v>118.2</v>
      </c>
      <c r="AG359" s="141">
        <v>118.2</v>
      </c>
      <c r="AH359" s="141">
        <v>118.2</v>
      </c>
      <c r="AI359" s="141">
        <v>118.4</v>
      </c>
      <c r="AJ359" s="141">
        <v>119.4</v>
      </c>
      <c r="AK359" s="141">
        <v>119.8</v>
      </c>
      <c r="AL359" s="141">
        <v>120</v>
      </c>
      <c r="AM359" s="141">
        <v>120.6</v>
      </c>
      <c r="AN359" s="141">
        <v>122.2</v>
      </c>
      <c r="AO359" s="141">
        <v>122.4</v>
      </c>
      <c r="AP359" s="141">
        <v>122.3</v>
      </c>
      <c r="AQ359" s="141">
        <v>122.9</v>
      </c>
      <c r="AR359" s="141">
        <v>123.6</v>
      </c>
      <c r="AS359" s="141">
        <v>124.4</v>
      </c>
      <c r="AT359" s="141">
        <v>125.3</v>
      </c>
      <c r="AU359" s="141">
        <v>125.6</v>
      </c>
      <c r="AV359" s="141">
        <v>126.3</v>
      </c>
      <c r="AW359" s="141">
        <v>126.4</v>
      </c>
      <c r="AX359" s="141">
        <v>126.4</v>
      </c>
      <c r="AY359" s="141">
        <v>125.9</v>
      </c>
      <c r="AZ359" s="141">
        <v>125</v>
      </c>
      <c r="BA359" s="141">
        <v>125</v>
      </c>
      <c r="BB359" s="141">
        <v>124.8</v>
      </c>
      <c r="BC359" s="141">
        <v>127.2</v>
      </c>
      <c r="BD359" s="141">
        <v>128</v>
      </c>
      <c r="BE359" s="141">
        <v>128</v>
      </c>
      <c r="BF359" s="141">
        <v>128</v>
      </c>
      <c r="BG359" s="141">
        <v>128</v>
      </c>
      <c r="BH359" s="141">
        <v>128</v>
      </c>
      <c r="BI359" s="141">
        <v>128.1</v>
      </c>
      <c r="BJ359" s="141">
        <v>128.69999999999999</v>
      </c>
      <c r="BK359" s="141">
        <v>129.19999999999999</v>
      </c>
      <c r="BL359" s="141">
        <v>131.19999999999999</v>
      </c>
      <c r="BM359" s="141">
        <v>131.80000000000001</v>
      </c>
      <c r="BN359" s="141">
        <v>134.4</v>
      </c>
      <c r="BO359" s="141">
        <v>135.1</v>
      </c>
      <c r="BP359" s="141">
        <v>139.5</v>
      </c>
      <c r="BQ359" s="141">
        <v>140.19999999999999</v>
      </c>
      <c r="BR359" s="141">
        <v>140.19999999999999</v>
      </c>
      <c r="BS359" s="141">
        <v>144.30000000000001</v>
      </c>
      <c r="BT359" s="141">
        <v>144.4</v>
      </c>
      <c r="BU359" s="141">
        <v>144.5</v>
      </c>
      <c r="BV359" s="141">
        <v>148.30000000000001</v>
      </c>
      <c r="BW359" s="141">
        <v>149.80000000000001</v>
      </c>
      <c r="BX359" s="141">
        <v>153.6</v>
      </c>
      <c r="BY359" s="141">
        <v>154.5</v>
      </c>
      <c r="BZ359" s="141">
        <v>157</v>
      </c>
      <c r="CA359" s="141">
        <v>158.30000000000001</v>
      </c>
      <c r="CB359" s="141">
        <v>159.5</v>
      </c>
      <c r="CC359" s="141">
        <v>160.4</v>
      </c>
      <c r="CD359" s="141">
        <v>160.19999999999999</v>
      </c>
      <c r="CE359" s="141">
        <v>161</v>
      </c>
      <c r="CF359" s="141">
        <v>161.5</v>
      </c>
      <c r="CG359" s="141">
        <v>161.5</v>
      </c>
      <c r="CH359" s="141">
        <v>161.4</v>
      </c>
      <c r="CI359" s="141">
        <v>161.5</v>
      </c>
      <c r="CJ359" s="141">
        <v>161.80000000000001</v>
      </c>
      <c r="CK359" s="141">
        <v>161.9</v>
      </c>
      <c r="CL359" s="141">
        <v>162.19999999999999</v>
      </c>
    </row>
    <row r="360" spans="1:90" x14ac:dyDescent="0.2">
      <c r="A360" s="138" t="s">
        <v>3540</v>
      </c>
      <c r="B360" s="138" t="s">
        <v>3541</v>
      </c>
      <c r="C360" s="139">
        <v>0.19728999999999999</v>
      </c>
      <c r="D360" s="141">
        <v>101.6</v>
      </c>
      <c r="E360" s="141">
        <v>102</v>
      </c>
      <c r="F360" s="141">
        <v>100.3</v>
      </c>
      <c r="G360" s="141">
        <v>100.4</v>
      </c>
      <c r="H360" s="141">
        <v>100.9</v>
      </c>
      <c r="I360" s="141">
        <v>101</v>
      </c>
      <c r="J360" s="141">
        <v>101</v>
      </c>
      <c r="K360" s="141">
        <v>101.7</v>
      </c>
      <c r="L360" s="141">
        <v>101.8</v>
      </c>
      <c r="M360" s="141">
        <v>101.8</v>
      </c>
      <c r="N360" s="141">
        <v>102.1</v>
      </c>
      <c r="O360" s="141">
        <v>102.1</v>
      </c>
      <c r="P360" s="141">
        <v>101.8</v>
      </c>
      <c r="Q360" s="141">
        <v>103.3</v>
      </c>
      <c r="R360" s="141">
        <v>103.1</v>
      </c>
      <c r="S360" s="141">
        <v>105.6</v>
      </c>
      <c r="T360" s="141">
        <v>106.3</v>
      </c>
      <c r="U360" s="141">
        <v>109</v>
      </c>
      <c r="V360" s="141">
        <v>111.1</v>
      </c>
      <c r="W360" s="141">
        <v>111.9</v>
      </c>
      <c r="X360" s="141">
        <v>111.9</v>
      </c>
      <c r="Y360" s="141">
        <v>111.9</v>
      </c>
      <c r="Z360" s="141">
        <v>111.9</v>
      </c>
      <c r="AA360" s="141">
        <v>111.9</v>
      </c>
      <c r="AB360" s="141">
        <v>112.2</v>
      </c>
      <c r="AC360" s="141">
        <v>112.4</v>
      </c>
      <c r="AD360" s="141">
        <v>113.5</v>
      </c>
      <c r="AE360" s="141">
        <v>114.5</v>
      </c>
      <c r="AF360" s="141">
        <v>114.4</v>
      </c>
      <c r="AG360" s="141">
        <v>114.4</v>
      </c>
      <c r="AH360" s="141">
        <v>114.4</v>
      </c>
      <c r="AI360" s="141">
        <v>114.9</v>
      </c>
      <c r="AJ360" s="141">
        <v>114.9</v>
      </c>
      <c r="AK360" s="141">
        <v>114.9</v>
      </c>
      <c r="AL360" s="141">
        <v>114.9</v>
      </c>
      <c r="AM360" s="141">
        <v>115.1</v>
      </c>
      <c r="AN360" s="141">
        <v>115.8</v>
      </c>
      <c r="AO360" s="141">
        <v>116</v>
      </c>
      <c r="AP360" s="141">
        <v>115.6</v>
      </c>
      <c r="AQ360" s="141">
        <v>115.7</v>
      </c>
      <c r="AR360" s="141">
        <v>116.3</v>
      </c>
      <c r="AS360" s="141">
        <v>116.9</v>
      </c>
      <c r="AT360" s="141">
        <v>117.3</v>
      </c>
      <c r="AU360" s="141">
        <v>117.3</v>
      </c>
      <c r="AV360" s="141">
        <v>117.3</v>
      </c>
      <c r="AW360" s="141">
        <v>117.3</v>
      </c>
      <c r="AX360" s="141">
        <v>117.3</v>
      </c>
      <c r="AY360" s="141">
        <v>117.3</v>
      </c>
      <c r="AZ360" s="141">
        <v>115.9</v>
      </c>
      <c r="BA360" s="141">
        <v>115.9</v>
      </c>
      <c r="BB360" s="141">
        <v>115.7</v>
      </c>
      <c r="BC360" s="141">
        <v>117.5</v>
      </c>
      <c r="BD360" s="141">
        <v>118.1</v>
      </c>
      <c r="BE360" s="141">
        <v>118.1</v>
      </c>
      <c r="BF360" s="141">
        <v>118.1</v>
      </c>
      <c r="BG360" s="141">
        <v>118.1</v>
      </c>
      <c r="BH360" s="141">
        <v>118.1</v>
      </c>
      <c r="BI360" s="141">
        <v>118.5</v>
      </c>
      <c r="BJ360" s="141">
        <v>118.7</v>
      </c>
      <c r="BK360" s="141">
        <v>120</v>
      </c>
      <c r="BL360" s="141">
        <v>120.4</v>
      </c>
      <c r="BM360" s="141">
        <v>120.4</v>
      </c>
      <c r="BN360" s="141">
        <v>123.2</v>
      </c>
      <c r="BO360" s="141">
        <v>122.9</v>
      </c>
      <c r="BP360" s="141">
        <v>123.6</v>
      </c>
      <c r="BQ360" s="141">
        <v>123.6</v>
      </c>
      <c r="BR360" s="141">
        <v>123.6</v>
      </c>
      <c r="BS360" s="141">
        <v>127</v>
      </c>
      <c r="BT360" s="141">
        <v>127.3</v>
      </c>
      <c r="BU360" s="141">
        <v>127.4</v>
      </c>
      <c r="BV360" s="141">
        <v>127.4</v>
      </c>
      <c r="BW360" s="141">
        <v>127.4</v>
      </c>
      <c r="BX360" s="141">
        <v>135.1</v>
      </c>
      <c r="BY360" s="141">
        <v>137.9</v>
      </c>
      <c r="BZ360" s="141">
        <v>138.30000000000001</v>
      </c>
      <c r="CA360" s="141">
        <v>139.19999999999999</v>
      </c>
      <c r="CB360" s="141">
        <v>139.19999999999999</v>
      </c>
      <c r="CC360" s="141">
        <v>139.4</v>
      </c>
      <c r="CD360" s="141">
        <v>136.80000000000001</v>
      </c>
      <c r="CE360" s="141">
        <v>137.5</v>
      </c>
      <c r="CF360" s="141">
        <v>138.30000000000001</v>
      </c>
      <c r="CG360" s="141">
        <v>138.30000000000001</v>
      </c>
      <c r="CH360" s="141">
        <v>138.1</v>
      </c>
      <c r="CI360" s="141">
        <v>138.1</v>
      </c>
      <c r="CJ360" s="141">
        <v>138.1</v>
      </c>
      <c r="CK360" s="141">
        <v>138.4</v>
      </c>
      <c r="CL360" s="141">
        <v>138.80000000000001</v>
      </c>
    </row>
    <row r="361" spans="1:90" x14ac:dyDescent="0.2">
      <c r="A361" s="138" t="s">
        <v>3542</v>
      </c>
      <c r="B361" s="138" t="s">
        <v>3543</v>
      </c>
      <c r="C361" s="139">
        <v>0.16697000000000001</v>
      </c>
      <c r="D361" s="141">
        <v>100.2</v>
      </c>
      <c r="E361" s="141">
        <v>100.2</v>
      </c>
      <c r="F361" s="141">
        <v>100.6</v>
      </c>
      <c r="G361" s="141">
        <v>100.2</v>
      </c>
      <c r="H361" s="141">
        <v>101.4</v>
      </c>
      <c r="I361" s="141">
        <v>101.4</v>
      </c>
      <c r="J361" s="141">
        <v>101.4</v>
      </c>
      <c r="K361" s="141">
        <v>102.5</v>
      </c>
      <c r="L361" s="141">
        <v>102.8</v>
      </c>
      <c r="M361" s="141">
        <v>103.6</v>
      </c>
      <c r="N361" s="141">
        <v>103.6</v>
      </c>
      <c r="O361" s="141">
        <v>103.6</v>
      </c>
      <c r="P361" s="141">
        <v>103.6</v>
      </c>
      <c r="Q361" s="141">
        <v>103.3</v>
      </c>
      <c r="R361" s="141">
        <v>103.4</v>
      </c>
      <c r="S361" s="141">
        <v>106.4</v>
      </c>
      <c r="T361" s="141">
        <v>107.4</v>
      </c>
      <c r="U361" s="141">
        <v>110.2</v>
      </c>
      <c r="V361" s="141">
        <v>112.1</v>
      </c>
      <c r="W361" s="141">
        <v>113.1</v>
      </c>
      <c r="X361" s="141">
        <v>113.1</v>
      </c>
      <c r="Y361" s="141">
        <v>113.2</v>
      </c>
      <c r="Z361" s="141">
        <v>113.2</v>
      </c>
      <c r="AA361" s="141">
        <v>113.2</v>
      </c>
      <c r="AB361" s="141">
        <v>113.2</v>
      </c>
      <c r="AC361" s="141">
        <v>113.2</v>
      </c>
      <c r="AD361" s="141">
        <v>113.6</v>
      </c>
      <c r="AE361" s="141">
        <v>115.4</v>
      </c>
      <c r="AF361" s="141">
        <v>115.4</v>
      </c>
      <c r="AG361" s="141">
        <v>115.4</v>
      </c>
      <c r="AH361" s="141">
        <v>115.4</v>
      </c>
      <c r="AI361" s="141">
        <v>115.4</v>
      </c>
      <c r="AJ361" s="141">
        <v>118.4</v>
      </c>
      <c r="AK361" s="141">
        <v>119.2</v>
      </c>
      <c r="AL361" s="141">
        <v>119.2</v>
      </c>
      <c r="AM361" s="141">
        <v>119.2</v>
      </c>
      <c r="AN361" s="141">
        <v>119.4</v>
      </c>
      <c r="AO361" s="141">
        <v>119.7</v>
      </c>
      <c r="AP361" s="141">
        <v>119.7</v>
      </c>
      <c r="AQ361" s="141">
        <v>120.3</v>
      </c>
      <c r="AR361" s="141">
        <v>121</v>
      </c>
      <c r="AS361" s="141">
        <v>121.7</v>
      </c>
      <c r="AT361" s="141">
        <v>123.6</v>
      </c>
      <c r="AU361" s="141">
        <v>123.6</v>
      </c>
      <c r="AV361" s="141">
        <v>123.6</v>
      </c>
      <c r="AW361" s="141">
        <v>123.6</v>
      </c>
      <c r="AX361" s="141">
        <v>123.6</v>
      </c>
      <c r="AY361" s="141">
        <v>123.2</v>
      </c>
      <c r="AZ361" s="141">
        <v>122.6</v>
      </c>
      <c r="BA361" s="141">
        <v>122.5</v>
      </c>
      <c r="BB361" s="141">
        <v>122.4</v>
      </c>
      <c r="BC361" s="141">
        <v>123.8</v>
      </c>
      <c r="BD361" s="141">
        <v>124.3</v>
      </c>
      <c r="BE361" s="141">
        <v>124.4</v>
      </c>
      <c r="BF361" s="141">
        <v>124.2</v>
      </c>
      <c r="BG361" s="141">
        <v>124.2</v>
      </c>
      <c r="BH361" s="141">
        <v>124.2</v>
      </c>
      <c r="BI361" s="141">
        <v>124.3</v>
      </c>
      <c r="BJ361" s="141">
        <v>124.8</v>
      </c>
      <c r="BK361" s="141">
        <v>124.8</v>
      </c>
      <c r="BL361" s="141">
        <v>126.5</v>
      </c>
      <c r="BM361" s="141">
        <v>128.19999999999999</v>
      </c>
      <c r="BN361" s="141">
        <v>128.1</v>
      </c>
      <c r="BO361" s="141">
        <v>131.4</v>
      </c>
      <c r="BP361" s="141">
        <v>138.30000000000001</v>
      </c>
      <c r="BQ361" s="141">
        <v>139.5</v>
      </c>
      <c r="BR361" s="141">
        <v>139.5</v>
      </c>
      <c r="BS361" s="141">
        <v>145.30000000000001</v>
      </c>
      <c r="BT361" s="141">
        <v>145.30000000000001</v>
      </c>
      <c r="BU361" s="141">
        <v>145.30000000000001</v>
      </c>
      <c r="BV361" s="141">
        <v>156.19999999999999</v>
      </c>
      <c r="BW361" s="141">
        <v>160.4</v>
      </c>
      <c r="BX361" s="141">
        <v>161</v>
      </c>
      <c r="BY361" s="141">
        <v>160.6</v>
      </c>
      <c r="BZ361" s="141">
        <v>161.69999999999999</v>
      </c>
      <c r="CA361" s="141">
        <v>163.69999999999999</v>
      </c>
      <c r="CB361" s="141">
        <v>163.69999999999999</v>
      </c>
      <c r="CC361" s="141">
        <v>163.69999999999999</v>
      </c>
      <c r="CD361" s="141">
        <v>163.69999999999999</v>
      </c>
      <c r="CE361" s="141">
        <v>163.69999999999999</v>
      </c>
      <c r="CF361" s="141">
        <v>163.69999999999999</v>
      </c>
      <c r="CG361" s="141">
        <v>163.69999999999999</v>
      </c>
      <c r="CH361" s="141">
        <v>163.69999999999999</v>
      </c>
      <c r="CI361" s="141">
        <v>163.69999999999999</v>
      </c>
      <c r="CJ361" s="141">
        <v>163.69999999999999</v>
      </c>
      <c r="CK361" s="141">
        <v>163.69999999999999</v>
      </c>
      <c r="CL361" s="141">
        <v>164</v>
      </c>
    </row>
    <row r="362" spans="1:90" x14ac:dyDescent="0.2">
      <c r="A362" s="138" t="s">
        <v>3544</v>
      </c>
      <c r="B362" s="138" t="s">
        <v>3545</v>
      </c>
      <c r="C362" s="139">
        <v>4.419E-2</v>
      </c>
      <c r="D362" s="141">
        <v>100.5</v>
      </c>
      <c r="E362" s="141">
        <v>100.5</v>
      </c>
      <c r="F362" s="141">
        <v>100.5</v>
      </c>
      <c r="G362" s="141">
        <v>100.5</v>
      </c>
      <c r="H362" s="141">
        <v>100.5</v>
      </c>
      <c r="I362" s="141">
        <v>101.6</v>
      </c>
      <c r="J362" s="141">
        <v>102.1</v>
      </c>
      <c r="K362" s="141">
        <v>102.1</v>
      </c>
      <c r="L362" s="141">
        <v>102.3</v>
      </c>
      <c r="M362" s="141">
        <v>104.4</v>
      </c>
      <c r="N362" s="141">
        <v>105</v>
      </c>
      <c r="O362" s="141">
        <v>105.6</v>
      </c>
      <c r="P362" s="141">
        <v>106.2</v>
      </c>
      <c r="Q362" s="141">
        <v>106.2</v>
      </c>
      <c r="R362" s="141">
        <v>106.2</v>
      </c>
      <c r="S362" s="141">
        <v>107.5</v>
      </c>
      <c r="T362" s="141">
        <v>108.4</v>
      </c>
      <c r="U362" s="141">
        <v>110.3</v>
      </c>
      <c r="V362" s="141">
        <v>113.2</v>
      </c>
      <c r="W362" s="141">
        <v>113.2</v>
      </c>
      <c r="X362" s="141">
        <v>113.2</v>
      </c>
      <c r="Y362" s="141">
        <v>113.2</v>
      </c>
      <c r="Z362" s="141">
        <v>113.2</v>
      </c>
      <c r="AA362" s="141">
        <v>113.2</v>
      </c>
      <c r="AB362" s="141">
        <v>113.2</v>
      </c>
      <c r="AC362" s="141">
        <v>113.2</v>
      </c>
      <c r="AD362" s="141">
        <v>114.1</v>
      </c>
      <c r="AE362" s="141">
        <v>119.4</v>
      </c>
      <c r="AF362" s="141">
        <v>119.4</v>
      </c>
      <c r="AG362" s="141">
        <v>119.4</v>
      </c>
      <c r="AH362" s="141">
        <v>119.4</v>
      </c>
      <c r="AI362" s="141">
        <v>119.4</v>
      </c>
      <c r="AJ362" s="141">
        <v>119.4</v>
      </c>
      <c r="AK362" s="141">
        <v>119.4</v>
      </c>
      <c r="AL362" s="141">
        <v>119.4</v>
      </c>
      <c r="AM362" s="141">
        <v>122.5</v>
      </c>
      <c r="AN362" s="141">
        <v>127.1</v>
      </c>
      <c r="AO362" s="141">
        <v>127.1</v>
      </c>
      <c r="AP362" s="141">
        <v>127.4</v>
      </c>
      <c r="AQ362" s="141">
        <v>127.8</v>
      </c>
      <c r="AR362" s="141">
        <v>129.69999999999999</v>
      </c>
      <c r="AS362" s="141">
        <v>129.69999999999999</v>
      </c>
      <c r="AT362" s="141">
        <v>130.69999999999999</v>
      </c>
      <c r="AU362" s="141">
        <v>131.69999999999999</v>
      </c>
      <c r="AV362" s="141">
        <v>133.30000000000001</v>
      </c>
      <c r="AW362" s="141">
        <v>133.9</v>
      </c>
      <c r="AX362" s="141">
        <v>133.9</v>
      </c>
      <c r="AY362" s="141">
        <v>131.30000000000001</v>
      </c>
      <c r="AZ362" s="141">
        <v>130.9</v>
      </c>
      <c r="BA362" s="141">
        <v>130.9</v>
      </c>
      <c r="BB362" s="141">
        <v>130.9</v>
      </c>
      <c r="BC362" s="141">
        <v>130.9</v>
      </c>
      <c r="BD362" s="141">
        <v>130.9</v>
      </c>
      <c r="BE362" s="141">
        <v>130.9</v>
      </c>
      <c r="BF362" s="141">
        <v>130.9</v>
      </c>
      <c r="BG362" s="141">
        <v>130.9</v>
      </c>
      <c r="BH362" s="141">
        <v>130.6</v>
      </c>
      <c r="BI362" s="141">
        <v>130</v>
      </c>
      <c r="BJ362" s="141">
        <v>133.69999999999999</v>
      </c>
      <c r="BK362" s="141">
        <v>133.69999999999999</v>
      </c>
      <c r="BL362" s="141">
        <v>133.69999999999999</v>
      </c>
      <c r="BM362" s="141">
        <v>133.69999999999999</v>
      </c>
      <c r="BN362" s="141">
        <v>133.69999999999999</v>
      </c>
      <c r="BO362" s="141">
        <v>140.69999999999999</v>
      </c>
      <c r="BP362" s="141">
        <v>149.19999999999999</v>
      </c>
      <c r="BQ362" s="141">
        <v>149.19999999999999</v>
      </c>
      <c r="BR362" s="141">
        <v>149.19999999999999</v>
      </c>
      <c r="BS362" s="141">
        <v>149.19999999999999</v>
      </c>
      <c r="BT362" s="141">
        <v>149.19999999999999</v>
      </c>
      <c r="BU362" s="141">
        <v>149.19999999999999</v>
      </c>
      <c r="BV362" s="141">
        <v>149.19999999999999</v>
      </c>
      <c r="BW362" s="141">
        <v>149.19999999999999</v>
      </c>
      <c r="BX362" s="141">
        <v>150.30000000000001</v>
      </c>
      <c r="BY362" s="141">
        <v>149</v>
      </c>
      <c r="BZ362" s="141">
        <v>170.8</v>
      </c>
      <c r="CA362" s="141">
        <v>173.4</v>
      </c>
      <c r="CB362" s="141">
        <v>179.9</v>
      </c>
      <c r="CC362" s="141">
        <v>180.8</v>
      </c>
      <c r="CD362" s="141">
        <v>182.2</v>
      </c>
      <c r="CE362" s="141">
        <v>185</v>
      </c>
      <c r="CF362" s="141">
        <v>185.7</v>
      </c>
      <c r="CG362" s="141">
        <v>185.7</v>
      </c>
      <c r="CH362" s="141">
        <v>185.7</v>
      </c>
      <c r="CI362" s="141">
        <v>185.7</v>
      </c>
      <c r="CJ362" s="141">
        <v>185.7</v>
      </c>
      <c r="CK362" s="141">
        <v>185.7</v>
      </c>
      <c r="CL362" s="141">
        <v>185.7</v>
      </c>
    </row>
    <row r="363" spans="1:90" x14ac:dyDescent="0.2">
      <c r="A363" s="138" t="s">
        <v>2384</v>
      </c>
      <c r="B363" s="138" t="s">
        <v>3546</v>
      </c>
      <c r="C363" s="139">
        <v>4.4380000000000003E-2</v>
      </c>
      <c r="D363" s="141">
        <v>108.4</v>
      </c>
      <c r="E363" s="141">
        <v>108.4</v>
      </c>
      <c r="F363" s="141">
        <v>109.1</v>
      </c>
      <c r="G363" s="141">
        <v>108.6</v>
      </c>
      <c r="H363" s="141">
        <v>110.6</v>
      </c>
      <c r="I363" s="141">
        <v>111.1</v>
      </c>
      <c r="J363" s="141">
        <v>111.6</v>
      </c>
      <c r="K363" s="141">
        <v>112.8</v>
      </c>
      <c r="L363" s="141">
        <v>113.5</v>
      </c>
      <c r="M363" s="141">
        <v>113.5</v>
      </c>
      <c r="N363" s="141">
        <v>113.5</v>
      </c>
      <c r="O363" s="141">
        <v>113.5</v>
      </c>
      <c r="P363" s="141">
        <v>113.5</v>
      </c>
      <c r="Q363" s="141">
        <v>113.5</v>
      </c>
      <c r="R363" s="141">
        <v>113.5</v>
      </c>
      <c r="S363" s="141">
        <v>117.9</v>
      </c>
      <c r="T363" s="141">
        <v>118.4</v>
      </c>
      <c r="U363" s="141">
        <v>125</v>
      </c>
      <c r="V363" s="141">
        <v>130.9</v>
      </c>
      <c r="W363" s="141">
        <v>130.9</v>
      </c>
      <c r="X363" s="141">
        <v>130.9</v>
      </c>
      <c r="Y363" s="141">
        <v>132.30000000000001</v>
      </c>
      <c r="Z363" s="141">
        <v>132.30000000000001</v>
      </c>
      <c r="AA363" s="141">
        <v>132.30000000000001</v>
      </c>
      <c r="AB363" s="141">
        <v>132.30000000000001</v>
      </c>
      <c r="AC363" s="141">
        <v>132.30000000000001</v>
      </c>
      <c r="AD363" s="141">
        <v>134.69999999999999</v>
      </c>
      <c r="AE363" s="141">
        <v>144.5</v>
      </c>
      <c r="AF363" s="141">
        <v>144.6</v>
      </c>
      <c r="AG363" s="141">
        <v>144.6</v>
      </c>
      <c r="AH363" s="141">
        <v>144.6</v>
      </c>
      <c r="AI363" s="141">
        <v>144.69999999999999</v>
      </c>
      <c r="AJ363" s="141">
        <v>144.69999999999999</v>
      </c>
      <c r="AK363" s="141">
        <v>144.69999999999999</v>
      </c>
      <c r="AL363" s="141">
        <v>144.69999999999999</v>
      </c>
      <c r="AM363" s="141">
        <v>145.1</v>
      </c>
      <c r="AN363" s="141">
        <v>152.9</v>
      </c>
      <c r="AO363" s="141">
        <v>153</v>
      </c>
      <c r="AP363" s="141">
        <v>152.69999999999999</v>
      </c>
      <c r="AQ363" s="141">
        <v>153.6</v>
      </c>
      <c r="AR363" s="141">
        <v>153.6</v>
      </c>
      <c r="AS363" s="141">
        <v>154.9</v>
      </c>
      <c r="AT363" s="141">
        <v>154.9</v>
      </c>
      <c r="AU363" s="141">
        <v>154.9</v>
      </c>
      <c r="AV363" s="141">
        <v>154.9</v>
      </c>
      <c r="AW363" s="141">
        <v>154.9</v>
      </c>
      <c r="AX363" s="141">
        <v>154.9</v>
      </c>
      <c r="AY363" s="141">
        <v>153.19999999999999</v>
      </c>
      <c r="AZ363" s="141">
        <v>152.6</v>
      </c>
      <c r="BA363" s="141">
        <v>152.5</v>
      </c>
      <c r="BB363" s="141">
        <v>152.19999999999999</v>
      </c>
      <c r="BC363" s="141">
        <v>164.9</v>
      </c>
      <c r="BD363" s="141">
        <v>169.1</v>
      </c>
      <c r="BE363" s="141">
        <v>169.1</v>
      </c>
      <c r="BF363" s="141">
        <v>169.1</v>
      </c>
      <c r="BG363" s="141">
        <v>169.1</v>
      </c>
      <c r="BH363" s="141">
        <v>169.1</v>
      </c>
      <c r="BI363" s="141">
        <v>169.1</v>
      </c>
      <c r="BJ363" s="141">
        <v>169.1</v>
      </c>
      <c r="BK363" s="141">
        <v>169.1</v>
      </c>
      <c r="BL363" s="141">
        <v>180.4</v>
      </c>
      <c r="BM363" s="141">
        <v>180.4</v>
      </c>
      <c r="BN363" s="141">
        <v>196.6</v>
      </c>
      <c r="BO363" s="141">
        <v>185.1</v>
      </c>
      <c r="BP363" s="141">
        <v>191.3</v>
      </c>
      <c r="BQ363" s="141">
        <v>194.2</v>
      </c>
      <c r="BR363" s="141">
        <v>194.2</v>
      </c>
      <c r="BS363" s="141">
        <v>201.9</v>
      </c>
      <c r="BT363" s="141">
        <v>201.9</v>
      </c>
      <c r="BU363" s="141">
        <v>201.9</v>
      </c>
      <c r="BV363" s="141">
        <v>201.9</v>
      </c>
      <c r="BW363" s="141">
        <v>204.1</v>
      </c>
      <c r="BX363" s="141">
        <v>203.7</v>
      </c>
      <c r="BY363" s="141">
        <v>204.8</v>
      </c>
      <c r="BZ363" s="141">
        <v>204.4</v>
      </c>
      <c r="CA363" s="141">
        <v>202.7</v>
      </c>
      <c r="CB363" s="141">
        <v>204</v>
      </c>
      <c r="CC363" s="141">
        <v>210.1</v>
      </c>
      <c r="CD363" s="141">
        <v>210.6</v>
      </c>
      <c r="CE363" s="141">
        <v>211.6</v>
      </c>
      <c r="CF363" s="141">
        <v>211</v>
      </c>
      <c r="CG363" s="141">
        <v>211.4</v>
      </c>
      <c r="CH363" s="141">
        <v>211</v>
      </c>
      <c r="CI363" s="141">
        <v>211</v>
      </c>
      <c r="CJ363" s="141">
        <v>211</v>
      </c>
      <c r="CK363" s="141">
        <v>210.9</v>
      </c>
      <c r="CL363" s="141">
        <v>212</v>
      </c>
    </row>
    <row r="364" spans="1:90" x14ac:dyDescent="0.2">
      <c r="A364" s="138" t="s">
        <v>3547</v>
      </c>
      <c r="B364" s="138" t="s">
        <v>3548</v>
      </c>
      <c r="C364" s="139">
        <v>3.526E-2</v>
      </c>
      <c r="D364" s="141">
        <v>98.5</v>
      </c>
      <c r="E364" s="141">
        <v>97.7</v>
      </c>
      <c r="F364" s="141">
        <v>97.7</v>
      </c>
      <c r="G364" s="141">
        <v>97.7</v>
      </c>
      <c r="H364" s="141">
        <v>97.8</v>
      </c>
      <c r="I364" s="141">
        <v>98.4</v>
      </c>
      <c r="J364" s="141">
        <v>98.4</v>
      </c>
      <c r="K364" s="141">
        <v>98.4</v>
      </c>
      <c r="L364" s="141">
        <v>98.4</v>
      </c>
      <c r="M364" s="141">
        <v>99.9</v>
      </c>
      <c r="N364" s="141">
        <v>102.8</v>
      </c>
      <c r="O364" s="141">
        <v>103.1</v>
      </c>
      <c r="P364" s="141">
        <v>103.1</v>
      </c>
      <c r="Q364" s="141">
        <v>104.1</v>
      </c>
      <c r="R364" s="141">
        <v>104.4</v>
      </c>
      <c r="S364" s="141">
        <v>105.7</v>
      </c>
      <c r="T364" s="141">
        <v>107.3</v>
      </c>
      <c r="U364" s="141">
        <v>109.9</v>
      </c>
      <c r="V364" s="141">
        <v>112.8</v>
      </c>
      <c r="W364" s="141">
        <v>113.6</v>
      </c>
      <c r="X364" s="141">
        <v>113.9</v>
      </c>
      <c r="Y364" s="141">
        <v>114.2</v>
      </c>
      <c r="Z364" s="141">
        <v>114.2</v>
      </c>
      <c r="AA364" s="141">
        <v>114.2</v>
      </c>
      <c r="AB364" s="141">
        <v>114.2</v>
      </c>
      <c r="AC364" s="141">
        <v>114</v>
      </c>
      <c r="AD364" s="141">
        <v>115</v>
      </c>
      <c r="AE364" s="141">
        <v>117.3</v>
      </c>
      <c r="AF364" s="141">
        <v>117.3</v>
      </c>
      <c r="AG364" s="141">
        <v>117.3</v>
      </c>
      <c r="AH364" s="141">
        <v>117.3</v>
      </c>
      <c r="AI364" s="141">
        <v>117.3</v>
      </c>
      <c r="AJ364" s="141">
        <v>117.4</v>
      </c>
      <c r="AK364" s="141">
        <v>119.7</v>
      </c>
      <c r="AL364" s="141">
        <v>122.5</v>
      </c>
      <c r="AM364" s="141">
        <v>125</v>
      </c>
      <c r="AN364" s="141">
        <v>126</v>
      </c>
      <c r="AO364" s="141">
        <v>126</v>
      </c>
      <c r="AP364" s="141">
        <v>126.9</v>
      </c>
      <c r="AQ364" s="141">
        <v>130.19999999999999</v>
      </c>
      <c r="AR364" s="141">
        <v>132.1</v>
      </c>
      <c r="AS364" s="141">
        <v>133.5</v>
      </c>
      <c r="AT364" s="141">
        <v>133.9</v>
      </c>
      <c r="AU364" s="141">
        <v>136.6</v>
      </c>
      <c r="AV364" s="141">
        <v>144</v>
      </c>
      <c r="AW364" s="141">
        <v>145.30000000000001</v>
      </c>
      <c r="AX364" s="141">
        <v>145.5</v>
      </c>
      <c r="AY364" s="141">
        <v>145.5</v>
      </c>
      <c r="AZ364" s="141">
        <v>145.5</v>
      </c>
      <c r="BA364" s="141">
        <v>145.5</v>
      </c>
      <c r="BB364" s="141">
        <v>145.5</v>
      </c>
      <c r="BC364" s="141">
        <v>145.5</v>
      </c>
      <c r="BD364" s="141">
        <v>145.5</v>
      </c>
      <c r="BE364" s="141">
        <v>145.5</v>
      </c>
      <c r="BF364" s="141">
        <v>145.5</v>
      </c>
      <c r="BG364" s="141">
        <v>145.5</v>
      </c>
      <c r="BH364" s="141">
        <v>145.5</v>
      </c>
      <c r="BI364" s="141">
        <v>145.5</v>
      </c>
      <c r="BJ364" s="141">
        <v>146.30000000000001</v>
      </c>
      <c r="BK364" s="141">
        <v>146.4</v>
      </c>
      <c r="BL364" s="141">
        <v>148.4</v>
      </c>
      <c r="BM364" s="141">
        <v>148.9</v>
      </c>
      <c r="BN364" s="141">
        <v>149.5</v>
      </c>
      <c r="BO364" s="141">
        <v>150.69999999999999</v>
      </c>
      <c r="BP364" s="141">
        <v>157.6</v>
      </c>
      <c r="BQ364" s="141">
        <v>157.6</v>
      </c>
      <c r="BR364" s="141">
        <v>157.6</v>
      </c>
      <c r="BS364" s="141">
        <v>158.30000000000001</v>
      </c>
      <c r="BT364" s="141">
        <v>158.30000000000001</v>
      </c>
      <c r="BU364" s="141">
        <v>158.30000000000001</v>
      </c>
      <c r="BV364" s="141">
        <v>158.30000000000001</v>
      </c>
      <c r="BW364" s="141">
        <v>158.30000000000001</v>
      </c>
      <c r="BX364" s="141">
        <v>164.1</v>
      </c>
      <c r="BY364" s="141">
        <v>162.19999999999999</v>
      </c>
      <c r="BZ364" s="141">
        <v>162.19999999999999</v>
      </c>
      <c r="CA364" s="141">
        <v>165.2</v>
      </c>
      <c r="CB364" s="141">
        <v>172.2</v>
      </c>
      <c r="CC364" s="141">
        <v>174.5</v>
      </c>
      <c r="CD364" s="141">
        <v>184</v>
      </c>
      <c r="CE364" s="141">
        <v>185.1</v>
      </c>
      <c r="CF364" s="141">
        <v>188.2</v>
      </c>
      <c r="CG364" s="141">
        <v>188.2</v>
      </c>
      <c r="CH364" s="141">
        <v>188.2</v>
      </c>
      <c r="CI364" s="141">
        <v>189.8</v>
      </c>
      <c r="CJ364" s="141">
        <v>193.8</v>
      </c>
      <c r="CK364" s="141">
        <v>193</v>
      </c>
      <c r="CL364" s="141">
        <v>193</v>
      </c>
    </row>
    <row r="365" spans="1:90" x14ac:dyDescent="0.2">
      <c r="A365" s="138" t="s">
        <v>3549</v>
      </c>
      <c r="B365" s="138" t="s">
        <v>3550</v>
      </c>
      <c r="C365" s="139">
        <v>5.3190000000000001E-2</v>
      </c>
      <c r="D365" s="141">
        <v>99.2</v>
      </c>
      <c r="E365" s="141">
        <v>99.2</v>
      </c>
      <c r="F365" s="141">
        <v>101.4</v>
      </c>
      <c r="G365" s="141">
        <v>102.2</v>
      </c>
      <c r="H365" s="141">
        <v>102.3</v>
      </c>
      <c r="I365" s="141">
        <v>102.9</v>
      </c>
      <c r="J365" s="141">
        <v>102.9</v>
      </c>
      <c r="K365" s="141">
        <v>102.9</v>
      </c>
      <c r="L365" s="141">
        <v>102.9</v>
      </c>
      <c r="M365" s="141">
        <v>103.7</v>
      </c>
      <c r="N365" s="141">
        <v>105.1</v>
      </c>
      <c r="O365" s="141">
        <v>105.4</v>
      </c>
      <c r="P365" s="141">
        <v>105.5</v>
      </c>
      <c r="Q365" s="141">
        <v>107.9</v>
      </c>
      <c r="R365" s="141">
        <v>108.3</v>
      </c>
      <c r="S365" s="141">
        <v>106.6</v>
      </c>
      <c r="T365" s="141">
        <v>107.7</v>
      </c>
      <c r="U365" s="141">
        <v>110.5</v>
      </c>
      <c r="V365" s="141">
        <v>111.8</v>
      </c>
      <c r="W365" s="141">
        <v>112.2</v>
      </c>
      <c r="X365" s="141">
        <v>112.3</v>
      </c>
      <c r="Y365" s="141">
        <v>112.8</v>
      </c>
      <c r="Z365" s="141">
        <v>112.6</v>
      </c>
      <c r="AA365" s="141">
        <v>112.5</v>
      </c>
      <c r="AB365" s="141">
        <v>113</v>
      </c>
      <c r="AC365" s="141">
        <v>113.3</v>
      </c>
      <c r="AD365" s="141">
        <v>115.9</v>
      </c>
      <c r="AE365" s="141">
        <v>116.8</v>
      </c>
      <c r="AF365" s="141">
        <v>116.7</v>
      </c>
      <c r="AG365" s="141">
        <v>116.8</v>
      </c>
      <c r="AH365" s="141">
        <v>117.1</v>
      </c>
      <c r="AI365" s="141">
        <v>117.4</v>
      </c>
      <c r="AJ365" s="141">
        <v>118</v>
      </c>
      <c r="AK365" s="141">
        <v>119.7</v>
      </c>
      <c r="AL365" s="141">
        <v>120.2</v>
      </c>
      <c r="AM365" s="141">
        <v>124.8</v>
      </c>
      <c r="AN365" s="141">
        <v>125.1</v>
      </c>
      <c r="AO365" s="141">
        <v>125.2</v>
      </c>
      <c r="AP365" s="141">
        <v>125.5</v>
      </c>
      <c r="AQ365" s="141">
        <v>128.69999999999999</v>
      </c>
      <c r="AR365" s="141">
        <v>130.19999999999999</v>
      </c>
      <c r="AS365" s="141">
        <v>130.4</v>
      </c>
      <c r="AT365" s="141">
        <v>130.69999999999999</v>
      </c>
      <c r="AU365" s="141">
        <v>131.6</v>
      </c>
      <c r="AV365" s="141">
        <v>134.4</v>
      </c>
      <c r="AW365" s="141">
        <v>134.9</v>
      </c>
      <c r="AX365" s="141">
        <v>134.9</v>
      </c>
      <c r="AY365" s="141">
        <v>134.80000000000001</v>
      </c>
      <c r="AZ365" s="141">
        <v>134.9</v>
      </c>
      <c r="BA365" s="141">
        <v>134.5</v>
      </c>
      <c r="BB365" s="141">
        <v>134.80000000000001</v>
      </c>
      <c r="BC365" s="141">
        <v>134.5</v>
      </c>
      <c r="BD365" s="141">
        <v>136.19999999999999</v>
      </c>
      <c r="BE365" s="141">
        <v>136.19999999999999</v>
      </c>
      <c r="BF365" s="141">
        <v>136.19999999999999</v>
      </c>
      <c r="BG365" s="141">
        <v>136.19999999999999</v>
      </c>
      <c r="BH365" s="141">
        <v>136.5</v>
      </c>
      <c r="BI365" s="141">
        <v>138</v>
      </c>
      <c r="BJ365" s="141">
        <v>138.4</v>
      </c>
      <c r="BK365" s="141">
        <v>138.5</v>
      </c>
      <c r="BL365" s="141">
        <v>142.30000000000001</v>
      </c>
      <c r="BM365" s="141">
        <v>142.30000000000001</v>
      </c>
      <c r="BN365" s="141">
        <v>142.6</v>
      </c>
      <c r="BO365" s="141">
        <v>143.6</v>
      </c>
      <c r="BP365" s="141">
        <v>148.1</v>
      </c>
      <c r="BQ365" s="141">
        <v>149.4</v>
      </c>
      <c r="BR365" s="141">
        <v>150.6</v>
      </c>
      <c r="BS365" s="141">
        <v>150.9</v>
      </c>
      <c r="BT365" s="141">
        <v>151.4</v>
      </c>
      <c r="BU365" s="141">
        <v>152.80000000000001</v>
      </c>
      <c r="BV365" s="141">
        <v>152.9</v>
      </c>
      <c r="BW365" s="141">
        <v>153.80000000000001</v>
      </c>
      <c r="BX365" s="141">
        <v>154.30000000000001</v>
      </c>
      <c r="BY365" s="141">
        <v>155.5</v>
      </c>
      <c r="BZ365" s="141">
        <v>155.5</v>
      </c>
      <c r="CA365" s="141">
        <v>156.19999999999999</v>
      </c>
      <c r="CB365" s="141">
        <v>161.69999999999999</v>
      </c>
      <c r="CC365" s="141">
        <v>162.4</v>
      </c>
      <c r="CD365" s="141">
        <v>164.1</v>
      </c>
      <c r="CE365" s="141">
        <v>163.80000000000001</v>
      </c>
      <c r="CF365" s="141">
        <v>163.1</v>
      </c>
      <c r="CG365" s="141">
        <v>163.19999999999999</v>
      </c>
      <c r="CH365" s="141">
        <v>163.9</v>
      </c>
      <c r="CI365" s="141">
        <v>164.3</v>
      </c>
      <c r="CJ365" s="141">
        <v>165</v>
      </c>
      <c r="CK365" s="141">
        <v>164.4</v>
      </c>
      <c r="CL365" s="141">
        <v>164.3</v>
      </c>
    </row>
    <row r="366" spans="1:90" x14ac:dyDescent="0.2">
      <c r="A366" s="138" t="s">
        <v>3551</v>
      </c>
      <c r="B366" s="138" t="s">
        <v>3552</v>
      </c>
      <c r="C366" s="139">
        <v>1.822E-2</v>
      </c>
      <c r="D366" s="141">
        <v>97.1</v>
      </c>
      <c r="E366" s="141">
        <v>97.1</v>
      </c>
      <c r="F366" s="141">
        <v>98.2</v>
      </c>
      <c r="G366" s="141">
        <v>98.1</v>
      </c>
      <c r="H366" s="141">
        <v>98.3</v>
      </c>
      <c r="I366" s="141">
        <v>100</v>
      </c>
      <c r="J366" s="141">
        <v>99.9</v>
      </c>
      <c r="K366" s="141">
        <v>99.8</v>
      </c>
      <c r="L366" s="141">
        <v>99.8</v>
      </c>
      <c r="M366" s="141">
        <v>101</v>
      </c>
      <c r="N366" s="141">
        <v>104.7</v>
      </c>
      <c r="O366" s="141">
        <v>105.5</v>
      </c>
      <c r="P366" s="141">
        <v>105.6</v>
      </c>
      <c r="Q366" s="141">
        <v>108.5</v>
      </c>
      <c r="R366" s="141">
        <v>109.7</v>
      </c>
      <c r="S366" s="141">
        <v>112</v>
      </c>
      <c r="T366" s="141">
        <v>115.3</v>
      </c>
      <c r="U366" s="141">
        <v>120.3</v>
      </c>
      <c r="V366" s="141">
        <v>124.1</v>
      </c>
      <c r="W366" s="141">
        <v>125.1</v>
      </c>
      <c r="X366" s="141">
        <v>125.3</v>
      </c>
      <c r="Y366" s="141">
        <v>127.1</v>
      </c>
      <c r="Z366" s="141">
        <v>126.2</v>
      </c>
      <c r="AA366" s="141">
        <v>126</v>
      </c>
      <c r="AB366" s="141">
        <v>126.1</v>
      </c>
      <c r="AC366" s="141">
        <v>126.9</v>
      </c>
      <c r="AD366" s="141">
        <v>130</v>
      </c>
      <c r="AE366" s="141">
        <v>132.80000000000001</v>
      </c>
      <c r="AF366" s="141">
        <v>132.6</v>
      </c>
      <c r="AG366" s="141">
        <v>132.6</v>
      </c>
      <c r="AH366" s="141">
        <v>133.5</v>
      </c>
      <c r="AI366" s="141">
        <v>134.4</v>
      </c>
      <c r="AJ366" s="141">
        <v>136.1</v>
      </c>
      <c r="AK366" s="141">
        <v>139.80000000000001</v>
      </c>
      <c r="AL366" s="141">
        <v>141</v>
      </c>
      <c r="AM366" s="141">
        <v>143.9</v>
      </c>
      <c r="AN366" s="141">
        <v>137.5</v>
      </c>
      <c r="AO366" s="141">
        <v>137.5</v>
      </c>
      <c r="AP366" s="141">
        <v>138.5</v>
      </c>
      <c r="AQ366" s="141">
        <v>140.9</v>
      </c>
      <c r="AR366" s="141">
        <v>143.80000000000001</v>
      </c>
      <c r="AS366" s="141">
        <v>144.69999999999999</v>
      </c>
      <c r="AT366" s="141">
        <v>145.19999999999999</v>
      </c>
      <c r="AU366" s="141">
        <v>146.30000000000001</v>
      </c>
      <c r="AV366" s="141">
        <v>153.9</v>
      </c>
      <c r="AW366" s="141">
        <v>155.4</v>
      </c>
      <c r="AX366" s="141">
        <v>155.4</v>
      </c>
      <c r="AY366" s="141">
        <v>155.4</v>
      </c>
      <c r="AZ366" s="141">
        <v>155.4</v>
      </c>
      <c r="BA366" s="141">
        <v>155.4</v>
      </c>
      <c r="BB366" s="141">
        <v>155.1</v>
      </c>
      <c r="BC366" s="141">
        <v>154.30000000000001</v>
      </c>
      <c r="BD366" s="141">
        <v>159.19999999999999</v>
      </c>
      <c r="BE366" s="141">
        <v>159.19999999999999</v>
      </c>
      <c r="BF366" s="141">
        <v>159.19999999999999</v>
      </c>
      <c r="BG366" s="141">
        <v>159.19999999999999</v>
      </c>
      <c r="BH366" s="141">
        <v>159.19999999999999</v>
      </c>
      <c r="BI366" s="141">
        <v>161.19999999999999</v>
      </c>
      <c r="BJ366" s="141">
        <v>162.19999999999999</v>
      </c>
      <c r="BK366" s="141">
        <v>162</v>
      </c>
      <c r="BL366" s="141">
        <v>169.2</v>
      </c>
      <c r="BM366" s="141">
        <v>170.5</v>
      </c>
      <c r="BN366" s="141">
        <v>171</v>
      </c>
      <c r="BO366" s="141">
        <v>172.5</v>
      </c>
      <c r="BP366" s="141">
        <v>183.8</v>
      </c>
      <c r="BQ366" s="141">
        <v>184.1</v>
      </c>
      <c r="BR366" s="141">
        <v>184.7</v>
      </c>
      <c r="BS366" s="141">
        <v>185.6</v>
      </c>
      <c r="BT366" s="141">
        <v>187</v>
      </c>
      <c r="BU366" s="141">
        <v>191.1</v>
      </c>
      <c r="BV366" s="141">
        <v>191.3</v>
      </c>
      <c r="BW366" s="141">
        <v>191.7</v>
      </c>
      <c r="BX366" s="141">
        <v>192.6</v>
      </c>
      <c r="BY366" s="141">
        <v>193.5</v>
      </c>
      <c r="BZ366" s="141">
        <v>193.5</v>
      </c>
      <c r="CA366" s="141">
        <v>194.7</v>
      </c>
      <c r="CB366" s="141">
        <v>202.7</v>
      </c>
      <c r="CC366" s="141">
        <v>202.7</v>
      </c>
      <c r="CD366" s="141">
        <v>207.2</v>
      </c>
      <c r="CE366" s="141">
        <v>206.5</v>
      </c>
      <c r="CF366" s="141">
        <v>204.3</v>
      </c>
      <c r="CG366" s="141">
        <v>204.6</v>
      </c>
      <c r="CH366" s="141">
        <v>207.1</v>
      </c>
      <c r="CI366" s="141">
        <v>208.2</v>
      </c>
      <c r="CJ366" s="141">
        <v>210.8</v>
      </c>
      <c r="CK366" s="141">
        <v>210.8</v>
      </c>
      <c r="CL366" s="141">
        <v>210.8</v>
      </c>
    </row>
    <row r="367" spans="1:90" x14ac:dyDescent="0.2">
      <c r="A367" s="138" t="s">
        <v>3553</v>
      </c>
      <c r="B367" s="138" t="s">
        <v>3554</v>
      </c>
      <c r="C367" s="139">
        <v>2.5309999999999999E-2</v>
      </c>
      <c r="D367" s="141">
        <v>99.8</v>
      </c>
      <c r="E367" s="141">
        <v>99.8</v>
      </c>
      <c r="F367" s="141">
        <v>103.5</v>
      </c>
      <c r="G367" s="141">
        <v>104.5</v>
      </c>
      <c r="H367" s="141">
        <v>104.6</v>
      </c>
      <c r="I367" s="141">
        <v>104.6</v>
      </c>
      <c r="J367" s="141">
        <v>104.6</v>
      </c>
      <c r="K367" s="141">
        <v>104.6</v>
      </c>
      <c r="L367" s="141">
        <v>104.6</v>
      </c>
      <c r="M367" s="141">
        <v>105.4</v>
      </c>
      <c r="N367" s="141">
        <v>105.7</v>
      </c>
      <c r="O367" s="141">
        <v>105.7</v>
      </c>
      <c r="P367" s="141">
        <v>105.7</v>
      </c>
      <c r="Q367" s="141">
        <v>108.4</v>
      </c>
      <c r="R367" s="141">
        <v>108.4</v>
      </c>
      <c r="S367" s="141">
        <v>103.4</v>
      </c>
      <c r="T367" s="141">
        <v>103.4</v>
      </c>
      <c r="U367" s="141">
        <v>105.5</v>
      </c>
      <c r="V367" s="141">
        <v>105.5</v>
      </c>
      <c r="W367" s="141">
        <v>105.5</v>
      </c>
      <c r="X367" s="141">
        <v>105.5</v>
      </c>
      <c r="Y367" s="141">
        <v>105.5</v>
      </c>
      <c r="Z367" s="141">
        <v>105.5</v>
      </c>
      <c r="AA367" s="141">
        <v>105.5</v>
      </c>
      <c r="AB367" s="141">
        <v>105.5</v>
      </c>
      <c r="AC367" s="141">
        <v>105.5</v>
      </c>
      <c r="AD367" s="141">
        <v>108.3</v>
      </c>
      <c r="AE367" s="141">
        <v>108.3</v>
      </c>
      <c r="AF367" s="141">
        <v>108.3</v>
      </c>
      <c r="AG367" s="141">
        <v>108.5</v>
      </c>
      <c r="AH367" s="141">
        <v>108.5</v>
      </c>
      <c r="AI367" s="141">
        <v>108.5</v>
      </c>
      <c r="AJ367" s="141">
        <v>108.5</v>
      </c>
      <c r="AK367" s="141">
        <v>109.4</v>
      </c>
      <c r="AL367" s="141">
        <v>110.4</v>
      </c>
      <c r="AM367" s="141">
        <v>118</v>
      </c>
      <c r="AN367" s="141">
        <v>123</v>
      </c>
      <c r="AO367" s="141">
        <v>123.2</v>
      </c>
      <c r="AP367" s="141">
        <v>123.3</v>
      </c>
      <c r="AQ367" s="141">
        <v>128</v>
      </c>
      <c r="AR367" s="141">
        <v>128</v>
      </c>
      <c r="AS367" s="141">
        <v>128</v>
      </c>
      <c r="AT367" s="141">
        <v>128</v>
      </c>
      <c r="AU367" s="141">
        <v>128</v>
      </c>
      <c r="AV367" s="141">
        <v>128</v>
      </c>
      <c r="AW367" s="141">
        <v>128</v>
      </c>
      <c r="AX367" s="141">
        <v>128</v>
      </c>
      <c r="AY367" s="141">
        <v>128</v>
      </c>
      <c r="AZ367" s="141">
        <v>128.4</v>
      </c>
      <c r="BA367" s="141">
        <v>127.6</v>
      </c>
      <c r="BB367" s="141">
        <v>128.5</v>
      </c>
      <c r="BC367" s="141">
        <v>128.5</v>
      </c>
      <c r="BD367" s="141">
        <v>128.5</v>
      </c>
      <c r="BE367" s="141">
        <v>128.5</v>
      </c>
      <c r="BF367" s="141">
        <v>128.5</v>
      </c>
      <c r="BG367" s="141">
        <v>128.5</v>
      </c>
      <c r="BH367" s="141">
        <v>129.1</v>
      </c>
      <c r="BI367" s="141">
        <v>130.80000000000001</v>
      </c>
      <c r="BJ367" s="141">
        <v>130.80000000000001</v>
      </c>
      <c r="BK367" s="141">
        <v>130.80000000000001</v>
      </c>
      <c r="BL367" s="141">
        <v>133.5</v>
      </c>
      <c r="BM367" s="141">
        <v>132.30000000000001</v>
      </c>
      <c r="BN367" s="141">
        <v>132.30000000000001</v>
      </c>
      <c r="BO367" s="141">
        <v>133</v>
      </c>
      <c r="BP367" s="141">
        <v>134.5</v>
      </c>
      <c r="BQ367" s="141">
        <v>137</v>
      </c>
      <c r="BR367" s="141">
        <v>139.1</v>
      </c>
      <c r="BS367" s="141">
        <v>139.1</v>
      </c>
      <c r="BT367" s="141">
        <v>139.1</v>
      </c>
      <c r="BU367" s="141">
        <v>139.1</v>
      </c>
      <c r="BV367" s="141">
        <v>139.1</v>
      </c>
      <c r="BW367" s="141">
        <v>138.6</v>
      </c>
      <c r="BX367" s="141">
        <v>137</v>
      </c>
      <c r="BY367" s="141">
        <v>138.69999999999999</v>
      </c>
      <c r="BZ367" s="141">
        <v>138.69999999999999</v>
      </c>
      <c r="CA367" s="141">
        <v>138.69999999999999</v>
      </c>
      <c r="CB367" s="141">
        <v>143.19999999999999</v>
      </c>
      <c r="CC367" s="141">
        <v>144.69999999999999</v>
      </c>
      <c r="CD367" s="141">
        <v>144.69999999999999</v>
      </c>
      <c r="CE367" s="141">
        <v>144.69999999999999</v>
      </c>
      <c r="CF367" s="141">
        <v>144.69999999999999</v>
      </c>
      <c r="CG367" s="141">
        <v>144.69999999999999</v>
      </c>
      <c r="CH367" s="141">
        <v>144.69999999999999</v>
      </c>
      <c r="CI367" s="141">
        <v>144.69999999999999</v>
      </c>
      <c r="CJ367" s="141">
        <v>144.69999999999999</v>
      </c>
      <c r="CK367" s="141">
        <v>144.69999999999999</v>
      </c>
      <c r="CL367" s="141">
        <v>144.80000000000001</v>
      </c>
    </row>
    <row r="368" spans="1:90" x14ac:dyDescent="0.2">
      <c r="A368" s="138" t="s">
        <v>3555</v>
      </c>
      <c r="B368" s="138" t="s">
        <v>3556</v>
      </c>
      <c r="C368" s="139">
        <v>9.6600000000000002E-3</v>
      </c>
      <c r="D368" s="141">
        <v>101.5</v>
      </c>
      <c r="E368" s="141">
        <v>101.5</v>
      </c>
      <c r="F368" s="141">
        <v>102.1</v>
      </c>
      <c r="G368" s="141">
        <v>104.1</v>
      </c>
      <c r="H368" s="141">
        <v>104.1</v>
      </c>
      <c r="I368" s="141">
        <v>104.1</v>
      </c>
      <c r="J368" s="141">
        <v>104.3</v>
      </c>
      <c r="K368" s="141">
        <v>104.4</v>
      </c>
      <c r="L368" s="141">
        <v>104.4</v>
      </c>
      <c r="M368" s="141">
        <v>104.4</v>
      </c>
      <c r="N368" s="141">
        <v>104.4</v>
      </c>
      <c r="O368" s="141">
        <v>104.4</v>
      </c>
      <c r="P368" s="141">
        <v>104.8</v>
      </c>
      <c r="Q368" s="141">
        <v>105.2</v>
      </c>
      <c r="R368" s="141">
        <v>105.2</v>
      </c>
      <c r="S368" s="141">
        <v>104.6</v>
      </c>
      <c r="T368" s="141">
        <v>104.6</v>
      </c>
      <c r="U368" s="141">
        <v>105.1</v>
      </c>
      <c r="V368" s="141">
        <v>105.3</v>
      </c>
      <c r="W368" s="141">
        <v>105.3</v>
      </c>
      <c r="X368" s="141">
        <v>105.3</v>
      </c>
      <c r="Y368" s="141">
        <v>105.3</v>
      </c>
      <c r="Z368" s="141">
        <v>105.3</v>
      </c>
      <c r="AA368" s="141">
        <v>105.3</v>
      </c>
      <c r="AB368" s="141">
        <v>108</v>
      </c>
      <c r="AC368" s="141">
        <v>108</v>
      </c>
      <c r="AD368" s="141">
        <v>109.3</v>
      </c>
      <c r="AE368" s="141">
        <v>108.5</v>
      </c>
      <c r="AF368" s="141">
        <v>108.5</v>
      </c>
      <c r="AG368" s="141">
        <v>108.5</v>
      </c>
      <c r="AH368" s="141">
        <v>108.5</v>
      </c>
      <c r="AI368" s="141">
        <v>108.5</v>
      </c>
      <c r="AJ368" s="141">
        <v>108.5</v>
      </c>
      <c r="AK368" s="141">
        <v>108.5</v>
      </c>
      <c r="AL368" s="141">
        <v>106.4</v>
      </c>
      <c r="AM368" s="141">
        <v>106.4</v>
      </c>
      <c r="AN368" s="141">
        <v>107.2</v>
      </c>
      <c r="AO368" s="141">
        <v>107.2</v>
      </c>
      <c r="AP368" s="141">
        <v>107.2</v>
      </c>
      <c r="AQ368" s="141">
        <v>107.6</v>
      </c>
      <c r="AR368" s="141">
        <v>109.9</v>
      </c>
      <c r="AS368" s="141">
        <v>109.9</v>
      </c>
      <c r="AT368" s="141">
        <v>110.7</v>
      </c>
      <c r="AU368" s="141">
        <v>113.1</v>
      </c>
      <c r="AV368" s="141">
        <v>114.1</v>
      </c>
      <c r="AW368" s="141">
        <v>114.1</v>
      </c>
      <c r="AX368" s="141">
        <v>114.1</v>
      </c>
      <c r="AY368" s="141">
        <v>113.3</v>
      </c>
      <c r="AZ368" s="141">
        <v>113.1</v>
      </c>
      <c r="BA368" s="141">
        <v>113</v>
      </c>
      <c r="BB368" s="141">
        <v>112.9</v>
      </c>
      <c r="BC368" s="141">
        <v>112.9</v>
      </c>
      <c r="BD368" s="141">
        <v>112.9</v>
      </c>
      <c r="BE368" s="141">
        <v>112.9</v>
      </c>
      <c r="BF368" s="141">
        <v>112.9</v>
      </c>
      <c r="BG368" s="141">
        <v>112.9</v>
      </c>
      <c r="BH368" s="141">
        <v>112.9</v>
      </c>
      <c r="BI368" s="141">
        <v>112.9</v>
      </c>
      <c r="BJ368" s="141">
        <v>113.3</v>
      </c>
      <c r="BK368" s="141">
        <v>114.6</v>
      </c>
      <c r="BL368" s="141">
        <v>114.6</v>
      </c>
      <c r="BM368" s="141">
        <v>114.9</v>
      </c>
      <c r="BN368" s="141">
        <v>116</v>
      </c>
      <c r="BO368" s="141">
        <v>117</v>
      </c>
      <c r="BP368" s="141">
        <v>116.7</v>
      </c>
      <c r="BQ368" s="141">
        <v>116.6</v>
      </c>
      <c r="BR368" s="141">
        <v>116.6</v>
      </c>
      <c r="BS368" s="141">
        <v>116.6</v>
      </c>
      <c r="BT368" s="141">
        <v>116.6</v>
      </c>
      <c r="BU368" s="141">
        <v>116.6</v>
      </c>
      <c r="BV368" s="141">
        <v>116.6</v>
      </c>
      <c r="BW368" s="141">
        <v>121.8</v>
      </c>
      <c r="BX368" s="141">
        <v>127.4</v>
      </c>
      <c r="BY368" s="141">
        <v>127.5</v>
      </c>
      <c r="BZ368" s="141">
        <v>127.6</v>
      </c>
      <c r="CA368" s="141">
        <v>129.6</v>
      </c>
      <c r="CB368" s="141">
        <v>132.80000000000001</v>
      </c>
      <c r="CC368" s="141">
        <v>132.80000000000001</v>
      </c>
      <c r="CD368" s="141">
        <v>133.5</v>
      </c>
      <c r="CE368" s="141">
        <v>133.69999999999999</v>
      </c>
      <c r="CF368" s="141">
        <v>133.6</v>
      </c>
      <c r="CG368" s="141">
        <v>133.69999999999999</v>
      </c>
      <c r="CH368" s="141">
        <v>132.69999999999999</v>
      </c>
      <c r="CI368" s="141">
        <v>132.69999999999999</v>
      </c>
      <c r="CJ368" s="141">
        <v>131.6</v>
      </c>
      <c r="CK368" s="141">
        <v>128.19999999999999</v>
      </c>
      <c r="CL368" s="141">
        <v>127.8</v>
      </c>
    </row>
    <row r="369" spans="1:90" x14ac:dyDescent="0.2">
      <c r="A369" s="138" t="s">
        <v>3557</v>
      </c>
      <c r="B369" s="138" t="s">
        <v>2071</v>
      </c>
      <c r="C369" s="139">
        <v>1.86134</v>
      </c>
      <c r="D369" s="141">
        <v>99.6</v>
      </c>
      <c r="E369" s="141">
        <v>99.7</v>
      </c>
      <c r="F369" s="141">
        <v>99.8</v>
      </c>
      <c r="G369" s="141">
        <v>101.6</v>
      </c>
      <c r="H369" s="141">
        <v>100.8</v>
      </c>
      <c r="I369" s="141">
        <v>99.7</v>
      </c>
      <c r="J369" s="141">
        <v>100.3</v>
      </c>
      <c r="K369" s="141">
        <v>100.3</v>
      </c>
      <c r="L369" s="141">
        <v>101.1</v>
      </c>
      <c r="M369" s="141">
        <v>101.5</v>
      </c>
      <c r="N369" s="141">
        <v>101.7</v>
      </c>
      <c r="O369" s="141">
        <v>100.9</v>
      </c>
      <c r="P369" s="141">
        <v>101.9</v>
      </c>
      <c r="Q369" s="141">
        <v>102.2</v>
      </c>
      <c r="R369" s="141">
        <v>101.6</v>
      </c>
      <c r="S369" s="141">
        <v>102.6</v>
      </c>
      <c r="T369" s="141">
        <v>103.4</v>
      </c>
      <c r="U369" s="141">
        <v>104.6</v>
      </c>
      <c r="V369" s="141">
        <v>105.9</v>
      </c>
      <c r="W369" s="141">
        <v>106.8</v>
      </c>
      <c r="X369" s="141">
        <v>108</v>
      </c>
      <c r="Y369" s="141">
        <v>107.9</v>
      </c>
      <c r="Z369" s="141">
        <v>106.8</v>
      </c>
      <c r="AA369" s="141">
        <v>106.8</v>
      </c>
      <c r="AB369" s="141">
        <v>107.1</v>
      </c>
      <c r="AC369" s="141">
        <v>107.3</v>
      </c>
      <c r="AD369" s="141">
        <v>107.4</v>
      </c>
      <c r="AE369" s="141">
        <v>109</v>
      </c>
      <c r="AF369" s="141">
        <v>108.9</v>
      </c>
      <c r="AG369" s="141">
        <v>108.6</v>
      </c>
      <c r="AH369" s="141">
        <v>108.6</v>
      </c>
      <c r="AI369" s="141">
        <v>109.1</v>
      </c>
      <c r="AJ369" s="141">
        <v>109.4</v>
      </c>
      <c r="AK369" s="141">
        <v>109.4</v>
      </c>
      <c r="AL369" s="141">
        <v>109.3</v>
      </c>
      <c r="AM369" s="141">
        <v>110</v>
      </c>
      <c r="AN369" s="141">
        <v>110.6</v>
      </c>
      <c r="AO369" s="141">
        <v>110.7</v>
      </c>
      <c r="AP369" s="141">
        <v>110.6</v>
      </c>
      <c r="AQ369" s="141">
        <v>112.2</v>
      </c>
      <c r="AR369" s="141">
        <v>112.4</v>
      </c>
      <c r="AS369" s="141">
        <v>114.1</v>
      </c>
      <c r="AT369" s="141">
        <v>115.2</v>
      </c>
      <c r="AU369" s="141">
        <v>115.9</v>
      </c>
      <c r="AV369" s="141">
        <v>118.6</v>
      </c>
      <c r="AW369" s="141">
        <v>117.1</v>
      </c>
      <c r="AX369" s="141">
        <v>113.7</v>
      </c>
      <c r="AY369" s="141">
        <v>111.4</v>
      </c>
      <c r="AZ369" s="141">
        <v>110.9</v>
      </c>
      <c r="BA369" s="141">
        <v>111.8</v>
      </c>
      <c r="BB369" s="141">
        <v>112.3</v>
      </c>
      <c r="BC369" s="141">
        <v>111.9</v>
      </c>
      <c r="BD369" s="141">
        <v>113.6</v>
      </c>
      <c r="BE369" s="141">
        <v>113</v>
      </c>
      <c r="BF369" s="141">
        <v>113.2</v>
      </c>
      <c r="BG369" s="141">
        <v>114</v>
      </c>
      <c r="BH369" s="141">
        <v>114.2</v>
      </c>
      <c r="BI369" s="141">
        <v>112.8</v>
      </c>
      <c r="BJ369" s="141">
        <v>112.8</v>
      </c>
      <c r="BK369" s="141">
        <v>113.4</v>
      </c>
      <c r="BL369" s="141">
        <v>113.7</v>
      </c>
      <c r="BM369" s="141">
        <v>114.4</v>
      </c>
      <c r="BN369" s="141">
        <v>114.3</v>
      </c>
      <c r="BO369" s="141">
        <v>116.3</v>
      </c>
      <c r="BP369" s="141">
        <v>116.7</v>
      </c>
      <c r="BQ369" s="141">
        <v>116.6</v>
      </c>
      <c r="BR369" s="141">
        <v>117.3</v>
      </c>
      <c r="BS369" s="141">
        <v>116.6</v>
      </c>
      <c r="BT369" s="141">
        <v>117</v>
      </c>
      <c r="BU369" s="141">
        <v>118.2</v>
      </c>
      <c r="BV369" s="141">
        <v>119.8</v>
      </c>
      <c r="BW369" s="141">
        <v>120.5</v>
      </c>
      <c r="BX369" s="141">
        <v>122.5</v>
      </c>
      <c r="BY369" s="141">
        <v>123</v>
      </c>
      <c r="BZ369" s="141">
        <v>124.1</v>
      </c>
      <c r="CA369" s="141">
        <v>124.4</v>
      </c>
      <c r="CB369" s="141">
        <v>122.3</v>
      </c>
      <c r="CC369" s="141">
        <v>121.9</v>
      </c>
      <c r="CD369" s="141">
        <v>122.6</v>
      </c>
      <c r="CE369" s="141">
        <v>122.6</v>
      </c>
      <c r="CF369" s="141">
        <v>121.8</v>
      </c>
      <c r="CG369" s="141">
        <v>121.6</v>
      </c>
      <c r="CH369" s="141">
        <v>121.5</v>
      </c>
      <c r="CI369" s="141">
        <v>122.3</v>
      </c>
      <c r="CJ369" s="141">
        <v>122.7</v>
      </c>
      <c r="CK369" s="141">
        <v>122.6</v>
      </c>
      <c r="CL369" s="141">
        <v>123.1</v>
      </c>
    </row>
    <row r="370" spans="1:90" x14ac:dyDescent="0.2">
      <c r="A370" s="138" t="s">
        <v>3558</v>
      </c>
      <c r="B370" s="138" t="s">
        <v>2073</v>
      </c>
      <c r="C370" s="139">
        <v>0.17752000000000001</v>
      </c>
      <c r="D370" s="141">
        <v>100.2</v>
      </c>
      <c r="E370" s="141">
        <v>100.9</v>
      </c>
      <c r="F370" s="141">
        <v>100.9</v>
      </c>
      <c r="G370" s="141">
        <v>105.2</v>
      </c>
      <c r="H370" s="141">
        <v>103.1</v>
      </c>
      <c r="I370" s="141">
        <v>103.2</v>
      </c>
      <c r="J370" s="141">
        <v>103.6</v>
      </c>
      <c r="K370" s="141">
        <v>103.6</v>
      </c>
      <c r="L370" s="141">
        <v>104.4</v>
      </c>
      <c r="M370" s="141">
        <v>105.2</v>
      </c>
      <c r="N370" s="141">
        <v>104.3</v>
      </c>
      <c r="O370" s="141">
        <v>102.5</v>
      </c>
      <c r="P370" s="141">
        <v>102.5</v>
      </c>
      <c r="Q370" s="141">
        <v>102.5</v>
      </c>
      <c r="R370" s="141">
        <v>102.3</v>
      </c>
      <c r="S370" s="141">
        <v>104</v>
      </c>
      <c r="T370" s="141">
        <v>104.7</v>
      </c>
      <c r="U370" s="141">
        <v>105.3</v>
      </c>
      <c r="V370" s="141">
        <v>104.4</v>
      </c>
      <c r="W370" s="141">
        <v>104.6</v>
      </c>
      <c r="X370" s="141">
        <v>107.2</v>
      </c>
      <c r="Y370" s="141">
        <v>106.9</v>
      </c>
      <c r="Z370" s="141">
        <v>105.6</v>
      </c>
      <c r="AA370" s="141">
        <v>106</v>
      </c>
      <c r="AB370" s="141">
        <v>106.5</v>
      </c>
      <c r="AC370" s="141">
        <v>107.1</v>
      </c>
      <c r="AD370" s="141">
        <v>107.7</v>
      </c>
      <c r="AE370" s="141">
        <v>112.2</v>
      </c>
      <c r="AF370" s="141">
        <v>112.3</v>
      </c>
      <c r="AG370" s="141">
        <v>112.3</v>
      </c>
      <c r="AH370" s="141">
        <v>112.4</v>
      </c>
      <c r="AI370" s="141">
        <v>112.8</v>
      </c>
      <c r="AJ370" s="141">
        <v>112.8</v>
      </c>
      <c r="AK370" s="141">
        <v>112.6</v>
      </c>
      <c r="AL370" s="141">
        <v>112.4</v>
      </c>
      <c r="AM370" s="141">
        <v>112.7</v>
      </c>
      <c r="AN370" s="141">
        <v>112.8</v>
      </c>
      <c r="AO370" s="141">
        <v>112.8</v>
      </c>
      <c r="AP370" s="141">
        <v>112.8</v>
      </c>
      <c r="AQ370" s="141">
        <v>117.3</v>
      </c>
      <c r="AR370" s="141">
        <v>117.3</v>
      </c>
      <c r="AS370" s="141">
        <v>117.3</v>
      </c>
      <c r="AT370" s="141">
        <v>117.3</v>
      </c>
      <c r="AU370" s="141">
        <v>117.3</v>
      </c>
      <c r="AV370" s="141">
        <v>153.5</v>
      </c>
      <c r="AW370" s="141">
        <v>146.69999999999999</v>
      </c>
      <c r="AX370" s="141">
        <v>134.6</v>
      </c>
      <c r="AY370" s="141">
        <v>123.4</v>
      </c>
      <c r="AZ370" s="141">
        <v>122.1</v>
      </c>
      <c r="BA370" s="141">
        <v>122</v>
      </c>
      <c r="BB370" s="141">
        <v>121.8</v>
      </c>
      <c r="BC370" s="141">
        <v>121.8</v>
      </c>
      <c r="BD370" s="141">
        <v>128.4</v>
      </c>
      <c r="BE370" s="141">
        <v>129.5</v>
      </c>
      <c r="BF370" s="141">
        <v>131.6</v>
      </c>
      <c r="BG370" s="141">
        <v>131.6</v>
      </c>
      <c r="BH370" s="141">
        <v>131.6</v>
      </c>
      <c r="BI370" s="141">
        <v>131.6</v>
      </c>
      <c r="BJ370" s="141">
        <v>131.6</v>
      </c>
      <c r="BK370" s="141">
        <v>131.6</v>
      </c>
      <c r="BL370" s="141">
        <v>132.9</v>
      </c>
      <c r="BM370" s="141">
        <v>133.69999999999999</v>
      </c>
      <c r="BN370" s="141">
        <v>133.69999999999999</v>
      </c>
      <c r="BO370" s="141">
        <v>133.69999999999999</v>
      </c>
      <c r="BP370" s="141">
        <v>133.69999999999999</v>
      </c>
      <c r="BQ370" s="141">
        <v>133.69999999999999</v>
      </c>
      <c r="BR370" s="141">
        <v>139.69999999999999</v>
      </c>
      <c r="BS370" s="141">
        <v>133.69999999999999</v>
      </c>
      <c r="BT370" s="141">
        <v>136.4</v>
      </c>
      <c r="BU370" s="141">
        <v>144.4</v>
      </c>
      <c r="BV370" s="141">
        <v>144.4</v>
      </c>
      <c r="BW370" s="141">
        <v>144.4</v>
      </c>
      <c r="BX370" s="141">
        <v>144.4</v>
      </c>
      <c r="BY370" s="141">
        <v>144.4</v>
      </c>
      <c r="BZ370" s="141">
        <v>145.80000000000001</v>
      </c>
      <c r="CA370" s="141">
        <v>147</v>
      </c>
      <c r="CB370" s="141">
        <v>147.1</v>
      </c>
      <c r="CC370" s="141">
        <v>146.6</v>
      </c>
      <c r="CD370" s="141">
        <v>145</v>
      </c>
      <c r="CE370" s="141">
        <v>145.4</v>
      </c>
      <c r="CF370" s="141">
        <v>146</v>
      </c>
      <c r="CG370" s="141">
        <v>144.69999999999999</v>
      </c>
      <c r="CH370" s="141">
        <v>143.19999999999999</v>
      </c>
      <c r="CI370" s="141">
        <v>145.1</v>
      </c>
      <c r="CJ370" s="141">
        <v>144.9</v>
      </c>
      <c r="CK370" s="141">
        <v>144.5</v>
      </c>
      <c r="CL370" s="141">
        <v>145.1</v>
      </c>
    </row>
    <row r="371" spans="1:90" x14ac:dyDescent="0.2">
      <c r="A371" s="138" t="s">
        <v>3559</v>
      </c>
      <c r="B371" s="138" t="s">
        <v>2075</v>
      </c>
      <c r="C371" s="139">
        <v>0.12659999999999999</v>
      </c>
      <c r="D371" s="141">
        <v>98.9</v>
      </c>
      <c r="E371" s="141">
        <v>98.9</v>
      </c>
      <c r="F371" s="141">
        <v>98.9</v>
      </c>
      <c r="G371" s="141">
        <v>98.3</v>
      </c>
      <c r="H371" s="141">
        <v>98.3</v>
      </c>
      <c r="I371" s="141">
        <v>98.3</v>
      </c>
      <c r="J371" s="141">
        <v>98.3</v>
      </c>
      <c r="K371" s="141">
        <v>98.9</v>
      </c>
      <c r="L371" s="141">
        <v>100.7</v>
      </c>
      <c r="M371" s="141">
        <v>100.7</v>
      </c>
      <c r="N371" s="141">
        <v>100.7</v>
      </c>
      <c r="O371" s="141">
        <v>100.7</v>
      </c>
      <c r="P371" s="141">
        <v>100.7</v>
      </c>
      <c r="Q371" s="141">
        <v>100.7</v>
      </c>
      <c r="R371" s="141">
        <v>96.5</v>
      </c>
      <c r="S371" s="141">
        <v>96.9</v>
      </c>
      <c r="T371" s="141">
        <v>96.9</v>
      </c>
      <c r="U371" s="141">
        <v>96.9</v>
      </c>
      <c r="V371" s="141">
        <v>96.9</v>
      </c>
      <c r="W371" s="141">
        <v>96.9</v>
      </c>
      <c r="X371" s="141">
        <v>97.8</v>
      </c>
      <c r="Y371" s="141">
        <v>99.3</v>
      </c>
      <c r="Z371" s="141">
        <v>99.2</v>
      </c>
      <c r="AA371" s="141">
        <v>99.2</v>
      </c>
      <c r="AB371" s="141">
        <v>99.7</v>
      </c>
      <c r="AC371" s="141">
        <v>100</v>
      </c>
      <c r="AD371" s="141">
        <v>100.2</v>
      </c>
      <c r="AE371" s="141">
        <v>100.7</v>
      </c>
      <c r="AF371" s="141">
        <v>100.7</v>
      </c>
      <c r="AG371" s="141">
        <v>96.2</v>
      </c>
      <c r="AH371" s="141">
        <v>95.7</v>
      </c>
      <c r="AI371" s="141">
        <v>96.1</v>
      </c>
      <c r="AJ371" s="141">
        <v>98.6</v>
      </c>
      <c r="AK371" s="141">
        <v>98.6</v>
      </c>
      <c r="AL371" s="141">
        <v>98.6</v>
      </c>
      <c r="AM371" s="141">
        <v>99</v>
      </c>
      <c r="AN371" s="141">
        <v>97.1</v>
      </c>
      <c r="AO371" s="141">
        <v>97.1</v>
      </c>
      <c r="AP371" s="141">
        <v>96.9</v>
      </c>
      <c r="AQ371" s="141">
        <v>98.1</v>
      </c>
      <c r="AR371" s="141">
        <v>98.1</v>
      </c>
      <c r="AS371" s="141">
        <v>98.1</v>
      </c>
      <c r="AT371" s="141">
        <v>100.6</v>
      </c>
      <c r="AU371" s="141">
        <v>100.6</v>
      </c>
      <c r="AV371" s="141">
        <v>100</v>
      </c>
      <c r="AW371" s="141">
        <v>96.2</v>
      </c>
      <c r="AX371" s="141">
        <v>94.3</v>
      </c>
      <c r="AY371" s="141">
        <v>93.7</v>
      </c>
      <c r="AZ371" s="141">
        <v>93.7</v>
      </c>
      <c r="BA371" s="141">
        <v>94.9</v>
      </c>
      <c r="BB371" s="141">
        <v>97.7</v>
      </c>
      <c r="BC371" s="141">
        <v>98.1</v>
      </c>
      <c r="BD371" s="141">
        <v>98.1</v>
      </c>
      <c r="BE371" s="141">
        <v>97.8</v>
      </c>
      <c r="BF371" s="141">
        <v>98.2</v>
      </c>
      <c r="BG371" s="141">
        <v>98.6</v>
      </c>
      <c r="BH371" s="141">
        <v>99.2</v>
      </c>
      <c r="BI371" s="141">
        <v>97.1</v>
      </c>
      <c r="BJ371" s="141">
        <v>97.7</v>
      </c>
      <c r="BK371" s="141">
        <v>100.3</v>
      </c>
      <c r="BL371" s="141">
        <v>103.5</v>
      </c>
      <c r="BM371" s="141">
        <v>103.9</v>
      </c>
      <c r="BN371" s="141">
        <v>104.5</v>
      </c>
      <c r="BO371" s="141">
        <v>103.6</v>
      </c>
      <c r="BP371" s="141">
        <v>102.9</v>
      </c>
      <c r="BQ371" s="141">
        <v>101.6</v>
      </c>
      <c r="BR371" s="141">
        <v>101.3</v>
      </c>
      <c r="BS371" s="141">
        <v>102.5</v>
      </c>
      <c r="BT371" s="141">
        <v>102.5</v>
      </c>
      <c r="BU371" s="141">
        <v>102.5</v>
      </c>
      <c r="BV371" s="141">
        <v>102.5</v>
      </c>
      <c r="BW371" s="141">
        <v>102.5</v>
      </c>
      <c r="BX371" s="141">
        <v>102.3</v>
      </c>
      <c r="BY371" s="141">
        <v>102.2</v>
      </c>
      <c r="BZ371" s="141">
        <v>108.9</v>
      </c>
      <c r="CA371" s="141">
        <v>109.1</v>
      </c>
      <c r="CB371" s="141">
        <v>109.3</v>
      </c>
      <c r="CC371" s="141">
        <v>109.3</v>
      </c>
      <c r="CD371" s="141">
        <v>110.8</v>
      </c>
      <c r="CE371" s="141">
        <v>110.8</v>
      </c>
      <c r="CF371" s="141">
        <v>110.7</v>
      </c>
      <c r="CG371" s="141">
        <v>111.5</v>
      </c>
      <c r="CH371" s="141">
        <v>111.5</v>
      </c>
      <c r="CI371" s="141">
        <v>111.5</v>
      </c>
      <c r="CJ371" s="141">
        <v>111.5</v>
      </c>
      <c r="CK371" s="141">
        <v>111.4</v>
      </c>
      <c r="CL371" s="141">
        <v>111.2</v>
      </c>
    </row>
    <row r="372" spans="1:90" x14ac:dyDescent="0.2">
      <c r="A372" s="138" t="s">
        <v>3560</v>
      </c>
      <c r="B372" s="138" t="s">
        <v>2077</v>
      </c>
      <c r="C372" s="139">
        <v>0.11032</v>
      </c>
      <c r="D372" s="141">
        <v>100.5</v>
      </c>
      <c r="E372" s="141">
        <v>100.5</v>
      </c>
      <c r="F372" s="141">
        <v>100.5</v>
      </c>
      <c r="G372" s="141">
        <v>100.5</v>
      </c>
      <c r="H372" s="141">
        <v>100.5</v>
      </c>
      <c r="I372" s="141">
        <v>100.5</v>
      </c>
      <c r="J372" s="141">
        <v>100.5</v>
      </c>
      <c r="K372" s="141">
        <v>98.3</v>
      </c>
      <c r="L372" s="141">
        <v>99.5</v>
      </c>
      <c r="M372" s="141">
        <v>99.5</v>
      </c>
      <c r="N372" s="141">
        <v>99.5</v>
      </c>
      <c r="O372" s="141">
        <v>98.5</v>
      </c>
      <c r="P372" s="141">
        <v>100.2</v>
      </c>
      <c r="Q372" s="141">
        <v>100.2</v>
      </c>
      <c r="R372" s="141">
        <v>100.2</v>
      </c>
      <c r="S372" s="141">
        <v>100.3</v>
      </c>
      <c r="T372" s="141">
        <v>100.3</v>
      </c>
      <c r="U372" s="141">
        <v>101.6</v>
      </c>
      <c r="V372" s="141">
        <v>101.6</v>
      </c>
      <c r="W372" s="141">
        <v>102</v>
      </c>
      <c r="X372" s="141">
        <v>102.5</v>
      </c>
      <c r="Y372" s="141">
        <v>102.5</v>
      </c>
      <c r="Z372" s="141">
        <v>101.2</v>
      </c>
      <c r="AA372" s="141">
        <v>101.2</v>
      </c>
      <c r="AB372" s="141">
        <v>101.6</v>
      </c>
      <c r="AC372" s="141">
        <v>101.6</v>
      </c>
      <c r="AD372" s="141">
        <v>101.6</v>
      </c>
      <c r="AE372" s="141">
        <v>106.5</v>
      </c>
      <c r="AF372" s="141">
        <v>106.5</v>
      </c>
      <c r="AG372" s="141">
        <v>106.5</v>
      </c>
      <c r="AH372" s="141">
        <v>106.5</v>
      </c>
      <c r="AI372" s="141">
        <v>107.4</v>
      </c>
      <c r="AJ372" s="141">
        <v>107.4</v>
      </c>
      <c r="AK372" s="141">
        <v>107.4</v>
      </c>
      <c r="AL372" s="141">
        <v>107.4</v>
      </c>
      <c r="AM372" s="141">
        <v>107.4</v>
      </c>
      <c r="AN372" s="141">
        <v>107.4</v>
      </c>
      <c r="AO372" s="141">
        <v>107.4</v>
      </c>
      <c r="AP372" s="141">
        <v>107.8</v>
      </c>
      <c r="AQ372" s="141">
        <v>112.5</v>
      </c>
      <c r="AR372" s="141">
        <v>113.5</v>
      </c>
      <c r="AS372" s="141">
        <v>116.3</v>
      </c>
      <c r="AT372" s="141">
        <v>116.3</v>
      </c>
      <c r="AU372" s="141">
        <v>116.3</v>
      </c>
      <c r="AV372" s="141">
        <v>114.3</v>
      </c>
      <c r="AW372" s="141">
        <v>112.2</v>
      </c>
      <c r="AX372" s="141">
        <v>108.8</v>
      </c>
      <c r="AY372" s="141">
        <v>108.2</v>
      </c>
      <c r="AZ372" s="141">
        <v>108.5</v>
      </c>
      <c r="BA372" s="141">
        <v>108.9</v>
      </c>
      <c r="BB372" s="141">
        <v>108.9</v>
      </c>
      <c r="BC372" s="141">
        <v>103.6</v>
      </c>
      <c r="BD372" s="141">
        <v>104.5</v>
      </c>
      <c r="BE372" s="141">
        <v>103.3</v>
      </c>
      <c r="BF372" s="141">
        <v>104.4</v>
      </c>
      <c r="BG372" s="141">
        <v>104.4</v>
      </c>
      <c r="BH372" s="141">
        <v>105.6</v>
      </c>
      <c r="BI372" s="141">
        <v>101.3</v>
      </c>
      <c r="BJ372" s="141">
        <v>101.8</v>
      </c>
      <c r="BK372" s="141">
        <v>103.3</v>
      </c>
      <c r="BL372" s="141">
        <v>101.6</v>
      </c>
      <c r="BM372" s="141">
        <v>101.6</v>
      </c>
      <c r="BN372" s="141">
        <v>102.8</v>
      </c>
      <c r="BO372" s="141">
        <v>104.1</v>
      </c>
      <c r="BP372" s="141">
        <v>101.6</v>
      </c>
      <c r="BQ372" s="141">
        <v>101.6</v>
      </c>
      <c r="BR372" s="141">
        <v>101.9</v>
      </c>
      <c r="BS372" s="141">
        <v>103.6</v>
      </c>
      <c r="BT372" s="141">
        <v>103.7</v>
      </c>
      <c r="BU372" s="141">
        <v>104.7</v>
      </c>
      <c r="BV372" s="141">
        <v>104.7</v>
      </c>
      <c r="BW372" s="141">
        <v>108.3</v>
      </c>
      <c r="BX372" s="141">
        <v>111.2</v>
      </c>
      <c r="BY372" s="141">
        <v>111.1</v>
      </c>
      <c r="BZ372" s="141">
        <v>112.4</v>
      </c>
      <c r="CA372" s="141">
        <v>115.1</v>
      </c>
      <c r="CB372" s="141">
        <v>116.4</v>
      </c>
      <c r="CC372" s="141">
        <v>116.5</v>
      </c>
      <c r="CD372" s="141">
        <v>117.4</v>
      </c>
      <c r="CE372" s="141">
        <v>117.2</v>
      </c>
      <c r="CF372" s="141">
        <v>117.4</v>
      </c>
      <c r="CG372" s="141">
        <v>116.9</v>
      </c>
      <c r="CH372" s="141">
        <v>116.4</v>
      </c>
      <c r="CI372" s="141">
        <v>116.4</v>
      </c>
      <c r="CJ372" s="141">
        <v>116.1</v>
      </c>
      <c r="CK372" s="141">
        <v>116.4</v>
      </c>
      <c r="CL372" s="141">
        <v>116.5</v>
      </c>
    </row>
    <row r="373" spans="1:90" x14ac:dyDescent="0.2">
      <c r="A373" s="138" t="s">
        <v>3561</v>
      </c>
      <c r="B373" s="138" t="s">
        <v>3562</v>
      </c>
      <c r="C373" s="139">
        <v>0.15286</v>
      </c>
      <c r="D373" s="141">
        <v>102.8</v>
      </c>
      <c r="E373" s="141">
        <v>103.1</v>
      </c>
      <c r="F373" s="141">
        <v>102.5</v>
      </c>
      <c r="G373" s="141">
        <v>104.7</v>
      </c>
      <c r="H373" s="141">
        <v>104</v>
      </c>
      <c r="I373" s="141">
        <v>102.6</v>
      </c>
      <c r="J373" s="141">
        <v>101.9</v>
      </c>
      <c r="K373" s="141">
        <v>101.7</v>
      </c>
      <c r="L373" s="141">
        <v>103.1</v>
      </c>
      <c r="M373" s="141">
        <v>104.9</v>
      </c>
      <c r="N373" s="141">
        <v>105.4</v>
      </c>
      <c r="O373" s="141">
        <v>103.8</v>
      </c>
      <c r="P373" s="141">
        <v>104.8</v>
      </c>
      <c r="Q373" s="141">
        <v>104.7</v>
      </c>
      <c r="R373" s="141">
        <v>104.6</v>
      </c>
      <c r="S373" s="141">
        <v>105</v>
      </c>
      <c r="T373" s="141">
        <v>104.1</v>
      </c>
      <c r="U373" s="141">
        <v>105.9</v>
      </c>
      <c r="V373" s="141">
        <v>107.1</v>
      </c>
      <c r="W373" s="141">
        <v>109.7</v>
      </c>
      <c r="X373" s="141">
        <v>111.6</v>
      </c>
      <c r="Y373" s="141">
        <v>111.4</v>
      </c>
      <c r="Z373" s="141">
        <v>111</v>
      </c>
      <c r="AA373" s="141">
        <v>111.8</v>
      </c>
      <c r="AB373" s="141">
        <v>110.4</v>
      </c>
      <c r="AC373" s="141">
        <v>111.8</v>
      </c>
      <c r="AD373" s="141">
        <v>111.5</v>
      </c>
      <c r="AE373" s="141">
        <v>112.9</v>
      </c>
      <c r="AF373" s="141">
        <v>111.8</v>
      </c>
      <c r="AG373" s="141">
        <v>113</v>
      </c>
      <c r="AH373" s="141">
        <v>112.5</v>
      </c>
      <c r="AI373" s="141">
        <v>114</v>
      </c>
      <c r="AJ373" s="141">
        <v>115.8</v>
      </c>
      <c r="AK373" s="141">
        <v>113.7</v>
      </c>
      <c r="AL373" s="141">
        <v>113.7</v>
      </c>
      <c r="AM373" s="141">
        <v>114.3</v>
      </c>
      <c r="AN373" s="141">
        <v>115.6</v>
      </c>
      <c r="AO373" s="141">
        <v>116</v>
      </c>
      <c r="AP373" s="141">
        <v>116.6</v>
      </c>
      <c r="AQ373" s="141">
        <v>118.3</v>
      </c>
      <c r="AR373" s="141">
        <v>119.3</v>
      </c>
      <c r="AS373" s="141">
        <v>122</v>
      </c>
      <c r="AT373" s="141">
        <v>123</v>
      </c>
      <c r="AU373" s="141">
        <v>127.8</v>
      </c>
      <c r="AV373" s="141">
        <v>127.3</v>
      </c>
      <c r="AW373" s="141">
        <v>125</v>
      </c>
      <c r="AX373" s="141">
        <v>120.8</v>
      </c>
      <c r="AY373" s="141">
        <v>113.9</v>
      </c>
      <c r="AZ373" s="141">
        <v>112.1</v>
      </c>
      <c r="BA373" s="141">
        <v>116.9</v>
      </c>
      <c r="BB373" s="141">
        <v>117.7</v>
      </c>
      <c r="BC373" s="141">
        <v>116.7</v>
      </c>
      <c r="BD373" s="141">
        <v>116.6</v>
      </c>
      <c r="BE373" s="141">
        <v>114.2</v>
      </c>
      <c r="BF373" s="141">
        <v>114.6</v>
      </c>
      <c r="BG373" s="141">
        <v>116</v>
      </c>
      <c r="BH373" s="141">
        <v>117.4</v>
      </c>
      <c r="BI373" s="141">
        <v>115.4</v>
      </c>
      <c r="BJ373" s="141">
        <v>114.8</v>
      </c>
      <c r="BK373" s="141">
        <v>114.5</v>
      </c>
      <c r="BL373" s="141">
        <v>112</v>
      </c>
      <c r="BM373" s="141">
        <v>111.8</v>
      </c>
      <c r="BN373" s="141">
        <v>112.5</v>
      </c>
      <c r="BO373" s="141">
        <v>109.4</v>
      </c>
      <c r="BP373" s="141">
        <v>109.5</v>
      </c>
      <c r="BQ373" s="141">
        <v>109</v>
      </c>
      <c r="BR373" s="141">
        <v>110.3</v>
      </c>
      <c r="BS373" s="141">
        <v>109.8</v>
      </c>
      <c r="BT373" s="141">
        <v>109.3</v>
      </c>
      <c r="BU373" s="141">
        <v>109.1</v>
      </c>
      <c r="BV373" s="141">
        <v>109.3</v>
      </c>
      <c r="BW373" s="141">
        <v>110.3</v>
      </c>
      <c r="BX373" s="141">
        <v>112.9</v>
      </c>
      <c r="BY373" s="141">
        <v>115</v>
      </c>
      <c r="BZ373" s="141">
        <v>117.6</v>
      </c>
      <c r="CA373" s="141">
        <v>119.7</v>
      </c>
      <c r="CB373" s="141">
        <v>119.4</v>
      </c>
      <c r="CC373" s="141">
        <v>118.8</v>
      </c>
      <c r="CD373" s="141">
        <v>119.4</v>
      </c>
      <c r="CE373" s="141">
        <v>120.2</v>
      </c>
      <c r="CF373" s="141">
        <v>119.9</v>
      </c>
      <c r="CG373" s="141">
        <v>121.3</v>
      </c>
      <c r="CH373" s="141">
        <v>122.5</v>
      </c>
      <c r="CI373" s="141">
        <v>123.4</v>
      </c>
      <c r="CJ373" s="141">
        <v>122.7</v>
      </c>
      <c r="CK373" s="141">
        <v>122.6</v>
      </c>
      <c r="CL373" s="141">
        <v>124.7</v>
      </c>
    </row>
    <row r="374" spans="1:90" x14ac:dyDescent="0.2">
      <c r="A374" s="138" t="s">
        <v>3563</v>
      </c>
      <c r="B374" s="138" t="s">
        <v>3564</v>
      </c>
      <c r="C374" s="139">
        <v>0.17118</v>
      </c>
      <c r="D374" s="141">
        <v>101.4</v>
      </c>
      <c r="E374" s="141">
        <v>100.8</v>
      </c>
      <c r="F374" s="141">
        <v>101.8</v>
      </c>
      <c r="G374" s="141">
        <v>102.1</v>
      </c>
      <c r="H374" s="141">
        <v>102.8</v>
      </c>
      <c r="I374" s="141">
        <v>101.6</v>
      </c>
      <c r="J374" s="141">
        <v>102.7</v>
      </c>
      <c r="K374" s="141">
        <v>102.5</v>
      </c>
      <c r="L374" s="141">
        <v>103.2</v>
      </c>
      <c r="M374" s="141">
        <v>102.7</v>
      </c>
      <c r="N374" s="141">
        <v>103.6</v>
      </c>
      <c r="O374" s="141">
        <v>103.7</v>
      </c>
      <c r="P374" s="141">
        <v>105.6</v>
      </c>
      <c r="Q374" s="141">
        <v>105.5</v>
      </c>
      <c r="R374" s="141">
        <v>106.4</v>
      </c>
      <c r="S374" s="141">
        <v>105.3</v>
      </c>
      <c r="T374" s="141">
        <v>105</v>
      </c>
      <c r="U374" s="141">
        <v>105.4</v>
      </c>
      <c r="V374" s="141">
        <v>108.2</v>
      </c>
      <c r="W374" s="141">
        <v>107.7</v>
      </c>
      <c r="X374" s="141">
        <v>110.2</v>
      </c>
      <c r="Y374" s="141">
        <v>110.6</v>
      </c>
      <c r="Z374" s="141">
        <v>110.6</v>
      </c>
      <c r="AA374" s="141">
        <v>108.7</v>
      </c>
      <c r="AB374" s="141">
        <v>109.5</v>
      </c>
      <c r="AC374" s="141">
        <v>109.2</v>
      </c>
      <c r="AD374" s="141">
        <v>110.2</v>
      </c>
      <c r="AE374" s="141">
        <v>111.2</v>
      </c>
      <c r="AF374" s="141">
        <v>110.7</v>
      </c>
      <c r="AG374" s="141">
        <v>110.5</v>
      </c>
      <c r="AH374" s="141">
        <v>110.5</v>
      </c>
      <c r="AI374" s="141">
        <v>110.9</v>
      </c>
      <c r="AJ374" s="141">
        <v>110.2</v>
      </c>
      <c r="AK374" s="141">
        <v>111.2</v>
      </c>
      <c r="AL374" s="141">
        <v>111.3</v>
      </c>
      <c r="AM374" s="141">
        <v>111.8</v>
      </c>
      <c r="AN374" s="141">
        <v>114.1</v>
      </c>
      <c r="AO374" s="141">
        <v>114.1</v>
      </c>
      <c r="AP374" s="141">
        <v>115</v>
      </c>
      <c r="AQ374" s="141">
        <v>116.5</v>
      </c>
      <c r="AR374" s="141">
        <v>117.3</v>
      </c>
      <c r="AS374" s="141">
        <v>118.8</v>
      </c>
      <c r="AT374" s="141">
        <v>120.8</v>
      </c>
      <c r="AU374" s="141">
        <v>121</v>
      </c>
      <c r="AV374" s="141">
        <v>121.5</v>
      </c>
      <c r="AW374" s="141">
        <v>119.8</v>
      </c>
      <c r="AX374" s="141">
        <v>118.6</v>
      </c>
      <c r="AY374" s="141">
        <v>116.4</v>
      </c>
      <c r="AZ374" s="141">
        <v>114.8</v>
      </c>
      <c r="BA374" s="141">
        <v>114.5</v>
      </c>
      <c r="BB374" s="141">
        <v>115.1</v>
      </c>
      <c r="BC374" s="141">
        <v>115.5</v>
      </c>
      <c r="BD374" s="141">
        <v>115.7</v>
      </c>
      <c r="BE374" s="141">
        <v>114.6</v>
      </c>
      <c r="BF374" s="141">
        <v>116.8</v>
      </c>
      <c r="BG374" s="141">
        <v>117.3</v>
      </c>
      <c r="BH374" s="141">
        <v>116.4</v>
      </c>
      <c r="BI374" s="141">
        <v>117.3</v>
      </c>
      <c r="BJ374" s="141">
        <v>119.7</v>
      </c>
      <c r="BK374" s="141">
        <v>120.7</v>
      </c>
      <c r="BL374" s="141">
        <v>120.6</v>
      </c>
      <c r="BM374" s="141">
        <v>121.8</v>
      </c>
      <c r="BN374" s="141">
        <v>122.3</v>
      </c>
      <c r="BO374" s="141">
        <v>118.5</v>
      </c>
      <c r="BP374" s="141">
        <v>118.6</v>
      </c>
      <c r="BQ374" s="141">
        <v>118.6</v>
      </c>
      <c r="BR374" s="141">
        <v>118.6</v>
      </c>
      <c r="BS374" s="141">
        <v>118.6</v>
      </c>
      <c r="BT374" s="141">
        <v>118.6</v>
      </c>
      <c r="BU374" s="141">
        <v>118.6</v>
      </c>
      <c r="BV374" s="141">
        <v>118.6</v>
      </c>
      <c r="BW374" s="141">
        <v>118.8</v>
      </c>
      <c r="BX374" s="141">
        <v>123.1</v>
      </c>
      <c r="BY374" s="141">
        <v>122.3</v>
      </c>
      <c r="BZ374" s="141">
        <v>126.5</v>
      </c>
      <c r="CA374" s="141">
        <v>126.2</v>
      </c>
      <c r="CB374" s="141">
        <v>126.3</v>
      </c>
      <c r="CC374" s="141">
        <v>126.1</v>
      </c>
      <c r="CD374" s="141">
        <v>126</v>
      </c>
      <c r="CE374" s="141">
        <v>124.5</v>
      </c>
      <c r="CF374" s="141">
        <v>123</v>
      </c>
      <c r="CG374" s="141">
        <v>123.6</v>
      </c>
      <c r="CH374" s="141">
        <v>123.7</v>
      </c>
      <c r="CI374" s="141">
        <v>124.4</v>
      </c>
      <c r="CJ374" s="141">
        <v>124.8</v>
      </c>
      <c r="CK374" s="141">
        <v>125.1</v>
      </c>
      <c r="CL374" s="141">
        <v>126.4</v>
      </c>
    </row>
    <row r="375" spans="1:90" x14ac:dyDescent="0.2">
      <c r="A375" s="138" t="s">
        <v>3565</v>
      </c>
      <c r="B375" s="138" t="s">
        <v>3566</v>
      </c>
      <c r="C375" s="139">
        <v>7.7060000000000003E-2</v>
      </c>
      <c r="D375" s="141">
        <v>99.9</v>
      </c>
      <c r="E375" s="141">
        <v>100.1</v>
      </c>
      <c r="F375" s="141">
        <v>100.4</v>
      </c>
      <c r="G375" s="141">
        <v>107.4</v>
      </c>
      <c r="H375" s="141">
        <v>107.1</v>
      </c>
      <c r="I375" s="141">
        <v>106.1</v>
      </c>
      <c r="J375" s="141">
        <v>108.4</v>
      </c>
      <c r="K375" s="141">
        <v>108.4</v>
      </c>
      <c r="L375" s="141">
        <v>108.4</v>
      </c>
      <c r="M375" s="141">
        <v>108.7</v>
      </c>
      <c r="N375" s="141">
        <v>108.9</v>
      </c>
      <c r="O375" s="141">
        <v>108.3</v>
      </c>
      <c r="P375" s="141">
        <v>109.3</v>
      </c>
      <c r="Q375" s="141">
        <v>109</v>
      </c>
      <c r="R375" s="141">
        <v>108.9</v>
      </c>
      <c r="S375" s="141">
        <v>118.6</v>
      </c>
      <c r="T375" s="141">
        <v>119.7</v>
      </c>
      <c r="U375" s="141">
        <v>122</v>
      </c>
      <c r="V375" s="141">
        <v>124.2</v>
      </c>
      <c r="W375" s="141">
        <v>125</v>
      </c>
      <c r="X375" s="141">
        <v>125.7</v>
      </c>
      <c r="Y375" s="141">
        <v>126.9</v>
      </c>
      <c r="Z375" s="141">
        <v>125.9</v>
      </c>
      <c r="AA375" s="141">
        <v>129</v>
      </c>
      <c r="AB375" s="141">
        <v>128.80000000000001</v>
      </c>
      <c r="AC375" s="141">
        <v>128.69999999999999</v>
      </c>
      <c r="AD375" s="141">
        <v>127.4</v>
      </c>
      <c r="AE375" s="141">
        <v>128.4</v>
      </c>
      <c r="AF375" s="141">
        <v>127.4</v>
      </c>
      <c r="AG375" s="141">
        <v>126.9</v>
      </c>
      <c r="AH375" s="141">
        <v>127.2</v>
      </c>
      <c r="AI375" s="141">
        <v>130.69999999999999</v>
      </c>
      <c r="AJ375" s="141">
        <v>131.30000000000001</v>
      </c>
      <c r="AK375" s="141">
        <v>132.19999999999999</v>
      </c>
      <c r="AL375" s="141">
        <v>131.9</v>
      </c>
      <c r="AM375" s="141">
        <v>131.9</v>
      </c>
      <c r="AN375" s="141">
        <v>131.9</v>
      </c>
      <c r="AO375" s="141">
        <v>131.9</v>
      </c>
      <c r="AP375" s="141">
        <v>131.9</v>
      </c>
      <c r="AQ375" s="141">
        <v>129.30000000000001</v>
      </c>
      <c r="AR375" s="141">
        <v>129.80000000000001</v>
      </c>
      <c r="AS375" s="141">
        <v>131.30000000000001</v>
      </c>
      <c r="AT375" s="141">
        <v>131.9</v>
      </c>
      <c r="AU375" s="141">
        <v>132.1</v>
      </c>
      <c r="AV375" s="141">
        <v>131.5</v>
      </c>
      <c r="AW375" s="141">
        <v>129.4</v>
      </c>
      <c r="AX375" s="141">
        <v>125.5</v>
      </c>
      <c r="AY375" s="141">
        <v>125</v>
      </c>
      <c r="AZ375" s="141">
        <v>126.4</v>
      </c>
      <c r="BA375" s="141">
        <v>127.3</v>
      </c>
      <c r="BB375" s="141">
        <v>128.1</v>
      </c>
      <c r="BC375" s="141">
        <v>128.9</v>
      </c>
      <c r="BD375" s="141">
        <v>128.30000000000001</v>
      </c>
      <c r="BE375" s="141">
        <v>129.4</v>
      </c>
      <c r="BF375" s="141">
        <v>129.4</v>
      </c>
      <c r="BG375" s="141">
        <v>129.30000000000001</v>
      </c>
      <c r="BH375" s="141">
        <v>129.19999999999999</v>
      </c>
      <c r="BI375" s="141">
        <v>129.19999999999999</v>
      </c>
      <c r="BJ375" s="141">
        <v>129.19999999999999</v>
      </c>
      <c r="BK375" s="141">
        <v>129.19999999999999</v>
      </c>
      <c r="BL375" s="141">
        <v>130.80000000000001</v>
      </c>
      <c r="BM375" s="141">
        <v>131</v>
      </c>
      <c r="BN375" s="141">
        <v>131</v>
      </c>
      <c r="BO375" s="141">
        <v>138.30000000000001</v>
      </c>
      <c r="BP375" s="141">
        <v>138.30000000000001</v>
      </c>
      <c r="BQ375" s="141">
        <v>138.30000000000001</v>
      </c>
      <c r="BR375" s="141">
        <v>138.30000000000001</v>
      </c>
      <c r="BS375" s="141">
        <v>138.30000000000001</v>
      </c>
      <c r="BT375" s="141">
        <v>138.30000000000001</v>
      </c>
      <c r="BU375" s="141">
        <v>138.30000000000001</v>
      </c>
      <c r="BV375" s="141">
        <v>138.30000000000001</v>
      </c>
      <c r="BW375" s="141">
        <v>138.30000000000001</v>
      </c>
      <c r="BX375" s="141">
        <v>136.69999999999999</v>
      </c>
      <c r="BY375" s="141">
        <v>132</v>
      </c>
      <c r="BZ375" s="141">
        <v>134.5</v>
      </c>
      <c r="CA375" s="141">
        <v>134.30000000000001</v>
      </c>
      <c r="CB375" s="141">
        <v>137.30000000000001</v>
      </c>
      <c r="CC375" s="141">
        <v>138.5</v>
      </c>
      <c r="CD375" s="141">
        <v>140.69999999999999</v>
      </c>
      <c r="CE375" s="141">
        <v>143.80000000000001</v>
      </c>
      <c r="CF375" s="141">
        <v>145</v>
      </c>
      <c r="CG375" s="141">
        <v>147.30000000000001</v>
      </c>
      <c r="CH375" s="141">
        <v>148.1</v>
      </c>
      <c r="CI375" s="141">
        <v>149.5</v>
      </c>
      <c r="CJ375" s="141">
        <v>149.9</v>
      </c>
      <c r="CK375" s="141">
        <v>147.6</v>
      </c>
      <c r="CL375" s="141">
        <v>148.30000000000001</v>
      </c>
    </row>
    <row r="376" spans="1:90" x14ac:dyDescent="0.2">
      <c r="A376" s="138" t="s">
        <v>3567</v>
      </c>
      <c r="B376" s="138" t="s">
        <v>3568</v>
      </c>
      <c r="C376" s="139">
        <v>1.5010000000000001E-2</v>
      </c>
      <c r="D376" s="141">
        <v>101.2</v>
      </c>
      <c r="E376" s="141">
        <v>101.2</v>
      </c>
      <c r="F376" s="141">
        <v>101.2</v>
      </c>
      <c r="G376" s="141">
        <v>102</v>
      </c>
      <c r="H376" s="141">
        <v>102.5</v>
      </c>
      <c r="I376" s="141">
        <v>103</v>
      </c>
      <c r="J376" s="141">
        <v>103</v>
      </c>
      <c r="K376" s="141">
        <v>103</v>
      </c>
      <c r="L376" s="141">
        <v>103</v>
      </c>
      <c r="M376" s="141">
        <v>104</v>
      </c>
      <c r="N376" s="141">
        <v>104</v>
      </c>
      <c r="O376" s="141">
        <v>104</v>
      </c>
      <c r="P376" s="141">
        <v>104</v>
      </c>
      <c r="Q376" s="141">
        <v>104</v>
      </c>
      <c r="R376" s="141">
        <v>104</v>
      </c>
      <c r="S376" s="141">
        <v>105.8</v>
      </c>
      <c r="T376" s="141">
        <v>106.7</v>
      </c>
      <c r="U376" s="141">
        <v>106.7</v>
      </c>
      <c r="V376" s="141">
        <v>108.5</v>
      </c>
      <c r="W376" s="141">
        <v>108.8</v>
      </c>
      <c r="X376" s="141">
        <v>109.7</v>
      </c>
      <c r="Y376" s="141">
        <v>111</v>
      </c>
      <c r="Z376" s="141">
        <v>111.7</v>
      </c>
      <c r="AA376" s="141">
        <v>111.7</v>
      </c>
      <c r="AB376" s="141">
        <v>111.7</v>
      </c>
      <c r="AC376" s="141">
        <v>128</v>
      </c>
      <c r="AD376" s="141">
        <v>127.9</v>
      </c>
      <c r="AE376" s="141">
        <v>128.9</v>
      </c>
      <c r="AF376" s="141">
        <v>134.19999999999999</v>
      </c>
      <c r="AG376" s="141">
        <v>134.69999999999999</v>
      </c>
      <c r="AH376" s="141">
        <v>134.69999999999999</v>
      </c>
      <c r="AI376" s="141">
        <v>134.69999999999999</v>
      </c>
      <c r="AJ376" s="141">
        <v>134.69999999999999</v>
      </c>
      <c r="AK376" s="141">
        <v>134.69999999999999</v>
      </c>
      <c r="AL376" s="141">
        <v>134.69999999999999</v>
      </c>
      <c r="AM376" s="141">
        <v>135.80000000000001</v>
      </c>
      <c r="AN376" s="141">
        <v>137.1</v>
      </c>
      <c r="AO376" s="141">
        <v>137.1</v>
      </c>
      <c r="AP376" s="141">
        <v>141.69999999999999</v>
      </c>
      <c r="AQ376" s="141">
        <v>141.69999999999999</v>
      </c>
      <c r="AR376" s="141">
        <v>141.69999999999999</v>
      </c>
      <c r="AS376" s="141">
        <v>141.69999999999999</v>
      </c>
      <c r="AT376" s="141">
        <v>143.69999999999999</v>
      </c>
      <c r="AU376" s="141">
        <v>143.69999999999999</v>
      </c>
      <c r="AV376" s="141">
        <v>143.69999999999999</v>
      </c>
      <c r="AW376" s="141">
        <v>143.69999999999999</v>
      </c>
      <c r="AX376" s="141">
        <v>143.69999999999999</v>
      </c>
      <c r="AY376" s="141">
        <v>138.6</v>
      </c>
      <c r="AZ376" s="141">
        <v>139.4</v>
      </c>
      <c r="BA376" s="141">
        <v>139.4</v>
      </c>
      <c r="BB376" s="141">
        <v>139.4</v>
      </c>
      <c r="BC376" s="141">
        <v>139.4</v>
      </c>
      <c r="BD376" s="141">
        <v>139.4</v>
      </c>
      <c r="BE376" s="141">
        <v>139.4</v>
      </c>
      <c r="BF376" s="141">
        <v>139.4</v>
      </c>
      <c r="BG376" s="141">
        <v>139.4</v>
      </c>
      <c r="BH376" s="141">
        <v>139.4</v>
      </c>
      <c r="BI376" s="141">
        <v>139.4</v>
      </c>
      <c r="BJ376" s="141">
        <v>139.4</v>
      </c>
      <c r="BK376" s="141">
        <v>139.4</v>
      </c>
      <c r="BL376" s="141">
        <v>139.4</v>
      </c>
      <c r="BM376" s="141">
        <v>139.4</v>
      </c>
      <c r="BN376" s="141">
        <v>139.4</v>
      </c>
      <c r="BO376" s="141">
        <v>137.4</v>
      </c>
      <c r="BP376" s="141">
        <v>138.19999999999999</v>
      </c>
      <c r="BQ376" s="141">
        <v>138.19999999999999</v>
      </c>
      <c r="BR376" s="141">
        <v>138.19999999999999</v>
      </c>
      <c r="BS376" s="141">
        <v>138.19999999999999</v>
      </c>
      <c r="BT376" s="141">
        <v>138.19999999999999</v>
      </c>
      <c r="BU376" s="141">
        <v>138.19999999999999</v>
      </c>
      <c r="BV376" s="141">
        <v>138.6</v>
      </c>
      <c r="BW376" s="141">
        <v>173.8</v>
      </c>
      <c r="BX376" s="141">
        <v>132.80000000000001</v>
      </c>
      <c r="BY376" s="141">
        <v>131.30000000000001</v>
      </c>
      <c r="BZ376" s="141">
        <v>131.30000000000001</v>
      </c>
      <c r="CA376" s="141">
        <v>131.30000000000001</v>
      </c>
      <c r="CB376" s="141">
        <v>132.19999999999999</v>
      </c>
      <c r="CC376" s="141">
        <v>133.4</v>
      </c>
      <c r="CD376" s="141">
        <v>133.4</v>
      </c>
      <c r="CE376" s="141">
        <v>133.4</v>
      </c>
      <c r="CF376" s="141">
        <v>133.4</v>
      </c>
      <c r="CG376" s="141">
        <v>133.4</v>
      </c>
      <c r="CH376" s="141">
        <v>133.4</v>
      </c>
      <c r="CI376" s="141">
        <v>133.5</v>
      </c>
      <c r="CJ376" s="141">
        <v>133.9</v>
      </c>
      <c r="CK376" s="141">
        <v>133.9</v>
      </c>
      <c r="CL376" s="141">
        <v>133.30000000000001</v>
      </c>
    </row>
    <row r="377" spans="1:90" x14ac:dyDescent="0.2">
      <c r="A377" s="138" t="s">
        <v>3569</v>
      </c>
      <c r="B377" s="138" t="s">
        <v>3570</v>
      </c>
      <c r="C377" s="139">
        <v>2.8830000000000001E-2</v>
      </c>
      <c r="D377" s="141">
        <v>101.6</v>
      </c>
      <c r="E377" s="141">
        <v>101.6</v>
      </c>
      <c r="F377" s="141">
        <v>101.6</v>
      </c>
      <c r="G377" s="141">
        <v>111.9</v>
      </c>
      <c r="H377" s="141">
        <v>111.9</v>
      </c>
      <c r="I377" s="141">
        <v>111.2</v>
      </c>
      <c r="J377" s="141">
        <v>111</v>
      </c>
      <c r="K377" s="141">
        <v>111</v>
      </c>
      <c r="L377" s="141">
        <v>111</v>
      </c>
      <c r="M377" s="141">
        <v>112.3</v>
      </c>
      <c r="N377" s="141">
        <v>112.3</v>
      </c>
      <c r="O377" s="141">
        <v>112.3</v>
      </c>
      <c r="P377" s="141">
        <v>112.3</v>
      </c>
      <c r="Q377" s="141">
        <v>112.3</v>
      </c>
      <c r="R377" s="141">
        <v>112.3</v>
      </c>
      <c r="S377" s="141">
        <v>114.3</v>
      </c>
      <c r="T377" s="141">
        <v>114.4</v>
      </c>
      <c r="U377" s="141">
        <v>114</v>
      </c>
      <c r="V377" s="141">
        <v>113.8</v>
      </c>
      <c r="W377" s="141">
        <v>115.2</v>
      </c>
      <c r="X377" s="141">
        <v>114.7</v>
      </c>
      <c r="Y377" s="141">
        <v>114.7</v>
      </c>
      <c r="Z377" s="141">
        <v>114.7</v>
      </c>
      <c r="AA377" s="141">
        <v>113.9</v>
      </c>
      <c r="AB377" s="141">
        <v>113.1</v>
      </c>
      <c r="AC377" s="141">
        <v>112.7</v>
      </c>
      <c r="AD377" s="141">
        <v>112.4</v>
      </c>
      <c r="AE377" s="141">
        <v>117.6</v>
      </c>
      <c r="AF377" s="141">
        <v>117.6</v>
      </c>
      <c r="AG377" s="141">
        <v>117.6</v>
      </c>
      <c r="AH377" s="141">
        <v>117.6</v>
      </c>
      <c r="AI377" s="141">
        <v>117.6</v>
      </c>
      <c r="AJ377" s="141">
        <v>118.7</v>
      </c>
      <c r="AK377" s="141">
        <v>118.7</v>
      </c>
      <c r="AL377" s="141">
        <v>118.7</v>
      </c>
      <c r="AM377" s="141">
        <v>118.7</v>
      </c>
      <c r="AN377" s="141">
        <v>117</v>
      </c>
      <c r="AO377" s="141">
        <v>117</v>
      </c>
      <c r="AP377" s="141">
        <v>116.7</v>
      </c>
      <c r="AQ377" s="141">
        <v>116.7</v>
      </c>
      <c r="AR377" s="141">
        <v>116.7</v>
      </c>
      <c r="AS377" s="141">
        <v>111.2</v>
      </c>
      <c r="AT377" s="141">
        <v>113.6</v>
      </c>
      <c r="AU377" s="141">
        <v>126.7</v>
      </c>
      <c r="AV377" s="141">
        <v>126.2</v>
      </c>
      <c r="AW377" s="141">
        <v>126.8</v>
      </c>
      <c r="AX377" s="141">
        <v>119.5</v>
      </c>
      <c r="AY377" s="141">
        <v>119.5</v>
      </c>
      <c r="AZ377" s="141">
        <v>121.1</v>
      </c>
      <c r="BA377" s="141">
        <v>120.5</v>
      </c>
      <c r="BB377" s="141">
        <v>125.4</v>
      </c>
      <c r="BC377" s="141">
        <v>122.4</v>
      </c>
      <c r="BD377" s="141">
        <v>126.8</v>
      </c>
      <c r="BE377" s="141">
        <v>116.8</v>
      </c>
      <c r="BF377" s="141">
        <v>115.8</v>
      </c>
      <c r="BG377" s="141">
        <v>116.4</v>
      </c>
      <c r="BH377" s="141">
        <v>118.3</v>
      </c>
      <c r="BI377" s="141">
        <v>118.9</v>
      </c>
      <c r="BJ377" s="141">
        <v>121.3</v>
      </c>
      <c r="BK377" s="141">
        <v>121.4</v>
      </c>
      <c r="BL377" s="141">
        <v>130</v>
      </c>
      <c r="BM377" s="141">
        <v>129.80000000000001</v>
      </c>
      <c r="BN377" s="141">
        <v>132.1</v>
      </c>
      <c r="BO377" s="141">
        <v>136</v>
      </c>
      <c r="BP377" s="141">
        <v>136.6</v>
      </c>
      <c r="BQ377" s="141">
        <v>135.5</v>
      </c>
      <c r="BR377" s="141">
        <v>135.5</v>
      </c>
      <c r="BS377" s="141">
        <v>135.5</v>
      </c>
      <c r="BT377" s="141">
        <v>138.6</v>
      </c>
      <c r="BU377" s="141">
        <v>138.6</v>
      </c>
      <c r="BV377" s="141">
        <v>138.6</v>
      </c>
      <c r="BW377" s="141">
        <v>138.6</v>
      </c>
      <c r="BX377" s="141">
        <v>138.6</v>
      </c>
      <c r="BY377" s="141">
        <v>147.30000000000001</v>
      </c>
      <c r="BZ377" s="141">
        <v>154.6</v>
      </c>
      <c r="CA377" s="141">
        <v>158.5</v>
      </c>
      <c r="CB377" s="141">
        <v>157.5</v>
      </c>
      <c r="CC377" s="141">
        <v>157.5</v>
      </c>
      <c r="CD377" s="141">
        <v>157.5</v>
      </c>
      <c r="CE377" s="141">
        <v>155.1</v>
      </c>
      <c r="CF377" s="141">
        <v>144.9</v>
      </c>
      <c r="CG377" s="141">
        <v>143.30000000000001</v>
      </c>
      <c r="CH377" s="141">
        <v>143.4</v>
      </c>
      <c r="CI377" s="141">
        <v>142.69999999999999</v>
      </c>
      <c r="CJ377" s="141">
        <v>142.1</v>
      </c>
      <c r="CK377" s="141">
        <v>142.5</v>
      </c>
      <c r="CL377" s="141">
        <v>141.80000000000001</v>
      </c>
    </row>
    <row r="378" spans="1:90" x14ac:dyDescent="0.2">
      <c r="A378" s="138" t="s">
        <v>3571</v>
      </c>
      <c r="B378" s="138" t="s">
        <v>3572</v>
      </c>
      <c r="C378" s="139">
        <v>9.1299999999999992E-3</v>
      </c>
      <c r="D378" s="141">
        <v>100</v>
      </c>
      <c r="E378" s="141">
        <v>100</v>
      </c>
      <c r="F378" s="141">
        <v>100</v>
      </c>
      <c r="G378" s="141">
        <v>104.6</v>
      </c>
      <c r="H378" s="141">
        <v>104.6</v>
      </c>
      <c r="I378" s="141">
        <v>104.6</v>
      </c>
      <c r="J378" s="141">
        <v>104.6</v>
      </c>
      <c r="K378" s="141">
        <v>104.6</v>
      </c>
      <c r="L378" s="141">
        <v>104.6</v>
      </c>
      <c r="M378" s="141">
        <v>104.6</v>
      </c>
      <c r="N378" s="141">
        <v>104.6</v>
      </c>
      <c r="O378" s="141">
        <v>104.6</v>
      </c>
      <c r="P378" s="141">
        <v>104.6</v>
      </c>
      <c r="Q378" s="141">
        <v>104.6</v>
      </c>
      <c r="R378" s="141">
        <v>104.6</v>
      </c>
      <c r="S378" s="141">
        <v>106.6</v>
      </c>
      <c r="T378" s="141">
        <v>106.6</v>
      </c>
      <c r="U378" s="141">
        <v>106.6</v>
      </c>
      <c r="V378" s="141">
        <v>106.6</v>
      </c>
      <c r="W378" s="141">
        <v>106.6</v>
      </c>
      <c r="X378" s="141">
        <v>106.6</v>
      </c>
      <c r="Y378" s="141">
        <v>106.6</v>
      </c>
      <c r="Z378" s="141">
        <v>106.6</v>
      </c>
      <c r="AA378" s="141">
        <v>106.6</v>
      </c>
      <c r="AB378" s="141">
        <v>107.2</v>
      </c>
      <c r="AC378" s="141">
        <v>107.2</v>
      </c>
      <c r="AD378" s="141">
        <v>109.4</v>
      </c>
      <c r="AE378" s="141">
        <v>110.8</v>
      </c>
      <c r="AF378" s="141">
        <v>110.8</v>
      </c>
      <c r="AG378" s="141">
        <v>110.8</v>
      </c>
      <c r="AH378" s="141">
        <v>110.8</v>
      </c>
      <c r="AI378" s="141">
        <v>110.8</v>
      </c>
      <c r="AJ378" s="141">
        <v>110.8</v>
      </c>
      <c r="AK378" s="141">
        <v>110.8</v>
      </c>
      <c r="AL378" s="141">
        <v>110.8</v>
      </c>
      <c r="AM378" s="141">
        <v>110.8</v>
      </c>
      <c r="AN378" s="141">
        <v>111.2</v>
      </c>
      <c r="AO378" s="141">
        <v>111.2</v>
      </c>
      <c r="AP378" s="141">
        <v>115.2</v>
      </c>
      <c r="AQ378" s="141">
        <v>115.2</v>
      </c>
      <c r="AR378" s="141">
        <v>115.2</v>
      </c>
      <c r="AS378" s="141">
        <v>115.2</v>
      </c>
      <c r="AT378" s="141">
        <v>115.2</v>
      </c>
      <c r="AU378" s="141">
        <v>115.2</v>
      </c>
      <c r="AV378" s="141">
        <v>115.2</v>
      </c>
      <c r="AW378" s="141">
        <v>115.2</v>
      </c>
      <c r="AX378" s="141">
        <v>115.2</v>
      </c>
      <c r="AY378" s="141">
        <v>115.2</v>
      </c>
      <c r="AZ378" s="141">
        <v>117.2</v>
      </c>
      <c r="BA378" s="141">
        <v>118</v>
      </c>
      <c r="BB378" s="141">
        <v>118</v>
      </c>
      <c r="BC378" s="141">
        <v>118</v>
      </c>
      <c r="BD378" s="141">
        <v>118</v>
      </c>
      <c r="BE378" s="141">
        <v>118</v>
      </c>
      <c r="BF378" s="141">
        <v>118</v>
      </c>
      <c r="BG378" s="141">
        <v>117</v>
      </c>
      <c r="BH378" s="141">
        <v>113.1</v>
      </c>
      <c r="BI378" s="141">
        <v>113.1</v>
      </c>
      <c r="BJ378" s="141">
        <v>113.3</v>
      </c>
      <c r="BK378" s="141">
        <v>113.3</v>
      </c>
      <c r="BL378" s="141">
        <v>113.3</v>
      </c>
      <c r="BM378" s="141">
        <v>113.5</v>
      </c>
      <c r="BN378" s="141">
        <v>113.7</v>
      </c>
      <c r="BO378" s="141">
        <v>113.8</v>
      </c>
      <c r="BP378" s="141">
        <v>113.8</v>
      </c>
      <c r="BQ378" s="141">
        <v>113.8</v>
      </c>
      <c r="BR378" s="141">
        <v>113.8</v>
      </c>
      <c r="BS378" s="141">
        <v>113.8</v>
      </c>
      <c r="BT378" s="141">
        <v>113.8</v>
      </c>
      <c r="BU378" s="141">
        <v>113.8</v>
      </c>
      <c r="BV378" s="141">
        <v>113.8</v>
      </c>
      <c r="BW378" s="141">
        <v>113.8</v>
      </c>
      <c r="BX378" s="141">
        <v>113.8</v>
      </c>
      <c r="BY378" s="141">
        <v>113.8</v>
      </c>
      <c r="BZ378" s="141">
        <v>113.8</v>
      </c>
      <c r="CA378" s="141">
        <v>114.4</v>
      </c>
      <c r="CB378" s="141">
        <v>117</v>
      </c>
      <c r="CC378" s="141">
        <v>117.5</v>
      </c>
      <c r="CD378" s="141">
        <v>119.1</v>
      </c>
      <c r="CE378" s="141">
        <v>119.1</v>
      </c>
      <c r="CF378" s="141">
        <v>119.1</v>
      </c>
      <c r="CG378" s="141">
        <v>119.1</v>
      </c>
      <c r="CH378" s="141">
        <v>119.1</v>
      </c>
      <c r="CI378" s="141">
        <v>119.1</v>
      </c>
      <c r="CJ378" s="141">
        <v>119.1</v>
      </c>
      <c r="CK378" s="141">
        <v>119.1</v>
      </c>
      <c r="CL378" s="141">
        <v>119.1</v>
      </c>
    </row>
    <row r="379" spans="1:90" x14ac:dyDescent="0.2">
      <c r="A379" s="138" t="s">
        <v>3573</v>
      </c>
      <c r="B379" s="138" t="s">
        <v>3574</v>
      </c>
      <c r="C379" s="139">
        <v>6.0909999999999999E-2</v>
      </c>
      <c r="D379" s="141">
        <v>100</v>
      </c>
      <c r="E379" s="141">
        <v>100</v>
      </c>
      <c r="F379" s="141">
        <v>100</v>
      </c>
      <c r="G379" s="141">
        <v>107.2</v>
      </c>
      <c r="H379" s="141">
        <v>107.2</v>
      </c>
      <c r="I379" s="141">
        <v>107.2</v>
      </c>
      <c r="J379" s="141">
        <v>107.2</v>
      </c>
      <c r="K379" s="141">
        <v>107.2</v>
      </c>
      <c r="L379" s="141">
        <v>107.2</v>
      </c>
      <c r="M379" s="141">
        <v>107.2</v>
      </c>
      <c r="N379" s="141">
        <v>108</v>
      </c>
      <c r="O379" s="141">
        <v>108</v>
      </c>
      <c r="P379" s="141">
        <v>108</v>
      </c>
      <c r="Q379" s="141">
        <v>108</v>
      </c>
      <c r="R379" s="141">
        <v>108</v>
      </c>
      <c r="S379" s="141">
        <v>112.4</v>
      </c>
      <c r="T379" s="141">
        <v>112.4</v>
      </c>
      <c r="U379" s="141">
        <v>112.4</v>
      </c>
      <c r="V379" s="141">
        <v>112.4</v>
      </c>
      <c r="W379" s="141">
        <v>112.4</v>
      </c>
      <c r="X379" s="141">
        <v>112.4</v>
      </c>
      <c r="Y379" s="141">
        <v>112.4</v>
      </c>
      <c r="Z379" s="141">
        <v>112.4</v>
      </c>
      <c r="AA379" s="141">
        <v>112.4</v>
      </c>
      <c r="AB379" s="141">
        <v>112.4</v>
      </c>
      <c r="AC379" s="141">
        <v>112.4</v>
      </c>
      <c r="AD379" s="141">
        <v>112.4</v>
      </c>
      <c r="AE379" s="141">
        <v>113.2</v>
      </c>
      <c r="AF379" s="141">
        <v>113.2</v>
      </c>
      <c r="AG379" s="141">
        <v>113.2</v>
      </c>
      <c r="AH379" s="141">
        <v>113.2</v>
      </c>
      <c r="AI379" s="141">
        <v>113.2</v>
      </c>
      <c r="AJ379" s="141">
        <v>113.2</v>
      </c>
      <c r="AK379" s="141">
        <v>113.2</v>
      </c>
      <c r="AL379" s="141">
        <v>113.2</v>
      </c>
      <c r="AM379" s="141">
        <v>113.2</v>
      </c>
      <c r="AN379" s="141">
        <v>113.2</v>
      </c>
      <c r="AO379" s="141">
        <v>113.2</v>
      </c>
      <c r="AP379" s="141">
        <v>113.7</v>
      </c>
      <c r="AQ379" s="141">
        <v>115.5</v>
      </c>
      <c r="AR379" s="141">
        <v>115.6</v>
      </c>
      <c r="AS379" s="141">
        <v>115.6</v>
      </c>
      <c r="AT379" s="141">
        <v>115.6</v>
      </c>
      <c r="AU379" s="141">
        <v>118.2</v>
      </c>
      <c r="AV379" s="141">
        <v>118.2</v>
      </c>
      <c r="AW379" s="141">
        <v>118.2</v>
      </c>
      <c r="AX379" s="141">
        <v>118.2</v>
      </c>
      <c r="AY379" s="141">
        <v>118.2</v>
      </c>
      <c r="AZ379" s="141">
        <v>118.2</v>
      </c>
      <c r="BA379" s="141">
        <v>118.2</v>
      </c>
      <c r="BB379" s="141">
        <v>118.2</v>
      </c>
      <c r="BC379" s="141">
        <v>118.2</v>
      </c>
      <c r="BD379" s="141">
        <v>127</v>
      </c>
      <c r="BE379" s="141">
        <v>127</v>
      </c>
      <c r="BF379" s="141">
        <v>127</v>
      </c>
      <c r="BG379" s="141">
        <v>127</v>
      </c>
      <c r="BH379" s="141">
        <v>127</v>
      </c>
      <c r="BI379" s="141">
        <v>127</v>
      </c>
      <c r="BJ379" s="141">
        <v>127</v>
      </c>
      <c r="BK379" s="141">
        <v>127</v>
      </c>
      <c r="BL379" s="141">
        <v>127</v>
      </c>
      <c r="BM379" s="141">
        <v>127</v>
      </c>
      <c r="BN379" s="141">
        <v>127</v>
      </c>
      <c r="BO379" s="141">
        <v>127</v>
      </c>
      <c r="BP379" s="141">
        <v>127</v>
      </c>
      <c r="BQ379" s="141">
        <v>127</v>
      </c>
      <c r="BR379" s="141">
        <v>127</v>
      </c>
      <c r="BS379" s="141">
        <v>127</v>
      </c>
      <c r="BT379" s="141">
        <v>127</v>
      </c>
      <c r="BU379" s="141">
        <v>127</v>
      </c>
      <c r="BV379" s="141">
        <v>127</v>
      </c>
      <c r="BW379" s="141">
        <v>127</v>
      </c>
      <c r="BX379" s="141">
        <v>127</v>
      </c>
      <c r="BY379" s="141">
        <v>127.1</v>
      </c>
      <c r="BZ379" s="141">
        <v>127.3</v>
      </c>
      <c r="CA379" s="141">
        <v>127.3</v>
      </c>
      <c r="CB379" s="141">
        <v>127.5</v>
      </c>
      <c r="CC379" s="141">
        <v>127.6</v>
      </c>
      <c r="CD379" s="141">
        <v>127.6</v>
      </c>
      <c r="CE379" s="141">
        <v>127.6</v>
      </c>
      <c r="CF379" s="141">
        <v>127.6</v>
      </c>
      <c r="CG379" s="141">
        <v>127.6</v>
      </c>
      <c r="CH379" s="141">
        <v>127.6</v>
      </c>
      <c r="CI379" s="141">
        <v>127.6</v>
      </c>
      <c r="CJ379" s="141">
        <v>127.6</v>
      </c>
      <c r="CK379" s="141">
        <v>127.6</v>
      </c>
      <c r="CL379" s="141">
        <v>127.6</v>
      </c>
    </row>
    <row r="380" spans="1:90" x14ac:dyDescent="0.2">
      <c r="A380" s="138" t="s">
        <v>2458</v>
      </c>
      <c r="B380" s="138" t="s">
        <v>3575</v>
      </c>
      <c r="C380" s="139">
        <v>1.001E-2</v>
      </c>
      <c r="D380" s="141">
        <v>100.6</v>
      </c>
      <c r="E380" s="141">
        <v>108.6</v>
      </c>
      <c r="F380" s="141">
        <v>113.7</v>
      </c>
      <c r="G380" s="141">
        <v>113.7</v>
      </c>
      <c r="H380" s="141">
        <v>99.8</v>
      </c>
      <c r="I380" s="141">
        <v>99.8</v>
      </c>
      <c r="J380" s="141">
        <v>99.8</v>
      </c>
      <c r="K380" s="141">
        <v>99.8</v>
      </c>
      <c r="L380" s="141">
        <v>99.8</v>
      </c>
      <c r="M380" s="141">
        <v>102.6</v>
      </c>
      <c r="N380" s="141">
        <v>102.6</v>
      </c>
      <c r="O380" s="141">
        <v>102.6</v>
      </c>
      <c r="P380" s="141">
        <v>105.7</v>
      </c>
      <c r="Q380" s="141">
        <v>105.7</v>
      </c>
      <c r="R380" s="141">
        <v>104.4</v>
      </c>
      <c r="S380" s="141">
        <v>101.7</v>
      </c>
      <c r="T380" s="141">
        <v>101.7</v>
      </c>
      <c r="U380" s="141">
        <v>101.7</v>
      </c>
      <c r="V380" s="141">
        <v>101.7</v>
      </c>
      <c r="W380" s="141">
        <v>104.8</v>
      </c>
      <c r="X380" s="141">
        <v>106.6</v>
      </c>
      <c r="Y380" s="141">
        <v>104.1</v>
      </c>
      <c r="Z380" s="141">
        <v>105.7</v>
      </c>
      <c r="AA380" s="141">
        <v>107.3</v>
      </c>
      <c r="AB380" s="141">
        <v>107.3</v>
      </c>
      <c r="AC380" s="141">
        <v>107.7</v>
      </c>
      <c r="AD380" s="141">
        <v>107.7</v>
      </c>
      <c r="AE380" s="141">
        <v>112.8</v>
      </c>
      <c r="AF380" s="141">
        <v>112.8</v>
      </c>
      <c r="AG380" s="141">
        <v>110.9</v>
      </c>
      <c r="AH380" s="141">
        <v>110.9</v>
      </c>
      <c r="AI380" s="141">
        <v>105.8</v>
      </c>
      <c r="AJ380" s="141">
        <v>105.8</v>
      </c>
      <c r="AK380" s="141">
        <v>105.8</v>
      </c>
      <c r="AL380" s="141">
        <v>105.8</v>
      </c>
      <c r="AM380" s="141">
        <v>105.8</v>
      </c>
      <c r="AN380" s="141">
        <v>105.8</v>
      </c>
      <c r="AO380" s="141">
        <v>105.8</v>
      </c>
      <c r="AP380" s="141">
        <v>105.8</v>
      </c>
      <c r="AQ380" s="141">
        <v>101.5</v>
      </c>
      <c r="AR380" s="141">
        <v>101.5</v>
      </c>
      <c r="AS380" s="141">
        <v>101.5</v>
      </c>
      <c r="AT380" s="141">
        <v>101.5</v>
      </c>
      <c r="AU380" s="141">
        <v>101.5</v>
      </c>
      <c r="AV380" s="141">
        <v>101.5</v>
      </c>
      <c r="AW380" s="141">
        <v>101.5</v>
      </c>
      <c r="AX380" s="141">
        <v>101.5</v>
      </c>
      <c r="AY380" s="141">
        <v>101.5</v>
      </c>
      <c r="AZ380" s="141">
        <v>102.4</v>
      </c>
      <c r="BA380" s="141">
        <v>102.4</v>
      </c>
      <c r="BB380" s="141">
        <v>102.4</v>
      </c>
      <c r="BC380" s="141">
        <v>102.4</v>
      </c>
      <c r="BD380" s="141">
        <v>102.4</v>
      </c>
      <c r="BE380" s="141">
        <v>102.4</v>
      </c>
      <c r="BF380" s="141">
        <v>102.4</v>
      </c>
      <c r="BG380" s="141">
        <v>102.4</v>
      </c>
      <c r="BH380" s="141">
        <v>102.4</v>
      </c>
      <c r="BI380" s="141">
        <v>102.4</v>
      </c>
      <c r="BJ380" s="141">
        <v>102.4</v>
      </c>
      <c r="BK380" s="141">
        <v>102.4</v>
      </c>
      <c r="BL380" s="141">
        <v>102.4</v>
      </c>
      <c r="BM380" s="141">
        <v>102.4</v>
      </c>
      <c r="BN380" s="141">
        <v>104.2</v>
      </c>
      <c r="BO380" s="141">
        <v>102.8</v>
      </c>
      <c r="BP380" s="141">
        <v>102.4</v>
      </c>
      <c r="BQ380" s="141">
        <v>102.4</v>
      </c>
      <c r="BR380" s="141">
        <v>102.4</v>
      </c>
      <c r="BS380" s="141">
        <v>102.4</v>
      </c>
      <c r="BT380" s="141">
        <v>102.4</v>
      </c>
      <c r="BU380" s="141">
        <v>102.4</v>
      </c>
      <c r="BV380" s="141">
        <v>102.4</v>
      </c>
      <c r="BW380" s="141">
        <v>102.4</v>
      </c>
      <c r="BX380" s="141">
        <v>102.4</v>
      </c>
      <c r="BY380" s="141">
        <v>102.9</v>
      </c>
      <c r="BZ380" s="141">
        <v>104.2</v>
      </c>
      <c r="CA380" s="141">
        <v>104.2</v>
      </c>
      <c r="CB380" s="141">
        <v>104.2</v>
      </c>
      <c r="CC380" s="141">
        <v>104.2</v>
      </c>
      <c r="CD380" s="141">
        <v>104.2</v>
      </c>
      <c r="CE380" s="141">
        <v>104.2</v>
      </c>
      <c r="CF380" s="141">
        <v>104.2</v>
      </c>
      <c r="CG380" s="141">
        <v>104.2</v>
      </c>
      <c r="CH380" s="141">
        <v>104.2</v>
      </c>
      <c r="CI380" s="141">
        <v>104.2</v>
      </c>
      <c r="CJ380" s="141">
        <v>103.5</v>
      </c>
      <c r="CK380" s="141">
        <v>102.7</v>
      </c>
      <c r="CL380" s="141">
        <v>102.7</v>
      </c>
    </row>
    <row r="381" spans="1:90" x14ac:dyDescent="0.2">
      <c r="A381" s="138" t="s">
        <v>3576</v>
      </c>
      <c r="B381" s="138" t="s">
        <v>3577</v>
      </c>
      <c r="C381" s="139">
        <v>7.1739999999999998E-2</v>
      </c>
      <c r="D381" s="141">
        <v>98.7</v>
      </c>
      <c r="E381" s="141">
        <v>96.9</v>
      </c>
      <c r="F381" s="141">
        <v>98.6</v>
      </c>
      <c r="G381" s="141">
        <v>96.7</v>
      </c>
      <c r="H381" s="141">
        <v>96.7</v>
      </c>
      <c r="I381" s="141">
        <v>95.8</v>
      </c>
      <c r="J381" s="141">
        <v>95.8</v>
      </c>
      <c r="K381" s="141">
        <v>95.8</v>
      </c>
      <c r="L381" s="141">
        <v>95</v>
      </c>
      <c r="M381" s="141">
        <v>96.7</v>
      </c>
      <c r="N381" s="141">
        <v>95.8</v>
      </c>
      <c r="O381" s="141">
        <v>95</v>
      </c>
      <c r="P381" s="141">
        <v>98.8</v>
      </c>
      <c r="Q381" s="141">
        <v>98</v>
      </c>
      <c r="R381" s="141">
        <v>99.7</v>
      </c>
      <c r="S381" s="141">
        <v>101.9</v>
      </c>
      <c r="T381" s="141">
        <v>103.9</v>
      </c>
      <c r="U381" s="141">
        <v>103.9</v>
      </c>
      <c r="V381" s="141">
        <v>103.9</v>
      </c>
      <c r="W381" s="141">
        <v>106.9</v>
      </c>
      <c r="X381" s="141">
        <v>107.3</v>
      </c>
      <c r="Y381" s="141">
        <v>106.6</v>
      </c>
      <c r="Z381" s="141">
        <v>105.8</v>
      </c>
      <c r="AA381" s="141">
        <v>104.1</v>
      </c>
      <c r="AB381" s="141">
        <v>105.5</v>
      </c>
      <c r="AC381" s="141">
        <v>108.1</v>
      </c>
      <c r="AD381" s="141">
        <v>107.5</v>
      </c>
      <c r="AE381" s="141">
        <v>106</v>
      </c>
      <c r="AF381" s="141">
        <v>106</v>
      </c>
      <c r="AG381" s="141">
        <v>105.2</v>
      </c>
      <c r="AH381" s="141">
        <v>105.2</v>
      </c>
      <c r="AI381" s="141">
        <v>106.3</v>
      </c>
      <c r="AJ381" s="141">
        <v>108.1</v>
      </c>
      <c r="AK381" s="141">
        <v>107.3</v>
      </c>
      <c r="AL381" s="141">
        <v>106.1</v>
      </c>
      <c r="AM381" s="141">
        <v>107</v>
      </c>
      <c r="AN381" s="141">
        <v>107</v>
      </c>
      <c r="AO381" s="141">
        <v>107</v>
      </c>
      <c r="AP381" s="141">
        <v>108.1</v>
      </c>
      <c r="AQ381" s="141">
        <v>107.3</v>
      </c>
      <c r="AR381" s="141">
        <v>107.4</v>
      </c>
      <c r="AS381" s="141">
        <v>107.5</v>
      </c>
      <c r="AT381" s="141">
        <v>107.5</v>
      </c>
      <c r="AU381" s="141">
        <v>107.5</v>
      </c>
      <c r="AV381" s="141">
        <v>109.7</v>
      </c>
      <c r="AW381" s="141">
        <v>117.6</v>
      </c>
      <c r="AX381" s="141">
        <v>113.5</v>
      </c>
      <c r="AY381" s="141">
        <v>110.8</v>
      </c>
      <c r="AZ381" s="141">
        <v>114.5</v>
      </c>
      <c r="BA381" s="141">
        <v>114.4</v>
      </c>
      <c r="BB381" s="141">
        <v>114.2</v>
      </c>
      <c r="BC381" s="141">
        <v>114.4</v>
      </c>
      <c r="BD381" s="141">
        <v>115.3</v>
      </c>
      <c r="BE381" s="141">
        <v>114.8</v>
      </c>
      <c r="BF381" s="141">
        <v>113.6</v>
      </c>
      <c r="BG381" s="141">
        <v>114.2</v>
      </c>
      <c r="BH381" s="141">
        <v>114.2</v>
      </c>
      <c r="BI381" s="141">
        <v>112.5</v>
      </c>
      <c r="BJ381" s="141">
        <v>112.6</v>
      </c>
      <c r="BK381" s="141">
        <v>112.1</v>
      </c>
      <c r="BL381" s="141">
        <v>109</v>
      </c>
      <c r="BM381" s="141">
        <v>110.7</v>
      </c>
      <c r="BN381" s="141">
        <v>99.2</v>
      </c>
      <c r="BO381" s="141">
        <v>100</v>
      </c>
      <c r="BP381" s="141">
        <v>99.7</v>
      </c>
      <c r="BQ381" s="141">
        <v>99.6</v>
      </c>
      <c r="BR381" s="141">
        <v>100.4</v>
      </c>
      <c r="BS381" s="141">
        <v>99.4</v>
      </c>
      <c r="BT381" s="141">
        <v>98</v>
      </c>
      <c r="BU381" s="141">
        <v>97.6</v>
      </c>
      <c r="BV381" s="141">
        <v>99</v>
      </c>
      <c r="BW381" s="141">
        <v>100.3</v>
      </c>
      <c r="BX381" s="141">
        <v>99.7</v>
      </c>
      <c r="BY381" s="141">
        <v>99.6</v>
      </c>
      <c r="BZ381" s="141">
        <v>100.3</v>
      </c>
      <c r="CA381" s="141">
        <v>100.5</v>
      </c>
      <c r="CB381" s="141">
        <v>101.5</v>
      </c>
      <c r="CC381" s="141">
        <v>102.3</v>
      </c>
      <c r="CD381" s="141">
        <v>101.9</v>
      </c>
      <c r="CE381" s="141">
        <v>97.9</v>
      </c>
      <c r="CF381" s="141">
        <v>99.3</v>
      </c>
      <c r="CG381" s="141">
        <v>98.2</v>
      </c>
      <c r="CH381" s="141">
        <v>97.9</v>
      </c>
      <c r="CI381" s="141">
        <v>100.8</v>
      </c>
      <c r="CJ381" s="141">
        <v>104.2</v>
      </c>
      <c r="CK381" s="141">
        <v>104.2</v>
      </c>
      <c r="CL381" s="141">
        <v>104.2</v>
      </c>
    </row>
    <row r="382" spans="1:90" x14ac:dyDescent="0.2">
      <c r="A382" s="138" t="s">
        <v>3578</v>
      </c>
      <c r="B382" s="138" t="s">
        <v>3579</v>
      </c>
      <c r="C382" s="139">
        <v>2.0150000000000001E-2</v>
      </c>
      <c r="D382" s="141">
        <v>98.6</v>
      </c>
      <c r="E382" s="141">
        <v>98.6</v>
      </c>
      <c r="F382" s="141">
        <v>98.6</v>
      </c>
      <c r="G382" s="141">
        <v>101.1</v>
      </c>
      <c r="H382" s="141">
        <v>101.2</v>
      </c>
      <c r="I382" s="141">
        <v>101.4</v>
      </c>
      <c r="J382" s="141">
        <v>101.4</v>
      </c>
      <c r="K382" s="141">
        <v>101.4</v>
      </c>
      <c r="L382" s="141">
        <v>101.6</v>
      </c>
      <c r="M382" s="141">
        <v>101.6</v>
      </c>
      <c r="N382" s="141">
        <v>101.6</v>
      </c>
      <c r="O382" s="141">
        <v>101.6</v>
      </c>
      <c r="P382" s="141">
        <v>102.5</v>
      </c>
      <c r="Q382" s="141">
        <v>102.7</v>
      </c>
      <c r="R382" s="141">
        <v>102.7</v>
      </c>
      <c r="S382" s="141">
        <v>111</v>
      </c>
      <c r="T382" s="141">
        <v>111</v>
      </c>
      <c r="U382" s="141">
        <v>111</v>
      </c>
      <c r="V382" s="141">
        <v>111</v>
      </c>
      <c r="W382" s="141">
        <v>111.5</v>
      </c>
      <c r="X382" s="141">
        <v>111.7</v>
      </c>
      <c r="Y382" s="141">
        <v>111.7</v>
      </c>
      <c r="Z382" s="141">
        <v>111.1</v>
      </c>
      <c r="AA382" s="141">
        <v>111.1</v>
      </c>
      <c r="AB382" s="141">
        <v>111.4</v>
      </c>
      <c r="AC382" s="141">
        <v>111.5</v>
      </c>
      <c r="AD382" s="141">
        <v>111.7</v>
      </c>
      <c r="AE382" s="141">
        <v>112.3</v>
      </c>
      <c r="AF382" s="141">
        <v>112.3</v>
      </c>
      <c r="AG382" s="141">
        <v>113</v>
      </c>
      <c r="AH382" s="141">
        <v>113.3</v>
      </c>
      <c r="AI382" s="141">
        <v>113.3</v>
      </c>
      <c r="AJ382" s="141">
        <v>113.3</v>
      </c>
      <c r="AK382" s="141">
        <v>113.3</v>
      </c>
      <c r="AL382" s="141">
        <v>115</v>
      </c>
      <c r="AM382" s="141">
        <v>114.5</v>
      </c>
      <c r="AN382" s="141">
        <v>116.5</v>
      </c>
      <c r="AO382" s="141">
        <v>117.8</v>
      </c>
      <c r="AP382" s="141">
        <v>118.1</v>
      </c>
      <c r="AQ382" s="141">
        <v>118.7</v>
      </c>
      <c r="AR382" s="141">
        <v>118.7</v>
      </c>
      <c r="AS382" s="141">
        <v>120</v>
      </c>
      <c r="AT382" s="141">
        <v>120.3</v>
      </c>
      <c r="AU382" s="141">
        <v>120.3</v>
      </c>
      <c r="AV382" s="141">
        <v>120.4</v>
      </c>
      <c r="AW382" s="141">
        <v>120.8</v>
      </c>
      <c r="AX382" s="141">
        <v>120.8</v>
      </c>
      <c r="AY382" s="141">
        <v>120.7</v>
      </c>
      <c r="AZ382" s="141">
        <v>121.9</v>
      </c>
      <c r="BA382" s="141">
        <v>120.1</v>
      </c>
      <c r="BB382" s="141">
        <v>120</v>
      </c>
      <c r="BC382" s="141">
        <v>122.9</v>
      </c>
      <c r="BD382" s="141">
        <v>123.4</v>
      </c>
      <c r="BE382" s="141">
        <v>123.9</v>
      </c>
      <c r="BF382" s="141">
        <v>124.3</v>
      </c>
      <c r="BG382" s="141">
        <v>124.9</v>
      </c>
      <c r="BH382" s="141">
        <v>123.9</v>
      </c>
      <c r="BI382" s="141">
        <v>121.1</v>
      </c>
      <c r="BJ382" s="141">
        <v>120.8</v>
      </c>
      <c r="BK382" s="141">
        <v>120.8</v>
      </c>
      <c r="BL382" s="141">
        <v>129.6</v>
      </c>
      <c r="BM382" s="141">
        <v>141.80000000000001</v>
      </c>
      <c r="BN382" s="141">
        <v>144.30000000000001</v>
      </c>
      <c r="BO382" s="141">
        <v>146.80000000000001</v>
      </c>
      <c r="BP382" s="141">
        <v>146.5</v>
      </c>
      <c r="BQ382" s="141">
        <v>146.4</v>
      </c>
      <c r="BR382" s="141">
        <v>146.4</v>
      </c>
      <c r="BS382" s="141">
        <v>146.4</v>
      </c>
      <c r="BT382" s="141">
        <v>146.4</v>
      </c>
      <c r="BU382" s="141">
        <v>146.4</v>
      </c>
      <c r="BV382" s="141">
        <v>146.4</v>
      </c>
      <c r="BW382" s="141">
        <v>146.4</v>
      </c>
      <c r="BX382" s="141">
        <v>147.69999999999999</v>
      </c>
      <c r="BY382" s="141">
        <v>146.4</v>
      </c>
      <c r="BZ382" s="141">
        <v>146.4</v>
      </c>
      <c r="CA382" s="141">
        <v>147.5</v>
      </c>
      <c r="CB382" s="141">
        <v>148.80000000000001</v>
      </c>
      <c r="CC382" s="141">
        <v>149.19999999999999</v>
      </c>
      <c r="CD382" s="141">
        <v>149.1</v>
      </c>
      <c r="CE382" s="141">
        <v>151.5</v>
      </c>
      <c r="CF382" s="141">
        <v>151.5</v>
      </c>
      <c r="CG382" s="141">
        <v>151.5</v>
      </c>
      <c r="CH382" s="141">
        <v>151.5</v>
      </c>
      <c r="CI382" s="141">
        <v>151.5</v>
      </c>
      <c r="CJ382" s="141">
        <v>151.5</v>
      </c>
      <c r="CK382" s="141">
        <v>151.5</v>
      </c>
      <c r="CL382" s="141">
        <v>151.5</v>
      </c>
    </row>
    <row r="383" spans="1:90" x14ac:dyDescent="0.2">
      <c r="A383" s="138" t="s">
        <v>3580</v>
      </c>
      <c r="B383" s="138" t="s">
        <v>3581</v>
      </c>
      <c r="C383" s="139">
        <v>9.8099999999999993E-3</v>
      </c>
      <c r="D383" s="141">
        <v>99.3</v>
      </c>
      <c r="E383" s="141">
        <v>99.3</v>
      </c>
      <c r="F383" s="141">
        <v>99.3</v>
      </c>
      <c r="G383" s="141">
        <v>100</v>
      </c>
      <c r="H383" s="141">
        <v>100</v>
      </c>
      <c r="I383" s="141">
        <v>100</v>
      </c>
      <c r="J383" s="141">
        <v>100</v>
      </c>
      <c r="K383" s="141">
        <v>100</v>
      </c>
      <c r="L383" s="141">
        <v>100</v>
      </c>
      <c r="M383" s="141">
        <v>100</v>
      </c>
      <c r="N383" s="141">
        <v>100</v>
      </c>
      <c r="O383" s="141">
        <v>100</v>
      </c>
      <c r="P383" s="141">
        <v>100.5</v>
      </c>
      <c r="Q383" s="141">
        <v>100.5</v>
      </c>
      <c r="R383" s="141">
        <v>100.5</v>
      </c>
      <c r="S383" s="141">
        <v>101.4</v>
      </c>
      <c r="T383" s="141">
        <v>101.4</v>
      </c>
      <c r="U383" s="141">
        <v>101.4</v>
      </c>
      <c r="V383" s="141">
        <v>101.4</v>
      </c>
      <c r="W383" s="141">
        <v>101.4</v>
      </c>
      <c r="X383" s="141">
        <v>101.4</v>
      </c>
      <c r="Y383" s="141">
        <v>101.4</v>
      </c>
      <c r="Z383" s="141">
        <v>101.4</v>
      </c>
      <c r="AA383" s="141">
        <v>101.4</v>
      </c>
      <c r="AB383" s="141">
        <v>101.4</v>
      </c>
      <c r="AC383" s="141">
        <v>101.4</v>
      </c>
      <c r="AD383" s="141">
        <v>101.4</v>
      </c>
      <c r="AE383" s="141">
        <v>107.1</v>
      </c>
      <c r="AF383" s="141">
        <v>107.1</v>
      </c>
      <c r="AG383" s="141">
        <v>107.1</v>
      </c>
      <c r="AH383" s="141">
        <v>107.1</v>
      </c>
      <c r="AI383" s="141">
        <v>107.1</v>
      </c>
      <c r="AJ383" s="141">
        <v>107.1</v>
      </c>
      <c r="AK383" s="141">
        <v>107.1</v>
      </c>
      <c r="AL383" s="141">
        <v>107.1</v>
      </c>
      <c r="AM383" s="141">
        <v>110.4</v>
      </c>
      <c r="AN383" s="141">
        <v>110.4</v>
      </c>
      <c r="AO383" s="141">
        <v>110.4</v>
      </c>
      <c r="AP383" s="141">
        <v>110.4</v>
      </c>
      <c r="AQ383" s="141">
        <v>110.4</v>
      </c>
      <c r="AR383" s="141">
        <v>110.4</v>
      </c>
      <c r="AS383" s="141">
        <v>110.4</v>
      </c>
      <c r="AT383" s="141">
        <v>110.4</v>
      </c>
      <c r="AU383" s="141">
        <v>110.4</v>
      </c>
      <c r="AV383" s="141">
        <v>110.4</v>
      </c>
      <c r="AW383" s="141">
        <v>110.4</v>
      </c>
      <c r="AX383" s="141">
        <v>110.4</v>
      </c>
      <c r="AY383" s="141">
        <v>108.9</v>
      </c>
      <c r="AZ383" s="141">
        <v>108.2</v>
      </c>
      <c r="BA383" s="141">
        <v>108.2</v>
      </c>
      <c r="BB383" s="141">
        <v>108.2</v>
      </c>
      <c r="BC383" s="141">
        <v>108.2</v>
      </c>
      <c r="BD383" s="141">
        <v>108.2</v>
      </c>
      <c r="BE383" s="141">
        <v>108.2</v>
      </c>
      <c r="BF383" s="141">
        <v>108.2</v>
      </c>
      <c r="BG383" s="141">
        <v>108.2</v>
      </c>
      <c r="BH383" s="141">
        <v>108.2</v>
      </c>
      <c r="BI383" s="141">
        <v>106.1</v>
      </c>
      <c r="BJ383" s="141">
        <v>106.1</v>
      </c>
      <c r="BK383" s="141">
        <v>106.1</v>
      </c>
      <c r="BL383" s="141">
        <v>106.1</v>
      </c>
      <c r="BM383" s="141">
        <v>106.1</v>
      </c>
      <c r="BN383" s="141">
        <v>106.1</v>
      </c>
      <c r="BO383" s="141">
        <v>107.1</v>
      </c>
      <c r="BP383" s="141">
        <v>107.1</v>
      </c>
      <c r="BQ383" s="141">
        <v>107.1</v>
      </c>
      <c r="BR383" s="141">
        <v>107.1</v>
      </c>
      <c r="BS383" s="141">
        <v>107.1</v>
      </c>
      <c r="BT383" s="141">
        <v>107.1</v>
      </c>
      <c r="BU383" s="141">
        <v>107.1</v>
      </c>
      <c r="BV383" s="141">
        <v>107.1</v>
      </c>
      <c r="BW383" s="141">
        <v>106.6</v>
      </c>
      <c r="BX383" s="141">
        <v>106.1</v>
      </c>
      <c r="BY383" s="141">
        <v>106.1</v>
      </c>
      <c r="BZ383" s="141">
        <v>106.1</v>
      </c>
      <c r="CA383" s="141">
        <v>105.8</v>
      </c>
      <c r="CB383" s="141">
        <v>105.7</v>
      </c>
      <c r="CC383" s="141">
        <v>105.7</v>
      </c>
      <c r="CD383" s="141">
        <v>104.8</v>
      </c>
      <c r="CE383" s="141">
        <v>104.6</v>
      </c>
      <c r="CF383" s="141">
        <v>104.6</v>
      </c>
      <c r="CG383" s="141">
        <v>104.6</v>
      </c>
      <c r="CH383" s="141">
        <v>104.6</v>
      </c>
      <c r="CI383" s="141">
        <v>104.6</v>
      </c>
      <c r="CJ383" s="141">
        <v>104.6</v>
      </c>
      <c r="CK383" s="141">
        <v>104.6</v>
      </c>
      <c r="CL383" s="141">
        <v>104.6</v>
      </c>
    </row>
    <row r="384" spans="1:90" x14ac:dyDescent="0.2">
      <c r="A384" s="138" t="s">
        <v>3582</v>
      </c>
      <c r="B384" s="138" t="s">
        <v>3583</v>
      </c>
      <c r="C384" s="139">
        <v>0.23888000000000001</v>
      </c>
      <c r="D384" s="141">
        <v>96.6</v>
      </c>
      <c r="E384" s="141">
        <v>97</v>
      </c>
      <c r="F384" s="141">
        <v>96.3</v>
      </c>
      <c r="G384" s="141">
        <v>94.6</v>
      </c>
      <c r="H384" s="141">
        <v>93.1</v>
      </c>
      <c r="I384" s="141">
        <v>90.4</v>
      </c>
      <c r="J384" s="141">
        <v>89.7</v>
      </c>
      <c r="K384" s="141">
        <v>91.1</v>
      </c>
      <c r="L384" s="141">
        <v>91.8</v>
      </c>
      <c r="M384" s="141">
        <v>90.7</v>
      </c>
      <c r="N384" s="141">
        <v>92.8</v>
      </c>
      <c r="O384" s="141">
        <v>92.6</v>
      </c>
      <c r="P384" s="141">
        <v>92.7</v>
      </c>
      <c r="Q384" s="141">
        <v>93.9</v>
      </c>
      <c r="R384" s="141">
        <v>94.3</v>
      </c>
      <c r="S384" s="141">
        <v>93.1</v>
      </c>
      <c r="T384" s="141">
        <v>93.6</v>
      </c>
      <c r="U384" s="141">
        <v>95.8</v>
      </c>
      <c r="V384" s="141">
        <v>98.8</v>
      </c>
      <c r="W384" s="141">
        <v>99.4</v>
      </c>
      <c r="X384" s="141">
        <v>99.7</v>
      </c>
      <c r="Y384" s="141">
        <v>100.7</v>
      </c>
      <c r="Z384" s="141">
        <v>97.5</v>
      </c>
      <c r="AA384" s="141">
        <v>97.5</v>
      </c>
      <c r="AB384" s="141">
        <v>97.8</v>
      </c>
      <c r="AC384" s="141">
        <v>98.2</v>
      </c>
      <c r="AD384" s="141">
        <v>98.5</v>
      </c>
      <c r="AE384" s="141">
        <v>99.2</v>
      </c>
      <c r="AF384" s="141">
        <v>99.4</v>
      </c>
      <c r="AG384" s="141">
        <v>98.7</v>
      </c>
      <c r="AH384" s="141">
        <v>98.7</v>
      </c>
      <c r="AI384" s="141">
        <v>98.1</v>
      </c>
      <c r="AJ384" s="141">
        <v>98.2</v>
      </c>
      <c r="AK384" s="141">
        <v>98.5</v>
      </c>
      <c r="AL384" s="141">
        <v>98.1</v>
      </c>
      <c r="AM384" s="141">
        <v>99.2</v>
      </c>
      <c r="AN384" s="141">
        <v>100.3</v>
      </c>
      <c r="AO384" s="141">
        <v>100.5</v>
      </c>
      <c r="AP384" s="141">
        <v>99.5</v>
      </c>
      <c r="AQ384" s="141">
        <v>101.1</v>
      </c>
      <c r="AR384" s="141">
        <v>101.1</v>
      </c>
      <c r="AS384" s="141">
        <v>105.8</v>
      </c>
      <c r="AT384" s="141">
        <v>107.1</v>
      </c>
      <c r="AU384" s="141">
        <v>106.2</v>
      </c>
      <c r="AV384" s="141">
        <v>103.3</v>
      </c>
      <c r="AW384" s="141">
        <v>102.4</v>
      </c>
      <c r="AX384" s="141">
        <v>100.4</v>
      </c>
      <c r="AY384" s="141">
        <v>100.1</v>
      </c>
      <c r="AZ384" s="141">
        <v>94.1</v>
      </c>
      <c r="BA384" s="141">
        <v>95.2</v>
      </c>
      <c r="BB384" s="141">
        <v>96.2</v>
      </c>
      <c r="BC384" s="141">
        <v>94.7</v>
      </c>
      <c r="BD384" s="141">
        <v>97</v>
      </c>
      <c r="BE384" s="141">
        <v>95.5</v>
      </c>
      <c r="BF384" s="141">
        <v>94.8</v>
      </c>
      <c r="BG384" s="141">
        <v>97.4</v>
      </c>
      <c r="BH384" s="141">
        <v>97.5</v>
      </c>
      <c r="BI384" s="141">
        <v>95.6</v>
      </c>
      <c r="BJ384" s="141">
        <v>95.6</v>
      </c>
      <c r="BK384" s="141">
        <v>97.9</v>
      </c>
      <c r="BL384" s="141">
        <v>98.4</v>
      </c>
      <c r="BM384" s="141">
        <v>99.3</v>
      </c>
      <c r="BN384" s="141">
        <v>98.7</v>
      </c>
      <c r="BO384" s="141">
        <v>100.1</v>
      </c>
      <c r="BP384" s="141">
        <v>102.1</v>
      </c>
      <c r="BQ384" s="141">
        <v>102.7</v>
      </c>
      <c r="BR384" s="141">
        <v>104.1</v>
      </c>
      <c r="BS384" s="141">
        <v>105.9</v>
      </c>
      <c r="BT384" s="141">
        <v>105.5</v>
      </c>
      <c r="BU384" s="141">
        <v>109.3</v>
      </c>
      <c r="BV384" s="141">
        <v>122.3</v>
      </c>
      <c r="BW384" s="141">
        <v>123</v>
      </c>
      <c r="BX384" s="141">
        <v>129</v>
      </c>
      <c r="BY384" s="141">
        <v>128.80000000000001</v>
      </c>
      <c r="BZ384" s="141">
        <v>124.8</v>
      </c>
      <c r="CA384" s="141">
        <v>121.7</v>
      </c>
      <c r="CB384" s="141">
        <v>113.8</v>
      </c>
      <c r="CC384" s="141">
        <v>110.7</v>
      </c>
      <c r="CD384" s="141">
        <v>111.9</v>
      </c>
      <c r="CE384" s="141">
        <v>111.4</v>
      </c>
      <c r="CF384" s="141">
        <v>107.8</v>
      </c>
      <c r="CG384" s="141">
        <v>107.2</v>
      </c>
      <c r="CH384" s="141">
        <v>106.6</v>
      </c>
      <c r="CI384" s="141">
        <v>105.3</v>
      </c>
      <c r="CJ384" s="141">
        <v>104.8</v>
      </c>
      <c r="CK384" s="141">
        <v>105.1</v>
      </c>
      <c r="CL384" s="141">
        <v>105.9</v>
      </c>
    </row>
    <row r="385" spans="1:90" x14ac:dyDescent="0.2">
      <c r="A385" s="138" t="s">
        <v>3584</v>
      </c>
      <c r="B385" s="138" t="s">
        <v>3585</v>
      </c>
      <c r="C385" s="139">
        <v>0.14318</v>
      </c>
      <c r="D385" s="141">
        <v>94.1</v>
      </c>
      <c r="E385" s="141">
        <v>94</v>
      </c>
      <c r="F385" s="141">
        <v>94</v>
      </c>
      <c r="G385" s="141">
        <v>95.2</v>
      </c>
      <c r="H385" s="141">
        <v>98.8</v>
      </c>
      <c r="I385" s="141">
        <v>98.1</v>
      </c>
      <c r="J385" s="141">
        <v>99.3</v>
      </c>
      <c r="K385" s="141">
        <v>99.9</v>
      </c>
      <c r="L385" s="141">
        <v>100.1</v>
      </c>
      <c r="M385" s="141">
        <v>101.8</v>
      </c>
      <c r="N385" s="141">
        <v>101.4</v>
      </c>
      <c r="O385" s="141">
        <v>100.7</v>
      </c>
      <c r="P385" s="141">
        <v>101.4</v>
      </c>
      <c r="Q385" s="141">
        <v>102.1</v>
      </c>
      <c r="R385" s="141">
        <v>101.8</v>
      </c>
      <c r="S385" s="141">
        <v>101.8</v>
      </c>
      <c r="T385" s="141">
        <v>103.4</v>
      </c>
      <c r="U385" s="141">
        <v>105.1</v>
      </c>
      <c r="V385" s="141">
        <v>106.6</v>
      </c>
      <c r="W385" s="141">
        <v>106.6</v>
      </c>
      <c r="X385" s="141">
        <v>108.2</v>
      </c>
      <c r="Y385" s="141">
        <v>106.2</v>
      </c>
      <c r="Z385" s="141">
        <v>101.7</v>
      </c>
      <c r="AA385" s="141">
        <v>101.4</v>
      </c>
      <c r="AB385" s="141">
        <v>100.6</v>
      </c>
      <c r="AC385" s="141">
        <v>100.6</v>
      </c>
      <c r="AD385" s="141">
        <v>99.3</v>
      </c>
      <c r="AE385" s="141">
        <v>98.7</v>
      </c>
      <c r="AF385" s="141">
        <v>97.9</v>
      </c>
      <c r="AG385" s="141">
        <v>99.4</v>
      </c>
      <c r="AH385" s="141">
        <v>99</v>
      </c>
      <c r="AI385" s="141">
        <v>99.1</v>
      </c>
      <c r="AJ385" s="141">
        <v>100.4</v>
      </c>
      <c r="AK385" s="141">
        <v>100.8</v>
      </c>
      <c r="AL385" s="141">
        <v>100.3</v>
      </c>
      <c r="AM385" s="141">
        <v>100.7</v>
      </c>
      <c r="AN385" s="141">
        <v>100.3</v>
      </c>
      <c r="AO385" s="141">
        <v>99.2</v>
      </c>
      <c r="AP385" s="141">
        <v>98.8</v>
      </c>
      <c r="AQ385" s="141">
        <v>103.5</v>
      </c>
      <c r="AR385" s="141">
        <v>103.3</v>
      </c>
      <c r="AS385" s="141">
        <v>106.7</v>
      </c>
      <c r="AT385" s="141">
        <v>109.3</v>
      </c>
      <c r="AU385" s="141">
        <v>106.2</v>
      </c>
      <c r="AV385" s="141">
        <v>104.2</v>
      </c>
      <c r="AW385" s="141">
        <v>103.7</v>
      </c>
      <c r="AX385" s="141">
        <v>98.7</v>
      </c>
      <c r="AY385" s="141">
        <v>96.7</v>
      </c>
      <c r="AZ385" s="141">
        <v>90.9</v>
      </c>
      <c r="BA385" s="141">
        <v>93.2</v>
      </c>
      <c r="BB385" s="141">
        <v>94.2</v>
      </c>
      <c r="BC385" s="141">
        <v>95</v>
      </c>
      <c r="BD385" s="141">
        <v>98.9</v>
      </c>
      <c r="BE385" s="141">
        <v>97.8</v>
      </c>
      <c r="BF385" s="141">
        <v>96.5</v>
      </c>
      <c r="BG385" s="141">
        <v>99.5</v>
      </c>
      <c r="BH385" s="141">
        <v>99.6</v>
      </c>
      <c r="BI385" s="141">
        <v>97.1</v>
      </c>
      <c r="BJ385" s="141">
        <v>96.9</v>
      </c>
      <c r="BK385" s="141">
        <v>96.9</v>
      </c>
      <c r="BL385" s="141">
        <v>96.9</v>
      </c>
      <c r="BM385" s="141">
        <v>99.8</v>
      </c>
      <c r="BN385" s="141">
        <v>100.1</v>
      </c>
      <c r="BO385" s="141">
        <v>119.4</v>
      </c>
      <c r="BP385" s="141">
        <v>119.4</v>
      </c>
      <c r="BQ385" s="141">
        <v>118.5</v>
      </c>
      <c r="BR385" s="141">
        <v>117.7</v>
      </c>
      <c r="BS385" s="141">
        <v>116.3</v>
      </c>
      <c r="BT385" s="141">
        <v>117.7</v>
      </c>
      <c r="BU385" s="141">
        <v>116.6</v>
      </c>
      <c r="BV385" s="141">
        <v>115.8</v>
      </c>
      <c r="BW385" s="141">
        <v>115.8</v>
      </c>
      <c r="BX385" s="141">
        <v>127</v>
      </c>
      <c r="BY385" s="141">
        <v>134.5</v>
      </c>
      <c r="BZ385" s="141">
        <v>134.5</v>
      </c>
      <c r="CA385" s="141">
        <v>130</v>
      </c>
      <c r="CB385" s="141">
        <v>111.8</v>
      </c>
      <c r="CC385" s="141">
        <v>111.8</v>
      </c>
      <c r="CD385" s="141">
        <v>117.9</v>
      </c>
      <c r="CE385" s="141">
        <v>120.4</v>
      </c>
      <c r="CF385" s="141">
        <v>115.9</v>
      </c>
      <c r="CG385" s="141">
        <v>113.8</v>
      </c>
      <c r="CH385" s="141">
        <v>113.8</v>
      </c>
      <c r="CI385" s="141">
        <v>115.5</v>
      </c>
      <c r="CJ385" s="141">
        <v>118.1</v>
      </c>
      <c r="CK385" s="141">
        <v>116.4</v>
      </c>
      <c r="CL385" s="141">
        <v>116.1</v>
      </c>
    </row>
    <row r="386" spans="1:90" x14ac:dyDescent="0.2">
      <c r="A386" s="138" t="s">
        <v>3586</v>
      </c>
      <c r="B386" s="138" t="s">
        <v>3587</v>
      </c>
      <c r="C386" s="139">
        <v>0.12307</v>
      </c>
      <c r="D386" s="141">
        <v>99.8</v>
      </c>
      <c r="E386" s="141">
        <v>100.5</v>
      </c>
      <c r="F386" s="141">
        <v>101.4</v>
      </c>
      <c r="G386" s="141">
        <v>101.5</v>
      </c>
      <c r="H386" s="141">
        <v>92.9</v>
      </c>
      <c r="I386" s="141">
        <v>88.2</v>
      </c>
      <c r="J386" s="141">
        <v>92.9</v>
      </c>
      <c r="K386" s="141">
        <v>91.9</v>
      </c>
      <c r="L386" s="141">
        <v>93</v>
      </c>
      <c r="M386" s="141">
        <v>93.1</v>
      </c>
      <c r="N386" s="141">
        <v>93</v>
      </c>
      <c r="O386" s="141">
        <v>87.8</v>
      </c>
      <c r="P386" s="141">
        <v>91.2</v>
      </c>
      <c r="Q386" s="141">
        <v>92.7</v>
      </c>
      <c r="R386" s="141">
        <v>88</v>
      </c>
      <c r="S386" s="141">
        <v>85.6</v>
      </c>
      <c r="T386" s="141">
        <v>91.3</v>
      </c>
      <c r="U386" s="141">
        <v>95.2</v>
      </c>
      <c r="V386" s="141">
        <v>97.7</v>
      </c>
      <c r="W386" s="141">
        <v>100.8</v>
      </c>
      <c r="X386" s="141">
        <v>100.4</v>
      </c>
      <c r="Y386" s="141">
        <v>98.1</v>
      </c>
      <c r="Z386" s="141">
        <v>98.2</v>
      </c>
      <c r="AA386" s="141">
        <v>100.4</v>
      </c>
      <c r="AB386" s="141">
        <v>102.7</v>
      </c>
      <c r="AC386" s="141">
        <v>102.4</v>
      </c>
      <c r="AD386" s="141">
        <v>101.9</v>
      </c>
      <c r="AE386" s="141">
        <v>101.5</v>
      </c>
      <c r="AF386" s="141">
        <v>100.1</v>
      </c>
      <c r="AG386" s="141">
        <v>100.5</v>
      </c>
      <c r="AH386" s="141">
        <v>99.4</v>
      </c>
      <c r="AI386" s="141">
        <v>99.4</v>
      </c>
      <c r="AJ386" s="141">
        <v>99.6</v>
      </c>
      <c r="AK386" s="141">
        <v>99.3</v>
      </c>
      <c r="AL386" s="141">
        <v>98.9</v>
      </c>
      <c r="AM386" s="141">
        <v>99.3</v>
      </c>
      <c r="AN386" s="141">
        <v>98.4</v>
      </c>
      <c r="AO386" s="141">
        <v>98.4</v>
      </c>
      <c r="AP386" s="141">
        <v>99.6</v>
      </c>
      <c r="AQ386" s="141">
        <v>100.7</v>
      </c>
      <c r="AR386" s="141">
        <v>100.7</v>
      </c>
      <c r="AS386" s="141">
        <v>102.8</v>
      </c>
      <c r="AT386" s="141">
        <v>104.4</v>
      </c>
      <c r="AU386" s="141">
        <v>104.4</v>
      </c>
      <c r="AV386" s="141">
        <v>104.4</v>
      </c>
      <c r="AW386" s="141">
        <v>104.4</v>
      </c>
      <c r="AX386" s="141">
        <v>104.4</v>
      </c>
      <c r="AY386" s="141">
        <v>104.4</v>
      </c>
      <c r="AZ386" s="141">
        <v>107.1</v>
      </c>
      <c r="BA386" s="141">
        <v>107.1</v>
      </c>
      <c r="BB386" s="141">
        <v>107.1</v>
      </c>
      <c r="BC386" s="141">
        <v>107.1</v>
      </c>
      <c r="BD386" s="141">
        <v>107.1</v>
      </c>
      <c r="BE386" s="141">
        <v>107.1</v>
      </c>
      <c r="BF386" s="141">
        <v>107.1</v>
      </c>
      <c r="BG386" s="141">
        <v>107.1</v>
      </c>
      <c r="BH386" s="141">
        <v>107.1</v>
      </c>
      <c r="BI386" s="141">
        <v>105.7</v>
      </c>
      <c r="BJ386" s="141">
        <v>98.1</v>
      </c>
      <c r="BK386" s="141">
        <v>98.1</v>
      </c>
      <c r="BL386" s="141">
        <v>99.9</v>
      </c>
      <c r="BM386" s="141">
        <v>99.9</v>
      </c>
      <c r="BN386" s="141">
        <v>100.7</v>
      </c>
      <c r="BO386" s="141">
        <v>100.9</v>
      </c>
      <c r="BP386" s="141">
        <v>100.4</v>
      </c>
      <c r="BQ386" s="141">
        <v>100.4</v>
      </c>
      <c r="BR386" s="141">
        <v>100.4</v>
      </c>
      <c r="BS386" s="141">
        <v>100.4</v>
      </c>
      <c r="BT386" s="141">
        <v>100.4</v>
      </c>
      <c r="BU386" s="141">
        <v>100.4</v>
      </c>
      <c r="BV386" s="141">
        <v>100.4</v>
      </c>
      <c r="BW386" s="141">
        <v>100.4</v>
      </c>
      <c r="BX386" s="141">
        <v>100.2</v>
      </c>
      <c r="BY386" s="141">
        <v>100.4</v>
      </c>
      <c r="BZ386" s="141">
        <v>100.4</v>
      </c>
      <c r="CA386" s="141">
        <v>100.4</v>
      </c>
      <c r="CB386" s="141">
        <v>100.4</v>
      </c>
      <c r="CC386" s="141">
        <v>100.4</v>
      </c>
      <c r="CD386" s="141">
        <v>100.4</v>
      </c>
      <c r="CE386" s="141">
        <v>100.4</v>
      </c>
      <c r="CF386" s="141">
        <v>100.4</v>
      </c>
      <c r="CG386" s="141">
        <v>100.4</v>
      </c>
      <c r="CH386" s="141">
        <v>100.4</v>
      </c>
      <c r="CI386" s="141">
        <v>103.4</v>
      </c>
      <c r="CJ386" s="141">
        <v>105.4</v>
      </c>
      <c r="CK386" s="141">
        <v>105.9</v>
      </c>
      <c r="CL386" s="141">
        <v>105.9</v>
      </c>
    </row>
    <row r="387" spans="1:90" x14ac:dyDescent="0.2">
      <c r="A387" s="138" t="s">
        <v>3588</v>
      </c>
      <c r="B387" s="138" t="s">
        <v>3589</v>
      </c>
      <c r="C387" s="139">
        <v>9.9500000000000005E-3</v>
      </c>
      <c r="D387" s="141">
        <v>103.3</v>
      </c>
      <c r="E387" s="141">
        <v>103.3</v>
      </c>
      <c r="F387" s="141">
        <v>103.3</v>
      </c>
      <c r="G387" s="141">
        <v>107.2</v>
      </c>
      <c r="H387" s="141">
        <v>107.2</v>
      </c>
      <c r="I387" s="141">
        <v>107.2</v>
      </c>
      <c r="J387" s="141">
        <v>107.2</v>
      </c>
      <c r="K387" s="141">
        <v>107.2</v>
      </c>
      <c r="L387" s="141">
        <v>107.2</v>
      </c>
      <c r="M387" s="141">
        <v>107.2</v>
      </c>
      <c r="N387" s="141">
        <v>107.2</v>
      </c>
      <c r="O387" s="141">
        <v>107.2</v>
      </c>
      <c r="P387" s="141">
        <v>109.4</v>
      </c>
      <c r="Q387" s="141">
        <v>109.4</v>
      </c>
      <c r="R387" s="141">
        <v>109.4</v>
      </c>
      <c r="S387" s="141">
        <v>110.9</v>
      </c>
      <c r="T387" s="141">
        <v>110.9</v>
      </c>
      <c r="U387" s="141">
        <v>111.9</v>
      </c>
      <c r="V387" s="141">
        <v>111.9</v>
      </c>
      <c r="W387" s="141">
        <v>111.9</v>
      </c>
      <c r="X387" s="141">
        <v>111.9</v>
      </c>
      <c r="Y387" s="141">
        <v>111.9</v>
      </c>
      <c r="Z387" s="141">
        <v>111.9</v>
      </c>
      <c r="AA387" s="141">
        <v>111.9</v>
      </c>
      <c r="AB387" s="141">
        <v>112.7</v>
      </c>
      <c r="AC387" s="141">
        <v>112.7</v>
      </c>
      <c r="AD387" s="141">
        <v>112.7</v>
      </c>
      <c r="AE387" s="141">
        <v>114.5</v>
      </c>
      <c r="AF387" s="141">
        <v>114.5</v>
      </c>
      <c r="AG387" s="141">
        <v>115.7</v>
      </c>
      <c r="AH387" s="141">
        <v>115.7</v>
      </c>
      <c r="AI387" s="141">
        <v>115.7</v>
      </c>
      <c r="AJ387" s="141">
        <v>115.7</v>
      </c>
      <c r="AK387" s="141">
        <v>115.7</v>
      </c>
      <c r="AL387" s="141">
        <v>115.7</v>
      </c>
      <c r="AM387" s="141">
        <v>117</v>
      </c>
      <c r="AN387" s="141">
        <v>117</v>
      </c>
      <c r="AO387" s="141">
        <v>117</v>
      </c>
      <c r="AP387" s="141">
        <v>117</v>
      </c>
      <c r="AQ387" s="141">
        <v>116.7</v>
      </c>
      <c r="AR387" s="141">
        <v>116.7</v>
      </c>
      <c r="AS387" s="141">
        <v>116.1</v>
      </c>
      <c r="AT387" s="141">
        <v>116.1</v>
      </c>
      <c r="AU387" s="141">
        <v>117</v>
      </c>
      <c r="AV387" s="141">
        <v>118.3</v>
      </c>
      <c r="AW387" s="141">
        <v>118.3</v>
      </c>
      <c r="AX387" s="141">
        <v>118.3</v>
      </c>
      <c r="AY387" s="141">
        <v>117.9</v>
      </c>
      <c r="AZ387" s="141">
        <v>118.6</v>
      </c>
      <c r="BA387" s="141">
        <v>118.6</v>
      </c>
      <c r="BB387" s="141">
        <v>118.6</v>
      </c>
      <c r="BC387" s="141">
        <v>114.1</v>
      </c>
      <c r="BD387" s="141">
        <v>114.1</v>
      </c>
      <c r="BE387" s="141">
        <v>114.1</v>
      </c>
      <c r="BF387" s="141">
        <v>114.1</v>
      </c>
      <c r="BG387" s="141">
        <v>114.1</v>
      </c>
      <c r="BH387" s="141">
        <v>113</v>
      </c>
      <c r="BI387" s="141">
        <v>113</v>
      </c>
      <c r="BJ387" s="141">
        <v>113</v>
      </c>
      <c r="BK387" s="141">
        <v>113</v>
      </c>
      <c r="BL387" s="141">
        <v>113</v>
      </c>
      <c r="BM387" s="141">
        <v>113.3</v>
      </c>
      <c r="BN387" s="141">
        <v>114.4</v>
      </c>
      <c r="BO387" s="141">
        <v>116.6</v>
      </c>
      <c r="BP387" s="141">
        <v>145</v>
      </c>
      <c r="BQ387" s="141">
        <v>145</v>
      </c>
      <c r="BR387" s="141">
        <v>145</v>
      </c>
      <c r="BS387" s="141">
        <v>120.9</v>
      </c>
      <c r="BT387" s="141">
        <v>120.9</v>
      </c>
      <c r="BU387" s="141">
        <v>120.9</v>
      </c>
      <c r="BV387" s="141">
        <v>120.9</v>
      </c>
      <c r="BW387" s="141">
        <v>121.5</v>
      </c>
      <c r="BX387" s="141">
        <v>123.1</v>
      </c>
      <c r="BY387" s="141">
        <v>123.1</v>
      </c>
      <c r="BZ387" s="141">
        <v>123.1</v>
      </c>
      <c r="CA387" s="141">
        <v>124</v>
      </c>
      <c r="CB387" s="141">
        <v>125.4</v>
      </c>
      <c r="CC387" s="141">
        <v>125.4</v>
      </c>
      <c r="CD387" s="141">
        <v>125.7</v>
      </c>
      <c r="CE387" s="141">
        <v>127.1</v>
      </c>
      <c r="CF387" s="141">
        <v>125.4</v>
      </c>
      <c r="CG387" s="141">
        <v>127.5</v>
      </c>
      <c r="CH387" s="141">
        <v>127.5</v>
      </c>
      <c r="CI387" s="141">
        <v>127.6</v>
      </c>
      <c r="CJ387" s="141">
        <v>127.8</v>
      </c>
      <c r="CK387" s="141">
        <v>127.5</v>
      </c>
      <c r="CL387" s="141">
        <v>127.5</v>
      </c>
    </row>
    <row r="388" spans="1:90" x14ac:dyDescent="0.2">
      <c r="A388" s="138" t="s">
        <v>2056</v>
      </c>
      <c r="B388" s="138" t="s">
        <v>3590</v>
      </c>
      <c r="C388" s="139">
        <v>1.3169999999999999E-2</v>
      </c>
      <c r="D388" s="141">
        <v>101.5</v>
      </c>
      <c r="E388" s="141">
        <v>101.5</v>
      </c>
      <c r="F388" s="141">
        <v>101.5</v>
      </c>
      <c r="G388" s="141">
        <v>102.3</v>
      </c>
      <c r="H388" s="141">
        <v>102.4</v>
      </c>
      <c r="I388" s="141">
        <v>102.6</v>
      </c>
      <c r="J388" s="141">
        <v>102.6</v>
      </c>
      <c r="K388" s="141">
        <v>103</v>
      </c>
      <c r="L388" s="141">
        <v>103.2</v>
      </c>
      <c r="M388" s="141">
        <v>103.2</v>
      </c>
      <c r="N388" s="141">
        <v>103.1</v>
      </c>
      <c r="O388" s="141">
        <v>102.2</v>
      </c>
      <c r="P388" s="141">
        <v>103.7</v>
      </c>
      <c r="Q388" s="141">
        <v>104.6</v>
      </c>
      <c r="R388" s="141">
        <v>104.6</v>
      </c>
      <c r="S388" s="141">
        <v>108</v>
      </c>
      <c r="T388" s="141">
        <v>109.7</v>
      </c>
      <c r="U388" s="141">
        <v>111.3</v>
      </c>
      <c r="V388" s="141">
        <v>112.1</v>
      </c>
      <c r="W388" s="141">
        <v>112.3</v>
      </c>
      <c r="X388" s="141">
        <v>112.3</v>
      </c>
      <c r="Y388" s="141">
        <v>112.3</v>
      </c>
      <c r="Z388" s="141">
        <v>112.3</v>
      </c>
      <c r="AA388" s="141">
        <v>112.3</v>
      </c>
      <c r="AB388" s="141">
        <v>112.4</v>
      </c>
      <c r="AC388" s="141">
        <v>112.1</v>
      </c>
      <c r="AD388" s="141">
        <v>112.6</v>
      </c>
      <c r="AE388" s="141">
        <v>115.8</v>
      </c>
      <c r="AF388" s="141">
        <v>115.8</v>
      </c>
      <c r="AG388" s="141">
        <v>116</v>
      </c>
      <c r="AH388" s="141">
        <v>116.1</v>
      </c>
      <c r="AI388" s="141">
        <v>116.1</v>
      </c>
      <c r="AJ388" s="141">
        <v>116</v>
      </c>
      <c r="AK388" s="141">
        <v>116</v>
      </c>
      <c r="AL388" s="141">
        <v>116.3</v>
      </c>
      <c r="AM388" s="141">
        <v>116.6</v>
      </c>
      <c r="AN388" s="141">
        <v>118.3</v>
      </c>
      <c r="AO388" s="141">
        <v>118.9</v>
      </c>
      <c r="AP388" s="141">
        <v>118.9</v>
      </c>
      <c r="AQ388" s="141">
        <v>119.5</v>
      </c>
      <c r="AR388" s="141">
        <v>119.9</v>
      </c>
      <c r="AS388" s="141">
        <v>121.5</v>
      </c>
      <c r="AT388" s="141">
        <v>121.4</v>
      </c>
      <c r="AU388" s="141">
        <v>124.4</v>
      </c>
      <c r="AV388" s="141">
        <v>124.8</v>
      </c>
      <c r="AW388" s="141">
        <v>124.8</v>
      </c>
      <c r="AX388" s="141">
        <v>124.8</v>
      </c>
      <c r="AY388" s="141">
        <v>124.8</v>
      </c>
      <c r="AZ388" s="141">
        <v>124.7</v>
      </c>
      <c r="BA388" s="141">
        <v>119.6</v>
      </c>
      <c r="BB388" s="141">
        <v>119.6</v>
      </c>
      <c r="BC388" s="141">
        <v>119.5</v>
      </c>
      <c r="BD388" s="141">
        <v>119.7</v>
      </c>
      <c r="BE388" s="141">
        <v>119.7</v>
      </c>
      <c r="BF388" s="141">
        <v>120</v>
      </c>
      <c r="BG388" s="141">
        <v>120</v>
      </c>
      <c r="BH388" s="141">
        <v>121.4</v>
      </c>
      <c r="BI388" s="141">
        <v>124.2</v>
      </c>
      <c r="BJ388" s="141">
        <v>124.7</v>
      </c>
      <c r="BK388" s="141">
        <v>124.7</v>
      </c>
      <c r="BL388" s="141">
        <v>126.6</v>
      </c>
      <c r="BM388" s="141">
        <v>131.1</v>
      </c>
      <c r="BN388" s="141">
        <v>134.4</v>
      </c>
      <c r="BO388" s="141">
        <v>145.6</v>
      </c>
      <c r="BP388" s="141">
        <v>147.80000000000001</v>
      </c>
      <c r="BQ388" s="141">
        <v>150.19999999999999</v>
      </c>
      <c r="BR388" s="141">
        <v>146.9</v>
      </c>
      <c r="BS388" s="141">
        <v>146.9</v>
      </c>
      <c r="BT388" s="141">
        <v>146.9</v>
      </c>
      <c r="BU388" s="141">
        <v>148.69999999999999</v>
      </c>
      <c r="BV388" s="141">
        <v>149.80000000000001</v>
      </c>
      <c r="BW388" s="141">
        <v>150.9</v>
      </c>
      <c r="BX388" s="141">
        <v>162.30000000000001</v>
      </c>
      <c r="BY388" s="141">
        <v>162.30000000000001</v>
      </c>
      <c r="BZ388" s="141">
        <v>165.3</v>
      </c>
      <c r="CA388" s="141">
        <v>169.9</v>
      </c>
      <c r="CB388" s="141">
        <v>169.3</v>
      </c>
      <c r="CC388" s="141">
        <v>169.4</v>
      </c>
      <c r="CD388" s="141">
        <v>169.7</v>
      </c>
      <c r="CE388" s="141">
        <v>171</v>
      </c>
      <c r="CF388" s="141">
        <v>176.5</v>
      </c>
      <c r="CG388" s="141">
        <v>174.7</v>
      </c>
      <c r="CH388" s="141">
        <v>174.3</v>
      </c>
      <c r="CI388" s="141">
        <v>174.3</v>
      </c>
      <c r="CJ388" s="141">
        <v>174.3</v>
      </c>
      <c r="CK388" s="141">
        <v>175.4</v>
      </c>
      <c r="CL388" s="141">
        <v>176.2</v>
      </c>
    </row>
    <row r="389" spans="1:90" x14ac:dyDescent="0.2">
      <c r="A389" s="138" t="s">
        <v>3591</v>
      </c>
      <c r="B389" s="138" t="s">
        <v>3592</v>
      </c>
      <c r="C389" s="139">
        <v>8.0100000000000005E-2</v>
      </c>
      <c r="D389" s="141">
        <v>100.8</v>
      </c>
      <c r="E389" s="141">
        <v>101.1</v>
      </c>
      <c r="F389" s="141">
        <v>100.3</v>
      </c>
      <c r="G389" s="141">
        <v>100.9</v>
      </c>
      <c r="H389" s="141">
        <v>101.8</v>
      </c>
      <c r="I389" s="141">
        <v>102.1</v>
      </c>
      <c r="J389" s="141">
        <v>102.5</v>
      </c>
      <c r="K389" s="141">
        <v>102.5</v>
      </c>
      <c r="L389" s="141">
        <v>102.5</v>
      </c>
      <c r="M389" s="141">
        <v>102.5</v>
      </c>
      <c r="N389" s="141">
        <v>102.6</v>
      </c>
      <c r="O389" s="141">
        <v>102.6</v>
      </c>
      <c r="P389" s="141">
        <v>103</v>
      </c>
      <c r="Q389" s="141">
        <v>103</v>
      </c>
      <c r="R389" s="141">
        <v>103</v>
      </c>
      <c r="S389" s="141">
        <v>104.6</v>
      </c>
      <c r="T389" s="141">
        <v>104.6</v>
      </c>
      <c r="U389" s="141">
        <v>104.6</v>
      </c>
      <c r="V389" s="141">
        <v>105</v>
      </c>
      <c r="W389" s="141">
        <v>104.8</v>
      </c>
      <c r="X389" s="141">
        <v>104.6</v>
      </c>
      <c r="Y389" s="141">
        <v>105.3</v>
      </c>
      <c r="Z389" s="141">
        <v>106.4</v>
      </c>
      <c r="AA389" s="141">
        <v>106.8</v>
      </c>
      <c r="AB389" s="141">
        <v>106.8</v>
      </c>
      <c r="AC389" s="141">
        <v>106.8</v>
      </c>
      <c r="AD389" s="141">
        <v>106.8</v>
      </c>
      <c r="AE389" s="141">
        <v>109.5</v>
      </c>
      <c r="AF389" s="141">
        <v>110.3</v>
      </c>
      <c r="AG389" s="141">
        <v>111.3</v>
      </c>
      <c r="AH389" s="141">
        <v>110.9</v>
      </c>
      <c r="AI389" s="141">
        <v>110</v>
      </c>
      <c r="AJ389" s="141">
        <v>109.1</v>
      </c>
      <c r="AK389" s="141">
        <v>109.6</v>
      </c>
      <c r="AL389" s="141">
        <v>109.8</v>
      </c>
      <c r="AM389" s="141">
        <v>112.1</v>
      </c>
      <c r="AN389" s="141">
        <v>112.9</v>
      </c>
      <c r="AO389" s="141">
        <v>113.1</v>
      </c>
      <c r="AP389" s="141">
        <v>113</v>
      </c>
      <c r="AQ389" s="141">
        <v>114.5</v>
      </c>
      <c r="AR389" s="141">
        <v>114.5</v>
      </c>
      <c r="AS389" s="141">
        <v>114.5</v>
      </c>
      <c r="AT389" s="141">
        <v>114.5</v>
      </c>
      <c r="AU389" s="141">
        <v>114.5</v>
      </c>
      <c r="AV389" s="141">
        <v>114.5</v>
      </c>
      <c r="AW389" s="141">
        <v>114.5</v>
      </c>
      <c r="AX389" s="141">
        <v>114.5</v>
      </c>
      <c r="AY389" s="141">
        <v>114.5</v>
      </c>
      <c r="AZ389" s="141">
        <v>132.6</v>
      </c>
      <c r="BA389" s="141">
        <v>132.6</v>
      </c>
      <c r="BB389" s="141">
        <v>132.6</v>
      </c>
      <c r="BC389" s="141">
        <v>132.6</v>
      </c>
      <c r="BD389" s="141">
        <v>132.6</v>
      </c>
      <c r="BE389" s="141">
        <v>132.6</v>
      </c>
      <c r="BF389" s="141">
        <v>132.6</v>
      </c>
      <c r="BG389" s="141">
        <v>132.6</v>
      </c>
      <c r="BH389" s="141">
        <v>132.6</v>
      </c>
      <c r="BI389" s="141">
        <v>129.30000000000001</v>
      </c>
      <c r="BJ389" s="141">
        <v>134.19999999999999</v>
      </c>
      <c r="BK389" s="141">
        <v>133.4</v>
      </c>
      <c r="BL389" s="141">
        <v>130.9</v>
      </c>
      <c r="BM389" s="141">
        <v>126.8</v>
      </c>
      <c r="BN389" s="141">
        <v>124.9</v>
      </c>
      <c r="BO389" s="141">
        <v>126.8</v>
      </c>
      <c r="BP389" s="141">
        <v>126.8</v>
      </c>
      <c r="BQ389" s="141">
        <v>126.8</v>
      </c>
      <c r="BR389" s="141">
        <v>126.8</v>
      </c>
      <c r="BS389" s="141">
        <v>126.8</v>
      </c>
      <c r="BT389" s="141">
        <v>126.8</v>
      </c>
      <c r="BU389" s="141">
        <v>126.8</v>
      </c>
      <c r="BV389" s="141">
        <v>126.8</v>
      </c>
      <c r="BW389" s="141">
        <v>126.8</v>
      </c>
      <c r="BX389" s="141">
        <v>126.8</v>
      </c>
      <c r="BY389" s="141">
        <v>126.8</v>
      </c>
      <c r="BZ389" s="141">
        <v>127.9</v>
      </c>
      <c r="CA389" s="141">
        <v>136</v>
      </c>
      <c r="CB389" s="141">
        <v>137.69999999999999</v>
      </c>
      <c r="CC389" s="141">
        <v>137.69999999999999</v>
      </c>
      <c r="CD389" s="141">
        <v>137.6</v>
      </c>
      <c r="CE389" s="141">
        <v>137.6</v>
      </c>
      <c r="CF389" s="141">
        <v>137.69999999999999</v>
      </c>
      <c r="CG389" s="141">
        <v>137.69999999999999</v>
      </c>
      <c r="CH389" s="141">
        <v>137.69999999999999</v>
      </c>
      <c r="CI389" s="141">
        <v>137.69999999999999</v>
      </c>
      <c r="CJ389" s="141">
        <v>137.69999999999999</v>
      </c>
      <c r="CK389" s="141">
        <v>137.69999999999999</v>
      </c>
      <c r="CL389" s="141">
        <v>138</v>
      </c>
    </row>
    <row r="390" spans="1:90" x14ac:dyDescent="0.2">
      <c r="A390" s="138" t="s">
        <v>3593</v>
      </c>
      <c r="B390" s="138" t="s">
        <v>3594</v>
      </c>
      <c r="C390" s="139">
        <v>2.0160000000000001E-2</v>
      </c>
      <c r="D390" s="141">
        <v>101.5</v>
      </c>
      <c r="E390" s="141">
        <v>101.5</v>
      </c>
      <c r="F390" s="141">
        <v>101.5</v>
      </c>
      <c r="G390" s="141">
        <v>103.9</v>
      </c>
      <c r="H390" s="141">
        <v>103.9</v>
      </c>
      <c r="I390" s="141">
        <v>102.3</v>
      </c>
      <c r="J390" s="141">
        <v>102.3</v>
      </c>
      <c r="K390" s="141">
        <v>102.3</v>
      </c>
      <c r="L390" s="141">
        <v>102.3</v>
      </c>
      <c r="M390" s="141">
        <v>102.3</v>
      </c>
      <c r="N390" s="141">
        <v>102.3</v>
      </c>
      <c r="O390" s="141">
        <v>103.4</v>
      </c>
      <c r="P390" s="141">
        <v>103.4</v>
      </c>
      <c r="Q390" s="141">
        <v>103.4</v>
      </c>
      <c r="R390" s="141">
        <v>103.4</v>
      </c>
      <c r="S390" s="141">
        <v>114.7</v>
      </c>
      <c r="T390" s="141">
        <v>114.7</v>
      </c>
      <c r="U390" s="141">
        <v>114.7</v>
      </c>
      <c r="V390" s="141">
        <v>114.7</v>
      </c>
      <c r="W390" s="141">
        <v>114.7</v>
      </c>
      <c r="X390" s="141">
        <v>114.7</v>
      </c>
      <c r="Y390" s="141">
        <v>114.7</v>
      </c>
      <c r="Z390" s="141">
        <v>116.2</v>
      </c>
      <c r="AA390" s="141">
        <v>116.2</v>
      </c>
      <c r="AB390" s="141">
        <v>116.2</v>
      </c>
      <c r="AC390" s="141">
        <v>116.2</v>
      </c>
      <c r="AD390" s="141">
        <v>116.2</v>
      </c>
      <c r="AE390" s="141">
        <v>116.9</v>
      </c>
      <c r="AF390" s="141">
        <v>116.9</v>
      </c>
      <c r="AG390" s="141">
        <v>116.9</v>
      </c>
      <c r="AH390" s="141">
        <v>116.9</v>
      </c>
      <c r="AI390" s="141">
        <v>116.9</v>
      </c>
      <c r="AJ390" s="141">
        <v>116.9</v>
      </c>
      <c r="AK390" s="141">
        <v>118</v>
      </c>
      <c r="AL390" s="141">
        <v>118</v>
      </c>
      <c r="AM390" s="141">
        <v>118</v>
      </c>
      <c r="AN390" s="141">
        <v>118</v>
      </c>
      <c r="AO390" s="141">
        <v>118</v>
      </c>
      <c r="AP390" s="141">
        <v>118</v>
      </c>
      <c r="AQ390" s="141">
        <v>118</v>
      </c>
      <c r="AR390" s="141">
        <v>118</v>
      </c>
      <c r="AS390" s="141">
        <v>118</v>
      </c>
      <c r="AT390" s="141">
        <v>120</v>
      </c>
      <c r="AU390" s="141">
        <v>120</v>
      </c>
      <c r="AV390" s="141">
        <v>120</v>
      </c>
      <c r="AW390" s="141">
        <v>120</v>
      </c>
      <c r="AX390" s="141">
        <v>120</v>
      </c>
      <c r="AY390" s="141">
        <v>120</v>
      </c>
      <c r="AZ390" s="141">
        <v>116.7</v>
      </c>
      <c r="BA390" s="141">
        <v>116.6</v>
      </c>
      <c r="BB390" s="141">
        <v>116.9</v>
      </c>
      <c r="BC390" s="141">
        <v>118</v>
      </c>
      <c r="BD390" s="141">
        <v>117.7</v>
      </c>
      <c r="BE390" s="141">
        <v>118.8</v>
      </c>
      <c r="BF390" s="141">
        <v>118.8</v>
      </c>
      <c r="BG390" s="141">
        <v>119.2</v>
      </c>
      <c r="BH390" s="141">
        <v>118.6</v>
      </c>
      <c r="BI390" s="141">
        <v>117.7</v>
      </c>
      <c r="BJ390" s="141">
        <v>115.9</v>
      </c>
      <c r="BK390" s="141">
        <v>115.3</v>
      </c>
      <c r="BL390" s="141">
        <v>113.6</v>
      </c>
      <c r="BM390" s="141">
        <v>113.6</v>
      </c>
      <c r="BN390" s="141">
        <v>113.6</v>
      </c>
      <c r="BO390" s="141">
        <v>114</v>
      </c>
      <c r="BP390" s="141">
        <v>114</v>
      </c>
      <c r="BQ390" s="141">
        <v>114</v>
      </c>
      <c r="BR390" s="141">
        <v>114</v>
      </c>
      <c r="BS390" s="141">
        <v>114</v>
      </c>
      <c r="BT390" s="141">
        <v>114</v>
      </c>
      <c r="BU390" s="141">
        <v>114</v>
      </c>
      <c r="BV390" s="141">
        <v>114</v>
      </c>
      <c r="BW390" s="141">
        <v>114</v>
      </c>
      <c r="BX390" s="141">
        <v>114.8</v>
      </c>
      <c r="BY390" s="141">
        <v>114.8</v>
      </c>
      <c r="BZ390" s="141">
        <v>115.2</v>
      </c>
      <c r="CA390" s="141">
        <v>115.2</v>
      </c>
      <c r="CB390" s="141">
        <v>115.2</v>
      </c>
      <c r="CC390" s="141">
        <v>115.2</v>
      </c>
      <c r="CD390" s="141">
        <v>115.2</v>
      </c>
      <c r="CE390" s="141">
        <v>115.2</v>
      </c>
      <c r="CF390" s="141">
        <v>115.2</v>
      </c>
      <c r="CG390" s="141">
        <v>115.2</v>
      </c>
      <c r="CH390" s="141">
        <v>115.2</v>
      </c>
      <c r="CI390" s="141">
        <v>120.3</v>
      </c>
      <c r="CJ390" s="141">
        <v>128</v>
      </c>
      <c r="CK390" s="141">
        <v>128</v>
      </c>
      <c r="CL390" s="141">
        <v>128</v>
      </c>
    </row>
    <row r="391" spans="1:90" x14ac:dyDescent="0.2">
      <c r="A391" s="138" t="s">
        <v>3595</v>
      </c>
      <c r="B391" s="138" t="s">
        <v>3596</v>
      </c>
      <c r="C391" s="139">
        <v>5.4820000000000001E-2</v>
      </c>
      <c r="D391" s="141">
        <v>100.3</v>
      </c>
      <c r="E391" s="141">
        <v>99.9</v>
      </c>
      <c r="F391" s="141">
        <v>100.9</v>
      </c>
      <c r="G391" s="141">
        <v>102.2</v>
      </c>
      <c r="H391" s="141">
        <v>103.2</v>
      </c>
      <c r="I391" s="141">
        <v>101.5</v>
      </c>
      <c r="J391" s="141">
        <v>102.2</v>
      </c>
      <c r="K391" s="141">
        <v>102.8</v>
      </c>
      <c r="L391" s="141">
        <v>104.2</v>
      </c>
      <c r="M391" s="141">
        <v>105</v>
      </c>
      <c r="N391" s="141">
        <v>105</v>
      </c>
      <c r="O391" s="141">
        <v>105.5</v>
      </c>
      <c r="P391" s="141">
        <v>104.2</v>
      </c>
      <c r="Q391" s="141">
        <v>105.1</v>
      </c>
      <c r="R391" s="141">
        <v>104.5</v>
      </c>
      <c r="S391" s="141">
        <v>106</v>
      </c>
      <c r="T391" s="141">
        <v>106.9</v>
      </c>
      <c r="U391" s="141">
        <v>110.2</v>
      </c>
      <c r="V391" s="141">
        <v>114.9</v>
      </c>
      <c r="W391" s="141">
        <v>116</v>
      </c>
      <c r="X391" s="141">
        <v>120.9</v>
      </c>
      <c r="Y391" s="141">
        <v>122.1</v>
      </c>
      <c r="Z391" s="141">
        <v>120.3</v>
      </c>
      <c r="AA391" s="141">
        <v>117.7</v>
      </c>
      <c r="AB391" s="141">
        <v>117.7</v>
      </c>
      <c r="AC391" s="141">
        <v>117.6</v>
      </c>
      <c r="AD391" s="141">
        <v>117.7</v>
      </c>
      <c r="AE391" s="141">
        <v>117.3</v>
      </c>
      <c r="AF391" s="141">
        <v>118.1</v>
      </c>
      <c r="AG391" s="141">
        <v>117.6</v>
      </c>
      <c r="AH391" s="141">
        <v>117.1</v>
      </c>
      <c r="AI391" s="141">
        <v>117.7</v>
      </c>
      <c r="AJ391" s="141">
        <v>118.5</v>
      </c>
      <c r="AK391" s="141">
        <v>118.7</v>
      </c>
      <c r="AL391" s="141">
        <v>118.2</v>
      </c>
      <c r="AM391" s="141">
        <v>117.6</v>
      </c>
      <c r="AN391" s="141">
        <v>119.7</v>
      </c>
      <c r="AO391" s="141">
        <v>120.3</v>
      </c>
      <c r="AP391" s="141">
        <v>120.8</v>
      </c>
      <c r="AQ391" s="141">
        <v>119.9</v>
      </c>
      <c r="AR391" s="141">
        <v>120.6</v>
      </c>
      <c r="AS391" s="141">
        <v>122.4</v>
      </c>
      <c r="AT391" s="141">
        <v>122.4</v>
      </c>
      <c r="AU391" s="141">
        <v>125.8</v>
      </c>
      <c r="AV391" s="141">
        <v>125.8</v>
      </c>
      <c r="AW391" s="141">
        <v>126</v>
      </c>
      <c r="AX391" s="141">
        <v>119.3</v>
      </c>
      <c r="AY391" s="141">
        <v>119.3</v>
      </c>
      <c r="AZ391" s="141">
        <v>113.5</v>
      </c>
      <c r="BA391" s="141">
        <v>115.5</v>
      </c>
      <c r="BB391" s="141">
        <v>114</v>
      </c>
      <c r="BC391" s="141">
        <v>114.4</v>
      </c>
      <c r="BD391" s="141">
        <v>114.6</v>
      </c>
      <c r="BE391" s="141">
        <v>114.4</v>
      </c>
      <c r="BF391" s="141">
        <v>115</v>
      </c>
      <c r="BG391" s="141">
        <v>115.5</v>
      </c>
      <c r="BH391" s="141">
        <v>115.7</v>
      </c>
      <c r="BI391" s="141">
        <v>114.8</v>
      </c>
      <c r="BJ391" s="141">
        <v>112.5</v>
      </c>
      <c r="BK391" s="141">
        <v>114.9</v>
      </c>
      <c r="BL391" s="141">
        <v>115</v>
      </c>
      <c r="BM391" s="141">
        <v>114.7</v>
      </c>
      <c r="BN391" s="141">
        <v>116.7</v>
      </c>
      <c r="BO391" s="141">
        <v>120.8</v>
      </c>
      <c r="BP391" s="141">
        <v>120.7</v>
      </c>
      <c r="BQ391" s="141">
        <v>120.6</v>
      </c>
      <c r="BR391" s="141">
        <v>121.3</v>
      </c>
      <c r="BS391" s="141">
        <v>120.5</v>
      </c>
      <c r="BT391" s="141">
        <v>120.9</v>
      </c>
      <c r="BU391" s="141">
        <v>120.7</v>
      </c>
      <c r="BV391" s="141">
        <v>121.3</v>
      </c>
      <c r="BW391" s="141">
        <v>119.9</v>
      </c>
      <c r="BX391" s="141">
        <v>120.9</v>
      </c>
      <c r="BY391" s="141">
        <v>122.4</v>
      </c>
      <c r="BZ391" s="141">
        <v>121</v>
      </c>
      <c r="CA391" s="141">
        <v>122.5</v>
      </c>
      <c r="CB391" s="141">
        <v>124</v>
      </c>
      <c r="CC391" s="141">
        <v>122.8</v>
      </c>
      <c r="CD391" s="141">
        <v>121.4</v>
      </c>
      <c r="CE391" s="141">
        <v>121.3</v>
      </c>
      <c r="CF391" s="141">
        <v>122.4</v>
      </c>
      <c r="CG391" s="141">
        <v>123.7</v>
      </c>
      <c r="CH391" s="141">
        <v>124.3</v>
      </c>
      <c r="CI391" s="141">
        <v>126.2</v>
      </c>
      <c r="CJ391" s="141">
        <v>126.8</v>
      </c>
      <c r="CK391" s="141">
        <v>126.2</v>
      </c>
      <c r="CL391" s="141">
        <v>127.1</v>
      </c>
    </row>
    <row r="392" spans="1:90" x14ac:dyDescent="0.2">
      <c r="A392" s="138" t="s">
        <v>3597</v>
      </c>
      <c r="B392" s="138" t="s">
        <v>3598</v>
      </c>
      <c r="C392" s="139">
        <v>4.1759999999999999E-2</v>
      </c>
      <c r="D392" s="141">
        <v>101.6</v>
      </c>
      <c r="E392" s="141">
        <v>98.9</v>
      </c>
      <c r="F392" s="141">
        <v>99.6</v>
      </c>
      <c r="G392" s="141">
        <v>111.3</v>
      </c>
      <c r="H392" s="141">
        <v>107.8</v>
      </c>
      <c r="I392" s="141">
        <v>105.4</v>
      </c>
      <c r="J392" s="141">
        <v>106.5</v>
      </c>
      <c r="K392" s="141">
        <v>104.3</v>
      </c>
      <c r="L392" s="141">
        <v>109.9</v>
      </c>
      <c r="M392" s="141">
        <v>112.5</v>
      </c>
      <c r="N392" s="141">
        <v>111.5</v>
      </c>
      <c r="O392" s="141">
        <v>113.5</v>
      </c>
      <c r="P392" s="141">
        <v>112</v>
      </c>
      <c r="Q392" s="141">
        <v>111.8</v>
      </c>
      <c r="R392" s="141">
        <v>106.5</v>
      </c>
      <c r="S392" s="141">
        <v>112.6</v>
      </c>
      <c r="T392" s="141">
        <v>111.2</v>
      </c>
      <c r="U392" s="141">
        <v>112</v>
      </c>
      <c r="V392" s="141">
        <v>115.5</v>
      </c>
      <c r="W392" s="141">
        <v>120.8</v>
      </c>
      <c r="X392" s="141">
        <v>122.9</v>
      </c>
      <c r="Y392" s="141">
        <v>120.9</v>
      </c>
      <c r="Z392" s="141">
        <v>117.8</v>
      </c>
      <c r="AA392" s="141">
        <v>120.4</v>
      </c>
      <c r="AB392" s="141">
        <v>122.2</v>
      </c>
      <c r="AC392" s="141">
        <v>117</v>
      </c>
      <c r="AD392" s="141">
        <v>121.9</v>
      </c>
      <c r="AE392" s="141">
        <v>120.8</v>
      </c>
      <c r="AF392" s="141">
        <v>116.3</v>
      </c>
      <c r="AG392" s="141">
        <v>115.8</v>
      </c>
      <c r="AH392" s="141">
        <v>122</v>
      </c>
      <c r="AI392" s="141">
        <v>126.8</v>
      </c>
      <c r="AJ392" s="141">
        <v>122.4</v>
      </c>
      <c r="AK392" s="141">
        <v>119.9</v>
      </c>
      <c r="AL392" s="141">
        <v>121.7</v>
      </c>
      <c r="AM392" s="141">
        <v>127.6</v>
      </c>
      <c r="AN392" s="141">
        <v>134.69999999999999</v>
      </c>
      <c r="AO392" s="141">
        <v>137.30000000000001</v>
      </c>
      <c r="AP392" s="141">
        <v>127.2</v>
      </c>
      <c r="AQ392" s="141">
        <v>123.2</v>
      </c>
      <c r="AR392" s="141">
        <v>121.7</v>
      </c>
      <c r="AS392" s="141">
        <v>126.9</v>
      </c>
      <c r="AT392" s="141">
        <v>126.8</v>
      </c>
      <c r="AU392" s="141">
        <v>133.6</v>
      </c>
      <c r="AV392" s="141">
        <v>130.80000000000001</v>
      </c>
      <c r="AW392" s="141">
        <v>123.7</v>
      </c>
      <c r="AX392" s="141">
        <v>117.2</v>
      </c>
      <c r="AY392" s="141">
        <v>116.1</v>
      </c>
      <c r="AZ392" s="141">
        <v>117.1</v>
      </c>
      <c r="BA392" s="141">
        <v>118.4</v>
      </c>
      <c r="BB392" s="141">
        <v>120</v>
      </c>
      <c r="BC392" s="141">
        <v>117.4</v>
      </c>
      <c r="BD392" s="141">
        <v>114.1</v>
      </c>
      <c r="BE392" s="141">
        <v>120.3</v>
      </c>
      <c r="BF392" s="141">
        <v>119.7</v>
      </c>
      <c r="BG392" s="141">
        <v>117.7</v>
      </c>
      <c r="BH392" s="141">
        <v>118.1</v>
      </c>
      <c r="BI392" s="141">
        <v>117.7</v>
      </c>
      <c r="BJ392" s="141">
        <v>120.5</v>
      </c>
      <c r="BK392" s="141">
        <v>120.6</v>
      </c>
      <c r="BL392" s="141">
        <v>120.8</v>
      </c>
      <c r="BM392" s="141">
        <v>125.2</v>
      </c>
      <c r="BN392" s="141">
        <v>123.2</v>
      </c>
      <c r="BO392" s="141">
        <v>125.6</v>
      </c>
      <c r="BP392" s="141">
        <v>129.5</v>
      </c>
      <c r="BQ392" s="141">
        <v>131.69999999999999</v>
      </c>
      <c r="BR392" s="141">
        <v>125.2</v>
      </c>
      <c r="BS392" s="141">
        <v>122.2</v>
      </c>
      <c r="BT392" s="141">
        <v>127.7</v>
      </c>
      <c r="BU392" s="141">
        <v>127.7</v>
      </c>
      <c r="BV392" s="141">
        <v>122.9</v>
      </c>
      <c r="BW392" s="141">
        <v>122.6</v>
      </c>
      <c r="BX392" s="141">
        <v>123.9</v>
      </c>
      <c r="BY392" s="141">
        <v>119.2</v>
      </c>
      <c r="BZ392" s="141">
        <v>119.2</v>
      </c>
      <c r="CA392" s="141">
        <v>119.2</v>
      </c>
      <c r="CB392" s="141">
        <v>119.4</v>
      </c>
      <c r="CC392" s="141">
        <v>119.2</v>
      </c>
      <c r="CD392" s="141">
        <v>118</v>
      </c>
      <c r="CE392" s="141">
        <v>118</v>
      </c>
      <c r="CF392" s="141">
        <v>118</v>
      </c>
      <c r="CG392" s="141">
        <v>118</v>
      </c>
      <c r="CH392" s="141">
        <v>116.3</v>
      </c>
      <c r="CI392" s="141">
        <v>116.9</v>
      </c>
      <c r="CJ392" s="141">
        <v>116.9</v>
      </c>
      <c r="CK392" s="141">
        <v>116.9</v>
      </c>
      <c r="CL392" s="141">
        <v>116.9</v>
      </c>
    </row>
    <row r="393" spans="1:90" x14ac:dyDescent="0.2">
      <c r="A393" s="138" t="s">
        <v>3599</v>
      </c>
      <c r="B393" s="138" t="s">
        <v>3600</v>
      </c>
      <c r="C393" s="139">
        <v>1.172E-2</v>
      </c>
      <c r="D393" s="141">
        <v>103.1</v>
      </c>
      <c r="E393" s="141">
        <v>102</v>
      </c>
      <c r="F393" s="141">
        <v>101.1</v>
      </c>
      <c r="G393" s="141">
        <v>101.3</v>
      </c>
      <c r="H393" s="141">
        <v>100.9</v>
      </c>
      <c r="I393" s="141">
        <v>100.3</v>
      </c>
      <c r="J393" s="141">
        <v>99.7</v>
      </c>
      <c r="K393" s="141">
        <v>100.7</v>
      </c>
      <c r="L393" s="141">
        <v>103.5</v>
      </c>
      <c r="M393" s="141">
        <v>104.1</v>
      </c>
      <c r="N393" s="141">
        <v>105</v>
      </c>
      <c r="O393" s="141">
        <v>102.5</v>
      </c>
      <c r="P393" s="141">
        <v>103</v>
      </c>
      <c r="Q393" s="141">
        <v>103.6</v>
      </c>
      <c r="R393" s="141">
        <v>104.6</v>
      </c>
      <c r="S393" s="141">
        <v>106.9</v>
      </c>
      <c r="T393" s="141">
        <v>107.8</v>
      </c>
      <c r="U393" s="141">
        <v>109</v>
      </c>
      <c r="V393" s="141">
        <v>111.3</v>
      </c>
      <c r="W393" s="141">
        <v>114.4</v>
      </c>
      <c r="X393" s="141">
        <v>118.8</v>
      </c>
      <c r="Y393" s="141">
        <v>119.8</v>
      </c>
      <c r="Z393" s="141">
        <v>117.6</v>
      </c>
      <c r="AA393" s="141">
        <v>112.7</v>
      </c>
      <c r="AB393" s="141">
        <v>108.4</v>
      </c>
      <c r="AC393" s="141">
        <v>106.8</v>
      </c>
      <c r="AD393" s="141">
        <v>107.8</v>
      </c>
      <c r="AE393" s="141">
        <v>108.8</v>
      </c>
      <c r="AF393" s="141">
        <v>108.1</v>
      </c>
      <c r="AG393" s="141">
        <v>102.6</v>
      </c>
      <c r="AH393" s="141">
        <v>99.8</v>
      </c>
      <c r="AI393" s="141">
        <v>101</v>
      </c>
      <c r="AJ393" s="141">
        <v>101.9</v>
      </c>
      <c r="AK393" s="141">
        <v>101.4</v>
      </c>
      <c r="AL393" s="141">
        <v>101.6</v>
      </c>
      <c r="AM393" s="141">
        <v>101.7</v>
      </c>
      <c r="AN393" s="141">
        <v>101</v>
      </c>
      <c r="AO393" s="141">
        <v>100.5</v>
      </c>
      <c r="AP393" s="141">
        <v>102.3</v>
      </c>
      <c r="AQ393" s="141">
        <v>102.3</v>
      </c>
      <c r="AR393" s="141">
        <v>102.9</v>
      </c>
      <c r="AS393" s="141">
        <v>105.8</v>
      </c>
      <c r="AT393" s="141">
        <v>112.4</v>
      </c>
      <c r="AU393" s="141">
        <v>115.3</v>
      </c>
      <c r="AV393" s="141">
        <v>112.8</v>
      </c>
      <c r="AW393" s="141">
        <v>106.7</v>
      </c>
      <c r="AX393" s="141">
        <v>99.9</v>
      </c>
      <c r="AY393" s="141">
        <v>99.9</v>
      </c>
      <c r="AZ393" s="141">
        <v>101.2</v>
      </c>
      <c r="BA393" s="141">
        <v>102.1</v>
      </c>
      <c r="BB393" s="141">
        <v>103</v>
      </c>
      <c r="BC393" s="141">
        <v>105.2</v>
      </c>
      <c r="BD393" s="141">
        <v>105.6</v>
      </c>
      <c r="BE393" s="141">
        <v>103.2</v>
      </c>
      <c r="BF393" s="141">
        <v>104.3</v>
      </c>
      <c r="BG393" s="141">
        <v>106.1</v>
      </c>
      <c r="BH393" s="141">
        <v>104.2</v>
      </c>
      <c r="BI393" s="141">
        <v>104.5</v>
      </c>
      <c r="BJ393" s="141">
        <v>102.9</v>
      </c>
      <c r="BK393" s="141">
        <v>101.6</v>
      </c>
      <c r="BL393" s="141">
        <v>99.6</v>
      </c>
      <c r="BM393" s="141">
        <v>99.3</v>
      </c>
      <c r="BN393" s="141">
        <v>100.2</v>
      </c>
      <c r="BO393" s="141">
        <v>102.8</v>
      </c>
      <c r="BP393" s="141">
        <v>101.3</v>
      </c>
      <c r="BQ393" s="141">
        <v>101</v>
      </c>
      <c r="BR393" s="141">
        <v>101</v>
      </c>
      <c r="BS393" s="141">
        <v>101</v>
      </c>
      <c r="BT393" s="141">
        <v>101</v>
      </c>
      <c r="BU393" s="141">
        <v>101</v>
      </c>
      <c r="BV393" s="141">
        <v>101</v>
      </c>
      <c r="BW393" s="141">
        <v>101.8</v>
      </c>
      <c r="BX393" s="141">
        <v>104.3</v>
      </c>
      <c r="BY393" s="141">
        <v>104.4</v>
      </c>
      <c r="BZ393" s="141">
        <v>107.2</v>
      </c>
      <c r="CA393" s="141">
        <v>110.5</v>
      </c>
      <c r="CB393" s="141">
        <v>110.3</v>
      </c>
      <c r="CC393" s="141">
        <v>109.3</v>
      </c>
      <c r="CD393" s="141">
        <v>109.3</v>
      </c>
      <c r="CE393" s="141">
        <v>109.3</v>
      </c>
      <c r="CF393" s="141">
        <v>109.4</v>
      </c>
      <c r="CG393" s="141">
        <v>110.3</v>
      </c>
      <c r="CH393" s="141">
        <v>110.5</v>
      </c>
      <c r="CI393" s="141">
        <v>111.8</v>
      </c>
      <c r="CJ393" s="141">
        <v>112.3</v>
      </c>
      <c r="CK393" s="141">
        <v>111.8</v>
      </c>
      <c r="CL393" s="141">
        <v>111.7</v>
      </c>
    </row>
    <row r="394" spans="1:90" x14ac:dyDescent="0.2">
      <c r="A394" s="138" t="s">
        <v>3601</v>
      </c>
      <c r="B394" s="138" t="s">
        <v>3602</v>
      </c>
      <c r="C394" s="139">
        <v>8.3400000000000002E-2</v>
      </c>
      <c r="D394" s="141">
        <v>102.3</v>
      </c>
      <c r="E394" s="141">
        <v>102.7</v>
      </c>
      <c r="F394" s="141">
        <v>102.7</v>
      </c>
      <c r="G394" s="141">
        <v>108.6</v>
      </c>
      <c r="H394" s="141">
        <v>108.8</v>
      </c>
      <c r="I394" s="141">
        <v>109</v>
      </c>
      <c r="J394" s="141">
        <v>109</v>
      </c>
      <c r="K394" s="141">
        <v>109</v>
      </c>
      <c r="L394" s="141">
        <v>109</v>
      </c>
      <c r="M394" s="141">
        <v>109</v>
      </c>
      <c r="N394" s="141">
        <v>109</v>
      </c>
      <c r="O394" s="141">
        <v>109</v>
      </c>
      <c r="P394" s="141">
        <v>111.8</v>
      </c>
      <c r="Q394" s="141">
        <v>111.8</v>
      </c>
      <c r="R394" s="141">
        <v>111.8</v>
      </c>
      <c r="S394" s="141">
        <v>113.7</v>
      </c>
      <c r="T394" s="141">
        <v>114.7</v>
      </c>
      <c r="U394" s="141">
        <v>114.7</v>
      </c>
      <c r="V394" s="141">
        <v>115.1</v>
      </c>
      <c r="W394" s="141">
        <v>115.6</v>
      </c>
      <c r="X394" s="141">
        <v>116.5</v>
      </c>
      <c r="Y394" s="141">
        <v>115.9</v>
      </c>
      <c r="Z394" s="141">
        <v>115.9</v>
      </c>
      <c r="AA394" s="141">
        <v>115.9</v>
      </c>
      <c r="AB394" s="141">
        <v>115.9</v>
      </c>
      <c r="AC394" s="141">
        <v>114.3</v>
      </c>
      <c r="AD394" s="141">
        <v>113.7</v>
      </c>
      <c r="AE394" s="141">
        <v>122.2</v>
      </c>
      <c r="AF394" s="141">
        <v>125.2</v>
      </c>
      <c r="AG394" s="141">
        <v>125.1</v>
      </c>
      <c r="AH394" s="141">
        <v>125.1</v>
      </c>
      <c r="AI394" s="141">
        <v>125.1</v>
      </c>
      <c r="AJ394" s="141">
        <v>125.1</v>
      </c>
      <c r="AK394" s="141">
        <v>127</v>
      </c>
      <c r="AL394" s="141">
        <v>127.6</v>
      </c>
      <c r="AM394" s="141">
        <v>127.6</v>
      </c>
      <c r="AN394" s="141">
        <v>130</v>
      </c>
      <c r="AO394" s="141">
        <v>130.4</v>
      </c>
      <c r="AP394" s="141">
        <v>129.1</v>
      </c>
      <c r="AQ394" s="141">
        <v>129.1</v>
      </c>
      <c r="AR394" s="141">
        <v>129.1</v>
      </c>
      <c r="AS394" s="141">
        <v>129.1</v>
      </c>
      <c r="AT394" s="141">
        <v>129.80000000000001</v>
      </c>
      <c r="AU394" s="141">
        <v>130.5</v>
      </c>
      <c r="AV394" s="141">
        <v>130.5</v>
      </c>
      <c r="AW394" s="141">
        <v>130.5</v>
      </c>
      <c r="AX394" s="141">
        <v>130.5</v>
      </c>
      <c r="AY394" s="141">
        <v>130.5</v>
      </c>
      <c r="AZ394" s="141">
        <v>131.80000000000001</v>
      </c>
      <c r="BA394" s="141">
        <v>132.1</v>
      </c>
      <c r="BB394" s="141">
        <v>132.1</v>
      </c>
      <c r="BC394" s="141">
        <v>132.5</v>
      </c>
      <c r="BD394" s="141">
        <v>135.1</v>
      </c>
      <c r="BE394" s="141">
        <v>133.1</v>
      </c>
      <c r="BF394" s="141">
        <v>133.6</v>
      </c>
      <c r="BG394" s="141">
        <v>132.1</v>
      </c>
      <c r="BH394" s="141">
        <v>132.69999999999999</v>
      </c>
      <c r="BI394" s="141">
        <v>131.9</v>
      </c>
      <c r="BJ394" s="141">
        <v>132.9</v>
      </c>
      <c r="BK394" s="141">
        <v>132.80000000000001</v>
      </c>
      <c r="BL394" s="141">
        <v>133.19999999999999</v>
      </c>
      <c r="BM394" s="141">
        <v>133.6</v>
      </c>
      <c r="BN394" s="141">
        <v>134.1</v>
      </c>
      <c r="BO394" s="141">
        <v>136.80000000000001</v>
      </c>
      <c r="BP394" s="141">
        <v>139.9</v>
      </c>
      <c r="BQ394" s="141">
        <v>139.1</v>
      </c>
      <c r="BR394" s="141">
        <v>138.80000000000001</v>
      </c>
      <c r="BS394" s="141">
        <v>137.80000000000001</v>
      </c>
      <c r="BT394" s="141">
        <v>137.9</v>
      </c>
      <c r="BU394" s="141">
        <v>137.30000000000001</v>
      </c>
      <c r="BV394" s="141">
        <v>137.6</v>
      </c>
      <c r="BW394" s="141">
        <v>137.6</v>
      </c>
      <c r="BX394" s="141">
        <v>134.4</v>
      </c>
      <c r="BY394" s="141">
        <v>134.19999999999999</v>
      </c>
      <c r="BZ394" s="141">
        <v>134.5</v>
      </c>
      <c r="CA394" s="141">
        <v>135.80000000000001</v>
      </c>
      <c r="CB394" s="141">
        <v>136.1</v>
      </c>
      <c r="CC394" s="141">
        <v>136.1</v>
      </c>
      <c r="CD394" s="141">
        <v>136.1</v>
      </c>
      <c r="CE394" s="141">
        <v>136.1</v>
      </c>
      <c r="CF394" s="141">
        <v>136.1</v>
      </c>
      <c r="CG394" s="141">
        <v>136.30000000000001</v>
      </c>
      <c r="CH394" s="141">
        <v>136.80000000000001</v>
      </c>
      <c r="CI394" s="141">
        <v>136.6</v>
      </c>
      <c r="CJ394" s="141">
        <v>136.6</v>
      </c>
      <c r="CK394" s="141">
        <v>136.5</v>
      </c>
      <c r="CL394" s="141">
        <v>136.80000000000001</v>
      </c>
    </row>
    <row r="395" spans="1:90" x14ac:dyDescent="0.2">
      <c r="A395" s="138" t="s">
        <v>3603</v>
      </c>
      <c r="B395" s="138" t="s">
        <v>2079</v>
      </c>
      <c r="C395" s="139">
        <v>0.58435000000000004</v>
      </c>
      <c r="D395" s="141">
        <v>101.2</v>
      </c>
      <c r="E395" s="141">
        <v>102.1</v>
      </c>
      <c r="F395" s="141">
        <v>101.1</v>
      </c>
      <c r="G395" s="141">
        <v>103.7</v>
      </c>
      <c r="H395" s="141">
        <v>103.3</v>
      </c>
      <c r="I395" s="141">
        <v>103.3</v>
      </c>
      <c r="J395" s="141">
        <v>103.2</v>
      </c>
      <c r="K395" s="141">
        <v>102.9</v>
      </c>
      <c r="L395" s="141">
        <v>103.1</v>
      </c>
      <c r="M395" s="141">
        <v>102.9</v>
      </c>
      <c r="N395" s="141">
        <v>102.7</v>
      </c>
      <c r="O395" s="141">
        <v>102.8</v>
      </c>
      <c r="P395" s="141">
        <v>103.7</v>
      </c>
      <c r="Q395" s="141">
        <v>103.6</v>
      </c>
      <c r="R395" s="141">
        <v>103.7</v>
      </c>
      <c r="S395" s="141">
        <v>106.3</v>
      </c>
      <c r="T395" s="141">
        <v>106.2</v>
      </c>
      <c r="U395" s="141">
        <v>106.8</v>
      </c>
      <c r="V395" s="141">
        <v>106.9</v>
      </c>
      <c r="W395" s="141">
        <v>107</v>
      </c>
      <c r="X395" s="141">
        <v>107.3</v>
      </c>
      <c r="Y395" s="141">
        <v>107.5</v>
      </c>
      <c r="Z395" s="141">
        <v>107.6</v>
      </c>
      <c r="AA395" s="141">
        <v>107.2</v>
      </c>
      <c r="AB395" s="141">
        <v>107.7</v>
      </c>
      <c r="AC395" s="141">
        <v>107.8</v>
      </c>
      <c r="AD395" s="141">
        <v>108.5</v>
      </c>
      <c r="AE395" s="141">
        <v>112</v>
      </c>
      <c r="AF395" s="141">
        <v>112</v>
      </c>
      <c r="AG395" s="141">
        <v>112.1</v>
      </c>
      <c r="AH395" s="141">
        <v>112.2</v>
      </c>
      <c r="AI395" s="141">
        <v>112.5</v>
      </c>
      <c r="AJ395" s="141">
        <v>112.2</v>
      </c>
      <c r="AK395" s="141">
        <v>113.1</v>
      </c>
      <c r="AL395" s="141">
        <v>113.4</v>
      </c>
      <c r="AM395" s="141">
        <v>114.1</v>
      </c>
      <c r="AN395" s="141">
        <v>116.4</v>
      </c>
      <c r="AO395" s="141">
        <v>117.9</v>
      </c>
      <c r="AP395" s="141">
        <v>118</v>
      </c>
      <c r="AQ395" s="141">
        <v>119.2</v>
      </c>
      <c r="AR395" s="141">
        <v>119.7</v>
      </c>
      <c r="AS395" s="141">
        <v>120.7</v>
      </c>
      <c r="AT395" s="141">
        <v>120.8</v>
      </c>
      <c r="AU395" s="141">
        <v>121</v>
      </c>
      <c r="AV395" s="141">
        <v>121.1</v>
      </c>
      <c r="AW395" s="141">
        <v>121.6</v>
      </c>
      <c r="AX395" s="141">
        <v>121.3</v>
      </c>
      <c r="AY395" s="141">
        <v>121.3</v>
      </c>
      <c r="AZ395" s="141">
        <v>121.5</v>
      </c>
      <c r="BA395" s="141">
        <v>120.9</v>
      </c>
      <c r="BB395" s="141">
        <v>118.7</v>
      </c>
      <c r="BC395" s="141">
        <v>119.1</v>
      </c>
      <c r="BD395" s="141">
        <v>119.2</v>
      </c>
      <c r="BE395" s="141">
        <v>118.7</v>
      </c>
      <c r="BF395" s="141">
        <v>122.1</v>
      </c>
      <c r="BG395" s="141">
        <v>122.6</v>
      </c>
      <c r="BH395" s="141">
        <v>122.8</v>
      </c>
      <c r="BI395" s="141">
        <v>122.8</v>
      </c>
      <c r="BJ395" s="141">
        <v>122.9</v>
      </c>
      <c r="BK395" s="141">
        <v>123.5</v>
      </c>
      <c r="BL395" s="141">
        <v>123.8</v>
      </c>
      <c r="BM395" s="141">
        <v>125</v>
      </c>
      <c r="BN395" s="141">
        <v>125.8</v>
      </c>
      <c r="BO395" s="141">
        <v>126.9</v>
      </c>
      <c r="BP395" s="141">
        <v>126.7</v>
      </c>
      <c r="BQ395" s="141">
        <v>127.1</v>
      </c>
      <c r="BR395" s="141">
        <v>127.9</v>
      </c>
      <c r="BS395" s="141">
        <v>127</v>
      </c>
      <c r="BT395" s="141">
        <v>127.1</v>
      </c>
      <c r="BU395" s="141">
        <v>127.6</v>
      </c>
      <c r="BV395" s="141">
        <v>128.30000000000001</v>
      </c>
      <c r="BW395" s="141">
        <v>128.9</v>
      </c>
      <c r="BX395" s="141">
        <v>131.80000000000001</v>
      </c>
      <c r="BY395" s="141">
        <v>135.9</v>
      </c>
      <c r="BZ395" s="141">
        <v>139.1</v>
      </c>
      <c r="CA395" s="141">
        <v>140.1</v>
      </c>
      <c r="CB395" s="141">
        <v>141.6</v>
      </c>
      <c r="CC395" s="141">
        <v>142</v>
      </c>
      <c r="CD395" s="141">
        <v>142.1</v>
      </c>
      <c r="CE395" s="141">
        <v>142.5</v>
      </c>
      <c r="CF395" s="141">
        <v>143.6</v>
      </c>
      <c r="CG395" s="141">
        <v>145</v>
      </c>
      <c r="CH395" s="141">
        <v>144.80000000000001</v>
      </c>
      <c r="CI395" s="141">
        <v>145.19999999999999</v>
      </c>
      <c r="CJ395" s="141">
        <v>145.5</v>
      </c>
      <c r="CK395" s="141">
        <v>145.19999999999999</v>
      </c>
      <c r="CL395" s="141">
        <v>145.30000000000001</v>
      </c>
    </row>
    <row r="396" spans="1:90" x14ac:dyDescent="0.2">
      <c r="A396" s="138" t="s">
        <v>3604</v>
      </c>
      <c r="B396" s="138" t="s">
        <v>2081</v>
      </c>
      <c r="C396" s="139">
        <v>0.17147000000000001</v>
      </c>
      <c r="D396" s="141">
        <v>100.3</v>
      </c>
      <c r="E396" s="141">
        <v>100.3</v>
      </c>
      <c r="F396" s="141">
        <v>100.3</v>
      </c>
      <c r="G396" s="141">
        <v>104.1</v>
      </c>
      <c r="H396" s="141">
        <v>104.1</v>
      </c>
      <c r="I396" s="141">
        <v>104.1</v>
      </c>
      <c r="J396" s="141">
        <v>104.1</v>
      </c>
      <c r="K396" s="141">
        <v>104.1</v>
      </c>
      <c r="L396" s="141">
        <v>104.1</v>
      </c>
      <c r="M396" s="141">
        <v>104.1</v>
      </c>
      <c r="N396" s="141">
        <v>104.1</v>
      </c>
      <c r="O396" s="141">
        <v>104.1</v>
      </c>
      <c r="P396" s="141">
        <v>104.1</v>
      </c>
      <c r="Q396" s="141">
        <v>104.1</v>
      </c>
      <c r="R396" s="141">
        <v>104.1</v>
      </c>
      <c r="S396" s="141">
        <v>105.9</v>
      </c>
      <c r="T396" s="141">
        <v>105.9</v>
      </c>
      <c r="U396" s="141">
        <v>105.9</v>
      </c>
      <c r="V396" s="141">
        <v>105.9</v>
      </c>
      <c r="W396" s="141">
        <v>106.4</v>
      </c>
      <c r="X396" s="141">
        <v>107.8</v>
      </c>
      <c r="Y396" s="141">
        <v>107.3</v>
      </c>
      <c r="Z396" s="141">
        <v>105.8</v>
      </c>
      <c r="AA396" s="141">
        <v>105.8</v>
      </c>
      <c r="AB396" s="141">
        <v>105.5</v>
      </c>
      <c r="AC396" s="141">
        <v>104.7</v>
      </c>
      <c r="AD396" s="141">
        <v>104.8</v>
      </c>
      <c r="AE396" s="141">
        <v>110.5</v>
      </c>
      <c r="AF396" s="141">
        <v>110.5</v>
      </c>
      <c r="AG396" s="141">
        <v>110.5</v>
      </c>
      <c r="AH396" s="141">
        <v>110.5</v>
      </c>
      <c r="AI396" s="141">
        <v>110.5</v>
      </c>
      <c r="AJ396" s="141">
        <v>110.5</v>
      </c>
      <c r="AK396" s="141">
        <v>110.7</v>
      </c>
      <c r="AL396" s="141">
        <v>110.8</v>
      </c>
      <c r="AM396" s="141">
        <v>113</v>
      </c>
      <c r="AN396" s="141">
        <v>121.7</v>
      </c>
      <c r="AO396" s="141">
        <v>126.3</v>
      </c>
      <c r="AP396" s="141">
        <v>126.3</v>
      </c>
      <c r="AQ396" s="141">
        <v>128.9</v>
      </c>
      <c r="AR396" s="141">
        <v>128.9</v>
      </c>
      <c r="AS396" s="141">
        <v>128.9</v>
      </c>
      <c r="AT396" s="141">
        <v>128.9</v>
      </c>
      <c r="AU396" s="141">
        <v>128.9</v>
      </c>
      <c r="AV396" s="141">
        <v>128.9</v>
      </c>
      <c r="AW396" s="141">
        <v>128.9</v>
      </c>
      <c r="AX396" s="141">
        <v>128.9</v>
      </c>
      <c r="AY396" s="141">
        <v>128.9</v>
      </c>
      <c r="AZ396" s="141">
        <v>126.9</v>
      </c>
      <c r="BA396" s="141">
        <v>126.8</v>
      </c>
      <c r="BB396" s="141">
        <v>126.3</v>
      </c>
      <c r="BC396" s="141">
        <v>126.3</v>
      </c>
      <c r="BD396" s="141">
        <v>126.3</v>
      </c>
      <c r="BE396" s="141">
        <v>126.3</v>
      </c>
      <c r="BF396" s="141">
        <v>136.5</v>
      </c>
      <c r="BG396" s="141">
        <v>138.6</v>
      </c>
      <c r="BH396" s="141">
        <v>138.4</v>
      </c>
      <c r="BI396" s="141">
        <v>138.4</v>
      </c>
      <c r="BJ396" s="141">
        <v>138.30000000000001</v>
      </c>
      <c r="BK396" s="141">
        <v>139.1</v>
      </c>
      <c r="BL396" s="141">
        <v>139.4</v>
      </c>
      <c r="BM396" s="141">
        <v>140.69999999999999</v>
      </c>
      <c r="BN396" s="141">
        <v>140.9</v>
      </c>
      <c r="BO396" s="141">
        <v>139.6</v>
      </c>
      <c r="BP396" s="141">
        <v>139.4</v>
      </c>
      <c r="BQ396" s="141">
        <v>139.4</v>
      </c>
      <c r="BR396" s="141">
        <v>139.4</v>
      </c>
      <c r="BS396" s="141">
        <v>139.4</v>
      </c>
      <c r="BT396" s="141">
        <v>138.69999999999999</v>
      </c>
      <c r="BU396" s="141">
        <v>138.4</v>
      </c>
      <c r="BV396" s="141">
        <v>138.4</v>
      </c>
      <c r="BW396" s="141">
        <v>138.6</v>
      </c>
      <c r="BX396" s="141">
        <v>142.1</v>
      </c>
      <c r="BY396" s="141">
        <v>145.5</v>
      </c>
      <c r="BZ396" s="141">
        <v>156.19999999999999</v>
      </c>
      <c r="CA396" s="141">
        <v>156.4</v>
      </c>
      <c r="CB396" s="141">
        <v>157.80000000000001</v>
      </c>
      <c r="CC396" s="141">
        <v>158.19999999999999</v>
      </c>
      <c r="CD396" s="141">
        <v>158.19999999999999</v>
      </c>
      <c r="CE396" s="141">
        <v>158.9</v>
      </c>
      <c r="CF396" s="141">
        <v>159.80000000000001</v>
      </c>
      <c r="CG396" s="141">
        <v>160.30000000000001</v>
      </c>
      <c r="CH396" s="141">
        <v>160.30000000000001</v>
      </c>
      <c r="CI396" s="141">
        <v>160.30000000000001</v>
      </c>
      <c r="CJ396" s="141">
        <v>160.30000000000001</v>
      </c>
      <c r="CK396" s="141">
        <v>160.30000000000001</v>
      </c>
      <c r="CL396" s="141">
        <v>160.5</v>
      </c>
    </row>
    <row r="397" spans="1:90" x14ac:dyDescent="0.2">
      <c r="A397" s="138" t="s">
        <v>3605</v>
      </c>
      <c r="B397" s="138" t="s">
        <v>2083</v>
      </c>
      <c r="C397" s="139">
        <v>0.11786000000000001</v>
      </c>
      <c r="D397" s="141">
        <v>103.5</v>
      </c>
      <c r="E397" s="141">
        <v>108.4</v>
      </c>
      <c r="F397" s="141">
        <v>102.4</v>
      </c>
      <c r="G397" s="141">
        <v>105.8</v>
      </c>
      <c r="H397" s="141">
        <v>103.2</v>
      </c>
      <c r="I397" s="141">
        <v>102.8</v>
      </c>
      <c r="J397" s="141">
        <v>102.4</v>
      </c>
      <c r="K397" s="141">
        <v>101.7</v>
      </c>
      <c r="L397" s="141">
        <v>101.9</v>
      </c>
      <c r="M397" s="141">
        <v>100.9</v>
      </c>
      <c r="N397" s="141">
        <v>100</v>
      </c>
      <c r="O397" s="141">
        <v>100.8</v>
      </c>
      <c r="P397" s="141">
        <v>101.9</v>
      </c>
      <c r="Q397" s="141">
        <v>100.9</v>
      </c>
      <c r="R397" s="141">
        <v>99.2</v>
      </c>
      <c r="S397" s="141">
        <v>100.7</v>
      </c>
      <c r="T397" s="141">
        <v>99.5</v>
      </c>
      <c r="U397" s="141">
        <v>100.9</v>
      </c>
      <c r="V397" s="141">
        <v>101.8</v>
      </c>
      <c r="W397" s="141">
        <v>101.5</v>
      </c>
      <c r="X397" s="141">
        <v>102</v>
      </c>
      <c r="Y397" s="141">
        <v>103.5</v>
      </c>
      <c r="Z397" s="141">
        <v>104.9</v>
      </c>
      <c r="AA397" s="141">
        <v>103.5</v>
      </c>
      <c r="AB397" s="141">
        <v>104.4</v>
      </c>
      <c r="AC397" s="141">
        <v>105.9</v>
      </c>
      <c r="AD397" s="141">
        <v>106.1</v>
      </c>
      <c r="AE397" s="141">
        <v>107</v>
      </c>
      <c r="AF397" s="141">
        <v>107.5</v>
      </c>
      <c r="AG397" s="141">
        <v>106.6</v>
      </c>
      <c r="AH397" s="141">
        <v>106.6</v>
      </c>
      <c r="AI397" s="141">
        <v>108.5</v>
      </c>
      <c r="AJ397" s="141">
        <v>105.4</v>
      </c>
      <c r="AK397" s="141">
        <v>108.9</v>
      </c>
      <c r="AL397" s="141">
        <v>109.8</v>
      </c>
      <c r="AM397" s="141">
        <v>108</v>
      </c>
      <c r="AN397" s="141">
        <v>105.1</v>
      </c>
      <c r="AO397" s="141">
        <v>105.1</v>
      </c>
      <c r="AP397" s="141">
        <v>105.4</v>
      </c>
      <c r="AQ397" s="141">
        <v>105.4</v>
      </c>
      <c r="AR397" s="141">
        <v>105.4</v>
      </c>
      <c r="AS397" s="141">
        <v>105.4</v>
      </c>
      <c r="AT397" s="141">
        <v>105.4</v>
      </c>
      <c r="AU397" s="141">
        <v>105.4</v>
      </c>
      <c r="AV397" s="141">
        <v>105.4</v>
      </c>
      <c r="AW397" s="141">
        <v>105.4</v>
      </c>
      <c r="AX397" s="141">
        <v>105.4</v>
      </c>
      <c r="AY397" s="141">
        <v>103.4</v>
      </c>
      <c r="AZ397" s="141">
        <v>103.5</v>
      </c>
      <c r="BA397" s="141">
        <v>100</v>
      </c>
      <c r="BB397" s="141">
        <v>100.8</v>
      </c>
      <c r="BC397" s="141">
        <v>100</v>
      </c>
      <c r="BD397" s="141">
        <v>100.6</v>
      </c>
      <c r="BE397" s="141">
        <v>100.3</v>
      </c>
      <c r="BF397" s="141">
        <v>100.6</v>
      </c>
      <c r="BG397" s="141">
        <v>100.5</v>
      </c>
      <c r="BH397" s="141">
        <v>100.2</v>
      </c>
      <c r="BI397" s="141">
        <v>100.6</v>
      </c>
      <c r="BJ397" s="141">
        <v>100.3</v>
      </c>
      <c r="BK397" s="141">
        <v>100.6</v>
      </c>
      <c r="BL397" s="141">
        <v>101</v>
      </c>
      <c r="BM397" s="141">
        <v>101.1</v>
      </c>
      <c r="BN397" s="141">
        <v>100.8</v>
      </c>
      <c r="BO397" s="141">
        <v>100.8</v>
      </c>
      <c r="BP397" s="141">
        <v>101</v>
      </c>
      <c r="BQ397" s="141">
        <v>101.1</v>
      </c>
      <c r="BR397" s="141">
        <v>101.1</v>
      </c>
      <c r="BS397" s="141">
        <v>101.1</v>
      </c>
      <c r="BT397" s="141">
        <v>101.1</v>
      </c>
      <c r="BU397" s="141">
        <v>101.1</v>
      </c>
      <c r="BV397" s="141">
        <v>101.1</v>
      </c>
      <c r="BW397" s="141">
        <v>101.1</v>
      </c>
      <c r="BX397" s="141">
        <v>101.1</v>
      </c>
      <c r="BY397" s="141">
        <v>102.3</v>
      </c>
      <c r="BZ397" s="141">
        <v>100.9</v>
      </c>
      <c r="CA397" s="141">
        <v>104.3</v>
      </c>
      <c r="CB397" s="141">
        <v>104.3</v>
      </c>
      <c r="CC397" s="141">
        <v>104.5</v>
      </c>
      <c r="CD397" s="141">
        <v>104.7</v>
      </c>
      <c r="CE397" s="141">
        <v>104.7</v>
      </c>
      <c r="CF397" s="141">
        <v>104.7</v>
      </c>
      <c r="CG397" s="141">
        <v>104.7</v>
      </c>
      <c r="CH397" s="141">
        <v>104.7</v>
      </c>
      <c r="CI397" s="141">
        <v>104.7</v>
      </c>
      <c r="CJ397" s="141">
        <v>104.7</v>
      </c>
      <c r="CK397" s="141">
        <v>104.7</v>
      </c>
      <c r="CL397" s="141">
        <v>104.7</v>
      </c>
    </row>
    <row r="398" spans="1:90" x14ac:dyDescent="0.2">
      <c r="A398" s="138" t="s">
        <v>3606</v>
      </c>
      <c r="B398" s="138" t="s">
        <v>3607</v>
      </c>
      <c r="C398" s="139">
        <v>2.264E-2</v>
      </c>
      <c r="D398" s="141">
        <v>101.1</v>
      </c>
      <c r="E398" s="141">
        <v>100.8</v>
      </c>
      <c r="F398" s="141">
        <v>104.3</v>
      </c>
      <c r="G398" s="141">
        <v>99.1</v>
      </c>
      <c r="H398" s="141">
        <v>100.3</v>
      </c>
      <c r="I398" s="141">
        <v>100.5</v>
      </c>
      <c r="J398" s="141">
        <v>99.6</v>
      </c>
      <c r="K398" s="141">
        <v>99.1</v>
      </c>
      <c r="L398" s="141">
        <v>99.4</v>
      </c>
      <c r="M398" s="141">
        <v>97.2</v>
      </c>
      <c r="N398" s="141">
        <v>98.8</v>
      </c>
      <c r="O398" s="141">
        <v>97.8</v>
      </c>
      <c r="P398" s="141">
        <v>104.2</v>
      </c>
      <c r="Q398" s="141">
        <v>103.1</v>
      </c>
      <c r="R398" s="141">
        <v>102.3</v>
      </c>
      <c r="S398" s="141">
        <v>105.4</v>
      </c>
      <c r="T398" s="141">
        <v>102</v>
      </c>
      <c r="U398" s="141">
        <v>104.3</v>
      </c>
      <c r="V398" s="141">
        <v>102.6</v>
      </c>
      <c r="W398" s="141">
        <v>104.5</v>
      </c>
      <c r="X398" s="141">
        <v>102.7</v>
      </c>
      <c r="Y398" s="141">
        <v>103.9</v>
      </c>
      <c r="Z398" s="141">
        <v>107.5</v>
      </c>
      <c r="AA398" s="141">
        <v>101.2</v>
      </c>
      <c r="AB398" s="141">
        <v>104.7</v>
      </c>
      <c r="AC398" s="141">
        <v>104.7</v>
      </c>
      <c r="AD398" s="141">
        <v>113.6</v>
      </c>
      <c r="AE398" s="141">
        <v>111.1</v>
      </c>
      <c r="AF398" s="141">
        <v>110.8</v>
      </c>
      <c r="AG398" s="141">
        <v>113.6</v>
      </c>
      <c r="AH398" s="141">
        <v>109.5</v>
      </c>
      <c r="AI398" s="141">
        <v>108.8</v>
      </c>
      <c r="AJ398" s="141">
        <v>115.7</v>
      </c>
      <c r="AK398" s="141">
        <v>115.7</v>
      </c>
      <c r="AL398" s="141">
        <v>115.4</v>
      </c>
      <c r="AM398" s="141">
        <v>116.8</v>
      </c>
      <c r="AN398" s="141">
        <v>116.6</v>
      </c>
      <c r="AO398" s="141">
        <v>116.6</v>
      </c>
      <c r="AP398" s="141">
        <v>117.7</v>
      </c>
      <c r="AQ398" s="141">
        <v>119.5</v>
      </c>
      <c r="AR398" s="141">
        <v>119.5</v>
      </c>
      <c r="AS398" s="141">
        <v>119.5</v>
      </c>
      <c r="AT398" s="141">
        <v>119.5</v>
      </c>
      <c r="AU398" s="141">
        <v>119.5</v>
      </c>
      <c r="AV398" s="141">
        <v>119.5</v>
      </c>
      <c r="AW398" s="141">
        <v>119.5</v>
      </c>
      <c r="AX398" s="141">
        <v>119.5</v>
      </c>
      <c r="AY398" s="141">
        <v>119.1</v>
      </c>
      <c r="AZ398" s="141">
        <v>118.6</v>
      </c>
      <c r="BA398" s="141">
        <v>118.5</v>
      </c>
      <c r="BB398" s="141">
        <v>118.4</v>
      </c>
      <c r="BC398" s="141">
        <v>118.4</v>
      </c>
      <c r="BD398" s="141">
        <v>118</v>
      </c>
      <c r="BE398" s="141">
        <v>117.5</v>
      </c>
      <c r="BF398" s="141">
        <v>117.5</v>
      </c>
      <c r="BG398" s="141">
        <v>117.5</v>
      </c>
      <c r="BH398" s="141">
        <v>117.5</v>
      </c>
      <c r="BI398" s="141">
        <v>117.5</v>
      </c>
      <c r="BJ398" s="141">
        <v>117.5</v>
      </c>
      <c r="BK398" s="141">
        <v>117.5</v>
      </c>
      <c r="BL398" s="141">
        <v>111.5</v>
      </c>
      <c r="BM398" s="141">
        <v>111.4</v>
      </c>
      <c r="BN398" s="141">
        <v>111.4</v>
      </c>
      <c r="BO398" s="141">
        <v>111.9</v>
      </c>
      <c r="BP398" s="141">
        <v>111.9</v>
      </c>
      <c r="BQ398" s="141">
        <v>111.9</v>
      </c>
      <c r="BR398" s="141">
        <v>111.9</v>
      </c>
      <c r="BS398" s="141">
        <v>97.6</v>
      </c>
      <c r="BT398" s="141">
        <v>111.9</v>
      </c>
      <c r="BU398" s="141">
        <v>111.9</v>
      </c>
      <c r="BV398" s="141">
        <v>112.1</v>
      </c>
      <c r="BW398" s="141">
        <v>119.2</v>
      </c>
      <c r="BX398" s="141">
        <v>111.3</v>
      </c>
      <c r="BY398" s="141">
        <v>118.5</v>
      </c>
      <c r="BZ398" s="141">
        <v>112.2</v>
      </c>
      <c r="CA398" s="141">
        <v>117.1</v>
      </c>
      <c r="CB398" s="141">
        <v>115.3</v>
      </c>
      <c r="CC398" s="141">
        <v>117</v>
      </c>
      <c r="CD398" s="141">
        <v>118.2</v>
      </c>
      <c r="CE398" s="141">
        <v>123.8</v>
      </c>
      <c r="CF398" s="141">
        <v>119.1</v>
      </c>
      <c r="CG398" s="141">
        <v>122.9</v>
      </c>
      <c r="CH398" s="141">
        <v>122.9</v>
      </c>
      <c r="CI398" s="141">
        <v>122.9</v>
      </c>
      <c r="CJ398" s="141">
        <v>122.9</v>
      </c>
      <c r="CK398" s="141">
        <v>122.9</v>
      </c>
      <c r="CL398" s="141">
        <v>122.9</v>
      </c>
    </row>
    <row r="399" spans="1:90" x14ac:dyDescent="0.2">
      <c r="A399" s="138" t="s">
        <v>3608</v>
      </c>
      <c r="B399" s="138" t="s">
        <v>3609</v>
      </c>
      <c r="C399" s="139">
        <v>9.6920000000000006E-2</v>
      </c>
      <c r="D399" s="141">
        <v>100.8</v>
      </c>
      <c r="E399" s="141">
        <v>100.8</v>
      </c>
      <c r="F399" s="141">
        <v>100.8</v>
      </c>
      <c r="G399" s="141">
        <v>103.5</v>
      </c>
      <c r="H399" s="141">
        <v>103.5</v>
      </c>
      <c r="I399" s="141">
        <v>103.5</v>
      </c>
      <c r="J399" s="141">
        <v>103.5</v>
      </c>
      <c r="K399" s="141">
        <v>103.5</v>
      </c>
      <c r="L399" s="141">
        <v>103.5</v>
      </c>
      <c r="M399" s="141">
        <v>103.5</v>
      </c>
      <c r="N399" s="141">
        <v>103.5</v>
      </c>
      <c r="O399" s="141">
        <v>103.5</v>
      </c>
      <c r="P399" s="141">
        <v>104.8</v>
      </c>
      <c r="Q399" s="141">
        <v>104.9</v>
      </c>
      <c r="R399" s="141">
        <v>106.1</v>
      </c>
      <c r="S399" s="141">
        <v>106.7</v>
      </c>
      <c r="T399" s="141">
        <v>107.3</v>
      </c>
      <c r="U399" s="141">
        <v>108.4</v>
      </c>
      <c r="V399" s="141">
        <v>108.3</v>
      </c>
      <c r="W399" s="141">
        <v>108.3</v>
      </c>
      <c r="X399" s="141">
        <v>108.3</v>
      </c>
      <c r="Y399" s="141">
        <v>108.3</v>
      </c>
      <c r="Z399" s="141">
        <v>108.7</v>
      </c>
      <c r="AA399" s="141">
        <v>109.7</v>
      </c>
      <c r="AB399" s="141">
        <v>109.7</v>
      </c>
      <c r="AC399" s="141">
        <v>109.7</v>
      </c>
      <c r="AD399" s="141">
        <v>110</v>
      </c>
      <c r="AE399" s="141">
        <v>113.8</v>
      </c>
      <c r="AF399" s="141">
        <v>113.8</v>
      </c>
      <c r="AG399" s="141">
        <v>113.9</v>
      </c>
      <c r="AH399" s="141">
        <v>113.9</v>
      </c>
      <c r="AI399" s="141">
        <v>113.9</v>
      </c>
      <c r="AJ399" s="141">
        <v>113.9</v>
      </c>
      <c r="AK399" s="141">
        <v>114</v>
      </c>
      <c r="AL399" s="141">
        <v>114.1</v>
      </c>
      <c r="AM399" s="141">
        <v>116</v>
      </c>
      <c r="AN399" s="141">
        <v>118.3</v>
      </c>
      <c r="AO399" s="141">
        <v>118.4</v>
      </c>
      <c r="AP399" s="141">
        <v>118.3</v>
      </c>
      <c r="AQ399" s="141">
        <v>119.6</v>
      </c>
      <c r="AR399" s="141">
        <v>120.8</v>
      </c>
      <c r="AS399" s="141">
        <v>126.2</v>
      </c>
      <c r="AT399" s="141">
        <v>125.6</v>
      </c>
      <c r="AU399" s="141">
        <v>126.4</v>
      </c>
      <c r="AV399" s="141">
        <v>128</v>
      </c>
      <c r="AW399" s="141">
        <v>132.69999999999999</v>
      </c>
      <c r="AX399" s="141">
        <v>130.80000000000001</v>
      </c>
      <c r="AY399" s="141">
        <v>132.6</v>
      </c>
      <c r="AZ399" s="141">
        <v>134.6</v>
      </c>
      <c r="BA399" s="141">
        <v>134.80000000000001</v>
      </c>
      <c r="BB399" s="141">
        <v>124.1</v>
      </c>
      <c r="BC399" s="141">
        <v>124</v>
      </c>
      <c r="BD399" s="141">
        <v>124.4</v>
      </c>
      <c r="BE399" s="141">
        <v>123.3</v>
      </c>
      <c r="BF399" s="141">
        <v>122.9</v>
      </c>
      <c r="BG399" s="141">
        <v>122.5</v>
      </c>
      <c r="BH399" s="141">
        <v>122.9</v>
      </c>
      <c r="BI399" s="141">
        <v>122.4</v>
      </c>
      <c r="BJ399" s="141">
        <v>122.7</v>
      </c>
      <c r="BK399" s="141">
        <v>122.6</v>
      </c>
      <c r="BL399" s="141">
        <v>123.2</v>
      </c>
      <c r="BM399" s="141">
        <v>124.1</v>
      </c>
      <c r="BN399" s="141">
        <v>124.6</v>
      </c>
      <c r="BO399" s="141">
        <v>126</v>
      </c>
      <c r="BP399" s="141">
        <v>126.6</v>
      </c>
      <c r="BQ399" s="141">
        <v>126.8</v>
      </c>
      <c r="BR399" s="141">
        <v>126.8</v>
      </c>
      <c r="BS399" s="141">
        <v>126.8</v>
      </c>
      <c r="BT399" s="141">
        <v>126.8</v>
      </c>
      <c r="BU399" s="141">
        <v>126.4</v>
      </c>
      <c r="BV399" s="141">
        <v>126.4</v>
      </c>
      <c r="BW399" s="141">
        <v>126.3</v>
      </c>
      <c r="BX399" s="141">
        <v>127.9</v>
      </c>
      <c r="BY399" s="141">
        <v>130.30000000000001</v>
      </c>
      <c r="BZ399" s="141">
        <v>131.69999999999999</v>
      </c>
      <c r="CA399" s="141">
        <v>131.69999999999999</v>
      </c>
      <c r="CB399" s="141">
        <v>138.5</v>
      </c>
      <c r="CC399" s="141">
        <v>141.30000000000001</v>
      </c>
      <c r="CD399" s="141">
        <v>142</v>
      </c>
      <c r="CE399" s="141">
        <v>142.1</v>
      </c>
      <c r="CF399" s="141">
        <v>146.1</v>
      </c>
      <c r="CG399" s="141">
        <v>150.19999999999999</v>
      </c>
      <c r="CH399" s="141">
        <v>152.80000000000001</v>
      </c>
      <c r="CI399" s="141">
        <v>156.1</v>
      </c>
      <c r="CJ399" s="141">
        <v>156.4</v>
      </c>
      <c r="CK399" s="141">
        <v>155</v>
      </c>
      <c r="CL399" s="141">
        <v>154.5</v>
      </c>
    </row>
    <row r="400" spans="1:90" x14ac:dyDescent="0.2">
      <c r="A400" s="138" t="s">
        <v>3610</v>
      </c>
      <c r="B400" s="138" t="s">
        <v>3611</v>
      </c>
      <c r="C400" s="139">
        <v>2.2179999999999998E-2</v>
      </c>
      <c r="D400" s="141">
        <v>100</v>
      </c>
      <c r="E400" s="141">
        <v>100</v>
      </c>
      <c r="F400" s="141">
        <v>100</v>
      </c>
      <c r="G400" s="141">
        <v>102.7</v>
      </c>
      <c r="H400" s="141">
        <v>102.7</v>
      </c>
      <c r="I400" s="141">
        <v>102.7</v>
      </c>
      <c r="J400" s="141">
        <v>102.7</v>
      </c>
      <c r="K400" s="141">
        <v>102.7</v>
      </c>
      <c r="L400" s="141">
        <v>102.7</v>
      </c>
      <c r="M400" s="141">
        <v>102.7</v>
      </c>
      <c r="N400" s="141">
        <v>102.7</v>
      </c>
      <c r="O400" s="141">
        <v>102.7</v>
      </c>
      <c r="P400" s="141">
        <v>102.7</v>
      </c>
      <c r="Q400" s="141">
        <v>102.7</v>
      </c>
      <c r="R400" s="141">
        <v>102.8</v>
      </c>
      <c r="S400" s="141">
        <v>117.6</v>
      </c>
      <c r="T400" s="141">
        <v>117.6</v>
      </c>
      <c r="U400" s="141">
        <v>117.6</v>
      </c>
      <c r="V400" s="141">
        <v>117.6</v>
      </c>
      <c r="W400" s="141">
        <v>117.6</v>
      </c>
      <c r="X400" s="141">
        <v>117.6</v>
      </c>
      <c r="Y400" s="141">
        <v>117.6</v>
      </c>
      <c r="Z400" s="141">
        <v>117.6</v>
      </c>
      <c r="AA400" s="141">
        <v>117.6</v>
      </c>
      <c r="AB400" s="141">
        <v>117.6</v>
      </c>
      <c r="AC400" s="141">
        <v>117.6</v>
      </c>
      <c r="AD400" s="141">
        <v>117.6</v>
      </c>
      <c r="AE400" s="141">
        <v>125</v>
      </c>
      <c r="AF400" s="141">
        <v>125</v>
      </c>
      <c r="AG400" s="141">
        <v>125</v>
      </c>
      <c r="AH400" s="141">
        <v>123.1</v>
      </c>
      <c r="AI400" s="141">
        <v>123.1</v>
      </c>
      <c r="AJ400" s="141">
        <v>123.1</v>
      </c>
      <c r="AK400" s="141">
        <v>123.1</v>
      </c>
      <c r="AL400" s="141">
        <v>123.1</v>
      </c>
      <c r="AM400" s="141">
        <v>123.1</v>
      </c>
      <c r="AN400" s="141">
        <v>130.30000000000001</v>
      </c>
      <c r="AO400" s="141">
        <v>130.30000000000001</v>
      </c>
      <c r="AP400" s="141">
        <v>130.30000000000001</v>
      </c>
      <c r="AQ400" s="141">
        <v>130.30000000000001</v>
      </c>
      <c r="AR400" s="141">
        <v>135.30000000000001</v>
      </c>
      <c r="AS400" s="141">
        <v>135.30000000000001</v>
      </c>
      <c r="AT400" s="141">
        <v>135.30000000000001</v>
      </c>
      <c r="AU400" s="141">
        <v>135.30000000000001</v>
      </c>
      <c r="AV400" s="141">
        <v>135.30000000000001</v>
      </c>
      <c r="AW400" s="141">
        <v>135.30000000000001</v>
      </c>
      <c r="AX400" s="141">
        <v>135.30000000000001</v>
      </c>
      <c r="AY400" s="141">
        <v>138.9</v>
      </c>
      <c r="AZ400" s="141">
        <v>147.4</v>
      </c>
      <c r="BA400" s="141">
        <v>147.4</v>
      </c>
      <c r="BB400" s="141">
        <v>147.5</v>
      </c>
      <c r="BC400" s="141">
        <v>147.5</v>
      </c>
      <c r="BD400" s="141">
        <v>147.5</v>
      </c>
      <c r="BE400" s="141">
        <v>147.5</v>
      </c>
      <c r="BF400" s="141">
        <v>141.69999999999999</v>
      </c>
      <c r="BG400" s="141">
        <v>141.69999999999999</v>
      </c>
      <c r="BH400" s="141">
        <v>141.69999999999999</v>
      </c>
      <c r="BI400" s="141">
        <v>141.69999999999999</v>
      </c>
      <c r="BJ400" s="141">
        <v>147.80000000000001</v>
      </c>
      <c r="BK400" s="141">
        <v>148.6</v>
      </c>
      <c r="BL400" s="141">
        <v>153.30000000000001</v>
      </c>
      <c r="BM400" s="141">
        <v>154</v>
      </c>
      <c r="BN400" s="141">
        <v>156.69999999999999</v>
      </c>
      <c r="BO400" s="141">
        <v>156.69999999999999</v>
      </c>
      <c r="BP400" s="141">
        <v>156.69999999999999</v>
      </c>
      <c r="BQ400" s="141">
        <v>156.69999999999999</v>
      </c>
      <c r="BR400" s="141">
        <v>156.69999999999999</v>
      </c>
      <c r="BS400" s="141">
        <v>156.69999999999999</v>
      </c>
      <c r="BT400" s="141">
        <v>156.69999999999999</v>
      </c>
      <c r="BU400" s="141">
        <v>156.69999999999999</v>
      </c>
      <c r="BV400" s="141">
        <v>156.69999999999999</v>
      </c>
      <c r="BW400" s="141">
        <v>156.69999999999999</v>
      </c>
      <c r="BX400" s="141">
        <v>161</v>
      </c>
      <c r="BY400" s="141">
        <v>170.3</v>
      </c>
      <c r="BZ400" s="141">
        <v>189</v>
      </c>
      <c r="CA400" s="141">
        <v>182.3</v>
      </c>
      <c r="CB400" s="141">
        <v>186.1</v>
      </c>
      <c r="CC400" s="141">
        <v>189.7</v>
      </c>
      <c r="CD400" s="141">
        <v>196.2</v>
      </c>
      <c r="CE400" s="141">
        <v>201</v>
      </c>
      <c r="CF400" s="141">
        <v>202.3</v>
      </c>
      <c r="CG400" s="141">
        <v>203.5</v>
      </c>
      <c r="CH400" s="141">
        <v>204.3</v>
      </c>
      <c r="CI400" s="141">
        <v>204.4</v>
      </c>
      <c r="CJ400" s="141">
        <v>204.9</v>
      </c>
      <c r="CK400" s="141">
        <v>205.5</v>
      </c>
      <c r="CL400" s="141">
        <v>206.7</v>
      </c>
    </row>
    <row r="401" spans="1:90" x14ac:dyDescent="0.2">
      <c r="A401" s="138" t="s">
        <v>3612</v>
      </c>
      <c r="B401" s="138" t="s">
        <v>3613</v>
      </c>
      <c r="C401" s="139">
        <v>1.3809999999999999E-2</v>
      </c>
      <c r="D401" s="141">
        <v>100</v>
      </c>
      <c r="E401" s="141">
        <v>100</v>
      </c>
      <c r="F401" s="141">
        <v>100.2</v>
      </c>
      <c r="G401" s="141">
        <v>102.3</v>
      </c>
      <c r="H401" s="141">
        <v>102.3</v>
      </c>
      <c r="I401" s="141">
        <v>102.3</v>
      </c>
      <c r="J401" s="141">
        <v>102.3</v>
      </c>
      <c r="K401" s="141">
        <v>102.3</v>
      </c>
      <c r="L401" s="141">
        <v>102.3</v>
      </c>
      <c r="M401" s="141">
        <v>102.3</v>
      </c>
      <c r="N401" s="141">
        <v>102.3</v>
      </c>
      <c r="O401" s="141">
        <v>102.3</v>
      </c>
      <c r="P401" s="141">
        <v>102.3</v>
      </c>
      <c r="Q401" s="141">
        <v>102.3</v>
      </c>
      <c r="R401" s="141">
        <v>105.5</v>
      </c>
      <c r="S401" s="141">
        <v>107.1</v>
      </c>
      <c r="T401" s="141">
        <v>107.1</v>
      </c>
      <c r="U401" s="141">
        <v>107.1</v>
      </c>
      <c r="V401" s="141">
        <v>107.1</v>
      </c>
      <c r="W401" s="141">
        <v>107.1</v>
      </c>
      <c r="X401" s="141">
        <v>107.1</v>
      </c>
      <c r="Y401" s="141">
        <v>107.1</v>
      </c>
      <c r="Z401" s="141">
        <v>107.1</v>
      </c>
      <c r="AA401" s="141">
        <v>107.1</v>
      </c>
      <c r="AB401" s="141">
        <v>107.1</v>
      </c>
      <c r="AC401" s="141">
        <v>107.1</v>
      </c>
      <c r="AD401" s="141">
        <v>107.5</v>
      </c>
      <c r="AE401" s="141">
        <v>110.7</v>
      </c>
      <c r="AF401" s="141">
        <v>110.7</v>
      </c>
      <c r="AG401" s="141">
        <v>114.5</v>
      </c>
      <c r="AH401" s="141">
        <v>129.69999999999999</v>
      </c>
      <c r="AI401" s="141">
        <v>129.69999999999999</v>
      </c>
      <c r="AJ401" s="141">
        <v>129.69999999999999</v>
      </c>
      <c r="AK401" s="141">
        <v>129.69999999999999</v>
      </c>
      <c r="AL401" s="141">
        <v>129.69999999999999</v>
      </c>
      <c r="AM401" s="141">
        <v>129.69999999999999</v>
      </c>
      <c r="AN401" s="141">
        <v>129.69999999999999</v>
      </c>
      <c r="AO401" s="141">
        <v>129.69999999999999</v>
      </c>
      <c r="AP401" s="141">
        <v>129.69999999999999</v>
      </c>
      <c r="AQ401" s="141">
        <v>129.69999999999999</v>
      </c>
      <c r="AR401" s="141">
        <v>129.69999999999999</v>
      </c>
      <c r="AS401" s="141">
        <v>129.69999999999999</v>
      </c>
      <c r="AT401" s="141">
        <v>129.69999999999999</v>
      </c>
      <c r="AU401" s="141">
        <v>130.19999999999999</v>
      </c>
      <c r="AV401" s="141">
        <v>130</v>
      </c>
      <c r="AW401" s="141">
        <v>129.6</v>
      </c>
      <c r="AX401" s="141">
        <v>126.3</v>
      </c>
      <c r="AY401" s="141">
        <v>120.8</v>
      </c>
      <c r="AZ401" s="141">
        <v>120.9</v>
      </c>
      <c r="BA401" s="141">
        <v>120.8</v>
      </c>
      <c r="BB401" s="141">
        <v>120.3</v>
      </c>
      <c r="BC401" s="141">
        <v>124.5</v>
      </c>
      <c r="BD401" s="141">
        <v>127.6</v>
      </c>
      <c r="BE401" s="141">
        <v>128.19999999999999</v>
      </c>
      <c r="BF401" s="141">
        <v>125</v>
      </c>
      <c r="BG401" s="141">
        <v>125.5</v>
      </c>
      <c r="BH401" s="141">
        <v>128.4</v>
      </c>
      <c r="BI401" s="141">
        <v>131.9</v>
      </c>
      <c r="BJ401" s="141">
        <v>134.5</v>
      </c>
      <c r="BK401" s="141">
        <v>131.9</v>
      </c>
      <c r="BL401" s="141">
        <v>132.9</v>
      </c>
      <c r="BM401" s="141">
        <v>133.9</v>
      </c>
      <c r="BN401" s="141">
        <v>133.80000000000001</v>
      </c>
      <c r="BO401" s="141">
        <v>135.9</v>
      </c>
      <c r="BP401" s="141">
        <v>138.5</v>
      </c>
      <c r="BQ401" s="141">
        <v>138.69999999999999</v>
      </c>
      <c r="BR401" s="141">
        <v>138.5</v>
      </c>
      <c r="BS401" s="141">
        <v>138.1</v>
      </c>
      <c r="BT401" s="141">
        <v>137.4</v>
      </c>
      <c r="BU401" s="141">
        <v>138.4</v>
      </c>
      <c r="BV401" s="141">
        <v>138.30000000000001</v>
      </c>
      <c r="BW401" s="141">
        <v>139.5</v>
      </c>
      <c r="BX401" s="141">
        <v>140.6</v>
      </c>
      <c r="BY401" s="141">
        <v>151.9</v>
      </c>
      <c r="BZ401" s="141">
        <v>149.5</v>
      </c>
      <c r="CA401" s="141">
        <v>148.80000000000001</v>
      </c>
      <c r="CB401" s="141">
        <v>151.30000000000001</v>
      </c>
      <c r="CC401" s="141">
        <v>149.6</v>
      </c>
      <c r="CD401" s="141">
        <v>148.19999999999999</v>
      </c>
      <c r="CE401" s="141">
        <v>151.1</v>
      </c>
      <c r="CF401" s="141">
        <v>152</v>
      </c>
      <c r="CG401" s="141">
        <v>150.30000000000001</v>
      </c>
      <c r="CH401" s="141">
        <v>149.6</v>
      </c>
      <c r="CI401" s="141">
        <v>148.19999999999999</v>
      </c>
      <c r="CJ401" s="141">
        <v>149.9</v>
      </c>
      <c r="CK401" s="141">
        <v>150.30000000000001</v>
      </c>
      <c r="CL401" s="141">
        <v>150.9</v>
      </c>
    </row>
    <row r="402" spans="1:90" x14ac:dyDescent="0.2">
      <c r="A402" s="138" t="s">
        <v>3614</v>
      </c>
      <c r="B402" s="138" t="s">
        <v>3615</v>
      </c>
      <c r="C402" s="139">
        <v>1.6449999999999999E-2</v>
      </c>
      <c r="D402" s="141">
        <v>100</v>
      </c>
      <c r="E402" s="141">
        <v>100</v>
      </c>
      <c r="F402" s="141">
        <v>100</v>
      </c>
      <c r="G402" s="141">
        <v>105.1</v>
      </c>
      <c r="H402" s="141">
        <v>105.1</v>
      </c>
      <c r="I402" s="141">
        <v>105.1</v>
      </c>
      <c r="J402" s="141">
        <v>105.1</v>
      </c>
      <c r="K402" s="141">
        <v>105.1</v>
      </c>
      <c r="L402" s="141">
        <v>105.1</v>
      </c>
      <c r="M402" s="141">
        <v>105.1</v>
      </c>
      <c r="N402" s="141">
        <v>105.1</v>
      </c>
      <c r="O402" s="141">
        <v>105.1</v>
      </c>
      <c r="P402" s="141">
        <v>105.1</v>
      </c>
      <c r="Q402" s="141">
        <v>105.1</v>
      </c>
      <c r="R402" s="141">
        <v>112.3</v>
      </c>
      <c r="S402" s="141">
        <v>113.4</v>
      </c>
      <c r="T402" s="141">
        <v>113.4</v>
      </c>
      <c r="U402" s="141">
        <v>113.4</v>
      </c>
      <c r="V402" s="141">
        <v>113.5</v>
      </c>
      <c r="W402" s="141">
        <v>113.5</v>
      </c>
      <c r="X402" s="141">
        <v>113.5</v>
      </c>
      <c r="Y402" s="141">
        <v>113.5</v>
      </c>
      <c r="Z402" s="141">
        <v>113.5</v>
      </c>
      <c r="AA402" s="141">
        <v>113.5</v>
      </c>
      <c r="AB402" s="141">
        <v>115</v>
      </c>
      <c r="AC402" s="141">
        <v>115</v>
      </c>
      <c r="AD402" s="141">
        <v>115</v>
      </c>
      <c r="AE402" s="141">
        <v>116.1</v>
      </c>
      <c r="AF402" s="141">
        <v>116.1</v>
      </c>
      <c r="AG402" s="141">
        <v>116.1</v>
      </c>
      <c r="AH402" s="141">
        <v>116.1</v>
      </c>
      <c r="AI402" s="141">
        <v>116.1</v>
      </c>
      <c r="AJ402" s="141">
        <v>116.1</v>
      </c>
      <c r="AK402" s="141">
        <v>116.1</v>
      </c>
      <c r="AL402" s="141">
        <v>116.1</v>
      </c>
      <c r="AM402" s="141">
        <v>116.1</v>
      </c>
      <c r="AN402" s="141">
        <v>116.1</v>
      </c>
      <c r="AO402" s="141">
        <v>116.1</v>
      </c>
      <c r="AP402" s="141">
        <v>116.1</v>
      </c>
      <c r="AQ402" s="141">
        <v>116.1</v>
      </c>
      <c r="AR402" s="141">
        <v>115.9</v>
      </c>
      <c r="AS402" s="141">
        <v>115.9</v>
      </c>
      <c r="AT402" s="141">
        <v>115.9</v>
      </c>
      <c r="AU402" s="141">
        <v>115.9</v>
      </c>
      <c r="AV402" s="141">
        <v>115.9</v>
      </c>
      <c r="AW402" s="141">
        <v>115.9</v>
      </c>
      <c r="AX402" s="141">
        <v>115.9</v>
      </c>
      <c r="AY402" s="141">
        <v>115.5</v>
      </c>
      <c r="AZ402" s="141">
        <v>119.3</v>
      </c>
      <c r="BA402" s="141">
        <v>120.1</v>
      </c>
      <c r="BB402" s="141">
        <v>122.5</v>
      </c>
      <c r="BC402" s="141">
        <v>122.5</v>
      </c>
      <c r="BD402" s="141">
        <v>122.5</v>
      </c>
      <c r="BE402" s="141">
        <v>123.6</v>
      </c>
      <c r="BF402" s="141">
        <v>123.5</v>
      </c>
      <c r="BG402" s="141">
        <v>122.1</v>
      </c>
      <c r="BH402" s="141">
        <v>121.8</v>
      </c>
      <c r="BI402" s="141">
        <v>121.9</v>
      </c>
      <c r="BJ402" s="141">
        <v>115.6</v>
      </c>
      <c r="BK402" s="141">
        <v>114.1</v>
      </c>
      <c r="BL402" s="141">
        <v>116.2</v>
      </c>
      <c r="BM402" s="141">
        <v>118.8</v>
      </c>
      <c r="BN402" s="141">
        <v>123.8</v>
      </c>
      <c r="BO402" s="141">
        <v>125.2</v>
      </c>
      <c r="BP402" s="141">
        <v>124.2</v>
      </c>
      <c r="BQ402" s="141">
        <v>124.3</v>
      </c>
      <c r="BR402" s="141">
        <v>124.3</v>
      </c>
      <c r="BS402" s="141">
        <v>124.3</v>
      </c>
      <c r="BT402" s="141">
        <v>124.3</v>
      </c>
      <c r="BU402" s="141">
        <v>124.3</v>
      </c>
      <c r="BV402" s="141">
        <v>124.3</v>
      </c>
      <c r="BW402" s="141">
        <v>126</v>
      </c>
      <c r="BX402" s="141">
        <v>132.80000000000001</v>
      </c>
      <c r="BY402" s="141">
        <v>137.80000000000001</v>
      </c>
      <c r="BZ402" s="141">
        <v>137.1</v>
      </c>
      <c r="CA402" s="141">
        <v>136.6</v>
      </c>
      <c r="CB402" s="141">
        <v>137.69999999999999</v>
      </c>
      <c r="CC402" s="141">
        <v>136.30000000000001</v>
      </c>
      <c r="CD402" s="141">
        <v>135.9</v>
      </c>
      <c r="CE402" s="141">
        <v>136.1</v>
      </c>
      <c r="CF402" s="141">
        <v>136.19999999999999</v>
      </c>
      <c r="CG402" s="141">
        <v>137.30000000000001</v>
      </c>
      <c r="CH402" s="141">
        <v>136.4</v>
      </c>
      <c r="CI402" s="141">
        <v>135.5</v>
      </c>
      <c r="CJ402" s="141">
        <v>135.4</v>
      </c>
      <c r="CK402" s="141">
        <v>137.19999999999999</v>
      </c>
      <c r="CL402" s="141">
        <v>137.4</v>
      </c>
    </row>
    <row r="403" spans="1:90" x14ac:dyDescent="0.2">
      <c r="A403" s="138" t="s">
        <v>3616</v>
      </c>
      <c r="B403" s="138" t="s">
        <v>3617</v>
      </c>
      <c r="C403" s="139">
        <v>2.0670000000000001E-2</v>
      </c>
      <c r="D403" s="141">
        <v>100.1</v>
      </c>
      <c r="E403" s="141">
        <v>100.1</v>
      </c>
      <c r="F403" s="141">
        <v>101</v>
      </c>
      <c r="G403" s="141">
        <v>103.6</v>
      </c>
      <c r="H403" s="141">
        <v>103.6</v>
      </c>
      <c r="I403" s="141">
        <v>103.6</v>
      </c>
      <c r="J403" s="141">
        <v>103.6</v>
      </c>
      <c r="K403" s="141">
        <v>103.6</v>
      </c>
      <c r="L403" s="141">
        <v>103.6</v>
      </c>
      <c r="M403" s="141">
        <v>103.6</v>
      </c>
      <c r="N403" s="141">
        <v>103.6</v>
      </c>
      <c r="O403" s="141">
        <v>103.6</v>
      </c>
      <c r="P403" s="141">
        <v>103.6</v>
      </c>
      <c r="Q403" s="141">
        <v>103.6</v>
      </c>
      <c r="R403" s="141">
        <v>103.6</v>
      </c>
      <c r="S403" s="141">
        <v>91.3</v>
      </c>
      <c r="T403" s="141">
        <v>91.3</v>
      </c>
      <c r="U403" s="141">
        <v>91.3</v>
      </c>
      <c r="V403" s="141">
        <v>91.3</v>
      </c>
      <c r="W403" s="141">
        <v>91.3</v>
      </c>
      <c r="X403" s="141">
        <v>91.3</v>
      </c>
      <c r="Y403" s="141">
        <v>91.3</v>
      </c>
      <c r="Z403" s="141">
        <v>91.3</v>
      </c>
      <c r="AA403" s="141">
        <v>91.3</v>
      </c>
      <c r="AB403" s="141">
        <v>91.3</v>
      </c>
      <c r="AC403" s="141">
        <v>91.3</v>
      </c>
      <c r="AD403" s="141">
        <v>91.3</v>
      </c>
      <c r="AE403" s="141">
        <v>91.3</v>
      </c>
      <c r="AF403" s="141">
        <v>91.3</v>
      </c>
      <c r="AG403" s="141">
        <v>91.3</v>
      </c>
      <c r="AH403" s="141">
        <v>91.3</v>
      </c>
      <c r="AI403" s="141">
        <v>91.3</v>
      </c>
      <c r="AJ403" s="141">
        <v>91.3</v>
      </c>
      <c r="AK403" s="141">
        <v>91.1</v>
      </c>
      <c r="AL403" s="141">
        <v>91.1</v>
      </c>
      <c r="AM403" s="141">
        <v>91.1</v>
      </c>
      <c r="AN403" s="141">
        <v>91.1</v>
      </c>
      <c r="AO403" s="141">
        <v>91.1</v>
      </c>
      <c r="AP403" s="141">
        <v>91.1</v>
      </c>
      <c r="AQ403" s="141">
        <v>91.1</v>
      </c>
      <c r="AR403" s="141">
        <v>91.1</v>
      </c>
      <c r="AS403" s="141">
        <v>91.1</v>
      </c>
      <c r="AT403" s="141">
        <v>91.1</v>
      </c>
      <c r="AU403" s="141">
        <v>91.1</v>
      </c>
      <c r="AV403" s="141">
        <v>91.1</v>
      </c>
      <c r="AW403" s="141">
        <v>91.1</v>
      </c>
      <c r="AX403" s="141">
        <v>91.1</v>
      </c>
      <c r="AY403" s="141">
        <v>91.1</v>
      </c>
      <c r="AZ403" s="141">
        <v>91.1</v>
      </c>
      <c r="BA403" s="141">
        <v>92.3</v>
      </c>
      <c r="BB403" s="141">
        <v>93.5</v>
      </c>
      <c r="BC403" s="141">
        <v>93.5</v>
      </c>
      <c r="BD403" s="141">
        <v>93.5</v>
      </c>
      <c r="BE403" s="141">
        <v>93.5</v>
      </c>
      <c r="BF403" s="141">
        <v>93.5</v>
      </c>
      <c r="BG403" s="141">
        <v>93.5</v>
      </c>
      <c r="BH403" s="141">
        <v>95.5</v>
      </c>
      <c r="BI403" s="141">
        <v>95.5</v>
      </c>
      <c r="BJ403" s="141">
        <v>95.5</v>
      </c>
      <c r="BK403" s="141">
        <v>95.5</v>
      </c>
      <c r="BL403" s="141">
        <v>95.5</v>
      </c>
      <c r="BM403" s="141">
        <v>95.5</v>
      </c>
      <c r="BN403" s="141">
        <v>95.5</v>
      </c>
      <c r="BO403" s="141">
        <v>95</v>
      </c>
      <c r="BP403" s="141">
        <v>95</v>
      </c>
      <c r="BQ403" s="141">
        <v>95</v>
      </c>
      <c r="BR403" s="141">
        <v>95</v>
      </c>
      <c r="BS403" s="141">
        <v>95</v>
      </c>
      <c r="BT403" s="141">
        <v>95</v>
      </c>
      <c r="BU403" s="141">
        <v>95</v>
      </c>
      <c r="BV403" s="141">
        <v>95</v>
      </c>
      <c r="BW403" s="141">
        <v>95</v>
      </c>
      <c r="BX403" s="141">
        <v>95.6</v>
      </c>
      <c r="BY403" s="141">
        <v>95.6</v>
      </c>
      <c r="BZ403" s="141">
        <v>95.6</v>
      </c>
      <c r="CA403" s="141">
        <v>95.6</v>
      </c>
      <c r="CB403" s="141">
        <v>95.6</v>
      </c>
      <c r="CC403" s="141">
        <v>95.6</v>
      </c>
      <c r="CD403" s="141">
        <v>95.7</v>
      </c>
      <c r="CE403" s="141">
        <v>95.7</v>
      </c>
      <c r="CF403" s="141">
        <v>97.7</v>
      </c>
      <c r="CG403" s="141">
        <v>95.3</v>
      </c>
      <c r="CH403" s="141">
        <v>93.3</v>
      </c>
      <c r="CI403" s="141">
        <v>94</v>
      </c>
      <c r="CJ403" s="141">
        <v>94.8</v>
      </c>
      <c r="CK403" s="141">
        <v>94.9</v>
      </c>
      <c r="CL403" s="141">
        <v>94.9</v>
      </c>
    </row>
    <row r="404" spans="1:90" x14ac:dyDescent="0.2">
      <c r="A404" s="138" t="s">
        <v>3618</v>
      </c>
      <c r="B404" s="138" t="s">
        <v>3619</v>
      </c>
      <c r="C404" s="139">
        <v>1.3089999999999999E-2</v>
      </c>
      <c r="D404" s="141">
        <v>101</v>
      </c>
      <c r="E404" s="141">
        <v>101</v>
      </c>
      <c r="F404" s="141">
        <v>101</v>
      </c>
      <c r="G404" s="141">
        <v>102.2</v>
      </c>
      <c r="H404" s="141">
        <v>103.2</v>
      </c>
      <c r="I404" s="141">
        <v>103.2</v>
      </c>
      <c r="J404" s="141">
        <v>101.6</v>
      </c>
      <c r="K404" s="141">
        <v>99.5</v>
      </c>
      <c r="L404" s="141">
        <v>100</v>
      </c>
      <c r="M404" s="141">
        <v>100</v>
      </c>
      <c r="N404" s="141">
        <v>100</v>
      </c>
      <c r="O404" s="141">
        <v>99</v>
      </c>
      <c r="P404" s="141">
        <v>98.5</v>
      </c>
      <c r="Q404" s="141">
        <v>99.4</v>
      </c>
      <c r="R404" s="141">
        <v>100.3</v>
      </c>
      <c r="S404" s="141">
        <v>101.4</v>
      </c>
      <c r="T404" s="141">
        <v>101.4</v>
      </c>
      <c r="U404" s="141">
        <v>102.3</v>
      </c>
      <c r="V404" s="141">
        <v>103.1</v>
      </c>
      <c r="W404" s="141">
        <v>103.1</v>
      </c>
      <c r="X404" s="141">
        <v>103.1</v>
      </c>
      <c r="Y404" s="141">
        <v>103.1</v>
      </c>
      <c r="Z404" s="141">
        <v>103.1</v>
      </c>
      <c r="AA404" s="141">
        <v>103.1</v>
      </c>
      <c r="AB404" s="141">
        <v>103.1</v>
      </c>
      <c r="AC404" s="141">
        <v>103.1</v>
      </c>
      <c r="AD404" s="141">
        <v>113</v>
      </c>
      <c r="AE404" s="141">
        <v>113</v>
      </c>
      <c r="AF404" s="141">
        <v>113</v>
      </c>
      <c r="AG404" s="141">
        <v>113</v>
      </c>
      <c r="AH404" s="141">
        <v>113</v>
      </c>
      <c r="AI404" s="141">
        <v>114.1</v>
      </c>
      <c r="AJ404" s="141">
        <v>114.1</v>
      </c>
      <c r="AK404" s="141">
        <v>114.1</v>
      </c>
      <c r="AL404" s="141">
        <v>114.1</v>
      </c>
      <c r="AM404" s="141">
        <v>116.1</v>
      </c>
      <c r="AN404" s="141">
        <v>119.3</v>
      </c>
      <c r="AO404" s="141">
        <v>119.3</v>
      </c>
      <c r="AP404" s="141">
        <v>118.8</v>
      </c>
      <c r="AQ404" s="141">
        <v>118.8</v>
      </c>
      <c r="AR404" s="141">
        <v>118.8</v>
      </c>
      <c r="AS404" s="141">
        <v>118.5</v>
      </c>
      <c r="AT404" s="141">
        <v>121.2</v>
      </c>
      <c r="AU404" s="141">
        <v>120.3</v>
      </c>
      <c r="AV404" s="141">
        <v>120.1</v>
      </c>
      <c r="AW404" s="141">
        <v>120.1</v>
      </c>
      <c r="AX404" s="141">
        <v>120.1</v>
      </c>
      <c r="AY404" s="141">
        <v>119.3</v>
      </c>
      <c r="AZ404" s="141">
        <v>120.5</v>
      </c>
      <c r="BA404" s="141">
        <v>120.4</v>
      </c>
      <c r="BB404" s="141">
        <v>120.1</v>
      </c>
      <c r="BC404" s="141">
        <v>120.1</v>
      </c>
      <c r="BD404" s="141">
        <v>120.1</v>
      </c>
      <c r="BE404" s="141">
        <v>120.1</v>
      </c>
      <c r="BF404" s="141">
        <v>120.1</v>
      </c>
      <c r="BG404" s="141">
        <v>120.1</v>
      </c>
      <c r="BH404" s="141">
        <v>120.1</v>
      </c>
      <c r="BI404" s="141">
        <v>120.1</v>
      </c>
      <c r="BJ404" s="141">
        <v>120.1</v>
      </c>
      <c r="BK404" s="141">
        <v>120.1</v>
      </c>
      <c r="BL404" s="141">
        <v>120.1</v>
      </c>
      <c r="BM404" s="141">
        <v>120.1</v>
      </c>
      <c r="BN404" s="141">
        <v>120.1</v>
      </c>
      <c r="BO404" s="141">
        <v>120.7</v>
      </c>
      <c r="BP404" s="141">
        <v>120.7</v>
      </c>
      <c r="BQ404" s="141">
        <v>120.7</v>
      </c>
      <c r="BR404" s="141">
        <v>120.7</v>
      </c>
      <c r="BS404" s="141">
        <v>120.7</v>
      </c>
      <c r="BT404" s="141">
        <v>120.7</v>
      </c>
      <c r="BU404" s="141">
        <v>123.6</v>
      </c>
      <c r="BV404" s="141">
        <v>123.6</v>
      </c>
      <c r="BW404" s="141">
        <v>123.6</v>
      </c>
      <c r="BX404" s="141">
        <v>123.6</v>
      </c>
      <c r="BY404" s="141">
        <v>123.6</v>
      </c>
      <c r="BZ404" s="141">
        <v>123.7</v>
      </c>
      <c r="CA404" s="141">
        <v>124.8</v>
      </c>
      <c r="CB404" s="141">
        <v>124.8</v>
      </c>
      <c r="CC404" s="141">
        <v>124.8</v>
      </c>
      <c r="CD404" s="141">
        <v>124.8</v>
      </c>
      <c r="CE404" s="141">
        <v>124.8</v>
      </c>
      <c r="CF404" s="141">
        <v>126</v>
      </c>
      <c r="CG404" s="141">
        <v>126.4</v>
      </c>
      <c r="CH404" s="141">
        <v>126.5</v>
      </c>
      <c r="CI404" s="141">
        <v>126.5</v>
      </c>
      <c r="CJ404" s="141">
        <v>126.3</v>
      </c>
      <c r="CK404" s="141">
        <v>125.6</v>
      </c>
      <c r="CL404" s="141">
        <v>126.3</v>
      </c>
    </row>
    <row r="405" spans="1:90" x14ac:dyDescent="0.2">
      <c r="A405" s="138" t="s">
        <v>3620</v>
      </c>
      <c r="B405" s="138" t="s">
        <v>3621</v>
      </c>
      <c r="C405" s="139">
        <v>9.7800000000000005E-3</v>
      </c>
      <c r="D405" s="141">
        <v>102.5</v>
      </c>
      <c r="E405" s="141">
        <v>102.5</v>
      </c>
      <c r="F405" s="141">
        <v>102.5</v>
      </c>
      <c r="G405" s="141">
        <v>107.5</v>
      </c>
      <c r="H405" s="141">
        <v>111.6</v>
      </c>
      <c r="I405" s="141">
        <v>111.6</v>
      </c>
      <c r="J405" s="141">
        <v>115.3</v>
      </c>
      <c r="K405" s="141">
        <v>115.3</v>
      </c>
      <c r="L405" s="141">
        <v>115.3</v>
      </c>
      <c r="M405" s="141">
        <v>116</v>
      </c>
      <c r="N405" s="141">
        <v>116</v>
      </c>
      <c r="O405" s="141">
        <v>116</v>
      </c>
      <c r="P405" s="141">
        <v>117.6</v>
      </c>
      <c r="Q405" s="141">
        <v>117.6</v>
      </c>
      <c r="R405" s="141">
        <v>117.6</v>
      </c>
      <c r="S405" s="141">
        <v>121.5</v>
      </c>
      <c r="T405" s="141">
        <v>121.5</v>
      </c>
      <c r="U405" s="141">
        <v>121.5</v>
      </c>
      <c r="V405" s="141">
        <v>122.9</v>
      </c>
      <c r="W405" s="141">
        <v>122.9</v>
      </c>
      <c r="X405" s="141">
        <v>123.1</v>
      </c>
      <c r="Y405" s="141">
        <v>123.7</v>
      </c>
      <c r="Z405" s="141">
        <v>123.5</v>
      </c>
      <c r="AA405" s="141">
        <v>123.2</v>
      </c>
      <c r="AB405" s="141">
        <v>123.9</v>
      </c>
      <c r="AC405" s="141">
        <v>123.9</v>
      </c>
      <c r="AD405" s="141">
        <v>124.2</v>
      </c>
      <c r="AE405" s="141">
        <v>125.3</v>
      </c>
      <c r="AF405" s="141">
        <v>125.3</v>
      </c>
      <c r="AG405" s="141">
        <v>125.3</v>
      </c>
      <c r="AH405" s="141">
        <v>125.1</v>
      </c>
      <c r="AI405" s="141">
        <v>125.1</v>
      </c>
      <c r="AJ405" s="141">
        <v>125</v>
      </c>
      <c r="AK405" s="141">
        <v>131.80000000000001</v>
      </c>
      <c r="AL405" s="141">
        <v>131.80000000000001</v>
      </c>
      <c r="AM405" s="141">
        <v>131.80000000000001</v>
      </c>
      <c r="AN405" s="141">
        <v>126.4</v>
      </c>
      <c r="AO405" s="141">
        <v>126.2</v>
      </c>
      <c r="AP405" s="141">
        <v>126.4</v>
      </c>
      <c r="AQ405" s="141">
        <v>126.4</v>
      </c>
      <c r="AR405" s="141">
        <v>126.4</v>
      </c>
      <c r="AS405" s="141">
        <v>126.4</v>
      </c>
      <c r="AT405" s="141">
        <v>126.2</v>
      </c>
      <c r="AU405" s="141">
        <v>124.1</v>
      </c>
      <c r="AV405" s="141">
        <v>124.3</v>
      </c>
      <c r="AW405" s="141">
        <v>124.3</v>
      </c>
      <c r="AX405" s="141">
        <v>124.3</v>
      </c>
      <c r="AY405" s="141">
        <v>124.3</v>
      </c>
      <c r="AZ405" s="141">
        <v>125.4</v>
      </c>
      <c r="BA405" s="141">
        <v>125.4</v>
      </c>
      <c r="BB405" s="141">
        <v>125.4</v>
      </c>
      <c r="BC405" s="141">
        <v>125.4</v>
      </c>
      <c r="BD405" s="141">
        <v>125.4</v>
      </c>
      <c r="BE405" s="141">
        <v>125.4</v>
      </c>
      <c r="BF405" s="141">
        <v>125.4</v>
      </c>
      <c r="BG405" s="141">
        <v>125.4</v>
      </c>
      <c r="BH405" s="141">
        <v>125.4</v>
      </c>
      <c r="BI405" s="141">
        <v>125.4</v>
      </c>
      <c r="BJ405" s="141">
        <v>126.3</v>
      </c>
      <c r="BK405" s="141">
        <v>126.2</v>
      </c>
      <c r="BL405" s="141">
        <v>123.5</v>
      </c>
      <c r="BM405" s="141">
        <v>122.1</v>
      </c>
      <c r="BN405" s="141">
        <v>119.9</v>
      </c>
      <c r="BO405" s="141">
        <v>123.8</v>
      </c>
      <c r="BP405" s="141">
        <v>123.7</v>
      </c>
      <c r="BQ405" s="141">
        <v>123.7</v>
      </c>
      <c r="BR405" s="141">
        <v>124.2</v>
      </c>
      <c r="BS405" s="141">
        <v>129.6</v>
      </c>
      <c r="BT405" s="141">
        <v>131.30000000000001</v>
      </c>
      <c r="BU405" s="141">
        <v>130.9</v>
      </c>
      <c r="BV405" s="141">
        <v>130.9</v>
      </c>
      <c r="BW405" s="141">
        <v>131.30000000000001</v>
      </c>
      <c r="BX405" s="141">
        <v>131.19999999999999</v>
      </c>
      <c r="BY405" s="141">
        <v>144.30000000000001</v>
      </c>
      <c r="BZ405" s="141">
        <v>148.6</v>
      </c>
      <c r="CA405" s="141">
        <v>148.6</v>
      </c>
      <c r="CB405" s="141">
        <v>147.80000000000001</v>
      </c>
      <c r="CC405" s="141">
        <v>143.80000000000001</v>
      </c>
      <c r="CD405" s="141">
        <v>142.19999999999999</v>
      </c>
      <c r="CE405" s="141">
        <v>140.19999999999999</v>
      </c>
      <c r="CF405" s="141">
        <v>139.4</v>
      </c>
      <c r="CG405" s="141">
        <v>148.4</v>
      </c>
      <c r="CH405" s="141">
        <v>153</v>
      </c>
      <c r="CI405" s="141">
        <v>154.80000000000001</v>
      </c>
      <c r="CJ405" s="141">
        <v>156</v>
      </c>
      <c r="CK405" s="141">
        <v>154.1</v>
      </c>
      <c r="CL405" s="141">
        <v>153.5</v>
      </c>
    </row>
    <row r="406" spans="1:90" x14ac:dyDescent="0.2">
      <c r="A406" s="138" t="s">
        <v>3622</v>
      </c>
      <c r="B406" s="138" t="s">
        <v>3623</v>
      </c>
      <c r="C406" s="139">
        <v>4.2500000000000003E-3</v>
      </c>
      <c r="D406" s="141">
        <v>100.3</v>
      </c>
      <c r="E406" s="141">
        <v>100.3</v>
      </c>
      <c r="F406" s="141">
        <v>100.3</v>
      </c>
      <c r="G406" s="141">
        <v>100.9</v>
      </c>
      <c r="H406" s="141">
        <v>100.9</v>
      </c>
      <c r="I406" s="141">
        <v>100.9</v>
      </c>
      <c r="J406" s="141">
        <v>100.9</v>
      </c>
      <c r="K406" s="141">
        <v>100.9</v>
      </c>
      <c r="L406" s="141">
        <v>100.9</v>
      </c>
      <c r="M406" s="141">
        <v>100.9</v>
      </c>
      <c r="N406" s="141">
        <v>100.9</v>
      </c>
      <c r="O406" s="141">
        <v>100.9</v>
      </c>
      <c r="P406" s="141">
        <v>100.9</v>
      </c>
      <c r="Q406" s="141">
        <v>101.2</v>
      </c>
      <c r="R406" s="141">
        <v>101.5</v>
      </c>
      <c r="S406" s="141">
        <v>103.2</v>
      </c>
      <c r="T406" s="141">
        <v>103.2</v>
      </c>
      <c r="U406" s="141">
        <v>104.7</v>
      </c>
      <c r="V406" s="141">
        <v>106</v>
      </c>
      <c r="W406" s="141">
        <v>106</v>
      </c>
      <c r="X406" s="141">
        <v>106</v>
      </c>
      <c r="Y406" s="141">
        <v>106</v>
      </c>
      <c r="Z406" s="141">
        <v>106</v>
      </c>
      <c r="AA406" s="141">
        <v>107.5</v>
      </c>
      <c r="AB406" s="141">
        <v>107.5</v>
      </c>
      <c r="AC406" s="141">
        <v>107.5</v>
      </c>
      <c r="AD406" s="141">
        <v>107.5</v>
      </c>
      <c r="AE406" s="141">
        <v>109.5</v>
      </c>
      <c r="AF406" s="141">
        <v>109.5</v>
      </c>
      <c r="AG406" s="141">
        <v>109.5</v>
      </c>
      <c r="AH406" s="141">
        <v>109.9</v>
      </c>
      <c r="AI406" s="141">
        <v>110.4</v>
      </c>
      <c r="AJ406" s="141">
        <v>110.7</v>
      </c>
      <c r="AK406" s="141">
        <v>112.1</v>
      </c>
      <c r="AL406" s="141">
        <v>112.1</v>
      </c>
      <c r="AM406" s="141">
        <v>111.1</v>
      </c>
      <c r="AN406" s="141">
        <v>110.9</v>
      </c>
      <c r="AO406" s="141">
        <v>110.9</v>
      </c>
      <c r="AP406" s="141">
        <v>110.9</v>
      </c>
      <c r="AQ406" s="141">
        <v>111.9</v>
      </c>
      <c r="AR406" s="141">
        <v>111.9</v>
      </c>
      <c r="AS406" s="141">
        <v>111.9</v>
      </c>
      <c r="AT406" s="141">
        <v>113.4</v>
      </c>
      <c r="AU406" s="141">
        <v>113.4</v>
      </c>
      <c r="AV406" s="141">
        <v>113.4</v>
      </c>
      <c r="AW406" s="141">
        <v>113.4</v>
      </c>
      <c r="AX406" s="141">
        <v>113.4</v>
      </c>
      <c r="AY406" s="141">
        <v>113.4</v>
      </c>
      <c r="AZ406" s="141">
        <v>113.4</v>
      </c>
      <c r="BA406" s="141">
        <v>113.4</v>
      </c>
      <c r="BB406" s="141">
        <v>113.4</v>
      </c>
      <c r="BC406" s="141">
        <v>113.4</v>
      </c>
      <c r="BD406" s="141">
        <v>113.4</v>
      </c>
      <c r="BE406" s="141">
        <v>113.4</v>
      </c>
      <c r="BF406" s="141">
        <v>113.4</v>
      </c>
      <c r="BG406" s="141">
        <v>113.4</v>
      </c>
      <c r="BH406" s="141">
        <v>114.4</v>
      </c>
      <c r="BI406" s="141">
        <v>114.4</v>
      </c>
      <c r="BJ406" s="141">
        <v>114.4</v>
      </c>
      <c r="BK406" s="141">
        <v>114.4</v>
      </c>
      <c r="BL406" s="141">
        <v>118.8</v>
      </c>
      <c r="BM406" s="141">
        <v>118.8</v>
      </c>
      <c r="BN406" s="141">
        <v>121.1</v>
      </c>
      <c r="BO406" s="141">
        <v>124.8</v>
      </c>
      <c r="BP406" s="141">
        <v>120.5</v>
      </c>
      <c r="BQ406" s="141">
        <v>123.3</v>
      </c>
      <c r="BR406" s="141">
        <v>123.3</v>
      </c>
      <c r="BS406" s="141">
        <v>126.1</v>
      </c>
      <c r="BT406" s="141">
        <v>126.1</v>
      </c>
      <c r="BU406" s="141">
        <v>126.1</v>
      </c>
      <c r="BV406" s="141">
        <v>127</v>
      </c>
      <c r="BW406" s="141">
        <v>127</v>
      </c>
      <c r="BX406" s="141">
        <v>133</v>
      </c>
      <c r="BY406" s="141">
        <v>133.80000000000001</v>
      </c>
      <c r="BZ406" s="141">
        <v>133.69999999999999</v>
      </c>
      <c r="CA406" s="141">
        <v>137.6</v>
      </c>
      <c r="CB406" s="141">
        <v>140.5</v>
      </c>
      <c r="CC406" s="141">
        <v>140.80000000000001</v>
      </c>
      <c r="CD406" s="141">
        <v>141.69999999999999</v>
      </c>
      <c r="CE406" s="141">
        <v>141.69999999999999</v>
      </c>
      <c r="CF406" s="141">
        <v>141.69999999999999</v>
      </c>
      <c r="CG406" s="141">
        <v>142.80000000000001</v>
      </c>
      <c r="CH406" s="141">
        <v>146.19999999999999</v>
      </c>
      <c r="CI406" s="141">
        <v>150.30000000000001</v>
      </c>
      <c r="CJ406" s="141">
        <v>150.80000000000001</v>
      </c>
      <c r="CK406" s="141">
        <v>151.5</v>
      </c>
      <c r="CL406" s="141">
        <v>151.5</v>
      </c>
    </row>
    <row r="407" spans="1:90" x14ac:dyDescent="0.2">
      <c r="A407" s="138" t="s">
        <v>3624</v>
      </c>
      <c r="B407" s="138" t="s">
        <v>3625</v>
      </c>
      <c r="C407" s="139">
        <v>7.5230000000000005E-2</v>
      </c>
      <c r="D407" s="141">
        <v>101.2</v>
      </c>
      <c r="E407" s="141">
        <v>101</v>
      </c>
      <c r="F407" s="141">
        <v>101.3</v>
      </c>
      <c r="G407" s="141">
        <v>101.5</v>
      </c>
      <c r="H407" s="141">
        <v>101.6</v>
      </c>
      <c r="I407" s="141">
        <v>101.4</v>
      </c>
      <c r="J407" s="141">
        <v>101.3</v>
      </c>
      <c r="K407" s="141">
        <v>101.2</v>
      </c>
      <c r="L407" s="141">
        <v>101.8</v>
      </c>
      <c r="M407" s="141">
        <v>102.3</v>
      </c>
      <c r="N407" s="141">
        <v>101.8</v>
      </c>
      <c r="O407" s="141">
        <v>102</v>
      </c>
      <c r="P407" s="141">
        <v>103.3</v>
      </c>
      <c r="Q407" s="141">
        <v>104.2</v>
      </c>
      <c r="R407" s="141">
        <v>104.5</v>
      </c>
      <c r="S407" s="141">
        <v>113.5</v>
      </c>
      <c r="T407" s="141">
        <v>114.8</v>
      </c>
      <c r="U407" s="141">
        <v>115.5</v>
      </c>
      <c r="V407" s="141">
        <v>114.8</v>
      </c>
      <c r="W407" s="141">
        <v>114.2</v>
      </c>
      <c r="X407" s="141">
        <v>113.6</v>
      </c>
      <c r="Y407" s="141">
        <v>113.3</v>
      </c>
      <c r="Z407" s="141">
        <v>113.4</v>
      </c>
      <c r="AA407" s="141">
        <v>113.1</v>
      </c>
      <c r="AB407" s="141">
        <v>115.3</v>
      </c>
      <c r="AC407" s="141">
        <v>115.5</v>
      </c>
      <c r="AD407" s="141">
        <v>115.4</v>
      </c>
      <c r="AE407" s="141">
        <v>121</v>
      </c>
      <c r="AF407" s="141">
        <v>120.3</v>
      </c>
      <c r="AG407" s="141">
        <v>120.3</v>
      </c>
      <c r="AH407" s="141">
        <v>120.1</v>
      </c>
      <c r="AI407" s="141">
        <v>120.1</v>
      </c>
      <c r="AJ407" s="141">
        <v>120.1</v>
      </c>
      <c r="AK407" s="141">
        <v>120.5</v>
      </c>
      <c r="AL407" s="141">
        <v>121</v>
      </c>
      <c r="AM407" s="141">
        <v>120.5</v>
      </c>
      <c r="AN407" s="141">
        <v>119</v>
      </c>
      <c r="AO407" s="141">
        <v>119.3</v>
      </c>
      <c r="AP407" s="141">
        <v>119.2</v>
      </c>
      <c r="AQ407" s="141">
        <v>121.1</v>
      </c>
      <c r="AR407" s="141">
        <v>122.2</v>
      </c>
      <c r="AS407" s="141">
        <v>122.2</v>
      </c>
      <c r="AT407" s="141">
        <v>123.2</v>
      </c>
      <c r="AU407" s="141">
        <v>124.5</v>
      </c>
      <c r="AV407" s="141">
        <v>123.4</v>
      </c>
      <c r="AW407" s="141">
        <v>121.4</v>
      </c>
      <c r="AX407" s="141">
        <v>121.4</v>
      </c>
      <c r="AY407" s="141">
        <v>122.5</v>
      </c>
      <c r="AZ407" s="141">
        <v>122.8</v>
      </c>
      <c r="BA407" s="141">
        <v>123</v>
      </c>
      <c r="BB407" s="141">
        <v>119</v>
      </c>
      <c r="BC407" s="141">
        <v>123.1</v>
      </c>
      <c r="BD407" s="141">
        <v>121.7</v>
      </c>
      <c r="BE407" s="141">
        <v>119.5</v>
      </c>
      <c r="BF407" s="141">
        <v>124.5</v>
      </c>
      <c r="BG407" s="141">
        <v>124.9</v>
      </c>
      <c r="BH407" s="141">
        <v>125.9</v>
      </c>
      <c r="BI407" s="141">
        <v>124.9</v>
      </c>
      <c r="BJ407" s="141">
        <v>125.1</v>
      </c>
      <c r="BK407" s="141">
        <v>128</v>
      </c>
      <c r="BL407" s="141">
        <v>128.1</v>
      </c>
      <c r="BM407" s="141">
        <v>132.80000000000001</v>
      </c>
      <c r="BN407" s="141">
        <v>136.9</v>
      </c>
      <c r="BO407" s="141">
        <v>144.9</v>
      </c>
      <c r="BP407" s="141">
        <v>142.69999999999999</v>
      </c>
      <c r="BQ407" s="141">
        <v>144.80000000000001</v>
      </c>
      <c r="BR407" s="141">
        <v>151.5</v>
      </c>
      <c r="BS407" s="141">
        <v>148.19999999999999</v>
      </c>
      <c r="BT407" s="141">
        <v>146.1</v>
      </c>
      <c r="BU407" s="141">
        <v>150.5</v>
      </c>
      <c r="BV407" s="141">
        <v>155.80000000000001</v>
      </c>
      <c r="BW407" s="141">
        <v>157</v>
      </c>
      <c r="BX407" s="141">
        <v>168.4</v>
      </c>
      <c r="BY407" s="141">
        <v>178.3</v>
      </c>
      <c r="BZ407" s="141">
        <v>175.3</v>
      </c>
      <c r="CA407" s="141">
        <v>177.1</v>
      </c>
      <c r="CB407" s="141">
        <v>175.7</v>
      </c>
      <c r="CC407" s="141">
        <v>174</v>
      </c>
      <c r="CD407" s="141">
        <v>171.6</v>
      </c>
      <c r="CE407" s="141">
        <v>169.4</v>
      </c>
      <c r="CF407" s="141">
        <v>171.4</v>
      </c>
      <c r="CG407" s="141">
        <v>172.8</v>
      </c>
      <c r="CH407" s="141">
        <v>168.5</v>
      </c>
      <c r="CI407" s="141">
        <v>166.8</v>
      </c>
      <c r="CJ407" s="141">
        <v>168.1</v>
      </c>
      <c r="CK407" s="141">
        <v>167.4</v>
      </c>
      <c r="CL407" s="141">
        <v>167.6</v>
      </c>
    </row>
    <row r="408" spans="1:90" x14ac:dyDescent="0.2">
      <c r="A408" s="138" t="s">
        <v>3626</v>
      </c>
      <c r="B408" s="138" t="s">
        <v>2091</v>
      </c>
      <c r="C408" s="139">
        <v>12.0177</v>
      </c>
      <c r="D408" s="141">
        <v>101.3</v>
      </c>
      <c r="E408" s="141">
        <v>101.5</v>
      </c>
      <c r="F408" s="141">
        <v>101.9</v>
      </c>
      <c r="G408" s="141">
        <v>103.6</v>
      </c>
      <c r="H408" s="141">
        <v>103.4</v>
      </c>
      <c r="I408" s="141">
        <v>103.1</v>
      </c>
      <c r="J408" s="141">
        <v>103.4</v>
      </c>
      <c r="K408" s="141">
        <v>103.5</v>
      </c>
      <c r="L408" s="141">
        <v>103.7</v>
      </c>
      <c r="M408" s="141">
        <v>103.6</v>
      </c>
      <c r="N408" s="141">
        <v>103.9</v>
      </c>
      <c r="O408" s="141">
        <v>103.7</v>
      </c>
      <c r="P408" s="141">
        <v>104.3</v>
      </c>
      <c r="Q408" s="141">
        <v>104.5</v>
      </c>
      <c r="R408" s="141">
        <v>104.8</v>
      </c>
      <c r="S408" s="141">
        <v>106.7</v>
      </c>
      <c r="T408" s="141">
        <v>107.2</v>
      </c>
      <c r="U408" s="141">
        <v>107.8</v>
      </c>
      <c r="V408" s="141">
        <v>108.3</v>
      </c>
      <c r="W408" s="141">
        <v>108.8</v>
      </c>
      <c r="X408" s="141">
        <v>109.6</v>
      </c>
      <c r="Y408" s="141">
        <v>109.5</v>
      </c>
      <c r="Z408" s="141">
        <v>109.5</v>
      </c>
      <c r="AA408" s="141">
        <v>109.6</v>
      </c>
      <c r="AB408" s="141">
        <v>110.1</v>
      </c>
      <c r="AC408" s="141">
        <v>110</v>
      </c>
      <c r="AD408" s="141">
        <v>110.2</v>
      </c>
      <c r="AE408" s="141">
        <v>110.9</v>
      </c>
      <c r="AF408" s="141">
        <v>111</v>
      </c>
      <c r="AG408" s="141">
        <v>111.5</v>
      </c>
      <c r="AH408" s="141">
        <v>111.9</v>
      </c>
      <c r="AI408" s="141">
        <v>112</v>
      </c>
      <c r="AJ408" s="141">
        <v>112.1</v>
      </c>
      <c r="AK408" s="141">
        <v>112.8</v>
      </c>
      <c r="AL408" s="141">
        <v>112.9</v>
      </c>
      <c r="AM408" s="141">
        <v>113.7</v>
      </c>
      <c r="AN408" s="141">
        <v>114.8</v>
      </c>
      <c r="AO408" s="141">
        <v>114.9</v>
      </c>
      <c r="AP408" s="141">
        <v>115.5</v>
      </c>
      <c r="AQ408" s="141">
        <v>116.6</v>
      </c>
      <c r="AR408" s="141">
        <v>117.9</v>
      </c>
      <c r="AS408" s="141">
        <v>118.9</v>
      </c>
      <c r="AT408" s="141">
        <v>119.4</v>
      </c>
      <c r="AU408" s="141">
        <v>120.6</v>
      </c>
      <c r="AV408" s="141">
        <v>120</v>
      </c>
      <c r="AW408" s="141">
        <v>119.7</v>
      </c>
      <c r="AX408" s="141">
        <v>118.3</v>
      </c>
      <c r="AY408" s="141">
        <v>116.6</v>
      </c>
      <c r="AZ408" s="141">
        <v>116.4</v>
      </c>
      <c r="BA408" s="141">
        <v>116.3</v>
      </c>
      <c r="BB408" s="141">
        <v>116.1</v>
      </c>
      <c r="BC408" s="141">
        <v>116.2</v>
      </c>
      <c r="BD408" s="141">
        <v>116.5</v>
      </c>
      <c r="BE408" s="141">
        <v>116.3</v>
      </c>
      <c r="BF408" s="141">
        <v>117</v>
      </c>
      <c r="BG408" s="141">
        <v>117.5</v>
      </c>
      <c r="BH408" s="141">
        <v>117.4</v>
      </c>
      <c r="BI408" s="141">
        <v>117.2</v>
      </c>
      <c r="BJ408" s="141">
        <v>117.2</v>
      </c>
      <c r="BK408" s="141">
        <v>118.3</v>
      </c>
      <c r="BL408" s="141">
        <v>119.3</v>
      </c>
      <c r="BM408" s="141">
        <v>119.8</v>
      </c>
      <c r="BN408" s="141">
        <v>120.4</v>
      </c>
      <c r="BO408" s="141">
        <v>122.6</v>
      </c>
      <c r="BP408" s="141">
        <v>122.6</v>
      </c>
      <c r="BQ408" s="141">
        <v>122.4</v>
      </c>
      <c r="BR408" s="141">
        <v>122.1</v>
      </c>
      <c r="BS408" s="141">
        <v>122.6</v>
      </c>
      <c r="BT408" s="141">
        <v>122.8</v>
      </c>
      <c r="BU408" s="141">
        <v>123</v>
      </c>
      <c r="BV408" s="141">
        <v>123.3</v>
      </c>
      <c r="BW408" s="141">
        <v>124.2</v>
      </c>
      <c r="BX408" s="141">
        <v>125.9</v>
      </c>
      <c r="BY408" s="141">
        <v>127.7</v>
      </c>
      <c r="BZ408" s="141">
        <v>129.30000000000001</v>
      </c>
      <c r="CA408" s="141">
        <v>131</v>
      </c>
      <c r="CB408" s="141">
        <v>131.80000000000001</v>
      </c>
      <c r="CC408" s="141">
        <v>132.19999999999999</v>
      </c>
      <c r="CD408" s="141">
        <v>132.69999999999999</v>
      </c>
      <c r="CE408" s="141">
        <v>133</v>
      </c>
      <c r="CF408" s="141">
        <v>133.80000000000001</v>
      </c>
      <c r="CG408" s="141">
        <v>135.19999999999999</v>
      </c>
      <c r="CH408" s="141">
        <v>135.6</v>
      </c>
      <c r="CI408" s="141">
        <v>136.5</v>
      </c>
      <c r="CJ408" s="141">
        <v>137.80000000000001</v>
      </c>
      <c r="CK408" s="141">
        <v>137.9</v>
      </c>
      <c r="CL408" s="141">
        <v>139.19999999999999</v>
      </c>
    </row>
    <row r="409" spans="1:90" x14ac:dyDescent="0.2">
      <c r="A409" s="138" t="s">
        <v>3627</v>
      </c>
      <c r="B409" s="138" t="s">
        <v>2093</v>
      </c>
      <c r="C409" s="139">
        <v>1.1873400000000001</v>
      </c>
      <c r="D409" s="141">
        <v>102.7</v>
      </c>
      <c r="E409" s="141">
        <v>103.3</v>
      </c>
      <c r="F409" s="141">
        <v>103.8</v>
      </c>
      <c r="G409" s="141">
        <v>106.8</v>
      </c>
      <c r="H409" s="141">
        <v>106.6</v>
      </c>
      <c r="I409" s="141">
        <v>106.8</v>
      </c>
      <c r="J409" s="141">
        <v>107</v>
      </c>
      <c r="K409" s="141">
        <v>106.7</v>
      </c>
      <c r="L409" s="141">
        <v>106.4</v>
      </c>
      <c r="M409" s="141">
        <v>106.2</v>
      </c>
      <c r="N409" s="141">
        <v>106.4</v>
      </c>
      <c r="O409" s="141">
        <v>106.1</v>
      </c>
      <c r="P409" s="141">
        <v>106.3</v>
      </c>
      <c r="Q409" s="141">
        <v>106.1</v>
      </c>
      <c r="R409" s="141">
        <v>105.8</v>
      </c>
      <c r="S409" s="141">
        <v>108.2</v>
      </c>
      <c r="T409" s="141">
        <v>108.5</v>
      </c>
      <c r="U409" s="141">
        <v>109</v>
      </c>
      <c r="V409" s="141">
        <v>108</v>
      </c>
      <c r="W409" s="141">
        <v>109</v>
      </c>
      <c r="X409" s="141">
        <v>109.8</v>
      </c>
      <c r="Y409" s="141">
        <v>109.6</v>
      </c>
      <c r="Z409" s="141">
        <v>110.1</v>
      </c>
      <c r="AA409" s="141">
        <v>110.6</v>
      </c>
      <c r="AB409" s="141">
        <v>109.8</v>
      </c>
      <c r="AC409" s="141">
        <v>110.6</v>
      </c>
      <c r="AD409" s="141">
        <v>110.5</v>
      </c>
      <c r="AE409" s="141">
        <v>111.9</v>
      </c>
      <c r="AF409" s="141">
        <v>112.1</v>
      </c>
      <c r="AG409" s="141">
        <v>113</v>
      </c>
      <c r="AH409" s="141">
        <v>114.6</v>
      </c>
      <c r="AI409" s="141">
        <v>116</v>
      </c>
      <c r="AJ409" s="141">
        <v>116.9</v>
      </c>
      <c r="AK409" s="141">
        <v>118.8</v>
      </c>
      <c r="AL409" s="141">
        <v>119</v>
      </c>
      <c r="AM409" s="141">
        <v>120</v>
      </c>
      <c r="AN409" s="141">
        <v>119.9</v>
      </c>
      <c r="AO409" s="141">
        <v>120.9</v>
      </c>
      <c r="AP409" s="141">
        <v>121.8</v>
      </c>
      <c r="AQ409" s="141">
        <v>123.4</v>
      </c>
      <c r="AR409" s="141">
        <v>124.6</v>
      </c>
      <c r="AS409" s="141">
        <v>124.9</v>
      </c>
      <c r="AT409" s="141">
        <v>125.5</v>
      </c>
      <c r="AU409" s="141">
        <v>126.9</v>
      </c>
      <c r="AV409" s="141">
        <v>126.8</v>
      </c>
      <c r="AW409" s="141">
        <v>127.7</v>
      </c>
      <c r="AX409" s="141">
        <v>127.7</v>
      </c>
      <c r="AY409" s="141">
        <v>126.1</v>
      </c>
      <c r="AZ409" s="141">
        <v>127.3</v>
      </c>
      <c r="BA409" s="141">
        <v>127.6</v>
      </c>
      <c r="BB409" s="141">
        <v>125.8</v>
      </c>
      <c r="BC409" s="141">
        <v>126.3</v>
      </c>
      <c r="BD409" s="141">
        <v>125.5</v>
      </c>
      <c r="BE409" s="141">
        <v>125.5</v>
      </c>
      <c r="BF409" s="141">
        <v>124.9</v>
      </c>
      <c r="BG409" s="141">
        <v>123.8</v>
      </c>
      <c r="BH409" s="141">
        <v>125.4</v>
      </c>
      <c r="BI409" s="141">
        <v>124.3</v>
      </c>
      <c r="BJ409" s="141">
        <v>124.6</v>
      </c>
      <c r="BK409" s="141">
        <v>125</v>
      </c>
      <c r="BL409" s="141">
        <v>124.7</v>
      </c>
      <c r="BM409" s="141">
        <v>124.9</v>
      </c>
      <c r="BN409" s="141">
        <v>125.1</v>
      </c>
      <c r="BO409" s="141">
        <v>124.9</v>
      </c>
      <c r="BP409" s="141">
        <v>125.2</v>
      </c>
      <c r="BQ409" s="141">
        <v>125.8</v>
      </c>
      <c r="BR409" s="141">
        <v>125.3</v>
      </c>
      <c r="BS409" s="141">
        <v>125</v>
      </c>
      <c r="BT409" s="141">
        <v>124.9</v>
      </c>
      <c r="BU409" s="141">
        <v>125.8</v>
      </c>
      <c r="BV409" s="141">
        <v>125.5</v>
      </c>
      <c r="BW409" s="141">
        <v>126.8</v>
      </c>
      <c r="BX409" s="141">
        <v>127.4</v>
      </c>
      <c r="BY409" s="141">
        <v>128.30000000000001</v>
      </c>
      <c r="BZ409" s="141">
        <v>130.19999999999999</v>
      </c>
      <c r="CA409" s="141">
        <v>132.80000000000001</v>
      </c>
      <c r="CB409" s="141">
        <v>135.19999999999999</v>
      </c>
      <c r="CC409" s="141">
        <v>137.19999999999999</v>
      </c>
      <c r="CD409" s="141">
        <v>138.6</v>
      </c>
      <c r="CE409" s="141">
        <v>137.9</v>
      </c>
      <c r="CF409" s="141">
        <v>137.19999999999999</v>
      </c>
      <c r="CG409" s="141">
        <v>137.9</v>
      </c>
      <c r="CH409" s="141">
        <v>139.19999999999999</v>
      </c>
      <c r="CI409" s="141">
        <v>139.5</v>
      </c>
      <c r="CJ409" s="141">
        <v>140.9</v>
      </c>
      <c r="CK409" s="141">
        <v>141.5</v>
      </c>
      <c r="CL409" s="141">
        <v>141</v>
      </c>
    </row>
    <row r="410" spans="1:90" x14ac:dyDescent="0.2">
      <c r="A410" s="138" t="s">
        <v>3628</v>
      </c>
      <c r="B410" s="138" t="s">
        <v>2095</v>
      </c>
      <c r="C410" s="139">
        <v>9.9589999999999998E-2</v>
      </c>
      <c r="D410" s="141">
        <v>101.3</v>
      </c>
      <c r="E410" s="141">
        <v>102</v>
      </c>
      <c r="F410" s="141">
        <v>102</v>
      </c>
      <c r="G410" s="141">
        <v>103.2</v>
      </c>
      <c r="H410" s="141">
        <v>103.2</v>
      </c>
      <c r="I410" s="141">
        <v>103.2</v>
      </c>
      <c r="J410" s="141">
        <v>103.8</v>
      </c>
      <c r="K410" s="141">
        <v>103.8</v>
      </c>
      <c r="L410" s="141">
        <v>103.7</v>
      </c>
      <c r="M410" s="141">
        <v>103.4</v>
      </c>
      <c r="N410" s="141">
        <v>103.2</v>
      </c>
      <c r="O410" s="141">
        <v>103.7</v>
      </c>
      <c r="P410" s="141">
        <v>106.5</v>
      </c>
      <c r="Q410" s="141">
        <v>106.5</v>
      </c>
      <c r="R410" s="141">
        <v>106.5</v>
      </c>
      <c r="S410" s="141">
        <v>115.7</v>
      </c>
      <c r="T410" s="141">
        <v>116.1</v>
      </c>
      <c r="U410" s="141">
        <v>116.1</v>
      </c>
      <c r="V410" s="141">
        <v>116.7</v>
      </c>
      <c r="W410" s="141">
        <v>116.7</v>
      </c>
      <c r="X410" s="141">
        <v>116.9</v>
      </c>
      <c r="Y410" s="141">
        <v>120.1</v>
      </c>
      <c r="Z410" s="141">
        <v>120.1</v>
      </c>
      <c r="AA410" s="141">
        <v>120.5</v>
      </c>
      <c r="AB410" s="141">
        <v>120.5</v>
      </c>
      <c r="AC410" s="141">
        <v>121.4</v>
      </c>
      <c r="AD410" s="141">
        <v>121.5</v>
      </c>
      <c r="AE410" s="141">
        <v>122.7</v>
      </c>
      <c r="AF410" s="141">
        <v>122.7</v>
      </c>
      <c r="AG410" s="141">
        <v>122.7</v>
      </c>
      <c r="AH410" s="141">
        <v>123.8</v>
      </c>
      <c r="AI410" s="141">
        <v>123.8</v>
      </c>
      <c r="AJ410" s="141">
        <v>124.6</v>
      </c>
      <c r="AK410" s="141">
        <v>125.5</v>
      </c>
      <c r="AL410" s="141">
        <v>125.5</v>
      </c>
      <c r="AM410" s="141">
        <v>126.7</v>
      </c>
      <c r="AN410" s="141">
        <v>128.6</v>
      </c>
      <c r="AO410" s="141">
        <v>128.6</v>
      </c>
      <c r="AP410" s="141">
        <v>128.6</v>
      </c>
      <c r="AQ410" s="141">
        <v>132.19999999999999</v>
      </c>
      <c r="AR410" s="141">
        <v>132.19999999999999</v>
      </c>
      <c r="AS410" s="141">
        <v>132.19999999999999</v>
      </c>
      <c r="AT410" s="141">
        <v>132.19999999999999</v>
      </c>
      <c r="AU410" s="141">
        <v>135.6</v>
      </c>
      <c r="AV410" s="141">
        <v>135.6</v>
      </c>
      <c r="AW410" s="141">
        <v>135.6</v>
      </c>
      <c r="AX410" s="141">
        <v>135.6</v>
      </c>
      <c r="AY410" s="141">
        <v>135.6</v>
      </c>
      <c r="AZ410" s="141">
        <v>131.9</v>
      </c>
      <c r="BA410" s="141">
        <v>131</v>
      </c>
      <c r="BB410" s="141">
        <v>129.5</v>
      </c>
      <c r="BC410" s="141">
        <v>132.69999999999999</v>
      </c>
      <c r="BD410" s="141">
        <v>132.30000000000001</v>
      </c>
      <c r="BE410" s="141">
        <v>133.69999999999999</v>
      </c>
      <c r="BF410" s="141">
        <v>133.5</v>
      </c>
      <c r="BG410" s="141">
        <v>132.9</v>
      </c>
      <c r="BH410" s="141">
        <v>132.9</v>
      </c>
      <c r="BI410" s="141">
        <v>134.69999999999999</v>
      </c>
      <c r="BJ410" s="141">
        <v>135.5</v>
      </c>
      <c r="BK410" s="141">
        <v>135.5</v>
      </c>
      <c r="BL410" s="141">
        <v>135.80000000000001</v>
      </c>
      <c r="BM410" s="141">
        <v>135.19999999999999</v>
      </c>
      <c r="BN410" s="141">
        <v>138.4</v>
      </c>
      <c r="BO410" s="141">
        <v>138.69999999999999</v>
      </c>
      <c r="BP410" s="141">
        <v>139.4</v>
      </c>
      <c r="BQ410" s="141">
        <v>139.4</v>
      </c>
      <c r="BR410" s="141">
        <v>139.4</v>
      </c>
      <c r="BS410" s="141">
        <v>139.4</v>
      </c>
      <c r="BT410" s="141">
        <v>139.4</v>
      </c>
      <c r="BU410" s="141">
        <v>139.4</v>
      </c>
      <c r="BV410" s="141">
        <v>139.4</v>
      </c>
      <c r="BW410" s="141">
        <v>139.4</v>
      </c>
      <c r="BX410" s="141">
        <v>140.30000000000001</v>
      </c>
      <c r="BY410" s="141">
        <v>140.6</v>
      </c>
      <c r="BZ410" s="141">
        <v>140.80000000000001</v>
      </c>
      <c r="CA410" s="141">
        <v>141.4</v>
      </c>
      <c r="CB410" s="141">
        <v>141.4</v>
      </c>
      <c r="CC410" s="141">
        <v>144.5</v>
      </c>
      <c r="CD410" s="141">
        <v>145.19999999999999</v>
      </c>
      <c r="CE410" s="141">
        <v>145.19999999999999</v>
      </c>
      <c r="CF410" s="141">
        <v>143.4</v>
      </c>
      <c r="CG410" s="141">
        <v>143.4</v>
      </c>
      <c r="CH410" s="141">
        <v>147.19999999999999</v>
      </c>
      <c r="CI410" s="141">
        <v>149.1</v>
      </c>
      <c r="CJ410" s="141">
        <v>149.1</v>
      </c>
      <c r="CK410" s="141">
        <v>149.1</v>
      </c>
      <c r="CL410" s="141">
        <v>149.19999999999999</v>
      </c>
    </row>
    <row r="411" spans="1:90" x14ac:dyDescent="0.2">
      <c r="A411" s="138" t="s">
        <v>3629</v>
      </c>
      <c r="B411" s="138" t="s">
        <v>2097</v>
      </c>
      <c r="C411" s="139">
        <v>0.17510000000000001</v>
      </c>
      <c r="D411" s="141">
        <v>105.2</v>
      </c>
      <c r="E411" s="141">
        <v>105.1</v>
      </c>
      <c r="F411" s="141">
        <v>104.5</v>
      </c>
      <c r="G411" s="141">
        <v>106.1</v>
      </c>
      <c r="H411" s="141">
        <v>105.5</v>
      </c>
      <c r="I411" s="141">
        <v>105</v>
      </c>
      <c r="J411" s="141">
        <v>104.1</v>
      </c>
      <c r="K411" s="141">
        <v>101.9</v>
      </c>
      <c r="L411" s="141">
        <v>102.6</v>
      </c>
      <c r="M411" s="141">
        <v>103.8</v>
      </c>
      <c r="N411" s="141">
        <v>103.4</v>
      </c>
      <c r="O411" s="141">
        <v>105.9</v>
      </c>
      <c r="P411" s="141">
        <v>102.8</v>
      </c>
      <c r="Q411" s="141">
        <v>100.3</v>
      </c>
      <c r="R411" s="141">
        <v>97.2</v>
      </c>
      <c r="S411" s="141">
        <v>96.9</v>
      </c>
      <c r="T411" s="141">
        <v>96.7</v>
      </c>
      <c r="U411" s="141">
        <v>96.5</v>
      </c>
      <c r="V411" s="141">
        <v>92.5</v>
      </c>
      <c r="W411" s="141">
        <v>92.6</v>
      </c>
      <c r="X411" s="141">
        <v>93.9</v>
      </c>
      <c r="Y411" s="141">
        <v>94.2</v>
      </c>
      <c r="Z411" s="141">
        <v>94.9</v>
      </c>
      <c r="AA411" s="141">
        <v>93.7</v>
      </c>
      <c r="AB411" s="141">
        <v>93.6</v>
      </c>
      <c r="AC411" s="141">
        <v>93.6</v>
      </c>
      <c r="AD411" s="141">
        <v>94.3</v>
      </c>
      <c r="AE411" s="141">
        <v>100.3</v>
      </c>
      <c r="AF411" s="141">
        <v>101.9</v>
      </c>
      <c r="AG411" s="141">
        <v>104.2</v>
      </c>
      <c r="AH411" s="141">
        <v>108.5</v>
      </c>
      <c r="AI411" s="141">
        <v>113.2</v>
      </c>
      <c r="AJ411" s="141">
        <v>117.2</v>
      </c>
      <c r="AK411" s="141">
        <v>124.7</v>
      </c>
      <c r="AL411" s="141">
        <v>121.4</v>
      </c>
      <c r="AM411" s="141">
        <v>128.30000000000001</v>
      </c>
      <c r="AN411" s="141">
        <v>125</v>
      </c>
      <c r="AO411" s="141">
        <v>126.3</v>
      </c>
      <c r="AP411" s="141">
        <v>128.30000000000001</v>
      </c>
      <c r="AQ411" s="141">
        <v>131.1</v>
      </c>
      <c r="AR411" s="141">
        <v>132.4</v>
      </c>
      <c r="AS411" s="141">
        <v>132.6</v>
      </c>
      <c r="AT411" s="141">
        <v>133.1</v>
      </c>
      <c r="AU411" s="141">
        <v>132.9</v>
      </c>
      <c r="AV411" s="141">
        <v>132.19999999999999</v>
      </c>
      <c r="AW411" s="141">
        <v>131.5</v>
      </c>
      <c r="AX411" s="141">
        <v>131.1</v>
      </c>
      <c r="AY411" s="141">
        <v>130.69999999999999</v>
      </c>
      <c r="AZ411" s="141">
        <v>134.4</v>
      </c>
      <c r="BA411" s="141">
        <v>134.6</v>
      </c>
      <c r="BB411" s="141">
        <v>133.69999999999999</v>
      </c>
      <c r="BC411" s="141">
        <v>130.4</v>
      </c>
      <c r="BD411" s="141">
        <v>128.30000000000001</v>
      </c>
      <c r="BE411" s="141">
        <v>128.80000000000001</v>
      </c>
      <c r="BF411" s="141">
        <v>129.5</v>
      </c>
      <c r="BG411" s="141">
        <v>130.1</v>
      </c>
      <c r="BH411" s="141">
        <v>131.69999999999999</v>
      </c>
      <c r="BI411" s="141">
        <v>131.30000000000001</v>
      </c>
      <c r="BJ411" s="141">
        <v>129.6</v>
      </c>
      <c r="BK411" s="141">
        <v>131.5</v>
      </c>
      <c r="BL411" s="141">
        <v>132.1</v>
      </c>
      <c r="BM411" s="141">
        <v>131.69999999999999</v>
      </c>
      <c r="BN411" s="141">
        <v>133.1</v>
      </c>
      <c r="BO411" s="141">
        <v>136.80000000000001</v>
      </c>
      <c r="BP411" s="141">
        <v>135.80000000000001</v>
      </c>
      <c r="BQ411" s="141">
        <v>139.4</v>
      </c>
      <c r="BR411" s="141">
        <v>144.19999999999999</v>
      </c>
      <c r="BS411" s="141">
        <v>144.9</v>
      </c>
      <c r="BT411" s="141">
        <v>143.1</v>
      </c>
      <c r="BU411" s="141">
        <v>146.5</v>
      </c>
      <c r="BV411" s="141">
        <v>144.69999999999999</v>
      </c>
      <c r="BW411" s="141">
        <v>143.80000000000001</v>
      </c>
      <c r="BX411" s="141">
        <v>145.19999999999999</v>
      </c>
      <c r="BY411" s="141">
        <v>144.30000000000001</v>
      </c>
      <c r="BZ411" s="141">
        <v>146.69999999999999</v>
      </c>
      <c r="CA411" s="141">
        <v>152</v>
      </c>
      <c r="CB411" s="141">
        <v>152</v>
      </c>
      <c r="CC411" s="141">
        <v>159.30000000000001</v>
      </c>
      <c r="CD411" s="141">
        <v>159.6</v>
      </c>
      <c r="CE411" s="141">
        <v>154.4</v>
      </c>
      <c r="CF411" s="141">
        <v>149.4</v>
      </c>
      <c r="CG411" s="141">
        <v>151.19999999999999</v>
      </c>
      <c r="CH411" s="141">
        <v>151.4</v>
      </c>
      <c r="CI411" s="141">
        <v>148</v>
      </c>
      <c r="CJ411" s="141">
        <v>150.1</v>
      </c>
      <c r="CK411" s="141">
        <v>148.9</v>
      </c>
      <c r="CL411" s="141">
        <v>142.6</v>
      </c>
    </row>
    <row r="412" spans="1:90" x14ac:dyDescent="0.2">
      <c r="A412" s="138" t="s">
        <v>3630</v>
      </c>
      <c r="B412" s="138" t="s">
        <v>2099</v>
      </c>
      <c r="C412" s="139">
        <v>0.28444999999999998</v>
      </c>
      <c r="D412" s="141">
        <v>105.4</v>
      </c>
      <c r="E412" s="141">
        <v>108.6</v>
      </c>
      <c r="F412" s="141">
        <v>110.9</v>
      </c>
      <c r="G412" s="141">
        <v>118.3</v>
      </c>
      <c r="H412" s="141">
        <v>117.3</v>
      </c>
      <c r="I412" s="141">
        <v>118.7</v>
      </c>
      <c r="J412" s="141">
        <v>117.3</v>
      </c>
      <c r="K412" s="141">
        <v>117</v>
      </c>
      <c r="L412" s="141">
        <v>115.4</v>
      </c>
      <c r="M412" s="141">
        <v>114.7</v>
      </c>
      <c r="N412" s="141">
        <v>115.5</v>
      </c>
      <c r="O412" s="141">
        <v>111.9</v>
      </c>
      <c r="P412" s="141">
        <v>111.4</v>
      </c>
      <c r="Q412" s="141">
        <v>112.5</v>
      </c>
      <c r="R412" s="141">
        <v>112.4</v>
      </c>
      <c r="S412" s="141">
        <v>115.8</v>
      </c>
      <c r="T412" s="141">
        <v>116.7</v>
      </c>
      <c r="U412" s="141">
        <v>117.3</v>
      </c>
      <c r="V412" s="141">
        <v>116.6</v>
      </c>
      <c r="W412" s="141">
        <v>120.3</v>
      </c>
      <c r="X412" s="141">
        <v>121.8</v>
      </c>
      <c r="Y412" s="141">
        <v>119.8</v>
      </c>
      <c r="Z412" s="141">
        <v>121.4</v>
      </c>
      <c r="AA412" s="141">
        <v>122.6</v>
      </c>
      <c r="AB412" s="141">
        <v>118.9</v>
      </c>
      <c r="AC412" s="141">
        <v>120.7</v>
      </c>
      <c r="AD412" s="141">
        <v>119.6</v>
      </c>
      <c r="AE412" s="141">
        <v>120.5</v>
      </c>
      <c r="AF412" s="141">
        <v>120.6</v>
      </c>
      <c r="AG412" s="141">
        <v>122.1</v>
      </c>
      <c r="AH412" s="141">
        <v>123.5</v>
      </c>
      <c r="AI412" s="141">
        <v>125.2</v>
      </c>
      <c r="AJ412" s="141">
        <v>126.3</v>
      </c>
      <c r="AK412" s="141">
        <v>129.30000000000001</v>
      </c>
      <c r="AL412" s="141">
        <v>132.30000000000001</v>
      </c>
      <c r="AM412" s="141">
        <v>130</v>
      </c>
      <c r="AN412" s="141">
        <v>129.80000000000001</v>
      </c>
      <c r="AO412" s="141">
        <v>130.9</v>
      </c>
      <c r="AP412" s="141">
        <v>130.5</v>
      </c>
      <c r="AQ412" s="141">
        <v>131.9</v>
      </c>
      <c r="AR412" s="141">
        <v>134.1</v>
      </c>
      <c r="AS412" s="141">
        <v>133.30000000000001</v>
      </c>
      <c r="AT412" s="141">
        <v>134.80000000000001</v>
      </c>
      <c r="AU412" s="141">
        <v>138.69999999999999</v>
      </c>
      <c r="AV412" s="141">
        <v>137.1</v>
      </c>
      <c r="AW412" s="141">
        <v>140.80000000000001</v>
      </c>
      <c r="AX412" s="141">
        <v>141.1</v>
      </c>
      <c r="AY412" s="141">
        <v>139.80000000000001</v>
      </c>
      <c r="AZ412" s="141">
        <v>140.4</v>
      </c>
      <c r="BA412" s="141">
        <v>144.4</v>
      </c>
      <c r="BB412" s="141">
        <v>139.80000000000001</v>
      </c>
      <c r="BC412" s="141">
        <v>143.19999999999999</v>
      </c>
      <c r="BD412" s="141">
        <v>142.1</v>
      </c>
      <c r="BE412" s="141">
        <v>141.4</v>
      </c>
      <c r="BF412" s="141">
        <v>137.4</v>
      </c>
      <c r="BG412" s="141">
        <v>132.9</v>
      </c>
      <c r="BH412" s="141">
        <v>137.5</v>
      </c>
      <c r="BI412" s="141">
        <v>133.6</v>
      </c>
      <c r="BJ412" s="141">
        <v>133.4</v>
      </c>
      <c r="BK412" s="141">
        <v>134.19999999999999</v>
      </c>
      <c r="BL412" s="141">
        <v>133.4</v>
      </c>
      <c r="BM412" s="141">
        <v>134.9</v>
      </c>
      <c r="BN412" s="141">
        <v>131.9</v>
      </c>
      <c r="BO412" s="141">
        <v>128.19999999999999</v>
      </c>
      <c r="BP412" s="141">
        <v>130.80000000000001</v>
      </c>
      <c r="BQ412" s="141">
        <v>130.9</v>
      </c>
      <c r="BR412" s="141">
        <v>125.7</v>
      </c>
      <c r="BS412" s="141">
        <v>124.2</v>
      </c>
      <c r="BT412" s="141">
        <v>123.9</v>
      </c>
      <c r="BU412" s="141">
        <v>125.5</v>
      </c>
      <c r="BV412" s="141">
        <v>125.3</v>
      </c>
      <c r="BW412" s="141">
        <v>130.1</v>
      </c>
      <c r="BX412" s="141">
        <v>134.5</v>
      </c>
      <c r="BY412" s="141">
        <v>136.4</v>
      </c>
      <c r="BZ412" s="141">
        <v>138.4</v>
      </c>
      <c r="CA412" s="141">
        <v>142.30000000000001</v>
      </c>
      <c r="CB412" s="141">
        <v>145.5</v>
      </c>
      <c r="CC412" s="141">
        <v>144.9</v>
      </c>
      <c r="CD412" s="141">
        <v>149.19999999999999</v>
      </c>
      <c r="CE412" s="141">
        <v>150.1</v>
      </c>
      <c r="CF412" s="141">
        <v>149.6</v>
      </c>
      <c r="CG412" s="141">
        <v>149.6</v>
      </c>
      <c r="CH412" s="141">
        <v>151.1</v>
      </c>
      <c r="CI412" s="141">
        <v>153</v>
      </c>
      <c r="CJ412" s="141">
        <v>154.9</v>
      </c>
      <c r="CK412" s="141">
        <v>156.80000000000001</v>
      </c>
      <c r="CL412" s="141">
        <v>158.5</v>
      </c>
    </row>
    <row r="413" spans="1:90" x14ac:dyDescent="0.2">
      <c r="A413" s="138" t="s">
        <v>3631</v>
      </c>
      <c r="B413" s="138" t="s">
        <v>2101</v>
      </c>
      <c r="C413" s="139">
        <v>0.10545</v>
      </c>
      <c r="D413" s="141">
        <v>99.6</v>
      </c>
      <c r="E413" s="141">
        <v>99.6</v>
      </c>
      <c r="F413" s="141">
        <v>99.6</v>
      </c>
      <c r="G413" s="141">
        <v>99</v>
      </c>
      <c r="H413" s="141">
        <v>98.8</v>
      </c>
      <c r="I413" s="141">
        <v>98.8</v>
      </c>
      <c r="J413" s="141">
        <v>103</v>
      </c>
      <c r="K413" s="141">
        <v>105.1</v>
      </c>
      <c r="L413" s="141">
        <v>105.1</v>
      </c>
      <c r="M413" s="141">
        <v>105.1</v>
      </c>
      <c r="N413" s="141">
        <v>105.1</v>
      </c>
      <c r="O413" s="141">
        <v>105.1</v>
      </c>
      <c r="P413" s="141">
        <v>105.1</v>
      </c>
      <c r="Q413" s="141">
        <v>105</v>
      </c>
      <c r="R413" s="141">
        <v>105</v>
      </c>
      <c r="S413" s="141">
        <v>104.2</v>
      </c>
      <c r="T413" s="141">
        <v>104.2</v>
      </c>
      <c r="U413" s="141">
        <v>104.1</v>
      </c>
      <c r="V413" s="141">
        <v>101.4</v>
      </c>
      <c r="W413" s="141">
        <v>101.4</v>
      </c>
      <c r="X413" s="141">
        <v>101.4</v>
      </c>
      <c r="Y413" s="141">
        <v>101.4</v>
      </c>
      <c r="Z413" s="141">
        <v>101.2</v>
      </c>
      <c r="AA413" s="141">
        <v>101.4</v>
      </c>
      <c r="AB413" s="141">
        <v>101.4</v>
      </c>
      <c r="AC413" s="141">
        <v>101.4</v>
      </c>
      <c r="AD413" s="141">
        <v>101.1</v>
      </c>
      <c r="AE413" s="141">
        <v>100.1</v>
      </c>
      <c r="AF413" s="141">
        <v>100.1</v>
      </c>
      <c r="AG413" s="141">
        <v>100.1</v>
      </c>
      <c r="AH413" s="141">
        <v>103.8</v>
      </c>
      <c r="AI413" s="141">
        <v>103.8</v>
      </c>
      <c r="AJ413" s="141">
        <v>103.8</v>
      </c>
      <c r="AK413" s="141">
        <v>103.8</v>
      </c>
      <c r="AL413" s="141">
        <v>103.8</v>
      </c>
      <c r="AM413" s="141">
        <v>103.8</v>
      </c>
      <c r="AN413" s="141">
        <v>105.3</v>
      </c>
      <c r="AO413" s="141">
        <v>105.3</v>
      </c>
      <c r="AP413" s="141">
        <v>105.4</v>
      </c>
      <c r="AQ413" s="141">
        <v>105.4</v>
      </c>
      <c r="AR413" s="141">
        <v>104.8</v>
      </c>
      <c r="AS413" s="141">
        <v>104.8</v>
      </c>
      <c r="AT413" s="141">
        <v>104.8</v>
      </c>
      <c r="AU413" s="141">
        <v>104.8</v>
      </c>
      <c r="AV413" s="141">
        <v>104.8</v>
      </c>
      <c r="AW413" s="141">
        <v>104.8</v>
      </c>
      <c r="AX413" s="141">
        <v>104.5</v>
      </c>
      <c r="AY413" s="141">
        <v>101</v>
      </c>
      <c r="AZ413" s="141">
        <v>101</v>
      </c>
      <c r="BA413" s="141">
        <v>100.8</v>
      </c>
      <c r="BB413" s="141">
        <v>100.4</v>
      </c>
      <c r="BC413" s="141">
        <v>99.6</v>
      </c>
      <c r="BD413" s="141">
        <v>99.7</v>
      </c>
      <c r="BE413" s="141">
        <v>99.6</v>
      </c>
      <c r="BF413" s="141">
        <v>100.2</v>
      </c>
      <c r="BG413" s="141">
        <v>99.8</v>
      </c>
      <c r="BH413" s="141">
        <v>99.9</v>
      </c>
      <c r="BI413" s="141">
        <v>100.9</v>
      </c>
      <c r="BJ413" s="141">
        <v>101.5</v>
      </c>
      <c r="BK413" s="141">
        <v>101.6</v>
      </c>
      <c r="BL413" s="141">
        <v>100.1</v>
      </c>
      <c r="BM413" s="141">
        <v>98.5</v>
      </c>
      <c r="BN413" s="141">
        <v>102</v>
      </c>
      <c r="BO413" s="141">
        <v>100.5</v>
      </c>
      <c r="BP413" s="141">
        <v>98.1</v>
      </c>
      <c r="BQ413" s="141">
        <v>97.9</v>
      </c>
      <c r="BR413" s="141">
        <v>97.9</v>
      </c>
      <c r="BS413" s="141">
        <v>97.9</v>
      </c>
      <c r="BT413" s="141">
        <v>97.9</v>
      </c>
      <c r="BU413" s="141">
        <v>97.9</v>
      </c>
      <c r="BV413" s="141">
        <v>97.9</v>
      </c>
      <c r="BW413" s="141">
        <v>97.9</v>
      </c>
      <c r="BX413" s="141">
        <v>97.4</v>
      </c>
      <c r="BY413" s="141">
        <v>99.1</v>
      </c>
      <c r="BZ413" s="141">
        <v>99.6</v>
      </c>
      <c r="CA413" s="141">
        <v>99.2</v>
      </c>
      <c r="CB413" s="141">
        <v>99.7</v>
      </c>
      <c r="CC413" s="141">
        <v>100.2</v>
      </c>
      <c r="CD413" s="141">
        <v>100.2</v>
      </c>
      <c r="CE413" s="141">
        <v>100</v>
      </c>
      <c r="CF413" s="141">
        <v>99.7</v>
      </c>
      <c r="CG413" s="141">
        <v>99.5</v>
      </c>
      <c r="CH413" s="141">
        <v>101.1</v>
      </c>
      <c r="CI413" s="141">
        <v>100</v>
      </c>
      <c r="CJ413" s="141">
        <v>101.3</v>
      </c>
      <c r="CK413" s="141">
        <v>102.3</v>
      </c>
      <c r="CL413" s="141">
        <v>102.3</v>
      </c>
    </row>
    <row r="414" spans="1:90" x14ac:dyDescent="0.2">
      <c r="A414" s="138" t="s">
        <v>3632</v>
      </c>
      <c r="B414" s="138" t="s">
        <v>2103</v>
      </c>
      <c r="C414" s="139">
        <v>2.1989999999999999E-2</v>
      </c>
      <c r="D414" s="141">
        <v>99.9</v>
      </c>
      <c r="E414" s="141">
        <v>99.8</v>
      </c>
      <c r="F414" s="141">
        <v>99.7</v>
      </c>
      <c r="G414" s="141">
        <v>99.3</v>
      </c>
      <c r="H414" s="141">
        <v>99.9</v>
      </c>
      <c r="I414" s="141">
        <v>99.7</v>
      </c>
      <c r="J414" s="141">
        <v>99.5</v>
      </c>
      <c r="K414" s="141">
        <v>100.3</v>
      </c>
      <c r="L414" s="141">
        <v>100.1</v>
      </c>
      <c r="M414" s="141">
        <v>99.8</v>
      </c>
      <c r="N414" s="141">
        <v>99.7</v>
      </c>
      <c r="O414" s="141">
        <v>100</v>
      </c>
      <c r="P414" s="141">
        <v>102.9</v>
      </c>
      <c r="Q414" s="141">
        <v>99.3</v>
      </c>
      <c r="R414" s="141">
        <v>98.8</v>
      </c>
      <c r="S414" s="141">
        <v>99</v>
      </c>
      <c r="T414" s="141">
        <v>99.4</v>
      </c>
      <c r="U414" s="141">
        <v>99.9</v>
      </c>
      <c r="V414" s="141">
        <v>99.8</v>
      </c>
      <c r="W414" s="141">
        <v>100.6</v>
      </c>
      <c r="X414" s="141">
        <v>101.1</v>
      </c>
      <c r="Y414" s="141">
        <v>102.8</v>
      </c>
      <c r="Z414" s="141">
        <v>104.6</v>
      </c>
      <c r="AA414" s="141">
        <v>104.7</v>
      </c>
      <c r="AB414" s="141">
        <v>105.7</v>
      </c>
      <c r="AC414" s="141">
        <v>106.1</v>
      </c>
      <c r="AD414" s="141">
        <v>106.1</v>
      </c>
      <c r="AE414" s="141">
        <v>106.3</v>
      </c>
      <c r="AF414" s="141">
        <v>107.6</v>
      </c>
      <c r="AG414" s="141">
        <v>107.4</v>
      </c>
      <c r="AH414" s="141">
        <v>107.2</v>
      </c>
      <c r="AI414" s="141">
        <v>107.7</v>
      </c>
      <c r="AJ414" s="141">
        <v>108.7</v>
      </c>
      <c r="AK414" s="141">
        <v>112.1</v>
      </c>
      <c r="AL414" s="141">
        <v>112.7</v>
      </c>
      <c r="AM414" s="141">
        <v>114.5</v>
      </c>
      <c r="AN414" s="141">
        <v>115.2</v>
      </c>
      <c r="AO414" s="141">
        <v>116.1</v>
      </c>
      <c r="AP414" s="141">
        <v>117.8</v>
      </c>
      <c r="AQ414" s="141">
        <v>121.9</v>
      </c>
      <c r="AR414" s="141">
        <v>121.7</v>
      </c>
      <c r="AS414" s="141">
        <v>122.4</v>
      </c>
      <c r="AT414" s="141">
        <v>123.5</v>
      </c>
      <c r="AU414" s="141">
        <v>126</v>
      </c>
      <c r="AV414" s="141">
        <v>127.3</v>
      </c>
      <c r="AW414" s="141">
        <v>126.7</v>
      </c>
      <c r="AX414" s="141">
        <v>125.8</v>
      </c>
      <c r="AY414" s="141">
        <v>122.4</v>
      </c>
      <c r="AZ414" s="141">
        <v>122.5</v>
      </c>
      <c r="BA414" s="141">
        <v>121.6</v>
      </c>
      <c r="BB414" s="141">
        <v>120.6</v>
      </c>
      <c r="BC414" s="141">
        <v>121.3</v>
      </c>
      <c r="BD414" s="141">
        <v>121.7</v>
      </c>
      <c r="BE414" s="141">
        <v>122.4</v>
      </c>
      <c r="BF414" s="141">
        <v>122</v>
      </c>
      <c r="BG414" s="141">
        <v>122</v>
      </c>
      <c r="BH414" s="141">
        <v>121.9</v>
      </c>
      <c r="BI414" s="141">
        <v>121.9</v>
      </c>
      <c r="BJ414" s="141">
        <v>126.8</v>
      </c>
      <c r="BK414" s="141">
        <v>126.6</v>
      </c>
      <c r="BL414" s="141">
        <v>127</v>
      </c>
      <c r="BM414" s="141">
        <v>127.1</v>
      </c>
      <c r="BN414" s="141">
        <v>127.1</v>
      </c>
      <c r="BO414" s="141">
        <v>127.6</v>
      </c>
      <c r="BP414" s="141">
        <v>127.4</v>
      </c>
      <c r="BQ414" s="141">
        <v>127.3</v>
      </c>
      <c r="BR414" s="141">
        <v>126.9</v>
      </c>
      <c r="BS414" s="141">
        <v>127.6</v>
      </c>
      <c r="BT414" s="141">
        <v>127.6</v>
      </c>
      <c r="BU414" s="141">
        <v>127.6</v>
      </c>
      <c r="BV414" s="141">
        <v>127.6</v>
      </c>
      <c r="BW414" s="141">
        <v>132.80000000000001</v>
      </c>
      <c r="BX414" s="141">
        <v>139.80000000000001</v>
      </c>
      <c r="BY414" s="141">
        <v>139.80000000000001</v>
      </c>
      <c r="BZ414" s="141">
        <v>140.80000000000001</v>
      </c>
      <c r="CA414" s="141">
        <v>141.30000000000001</v>
      </c>
      <c r="CB414" s="141">
        <v>141.1</v>
      </c>
      <c r="CC414" s="141">
        <v>138.5</v>
      </c>
      <c r="CD414" s="141">
        <v>138.5</v>
      </c>
      <c r="CE414" s="141">
        <v>139.6</v>
      </c>
      <c r="CF414" s="141">
        <v>139</v>
      </c>
      <c r="CG414" s="141">
        <v>139.6</v>
      </c>
      <c r="CH414" s="141">
        <v>139.5</v>
      </c>
      <c r="CI414" s="141">
        <v>138.6</v>
      </c>
      <c r="CJ414" s="141">
        <v>137.9</v>
      </c>
      <c r="CK414" s="141">
        <v>138.1</v>
      </c>
      <c r="CL414" s="141">
        <v>136.5</v>
      </c>
    </row>
    <row r="415" spans="1:90" x14ac:dyDescent="0.2">
      <c r="A415" s="138" t="s">
        <v>3633</v>
      </c>
      <c r="B415" s="138" t="s">
        <v>2105</v>
      </c>
      <c r="C415" s="139">
        <v>6.0330000000000002E-2</v>
      </c>
      <c r="D415" s="141">
        <v>101.1</v>
      </c>
      <c r="E415" s="141">
        <v>100.9</v>
      </c>
      <c r="F415" s="141">
        <v>100.7</v>
      </c>
      <c r="G415" s="141">
        <v>102.1</v>
      </c>
      <c r="H415" s="141">
        <v>103.8</v>
      </c>
      <c r="I415" s="141">
        <v>104.4</v>
      </c>
      <c r="J415" s="141">
        <v>104.2</v>
      </c>
      <c r="K415" s="141">
        <v>103.9</v>
      </c>
      <c r="L415" s="141">
        <v>103.8</v>
      </c>
      <c r="M415" s="141">
        <v>103.9</v>
      </c>
      <c r="N415" s="141">
        <v>104.3</v>
      </c>
      <c r="O415" s="141">
        <v>106.3</v>
      </c>
      <c r="P415" s="141">
        <v>107.9</v>
      </c>
      <c r="Q415" s="141">
        <v>108.7</v>
      </c>
      <c r="R415" s="141">
        <v>110.2</v>
      </c>
      <c r="S415" s="141">
        <v>117</v>
      </c>
      <c r="T415" s="141">
        <v>119.3</v>
      </c>
      <c r="U415" s="141">
        <v>120.9</v>
      </c>
      <c r="V415" s="141">
        <v>120.9</v>
      </c>
      <c r="W415" s="141">
        <v>118.9</v>
      </c>
      <c r="X415" s="141">
        <v>119.8</v>
      </c>
      <c r="Y415" s="141">
        <v>119.1</v>
      </c>
      <c r="Z415" s="141">
        <v>120.9</v>
      </c>
      <c r="AA415" s="141">
        <v>121.7</v>
      </c>
      <c r="AB415" s="141">
        <v>122.1</v>
      </c>
      <c r="AC415" s="141">
        <v>122.1</v>
      </c>
      <c r="AD415" s="141">
        <v>121.4</v>
      </c>
      <c r="AE415" s="141">
        <v>122.4</v>
      </c>
      <c r="AF415" s="141">
        <v>122.4</v>
      </c>
      <c r="AG415" s="141">
        <v>122</v>
      </c>
      <c r="AH415" s="141">
        <v>121.1</v>
      </c>
      <c r="AI415" s="141">
        <v>121.4</v>
      </c>
      <c r="AJ415" s="141">
        <v>123.1</v>
      </c>
      <c r="AK415" s="141">
        <v>124.8</v>
      </c>
      <c r="AL415" s="141">
        <v>124.6</v>
      </c>
      <c r="AM415" s="141">
        <v>124.6</v>
      </c>
      <c r="AN415" s="141">
        <v>127.3</v>
      </c>
      <c r="AO415" s="141">
        <v>127.3</v>
      </c>
      <c r="AP415" s="141">
        <v>126.7</v>
      </c>
      <c r="AQ415" s="141">
        <v>127.5</v>
      </c>
      <c r="AR415" s="141">
        <v>127.6</v>
      </c>
      <c r="AS415" s="141">
        <v>127.8</v>
      </c>
      <c r="AT415" s="141">
        <v>128.6</v>
      </c>
      <c r="AU415" s="141">
        <v>128.80000000000001</v>
      </c>
      <c r="AV415" s="141">
        <v>129.1</v>
      </c>
      <c r="AW415" s="141">
        <v>129.80000000000001</v>
      </c>
      <c r="AX415" s="141">
        <v>129.69999999999999</v>
      </c>
      <c r="AY415" s="141">
        <v>129.19999999999999</v>
      </c>
      <c r="AZ415" s="141">
        <v>133.19999999999999</v>
      </c>
      <c r="BA415" s="141">
        <v>131.6</v>
      </c>
      <c r="BB415" s="141">
        <v>128.30000000000001</v>
      </c>
      <c r="BC415" s="141">
        <v>126.9</v>
      </c>
      <c r="BD415" s="141">
        <v>127.1</v>
      </c>
      <c r="BE415" s="141">
        <v>127</v>
      </c>
      <c r="BF415" s="141">
        <v>127</v>
      </c>
      <c r="BG415" s="141">
        <v>127.1</v>
      </c>
      <c r="BH415" s="141">
        <v>127.2</v>
      </c>
      <c r="BI415" s="141">
        <v>121.7</v>
      </c>
      <c r="BJ415" s="141">
        <v>124.4</v>
      </c>
      <c r="BK415" s="141">
        <v>121</v>
      </c>
      <c r="BL415" s="141">
        <v>119.6</v>
      </c>
      <c r="BM415" s="141">
        <v>120.8</v>
      </c>
      <c r="BN415" s="141">
        <v>121.6</v>
      </c>
      <c r="BO415" s="141">
        <v>124.1</v>
      </c>
      <c r="BP415" s="141">
        <v>121.2</v>
      </c>
      <c r="BQ415" s="141">
        <v>122.1</v>
      </c>
      <c r="BR415" s="141">
        <v>122.2</v>
      </c>
      <c r="BS415" s="141">
        <v>120.2</v>
      </c>
      <c r="BT415" s="141">
        <v>120.4</v>
      </c>
      <c r="BU415" s="141">
        <v>118.2</v>
      </c>
      <c r="BV415" s="141">
        <v>117.9</v>
      </c>
      <c r="BW415" s="141">
        <v>117.5</v>
      </c>
      <c r="BX415" s="141">
        <v>117.8</v>
      </c>
      <c r="BY415" s="141">
        <v>122.2</v>
      </c>
      <c r="BZ415" s="141">
        <v>125.1</v>
      </c>
      <c r="CA415" s="141">
        <v>126.5</v>
      </c>
      <c r="CB415" s="141">
        <v>129.9</v>
      </c>
      <c r="CC415" s="141">
        <v>133.19999999999999</v>
      </c>
      <c r="CD415" s="141">
        <v>133.5</v>
      </c>
      <c r="CE415" s="141">
        <v>133.4</v>
      </c>
      <c r="CF415" s="141">
        <v>132.19999999999999</v>
      </c>
      <c r="CG415" s="141">
        <v>135.30000000000001</v>
      </c>
      <c r="CH415" s="141">
        <v>135.9</v>
      </c>
      <c r="CI415" s="141">
        <v>137.30000000000001</v>
      </c>
      <c r="CJ415" s="141">
        <v>138.9</v>
      </c>
      <c r="CK415" s="141">
        <v>139.4</v>
      </c>
      <c r="CL415" s="141">
        <v>140.6</v>
      </c>
    </row>
    <row r="416" spans="1:90" x14ac:dyDescent="0.2">
      <c r="A416" s="138" t="s">
        <v>3634</v>
      </c>
      <c r="B416" s="138" t="s">
        <v>2107</v>
      </c>
      <c r="C416" s="139">
        <v>4.4000000000000003E-3</v>
      </c>
      <c r="D416" s="141">
        <v>105.2</v>
      </c>
      <c r="E416" s="141">
        <v>104.6</v>
      </c>
      <c r="F416" s="141">
        <v>114.5</v>
      </c>
      <c r="G416" s="141">
        <v>102.3</v>
      </c>
      <c r="H416" s="141">
        <v>102.3</v>
      </c>
      <c r="I416" s="141">
        <v>102.3</v>
      </c>
      <c r="J416" s="141">
        <v>102.3</v>
      </c>
      <c r="K416" s="141">
        <v>102.3</v>
      </c>
      <c r="L416" s="141">
        <v>102.3</v>
      </c>
      <c r="M416" s="141">
        <v>102.3</v>
      </c>
      <c r="N416" s="141">
        <v>111.3</v>
      </c>
      <c r="O416" s="141">
        <v>111.3</v>
      </c>
      <c r="P416" s="141">
        <v>111.9</v>
      </c>
      <c r="Q416" s="141">
        <v>111.9</v>
      </c>
      <c r="R416" s="141">
        <v>111.9</v>
      </c>
      <c r="S416" s="141">
        <v>112.5</v>
      </c>
      <c r="T416" s="141">
        <v>112.5</v>
      </c>
      <c r="U416" s="141">
        <v>112.5</v>
      </c>
      <c r="V416" s="141">
        <v>112.5</v>
      </c>
      <c r="W416" s="141">
        <v>113.4</v>
      </c>
      <c r="X416" s="141">
        <v>114.3</v>
      </c>
      <c r="Y416" s="141">
        <v>114.3</v>
      </c>
      <c r="Z416" s="141">
        <v>114.3</v>
      </c>
      <c r="AA416" s="141">
        <v>114.3</v>
      </c>
      <c r="AB416" s="141">
        <v>113.7</v>
      </c>
      <c r="AC416" s="141">
        <v>113.7</v>
      </c>
      <c r="AD416" s="141">
        <v>113.7</v>
      </c>
      <c r="AE416" s="141">
        <v>113.7</v>
      </c>
      <c r="AF416" s="141">
        <v>113.7</v>
      </c>
      <c r="AG416" s="141">
        <v>113.7</v>
      </c>
      <c r="AH416" s="141">
        <v>113.7</v>
      </c>
      <c r="AI416" s="141">
        <v>112.3</v>
      </c>
      <c r="AJ416" s="141">
        <v>111.9</v>
      </c>
      <c r="AK416" s="141">
        <v>111.9</v>
      </c>
      <c r="AL416" s="141">
        <v>111.9</v>
      </c>
      <c r="AM416" s="141">
        <v>111.2</v>
      </c>
      <c r="AN416" s="141">
        <v>108.6</v>
      </c>
      <c r="AO416" s="141">
        <v>108.6</v>
      </c>
      <c r="AP416" s="141">
        <v>108.6</v>
      </c>
      <c r="AQ416" s="141">
        <v>108.6</v>
      </c>
      <c r="AR416" s="141">
        <v>108.6</v>
      </c>
      <c r="AS416" s="141">
        <v>108.6</v>
      </c>
      <c r="AT416" s="141">
        <v>108.6</v>
      </c>
      <c r="AU416" s="141">
        <v>108.6</v>
      </c>
      <c r="AV416" s="141">
        <v>108.6</v>
      </c>
      <c r="AW416" s="141">
        <v>108.6</v>
      </c>
      <c r="AX416" s="141">
        <v>108.6</v>
      </c>
      <c r="AY416" s="141">
        <v>108.6</v>
      </c>
      <c r="AZ416" s="141">
        <v>114.3</v>
      </c>
      <c r="BA416" s="141">
        <v>114.3</v>
      </c>
      <c r="BB416" s="141">
        <v>114.3</v>
      </c>
      <c r="BC416" s="141">
        <v>114.3</v>
      </c>
      <c r="BD416" s="141">
        <v>115.5</v>
      </c>
      <c r="BE416" s="141">
        <v>115.5</v>
      </c>
      <c r="BF416" s="141">
        <v>116.7</v>
      </c>
      <c r="BG416" s="141">
        <v>116.7</v>
      </c>
      <c r="BH416" s="141">
        <v>116.7</v>
      </c>
      <c r="BI416" s="141">
        <v>115.5</v>
      </c>
      <c r="BJ416" s="141">
        <v>114.3</v>
      </c>
      <c r="BK416" s="141">
        <v>109.2</v>
      </c>
      <c r="BL416" s="141">
        <v>109.2</v>
      </c>
      <c r="BM416" s="141">
        <v>109.2</v>
      </c>
      <c r="BN416" s="141">
        <v>109.2</v>
      </c>
      <c r="BO416" s="141">
        <v>109.2</v>
      </c>
      <c r="BP416" s="141">
        <v>109.2</v>
      </c>
      <c r="BQ416" s="141">
        <v>109.2</v>
      </c>
      <c r="BR416" s="141">
        <v>109.2</v>
      </c>
      <c r="BS416" s="141">
        <v>109.2</v>
      </c>
      <c r="BT416" s="141">
        <v>109.2</v>
      </c>
      <c r="BU416" s="141">
        <v>109.2</v>
      </c>
      <c r="BV416" s="141">
        <v>109.2</v>
      </c>
      <c r="BW416" s="141">
        <v>109.2</v>
      </c>
      <c r="BX416" s="141">
        <v>115.1</v>
      </c>
      <c r="BY416" s="141">
        <v>124</v>
      </c>
      <c r="BZ416" s="141">
        <v>124</v>
      </c>
      <c r="CA416" s="141">
        <v>138.9</v>
      </c>
      <c r="CB416" s="141">
        <v>144.9</v>
      </c>
      <c r="CC416" s="141">
        <v>156.80000000000001</v>
      </c>
      <c r="CD416" s="141">
        <v>156.80000000000001</v>
      </c>
      <c r="CE416" s="141">
        <v>159.1</v>
      </c>
      <c r="CF416" s="141">
        <v>159.80000000000001</v>
      </c>
      <c r="CG416" s="141">
        <v>156.80000000000001</v>
      </c>
      <c r="CH416" s="141">
        <v>156.80000000000001</v>
      </c>
      <c r="CI416" s="141">
        <v>156.80000000000001</v>
      </c>
      <c r="CJ416" s="141">
        <v>156.80000000000001</v>
      </c>
      <c r="CK416" s="141">
        <v>156.80000000000001</v>
      </c>
      <c r="CL416" s="141">
        <v>156.80000000000001</v>
      </c>
    </row>
    <row r="417" spans="1:90" x14ac:dyDescent="0.2">
      <c r="A417" s="138" t="s">
        <v>3635</v>
      </c>
      <c r="B417" s="138" t="s">
        <v>2109</v>
      </c>
      <c r="C417" s="139">
        <v>9.92E-3</v>
      </c>
      <c r="D417" s="141">
        <v>106.8</v>
      </c>
      <c r="E417" s="141">
        <v>103.6</v>
      </c>
      <c r="F417" s="141">
        <v>100.6</v>
      </c>
      <c r="G417" s="141">
        <v>101.6</v>
      </c>
      <c r="H417" s="141">
        <v>101.1</v>
      </c>
      <c r="I417" s="141">
        <v>97.9</v>
      </c>
      <c r="J417" s="141">
        <v>98</v>
      </c>
      <c r="K417" s="141">
        <v>98.9</v>
      </c>
      <c r="L417" s="141">
        <v>100.2</v>
      </c>
      <c r="M417" s="141">
        <v>100.3</v>
      </c>
      <c r="N417" s="141">
        <v>103.6</v>
      </c>
      <c r="O417" s="141">
        <v>104.7</v>
      </c>
      <c r="P417" s="141">
        <v>104.8</v>
      </c>
      <c r="Q417" s="141">
        <v>104.3</v>
      </c>
      <c r="R417" s="141">
        <v>100.8</v>
      </c>
      <c r="S417" s="141">
        <v>105.2</v>
      </c>
      <c r="T417" s="141">
        <v>102.2</v>
      </c>
      <c r="U417" s="141">
        <v>102.8</v>
      </c>
      <c r="V417" s="141">
        <v>101.4</v>
      </c>
      <c r="W417" s="141">
        <v>105.8</v>
      </c>
      <c r="X417" s="141">
        <v>107.1</v>
      </c>
      <c r="Y417" s="141">
        <v>110.5</v>
      </c>
      <c r="Z417" s="141">
        <v>105.7</v>
      </c>
      <c r="AA417" s="141">
        <v>101.7</v>
      </c>
      <c r="AB417" s="141">
        <v>101.3</v>
      </c>
      <c r="AC417" s="141">
        <v>99.6</v>
      </c>
      <c r="AD417" s="141">
        <v>100.8</v>
      </c>
      <c r="AE417" s="141">
        <v>100</v>
      </c>
      <c r="AF417" s="141">
        <v>100.6</v>
      </c>
      <c r="AG417" s="141">
        <v>100.5</v>
      </c>
      <c r="AH417" s="141">
        <v>101.3</v>
      </c>
      <c r="AI417" s="141">
        <v>101.9</v>
      </c>
      <c r="AJ417" s="141">
        <v>101.3</v>
      </c>
      <c r="AK417" s="141">
        <v>101.7</v>
      </c>
      <c r="AL417" s="141">
        <v>107.3</v>
      </c>
      <c r="AM417" s="141">
        <v>108.2</v>
      </c>
      <c r="AN417" s="141">
        <v>110.4</v>
      </c>
      <c r="AO417" s="141">
        <v>109.8</v>
      </c>
      <c r="AP417" s="141">
        <v>109.5</v>
      </c>
      <c r="AQ417" s="141">
        <v>111.2</v>
      </c>
      <c r="AR417" s="141">
        <v>114</v>
      </c>
      <c r="AS417" s="141">
        <v>114</v>
      </c>
      <c r="AT417" s="141">
        <v>114</v>
      </c>
      <c r="AU417" s="141">
        <v>114</v>
      </c>
      <c r="AV417" s="141">
        <v>114</v>
      </c>
      <c r="AW417" s="141">
        <v>114</v>
      </c>
      <c r="AX417" s="141">
        <v>114</v>
      </c>
      <c r="AY417" s="141">
        <v>114</v>
      </c>
      <c r="AZ417" s="141">
        <v>105.8</v>
      </c>
      <c r="BA417" s="141">
        <v>100.5</v>
      </c>
      <c r="BB417" s="141">
        <v>101.7</v>
      </c>
      <c r="BC417" s="141">
        <v>101.4</v>
      </c>
      <c r="BD417" s="141">
        <v>101.1</v>
      </c>
      <c r="BE417" s="141">
        <v>100</v>
      </c>
      <c r="BF417" s="141">
        <v>95.5</v>
      </c>
      <c r="BG417" s="141">
        <v>91.6</v>
      </c>
      <c r="BH417" s="141">
        <v>89.9</v>
      </c>
      <c r="BI417" s="141">
        <v>85.5</v>
      </c>
      <c r="BJ417" s="141">
        <v>85.2</v>
      </c>
      <c r="BK417" s="141">
        <v>84</v>
      </c>
      <c r="BL417" s="141">
        <v>90.4</v>
      </c>
      <c r="BM417" s="141">
        <v>92.6</v>
      </c>
      <c r="BN417" s="141">
        <v>95.8</v>
      </c>
      <c r="BO417" s="141">
        <v>95.8</v>
      </c>
      <c r="BP417" s="141">
        <v>94.1</v>
      </c>
      <c r="BQ417" s="141">
        <v>94.1</v>
      </c>
      <c r="BR417" s="141">
        <v>94.1</v>
      </c>
      <c r="BS417" s="141">
        <v>94.1</v>
      </c>
      <c r="BT417" s="141">
        <v>94.1</v>
      </c>
      <c r="BU417" s="141">
        <v>94.1</v>
      </c>
      <c r="BV417" s="141">
        <v>94.1</v>
      </c>
      <c r="BW417" s="141">
        <v>94.1</v>
      </c>
      <c r="BX417" s="141">
        <v>101</v>
      </c>
      <c r="BY417" s="141">
        <v>105.6</v>
      </c>
      <c r="BZ417" s="141">
        <v>120.7</v>
      </c>
      <c r="CA417" s="141">
        <v>121</v>
      </c>
      <c r="CB417" s="141">
        <v>122.6</v>
      </c>
      <c r="CC417" s="141">
        <v>124.7</v>
      </c>
      <c r="CD417" s="141">
        <v>115.7</v>
      </c>
      <c r="CE417" s="141">
        <v>100.9</v>
      </c>
      <c r="CF417" s="141">
        <v>99.7</v>
      </c>
      <c r="CG417" s="141">
        <v>102</v>
      </c>
      <c r="CH417" s="141">
        <v>104.9</v>
      </c>
      <c r="CI417" s="141">
        <v>105.6</v>
      </c>
      <c r="CJ417" s="141">
        <v>105.6</v>
      </c>
      <c r="CK417" s="141">
        <v>105.6</v>
      </c>
      <c r="CL417" s="141">
        <v>104.7</v>
      </c>
    </row>
    <row r="418" spans="1:90" x14ac:dyDescent="0.2">
      <c r="A418" s="138" t="s">
        <v>3636</v>
      </c>
      <c r="B418" s="138" t="s">
        <v>2111</v>
      </c>
      <c r="C418" s="139">
        <v>4.1020000000000001E-2</v>
      </c>
      <c r="D418" s="141">
        <v>100.4</v>
      </c>
      <c r="E418" s="141">
        <v>100.4</v>
      </c>
      <c r="F418" s="141">
        <v>100.4</v>
      </c>
      <c r="G418" s="141">
        <v>99.6</v>
      </c>
      <c r="H418" s="141">
        <v>99.6</v>
      </c>
      <c r="I418" s="141">
        <v>99.6</v>
      </c>
      <c r="J418" s="141">
        <v>99.6</v>
      </c>
      <c r="K418" s="141">
        <v>99.6</v>
      </c>
      <c r="L418" s="141">
        <v>99.6</v>
      </c>
      <c r="M418" s="141">
        <v>99.6</v>
      </c>
      <c r="N418" s="141">
        <v>99.6</v>
      </c>
      <c r="O418" s="141">
        <v>97</v>
      </c>
      <c r="P418" s="141">
        <v>97</v>
      </c>
      <c r="Q418" s="141">
        <v>97</v>
      </c>
      <c r="R418" s="141">
        <v>97</v>
      </c>
      <c r="S418" s="141">
        <v>95.9</v>
      </c>
      <c r="T418" s="141">
        <v>95.9</v>
      </c>
      <c r="U418" s="141">
        <v>95.9</v>
      </c>
      <c r="V418" s="141">
        <v>97</v>
      </c>
      <c r="W418" s="141">
        <v>97</v>
      </c>
      <c r="X418" s="141">
        <v>97</v>
      </c>
      <c r="Y418" s="141">
        <v>97</v>
      </c>
      <c r="Z418" s="141">
        <v>97</v>
      </c>
      <c r="AA418" s="141">
        <v>97</v>
      </c>
      <c r="AB418" s="141">
        <v>97</v>
      </c>
      <c r="AC418" s="141">
        <v>97</v>
      </c>
      <c r="AD418" s="141">
        <v>98.5</v>
      </c>
      <c r="AE418" s="141">
        <v>97.8</v>
      </c>
      <c r="AF418" s="141">
        <v>97.8</v>
      </c>
      <c r="AG418" s="141">
        <v>106.4</v>
      </c>
      <c r="AH418" s="141">
        <v>106.7</v>
      </c>
      <c r="AI418" s="141">
        <v>107.7</v>
      </c>
      <c r="AJ418" s="141">
        <v>107.7</v>
      </c>
      <c r="AK418" s="141">
        <v>106.7</v>
      </c>
      <c r="AL418" s="141">
        <v>106.7</v>
      </c>
      <c r="AM418" s="141">
        <v>106.7</v>
      </c>
      <c r="AN418" s="141">
        <v>106.7</v>
      </c>
      <c r="AO418" s="141">
        <v>112</v>
      </c>
      <c r="AP418" s="141">
        <v>112.5</v>
      </c>
      <c r="AQ418" s="141">
        <v>114.8</v>
      </c>
      <c r="AR418" s="141">
        <v>115.1</v>
      </c>
      <c r="AS418" s="141">
        <v>118.1</v>
      </c>
      <c r="AT418" s="141">
        <v>118.1</v>
      </c>
      <c r="AU418" s="141">
        <v>118.1</v>
      </c>
      <c r="AV418" s="141">
        <v>118.1</v>
      </c>
      <c r="AW418" s="141">
        <v>120.4</v>
      </c>
      <c r="AX418" s="141">
        <v>121.2</v>
      </c>
      <c r="AY418" s="141">
        <v>116.7</v>
      </c>
      <c r="AZ418" s="141">
        <v>120.4</v>
      </c>
      <c r="BA418" s="141">
        <v>120.4</v>
      </c>
      <c r="BB418" s="141">
        <v>120.2</v>
      </c>
      <c r="BC418" s="141">
        <v>120.2</v>
      </c>
      <c r="BD418" s="141">
        <v>120.2</v>
      </c>
      <c r="BE418" s="141">
        <v>120.2</v>
      </c>
      <c r="BF418" s="141">
        <v>120.2</v>
      </c>
      <c r="BG418" s="141">
        <v>120.2</v>
      </c>
      <c r="BH418" s="141">
        <v>120.2</v>
      </c>
      <c r="BI418" s="141">
        <v>120.2</v>
      </c>
      <c r="BJ418" s="141">
        <v>120.1</v>
      </c>
      <c r="BK418" s="141">
        <v>120.1</v>
      </c>
      <c r="BL418" s="141">
        <v>120.3</v>
      </c>
      <c r="BM418" s="141">
        <v>122.8</v>
      </c>
      <c r="BN418" s="141">
        <v>124</v>
      </c>
      <c r="BO418" s="141">
        <v>119.1</v>
      </c>
      <c r="BP418" s="141">
        <v>127.2</v>
      </c>
      <c r="BQ418" s="141">
        <v>127.3</v>
      </c>
      <c r="BR418" s="141">
        <v>127.3</v>
      </c>
      <c r="BS418" s="141">
        <v>127.3</v>
      </c>
      <c r="BT418" s="141">
        <v>132.30000000000001</v>
      </c>
      <c r="BU418" s="141">
        <v>132.69999999999999</v>
      </c>
      <c r="BV418" s="141">
        <v>133</v>
      </c>
      <c r="BW418" s="141">
        <v>135.1</v>
      </c>
      <c r="BX418" s="141">
        <v>134.6</v>
      </c>
      <c r="BY418" s="141">
        <v>135.30000000000001</v>
      </c>
      <c r="BZ418" s="141">
        <v>140.69999999999999</v>
      </c>
      <c r="CA418" s="141">
        <v>145.19999999999999</v>
      </c>
      <c r="CB418" s="141">
        <v>171</v>
      </c>
      <c r="CC418" s="141">
        <v>179.5</v>
      </c>
      <c r="CD418" s="141">
        <v>179.5</v>
      </c>
      <c r="CE418" s="141">
        <v>184.8</v>
      </c>
      <c r="CF418" s="141">
        <v>188.8</v>
      </c>
      <c r="CG418" s="141">
        <v>188.8</v>
      </c>
      <c r="CH418" s="141">
        <v>188.8</v>
      </c>
      <c r="CI418" s="141">
        <v>188.8</v>
      </c>
      <c r="CJ418" s="141">
        <v>188.8</v>
      </c>
      <c r="CK418" s="141">
        <v>188.8</v>
      </c>
      <c r="CL418" s="141">
        <v>189.5</v>
      </c>
    </row>
    <row r="419" spans="1:90" x14ac:dyDescent="0.2">
      <c r="A419" s="138" t="s">
        <v>3637</v>
      </c>
      <c r="B419" s="138" t="s">
        <v>2113</v>
      </c>
      <c r="C419" s="139">
        <v>1.866E-2</v>
      </c>
      <c r="D419" s="141">
        <v>101.5</v>
      </c>
      <c r="E419" s="141">
        <v>103.3</v>
      </c>
      <c r="F419" s="141">
        <v>104.8</v>
      </c>
      <c r="G419" s="141">
        <v>108.1</v>
      </c>
      <c r="H419" s="141">
        <v>107</v>
      </c>
      <c r="I419" s="141">
        <v>107.7</v>
      </c>
      <c r="J419" s="141">
        <v>107</v>
      </c>
      <c r="K419" s="141">
        <v>107.8</v>
      </c>
      <c r="L419" s="141">
        <v>109.1</v>
      </c>
      <c r="M419" s="141">
        <v>109.8</v>
      </c>
      <c r="N419" s="141">
        <v>118.1</v>
      </c>
      <c r="O419" s="141">
        <v>123.4</v>
      </c>
      <c r="P419" s="141">
        <v>133.19999999999999</v>
      </c>
      <c r="Q419" s="141">
        <v>143.1</v>
      </c>
      <c r="R419" s="141">
        <v>150.80000000000001</v>
      </c>
      <c r="S419" s="141">
        <v>164.7</v>
      </c>
      <c r="T419" s="141">
        <v>179.8</v>
      </c>
      <c r="U419" s="141">
        <v>200.1</v>
      </c>
      <c r="V419" s="141">
        <v>194.3</v>
      </c>
      <c r="W419" s="141">
        <v>195.5</v>
      </c>
      <c r="X419" s="141">
        <v>200.4</v>
      </c>
      <c r="Y419" s="141">
        <v>200.7</v>
      </c>
      <c r="Z419" s="141">
        <v>207.9</v>
      </c>
      <c r="AA419" s="141">
        <v>211.9</v>
      </c>
      <c r="AB419" s="141">
        <v>216</v>
      </c>
      <c r="AC419" s="141">
        <v>212.5</v>
      </c>
      <c r="AD419" s="141">
        <v>209.3</v>
      </c>
      <c r="AE419" s="141">
        <v>200.8</v>
      </c>
      <c r="AF419" s="141">
        <v>204.5</v>
      </c>
      <c r="AG419" s="141">
        <v>207.4</v>
      </c>
      <c r="AH419" s="141">
        <v>201.6</v>
      </c>
      <c r="AI419" s="141">
        <v>199.3</v>
      </c>
      <c r="AJ419" s="141">
        <v>194.3</v>
      </c>
      <c r="AK419" s="141">
        <v>195.1</v>
      </c>
      <c r="AL419" s="141">
        <v>191.5</v>
      </c>
      <c r="AM419" s="141">
        <v>181.8</v>
      </c>
      <c r="AN419" s="141">
        <v>174.4</v>
      </c>
      <c r="AO419" s="141">
        <v>174.8</v>
      </c>
      <c r="AP419" s="141">
        <v>179.5</v>
      </c>
      <c r="AQ419" s="141">
        <v>172.8</v>
      </c>
      <c r="AR419" s="141">
        <v>170.1</v>
      </c>
      <c r="AS419" s="141">
        <v>164.1</v>
      </c>
      <c r="AT419" s="141">
        <v>162.5</v>
      </c>
      <c r="AU419" s="141">
        <v>162.4</v>
      </c>
      <c r="AV419" s="141">
        <v>160.6</v>
      </c>
      <c r="AW419" s="141">
        <v>161.30000000000001</v>
      </c>
      <c r="AX419" s="141">
        <v>156.4</v>
      </c>
      <c r="AY419" s="141">
        <v>156.1</v>
      </c>
      <c r="AZ419" s="141">
        <v>150.5</v>
      </c>
      <c r="BA419" s="141">
        <v>149.4</v>
      </c>
      <c r="BB419" s="141">
        <v>148.5</v>
      </c>
      <c r="BC419" s="141">
        <v>154</v>
      </c>
      <c r="BD419" s="141">
        <v>157.4</v>
      </c>
      <c r="BE419" s="141">
        <v>157.69999999999999</v>
      </c>
      <c r="BF419" s="141">
        <v>157.6</v>
      </c>
      <c r="BG419" s="141">
        <v>158.9</v>
      </c>
      <c r="BH419" s="141">
        <v>160.4</v>
      </c>
      <c r="BI419" s="141">
        <v>163.80000000000001</v>
      </c>
      <c r="BJ419" s="141">
        <v>167.5</v>
      </c>
      <c r="BK419" s="141">
        <v>168.1</v>
      </c>
      <c r="BL419" s="141">
        <v>167.7</v>
      </c>
      <c r="BM419" s="141">
        <v>167.7</v>
      </c>
      <c r="BN419" s="141">
        <v>167.7</v>
      </c>
      <c r="BO419" s="141">
        <v>167.7</v>
      </c>
      <c r="BP419" s="141">
        <v>167.7</v>
      </c>
      <c r="BQ419" s="141">
        <v>167.7</v>
      </c>
      <c r="BR419" s="141">
        <v>167.7</v>
      </c>
      <c r="BS419" s="141">
        <v>167.7</v>
      </c>
      <c r="BT419" s="141">
        <v>167.7</v>
      </c>
      <c r="BU419" s="141">
        <v>167.7</v>
      </c>
      <c r="BV419" s="141">
        <v>167.7</v>
      </c>
      <c r="BW419" s="141">
        <v>167.7</v>
      </c>
      <c r="BX419" s="141">
        <v>167.7</v>
      </c>
      <c r="BY419" s="141">
        <v>167.7</v>
      </c>
      <c r="BZ419" s="141">
        <v>167.7</v>
      </c>
      <c r="CA419" s="141">
        <v>157.4</v>
      </c>
      <c r="CB419" s="141">
        <v>155</v>
      </c>
      <c r="CC419" s="141">
        <v>155</v>
      </c>
      <c r="CD419" s="141">
        <v>155</v>
      </c>
      <c r="CE419" s="141">
        <v>155</v>
      </c>
      <c r="CF419" s="141">
        <v>155</v>
      </c>
      <c r="CG419" s="141">
        <v>155</v>
      </c>
      <c r="CH419" s="141">
        <v>155</v>
      </c>
      <c r="CI419" s="141">
        <v>155</v>
      </c>
      <c r="CJ419" s="141">
        <v>155</v>
      </c>
      <c r="CK419" s="141">
        <v>155</v>
      </c>
      <c r="CL419" s="141">
        <v>155</v>
      </c>
    </row>
    <row r="420" spans="1:90" x14ac:dyDescent="0.2">
      <c r="A420" s="138" t="s">
        <v>3638</v>
      </c>
      <c r="B420" s="138" t="s">
        <v>2115</v>
      </c>
      <c r="C420" s="139">
        <v>6.6290000000000002E-2</v>
      </c>
      <c r="D420" s="141">
        <v>103.2</v>
      </c>
      <c r="E420" s="141">
        <v>103.3</v>
      </c>
      <c r="F420" s="141">
        <v>104.4</v>
      </c>
      <c r="G420" s="141">
        <v>109.6</v>
      </c>
      <c r="H420" s="141">
        <v>110.5</v>
      </c>
      <c r="I420" s="141">
        <v>110.3</v>
      </c>
      <c r="J420" s="141">
        <v>109.9</v>
      </c>
      <c r="K420" s="141">
        <v>109.7</v>
      </c>
      <c r="L420" s="141">
        <v>109.6</v>
      </c>
      <c r="M420" s="141">
        <v>109.3</v>
      </c>
      <c r="N420" s="141">
        <v>109.8</v>
      </c>
      <c r="O420" s="141">
        <v>109.9</v>
      </c>
      <c r="P420" s="141">
        <v>112.1</v>
      </c>
      <c r="Q420" s="141">
        <v>112.1</v>
      </c>
      <c r="R420" s="141">
        <v>111.8</v>
      </c>
      <c r="S420" s="141">
        <v>116.4</v>
      </c>
      <c r="T420" s="141">
        <v>115.3</v>
      </c>
      <c r="U420" s="141">
        <v>115.1</v>
      </c>
      <c r="V420" s="141">
        <v>114.9</v>
      </c>
      <c r="W420" s="141">
        <v>114.3</v>
      </c>
      <c r="X420" s="141">
        <v>114.3</v>
      </c>
      <c r="Y420" s="141">
        <v>114.3</v>
      </c>
      <c r="Z420" s="141">
        <v>114.6</v>
      </c>
      <c r="AA420" s="141">
        <v>115.3</v>
      </c>
      <c r="AB420" s="141">
        <v>116.3</v>
      </c>
      <c r="AC420" s="141">
        <v>116.2</v>
      </c>
      <c r="AD420" s="141">
        <v>116</v>
      </c>
      <c r="AE420" s="141">
        <v>117.1</v>
      </c>
      <c r="AF420" s="141">
        <v>116.7</v>
      </c>
      <c r="AG420" s="141">
        <v>117.1</v>
      </c>
      <c r="AH420" s="141">
        <v>117.7</v>
      </c>
      <c r="AI420" s="141">
        <v>117.7</v>
      </c>
      <c r="AJ420" s="141">
        <v>117.7</v>
      </c>
      <c r="AK420" s="141">
        <v>117.5</v>
      </c>
      <c r="AL420" s="141">
        <v>117.5</v>
      </c>
      <c r="AM420" s="141">
        <v>119.7</v>
      </c>
      <c r="AN420" s="141">
        <v>118.3</v>
      </c>
      <c r="AO420" s="141">
        <v>118.8</v>
      </c>
      <c r="AP420" s="141">
        <v>117.9</v>
      </c>
      <c r="AQ420" s="141">
        <v>119.2</v>
      </c>
      <c r="AR420" s="141">
        <v>122</v>
      </c>
      <c r="AS420" s="141">
        <v>124.9</v>
      </c>
      <c r="AT420" s="141">
        <v>127</v>
      </c>
      <c r="AU420" s="141">
        <v>125.6</v>
      </c>
      <c r="AV420" s="141">
        <v>126</v>
      </c>
      <c r="AW420" s="141">
        <v>125.8</v>
      </c>
      <c r="AX420" s="141">
        <v>125.6</v>
      </c>
      <c r="AY420" s="141">
        <v>124.3</v>
      </c>
      <c r="AZ420" s="141">
        <v>131.69999999999999</v>
      </c>
      <c r="BA420" s="141">
        <v>131.30000000000001</v>
      </c>
      <c r="BB420" s="141">
        <v>131.30000000000001</v>
      </c>
      <c r="BC420" s="141">
        <v>128.6</v>
      </c>
      <c r="BD420" s="141">
        <v>128.80000000000001</v>
      </c>
      <c r="BE420" s="141">
        <v>128.6</v>
      </c>
      <c r="BF420" s="141">
        <v>128.80000000000001</v>
      </c>
      <c r="BG420" s="141">
        <v>128.6</v>
      </c>
      <c r="BH420" s="141">
        <v>128.4</v>
      </c>
      <c r="BI420" s="141">
        <v>129.19999999999999</v>
      </c>
      <c r="BJ420" s="141">
        <v>129.4</v>
      </c>
      <c r="BK420" s="141">
        <v>129.80000000000001</v>
      </c>
      <c r="BL420" s="141">
        <v>127.2</v>
      </c>
      <c r="BM420" s="141">
        <v>127.2</v>
      </c>
      <c r="BN420" s="141">
        <v>126.9</v>
      </c>
      <c r="BO420" s="141">
        <v>127.6</v>
      </c>
      <c r="BP420" s="141">
        <v>127</v>
      </c>
      <c r="BQ420" s="141">
        <v>128</v>
      </c>
      <c r="BR420" s="141">
        <v>128.1</v>
      </c>
      <c r="BS420" s="141">
        <v>128.30000000000001</v>
      </c>
      <c r="BT420" s="141">
        <v>128.6</v>
      </c>
      <c r="BU420" s="141">
        <v>128.69999999999999</v>
      </c>
      <c r="BV420" s="141">
        <v>128.80000000000001</v>
      </c>
      <c r="BW420" s="141">
        <v>130.1</v>
      </c>
      <c r="BX420" s="141">
        <v>126.6</v>
      </c>
      <c r="BY420" s="141">
        <v>129.1</v>
      </c>
      <c r="BZ420" s="141">
        <v>129.19999999999999</v>
      </c>
      <c r="CA420" s="141">
        <v>130</v>
      </c>
      <c r="CB420" s="141">
        <v>133.4</v>
      </c>
      <c r="CC420" s="141">
        <v>132.5</v>
      </c>
      <c r="CD420" s="141">
        <v>132.9</v>
      </c>
      <c r="CE420" s="141">
        <v>132.1</v>
      </c>
      <c r="CF420" s="141">
        <v>132</v>
      </c>
      <c r="CG420" s="141">
        <v>132.1</v>
      </c>
      <c r="CH420" s="141">
        <v>132.5</v>
      </c>
      <c r="CI420" s="141">
        <v>133.69999999999999</v>
      </c>
      <c r="CJ420" s="141">
        <v>136.19999999999999</v>
      </c>
      <c r="CK420" s="141">
        <v>136.9</v>
      </c>
      <c r="CL420" s="141">
        <v>138.19999999999999</v>
      </c>
    </row>
    <row r="421" spans="1:90" x14ac:dyDescent="0.2">
      <c r="A421" s="138" t="s">
        <v>3639</v>
      </c>
      <c r="B421" s="138" t="s">
        <v>2117</v>
      </c>
      <c r="C421" s="139">
        <v>5.0400000000000002E-3</v>
      </c>
      <c r="D421" s="141">
        <v>101.1</v>
      </c>
      <c r="E421" s="141">
        <v>101.3</v>
      </c>
      <c r="F421" s="141">
        <v>100.9</v>
      </c>
      <c r="G421" s="141">
        <v>94.6</v>
      </c>
      <c r="H421" s="141">
        <v>93.6</v>
      </c>
      <c r="I421" s="141">
        <v>92.8</v>
      </c>
      <c r="J421" s="141">
        <v>92.2</v>
      </c>
      <c r="K421" s="141">
        <v>91.1</v>
      </c>
      <c r="L421" s="141">
        <v>90</v>
      </c>
      <c r="M421" s="141">
        <v>88.9</v>
      </c>
      <c r="N421" s="141">
        <v>89.1</v>
      </c>
      <c r="O421" s="141">
        <v>89</v>
      </c>
      <c r="P421" s="141">
        <v>89.1</v>
      </c>
      <c r="Q421" s="141">
        <v>89.1</v>
      </c>
      <c r="R421" s="141">
        <v>89.3</v>
      </c>
      <c r="S421" s="141">
        <v>89.2</v>
      </c>
      <c r="T421" s="141">
        <v>88.8</v>
      </c>
      <c r="U421" s="141">
        <v>88.9</v>
      </c>
      <c r="V421" s="141">
        <v>88.6</v>
      </c>
      <c r="W421" s="141">
        <v>88.2</v>
      </c>
      <c r="X421" s="141">
        <v>88.1</v>
      </c>
      <c r="Y421" s="141">
        <v>87.9</v>
      </c>
      <c r="Z421" s="141">
        <v>88.1</v>
      </c>
      <c r="AA421" s="141">
        <v>89.4</v>
      </c>
      <c r="AB421" s="141">
        <v>102.2</v>
      </c>
      <c r="AC421" s="141">
        <v>103.6</v>
      </c>
      <c r="AD421" s="141">
        <v>102.8</v>
      </c>
      <c r="AE421" s="141">
        <v>104.5</v>
      </c>
      <c r="AF421" s="141">
        <v>104.8</v>
      </c>
      <c r="AG421" s="141">
        <v>104.7</v>
      </c>
      <c r="AH421" s="141">
        <v>118.3</v>
      </c>
      <c r="AI421" s="141">
        <v>124.2</v>
      </c>
      <c r="AJ421" s="141">
        <v>126.8</v>
      </c>
      <c r="AK421" s="141">
        <v>126.5</v>
      </c>
      <c r="AL421" s="141">
        <v>125</v>
      </c>
      <c r="AM421" s="141">
        <v>136.5</v>
      </c>
      <c r="AN421" s="141">
        <v>138.30000000000001</v>
      </c>
      <c r="AO421" s="141">
        <v>145.19999999999999</v>
      </c>
      <c r="AP421" s="141">
        <v>144.69999999999999</v>
      </c>
      <c r="AQ421" s="141">
        <v>145.6</v>
      </c>
      <c r="AR421" s="141">
        <v>143.9</v>
      </c>
      <c r="AS421" s="141">
        <v>143.80000000000001</v>
      </c>
      <c r="AT421" s="141">
        <v>143.80000000000001</v>
      </c>
      <c r="AU421" s="141">
        <v>143.80000000000001</v>
      </c>
      <c r="AV421" s="141">
        <v>143.80000000000001</v>
      </c>
      <c r="AW421" s="141">
        <v>143.80000000000001</v>
      </c>
      <c r="AX421" s="141">
        <v>142</v>
      </c>
      <c r="AY421" s="141">
        <v>141.30000000000001</v>
      </c>
      <c r="AZ421" s="141">
        <v>137.4</v>
      </c>
      <c r="BA421" s="141">
        <v>134.1</v>
      </c>
      <c r="BB421" s="141">
        <v>132.80000000000001</v>
      </c>
      <c r="BC421" s="141">
        <v>130</v>
      </c>
      <c r="BD421" s="141">
        <v>130.1</v>
      </c>
      <c r="BE421" s="141">
        <v>133</v>
      </c>
      <c r="BF421" s="141">
        <v>133</v>
      </c>
      <c r="BG421" s="141">
        <v>133.1</v>
      </c>
      <c r="BH421" s="141">
        <v>132.30000000000001</v>
      </c>
      <c r="BI421" s="141">
        <v>133</v>
      </c>
      <c r="BJ421" s="141">
        <v>130</v>
      </c>
      <c r="BK421" s="141">
        <v>134.1</v>
      </c>
      <c r="BL421" s="141">
        <v>136.80000000000001</v>
      </c>
      <c r="BM421" s="141">
        <v>136.80000000000001</v>
      </c>
      <c r="BN421" s="141">
        <v>136.80000000000001</v>
      </c>
      <c r="BO421" s="141">
        <v>155.9</v>
      </c>
      <c r="BP421" s="141">
        <v>150.9</v>
      </c>
      <c r="BQ421" s="141">
        <v>146.30000000000001</v>
      </c>
      <c r="BR421" s="141">
        <v>140.5</v>
      </c>
      <c r="BS421" s="141">
        <v>139.9</v>
      </c>
      <c r="BT421" s="141">
        <v>140.69999999999999</v>
      </c>
      <c r="BU421" s="141">
        <v>141.4</v>
      </c>
      <c r="BV421" s="141">
        <v>140.6</v>
      </c>
      <c r="BW421" s="141">
        <v>144.69999999999999</v>
      </c>
      <c r="BX421" s="141">
        <v>163.69999999999999</v>
      </c>
      <c r="BY421" s="141">
        <v>174.7</v>
      </c>
      <c r="BZ421" s="141">
        <v>170.1</v>
      </c>
      <c r="CA421" s="141">
        <v>165.4</v>
      </c>
      <c r="CB421" s="141">
        <v>153.69999999999999</v>
      </c>
      <c r="CC421" s="141">
        <v>141.6</v>
      </c>
      <c r="CD421" s="141">
        <v>141.4</v>
      </c>
      <c r="CE421" s="141">
        <v>132.5</v>
      </c>
      <c r="CF421" s="141">
        <v>135.1</v>
      </c>
      <c r="CG421" s="141">
        <v>136.9</v>
      </c>
      <c r="CH421" s="141">
        <v>138.69999999999999</v>
      </c>
      <c r="CI421" s="141">
        <v>142.69999999999999</v>
      </c>
      <c r="CJ421" s="141">
        <v>152.4</v>
      </c>
      <c r="CK421" s="141">
        <v>150.80000000000001</v>
      </c>
      <c r="CL421" s="141">
        <v>150.4</v>
      </c>
    </row>
    <row r="422" spans="1:90" x14ac:dyDescent="0.2">
      <c r="A422" s="138" t="s">
        <v>3640</v>
      </c>
      <c r="B422" s="138" t="s">
        <v>2119</v>
      </c>
      <c r="C422" s="139">
        <v>6.1350000000000002E-2</v>
      </c>
      <c r="D422" s="141">
        <v>105.6</v>
      </c>
      <c r="E422" s="141">
        <v>103.1</v>
      </c>
      <c r="F422" s="141">
        <v>103.3</v>
      </c>
      <c r="G422" s="141">
        <v>102.8</v>
      </c>
      <c r="H422" s="141">
        <v>100.4</v>
      </c>
      <c r="I422" s="141">
        <v>97.9</v>
      </c>
      <c r="J422" s="141">
        <v>102.5</v>
      </c>
      <c r="K422" s="141">
        <v>101.9</v>
      </c>
      <c r="L422" s="141">
        <v>104.5</v>
      </c>
      <c r="M422" s="141">
        <v>104</v>
      </c>
      <c r="N422" s="141">
        <v>105.8</v>
      </c>
      <c r="O422" s="141">
        <v>110.5</v>
      </c>
      <c r="P422" s="141">
        <v>115.3</v>
      </c>
      <c r="Q422" s="141">
        <v>113.5</v>
      </c>
      <c r="R422" s="141">
        <v>113.4</v>
      </c>
      <c r="S422" s="141">
        <v>114.1</v>
      </c>
      <c r="T422" s="141">
        <v>113</v>
      </c>
      <c r="U422" s="141">
        <v>113</v>
      </c>
      <c r="V422" s="141">
        <v>113.7</v>
      </c>
      <c r="W422" s="141">
        <v>115.1</v>
      </c>
      <c r="X422" s="141">
        <v>115.8</v>
      </c>
      <c r="Y422" s="141">
        <v>115.8</v>
      </c>
      <c r="Z422" s="141">
        <v>114.5</v>
      </c>
      <c r="AA422" s="141">
        <v>114.7</v>
      </c>
      <c r="AB422" s="141">
        <v>114.8</v>
      </c>
      <c r="AC422" s="141">
        <v>121.3</v>
      </c>
      <c r="AD422" s="141">
        <v>120.9</v>
      </c>
      <c r="AE422" s="141">
        <v>121.8</v>
      </c>
      <c r="AF422" s="141">
        <v>118.6</v>
      </c>
      <c r="AG422" s="141">
        <v>117.4</v>
      </c>
      <c r="AH422" s="141">
        <v>117.4</v>
      </c>
      <c r="AI422" s="141">
        <v>116.6</v>
      </c>
      <c r="AJ422" s="141">
        <v>113.6</v>
      </c>
      <c r="AK422" s="141">
        <v>111.8</v>
      </c>
      <c r="AL422" s="141">
        <v>110.9</v>
      </c>
      <c r="AM422" s="141">
        <v>111.7</v>
      </c>
      <c r="AN422" s="141">
        <v>114.3</v>
      </c>
      <c r="AO422" s="141">
        <v>117.4</v>
      </c>
      <c r="AP422" s="141">
        <v>130.30000000000001</v>
      </c>
      <c r="AQ422" s="141">
        <v>133</v>
      </c>
      <c r="AR422" s="141">
        <v>134.6</v>
      </c>
      <c r="AS422" s="141">
        <v>134.19999999999999</v>
      </c>
      <c r="AT422" s="141">
        <v>134.4</v>
      </c>
      <c r="AU422" s="141">
        <v>135.6</v>
      </c>
      <c r="AV422" s="141">
        <v>139.5</v>
      </c>
      <c r="AW422" s="141">
        <v>138.5</v>
      </c>
      <c r="AX422" s="141">
        <v>140.9</v>
      </c>
      <c r="AY422" s="141">
        <v>132.69999999999999</v>
      </c>
      <c r="AZ422" s="141">
        <v>132.80000000000001</v>
      </c>
      <c r="BA422" s="141">
        <v>132.1</v>
      </c>
      <c r="BB422" s="141">
        <v>133.69999999999999</v>
      </c>
      <c r="BC422" s="141">
        <v>135.69999999999999</v>
      </c>
      <c r="BD422" s="141">
        <v>131.4</v>
      </c>
      <c r="BE422" s="141">
        <v>134.30000000000001</v>
      </c>
      <c r="BF422" s="141">
        <v>130.19999999999999</v>
      </c>
      <c r="BG422" s="141">
        <v>127.8</v>
      </c>
      <c r="BH422" s="141">
        <v>127.7</v>
      </c>
      <c r="BI422" s="141">
        <v>126.6</v>
      </c>
      <c r="BJ422" s="141">
        <v>128.80000000000001</v>
      </c>
      <c r="BK422" s="141">
        <v>130.69999999999999</v>
      </c>
      <c r="BL422" s="141">
        <v>132</v>
      </c>
      <c r="BM422" s="141">
        <v>131.80000000000001</v>
      </c>
      <c r="BN422" s="141">
        <v>130.69999999999999</v>
      </c>
      <c r="BO422" s="141">
        <v>127.3</v>
      </c>
      <c r="BP422" s="141">
        <v>127.3</v>
      </c>
      <c r="BQ422" s="141">
        <v>127.3</v>
      </c>
      <c r="BR422" s="141">
        <v>127.3</v>
      </c>
      <c r="BS422" s="141">
        <v>127.3</v>
      </c>
      <c r="BT422" s="141">
        <v>127.3</v>
      </c>
      <c r="BU422" s="141">
        <v>127.3</v>
      </c>
      <c r="BV422" s="141">
        <v>127.3</v>
      </c>
      <c r="BW422" s="141">
        <v>127.3</v>
      </c>
      <c r="BX422" s="141">
        <v>124.1</v>
      </c>
      <c r="BY422" s="141">
        <v>122.7</v>
      </c>
      <c r="BZ422" s="141">
        <v>122.7</v>
      </c>
      <c r="CA422" s="141">
        <v>125.9</v>
      </c>
      <c r="CB422" s="141">
        <v>127.6</v>
      </c>
      <c r="CC422" s="141">
        <v>135.19999999999999</v>
      </c>
      <c r="CD422" s="141">
        <v>136.30000000000001</v>
      </c>
      <c r="CE422" s="141">
        <v>138.4</v>
      </c>
      <c r="CF422" s="141">
        <v>141.19999999999999</v>
      </c>
      <c r="CG422" s="141">
        <v>146</v>
      </c>
      <c r="CH422" s="141">
        <v>146</v>
      </c>
      <c r="CI422" s="141">
        <v>147.6</v>
      </c>
      <c r="CJ422" s="141">
        <v>147.6</v>
      </c>
      <c r="CK422" s="141">
        <v>147.6</v>
      </c>
      <c r="CL422" s="141">
        <v>146.5</v>
      </c>
    </row>
    <row r="423" spans="1:90" x14ac:dyDescent="0.2">
      <c r="A423" s="138" t="s">
        <v>3641</v>
      </c>
      <c r="B423" s="138" t="s">
        <v>3642</v>
      </c>
      <c r="C423" s="139">
        <v>1.074E-2</v>
      </c>
      <c r="D423" s="141">
        <v>105.7</v>
      </c>
      <c r="E423" s="141">
        <v>101</v>
      </c>
      <c r="F423" s="141">
        <v>102.1</v>
      </c>
      <c r="G423" s="141">
        <v>113.7</v>
      </c>
      <c r="H423" s="141">
        <v>113.7</v>
      </c>
      <c r="I423" s="141">
        <v>113.7</v>
      </c>
      <c r="J423" s="141">
        <v>113.2</v>
      </c>
      <c r="K423" s="141">
        <v>114.6</v>
      </c>
      <c r="L423" s="141">
        <v>115.1</v>
      </c>
      <c r="M423" s="141">
        <v>113.7</v>
      </c>
      <c r="N423" s="141">
        <v>109.8</v>
      </c>
      <c r="O423" s="141">
        <v>109.1</v>
      </c>
      <c r="P423" s="141">
        <v>104.8</v>
      </c>
      <c r="Q423" s="141">
        <v>103.9</v>
      </c>
      <c r="R423" s="141">
        <v>102.3</v>
      </c>
      <c r="S423" s="141">
        <v>94.6</v>
      </c>
      <c r="T423" s="141">
        <v>94.6</v>
      </c>
      <c r="U423" s="141">
        <v>94.6</v>
      </c>
      <c r="V423" s="141">
        <v>94.6</v>
      </c>
      <c r="W423" s="141">
        <v>94.2</v>
      </c>
      <c r="X423" s="141">
        <v>91.3</v>
      </c>
      <c r="Y423" s="141">
        <v>91</v>
      </c>
      <c r="Z423" s="141">
        <v>91</v>
      </c>
      <c r="AA423" s="141">
        <v>90.6</v>
      </c>
      <c r="AB423" s="141">
        <v>90.2</v>
      </c>
      <c r="AC423" s="141">
        <v>89.4</v>
      </c>
      <c r="AD423" s="141">
        <v>88.8</v>
      </c>
      <c r="AE423" s="141">
        <v>85.2</v>
      </c>
      <c r="AF423" s="141">
        <v>84.1</v>
      </c>
      <c r="AG423" s="141">
        <v>84.1</v>
      </c>
      <c r="AH423" s="141">
        <v>84.1</v>
      </c>
      <c r="AI423" s="141">
        <v>81.3</v>
      </c>
      <c r="AJ423" s="141">
        <v>84.8</v>
      </c>
      <c r="AK423" s="141">
        <v>84.6</v>
      </c>
      <c r="AL423" s="141">
        <v>86</v>
      </c>
      <c r="AM423" s="141">
        <v>88.1</v>
      </c>
      <c r="AN423" s="141">
        <v>88.2</v>
      </c>
      <c r="AO423" s="141">
        <v>88.2</v>
      </c>
      <c r="AP423" s="141">
        <v>88.6</v>
      </c>
      <c r="AQ423" s="141">
        <v>87.5</v>
      </c>
      <c r="AR423" s="141">
        <v>87.5</v>
      </c>
      <c r="AS423" s="141">
        <v>87.5</v>
      </c>
      <c r="AT423" s="141">
        <v>87.5</v>
      </c>
      <c r="AU423" s="141">
        <v>87.5</v>
      </c>
      <c r="AV423" s="141">
        <v>87.5</v>
      </c>
      <c r="AW423" s="141">
        <v>87.5</v>
      </c>
      <c r="AX423" s="141">
        <v>87.5</v>
      </c>
      <c r="AY423" s="141">
        <v>87.5</v>
      </c>
      <c r="AZ423" s="141">
        <v>83.8</v>
      </c>
      <c r="BA423" s="141">
        <v>88.1</v>
      </c>
      <c r="BB423" s="141">
        <v>88.1</v>
      </c>
      <c r="BC423" s="141">
        <v>88.1</v>
      </c>
      <c r="BD423" s="141">
        <v>80.900000000000006</v>
      </c>
      <c r="BE423" s="141">
        <v>80.900000000000006</v>
      </c>
      <c r="BF423" s="141">
        <v>80.900000000000006</v>
      </c>
      <c r="BG423" s="141">
        <v>80.900000000000006</v>
      </c>
      <c r="BH423" s="141">
        <v>80.900000000000006</v>
      </c>
      <c r="BI423" s="141">
        <v>80.900000000000006</v>
      </c>
      <c r="BJ423" s="141">
        <v>80.900000000000006</v>
      </c>
      <c r="BK423" s="141">
        <v>80.900000000000006</v>
      </c>
      <c r="BL423" s="141">
        <v>80.900000000000006</v>
      </c>
      <c r="BM423" s="141">
        <v>80.900000000000006</v>
      </c>
      <c r="BN423" s="141">
        <v>81.099999999999994</v>
      </c>
      <c r="BO423" s="141">
        <v>81.099999999999994</v>
      </c>
      <c r="BP423" s="141">
        <v>80.900000000000006</v>
      </c>
      <c r="BQ423" s="141">
        <v>80.900000000000006</v>
      </c>
      <c r="BR423" s="141">
        <v>80.900000000000006</v>
      </c>
      <c r="BS423" s="141">
        <v>80.900000000000006</v>
      </c>
      <c r="BT423" s="141">
        <v>80.900000000000006</v>
      </c>
      <c r="BU423" s="141">
        <v>80.900000000000006</v>
      </c>
      <c r="BV423" s="141">
        <v>80.900000000000006</v>
      </c>
      <c r="BW423" s="141">
        <v>80.900000000000006</v>
      </c>
      <c r="BX423" s="141">
        <v>80.900000000000006</v>
      </c>
      <c r="BY423" s="141">
        <v>81.2</v>
      </c>
      <c r="BZ423" s="141">
        <v>75.3</v>
      </c>
      <c r="CA423" s="141">
        <v>75.3</v>
      </c>
      <c r="CB423" s="141">
        <v>78</v>
      </c>
      <c r="CC423" s="141">
        <v>87.3</v>
      </c>
      <c r="CD423" s="141">
        <v>87.3</v>
      </c>
      <c r="CE423" s="141">
        <v>85</v>
      </c>
      <c r="CF423" s="141">
        <v>83.1</v>
      </c>
      <c r="CG423" s="141">
        <v>81.8</v>
      </c>
      <c r="CH423" s="141">
        <v>80.3</v>
      </c>
      <c r="CI423" s="141">
        <v>83.5</v>
      </c>
      <c r="CJ423" s="141">
        <v>78.099999999999994</v>
      </c>
      <c r="CK423" s="141">
        <v>78.8</v>
      </c>
      <c r="CL423" s="141">
        <v>80.5</v>
      </c>
    </row>
    <row r="424" spans="1:90" x14ac:dyDescent="0.2">
      <c r="A424" s="138" t="s">
        <v>3643</v>
      </c>
      <c r="B424" s="138" t="s">
        <v>3644</v>
      </c>
      <c r="C424" s="139">
        <v>5.042E-2</v>
      </c>
      <c r="D424" s="141">
        <v>97.4</v>
      </c>
      <c r="E424" s="141">
        <v>97.1</v>
      </c>
      <c r="F424" s="141">
        <v>96.5</v>
      </c>
      <c r="G424" s="141">
        <v>101.3</v>
      </c>
      <c r="H424" s="141">
        <v>103.9</v>
      </c>
      <c r="I424" s="141">
        <v>103.9</v>
      </c>
      <c r="J424" s="141">
        <v>104.2</v>
      </c>
      <c r="K424" s="141">
        <v>102.6</v>
      </c>
      <c r="L424" s="141">
        <v>98.9</v>
      </c>
      <c r="M424" s="141">
        <v>96.8</v>
      </c>
      <c r="N424" s="141">
        <v>93.7</v>
      </c>
      <c r="O424" s="141">
        <v>89.6</v>
      </c>
      <c r="P424" s="141">
        <v>86.7</v>
      </c>
      <c r="Q424" s="141">
        <v>85.7</v>
      </c>
      <c r="R424" s="141">
        <v>86.4</v>
      </c>
      <c r="S424" s="141">
        <v>84.8</v>
      </c>
      <c r="T424" s="141">
        <v>80.400000000000006</v>
      </c>
      <c r="U424" s="141">
        <v>79.5</v>
      </c>
      <c r="V424" s="141">
        <v>78.2</v>
      </c>
      <c r="W424" s="141">
        <v>76.8</v>
      </c>
      <c r="X424" s="141">
        <v>77.599999999999994</v>
      </c>
      <c r="Y424" s="141">
        <v>76.900000000000006</v>
      </c>
      <c r="Z424" s="141">
        <v>73.8</v>
      </c>
      <c r="AA424" s="141">
        <v>74.3</v>
      </c>
      <c r="AB424" s="141">
        <v>70.900000000000006</v>
      </c>
      <c r="AC424" s="141">
        <v>68.599999999999994</v>
      </c>
      <c r="AD424" s="141">
        <v>69.2</v>
      </c>
      <c r="AE424" s="141">
        <v>66.900000000000006</v>
      </c>
      <c r="AF424" s="141">
        <v>67.599999999999994</v>
      </c>
      <c r="AG424" s="141">
        <v>68.099999999999994</v>
      </c>
      <c r="AH424" s="141">
        <v>75.599999999999994</v>
      </c>
      <c r="AI424" s="141">
        <v>80.400000000000006</v>
      </c>
      <c r="AJ424" s="141">
        <v>82.5</v>
      </c>
      <c r="AK424" s="141">
        <v>80.3</v>
      </c>
      <c r="AL424" s="141">
        <v>79.900000000000006</v>
      </c>
      <c r="AM424" s="141">
        <v>80.599999999999994</v>
      </c>
      <c r="AN424" s="141">
        <v>79.599999999999994</v>
      </c>
      <c r="AO424" s="141">
        <v>78.400000000000006</v>
      </c>
      <c r="AP424" s="141">
        <v>78.5</v>
      </c>
      <c r="AQ424" s="141">
        <v>80.8</v>
      </c>
      <c r="AR424" s="141">
        <v>80.599999999999994</v>
      </c>
      <c r="AS424" s="141">
        <v>80</v>
      </c>
      <c r="AT424" s="141">
        <v>78.8</v>
      </c>
      <c r="AU424" s="141">
        <v>78</v>
      </c>
      <c r="AV424" s="141">
        <v>77.3</v>
      </c>
      <c r="AW424" s="141">
        <v>76.599999999999994</v>
      </c>
      <c r="AX424" s="141">
        <v>76.5</v>
      </c>
      <c r="AY424" s="141">
        <v>73.8</v>
      </c>
      <c r="AZ424" s="141">
        <v>72</v>
      </c>
      <c r="BA424" s="141">
        <v>68.599999999999994</v>
      </c>
      <c r="BB424" s="141">
        <v>68.7</v>
      </c>
      <c r="BC424" s="141">
        <v>63.4</v>
      </c>
      <c r="BD424" s="141">
        <v>63.1</v>
      </c>
      <c r="BE424" s="141">
        <v>63.6</v>
      </c>
      <c r="BF424" s="141">
        <v>66.8</v>
      </c>
      <c r="BG424" s="141">
        <v>67.599999999999994</v>
      </c>
      <c r="BH424" s="141">
        <v>66.900000000000006</v>
      </c>
      <c r="BI424" s="141">
        <v>67.3</v>
      </c>
      <c r="BJ424" s="141">
        <v>65.3</v>
      </c>
      <c r="BK424" s="141">
        <v>64.900000000000006</v>
      </c>
      <c r="BL424" s="141">
        <v>62.7</v>
      </c>
      <c r="BM424" s="141">
        <v>61.2</v>
      </c>
      <c r="BN424" s="141">
        <v>61.1</v>
      </c>
      <c r="BO424" s="141">
        <v>64.8</v>
      </c>
      <c r="BP424" s="141">
        <v>66.599999999999994</v>
      </c>
      <c r="BQ424" s="141">
        <v>68.400000000000006</v>
      </c>
      <c r="BR424" s="141">
        <v>72.400000000000006</v>
      </c>
      <c r="BS424" s="141">
        <v>72.2</v>
      </c>
      <c r="BT424" s="141">
        <v>72.5</v>
      </c>
      <c r="BU424" s="141">
        <v>74.099999999999994</v>
      </c>
      <c r="BV424" s="141">
        <v>73.599999999999994</v>
      </c>
      <c r="BW424" s="141">
        <v>72.7</v>
      </c>
      <c r="BX424" s="141">
        <v>68.599999999999994</v>
      </c>
      <c r="BY424" s="141">
        <v>65.5</v>
      </c>
      <c r="BZ424" s="141">
        <v>72.3</v>
      </c>
      <c r="CA424" s="141">
        <v>81.3</v>
      </c>
      <c r="CB424" s="141">
        <v>86.6</v>
      </c>
      <c r="CC424" s="141">
        <v>81.3</v>
      </c>
      <c r="CD424" s="141">
        <v>73.099999999999994</v>
      </c>
      <c r="CE424" s="141">
        <v>74.5</v>
      </c>
      <c r="CF424" s="141">
        <v>70.900000000000006</v>
      </c>
      <c r="CG424" s="141">
        <v>65.400000000000006</v>
      </c>
      <c r="CH424" s="141">
        <v>65.599999999999994</v>
      </c>
      <c r="CI424" s="141">
        <v>60.8</v>
      </c>
      <c r="CJ424" s="141">
        <v>57.4</v>
      </c>
      <c r="CK424" s="141">
        <v>56.5</v>
      </c>
      <c r="CL424" s="141">
        <v>55</v>
      </c>
    </row>
    <row r="425" spans="1:90" x14ac:dyDescent="0.2">
      <c r="A425" s="138" t="s">
        <v>3645</v>
      </c>
      <c r="B425" s="138" t="s">
        <v>3646</v>
      </c>
      <c r="C425" s="139">
        <v>6.96E-3</v>
      </c>
      <c r="D425" s="141">
        <v>100.5</v>
      </c>
      <c r="E425" s="141">
        <v>100.5</v>
      </c>
      <c r="F425" s="141">
        <v>100.5</v>
      </c>
      <c r="G425" s="141">
        <v>101.4</v>
      </c>
      <c r="H425" s="141">
        <v>101.4</v>
      </c>
      <c r="I425" s="141">
        <v>101.4</v>
      </c>
      <c r="J425" s="141">
        <v>101.4</v>
      </c>
      <c r="K425" s="141">
        <v>101.4</v>
      </c>
      <c r="L425" s="141">
        <v>101.4</v>
      </c>
      <c r="M425" s="141">
        <v>101.4</v>
      </c>
      <c r="N425" s="141">
        <v>101.4</v>
      </c>
      <c r="O425" s="141">
        <v>101.4</v>
      </c>
      <c r="P425" s="141">
        <v>101.4</v>
      </c>
      <c r="Q425" s="141">
        <v>101.4</v>
      </c>
      <c r="R425" s="141">
        <v>101.8</v>
      </c>
      <c r="S425" s="141">
        <v>104.7</v>
      </c>
      <c r="T425" s="141">
        <v>104.7</v>
      </c>
      <c r="U425" s="141">
        <v>104.7</v>
      </c>
      <c r="V425" s="141">
        <v>104.7</v>
      </c>
      <c r="W425" s="141">
        <v>104.7</v>
      </c>
      <c r="X425" s="141">
        <v>104.7</v>
      </c>
      <c r="Y425" s="141">
        <v>104.7</v>
      </c>
      <c r="Z425" s="141">
        <v>104.7</v>
      </c>
      <c r="AA425" s="141">
        <v>104.7</v>
      </c>
      <c r="AB425" s="141">
        <v>108.4</v>
      </c>
      <c r="AC425" s="141">
        <v>108.4</v>
      </c>
      <c r="AD425" s="141">
        <v>108.4</v>
      </c>
      <c r="AE425" s="141">
        <v>111.8</v>
      </c>
      <c r="AF425" s="141">
        <v>111.8</v>
      </c>
      <c r="AG425" s="141">
        <v>111.8</v>
      </c>
      <c r="AH425" s="141">
        <v>111.8</v>
      </c>
      <c r="AI425" s="141">
        <v>111.8</v>
      </c>
      <c r="AJ425" s="141">
        <v>111.8</v>
      </c>
      <c r="AK425" s="141">
        <v>111.8</v>
      </c>
      <c r="AL425" s="141">
        <v>111.8</v>
      </c>
      <c r="AM425" s="141">
        <v>111.8</v>
      </c>
      <c r="AN425" s="141">
        <v>115.4</v>
      </c>
      <c r="AO425" s="141">
        <v>115.4</v>
      </c>
      <c r="AP425" s="141">
        <v>115.4</v>
      </c>
      <c r="AQ425" s="141">
        <v>122.6</v>
      </c>
      <c r="AR425" s="141">
        <v>122.6</v>
      </c>
      <c r="AS425" s="141">
        <v>122.6</v>
      </c>
      <c r="AT425" s="141">
        <v>122.6</v>
      </c>
      <c r="AU425" s="141">
        <v>122.6</v>
      </c>
      <c r="AV425" s="141">
        <v>122.6</v>
      </c>
      <c r="AW425" s="141">
        <v>122.6</v>
      </c>
      <c r="AX425" s="141">
        <v>122.6</v>
      </c>
      <c r="AY425" s="141">
        <v>120</v>
      </c>
      <c r="AZ425" s="141">
        <v>113.2</v>
      </c>
      <c r="BA425" s="141">
        <v>112.7</v>
      </c>
      <c r="BB425" s="141">
        <v>111</v>
      </c>
      <c r="BC425" s="141">
        <v>110.6</v>
      </c>
      <c r="BD425" s="141">
        <v>110.6</v>
      </c>
      <c r="BE425" s="141">
        <v>110.6</v>
      </c>
      <c r="BF425" s="141">
        <v>110.6</v>
      </c>
      <c r="BG425" s="141">
        <v>110.6</v>
      </c>
      <c r="BH425" s="141">
        <v>110.6</v>
      </c>
      <c r="BI425" s="141">
        <v>110.6</v>
      </c>
      <c r="BJ425" s="141">
        <v>110.6</v>
      </c>
      <c r="BK425" s="141">
        <v>110.6</v>
      </c>
      <c r="BL425" s="141">
        <v>112.3</v>
      </c>
      <c r="BM425" s="141">
        <v>113.4</v>
      </c>
      <c r="BN425" s="141">
        <v>113.8</v>
      </c>
      <c r="BO425" s="141">
        <v>116.9</v>
      </c>
      <c r="BP425" s="141">
        <v>116.6</v>
      </c>
      <c r="BQ425" s="141">
        <v>116.6</v>
      </c>
      <c r="BR425" s="141">
        <v>116.6</v>
      </c>
      <c r="BS425" s="141">
        <v>116.6</v>
      </c>
      <c r="BT425" s="141">
        <v>116.6</v>
      </c>
      <c r="BU425" s="141">
        <v>116.6</v>
      </c>
      <c r="BV425" s="141">
        <v>116.6</v>
      </c>
      <c r="BW425" s="141">
        <v>116.6</v>
      </c>
      <c r="BX425" s="141">
        <v>116.6</v>
      </c>
      <c r="BY425" s="141">
        <v>118.2</v>
      </c>
      <c r="BZ425" s="141">
        <v>118.5</v>
      </c>
      <c r="CA425" s="141">
        <v>118.9</v>
      </c>
      <c r="CB425" s="141">
        <v>119.1</v>
      </c>
      <c r="CC425" s="141">
        <v>119.8</v>
      </c>
      <c r="CD425" s="141">
        <v>121.2</v>
      </c>
      <c r="CE425" s="141">
        <v>121.4</v>
      </c>
      <c r="CF425" s="141">
        <v>119.8</v>
      </c>
      <c r="CG425" s="141">
        <v>120.6</v>
      </c>
      <c r="CH425" s="141">
        <v>120.6</v>
      </c>
      <c r="CI425" s="141">
        <v>119.6</v>
      </c>
      <c r="CJ425" s="141">
        <v>119.6</v>
      </c>
      <c r="CK425" s="141">
        <v>119.8</v>
      </c>
      <c r="CL425" s="141">
        <v>119.2</v>
      </c>
    </row>
    <row r="426" spans="1:90" x14ac:dyDescent="0.2">
      <c r="A426" s="138" t="s">
        <v>3647</v>
      </c>
      <c r="B426" s="138" t="s">
        <v>3648</v>
      </c>
      <c r="C426" s="139">
        <v>5.0400000000000002E-3</v>
      </c>
      <c r="D426" s="141">
        <v>100.3</v>
      </c>
      <c r="E426" s="141">
        <v>100.3</v>
      </c>
      <c r="F426" s="141">
        <v>95.7</v>
      </c>
      <c r="G426" s="141">
        <v>101.3</v>
      </c>
      <c r="H426" s="141">
        <v>99.7</v>
      </c>
      <c r="I426" s="141">
        <v>101.3</v>
      </c>
      <c r="J426" s="141">
        <v>101.3</v>
      </c>
      <c r="K426" s="141">
        <v>99.7</v>
      </c>
      <c r="L426" s="141">
        <v>99.7</v>
      </c>
      <c r="M426" s="141">
        <v>99.7</v>
      </c>
      <c r="N426" s="141">
        <v>98.2</v>
      </c>
      <c r="O426" s="141">
        <v>99.7</v>
      </c>
      <c r="P426" s="141">
        <v>99.7</v>
      </c>
      <c r="Q426" s="141">
        <v>99.7</v>
      </c>
      <c r="R426" s="141">
        <v>101.3</v>
      </c>
      <c r="S426" s="141">
        <v>104.8</v>
      </c>
      <c r="T426" s="141">
        <v>103.2</v>
      </c>
      <c r="U426" s="141">
        <v>104.8</v>
      </c>
      <c r="V426" s="141">
        <v>107.9</v>
      </c>
      <c r="W426" s="141">
        <v>109.5</v>
      </c>
      <c r="X426" s="141">
        <v>109.5</v>
      </c>
      <c r="Y426" s="141">
        <v>111</v>
      </c>
      <c r="Z426" s="141">
        <v>109.5</v>
      </c>
      <c r="AA426" s="141">
        <v>109.5</v>
      </c>
      <c r="AB426" s="141">
        <v>106.7</v>
      </c>
      <c r="AC426" s="141">
        <v>108.3</v>
      </c>
      <c r="AD426" s="141">
        <v>108.3</v>
      </c>
      <c r="AE426" s="141">
        <v>108</v>
      </c>
      <c r="AF426" s="141">
        <v>108</v>
      </c>
      <c r="AG426" s="141">
        <v>108</v>
      </c>
      <c r="AH426" s="141">
        <v>108</v>
      </c>
      <c r="AI426" s="141">
        <v>106.4</v>
      </c>
      <c r="AJ426" s="141">
        <v>106.4</v>
      </c>
      <c r="AK426" s="141">
        <v>108</v>
      </c>
      <c r="AL426" s="141">
        <v>108</v>
      </c>
      <c r="AM426" s="141">
        <v>108</v>
      </c>
      <c r="AN426" s="141">
        <v>107.6</v>
      </c>
      <c r="AO426" s="141">
        <v>107.6</v>
      </c>
      <c r="AP426" s="141">
        <v>104.2</v>
      </c>
      <c r="AQ426" s="141">
        <v>107.3</v>
      </c>
      <c r="AR426" s="141">
        <v>110.3</v>
      </c>
      <c r="AS426" s="141">
        <v>110.3</v>
      </c>
      <c r="AT426" s="141">
        <v>113.9</v>
      </c>
      <c r="AU426" s="141">
        <v>116.2</v>
      </c>
      <c r="AV426" s="141">
        <v>115</v>
      </c>
      <c r="AW426" s="141">
        <v>115</v>
      </c>
      <c r="AX426" s="141">
        <v>114.1</v>
      </c>
      <c r="AY426" s="141">
        <v>114.1</v>
      </c>
      <c r="AZ426" s="141">
        <v>112.3</v>
      </c>
      <c r="BA426" s="141">
        <v>109.2</v>
      </c>
      <c r="BB426" s="141">
        <v>108.1</v>
      </c>
      <c r="BC426" s="141">
        <v>112.1</v>
      </c>
      <c r="BD426" s="141">
        <v>104.2</v>
      </c>
      <c r="BE426" s="141">
        <v>107.2</v>
      </c>
      <c r="BF426" s="141">
        <v>108.6</v>
      </c>
      <c r="BG426" s="141">
        <v>107.2</v>
      </c>
      <c r="BH426" s="141">
        <v>104.3</v>
      </c>
      <c r="BI426" s="141">
        <v>107.2</v>
      </c>
      <c r="BJ426" s="141">
        <v>107.2</v>
      </c>
      <c r="BK426" s="141">
        <v>107.2</v>
      </c>
      <c r="BL426" s="141">
        <v>102.9</v>
      </c>
      <c r="BM426" s="141">
        <v>102.9</v>
      </c>
      <c r="BN426" s="141">
        <v>95.9</v>
      </c>
      <c r="BO426" s="141">
        <v>99.3</v>
      </c>
      <c r="BP426" s="141">
        <v>102.9</v>
      </c>
      <c r="BQ426" s="141">
        <v>102.9</v>
      </c>
      <c r="BR426" s="141">
        <v>102.9</v>
      </c>
      <c r="BS426" s="141">
        <v>102.9</v>
      </c>
      <c r="BT426" s="141">
        <v>102.9</v>
      </c>
      <c r="BU426" s="141">
        <v>102.9</v>
      </c>
      <c r="BV426" s="141">
        <v>102.9</v>
      </c>
      <c r="BW426" s="141">
        <v>102.9</v>
      </c>
      <c r="BX426" s="141">
        <v>99.3</v>
      </c>
      <c r="BY426" s="141">
        <v>102.2</v>
      </c>
      <c r="BZ426" s="141">
        <v>101.8</v>
      </c>
      <c r="CA426" s="141">
        <v>103.9</v>
      </c>
      <c r="CB426" s="141">
        <v>106.3</v>
      </c>
      <c r="CC426" s="141">
        <v>114.8</v>
      </c>
      <c r="CD426" s="141">
        <v>111.5</v>
      </c>
      <c r="CE426" s="141">
        <v>109.8</v>
      </c>
      <c r="CF426" s="141">
        <v>109.8</v>
      </c>
      <c r="CG426" s="141">
        <v>112.9</v>
      </c>
      <c r="CH426" s="141">
        <v>120.8</v>
      </c>
      <c r="CI426" s="141">
        <v>122.4</v>
      </c>
      <c r="CJ426" s="141">
        <v>124.8</v>
      </c>
      <c r="CK426" s="141">
        <v>125.2</v>
      </c>
      <c r="CL426" s="141">
        <v>124</v>
      </c>
    </row>
    <row r="427" spans="1:90" x14ac:dyDescent="0.2">
      <c r="A427" s="138" t="s">
        <v>3649</v>
      </c>
      <c r="B427" s="138" t="s">
        <v>3650</v>
      </c>
      <c r="C427" s="139">
        <v>1.2840000000000001E-2</v>
      </c>
      <c r="D427" s="141">
        <v>100.4</v>
      </c>
      <c r="E427" s="141">
        <v>100.1</v>
      </c>
      <c r="F427" s="141">
        <v>100.1</v>
      </c>
      <c r="G427" s="141">
        <v>100.2</v>
      </c>
      <c r="H427" s="141">
        <v>100.2</v>
      </c>
      <c r="I427" s="141">
        <v>100.2</v>
      </c>
      <c r="J427" s="141">
        <v>100.3</v>
      </c>
      <c r="K427" s="141">
        <v>100.3</v>
      </c>
      <c r="L427" s="141">
        <v>100.3</v>
      </c>
      <c r="M427" s="141">
        <v>100.7</v>
      </c>
      <c r="N427" s="141">
        <v>100.7</v>
      </c>
      <c r="O427" s="141">
        <v>100.7</v>
      </c>
      <c r="P427" s="141">
        <v>100.6</v>
      </c>
      <c r="Q427" s="141">
        <v>100.6</v>
      </c>
      <c r="R427" s="141">
        <v>100.6</v>
      </c>
      <c r="S427" s="141">
        <v>103.9</v>
      </c>
      <c r="T427" s="141">
        <v>103.9</v>
      </c>
      <c r="U427" s="141">
        <v>103.9</v>
      </c>
      <c r="V427" s="141">
        <v>103.9</v>
      </c>
      <c r="W427" s="141">
        <v>104.2</v>
      </c>
      <c r="X427" s="141">
        <v>104.2</v>
      </c>
      <c r="Y427" s="141">
        <v>104.3</v>
      </c>
      <c r="Z427" s="141">
        <v>104.3</v>
      </c>
      <c r="AA427" s="141">
        <v>104.2</v>
      </c>
      <c r="AB427" s="141">
        <v>104</v>
      </c>
      <c r="AC427" s="141">
        <v>104</v>
      </c>
      <c r="AD427" s="141">
        <v>104.1</v>
      </c>
      <c r="AE427" s="141">
        <v>107.8</v>
      </c>
      <c r="AF427" s="141">
        <v>107.8</v>
      </c>
      <c r="AG427" s="141">
        <v>107.8</v>
      </c>
      <c r="AH427" s="141">
        <v>107.8</v>
      </c>
      <c r="AI427" s="141">
        <v>107.8</v>
      </c>
      <c r="AJ427" s="141">
        <v>107.8</v>
      </c>
      <c r="AK427" s="141">
        <v>107.7</v>
      </c>
      <c r="AL427" s="141">
        <v>107.7</v>
      </c>
      <c r="AM427" s="141">
        <v>107.7</v>
      </c>
      <c r="AN427" s="141">
        <v>111</v>
      </c>
      <c r="AO427" s="141">
        <v>111</v>
      </c>
      <c r="AP427" s="141">
        <v>111.1</v>
      </c>
      <c r="AQ427" s="141">
        <v>111.4</v>
      </c>
      <c r="AR427" s="141">
        <v>110.4</v>
      </c>
      <c r="AS427" s="141">
        <v>110.3</v>
      </c>
      <c r="AT427" s="141">
        <v>111.1</v>
      </c>
      <c r="AU427" s="141">
        <v>111.2</v>
      </c>
      <c r="AV427" s="141">
        <v>111.1</v>
      </c>
      <c r="AW427" s="141">
        <v>111.5</v>
      </c>
      <c r="AX427" s="141">
        <v>111.2</v>
      </c>
      <c r="AY427" s="141">
        <v>111</v>
      </c>
      <c r="AZ427" s="141">
        <v>109</v>
      </c>
      <c r="BA427" s="141">
        <v>109</v>
      </c>
      <c r="BB427" s="141">
        <v>105.7</v>
      </c>
      <c r="BC427" s="141">
        <v>105.7</v>
      </c>
      <c r="BD427" s="141">
        <v>105.3</v>
      </c>
      <c r="BE427" s="141">
        <v>105.7</v>
      </c>
      <c r="BF427" s="141">
        <v>105.9</v>
      </c>
      <c r="BG427" s="141">
        <v>106.1</v>
      </c>
      <c r="BH427" s="141">
        <v>106</v>
      </c>
      <c r="BI427" s="141">
        <v>107</v>
      </c>
      <c r="BJ427" s="141">
        <v>104.5</v>
      </c>
      <c r="BK427" s="141">
        <v>102.5</v>
      </c>
      <c r="BL427" s="141">
        <v>101.5</v>
      </c>
      <c r="BM427" s="141">
        <v>101.5</v>
      </c>
      <c r="BN427" s="141">
        <v>101.6</v>
      </c>
      <c r="BO427" s="141">
        <v>103.1</v>
      </c>
      <c r="BP427" s="141">
        <v>100.9</v>
      </c>
      <c r="BQ427" s="141">
        <v>100.9</v>
      </c>
      <c r="BR427" s="141">
        <v>101</v>
      </c>
      <c r="BS427" s="141">
        <v>101.6</v>
      </c>
      <c r="BT427" s="141">
        <v>100.9</v>
      </c>
      <c r="BU427" s="141">
        <v>101</v>
      </c>
      <c r="BV427" s="141">
        <v>101</v>
      </c>
      <c r="BW427" s="141">
        <v>101</v>
      </c>
      <c r="BX427" s="141">
        <v>102.6</v>
      </c>
      <c r="BY427" s="141">
        <v>104.1</v>
      </c>
      <c r="BZ427" s="141">
        <v>106.9</v>
      </c>
      <c r="CA427" s="141">
        <v>107.4</v>
      </c>
      <c r="CB427" s="141">
        <v>109.8</v>
      </c>
      <c r="CC427" s="141">
        <v>112.1</v>
      </c>
      <c r="CD427" s="141">
        <v>111.9</v>
      </c>
      <c r="CE427" s="141">
        <v>111.1</v>
      </c>
      <c r="CF427" s="141">
        <v>111.8</v>
      </c>
      <c r="CG427" s="141">
        <v>109</v>
      </c>
      <c r="CH427" s="141">
        <v>112.3</v>
      </c>
      <c r="CI427" s="141">
        <v>110</v>
      </c>
      <c r="CJ427" s="141">
        <v>113</v>
      </c>
      <c r="CK427" s="141">
        <v>117.7</v>
      </c>
      <c r="CL427" s="141">
        <v>120.2</v>
      </c>
    </row>
    <row r="428" spans="1:90" x14ac:dyDescent="0.2">
      <c r="A428" s="138" t="s">
        <v>3651</v>
      </c>
      <c r="B428" s="138" t="s">
        <v>3652</v>
      </c>
      <c r="C428" s="139">
        <v>1.5949999999999999E-2</v>
      </c>
      <c r="D428" s="141">
        <v>100</v>
      </c>
      <c r="E428" s="141">
        <v>100</v>
      </c>
      <c r="F428" s="141">
        <v>100</v>
      </c>
      <c r="G428" s="141">
        <v>111.2</v>
      </c>
      <c r="H428" s="141">
        <v>111.2</v>
      </c>
      <c r="I428" s="141">
        <v>111.2</v>
      </c>
      <c r="J428" s="141">
        <v>111.2</v>
      </c>
      <c r="K428" s="141">
        <v>111.2</v>
      </c>
      <c r="L428" s="141">
        <v>111.2</v>
      </c>
      <c r="M428" s="141">
        <v>111.2</v>
      </c>
      <c r="N428" s="141">
        <v>111.2</v>
      </c>
      <c r="O428" s="141">
        <v>111.2</v>
      </c>
      <c r="P428" s="141">
        <v>111.6</v>
      </c>
      <c r="Q428" s="141">
        <v>111.6</v>
      </c>
      <c r="R428" s="141">
        <v>111.6</v>
      </c>
      <c r="S428" s="141">
        <v>113.8</v>
      </c>
      <c r="T428" s="141">
        <v>113.8</v>
      </c>
      <c r="U428" s="141">
        <v>113.8</v>
      </c>
      <c r="V428" s="141">
        <v>113.8</v>
      </c>
      <c r="W428" s="141">
        <v>113.8</v>
      </c>
      <c r="X428" s="141">
        <v>113.8</v>
      </c>
      <c r="Y428" s="141">
        <v>113.8</v>
      </c>
      <c r="Z428" s="141">
        <v>113.8</v>
      </c>
      <c r="AA428" s="141">
        <v>113.8</v>
      </c>
      <c r="AB428" s="141">
        <v>113.8</v>
      </c>
      <c r="AC428" s="141">
        <v>113.8</v>
      </c>
      <c r="AD428" s="141">
        <v>113.8</v>
      </c>
      <c r="AE428" s="141">
        <v>122.4</v>
      </c>
      <c r="AF428" s="141">
        <v>122.4</v>
      </c>
      <c r="AG428" s="141">
        <v>122.4</v>
      </c>
      <c r="AH428" s="141">
        <v>122.4</v>
      </c>
      <c r="AI428" s="141">
        <v>122.4</v>
      </c>
      <c r="AJ428" s="141">
        <v>122.4</v>
      </c>
      <c r="AK428" s="141">
        <v>122.4</v>
      </c>
      <c r="AL428" s="141">
        <v>122.4</v>
      </c>
      <c r="AM428" s="141">
        <v>122.4</v>
      </c>
      <c r="AN428" s="141">
        <v>122.4</v>
      </c>
      <c r="AO428" s="141">
        <v>122.4</v>
      </c>
      <c r="AP428" s="141">
        <v>122.4</v>
      </c>
      <c r="AQ428" s="141">
        <v>120.6</v>
      </c>
      <c r="AR428" s="141">
        <v>120.8</v>
      </c>
      <c r="AS428" s="141">
        <v>122.1</v>
      </c>
      <c r="AT428" s="141">
        <v>123.2</v>
      </c>
      <c r="AU428" s="141">
        <v>123.3</v>
      </c>
      <c r="AV428" s="141">
        <v>123.8</v>
      </c>
      <c r="AW428" s="141">
        <v>124.1</v>
      </c>
      <c r="AX428" s="141">
        <v>124.1</v>
      </c>
      <c r="AY428" s="141">
        <v>124.1</v>
      </c>
      <c r="AZ428" s="141">
        <v>124.2</v>
      </c>
      <c r="BA428" s="141">
        <v>124.2</v>
      </c>
      <c r="BB428" s="141">
        <v>124.2</v>
      </c>
      <c r="BC428" s="141">
        <v>120.5</v>
      </c>
      <c r="BD428" s="141">
        <v>120.5</v>
      </c>
      <c r="BE428" s="141">
        <v>120.5</v>
      </c>
      <c r="BF428" s="141">
        <v>120.5</v>
      </c>
      <c r="BG428" s="141">
        <v>120.5</v>
      </c>
      <c r="BH428" s="141">
        <v>120.1</v>
      </c>
      <c r="BI428" s="141">
        <v>121.4</v>
      </c>
      <c r="BJ428" s="141">
        <v>119.5</v>
      </c>
      <c r="BK428" s="141">
        <v>119.7</v>
      </c>
      <c r="BL428" s="141">
        <v>121.1</v>
      </c>
      <c r="BM428" s="141">
        <v>121.1</v>
      </c>
      <c r="BN428" s="141">
        <v>121.1</v>
      </c>
      <c r="BO428" s="141">
        <v>121</v>
      </c>
      <c r="BP428" s="141">
        <v>121.2</v>
      </c>
      <c r="BQ428" s="141">
        <v>121.1</v>
      </c>
      <c r="BR428" s="141">
        <v>120.6</v>
      </c>
      <c r="BS428" s="141">
        <v>121.1</v>
      </c>
      <c r="BT428" s="141">
        <v>122.6</v>
      </c>
      <c r="BU428" s="141">
        <v>122.6</v>
      </c>
      <c r="BV428" s="141">
        <v>122.6</v>
      </c>
      <c r="BW428" s="141">
        <v>122.6</v>
      </c>
      <c r="BX428" s="141">
        <v>125.4</v>
      </c>
      <c r="BY428" s="141">
        <v>128.5</v>
      </c>
      <c r="BZ428" s="141">
        <v>129.4</v>
      </c>
      <c r="CA428" s="141">
        <v>130.80000000000001</v>
      </c>
      <c r="CB428" s="141">
        <v>130.80000000000001</v>
      </c>
      <c r="CC428" s="141">
        <v>130.80000000000001</v>
      </c>
      <c r="CD428" s="141">
        <v>132.19999999999999</v>
      </c>
      <c r="CE428" s="141">
        <v>134.9</v>
      </c>
      <c r="CF428" s="141">
        <v>135.1</v>
      </c>
      <c r="CG428" s="141">
        <v>135.30000000000001</v>
      </c>
      <c r="CH428" s="141">
        <v>134</v>
      </c>
      <c r="CI428" s="141">
        <v>135</v>
      </c>
      <c r="CJ428" s="141">
        <v>136.69999999999999</v>
      </c>
      <c r="CK428" s="141">
        <v>137.1</v>
      </c>
      <c r="CL428" s="141">
        <v>137.69999999999999</v>
      </c>
    </row>
    <row r="429" spans="1:90" x14ac:dyDescent="0.2">
      <c r="A429" s="138" t="s">
        <v>2204</v>
      </c>
      <c r="B429" s="138" t="s">
        <v>3653</v>
      </c>
      <c r="C429" s="139">
        <v>0.1318</v>
      </c>
      <c r="D429" s="141">
        <v>100</v>
      </c>
      <c r="E429" s="141">
        <v>99.8</v>
      </c>
      <c r="F429" s="141">
        <v>99.8</v>
      </c>
      <c r="G429" s="141">
        <v>100.8</v>
      </c>
      <c r="H429" s="141">
        <v>100.9</v>
      </c>
      <c r="I429" s="141">
        <v>101.8</v>
      </c>
      <c r="J429" s="141">
        <v>102.5</v>
      </c>
      <c r="K429" s="141">
        <v>102.2</v>
      </c>
      <c r="L429" s="141">
        <v>101.9</v>
      </c>
      <c r="M429" s="141">
        <v>101.4</v>
      </c>
      <c r="N429" s="141">
        <v>101.3</v>
      </c>
      <c r="O429" s="141">
        <v>101.1</v>
      </c>
      <c r="P429" s="141">
        <v>100.9</v>
      </c>
      <c r="Q429" s="141">
        <v>100.5</v>
      </c>
      <c r="R429" s="141">
        <v>101</v>
      </c>
      <c r="S429" s="141">
        <v>102</v>
      </c>
      <c r="T429" s="141">
        <v>102.9</v>
      </c>
      <c r="U429" s="141">
        <v>102.7</v>
      </c>
      <c r="V429" s="141">
        <v>103</v>
      </c>
      <c r="W429" s="141">
        <v>103.6</v>
      </c>
      <c r="X429" s="141">
        <v>104.6</v>
      </c>
      <c r="Y429" s="141">
        <v>104.4</v>
      </c>
      <c r="Z429" s="141">
        <v>104.5</v>
      </c>
      <c r="AA429" s="141">
        <v>105.9</v>
      </c>
      <c r="AB429" s="141">
        <v>105.9</v>
      </c>
      <c r="AC429" s="141">
        <v>107.2</v>
      </c>
      <c r="AD429" s="141">
        <v>108.1</v>
      </c>
      <c r="AE429" s="141">
        <v>110.2</v>
      </c>
      <c r="AF429" s="141">
        <v>110.1</v>
      </c>
      <c r="AG429" s="141">
        <v>109.9</v>
      </c>
      <c r="AH429" s="141">
        <v>109.7</v>
      </c>
      <c r="AI429" s="141">
        <v>109.8</v>
      </c>
      <c r="AJ429" s="141">
        <v>109.8</v>
      </c>
      <c r="AK429" s="141">
        <v>110.6</v>
      </c>
      <c r="AL429" s="141">
        <v>111.2</v>
      </c>
      <c r="AM429" s="141">
        <v>113.3</v>
      </c>
      <c r="AN429" s="141">
        <v>113.9</v>
      </c>
      <c r="AO429" s="141">
        <v>115.5</v>
      </c>
      <c r="AP429" s="141">
        <v>115.3</v>
      </c>
      <c r="AQ429" s="141">
        <v>116.5</v>
      </c>
      <c r="AR429" s="141">
        <v>119.2</v>
      </c>
      <c r="AS429" s="141">
        <v>121.8</v>
      </c>
      <c r="AT429" s="141">
        <v>121.9</v>
      </c>
      <c r="AU429" s="141">
        <v>123.2</v>
      </c>
      <c r="AV429" s="141">
        <v>125.3</v>
      </c>
      <c r="AW429" s="141">
        <v>125.7</v>
      </c>
      <c r="AX429" s="141">
        <v>126.1</v>
      </c>
      <c r="AY429" s="141">
        <v>125.8</v>
      </c>
      <c r="AZ429" s="141">
        <v>129.69999999999999</v>
      </c>
      <c r="BA429" s="141">
        <v>127</v>
      </c>
      <c r="BB429" s="141">
        <v>125.1</v>
      </c>
      <c r="BC429" s="141">
        <v>127.5</v>
      </c>
      <c r="BD429" s="141">
        <v>128.1</v>
      </c>
      <c r="BE429" s="141">
        <v>126.4</v>
      </c>
      <c r="BF429" s="141">
        <v>128.4</v>
      </c>
      <c r="BG429" s="141">
        <v>130</v>
      </c>
      <c r="BH429" s="141">
        <v>132</v>
      </c>
      <c r="BI429" s="141">
        <v>131.19999999999999</v>
      </c>
      <c r="BJ429" s="141">
        <v>133.6</v>
      </c>
      <c r="BK429" s="141">
        <v>132.9</v>
      </c>
      <c r="BL429" s="141">
        <v>134.4</v>
      </c>
      <c r="BM429" s="141">
        <v>134.1</v>
      </c>
      <c r="BN429" s="141">
        <v>134.9</v>
      </c>
      <c r="BO429" s="141">
        <v>136.6</v>
      </c>
      <c r="BP429" s="141">
        <v>135</v>
      </c>
      <c r="BQ429" s="141">
        <v>134.5</v>
      </c>
      <c r="BR429" s="141">
        <v>133</v>
      </c>
      <c r="BS429" s="141">
        <v>133.1</v>
      </c>
      <c r="BT429" s="141">
        <v>133.80000000000001</v>
      </c>
      <c r="BU429" s="141">
        <v>134</v>
      </c>
      <c r="BV429" s="141">
        <v>134.30000000000001</v>
      </c>
      <c r="BW429" s="141">
        <v>134.4</v>
      </c>
      <c r="BX429" s="141">
        <v>130.5</v>
      </c>
      <c r="BY429" s="141">
        <v>130.69999999999999</v>
      </c>
      <c r="BZ429" s="141">
        <v>133.1</v>
      </c>
      <c r="CA429" s="141">
        <v>134.19999999999999</v>
      </c>
      <c r="CB429" s="141">
        <v>134.30000000000001</v>
      </c>
      <c r="CC429" s="141">
        <v>135.30000000000001</v>
      </c>
      <c r="CD429" s="141">
        <v>139.9</v>
      </c>
      <c r="CE429" s="141">
        <v>138</v>
      </c>
      <c r="CF429" s="141">
        <v>140.19999999999999</v>
      </c>
      <c r="CG429" s="141">
        <v>142.6</v>
      </c>
      <c r="CH429" s="141">
        <v>145.30000000000001</v>
      </c>
      <c r="CI429" s="141">
        <v>148</v>
      </c>
      <c r="CJ429" s="141">
        <v>151.80000000000001</v>
      </c>
      <c r="CK429" s="141">
        <v>152.69999999999999</v>
      </c>
      <c r="CL429" s="141">
        <v>152.80000000000001</v>
      </c>
    </row>
    <row r="430" spans="1:90" x14ac:dyDescent="0.2">
      <c r="A430" s="138" t="s">
        <v>3654</v>
      </c>
      <c r="B430" s="138" t="s">
        <v>2121</v>
      </c>
      <c r="C430" s="139">
        <v>1.95204</v>
      </c>
      <c r="D430" s="141">
        <v>100.5</v>
      </c>
      <c r="E430" s="141">
        <v>101.1</v>
      </c>
      <c r="F430" s="141">
        <v>102.3</v>
      </c>
      <c r="G430" s="141">
        <v>105.7</v>
      </c>
      <c r="H430" s="141">
        <v>104.3</v>
      </c>
      <c r="I430" s="141">
        <v>102.2</v>
      </c>
      <c r="J430" s="141">
        <v>102.3</v>
      </c>
      <c r="K430" s="141">
        <v>103</v>
      </c>
      <c r="L430" s="141">
        <v>102.9</v>
      </c>
      <c r="M430" s="141">
        <v>103.1</v>
      </c>
      <c r="N430" s="141">
        <v>103.9</v>
      </c>
      <c r="O430" s="141">
        <v>102.8</v>
      </c>
      <c r="P430" s="141">
        <v>103.9</v>
      </c>
      <c r="Q430" s="141">
        <v>104.2</v>
      </c>
      <c r="R430" s="141">
        <v>105.1</v>
      </c>
      <c r="S430" s="141">
        <v>107.4</v>
      </c>
      <c r="T430" s="141">
        <v>108.4</v>
      </c>
      <c r="U430" s="141">
        <v>109.3</v>
      </c>
      <c r="V430" s="141">
        <v>110.8</v>
      </c>
      <c r="W430" s="141">
        <v>111.6</v>
      </c>
      <c r="X430" s="141">
        <v>113.9</v>
      </c>
      <c r="Y430" s="141">
        <v>112</v>
      </c>
      <c r="Z430" s="141">
        <v>111.6</v>
      </c>
      <c r="AA430" s="141">
        <v>110.9</v>
      </c>
      <c r="AB430" s="141">
        <v>112.8</v>
      </c>
      <c r="AC430" s="141">
        <v>111.9</v>
      </c>
      <c r="AD430" s="141">
        <v>111.2</v>
      </c>
      <c r="AE430" s="141">
        <v>110.6</v>
      </c>
      <c r="AF430" s="141">
        <v>109.8</v>
      </c>
      <c r="AG430" s="141">
        <v>110.7</v>
      </c>
      <c r="AH430" s="141">
        <v>110.4</v>
      </c>
      <c r="AI430" s="141">
        <v>109.8</v>
      </c>
      <c r="AJ430" s="141">
        <v>109.8</v>
      </c>
      <c r="AK430" s="141">
        <v>110.6</v>
      </c>
      <c r="AL430" s="141">
        <v>111.7</v>
      </c>
      <c r="AM430" s="141">
        <v>113.5</v>
      </c>
      <c r="AN430" s="141">
        <v>115.5</v>
      </c>
      <c r="AO430" s="141">
        <v>115.2</v>
      </c>
      <c r="AP430" s="141">
        <v>115.9</v>
      </c>
      <c r="AQ430" s="141">
        <v>117.5</v>
      </c>
      <c r="AR430" s="141">
        <v>119.8</v>
      </c>
      <c r="AS430" s="141">
        <v>123.9</v>
      </c>
      <c r="AT430" s="141">
        <v>124.2</v>
      </c>
      <c r="AU430" s="141">
        <v>126.3</v>
      </c>
      <c r="AV430" s="141">
        <v>124.8</v>
      </c>
      <c r="AW430" s="141">
        <v>124</v>
      </c>
      <c r="AX430" s="141">
        <v>117.7</v>
      </c>
      <c r="AY430" s="141">
        <v>111.7</v>
      </c>
      <c r="AZ430" s="141">
        <v>108.5</v>
      </c>
      <c r="BA430" s="141">
        <v>108</v>
      </c>
      <c r="BB430" s="141">
        <v>109.3</v>
      </c>
      <c r="BC430" s="141">
        <v>109.6</v>
      </c>
      <c r="BD430" s="141">
        <v>110.6</v>
      </c>
      <c r="BE430" s="141">
        <v>110.3</v>
      </c>
      <c r="BF430" s="141">
        <v>113.8</v>
      </c>
      <c r="BG430" s="141">
        <v>117.1</v>
      </c>
      <c r="BH430" s="141">
        <v>117.2</v>
      </c>
      <c r="BI430" s="141">
        <v>116.3</v>
      </c>
      <c r="BJ430" s="141">
        <v>116</v>
      </c>
      <c r="BK430" s="141">
        <v>116.8</v>
      </c>
      <c r="BL430" s="141">
        <v>119</v>
      </c>
      <c r="BM430" s="141">
        <v>120.4</v>
      </c>
      <c r="BN430" s="141">
        <v>121.1</v>
      </c>
      <c r="BO430" s="141">
        <v>122.7</v>
      </c>
      <c r="BP430" s="141">
        <v>123.5</v>
      </c>
      <c r="BQ430" s="141">
        <v>122.9</v>
      </c>
      <c r="BR430" s="141">
        <v>121.6</v>
      </c>
      <c r="BS430" s="141">
        <v>122.1</v>
      </c>
      <c r="BT430" s="141">
        <v>121.5</v>
      </c>
      <c r="BU430" s="141">
        <v>122.5</v>
      </c>
      <c r="BV430" s="141">
        <v>123.2</v>
      </c>
      <c r="BW430" s="141">
        <v>124.8</v>
      </c>
      <c r="BX430" s="141">
        <v>126.9</v>
      </c>
      <c r="BY430" s="141">
        <v>129.30000000000001</v>
      </c>
      <c r="BZ430" s="141">
        <v>131.69999999999999</v>
      </c>
      <c r="CA430" s="141">
        <v>133.9</v>
      </c>
      <c r="CB430" s="141">
        <v>135.5</v>
      </c>
      <c r="CC430" s="141">
        <v>135</v>
      </c>
      <c r="CD430" s="141">
        <v>134.9</v>
      </c>
      <c r="CE430" s="141">
        <v>134.80000000000001</v>
      </c>
      <c r="CF430" s="141">
        <v>135.30000000000001</v>
      </c>
      <c r="CG430" s="141">
        <v>134.4</v>
      </c>
      <c r="CH430" s="141">
        <v>132</v>
      </c>
      <c r="CI430" s="141">
        <v>132.6</v>
      </c>
      <c r="CJ430" s="141">
        <v>135.9</v>
      </c>
      <c r="CK430" s="141">
        <v>136.80000000000001</v>
      </c>
      <c r="CL430" s="141">
        <v>139.4</v>
      </c>
    </row>
    <row r="431" spans="1:90" x14ac:dyDescent="0.2">
      <c r="A431" s="138" t="s">
        <v>3655</v>
      </c>
      <c r="B431" s="138" t="s">
        <v>2123</v>
      </c>
      <c r="C431" s="139">
        <v>4.7480000000000001E-2</v>
      </c>
      <c r="D431" s="141">
        <v>96</v>
      </c>
      <c r="E431" s="141">
        <v>96.6</v>
      </c>
      <c r="F431" s="141">
        <v>96.4</v>
      </c>
      <c r="G431" s="141">
        <v>97.3</v>
      </c>
      <c r="H431" s="141">
        <v>99.1</v>
      </c>
      <c r="I431" s="141">
        <v>98.7</v>
      </c>
      <c r="J431" s="141">
        <v>98</v>
      </c>
      <c r="K431" s="141">
        <v>97.9</v>
      </c>
      <c r="L431" s="141">
        <v>97.6</v>
      </c>
      <c r="M431" s="141">
        <v>98.7</v>
      </c>
      <c r="N431" s="141">
        <v>97</v>
      </c>
      <c r="O431" s="141">
        <v>96</v>
      </c>
      <c r="P431" s="141">
        <v>97</v>
      </c>
      <c r="Q431" s="141">
        <v>97.9</v>
      </c>
      <c r="R431" s="141">
        <v>96.2</v>
      </c>
      <c r="S431" s="141">
        <v>95.3</v>
      </c>
      <c r="T431" s="141">
        <v>97.1</v>
      </c>
      <c r="U431" s="141">
        <v>98.2</v>
      </c>
      <c r="V431" s="141">
        <v>99.3</v>
      </c>
      <c r="W431" s="141">
        <v>101.6</v>
      </c>
      <c r="X431" s="141">
        <v>98.1</v>
      </c>
      <c r="Y431" s="141">
        <v>97.4</v>
      </c>
      <c r="Z431" s="141">
        <v>97.6</v>
      </c>
      <c r="AA431" s="141">
        <v>98.7</v>
      </c>
      <c r="AB431" s="141">
        <v>102.2</v>
      </c>
      <c r="AC431" s="141">
        <v>103.5</v>
      </c>
      <c r="AD431" s="141">
        <v>103.6</v>
      </c>
      <c r="AE431" s="141">
        <v>110</v>
      </c>
      <c r="AF431" s="141">
        <v>113.6</v>
      </c>
      <c r="AG431" s="141">
        <v>114.3</v>
      </c>
      <c r="AH431" s="141">
        <v>123.3</v>
      </c>
      <c r="AI431" s="141">
        <v>118.5</v>
      </c>
      <c r="AJ431" s="141">
        <v>118.7</v>
      </c>
      <c r="AK431" s="141">
        <v>118.1</v>
      </c>
      <c r="AL431" s="141">
        <v>120.5</v>
      </c>
      <c r="AM431" s="141">
        <v>119.1</v>
      </c>
      <c r="AN431" s="141">
        <v>122.6</v>
      </c>
      <c r="AO431" s="141">
        <v>122.5</v>
      </c>
      <c r="AP431" s="141">
        <v>122.9</v>
      </c>
      <c r="AQ431" s="141">
        <v>120.7</v>
      </c>
      <c r="AR431" s="141">
        <v>119.4</v>
      </c>
      <c r="AS431" s="141">
        <v>117.3</v>
      </c>
      <c r="AT431" s="141">
        <v>119.6</v>
      </c>
      <c r="AU431" s="141">
        <v>119.3</v>
      </c>
      <c r="AV431" s="141">
        <v>119.4</v>
      </c>
      <c r="AW431" s="141">
        <v>115.4</v>
      </c>
      <c r="AX431" s="141">
        <v>112.5</v>
      </c>
      <c r="AY431" s="141">
        <v>109.9</v>
      </c>
      <c r="AZ431" s="141">
        <v>108.5</v>
      </c>
      <c r="BA431" s="141">
        <v>110.8</v>
      </c>
      <c r="BB431" s="141">
        <v>110.9</v>
      </c>
      <c r="BC431" s="141">
        <v>111</v>
      </c>
      <c r="BD431" s="141">
        <v>113.7</v>
      </c>
      <c r="BE431" s="141">
        <v>114.3</v>
      </c>
      <c r="BF431" s="141">
        <v>114.1</v>
      </c>
      <c r="BG431" s="141">
        <v>113.7</v>
      </c>
      <c r="BH431" s="141">
        <v>114.8</v>
      </c>
      <c r="BI431" s="141">
        <v>119.8</v>
      </c>
      <c r="BJ431" s="141">
        <v>114.6</v>
      </c>
      <c r="BK431" s="141">
        <v>116</v>
      </c>
      <c r="BL431" s="141">
        <v>115.4</v>
      </c>
      <c r="BM431" s="141">
        <v>114.3</v>
      </c>
      <c r="BN431" s="141">
        <v>118.6</v>
      </c>
      <c r="BO431" s="141">
        <v>120.3</v>
      </c>
      <c r="BP431" s="141">
        <v>120.7</v>
      </c>
      <c r="BQ431" s="141">
        <v>122</v>
      </c>
      <c r="BR431" s="141">
        <v>121.9</v>
      </c>
      <c r="BS431" s="141">
        <v>122.1</v>
      </c>
      <c r="BT431" s="141">
        <v>122.2</v>
      </c>
      <c r="BU431" s="141">
        <v>121.5</v>
      </c>
      <c r="BV431" s="141">
        <v>124.1</v>
      </c>
      <c r="BW431" s="141">
        <v>125.8</v>
      </c>
      <c r="BX431" s="141">
        <v>135.19999999999999</v>
      </c>
      <c r="BY431" s="141">
        <v>138.69999999999999</v>
      </c>
      <c r="BZ431" s="141">
        <v>138.80000000000001</v>
      </c>
      <c r="CA431" s="141">
        <v>138.19999999999999</v>
      </c>
      <c r="CB431" s="141">
        <v>134.1</v>
      </c>
      <c r="CC431" s="141">
        <v>134.69999999999999</v>
      </c>
      <c r="CD431" s="141">
        <v>134.19999999999999</v>
      </c>
      <c r="CE431" s="141">
        <v>133.6</v>
      </c>
      <c r="CF431" s="141">
        <v>133.30000000000001</v>
      </c>
      <c r="CG431" s="141">
        <v>136.9</v>
      </c>
      <c r="CH431" s="141">
        <v>134.19999999999999</v>
      </c>
      <c r="CI431" s="141">
        <v>135</v>
      </c>
      <c r="CJ431" s="141">
        <v>135.9</v>
      </c>
      <c r="CK431" s="141">
        <v>135.9</v>
      </c>
      <c r="CL431" s="141">
        <v>137</v>
      </c>
    </row>
    <row r="432" spans="1:90" x14ac:dyDescent="0.2">
      <c r="A432" s="138" t="s">
        <v>3656</v>
      </c>
      <c r="B432" s="138" t="s">
        <v>2125</v>
      </c>
      <c r="C432" s="139">
        <v>0.11208</v>
      </c>
      <c r="D432" s="141">
        <v>96.7</v>
      </c>
      <c r="E432" s="141">
        <v>99.8</v>
      </c>
      <c r="F432" s="141">
        <v>104.2</v>
      </c>
      <c r="G432" s="141">
        <v>106.3</v>
      </c>
      <c r="H432" s="141">
        <v>103.9</v>
      </c>
      <c r="I432" s="141">
        <v>101.4</v>
      </c>
      <c r="J432" s="141">
        <v>100.9</v>
      </c>
      <c r="K432" s="141">
        <v>101</v>
      </c>
      <c r="L432" s="141">
        <v>101.8</v>
      </c>
      <c r="M432" s="141">
        <v>101.8</v>
      </c>
      <c r="N432" s="141">
        <v>102</v>
      </c>
      <c r="O432" s="141">
        <v>101.9</v>
      </c>
      <c r="P432" s="141">
        <v>102.1</v>
      </c>
      <c r="Q432" s="141">
        <v>102</v>
      </c>
      <c r="R432" s="141">
        <v>102.5</v>
      </c>
      <c r="S432" s="141">
        <v>105.2</v>
      </c>
      <c r="T432" s="141">
        <v>104.5</v>
      </c>
      <c r="U432" s="141">
        <v>104.2</v>
      </c>
      <c r="V432" s="141">
        <v>102.8</v>
      </c>
      <c r="W432" s="141">
        <v>103.9</v>
      </c>
      <c r="X432" s="141">
        <v>106.8</v>
      </c>
      <c r="Y432" s="141">
        <v>107.3</v>
      </c>
      <c r="Z432" s="141">
        <v>108.3</v>
      </c>
      <c r="AA432" s="141">
        <v>106.3</v>
      </c>
      <c r="AB432" s="141">
        <v>106.9</v>
      </c>
      <c r="AC432" s="141">
        <v>107.5</v>
      </c>
      <c r="AD432" s="141">
        <v>104.1</v>
      </c>
      <c r="AE432" s="141">
        <v>103</v>
      </c>
      <c r="AF432" s="141">
        <v>102.8</v>
      </c>
      <c r="AG432" s="141">
        <v>104.5</v>
      </c>
      <c r="AH432" s="141">
        <v>106.2</v>
      </c>
      <c r="AI432" s="141">
        <v>106.7</v>
      </c>
      <c r="AJ432" s="141">
        <v>107.9</v>
      </c>
      <c r="AK432" s="141">
        <v>108.3</v>
      </c>
      <c r="AL432" s="141">
        <v>108.2</v>
      </c>
      <c r="AM432" s="141">
        <v>107.3</v>
      </c>
      <c r="AN432" s="141">
        <v>104.1</v>
      </c>
      <c r="AO432" s="141">
        <v>104.1</v>
      </c>
      <c r="AP432" s="141">
        <v>104.1</v>
      </c>
      <c r="AQ432" s="141">
        <v>107.2</v>
      </c>
      <c r="AR432" s="141">
        <v>111.7</v>
      </c>
      <c r="AS432" s="141">
        <v>113.2</v>
      </c>
      <c r="AT432" s="141">
        <v>116.9</v>
      </c>
      <c r="AU432" s="141">
        <v>117.7</v>
      </c>
      <c r="AV432" s="141">
        <v>115.7</v>
      </c>
      <c r="AW432" s="141">
        <v>115.2</v>
      </c>
      <c r="AX432" s="141">
        <v>114.7</v>
      </c>
      <c r="AY432" s="141">
        <v>108.3</v>
      </c>
      <c r="AZ432" s="141">
        <v>104.5</v>
      </c>
      <c r="BA432" s="141">
        <v>103.6</v>
      </c>
      <c r="BB432" s="141">
        <v>104.7</v>
      </c>
      <c r="BC432" s="141">
        <v>106</v>
      </c>
      <c r="BD432" s="141">
        <v>107.9</v>
      </c>
      <c r="BE432" s="141">
        <v>104.5</v>
      </c>
      <c r="BF432" s="141">
        <v>104.3</v>
      </c>
      <c r="BG432" s="141">
        <v>104.1</v>
      </c>
      <c r="BH432" s="141">
        <v>106.5</v>
      </c>
      <c r="BI432" s="141">
        <v>103.3</v>
      </c>
      <c r="BJ432" s="141">
        <v>104.3</v>
      </c>
      <c r="BK432" s="141">
        <v>107</v>
      </c>
      <c r="BL432" s="141">
        <v>113.3</v>
      </c>
      <c r="BM432" s="141">
        <v>113.5</v>
      </c>
      <c r="BN432" s="141">
        <v>111.9</v>
      </c>
      <c r="BO432" s="141">
        <v>112.1</v>
      </c>
      <c r="BP432" s="141">
        <v>111.8</v>
      </c>
      <c r="BQ432" s="141">
        <v>111.2</v>
      </c>
      <c r="BR432" s="141">
        <v>111.1</v>
      </c>
      <c r="BS432" s="141">
        <v>114.5</v>
      </c>
      <c r="BT432" s="141">
        <v>114.2</v>
      </c>
      <c r="BU432" s="141">
        <v>114.1</v>
      </c>
      <c r="BV432" s="141">
        <v>114.1</v>
      </c>
      <c r="BW432" s="141">
        <v>114.3</v>
      </c>
      <c r="BX432" s="141">
        <v>113.8</v>
      </c>
      <c r="BY432" s="141">
        <v>115.2</v>
      </c>
      <c r="BZ432" s="141">
        <v>117.4</v>
      </c>
      <c r="CA432" s="141">
        <v>119.5</v>
      </c>
      <c r="CB432" s="141">
        <v>119.6</v>
      </c>
      <c r="CC432" s="141">
        <v>114.5</v>
      </c>
      <c r="CD432" s="141">
        <v>114.9</v>
      </c>
      <c r="CE432" s="141">
        <v>115.8</v>
      </c>
      <c r="CF432" s="141">
        <v>116.7</v>
      </c>
      <c r="CG432" s="141">
        <v>118.6</v>
      </c>
      <c r="CH432" s="141">
        <v>117.8</v>
      </c>
      <c r="CI432" s="141">
        <v>117.3</v>
      </c>
      <c r="CJ432" s="141">
        <v>117.4</v>
      </c>
      <c r="CK432" s="141">
        <v>117.5</v>
      </c>
      <c r="CL432" s="141">
        <v>119.2</v>
      </c>
    </row>
    <row r="433" spans="1:90" x14ac:dyDescent="0.2">
      <c r="A433" s="138" t="s">
        <v>3657</v>
      </c>
      <c r="B433" s="138" t="s">
        <v>2127</v>
      </c>
      <c r="C433" s="139">
        <v>0.17609</v>
      </c>
      <c r="D433" s="141">
        <v>101.9</v>
      </c>
      <c r="E433" s="141">
        <v>103.2</v>
      </c>
      <c r="F433" s="141">
        <v>102.8</v>
      </c>
      <c r="G433" s="141">
        <v>108.7</v>
      </c>
      <c r="H433" s="141">
        <v>108.1</v>
      </c>
      <c r="I433" s="141">
        <v>106.2</v>
      </c>
      <c r="J433" s="141">
        <v>105</v>
      </c>
      <c r="K433" s="141">
        <v>104.7</v>
      </c>
      <c r="L433" s="141">
        <v>104.2</v>
      </c>
      <c r="M433" s="141">
        <v>104.6</v>
      </c>
      <c r="N433" s="141">
        <v>104.1</v>
      </c>
      <c r="O433" s="141">
        <v>104.5</v>
      </c>
      <c r="P433" s="141">
        <v>106.1</v>
      </c>
      <c r="Q433" s="141">
        <v>106.4</v>
      </c>
      <c r="R433" s="141">
        <v>106.4</v>
      </c>
      <c r="S433" s="141">
        <v>107</v>
      </c>
      <c r="T433" s="141">
        <v>108.8</v>
      </c>
      <c r="U433" s="141">
        <v>110.1</v>
      </c>
      <c r="V433" s="141">
        <v>110.7</v>
      </c>
      <c r="W433" s="141">
        <v>110.3</v>
      </c>
      <c r="X433" s="141">
        <v>115.7</v>
      </c>
      <c r="Y433" s="141">
        <v>117.4</v>
      </c>
      <c r="Z433" s="141">
        <v>119.8</v>
      </c>
      <c r="AA433" s="141">
        <v>120.5</v>
      </c>
      <c r="AB433" s="141">
        <v>122.7</v>
      </c>
      <c r="AC433" s="141">
        <v>121.3</v>
      </c>
      <c r="AD433" s="141">
        <v>114.9</v>
      </c>
      <c r="AE433" s="141">
        <v>110.3</v>
      </c>
      <c r="AF433" s="141">
        <v>105.6</v>
      </c>
      <c r="AG433" s="141">
        <v>104.7</v>
      </c>
      <c r="AH433" s="141">
        <v>104.7</v>
      </c>
      <c r="AI433" s="141">
        <v>104.3</v>
      </c>
      <c r="AJ433" s="141">
        <v>105.1</v>
      </c>
      <c r="AK433" s="141">
        <v>106.8</v>
      </c>
      <c r="AL433" s="141">
        <v>107.8</v>
      </c>
      <c r="AM433" s="141">
        <v>107.4</v>
      </c>
      <c r="AN433" s="141">
        <v>107.3</v>
      </c>
      <c r="AO433" s="141">
        <v>106.5</v>
      </c>
      <c r="AP433" s="141">
        <v>106.3</v>
      </c>
      <c r="AQ433" s="141">
        <v>106.2</v>
      </c>
      <c r="AR433" s="141">
        <v>108.6</v>
      </c>
      <c r="AS433" s="141">
        <v>109.1</v>
      </c>
      <c r="AT433" s="141">
        <v>109.1</v>
      </c>
      <c r="AU433" s="141">
        <v>109.3</v>
      </c>
      <c r="AV433" s="141">
        <v>109.3</v>
      </c>
      <c r="AW433" s="141">
        <v>109.3</v>
      </c>
      <c r="AX433" s="141">
        <v>109.3</v>
      </c>
      <c r="AY433" s="141">
        <v>109.3</v>
      </c>
      <c r="AZ433" s="141">
        <v>111.2</v>
      </c>
      <c r="BA433" s="141">
        <v>109.8</v>
      </c>
      <c r="BB433" s="141">
        <v>111</v>
      </c>
      <c r="BC433" s="141">
        <v>111.6</v>
      </c>
      <c r="BD433" s="141">
        <v>111.6</v>
      </c>
      <c r="BE433" s="141">
        <v>111.4</v>
      </c>
      <c r="BF433" s="141">
        <v>112.3</v>
      </c>
      <c r="BG433" s="141">
        <v>113.4</v>
      </c>
      <c r="BH433" s="141">
        <v>115.7</v>
      </c>
      <c r="BI433" s="141">
        <v>115.8</v>
      </c>
      <c r="BJ433" s="141">
        <v>116.8</v>
      </c>
      <c r="BK433" s="141">
        <v>116.3</v>
      </c>
      <c r="BL433" s="141">
        <v>116.5</v>
      </c>
      <c r="BM433" s="141">
        <v>116.2</v>
      </c>
      <c r="BN433" s="141">
        <v>115.9</v>
      </c>
      <c r="BO433" s="141">
        <v>115.6</v>
      </c>
      <c r="BP433" s="141">
        <v>115.2</v>
      </c>
      <c r="BQ433" s="141">
        <v>114</v>
      </c>
      <c r="BR433" s="141">
        <v>112.4</v>
      </c>
      <c r="BS433" s="141">
        <v>112.2</v>
      </c>
      <c r="BT433" s="141">
        <v>111.6</v>
      </c>
      <c r="BU433" s="141">
        <v>113.2</v>
      </c>
      <c r="BV433" s="141">
        <v>113.9</v>
      </c>
      <c r="BW433" s="141">
        <v>113.6</v>
      </c>
      <c r="BX433" s="141">
        <v>117.9</v>
      </c>
      <c r="BY433" s="141">
        <v>116.2</v>
      </c>
      <c r="BZ433" s="141">
        <v>117</v>
      </c>
      <c r="CA433" s="141">
        <v>118.9</v>
      </c>
      <c r="CB433" s="141">
        <v>119.2</v>
      </c>
      <c r="CC433" s="141">
        <v>117.8</v>
      </c>
      <c r="CD433" s="141">
        <v>118.8</v>
      </c>
      <c r="CE433" s="141">
        <v>119.9</v>
      </c>
      <c r="CF433" s="141">
        <v>121.4</v>
      </c>
      <c r="CG433" s="141">
        <v>122.1</v>
      </c>
      <c r="CH433" s="141">
        <v>121.8</v>
      </c>
      <c r="CI433" s="141">
        <v>120.8</v>
      </c>
      <c r="CJ433" s="141">
        <v>121.9</v>
      </c>
      <c r="CK433" s="141">
        <v>122</v>
      </c>
      <c r="CL433" s="141">
        <v>121.7</v>
      </c>
    </row>
    <row r="434" spans="1:90" x14ac:dyDescent="0.2">
      <c r="A434" s="138" t="s">
        <v>3658</v>
      </c>
      <c r="B434" s="138" t="s">
        <v>2129</v>
      </c>
      <c r="C434" s="139">
        <v>1.7559999999999999E-2</v>
      </c>
      <c r="D434" s="141">
        <v>102.5</v>
      </c>
      <c r="E434" s="141">
        <v>102.5</v>
      </c>
      <c r="F434" s="141">
        <v>105.8</v>
      </c>
      <c r="G434" s="141">
        <v>109.5</v>
      </c>
      <c r="H434" s="141">
        <v>109.5</v>
      </c>
      <c r="I434" s="141">
        <v>108.8</v>
      </c>
      <c r="J434" s="141">
        <v>105.9</v>
      </c>
      <c r="K434" s="141">
        <v>105.4</v>
      </c>
      <c r="L434" s="141">
        <v>105.4</v>
      </c>
      <c r="M434" s="141">
        <v>101.2</v>
      </c>
      <c r="N434" s="141">
        <v>101.2</v>
      </c>
      <c r="O434" s="141">
        <v>101.2</v>
      </c>
      <c r="P434" s="141">
        <v>101.2</v>
      </c>
      <c r="Q434" s="141">
        <v>101.2</v>
      </c>
      <c r="R434" s="141">
        <v>101.2</v>
      </c>
      <c r="S434" s="141">
        <v>101.2</v>
      </c>
      <c r="T434" s="141">
        <v>104.4</v>
      </c>
      <c r="U434" s="141">
        <v>104.4</v>
      </c>
      <c r="V434" s="141">
        <v>104.4</v>
      </c>
      <c r="W434" s="141">
        <v>104.4</v>
      </c>
      <c r="X434" s="141">
        <v>105.5</v>
      </c>
      <c r="Y434" s="141">
        <v>106.4</v>
      </c>
      <c r="Z434" s="141">
        <v>110</v>
      </c>
      <c r="AA434" s="141">
        <v>110</v>
      </c>
      <c r="AB434" s="141">
        <v>110</v>
      </c>
      <c r="AC434" s="141">
        <v>110</v>
      </c>
      <c r="AD434" s="141">
        <v>110.7</v>
      </c>
      <c r="AE434" s="141">
        <v>110.9</v>
      </c>
      <c r="AF434" s="141">
        <v>110.9</v>
      </c>
      <c r="AG434" s="141">
        <v>110.9</v>
      </c>
      <c r="AH434" s="141">
        <v>110.9</v>
      </c>
      <c r="AI434" s="141">
        <v>110.9</v>
      </c>
      <c r="AJ434" s="141">
        <v>111.6</v>
      </c>
      <c r="AK434" s="141">
        <v>111.8</v>
      </c>
      <c r="AL434" s="141">
        <v>111.8</v>
      </c>
      <c r="AM434" s="141">
        <v>111.8</v>
      </c>
      <c r="AN434" s="141">
        <v>111.8</v>
      </c>
      <c r="AO434" s="141">
        <v>111.8</v>
      </c>
      <c r="AP434" s="141">
        <v>116.3</v>
      </c>
      <c r="AQ434" s="141">
        <v>119.8</v>
      </c>
      <c r="AR434" s="141">
        <v>121.3</v>
      </c>
      <c r="AS434" s="141">
        <v>124.1</v>
      </c>
      <c r="AT434" s="141">
        <v>124.1</v>
      </c>
      <c r="AU434" s="141">
        <v>124.1</v>
      </c>
      <c r="AV434" s="141">
        <v>143.1</v>
      </c>
      <c r="AW434" s="141">
        <v>151.4</v>
      </c>
      <c r="AX434" s="141">
        <v>151.4</v>
      </c>
      <c r="AY434" s="141">
        <v>151.4</v>
      </c>
      <c r="AZ434" s="141">
        <v>151.4</v>
      </c>
      <c r="BA434" s="141">
        <v>151.4</v>
      </c>
      <c r="BB434" s="141">
        <v>151.4</v>
      </c>
      <c r="BC434" s="141">
        <v>134.1</v>
      </c>
      <c r="BD434" s="141">
        <v>116.7</v>
      </c>
      <c r="BE434" s="141">
        <v>116.7</v>
      </c>
      <c r="BF434" s="141">
        <v>116.7</v>
      </c>
      <c r="BG434" s="141">
        <v>128.69999999999999</v>
      </c>
      <c r="BH434" s="141">
        <v>121</v>
      </c>
      <c r="BI434" s="141">
        <v>118</v>
      </c>
      <c r="BJ434" s="141">
        <v>119.3</v>
      </c>
      <c r="BK434" s="141">
        <v>121.2</v>
      </c>
      <c r="BL434" s="141">
        <v>121.2</v>
      </c>
      <c r="BM434" s="141">
        <v>121.2</v>
      </c>
      <c r="BN434" s="141">
        <v>121.2</v>
      </c>
      <c r="BO434" s="141">
        <v>121.2</v>
      </c>
      <c r="BP434" s="141">
        <v>121.2</v>
      </c>
      <c r="BQ434" s="141">
        <v>121.2</v>
      </c>
      <c r="BR434" s="141">
        <v>121.2</v>
      </c>
      <c r="BS434" s="141">
        <v>121.2</v>
      </c>
      <c r="BT434" s="141">
        <v>121.2</v>
      </c>
      <c r="BU434" s="141">
        <v>121.2</v>
      </c>
      <c r="BV434" s="141">
        <v>121.2</v>
      </c>
      <c r="BW434" s="141">
        <v>121.2</v>
      </c>
      <c r="BX434" s="141">
        <v>121.2</v>
      </c>
      <c r="BY434" s="141">
        <v>121.2</v>
      </c>
      <c r="BZ434" s="141">
        <v>119.4</v>
      </c>
      <c r="CA434" s="141">
        <v>114.5</v>
      </c>
      <c r="CB434" s="141">
        <v>115.3</v>
      </c>
      <c r="CC434" s="141">
        <v>115.3</v>
      </c>
      <c r="CD434" s="141">
        <v>115.3</v>
      </c>
      <c r="CE434" s="141">
        <v>115.3</v>
      </c>
      <c r="CF434" s="141">
        <v>115.3</v>
      </c>
      <c r="CG434" s="141">
        <v>115.3</v>
      </c>
      <c r="CH434" s="141">
        <v>115.3</v>
      </c>
      <c r="CI434" s="141">
        <v>115.3</v>
      </c>
      <c r="CJ434" s="141">
        <v>115.3</v>
      </c>
      <c r="CK434" s="141">
        <v>115.3</v>
      </c>
      <c r="CL434" s="141">
        <v>115.3</v>
      </c>
    </row>
    <row r="435" spans="1:90" x14ac:dyDescent="0.2">
      <c r="A435" s="138" t="s">
        <v>3659</v>
      </c>
      <c r="B435" s="138" t="s">
        <v>3660</v>
      </c>
      <c r="C435" s="139">
        <v>0.10957</v>
      </c>
      <c r="D435" s="141">
        <v>98.1</v>
      </c>
      <c r="E435" s="141">
        <v>100.6</v>
      </c>
      <c r="F435" s="141">
        <v>99.8</v>
      </c>
      <c r="G435" s="141">
        <v>108.3</v>
      </c>
      <c r="H435" s="141">
        <v>102.7</v>
      </c>
      <c r="I435" s="141">
        <v>99</v>
      </c>
      <c r="J435" s="141">
        <v>100.7</v>
      </c>
      <c r="K435" s="141">
        <v>101.8</v>
      </c>
      <c r="L435" s="141">
        <v>102.7</v>
      </c>
      <c r="M435" s="141">
        <v>104.4</v>
      </c>
      <c r="N435" s="141">
        <v>103.7</v>
      </c>
      <c r="O435" s="141">
        <v>105</v>
      </c>
      <c r="P435" s="141">
        <v>105.9</v>
      </c>
      <c r="Q435" s="141">
        <v>106</v>
      </c>
      <c r="R435" s="141">
        <v>105.8</v>
      </c>
      <c r="S435" s="141">
        <v>112.7</v>
      </c>
      <c r="T435" s="141">
        <v>113.9</v>
      </c>
      <c r="U435" s="141">
        <v>114</v>
      </c>
      <c r="V435" s="141">
        <v>114.7</v>
      </c>
      <c r="W435" s="141">
        <v>115.8</v>
      </c>
      <c r="X435" s="141">
        <v>116.1</v>
      </c>
      <c r="Y435" s="141">
        <v>113.6</v>
      </c>
      <c r="Z435" s="141">
        <v>112.2</v>
      </c>
      <c r="AA435" s="141">
        <v>112.9</v>
      </c>
      <c r="AB435" s="141">
        <v>113.3</v>
      </c>
      <c r="AC435" s="141">
        <v>113.2</v>
      </c>
      <c r="AD435" s="141">
        <v>112.9</v>
      </c>
      <c r="AE435" s="141">
        <v>115</v>
      </c>
      <c r="AF435" s="141">
        <v>114.6</v>
      </c>
      <c r="AG435" s="141">
        <v>115.3</v>
      </c>
      <c r="AH435" s="141">
        <v>115.5</v>
      </c>
      <c r="AI435" s="141">
        <v>115.5</v>
      </c>
      <c r="AJ435" s="141">
        <v>118.3</v>
      </c>
      <c r="AK435" s="141">
        <v>122.1</v>
      </c>
      <c r="AL435" s="141">
        <v>123.5</v>
      </c>
      <c r="AM435" s="141">
        <v>127.9</v>
      </c>
      <c r="AN435" s="141">
        <v>137.69999999999999</v>
      </c>
      <c r="AO435" s="141">
        <v>132.80000000000001</v>
      </c>
      <c r="AP435" s="141">
        <v>130.9</v>
      </c>
      <c r="AQ435" s="141">
        <v>130.9</v>
      </c>
      <c r="AR435" s="141">
        <v>130.9</v>
      </c>
      <c r="AS435" s="141">
        <v>130.9</v>
      </c>
      <c r="AT435" s="141">
        <v>130.9</v>
      </c>
      <c r="AU435" s="141">
        <v>130.9</v>
      </c>
      <c r="AV435" s="141">
        <v>130.9</v>
      </c>
      <c r="AW435" s="141">
        <v>130.9</v>
      </c>
      <c r="AX435" s="141">
        <v>130.9</v>
      </c>
      <c r="AY435" s="141">
        <v>130.9</v>
      </c>
      <c r="AZ435" s="141">
        <v>130.9</v>
      </c>
      <c r="BA435" s="141">
        <v>130.9</v>
      </c>
      <c r="BB435" s="141">
        <v>130.9</v>
      </c>
      <c r="BC435" s="141">
        <v>130.9</v>
      </c>
      <c r="BD435" s="141">
        <v>130.9</v>
      </c>
      <c r="BE435" s="141">
        <v>130.9</v>
      </c>
      <c r="BF435" s="141">
        <v>130.9</v>
      </c>
      <c r="BG435" s="141">
        <v>130.9</v>
      </c>
      <c r="BH435" s="141">
        <v>130.9</v>
      </c>
      <c r="BI435" s="141">
        <v>130.9</v>
      </c>
      <c r="BJ435" s="141">
        <v>130.9</v>
      </c>
      <c r="BK435" s="141">
        <v>130.9</v>
      </c>
      <c r="BL435" s="141">
        <v>130.9</v>
      </c>
      <c r="BM435" s="141">
        <v>130.9</v>
      </c>
      <c r="BN435" s="141">
        <v>130.9</v>
      </c>
      <c r="BO435" s="141">
        <v>129.4</v>
      </c>
      <c r="BP435" s="141">
        <v>128.19999999999999</v>
      </c>
      <c r="BQ435" s="141">
        <v>128.1</v>
      </c>
      <c r="BR435" s="141">
        <v>128.1</v>
      </c>
      <c r="BS435" s="141">
        <v>128.1</v>
      </c>
      <c r="BT435" s="141">
        <v>128.1</v>
      </c>
      <c r="BU435" s="141">
        <v>128.1</v>
      </c>
      <c r="BV435" s="141">
        <v>128.1</v>
      </c>
      <c r="BW435" s="141">
        <v>128.19999999999999</v>
      </c>
      <c r="BX435" s="141">
        <v>129.1</v>
      </c>
      <c r="BY435" s="141">
        <v>129.80000000000001</v>
      </c>
      <c r="BZ435" s="141">
        <v>131.1</v>
      </c>
      <c r="CA435" s="141">
        <v>131.69999999999999</v>
      </c>
      <c r="CB435" s="141">
        <v>132.6</v>
      </c>
      <c r="CC435" s="141">
        <v>132.69999999999999</v>
      </c>
      <c r="CD435" s="141">
        <v>133</v>
      </c>
      <c r="CE435" s="141">
        <v>133.4</v>
      </c>
      <c r="CF435" s="141">
        <v>133.4</v>
      </c>
      <c r="CG435" s="141">
        <v>134</v>
      </c>
      <c r="CH435" s="141">
        <v>136.30000000000001</v>
      </c>
      <c r="CI435" s="141">
        <v>136.80000000000001</v>
      </c>
      <c r="CJ435" s="141">
        <v>136.69999999999999</v>
      </c>
      <c r="CK435" s="141">
        <v>135.69999999999999</v>
      </c>
      <c r="CL435" s="141">
        <v>135.19999999999999</v>
      </c>
    </row>
    <row r="436" spans="1:90" x14ac:dyDescent="0.2">
      <c r="A436" s="138" t="s">
        <v>3661</v>
      </c>
      <c r="B436" s="138" t="s">
        <v>3662</v>
      </c>
      <c r="C436" s="139">
        <v>7.9869999999999997E-2</v>
      </c>
      <c r="D436" s="141">
        <v>100</v>
      </c>
      <c r="E436" s="141">
        <v>100</v>
      </c>
      <c r="F436" s="141">
        <v>100</v>
      </c>
      <c r="G436" s="141">
        <v>100</v>
      </c>
      <c r="H436" s="141">
        <v>100</v>
      </c>
      <c r="I436" s="141">
        <v>99.8</v>
      </c>
      <c r="J436" s="141">
        <v>99.8</v>
      </c>
      <c r="K436" s="141">
        <v>100.4</v>
      </c>
      <c r="L436" s="141">
        <v>98.9</v>
      </c>
      <c r="M436" s="141">
        <v>100.1</v>
      </c>
      <c r="N436" s="141">
        <v>98</v>
      </c>
      <c r="O436" s="141">
        <v>98.1</v>
      </c>
      <c r="P436" s="141">
        <v>94.3</v>
      </c>
      <c r="Q436" s="141">
        <v>96.2</v>
      </c>
      <c r="R436" s="141">
        <v>96.6</v>
      </c>
      <c r="S436" s="141">
        <v>95.8</v>
      </c>
      <c r="T436" s="141">
        <v>97.9</v>
      </c>
      <c r="U436" s="141">
        <v>97.4</v>
      </c>
      <c r="V436" s="141">
        <v>95.7</v>
      </c>
      <c r="W436" s="141">
        <v>96</v>
      </c>
      <c r="X436" s="141">
        <v>98.2</v>
      </c>
      <c r="Y436" s="141">
        <v>95.3</v>
      </c>
      <c r="Z436" s="141">
        <v>95.6</v>
      </c>
      <c r="AA436" s="141">
        <v>93.1</v>
      </c>
      <c r="AB436" s="141">
        <v>92.9</v>
      </c>
      <c r="AC436" s="141">
        <v>95.6</v>
      </c>
      <c r="AD436" s="141">
        <v>97.3</v>
      </c>
      <c r="AE436" s="141">
        <v>102.3</v>
      </c>
      <c r="AF436" s="141">
        <v>102.6</v>
      </c>
      <c r="AG436" s="141">
        <v>108.6</v>
      </c>
      <c r="AH436" s="141">
        <v>102.3</v>
      </c>
      <c r="AI436" s="141">
        <v>98.4</v>
      </c>
      <c r="AJ436" s="141">
        <v>102.2</v>
      </c>
      <c r="AK436" s="141">
        <v>102.4</v>
      </c>
      <c r="AL436" s="141">
        <v>100.7</v>
      </c>
      <c r="AM436" s="141">
        <v>100.8</v>
      </c>
      <c r="AN436" s="141">
        <v>100.8</v>
      </c>
      <c r="AO436" s="141">
        <v>95.4</v>
      </c>
      <c r="AP436" s="141">
        <v>95.8</v>
      </c>
      <c r="AQ436" s="141">
        <v>94.5</v>
      </c>
      <c r="AR436" s="141">
        <v>94.9</v>
      </c>
      <c r="AS436" s="141">
        <v>102.2</v>
      </c>
      <c r="AT436" s="141">
        <v>104.4</v>
      </c>
      <c r="AU436" s="141">
        <v>100.6</v>
      </c>
      <c r="AV436" s="141">
        <v>103.5</v>
      </c>
      <c r="AW436" s="141">
        <v>103.8</v>
      </c>
      <c r="AX436" s="141">
        <v>112.5</v>
      </c>
      <c r="AY436" s="141">
        <v>114.1</v>
      </c>
      <c r="AZ436" s="141">
        <v>105.8</v>
      </c>
      <c r="BA436" s="141">
        <v>94.5</v>
      </c>
      <c r="BB436" s="141">
        <v>93.3</v>
      </c>
      <c r="BC436" s="141">
        <v>93</v>
      </c>
      <c r="BD436" s="141">
        <v>103.5</v>
      </c>
      <c r="BE436" s="141">
        <v>99</v>
      </c>
      <c r="BF436" s="141">
        <v>95.3</v>
      </c>
      <c r="BG436" s="141">
        <v>93.9</v>
      </c>
      <c r="BH436" s="141">
        <v>100</v>
      </c>
      <c r="BI436" s="141">
        <v>101.3</v>
      </c>
      <c r="BJ436" s="141">
        <v>101.3</v>
      </c>
      <c r="BK436" s="141">
        <v>101.3</v>
      </c>
      <c r="BL436" s="141">
        <v>96.9</v>
      </c>
      <c r="BM436" s="141">
        <v>96.1</v>
      </c>
      <c r="BN436" s="141">
        <v>96.1</v>
      </c>
      <c r="BO436" s="141">
        <v>98.6</v>
      </c>
      <c r="BP436" s="141">
        <v>96.7</v>
      </c>
      <c r="BQ436" s="141">
        <v>99.1</v>
      </c>
      <c r="BR436" s="141">
        <v>98.3</v>
      </c>
      <c r="BS436" s="141">
        <v>107</v>
      </c>
      <c r="BT436" s="141">
        <v>98.9</v>
      </c>
      <c r="BU436" s="141">
        <v>107.1</v>
      </c>
      <c r="BV436" s="141">
        <v>109.4</v>
      </c>
      <c r="BW436" s="141">
        <v>118.7</v>
      </c>
      <c r="BX436" s="141">
        <v>123.9</v>
      </c>
      <c r="BY436" s="141">
        <v>135.19999999999999</v>
      </c>
      <c r="BZ436" s="141">
        <v>148.19999999999999</v>
      </c>
      <c r="CA436" s="141">
        <v>152.30000000000001</v>
      </c>
      <c r="CB436" s="141">
        <v>151.4</v>
      </c>
      <c r="CC436" s="141">
        <v>148.5</v>
      </c>
      <c r="CD436" s="141">
        <v>153.1</v>
      </c>
      <c r="CE436" s="141">
        <v>143.69999999999999</v>
      </c>
      <c r="CF436" s="141">
        <v>148.1</v>
      </c>
      <c r="CG436" s="141">
        <v>138.30000000000001</v>
      </c>
      <c r="CH436" s="141">
        <v>142.1</v>
      </c>
      <c r="CI436" s="141">
        <v>141.5</v>
      </c>
      <c r="CJ436" s="141">
        <v>142.1</v>
      </c>
      <c r="CK436" s="141">
        <v>142.4</v>
      </c>
      <c r="CL436" s="141">
        <v>143.19999999999999</v>
      </c>
    </row>
    <row r="437" spans="1:90" x14ac:dyDescent="0.2">
      <c r="A437" s="138" t="s">
        <v>3663</v>
      </c>
      <c r="B437" s="138" t="s">
        <v>3664</v>
      </c>
      <c r="C437" s="139">
        <v>0.15514</v>
      </c>
      <c r="D437" s="141">
        <v>94.8</v>
      </c>
      <c r="E437" s="141">
        <v>95.4</v>
      </c>
      <c r="F437" s="141">
        <v>102.9</v>
      </c>
      <c r="G437" s="141">
        <v>104.2</v>
      </c>
      <c r="H437" s="141">
        <v>98.3</v>
      </c>
      <c r="I437" s="141">
        <v>94.6</v>
      </c>
      <c r="J437" s="141">
        <v>95.7</v>
      </c>
      <c r="K437" s="141">
        <v>95</v>
      </c>
      <c r="L437" s="141">
        <v>93.7</v>
      </c>
      <c r="M437" s="141">
        <v>92.6</v>
      </c>
      <c r="N437" s="141">
        <v>92.6</v>
      </c>
      <c r="O437" s="141">
        <v>89.7</v>
      </c>
      <c r="P437" s="141">
        <v>87.4</v>
      </c>
      <c r="Q437" s="141">
        <v>88.1</v>
      </c>
      <c r="R437" s="141">
        <v>90.4</v>
      </c>
      <c r="S437" s="141">
        <v>92</v>
      </c>
      <c r="T437" s="141">
        <v>95.3</v>
      </c>
      <c r="U437" s="141">
        <v>98.4</v>
      </c>
      <c r="V437" s="141">
        <v>99.7</v>
      </c>
      <c r="W437" s="141">
        <v>101.4</v>
      </c>
      <c r="X437" s="141">
        <v>106.4</v>
      </c>
      <c r="Y437" s="141">
        <v>105.4</v>
      </c>
      <c r="Z437" s="141">
        <v>102</v>
      </c>
      <c r="AA437" s="141">
        <v>102.8</v>
      </c>
      <c r="AB437" s="141">
        <v>102.8</v>
      </c>
      <c r="AC437" s="141">
        <v>105.6</v>
      </c>
      <c r="AD437" s="141">
        <v>105.4</v>
      </c>
      <c r="AE437" s="141">
        <v>104.9</v>
      </c>
      <c r="AF437" s="141">
        <v>104.7</v>
      </c>
      <c r="AG437" s="141">
        <v>105.3</v>
      </c>
      <c r="AH437" s="141">
        <v>106</v>
      </c>
      <c r="AI437" s="141">
        <v>106.2</v>
      </c>
      <c r="AJ437" s="141">
        <v>104.7</v>
      </c>
      <c r="AK437" s="141">
        <v>104.3</v>
      </c>
      <c r="AL437" s="141">
        <v>104.1</v>
      </c>
      <c r="AM437" s="141">
        <v>104.1</v>
      </c>
      <c r="AN437" s="141">
        <v>104.1</v>
      </c>
      <c r="AO437" s="141">
        <v>104.1</v>
      </c>
      <c r="AP437" s="141">
        <v>104.8</v>
      </c>
      <c r="AQ437" s="141">
        <v>107.4</v>
      </c>
      <c r="AR437" s="141">
        <v>110.4</v>
      </c>
      <c r="AS437" s="141">
        <v>111.3</v>
      </c>
      <c r="AT437" s="141">
        <v>113.8</v>
      </c>
      <c r="AU437" s="141">
        <v>116.5</v>
      </c>
      <c r="AV437" s="141">
        <v>114.7</v>
      </c>
      <c r="AW437" s="141">
        <v>114</v>
      </c>
      <c r="AX437" s="141">
        <v>112</v>
      </c>
      <c r="AY437" s="141">
        <v>107</v>
      </c>
      <c r="AZ437" s="141">
        <v>108.1</v>
      </c>
      <c r="BA437" s="141">
        <v>110.7</v>
      </c>
      <c r="BB437" s="141">
        <v>113.9</v>
      </c>
      <c r="BC437" s="141">
        <v>112.7</v>
      </c>
      <c r="BD437" s="141">
        <v>111.4</v>
      </c>
      <c r="BE437" s="141">
        <v>110.2</v>
      </c>
      <c r="BF437" s="141">
        <v>117.3</v>
      </c>
      <c r="BG437" s="141">
        <v>121.7</v>
      </c>
      <c r="BH437" s="141">
        <v>125.2</v>
      </c>
      <c r="BI437" s="141">
        <v>126.9</v>
      </c>
      <c r="BJ437" s="141">
        <v>124.3</v>
      </c>
      <c r="BK437" s="141">
        <v>125.5</v>
      </c>
      <c r="BL437" s="141">
        <v>125.7</v>
      </c>
      <c r="BM437" s="141">
        <v>126.1</v>
      </c>
      <c r="BN437" s="141">
        <v>126.1</v>
      </c>
      <c r="BO437" s="141">
        <v>142.19999999999999</v>
      </c>
      <c r="BP437" s="141">
        <v>141.6</v>
      </c>
      <c r="BQ437" s="141">
        <v>142</v>
      </c>
      <c r="BR437" s="141">
        <v>142</v>
      </c>
      <c r="BS437" s="141">
        <v>142</v>
      </c>
      <c r="BT437" s="141">
        <v>142</v>
      </c>
      <c r="BU437" s="141">
        <v>142</v>
      </c>
      <c r="BV437" s="141">
        <v>142</v>
      </c>
      <c r="BW437" s="141">
        <v>141.30000000000001</v>
      </c>
      <c r="BX437" s="141">
        <v>126.5</v>
      </c>
      <c r="BY437" s="141">
        <v>126.3</v>
      </c>
      <c r="BZ437" s="141">
        <v>129.9</v>
      </c>
      <c r="CA437" s="141">
        <v>133.30000000000001</v>
      </c>
      <c r="CB437" s="141">
        <v>131.69999999999999</v>
      </c>
      <c r="CC437" s="141">
        <v>131</v>
      </c>
      <c r="CD437" s="141">
        <v>130.4</v>
      </c>
      <c r="CE437" s="141">
        <v>132.19999999999999</v>
      </c>
      <c r="CF437" s="141">
        <v>132.19999999999999</v>
      </c>
      <c r="CG437" s="141">
        <v>132.19999999999999</v>
      </c>
      <c r="CH437" s="141">
        <v>131.4</v>
      </c>
      <c r="CI437" s="141">
        <v>131.4</v>
      </c>
      <c r="CJ437" s="141">
        <v>131.4</v>
      </c>
      <c r="CK437" s="141">
        <v>134.6</v>
      </c>
      <c r="CL437" s="141">
        <v>136.19999999999999</v>
      </c>
    </row>
    <row r="438" spans="1:90" x14ac:dyDescent="0.2">
      <c r="A438" s="138" t="s">
        <v>3665</v>
      </c>
      <c r="B438" s="138" t="s">
        <v>3666</v>
      </c>
      <c r="C438" s="139">
        <v>3.6450000000000003E-2</v>
      </c>
      <c r="D438" s="141">
        <v>102.4</v>
      </c>
      <c r="E438" s="141">
        <v>102.3</v>
      </c>
      <c r="F438" s="141">
        <v>101.9</v>
      </c>
      <c r="G438" s="141">
        <v>108.1</v>
      </c>
      <c r="H438" s="141">
        <v>111</v>
      </c>
      <c r="I438" s="141">
        <v>111.2</v>
      </c>
      <c r="J438" s="141">
        <v>110.9</v>
      </c>
      <c r="K438" s="141">
        <v>111.3</v>
      </c>
      <c r="L438" s="141">
        <v>109.9</v>
      </c>
      <c r="M438" s="141">
        <v>106.9</v>
      </c>
      <c r="N438" s="141">
        <v>107.3</v>
      </c>
      <c r="O438" s="141">
        <v>107.4</v>
      </c>
      <c r="P438" s="141">
        <v>110.2</v>
      </c>
      <c r="Q438" s="141">
        <v>113.3</v>
      </c>
      <c r="R438" s="141">
        <v>113.1</v>
      </c>
      <c r="S438" s="141">
        <v>117.8</v>
      </c>
      <c r="T438" s="141">
        <v>117.8</v>
      </c>
      <c r="U438" s="141">
        <v>119.8</v>
      </c>
      <c r="V438" s="141">
        <v>123.7</v>
      </c>
      <c r="W438" s="141">
        <v>128.69999999999999</v>
      </c>
      <c r="X438" s="141">
        <v>131.19999999999999</v>
      </c>
      <c r="Y438" s="141">
        <v>137.69999999999999</v>
      </c>
      <c r="Z438" s="141">
        <v>138.80000000000001</v>
      </c>
      <c r="AA438" s="141">
        <v>141.30000000000001</v>
      </c>
      <c r="AB438" s="141">
        <v>143.5</v>
      </c>
      <c r="AC438" s="141">
        <v>143.80000000000001</v>
      </c>
      <c r="AD438" s="141">
        <v>141.69999999999999</v>
      </c>
      <c r="AE438" s="141">
        <v>139.30000000000001</v>
      </c>
      <c r="AF438" s="141">
        <v>137.4</v>
      </c>
      <c r="AG438" s="141">
        <v>138.69999999999999</v>
      </c>
      <c r="AH438" s="141">
        <v>137.80000000000001</v>
      </c>
      <c r="AI438" s="141">
        <v>138.30000000000001</v>
      </c>
      <c r="AJ438" s="141">
        <v>134.6</v>
      </c>
      <c r="AK438" s="141">
        <v>136</v>
      </c>
      <c r="AL438" s="141">
        <v>133.6</v>
      </c>
      <c r="AM438" s="141">
        <v>132.9</v>
      </c>
      <c r="AN438" s="141">
        <v>132.5</v>
      </c>
      <c r="AO438" s="141">
        <v>133.6</v>
      </c>
      <c r="AP438" s="141">
        <v>132.5</v>
      </c>
      <c r="AQ438" s="141">
        <v>132.5</v>
      </c>
      <c r="AR438" s="141">
        <v>132.1</v>
      </c>
      <c r="AS438" s="141">
        <v>132.6</v>
      </c>
      <c r="AT438" s="141">
        <v>136.5</v>
      </c>
      <c r="AU438" s="141">
        <v>137.5</v>
      </c>
      <c r="AV438" s="141">
        <v>136.5</v>
      </c>
      <c r="AW438" s="141">
        <v>135.19999999999999</v>
      </c>
      <c r="AX438" s="141">
        <v>135.9</v>
      </c>
      <c r="AY438" s="141">
        <v>135.5</v>
      </c>
      <c r="AZ438" s="141">
        <v>136.6</v>
      </c>
      <c r="BA438" s="141">
        <v>143.4</v>
      </c>
      <c r="BB438" s="141">
        <v>143.1</v>
      </c>
      <c r="BC438" s="141">
        <v>142.5</v>
      </c>
      <c r="BD438" s="141">
        <v>145.4</v>
      </c>
      <c r="BE438" s="141">
        <v>147.19999999999999</v>
      </c>
      <c r="BF438" s="141">
        <v>151.1</v>
      </c>
      <c r="BG438" s="141">
        <v>151.6</v>
      </c>
      <c r="BH438" s="141">
        <v>153.1</v>
      </c>
      <c r="BI438" s="141">
        <v>152.1</v>
      </c>
      <c r="BJ438" s="141">
        <v>156.4</v>
      </c>
      <c r="BK438" s="141">
        <v>165.2</v>
      </c>
      <c r="BL438" s="141">
        <v>179.6</v>
      </c>
      <c r="BM438" s="141">
        <v>183.4</v>
      </c>
      <c r="BN438" s="141">
        <v>189.7</v>
      </c>
      <c r="BO438" s="141">
        <v>191.3</v>
      </c>
      <c r="BP438" s="141">
        <v>189</v>
      </c>
      <c r="BQ438" s="141">
        <v>189.1</v>
      </c>
      <c r="BR438" s="141">
        <v>189.6</v>
      </c>
      <c r="BS438" s="141">
        <v>190.3</v>
      </c>
      <c r="BT438" s="141">
        <v>190.5</v>
      </c>
      <c r="BU438" s="141">
        <v>190.4</v>
      </c>
      <c r="BV438" s="141">
        <v>190.4</v>
      </c>
      <c r="BW438" s="141">
        <v>193.5</v>
      </c>
      <c r="BX438" s="141">
        <v>206.2</v>
      </c>
      <c r="BY438" s="141">
        <v>214</v>
      </c>
      <c r="BZ438" s="141">
        <v>212.7</v>
      </c>
      <c r="CA438" s="141">
        <v>213.4</v>
      </c>
      <c r="CB438" s="141">
        <v>216.7</v>
      </c>
      <c r="CC438" s="141">
        <v>216.4</v>
      </c>
      <c r="CD438" s="141">
        <v>215.9</v>
      </c>
      <c r="CE438" s="141">
        <v>213.2</v>
      </c>
      <c r="CF438" s="141">
        <v>212</v>
      </c>
      <c r="CG438" s="141">
        <v>202</v>
      </c>
      <c r="CH438" s="141">
        <v>197.5</v>
      </c>
      <c r="CI438" s="141">
        <v>197.3</v>
      </c>
      <c r="CJ438" s="141">
        <v>198.9</v>
      </c>
      <c r="CK438" s="141">
        <v>200.8</v>
      </c>
      <c r="CL438" s="141">
        <v>200.7</v>
      </c>
    </row>
    <row r="439" spans="1:90" x14ac:dyDescent="0.2">
      <c r="A439" s="138" t="s">
        <v>3667</v>
      </c>
      <c r="B439" s="138" t="s">
        <v>3668</v>
      </c>
      <c r="C439" s="139">
        <v>1.5630000000000002E-2</v>
      </c>
      <c r="D439" s="141">
        <v>100</v>
      </c>
      <c r="E439" s="141">
        <v>100</v>
      </c>
      <c r="F439" s="141">
        <v>100</v>
      </c>
      <c r="G439" s="141">
        <v>104.8</v>
      </c>
      <c r="H439" s="141">
        <v>104.8</v>
      </c>
      <c r="I439" s="141">
        <v>104.8</v>
      </c>
      <c r="J439" s="141">
        <v>104.8</v>
      </c>
      <c r="K439" s="141">
        <v>104.8</v>
      </c>
      <c r="L439" s="141">
        <v>104.8</v>
      </c>
      <c r="M439" s="141">
        <v>104.8</v>
      </c>
      <c r="N439" s="141">
        <v>104.8</v>
      </c>
      <c r="O439" s="141">
        <v>104.8</v>
      </c>
      <c r="P439" s="141">
        <v>104.8</v>
      </c>
      <c r="Q439" s="141">
        <v>104.8</v>
      </c>
      <c r="R439" s="141">
        <v>104.8</v>
      </c>
      <c r="S439" s="141">
        <v>104.8</v>
      </c>
      <c r="T439" s="141">
        <v>104.8</v>
      </c>
      <c r="U439" s="141">
        <v>104.8</v>
      </c>
      <c r="V439" s="141">
        <v>104.8</v>
      </c>
      <c r="W439" s="141">
        <v>104.8</v>
      </c>
      <c r="X439" s="141">
        <v>104.8</v>
      </c>
      <c r="Y439" s="141">
        <v>104.8</v>
      </c>
      <c r="Z439" s="141">
        <v>104.8</v>
      </c>
      <c r="AA439" s="141">
        <v>104.8</v>
      </c>
      <c r="AB439" s="141">
        <v>104.8</v>
      </c>
      <c r="AC439" s="141">
        <v>104.8</v>
      </c>
      <c r="AD439" s="141">
        <v>104.8</v>
      </c>
      <c r="AE439" s="141">
        <v>104.9</v>
      </c>
      <c r="AF439" s="141">
        <v>104.9</v>
      </c>
      <c r="AG439" s="141">
        <v>104.9</v>
      </c>
      <c r="AH439" s="141">
        <v>104.9</v>
      </c>
      <c r="AI439" s="141">
        <v>104.9</v>
      </c>
      <c r="AJ439" s="141">
        <v>104.9</v>
      </c>
      <c r="AK439" s="141">
        <v>104.9</v>
      </c>
      <c r="AL439" s="141">
        <v>104.9</v>
      </c>
      <c r="AM439" s="141">
        <v>104.9</v>
      </c>
      <c r="AN439" s="141">
        <v>104.9</v>
      </c>
      <c r="AO439" s="141">
        <v>104.9</v>
      </c>
      <c r="AP439" s="141">
        <v>104.9</v>
      </c>
      <c r="AQ439" s="141">
        <v>104.9</v>
      </c>
      <c r="AR439" s="141">
        <v>104.9</v>
      </c>
      <c r="AS439" s="141">
        <v>104.9</v>
      </c>
      <c r="AT439" s="141">
        <v>104.9</v>
      </c>
      <c r="AU439" s="141">
        <v>104.9</v>
      </c>
      <c r="AV439" s="141">
        <v>104.9</v>
      </c>
      <c r="AW439" s="141">
        <v>109.3</v>
      </c>
      <c r="AX439" s="141">
        <v>110.8</v>
      </c>
      <c r="AY439" s="141">
        <v>108</v>
      </c>
      <c r="AZ439" s="141">
        <v>105.6</v>
      </c>
      <c r="BA439" s="141">
        <v>105.7</v>
      </c>
      <c r="BB439" s="141">
        <v>108.4</v>
      </c>
      <c r="BC439" s="141">
        <v>108.4</v>
      </c>
      <c r="BD439" s="141">
        <v>105.3</v>
      </c>
      <c r="BE439" s="141">
        <v>105.3</v>
      </c>
      <c r="BF439" s="141">
        <v>105.3</v>
      </c>
      <c r="BG439" s="141">
        <v>105.3</v>
      </c>
      <c r="BH439" s="141">
        <v>106.3</v>
      </c>
      <c r="BI439" s="141">
        <v>106.7</v>
      </c>
      <c r="BJ439" s="141">
        <v>106.7</v>
      </c>
      <c r="BK439" s="141">
        <v>106.7</v>
      </c>
      <c r="BL439" s="141">
        <v>102.6</v>
      </c>
      <c r="BM439" s="141">
        <v>99.9</v>
      </c>
      <c r="BN439" s="141">
        <v>99.9</v>
      </c>
      <c r="BO439" s="141">
        <v>99.9</v>
      </c>
      <c r="BP439" s="141">
        <v>99.9</v>
      </c>
      <c r="BQ439" s="141">
        <v>99.9</v>
      </c>
      <c r="BR439" s="141">
        <v>100.7</v>
      </c>
      <c r="BS439" s="141">
        <v>101.2</v>
      </c>
      <c r="BT439" s="141">
        <v>101.2</v>
      </c>
      <c r="BU439" s="141">
        <v>101.2</v>
      </c>
      <c r="BV439" s="141">
        <v>101.2</v>
      </c>
      <c r="BW439" s="141">
        <v>101</v>
      </c>
      <c r="BX439" s="141">
        <v>101.2</v>
      </c>
      <c r="BY439" s="141">
        <v>101.2</v>
      </c>
      <c r="BZ439" s="141">
        <v>101.7</v>
      </c>
      <c r="CA439" s="141">
        <v>107.2</v>
      </c>
      <c r="CB439" s="141">
        <v>108.6</v>
      </c>
      <c r="CC439" s="141">
        <v>108.6</v>
      </c>
      <c r="CD439" s="141">
        <v>108.6</v>
      </c>
      <c r="CE439" s="141">
        <v>117.1</v>
      </c>
      <c r="CF439" s="141">
        <v>107.9</v>
      </c>
      <c r="CG439" s="141">
        <v>107.9</v>
      </c>
      <c r="CH439" s="141">
        <v>107.9</v>
      </c>
      <c r="CI439" s="141">
        <v>107.9</v>
      </c>
      <c r="CJ439" s="141">
        <v>107.9</v>
      </c>
      <c r="CK439" s="141">
        <v>107.9</v>
      </c>
      <c r="CL439" s="141">
        <v>107.9</v>
      </c>
    </row>
    <row r="440" spans="1:90" x14ac:dyDescent="0.2">
      <c r="A440" s="138" t="s">
        <v>3669</v>
      </c>
      <c r="B440" s="138" t="s">
        <v>3670</v>
      </c>
      <c r="C440" s="139">
        <v>4.6399999999999997E-2</v>
      </c>
      <c r="D440" s="141">
        <v>99.8</v>
      </c>
      <c r="E440" s="141">
        <v>99.8</v>
      </c>
      <c r="F440" s="141">
        <v>102.1</v>
      </c>
      <c r="G440" s="141">
        <v>100.9</v>
      </c>
      <c r="H440" s="141">
        <v>100.9</v>
      </c>
      <c r="I440" s="141">
        <v>100.9</v>
      </c>
      <c r="J440" s="141">
        <v>100.9</v>
      </c>
      <c r="K440" s="141">
        <v>100.9</v>
      </c>
      <c r="L440" s="141">
        <v>100.9</v>
      </c>
      <c r="M440" s="141">
        <v>100.9</v>
      </c>
      <c r="N440" s="141">
        <v>100.9</v>
      </c>
      <c r="O440" s="141">
        <v>100.9</v>
      </c>
      <c r="P440" s="141">
        <v>100.9</v>
      </c>
      <c r="Q440" s="141">
        <v>100.9</v>
      </c>
      <c r="R440" s="141">
        <v>104.9</v>
      </c>
      <c r="S440" s="141">
        <v>111.6</v>
      </c>
      <c r="T440" s="141">
        <v>111.6</v>
      </c>
      <c r="U440" s="141">
        <v>111.6</v>
      </c>
      <c r="V440" s="141">
        <v>111.6</v>
      </c>
      <c r="W440" s="141">
        <v>111.6</v>
      </c>
      <c r="X440" s="141">
        <v>115</v>
      </c>
      <c r="Y440" s="141">
        <v>115</v>
      </c>
      <c r="Z440" s="141">
        <v>115</v>
      </c>
      <c r="AA440" s="141">
        <v>113.8</v>
      </c>
      <c r="AB440" s="141">
        <v>113.8</v>
      </c>
      <c r="AC440" s="141">
        <v>113.8</v>
      </c>
      <c r="AD440" s="141">
        <v>115.9</v>
      </c>
      <c r="AE440" s="141">
        <v>118.1</v>
      </c>
      <c r="AF440" s="141">
        <v>118.1</v>
      </c>
      <c r="AG440" s="141">
        <v>118.1</v>
      </c>
      <c r="AH440" s="141">
        <v>118.1</v>
      </c>
      <c r="AI440" s="141">
        <v>118.1</v>
      </c>
      <c r="AJ440" s="141">
        <v>118.1</v>
      </c>
      <c r="AK440" s="141">
        <v>118.1</v>
      </c>
      <c r="AL440" s="141">
        <v>118.1</v>
      </c>
      <c r="AM440" s="141">
        <v>118.1</v>
      </c>
      <c r="AN440" s="141">
        <v>113.6</v>
      </c>
      <c r="AO440" s="141">
        <v>115.5</v>
      </c>
      <c r="AP440" s="141">
        <v>118.3</v>
      </c>
      <c r="AQ440" s="141">
        <v>122.4</v>
      </c>
      <c r="AR440" s="141">
        <v>126.6</v>
      </c>
      <c r="AS440" s="141">
        <v>119.4</v>
      </c>
      <c r="AT440" s="141">
        <v>118</v>
      </c>
      <c r="AU440" s="141">
        <v>118</v>
      </c>
      <c r="AV440" s="141">
        <v>118</v>
      </c>
      <c r="AW440" s="141">
        <v>118</v>
      </c>
      <c r="AX440" s="141">
        <v>118</v>
      </c>
      <c r="AY440" s="141">
        <v>118</v>
      </c>
      <c r="AZ440" s="141">
        <v>112.8</v>
      </c>
      <c r="BA440" s="141">
        <v>116.8</v>
      </c>
      <c r="BB440" s="141">
        <v>120.2</v>
      </c>
      <c r="BC440" s="141">
        <v>126.5</v>
      </c>
      <c r="BD440" s="141">
        <v>134.5</v>
      </c>
      <c r="BE440" s="141">
        <v>136.19999999999999</v>
      </c>
      <c r="BF440" s="141">
        <v>140.1</v>
      </c>
      <c r="BG440" s="141">
        <v>140.9</v>
      </c>
      <c r="BH440" s="141">
        <v>138.9</v>
      </c>
      <c r="BI440" s="141">
        <v>134.80000000000001</v>
      </c>
      <c r="BJ440" s="141">
        <v>127.1</v>
      </c>
      <c r="BK440" s="141">
        <v>121.5</v>
      </c>
      <c r="BL440" s="141">
        <v>118.7</v>
      </c>
      <c r="BM440" s="141">
        <v>118.7</v>
      </c>
      <c r="BN440" s="141">
        <v>135.80000000000001</v>
      </c>
      <c r="BO440" s="141">
        <v>142.80000000000001</v>
      </c>
      <c r="BP440" s="141">
        <v>138.19999999999999</v>
      </c>
      <c r="BQ440" s="141">
        <v>138.19999999999999</v>
      </c>
      <c r="BR440" s="141">
        <v>138.19999999999999</v>
      </c>
      <c r="BS440" s="141">
        <v>138.19999999999999</v>
      </c>
      <c r="BT440" s="141">
        <v>138.19999999999999</v>
      </c>
      <c r="BU440" s="141">
        <v>138.19999999999999</v>
      </c>
      <c r="BV440" s="141">
        <v>138.19999999999999</v>
      </c>
      <c r="BW440" s="141">
        <v>146.19999999999999</v>
      </c>
      <c r="BX440" s="141">
        <v>154.1</v>
      </c>
      <c r="BY440" s="141">
        <v>156.9</v>
      </c>
      <c r="BZ440" s="141">
        <v>169.4</v>
      </c>
      <c r="CA440" s="141">
        <v>170.8</v>
      </c>
      <c r="CB440" s="141">
        <v>170.8</v>
      </c>
      <c r="CC440" s="141">
        <v>170.8</v>
      </c>
      <c r="CD440" s="141">
        <v>170.8</v>
      </c>
      <c r="CE440" s="141">
        <v>170.8</v>
      </c>
      <c r="CF440" s="141">
        <v>170.8</v>
      </c>
      <c r="CG440" s="141">
        <v>169.1</v>
      </c>
      <c r="CH440" s="141">
        <v>165.7</v>
      </c>
      <c r="CI440" s="141">
        <v>166.8</v>
      </c>
      <c r="CJ440" s="141">
        <v>166.8</v>
      </c>
      <c r="CK440" s="141">
        <v>150.19999999999999</v>
      </c>
      <c r="CL440" s="141">
        <v>152</v>
      </c>
    </row>
    <row r="441" spans="1:90" x14ac:dyDescent="0.2">
      <c r="A441" s="138" t="s">
        <v>3671</v>
      </c>
      <c r="B441" s="138" t="s">
        <v>3672</v>
      </c>
      <c r="C441" s="139">
        <v>1.805E-2</v>
      </c>
      <c r="D441" s="141">
        <v>100</v>
      </c>
      <c r="E441" s="141">
        <v>100</v>
      </c>
      <c r="F441" s="141">
        <v>100</v>
      </c>
      <c r="G441" s="141">
        <v>100.3</v>
      </c>
      <c r="H441" s="141">
        <v>100.3</v>
      </c>
      <c r="I441" s="141">
        <v>100.3</v>
      </c>
      <c r="J441" s="141">
        <v>100.3</v>
      </c>
      <c r="K441" s="141">
        <v>100.3</v>
      </c>
      <c r="L441" s="141">
        <v>100.3</v>
      </c>
      <c r="M441" s="141">
        <v>100.3</v>
      </c>
      <c r="N441" s="141">
        <v>100.3</v>
      </c>
      <c r="O441" s="141">
        <v>100</v>
      </c>
      <c r="P441" s="141">
        <v>105.1</v>
      </c>
      <c r="Q441" s="141">
        <v>104.6</v>
      </c>
      <c r="R441" s="141">
        <v>104.6</v>
      </c>
      <c r="S441" s="141">
        <v>104.7</v>
      </c>
      <c r="T441" s="141">
        <v>105</v>
      </c>
      <c r="U441" s="141">
        <v>105</v>
      </c>
      <c r="V441" s="141">
        <v>105</v>
      </c>
      <c r="W441" s="141">
        <v>105</v>
      </c>
      <c r="X441" s="141">
        <v>105</v>
      </c>
      <c r="Y441" s="141">
        <v>105.4</v>
      </c>
      <c r="Z441" s="141">
        <v>101.3</v>
      </c>
      <c r="AA441" s="141">
        <v>101.5</v>
      </c>
      <c r="AB441" s="141">
        <v>101.1</v>
      </c>
      <c r="AC441" s="141">
        <v>101.4</v>
      </c>
      <c r="AD441" s="141">
        <v>102.8</v>
      </c>
      <c r="AE441" s="141">
        <v>102.4</v>
      </c>
      <c r="AF441" s="141">
        <v>102.3</v>
      </c>
      <c r="AG441" s="141">
        <v>101.7</v>
      </c>
      <c r="AH441" s="141">
        <v>101.6</v>
      </c>
      <c r="AI441" s="141">
        <v>101.6</v>
      </c>
      <c r="AJ441" s="141">
        <v>101.2</v>
      </c>
      <c r="AK441" s="141">
        <v>100.9</v>
      </c>
      <c r="AL441" s="141">
        <v>100.9</v>
      </c>
      <c r="AM441" s="141">
        <v>100.6</v>
      </c>
      <c r="AN441" s="141">
        <v>100.5</v>
      </c>
      <c r="AO441" s="141">
        <v>100.5</v>
      </c>
      <c r="AP441" s="141">
        <v>100.5</v>
      </c>
      <c r="AQ441" s="141">
        <v>100.5</v>
      </c>
      <c r="AR441" s="141">
        <v>100.5</v>
      </c>
      <c r="AS441" s="141">
        <v>102.2</v>
      </c>
      <c r="AT441" s="141">
        <v>104.3</v>
      </c>
      <c r="AU441" s="141">
        <v>104.3</v>
      </c>
      <c r="AV441" s="141">
        <v>104.3</v>
      </c>
      <c r="AW441" s="141">
        <v>102.6</v>
      </c>
      <c r="AX441" s="141">
        <v>100.9</v>
      </c>
      <c r="AY441" s="141">
        <v>101.2</v>
      </c>
      <c r="AZ441" s="141">
        <v>102.2</v>
      </c>
      <c r="BA441" s="141">
        <v>102.2</v>
      </c>
      <c r="BB441" s="141">
        <v>102.2</v>
      </c>
      <c r="BC441" s="141">
        <v>102.2</v>
      </c>
      <c r="BD441" s="141">
        <v>102.2</v>
      </c>
      <c r="BE441" s="141">
        <v>102.2</v>
      </c>
      <c r="BF441" s="141">
        <v>102.2</v>
      </c>
      <c r="BG441" s="141">
        <v>102.4</v>
      </c>
      <c r="BH441" s="141">
        <v>102.5</v>
      </c>
      <c r="BI441" s="141">
        <v>102.7</v>
      </c>
      <c r="BJ441" s="141">
        <v>107.8</v>
      </c>
      <c r="BK441" s="141">
        <v>122.9</v>
      </c>
      <c r="BL441" s="141">
        <v>122.9</v>
      </c>
      <c r="BM441" s="141">
        <v>122.9</v>
      </c>
      <c r="BN441" s="141">
        <v>122.9</v>
      </c>
      <c r="BO441" s="141">
        <v>123</v>
      </c>
      <c r="BP441" s="141">
        <v>123.2</v>
      </c>
      <c r="BQ441" s="141">
        <v>123.2</v>
      </c>
      <c r="BR441" s="141">
        <v>123.2</v>
      </c>
      <c r="BS441" s="141">
        <v>123.2</v>
      </c>
      <c r="BT441" s="141">
        <v>123.2</v>
      </c>
      <c r="BU441" s="141">
        <v>123.2</v>
      </c>
      <c r="BV441" s="141">
        <v>123.2</v>
      </c>
      <c r="BW441" s="141">
        <v>123.2</v>
      </c>
      <c r="BX441" s="141">
        <v>119.6</v>
      </c>
      <c r="BY441" s="141">
        <v>121.4</v>
      </c>
      <c r="BZ441" s="141">
        <v>123.2</v>
      </c>
      <c r="CA441" s="141">
        <v>121.8</v>
      </c>
      <c r="CB441" s="141">
        <v>121.8</v>
      </c>
      <c r="CC441" s="141">
        <v>124.6</v>
      </c>
      <c r="CD441" s="141">
        <v>124.6</v>
      </c>
      <c r="CE441" s="141">
        <v>124.6</v>
      </c>
      <c r="CF441" s="141">
        <v>122.8</v>
      </c>
      <c r="CG441" s="141">
        <v>123.2</v>
      </c>
      <c r="CH441" s="141">
        <v>123.2</v>
      </c>
      <c r="CI441" s="141">
        <v>123.2</v>
      </c>
      <c r="CJ441" s="141">
        <v>123.2</v>
      </c>
      <c r="CK441" s="141">
        <v>122.9</v>
      </c>
      <c r="CL441" s="141">
        <v>123.2</v>
      </c>
    </row>
    <row r="442" spans="1:90" x14ac:dyDescent="0.2">
      <c r="A442" s="138" t="s">
        <v>2162</v>
      </c>
      <c r="B442" s="138" t="s">
        <v>3673</v>
      </c>
      <c r="C442" s="139">
        <v>0.14188000000000001</v>
      </c>
      <c r="D442" s="141">
        <v>101.6</v>
      </c>
      <c r="E442" s="141">
        <v>102.4</v>
      </c>
      <c r="F442" s="141">
        <v>103.8</v>
      </c>
      <c r="G442" s="141">
        <v>105.1</v>
      </c>
      <c r="H442" s="141">
        <v>103.9</v>
      </c>
      <c r="I442" s="141">
        <v>100.9</v>
      </c>
      <c r="J442" s="141">
        <v>101.4</v>
      </c>
      <c r="K442" s="141">
        <v>101.9</v>
      </c>
      <c r="L442" s="141">
        <v>102.3</v>
      </c>
      <c r="M442" s="141">
        <v>102.8</v>
      </c>
      <c r="N442" s="141">
        <v>103.2</v>
      </c>
      <c r="O442" s="141">
        <v>101.5</v>
      </c>
      <c r="P442" s="141">
        <v>102</v>
      </c>
      <c r="Q442" s="141">
        <v>102.6</v>
      </c>
      <c r="R442" s="141">
        <v>102.4</v>
      </c>
      <c r="S442" s="141">
        <v>104.5</v>
      </c>
      <c r="T442" s="141">
        <v>105.5</v>
      </c>
      <c r="U442" s="141">
        <v>105.9</v>
      </c>
      <c r="V442" s="141">
        <v>106.8</v>
      </c>
      <c r="W442" s="141">
        <v>107.2</v>
      </c>
      <c r="X442" s="141">
        <v>108.7</v>
      </c>
      <c r="Y442" s="141">
        <v>107.5</v>
      </c>
      <c r="Z442" s="141">
        <v>107.2</v>
      </c>
      <c r="AA442" s="141">
        <v>106.5</v>
      </c>
      <c r="AB442" s="141">
        <v>108.9</v>
      </c>
      <c r="AC442" s="141">
        <v>108.3</v>
      </c>
      <c r="AD442" s="141">
        <v>107.6</v>
      </c>
      <c r="AE442" s="141">
        <v>107.2</v>
      </c>
      <c r="AF442" s="141">
        <v>106.6</v>
      </c>
      <c r="AG442" s="141">
        <v>108.2</v>
      </c>
      <c r="AH442" s="141">
        <v>109.5</v>
      </c>
      <c r="AI442" s="141">
        <v>109.9</v>
      </c>
      <c r="AJ442" s="141">
        <v>109.4</v>
      </c>
      <c r="AK442" s="141">
        <v>108.8</v>
      </c>
      <c r="AL442" s="141">
        <v>108.8</v>
      </c>
      <c r="AM442" s="141">
        <v>109.1</v>
      </c>
      <c r="AN442" s="141">
        <v>112.3</v>
      </c>
      <c r="AO442" s="141">
        <v>112.5</v>
      </c>
      <c r="AP442" s="141">
        <v>115.3</v>
      </c>
      <c r="AQ442" s="141">
        <v>117.3</v>
      </c>
      <c r="AR442" s="141">
        <v>118.2</v>
      </c>
      <c r="AS442" s="141">
        <v>126.2</v>
      </c>
      <c r="AT442" s="141">
        <v>132.1</v>
      </c>
      <c r="AU442" s="141">
        <v>135.80000000000001</v>
      </c>
      <c r="AV442" s="141">
        <v>132.6</v>
      </c>
      <c r="AW442" s="141">
        <v>131</v>
      </c>
      <c r="AX442" s="141">
        <v>120.9</v>
      </c>
      <c r="AY442" s="141">
        <v>114</v>
      </c>
      <c r="AZ442" s="141">
        <v>111.5</v>
      </c>
      <c r="BA442" s="141">
        <v>113</v>
      </c>
      <c r="BB442" s="141">
        <v>115.2</v>
      </c>
      <c r="BC442" s="141">
        <v>115.1</v>
      </c>
      <c r="BD442" s="141">
        <v>115.2</v>
      </c>
      <c r="BE442" s="141">
        <v>113.7</v>
      </c>
      <c r="BF442" s="141">
        <v>114.9</v>
      </c>
      <c r="BG442" s="141">
        <v>115.1</v>
      </c>
      <c r="BH442" s="141">
        <v>116.9</v>
      </c>
      <c r="BI442" s="141">
        <v>116.4</v>
      </c>
      <c r="BJ442" s="141">
        <v>115.4</v>
      </c>
      <c r="BK442" s="141">
        <v>114.8</v>
      </c>
      <c r="BL442" s="141">
        <v>114.4</v>
      </c>
      <c r="BM442" s="141">
        <v>115.1</v>
      </c>
      <c r="BN442" s="141">
        <v>115.8</v>
      </c>
      <c r="BO442" s="141">
        <v>116.7</v>
      </c>
      <c r="BP442" s="141">
        <v>117.3</v>
      </c>
      <c r="BQ442" s="141">
        <v>116.5</v>
      </c>
      <c r="BR442" s="141">
        <v>115.2</v>
      </c>
      <c r="BS442" s="141">
        <v>115.1</v>
      </c>
      <c r="BT442" s="141">
        <v>115.7</v>
      </c>
      <c r="BU442" s="141">
        <v>116.7</v>
      </c>
      <c r="BV442" s="141">
        <v>117</v>
      </c>
      <c r="BW442" s="141">
        <v>117.7</v>
      </c>
      <c r="BX442" s="141">
        <v>117.9</v>
      </c>
      <c r="BY442" s="141">
        <v>121</v>
      </c>
      <c r="BZ442" s="141">
        <v>122.2</v>
      </c>
      <c r="CA442" s="141">
        <v>125</v>
      </c>
      <c r="CB442" s="141">
        <v>129.9</v>
      </c>
      <c r="CC442" s="141">
        <v>127</v>
      </c>
      <c r="CD442" s="141">
        <v>125</v>
      </c>
      <c r="CE442" s="141">
        <v>123.1</v>
      </c>
      <c r="CF442" s="141">
        <v>123.1</v>
      </c>
      <c r="CG442" s="141">
        <v>123</v>
      </c>
      <c r="CH442" s="141">
        <v>122.2</v>
      </c>
      <c r="CI442" s="141">
        <v>125</v>
      </c>
      <c r="CJ442" s="141">
        <v>124.5</v>
      </c>
      <c r="CK442" s="141">
        <v>124</v>
      </c>
      <c r="CL442" s="141">
        <v>124.8</v>
      </c>
    </row>
    <row r="443" spans="1:90" x14ac:dyDescent="0.2">
      <c r="A443" s="138" t="s">
        <v>3674</v>
      </c>
      <c r="B443" s="138" t="s">
        <v>3675</v>
      </c>
      <c r="C443" s="139">
        <v>2.0559999999999998E-2</v>
      </c>
      <c r="D443" s="141">
        <v>102.1</v>
      </c>
      <c r="E443" s="141">
        <v>110</v>
      </c>
      <c r="F443" s="141">
        <v>112.3</v>
      </c>
      <c r="G443" s="141">
        <v>111.2</v>
      </c>
      <c r="H443" s="141">
        <v>104.7</v>
      </c>
      <c r="I443" s="141">
        <v>100.2</v>
      </c>
      <c r="J443" s="141">
        <v>97.9</v>
      </c>
      <c r="K443" s="141">
        <v>94.8</v>
      </c>
      <c r="L443" s="141">
        <v>95.6</v>
      </c>
      <c r="M443" s="141">
        <v>97.3</v>
      </c>
      <c r="N443" s="141">
        <v>100.2</v>
      </c>
      <c r="O443" s="141">
        <v>101.1</v>
      </c>
      <c r="P443" s="141">
        <v>106.9</v>
      </c>
      <c r="Q443" s="141">
        <v>110</v>
      </c>
      <c r="R443" s="141">
        <v>109.7</v>
      </c>
      <c r="S443" s="141">
        <v>116.1</v>
      </c>
      <c r="T443" s="141">
        <v>123.2</v>
      </c>
      <c r="U443" s="141">
        <v>125.5</v>
      </c>
      <c r="V443" s="141">
        <v>128.9</v>
      </c>
      <c r="W443" s="141">
        <v>127.5</v>
      </c>
      <c r="X443" s="141">
        <v>134.9</v>
      </c>
      <c r="Y443" s="141">
        <v>143.9</v>
      </c>
      <c r="Z443" s="141">
        <v>150.6</v>
      </c>
      <c r="AA443" s="141">
        <v>153.80000000000001</v>
      </c>
      <c r="AB443" s="141">
        <v>154.6</v>
      </c>
      <c r="AC443" s="141">
        <v>152</v>
      </c>
      <c r="AD443" s="141">
        <v>134.69999999999999</v>
      </c>
      <c r="AE443" s="141">
        <v>120.4</v>
      </c>
      <c r="AF443" s="141">
        <v>108.2</v>
      </c>
      <c r="AG443" s="141">
        <v>110.6</v>
      </c>
      <c r="AH443" s="141">
        <v>110.4</v>
      </c>
      <c r="AI443" s="141">
        <v>110.8</v>
      </c>
      <c r="AJ443" s="141">
        <v>111.9</v>
      </c>
      <c r="AK443" s="141">
        <v>129</v>
      </c>
      <c r="AL443" s="141">
        <v>143.6</v>
      </c>
      <c r="AM443" s="141">
        <v>145.80000000000001</v>
      </c>
      <c r="AN443" s="141">
        <v>142.80000000000001</v>
      </c>
      <c r="AO443" s="141">
        <v>138.5</v>
      </c>
      <c r="AP443" s="141">
        <v>139.69999999999999</v>
      </c>
      <c r="AQ443" s="141">
        <v>138.80000000000001</v>
      </c>
      <c r="AR443" s="141">
        <v>137.30000000000001</v>
      </c>
      <c r="AS443" s="141">
        <v>145.6</v>
      </c>
      <c r="AT443" s="141">
        <v>147.6</v>
      </c>
      <c r="AU443" s="141">
        <v>139.1</v>
      </c>
      <c r="AV443" s="141">
        <v>138.6</v>
      </c>
      <c r="AW443" s="141">
        <v>136.4</v>
      </c>
      <c r="AX443" s="141">
        <v>130</v>
      </c>
      <c r="AY443" s="141">
        <v>123.9</v>
      </c>
      <c r="AZ443" s="141">
        <v>118.4</v>
      </c>
      <c r="BA443" s="141">
        <v>117</v>
      </c>
      <c r="BB443" s="141">
        <v>114.3</v>
      </c>
      <c r="BC443" s="141">
        <v>114.4</v>
      </c>
      <c r="BD443" s="141">
        <v>116</v>
      </c>
      <c r="BE443" s="141">
        <v>114.6</v>
      </c>
      <c r="BF443" s="141">
        <v>115.6</v>
      </c>
      <c r="BG443" s="141">
        <v>115.8</v>
      </c>
      <c r="BH443" s="141">
        <v>118.9</v>
      </c>
      <c r="BI443" s="141">
        <v>118.3</v>
      </c>
      <c r="BJ443" s="141">
        <v>115.4</v>
      </c>
      <c r="BK443" s="141">
        <v>113.6</v>
      </c>
      <c r="BL443" s="141">
        <v>102.1</v>
      </c>
      <c r="BM443" s="141">
        <v>101.9</v>
      </c>
      <c r="BN443" s="141">
        <v>101</v>
      </c>
      <c r="BO443" s="141">
        <v>99</v>
      </c>
      <c r="BP443" s="141">
        <v>99.2</v>
      </c>
      <c r="BQ443" s="141">
        <v>98</v>
      </c>
      <c r="BR443" s="141">
        <v>95.5</v>
      </c>
      <c r="BS443" s="141">
        <v>95.6</v>
      </c>
      <c r="BT443" s="141">
        <v>97</v>
      </c>
      <c r="BU443" s="141">
        <v>96.7</v>
      </c>
      <c r="BV443" s="141">
        <v>101.4</v>
      </c>
      <c r="BW443" s="141">
        <v>98.9</v>
      </c>
      <c r="BX443" s="141">
        <v>108.9</v>
      </c>
      <c r="BY443" s="141">
        <v>111.9</v>
      </c>
      <c r="BZ443" s="141">
        <v>115.5</v>
      </c>
      <c r="CA443" s="141">
        <v>114.3</v>
      </c>
      <c r="CB443" s="141">
        <v>114.1</v>
      </c>
      <c r="CC443" s="141">
        <v>114.7</v>
      </c>
      <c r="CD443" s="141">
        <v>114</v>
      </c>
      <c r="CE443" s="141">
        <v>114.4</v>
      </c>
      <c r="CF443" s="141">
        <v>118.1</v>
      </c>
      <c r="CG443" s="141">
        <v>121.8</v>
      </c>
      <c r="CH443" s="141">
        <v>123.1</v>
      </c>
      <c r="CI443" s="141">
        <v>122.4</v>
      </c>
      <c r="CJ443" s="141">
        <v>123.2</v>
      </c>
      <c r="CK443" s="141">
        <v>125</v>
      </c>
      <c r="CL443" s="141">
        <v>124.6</v>
      </c>
    </row>
    <row r="444" spans="1:90" x14ac:dyDescent="0.2">
      <c r="A444" s="138" t="s">
        <v>2186</v>
      </c>
      <c r="B444" s="138" t="s">
        <v>3676</v>
      </c>
      <c r="C444" s="139">
        <v>3.0200000000000001E-2</v>
      </c>
      <c r="D444" s="141">
        <v>106.7</v>
      </c>
      <c r="E444" s="141">
        <v>106.7</v>
      </c>
      <c r="F444" s="141">
        <v>106.7</v>
      </c>
      <c r="G444" s="141">
        <v>120.6</v>
      </c>
      <c r="H444" s="141">
        <v>120.6</v>
      </c>
      <c r="I444" s="141">
        <v>120.6</v>
      </c>
      <c r="J444" s="141">
        <v>122.4</v>
      </c>
      <c r="K444" s="141">
        <v>122.4</v>
      </c>
      <c r="L444" s="141">
        <v>122.4</v>
      </c>
      <c r="M444" s="141">
        <v>124.9</v>
      </c>
      <c r="N444" s="141">
        <v>124.9</v>
      </c>
      <c r="O444" s="141">
        <v>126.4</v>
      </c>
      <c r="P444" s="141">
        <v>132.5</v>
      </c>
      <c r="Q444" s="141">
        <v>132.5</v>
      </c>
      <c r="R444" s="141">
        <v>132.5</v>
      </c>
      <c r="S444" s="141">
        <v>164.8</v>
      </c>
      <c r="T444" s="141">
        <v>164.8</v>
      </c>
      <c r="U444" s="141">
        <v>164.8</v>
      </c>
      <c r="V444" s="141">
        <v>149.80000000000001</v>
      </c>
      <c r="W444" s="141">
        <v>149.80000000000001</v>
      </c>
      <c r="X444" s="141">
        <v>150.30000000000001</v>
      </c>
      <c r="Y444" s="141">
        <v>152.30000000000001</v>
      </c>
      <c r="Z444" s="141">
        <v>152.30000000000001</v>
      </c>
      <c r="AA444" s="141">
        <v>152.30000000000001</v>
      </c>
      <c r="AB444" s="141">
        <v>161.5</v>
      </c>
      <c r="AC444" s="141">
        <v>161.5</v>
      </c>
      <c r="AD444" s="141">
        <v>159.6</v>
      </c>
      <c r="AE444" s="141">
        <v>143.30000000000001</v>
      </c>
      <c r="AF444" s="141">
        <v>143.30000000000001</v>
      </c>
      <c r="AG444" s="141">
        <v>144.5</v>
      </c>
      <c r="AH444" s="141">
        <v>149.19999999999999</v>
      </c>
      <c r="AI444" s="141">
        <v>149.19999999999999</v>
      </c>
      <c r="AJ444" s="141">
        <v>149.19999999999999</v>
      </c>
      <c r="AK444" s="141">
        <v>144.5</v>
      </c>
      <c r="AL444" s="141">
        <v>144.5</v>
      </c>
      <c r="AM444" s="141">
        <v>144.5</v>
      </c>
      <c r="AN444" s="141">
        <v>137.80000000000001</v>
      </c>
      <c r="AO444" s="141">
        <v>138.1</v>
      </c>
      <c r="AP444" s="141">
        <v>137.5</v>
      </c>
      <c r="AQ444" s="141">
        <v>137.5</v>
      </c>
      <c r="AR444" s="141">
        <v>137.5</v>
      </c>
      <c r="AS444" s="141">
        <v>137.5</v>
      </c>
      <c r="AT444" s="141">
        <v>137.5</v>
      </c>
      <c r="AU444" s="141">
        <v>137.5</v>
      </c>
      <c r="AV444" s="141">
        <v>135</v>
      </c>
      <c r="AW444" s="141">
        <v>135.4</v>
      </c>
      <c r="AX444" s="141">
        <v>132</v>
      </c>
      <c r="AY444" s="141">
        <v>130.19999999999999</v>
      </c>
      <c r="AZ444" s="141">
        <v>126.9</v>
      </c>
      <c r="BA444" s="141">
        <v>126.2</v>
      </c>
      <c r="BB444" s="141">
        <v>125.4</v>
      </c>
      <c r="BC444" s="141">
        <v>126.6</v>
      </c>
      <c r="BD444" s="141">
        <v>126.8</v>
      </c>
      <c r="BE444" s="141">
        <v>126.8</v>
      </c>
      <c r="BF444" s="141">
        <v>126.8</v>
      </c>
      <c r="BG444" s="141">
        <v>126</v>
      </c>
      <c r="BH444" s="141">
        <v>126.6</v>
      </c>
      <c r="BI444" s="141">
        <v>126.8</v>
      </c>
      <c r="BJ444" s="141">
        <v>128.30000000000001</v>
      </c>
      <c r="BK444" s="141">
        <v>132.19999999999999</v>
      </c>
      <c r="BL444" s="141">
        <v>133.5</v>
      </c>
      <c r="BM444" s="141">
        <v>132.9</v>
      </c>
      <c r="BN444" s="141">
        <v>131.80000000000001</v>
      </c>
      <c r="BO444" s="141">
        <v>133.6</v>
      </c>
      <c r="BP444" s="141">
        <v>134.9</v>
      </c>
      <c r="BQ444" s="141">
        <v>138.1</v>
      </c>
      <c r="BR444" s="141">
        <v>138.1</v>
      </c>
      <c r="BS444" s="141">
        <v>138.1</v>
      </c>
      <c r="BT444" s="141">
        <v>138.1</v>
      </c>
      <c r="BU444" s="141">
        <v>138.1</v>
      </c>
      <c r="BV444" s="141">
        <v>138.1</v>
      </c>
      <c r="BW444" s="141">
        <v>138.1</v>
      </c>
      <c r="BX444" s="141">
        <v>138.1</v>
      </c>
      <c r="BY444" s="141">
        <v>136.19999999999999</v>
      </c>
      <c r="BZ444" s="141">
        <v>143</v>
      </c>
      <c r="CA444" s="141">
        <v>143.1</v>
      </c>
      <c r="CB444" s="141">
        <v>144.5</v>
      </c>
      <c r="CC444" s="141">
        <v>136</v>
      </c>
      <c r="CD444" s="141">
        <v>133.19999999999999</v>
      </c>
      <c r="CE444" s="141">
        <v>134.69999999999999</v>
      </c>
      <c r="CF444" s="141">
        <v>135.1</v>
      </c>
      <c r="CG444" s="141">
        <v>136</v>
      </c>
      <c r="CH444" s="141">
        <v>141.9</v>
      </c>
      <c r="CI444" s="141">
        <v>141.5</v>
      </c>
      <c r="CJ444" s="141">
        <v>141.5</v>
      </c>
      <c r="CK444" s="141">
        <v>141.5</v>
      </c>
      <c r="CL444" s="141">
        <v>146.6</v>
      </c>
    </row>
    <row r="445" spans="1:90" x14ac:dyDescent="0.2">
      <c r="A445" s="138" t="s">
        <v>3677</v>
      </c>
      <c r="B445" s="138" t="s">
        <v>3678</v>
      </c>
      <c r="C445" s="139">
        <v>5.3629999999999997E-2</v>
      </c>
      <c r="D445" s="141">
        <v>105.5</v>
      </c>
      <c r="E445" s="141">
        <v>106.1</v>
      </c>
      <c r="F445" s="141">
        <v>106</v>
      </c>
      <c r="G445" s="141">
        <v>106.6</v>
      </c>
      <c r="H445" s="141">
        <v>103.5</v>
      </c>
      <c r="I445" s="141">
        <v>99.8</v>
      </c>
      <c r="J445" s="141">
        <v>100.6</v>
      </c>
      <c r="K445" s="141">
        <v>100.6</v>
      </c>
      <c r="L445" s="141">
        <v>99.4</v>
      </c>
      <c r="M445" s="141">
        <v>100.6</v>
      </c>
      <c r="N445" s="141">
        <v>99.4</v>
      </c>
      <c r="O445" s="141">
        <v>98.3</v>
      </c>
      <c r="P445" s="141">
        <v>117.6</v>
      </c>
      <c r="Q445" s="141">
        <v>118.8</v>
      </c>
      <c r="R445" s="141">
        <v>119.6</v>
      </c>
      <c r="S445" s="141">
        <v>119.1</v>
      </c>
      <c r="T445" s="141">
        <v>121.9</v>
      </c>
      <c r="U445" s="141">
        <v>124.5</v>
      </c>
      <c r="V445" s="141">
        <v>126.1</v>
      </c>
      <c r="W445" s="141">
        <v>126.1</v>
      </c>
      <c r="X445" s="141">
        <v>125.6</v>
      </c>
      <c r="Y445" s="141">
        <v>124.5</v>
      </c>
      <c r="Z445" s="141">
        <v>126.4</v>
      </c>
      <c r="AA445" s="141">
        <v>129.9</v>
      </c>
      <c r="AB445" s="141">
        <v>133.30000000000001</v>
      </c>
      <c r="AC445" s="141">
        <v>133.69999999999999</v>
      </c>
      <c r="AD445" s="141">
        <v>135.6</v>
      </c>
      <c r="AE445" s="141">
        <v>135.6</v>
      </c>
      <c r="AF445" s="141">
        <v>138.80000000000001</v>
      </c>
      <c r="AG445" s="141">
        <v>137.80000000000001</v>
      </c>
      <c r="AH445" s="141">
        <v>136.19999999999999</v>
      </c>
      <c r="AI445" s="141">
        <v>136.19999999999999</v>
      </c>
      <c r="AJ445" s="141">
        <v>137</v>
      </c>
      <c r="AK445" s="141">
        <v>138.1</v>
      </c>
      <c r="AL445" s="141">
        <v>138.30000000000001</v>
      </c>
      <c r="AM445" s="141">
        <v>136.9</v>
      </c>
      <c r="AN445" s="141">
        <v>133.9</v>
      </c>
      <c r="AO445" s="141">
        <v>133.9</v>
      </c>
      <c r="AP445" s="141">
        <v>133.9</v>
      </c>
      <c r="AQ445" s="141">
        <v>134.6</v>
      </c>
      <c r="AR445" s="141">
        <v>137.30000000000001</v>
      </c>
      <c r="AS445" s="141">
        <v>140.1</v>
      </c>
      <c r="AT445" s="141">
        <v>140.1</v>
      </c>
      <c r="AU445" s="141">
        <v>140.1</v>
      </c>
      <c r="AV445" s="141">
        <v>140.1</v>
      </c>
      <c r="AW445" s="141">
        <v>140.1</v>
      </c>
      <c r="AX445" s="141">
        <v>134.19999999999999</v>
      </c>
      <c r="AY445" s="141">
        <v>122.8</v>
      </c>
      <c r="AZ445" s="141">
        <v>121.1</v>
      </c>
      <c r="BA445" s="141">
        <v>109.1</v>
      </c>
      <c r="BB445" s="141">
        <v>110.8</v>
      </c>
      <c r="BC445" s="141">
        <v>112.2</v>
      </c>
      <c r="BD445" s="141">
        <v>113.7</v>
      </c>
      <c r="BE445" s="141">
        <v>113.7</v>
      </c>
      <c r="BF445" s="141">
        <v>116</v>
      </c>
      <c r="BG445" s="141">
        <v>117.4</v>
      </c>
      <c r="BH445" s="141">
        <v>118.1</v>
      </c>
      <c r="BI445" s="141">
        <v>116.2</v>
      </c>
      <c r="BJ445" s="141">
        <v>116.1</v>
      </c>
      <c r="BK445" s="141">
        <v>111.7</v>
      </c>
      <c r="BL445" s="141">
        <v>112.1</v>
      </c>
      <c r="BM445" s="141">
        <v>127.7</v>
      </c>
      <c r="BN445" s="141">
        <v>130.9</v>
      </c>
      <c r="BO445" s="141">
        <v>131.9</v>
      </c>
      <c r="BP445" s="141">
        <v>133.69999999999999</v>
      </c>
      <c r="BQ445" s="141">
        <v>131.30000000000001</v>
      </c>
      <c r="BR445" s="141">
        <v>130.30000000000001</v>
      </c>
      <c r="BS445" s="141">
        <v>135.9</v>
      </c>
      <c r="BT445" s="141">
        <v>137.80000000000001</v>
      </c>
      <c r="BU445" s="141">
        <v>144.5</v>
      </c>
      <c r="BV445" s="141">
        <v>137.4</v>
      </c>
      <c r="BW445" s="141">
        <v>135.6</v>
      </c>
      <c r="BX445" s="141">
        <v>137.80000000000001</v>
      </c>
      <c r="BY445" s="141">
        <v>139.4</v>
      </c>
      <c r="BZ445" s="141">
        <v>143.4</v>
      </c>
      <c r="CA445" s="141">
        <v>150</v>
      </c>
      <c r="CB445" s="141">
        <v>151.69999999999999</v>
      </c>
      <c r="CC445" s="141">
        <v>146.1</v>
      </c>
      <c r="CD445" s="141">
        <v>138.9</v>
      </c>
      <c r="CE445" s="141">
        <v>140.5</v>
      </c>
      <c r="CF445" s="141">
        <v>138</v>
      </c>
      <c r="CG445" s="141">
        <v>136.80000000000001</v>
      </c>
      <c r="CH445" s="141">
        <v>129.4</v>
      </c>
      <c r="CI445" s="141">
        <v>128.6</v>
      </c>
      <c r="CJ445" s="141">
        <v>134.5</v>
      </c>
      <c r="CK445" s="141">
        <v>135.1</v>
      </c>
      <c r="CL445" s="141">
        <v>134.69999999999999</v>
      </c>
    </row>
    <row r="446" spans="1:90" x14ac:dyDescent="0.2">
      <c r="A446" s="138" t="s">
        <v>3679</v>
      </c>
      <c r="B446" s="138" t="s">
        <v>3680</v>
      </c>
      <c r="C446" s="139">
        <v>3.3689999999999998E-2</v>
      </c>
      <c r="D446" s="141">
        <v>98.2</v>
      </c>
      <c r="E446" s="141">
        <v>98.3</v>
      </c>
      <c r="F446" s="141">
        <v>102.4</v>
      </c>
      <c r="G446" s="141">
        <v>107.6</v>
      </c>
      <c r="H446" s="141">
        <v>107.3</v>
      </c>
      <c r="I446" s="141">
        <v>106.3</v>
      </c>
      <c r="J446" s="141">
        <v>102.7</v>
      </c>
      <c r="K446" s="141">
        <v>103.7</v>
      </c>
      <c r="L446" s="141">
        <v>102.8</v>
      </c>
      <c r="M446" s="141">
        <v>102.1</v>
      </c>
      <c r="N446" s="141">
        <v>101.8</v>
      </c>
      <c r="O446" s="141">
        <v>101.8</v>
      </c>
      <c r="P446" s="141">
        <v>102.1</v>
      </c>
      <c r="Q446" s="141">
        <v>102.3</v>
      </c>
      <c r="R446" s="141">
        <v>102.1</v>
      </c>
      <c r="S446" s="141">
        <v>109.4</v>
      </c>
      <c r="T446" s="141">
        <v>114.5</v>
      </c>
      <c r="U446" s="141">
        <v>112.8</v>
      </c>
      <c r="V446" s="141">
        <v>113.9</v>
      </c>
      <c r="W446" s="141">
        <v>113.5</v>
      </c>
      <c r="X446" s="141">
        <v>113.6</v>
      </c>
      <c r="Y446" s="141">
        <v>112.5</v>
      </c>
      <c r="Z446" s="141">
        <v>112.7</v>
      </c>
      <c r="AA446" s="141">
        <v>112.4</v>
      </c>
      <c r="AB446" s="141">
        <v>115.1</v>
      </c>
      <c r="AC446" s="141">
        <v>113.8</v>
      </c>
      <c r="AD446" s="141">
        <v>114.2</v>
      </c>
      <c r="AE446" s="141">
        <v>103.7</v>
      </c>
      <c r="AF446" s="141">
        <v>103.5</v>
      </c>
      <c r="AG446" s="141">
        <v>107</v>
      </c>
      <c r="AH446" s="141">
        <v>103.9</v>
      </c>
      <c r="AI446" s="141">
        <v>112</v>
      </c>
      <c r="AJ446" s="141">
        <v>107.1</v>
      </c>
      <c r="AK446" s="141">
        <v>104</v>
      </c>
      <c r="AL446" s="141">
        <v>103.5</v>
      </c>
      <c r="AM446" s="141">
        <v>104.5</v>
      </c>
      <c r="AN446" s="141">
        <v>104.5</v>
      </c>
      <c r="AO446" s="141">
        <v>104.5</v>
      </c>
      <c r="AP446" s="141">
        <v>104.5</v>
      </c>
      <c r="AQ446" s="141">
        <v>124.5</v>
      </c>
      <c r="AR446" s="141">
        <v>130.69999999999999</v>
      </c>
      <c r="AS446" s="141">
        <v>130.69999999999999</v>
      </c>
      <c r="AT446" s="141">
        <v>130.69999999999999</v>
      </c>
      <c r="AU446" s="141">
        <v>130.69999999999999</v>
      </c>
      <c r="AV446" s="141">
        <v>130.69999999999999</v>
      </c>
      <c r="AW446" s="141">
        <v>130.69999999999999</v>
      </c>
      <c r="AX446" s="141">
        <v>130.69999999999999</v>
      </c>
      <c r="AY446" s="141">
        <v>124.9</v>
      </c>
      <c r="AZ446" s="141">
        <v>107.4</v>
      </c>
      <c r="BA446" s="141">
        <v>92.9</v>
      </c>
      <c r="BB446" s="141">
        <v>98.3</v>
      </c>
      <c r="BC446" s="141">
        <v>100.3</v>
      </c>
      <c r="BD446" s="141">
        <v>90.4</v>
      </c>
      <c r="BE446" s="141">
        <v>89.2</v>
      </c>
      <c r="BF446" s="141">
        <v>91.5</v>
      </c>
      <c r="BG446" s="141">
        <v>95</v>
      </c>
      <c r="BH446" s="141">
        <v>93.7</v>
      </c>
      <c r="BI446" s="141">
        <v>93.2</v>
      </c>
      <c r="BJ446" s="141">
        <v>92.7</v>
      </c>
      <c r="BK446" s="141">
        <v>106.8</v>
      </c>
      <c r="BL446" s="141">
        <v>106.8</v>
      </c>
      <c r="BM446" s="141">
        <v>106.8</v>
      </c>
      <c r="BN446" s="141">
        <v>106.8</v>
      </c>
      <c r="BO446" s="141">
        <v>106.8</v>
      </c>
      <c r="BP446" s="141">
        <v>106.8</v>
      </c>
      <c r="BQ446" s="141">
        <v>106.8</v>
      </c>
      <c r="BR446" s="141">
        <v>106.8</v>
      </c>
      <c r="BS446" s="141">
        <v>106.8</v>
      </c>
      <c r="BT446" s="141">
        <v>106.8</v>
      </c>
      <c r="BU446" s="141">
        <v>106.8</v>
      </c>
      <c r="BV446" s="141">
        <v>106.8</v>
      </c>
      <c r="BW446" s="141">
        <v>106.8</v>
      </c>
      <c r="BX446" s="141">
        <v>111.2</v>
      </c>
      <c r="BY446" s="141">
        <v>131.5</v>
      </c>
      <c r="BZ446" s="141">
        <v>123.3</v>
      </c>
      <c r="CA446" s="141">
        <v>121.4</v>
      </c>
      <c r="CB446" s="141">
        <v>124.5</v>
      </c>
      <c r="CC446" s="141">
        <v>121.8</v>
      </c>
      <c r="CD446" s="141">
        <v>121.3</v>
      </c>
      <c r="CE446" s="141">
        <v>113.3</v>
      </c>
      <c r="CF446" s="141">
        <v>116.7</v>
      </c>
      <c r="CG446" s="141">
        <v>121.6</v>
      </c>
      <c r="CH446" s="141">
        <v>123.7</v>
      </c>
      <c r="CI446" s="141">
        <v>123.9</v>
      </c>
      <c r="CJ446" s="141">
        <v>126</v>
      </c>
      <c r="CK446" s="141">
        <v>126.7</v>
      </c>
      <c r="CL446" s="141">
        <v>121.5</v>
      </c>
    </row>
    <row r="447" spans="1:90" x14ac:dyDescent="0.2">
      <c r="A447" s="138" t="s">
        <v>3681</v>
      </c>
      <c r="B447" s="138" t="s">
        <v>3682</v>
      </c>
      <c r="C447" s="139">
        <v>2.3050000000000001E-2</v>
      </c>
      <c r="D447" s="141">
        <v>103.2</v>
      </c>
      <c r="E447" s="141">
        <v>103.2</v>
      </c>
      <c r="F447" s="141">
        <v>99.7</v>
      </c>
      <c r="G447" s="141">
        <v>104.8</v>
      </c>
      <c r="H447" s="141">
        <v>103.7</v>
      </c>
      <c r="I447" s="141">
        <v>104.8</v>
      </c>
      <c r="J447" s="141">
        <v>106</v>
      </c>
      <c r="K447" s="141">
        <v>110.7</v>
      </c>
      <c r="L447" s="141">
        <v>113</v>
      </c>
      <c r="M447" s="141">
        <v>109.5</v>
      </c>
      <c r="N447" s="141">
        <v>114.2</v>
      </c>
      <c r="O447" s="141">
        <v>103.7</v>
      </c>
      <c r="P447" s="141">
        <v>107.8</v>
      </c>
      <c r="Q447" s="141">
        <v>109</v>
      </c>
      <c r="R447" s="141">
        <v>104.3</v>
      </c>
      <c r="S447" s="141">
        <v>110.2</v>
      </c>
      <c r="T447" s="141">
        <v>113.7</v>
      </c>
      <c r="U447" s="141">
        <v>110.2</v>
      </c>
      <c r="V447" s="141">
        <v>116</v>
      </c>
      <c r="W447" s="141">
        <v>116</v>
      </c>
      <c r="X447" s="141">
        <v>109</v>
      </c>
      <c r="Y447" s="141">
        <v>118.3</v>
      </c>
      <c r="Z447" s="141">
        <v>110.2</v>
      </c>
      <c r="AA447" s="141">
        <v>113.7</v>
      </c>
      <c r="AB447" s="141">
        <v>110.5</v>
      </c>
      <c r="AC447" s="141">
        <v>108.2</v>
      </c>
      <c r="AD447" s="141">
        <v>107.7</v>
      </c>
      <c r="AE447" s="141">
        <v>108.9</v>
      </c>
      <c r="AF447" s="141">
        <v>111.3</v>
      </c>
      <c r="AG447" s="141">
        <v>113.6</v>
      </c>
      <c r="AH447" s="141">
        <v>113.6</v>
      </c>
      <c r="AI447" s="141">
        <v>106.6</v>
      </c>
      <c r="AJ447" s="141">
        <v>110.1</v>
      </c>
      <c r="AK447" s="141">
        <v>111.3</v>
      </c>
      <c r="AL447" s="141">
        <v>110.1</v>
      </c>
      <c r="AM447" s="141">
        <v>111.3</v>
      </c>
      <c r="AN447" s="141">
        <v>111.1</v>
      </c>
      <c r="AO447" s="141">
        <v>111.1</v>
      </c>
      <c r="AP447" s="141">
        <v>111.1</v>
      </c>
      <c r="AQ447" s="141">
        <v>111.1</v>
      </c>
      <c r="AR447" s="141">
        <v>111.1</v>
      </c>
      <c r="AS447" s="141">
        <v>111.1</v>
      </c>
      <c r="AT447" s="141">
        <v>111.1</v>
      </c>
      <c r="AU447" s="141">
        <v>111.1</v>
      </c>
      <c r="AV447" s="141">
        <v>111.1</v>
      </c>
      <c r="AW447" s="141">
        <v>111.1</v>
      </c>
      <c r="AX447" s="141">
        <v>111.1</v>
      </c>
      <c r="AY447" s="141">
        <v>111.1</v>
      </c>
      <c r="AZ447" s="141">
        <v>111.1</v>
      </c>
      <c r="BA447" s="141">
        <v>111.1</v>
      </c>
      <c r="BB447" s="141">
        <v>111.1</v>
      </c>
      <c r="BC447" s="141">
        <v>111.1</v>
      </c>
      <c r="BD447" s="141">
        <v>111.1</v>
      </c>
      <c r="BE447" s="141">
        <v>110.8</v>
      </c>
      <c r="BF447" s="141">
        <v>110.8</v>
      </c>
      <c r="BG447" s="141">
        <v>110.8</v>
      </c>
      <c r="BH447" s="141">
        <v>110.8</v>
      </c>
      <c r="BI447" s="141">
        <v>112.8</v>
      </c>
      <c r="BJ447" s="141">
        <v>119.9</v>
      </c>
      <c r="BK447" s="141">
        <v>118</v>
      </c>
      <c r="BL447" s="141">
        <v>119</v>
      </c>
      <c r="BM447" s="141">
        <v>119.6</v>
      </c>
      <c r="BN447" s="141">
        <v>119.6</v>
      </c>
      <c r="BO447" s="141">
        <v>118.5</v>
      </c>
      <c r="BP447" s="141">
        <v>122.8</v>
      </c>
      <c r="BQ447" s="141">
        <v>122.5</v>
      </c>
      <c r="BR447" s="141">
        <v>121.6</v>
      </c>
      <c r="BS447" s="141">
        <v>121.9</v>
      </c>
      <c r="BT447" s="141">
        <v>121.7</v>
      </c>
      <c r="BU447" s="141">
        <v>121.6</v>
      </c>
      <c r="BV447" s="141">
        <v>123.6</v>
      </c>
      <c r="BW447" s="141">
        <v>125.2</v>
      </c>
      <c r="BX447" s="141">
        <v>123</v>
      </c>
      <c r="BY447" s="141">
        <v>122.9</v>
      </c>
      <c r="BZ447" s="141">
        <v>124.1</v>
      </c>
      <c r="CA447" s="141">
        <v>119.9</v>
      </c>
      <c r="CB447" s="141">
        <v>121.5</v>
      </c>
      <c r="CC447" s="141">
        <v>123.6</v>
      </c>
      <c r="CD447" s="141">
        <v>123.6</v>
      </c>
      <c r="CE447" s="141">
        <v>123.6</v>
      </c>
      <c r="CF447" s="141">
        <v>123.6</v>
      </c>
      <c r="CG447" s="141">
        <v>123.6</v>
      </c>
      <c r="CH447" s="141">
        <v>123.6</v>
      </c>
      <c r="CI447" s="141">
        <v>123.6</v>
      </c>
      <c r="CJ447" s="141">
        <v>123.6</v>
      </c>
      <c r="CK447" s="141">
        <v>123.6</v>
      </c>
      <c r="CL447" s="141">
        <v>123.6</v>
      </c>
    </row>
    <row r="448" spans="1:90" x14ac:dyDescent="0.2">
      <c r="A448" s="138" t="s">
        <v>3683</v>
      </c>
      <c r="B448" s="138" t="s">
        <v>3684</v>
      </c>
      <c r="C448" s="139">
        <v>2.6349999999999998E-2</v>
      </c>
      <c r="D448" s="141">
        <v>101.7</v>
      </c>
      <c r="E448" s="141">
        <v>101.7</v>
      </c>
      <c r="F448" s="141">
        <v>101.7</v>
      </c>
      <c r="G448" s="141">
        <v>106.2</v>
      </c>
      <c r="H448" s="141">
        <v>106.2</v>
      </c>
      <c r="I448" s="141">
        <v>106.2</v>
      </c>
      <c r="J448" s="141">
        <v>106.2</v>
      </c>
      <c r="K448" s="141">
        <v>106.2</v>
      </c>
      <c r="L448" s="141">
        <v>106.2</v>
      </c>
      <c r="M448" s="141">
        <v>106.2</v>
      </c>
      <c r="N448" s="141">
        <v>106.2</v>
      </c>
      <c r="O448" s="141">
        <v>106.7</v>
      </c>
      <c r="P448" s="141">
        <v>108.9</v>
      </c>
      <c r="Q448" s="141">
        <v>108.9</v>
      </c>
      <c r="R448" s="141">
        <v>108.9</v>
      </c>
      <c r="S448" s="141">
        <v>109.7</v>
      </c>
      <c r="T448" s="141">
        <v>109.7</v>
      </c>
      <c r="U448" s="141">
        <v>109.7</v>
      </c>
      <c r="V448" s="141">
        <v>109.7</v>
      </c>
      <c r="W448" s="141">
        <v>109.8</v>
      </c>
      <c r="X448" s="141">
        <v>109.8</v>
      </c>
      <c r="Y448" s="141">
        <v>109.8</v>
      </c>
      <c r="Z448" s="141">
        <v>109.8</v>
      </c>
      <c r="AA448" s="141">
        <v>109.8</v>
      </c>
      <c r="AB448" s="141">
        <v>113.2</v>
      </c>
      <c r="AC448" s="141">
        <v>113.2</v>
      </c>
      <c r="AD448" s="141">
        <v>113.3</v>
      </c>
      <c r="AE448" s="141">
        <v>114.2</v>
      </c>
      <c r="AF448" s="141">
        <v>115.3</v>
      </c>
      <c r="AG448" s="141">
        <v>115.3</v>
      </c>
      <c r="AH448" s="141">
        <v>115.8</v>
      </c>
      <c r="AI448" s="141">
        <v>115.8</v>
      </c>
      <c r="AJ448" s="141">
        <v>116.1</v>
      </c>
      <c r="AK448" s="141">
        <v>116.1</v>
      </c>
      <c r="AL448" s="141">
        <v>116.1</v>
      </c>
      <c r="AM448" s="141">
        <v>116.1</v>
      </c>
      <c r="AN448" s="141">
        <v>116.1</v>
      </c>
      <c r="AO448" s="141">
        <v>116.1</v>
      </c>
      <c r="AP448" s="141">
        <v>116.1</v>
      </c>
      <c r="AQ448" s="141">
        <v>116.1</v>
      </c>
      <c r="AR448" s="141">
        <v>116</v>
      </c>
      <c r="AS448" s="141">
        <v>116</v>
      </c>
      <c r="AT448" s="141">
        <v>116</v>
      </c>
      <c r="AU448" s="141">
        <v>115.9</v>
      </c>
      <c r="AV448" s="141">
        <v>115.9</v>
      </c>
      <c r="AW448" s="141">
        <v>115.9</v>
      </c>
      <c r="AX448" s="141">
        <v>115.9</v>
      </c>
      <c r="AY448" s="141">
        <v>115.9</v>
      </c>
      <c r="AZ448" s="141">
        <v>115.2</v>
      </c>
      <c r="BA448" s="141">
        <v>115.1</v>
      </c>
      <c r="BB448" s="141">
        <v>115</v>
      </c>
      <c r="BC448" s="141">
        <v>115</v>
      </c>
      <c r="BD448" s="141">
        <v>115</v>
      </c>
      <c r="BE448" s="141">
        <v>115</v>
      </c>
      <c r="BF448" s="141">
        <v>115</v>
      </c>
      <c r="BG448" s="141">
        <v>115</v>
      </c>
      <c r="BH448" s="141">
        <v>115</v>
      </c>
      <c r="BI448" s="141">
        <v>115.4</v>
      </c>
      <c r="BJ448" s="141">
        <v>115.3</v>
      </c>
      <c r="BK448" s="141">
        <v>115.7</v>
      </c>
      <c r="BL448" s="141">
        <v>117.6</v>
      </c>
      <c r="BM448" s="141">
        <v>125.3</v>
      </c>
      <c r="BN448" s="141">
        <v>125.5</v>
      </c>
      <c r="BO448" s="141">
        <v>125.5</v>
      </c>
      <c r="BP448" s="141">
        <v>125.3</v>
      </c>
      <c r="BQ448" s="141">
        <v>125.3</v>
      </c>
      <c r="BR448" s="141">
        <v>125.3</v>
      </c>
      <c r="BS448" s="141">
        <v>125.3</v>
      </c>
      <c r="BT448" s="141">
        <v>125.3</v>
      </c>
      <c r="BU448" s="141">
        <v>125.3</v>
      </c>
      <c r="BV448" s="141">
        <v>125.3</v>
      </c>
      <c r="BW448" s="141">
        <v>125.8</v>
      </c>
      <c r="BX448" s="141">
        <v>127.2</v>
      </c>
      <c r="BY448" s="141">
        <v>127.2</v>
      </c>
      <c r="BZ448" s="141">
        <v>127.4</v>
      </c>
      <c r="CA448" s="141">
        <v>125.2</v>
      </c>
      <c r="CB448" s="141">
        <v>129.69999999999999</v>
      </c>
      <c r="CC448" s="141">
        <v>129.69999999999999</v>
      </c>
      <c r="CD448" s="141">
        <v>128.30000000000001</v>
      </c>
      <c r="CE448" s="141">
        <v>126.9</v>
      </c>
      <c r="CF448" s="141">
        <v>126.9</v>
      </c>
      <c r="CG448" s="141">
        <v>129.4</v>
      </c>
      <c r="CH448" s="141">
        <v>129.6</v>
      </c>
      <c r="CI448" s="141">
        <v>132.4</v>
      </c>
      <c r="CJ448" s="141">
        <v>135.69999999999999</v>
      </c>
      <c r="CK448" s="141">
        <v>133.19999999999999</v>
      </c>
      <c r="CL448" s="141">
        <v>133.9</v>
      </c>
    </row>
    <row r="449" spans="1:90" x14ac:dyDescent="0.2">
      <c r="A449" s="138" t="s">
        <v>3685</v>
      </c>
      <c r="B449" s="138" t="s">
        <v>3686</v>
      </c>
      <c r="C449" s="139">
        <v>0.64780000000000004</v>
      </c>
      <c r="D449" s="141">
        <v>101.5</v>
      </c>
      <c r="E449" s="141">
        <v>101.1</v>
      </c>
      <c r="F449" s="141">
        <v>102.2</v>
      </c>
      <c r="G449" s="141">
        <v>105.3</v>
      </c>
      <c r="H449" s="141">
        <v>104.6</v>
      </c>
      <c r="I449" s="141">
        <v>101.9</v>
      </c>
      <c r="J449" s="141">
        <v>102.1</v>
      </c>
      <c r="K449" s="141">
        <v>104.2</v>
      </c>
      <c r="L449" s="141">
        <v>104.1</v>
      </c>
      <c r="M449" s="141">
        <v>104.1</v>
      </c>
      <c r="N449" s="141">
        <v>106.1</v>
      </c>
      <c r="O449" s="141">
        <v>103.6</v>
      </c>
      <c r="P449" s="141">
        <v>104.7</v>
      </c>
      <c r="Q449" s="141">
        <v>104.6</v>
      </c>
      <c r="R449" s="141">
        <v>107.1</v>
      </c>
      <c r="S449" s="141">
        <v>107.9</v>
      </c>
      <c r="T449" s="141">
        <v>107.6</v>
      </c>
      <c r="U449" s="141">
        <v>109</v>
      </c>
      <c r="V449" s="141">
        <v>113.4</v>
      </c>
      <c r="W449" s="141">
        <v>114.8</v>
      </c>
      <c r="X449" s="141">
        <v>117.2</v>
      </c>
      <c r="Y449" s="141">
        <v>111.1</v>
      </c>
      <c r="Z449" s="141">
        <v>110.2</v>
      </c>
      <c r="AA449" s="141">
        <v>108</v>
      </c>
      <c r="AB449" s="141">
        <v>110.8</v>
      </c>
      <c r="AC449" s="141">
        <v>107.9</v>
      </c>
      <c r="AD449" s="141">
        <v>108.5</v>
      </c>
      <c r="AE449" s="141">
        <v>107.7</v>
      </c>
      <c r="AF449" s="141">
        <v>107</v>
      </c>
      <c r="AG449" s="141">
        <v>107.9</v>
      </c>
      <c r="AH449" s="141">
        <v>107</v>
      </c>
      <c r="AI449" s="141">
        <v>105.7</v>
      </c>
      <c r="AJ449" s="141">
        <v>105.4</v>
      </c>
      <c r="AK449" s="141">
        <v>106.3</v>
      </c>
      <c r="AL449" s="141">
        <v>108.4</v>
      </c>
      <c r="AM449" s="141">
        <v>113</v>
      </c>
      <c r="AN449" s="141">
        <v>116.3</v>
      </c>
      <c r="AO449" s="141">
        <v>117.1</v>
      </c>
      <c r="AP449" s="141">
        <v>118.4</v>
      </c>
      <c r="AQ449" s="141">
        <v>120.2</v>
      </c>
      <c r="AR449" s="141">
        <v>123.8</v>
      </c>
      <c r="AS449" s="141">
        <v>132.6</v>
      </c>
      <c r="AT449" s="141">
        <v>129.6</v>
      </c>
      <c r="AU449" s="141">
        <v>135</v>
      </c>
      <c r="AV449" s="141">
        <v>131.80000000000001</v>
      </c>
      <c r="AW449" s="141">
        <v>130</v>
      </c>
      <c r="AX449" s="141">
        <v>114.1</v>
      </c>
      <c r="AY449" s="141">
        <v>101.6</v>
      </c>
      <c r="AZ449" s="141">
        <v>94.8</v>
      </c>
      <c r="BA449" s="141">
        <v>95.7</v>
      </c>
      <c r="BB449" s="141">
        <v>96.8</v>
      </c>
      <c r="BC449" s="141">
        <v>98.1</v>
      </c>
      <c r="BD449" s="141">
        <v>99.7</v>
      </c>
      <c r="BE449" s="141">
        <v>100.6</v>
      </c>
      <c r="BF449" s="141">
        <v>108.3</v>
      </c>
      <c r="BG449" s="141">
        <v>116.6</v>
      </c>
      <c r="BH449" s="141">
        <v>113.5</v>
      </c>
      <c r="BI449" s="141">
        <v>111.2</v>
      </c>
      <c r="BJ449" s="141">
        <v>110.9</v>
      </c>
      <c r="BK449" s="141">
        <v>112</v>
      </c>
      <c r="BL449" s="141">
        <v>117.6</v>
      </c>
      <c r="BM449" s="141">
        <v>119.8</v>
      </c>
      <c r="BN449" s="141">
        <v>119.6</v>
      </c>
      <c r="BO449" s="141">
        <v>119.5</v>
      </c>
      <c r="BP449" s="141">
        <v>122.4</v>
      </c>
      <c r="BQ449" s="141">
        <v>120.9</v>
      </c>
      <c r="BR449" s="141">
        <v>118.2</v>
      </c>
      <c r="BS449" s="141">
        <v>117.8</v>
      </c>
      <c r="BT449" s="141">
        <v>116.8</v>
      </c>
      <c r="BU449" s="141">
        <v>117.6</v>
      </c>
      <c r="BV449" s="141">
        <v>119</v>
      </c>
      <c r="BW449" s="141">
        <v>121.8</v>
      </c>
      <c r="BX449" s="141">
        <v>126.8</v>
      </c>
      <c r="BY449" s="141">
        <v>129.80000000000001</v>
      </c>
      <c r="BZ449" s="141">
        <v>131.9</v>
      </c>
      <c r="CA449" s="141">
        <v>134.30000000000001</v>
      </c>
      <c r="CB449" s="141">
        <v>137.19999999999999</v>
      </c>
      <c r="CC449" s="141">
        <v>139.5</v>
      </c>
      <c r="CD449" s="141">
        <v>139.69999999999999</v>
      </c>
      <c r="CE449" s="141">
        <v>140</v>
      </c>
      <c r="CF449" s="141">
        <v>140.80000000000001</v>
      </c>
      <c r="CG449" s="141">
        <v>138.5</v>
      </c>
      <c r="CH449" s="141">
        <v>131.4</v>
      </c>
      <c r="CI449" s="141">
        <v>132.6</v>
      </c>
      <c r="CJ449" s="141">
        <v>141</v>
      </c>
      <c r="CK449" s="141">
        <v>144.1</v>
      </c>
      <c r="CL449" s="141">
        <v>151.19999999999999</v>
      </c>
    </row>
    <row r="450" spans="1:90" x14ac:dyDescent="0.2">
      <c r="A450" s="138" t="s">
        <v>3687</v>
      </c>
      <c r="B450" s="138" t="s">
        <v>3688</v>
      </c>
      <c r="C450" s="139">
        <v>0.16056000000000001</v>
      </c>
      <c r="D450" s="141">
        <v>102.1</v>
      </c>
      <c r="E450" s="141">
        <v>102.5</v>
      </c>
      <c r="F450" s="141">
        <v>101.6</v>
      </c>
      <c r="G450" s="141">
        <v>106</v>
      </c>
      <c r="H450" s="141">
        <v>106.3</v>
      </c>
      <c r="I450" s="141">
        <v>105.5</v>
      </c>
      <c r="J450" s="141">
        <v>105.8</v>
      </c>
      <c r="K450" s="141">
        <v>106</v>
      </c>
      <c r="L450" s="141">
        <v>105.9</v>
      </c>
      <c r="M450" s="141">
        <v>107.3</v>
      </c>
      <c r="N450" s="141">
        <v>109.5</v>
      </c>
      <c r="O450" s="141">
        <v>111.2</v>
      </c>
      <c r="P450" s="141">
        <v>111.3</v>
      </c>
      <c r="Q450" s="141">
        <v>110.1</v>
      </c>
      <c r="R450" s="141">
        <v>109</v>
      </c>
      <c r="S450" s="141">
        <v>111.5</v>
      </c>
      <c r="T450" s="141">
        <v>112.5</v>
      </c>
      <c r="U450" s="141">
        <v>112</v>
      </c>
      <c r="V450" s="141">
        <v>111.7</v>
      </c>
      <c r="W450" s="141">
        <v>110.9</v>
      </c>
      <c r="X450" s="141">
        <v>112.2</v>
      </c>
      <c r="Y450" s="141">
        <v>113.5</v>
      </c>
      <c r="Z450" s="141">
        <v>112.7</v>
      </c>
      <c r="AA450" s="141">
        <v>112</v>
      </c>
      <c r="AB450" s="141">
        <v>113</v>
      </c>
      <c r="AC450" s="141">
        <v>112.2</v>
      </c>
      <c r="AD450" s="141">
        <v>112.7</v>
      </c>
      <c r="AE450" s="141">
        <v>115.6</v>
      </c>
      <c r="AF450" s="141">
        <v>114.6</v>
      </c>
      <c r="AG450" s="141">
        <v>114.8</v>
      </c>
      <c r="AH450" s="141">
        <v>112.5</v>
      </c>
      <c r="AI450" s="141">
        <v>112</v>
      </c>
      <c r="AJ450" s="141">
        <v>110.9</v>
      </c>
      <c r="AK450" s="141">
        <v>111.8</v>
      </c>
      <c r="AL450" s="141">
        <v>113.5</v>
      </c>
      <c r="AM450" s="141">
        <v>114.8</v>
      </c>
      <c r="AN450" s="141">
        <v>121.4</v>
      </c>
      <c r="AO450" s="141">
        <v>121.2</v>
      </c>
      <c r="AP450" s="141">
        <v>121</v>
      </c>
      <c r="AQ450" s="141">
        <v>123.3</v>
      </c>
      <c r="AR450" s="141">
        <v>123.6</v>
      </c>
      <c r="AS450" s="141">
        <v>125.4</v>
      </c>
      <c r="AT450" s="141">
        <v>127.6</v>
      </c>
      <c r="AU450" s="141">
        <v>127.5</v>
      </c>
      <c r="AV450" s="141">
        <v>125.2</v>
      </c>
      <c r="AW450" s="141">
        <v>125.8</v>
      </c>
      <c r="AX450" s="141">
        <v>124.7</v>
      </c>
      <c r="AY450" s="141">
        <v>123.7</v>
      </c>
      <c r="AZ450" s="141">
        <v>125.4</v>
      </c>
      <c r="BA450" s="141">
        <v>124.6</v>
      </c>
      <c r="BB450" s="141">
        <v>126</v>
      </c>
      <c r="BC450" s="141">
        <v>124</v>
      </c>
      <c r="BD450" s="141">
        <v>124.2</v>
      </c>
      <c r="BE450" s="141">
        <v>123.4</v>
      </c>
      <c r="BF450" s="141">
        <v>124.1</v>
      </c>
      <c r="BG450" s="141">
        <v>124.3</v>
      </c>
      <c r="BH450" s="141">
        <v>125.3</v>
      </c>
      <c r="BI450" s="141">
        <v>125.1</v>
      </c>
      <c r="BJ450" s="141">
        <v>124.8</v>
      </c>
      <c r="BK450" s="141">
        <v>125.1</v>
      </c>
      <c r="BL450" s="141">
        <v>124.4</v>
      </c>
      <c r="BM450" s="141">
        <v>125.6</v>
      </c>
      <c r="BN450" s="141">
        <v>126.8</v>
      </c>
      <c r="BO450" s="141">
        <v>127.2</v>
      </c>
      <c r="BP450" s="141">
        <v>128.30000000000001</v>
      </c>
      <c r="BQ450" s="141">
        <v>128.1</v>
      </c>
      <c r="BR450" s="141">
        <v>127.2</v>
      </c>
      <c r="BS450" s="141">
        <v>126</v>
      </c>
      <c r="BT450" s="141">
        <v>126.3</v>
      </c>
      <c r="BU450" s="141">
        <v>127.1</v>
      </c>
      <c r="BV450" s="141">
        <v>128.1</v>
      </c>
      <c r="BW450" s="141">
        <v>129.80000000000001</v>
      </c>
      <c r="BX450" s="141">
        <v>130.4</v>
      </c>
      <c r="BY450" s="141">
        <v>131.19999999999999</v>
      </c>
      <c r="BZ450" s="141">
        <v>133.19999999999999</v>
      </c>
      <c r="CA450" s="141">
        <v>136.6</v>
      </c>
      <c r="CB450" s="141">
        <v>139.6</v>
      </c>
      <c r="CC450" s="141">
        <v>137.30000000000001</v>
      </c>
      <c r="CD450" s="141">
        <v>137</v>
      </c>
      <c r="CE450" s="141">
        <v>137.4</v>
      </c>
      <c r="CF450" s="141">
        <v>138.19999999999999</v>
      </c>
      <c r="CG450" s="141">
        <v>138.4</v>
      </c>
      <c r="CH450" s="141">
        <v>140.1</v>
      </c>
      <c r="CI450" s="141">
        <v>141.19999999999999</v>
      </c>
      <c r="CJ450" s="141">
        <v>142.1</v>
      </c>
      <c r="CK450" s="141">
        <v>142.4</v>
      </c>
      <c r="CL450" s="141">
        <v>142.4</v>
      </c>
    </row>
    <row r="451" spans="1:90" x14ac:dyDescent="0.2">
      <c r="A451" s="138" t="s">
        <v>3689</v>
      </c>
      <c r="B451" s="138" t="s">
        <v>2131</v>
      </c>
      <c r="C451" s="139">
        <v>3.1446399999999999</v>
      </c>
      <c r="D451" s="141">
        <v>101.3</v>
      </c>
      <c r="E451" s="141">
        <v>101</v>
      </c>
      <c r="F451" s="141">
        <v>101.1</v>
      </c>
      <c r="G451" s="141">
        <v>101.8</v>
      </c>
      <c r="H451" s="141">
        <v>101.9</v>
      </c>
      <c r="I451" s="141">
        <v>101.8</v>
      </c>
      <c r="J451" s="141">
        <v>102</v>
      </c>
      <c r="K451" s="141">
        <v>102</v>
      </c>
      <c r="L451" s="141">
        <v>102.2</v>
      </c>
      <c r="M451" s="141">
        <v>102.2</v>
      </c>
      <c r="N451" s="141">
        <v>102.2</v>
      </c>
      <c r="O451" s="141">
        <v>102.2</v>
      </c>
      <c r="P451" s="141">
        <v>102.7</v>
      </c>
      <c r="Q451" s="141">
        <v>102.8</v>
      </c>
      <c r="R451" s="141">
        <v>103</v>
      </c>
      <c r="S451" s="141">
        <v>104</v>
      </c>
      <c r="T451" s="141">
        <v>104.1</v>
      </c>
      <c r="U451" s="141">
        <v>104.3</v>
      </c>
      <c r="V451" s="141">
        <v>104.6</v>
      </c>
      <c r="W451" s="141">
        <v>104.4</v>
      </c>
      <c r="X451" s="141">
        <v>104.7</v>
      </c>
      <c r="Y451" s="141">
        <v>105.6</v>
      </c>
      <c r="Z451" s="141">
        <v>105.6</v>
      </c>
      <c r="AA451" s="141">
        <v>105.6</v>
      </c>
      <c r="AB451" s="141">
        <v>105.6</v>
      </c>
      <c r="AC451" s="141">
        <v>105.5</v>
      </c>
      <c r="AD451" s="141">
        <v>105.8</v>
      </c>
      <c r="AE451" s="141">
        <v>106</v>
      </c>
      <c r="AF451" s="141">
        <v>105.9</v>
      </c>
      <c r="AG451" s="141">
        <v>106.4</v>
      </c>
      <c r="AH451" s="141">
        <v>106.5</v>
      </c>
      <c r="AI451" s="141">
        <v>106.4</v>
      </c>
      <c r="AJ451" s="141">
        <v>106.1</v>
      </c>
      <c r="AK451" s="141">
        <v>106.1</v>
      </c>
      <c r="AL451" s="141">
        <v>105.9</v>
      </c>
      <c r="AM451" s="141">
        <v>106.1</v>
      </c>
      <c r="AN451" s="141">
        <v>107</v>
      </c>
      <c r="AO451" s="141">
        <v>107</v>
      </c>
      <c r="AP451" s="141">
        <v>107</v>
      </c>
      <c r="AQ451" s="141">
        <v>107.3</v>
      </c>
      <c r="AR451" s="141">
        <v>107.9</v>
      </c>
      <c r="AS451" s="141">
        <v>107.6</v>
      </c>
      <c r="AT451" s="141">
        <v>107</v>
      </c>
      <c r="AU451" s="141">
        <v>107.1</v>
      </c>
      <c r="AV451" s="141">
        <v>106.8</v>
      </c>
      <c r="AW451" s="141">
        <v>106.7</v>
      </c>
      <c r="AX451" s="141">
        <v>106.5</v>
      </c>
      <c r="AY451" s="141">
        <v>106.5</v>
      </c>
      <c r="AZ451" s="141">
        <v>108.6</v>
      </c>
      <c r="BA451" s="141">
        <v>108</v>
      </c>
      <c r="BB451" s="141">
        <v>108.5</v>
      </c>
      <c r="BC451" s="141">
        <v>108.2</v>
      </c>
      <c r="BD451" s="141">
        <v>107.9</v>
      </c>
      <c r="BE451" s="141">
        <v>108</v>
      </c>
      <c r="BF451" s="141">
        <v>107.9</v>
      </c>
      <c r="BG451" s="141">
        <v>107.7</v>
      </c>
      <c r="BH451" s="141">
        <v>107.6</v>
      </c>
      <c r="BI451" s="141">
        <v>108.5</v>
      </c>
      <c r="BJ451" s="141">
        <v>108.9</v>
      </c>
      <c r="BK451" s="141">
        <v>109.3</v>
      </c>
      <c r="BL451" s="141">
        <v>109.1</v>
      </c>
      <c r="BM451" s="141">
        <v>109.2</v>
      </c>
      <c r="BN451" s="141">
        <v>110.1</v>
      </c>
      <c r="BO451" s="141">
        <v>114.6</v>
      </c>
      <c r="BP451" s="141">
        <v>115</v>
      </c>
      <c r="BQ451" s="141">
        <v>115</v>
      </c>
      <c r="BR451" s="141">
        <v>115</v>
      </c>
      <c r="BS451" s="141">
        <v>116</v>
      </c>
      <c r="BT451" s="141">
        <v>116.1</v>
      </c>
      <c r="BU451" s="141">
        <v>115.9</v>
      </c>
      <c r="BV451" s="141">
        <v>116.2</v>
      </c>
      <c r="BW451" s="141">
        <v>116.1</v>
      </c>
      <c r="BX451" s="141">
        <v>117</v>
      </c>
      <c r="BY451" s="141">
        <v>119.2</v>
      </c>
      <c r="BZ451" s="141">
        <v>119.7</v>
      </c>
      <c r="CA451" s="141">
        <v>121.6</v>
      </c>
      <c r="CB451" s="141">
        <v>123.5</v>
      </c>
      <c r="CC451" s="141">
        <v>123.9</v>
      </c>
      <c r="CD451" s="141">
        <v>125</v>
      </c>
      <c r="CE451" s="141">
        <v>125.8</v>
      </c>
      <c r="CF451" s="141">
        <v>127.9</v>
      </c>
      <c r="CG451" s="141">
        <v>131.80000000000001</v>
      </c>
      <c r="CH451" s="141">
        <v>134</v>
      </c>
      <c r="CI451" s="141">
        <v>135.1</v>
      </c>
      <c r="CJ451" s="141">
        <v>135.80000000000001</v>
      </c>
      <c r="CK451" s="141">
        <v>136.30000000000001</v>
      </c>
      <c r="CL451" s="141">
        <v>137.30000000000001</v>
      </c>
    </row>
    <row r="452" spans="1:90" x14ac:dyDescent="0.2">
      <c r="A452" s="138" t="s">
        <v>3690</v>
      </c>
      <c r="B452" s="138" t="s">
        <v>3691</v>
      </c>
      <c r="C452" s="139">
        <v>2.6612300000000002</v>
      </c>
      <c r="D452" s="141">
        <v>101.6</v>
      </c>
      <c r="E452" s="141">
        <v>101.5</v>
      </c>
      <c r="F452" s="141">
        <v>101.4</v>
      </c>
      <c r="G452" s="141">
        <v>101.7</v>
      </c>
      <c r="H452" s="141">
        <v>101.7</v>
      </c>
      <c r="I452" s="141">
        <v>101.8</v>
      </c>
      <c r="J452" s="141">
        <v>102</v>
      </c>
      <c r="K452" s="141">
        <v>102</v>
      </c>
      <c r="L452" s="141">
        <v>102.2</v>
      </c>
      <c r="M452" s="141">
        <v>102.2</v>
      </c>
      <c r="N452" s="141">
        <v>102.3</v>
      </c>
      <c r="O452" s="141">
        <v>102.3</v>
      </c>
      <c r="P452" s="141">
        <v>102.9</v>
      </c>
      <c r="Q452" s="141">
        <v>102.9</v>
      </c>
      <c r="R452" s="141">
        <v>102.9</v>
      </c>
      <c r="S452" s="141">
        <v>103.2</v>
      </c>
      <c r="T452" s="141">
        <v>103.3</v>
      </c>
      <c r="U452" s="141">
        <v>103.4</v>
      </c>
      <c r="V452" s="141">
        <v>103.7</v>
      </c>
      <c r="W452" s="141">
        <v>103.7</v>
      </c>
      <c r="X452" s="141">
        <v>103.9</v>
      </c>
      <c r="Y452" s="141">
        <v>105.1</v>
      </c>
      <c r="Z452" s="141">
        <v>105.1</v>
      </c>
      <c r="AA452" s="141">
        <v>105.1</v>
      </c>
      <c r="AB452" s="141">
        <v>105.2</v>
      </c>
      <c r="AC452" s="141">
        <v>105.3</v>
      </c>
      <c r="AD452" s="141">
        <v>105.4</v>
      </c>
      <c r="AE452" s="141">
        <v>106</v>
      </c>
      <c r="AF452" s="141">
        <v>105.8</v>
      </c>
      <c r="AG452" s="141">
        <v>106.3</v>
      </c>
      <c r="AH452" s="141">
        <v>106.5</v>
      </c>
      <c r="AI452" s="141">
        <v>106.3</v>
      </c>
      <c r="AJ452" s="141">
        <v>106</v>
      </c>
      <c r="AK452" s="141">
        <v>106</v>
      </c>
      <c r="AL452" s="141">
        <v>105.8</v>
      </c>
      <c r="AM452" s="141">
        <v>106</v>
      </c>
      <c r="AN452" s="141">
        <v>106.9</v>
      </c>
      <c r="AO452" s="141">
        <v>106.9</v>
      </c>
      <c r="AP452" s="141">
        <v>107</v>
      </c>
      <c r="AQ452" s="141">
        <v>107.1</v>
      </c>
      <c r="AR452" s="141">
        <v>107.6</v>
      </c>
      <c r="AS452" s="141">
        <v>107.2</v>
      </c>
      <c r="AT452" s="141">
        <v>106.3</v>
      </c>
      <c r="AU452" s="141">
        <v>106.3</v>
      </c>
      <c r="AV452" s="141">
        <v>106.2</v>
      </c>
      <c r="AW452" s="141">
        <v>106.1</v>
      </c>
      <c r="AX452" s="141">
        <v>106.1</v>
      </c>
      <c r="AY452" s="141">
        <v>106.1</v>
      </c>
      <c r="AZ452" s="141">
        <v>107.9</v>
      </c>
      <c r="BA452" s="141">
        <v>107.2</v>
      </c>
      <c r="BB452" s="141">
        <v>107.7</v>
      </c>
      <c r="BC452" s="141">
        <v>107.6</v>
      </c>
      <c r="BD452" s="141">
        <v>107.5</v>
      </c>
      <c r="BE452" s="141">
        <v>107.6</v>
      </c>
      <c r="BF452" s="141">
        <v>107.5</v>
      </c>
      <c r="BG452" s="141">
        <v>107.2</v>
      </c>
      <c r="BH452" s="141">
        <v>107.1</v>
      </c>
      <c r="BI452" s="141">
        <v>108.1</v>
      </c>
      <c r="BJ452" s="141">
        <v>108.5</v>
      </c>
      <c r="BK452" s="141">
        <v>109</v>
      </c>
      <c r="BL452" s="141">
        <v>108.9</v>
      </c>
      <c r="BM452" s="141">
        <v>109</v>
      </c>
      <c r="BN452" s="141">
        <v>109.8</v>
      </c>
      <c r="BO452" s="141">
        <v>114.6</v>
      </c>
      <c r="BP452" s="141">
        <v>115.2</v>
      </c>
      <c r="BQ452" s="141">
        <v>115.3</v>
      </c>
      <c r="BR452" s="141">
        <v>115.3</v>
      </c>
      <c r="BS452" s="141">
        <v>116.5</v>
      </c>
      <c r="BT452" s="141">
        <v>116.5</v>
      </c>
      <c r="BU452" s="141">
        <v>116.3</v>
      </c>
      <c r="BV452" s="141">
        <v>116.6</v>
      </c>
      <c r="BW452" s="141">
        <v>116.5</v>
      </c>
      <c r="BX452" s="141">
        <v>117.8</v>
      </c>
      <c r="BY452" s="141">
        <v>120.3</v>
      </c>
      <c r="BZ452" s="141">
        <v>120.7</v>
      </c>
      <c r="CA452" s="141">
        <v>122.9</v>
      </c>
      <c r="CB452" s="141">
        <v>125.2</v>
      </c>
      <c r="CC452" s="141">
        <v>125.7</v>
      </c>
      <c r="CD452" s="141">
        <v>127</v>
      </c>
      <c r="CE452" s="141">
        <v>127.9</v>
      </c>
      <c r="CF452" s="141">
        <v>130.4</v>
      </c>
      <c r="CG452" s="141">
        <v>134.9</v>
      </c>
      <c r="CH452" s="141">
        <v>137.6</v>
      </c>
      <c r="CI452" s="141">
        <v>138.69999999999999</v>
      </c>
      <c r="CJ452" s="141">
        <v>139.5</v>
      </c>
      <c r="CK452" s="141">
        <v>140.1</v>
      </c>
      <c r="CL452" s="141">
        <v>141.1</v>
      </c>
    </row>
    <row r="453" spans="1:90" x14ac:dyDescent="0.2">
      <c r="A453" s="138" t="s">
        <v>2216</v>
      </c>
      <c r="B453" s="138" t="s">
        <v>3692</v>
      </c>
      <c r="C453" s="139">
        <v>1.57884</v>
      </c>
      <c r="D453" s="141">
        <v>101.6</v>
      </c>
      <c r="E453" s="141">
        <v>101.4</v>
      </c>
      <c r="F453" s="141">
        <v>101.2</v>
      </c>
      <c r="G453" s="141">
        <v>101.1</v>
      </c>
      <c r="H453" s="141">
        <v>101.1</v>
      </c>
      <c r="I453" s="141">
        <v>101.1</v>
      </c>
      <c r="J453" s="141">
        <v>101.4</v>
      </c>
      <c r="K453" s="141">
        <v>101.4</v>
      </c>
      <c r="L453" s="141">
        <v>101.6</v>
      </c>
      <c r="M453" s="141">
        <v>101.6</v>
      </c>
      <c r="N453" s="141">
        <v>101.6</v>
      </c>
      <c r="O453" s="141">
        <v>101.6</v>
      </c>
      <c r="P453" s="141">
        <v>102.1</v>
      </c>
      <c r="Q453" s="141">
        <v>102.1</v>
      </c>
      <c r="R453" s="141">
        <v>102.1</v>
      </c>
      <c r="S453" s="141">
        <v>102.3</v>
      </c>
      <c r="T453" s="141">
        <v>102.3</v>
      </c>
      <c r="U453" s="141">
        <v>102.3</v>
      </c>
      <c r="V453" s="141">
        <v>102.7</v>
      </c>
      <c r="W453" s="141">
        <v>102.7</v>
      </c>
      <c r="X453" s="141">
        <v>102.9</v>
      </c>
      <c r="Y453" s="141">
        <v>104.8</v>
      </c>
      <c r="Z453" s="141">
        <v>104.8</v>
      </c>
      <c r="AA453" s="141">
        <v>104.8</v>
      </c>
      <c r="AB453" s="141">
        <v>104.8</v>
      </c>
      <c r="AC453" s="141">
        <v>104.9</v>
      </c>
      <c r="AD453" s="141">
        <v>105.1</v>
      </c>
      <c r="AE453" s="141">
        <v>105.5</v>
      </c>
      <c r="AF453" s="141">
        <v>105.3</v>
      </c>
      <c r="AG453" s="141">
        <v>106.2</v>
      </c>
      <c r="AH453" s="141">
        <v>106.5</v>
      </c>
      <c r="AI453" s="141">
        <v>106.2</v>
      </c>
      <c r="AJ453" s="141">
        <v>105.6</v>
      </c>
      <c r="AK453" s="141">
        <v>105.6</v>
      </c>
      <c r="AL453" s="141">
        <v>105.1</v>
      </c>
      <c r="AM453" s="141">
        <v>105.1</v>
      </c>
      <c r="AN453" s="141">
        <v>105.9</v>
      </c>
      <c r="AO453" s="141">
        <v>105.9</v>
      </c>
      <c r="AP453" s="141">
        <v>105.9</v>
      </c>
      <c r="AQ453" s="141">
        <v>106</v>
      </c>
      <c r="AR453" s="141">
        <v>106</v>
      </c>
      <c r="AS453" s="141">
        <v>105.4</v>
      </c>
      <c r="AT453" s="141">
        <v>105.4</v>
      </c>
      <c r="AU453" s="141">
        <v>105.4</v>
      </c>
      <c r="AV453" s="141">
        <v>105.4</v>
      </c>
      <c r="AW453" s="141">
        <v>105.4</v>
      </c>
      <c r="AX453" s="141">
        <v>105.4</v>
      </c>
      <c r="AY453" s="141">
        <v>105.4</v>
      </c>
      <c r="AZ453" s="141">
        <v>105.4</v>
      </c>
      <c r="BA453" s="141">
        <v>105.4</v>
      </c>
      <c r="BB453" s="141">
        <v>105.4</v>
      </c>
      <c r="BC453" s="141">
        <v>105.4</v>
      </c>
      <c r="BD453" s="141">
        <v>105.4</v>
      </c>
      <c r="BE453" s="141">
        <v>105.4</v>
      </c>
      <c r="BF453" s="141">
        <v>105.4</v>
      </c>
      <c r="BG453" s="141">
        <v>105.4</v>
      </c>
      <c r="BH453" s="141">
        <v>105.4</v>
      </c>
      <c r="BI453" s="141">
        <v>105.7</v>
      </c>
      <c r="BJ453" s="141">
        <v>106.2</v>
      </c>
      <c r="BK453" s="141">
        <v>106.6</v>
      </c>
      <c r="BL453" s="141">
        <v>106</v>
      </c>
      <c r="BM453" s="141">
        <v>106.3</v>
      </c>
      <c r="BN453" s="141">
        <v>107.2</v>
      </c>
      <c r="BO453" s="141">
        <v>111.9</v>
      </c>
      <c r="BP453" s="141">
        <v>112.2</v>
      </c>
      <c r="BQ453" s="141">
        <v>112.2</v>
      </c>
      <c r="BR453" s="141">
        <v>112.2</v>
      </c>
      <c r="BS453" s="141">
        <v>114.3</v>
      </c>
      <c r="BT453" s="141">
        <v>114.3</v>
      </c>
      <c r="BU453" s="141">
        <v>113.8</v>
      </c>
      <c r="BV453" s="141">
        <v>114.3</v>
      </c>
      <c r="BW453" s="141">
        <v>114.2</v>
      </c>
      <c r="BX453" s="141">
        <v>114.5</v>
      </c>
      <c r="BY453" s="141">
        <v>116.4</v>
      </c>
      <c r="BZ453" s="141">
        <v>116.2</v>
      </c>
      <c r="CA453" s="141">
        <v>118.7</v>
      </c>
      <c r="CB453" s="141">
        <v>120.2</v>
      </c>
      <c r="CC453" s="141">
        <v>120</v>
      </c>
      <c r="CD453" s="141">
        <v>121.2</v>
      </c>
      <c r="CE453" s="141">
        <v>122.3</v>
      </c>
      <c r="CF453" s="141">
        <v>123.5</v>
      </c>
      <c r="CG453" s="141">
        <v>124.7</v>
      </c>
      <c r="CH453" s="141">
        <v>125.1</v>
      </c>
      <c r="CI453" s="141">
        <v>125.1</v>
      </c>
      <c r="CJ453" s="141">
        <v>126.4</v>
      </c>
      <c r="CK453" s="141">
        <v>126.4</v>
      </c>
      <c r="CL453" s="141">
        <v>126.4</v>
      </c>
    </row>
    <row r="454" spans="1:90" x14ac:dyDescent="0.2">
      <c r="A454" s="138" t="s">
        <v>3693</v>
      </c>
      <c r="B454" s="138" t="s">
        <v>3694</v>
      </c>
      <c r="C454" s="139">
        <v>2.1680000000000001E-2</v>
      </c>
      <c r="D454" s="141">
        <v>102</v>
      </c>
      <c r="E454" s="141">
        <v>102</v>
      </c>
      <c r="F454" s="141">
        <v>102.5</v>
      </c>
      <c r="G454" s="141">
        <v>102.8</v>
      </c>
      <c r="H454" s="141">
        <v>102.8</v>
      </c>
      <c r="I454" s="141">
        <v>104.1</v>
      </c>
      <c r="J454" s="141">
        <v>104.1</v>
      </c>
      <c r="K454" s="141">
        <v>105</v>
      </c>
      <c r="L454" s="141">
        <v>105</v>
      </c>
      <c r="M454" s="141">
        <v>107.9</v>
      </c>
      <c r="N454" s="141">
        <v>107.8</v>
      </c>
      <c r="O454" s="141">
        <v>107.8</v>
      </c>
      <c r="P454" s="141">
        <v>109.1</v>
      </c>
      <c r="Q454" s="141">
        <v>109.1</v>
      </c>
      <c r="R454" s="141">
        <v>109.1</v>
      </c>
      <c r="S454" s="141">
        <v>109.3</v>
      </c>
      <c r="T454" s="141">
        <v>109.7</v>
      </c>
      <c r="U454" s="141">
        <v>110.4</v>
      </c>
      <c r="V454" s="141">
        <v>113.9</v>
      </c>
      <c r="W454" s="141">
        <v>115.1</v>
      </c>
      <c r="X454" s="141">
        <v>116.8</v>
      </c>
      <c r="Y454" s="141">
        <v>116.8</v>
      </c>
      <c r="Z454" s="141">
        <v>116.8</v>
      </c>
      <c r="AA454" s="141">
        <v>116.8</v>
      </c>
      <c r="AB454" s="141">
        <v>116.8</v>
      </c>
      <c r="AC454" s="141">
        <v>116.8</v>
      </c>
      <c r="AD454" s="141">
        <v>116.8</v>
      </c>
      <c r="AE454" s="141">
        <v>118.6</v>
      </c>
      <c r="AF454" s="141">
        <v>119.3</v>
      </c>
      <c r="AG454" s="141">
        <v>119.5</v>
      </c>
      <c r="AH454" s="141">
        <v>120.9</v>
      </c>
      <c r="AI454" s="141">
        <v>122</v>
      </c>
      <c r="AJ454" s="141">
        <v>124.2</v>
      </c>
      <c r="AK454" s="141">
        <v>125.7</v>
      </c>
      <c r="AL454" s="141">
        <v>130.5</v>
      </c>
      <c r="AM454" s="141">
        <v>133.9</v>
      </c>
      <c r="AN454" s="141">
        <v>133.5</v>
      </c>
      <c r="AO454" s="141">
        <v>133.5</v>
      </c>
      <c r="AP454" s="141">
        <v>145.6</v>
      </c>
      <c r="AQ454" s="141">
        <v>153.6</v>
      </c>
      <c r="AR454" s="141">
        <v>173.8</v>
      </c>
      <c r="AS454" s="141">
        <v>173.8</v>
      </c>
      <c r="AT454" s="141">
        <v>180</v>
      </c>
      <c r="AU454" s="141">
        <v>180</v>
      </c>
      <c r="AV454" s="141">
        <v>183.4</v>
      </c>
      <c r="AW454" s="141">
        <v>185.4</v>
      </c>
      <c r="AX454" s="141">
        <v>185.4</v>
      </c>
      <c r="AY454" s="141">
        <v>190.4</v>
      </c>
      <c r="AZ454" s="141">
        <v>199.1</v>
      </c>
      <c r="BA454" s="141">
        <v>190.4</v>
      </c>
      <c r="BB454" s="141">
        <v>190.4</v>
      </c>
      <c r="BC454" s="141">
        <v>183.9</v>
      </c>
      <c r="BD454" s="141">
        <v>174.4</v>
      </c>
      <c r="BE454" s="141">
        <v>172.1</v>
      </c>
      <c r="BF454" s="141">
        <v>165</v>
      </c>
      <c r="BG454" s="141">
        <v>165</v>
      </c>
      <c r="BH454" s="141">
        <v>165</v>
      </c>
      <c r="BI454" s="141">
        <v>165</v>
      </c>
      <c r="BJ454" s="141">
        <v>164.1</v>
      </c>
      <c r="BK454" s="141">
        <v>160.5</v>
      </c>
      <c r="BL454" s="141">
        <v>161.1</v>
      </c>
      <c r="BM454" s="141">
        <v>161.19999999999999</v>
      </c>
      <c r="BN454" s="141">
        <v>161.30000000000001</v>
      </c>
      <c r="BO454" s="141">
        <v>160.4</v>
      </c>
      <c r="BP454" s="141">
        <v>158.5</v>
      </c>
      <c r="BQ454" s="141">
        <v>158.5</v>
      </c>
      <c r="BR454" s="141">
        <v>157.1</v>
      </c>
      <c r="BS454" s="141">
        <v>156.80000000000001</v>
      </c>
      <c r="BT454" s="141">
        <v>156.80000000000001</v>
      </c>
      <c r="BU454" s="141">
        <v>156.80000000000001</v>
      </c>
      <c r="BV454" s="141">
        <v>156.80000000000001</v>
      </c>
      <c r="BW454" s="141">
        <v>156.80000000000001</v>
      </c>
      <c r="BX454" s="141">
        <v>148.4</v>
      </c>
      <c r="BY454" s="141">
        <v>151.69999999999999</v>
      </c>
      <c r="BZ454" s="141">
        <v>155</v>
      </c>
      <c r="CA454" s="141">
        <v>143.1</v>
      </c>
      <c r="CB454" s="141">
        <v>143.4</v>
      </c>
      <c r="CC454" s="141">
        <v>143.6</v>
      </c>
      <c r="CD454" s="141">
        <v>143.6</v>
      </c>
      <c r="CE454" s="141">
        <v>151.1</v>
      </c>
      <c r="CF454" s="141">
        <v>153.1</v>
      </c>
      <c r="CG454" s="141">
        <v>157.19999999999999</v>
      </c>
      <c r="CH454" s="141">
        <v>159.1</v>
      </c>
      <c r="CI454" s="141">
        <v>162.9</v>
      </c>
      <c r="CJ454" s="141">
        <v>172</v>
      </c>
      <c r="CK454" s="141">
        <v>172</v>
      </c>
      <c r="CL454" s="141">
        <v>172.2</v>
      </c>
    </row>
    <row r="455" spans="1:90" x14ac:dyDescent="0.2">
      <c r="A455" s="138" t="s">
        <v>3695</v>
      </c>
      <c r="B455" s="138" t="s">
        <v>3696</v>
      </c>
      <c r="C455" s="139">
        <v>5.892E-2</v>
      </c>
      <c r="D455" s="141">
        <v>106</v>
      </c>
      <c r="E455" s="141">
        <v>106</v>
      </c>
      <c r="F455" s="141">
        <v>105.7</v>
      </c>
      <c r="G455" s="141">
        <v>106.4</v>
      </c>
      <c r="H455" s="141">
        <v>105.8</v>
      </c>
      <c r="I455" s="141">
        <v>105.4</v>
      </c>
      <c r="J455" s="141">
        <v>105.4</v>
      </c>
      <c r="K455" s="141">
        <v>105.9</v>
      </c>
      <c r="L455" s="141">
        <v>105.5</v>
      </c>
      <c r="M455" s="141">
        <v>105.4</v>
      </c>
      <c r="N455" s="141">
        <v>105.5</v>
      </c>
      <c r="O455" s="141">
        <v>106.5</v>
      </c>
      <c r="P455" s="141">
        <v>109.8</v>
      </c>
      <c r="Q455" s="141">
        <v>109.8</v>
      </c>
      <c r="R455" s="141">
        <v>110.3</v>
      </c>
      <c r="S455" s="141">
        <v>112.3</v>
      </c>
      <c r="T455" s="141">
        <v>112.5</v>
      </c>
      <c r="U455" s="141">
        <v>113.2</v>
      </c>
      <c r="V455" s="141">
        <v>113.1</v>
      </c>
      <c r="W455" s="141">
        <v>114</v>
      </c>
      <c r="X455" s="141">
        <v>114.1</v>
      </c>
      <c r="Y455" s="141">
        <v>113.6</v>
      </c>
      <c r="Z455" s="141">
        <v>114.5</v>
      </c>
      <c r="AA455" s="141">
        <v>114.8</v>
      </c>
      <c r="AB455" s="141">
        <v>115.6</v>
      </c>
      <c r="AC455" s="141">
        <v>115.8</v>
      </c>
      <c r="AD455" s="141">
        <v>117.5</v>
      </c>
      <c r="AE455" s="141">
        <v>117.8</v>
      </c>
      <c r="AF455" s="141">
        <v>118.1</v>
      </c>
      <c r="AG455" s="141">
        <v>118.4</v>
      </c>
      <c r="AH455" s="141">
        <v>118.8</v>
      </c>
      <c r="AI455" s="141">
        <v>118.8</v>
      </c>
      <c r="AJ455" s="141">
        <v>118.8</v>
      </c>
      <c r="AK455" s="141">
        <v>118.8</v>
      </c>
      <c r="AL455" s="141">
        <v>119</v>
      </c>
      <c r="AM455" s="141">
        <v>119.5</v>
      </c>
      <c r="AN455" s="141">
        <v>125.5</v>
      </c>
      <c r="AO455" s="141">
        <v>126</v>
      </c>
      <c r="AP455" s="141">
        <v>126</v>
      </c>
      <c r="AQ455" s="141">
        <v>128.4</v>
      </c>
      <c r="AR455" s="141">
        <v>140.4</v>
      </c>
      <c r="AS455" s="141">
        <v>140.9</v>
      </c>
      <c r="AT455" s="141">
        <v>142.4</v>
      </c>
      <c r="AU455" s="141">
        <v>142.6</v>
      </c>
      <c r="AV455" s="141">
        <v>143.69999999999999</v>
      </c>
      <c r="AW455" s="141">
        <v>141.80000000000001</v>
      </c>
      <c r="AX455" s="141">
        <v>139.69999999999999</v>
      </c>
      <c r="AY455" s="141">
        <v>141.19999999999999</v>
      </c>
      <c r="AZ455" s="141">
        <v>141.5</v>
      </c>
      <c r="BA455" s="141">
        <v>138</v>
      </c>
      <c r="BB455" s="141">
        <v>138.1</v>
      </c>
      <c r="BC455" s="141">
        <v>143.6</v>
      </c>
      <c r="BD455" s="141">
        <v>141.1</v>
      </c>
      <c r="BE455" s="141">
        <v>143.5</v>
      </c>
      <c r="BF455" s="141">
        <v>146.9</v>
      </c>
      <c r="BG455" s="141">
        <v>145.30000000000001</v>
      </c>
      <c r="BH455" s="141">
        <v>145.1</v>
      </c>
      <c r="BI455" s="141">
        <v>142.19999999999999</v>
      </c>
      <c r="BJ455" s="141">
        <v>141.9</v>
      </c>
      <c r="BK455" s="141">
        <v>142.1</v>
      </c>
      <c r="BL455" s="141">
        <v>142.4</v>
      </c>
      <c r="BM455" s="141">
        <v>142.4</v>
      </c>
      <c r="BN455" s="141">
        <v>140.5</v>
      </c>
      <c r="BO455" s="141">
        <v>149.6</v>
      </c>
      <c r="BP455" s="141">
        <v>149.80000000000001</v>
      </c>
      <c r="BQ455" s="141">
        <v>148.1</v>
      </c>
      <c r="BR455" s="141">
        <v>149.6</v>
      </c>
      <c r="BS455" s="141">
        <v>149.1</v>
      </c>
      <c r="BT455" s="141">
        <v>149.1</v>
      </c>
      <c r="BU455" s="141">
        <v>152.4</v>
      </c>
      <c r="BV455" s="141">
        <v>150.9</v>
      </c>
      <c r="BW455" s="141">
        <v>149.5</v>
      </c>
      <c r="BX455" s="141">
        <v>149.69999999999999</v>
      </c>
      <c r="BY455" s="141">
        <v>153.1</v>
      </c>
      <c r="BZ455" s="141">
        <v>160.4</v>
      </c>
      <c r="CA455" s="141">
        <v>161.30000000000001</v>
      </c>
      <c r="CB455" s="141">
        <v>168.8</v>
      </c>
      <c r="CC455" s="141">
        <v>176.1</v>
      </c>
      <c r="CD455" s="141">
        <v>176.6</v>
      </c>
      <c r="CE455" s="141">
        <v>173.1</v>
      </c>
      <c r="CF455" s="141">
        <v>172.8</v>
      </c>
      <c r="CG455" s="141">
        <v>176.1</v>
      </c>
      <c r="CH455" s="141">
        <v>178.5</v>
      </c>
      <c r="CI455" s="141">
        <v>179.4</v>
      </c>
      <c r="CJ455" s="141">
        <v>181.1</v>
      </c>
      <c r="CK455" s="141">
        <v>184.4</v>
      </c>
      <c r="CL455" s="141">
        <v>183.1</v>
      </c>
    </row>
    <row r="456" spans="1:90" x14ac:dyDescent="0.2">
      <c r="A456" s="138" t="s">
        <v>3697</v>
      </c>
      <c r="B456" s="138" t="s">
        <v>3698</v>
      </c>
      <c r="C456" s="139">
        <v>0.48671999999999999</v>
      </c>
      <c r="D456" s="141">
        <v>100</v>
      </c>
      <c r="E456" s="141">
        <v>100</v>
      </c>
      <c r="F456" s="141">
        <v>100</v>
      </c>
      <c r="G456" s="141">
        <v>100.9</v>
      </c>
      <c r="H456" s="141">
        <v>100.9</v>
      </c>
      <c r="I456" s="141">
        <v>100.9</v>
      </c>
      <c r="J456" s="141">
        <v>100.9</v>
      </c>
      <c r="K456" s="141">
        <v>100.9</v>
      </c>
      <c r="L456" s="141">
        <v>100.9</v>
      </c>
      <c r="M456" s="141">
        <v>100.9</v>
      </c>
      <c r="N456" s="141">
        <v>100.9</v>
      </c>
      <c r="O456" s="141">
        <v>100.9</v>
      </c>
      <c r="P456" s="141">
        <v>100.9</v>
      </c>
      <c r="Q456" s="141">
        <v>100.9</v>
      </c>
      <c r="R456" s="141">
        <v>100.9</v>
      </c>
      <c r="S456" s="141">
        <v>101.7</v>
      </c>
      <c r="T456" s="141">
        <v>101.7</v>
      </c>
      <c r="U456" s="141">
        <v>101.7</v>
      </c>
      <c r="V456" s="141">
        <v>101.7</v>
      </c>
      <c r="W456" s="141">
        <v>101.7</v>
      </c>
      <c r="X456" s="141">
        <v>101.7</v>
      </c>
      <c r="Y456" s="141">
        <v>101.7</v>
      </c>
      <c r="Z456" s="141">
        <v>101.7</v>
      </c>
      <c r="AA456" s="141">
        <v>101.7</v>
      </c>
      <c r="AB456" s="141">
        <v>101.7</v>
      </c>
      <c r="AC456" s="141">
        <v>101.7</v>
      </c>
      <c r="AD456" s="141">
        <v>101.7</v>
      </c>
      <c r="AE456" s="141">
        <v>101.7</v>
      </c>
      <c r="AF456" s="141">
        <v>101.7</v>
      </c>
      <c r="AG456" s="141">
        <v>101.7</v>
      </c>
      <c r="AH456" s="141">
        <v>101.7</v>
      </c>
      <c r="AI456" s="141">
        <v>101.7</v>
      </c>
      <c r="AJ456" s="141">
        <v>101.7</v>
      </c>
      <c r="AK456" s="141">
        <v>101.7</v>
      </c>
      <c r="AL456" s="141">
        <v>101.7</v>
      </c>
      <c r="AM456" s="141">
        <v>101.7</v>
      </c>
      <c r="AN456" s="141">
        <v>103.3</v>
      </c>
      <c r="AO456" s="141">
        <v>103.3</v>
      </c>
      <c r="AP456" s="141">
        <v>103.3</v>
      </c>
      <c r="AQ456" s="141">
        <v>103.5</v>
      </c>
      <c r="AR456" s="141">
        <v>103.5</v>
      </c>
      <c r="AS456" s="141">
        <v>103.5</v>
      </c>
      <c r="AT456" s="141">
        <v>99.1</v>
      </c>
      <c r="AU456" s="141">
        <v>99.1</v>
      </c>
      <c r="AV456" s="141">
        <v>99.1</v>
      </c>
      <c r="AW456" s="141">
        <v>99.1</v>
      </c>
      <c r="AX456" s="141">
        <v>99.1</v>
      </c>
      <c r="AY456" s="141">
        <v>99.1</v>
      </c>
      <c r="AZ456" s="141">
        <v>104.7</v>
      </c>
      <c r="BA456" s="141">
        <v>101.7</v>
      </c>
      <c r="BB456" s="141">
        <v>104.4</v>
      </c>
      <c r="BC456" s="141">
        <v>102.1</v>
      </c>
      <c r="BD456" s="141">
        <v>102.1</v>
      </c>
      <c r="BE456" s="141">
        <v>102.1</v>
      </c>
      <c r="BF456" s="141">
        <v>102.1</v>
      </c>
      <c r="BG456" s="141">
        <v>100.6</v>
      </c>
      <c r="BH456" s="141">
        <v>100.6</v>
      </c>
      <c r="BI456" s="141">
        <v>100.6</v>
      </c>
      <c r="BJ456" s="141">
        <v>100.6</v>
      </c>
      <c r="BK456" s="141">
        <v>101</v>
      </c>
      <c r="BL456" s="141">
        <v>100.8</v>
      </c>
      <c r="BM456" s="141">
        <v>100.8</v>
      </c>
      <c r="BN456" s="141">
        <v>100.8</v>
      </c>
      <c r="BO456" s="141">
        <v>110.5</v>
      </c>
      <c r="BP456" s="141">
        <v>116</v>
      </c>
      <c r="BQ456" s="141">
        <v>116.3</v>
      </c>
      <c r="BR456" s="141">
        <v>116.3</v>
      </c>
      <c r="BS456" s="141">
        <v>116.8</v>
      </c>
      <c r="BT456" s="141">
        <v>116.8</v>
      </c>
      <c r="BU456" s="141">
        <v>116.8</v>
      </c>
      <c r="BV456" s="141">
        <v>116.8</v>
      </c>
      <c r="BW456" s="141">
        <v>117</v>
      </c>
      <c r="BX456" s="141">
        <v>120.6</v>
      </c>
      <c r="BY456" s="141">
        <v>125</v>
      </c>
      <c r="BZ456" s="141">
        <v>125.1</v>
      </c>
      <c r="CA456" s="141">
        <v>129</v>
      </c>
      <c r="CB456" s="141">
        <v>133.69999999999999</v>
      </c>
      <c r="CC456" s="141">
        <v>135.9</v>
      </c>
      <c r="CD456" s="141">
        <v>136.19999999999999</v>
      </c>
      <c r="CE456" s="141">
        <v>137.4</v>
      </c>
      <c r="CF456" s="141">
        <v>145.30000000000001</v>
      </c>
      <c r="CG456" s="141">
        <v>160.80000000000001</v>
      </c>
      <c r="CH456" s="141">
        <v>169.6</v>
      </c>
      <c r="CI456" s="141">
        <v>173.3</v>
      </c>
      <c r="CJ456" s="141">
        <v>171.3</v>
      </c>
      <c r="CK456" s="141">
        <v>173</v>
      </c>
      <c r="CL456" s="141">
        <v>177.9</v>
      </c>
    </row>
    <row r="457" spans="1:90" x14ac:dyDescent="0.2">
      <c r="A457" s="138" t="s">
        <v>3699</v>
      </c>
      <c r="B457" s="138" t="s">
        <v>3700</v>
      </c>
      <c r="C457" s="139">
        <v>9.2399999999999999E-3</v>
      </c>
      <c r="D457" s="141">
        <v>99.6</v>
      </c>
      <c r="E457" s="141">
        <v>105</v>
      </c>
      <c r="F457" s="141">
        <v>108.8</v>
      </c>
      <c r="G457" s="141">
        <v>116</v>
      </c>
      <c r="H457" s="141">
        <v>121.4</v>
      </c>
      <c r="I457" s="141">
        <v>122.3</v>
      </c>
      <c r="J457" s="141">
        <v>122.8</v>
      </c>
      <c r="K457" s="141">
        <v>124.8</v>
      </c>
      <c r="L457" s="141">
        <v>126.6</v>
      </c>
      <c r="M457" s="141">
        <v>126.9</v>
      </c>
      <c r="N457" s="141">
        <v>127.5</v>
      </c>
      <c r="O457" s="141">
        <v>128.1</v>
      </c>
      <c r="P457" s="141">
        <v>128.1</v>
      </c>
      <c r="Q457" s="141">
        <v>128.1</v>
      </c>
      <c r="R457" s="141">
        <v>128.1</v>
      </c>
      <c r="S457" s="141">
        <v>130.5</v>
      </c>
      <c r="T457" s="141">
        <v>132.80000000000001</v>
      </c>
      <c r="U457" s="141">
        <v>132.80000000000001</v>
      </c>
      <c r="V457" s="141">
        <v>132.30000000000001</v>
      </c>
      <c r="W457" s="141">
        <v>134.19999999999999</v>
      </c>
      <c r="X457" s="141">
        <v>134.69999999999999</v>
      </c>
      <c r="Y457" s="141">
        <v>137.80000000000001</v>
      </c>
      <c r="Z457" s="141">
        <v>140.19999999999999</v>
      </c>
      <c r="AA457" s="141">
        <v>142.6</v>
      </c>
      <c r="AB457" s="141">
        <v>143.80000000000001</v>
      </c>
      <c r="AC457" s="141">
        <v>143.80000000000001</v>
      </c>
      <c r="AD457" s="141">
        <v>143.80000000000001</v>
      </c>
      <c r="AE457" s="141">
        <v>147.30000000000001</v>
      </c>
      <c r="AF457" s="141">
        <v>148.19999999999999</v>
      </c>
      <c r="AG457" s="141">
        <v>152.1</v>
      </c>
      <c r="AH457" s="141">
        <v>153.5</v>
      </c>
      <c r="AI457" s="141">
        <v>155.9</v>
      </c>
      <c r="AJ457" s="141">
        <v>157.9</v>
      </c>
      <c r="AK457" s="141">
        <v>160</v>
      </c>
      <c r="AL457" s="141">
        <v>161.80000000000001</v>
      </c>
      <c r="AM457" s="141">
        <v>161.80000000000001</v>
      </c>
      <c r="AN457" s="141">
        <v>163.9</v>
      </c>
      <c r="AO457" s="141">
        <v>163.9</v>
      </c>
      <c r="AP457" s="141">
        <v>163.9</v>
      </c>
      <c r="AQ457" s="141">
        <v>168.5</v>
      </c>
      <c r="AR457" s="141">
        <v>169.7</v>
      </c>
      <c r="AS457" s="141">
        <v>170.8</v>
      </c>
      <c r="AT457" s="141">
        <v>173.2</v>
      </c>
      <c r="AU457" s="141">
        <v>174.3</v>
      </c>
      <c r="AV457" s="141">
        <v>174.3</v>
      </c>
      <c r="AW457" s="141">
        <v>174.3</v>
      </c>
      <c r="AX457" s="141">
        <v>173.2</v>
      </c>
      <c r="AY457" s="141">
        <v>173.2</v>
      </c>
      <c r="AZ457" s="141">
        <v>184.7</v>
      </c>
      <c r="BA457" s="141">
        <v>184.7</v>
      </c>
      <c r="BB457" s="141">
        <v>185.3</v>
      </c>
      <c r="BC457" s="141">
        <v>185.5</v>
      </c>
      <c r="BD457" s="141">
        <v>185.5</v>
      </c>
      <c r="BE457" s="141">
        <v>185.1</v>
      </c>
      <c r="BF457" s="141">
        <v>182.8</v>
      </c>
      <c r="BG457" s="141">
        <v>181.5</v>
      </c>
      <c r="BH457" s="141">
        <v>179.6</v>
      </c>
      <c r="BI457" s="141">
        <v>180</v>
      </c>
      <c r="BJ457" s="141">
        <v>177.4</v>
      </c>
      <c r="BK457" s="141">
        <v>181.4</v>
      </c>
      <c r="BL457" s="141">
        <v>182.6</v>
      </c>
      <c r="BM457" s="141">
        <v>185.1</v>
      </c>
      <c r="BN457" s="141">
        <v>185.8</v>
      </c>
      <c r="BO457" s="141">
        <v>191.5</v>
      </c>
      <c r="BP457" s="141">
        <v>191.5</v>
      </c>
      <c r="BQ457" s="141">
        <v>191.5</v>
      </c>
      <c r="BR457" s="141">
        <v>191.5</v>
      </c>
      <c r="BS457" s="141">
        <v>191.5</v>
      </c>
      <c r="BT457" s="141">
        <v>191.6</v>
      </c>
      <c r="BU457" s="141">
        <v>192.6</v>
      </c>
      <c r="BV457" s="141">
        <v>192.1</v>
      </c>
      <c r="BW457" s="141">
        <v>193.6</v>
      </c>
      <c r="BX457" s="141">
        <v>198.3</v>
      </c>
      <c r="BY457" s="141">
        <v>201.1</v>
      </c>
      <c r="BZ457" s="141">
        <v>203.5</v>
      </c>
      <c r="CA457" s="141">
        <v>205.6</v>
      </c>
      <c r="CB457" s="141">
        <v>206.3</v>
      </c>
      <c r="CC457" s="141">
        <v>204.4</v>
      </c>
      <c r="CD457" s="141">
        <v>203.2</v>
      </c>
      <c r="CE457" s="141">
        <v>200.9</v>
      </c>
      <c r="CF457" s="141">
        <v>200.7</v>
      </c>
      <c r="CG457" s="141">
        <v>200.3</v>
      </c>
      <c r="CH457" s="141">
        <v>201.8</v>
      </c>
      <c r="CI457" s="141">
        <v>204.7</v>
      </c>
      <c r="CJ457" s="141">
        <v>207</v>
      </c>
      <c r="CK457" s="141">
        <v>209.6</v>
      </c>
      <c r="CL457" s="141">
        <v>211.4</v>
      </c>
    </row>
    <row r="458" spans="1:90" x14ac:dyDescent="0.2">
      <c r="A458" s="138" t="s">
        <v>3701</v>
      </c>
      <c r="B458" s="138" t="s">
        <v>3702</v>
      </c>
      <c r="C458" s="139">
        <v>0.25580999999999998</v>
      </c>
      <c r="D458" s="141">
        <v>101.9</v>
      </c>
      <c r="E458" s="141">
        <v>101.4</v>
      </c>
      <c r="F458" s="141">
        <v>101.4</v>
      </c>
      <c r="G458" s="141">
        <v>102.6</v>
      </c>
      <c r="H458" s="141">
        <v>102.7</v>
      </c>
      <c r="I458" s="141">
        <v>102.1</v>
      </c>
      <c r="J458" s="141">
        <v>102.7</v>
      </c>
      <c r="K458" s="141">
        <v>102.4</v>
      </c>
      <c r="L458" s="141">
        <v>102.8</v>
      </c>
      <c r="M458" s="141">
        <v>103.1</v>
      </c>
      <c r="N458" s="141">
        <v>103.2</v>
      </c>
      <c r="O458" s="141">
        <v>103.4</v>
      </c>
      <c r="P458" s="141">
        <v>103.8</v>
      </c>
      <c r="Q458" s="141">
        <v>103.4</v>
      </c>
      <c r="R458" s="141">
        <v>103.8</v>
      </c>
      <c r="S458" s="141">
        <v>104.3</v>
      </c>
      <c r="T458" s="141">
        <v>104.3</v>
      </c>
      <c r="U458" s="141">
        <v>105.2</v>
      </c>
      <c r="V458" s="141">
        <v>105.5</v>
      </c>
      <c r="W458" s="141">
        <v>105.3</v>
      </c>
      <c r="X458" s="141">
        <v>105.4</v>
      </c>
      <c r="Y458" s="141">
        <v>105.6</v>
      </c>
      <c r="Z458" s="141">
        <v>105.5</v>
      </c>
      <c r="AA458" s="141">
        <v>104.8</v>
      </c>
      <c r="AB458" s="141">
        <v>105.5</v>
      </c>
      <c r="AC458" s="141">
        <v>105.6</v>
      </c>
      <c r="AD458" s="141">
        <v>105.6</v>
      </c>
      <c r="AE458" s="141">
        <v>107.5</v>
      </c>
      <c r="AF458" s="141">
        <v>107.6</v>
      </c>
      <c r="AG458" s="141">
        <v>106.9</v>
      </c>
      <c r="AH458" s="141">
        <v>107.1</v>
      </c>
      <c r="AI458" s="141">
        <v>107.1</v>
      </c>
      <c r="AJ458" s="141">
        <v>107.3</v>
      </c>
      <c r="AK458" s="141">
        <v>107.2</v>
      </c>
      <c r="AL458" s="141">
        <v>107.7</v>
      </c>
      <c r="AM458" s="141">
        <v>108.7</v>
      </c>
      <c r="AN458" s="141">
        <v>108</v>
      </c>
      <c r="AO458" s="141">
        <v>108.1</v>
      </c>
      <c r="AP458" s="141">
        <v>108.1</v>
      </c>
      <c r="AQ458" s="141">
        <v>106.1</v>
      </c>
      <c r="AR458" s="141">
        <v>106.1</v>
      </c>
      <c r="AS458" s="141">
        <v>104.6</v>
      </c>
      <c r="AT458" s="141">
        <v>102</v>
      </c>
      <c r="AU458" s="141">
        <v>102</v>
      </c>
      <c r="AV458" s="141">
        <v>100.7</v>
      </c>
      <c r="AW458" s="141">
        <v>100.6</v>
      </c>
      <c r="AX458" s="141">
        <v>100.7</v>
      </c>
      <c r="AY458" s="141">
        <v>100.7</v>
      </c>
      <c r="AZ458" s="141">
        <v>103.4</v>
      </c>
      <c r="BA458" s="141">
        <v>103.8</v>
      </c>
      <c r="BB458" s="141">
        <v>104</v>
      </c>
      <c r="BC458" s="141">
        <v>103.9</v>
      </c>
      <c r="BD458" s="141">
        <v>103.9</v>
      </c>
      <c r="BE458" s="141">
        <v>104</v>
      </c>
      <c r="BF458" s="141">
        <v>104</v>
      </c>
      <c r="BG458" s="141">
        <v>104</v>
      </c>
      <c r="BH458" s="141">
        <v>104</v>
      </c>
      <c r="BI458" s="141">
        <v>112.5</v>
      </c>
      <c r="BJ458" s="141">
        <v>112.8</v>
      </c>
      <c r="BK458" s="141">
        <v>113.1</v>
      </c>
      <c r="BL458" s="141">
        <v>115.1</v>
      </c>
      <c r="BM458" s="141">
        <v>114.8</v>
      </c>
      <c r="BN458" s="141">
        <v>117.1</v>
      </c>
      <c r="BO458" s="141">
        <v>115.6</v>
      </c>
      <c r="BP458" s="141">
        <v>110.3</v>
      </c>
      <c r="BQ458" s="141">
        <v>110.3</v>
      </c>
      <c r="BR458" s="141">
        <v>110.3</v>
      </c>
      <c r="BS458" s="141">
        <v>109.9</v>
      </c>
      <c r="BT458" s="141">
        <v>109.2</v>
      </c>
      <c r="BU458" s="141">
        <v>109.9</v>
      </c>
      <c r="BV458" s="141">
        <v>109.9</v>
      </c>
      <c r="BW458" s="141">
        <v>109.9</v>
      </c>
      <c r="BX458" s="141">
        <v>107.2</v>
      </c>
      <c r="BY458" s="141">
        <v>107.9</v>
      </c>
      <c r="BZ458" s="141">
        <v>111</v>
      </c>
      <c r="CA458" s="141">
        <v>111</v>
      </c>
      <c r="CB458" s="141">
        <v>114.8</v>
      </c>
      <c r="CC458" s="141">
        <v>114.8</v>
      </c>
      <c r="CD458" s="141">
        <v>118.2</v>
      </c>
      <c r="CE458" s="141">
        <v>120.6</v>
      </c>
      <c r="CF458" s="141">
        <v>123.3</v>
      </c>
      <c r="CG458" s="141">
        <v>133.1</v>
      </c>
      <c r="CH458" s="141">
        <v>138.6</v>
      </c>
      <c r="CI458" s="141">
        <v>139.69999999999999</v>
      </c>
      <c r="CJ458" s="141">
        <v>143</v>
      </c>
      <c r="CK458" s="141">
        <v>143</v>
      </c>
      <c r="CL458" s="141">
        <v>143.30000000000001</v>
      </c>
    </row>
    <row r="459" spans="1:90" x14ac:dyDescent="0.2">
      <c r="A459" s="138" t="s">
        <v>3703</v>
      </c>
      <c r="B459" s="138" t="s">
        <v>3704</v>
      </c>
      <c r="C459" s="139">
        <v>0.22134999999999999</v>
      </c>
      <c r="D459" s="141">
        <v>103.3</v>
      </c>
      <c r="E459" s="141">
        <v>103.6</v>
      </c>
      <c r="F459" s="141">
        <v>104</v>
      </c>
      <c r="G459" s="141">
        <v>104.1</v>
      </c>
      <c r="H459" s="141">
        <v>104.5</v>
      </c>
      <c r="I459" s="141">
        <v>105.3</v>
      </c>
      <c r="J459" s="141">
        <v>106</v>
      </c>
      <c r="K459" s="141">
        <v>106</v>
      </c>
      <c r="L459" s="141">
        <v>106</v>
      </c>
      <c r="M459" s="141">
        <v>106</v>
      </c>
      <c r="N459" s="141">
        <v>106.6</v>
      </c>
      <c r="O459" s="141">
        <v>106.5</v>
      </c>
      <c r="P459" s="141">
        <v>108</v>
      </c>
      <c r="Q459" s="141">
        <v>108</v>
      </c>
      <c r="R459" s="141">
        <v>107.7</v>
      </c>
      <c r="S459" s="141">
        <v>107.2</v>
      </c>
      <c r="T459" s="141">
        <v>107.4</v>
      </c>
      <c r="U459" s="141">
        <v>107.8</v>
      </c>
      <c r="V459" s="141">
        <v>107.8</v>
      </c>
      <c r="W459" s="141">
        <v>107.8</v>
      </c>
      <c r="X459" s="141">
        <v>108.2</v>
      </c>
      <c r="Y459" s="141">
        <v>108.3</v>
      </c>
      <c r="Z459" s="141">
        <v>108.7</v>
      </c>
      <c r="AA459" s="141">
        <v>108.9</v>
      </c>
      <c r="AB459" s="141">
        <v>109</v>
      </c>
      <c r="AC459" s="141">
        <v>109</v>
      </c>
      <c r="AD459" s="141">
        <v>109</v>
      </c>
      <c r="AE459" s="141">
        <v>110.8</v>
      </c>
      <c r="AF459" s="141">
        <v>109.7</v>
      </c>
      <c r="AG459" s="141">
        <v>109.5</v>
      </c>
      <c r="AH459" s="141">
        <v>108.9</v>
      </c>
      <c r="AI459" s="141">
        <v>108.9</v>
      </c>
      <c r="AJ459" s="141">
        <v>108.5</v>
      </c>
      <c r="AK459" s="141">
        <v>108</v>
      </c>
      <c r="AL459" s="141">
        <v>108.8</v>
      </c>
      <c r="AM459" s="141">
        <v>108.8</v>
      </c>
      <c r="AN459" s="141">
        <v>109.9</v>
      </c>
      <c r="AO459" s="141">
        <v>110.1</v>
      </c>
      <c r="AP459" s="141">
        <v>109.9</v>
      </c>
      <c r="AQ459" s="141">
        <v>110.7</v>
      </c>
      <c r="AR459" s="141">
        <v>110.9</v>
      </c>
      <c r="AS459" s="141">
        <v>112</v>
      </c>
      <c r="AT459" s="141">
        <v>112.5</v>
      </c>
      <c r="AU459" s="141">
        <v>113</v>
      </c>
      <c r="AV459" s="141">
        <v>112</v>
      </c>
      <c r="AW459" s="141">
        <v>112.1</v>
      </c>
      <c r="AX459" s="141">
        <v>111.7</v>
      </c>
      <c r="AY459" s="141">
        <v>110.7</v>
      </c>
      <c r="AZ459" s="141">
        <v>115.3</v>
      </c>
      <c r="BA459" s="141">
        <v>116</v>
      </c>
      <c r="BB459" s="141">
        <v>115.4</v>
      </c>
      <c r="BC459" s="141">
        <v>118.8</v>
      </c>
      <c r="BD459" s="141">
        <v>119.3</v>
      </c>
      <c r="BE459" s="141">
        <v>118.9</v>
      </c>
      <c r="BF459" s="141">
        <v>118.1</v>
      </c>
      <c r="BG459" s="141">
        <v>118.5</v>
      </c>
      <c r="BH459" s="141">
        <v>118</v>
      </c>
      <c r="BI459" s="141">
        <v>117.7</v>
      </c>
      <c r="BJ459" s="141">
        <v>118.8</v>
      </c>
      <c r="BK459" s="141">
        <v>119.7</v>
      </c>
      <c r="BL459" s="141">
        <v>120.2</v>
      </c>
      <c r="BM459" s="141">
        <v>119.8</v>
      </c>
      <c r="BN459" s="141">
        <v>120</v>
      </c>
      <c r="BO459" s="141">
        <v>122.7</v>
      </c>
      <c r="BP459" s="141">
        <v>122.7</v>
      </c>
      <c r="BQ459" s="141">
        <v>123</v>
      </c>
      <c r="BR459" s="141">
        <v>123</v>
      </c>
      <c r="BS459" s="141">
        <v>123</v>
      </c>
      <c r="BT459" s="141">
        <v>123</v>
      </c>
      <c r="BU459" s="141">
        <v>123</v>
      </c>
      <c r="BV459" s="141">
        <v>123</v>
      </c>
      <c r="BW459" s="141">
        <v>123</v>
      </c>
      <c r="BX459" s="141">
        <v>131</v>
      </c>
      <c r="BY459" s="141">
        <v>136.1</v>
      </c>
      <c r="BZ459" s="141">
        <v>137.19999999999999</v>
      </c>
      <c r="CA459" s="141">
        <v>138.80000000000001</v>
      </c>
      <c r="CB459" s="141">
        <v>138.9</v>
      </c>
      <c r="CC459" s="141">
        <v>139.5</v>
      </c>
      <c r="CD459" s="141">
        <v>141.4</v>
      </c>
      <c r="CE459" s="141">
        <v>139.5</v>
      </c>
      <c r="CF459" s="141">
        <v>139.5</v>
      </c>
      <c r="CG459" s="141">
        <v>139.5</v>
      </c>
      <c r="CH459" s="141">
        <v>141.30000000000001</v>
      </c>
      <c r="CI459" s="141">
        <v>143.69999999999999</v>
      </c>
      <c r="CJ459" s="141">
        <v>143.69999999999999</v>
      </c>
      <c r="CK459" s="141">
        <v>145.80000000000001</v>
      </c>
      <c r="CL459" s="141">
        <v>147.6</v>
      </c>
    </row>
    <row r="460" spans="1:90" x14ac:dyDescent="0.2">
      <c r="A460" s="138" t="s">
        <v>3705</v>
      </c>
      <c r="B460" s="138" t="s">
        <v>3706</v>
      </c>
      <c r="C460" s="139">
        <v>2.8670000000000001E-2</v>
      </c>
      <c r="D460" s="141">
        <v>100.6</v>
      </c>
      <c r="E460" s="141">
        <v>100.6</v>
      </c>
      <c r="F460" s="141">
        <v>100.6</v>
      </c>
      <c r="G460" s="141">
        <v>102.7</v>
      </c>
      <c r="H460" s="141">
        <v>102.7</v>
      </c>
      <c r="I460" s="141">
        <v>103.9</v>
      </c>
      <c r="J460" s="141">
        <v>104.8</v>
      </c>
      <c r="K460" s="141">
        <v>104.6</v>
      </c>
      <c r="L460" s="141">
        <v>105.3</v>
      </c>
      <c r="M460" s="141">
        <v>105.4</v>
      </c>
      <c r="N460" s="141">
        <v>105.6</v>
      </c>
      <c r="O460" s="141">
        <v>105.6</v>
      </c>
      <c r="P460" s="141">
        <v>105.6</v>
      </c>
      <c r="Q460" s="141">
        <v>105.6</v>
      </c>
      <c r="R460" s="141">
        <v>105.6</v>
      </c>
      <c r="S460" s="141">
        <v>106.9</v>
      </c>
      <c r="T460" s="141">
        <v>106.9</v>
      </c>
      <c r="U460" s="141">
        <v>106.9</v>
      </c>
      <c r="V460" s="141">
        <v>108.3</v>
      </c>
      <c r="W460" s="141">
        <v>108.6</v>
      </c>
      <c r="X460" s="141">
        <v>108.8</v>
      </c>
      <c r="Y460" s="141">
        <v>109</v>
      </c>
      <c r="Z460" s="141">
        <v>109.3</v>
      </c>
      <c r="AA460" s="141">
        <v>109.3</v>
      </c>
      <c r="AB460" s="141">
        <v>109.2</v>
      </c>
      <c r="AC460" s="141">
        <v>109.2</v>
      </c>
      <c r="AD460" s="141">
        <v>109.2</v>
      </c>
      <c r="AE460" s="141">
        <v>111.7</v>
      </c>
      <c r="AF460" s="141">
        <v>111.7</v>
      </c>
      <c r="AG460" s="141">
        <v>111.7</v>
      </c>
      <c r="AH460" s="141">
        <v>111.7</v>
      </c>
      <c r="AI460" s="141">
        <v>111.7</v>
      </c>
      <c r="AJ460" s="141">
        <v>112</v>
      </c>
      <c r="AK460" s="141">
        <v>112</v>
      </c>
      <c r="AL460" s="141">
        <v>112</v>
      </c>
      <c r="AM460" s="141">
        <v>112</v>
      </c>
      <c r="AN460" s="141">
        <v>112.5</v>
      </c>
      <c r="AO460" s="141">
        <v>112.6</v>
      </c>
      <c r="AP460" s="141">
        <v>112.6</v>
      </c>
      <c r="AQ460" s="141">
        <v>112.5</v>
      </c>
      <c r="AR460" s="141">
        <v>114.4</v>
      </c>
      <c r="AS460" s="141">
        <v>114.4</v>
      </c>
      <c r="AT460" s="141">
        <v>114.4</v>
      </c>
      <c r="AU460" s="141">
        <v>114.4</v>
      </c>
      <c r="AV460" s="141">
        <v>114.4</v>
      </c>
      <c r="AW460" s="141">
        <v>114.4</v>
      </c>
      <c r="AX460" s="141">
        <v>114.4</v>
      </c>
      <c r="AY460" s="141">
        <v>114.4</v>
      </c>
      <c r="AZ460" s="141">
        <v>114.5</v>
      </c>
      <c r="BA460" s="141">
        <v>114.5</v>
      </c>
      <c r="BB460" s="141">
        <v>114.5</v>
      </c>
      <c r="BC460" s="141">
        <v>114.5</v>
      </c>
      <c r="BD460" s="141">
        <v>114.5</v>
      </c>
      <c r="BE460" s="141">
        <v>114.5</v>
      </c>
      <c r="BF460" s="141">
        <v>114.5</v>
      </c>
      <c r="BG460" s="141">
        <v>114.5</v>
      </c>
      <c r="BH460" s="141">
        <v>114.5</v>
      </c>
      <c r="BI460" s="141">
        <v>115.8</v>
      </c>
      <c r="BJ460" s="141">
        <v>123.7</v>
      </c>
      <c r="BK460" s="141">
        <v>132.5</v>
      </c>
      <c r="BL460" s="141">
        <v>132.5</v>
      </c>
      <c r="BM460" s="141">
        <v>132.5</v>
      </c>
      <c r="BN460" s="141">
        <v>132.5</v>
      </c>
      <c r="BO460" s="141">
        <v>132.5</v>
      </c>
      <c r="BP460" s="141">
        <v>124.9</v>
      </c>
      <c r="BQ460" s="141">
        <v>124.9</v>
      </c>
      <c r="BR460" s="141">
        <v>124.9</v>
      </c>
      <c r="BS460" s="141">
        <v>124.9</v>
      </c>
      <c r="BT460" s="141">
        <v>124.9</v>
      </c>
      <c r="BU460" s="141">
        <v>124.9</v>
      </c>
      <c r="BV460" s="141">
        <v>124.9</v>
      </c>
      <c r="BW460" s="141">
        <v>124.9</v>
      </c>
      <c r="BX460" s="141">
        <v>128</v>
      </c>
      <c r="BY460" s="141">
        <v>128.80000000000001</v>
      </c>
      <c r="BZ460" s="141">
        <v>118.2</v>
      </c>
      <c r="CA460" s="141">
        <v>114.7</v>
      </c>
      <c r="CB460" s="141">
        <v>114.7</v>
      </c>
      <c r="CC460" s="141">
        <v>116.1</v>
      </c>
      <c r="CD460" s="141">
        <v>116.1</v>
      </c>
      <c r="CE460" s="141">
        <v>116.1</v>
      </c>
      <c r="CF460" s="141">
        <v>117</v>
      </c>
      <c r="CG460" s="141">
        <v>120.5</v>
      </c>
      <c r="CH460" s="141">
        <v>121.9</v>
      </c>
      <c r="CI460" s="141">
        <v>125</v>
      </c>
      <c r="CJ460" s="141">
        <v>125</v>
      </c>
      <c r="CK460" s="141">
        <v>125</v>
      </c>
      <c r="CL460" s="141">
        <v>125</v>
      </c>
    </row>
    <row r="461" spans="1:90" x14ac:dyDescent="0.2">
      <c r="A461" s="138" t="s">
        <v>3707</v>
      </c>
      <c r="B461" s="138" t="s">
        <v>3708</v>
      </c>
      <c r="C461" s="139">
        <v>0.48341000000000001</v>
      </c>
      <c r="D461" s="141">
        <v>99.6</v>
      </c>
      <c r="E461" s="141">
        <v>98.7</v>
      </c>
      <c r="F461" s="141">
        <v>99.5</v>
      </c>
      <c r="G461" s="141">
        <v>102.5</v>
      </c>
      <c r="H461" s="141">
        <v>103</v>
      </c>
      <c r="I461" s="141">
        <v>102.3</v>
      </c>
      <c r="J461" s="141">
        <v>102.2</v>
      </c>
      <c r="K461" s="141">
        <v>102</v>
      </c>
      <c r="L461" s="141">
        <v>101.9</v>
      </c>
      <c r="M461" s="141">
        <v>101.9</v>
      </c>
      <c r="N461" s="141">
        <v>101.8</v>
      </c>
      <c r="O461" s="141">
        <v>101.7</v>
      </c>
      <c r="P461" s="141">
        <v>101.7</v>
      </c>
      <c r="Q461" s="141">
        <v>102.1</v>
      </c>
      <c r="R461" s="141">
        <v>103.7</v>
      </c>
      <c r="S461" s="141">
        <v>108.6</v>
      </c>
      <c r="T461" s="141">
        <v>108.4</v>
      </c>
      <c r="U461" s="141">
        <v>109.1</v>
      </c>
      <c r="V461" s="141">
        <v>109.6</v>
      </c>
      <c r="W461" s="141">
        <v>108.1</v>
      </c>
      <c r="X461" s="141">
        <v>108.7</v>
      </c>
      <c r="Y461" s="141">
        <v>108.4</v>
      </c>
      <c r="Z461" s="141">
        <v>108.6</v>
      </c>
      <c r="AA461" s="141">
        <v>108.3</v>
      </c>
      <c r="AB461" s="141">
        <v>107.6</v>
      </c>
      <c r="AC461" s="141">
        <v>107.4</v>
      </c>
      <c r="AD461" s="141">
        <v>108.2</v>
      </c>
      <c r="AE461" s="141">
        <v>106.3</v>
      </c>
      <c r="AF461" s="141">
        <v>106.2</v>
      </c>
      <c r="AG461" s="141">
        <v>106.6</v>
      </c>
      <c r="AH461" s="141">
        <v>106.6</v>
      </c>
      <c r="AI461" s="141">
        <v>107</v>
      </c>
      <c r="AJ461" s="141">
        <v>106.7</v>
      </c>
      <c r="AK461" s="141">
        <v>106.5</v>
      </c>
      <c r="AL461" s="141">
        <v>106.2</v>
      </c>
      <c r="AM461" s="141">
        <v>106.6</v>
      </c>
      <c r="AN461" s="141">
        <v>107.4</v>
      </c>
      <c r="AO461" s="141">
        <v>107.4</v>
      </c>
      <c r="AP461" s="141">
        <v>107.3</v>
      </c>
      <c r="AQ461" s="141">
        <v>108.7</v>
      </c>
      <c r="AR461" s="141">
        <v>109.7</v>
      </c>
      <c r="AS461" s="141">
        <v>110</v>
      </c>
      <c r="AT461" s="141">
        <v>110.7</v>
      </c>
      <c r="AU461" s="141">
        <v>111</v>
      </c>
      <c r="AV461" s="141">
        <v>109.9</v>
      </c>
      <c r="AW461" s="141">
        <v>109.9</v>
      </c>
      <c r="AX461" s="141">
        <v>108.9</v>
      </c>
      <c r="AY461" s="141">
        <v>108.6</v>
      </c>
      <c r="AZ461" s="141">
        <v>112.7</v>
      </c>
      <c r="BA461" s="141">
        <v>112.7</v>
      </c>
      <c r="BB461" s="141">
        <v>112.6</v>
      </c>
      <c r="BC461" s="141">
        <v>111.6</v>
      </c>
      <c r="BD461" s="141">
        <v>110.4</v>
      </c>
      <c r="BE461" s="141">
        <v>110.1</v>
      </c>
      <c r="BF461" s="141">
        <v>110.2</v>
      </c>
      <c r="BG461" s="141">
        <v>110.6</v>
      </c>
      <c r="BH461" s="141">
        <v>110.4</v>
      </c>
      <c r="BI461" s="141">
        <v>110.5</v>
      </c>
      <c r="BJ461" s="141">
        <v>110.7</v>
      </c>
      <c r="BK461" s="141">
        <v>110.6</v>
      </c>
      <c r="BL461" s="141">
        <v>110.2</v>
      </c>
      <c r="BM461" s="141">
        <v>110.2</v>
      </c>
      <c r="BN461" s="141">
        <v>111.8</v>
      </c>
      <c r="BO461" s="141">
        <v>114.6</v>
      </c>
      <c r="BP461" s="141">
        <v>113.6</v>
      </c>
      <c r="BQ461" s="141">
        <v>113.6</v>
      </c>
      <c r="BR461" s="141">
        <v>113.4</v>
      </c>
      <c r="BS461" s="141">
        <v>113.3</v>
      </c>
      <c r="BT461" s="141">
        <v>113.4</v>
      </c>
      <c r="BU461" s="141">
        <v>113.7</v>
      </c>
      <c r="BV461" s="141">
        <v>114</v>
      </c>
      <c r="BW461" s="141">
        <v>113.9</v>
      </c>
      <c r="BX461" s="141">
        <v>112.9</v>
      </c>
      <c r="BY461" s="141">
        <v>113.1</v>
      </c>
      <c r="BZ461" s="141">
        <v>113.9</v>
      </c>
      <c r="CA461" s="141">
        <v>114.1</v>
      </c>
      <c r="CB461" s="141">
        <v>113.9</v>
      </c>
      <c r="CC461" s="141">
        <v>113.8</v>
      </c>
      <c r="CD461" s="141">
        <v>114.5</v>
      </c>
      <c r="CE461" s="141">
        <v>114.6</v>
      </c>
      <c r="CF461" s="141">
        <v>114.8</v>
      </c>
      <c r="CG461" s="141">
        <v>114.6</v>
      </c>
      <c r="CH461" s="141">
        <v>114.6</v>
      </c>
      <c r="CI461" s="141">
        <v>115.3</v>
      </c>
      <c r="CJ461" s="141">
        <v>115.9</v>
      </c>
      <c r="CK461" s="141">
        <v>115.9</v>
      </c>
      <c r="CL461" s="141">
        <v>116.2</v>
      </c>
    </row>
    <row r="462" spans="1:90" x14ac:dyDescent="0.2">
      <c r="A462" s="138" t="s">
        <v>3709</v>
      </c>
      <c r="B462" s="138" t="s">
        <v>3710</v>
      </c>
      <c r="C462" s="139">
        <v>1.6879999999999999E-2</v>
      </c>
      <c r="D462" s="141">
        <v>101.1</v>
      </c>
      <c r="E462" s="141">
        <v>101.3</v>
      </c>
      <c r="F462" s="141">
        <v>101.3</v>
      </c>
      <c r="G462" s="141">
        <v>100.2</v>
      </c>
      <c r="H462" s="141">
        <v>100.2</v>
      </c>
      <c r="I462" s="141">
        <v>100.2</v>
      </c>
      <c r="J462" s="141">
        <v>100.2</v>
      </c>
      <c r="K462" s="141">
        <v>100.2</v>
      </c>
      <c r="L462" s="141">
        <v>100.2</v>
      </c>
      <c r="M462" s="141">
        <v>100.2</v>
      </c>
      <c r="N462" s="141">
        <v>100.2</v>
      </c>
      <c r="O462" s="141">
        <v>100.5</v>
      </c>
      <c r="P462" s="141">
        <v>100.5</v>
      </c>
      <c r="Q462" s="141">
        <v>100.5</v>
      </c>
      <c r="R462" s="141">
        <v>100.9</v>
      </c>
      <c r="S462" s="141">
        <v>100.9</v>
      </c>
      <c r="T462" s="141">
        <v>100.6</v>
      </c>
      <c r="U462" s="141">
        <v>100.6</v>
      </c>
      <c r="V462" s="141">
        <v>100.6</v>
      </c>
      <c r="W462" s="141">
        <v>100.6</v>
      </c>
      <c r="X462" s="141">
        <v>100.6</v>
      </c>
      <c r="Y462" s="141">
        <v>100.6</v>
      </c>
      <c r="Z462" s="141">
        <v>100.6</v>
      </c>
      <c r="AA462" s="141">
        <v>100.6</v>
      </c>
      <c r="AB462" s="141">
        <v>100.9</v>
      </c>
      <c r="AC462" s="141">
        <v>101.2</v>
      </c>
      <c r="AD462" s="141">
        <v>101.2</v>
      </c>
      <c r="AE462" s="141">
        <v>100.2</v>
      </c>
      <c r="AF462" s="141">
        <v>100.2</v>
      </c>
      <c r="AG462" s="141">
        <v>102</v>
      </c>
      <c r="AH462" s="141">
        <v>102.1</v>
      </c>
      <c r="AI462" s="141">
        <v>102.2</v>
      </c>
      <c r="AJ462" s="141">
        <v>102.2</v>
      </c>
      <c r="AK462" s="141">
        <v>102.2</v>
      </c>
      <c r="AL462" s="141">
        <v>102.2</v>
      </c>
      <c r="AM462" s="141">
        <v>102.2</v>
      </c>
      <c r="AN462" s="141">
        <v>102</v>
      </c>
      <c r="AO462" s="141">
        <v>102</v>
      </c>
      <c r="AP462" s="141">
        <v>101.2</v>
      </c>
      <c r="AQ462" s="141">
        <v>99.7</v>
      </c>
      <c r="AR462" s="141">
        <v>101.5</v>
      </c>
      <c r="AS462" s="141">
        <v>103</v>
      </c>
      <c r="AT462" s="141">
        <v>105</v>
      </c>
      <c r="AU462" s="141">
        <v>105.8</v>
      </c>
      <c r="AV462" s="141">
        <v>105.8</v>
      </c>
      <c r="AW462" s="141">
        <v>105.8</v>
      </c>
      <c r="AX462" s="141">
        <v>105.8</v>
      </c>
      <c r="AY462" s="141">
        <v>105.3</v>
      </c>
      <c r="AZ462" s="141">
        <v>104.7</v>
      </c>
      <c r="BA462" s="141">
        <v>103.3</v>
      </c>
      <c r="BB462" s="141">
        <v>102.8</v>
      </c>
      <c r="BC462" s="141">
        <v>102.8</v>
      </c>
      <c r="BD462" s="141">
        <v>102.8</v>
      </c>
      <c r="BE462" s="141">
        <v>102.8</v>
      </c>
      <c r="BF462" s="141">
        <v>102.8</v>
      </c>
      <c r="BG462" s="141">
        <v>102.8</v>
      </c>
      <c r="BH462" s="141">
        <v>102.8</v>
      </c>
      <c r="BI462" s="141">
        <v>102.8</v>
      </c>
      <c r="BJ462" s="141">
        <v>102.2</v>
      </c>
      <c r="BK462" s="141">
        <v>100.5</v>
      </c>
      <c r="BL462" s="141">
        <v>100.5</v>
      </c>
      <c r="BM462" s="141">
        <v>100.8</v>
      </c>
      <c r="BN462" s="141">
        <v>100.5</v>
      </c>
      <c r="BO462" s="141">
        <v>100</v>
      </c>
      <c r="BP462" s="141">
        <v>100.5</v>
      </c>
      <c r="BQ462" s="141">
        <v>100.5</v>
      </c>
      <c r="BR462" s="141">
        <v>100.5</v>
      </c>
      <c r="BS462" s="141">
        <v>100.5</v>
      </c>
      <c r="BT462" s="141">
        <v>100.5</v>
      </c>
      <c r="BU462" s="141">
        <v>100.5</v>
      </c>
      <c r="BV462" s="141">
        <v>100.5</v>
      </c>
      <c r="BW462" s="141">
        <v>100.5</v>
      </c>
      <c r="BX462" s="141">
        <v>100.8</v>
      </c>
      <c r="BY462" s="141">
        <v>100.8</v>
      </c>
      <c r="BZ462" s="141">
        <v>100.8</v>
      </c>
      <c r="CA462" s="141">
        <v>101.9</v>
      </c>
      <c r="CB462" s="141">
        <v>101.9</v>
      </c>
      <c r="CC462" s="141">
        <v>101.9</v>
      </c>
      <c r="CD462" s="141">
        <v>101.9</v>
      </c>
      <c r="CE462" s="141">
        <v>101.9</v>
      </c>
      <c r="CF462" s="141">
        <v>101.9</v>
      </c>
      <c r="CG462" s="141">
        <v>101.9</v>
      </c>
      <c r="CH462" s="141">
        <v>101.9</v>
      </c>
      <c r="CI462" s="141">
        <v>101.9</v>
      </c>
      <c r="CJ462" s="141">
        <v>101.9</v>
      </c>
      <c r="CK462" s="141">
        <v>101.9</v>
      </c>
      <c r="CL462" s="141">
        <v>101.9</v>
      </c>
    </row>
    <row r="463" spans="1:90" x14ac:dyDescent="0.2">
      <c r="A463" s="138" t="s">
        <v>3711</v>
      </c>
      <c r="B463" s="138" t="s">
        <v>3712</v>
      </c>
      <c r="C463" s="139">
        <v>1.2670000000000001E-2</v>
      </c>
      <c r="D463" s="141">
        <v>99.1</v>
      </c>
      <c r="E463" s="141">
        <v>102.6</v>
      </c>
      <c r="F463" s="141">
        <v>102.8</v>
      </c>
      <c r="G463" s="141">
        <v>103.5</v>
      </c>
      <c r="H463" s="141">
        <v>102.9</v>
      </c>
      <c r="I463" s="141">
        <v>103.2</v>
      </c>
      <c r="J463" s="141">
        <v>103.7</v>
      </c>
      <c r="K463" s="141">
        <v>102.1</v>
      </c>
      <c r="L463" s="141">
        <v>101.6</v>
      </c>
      <c r="M463" s="141">
        <v>105.3</v>
      </c>
      <c r="N463" s="141">
        <v>105</v>
      </c>
      <c r="O463" s="141">
        <v>105.1</v>
      </c>
      <c r="P463" s="141">
        <v>105</v>
      </c>
      <c r="Q463" s="141">
        <v>104.8</v>
      </c>
      <c r="R463" s="141">
        <v>101.8</v>
      </c>
      <c r="S463" s="141">
        <v>97.1</v>
      </c>
      <c r="T463" s="141">
        <v>96.7</v>
      </c>
      <c r="U463" s="141">
        <v>97.5</v>
      </c>
      <c r="V463" s="141">
        <v>95.8</v>
      </c>
      <c r="W463" s="141">
        <v>95.5</v>
      </c>
      <c r="X463" s="141">
        <v>96.1</v>
      </c>
      <c r="Y463" s="141">
        <v>96.1</v>
      </c>
      <c r="Z463" s="141">
        <v>93.5</v>
      </c>
      <c r="AA463" s="141">
        <v>98.7</v>
      </c>
      <c r="AB463" s="141">
        <v>97.5</v>
      </c>
      <c r="AC463" s="141">
        <v>93.2</v>
      </c>
      <c r="AD463" s="141">
        <v>95.5</v>
      </c>
      <c r="AE463" s="141">
        <v>96.3</v>
      </c>
      <c r="AF463" s="141">
        <v>94.8</v>
      </c>
      <c r="AG463" s="141">
        <v>97.7</v>
      </c>
      <c r="AH463" s="141">
        <v>97.8</v>
      </c>
      <c r="AI463" s="141">
        <v>97</v>
      </c>
      <c r="AJ463" s="141">
        <v>97.1</v>
      </c>
      <c r="AK463" s="141">
        <v>97.4</v>
      </c>
      <c r="AL463" s="141">
        <v>97.7</v>
      </c>
      <c r="AM463" s="141">
        <v>96.7</v>
      </c>
      <c r="AN463" s="141">
        <v>99.4</v>
      </c>
      <c r="AO463" s="141">
        <v>98</v>
      </c>
      <c r="AP463" s="141">
        <v>99.6</v>
      </c>
      <c r="AQ463" s="141">
        <v>102.7</v>
      </c>
      <c r="AR463" s="141">
        <v>102.8</v>
      </c>
      <c r="AS463" s="141">
        <v>105.5</v>
      </c>
      <c r="AT463" s="141">
        <v>107.6</v>
      </c>
      <c r="AU463" s="141">
        <v>107.6</v>
      </c>
      <c r="AV463" s="141">
        <v>107.6</v>
      </c>
      <c r="AW463" s="141">
        <v>107.6</v>
      </c>
      <c r="AX463" s="141">
        <v>107.6</v>
      </c>
      <c r="AY463" s="141">
        <v>106.9</v>
      </c>
      <c r="AZ463" s="141">
        <v>108.3</v>
      </c>
      <c r="BA463" s="141">
        <v>108.1</v>
      </c>
      <c r="BB463" s="141">
        <v>104.6</v>
      </c>
      <c r="BC463" s="141">
        <v>104.8</v>
      </c>
      <c r="BD463" s="141">
        <v>107.9</v>
      </c>
      <c r="BE463" s="141">
        <v>106.4</v>
      </c>
      <c r="BF463" s="141">
        <v>105.7</v>
      </c>
      <c r="BG463" s="141">
        <v>109.5</v>
      </c>
      <c r="BH463" s="141">
        <v>103.9</v>
      </c>
      <c r="BI463" s="141">
        <v>104.1</v>
      </c>
      <c r="BJ463" s="141">
        <v>104</v>
      </c>
      <c r="BK463" s="141">
        <v>103.9</v>
      </c>
      <c r="BL463" s="141">
        <v>103.9</v>
      </c>
      <c r="BM463" s="141">
        <v>103.3</v>
      </c>
      <c r="BN463" s="141">
        <v>103.3</v>
      </c>
      <c r="BO463" s="141">
        <v>105.2</v>
      </c>
      <c r="BP463" s="141">
        <v>104.9</v>
      </c>
      <c r="BQ463" s="141">
        <v>105.3</v>
      </c>
      <c r="BR463" s="141">
        <v>107</v>
      </c>
      <c r="BS463" s="141">
        <v>107.5</v>
      </c>
      <c r="BT463" s="141">
        <v>107</v>
      </c>
      <c r="BU463" s="141">
        <v>107.1</v>
      </c>
      <c r="BV463" s="141">
        <v>111.5</v>
      </c>
      <c r="BW463" s="141">
        <v>111.6</v>
      </c>
      <c r="BX463" s="141">
        <v>108</v>
      </c>
      <c r="BY463" s="141">
        <v>107.1</v>
      </c>
      <c r="BZ463" s="141">
        <v>107.6</v>
      </c>
      <c r="CA463" s="141">
        <v>106.1</v>
      </c>
      <c r="CB463" s="141">
        <v>104.7</v>
      </c>
      <c r="CC463" s="141">
        <v>103.9</v>
      </c>
      <c r="CD463" s="141">
        <v>105</v>
      </c>
      <c r="CE463" s="141">
        <v>105</v>
      </c>
      <c r="CF463" s="141">
        <v>105</v>
      </c>
      <c r="CG463" s="141">
        <v>105</v>
      </c>
      <c r="CH463" s="141">
        <v>105</v>
      </c>
      <c r="CI463" s="141">
        <v>105</v>
      </c>
      <c r="CJ463" s="141">
        <v>105</v>
      </c>
      <c r="CK463" s="141">
        <v>105</v>
      </c>
      <c r="CL463" s="141">
        <v>105</v>
      </c>
    </row>
    <row r="464" spans="1:90" x14ac:dyDescent="0.2">
      <c r="A464" s="138" t="s">
        <v>3713</v>
      </c>
      <c r="B464" s="138" t="s">
        <v>3714</v>
      </c>
      <c r="C464" s="139">
        <v>5.0709999999999998E-2</v>
      </c>
      <c r="D464" s="141">
        <v>99.7</v>
      </c>
      <c r="E464" s="141">
        <v>99.7</v>
      </c>
      <c r="F464" s="141">
        <v>99.7</v>
      </c>
      <c r="G464" s="141">
        <v>103.9</v>
      </c>
      <c r="H464" s="141">
        <v>103.5</v>
      </c>
      <c r="I464" s="141">
        <v>102.4</v>
      </c>
      <c r="J464" s="141">
        <v>102.4</v>
      </c>
      <c r="K464" s="141">
        <v>102.4</v>
      </c>
      <c r="L464" s="141">
        <v>102.4</v>
      </c>
      <c r="M464" s="141">
        <v>102.4</v>
      </c>
      <c r="N464" s="141">
        <v>102.4</v>
      </c>
      <c r="O464" s="141">
        <v>102.4</v>
      </c>
      <c r="P464" s="141">
        <v>102.4</v>
      </c>
      <c r="Q464" s="141">
        <v>102.4</v>
      </c>
      <c r="R464" s="141">
        <v>102.4</v>
      </c>
      <c r="S464" s="141">
        <v>103.2</v>
      </c>
      <c r="T464" s="141">
        <v>103.2</v>
      </c>
      <c r="U464" s="141">
        <v>103.2</v>
      </c>
      <c r="V464" s="141">
        <v>103.2</v>
      </c>
      <c r="W464" s="141">
        <v>103.2</v>
      </c>
      <c r="X464" s="141">
        <v>103.2</v>
      </c>
      <c r="Y464" s="141">
        <v>103.2</v>
      </c>
      <c r="Z464" s="141">
        <v>103.2</v>
      </c>
      <c r="AA464" s="141">
        <v>103.2</v>
      </c>
      <c r="AB464" s="141">
        <v>103.2</v>
      </c>
      <c r="AC464" s="141">
        <v>103.2</v>
      </c>
      <c r="AD464" s="141">
        <v>102.6</v>
      </c>
      <c r="AE464" s="141">
        <v>103.9</v>
      </c>
      <c r="AF464" s="141">
        <v>103.9</v>
      </c>
      <c r="AG464" s="141">
        <v>103.9</v>
      </c>
      <c r="AH464" s="141">
        <v>103.9</v>
      </c>
      <c r="AI464" s="141">
        <v>103.9</v>
      </c>
      <c r="AJ464" s="141">
        <v>103.9</v>
      </c>
      <c r="AK464" s="141">
        <v>102.8</v>
      </c>
      <c r="AL464" s="141">
        <v>102.4</v>
      </c>
      <c r="AM464" s="141">
        <v>104</v>
      </c>
      <c r="AN464" s="141">
        <v>104</v>
      </c>
      <c r="AO464" s="141">
        <v>104</v>
      </c>
      <c r="AP464" s="141">
        <v>103.2</v>
      </c>
      <c r="AQ464" s="141">
        <v>107.6</v>
      </c>
      <c r="AR464" s="141">
        <v>107.6</v>
      </c>
      <c r="AS464" s="141">
        <v>109.3</v>
      </c>
      <c r="AT464" s="141">
        <v>111</v>
      </c>
      <c r="AU464" s="141">
        <v>111</v>
      </c>
      <c r="AV464" s="141">
        <v>111</v>
      </c>
      <c r="AW464" s="141">
        <v>111</v>
      </c>
      <c r="AX464" s="141">
        <v>111</v>
      </c>
      <c r="AY464" s="141">
        <v>110.3</v>
      </c>
      <c r="AZ464" s="141">
        <v>111.6</v>
      </c>
      <c r="BA464" s="141">
        <v>113.4</v>
      </c>
      <c r="BB464" s="141">
        <v>118.9</v>
      </c>
      <c r="BC464" s="141">
        <v>114.5</v>
      </c>
      <c r="BD464" s="141">
        <v>110.5</v>
      </c>
      <c r="BE464" s="141">
        <v>108.2</v>
      </c>
      <c r="BF464" s="141">
        <v>109.5</v>
      </c>
      <c r="BG464" s="141">
        <v>111.7</v>
      </c>
      <c r="BH464" s="141">
        <v>111.4</v>
      </c>
      <c r="BI464" s="141">
        <v>112.6</v>
      </c>
      <c r="BJ464" s="141">
        <v>113.8</v>
      </c>
      <c r="BK464" s="141">
        <v>114.8</v>
      </c>
      <c r="BL464" s="141">
        <v>108.8</v>
      </c>
      <c r="BM464" s="141">
        <v>108.8</v>
      </c>
      <c r="BN464" s="141">
        <v>121.8</v>
      </c>
      <c r="BO464" s="141">
        <v>122.7</v>
      </c>
      <c r="BP464" s="141">
        <v>122.7</v>
      </c>
      <c r="BQ464" s="141">
        <v>122.7</v>
      </c>
      <c r="BR464" s="141">
        <v>122.7</v>
      </c>
      <c r="BS464" s="141">
        <v>122.7</v>
      </c>
      <c r="BT464" s="141">
        <v>122.7</v>
      </c>
      <c r="BU464" s="141">
        <v>122.7</v>
      </c>
      <c r="BV464" s="141">
        <v>122.7</v>
      </c>
      <c r="BW464" s="141">
        <v>122.7</v>
      </c>
      <c r="BX464" s="141">
        <v>122.7</v>
      </c>
      <c r="BY464" s="141">
        <v>124.1</v>
      </c>
      <c r="BZ464" s="141">
        <v>122</v>
      </c>
      <c r="CA464" s="141">
        <v>119.8</v>
      </c>
      <c r="CB464" s="141">
        <v>119.6</v>
      </c>
      <c r="CC464" s="141">
        <v>119.6</v>
      </c>
      <c r="CD464" s="141">
        <v>119.6</v>
      </c>
      <c r="CE464" s="141">
        <v>119.6</v>
      </c>
      <c r="CF464" s="141">
        <v>120.5</v>
      </c>
      <c r="CG464" s="141">
        <v>120.8</v>
      </c>
      <c r="CH464" s="141">
        <v>120.8</v>
      </c>
      <c r="CI464" s="141">
        <v>122</v>
      </c>
      <c r="CJ464" s="141">
        <v>126.5</v>
      </c>
      <c r="CK464" s="141">
        <v>128.1</v>
      </c>
      <c r="CL464" s="141">
        <v>128.80000000000001</v>
      </c>
    </row>
    <row r="465" spans="1:90" x14ac:dyDescent="0.2">
      <c r="A465" s="138" t="s">
        <v>3715</v>
      </c>
      <c r="B465" s="138" t="s">
        <v>3716</v>
      </c>
      <c r="C465" s="139">
        <v>0.17404</v>
      </c>
      <c r="D465" s="141">
        <v>98.9</v>
      </c>
      <c r="E465" s="141">
        <v>98.9</v>
      </c>
      <c r="F465" s="141">
        <v>98.9</v>
      </c>
      <c r="G465" s="141">
        <v>102.9</v>
      </c>
      <c r="H465" s="141">
        <v>103.3</v>
      </c>
      <c r="I465" s="141">
        <v>103.3</v>
      </c>
      <c r="J465" s="141">
        <v>103.3</v>
      </c>
      <c r="K465" s="141">
        <v>103.3</v>
      </c>
      <c r="L465" s="141">
        <v>103.3</v>
      </c>
      <c r="M465" s="141">
        <v>103.3</v>
      </c>
      <c r="N465" s="141">
        <v>103.3</v>
      </c>
      <c r="O465" s="141">
        <v>103.3</v>
      </c>
      <c r="P465" s="141">
        <v>103.3</v>
      </c>
      <c r="Q465" s="141">
        <v>103.3</v>
      </c>
      <c r="R465" s="141">
        <v>103.3</v>
      </c>
      <c r="S465" s="141">
        <v>111.1</v>
      </c>
      <c r="T465" s="141">
        <v>111.7</v>
      </c>
      <c r="U465" s="141">
        <v>110.6</v>
      </c>
      <c r="V465" s="141">
        <v>111.7</v>
      </c>
      <c r="W465" s="141">
        <v>111.7</v>
      </c>
      <c r="X465" s="141">
        <v>111.7</v>
      </c>
      <c r="Y465" s="141">
        <v>111.7</v>
      </c>
      <c r="Z465" s="141">
        <v>111.7</v>
      </c>
      <c r="AA465" s="141">
        <v>111.7</v>
      </c>
      <c r="AB465" s="141">
        <v>111.7</v>
      </c>
      <c r="AC465" s="141">
        <v>110.6</v>
      </c>
      <c r="AD465" s="141">
        <v>110.7</v>
      </c>
      <c r="AE465" s="141">
        <v>111.7</v>
      </c>
      <c r="AF465" s="141">
        <v>111.7</v>
      </c>
      <c r="AG465" s="141">
        <v>111.7</v>
      </c>
      <c r="AH465" s="141">
        <v>111.7</v>
      </c>
      <c r="AI465" s="141">
        <v>111.7</v>
      </c>
      <c r="AJ465" s="141">
        <v>111.7</v>
      </c>
      <c r="AK465" s="141">
        <v>111.7</v>
      </c>
      <c r="AL465" s="141">
        <v>111.7</v>
      </c>
      <c r="AM465" s="141">
        <v>111.7</v>
      </c>
      <c r="AN465" s="141">
        <v>111.7</v>
      </c>
      <c r="AO465" s="141">
        <v>111.7</v>
      </c>
      <c r="AP465" s="141">
        <v>111.7</v>
      </c>
      <c r="AQ465" s="141">
        <v>111.7</v>
      </c>
      <c r="AR465" s="141">
        <v>111.7</v>
      </c>
      <c r="AS465" s="141">
        <v>111.7</v>
      </c>
      <c r="AT465" s="141">
        <v>111.7</v>
      </c>
      <c r="AU465" s="141">
        <v>111.7</v>
      </c>
      <c r="AV465" s="141">
        <v>107.8</v>
      </c>
      <c r="AW465" s="141">
        <v>107.8</v>
      </c>
      <c r="AX465" s="141">
        <v>107.8</v>
      </c>
      <c r="AY465" s="141">
        <v>108.7</v>
      </c>
      <c r="AZ465" s="141">
        <v>121.4</v>
      </c>
      <c r="BA465" s="141">
        <v>121.4</v>
      </c>
      <c r="BB465" s="141">
        <v>121.1</v>
      </c>
      <c r="BC465" s="141">
        <v>121.1</v>
      </c>
      <c r="BD465" s="141">
        <v>118.4</v>
      </c>
      <c r="BE465" s="141">
        <v>118.4</v>
      </c>
      <c r="BF465" s="141">
        <v>118.4</v>
      </c>
      <c r="BG465" s="141">
        <v>118.4</v>
      </c>
      <c r="BH465" s="141">
        <v>118.4</v>
      </c>
      <c r="BI465" s="141">
        <v>118.4</v>
      </c>
      <c r="BJ465" s="141">
        <v>118.4</v>
      </c>
      <c r="BK465" s="141">
        <v>118.4</v>
      </c>
      <c r="BL465" s="141">
        <v>118.4</v>
      </c>
      <c r="BM465" s="141">
        <v>118.4</v>
      </c>
      <c r="BN465" s="141">
        <v>119</v>
      </c>
      <c r="BO465" s="141">
        <v>119.2</v>
      </c>
      <c r="BP465" s="141">
        <v>119.2</v>
      </c>
      <c r="BQ465" s="141">
        <v>119.2</v>
      </c>
      <c r="BR465" s="141">
        <v>119.2</v>
      </c>
      <c r="BS465" s="141">
        <v>119.2</v>
      </c>
      <c r="BT465" s="141">
        <v>119.2</v>
      </c>
      <c r="BU465" s="141">
        <v>119.2</v>
      </c>
      <c r="BV465" s="141">
        <v>119.2</v>
      </c>
      <c r="BW465" s="141">
        <v>119.2</v>
      </c>
      <c r="BX465" s="141">
        <v>116.2</v>
      </c>
      <c r="BY465" s="141">
        <v>116.3</v>
      </c>
      <c r="BZ465" s="141">
        <v>116.3</v>
      </c>
      <c r="CA465" s="141">
        <v>116.3</v>
      </c>
      <c r="CB465" s="141">
        <v>116.3</v>
      </c>
      <c r="CC465" s="141">
        <v>111.6</v>
      </c>
      <c r="CD465" s="141">
        <v>113.6</v>
      </c>
      <c r="CE465" s="141">
        <v>113.6</v>
      </c>
      <c r="CF465" s="141">
        <v>113.6</v>
      </c>
      <c r="CG465" s="141">
        <v>114.9</v>
      </c>
      <c r="CH465" s="141">
        <v>114.9</v>
      </c>
      <c r="CI465" s="141">
        <v>114.9</v>
      </c>
      <c r="CJ465" s="141">
        <v>114.9</v>
      </c>
      <c r="CK465" s="141">
        <v>114.9</v>
      </c>
      <c r="CL465" s="141">
        <v>115.2</v>
      </c>
    </row>
    <row r="466" spans="1:90" x14ac:dyDescent="0.2">
      <c r="A466" s="138" t="s">
        <v>3717</v>
      </c>
      <c r="B466" s="138" t="s">
        <v>3718</v>
      </c>
      <c r="C466" s="139">
        <v>0.22911000000000001</v>
      </c>
      <c r="D466" s="141">
        <v>100.1</v>
      </c>
      <c r="E466" s="141">
        <v>98</v>
      </c>
      <c r="F466" s="141">
        <v>99.6</v>
      </c>
      <c r="G466" s="141">
        <v>102</v>
      </c>
      <c r="H466" s="141">
        <v>103</v>
      </c>
      <c r="I466" s="141">
        <v>101.7</v>
      </c>
      <c r="J466" s="141">
        <v>101.3</v>
      </c>
      <c r="K466" s="141">
        <v>101</v>
      </c>
      <c r="L466" s="141">
        <v>100.8</v>
      </c>
      <c r="M466" s="141">
        <v>100.6</v>
      </c>
      <c r="N466" s="141">
        <v>100.5</v>
      </c>
      <c r="O466" s="141">
        <v>100.2</v>
      </c>
      <c r="P466" s="141">
        <v>100.3</v>
      </c>
      <c r="Q466" s="141">
        <v>101</v>
      </c>
      <c r="R466" s="141">
        <v>104.5</v>
      </c>
      <c r="S466" s="141">
        <v>109.1</v>
      </c>
      <c r="T466" s="141">
        <v>108.3</v>
      </c>
      <c r="U466" s="141">
        <v>110.6</v>
      </c>
      <c r="V466" s="141">
        <v>110.8</v>
      </c>
      <c r="W466" s="141">
        <v>107.8</v>
      </c>
      <c r="X466" s="141">
        <v>108.9</v>
      </c>
      <c r="Y466" s="141">
        <v>108.3</v>
      </c>
      <c r="Z466" s="141">
        <v>108.8</v>
      </c>
      <c r="AA466" s="141">
        <v>108</v>
      </c>
      <c r="AB466" s="141">
        <v>106.5</v>
      </c>
      <c r="AC466" s="141">
        <v>107.2</v>
      </c>
      <c r="AD466" s="141">
        <v>108.7</v>
      </c>
      <c r="AE466" s="141">
        <v>103.8</v>
      </c>
      <c r="AF466" s="141">
        <v>103.5</v>
      </c>
      <c r="AG466" s="141">
        <v>104.1</v>
      </c>
      <c r="AH466" s="141">
        <v>104.2</v>
      </c>
      <c r="AI466" s="141">
        <v>105.1</v>
      </c>
      <c r="AJ466" s="141">
        <v>104.3</v>
      </c>
      <c r="AK466" s="141">
        <v>104.3</v>
      </c>
      <c r="AL466" s="141">
        <v>103.7</v>
      </c>
      <c r="AM466" s="141">
        <v>104.2</v>
      </c>
      <c r="AN466" s="141">
        <v>105.7</v>
      </c>
      <c r="AO466" s="141">
        <v>105.9</v>
      </c>
      <c r="AP466" s="141">
        <v>105.6</v>
      </c>
      <c r="AQ466" s="141">
        <v>107.7</v>
      </c>
      <c r="AR466" s="141">
        <v>109.7</v>
      </c>
      <c r="AS466" s="141">
        <v>109.7</v>
      </c>
      <c r="AT466" s="141">
        <v>110.5</v>
      </c>
      <c r="AU466" s="141">
        <v>111</v>
      </c>
      <c r="AV466" s="141">
        <v>111.6</v>
      </c>
      <c r="AW466" s="141">
        <v>111.6</v>
      </c>
      <c r="AX466" s="141">
        <v>109.5</v>
      </c>
      <c r="AY466" s="141">
        <v>108.6</v>
      </c>
      <c r="AZ466" s="141">
        <v>107.1</v>
      </c>
      <c r="BA466" s="141">
        <v>106.8</v>
      </c>
      <c r="BB466" s="141">
        <v>106</v>
      </c>
      <c r="BC466" s="141">
        <v>104.9</v>
      </c>
      <c r="BD466" s="141">
        <v>105.1</v>
      </c>
      <c r="BE466" s="141">
        <v>105.1</v>
      </c>
      <c r="BF466" s="141">
        <v>105</v>
      </c>
      <c r="BG466" s="141">
        <v>105</v>
      </c>
      <c r="BH466" s="141">
        <v>105</v>
      </c>
      <c r="BI466" s="141">
        <v>105</v>
      </c>
      <c r="BJ466" s="141">
        <v>105</v>
      </c>
      <c r="BK466" s="141">
        <v>105</v>
      </c>
      <c r="BL466" s="141">
        <v>105.3</v>
      </c>
      <c r="BM466" s="141">
        <v>105.3</v>
      </c>
      <c r="BN466" s="141">
        <v>105.5</v>
      </c>
      <c r="BO466" s="141">
        <v>110.9</v>
      </c>
      <c r="BP466" s="141">
        <v>108.7</v>
      </c>
      <c r="BQ466" s="141">
        <v>108.8</v>
      </c>
      <c r="BR466" s="141">
        <v>108.3</v>
      </c>
      <c r="BS466" s="141">
        <v>107.9</v>
      </c>
      <c r="BT466" s="141">
        <v>108.2</v>
      </c>
      <c r="BU466" s="141">
        <v>108.9</v>
      </c>
      <c r="BV466" s="141">
        <v>109.1</v>
      </c>
      <c r="BW466" s="141">
        <v>109</v>
      </c>
      <c r="BX466" s="141">
        <v>109.4</v>
      </c>
      <c r="BY466" s="141">
        <v>109.4</v>
      </c>
      <c r="BZ466" s="141">
        <v>111.6</v>
      </c>
      <c r="CA466" s="141">
        <v>112.4</v>
      </c>
      <c r="CB466" s="141">
        <v>112.2</v>
      </c>
      <c r="CC466" s="141">
        <v>115.6</v>
      </c>
      <c r="CD466" s="141">
        <v>115.6</v>
      </c>
      <c r="CE466" s="141">
        <v>115.7</v>
      </c>
      <c r="CF466" s="141">
        <v>115.9</v>
      </c>
      <c r="CG466" s="141">
        <v>114.5</v>
      </c>
      <c r="CH466" s="141">
        <v>114.5</v>
      </c>
      <c r="CI466" s="141">
        <v>115.7</v>
      </c>
      <c r="CJ466" s="141">
        <v>115.9</v>
      </c>
      <c r="CK466" s="141">
        <v>115.7</v>
      </c>
      <c r="CL466" s="141">
        <v>115.9</v>
      </c>
    </row>
    <row r="467" spans="1:90" x14ac:dyDescent="0.2">
      <c r="A467" s="138" t="s">
        <v>3719</v>
      </c>
      <c r="B467" s="138" t="s">
        <v>3720</v>
      </c>
      <c r="C467" s="139">
        <v>0.52932000000000001</v>
      </c>
      <c r="D467" s="141">
        <v>100.9</v>
      </c>
      <c r="E467" s="141">
        <v>101.7</v>
      </c>
      <c r="F467" s="141">
        <v>102.4</v>
      </c>
      <c r="G467" s="141">
        <v>103.2</v>
      </c>
      <c r="H467" s="141">
        <v>103.3</v>
      </c>
      <c r="I467" s="141">
        <v>103.8</v>
      </c>
      <c r="J467" s="141">
        <v>104</v>
      </c>
      <c r="K467" s="141">
        <v>104.2</v>
      </c>
      <c r="L467" s="141">
        <v>104.5</v>
      </c>
      <c r="M467" s="141">
        <v>104.5</v>
      </c>
      <c r="N467" s="141">
        <v>105.4</v>
      </c>
      <c r="O467" s="141">
        <v>105.4</v>
      </c>
      <c r="P467" s="141">
        <v>104.6</v>
      </c>
      <c r="Q467" s="141">
        <v>104.3</v>
      </c>
      <c r="R467" s="141">
        <v>103.9</v>
      </c>
      <c r="S467" s="141">
        <v>104.3</v>
      </c>
      <c r="T467" s="141">
        <v>104.4</v>
      </c>
      <c r="U467" s="141">
        <v>104.8</v>
      </c>
      <c r="V467" s="141">
        <v>105.2</v>
      </c>
      <c r="W467" s="141">
        <v>105.2</v>
      </c>
      <c r="X467" s="141">
        <v>105.8</v>
      </c>
      <c r="Y467" s="141">
        <v>106.2</v>
      </c>
      <c r="Z467" s="141">
        <v>106.2</v>
      </c>
      <c r="AA467" s="141">
        <v>106.1</v>
      </c>
      <c r="AB467" s="141">
        <v>106.3</v>
      </c>
      <c r="AC467" s="141">
        <v>106.7</v>
      </c>
      <c r="AD467" s="141">
        <v>107</v>
      </c>
      <c r="AE467" s="141">
        <v>109</v>
      </c>
      <c r="AF467" s="141">
        <v>109.9</v>
      </c>
      <c r="AG467" s="141">
        <v>109.9</v>
      </c>
      <c r="AH467" s="141">
        <v>109.9</v>
      </c>
      <c r="AI467" s="141">
        <v>109.9</v>
      </c>
      <c r="AJ467" s="141">
        <v>109.8</v>
      </c>
      <c r="AK467" s="141">
        <v>109.9</v>
      </c>
      <c r="AL467" s="141">
        <v>109.9</v>
      </c>
      <c r="AM467" s="141">
        <v>109.9</v>
      </c>
      <c r="AN467" s="141">
        <v>112</v>
      </c>
      <c r="AO467" s="141">
        <v>112.2</v>
      </c>
      <c r="AP467" s="141">
        <v>114.4</v>
      </c>
      <c r="AQ467" s="141">
        <v>114.5</v>
      </c>
      <c r="AR467" s="141">
        <v>114.4</v>
      </c>
      <c r="AS467" s="141">
        <v>116.3</v>
      </c>
      <c r="AT467" s="141">
        <v>117.1</v>
      </c>
      <c r="AU467" s="141">
        <v>119.8</v>
      </c>
      <c r="AV467" s="141">
        <v>118.5</v>
      </c>
      <c r="AW467" s="141">
        <v>119.5</v>
      </c>
      <c r="AX467" s="141">
        <v>118.7</v>
      </c>
      <c r="AY467" s="141">
        <v>118.2</v>
      </c>
      <c r="AZ467" s="141">
        <v>118.3</v>
      </c>
      <c r="BA467" s="141">
        <v>118.5</v>
      </c>
      <c r="BB467" s="141">
        <v>117.3</v>
      </c>
      <c r="BC467" s="141">
        <v>119.4</v>
      </c>
      <c r="BD467" s="141">
        <v>118.3</v>
      </c>
      <c r="BE467" s="141">
        <v>116.8</v>
      </c>
      <c r="BF467" s="141">
        <v>116.7</v>
      </c>
      <c r="BG467" s="141">
        <v>115</v>
      </c>
      <c r="BH467" s="141">
        <v>115</v>
      </c>
      <c r="BI467" s="141">
        <v>115</v>
      </c>
      <c r="BJ467" s="141">
        <v>114.7</v>
      </c>
      <c r="BK467" s="141">
        <v>115.3</v>
      </c>
      <c r="BL467" s="141">
        <v>120.8</v>
      </c>
      <c r="BM467" s="141">
        <v>121.3</v>
      </c>
      <c r="BN467" s="141">
        <v>122.2</v>
      </c>
      <c r="BO467" s="141">
        <v>122.4</v>
      </c>
      <c r="BP467" s="141">
        <v>122.6</v>
      </c>
      <c r="BQ467" s="141">
        <v>122.6</v>
      </c>
      <c r="BR467" s="141">
        <v>123</v>
      </c>
      <c r="BS467" s="141">
        <v>123.2</v>
      </c>
      <c r="BT467" s="141">
        <v>123.1</v>
      </c>
      <c r="BU467" s="141">
        <v>123.2</v>
      </c>
      <c r="BV467" s="141">
        <v>123.2</v>
      </c>
      <c r="BW467" s="141">
        <v>123.3</v>
      </c>
      <c r="BX467" s="141">
        <v>121.2</v>
      </c>
      <c r="BY467" s="141">
        <v>120.9</v>
      </c>
      <c r="BZ467" s="141">
        <v>123</v>
      </c>
      <c r="CA467" s="141">
        <v>123.5</v>
      </c>
      <c r="CB467" s="141">
        <v>120.1</v>
      </c>
      <c r="CC467" s="141">
        <v>123.6</v>
      </c>
      <c r="CD467" s="141">
        <v>124.9</v>
      </c>
      <c r="CE467" s="141">
        <v>125.6</v>
      </c>
      <c r="CF467" s="141">
        <v>126.6</v>
      </c>
      <c r="CG467" s="141">
        <v>127.5</v>
      </c>
      <c r="CH467" s="141">
        <v>130.9</v>
      </c>
      <c r="CI467" s="141">
        <v>132.19999999999999</v>
      </c>
      <c r="CJ467" s="141">
        <v>134.30000000000001</v>
      </c>
      <c r="CK467" s="141">
        <v>134.9</v>
      </c>
      <c r="CL467" s="141">
        <v>137.69999999999999</v>
      </c>
    </row>
    <row r="468" spans="1:90" x14ac:dyDescent="0.2">
      <c r="A468" s="138" t="s">
        <v>3721</v>
      </c>
      <c r="B468" s="138" t="s">
        <v>3722</v>
      </c>
      <c r="C468" s="139">
        <v>0.37359999999999999</v>
      </c>
      <c r="D468" s="141">
        <v>100.9</v>
      </c>
      <c r="E468" s="141">
        <v>100.9</v>
      </c>
      <c r="F468" s="141">
        <v>101.6</v>
      </c>
      <c r="G468" s="141">
        <v>102.7</v>
      </c>
      <c r="H468" s="141">
        <v>102.7</v>
      </c>
      <c r="I468" s="141">
        <v>102.9</v>
      </c>
      <c r="J468" s="141">
        <v>103</v>
      </c>
      <c r="K468" s="141">
        <v>103.3</v>
      </c>
      <c r="L468" s="141">
        <v>103.5</v>
      </c>
      <c r="M468" s="141">
        <v>103.5</v>
      </c>
      <c r="N468" s="141">
        <v>104.7</v>
      </c>
      <c r="O468" s="141">
        <v>104.6</v>
      </c>
      <c r="P468" s="141">
        <v>103.3</v>
      </c>
      <c r="Q468" s="141">
        <v>103</v>
      </c>
      <c r="R468" s="141">
        <v>102.4</v>
      </c>
      <c r="S468" s="141">
        <v>102.5</v>
      </c>
      <c r="T468" s="141">
        <v>102.5</v>
      </c>
      <c r="U468" s="141">
        <v>102.6</v>
      </c>
      <c r="V468" s="141">
        <v>102.8</v>
      </c>
      <c r="W468" s="141">
        <v>102.8</v>
      </c>
      <c r="X468" s="141">
        <v>103.7</v>
      </c>
      <c r="Y468" s="141">
        <v>104.1</v>
      </c>
      <c r="Z468" s="141">
        <v>104.1</v>
      </c>
      <c r="AA468" s="141">
        <v>104.1</v>
      </c>
      <c r="AB468" s="141">
        <v>104.1</v>
      </c>
      <c r="AC468" s="141">
        <v>104.7</v>
      </c>
      <c r="AD468" s="141">
        <v>105</v>
      </c>
      <c r="AE468" s="141">
        <v>108.4</v>
      </c>
      <c r="AF468" s="141">
        <v>109.6</v>
      </c>
      <c r="AG468" s="141">
        <v>109.6</v>
      </c>
      <c r="AH468" s="141">
        <v>109.6</v>
      </c>
      <c r="AI468" s="141">
        <v>109.2</v>
      </c>
      <c r="AJ468" s="141">
        <v>109</v>
      </c>
      <c r="AK468" s="141">
        <v>109</v>
      </c>
      <c r="AL468" s="141">
        <v>109</v>
      </c>
      <c r="AM468" s="141">
        <v>109</v>
      </c>
      <c r="AN468" s="141">
        <v>111.6</v>
      </c>
      <c r="AO468" s="141">
        <v>111.8</v>
      </c>
      <c r="AP468" s="141">
        <v>114.6</v>
      </c>
      <c r="AQ468" s="141">
        <v>114.6</v>
      </c>
      <c r="AR468" s="141">
        <v>114.4</v>
      </c>
      <c r="AS468" s="141">
        <v>116.7</v>
      </c>
      <c r="AT468" s="141">
        <v>117.8</v>
      </c>
      <c r="AU468" s="141">
        <v>121.6</v>
      </c>
      <c r="AV468" s="141">
        <v>119.7</v>
      </c>
      <c r="AW468" s="141">
        <v>121.1</v>
      </c>
      <c r="AX468" s="141">
        <v>119.9</v>
      </c>
      <c r="AY468" s="141">
        <v>117.9</v>
      </c>
      <c r="AZ468" s="141">
        <v>117.7</v>
      </c>
      <c r="BA468" s="141">
        <v>117.9</v>
      </c>
      <c r="BB468" s="141">
        <v>116.3</v>
      </c>
      <c r="BC468" s="141">
        <v>118.5</v>
      </c>
      <c r="BD468" s="141">
        <v>118.4</v>
      </c>
      <c r="BE468" s="141">
        <v>118</v>
      </c>
      <c r="BF468" s="141">
        <v>118.1</v>
      </c>
      <c r="BG468" s="141">
        <v>115.8</v>
      </c>
      <c r="BH468" s="141">
        <v>115.6</v>
      </c>
      <c r="BI468" s="141">
        <v>115.6</v>
      </c>
      <c r="BJ468" s="141">
        <v>114.7</v>
      </c>
      <c r="BK468" s="141">
        <v>114.7</v>
      </c>
      <c r="BL468" s="141">
        <v>122</v>
      </c>
      <c r="BM468" s="141">
        <v>122.3</v>
      </c>
      <c r="BN468" s="141">
        <v>122.3</v>
      </c>
      <c r="BO468" s="141">
        <v>121.7</v>
      </c>
      <c r="BP468" s="141">
        <v>121.8</v>
      </c>
      <c r="BQ468" s="141">
        <v>121.9</v>
      </c>
      <c r="BR468" s="141">
        <v>122.1</v>
      </c>
      <c r="BS468" s="141">
        <v>122.3</v>
      </c>
      <c r="BT468" s="141">
        <v>122.3</v>
      </c>
      <c r="BU468" s="141">
        <v>122.3</v>
      </c>
      <c r="BV468" s="141">
        <v>122.3</v>
      </c>
      <c r="BW468" s="141">
        <v>122.3</v>
      </c>
      <c r="BX468" s="141">
        <v>119.5</v>
      </c>
      <c r="BY468" s="141">
        <v>119</v>
      </c>
      <c r="BZ468" s="141">
        <v>122</v>
      </c>
      <c r="CA468" s="141">
        <v>122.4</v>
      </c>
      <c r="CB468" s="141">
        <v>119.3</v>
      </c>
      <c r="CC468" s="141">
        <v>123.9</v>
      </c>
      <c r="CD468" s="141">
        <v>124.7</v>
      </c>
      <c r="CE468" s="141">
        <v>125.6</v>
      </c>
      <c r="CF468" s="141">
        <v>126.7</v>
      </c>
      <c r="CG468" s="141">
        <v>127.5</v>
      </c>
      <c r="CH468" s="141">
        <v>132.30000000000001</v>
      </c>
      <c r="CI468" s="141">
        <v>133.80000000000001</v>
      </c>
      <c r="CJ468" s="141">
        <v>136.80000000000001</v>
      </c>
      <c r="CK468" s="141">
        <v>137.9</v>
      </c>
      <c r="CL468" s="141">
        <v>141.5</v>
      </c>
    </row>
    <row r="469" spans="1:90" x14ac:dyDescent="0.2">
      <c r="A469" s="138" t="s">
        <v>3723</v>
      </c>
      <c r="B469" s="138" t="s">
        <v>3724</v>
      </c>
      <c r="C469" s="139">
        <v>4.28E-3</v>
      </c>
      <c r="D469" s="141">
        <v>103.1</v>
      </c>
      <c r="E469" s="141">
        <v>103.1</v>
      </c>
      <c r="F469" s="141">
        <v>103.1</v>
      </c>
      <c r="G469" s="141">
        <v>103.1</v>
      </c>
      <c r="H469" s="141">
        <v>102.7</v>
      </c>
      <c r="I469" s="141">
        <v>103.7</v>
      </c>
      <c r="J469" s="141">
        <v>103.7</v>
      </c>
      <c r="K469" s="141">
        <v>105.5</v>
      </c>
      <c r="L469" s="141">
        <v>108.9</v>
      </c>
      <c r="M469" s="141">
        <v>108.9</v>
      </c>
      <c r="N469" s="141">
        <v>118.3</v>
      </c>
      <c r="O469" s="141">
        <v>118.3</v>
      </c>
      <c r="P469" s="141">
        <v>118.3</v>
      </c>
      <c r="Q469" s="141">
        <v>118.3</v>
      </c>
      <c r="R469" s="141">
        <v>111.4</v>
      </c>
      <c r="S469" s="141">
        <v>111.4</v>
      </c>
      <c r="T469" s="141">
        <v>111.9</v>
      </c>
      <c r="U469" s="141">
        <v>111.9</v>
      </c>
      <c r="V469" s="141">
        <v>108.4</v>
      </c>
      <c r="W469" s="141">
        <v>108.4</v>
      </c>
      <c r="X469" s="141">
        <v>107.8</v>
      </c>
      <c r="Y469" s="141">
        <v>108.4</v>
      </c>
      <c r="Z469" s="141">
        <v>108.4</v>
      </c>
      <c r="AA469" s="141">
        <v>104.5</v>
      </c>
      <c r="AB469" s="141">
        <v>104.5</v>
      </c>
      <c r="AC469" s="141">
        <v>104.5</v>
      </c>
      <c r="AD469" s="141">
        <v>107.4</v>
      </c>
      <c r="AE469" s="141">
        <v>106.5</v>
      </c>
      <c r="AF469" s="141">
        <v>106.5</v>
      </c>
      <c r="AG469" s="141">
        <v>107.7</v>
      </c>
      <c r="AH469" s="141">
        <v>107.7</v>
      </c>
      <c r="AI469" s="141">
        <v>108.6</v>
      </c>
      <c r="AJ469" s="141">
        <v>109.1</v>
      </c>
      <c r="AK469" s="141">
        <v>109.1</v>
      </c>
      <c r="AL469" s="141">
        <v>109.1</v>
      </c>
      <c r="AM469" s="141">
        <v>109.9</v>
      </c>
      <c r="AN469" s="141">
        <v>109.9</v>
      </c>
      <c r="AO469" s="141">
        <v>111.1</v>
      </c>
      <c r="AP469" s="141">
        <v>111.6</v>
      </c>
      <c r="AQ469" s="141">
        <v>111.6</v>
      </c>
      <c r="AR469" s="141">
        <v>111.6</v>
      </c>
      <c r="AS469" s="141">
        <v>111.6</v>
      </c>
      <c r="AT469" s="141">
        <v>111.6</v>
      </c>
      <c r="AU469" s="141">
        <v>111.6</v>
      </c>
      <c r="AV469" s="141">
        <v>114.1</v>
      </c>
      <c r="AW469" s="141">
        <v>114.1</v>
      </c>
      <c r="AX469" s="141">
        <v>114.1</v>
      </c>
      <c r="AY469" s="141">
        <v>114.2</v>
      </c>
      <c r="AZ469" s="141">
        <v>111.6</v>
      </c>
      <c r="BA469" s="141">
        <v>111.4</v>
      </c>
      <c r="BB469" s="141">
        <v>111</v>
      </c>
      <c r="BC469" s="141">
        <v>111</v>
      </c>
      <c r="BD469" s="141">
        <v>111</v>
      </c>
      <c r="BE469" s="141">
        <v>111</v>
      </c>
      <c r="BF469" s="141">
        <v>111</v>
      </c>
      <c r="BG469" s="141">
        <v>111</v>
      </c>
      <c r="BH469" s="141">
        <v>111</v>
      </c>
      <c r="BI469" s="141">
        <v>111</v>
      </c>
      <c r="BJ469" s="141">
        <v>110.8</v>
      </c>
      <c r="BK469" s="141">
        <v>111.8</v>
      </c>
      <c r="BL469" s="141">
        <v>111</v>
      </c>
      <c r="BM469" s="141">
        <v>111.1</v>
      </c>
      <c r="BN469" s="141">
        <v>111.2</v>
      </c>
      <c r="BO469" s="141">
        <v>112.1</v>
      </c>
      <c r="BP469" s="141">
        <v>112.1</v>
      </c>
      <c r="BQ469" s="141">
        <v>112.1</v>
      </c>
      <c r="BR469" s="141">
        <v>112.1</v>
      </c>
      <c r="BS469" s="141">
        <v>112.1</v>
      </c>
      <c r="BT469" s="141">
        <v>112.1</v>
      </c>
      <c r="BU469" s="141">
        <v>112.1</v>
      </c>
      <c r="BV469" s="141">
        <v>112.1</v>
      </c>
      <c r="BW469" s="141">
        <v>112.1</v>
      </c>
      <c r="BX469" s="141">
        <v>112.1</v>
      </c>
      <c r="BY469" s="141">
        <v>112.1</v>
      </c>
      <c r="BZ469" s="141">
        <v>112.1</v>
      </c>
      <c r="CA469" s="141">
        <v>112.1</v>
      </c>
      <c r="CB469" s="141">
        <v>112.1</v>
      </c>
      <c r="CC469" s="141">
        <v>112.1</v>
      </c>
      <c r="CD469" s="141">
        <v>114.6</v>
      </c>
      <c r="CE469" s="141">
        <v>114.6</v>
      </c>
      <c r="CF469" s="141">
        <v>116.1</v>
      </c>
      <c r="CG469" s="141">
        <v>117.2</v>
      </c>
      <c r="CH469" s="141">
        <v>117.2</v>
      </c>
      <c r="CI469" s="141">
        <v>117.2</v>
      </c>
      <c r="CJ469" s="141">
        <v>117.2</v>
      </c>
      <c r="CK469" s="141">
        <v>115.4</v>
      </c>
      <c r="CL469" s="141">
        <v>117.2</v>
      </c>
    </row>
    <row r="470" spans="1:90" x14ac:dyDescent="0.2">
      <c r="A470" s="138" t="s">
        <v>3725</v>
      </c>
      <c r="B470" s="138" t="s">
        <v>3726</v>
      </c>
      <c r="C470" s="139">
        <v>2.511E-2</v>
      </c>
      <c r="D470" s="141">
        <v>100.9</v>
      </c>
      <c r="E470" s="141">
        <v>100.4</v>
      </c>
      <c r="F470" s="141">
        <v>100.4</v>
      </c>
      <c r="G470" s="141">
        <v>102.9</v>
      </c>
      <c r="H470" s="141">
        <v>101.7</v>
      </c>
      <c r="I470" s="141">
        <v>102.1</v>
      </c>
      <c r="J470" s="141">
        <v>102.3</v>
      </c>
      <c r="K470" s="141">
        <v>102.4</v>
      </c>
      <c r="L470" s="141">
        <v>104</v>
      </c>
      <c r="M470" s="141">
        <v>104</v>
      </c>
      <c r="N470" s="141">
        <v>104</v>
      </c>
      <c r="O470" s="141">
        <v>104.1</v>
      </c>
      <c r="P470" s="141">
        <v>105.3</v>
      </c>
      <c r="Q470" s="141">
        <v>105.3</v>
      </c>
      <c r="R470" s="141">
        <v>105.3</v>
      </c>
      <c r="S470" s="141">
        <v>103.8</v>
      </c>
      <c r="T470" s="141">
        <v>104.9</v>
      </c>
      <c r="U470" s="141">
        <v>105.3</v>
      </c>
      <c r="V470" s="141">
        <v>105.5</v>
      </c>
      <c r="W470" s="141">
        <v>105.5</v>
      </c>
      <c r="X470" s="141">
        <v>105.6</v>
      </c>
      <c r="Y470" s="141">
        <v>105.6</v>
      </c>
      <c r="Z470" s="141">
        <v>105.6</v>
      </c>
      <c r="AA470" s="141">
        <v>105.6</v>
      </c>
      <c r="AB470" s="141">
        <v>105.7</v>
      </c>
      <c r="AC470" s="141">
        <v>105.8</v>
      </c>
      <c r="AD470" s="141">
        <v>105.8</v>
      </c>
      <c r="AE470" s="141">
        <v>108.5</v>
      </c>
      <c r="AF470" s="141">
        <v>109.9</v>
      </c>
      <c r="AG470" s="141">
        <v>109.9</v>
      </c>
      <c r="AH470" s="141">
        <v>109.9</v>
      </c>
      <c r="AI470" s="141">
        <v>109.9</v>
      </c>
      <c r="AJ470" s="141">
        <v>109.9</v>
      </c>
      <c r="AK470" s="141">
        <v>109.9</v>
      </c>
      <c r="AL470" s="141">
        <v>109.2</v>
      </c>
      <c r="AM470" s="141">
        <v>108.2</v>
      </c>
      <c r="AN470" s="141">
        <v>112</v>
      </c>
      <c r="AO470" s="141">
        <v>112</v>
      </c>
      <c r="AP470" s="141">
        <v>112.9</v>
      </c>
      <c r="AQ470" s="141">
        <v>113</v>
      </c>
      <c r="AR470" s="141">
        <v>114.6</v>
      </c>
      <c r="AS470" s="141">
        <v>116.8</v>
      </c>
      <c r="AT470" s="141">
        <v>117.6</v>
      </c>
      <c r="AU470" s="141">
        <v>117.6</v>
      </c>
      <c r="AV470" s="141">
        <v>117.6</v>
      </c>
      <c r="AW470" s="141">
        <v>117.6</v>
      </c>
      <c r="AX470" s="141">
        <v>116</v>
      </c>
      <c r="AY470" s="141">
        <v>114.3</v>
      </c>
      <c r="AZ470" s="141">
        <v>113.5</v>
      </c>
      <c r="BA470" s="141">
        <v>112.5</v>
      </c>
      <c r="BB470" s="141">
        <v>112.9</v>
      </c>
      <c r="BC470" s="141">
        <v>113.7</v>
      </c>
      <c r="BD470" s="141">
        <v>114</v>
      </c>
      <c r="BE470" s="141">
        <v>114.2</v>
      </c>
      <c r="BF470" s="141">
        <v>114.2</v>
      </c>
      <c r="BG470" s="141">
        <v>114.2</v>
      </c>
      <c r="BH470" s="141">
        <v>114.6</v>
      </c>
      <c r="BI470" s="141">
        <v>114.5</v>
      </c>
      <c r="BJ470" s="141">
        <v>123.2</v>
      </c>
      <c r="BK470" s="141">
        <v>131.19999999999999</v>
      </c>
      <c r="BL470" s="141">
        <v>131.80000000000001</v>
      </c>
      <c r="BM470" s="141">
        <v>132.69999999999999</v>
      </c>
      <c r="BN470" s="141">
        <v>135.1</v>
      </c>
      <c r="BO470" s="141">
        <v>144</v>
      </c>
      <c r="BP470" s="141">
        <v>144.1</v>
      </c>
      <c r="BQ470" s="141">
        <v>144.1</v>
      </c>
      <c r="BR470" s="141">
        <v>144.1</v>
      </c>
      <c r="BS470" s="141">
        <v>144.1</v>
      </c>
      <c r="BT470" s="141">
        <v>144.1</v>
      </c>
      <c r="BU470" s="141">
        <v>144.1</v>
      </c>
      <c r="BV470" s="141">
        <v>144.1</v>
      </c>
      <c r="BW470" s="141">
        <v>141.80000000000001</v>
      </c>
      <c r="BX470" s="141">
        <v>131.9</v>
      </c>
      <c r="BY470" s="141">
        <v>132</v>
      </c>
      <c r="BZ470" s="141">
        <v>131.80000000000001</v>
      </c>
      <c r="CA470" s="141">
        <v>134.69999999999999</v>
      </c>
      <c r="CB470" s="141">
        <v>135.80000000000001</v>
      </c>
      <c r="CC470" s="141">
        <v>135.6</v>
      </c>
      <c r="CD470" s="141">
        <v>134.5</v>
      </c>
      <c r="CE470" s="141">
        <v>134.5</v>
      </c>
      <c r="CF470" s="141">
        <v>134.5</v>
      </c>
      <c r="CG470" s="141">
        <v>135.69999999999999</v>
      </c>
      <c r="CH470" s="141">
        <v>134.80000000000001</v>
      </c>
      <c r="CI470" s="141">
        <v>134.80000000000001</v>
      </c>
      <c r="CJ470" s="141">
        <v>134.80000000000001</v>
      </c>
      <c r="CK470" s="141">
        <v>135</v>
      </c>
      <c r="CL470" s="141">
        <v>135.80000000000001</v>
      </c>
    </row>
    <row r="471" spans="1:90" x14ac:dyDescent="0.2">
      <c r="A471" s="138" t="s">
        <v>3727</v>
      </c>
      <c r="B471" s="138" t="s">
        <v>3728</v>
      </c>
      <c r="C471" s="139">
        <v>7.77E-3</v>
      </c>
      <c r="D471" s="141">
        <v>97.1</v>
      </c>
      <c r="E471" s="141">
        <v>97.1</v>
      </c>
      <c r="F471" s="141">
        <v>97.1</v>
      </c>
      <c r="G471" s="141">
        <v>97.1</v>
      </c>
      <c r="H471" s="141">
        <v>97.1</v>
      </c>
      <c r="I471" s="141">
        <v>97.6</v>
      </c>
      <c r="J471" s="141">
        <v>97.6</v>
      </c>
      <c r="K471" s="141">
        <v>97.6</v>
      </c>
      <c r="L471" s="141">
        <v>97.6</v>
      </c>
      <c r="M471" s="141">
        <v>97.6</v>
      </c>
      <c r="N471" s="141">
        <v>97.6</v>
      </c>
      <c r="O471" s="141">
        <v>97.6</v>
      </c>
      <c r="P471" s="141">
        <v>97.6</v>
      </c>
      <c r="Q471" s="141">
        <v>97.6</v>
      </c>
      <c r="R471" s="141">
        <v>97.6</v>
      </c>
      <c r="S471" s="141">
        <v>97.6</v>
      </c>
      <c r="T471" s="141">
        <v>97.6</v>
      </c>
      <c r="U471" s="141">
        <v>97.6</v>
      </c>
      <c r="V471" s="141">
        <v>97.6</v>
      </c>
      <c r="W471" s="141">
        <v>97.6</v>
      </c>
      <c r="X471" s="141">
        <v>98.3</v>
      </c>
      <c r="Y471" s="141">
        <v>100.4</v>
      </c>
      <c r="Z471" s="141">
        <v>100.4</v>
      </c>
      <c r="AA471" s="141">
        <v>100.4</v>
      </c>
      <c r="AB471" s="141">
        <v>107.3</v>
      </c>
      <c r="AC471" s="141">
        <v>107.7</v>
      </c>
      <c r="AD471" s="141">
        <v>107.7</v>
      </c>
      <c r="AE471" s="141">
        <v>107.7</v>
      </c>
      <c r="AF471" s="141">
        <v>107.7</v>
      </c>
      <c r="AG471" s="141">
        <v>107.7</v>
      </c>
      <c r="AH471" s="141">
        <v>107.7</v>
      </c>
      <c r="AI471" s="141">
        <v>107.7</v>
      </c>
      <c r="AJ471" s="141">
        <v>107.7</v>
      </c>
      <c r="AK471" s="141">
        <v>108.8</v>
      </c>
      <c r="AL471" s="141">
        <v>108.8</v>
      </c>
      <c r="AM471" s="141">
        <v>108.8</v>
      </c>
      <c r="AN471" s="141">
        <v>108.1</v>
      </c>
      <c r="AO471" s="141">
        <v>108.1</v>
      </c>
      <c r="AP471" s="141">
        <v>108.1</v>
      </c>
      <c r="AQ471" s="141">
        <v>108.1</v>
      </c>
      <c r="AR471" s="141">
        <v>108.1</v>
      </c>
      <c r="AS471" s="141">
        <v>108.1</v>
      </c>
      <c r="AT471" s="141">
        <v>108.1</v>
      </c>
      <c r="AU471" s="141">
        <v>108.1</v>
      </c>
      <c r="AV471" s="141">
        <v>108.1</v>
      </c>
      <c r="AW471" s="141">
        <v>108.1</v>
      </c>
      <c r="AX471" s="141">
        <v>108.1</v>
      </c>
      <c r="AY471" s="141">
        <v>108.1</v>
      </c>
      <c r="AZ471" s="141">
        <v>110.2</v>
      </c>
      <c r="BA471" s="141">
        <v>110.2</v>
      </c>
      <c r="BB471" s="141">
        <v>110.2</v>
      </c>
      <c r="BC471" s="141">
        <v>110.2</v>
      </c>
      <c r="BD471" s="141">
        <v>110.2</v>
      </c>
      <c r="BE471" s="141">
        <v>110.2</v>
      </c>
      <c r="BF471" s="141">
        <v>110.2</v>
      </c>
      <c r="BG471" s="141">
        <v>110.2</v>
      </c>
      <c r="BH471" s="141">
        <v>110.2</v>
      </c>
      <c r="BI471" s="141">
        <v>110.2</v>
      </c>
      <c r="BJ471" s="141">
        <v>110.2</v>
      </c>
      <c r="BK471" s="141">
        <v>110.2</v>
      </c>
      <c r="BL471" s="141">
        <v>110.2</v>
      </c>
      <c r="BM471" s="141">
        <v>110.2</v>
      </c>
      <c r="BN471" s="141">
        <v>110.2</v>
      </c>
      <c r="BO471" s="141">
        <v>110.2</v>
      </c>
      <c r="BP471" s="141">
        <v>110.2</v>
      </c>
      <c r="BQ471" s="141">
        <v>110.2</v>
      </c>
      <c r="BR471" s="141">
        <v>110.2</v>
      </c>
      <c r="BS471" s="141">
        <v>110.2</v>
      </c>
      <c r="BT471" s="141">
        <v>110.2</v>
      </c>
      <c r="BU471" s="141">
        <v>110.2</v>
      </c>
      <c r="BV471" s="141">
        <v>110.2</v>
      </c>
      <c r="BW471" s="141">
        <v>116</v>
      </c>
      <c r="BX471" s="141">
        <v>123.6</v>
      </c>
      <c r="BY471" s="141">
        <v>123.6</v>
      </c>
      <c r="BZ471" s="141">
        <v>123.6</v>
      </c>
      <c r="CA471" s="141">
        <v>123.6</v>
      </c>
      <c r="CB471" s="141">
        <v>123.6</v>
      </c>
      <c r="CC471" s="141">
        <v>127.7</v>
      </c>
      <c r="CD471" s="141">
        <v>137.19999999999999</v>
      </c>
      <c r="CE471" s="141">
        <v>138.1</v>
      </c>
      <c r="CF471" s="141">
        <v>140.69999999999999</v>
      </c>
      <c r="CG471" s="141">
        <v>140.69999999999999</v>
      </c>
      <c r="CH471" s="141">
        <v>140.69999999999999</v>
      </c>
      <c r="CI471" s="141">
        <v>142.4</v>
      </c>
      <c r="CJ471" s="141">
        <v>146.6</v>
      </c>
      <c r="CK471" s="141">
        <v>146.6</v>
      </c>
      <c r="CL471" s="141">
        <v>146.6</v>
      </c>
    </row>
    <row r="472" spans="1:90" x14ac:dyDescent="0.2">
      <c r="A472" s="138" t="s">
        <v>3729</v>
      </c>
      <c r="B472" s="138" t="s">
        <v>3730</v>
      </c>
      <c r="C472" s="139">
        <v>1.5740000000000001E-2</v>
      </c>
      <c r="D472" s="141">
        <v>103.2</v>
      </c>
      <c r="E472" s="141">
        <v>103.2</v>
      </c>
      <c r="F472" s="141">
        <v>103.2</v>
      </c>
      <c r="G472" s="141">
        <v>103.2</v>
      </c>
      <c r="H472" s="141">
        <v>105.7</v>
      </c>
      <c r="I472" s="141">
        <v>117.9</v>
      </c>
      <c r="J472" s="141">
        <v>121.6</v>
      </c>
      <c r="K472" s="141">
        <v>121.6</v>
      </c>
      <c r="L472" s="141">
        <v>121.6</v>
      </c>
      <c r="M472" s="141">
        <v>121.6</v>
      </c>
      <c r="N472" s="141">
        <v>121.6</v>
      </c>
      <c r="O472" s="141">
        <v>122.6</v>
      </c>
      <c r="P472" s="141">
        <v>122.6</v>
      </c>
      <c r="Q472" s="141">
        <v>122.6</v>
      </c>
      <c r="R472" s="141">
        <v>122.6</v>
      </c>
      <c r="S472" s="141">
        <v>129.6</v>
      </c>
      <c r="T472" s="141">
        <v>130.9</v>
      </c>
      <c r="U472" s="141">
        <v>131.4</v>
      </c>
      <c r="V472" s="141">
        <v>131.9</v>
      </c>
      <c r="W472" s="141">
        <v>131.9</v>
      </c>
      <c r="X472" s="141">
        <v>131.9</v>
      </c>
      <c r="Y472" s="141">
        <v>131.9</v>
      </c>
      <c r="Z472" s="141">
        <v>131.9</v>
      </c>
      <c r="AA472" s="141">
        <v>131.9</v>
      </c>
      <c r="AB472" s="141">
        <v>132.69999999999999</v>
      </c>
      <c r="AC472" s="141">
        <v>132.69999999999999</v>
      </c>
      <c r="AD472" s="141">
        <v>133.9</v>
      </c>
      <c r="AE472" s="141">
        <v>135.80000000000001</v>
      </c>
      <c r="AF472" s="141">
        <v>135.80000000000001</v>
      </c>
      <c r="AG472" s="141">
        <v>135.80000000000001</v>
      </c>
      <c r="AH472" s="141">
        <v>135.80000000000001</v>
      </c>
      <c r="AI472" s="141">
        <v>147.5</v>
      </c>
      <c r="AJ472" s="141">
        <v>147.5</v>
      </c>
      <c r="AK472" s="141">
        <v>147.5</v>
      </c>
      <c r="AL472" s="141">
        <v>147.5</v>
      </c>
      <c r="AM472" s="141">
        <v>151.80000000000001</v>
      </c>
      <c r="AN472" s="141">
        <v>152.19999999999999</v>
      </c>
      <c r="AO472" s="141">
        <v>152.80000000000001</v>
      </c>
      <c r="AP472" s="141">
        <v>152.80000000000001</v>
      </c>
      <c r="AQ472" s="141">
        <v>152.80000000000001</v>
      </c>
      <c r="AR472" s="141">
        <v>152.80000000000001</v>
      </c>
      <c r="AS472" s="141">
        <v>157.9</v>
      </c>
      <c r="AT472" s="141">
        <v>157.9</v>
      </c>
      <c r="AU472" s="141">
        <v>157.9</v>
      </c>
      <c r="AV472" s="141">
        <v>157.9</v>
      </c>
      <c r="AW472" s="141">
        <v>157.9</v>
      </c>
      <c r="AX472" s="141">
        <v>157.9</v>
      </c>
      <c r="AY472" s="141">
        <v>188.5</v>
      </c>
      <c r="AZ472" s="141">
        <v>198.7</v>
      </c>
      <c r="BA472" s="141">
        <v>198.7</v>
      </c>
      <c r="BB472" s="141">
        <v>198.7</v>
      </c>
      <c r="BC472" s="141">
        <v>200.3</v>
      </c>
      <c r="BD472" s="141">
        <v>200.3</v>
      </c>
      <c r="BE472" s="141">
        <v>200.3</v>
      </c>
      <c r="BF472" s="141">
        <v>199.7</v>
      </c>
      <c r="BG472" s="141">
        <v>197.9</v>
      </c>
      <c r="BH472" s="141">
        <v>197.9</v>
      </c>
      <c r="BI472" s="141">
        <v>198.5</v>
      </c>
      <c r="BJ472" s="141">
        <v>199.4</v>
      </c>
      <c r="BK472" s="141">
        <v>199.4</v>
      </c>
      <c r="BL472" s="141">
        <v>199.4</v>
      </c>
      <c r="BM472" s="141">
        <v>207.1</v>
      </c>
      <c r="BN472" s="141">
        <v>230.9</v>
      </c>
      <c r="BO472" s="141">
        <v>239.9</v>
      </c>
      <c r="BP472" s="141">
        <v>243.2</v>
      </c>
      <c r="BQ472" s="141">
        <v>243.2</v>
      </c>
      <c r="BR472" s="141">
        <v>243.2</v>
      </c>
      <c r="BS472" s="141">
        <v>243.2</v>
      </c>
      <c r="BT472" s="141">
        <v>243.2</v>
      </c>
      <c r="BU472" s="141">
        <v>243.2</v>
      </c>
      <c r="BV472" s="141">
        <v>243.2</v>
      </c>
      <c r="BW472" s="141">
        <v>243.2</v>
      </c>
      <c r="BX472" s="141">
        <v>232.3</v>
      </c>
      <c r="BY472" s="141">
        <v>232.3</v>
      </c>
      <c r="BZ472" s="141">
        <v>232.3</v>
      </c>
      <c r="CA472" s="141">
        <v>232.3</v>
      </c>
      <c r="CB472" s="141">
        <v>190.7</v>
      </c>
      <c r="CC472" s="141">
        <v>202.2</v>
      </c>
      <c r="CD472" s="141">
        <v>203.6</v>
      </c>
      <c r="CE472" s="141">
        <v>203.6</v>
      </c>
      <c r="CF472" s="141">
        <v>203.6</v>
      </c>
      <c r="CG472" s="141">
        <v>204</v>
      </c>
      <c r="CH472" s="141">
        <v>204.3</v>
      </c>
      <c r="CI472" s="141">
        <v>204.3</v>
      </c>
      <c r="CJ472" s="141">
        <v>204.8</v>
      </c>
      <c r="CK472" s="141">
        <v>205.4</v>
      </c>
      <c r="CL472" s="141">
        <v>206</v>
      </c>
    </row>
    <row r="473" spans="1:90" x14ac:dyDescent="0.2">
      <c r="A473" s="138" t="s">
        <v>3731</v>
      </c>
      <c r="B473" s="138" t="s">
        <v>3732</v>
      </c>
      <c r="C473" s="139">
        <v>0.10281999999999999</v>
      </c>
      <c r="D473" s="141">
        <v>100.4</v>
      </c>
      <c r="E473" s="141">
        <v>104.9</v>
      </c>
      <c r="F473" s="141">
        <v>106.3</v>
      </c>
      <c r="G473" s="141">
        <v>105.8</v>
      </c>
      <c r="H473" s="141">
        <v>105.8</v>
      </c>
      <c r="I473" s="141">
        <v>105.8</v>
      </c>
      <c r="J473" s="141">
        <v>105.8</v>
      </c>
      <c r="K473" s="141">
        <v>105.8</v>
      </c>
      <c r="L473" s="141">
        <v>105.8</v>
      </c>
      <c r="M473" s="141">
        <v>105.8</v>
      </c>
      <c r="N473" s="141">
        <v>105.8</v>
      </c>
      <c r="O473" s="141">
        <v>105.9</v>
      </c>
      <c r="P473" s="141">
        <v>106.2</v>
      </c>
      <c r="Q473" s="141">
        <v>106.2</v>
      </c>
      <c r="R473" s="141">
        <v>106.2</v>
      </c>
      <c r="S473" s="141">
        <v>107.1</v>
      </c>
      <c r="T473" s="141">
        <v>107.1</v>
      </c>
      <c r="U473" s="141">
        <v>108.8</v>
      </c>
      <c r="V473" s="141">
        <v>110.2</v>
      </c>
      <c r="W473" s="141">
        <v>110.2</v>
      </c>
      <c r="X473" s="141">
        <v>110.2</v>
      </c>
      <c r="Y473" s="141">
        <v>110.2</v>
      </c>
      <c r="Z473" s="141">
        <v>110.2</v>
      </c>
      <c r="AA473" s="141">
        <v>110.2</v>
      </c>
      <c r="AB473" s="141">
        <v>110.2</v>
      </c>
      <c r="AC473" s="141">
        <v>110.2</v>
      </c>
      <c r="AD473" s="141">
        <v>110.2</v>
      </c>
      <c r="AE473" s="141">
        <v>107.3</v>
      </c>
      <c r="AF473" s="141">
        <v>107.3</v>
      </c>
      <c r="AG473" s="141">
        <v>107.3</v>
      </c>
      <c r="AH473" s="141">
        <v>107.3</v>
      </c>
      <c r="AI473" s="141">
        <v>107.3</v>
      </c>
      <c r="AJ473" s="141">
        <v>107.3</v>
      </c>
      <c r="AK473" s="141">
        <v>107.3</v>
      </c>
      <c r="AL473" s="141">
        <v>107.3</v>
      </c>
      <c r="AM473" s="141">
        <v>107.3</v>
      </c>
      <c r="AN473" s="141">
        <v>107.6</v>
      </c>
      <c r="AO473" s="141">
        <v>107.6</v>
      </c>
      <c r="AP473" s="141">
        <v>108.8</v>
      </c>
      <c r="AQ473" s="141">
        <v>109.1</v>
      </c>
      <c r="AR473" s="141">
        <v>109.1</v>
      </c>
      <c r="AS473" s="141">
        <v>109.1</v>
      </c>
      <c r="AT473" s="141">
        <v>109.1</v>
      </c>
      <c r="AU473" s="141">
        <v>109.1</v>
      </c>
      <c r="AV473" s="141">
        <v>109.1</v>
      </c>
      <c r="AW473" s="141">
        <v>109.3</v>
      </c>
      <c r="AX473" s="141">
        <v>110.4</v>
      </c>
      <c r="AY473" s="141">
        <v>110.5</v>
      </c>
      <c r="AZ473" s="141">
        <v>110.5</v>
      </c>
      <c r="BA473" s="141">
        <v>110.6</v>
      </c>
      <c r="BB473" s="141">
        <v>110.6</v>
      </c>
      <c r="BC473" s="141">
        <v>112.5</v>
      </c>
      <c r="BD473" s="141">
        <v>107.1</v>
      </c>
      <c r="BE473" s="141">
        <v>100.8</v>
      </c>
      <c r="BF473" s="141">
        <v>100.3</v>
      </c>
      <c r="BG473" s="141">
        <v>100.2</v>
      </c>
      <c r="BH473" s="141">
        <v>100.5</v>
      </c>
      <c r="BI473" s="141">
        <v>100.5</v>
      </c>
      <c r="BJ473" s="141">
        <v>99.8</v>
      </c>
      <c r="BK473" s="141">
        <v>101.1</v>
      </c>
      <c r="BL473" s="141">
        <v>102.8</v>
      </c>
      <c r="BM473" s="141">
        <v>103.2</v>
      </c>
      <c r="BN473" s="141">
        <v>103.3</v>
      </c>
      <c r="BO473" s="141">
        <v>103.3</v>
      </c>
      <c r="BP473" s="141">
        <v>103</v>
      </c>
      <c r="BQ473" s="141">
        <v>102.9</v>
      </c>
      <c r="BR473" s="141">
        <v>104.3</v>
      </c>
      <c r="BS473" s="141">
        <v>104.3</v>
      </c>
      <c r="BT473" s="141">
        <v>103.8</v>
      </c>
      <c r="BU473" s="141">
        <v>104.4</v>
      </c>
      <c r="BV473" s="141">
        <v>104.3</v>
      </c>
      <c r="BW473" s="141">
        <v>105.3</v>
      </c>
      <c r="BX473" s="141">
        <v>108</v>
      </c>
      <c r="BY473" s="141">
        <v>108.2</v>
      </c>
      <c r="BZ473" s="141">
        <v>108.4</v>
      </c>
      <c r="CA473" s="141">
        <v>108.4</v>
      </c>
      <c r="CB473" s="141">
        <v>108.4</v>
      </c>
      <c r="CC473" s="141">
        <v>107.7</v>
      </c>
      <c r="CD473" s="141">
        <v>110.3</v>
      </c>
      <c r="CE473" s="141">
        <v>111.4</v>
      </c>
      <c r="CF473" s="141">
        <v>112.3</v>
      </c>
      <c r="CG473" s="141">
        <v>113.5</v>
      </c>
      <c r="CH473" s="141">
        <v>113.3</v>
      </c>
      <c r="CI473" s="141">
        <v>114.5</v>
      </c>
      <c r="CJ473" s="141">
        <v>113.9</v>
      </c>
      <c r="CK473" s="141">
        <v>113</v>
      </c>
      <c r="CL473" s="141">
        <v>113.9</v>
      </c>
    </row>
    <row r="474" spans="1:90" x14ac:dyDescent="0.2">
      <c r="A474" s="138" t="s">
        <v>3733</v>
      </c>
      <c r="B474" s="138" t="s">
        <v>3734</v>
      </c>
      <c r="C474" s="139">
        <v>0.56298000000000004</v>
      </c>
      <c r="D474" s="141">
        <v>99.7</v>
      </c>
      <c r="E474" s="141">
        <v>99.8</v>
      </c>
      <c r="F474" s="141">
        <v>100.5</v>
      </c>
      <c r="G474" s="141">
        <v>103.1</v>
      </c>
      <c r="H474" s="141">
        <v>102.7</v>
      </c>
      <c r="I474" s="141">
        <v>102.1</v>
      </c>
      <c r="J474" s="141">
        <v>102.8</v>
      </c>
      <c r="K474" s="141">
        <v>102.6</v>
      </c>
      <c r="L474" s="141">
        <v>102.5</v>
      </c>
      <c r="M474" s="141">
        <v>101.5</v>
      </c>
      <c r="N474" s="141">
        <v>101.6</v>
      </c>
      <c r="O474" s="141">
        <v>101.4</v>
      </c>
      <c r="P474" s="141">
        <v>102</v>
      </c>
      <c r="Q474" s="141">
        <v>102.6</v>
      </c>
      <c r="R474" s="141">
        <v>102.6</v>
      </c>
      <c r="S474" s="141">
        <v>106.7</v>
      </c>
      <c r="T474" s="141">
        <v>108.3</v>
      </c>
      <c r="U474" s="141">
        <v>108.7</v>
      </c>
      <c r="V474" s="141">
        <v>110.1</v>
      </c>
      <c r="W474" s="141">
        <v>111.6</v>
      </c>
      <c r="X474" s="141">
        <v>113.2</v>
      </c>
      <c r="Y474" s="141">
        <v>112.1</v>
      </c>
      <c r="Z474" s="141">
        <v>111.9</v>
      </c>
      <c r="AA474" s="141">
        <v>110.7</v>
      </c>
      <c r="AB474" s="141">
        <v>110.9</v>
      </c>
      <c r="AC474" s="141">
        <v>111</v>
      </c>
      <c r="AD474" s="141">
        <v>112.2</v>
      </c>
      <c r="AE474" s="141">
        <v>114.1</v>
      </c>
      <c r="AF474" s="141">
        <v>114.6</v>
      </c>
      <c r="AG474" s="141">
        <v>114.6</v>
      </c>
      <c r="AH474" s="141">
        <v>114.7</v>
      </c>
      <c r="AI474" s="141">
        <v>115.1</v>
      </c>
      <c r="AJ474" s="141">
        <v>115.2</v>
      </c>
      <c r="AK474" s="141">
        <v>116.6</v>
      </c>
      <c r="AL474" s="141">
        <v>115.5</v>
      </c>
      <c r="AM474" s="141">
        <v>115.5</v>
      </c>
      <c r="AN474" s="141">
        <v>114.5</v>
      </c>
      <c r="AO474" s="141">
        <v>114.8</v>
      </c>
      <c r="AP474" s="141">
        <v>114.4</v>
      </c>
      <c r="AQ474" s="141">
        <v>115</v>
      </c>
      <c r="AR474" s="141">
        <v>116.7</v>
      </c>
      <c r="AS474" s="141">
        <v>118.8</v>
      </c>
      <c r="AT474" s="141">
        <v>119.3</v>
      </c>
      <c r="AU474" s="141">
        <v>121.2</v>
      </c>
      <c r="AV474" s="141">
        <v>118.9</v>
      </c>
      <c r="AW474" s="141">
        <v>117.4</v>
      </c>
      <c r="AX474" s="141">
        <v>114.6</v>
      </c>
      <c r="AY474" s="141">
        <v>113</v>
      </c>
      <c r="AZ474" s="141">
        <v>110.1</v>
      </c>
      <c r="BA474" s="141">
        <v>110.5</v>
      </c>
      <c r="BB474" s="141">
        <v>110.6</v>
      </c>
      <c r="BC474" s="141">
        <v>111</v>
      </c>
      <c r="BD474" s="141">
        <v>112</v>
      </c>
      <c r="BE474" s="141">
        <v>111.9</v>
      </c>
      <c r="BF474" s="141">
        <v>112.7</v>
      </c>
      <c r="BG474" s="141">
        <v>113</v>
      </c>
      <c r="BH474" s="141">
        <v>112.8</v>
      </c>
      <c r="BI474" s="141">
        <v>111.3</v>
      </c>
      <c r="BJ474" s="141">
        <v>110.3</v>
      </c>
      <c r="BK474" s="141">
        <v>111.5</v>
      </c>
      <c r="BL474" s="141">
        <v>111.5</v>
      </c>
      <c r="BM474" s="141">
        <v>111.9</v>
      </c>
      <c r="BN474" s="141">
        <v>112.4</v>
      </c>
      <c r="BO474" s="141">
        <v>114.6</v>
      </c>
      <c r="BP474" s="141">
        <v>114.9</v>
      </c>
      <c r="BQ474" s="141">
        <v>115.1</v>
      </c>
      <c r="BR474" s="141">
        <v>115.2</v>
      </c>
      <c r="BS474" s="141">
        <v>115</v>
      </c>
      <c r="BT474" s="141">
        <v>115.7</v>
      </c>
      <c r="BU474" s="141">
        <v>117.7</v>
      </c>
      <c r="BV474" s="141">
        <v>116.4</v>
      </c>
      <c r="BW474" s="141">
        <v>116.6</v>
      </c>
      <c r="BX474" s="141">
        <v>118.1</v>
      </c>
      <c r="BY474" s="141">
        <v>117.8</v>
      </c>
      <c r="BZ474" s="141">
        <v>119</v>
      </c>
      <c r="CA474" s="141">
        <v>119.3</v>
      </c>
      <c r="CB474" s="141">
        <v>120</v>
      </c>
      <c r="CC474" s="141">
        <v>120.3</v>
      </c>
      <c r="CD474" s="141">
        <v>121.5</v>
      </c>
      <c r="CE474" s="141">
        <v>124</v>
      </c>
      <c r="CF474" s="141">
        <v>121.6</v>
      </c>
      <c r="CG474" s="141">
        <v>122.8</v>
      </c>
      <c r="CH474" s="141">
        <v>123.8</v>
      </c>
      <c r="CI474" s="141">
        <v>124</v>
      </c>
      <c r="CJ474" s="141">
        <v>124.1</v>
      </c>
      <c r="CK474" s="141">
        <v>123.8</v>
      </c>
      <c r="CL474" s="141">
        <v>124.4</v>
      </c>
    </row>
    <row r="475" spans="1:90" x14ac:dyDescent="0.2">
      <c r="A475" s="138" t="s">
        <v>3735</v>
      </c>
      <c r="B475" s="138" t="s">
        <v>3736</v>
      </c>
      <c r="C475" s="139">
        <v>0.43397000000000002</v>
      </c>
      <c r="D475" s="141">
        <v>99.3</v>
      </c>
      <c r="E475" s="141">
        <v>99.8</v>
      </c>
      <c r="F475" s="141">
        <v>100.5</v>
      </c>
      <c r="G475" s="141">
        <v>103.1</v>
      </c>
      <c r="H475" s="141">
        <v>102.2</v>
      </c>
      <c r="I475" s="141">
        <v>101.6</v>
      </c>
      <c r="J475" s="141">
        <v>102.6</v>
      </c>
      <c r="K475" s="141">
        <v>102.5</v>
      </c>
      <c r="L475" s="141">
        <v>102.3</v>
      </c>
      <c r="M475" s="141">
        <v>101.3</v>
      </c>
      <c r="N475" s="141">
        <v>101.2</v>
      </c>
      <c r="O475" s="141">
        <v>100.9</v>
      </c>
      <c r="P475" s="141">
        <v>101.5</v>
      </c>
      <c r="Q475" s="141">
        <v>102.5</v>
      </c>
      <c r="R475" s="141">
        <v>102.6</v>
      </c>
      <c r="S475" s="141">
        <v>107.2</v>
      </c>
      <c r="T475" s="141">
        <v>109.1</v>
      </c>
      <c r="U475" s="141">
        <v>109.8</v>
      </c>
      <c r="V475" s="141">
        <v>111.5</v>
      </c>
      <c r="W475" s="141">
        <v>113.4</v>
      </c>
      <c r="X475" s="141">
        <v>115.4</v>
      </c>
      <c r="Y475" s="141">
        <v>113.7</v>
      </c>
      <c r="Z475" s="141">
        <v>113.3</v>
      </c>
      <c r="AA475" s="141">
        <v>111.8</v>
      </c>
      <c r="AB475" s="141">
        <v>111.8</v>
      </c>
      <c r="AC475" s="141">
        <v>112</v>
      </c>
      <c r="AD475" s="141">
        <v>113.3</v>
      </c>
      <c r="AE475" s="141">
        <v>116</v>
      </c>
      <c r="AF475" s="141">
        <v>116.5</v>
      </c>
      <c r="AG475" s="141">
        <v>116.6</v>
      </c>
      <c r="AH475" s="141">
        <v>116.3</v>
      </c>
      <c r="AI475" s="141">
        <v>117.1</v>
      </c>
      <c r="AJ475" s="141">
        <v>117.5</v>
      </c>
      <c r="AK475" s="141">
        <v>119.1</v>
      </c>
      <c r="AL475" s="141">
        <v>116.9</v>
      </c>
      <c r="AM475" s="141">
        <v>116.8</v>
      </c>
      <c r="AN475" s="141">
        <v>114.8</v>
      </c>
      <c r="AO475" s="141">
        <v>115.2</v>
      </c>
      <c r="AP475" s="141">
        <v>114.8</v>
      </c>
      <c r="AQ475" s="141">
        <v>115.6</v>
      </c>
      <c r="AR475" s="141">
        <v>118</v>
      </c>
      <c r="AS475" s="141">
        <v>120.4</v>
      </c>
      <c r="AT475" s="141">
        <v>120.7</v>
      </c>
      <c r="AU475" s="141">
        <v>122.8</v>
      </c>
      <c r="AV475" s="141">
        <v>119.7</v>
      </c>
      <c r="AW475" s="141">
        <v>117.9</v>
      </c>
      <c r="AX475" s="141">
        <v>114.2</v>
      </c>
      <c r="AY475" s="141">
        <v>112.1</v>
      </c>
      <c r="AZ475" s="141">
        <v>107.5</v>
      </c>
      <c r="BA475" s="141">
        <v>107.9</v>
      </c>
      <c r="BB475" s="141">
        <v>108</v>
      </c>
      <c r="BC475" s="141">
        <v>109</v>
      </c>
      <c r="BD475" s="141">
        <v>110</v>
      </c>
      <c r="BE475" s="141">
        <v>110.1</v>
      </c>
      <c r="BF475" s="141">
        <v>111</v>
      </c>
      <c r="BG475" s="141">
        <v>112.5</v>
      </c>
      <c r="BH475" s="141">
        <v>112.3</v>
      </c>
      <c r="BI475" s="141">
        <v>110.9</v>
      </c>
      <c r="BJ475" s="141">
        <v>109.6</v>
      </c>
      <c r="BK475" s="141">
        <v>111.3</v>
      </c>
      <c r="BL475" s="141">
        <v>111.3</v>
      </c>
      <c r="BM475" s="141">
        <v>111.7</v>
      </c>
      <c r="BN475" s="141">
        <v>112.4</v>
      </c>
      <c r="BO475" s="141">
        <v>113.8</v>
      </c>
      <c r="BP475" s="141">
        <v>114.4</v>
      </c>
      <c r="BQ475" s="141">
        <v>114.3</v>
      </c>
      <c r="BR475" s="141">
        <v>113.9</v>
      </c>
      <c r="BS475" s="141">
        <v>114.4</v>
      </c>
      <c r="BT475" s="141">
        <v>115.1</v>
      </c>
      <c r="BU475" s="141">
        <v>117.9</v>
      </c>
      <c r="BV475" s="141">
        <v>116.2</v>
      </c>
      <c r="BW475" s="141">
        <v>116.1</v>
      </c>
      <c r="BX475" s="141">
        <v>117.7</v>
      </c>
      <c r="BY475" s="141">
        <v>117.2</v>
      </c>
      <c r="BZ475" s="141">
        <v>119</v>
      </c>
      <c r="CA475" s="141">
        <v>118.5</v>
      </c>
      <c r="CB475" s="141">
        <v>119.1</v>
      </c>
      <c r="CC475" s="141">
        <v>119.7</v>
      </c>
      <c r="CD475" s="141">
        <v>120.7</v>
      </c>
      <c r="CE475" s="141">
        <v>123.6</v>
      </c>
      <c r="CF475" s="141">
        <v>120.7</v>
      </c>
      <c r="CG475" s="141">
        <v>121.6</v>
      </c>
      <c r="CH475" s="141">
        <v>122.5</v>
      </c>
      <c r="CI475" s="141">
        <v>123</v>
      </c>
      <c r="CJ475" s="141">
        <v>123.2</v>
      </c>
      <c r="CK475" s="141">
        <v>122.7</v>
      </c>
      <c r="CL475" s="141">
        <v>123.2</v>
      </c>
    </row>
    <row r="476" spans="1:90" x14ac:dyDescent="0.2">
      <c r="A476" s="138" t="s">
        <v>3737</v>
      </c>
      <c r="B476" s="138" t="s">
        <v>3738</v>
      </c>
      <c r="C476" s="139">
        <v>0.12901000000000001</v>
      </c>
      <c r="D476" s="141">
        <v>100.9</v>
      </c>
      <c r="E476" s="141">
        <v>100.2</v>
      </c>
      <c r="F476" s="141">
        <v>100.7</v>
      </c>
      <c r="G476" s="141">
        <v>103.1</v>
      </c>
      <c r="H476" s="141">
        <v>104.5</v>
      </c>
      <c r="I476" s="141">
        <v>103.5</v>
      </c>
      <c r="J476" s="141">
        <v>103.5</v>
      </c>
      <c r="K476" s="141">
        <v>103.1</v>
      </c>
      <c r="L476" s="141">
        <v>103</v>
      </c>
      <c r="M476" s="141">
        <v>102</v>
      </c>
      <c r="N476" s="141">
        <v>103</v>
      </c>
      <c r="O476" s="141">
        <v>102.8</v>
      </c>
      <c r="P476" s="141">
        <v>103.7</v>
      </c>
      <c r="Q476" s="141">
        <v>103.2</v>
      </c>
      <c r="R476" s="141">
        <v>102.8</v>
      </c>
      <c r="S476" s="141">
        <v>105.2</v>
      </c>
      <c r="T476" s="141">
        <v>105.5</v>
      </c>
      <c r="U476" s="141">
        <v>105.1</v>
      </c>
      <c r="V476" s="141">
        <v>105.5</v>
      </c>
      <c r="W476" s="141">
        <v>105.8</v>
      </c>
      <c r="X476" s="141">
        <v>106</v>
      </c>
      <c r="Y476" s="141">
        <v>106.5</v>
      </c>
      <c r="Z476" s="141">
        <v>107</v>
      </c>
      <c r="AA476" s="141">
        <v>107</v>
      </c>
      <c r="AB476" s="141">
        <v>107.8</v>
      </c>
      <c r="AC476" s="141">
        <v>107.4</v>
      </c>
      <c r="AD476" s="141">
        <v>108.1</v>
      </c>
      <c r="AE476" s="141">
        <v>107.5</v>
      </c>
      <c r="AF476" s="141">
        <v>108.1</v>
      </c>
      <c r="AG476" s="141">
        <v>108</v>
      </c>
      <c r="AH476" s="141">
        <v>109.3</v>
      </c>
      <c r="AI476" s="141">
        <v>108.2</v>
      </c>
      <c r="AJ476" s="141">
        <v>107.5</v>
      </c>
      <c r="AK476" s="141">
        <v>108</v>
      </c>
      <c r="AL476" s="141">
        <v>110.6</v>
      </c>
      <c r="AM476" s="141">
        <v>111.2</v>
      </c>
      <c r="AN476" s="141">
        <v>113.3</v>
      </c>
      <c r="AO476" s="141">
        <v>113.4</v>
      </c>
      <c r="AP476" s="141">
        <v>113.2</v>
      </c>
      <c r="AQ476" s="141">
        <v>113</v>
      </c>
      <c r="AR476" s="141">
        <v>112.5</v>
      </c>
      <c r="AS476" s="141">
        <v>113.5</v>
      </c>
      <c r="AT476" s="141">
        <v>114.6</v>
      </c>
      <c r="AU476" s="141">
        <v>116</v>
      </c>
      <c r="AV476" s="141">
        <v>116</v>
      </c>
      <c r="AW476" s="141">
        <v>115.6</v>
      </c>
      <c r="AX476" s="141">
        <v>116.1</v>
      </c>
      <c r="AY476" s="141">
        <v>115.8</v>
      </c>
      <c r="AZ476" s="141">
        <v>119</v>
      </c>
      <c r="BA476" s="141">
        <v>119.2</v>
      </c>
      <c r="BB476" s="141">
        <v>119.3</v>
      </c>
      <c r="BC476" s="141">
        <v>118</v>
      </c>
      <c r="BD476" s="141">
        <v>118.8</v>
      </c>
      <c r="BE476" s="141">
        <v>118.2</v>
      </c>
      <c r="BF476" s="141">
        <v>118.4</v>
      </c>
      <c r="BG476" s="141">
        <v>115</v>
      </c>
      <c r="BH476" s="141">
        <v>114.5</v>
      </c>
      <c r="BI476" s="141">
        <v>112.6</v>
      </c>
      <c r="BJ476" s="141">
        <v>112.7</v>
      </c>
      <c r="BK476" s="141">
        <v>111.9</v>
      </c>
      <c r="BL476" s="141">
        <v>112.4</v>
      </c>
      <c r="BM476" s="141">
        <v>112.8</v>
      </c>
      <c r="BN476" s="141">
        <v>112.4</v>
      </c>
      <c r="BO476" s="141">
        <v>117.6</v>
      </c>
      <c r="BP476" s="141">
        <v>116.6</v>
      </c>
      <c r="BQ476" s="141">
        <v>117.5</v>
      </c>
      <c r="BR476" s="141">
        <v>119.7</v>
      </c>
      <c r="BS476" s="141">
        <v>116.9</v>
      </c>
      <c r="BT476" s="141">
        <v>117.6</v>
      </c>
      <c r="BU476" s="141">
        <v>117</v>
      </c>
      <c r="BV476" s="141">
        <v>117.3</v>
      </c>
      <c r="BW476" s="141">
        <v>118.2</v>
      </c>
      <c r="BX476" s="141">
        <v>119.5</v>
      </c>
      <c r="BY476" s="141">
        <v>120</v>
      </c>
      <c r="BZ476" s="141">
        <v>118.9</v>
      </c>
      <c r="CA476" s="141">
        <v>121.9</v>
      </c>
      <c r="CB476" s="141">
        <v>123.3</v>
      </c>
      <c r="CC476" s="141">
        <v>122.6</v>
      </c>
      <c r="CD476" s="141">
        <v>124.3</v>
      </c>
      <c r="CE476" s="141">
        <v>125</v>
      </c>
      <c r="CF476" s="141">
        <v>124.7</v>
      </c>
      <c r="CG476" s="141">
        <v>126.6</v>
      </c>
      <c r="CH476" s="141">
        <v>127.8</v>
      </c>
      <c r="CI476" s="141">
        <v>127.3</v>
      </c>
      <c r="CJ476" s="141">
        <v>127.2</v>
      </c>
      <c r="CK476" s="141">
        <v>127.6</v>
      </c>
      <c r="CL476" s="141">
        <v>128.6</v>
      </c>
    </row>
    <row r="477" spans="1:90" x14ac:dyDescent="0.2">
      <c r="A477" s="138" t="s">
        <v>3739</v>
      </c>
      <c r="B477" s="138" t="s">
        <v>3740</v>
      </c>
      <c r="C477" s="139">
        <v>0.45610000000000001</v>
      </c>
      <c r="D477" s="141">
        <v>100</v>
      </c>
      <c r="E477" s="141">
        <v>100.9</v>
      </c>
      <c r="F477" s="141">
        <v>100.8</v>
      </c>
      <c r="G477" s="141">
        <v>100.4</v>
      </c>
      <c r="H477" s="141">
        <v>100.8</v>
      </c>
      <c r="I477" s="141">
        <v>101.1</v>
      </c>
      <c r="J477" s="141">
        <v>101</v>
      </c>
      <c r="K477" s="141">
        <v>100.6</v>
      </c>
      <c r="L477" s="141">
        <v>100.9</v>
      </c>
      <c r="M477" s="141">
        <v>101.4</v>
      </c>
      <c r="N477" s="141">
        <v>101.4</v>
      </c>
      <c r="O477" s="141">
        <v>101.6</v>
      </c>
      <c r="P477" s="141">
        <v>102</v>
      </c>
      <c r="Q477" s="141">
        <v>102.1</v>
      </c>
      <c r="R477" s="141">
        <v>101.9</v>
      </c>
      <c r="S477" s="141">
        <v>102</v>
      </c>
      <c r="T477" s="141">
        <v>101.9</v>
      </c>
      <c r="U477" s="141">
        <v>101.9</v>
      </c>
      <c r="V477" s="141">
        <v>102.2</v>
      </c>
      <c r="W477" s="141">
        <v>102.3</v>
      </c>
      <c r="X477" s="141">
        <v>102.3</v>
      </c>
      <c r="Y477" s="141">
        <v>102.6</v>
      </c>
      <c r="Z477" s="141">
        <v>102.7</v>
      </c>
      <c r="AA477" s="141">
        <v>102.7</v>
      </c>
      <c r="AB477" s="141">
        <v>103.2</v>
      </c>
      <c r="AC477" s="141">
        <v>103.4</v>
      </c>
      <c r="AD477" s="141">
        <v>103.5</v>
      </c>
      <c r="AE477" s="141">
        <v>103.9</v>
      </c>
      <c r="AF477" s="141">
        <v>104.8</v>
      </c>
      <c r="AG477" s="141">
        <v>105.8</v>
      </c>
      <c r="AH477" s="141">
        <v>107</v>
      </c>
      <c r="AI477" s="141">
        <v>107.2</v>
      </c>
      <c r="AJ477" s="141">
        <v>108.4</v>
      </c>
      <c r="AK477" s="141">
        <v>109.9</v>
      </c>
      <c r="AL477" s="141">
        <v>110.1</v>
      </c>
      <c r="AM477" s="141">
        <v>110.3</v>
      </c>
      <c r="AN477" s="141">
        <v>110.4</v>
      </c>
      <c r="AO477" s="141">
        <v>110.2</v>
      </c>
      <c r="AP477" s="141">
        <v>109.3</v>
      </c>
      <c r="AQ477" s="141">
        <v>111</v>
      </c>
      <c r="AR477" s="141">
        <v>110.9</v>
      </c>
      <c r="AS477" s="141">
        <v>111.1</v>
      </c>
      <c r="AT477" s="141">
        <v>111.2</v>
      </c>
      <c r="AU477" s="141">
        <v>111.2</v>
      </c>
      <c r="AV477" s="141">
        <v>112.1</v>
      </c>
      <c r="AW477" s="141">
        <v>111.7</v>
      </c>
      <c r="AX477" s="141">
        <v>111.7</v>
      </c>
      <c r="AY477" s="141">
        <v>111.1</v>
      </c>
      <c r="AZ477" s="141">
        <v>111.3</v>
      </c>
      <c r="BA477" s="141">
        <v>111.4</v>
      </c>
      <c r="BB477" s="141">
        <v>112.2</v>
      </c>
      <c r="BC477" s="141">
        <v>112.5</v>
      </c>
      <c r="BD477" s="141">
        <v>112.5</v>
      </c>
      <c r="BE477" s="141">
        <v>112.3</v>
      </c>
      <c r="BF477" s="141">
        <v>112.3</v>
      </c>
      <c r="BG477" s="141">
        <v>112.3</v>
      </c>
      <c r="BH477" s="141">
        <v>112.2</v>
      </c>
      <c r="BI477" s="141">
        <v>112.3</v>
      </c>
      <c r="BJ477" s="141">
        <v>112.8</v>
      </c>
      <c r="BK477" s="141">
        <v>113.7</v>
      </c>
      <c r="BL477" s="141">
        <v>113.8</v>
      </c>
      <c r="BM477" s="141">
        <v>112.9</v>
      </c>
      <c r="BN477" s="141">
        <v>113</v>
      </c>
      <c r="BO477" s="141">
        <v>114.3</v>
      </c>
      <c r="BP477" s="141">
        <v>114.6</v>
      </c>
      <c r="BQ477" s="141">
        <v>114.6</v>
      </c>
      <c r="BR477" s="141">
        <v>114.8</v>
      </c>
      <c r="BS477" s="141">
        <v>114.8</v>
      </c>
      <c r="BT477" s="141">
        <v>114.8</v>
      </c>
      <c r="BU477" s="141">
        <v>114.8</v>
      </c>
      <c r="BV477" s="141">
        <v>114.8</v>
      </c>
      <c r="BW477" s="141">
        <v>116.8</v>
      </c>
      <c r="BX477" s="141">
        <v>116.7</v>
      </c>
      <c r="BY477" s="141">
        <v>117</v>
      </c>
      <c r="BZ477" s="141">
        <v>116.8</v>
      </c>
      <c r="CA477" s="141">
        <v>117.9</v>
      </c>
      <c r="CB477" s="141">
        <v>117.8</v>
      </c>
      <c r="CC477" s="141">
        <v>118.1</v>
      </c>
      <c r="CD477" s="141">
        <v>118.2</v>
      </c>
      <c r="CE477" s="141">
        <v>118.8</v>
      </c>
      <c r="CF477" s="141">
        <v>119.3</v>
      </c>
      <c r="CG477" s="141">
        <v>119.7</v>
      </c>
      <c r="CH477" s="141">
        <v>120.8</v>
      </c>
      <c r="CI477" s="141">
        <v>121.1</v>
      </c>
      <c r="CJ477" s="141">
        <v>121.3</v>
      </c>
      <c r="CK477" s="141">
        <v>121.3</v>
      </c>
      <c r="CL477" s="141">
        <v>121.4</v>
      </c>
    </row>
    <row r="478" spans="1:90" x14ac:dyDescent="0.2">
      <c r="A478" s="138" t="s">
        <v>3741</v>
      </c>
      <c r="B478" s="138" t="s">
        <v>3742</v>
      </c>
      <c r="C478" s="139">
        <v>0.20605000000000001</v>
      </c>
      <c r="D478" s="141">
        <v>99.9</v>
      </c>
      <c r="E478" s="141">
        <v>100.7</v>
      </c>
      <c r="F478" s="141">
        <v>100.5</v>
      </c>
      <c r="G478" s="141">
        <v>100.2</v>
      </c>
      <c r="H478" s="141">
        <v>100.4</v>
      </c>
      <c r="I478" s="141">
        <v>101.1</v>
      </c>
      <c r="J478" s="141">
        <v>100.6</v>
      </c>
      <c r="K478" s="141">
        <v>99.6</v>
      </c>
      <c r="L478" s="141">
        <v>99.4</v>
      </c>
      <c r="M478" s="141">
        <v>99.9</v>
      </c>
      <c r="N478" s="141">
        <v>99.9</v>
      </c>
      <c r="O478" s="141">
        <v>100.1</v>
      </c>
      <c r="P478" s="141">
        <v>100.1</v>
      </c>
      <c r="Q478" s="141">
        <v>100</v>
      </c>
      <c r="R478" s="141">
        <v>100</v>
      </c>
      <c r="S478" s="141">
        <v>99.8</v>
      </c>
      <c r="T478" s="141">
        <v>99.1</v>
      </c>
      <c r="U478" s="141">
        <v>99.1</v>
      </c>
      <c r="V478" s="141">
        <v>99.6</v>
      </c>
      <c r="W478" s="141">
        <v>99.8</v>
      </c>
      <c r="X478" s="141">
        <v>99.7</v>
      </c>
      <c r="Y478" s="141">
        <v>100</v>
      </c>
      <c r="Z478" s="141">
        <v>100.3</v>
      </c>
      <c r="AA478" s="141">
        <v>100.3</v>
      </c>
      <c r="AB478" s="141">
        <v>100.6</v>
      </c>
      <c r="AC478" s="141">
        <v>100.6</v>
      </c>
      <c r="AD478" s="141">
        <v>100.7</v>
      </c>
      <c r="AE478" s="141">
        <v>101.2</v>
      </c>
      <c r="AF478" s="141">
        <v>102.5</v>
      </c>
      <c r="AG478" s="141">
        <v>104.8</v>
      </c>
      <c r="AH478" s="141">
        <v>107</v>
      </c>
      <c r="AI478" s="141">
        <v>107.4</v>
      </c>
      <c r="AJ478" s="141">
        <v>110.1</v>
      </c>
      <c r="AK478" s="141">
        <v>113.4</v>
      </c>
      <c r="AL478" s="141">
        <v>113.8</v>
      </c>
      <c r="AM478" s="141">
        <v>113.8</v>
      </c>
      <c r="AN478" s="141">
        <v>113.7</v>
      </c>
      <c r="AO478" s="141">
        <v>113.1</v>
      </c>
      <c r="AP478" s="141">
        <v>111.6</v>
      </c>
      <c r="AQ478" s="141">
        <v>114.2</v>
      </c>
      <c r="AR478" s="141">
        <v>113.5</v>
      </c>
      <c r="AS478" s="141">
        <v>113.8</v>
      </c>
      <c r="AT478" s="141">
        <v>113.9</v>
      </c>
      <c r="AU478" s="141">
        <v>112.1</v>
      </c>
      <c r="AV478" s="141">
        <v>113.3</v>
      </c>
      <c r="AW478" s="141">
        <v>112.3</v>
      </c>
      <c r="AX478" s="141">
        <v>112.3</v>
      </c>
      <c r="AY478" s="141">
        <v>111</v>
      </c>
      <c r="AZ478" s="141">
        <v>110.7</v>
      </c>
      <c r="BA478" s="141">
        <v>110.7</v>
      </c>
      <c r="BB478" s="141">
        <v>112.1</v>
      </c>
      <c r="BC478" s="141">
        <v>111.5</v>
      </c>
      <c r="BD478" s="141">
        <v>111.6</v>
      </c>
      <c r="BE478" s="141">
        <v>111.3</v>
      </c>
      <c r="BF478" s="141">
        <v>111.3</v>
      </c>
      <c r="BG478" s="141">
        <v>110.8</v>
      </c>
      <c r="BH478" s="141">
        <v>110.2</v>
      </c>
      <c r="BI478" s="141">
        <v>110.3</v>
      </c>
      <c r="BJ478" s="141">
        <v>110.3</v>
      </c>
      <c r="BK478" s="141">
        <v>109.5</v>
      </c>
      <c r="BL478" s="141">
        <v>109.1</v>
      </c>
      <c r="BM478" s="141">
        <v>110.3</v>
      </c>
      <c r="BN478" s="141">
        <v>110.4</v>
      </c>
      <c r="BO478" s="141">
        <v>110.3</v>
      </c>
      <c r="BP478" s="141">
        <v>110.8</v>
      </c>
      <c r="BQ478" s="141">
        <v>110.8</v>
      </c>
      <c r="BR478" s="141">
        <v>111.1</v>
      </c>
      <c r="BS478" s="141">
        <v>110.8</v>
      </c>
      <c r="BT478" s="141">
        <v>110.8</v>
      </c>
      <c r="BU478" s="141">
        <v>110.8</v>
      </c>
      <c r="BV478" s="141">
        <v>110.8</v>
      </c>
      <c r="BW478" s="141">
        <v>115</v>
      </c>
      <c r="BX478" s="141">
        <v>115.3</v>
      </c>
      <c r="BY478" s="141">
        <v>115.6</v>
      </c>
      <c r="BZ478" s="141">
        <v>114.6</v>
      </c>
      <c r="CA478" s="141">
        <v>115.4</v>
      </c>
      <c r="CB478" s="141">
        <v>114.4</v>
      </c>
      <c r="CC478" s="141">
        <v>114.6</v>
      </c>
      <c r="CD478" s="141">
        <v>114.6</v>
      </c>
      <c r="CE478" s="141">
        <v>115.3</v>
      </c>
      <c r="CF478" s="141">
        <v>115.8</v>
      </c>
      <c r="CG478" s="141">
        <v>116.7</v>
      </c>
      <c r="CH478" s="141">
        <v>119</v>
      </c>
      <c r="CI478" s="141">
        <v>119.8</v>
      </c>
      <c r="CJ478" s="141">
        <v>120</v>
      </c>
      <c r="CK478" s="141">
        <v>120</v>
      </c>
      <c r="CL478" s="141">
        <v>120.2</v>
      </c>
    </row>
    <row r="479" spans="1:90" x14ac:dyDescent="0.2">
      <c r="A479" s="138" t="s">
        <v>3743</v>
      </c>
      <c r="B479" s="138" t="s">
        <v>3744</v>
      </c>
      <c r="C479" s="139">
        <v>9.5700000000000004E-3</v>
      </c>
      <c r="D479" s="141">
        <v>101.9</v>
      </c>
      <c r="E479" s="141">
        <v>104.3</v>
      </c>
      <c r="F479" s="141">
        <v>103.8</v>
      </c>
      <c r="G479" s="141">
        <v>105.3</v>
      </c>
      <c r="H479" s="141">
        <v>104</v>
      </c>
      <c r="I479" s="141">
        <v>98.2</v>
      </c>
      <c r="J479" s="141">
        <v>97.5</v>
      </c>
      <c r="K479" s="141">
        <v>97.2</v>
      </c>
      <c r="L479" s="141">
        <v>97.7</v>
      </c>
      <c r="M479" s="141">
        <v>98.2</v>
      </c>
      <c r="N479" s="141">
        <v>98</v>
      </c>
      <c r="O479" s="141">
        <v>96.6</v>
      </c>
      <c r="P479" s="141">
        <v>97.9</v>
      </c>
      <c r="Q479" s="141">
        <v>98.2</v>
      </c>
      <c r="R479" s="141">
        <v>98.8</v>
      </c>
      <c r="S479" s="141">
        <v>99</v>
      </c>
      <c r="T479" s="141">
        <v>98.4</v>
      </c>
      <c r="U479" s="141">
        <v>97.7</v>
      </c>
      <c r="V479" s="141">
        <v>97.6</v>
      </c>
      <c r="W479" s="141">
        <v>98.1</v>
      </c>
      <c r="X479" s="141">
        <v>97.6</v>
      </c>
      <c r="Y479" s="141">
        <v>98.4</v>
      </c>
      <c r="Z479" s="141">
        <v>98.5</v>
      </c>
      <c r="AA479" s="141">
        <v>98.7</v>
      </c>
      <c r="AB479" s="141">
        <v>100.5</v>
      </c>
      <c r="AC479" s="141">
        <v>98.8</v>
      </c>
      <c r="AD479" s="141">
        <v>99.9</v>
      </c>
      <c r="AE479" s="141">
        <v>99.4</v>
      </c>
      <c r="AF479" s="141">
        <v>100.6</v>
      </c>
      <c r="AG479" s="141">
        <v>101.2</v>
      </c>
      <c r="AH479" s="141">
        <v>102.5</v>
      </c>
      <c r="AI479" s="141">
        <v>103.7</v>
      </c>
      <c r="AJ479" s="141">
        <v>104.3</v>
      </c>
      <c r="AK479" s="141">
        <v>103</v>
      </c>
      <c r="AL479" s="141">
        <v>104.1</v>
      </c>
      <c r="AM479" s="141">
        <v>103.7</v>
      </c>
      <c r="AN479" s="141">
        <v>104.8</v>
      </c>
      <c r="AO479" s="141">
        <v>105.3</v>
      </c>
      <c r="AP479" s="141">
        <v>104.8</v>
      </c>
      <c r="AQ479" s="141">
        <v>103.5</v>
      </c>
      <c r="AR479" s="141">
        <v>103.5</v>
      </c>
      <c r="AS479" s="141">
        <v>103.5</v>
      </c>
      <c r="AT479" s="141">
        <v>103.7</v>
      </c>
      <c r="AU479" s="141">
        <v>107.5</v>
      </c>
      <c r="AV479" s="141">
        <v>107.3</v>
      </c>
      <c r="AW479" s="141">
        <v>109.3</v>
      </c>
      <c r="AX479" s="141">
        <v>110</v>
      </c>
      <c r="AY479" s="141">
        <v>108.9</v>
      </c>
      <c r="AZ479" s="141">
        <v>105.9</v>
      </c>
      <c r="BA479" s="141">
        <v>104.7</v>
      </c>
      <c r="BB479" s="141">
        <v>106.9</v>
      </c>
      <c r="BC479" s="141">
        <v>108.5</v>
      </c>
      <c r="BD479" s="141">
        <v>105.1</v>
      </c>
      <c r="BE479" s="141">
        <v>109.1</v>
      </c>
      <c r="BF479" s="141">
        <v>108.1</v>
      </c>
      <c r="BG479" s="141">
        <v>107.1</v>
      </c>
      <c r="BH479" s="141">
        <v>108.5</v>
      </c>
      <c r="BI479" s="141">
        <v>106.6</v>
      </c>
      <c r="BJ479" s="141">
        <v>106.5</v>
      </c>
      <c r="BK479" s="141">
        <v>105.9</v>
      </c>
      <c r="BL479" s="141">
        <v>111.3</v>
      </c>
      <c r="BM479" s="141">
        <v>111.3</v>
      </c>
      <c r="BN479" s="141">
        <v>112.7</v>
      </c>
      <c r="BO479" s="141">
        <v>115.7</v>
      </c>
      <c r="BP479" s="141">
        <v>115.5</v>
      </c>
      <c r="BQ479" s="141">
        <v>115.5</v>
      </c>
      <c r="BR479" s="141">
        <v>115.5</v>
      </c>
      <c r="BS479" s="141">
        <v>122.8</v>
      </c>
      <c r="BT479" s="141">
        <v>122.8</v>
      </c>
      <c r="BU479" s="141">
        <v>122.8</v>
      </c>
      <c r="BV479" s="141">
        <v>122.8</v>
      </c>
      <c r="BW479" s="141">
        <v>122.8</v>
      </c>
      <c r="BX479" s="141">
        <v>123.7</v>
      </c>
      <c r="BY479" s="141">
        <v>123.7</v>
      </c>
      <c r="BZ479" s="141">
        <v>123.7</v>
      </c>
      <c r="CA479" s="141">
        <v>124.1</v>
      </c>
      <c r="CB479" s="141">
        <v>128.4</v>
      </c>
      <c r="CC479" s="141">
        <v>128.4</v>
      </c>
      <c r="CD479" s="141">
        <v>128.4</v>
      </c>
      <c r="CE479" s="141">
        <v>128.4</v>
      </c>
      <c r="CF479" s="141">
        <v>128.4</v>
      </c>
      <c r="CG479" s="141">
        <v>128.4</v>
      </c>
      <c r="CH479" s="141">
        <v>128.5</v>
      </c>
      <c r="CI479" s="141">
        <v>128.5</v>
      </c>
      <c r="CJ479" s="141">
        <v>128.5</v>
      </c>
      <c r="CK479" s="141">
        <v>128.6</v>
      </c>
      <c r="CL479" s="141">
        <v>128.6</v>
      </c>
    </row>
    <row r="480" spans="1:90" x14ac:dyDescent="0.2">
      <c r="A480" s="138" t="s">
        <v>3745</v>
      </c>
      <c r="B480" s="138" t="s">
        <v>3746</v>
      </c>
      <c r="C480" s="139">
        <v>4.5969999999999997E-2</v>
      </c>
      <c r="D480" s="141">
        <v>101.3</v>
      </c>
      <c r="E480" s="141">
        <v>100.7</v>
      </c>
      <c r="F480" s="141">
        <v>102.5</v>
      </c>
      <c r="G480" s="141">
        <v>102.3</v>
      </c>
      <c r="H480" s="141">
        <v>102.3</v>
      </c>
      <c r="I480" s="141">
        <v>102.6</v>
      </c>
      <c r="J480" s="141">
        <v>102.6</v>
      </c>
      <c r="K480" s="141">
        <v>102.2</v>
      </c>
      <c r="L480" s="141">
        <v>102.7</v>
      </c>
      <c r="M480" s="141">
        <v>104.2</v>
      </c>
      <c r="N480" s="141">
        <v>104</v>
      </c>
      <c r="O480" s="141">
        <v>104</v>
      </c>
      <c r="P480" s="141">
        <v>105.3</v>
      </c>
      <c r="Q480" s="141">
        <v>105.3</v>
      </c>
      <c r="R480" s="141">
        <v>106.4</v>
      </c>
      <c r="S480" s="141">
        <v>106.8</v>
      </c>
      <c r="T480" s="141">
        <v>106.6</v>
      </c>
      <c r="U480" s="141">
        <v>106.6</v>
      </c>
      <c r="V480" s="141">
        <v>106.6</v>
      </c>
      <c r="W480" s="141">
        <v>106.6</v>
      </c>
      <c r="X480" s="141">
        <v>106.6</v>
      </c>
      <c r="Y480" s="141">
        <v>106.9</v>
      </c>
      <c r="Z480" s="141">
        <v>106.9</v>
      </c>
      <c r="AA480" s="141">
        <v>106.9</v>
      </c>
      <c r="AB480" s="141">
        <v>106.9</v>
      </c>
      <c r="AC480" s="141">
        <v>108.4</v>
      </c>
      <c r="AD480" s="141">
        <v>108.4</v>
      </c>
      <c r="AE480" s="141">
        <v>108.2</v>
      </c>
      <c r="AF480" s="141">
        <v>108.2</v>
      </c>
      <c r="AG480" s="141">
        <v>108.2</v>
      </c>
      <c r="AH480" s="141">
        <v>108.2</v>
      </c>
      <c r="AI480" s="141">
        <v>108.2</v>
      </c>
      <c r="AJ480" s="141">
        <v>108.2</v>
      </c>
      <c r="AK480" s="141">
        <v>108.2</v>
      </c>
      <c r="AL480" s="141">
        <v>108.2</v>
      </c>
      <c r="AM480" s="141">
        <v>108.9</v>
      </c>
      <c r="AN480" s="141">
        <v>108.9</v>
      </c>
      <c r="AO480" s="141">
        <v>108.9</v>
      </c>
      <c r="AP480" s="141">
        <v>108.9</v>
      </c>
      <c r="AQ480" s="141">
        <v>110.7</v>
      </c>
      <c r="AR480" s="141">
        <v>110.7</v>
      </c>
      <c r="AS480" s="141">
        <v>110.7</v>
      </c>
      <c r="AT480" s="141">
        <v>110.7</v>
      </c>
      <c r="AU480" s="141">
        <v>116.1</v>
      </c>
      <c r="AV480" s="141">
        <v>118</v>
      </c>
      <c r="AW480" s="141">
        <v>118</v>
      </c>
      <c r="AX480" s="141">
        <v>118</v>
      </c>
      <c r="AY480" s="141">
        <v>118</v>
      </c>
      <c r="AZ480" s="141">
        <v>121.9</v>
      </c>
      <c r="BA480" s="141">
        <v>121.9</v>
      </c>
      <c r="BB480" s="141">
        <v>123.5</v>
      </c>
      <c r="BC480" s="141">
        <v>125.9</v>
      </c>
      <c r="BD480" s="141">
        <v>125.9</v>
      </c>
      <c r="BE480" s="141">
        <v>125.1</v>
      </c>
      <c r="BF480" s="141">
        <v>123</v>
      </c>
      <c r="BG480" s="141">
        <v>123</v>
      </c>
      <c r="BH480" s="141">
        <v>122.4</v>
      </c>
      <c r="BI480" s="141">
        <v>122.4</v>
      </c>
      <c r="BJ480" s="141">
        <v>123</v>
      </c>
      <c r="BK480" s="141">
        <v>124.4</v>
      </c>
      <c r="BL480" s="141">
        <v>123.3</v>
      </c>
      <c r="BM480" s="141">
        <v>123.4</v>
      </c>
      <c r="BN480" s="141">
        <v>123.4</v>
      </c>
      <c r="BO480" s="141">
        <v>123.1</v>
      </c>
      <c r="BP480" s="141">
        <v>123.1</v>
      </c>
      <c r="BQ480" s="141">
        <v>123.1</v>
      </c>
      <c r="BR480" s="141">
        <v>123.1</v>
      </c>
      <c r="BS480" s="141">
        <v>123.1</v>
      </c>
      <c r="BT480" s="141">
        <v>123.1</v>
      </c>
      <c r="BU480" s="141">
        <v>123.1</v>
      </c>
      <c r="BV480" s="141">
        <v>123.1</v>
      </c>
      <c r="BW480" s="141">
        <v>123.1</v>
      </c>
      <c r="BX480" s="141">
        <v>123.1</v>
      </c>
      <c r="BY480" s="141">
        <v>123.3</v>
      </c>
      <c r="BZ480" s="141">
        <v>123.4</v>
      </c>
      <c r="CA480" s="141">
        <v>123.3</v>
      </c>
      <c r="CB480" s="141">
        <v>122.9</v>
      </c>
      <c r="CC480" s="141">
        <v>122.9</v>
      </c>
      <c r="CD480" s="141">
        <v>123.1</v>
      </c>
      <c r="CE480" s="141">
        <v>123.7</v>
      </c>
      <c r="CF480" s="141">
        <v>123.7</v>
      </c>
      <c r="CG480" s="141">
        <v>123.7</v>
      </c>
      <c r="CH480" s="141">
        <v>123.7</v>
      </c>
      <c r="CI480" s="141">
        <v>123.7</v>
      </c>
      <c r="CJ480" s="141">
        <v>123.7</v>
      </c>
      <c r="CK480" s="141">
        <v>123.7</v>
      </c>
      <c r="CL480" s="141">
        <v>123.3</v>
      </c>
    </row>
    <row r="481" spans="1:90" x14ac:dyDescent="0.2">
      <c r="A481" s="138" t="s">
        <v>3747</v>
      </c>
      <c r="B481" s="138" t="s">
        <v>3748</v>
      </c>
      <c r="C481" s="139">
        <v>9.58E-3</v>
      </c>
      <c r="D481" s="141">
        <v>100.3</v>
      </c>
      <c r="E481" s="141">
        <v>103.6</v>
      </c>
      <c r="F481" s="141">
        <v>103.5</v>
      </c>
      <c r="G481" s="141">
        <v>103.5</v>
      </c>
      <c r="H481" s="141">
        <v>103.9</v>
      </c>
      <c r="I481" s="141">
        <v>99.3</v>
      </c>
      <c r="J481" s="141">
        <v>98.9</v>
      </c>
      <c r="K481" s="141">
        <v>98.9</v>
      </c>
      <c r="L481" s="141">
        <v>98.9</v>
      </c>
      <c r="M481" s="141">
        <v>100</v>
      </c>
      <c r="N481" s="141">
        <v>100</v>
      </c>
      <c r="O481" s="141">
        <v>100</v>
      </c>
      <c r="P481" s="141">
        <v>100</v>
      </c>
      <c r="Q481" s="141">
        <v>100.9</v>
      </c>
      <c r="R481" s="141">
        <v>100.2</v>
      </c>
      <c r="S481" s="141">
        <v>99</v>
      </c>
      <c r="T481" s="141">
        <v>99</v>
      </c>
      <c r="U481" s="141">
        <v>100.3</v>
      </c>
      <c r="V481" s="141">
        <v>100.3</v>
      </c>
      <c r="W481" s="141">
        <v>100.1</v>
      </c>
      <c r="X481" s="141">
        <v>100.1</v>
      </c>
      <c r="Y481" s="141">
        <v>100.4</v>
      </c>
      <c r="Z481" s="141">
        <v>100.4</v>
      </c>
      <c r="AA481" s="141">
        <v>100.4</v>
      </c>
      <c r="AB481" s="141">
        <v>100.4</v>
      </c>
      <c r="AC481" s="141">
        <v>100.4</v>
      </c>
      <c r="AD481" s="141">
        <v>99.4</v>
      </c>
      <c r="AE481" s="141">
        <v>103.8</v>
      </c>
      <c r="AF481" s="141">
        <v>103.8</v>
      </c>
      <c r="AG481" s="141">
        <v>103.8</v>
      </c>
      <c r="AH481" s="141">
        <v>103.8</v>
      </c>
      <c r="AI481" s="141">
        <v>103.8</v>
      </c>
      <c r="AJ481" s="141">
        <v>103.8</v>
      </c>
      <c r="AK481" s="141">
        <v>104.6</v>
      </c>
      <c r="AL481" s="141">
        <v>104.6</v>
      </c>
      <c r="AM481" s="141">
        <v>104.1</v>
      </c>
      <c r="AN481" s="141">
        <v>104.1</v>
      </c>
      <c r="AO481" s="141">
        <v>104.1</v>
      </c>
      <c r="AP481" s="141">
        <v>104.1</v>
      </c>
      <c r="AQ481" s="141">
        <v>106.2</v>
      </c>
      <c r="AR481" s="141">
        <v>106.2</v>
      </c>
      <c r="AS481" s="141">
        <v>107.3</v>
      </c>
      <c r="AT481" s="141">
        <v>107.3</v>
      </c>
      <c r="AU481" s="141">
        <v>107.3</v>
      </c>
      <c r="AV481" s="141">
        <v>107.8</v>
      </c>
      <c r="AW481" s="141">
        <v>107.8</v>
      </c>
      <c r="AX481" s="141">
        <v>107.5</v>
      </c>
      <c r="AY481" s="141">
        <v>107.5</v>
      </c>
      <c r="AZ481" s="141">
        <v>112</v>
      </c>
      <c r="BA481" s="141">
        <v>112</v>
      </c>
      <c r="BB481" s="141">
        <v>111.7</v>
      </c>
      <c r="BC481" s="141">
        <v>116.5</v>
      </c>
      <c r="BD481" s="141">
        <v>116.5</v>
      </c>
      <c r="BE481" s="141">
        <v>116.5</v>
      </c>
      <c r="BF481" s="141">
        <v>116.5</v>
      </c>
      <c r="BG481" s="141">
        <v>116.5</v>
      </c>
      <c r="BH481" s="141">
        <v>117.8</v>
      </c>
      <c r="BI481" s="141">
        <v>118.8</v>
      </c>
      <c r="BJ481" s="141">
        <v>122</v>
      </c>
      <c r="BK481" s="141">
        <v>122.3</v>
      </c>
      <c r="BL481" s="141">
        <v>122.3</v>
      </c>
      <c r="BM481" s="141">
        <v>122.3</v>
      </c>
      <c r="BN481" s="141">
        <v>122.8</v>
      </c>
      <c r="BO481" s="141">
        <v>122.9</v>
      </c>
      <c r="BP481" s="141">
        <v>122.9</v>
      </c>
      <c r="BQ481" s="141">
        <v>122.9</v>
      </c>
      <c r="BR481" s="141">
        <v>122.9</v>
      </c>
      <c r="BS481" s="141">
        <v>122.9</v>
      </c>
      <c r="BT481" s="141">
        <v>122.9</v>
      </c>
      <c r="BU481" s="141">
        <v>122.9</v>
      </c>
      <c r="BV481" s="141">
        <v>122.9</v>
      </c>
      <c r="BW481" s="141">
        <v>122.9</v>
      </c>
      <c r="BX481" s="141">
        <v>122.9</v>
      </c>
      <c r="BY481" s="141">
        <v>123.7</v>
      </c>
      <c r="BZ481" s="141">
        <v>124.3</v>
      </c>
      <c r="CA481" s="141">
        <v>125.5</v>
      </c>
      <c r="CB481" s="141">
        <v>124.8</v>
      </c>
      <c r="CC481" s="141">
        <v>124.8</v>
      </c>
      <c r="CD481" s="141">
        <v>124.8</v>
      </c>
      <c r="CE481" s="141">
        <v>125.3</v>
      </c>
      <c r="CF481" s="141">
        <v>126.5</v>
      </c>
      <c r="CG481" s="141">
        <v>125.1</v>
      </c>
      <c r="CH481" s="141">
        <v>122.9</v>
      </c>
      <c r="CI481" s="141">
        <v>123.6</v>
      </c>
      <c r="CJ481" s="141">
        <v>123.8</v>
      </c>
      <c r="CK481" s="141">
        <v>123.8</v>
      </c>
      <c r="CL481" s="141">
        <v>124.7</v>
      </c>
    </row>
    <row r="482" spans="1:90" x14ac:dyDescent="0.2">
      <c r="A482" s="138" t="s">
        <v>3749</v>
      </c>
      <c r="B482" s="138" t="s">
        <v>3750</v>
      </c>
      <c r="C482" s="139">
        <v>3.6850000000000001E-2</v>
      </c>
      <c r="D482" s="141">
        <v>101.8</v>
      </c>
      <c r="E482" s="141">
        <v>102.1</v>
      </c>
      <c r="F482" s="141">
        <v>102</v>
      </c>
      <c r="G482" s="141">
        <v>104.2</v>
      </c>
      <c r="H482" s="141">
        <v>104.9</v>
      </c>
      <c r="I482" s="141">
        <v>105.5</v>
      </c>
      <c r="J482" s="141">
        <v>107.2</v>
      </c>
      <c r="K482" s="141">
        <v>108.1</v>
      </c>
      <c r="L482" s="141">
        <v>110.2</v>
      </c>
      <c r="M482" s="141">
        <v>110.7</v>
      </c>
      <c r="N482" s="141">
        <v>110.1</v>
      </c>
      <c r="O482" s="141">
        <v>110.6</v>
      </c>
      <c r="P482" s="141">
        <v>110.1</v>
      </c>
      <c r="Q482" s="141">
        <v>110.1</v>
      </c>
      <c r="R482" s="141">
        <v>110.1</v>
      </c>
      <c r="S482" s="141">
        <v>110.1</v>
      </c>
      <c r="T482" s="141">
        <v>112.1</v>
      </c>
      <c r="U482" s="141">
        <v>112.1</v>
      </c>
      <c r="V482" s="141">
        <v>112.7</v>
      </c>
      <c r="W482" s="141">
        <v>112.7</v>
      </c>
      <c r="X482" s="141">
        <v>112.7</v>
      </c>
      <c r="Y482" s="141">
        <v>113.5</v>
      </c>
      <c r="Z482" s="141">
        <v>113.7</v>
      </c>
      <c r="AA482" s="141">
        <v>113.7</v>
      </c>
      <c r="AB482" s="141">
        <v>117.2</v>
      </c>
      <c r="AC482" s="141">
        <v>117.3</v>
      </c>
      <c r="AD482" s="141">
        <v>116.6</v>
      </c>
      <c r="AE482" s="141">
        <v>116.6</v>
      </c>
      <c r="AF482" s="141">
        <v>120</v>
      </c>
      <c r="AG482" s="141">
        <v>120</v>
      </c>
      <c r="AH482" s="141">
        <v>121.8</v>
      </c>
      <c r="AI482" s="141">
        <v>121.8</v>
      </c>
      <c r="AJ482" s="141">
        <v>121.6</v>
      </c>
      <c r="AK482" s="141">
        <v>121.6</v>
      </c>
      <c r="AL482" s="141">
        <v>121.6</v>
      </c>
      <c r="AM482" s="141">
        <v>122.5</v>
      </c>
      <c r="AN482" s="141">
        <v>123</v>
      </c>
      <c r="AO482" s="141">
        <v>123</v>
      </c>
      <c r="AP482" s="141">
        <v>120.5</v>
      </c>
      <c r="AQ482" s="141">
        <v>121.4</v>
      </c>
      <c r="AR482" s="141">
        <v>121.4</v>
      </c>
      <c r="AS482" s="141">
        <v>122.5</v>
      </c>
      <c r="AT482" s="141">
        <v>122.5</v>
      </c>
      <c r="AU482" s="141">
        <v>122.8</v>
      </c>
      <c r="AV482" s="141">
        <v>122.3</v>
      </c>
      <c r="AW482" s="141">
        <v>122.3</v>
      </c>
      <c r="AX482" s="141">
        <v>122.3</v>
      </c>
      <c r="AY482" s="141">
        <v>122.6</v>
      </c>
      <c r="AZ482" s="141">
        <v>122.6</v>
      </c>
      <c r="BA482" s="141">
        <v>122.5</v>
      </c>
      <c r="BB482" s="141">
        <v>124.3</v>
      </c>
      <c r="BC482" s="141">
        <v>124.8</v>
      </c>
      <c r="BD482" s="141">
        <v>125.4</v>
      </c>
      <c r="BE482" s="141">
        <v>125.4</v>
      </c>
      <c r="BF482" s="141">
        <v>125.4</v>
      </c>
      <c r="BG482" s="141">
        <v>126.3</v>
      </c>
      <c r="BH482" s="141">
        <v>126.8</v>
      </c>
      <c r="BI482" s="141">
        <v>126.8</v>
      </c>
      <c r="BJ482" s="141">
        <v>127</v>
      </c>
      <c r="BK482" s="141">
        <v>127</v>
      </c>
      <c r="BL482" s="141">
        <v>127</v>
      </c>
      <c r="BM482" s="141">
        <v>127</v>
      </c>
      <c r="BN482" s="141">
        <v>128</v>
      </c>
      <c r="BO482" s="141">
        <v>128.4</v>
      </c>
      <c r="BP482" s="141">
        <v>128.4</v>
      </c>
      <c r="BQ482" s="141">
        <v>128.4</v>
      </c>
      <c r="BR482" s="141">
        <v>128.4</v>
      </c>
      <c r="BS482" s="141">
        <v>128.4</v>
      </c>
      <c r="BT482" s="141">
        <v>128.4</v>
      </c>
      <c r="BU482" s="141">
        <v>128.4</v>
      </c>
      <c r="BV482" s="141">
        <v>128.4</v>
      </c>
      <c r="BW482" s="141">
        <v>128.4</v>
      </c>
      <c r="BX482" s="141">
        <v>127.5</v>
      </c>
      <c r="BY482" s="141">
        <v>127.5</v>
      </c>
      <c r="BZ482" s="141">
        <v>127.8</v>
      </c>
      <c r="CA482" s="141">
        <v>128.30000000000001</v>
      </c>
      <c r="CB482" s="141">
        <v>128.80000000000001</v>
      </c>
      <c r="CC482" s="141">
        <v>128.69999999999999</v>
      </c>
      <c r="CD482" s="141">
        <v>129.30000000000001</v>
      </c>
      <c r="CE482" s="141">
        <v>130.30000000000001</v>
      </c>
      <c r="CF482" s="141">
        <v>130.6</v>
      </c>
      <c r="CG482" s="141">
        <v>130.30000000000001</v>
      </c>
      <c r="CH482" s="141">
        <v>130.30000000000001</v>
      </c>
      <c r="CI482" s="141">
        <v>130.30000000000001</v>
      </c>
      <c r="CJ482" s="141">
        <v>130.5</v>
      </c>
      <c r="CK482" s="141">
        <v>130.6</v>
      </c>
      <c r="CL482" s="141">
        <v>130.9</v>
      </c>
    </row>
    <row r="483" spans="1:90" x14ac:dyDescent="0.2">
      <c r="A483" s="138" t="s">
        <v>3751</v>
      </c>
      <c r="B483" s="138" t="s">
        <v>3752</v>
      </c>
      <c r="C483" s="139">
        <v>2.6579999999999999E-2</v>
      </c>
      <c r="D483" s="141">
        <v>100</v>
      </c>
      <c r="E483" s="141">
        <v>100</v>
      </c>
      <c r="F483" s="141">
        <v>100</v>
      </c>
      <c r="G483" s="141">
        <v>97</v>
      </c>
      <c r="H483" s="141">
        <v>97</v>
      </c>
      <c r="I483" s="141">
        <v>97</v>
      </c>
      <c r="J483" s="141">
        <v>97.1</v>
      </c>
      <c r="K483" s="141">
        <v>97.1</v>
      </c>
      <c r="L483" s="141">
        <v>97.1</v>
      </c>
      <c r="M483" s="141">
        <v>97.1</v>
      </c>
      <c r="N483" s="141">
        <v>97.1</v>
      </c>
      <c r="O483" s="141">
        <v>97.1</v>
      </c>
      <c r="P483" s="141">
        <v>97.1</v>
      </c>
      <c r="Q483" s="141">
        <v>97.1</v>
      </c>
      <c r="R483" s="141">
        <v>92.3</v>
      </c>
      <c r="S483" s="141">
        <v>92.1</v>
      </c>
      <c r="T483" s="141">
        <v>92.1</v>
      </c>
      <c r="U483" s="141">
        <v>92.1</v>
      </c>
      <c r="V483" s="141">
        <v>92.1</v>
      </c>
      <c r="W483" s="141">
        <v>92.1</v>
      </c>
      <c r="X483" s="141">
        <v>92.1</v>
      </c>
      <c r="Y483" s="141">
        <v>92.1</v>
      </c>
      <c r="Z483" s="141">
        <v>92.1</v>
      </c>
      <c r="AA483" s="141">
        <v>92.1</v>
      </c>
      <c r="AB483" s="141">
        <v>92.1</v>
      </c>
      <c r="AC483" s="141">
        <v>92.1</v>
      </c>
      <c r="AD483" s="141">
        <v>92.2</v>
      </c>
      <c r="AE483" s="141">
        <v>91.3</v>
      </c>
      <c r="AF483" s="141">
        <v>91.3</v>
      </c>
      <c r="AG483" s="141">
        <v>91.3</v>
      </c>
      <c r="AH483" s="141">
        <v>91.3</v>
      </c>
      <c r="AI483" s="141">
        <v>91.3</v>
      </c>
      <c r="AJ483" s="141">
        <v>91.3</v>
      </c>
      <c r="AK483" s="141">
        <v>91.3</v>
      </c>
      <c r="AL483" s="141">
        <v>91.3</v>
      </c>
      <c r="AM483" s="141">
        <v>91.3</v>
      </c>
      <c r="AN483" s="141">
        <v>94</v>
      </c>
      <c r="AO483" s="141">
        <v>94</v>
      </c>
      <c r="AP483" s="141">
        <v>95.1</v>
      </c>
      <c r="AQ483" s="141">
        <v>96.4</v>
      </c>
      <c r="AR483" s="141">
        <v>97.9</v>
      </c>
      <c r="AS483" s="141">
        <v>96.4</v>
      </c>
      <c r="AT483" s="141">
        <v>97.4</v>
      </c>
      <c r="AU483" s="141">
        <v>99.1</v>
      </c>
      <c r="AV483" s="141">
        <v>97.7</v>
      </c>
      <c r="AW483" s="141">
        <v>98.6</v>
      </c>
      <c r="AX483" s="141">
        <v>98.6</v>
      </c>
      <c r="AY483" s="141">
        <v>98.2</v>
      </c>
      <c r="AZ483" s="141">
        <v>98.4</v>
      </c>
      <c r="BA483" s="141">
        <v>98</v>
      </c>
      <c r="BB483" s="141">
        <v>95.7</v>
      </c>
      <c r="BC483" s="141">
        <v>98.4</v>
      </c>
      <c r="BD483" s="141">
        <v>98.7</v>
      </c>
      <c r="BE483" s="141">
        <v>97.4</v>
      </c>
      <c r="BF483" s="141">
        <v>97.8</v>
      </c>
      <c r="BG483" s="141">
        <v>99.4</v>
      </c>
      <c r="BH483" s="141">
        <v>99.9</v>
      </c>
      <c r="BI483" s="141">
        <v>100.6</v>
      </c>
      <c r="BJ483" s="141">
        <v>102.2</v>
      </c>
      <c r="BK483" s="141">
        <v>98</v>
      </c>
      <c r="BL483" s="141">
        <v>101.3</v>
      </c>
      <c r="BM483" s="141">
        <v>101.8</v>
      </c>
      <c r="BN483" s="141">
        <v>102.5</v>
      </c>
      <c r="BO483" s="141">
        <v>101.9</v>
      </c>
      <c r="BP483" s="141">
        <v>102.9</v>
      </c>
      <c r="BQ483" s="141">
        <v>102.7</v>
      </c>
      <c r="BR483" s="141">
        <v>102.7</v>
      </c>
      <c r="BS483" s="141">
        <v>102.7</v>
      </c>
      <c r="BT483" s="141">
        <v>102.7</v>
      </c>
      <c r="BU483" s="141">
        <v>102.7</v>
      </c>
      <c r="BV483" s="141">
        <v>102.7</v>
      </c>
      <c r="BW483" s="141">
        <v>104.4</v>
      </c>
      <c r="BX483" s="141">
        <v>103.8</v>
      </c>
      <c r="BY483" s="141">
        <v>106.7</v>
      </c>
      <c r="BZ483" s="141">
        <v>107.9</v>
      </c>
      <c r="CA483" s="141">
        <v>115.7</v>
      </c>
      <c r="CB483" s="141">
        <v>116.9</v>
      </c>
      <c r="CC483" s="141">
        <v>119.6</v>
      </c>
      <c r="CD483" s="141">
        <v>120.2</v>
      </c>
      <c r="CE483" s="141">
        <v>122.3</v>
      </c>
      <c r="CF483" s="141">
        <v>124</v>
      </c>
      <c r="CG483" s="141">
        <v>125.5</v>
      </c>
      <c r="CH483" s="141">
        <v>126.1</v>
      </c>
      <c r="CI483" s="141">
        <v>125.5</v>
      </c>
      <c r="CJ483" s="141">
        <v>125.5</v>
      </c>
      <c r="CK483" s="141">
        <v>125.3</v>
      </c>
      <c r="CL483" s="141">
        <v>124.6</v>
      </c>
    </row>
    <row r="484" spans="1:90" x14ac:dyDescent="0.2">
      <c r="A484" s="138" t="s">
        <v>3753</v>
      </c>
      <c r="B484" s="138" t="s">
        <v>3754</v>
      </c>
      <c r="C484" s="139">
        <v>5.2769999999999997E-2</v>
      </c>
      <c r="D484" s="141">
        <v>98.4</v>
      </c>
      <c r="E484" s="141">
        <v>98.5</v>
      </c>
      <c r="F484" s="141">
        <v>98.8</v>
      </c>
      <c r="G484" s="141">
        <v>98.4</v>
      </c>
      <c r="H484" s="141">
        <v>98.9</v>
      </c>
      <c r="I484" s="141">
        <v>99.3</v>
      </c>
      <c r="J484" s="141">
        <v>99.3</v>
      </c>
      <c r="K484" s="141">
        <v>99.3</v>
      </c>
      <c r="L484" s="141">
        <v>99.3</v>
      </c>
      <c r="M484" s="141">
        <v>99.8</v>
      </c>
      <c r="N484" s="141">
        <v>100.8</v>
      </c>
      <c r="O484" s="141">
        <v>101.2</v>
      </c>
      <c r="P484" s="141">
        <v>103.6</v>
      </c>
      <c r="Q484" s="141">
        <v>104.4</v>
      </c>
      <c r="R484" s="141">
        <v>104.4</v>
      </c>
      <c r="S484" s="141">
        <v>103.7</v>
      </c>
      <c r="T484" s="141">
        <v>104.3</v>
      </c>
      <c r="U484" s="141">
        <v>104.3</v>
      </c>
      <c r="V484" s="141">
        <v>104.4</v>
      </c>
      <c r="W484" s="141">
        <v>104.6</v>
      </c>
      <c r="X484" s="141">
        <v>104.8</v>
      </c>
      <c r="Y484" s="141">
        <v>104.8</v>
      </c>
      <c r="Z484" s="141">
        <v>104.4</v>
      </c>
      <c r="AA484" s="141">
        <v>104.7</v>
      </c>
      <c r="AB484" s="141">
        <v>104.7</v>
      </c>
      <c r="AC484" s="141">
        <v>104.9</v>
      </c>
      <c r="AD484" s="141">
        <v>106.3</v>
      </c>
      <c r="AE484" s="141">
        <v>107.3</v>
      </c>
      <c r="AF484" s="141">
        <v>107.4</v>
      </c>
      <c r="AG484" s="141">
        <v>107.4</v>
      </c>
      <c r="AH484" s="141">
        <v>107.5</v>
      </c>
      <c r="AI484" s="141">
        <v>107.6</v>
      </c>
      <c r="AJ484" s="141">
        <v>107.6</v>
      </c>
      <c r="AK484" s="141">
        <v>107.6</v>
      </c>
      <c r="AL484" s="141">
        <v>107.6</v>
      </c>
      <c r="AM484" s="141">
        <v>108.1</v>
      </c>
      <c r="AN484" s="141">
        <v>107.8</v>
      </c>
      <c r="AO484" s="141">
        <v>107.8</v>
      </c>
      <c r="AP484" s="141">
        <v>107.9</v>
      </c>
      <c r="AQ484" s="141">
        <v>109.2</v>
      </c>
      <c r="AR484" s="141">
        <v>110.3</v>
      </c>
      <c r="AS484" s="141">
        <v>110.3</v>
      </c>
      <c r="AT484" s="141">
        <v>110.1</v>
      </c>
      <c r="AU484" s="141">
        <v>110.9</v>
      </c>
      <c r="AV484" s="141">
        <v>111</v>
      </c>
      <c r="AW484" s="141">
        <v>111</v>
      </c>
      <c r="AX484" s="141">
        <v>111</v>
      </c>
      <c r="AY484" s="141">
        <v>110.3</v>
      </c>
      <c r="AZ484" s="141">
        <v>110</v>
      </c>
      <c r="BA484" s="141">
        <v>110.6</v>
      </c>
      <c r="BB484" s="141">
        <v>111.1</v>
      </c>
      <c r="BC484" s="141">
        <v>111</v>
      </c>
      <c r="BD484" s="141">
        <v>111</v>
      </c>
      <c r="BE484" s="141">
        <v>111</v>
      </c>
      <c r="BF484" s="141">
        <v>112.7</v>
      </c>
      <c r="BG484" s="141">
        <v>113.2</v>
      </c>
      <c r="BH484" s="141">
        <v>113.7</v>
      </c>
      <c r="BI484" s="141">
        <v>114.2</v>
      </c>
      <c r="BJ484" s="141">
        <v>116.3</v>
      </c>
      <c r="BK484" s="141">
        <v>116.5</v>
      </c>
      <c r="BL484" s="141">
        <v>117.4</v>
      </c>
      <c r="BM484" s="141">
        <v>118.3</v>
      </c>
      <c r="BN484" s="141">
        <v>118.6</v>
      </c>
      <c r="BO484" s="141">
        <v>118.7</v>
      </c>
      <c r="BP484" s="141">
        <v>118.6</v>
      </c>
      <c r="BQ484" s="141">
        <v>118.6</v>
      </c>
      <c r="BR484" s="141">
        <v>118.6</v>
      </c>
      <c r="BS484" s="141">
        <v>118.6</v>
      </c>
      <c r="BT484" s="141">
        <v>118.6</v>
      </c>
      <c r="BU484" s="141">
        <v>118.5</v>
      </c>
      <c r="BV484" s="141">
        <v>118.5</v>
      </c>
      <c r="BW484" s="141">
        <v>118.5</v>
      </c>
      <c r="BX484" s="141">
        <v>118.3</v>
      </c>
      <c r="BY484" s="141">
        <v>117.8</v>
      </c>
      <c r="BZ484" s="141">
        <v>118.9</v>
      </c>
      <c r="CA484" s="141">
        <v>121.4</v>
      </c>
      <c r="CB484" s="141">
        <v>122.9</v>
      </c>
      <c r="CC484" s="141">
        <v>123.3</v>
      </c>
      <c r="CD484" s="141">
        <v>123.3</v>
      </c>
      <c r="CE484" s="141">
        <v>123.1</v>
      </c>
      <c r="CF484" s="141">
        <v>124.2</v>
      </c>
      <c r="CG484" s="141">
        <v>124.7</v>
      </c>
      <c r="CH484" s="141">
        <v>124.7</v>
      </c>
      <c r="CI484" s="141">
        <v>124.7</v>
      </c>
      <c r="CJ484" s="141">
        <v>124.7</v>
      </c>
      <c r="CK484" s="141">
        <v>125</v>
      </c>
      <c r="CL484" s="141">
        <v>125.3</v>
      </c>
    </row>
    <row r="485" spans="1:90" x14ac:dyDescent="0.2">
      <c r="A485" s="138" t="s">
        <v>3755</v>
      </c>
      <c r="B485" s="138" t="s">
        <v>3756</v>
      </c>
      <c r="C485" s="139">
        <v>6.8729999999999999E-2</v>
      </c>
      <c r="D485" s="141">
        <v>99.5</v>
      </c>
      <c r="E485" s="141">
        <v>102.1</v>
      </c>
      <c r="F485" s="141">
        <v>100.7</v>
      </c>
      <c r="G485" s="141">
        <v>99.6</v>
      </c>
      <c r="H485" s="141">
        <v>100.8</v>
      </c>
      <c r="I485" s="141">
        <v>101.3</v>
      </c>
      <c r="J485" s="141">
        <v>101.5</v>
      </c>
      <c r="K485" s="141">
        <v>101.6</v>
      </c>
      <c r="L485" s="141">
        <v>102.6</v>
      </c>
      <c r="M485" s="141">
        <v>102.6</v>
      </c>
      <c r="N485" s="141">
        <v>102.6</v>
      </c>
      <c r="O485" s="141">
        <v>102.6</v>
      </c>
      <c r="P485" s="141">
        <v>102.6</v>
      </c>
      <c r="Q485" s="141">
        <v>102.6</v>
      </c>
      <c r="R485" s="141">
        <v>102.6</v>
      </c>
      <c r="S485" s="141">
        <v>104.6</v>
      </c>
      <c r="T485" s="141">
        <v>104.6</v>
      </c>
      <c r="U485" s="141">
        <v>104.6</v>
      </c>
      <c r="V485" s="141">
        <v>104.6</v>
      </c>
      <c r="W485" s="141">
        <v>104.6</v>
      </c>
      <c r="X485" s="141">
        <v>104.6</v>
      </c>
      <c r="Y485" s="141">
        <v>104.6</v>
      </c>
      <c r="Z485" s="141">
        <v>104.6</v>
      </c>
      <c r="AA485" s="141">
        <v>104.9</v>
      </c>
      <c r="AB485" s="141">
        <v>104.9</v>
      </c>
      <c r="AC485" s="141">
        <v>104.9</v>
      </c>
      <c r="AD485" s="141">
        <v>104.9</v>
      </c>
      <c r="AE485" s="141">
        <v>104.9</v>
      </c>
      <c r="AF485" s="141">
        <v>104.9</v>
      </c>
      <c r="AG485" s="141">
        <v>104.9</v>
      </c>
      <c r="AH485" s="141">
        <v>104.9</v>
      </c>
      <c r="AI485" s="141">
        <v>104.9</v>
      </c>
      <c r="AJ485" s="141">
        <v>104.9</v>
      </c>
      <c r="AK485" s="141">
        <v>104.9</v>
      </c>
      <c r="AL485" s="141">
        <v>104.9</v>
      </c>
      <c r="AM485" s="141">
        <v>104.9</v>
      </c>
      <c r="AN485" s="141">
        <v>104.9</v>
      </c>
      <c r="AO485" s="141">
        <v>104.9</v>
      </c>
      <c r="AP485" s="141">
        <v>104.9</v>
      </c>
      <c r="AQ485" s="141">
        <v>104.9</v>
      </c>
      <c r="AR485" s="141">
        <v>104.9</v>
      </c>
      <c r="AS485" s="141">
        <v>104.9</v>
      </c>
      <c r="AT485" s="141">
        <v>104.9</v>
      </c>
      <c r="AU485" s="141">
        <v>104.9</v>
      </c>
      <c r="AV485" s="141">
        <v>106.6</v>
      </c>
      <c r="AW485" s="141">
        <v>106.6</v>
      </c>
      <c r="AX485" s="141">
        <v>106.6</v>
      </c>
      <c r="AY485" s="141">
        <v>106.6</v>
      </c>
      <c r="AZ485" s="141">
        <v>106.6</v>
      </c>
      <c r="BA485" s="141">
        <v>106.6</v>
      </c>
      <c r="BB485" s="141">
        <v>106.6</v>
      </c>
      <c r="BC485" s="141">
        <v>106.6</v>
      </c>
      <c r="BD485" s="141">
        <v>106.6</v>
      </c>
      <c r="BE485" s="141">
        <v>106.6</v>
      </c>
      <c r="BF485" s="141">
        <v>106.6</v>
      </c>
      <c r="BG485" s="141">
        <v>106.6</v>
      </c>
      <c r="BH485" s="141">
        <v>106.6</v>
      </c>
      <c r="BI485" s="141">
        <v>106.6</v>
      </c>
      <c r="BJ485" s="141">
        <v>106.6</v>
      </c>
      <c r="BK485" s="141">
        <v>116</v>
      </c>
      <c r="BL485" s="141">
        <v>116</v>
      </c>
      <c r="BM485" s="141">
        <v>105.5</v>
      </c>
      <c r="BN485" s="141">
        <v>104.2</v>
      </c>
      <c r="BO485" s="141">
        <v>113.3</v>
      </c>
      <c r="BP485" s="141">
        <v>113.3</v>
      </c>
      <c r="BQ485" s="141">
        <v>113.3</v>
      </c>
      <c r="BR485" s="141">
        <v>113.3</v>
      </c>
      <c r="BS485" s="141">
        <v>113.3</v>
      </c>
      <c r="BT485" s="141">
        <v>113.3</v>
      </c>
      <c r="BU485" s="141">
        <v>113.3</v>
      </c>
      <c r="BV485" s="141">
        <v>113.3</v>
      </c>
      <c r="BW485" s="141">
        <v>113.3</v>
      </c>
      <c r="BX485" s="141">
        <v>112.7</v>
      </c>
      <c r="BY485" s="141">
        <v>112.7</v>
      </c>
      <c r="BZ485" s="141">
        <v>112.7</v>
      </c>
      <c r="CA485" s="141">
        <v>112.7</v>
      </c>
      <c r="CB485" s="141">
        <v>112.7</v>
      </c>
      <c r="CC485" s="141">
        <v>112.7</v>
      </c>
      <c r="CD485" s="141">
        <v>112.7</v>
      </c>
      <c r="CE485" s="141">
        <v>112.7</v>
      </c>
      <c r="CF485" s="141">
        <v>112.7</v>
      </c>
      <c r="CG485" s="141">
        <v>112.7</v>
      </c>
      <c r="CH485" s="141">
        <v>112.7</v>
      </c>
      <c r="CI485" s="141">
        <v>112.7</v>
      </c>
      <c r="CJ485" s="141">
        <v>112.7</v>
      </c>
      <c r="CK485" s="141">
        <v>112.7</v>
      </c>
      <c r="CL485" s="141">
        <v>112.7</v>
      </c>
    </row>
    <row r="486" spans="1:90" x14ac:dyDescent="0.2">
      <c r="A486" s="138" t="s">
        <v>3757</v>
      </c>
      <c r="B486" s="138" t="s">
        <v>3758</v>
      </c>
      <c r="C486" s="139">
        <v>1.1304799999999999</v>
      </c>
      <c r="D486" s="141">
        <v>100.7</v>
      </c>
      <c r="E486" s="141">
        <v>100.5</v>
      </c>
      <c r="F486" s="141">
        <v>100.8</v>
      </c>
      <c r="G486" s="141">
        <v>102.2</v>
      </c>
      <c r="H486" s="141">
        <v>102.7</v>
      </c>
      <c r="I486" s="141">
        <v>103.3</v>
      </c>
      <c r="J486" s="141">
        <v>103.9</v>
      </c>
      <c r="K486" s="141">
        <v>103.8</v>
      </c>
      <c r="L486" s="141">
        <v>104.8</v>
      </c>
      <c r="M486" s="141">
        <v>104.8</v>
      </c>
      <c r="N486" s="141">
        <v>104.7</v>
      </c>
      <c r="O486" s="141">
        <v>104.5</v>
      </c>
      <c r="P486" s="141">
        <v>105</v>
      </c>
      <c r="Q486" s="141">
        <v>106.3</v>
      </c>
      <c r="R486" s="141">
        <v>107.9</v>
      </c>
      <c r="S486" s="141">
        <v>109.6</v>
      </c>
      <c r="T486" s="141">
        <v>109.7</v>
      </c>
      <c r="U486" s="141">
        <v>109.4</v>
      </c>
      <c r="V486" s="141">
        <v>109.5</v>
      </c>
      <c r="W486" s="141">
        <v>110</v>
      </c>
      <c r="X486" s="141">
        <v>110.6</v>
      </c>
      <c r="Y486" s="141">
        <v>111</v>
      </c>
      <c r="Z486" s="141">
        <v>111.5</v>
      </c>
      <c r="AA486" s="141">
        <v>112.4</v>
      </c>
      <c r="AB486" s="141">
        <v>112.6</v>
      </c>
      <c r="AC486" s="141">
        <v>113.2</v>
      </c>
      <c r="AD486" s="141">
        <v>114.1</v>
      </c>
      <c r="AE486" s="141">
        <v>116.1</v>
      </c>
      <c r="AF486" s="141">
        <v>116.5</v>
      </c>
      <c r="AG486" s="141">
        <v>116.9</v>
      </c>
      <c r="AH486" s="141">
        <v>117.5</v>
      </c>
      <c r="AI486" s="141">
        <v>118</v>
      </c>
      <c r="AJ486" s="141">
        <v>118.4</v>
      </c>
      <c r="AK486" s="141">
        <v>118.7</v>
      </c>
      <c r="AL486" s="141">
        <v>119.4</v>
      </c>
      <c r="AM486" s="141">
        <v>120.2</v>
      </c>
      <c r="AN486" s="141">
        <v>121.6</v>
      </c>
      <c r="AO486" s="141">
        <v>122.3</v>
      </c>
      <c r="AP486" s="141">
        <v>123.8</v>
      </c>
      <c r="AQ486" s="141">
        <v>124.9</v>
      </c>
      <c r="AR486" s="141">
        <v>125.9</v>
      </c>
      <c r="AS486" s="141">
        <v>127</v>
      </c>
      <c r="AT486" s="141">
        <v>128.19999999999999</v>
      </c>
      <c r="AU486" s="141">
        <v>128.9</v>
      </c>
      <c r="AV486" s="141">
        <v>128.9</v>
      </c>
      <c r="AW486" s="141">
        <v>128.9</v>
      </c>
      <c r="AX486" s="141">
        <v>128.69999999999999</v>
      </c>
      <c r="AY486" s="141">
        <v>130.30000000000001</v>
      </c>
      <c r="AZ486" s="141">
        <v>133.1</v>
      </c>
      <c r="BA486" s="141">
        <v>132.80000000000001</v>
      </c>
      <c r="BB486" s="141">
        <v>132.80000000000001</v>
      </c>
      <c r="BC486" s="141">
        <v>132.5</v>
      </c>
      <c r="BD486" s="141">
        <v>132.5</v>
      </c>
      <c r="BE486" s="141">
        <v>132.69999999999999</v>
      </c>
      <c r="BF486" s="141">
        <v>134.5</v>
      </c>
      <c r="BG486" s="141">
        <v>135.19999999999999</v>
      </c>
      <c r="BH486" s="141">
        <v>135.1</v>
      </c>
      <c r="BI486" s="141">
        <v>135</v>
      </c>
      <c r="BJ486" s="141">
        <v>135.5</v>
      </c>
      <c r="BK486" s="141">
        <v>134.9</v>
      </c>
      <c r="BL486" s="141">
        <v>135.69999999999999</v>
      </c>
      <c r="BM486" s="141">
        <v>136.69999999999999</v>
      </c>
      <c r="BN486" s="141">
        <v>136.80000000000001</v>
      </c>
      <c r="BO486" s="141">
        <v>138.5</v>
      </c>
      <c r="BP486" s="141">
        <v>137</v>
      </c>
      <c r="BQ486" s="141">
        <v>136.5</v>
      </c>
      <c r="BR486" s="141">
        <v>136.4</v>
      </c>
      <c r="BS486" s="141">
        <v>137.4</v>
      </c>
      <c r="BT486" s="141">
        <v>137.4</v>
      </c>
      <c r="BU486" s="141">
        <v>137.6</v>
      </c>
      <c r="BV486" s="141">
        <v>137.9</v>
      </c>
      <c r="BW486" s="141">
        <v>137.69999999999999</v>
      </c>
      <c r="BX486" s="141">
        <v>140.4</v>
      </c>
      <c r="BY486" s="141">
        <v>142.6</v>
      </c>
      <c r="BZ486" s="141">
        <v>142.80000000000001</v>
      </c>
      <c r="CA486" s="141">
        <v>142.80000000000001</v>
      </c>
      <c r="CB486" s="141">
        <v>143.19999999999999</v>
      </c>
      <c r="CC486" s="141">
        <v>143.80000000000001</v>
      </c>
      <c r="CD486" s="141">
        <v>144.9</v>
      </c>
      <c r="CE486" s="141">
        <v>144.9</v>
      </c>
      <c r="CF486" s="141">
        <v>145.4</v>
      </c>
      <c r="CG486" s="141">
        <v>145.5</v>
      </c>
      <c r="CH486" s="141">
        <v>145.5</v>
      </c>
      <c r="CI486" s="141">
        <v>146.1</v>
      </c>
      <c r="CJ486" s="141">
        <v>146.9</v>
      </c>
      <c r="CK486" s="141">
        <v>146.80000000000001</v>
      </c>
      <c r="CL486" s="141">
        <v>148.30000000000001</v>
      </c>
    </row>
    <row r="487" spans="1:90" x14ac:dyDescent="0.2">
      <c r="A487" s="138" t="s">
        <v>3759</v>
      </c>
      <c r="B487" s="138" t="s">
        <v>3760</v>
      </c>
      <c r="C487" s="139">
        <v>0.26840000000000003</v>
      </c>
      <c r="D487" s="141">
        <v>100.4</v>
      </c>
      <c r="E487" s="141">
        <v>100.8</v>
      </c>
      <c r="F487" s="141">
        <v>102.1</v>
      </c>
      <c r="G487" s="141">
        <v>102.1</v>
      </c>
      <c r="H487" s="141">
        <v>102.5</v>
      </c>
      <c r="I487" s="141">
        <v>102.9</v>
      </c>
      <c r="J487" s="141">
        <v>105.5</v>
      </c>
      <c r="K487" s="141">
        <v>105.5</v>
      </c>
      <c r="L487" s="141">
        <v>105.5</v>
      </c>
      <c r="M487" s="141">
        <v>105.5</v>
      </c>
      <c r="N487" s="141">
        <v>105.5</v>
      </c>
      <c r="O487" s="141">
        <v>105.5</v>
      </c>
      <c r="P487" s="141">
        <v>105.5</v>
      </c>
      <c r="Q487" s="141">
        <v>106.4</v>
      </c>
      <c r="R487" s="141">
        <v>110</v>
      </c>
      <c r="S487" s="141">
        <v>110</v>
      </c>
      <c r="T487" s="141">
        <v>110</v>
      </c>
      <c r="U487" s="141">
        <v>109.8</v>
      </c>
      <c r="V487" s="141">
        <v>110.1</v>
      </c>
      <c r="W487" s="141">
        <v>111.3</v>
      </c>
      <c r="X487" s="141">
        <v>111.3</v>
      </c>
      <c r="Y487" s="141">
        <v>112.2</v>
      </c>
      <c r="Z487" s="141">
        <v>112.8</v>
      </c>
      <c r="AA487" s="141">
        <v>114.7</v>
      </c>
      <c r="AB487" s="141">
        <v>114.7</v>
      </c>
      <c r="AC487" s="141">
        <v>114.9</v>
      </c>
      <c r="AD487" s="141">
        <v>117.4</v>
      </c>
      <c r="AE487" s="141">
        <v>121.2</v>
      </c>
      <c r="AF487" s="141">
        <v>121.2</v>
      </c>
      <c r="AG487" s="141">
        <v>121.5</v>
      </c>
      <c r="AH487" s="141">
        <v>123.7</v>
      </c>
      <c r="AI487" s="141">
        <v>123.7</v>
      </c>
      <c r="AJ487" s="141">
        <v>123.7</v>
      </c>
      <c r="AK487" s="141">
        <v>123.7</v>
      </c>
      <c r="AL487" s="141">
        <v>124.5</v>
      </c>
      <c r="AM487" s="141">
        <v>127.4</v>
      </c>
      <c r="AN487" s="141">
        <v>130.69999999999999</v>
      </c>
      <c r="AO487" s="141">
        <v>131.5</v>
      </c>
      <c r="AP487" s="141">
        <v>135</v>
      </c>
      <c r="AQ487" s="141">
        <v>136.30000000000001</v>
      </c>
      <c r="AR487" s="141">
        <v>137.80000000000001</v>
      </c>
      <c r="AS487" s="141">
        <v>139.80000000000001</v>
      </c>
      <c r="AT487" s="141">
        <v>140.9</v>
      </c>
      <c r="AU487" s="141">
        <v>140.5</v>
      </c>
      <c r="AV487" s="141">
        <v>140.5</v>
      </c>
      <c r="AW487" s="141">
        <v>140.5</v>
      </c>
      <c r="AX487" s="141">
        <v>140.5</v>
      </c>
      <c r="AY487" s="141">
        <v>140.1</v>
      </c>
      <c r="AZ487" s="141">
        <v>143.6</v>
      </c>
      <c r="BA487" s="141">
        <v>143</v>
      </c>
      <c r="BB487" s="141">
        <v>141.4</v>
      </c>
      <c r="BC487" s="141">
        <v>141.4</v>
      </c>
      <c r="BD487" s="141">
        <v>141.30000000000001</v>
      </c>
      <c r="BE487" s="141">
        <v>141.30000000000001</v>
      </c>
      <c r="BF487" s="141">
        <v>143.19999999999999</v>
      </c>
      <c r="BG487" s="141">
        <v>143.9</v>
      </c>
      <c r="BH487" s="141">
        <v>143.9</v>
      </c>
      <c r="BI487" s="141">
        <v>143.9</v>
      </c>
      <c r="BJ487" s="141">
        <v>143.9</v>
      </c>
      <c r="BK487" s="141">
        <v>143.9</v>
      </c>
      <c r="BL487" s="141">
        <v>144</v>
      </c>
      <c r="BM487" s="141">
        <v>144.30000000000001</v>
      </c>
      <c r="BN487" s="141">
        <v>144.5</v>
      </c>
      <c r="BO487" s="141">
        <v>144.80000000000001</v>
      </c>
      <c r="BP487" s="141">
        <v>141.30000000000001</v>
      </c>
      <c r="BQ487" s="141">
        <v>141.30000000000001</v>
      </c>
      <c r="BR487" s="141">
        <v>141.5</v>
      </c>
      <c r="BS487" s="141">
        <v>141.9</v>
      </c>
      <c r="BT487" s="141">
        <v>142.9</v>
      </c>
      <c r="BU487" s="141">
        <v>143</v>
      </c>
      <c r="BV487" s="141">
        <v>144.6</v>
      </c>
      <c r="BW487" s="141">
        <v>143.30000000000001</v>
      </c>
      <c r="BX487" s="141">
        <v>143.69999999999999</v>
      </c>
      <c r="BY487" s="141">
        <v>145.69999999999999</v>
      </c>
      <c r="BZ487" s="141">
        <v>145.80000000000001</v>
      </c>
      <c r="CA487" s="141">
        <v>145.19999999999999</v>
      </c>
      <c r="CB487" s="141">
        <v>145.69999999999999</v>
      </c>
      <c r="CC487" s="141">
        <v>145.4</v>
      </c>
      <c r="CD487" s="141">
        <v>147.4</v>
      </c>
      <c r="CE487" s="141">
        <v>147.6</v>
      </c>
      <c r="CF487" s="141">
        <v>147.6</v>
      </c>
      <c r="CG487" s="141">
        <v>146.1</v>
      </c>
      <c r="CH487" s="141">
        <v>145.69999999999999</v>
      </c>
      <c r="CI487" s="141">
        <v>145.80000000000001</v>
      </c>
      <c r="CJ487" s="141">
        <v>146.80000000000001</v>
      </c>
      <c r="CK487" s="141">
        <v>146.80000000000001</v>
      </c>
      <c r="CL487" s="141">
        <v>148</v>
      </c>
    </row>
    <row r="488" spans="1:90" x14ac:dyDescent="0.2">
      <c r="A488" s="138" t="s">
        <v>3761</v>
      </c>
      <c r="B488" s="138" t="s">
        <v>3762</v>
      </c>
      <c r="C488" s="139">
        <v>0.23250000000000001</v>
      </c>
      <c r="D488" s="141">
        <v>100.1</v>
      </c>
      <c r="E488" s="141">
        <v>100</v>
      </c>
      <c r="F488" s="141">
        <v>100.1</v>
      </c>
      <c r="G488" s="141">
        <v>104.2</v>
      </c>
      <c r="H488" s="141">
        <v>105.4</v>
      </c>
      <c r="I488" s="141">
        <v>106.5</v>
      </c>
      <c r="J488" s="141">
        <v>106</v>
      </c>
      <c r="K488" s="141">
        <v>105.6</v>
      </c>
      <c r="L488" s="141">
        <v>107.5</v>
      </c>
      <c r="M488" s="141">
        <v>107.1</v>
      </c>
      <c r="N488" s="141">
        <v>107.1</v>
      </c>
      <c r="O488" s="141">
        <v>107.1</v>
      </c>
      <c r="P488" s="141">
        <v>107.1</v>
      </c>
      <c r="Q488" s="141">
        <v>107.3</v>
      </c>
      <c r="R488" s="141">
        <v>109.3</v>
      </c>
      <c r="S488" s="141">
        <v>112.7</v>
      </c>
      <c r="T488" s="141">
        <v>112.7</v>
      </c>
      <c r="U488" s="141">
        <v>112.7</v>
      </c>
      <c r="V488" s="141">
        <v>112.7</v>
      </c>
      <c r="W488" s="141">
        <v>112.8</v>
      </c>
      <c r="X488" s="141">
        <v>115.5</v>
      </c>
      <c r="Y488" s="141">
        <v>115.8</v>
      </c>
      <c r="Z488" s="141">
        <v>115.8</v>
      </c>
      <c r="AA488" s="141">
        <v>116.2</v>
      </c>
      <c r="AB488" s="141">
        <v>116.2</v>
      </c>
      <c r="AC488" s="141">
        <v>116.2</v>
      </c>
      <c r="AD488" s="141">
        <v>117.6</v>
      </c>
      <c r="AE488" s="141">
        <v>119.8</v>
      </c>
      <c r="AF488" s="141">
        <v>121.2</v>
      </c>
      <c r="AG488" s="141">
        <v>121.8</v>
      </c>
      <c r="AH488" s="141">
        <v>122</v>
      </c>
      <c r="AI488" s="141">
        <v>122.4</v>
      </c>
      <c r="AJ488" s="141">
        <v>123.1</v>
      </c>
      <c r="AK488" s="141">
        <v>123.6</v>
      </c>
      <c r="AL488" s="141">
        <v>125.5</v>
      </c>
      <c r="AM488" s="141">
        <v>125.8</v>
      </c>
      <c r="AN488" s="141">
        <v>127.2</v>
      </c>
      <c r="AO488" s="141">
        <v>129.30000000000001</v>
      </c>
      <c r="AP488" s="141">
        <v>129.80000000000001</v>
      </c>
      <c r="AQ488" s="141">
        <v>130.9</v>
      </c>
      <c r="AR488" s="141">
        <v>131.5</v>
      </c>
      <c r="AS488" s="141">
        <v>131.5</v>
      </c>
      <c r="AT488" s="141">
        <v>131.80000000000001</v>
      </c>
      <c r="AU488" s="141">
        <v>132.9</v>
      </c>
      <c r="AV488" s="141">
        <v>132.80000000000001</v>
      </c>
      <c r="AW488" s="141">
        <v>132.4</v>
      </c>
      <c r="AX488" s="141">
        <v>132.30000000000001</v>
      </c>
      <c r="AY488" s="141">
        <v>135.6</v>
      </c>
      <c r="AZ488" s="141">
        <v>135.80000000000001</v>
      </c>
      <c r="BA488" s="141">
        <v>135.69999999999999</v>
      </c>
      <c r="BB488" s="141">
        <v>135.69999999999999</v>
      </c>
      <c r="BC488" s="141">
        <v>136.4</v>
      </c>
      <c r="BD488" s="141">
        <v>136.30000000000001</v>
      </c>
      <c r="BE488" s="141">
        <v>136.30000000000001</v>
      </c>
      <c r="BF488" s="141">
        <v>140.30000000000001</v>
      </c>
      <c r="BG488" s="141">
        <v>141.69999999999999</v>
      </c>
      <c r="BH488" s="141">
        <v>141.4</v>
      </c>
      <c r="BI488" s="141">
        <v>140.4</v>
      </c>
      <c r="BJ488" s="141">
        <v>139.5</v>
      </c>
      <c r="BK488" s="141">
        <v>139.30000000000001</v>
      </c>
      <c r="BL488" s="141">
        <v>139.80000000000001</v>
      </c>
      <c r="BM488" s="141">
        <v>142.5</v>
      </c>
      <c r="BN488" s="141">
        <v>143.80000000000001</v>
      </c>
      <c r="BO488" s="141">
        <v>146.30000000000001</v>
      </c>
      <c r="BP488" s="141">
        <v>145.4</v>
      </c>
      <c r="BQ488" s="141">
        <v>144.9</v>
      </c>
      <c r="BR488" s="141">
        <v>144.30000000000001</v>
      </c>
      <c r="BS488" s="141">
        <v>144.19999999999999</v>
      </c>
      <c r="BT488" s="141">
        <v>144.1</v>
      </c>
      <c r="BU488" s="141">
        <v>144.30000000000001</v>
      </c>
      <c r="BV488" s="141">
        <v>143.9</v>
      </c>
      <c r="BW488" s="141">
        <v>144.6</v>
      </c>
      <c r="BX488" s="141">
        <v>150.1</v>
      </c>
      <c r="BY488" s="141">
        <v>154.6</v>
      </c>
      <c r="BZ488" s="141">
        <v>156.80000000000001</v>
      </c>
      <c r="CA488" s="141">
        <v>157.4</v>
      </c>
      <c r="CB488" s="141">
        <v>157.9</v>
      </c>
      <c r="CC488" s="141">
        <v>160.80000000000001</v>
      </c>
      <c r="CD488" s="141">
        <v>162.69999999999999</v>
      </c>
      <c r="CE488" s="141">
        <v>162.1</v>
      </c>
      <c r="CF488" s="141">
        <v>163.4</v>
      </c>
      <c r="CG488" s="141">
        <v>164.1</v>
      </c>
      <c r="CH488" s="141">
        <v>164.8</v>
      </c>
      <c r="CI488" s="141">
        <v>165.8</v>
      </c>
      <c r="CJ488" s="141">
        <v>167.7</v>
      </c>
      <c r="CK488" s="141">
        <v>167.7</v>
      </c>
      <c r="CL488" s="141">
        <v>171.1</v>
      </c>
    </row>
    <row r="489" spans="1:90" x14ac:dyDescent="0.2">
      <c r="A489" s="138" t="s">
        <v>3763</v>
      </c>
      <c r="B489" s="138" t="s">
        <v>3764</v>
      </c>
      <c r="C489" s="139">
        <v>0.14666000000000001</v>
      </c>
      <c r="D489" s="141">
        <v>101.4</v>
      </c>
      <c r="E489" s="141">
        <v>100.7</v>
      </c>
      <c r="F489" s="141">
        <v>100.8</v>
      </c>
      <c r="G489" s="141">
        <v>103.1</v>
      </c>
      <c r="H489" s="141">
        <v>103.5</v>
      </c>
      <c r="I489" s="141">
        <v>103.8</v>
      </c>
      <c r="J489" s="141">
        <v>104.1</v>
      </c>
      <c r="K489" s="141">
        <v>103</v>
      </c>
      <c r="L489" s="141">
        <v>106.6</v>
      </c>
      <c r="M489" s="141">
        <v>107</v>
      </c>
      <c r="N489" s="141">
        <v>105.8</v>
      </c>
      <c r="O489" s="141">
        <v>105.9</v>
      </c>
      <c r="P489" s="141">
        <v>105.6</v>
      </c>
      <c r="Q489" s="141">
        <v>105.9</v>
      </c>
      <c r="R489" s="141">
        <v>107.1</v>
      </c>
      <c r="S489" s="141">
        <v>107.8</v>
      </c>
      <c r="T489" s="141">
        <v>108.6</v>
      </c>
      <c r="U489" s="141">
        <v>107.2</v>
      </c>
      <c r="V489" s="141">
        <v>106.8</v>
      </c>
      <c r="W489" s="141">
        <v>107.6</v>
      </c>
      <c r="X489" s="141">
        <v>108.1</v>
      </c>
      <c r="Y489" s="141">
        <v>109.6</v>
      </c>
      <c r="Z489" s="141">
        <v>111.7</v>
      </c>
      <c r="AA489" s="141">
        <v>111.8</v>
      </c>
      <c r="AB489" s="141">
        <v>111.5</v>
      </c>
      <c r="AC489" s="141">
        <v>115</v>
      </c>
      <c r="AD489" s="141">
        <v>113.5</v>
      </c>
      <c r="AE489" s="141">
        <v>114.9</v>
      </c>
      <c r="AF489" s="141">
        <v>114.4</v>
      </c>
      <c r="AG489" s="141">
        <v>115.7</v>
      </c>
      <c r="AH489" s="141">
        <v>116.3</v>
      </c>
      <c r="AI489" s="141">
        <v>118.6</v>
      </c>
      <c r="AJ489" s="141">
        <v>119.3</v>
      </c>
      <c r="AK489" s="141">
        <v>120.4</v>
      </c>
      <c r="AL489" s="141">
        <v>121.2</v>
      </c>
      <c r="AM489" s="141">
        <v>121.8</v>
      </c>
      <c r="AN489" s="141">
        <v>122.6</v>
      </c>
      <c r="AO489" s="141">
        <v>122.6</v>
      </c>
      <c r="AP489" s="141">
        <v>122.5</v>
      </c>
      <c r="AQ489" s="141">
        <v>123.2</v>
      </c>
      <c r="AR489" s="141">
        <v>124.8</v>
      </c>
      <c r="AS489" s="141">
        <v>127.7</v>
      </c>
      <c r="AT489" s="141">
        <v>129.69999999999999</v>
      </c>
      <c r="AU489" s="141">
        <v>134.1</v>
      </c>
      <c r="AV489" s="141">
        <v>134.6</v>
      </c>
      <c r="AW489" s="141">
        <v>134.6</v>
      </c>
      <c r="AX489" s="141">
        <v>134.6</v>
      </c>
      <c r="AY489" s="141">
        <v>140.5</v>
      </c>
      <c r="AZ489" s="141">
        <v>140.69999999999999</v>
      </c>
      <c r="BA489" s="141">
        <v>140.9</v>
      </c>
      <c r="BB489" s="141">
        <v>140.5</v>
      </c>
      <c r="BC489" s="141">
        <v>140.5</v>
      </c>
      <c r="BD489" s="141">
        <v>142.19999999999999</v>
      </c>
      <c r="BE489" s="141">
        <v>142.6</v>
      </c>
      <c r="BF489" s="141">
        <v>144.30000000000001</v>
      </c>
      <c r="BG489" s="141">
        <v>144.9</v>
      </c>
      <c r="BH489" s="141">
        <v>144.9</v>
      </c>
      <c r="BI489" s="141">
        <v>144.9</v>
      </c>
      <c r="BJ489" s="141">
        <v>144.9</v>
      </c>
      <c r="BK489" s="141">
        <v>145.30000000000001</v>
      </c>
      <c r="BL489" s="141">
        <v>146.30000000000001</v>
      </c>
      <c r="BM489" s="141">
        <v>146</v>
      </c>
      <c r="BN489" s="141">
        <v>145.1</v>
      </c>
      <c r="BO489" s="141">
        <v>152.5</v>
      </c>
      <c r="BP489" s="141">
        <v>154.69999999999999</v>
      </c>
      <c r="BQ489" s="141">
        <v>150.9</v>
      </c>
      <c r="BR489" s="141">
        <v>150.19999999999999</v>
      </c>
      <c r="BS489" s="141">
        <v>150.9</v>
      </c>
      <c r="BT489" s="141">
        <v>150.80000000000001</v>
      </c>
      <c r="BU489" s="141">
        <v>150.69999999999999</v>
      </c>
      <c r="BV489" s="141">
        <v>150.6</v>
      </c>
      <c r="BW489" s="141">
        <v>150.80000000000001</v>
      </c>
      <c r="BX489" s="141">
        <v>159.6</v>
      </c>
      <c r="BY489" s="141">
        <v>160.9</v>
      </c>
      <c r="BZ489" s="141">
        <v>158.6</v>
      </c>
      <c r="CA489" s="141">
        <v>157.80000000000001</v>
      </c>
      <c r="CB489" s="141">
        <v>158.6</v>
      </c>
      <c r="CC489" s="141">
        <v>158.69999999999999</v>
      </c>
      <c r="CD489" s="141">
        <v>159.19999999999999</v>
      </c>
      <c r="CE489" s="141">
        <v>158.80000000000001</v>
      </c>
      <c r="CF489" s="141">
        <v>159.6</v>
      </c>
      <c r="CG489" s="141">
        <v>160.69999999999999</v>
      </c>
      <c r="CH489" s="141">
        <v>160.4</v>
      </c>
      <c r="CI489" s="141">
        <v>160.69999999999999</v>
      </c>
      <c r="CJ489" s="141">
        <v>161.30000000000001</v>
      </c>
      <c r="CK489" s="141">
        <v>161.19999999999999</v>
      </c>
      <c r="CL489" s="141">
        <v>166</v>
      </c>
    </row>
    <row r="490" spans="1:90" x14ac:dyDescent="0.2">
      <c r="A490" s="138" t="s">
        <v>3765</v>
      </c>
      <c r="B490" s="138" t="s">
        <v>3766</v>
      </c>
      <c r="C490" s="139">
        <v>4.0499999999999998E-3</v>
      </c>
      <c r="D490" s="141">
        <v>100</v>
      </c>
      <c r="E490" s="141">
        <v>100</v>
      </c>
      <c r="F490" s="141">
        <v>100</v>
      </c>
      <c r="G490" s="141">
        <v>104.5</v>
      </c>
      <c r="H490" s="141">
        <v>104.5</v>
      </c>
      <c r="I490" s="141">
        <v>104.5</v>
      </c>
      <c r="J490" s="141">
        <v>104.5</v>
      </c>
      <c r="K490" s="141">
        <v>104.5</v>
      </c>
      <c r="L490" s="141">
        <v>104.5</v>
      </c>
      <c r="M490" s="141">
        <v>104.5</v>
      </c>
      <c r="N490" s="141">
        <v>104.5</v>
      </c>
      <c r="O490" s="141">
        <v>104.5</v>
      </c>
      <c r="P490" s="141">
        <v>104.5</v>
      </c>
      <c r="Q490" s="141">
        <v>104.5</v>
      </c>
      <c r="R490" s="141">
        <v>104.5</v>
      </c>
      <c r="S490" s="141">
        <v>104.5</v>
      </c>
      <c r="T490" s="141">
        <v>104.5</v>
      </c>
      <c r="U490" s="141">
        <v>104.5</v>
      </c>
      <c r="V490" s="141">
        <v>104.5</v>
      </c>
      <c r="W490" s="141">
        <v>104.5</v>
      </c>
      <c r="X490" s="141">
        <v>104.5</v>
      </c>
      <c r="Y490" s="141">
        <v>104.5</v>
      </c>
      <c r="Z490" s="141">
        <v>104.5</v>
      </c>
      <c r="AA490" s="141">
        <v>104.5</v>
      </c>
      <c r="AB490" s="141">
        <v>104.5</v>
      </c>
      <c r="AC490" s="141">
        <v>109.9</v>
      </c>
      <c r="AD490" s="141">
        <v>111.7</v>
      </c>
      <c r="AE490" s="141">
        <v>113.8</v>
      </c>
      <c r="AF490" s="141">
        <v>113.8</v>
      </c>
      <c r="AG490" s="141">
        <v>113.8</v>
      </c>
      <c r="AH490" s="141">
        <v>113.8</v>
      </c>
      <c r="AI490" s="141">
        <v>113.8</v>
      </c>
      <c r="AJ490" s="141">
        <v>113.8</v>
      </c>
      <c r="AK490" s="141">
        <v>113.8</v>
      </c>
      <c r="AL490" s="141">
        <v>113.8</v>
      </c>
      <c r="AM490" s="141">
        <v>113.8</v>
      </c>
      <c r="AN490" s="141">
        <v>137.30000000000001</v>
      </c>
      <c r="AO490" s="141">
        <v>137.30000000000001</v>
      </c>
      <c r="AP490" s="141">
        <v>137.30000000000001</v>
      </c>
      <c r="AQ490" s="141">
        <v>147.9</v>
      </c>
      <c r="AR490" s="141">
        <v>147.9</v>
      </c>
      <c r="AS490" s="141">
        <v>147.9</v>
      </c>
      <c r="AT490" s="141">
        <v>147.9</v>
      </c>
      <c r="AU490" s="141">
        <v>154</v>
      </c>
      <c r="AV490" s="141">
        <v>154</v>
      </c>
      <c r="AW490" s="141">
        <v>154</v>
      </c>
      <c r="AX490" s="141">
        <v>154</v>
      </c>
      <c r="AY490" s="141">
        <v>154.9</v>
      </c>
      <c r="AZ490" s="141">
        <v>170.3</v>
      </c>
      <c r="BA490" s="141">
        <v>170.3</v>
      </c>
      <c r="BB490" s="141">
        <v>170.3</v>
      </c>
      <c r="BC490" s="141">
        <v>170.3</v>
      </c>
      <c r="BD490" s="141">
        <v>170.3</v>
      </c>
      <c r="BE490" s="141">
        <v>170.3</v>
      </c>
      <c r="BF490" s="141">
        <v>170.3</v>
      </c>
      <c r="BG490" s="141">
        <v>170.3</v>
      </c>
      <c r="BH490" s="141">
        <v>170.3</v>
      </c>
      <c r="BI490" s="141">
        <v>170.3</v>
      </c>
      <c r="BJ490" s="141">
        <v>170.3</v>
      </c>
      <c r="BK490" s="141">
        <v>170.3</v>
      </c>
      <c r="BL490" s="141">
        <v>170.3</v>
      </c>
      <c r="BM490" s="141">
        <v>170.3</v>
      </c>
      <c r="BN490" s="141">
        <v>172</v>
      </c>
      <c r="BO490" s="141">
        <v>173.7</v>
      </c>
      <c r="BP490" s="141">
        <v>173.7</v>
      </c>
      <c r="BQ490" s="141">
        <v>173.7</v>
      </c>
      <c r="BR490" s="141">
        <v>173.7</v>
      </c>
      <c r="BS490" s="141">
        <v>173.7</v>
      </c>
      <c r="BT490" s="141">
        <v>173.7</v>
      </c>
      <c r="BU490" s="141">
        <v>173.7</v>
      </c>
      <c r="BV490" s="141">
        <v>173.7</v>
      </c>
      <c r="BW490" s="141">
        <v>173.7</v>
      </c>
      <c r="BX490" s="141">
        <v>176.4</v>
      </c>
      <c r="BY490" s="141">
        <v>176.4</v>
      </c>
      <c r="BZ490" s="141">
        <v>176.4</v>
      </c>
      <c r="CA490" s="141">
        <v>176.4</v>
      </c>
      <c r="CB490" s="141">
        <v>176.4</v>
      </c>
      <c r="CC490" s="141">
        <v>176.4</v>
      </c>
      <c r="CD490" s="141">
        <v>176.4</v>
      </c>
      <c r="CE490" s="141">
        <v>176.4</v>
      </c>
      <c r="CF490" s="141">
        <v>176.4</v>
      </c>
      <c r="CG490" s="141">
        <v>176.4</v>
      </c>
      <c r="CH490" s="141">
        <v>176.4</v>
      </c>
      <c r="CI490" s="141">
        <v>176.4</v>
      </c>
      <c r="CJ490" s="141">
        <v>176.4</v>
      </c>
      <c r="CK490" s="141">
        <v>176.4</v>
      </c>
      <c r="CL490" s="141">
        <v>176.4</v>
      </c>
    </row>
    <row r="491" spans="1:90" x14ac:dyDescent="0.2">
      <c r="A491" s="138" t="s">
        <v>3767</v>
      </c>
      <c r="B491" s="138" t="s">
        <v>3768</v>
      </c>
      <c r="C491" s="139">
        <v>1.2370000000000001E-2</v>
      </c>
      <c r="D491" s="141">
        <v>100.3</v>
      </c>
      <c r="E491" s="141">
        <v>100.6</v>
      </c>
      <c r="F491" s="141">
        <v>100.7</v>
      </c>
      <c r="G491" s="141">
        <v>105.4</v>
      </c>
      <c r="H491" s="141">
        <v>106.9</v>
      </c>
      <c r="I491" s="141">
        <v>107.2</v>
      </c>
      <c r="J491" s="141">
        <v>108.2</v>
      </c>
      <c r="K491" s="141">
        <v>107.5</v>
      </c>
      <c r="L491" s="141">
        <v>107.6</v>
      </c>
      <c r="M491" s="141">
        <v>108.5</v>
      </c>
      <c r="N491" s="141">
        <v>106.8</v>
      </c>
      <c r="O491" s="141">
        <v>106.4</v>
      </c>
      <c r="P491" s="141">
        <v>106.5</v>
      </c>
      <c r="Q491" s="141">
        <v>100.5</v>
      </c>
      <c r="R491" s="141">
        <v>102.4</v>
      </c>
      <c r="S491" s="141">
        <v>102.8</v>
      </c>
      <c r="T491" s="141">
        <v>102.9</v>
      </c>
      <c r="U491" s="141">
        <v>102.9</v>
      </c>
      <c r="V491" s="141">
        <v>102</v>
      </c>
      <c r="W491" s="141">
        <v>103.2</v>
      </c>
      <c r="X491" s="141">
        <v>104.4</v>
      </c>
      <c r="Y491" s="141">
        <v>103.9</v>
      </c>
      <c r="Z491" s="141">
        <v>102.4</v>
      </c>
      <c r="AA491" s="141">
        <v>102.2</v>
      </c>
      <c r="AB491" s="141">
        <v>103.9</v>
      </c>
      <c r="AC491" s="141">
        <v>103.2</v>
      </c>
      <c r="AD491" s="141">
        <v>103.1</v>
      </c>
      <c r="AE491" s="141">
        <v>102.7</v>
      </c>
      <c r="AF491" s="141">
        <v>104.3</v>
      </c>
      <c r="AG491" s="141">
        <v>102.8</v>
      </c>
      <c r="AH491" s="141">
        <v>102.9</v>
      </c>
      <c r="AI491" s="141">
        <v>103.4</v>
      </c>
      <c r="AJ491" s="141">
        <v>103.8</v>
      </c>
      <c r="AK491" s="141">
        <v>103.9</v>
      </c>
      <c r="AL491" s="141">
        <v>103</v>
      </c>
      <c r="AM491" s="141">
        <v>102.9</v>
      </c>
      <c r="AN491" s="141">
        <v>95.3</v>
      </c>
      <c r="AO491" s="141">
        <v>94.4</v>
      </c>
      <c r="AP491" s="141">
        <v>94.7</v>
      </c>
      <c r="AQ491" s="141">
        <v>94.3</v>
      </c>
      <c r="AR491" s="141">
        <v>94.3</v>
      </c>
      <c r="AS491" s="141">
        <v>94.3</v>
      </c>
      <c r="AT491" s="141">
        <v>95.1</v>
      </c>
      <c r="AU491" s="141">
        <v>95.9</v>
      </c>
      <c r="AV491" s="141">
        <v>96.5</v>
      </c>
      <c r="AW491" s="141">
        <v>96.2</v>
      </c>
      <c r="AX491" s="141">
        <v>95</v>
      </c>
      <c r="AY491" s="141">
        <v>95.5</v>
      </c>
      <c r="AZ491" s="141">
        <v>99.5</v>
      </c>
      <c r="BA491" s="141">
        <v>99.1</v>
      </c>
      <c r="BB491" s="141">
        <v>99.3</v>
      </c>
      <c r="BC491" s="141">
        <v>98.7</v>
      </c>
      <c r="BD491" s="141">
        <v>98.5</v>
      </c>
      <c r="BE491" s="141">
        <v>99.1</v>
      </c>
      <c r="BF491" s="141">
        <v>102.4</v>
      </c>
      <c r="BG491" s="141">
        <v>104.6</v>
      </c>
      <c r="BH491" s="141">
        <v>103.5</v>
      </c>
      <c r="BI491" s="141">
        <v>104.8</v>
      </c>
      <c r="BJ491" s="141">
        <v>104.2</v>
      </c>
      <c r="BK491" s="141">
        <v>102.6</v>
      </c>
      <c r="BL491" s="141">
        <v>101.3</v>
      </c>
      <c r="BM491" s="141">
        <v>102</v>
      </c>
      <c r="BN491" s="141">
        <v>103.8</v>
      </c>
      <c r="BO491" s="141">
        <v>105.1</v>
      </c>
      <c r="BP491" s="141">
        <v>104.9</v>
      </c>
      <c r="BQ491" s="141">
        <v>107.2</v>
      </c>
      <c r="BR491" s="141">
        <v>109</v>
      </c>
      <c r="BS491" s="141">
        <v>108.4</v>
      </c>
      <c r="BT491" s="141">
        <v>110.5</v>
      </c>
      <c r="BU491" s="141">
        <v>108.2</v>
      </c>
      <c r="BV491" s="141">
        <v>106</v>
      </c>
      <c r="BW491" s="141">
        <v>106.6</v>
      </c>
      <c r="BX491" s="141">
        <v>110</v>
      </c>
      <c r="BY491" s="141">
        <v>110.8</v>
      </c>
      <c r="BZ491" s="141">
        <v>110</v>
      </c>
      <c r="CA491" s="141">
        <v>110.1</v>
      </c>
      <c r="CB491" s="141">
        <v>111.7</v>
      </c>
      <c r="CC491" s="141">
        <v>110.7</v>
      </c>
      <c r="CD491" s="141">
        <v>111.2</v>
      </c>
      <c r="CE491" s="141">
        <v>113.7</v>
      </c>
      <c r="CF491" s="141">
        <v>112.7</v>
      </c>
      <c r="CG491" s="141">
        <v>126.3</v>
      </c>
      <c r="CH491" s="141">
        <v>126.5</v>
      </c>
      <c r="CI491" s="141">
        <v>125.6</v>
      </c>
      <c r="CJ491" s="141">
        <v>132.69999999999999</v>
      </c>
      <c r="CK491" s="141">
        <v>131.4</v>
      </c>
      <c r="CL491" s="141">
        <v>132.19999999999999</v>
      </c>
    </row>
    <row r="492" spans="1:90" x14ac:dyDescent="0.2">
      <c r="A492" s="138" t="s">
        <v>3769</v>
      </c>
      <c r="B492" s="138" t="s">
        <v>3770</v>
      </c>
      <c r="C492" s="139">
        <v>0.11015</v>
      </c>
      <c r="D492" s="141">
        <v>102.6</v>
      </c>
      <c r="E492" s="141">
        <v>100.4</v>
      </c>
      <c r="F492" s="141">
        <v>100.4</v>
      </c>
      <c r="G492" s="141">
        <v>100.5</v>
      </c>
      <c r="H492" s="141">
        <v>100.5</v>
      </c>
      <c r="I492" s="141">
        <v>103</v>
      </c>
      <c r="J492" s="141">
        <v>103.7</v>
      </c>
      <c r="K492" s="141">
        <v>104.2</v>
      </c>
      <c r="L492" s="141">
        <v>104.4</v>
      </c>
      <c r="M492" s="141">
        <v>104.4</v>
      </c>
      <c r="N492" s="141">
        <v>104.4</v>
      </c>
      <c r="O492" s="141">
        <v>101.8</v>
      </c>
      <c r="P492" s="141">
        <v>104.8</v>
      </c>
      <c r="Q492" s="141">
        <v>115.8</v>
      </c>
      <c r="R492" s="141">
        <v>116.3</v>
      </c>
      <c r="S492" s="141">
        <v>116.3</v>
      </c>
      <c r="T492" s="141">
        <v>114.1</v>
      </c>
      <c r="U492" s="141">
        <v>114.1</v>
      </c>
      <c r="V492" s="141">
        <v>113.4</v>
      </c>
      <c r="W492" s="141">
        <v>113.4</v>
      </c>
      <c r="X492" s="141">
        <v>113.1</v>
      </c>
      <c r="Y492" s="141">
        <v>113</v>
      </c>
      <c r="Z492" s="141">
        <v>113</v>
      </c>
      <c r="AA492" s="141">
        <v>113.9</v>
      </c>
      <c r="AB492" s="141">
        <v>114</v>
      </c>
      <c r="AC492" s="141">
        <v>114.6</v>
      </c>
      <c r="AD492" s="141">
        <v>115.4</v>
      </c>
      <c r="AE492" s="141">
        <v>115.4</v>
      </c>
      <c r="AF492" s="141">
        <v>116.2</v>
      </c>
      <c r="AG492" s="141">
        <v>116.2</v>
      </c>
      <c r="AH492" s="141">
        <v>116.2</v>
      </c>
      <c r="AI492" s="141">
        <v>116.2</v>
      </c>
      <c r="AJ492" s="141">
        <v>116.2</v>
      </c>
      <c r="AK492" s="141">
        <v>116.6</v>
      </c>
      <c r="AL492" s="141">
        <v>116.6</v>
      </c>
      <c r="AM492" s="141">
        <v>116.3</v>
      </c>
      <c r="AN492" s="141">
        <v>114.8</v>
      </c>
      <c r="AO492" s="141">
        <v>114.8</v>
      </c>
      <c r="AP492" s="141">
        <v>114.8</v>
      </c>
      <c r="AQ492" s="141">
        <v>115</v>
      </c>
      <c r="AR492" s="141">
        <v>114.8</v>
      </c>
      <c r="AS492" s="141">
        <v>114.8</v>
      </c>
      <c r="AT492" s="141">
        <v>114.8</v>
      </c>
      <c r="AU492" s="141">
        <v>114.8</v>
      </c>
      <c r="AV492" s="141">
        <v>114.8</v>
      </c>
      <c r="AW492" s="141">
        <v>114.8</v>
      </c>
      <c r="AX492" s="141">
        <v>114.8</v>
      </c>
      <c r="AY492" s="141">
        <v>115.8</v>
      </c>
      <c r="AZ492" s="141">
        <v>119.1</v>
      </c>
      <c r="BA492" s="141">
        <v>119.1</v>
      </c>
      <c r="BB492" s="141">
        <v>122.3</v>
      </c>
      <c r="BC492" s="141">
        <v>120.3</v>
      </c>
      <c r="BD492" s="141">
        <v>118.9</v>
      </c>
      <c r="BE492" s="141">
        <v>118.9</v>
      </c>
      <c r="BF492" s="141">
        <v>118.3</v>
      </c>
      <c r="BG492" s="141">
        <v>118.9</v>
      </c>
      <c r="BH492" s="141">
        <v>119.1</v>
      </c>
      <c r="BI492" s="141">
        <v>119.1</v>
      </c>
      <c r="BJ492" s="141">
        <v>117.4</v>
      </c>
      <c r="BK492" s="141">
        <v>116.8</v>
      </c>
      <c r="BL492" s="141">
        <v>117.8</v>
      </c>
      <c r="BM492" s="141">
        <v>118.4</v>
      </c>
      <c r="BN492" s="141">
        <v>118.4</v>
      </c>
      <c r="BO492" s="141">
        <v>118.7</v>
      </c>
      <c r="BP492" s="141">
        <v>116.5</v>
      </c>
      <c r="BQ492" s="141">
        <v>115.5</v>
      </c>
      <c r="BR492" s="141">
        <v>115.5</v>
      </c>
      <c r="BS492" s="141">
        <v>115.5</v>
      </c>
      <c r="BT492" s="141">
        <v>115.5</v>
      </c>
      <c r="BU492" s="141">
        <v>115.5</v>
      </c>
      <c r="BV492" s="141">
        <v>115.5</v>
      </c>
      <c r="BW492" s="141">
        <v>115.5</v>
      </c>
      <c r="BX492" s="141">
        <v>115.7</v>
      </c>
      <c r="BY492" s="141">
        <v>115.7</v>
      </c>
      <c r="BZ492" s="141">
        <v>115.7</v>
      </c>
      <c r="CA492" s="141">
        <v>115.7</v>
      </c>
      <c r="CB492" s="141">
        <v>115.7</v>
      </c>
      <c r="CC492" s="141">
        <v>115.7</v>
      </c>
      <c r="CD492" s="141">
        <v>116.7</v>
      </c>
      <c r="CE492" s="141">
        <v>117.3</v>
      </c>
      <c r="CF492" s="141">
        <v>117.3</v>
      </c>
      <c r="CG492" s="141">
        <v>117.3</v>
      </c>
      <c r="CH492" s="141">
        <v>117.3</v>
      </c>
      <c r="CI492" s="141">
        <v>117.3</v>
      </c>
      <c r="CJ492" s="141">
        <v>117.3</v>
      </c>
      <c r="CK492" s="141">
        <v>117.3</v>
      </c>
      <c r="CL492" s="141">
        <v>117.3</v>
      </c>
    </row>
    <row r="493" spans="1:90" x14ac:dyDescent="0.2">
      <c r="A493" s="138" t="s">
        <v>3771</v>
      </c>
      <c r="B493" s="138" t="s">
        <v>3772</v>
      </c>
      <c r="C493" s="139">
        <v>9.4899999999999998E-2</v>
      </c>
      <c r="D493" s="141">
        <v>101.1</v>
      </c>
      <c r="E493" s="141">
        <v>101.3</v>
      </c>
      <c r="F493" s="141">
        <v>101.1</v>
      </c>
      <c r="G493" s="141">
        <v>101.6</v>
      </c>
      <c r="H493" s="141">
        <v>101.6</v>
      </c>
      <c r="I493" s="141">
        <v>101.6</v>
      </c>
      <c r="J493" s="141">
        <v>101.6</v>
      </c>
      <c r="K493" s="141">
        <v>102</v>
      </c>
      <c r="L493" s="141">
        <v>102.1</v>
      </c>
      <c r="M493" s="141">
        <v>102.1</v>
      </c>
      <c r="N493" s="141">
        <v>102.8</v>
      </c>
      <c r="O493" s="141">
        <v>102.8</v>
      </c>
      <c r="P493" s="141">
        <v>103.3</v>
      </c>
      <c r="Q493" s="141">
        <v>103.3</v>
      </c>
      <c r="R493" s="141">
        <v>104.3</v>
      </c>
      <c r="S493" s="141">
        <v>107</v>
      </c>
      <c r="T493" s="141">
        <v>107</v>
      </c>
      <c r="U493" s="141">
        <v>106.2</v>
      </c>
      <c r="V493" s="141">
        <v>106.6</v>
      </c>
      <c r="W493" s="141">
        <v>106.8</v>
      </c>
      <c r="X493" s="141">
        <v>106.8</v>
      </c>
      <c r="Y493" s="141">
        <v>106.8</v>
      </c>
      <c r="Z493" s="141">
        <v>106.8</v>
      </c>
      <c r="AA493" s="141">
        <v>109.3</v>
      </c>
      <c r="AB493" s="141">
        <v>109.1</v>
      </c>
      <c r="AC493" s="141">
        <v>109.7</v>
      </c>
      <c r="AD493" s="141">
        <v>110.1</v>
      </c>
      <c r="AE493" s="141">
        <v>110.2</v>
      </c>
      <c r="AF493" s="141">
        <v>110.2</v>
      </c>
      <c r="AG493" s="141">
        <v>110.2</v>
      </c>
      <c r="AH493" s="141">
        <v>110.2</v>
      </c>
      <c r="AI493" s="141">
        <v>110.2</v>
      </c>
      <c r="AJ493" s="141">
        <v>110.2</v>
      </c>
      <c r="AK493" s="141">
        <v>110.2</v>
      </c>
      <c r="AL493" s="141">
        <v>110.2</v>
      </c>
      <c r="AM493" s="141">
        <v>110.2</v>
      </c>
      <c r="AN493" s="141">
        <v>111.6</v>
      </c>
      <c r="AO493" s="141">
        <v>112.1</v>
      </c>
      <c r="AP493" s="141">
        <v>116.9</v>
      </c>
      <c r="AQ493" s="141">
        <v>120.4</v>
      </c>
      <c r="AR493" s="141">
        <v>120.4</v>
      </c>
      <c r="AS493" s="141">
        <v>120.4</v>
      </c>
      <c r="AT493" s="141">
        <v>122.3</v>
      </c>
      <c r="AU493" s="141">
        <v>126.9</v>
      </c>
      <c r="AV493" s="141">
        <v>127.9</v>
      </c>
      <c r="AW493" s="141">
        <v>127.9</v>
      </c>
      <c r="AX493" s="141">
        <v>127.9</v>
      </c>
      <c r="AY493" s="141">
        <v>129.5</v>
      </c>
      <c r="AZ493" s="141">
        <v>140.5</v>
      </c>
      <c r="BA493" s="141">
        <v>140.5</v>
      </c>
      <c r="BB493" s="141">
        <v>140.5</v>
      </c>
      <c r="BC493" s="141">
        <v>140.5</v>
      </c>
      <c r="BD493" s="141">
        <v>140.5</v>
      </c>
      <c r="BE493" s="141">
        <v>140.5</v>
      </c>
      <c r="BF493" s="141">
        <v>140.5</v>
      </c>
      <c r="BG493" s="141">
        <v>140.5</v>
      </c>
      <c r="BH493" s="141">
        <v>140.5</v>
      </c>
      <c r="BI493" s="141">
        <v>140.5</v>
      </c>
      <c r="BJ493" s="141">
        <v>142.1</v>
      </c>
      <c r="BK493" s="141">
        <v>140.9</v>
      </c>
      <c r="BL493" s="141">
        <v>139.1</v>
      </c>
      <c r="BM493" s="141">
        <v>138.9</v>
      </c>
      <c r="BN493" s="141">
        <v>137.6</v>
      </c>
      <c r="BO493" s="141">
        <v>138.1</v>
      </c>
      <c r="BP493" s="141">
        <v>127.8</v>
      </c>
      <c r="BQ493" s="141">
        <v>127.8</v>
      </c>
      <c r="BR493" s="141">
        <v>127.8</v>
      </c>
      <c r="BS493" s="141">
        <v>138.19999999999999</v>
      </c>
      <c r="BT493" s="141">
        <v>138.19999999999999</v>
      </c>
      <c r="BU493" s="141">
        <v>138.19999999999999</v>
      </c>
      <c r="BV493" s="141">
        <v>138.5</v>
      </c>
      <c r="BW493" s="141">
        <v>138.4</v>
      </c>
      <c r="BX493" s="141">
        <v>137.30000000000001</v>
      </c>
      <c r="BY493" s="141">
        <v>142.69999999999999</v>
      </c>
      <c r="BZ493" s="141">
        <v>145.1</v>
      </c>
      <c r="CA493" s="141">
        <v>146.9</v>
      </c>
      <c r="CB493" s="141">
        <v>148.1</v>
      </c>
      <c r="CC493" s="141">
        <v>147.80000000000001</v>
      </c>
      <c r="CD493" s="141">
        <v>149.5</v>
      </c>
      <c r="CE493" s="141">
        <v>149.5</v>
      </c>
      <c r="CF493" s="141">
        <v>150.80000000000001</v>
      </c>
      <c r="CG493" s="141">
        <v>150.80000000000001</v>
      </c>
      <c r="CH493" s="141">
        <v>150.80000000000001</v>
      </c>
      <c r="CI493" s="141">
        <v>150.80000000000001</v>
      </c>
      <c r="CJ493" s="141">
        <v>150.4</v>
      </c>
      <c r="CK493" s="141">
        <v>151.19999999999999</v>
      </c>
      <c r="CL493" s="141">
        <v>149</v>
      </c>
    </row>
    <row r="494" spans="1:90" x14ac:dyDescent="0.2">
      <c r="A494" s="138" t="s">
        <v>3773</v>
      </c>
      <c r="B494" s="138" t="s">
        <v>3774</v>
      </c>
      <c r="C494" s="139">
        <v>6.2839999999999993E-2</v>
      </c>
      <c r="D494" s="141">
        <v>100.3</v>
      </c>
      <c r="E494" s="141">
        <v>100.3</v>
      </c>
      <c r="F494" s="141">
        <v>100.4</v>
      </c>
      <c r="G494" s="141">
        <v>99.4</v>
      </c>
      <c r="H494" s="141">
        <v>99.4</v>
      </c>
      <c r="I494" s="141">
        <v>99.4</v>
      </c>
      <c r="J494" s="141">
        <v>99.4</v>
      </c>
      <c r="K494" s="141">
        <v>99.4</v>
      </c>
      <c r="L494" s="141">
        <v>99.4</v>
      </c>
      <c r="M494" s="141">
        <v>99.4</v>
      </c>
      <c r="N494" s="141">
        <v>99.4</v>
      </c>
      <c r="O494" s="141">
        <v>99.4</v>
      </c>
      <c r="P494" s="141">
        <v>100</v>
      </c>
      <c r="Q494" s="141">
        <v>100</v>
      </c>
      <c r="R494" s="141">
        <v>100.3</v>
      </c>
      <c r="S494" s="141">
        <v>98.8</v>
      </c>
      <c r="T494" s="141">
        <v>98.8</v>
      </c>
      <c r="U494" s="141">
        <v>98.8</v>
      </c>
      <c r="V494" s="141">
        <v>98.8</v>
      </c>
      <c r="W494" s="141">
        <v>98.9</v>
      </c>
      <c r="X494" s="141">
        <v>98.9</v>
      </c>
      <c r="Y494" s="141">
        <v>98.9</v>
      </c>
      <c r="Z494" s="141">
        <v>98.9</v>
      </c>
      <c r="AA494" s="141">
        <v>98.9</v>
      </c>
      <c r="AB494" s="141">
        <v>98.8</v>
      </c>
      <c r="AC494" s="141">
        <v>98.8</v>
      </c>
      <c r="AD494" s="141">
        <v>99.3</v>
      </c>
      <c r="AE494" s="141">
        <v>101.1</v>
      </c>
      <c r="AF494" s="141">
        <v>101.1</v>
      </c>
      <c r="AG494" s="141">
        <v>101.1</v>
      </c>
      <c r="AH494" s="141">
        <v>101.1</v>
      </c>
      <c r="AI494" s="141">
        <v>103.4</v>
      </c>
      <c r="AJ494" s="141">
        <v>103.4</v>
      </c>
      <c r="AK494" s="141">
        <v>103.4</v>
      </c>
      <c r="AL494" s="141">
        <v>103.4</v>
      </c>
      <c r="AM494" s="141">
        <v>102.8</v>
      </c>
      <c r="AN494" s="141">
        <v>104</v>
      </c>
      <c r="AO494" s="141">
        <v>104</v>
      </c>
      <c r="AP494" s="141">
        <v>103.9</v>
      </c>
      <c r="AQ494" s="141">
        <v>103.9</v>
      </c>
      <c r="AR494" s="141">
        <v>105.3</v>
      </c>
      <c r="AS494" s="141">
        <v>105.3</v>
      </c>
      <c r="AT494" s="141">
        <v>105.3</v>
      </c>
      <c r="AU494" s="141">
        <v>105.9</v>
      </c>
      <c r="AV494" s="141">
        <v>105.9</v>
      </c>
      <c r="AW494" s="141">
        <v>105.9</v>
      </c>
      <c r="AX494" s="141">
        <v>105.9</v>
      </c>
      <c r="AY494" s="141">
        <v>105.2</v>
      </c>
      <c r="AZ494" s="141">
        <v>104.5</v>
      </c>
      <c r="BA494" s="141">
        <v>105.6</v>
      </c>
      <c r="BB494" s="141">
        <v>105.8</v>
      </c>
      <c r="BC494" s="141">
        <v>106.3</v>
      </c>
      <c r="BD494" s="141">
        <v>105.9</v>
      </c>
      <c r="BE494" s="141">
        <v>105.3</v>
      </c>
      <c r="BF494" s="141">
        <v>105.1</v>
      </c>
      <c r="BG494" s="141">
        <v>105.6</v>
      </c>
      <c r="BH494" s="141">
        <v>105.6</v>
      </c>
      <c r="BI494" s="141">
        <v>105.8</v>
      </c>
      <c r="BJ494" s="141">
        <v>107.8</v>
      </c>
      <c r="BK494" s="141">
        <v>107.8</v>
      </c>
      <c r="BL494" s="141">
        <v>114.7</v>
      </c>
      <c r="BM494" s="141">
        <v>113.3</v>
      </c>
      <c r="BN494" s="141">
        <v>114.1</v>
      </c>
      <c r="BO494" s="141">
        <v>115.2</v>
      </c>
      <c r="BP494" s="141">
        <v>115.5</v>
      </c>
      <c r="BQ494" s="141">
        <v>115.5</v>
      </c>
      <c r="BR494" s="141">
        <v>115.6</v>
      </c>
      <c r="BS494" s="141">
        <v>116</v>
      </c>
      <c r="BT494" s="141">
        <v>114</v>
      </c>
      <c r="BU494" s="141">
        <v>114.1</v>
      </c>
      <c r="BV494" s="141">
        <v>114.1</v>
      </c>
      <c r="BW494" s="141">
        <v>114.3</v>
      </c>
      <c r="BX494" s="141">
        <v>113.2</v>
      </c>
      <c r="BY494" s="141">
        <v>112.8</v>
      </c>
      <c r="BZ494" s="141">
        <v>112.5</v>
      </c>
      <c r="CA494" s="141">
        <v>114.6</v>
      </c>
      <c r="CB494" s="141">
        <v>114.2</v>
      </c>
      <c r="CC494" s="141">
        <v>114.2</v>
      </c>
      <c r="CD494" s="141">
        <v>114.3</v>
      </c>
      <c r="CE494" s="141">
        <v>114.5</v>
      </c>
      <c r="CF494" s="141">
        <v>114.7</v>
      </c>
      <c r="CG494" s="141">
        <v>114.9</v>
      </c>
      <c r="CH494" s="141">
        <v>114.9</v>
      </c>
      <c r="CI494" s="141">
        <v>117.8</v>
      </c>
      <c r="CJ494" s="141">
        <v>117.5</v>
      </c>
      <c r="CK494" s="141">
        <v>116.5</v>
      </c>
      <c r="CL494" s="141">
        <v>116.3</v>
      </c>
    </row>
    <row r="495" spans="1:90" x14ac:dyDescent="0.2">
      <c r="A495" s="138" t="s">
        <v>3775</v>
      </c>
      <c r="B495" s="138" t="s">
        <v>3776</v>
      </c>
      <c r="C495" s="139">
        <v>7.9909999999999995E-2</v>
      </c>
      <c r="D495" s="141">
        <v>100</v>
      </c>
      <c r="E495" s="141">
        <v>100</v>
      </c>
      <c r="F495" s="141">
        <v>100</v>
      </c>
      <c r="G495" s="141">
        <v>99</v>
      </c>
      <c r="H495" s="141">
        <v>99.5</v>
      </c>
      <c r="I495" s="141">
        <v>99.5</v>
      </c>
      <c r="J495" s="141">
        <v>99.5</v>
      </c>
      <c r="K495" s="141">
        <v>100.3</v>
      </c>
      <c r="L495" s="141">
        <v>101</v>
      </c>
      <c r="M495" s="141">
        <v>101</v>
      </c>
      <c r="N495" s="141">
        <v>101</v>
      </c>
      <c r="O495" s="141">
        <v>101</v>
      </c>
      <c r="P495" s="141">
        <v>101</v>
      </c>
      <c r="Q495" s="141">
        <v>101</v>
      </c>
      <c r="R495" s="141">
        <v>101</v>
      </c>
      <c r="S495" s="141">
        <v>103.4</v>
      </c>
      <c r="T495" s="141">
        <v>106.5</v>
      </c>
      <c r="U495" s="141">
        <v>106.5</v>
      </c>
      <c r="V495" s="141">
        <v>107.6</v>
      </c>
      <c r="W495" s="141">
        <v>107.6</v>
      </c>
      <c r="X495" s="141">
        <v>107.6</v>
      </c>
      <c r="Y495" s="141">
        <v>107.6</v>
      </c>
      <c r="Z495" s="141">
        <v>107.6</v>
      </c>
      <c r="AA495" s="141">
        <v>107.5</v>
      </c>
      <c r="AB495" s="141">
        <v>107.3</v>
      </c>
      <c r="AC495" s="141">
        <v>107.3</v>
      </c>
      <c r="AD495" s="141">
        <v>107.3</v>
      </c>
      <c r="AE495" s="141">
        <v>108.8</v>
      </c>
      <c r="AF495" s="141">
        <v>108.8</v>
      </c>
      <c r="AG495" s="141">
        <v>108.8</v>
      </c>
      <c r="AH495" s="141">
        <v>108.8</v>
      </c>
      <c r="AI495" s="141">
        <v>108.9</v>
      </c>
      <c r="AJ495" s="141">
        <v>109.2</v>
      </c>
      <c r="AK495" s="141">
        <v>109.2</v>
      </c>
      <c r="AL495" s="141">
        <v>109.2</v>
      </c>
      <c r="AM495" s="141">
        <v>109.2</v>
      </c>
      <c r="AN495" s="141">
        <v>109.2</v>
      </c>
      <c r="AO495" s="141">
        <v>109.2</v>
      </c>
      <c r="AP495" s="141">
        <v>110.5</v>
      </c>
      <c r="AQ495" s="141">
        <v>110.3</v>
      </c>
      <c r="AR495" s="141">
        <v>114.6</v>
      </c>
      <c r="AS495" s="141">
        <v>116.3</v>
      </c>
      <c r="AT495" s="141">
        <v>121.5</v>
      </c>
      <c r="AU495" s="141">
        <v>114.1</v>
      </c>
      <c r="AV495" s="141">
        <v>114.1</v>
      </c>
      <c r="AW495" s="141">
        <v>114.1</v>
      </c>
      <c r="AX495" s="141">
        <v>113.6</v>
      </c>
      <c r="AY495" s="141">
        <v>113.6</v>
      </c>
      <c r="AZ495" s="141">
        <v>117.2</v>
      </c>
      <c r="BA495" s="141">
        <v>116.1</v>
      </c>
      <c r="BB495" s="141">
        <v>116.5</v>
      </c>
      <c r="BC495" s="141">
        <v>117.5</v>
      </c>
      <c r="BD495" s="141">
        <v>117.5</v>
      </c>
      <c r="BE495" s="141">
        <v>117.5</v>
      </c>
      <c r="BF495" s="141">
        <v>117.5</v>
      </c>
      <c r="BG495" s="141">
        <v>117.5</v>
      </c>
      <c r="BH495" s="141">
        <v>117.5</v>
      </c>
      <c r="BI495" s="141">
        <v>119.4</v>
      </c>
      <c r="BJ495" s="141">
        <v>127.9</v>
      </c>
      <c r="BK495" s="141">
        <v>125.7</v>
      </c>
      <c r="BL495" s="141">
        <v>123.3</v>
      </c>
      <c r="BM495" s="141">
        <v>123.5</v>
      </c>
      <c r="BN495" s="141">
        <v>123.6</v>
      </c>
      <c r="BO495" s="141">
        <v>123.6</v>
      </c>
      <c r="BP495" s="141">
        <v>123.9</v>
      </c>
      <c r="BQ495" s="141">
        <v>123.9</v>
      </c>
      <c r="BR495" s="141">
        <v>123.9</v>
      </c>
      <c r="BS495" s="141">
        <v>123.3</v>
      </c>
      <c r="BT495" s="141">
        <v>123.3</v>
      </c>
      <c r="BU495" s="141">
        <v>123.3</v>
      </c>
      <c r="BV495" s="141">
        <v>123.3</v>
      </c>
      <c r="BW495" s="141">
        <v>123.3</v>
      </c>
      <c r="BX495" s="141">
        <v>130</v>
      </c>
      <c r="BY495" s="141">
        <v>130.9</v>
      </c>
      <c r="BZ495" s="141">
        <v>129.19999999999999</v>
      </c>
      <c r="CA495" s="141">
        <v>127.5</v>
      </c>
      <c r="CB495" s="141">
        <v>127.5</v>
      </c>
      <c r="CC495" s="141">
        <v>127.5</v>
      </c>
      <c r="CD495" s="141">
        <v>127.5</v>
      </c>
      <c r="CE495" s="141">
        <v>127.5</v>
      </c>
      <c r="CF495" s="141">
        <v>127.5</v>
      </c>
      <c r="CG495" s="141">
        <v>127.5</v>
      </c>
      <c r="CH495" s="141">
        <v>127.5</v>
      </c>
      <c r="CI495" s="141">
        <v>127.5</v>
      </c>
      <c r="CJ495" s="141">
        <v>127.5</v>
      </c>
      <c r="CK495" s="141">
        <v>127.5</v>
      </c>
      <c r="CL495" s="141">
        <v>127.5</v>
      </c>
    </row>
    <row r="496" spans="1:90" x14ac:dyDescent="0.2">
      <c r="A496" s="138" t="s">
        <v>3777</v>
      </c>
      <c r="B496" s="138" t="s">
        <v>3778</v>
      </c>
      <c r="C496" s="139">
        <v>1.8020000000000001E-2</v>
      </c>
      <c r="D496" s="141">
        <v>100.7</v>
      </c>
      <c r="E496" s="141">
        <v>100.7</v>
      </c>
      <c r="F496" s="141">
        <v>100.7</v>
      </c>
      <c r="G496" s="141">
        <v>102.2</v>
      </c>
      <c r="H496" s="141">
        <v>102.2</v>
      </c>
      <c r="I496" s="141">
        <v>102.2</v>
      </c>
      <c r="J496" s="141">
        <v>102.2</v>
      </c>
      <c r="K496" s="141">
        <v>102.2</v>
      </c>
      <c r="L496" s="141">
        <v>102.2</v>
      </c>
      <c r="M496" s="141">
        <v>102.2</v>
      </c>
      <c r="N496" s="141">
        <v>102.1</v>
      </c>
      <c r="O496" s="141">
        <v>100.5</v>
      </c>
      <c r="P496" s="141">
        <v>99.4</v>
      </c>
      <c r="Q496" s="141">
        <v>100</v>
      </c>
      <c r="R496" s="141">
        <v>100.6</v>
      </c>
      <c r="S496" s="141">
        <v>102.8</v>
      </c>
      <c r="T496" s="141">
        <v>102.8</v>
      </c>
      <c r="U496" s="141">
        <v>102.8</v>
      </c>
      <c r="V496" s="141">
        <v>102.8</v>
      </c>
      <c r="W496" s="141">
        <v>102.8</v>
      </c>
      <c r="X496" s="141">
        <v>102.8</v>
      </c>
      <c r="Y496" s="141">
        <v>102.8</v>
      </c>
      <c r="Z496" s="141">
        <v>102.6</v>
      </c>
      <c r="AA496" s="141">
        <v>102.8</v>
      </c>
      <c r="AB496" s="141">
        <v>102.8</v>
      </c>
      <c r="AC496" s="141">
        <v>103</v>
      </c>
      <c r="AD496" s="141">
        <v>104.7</v>
      </c>
      <c r="AE496" s="141">
        <v>115.6</v>
      </c>
      <c r="AF496" s="141">
        <v>115.6</v>
      </c>
      <c r="AG496" s="141">
        <v>115.6</v>
      </c>
      <c r="AH496" s="141">
        <v>115.6</v>
      </c>
      <c r="AI496" s="141">
        <v>115.6</v>
      </c>
      <c r="AJ496" s="141">
        <v>118.6</v>
      </c>
      <c r="AK496" s="141">
        <v>120.2</v>
      </c>
      <c r="AL496" s="141">
        <v>120.2</v>
      </c>
      <c r="AM496" s="141">
        <v>121.7</v>
      </c>
      <c r="AN496" s="141">
        <v>121.9</v>
      </c>
      <c r="AO496" s="141">
        <v>121.9</v>
      </c>
      <c r="AP496" s="141">
        <v>121.9</v>
      </c>
      <c r="AQ496" s="141">
        <v>121.9</v>
      </c>
      <c r="AR496" s="141">
        <v>121.9</v>
      </c>
      <c r="AS496" s="141">
        <v>121.9</v>
      </c>
      <c r="AT496" s="141">
        <v>121.8</v>
      </c>
      <c r="AU496" s="141">
        <v>121.9</v>
      </c>
      <c r="AV496" s="141">
        <v>121.9</v>
      </c>
      <c r="AW496" s="141">
        <v>121.9</v>
      </c>
      <c r="AX496" s="141">
        <v>121.9</v>
      </c>
      <c r="AY496" s="141">
        <v>124.2</v>
      </c>
      <c r="AZ496" s="141">
        <v>130.9</v>
      </c>
      <c r="BA496" s="141">
        <v>130.80000000000001</v>
      </c>
      <c r="BB496" s="141">
        <v>130.6</v>
      </c>
      <c r="BC496" s="141">
        <v>130.5</v>
      </c>
      <c r="BD496" s="141">
        <v>130.6</v>
      </c>
      <c r="BE496" s="141">
        <v>131</v>
      </c>
      <c r="BF496" s="141">
        <v>134.5</v>
      </c>
      <c r="BG496" s="141">
        <v>134.5</v>
      </c>
      <c r="BH496" s="141">
        <v>134.5</v>
      </c>
      <c r="BI496" s="141">
        <v>134.5</v>
      </c>
      <c r="BJ496" s="141">
        <v>134.5</v>
      </c>
      <c r="BK496" s="141">
        <v>131.5</v>
      </c>
      <c r="BL496" s="141">
        <v>134.5</v>
      </c>
      <c r="BM496" s="141">
        <v>132.5</v>
      </c>
      <c r="BN496" s="141">
        <v>132.69999999999999</v>
      </c>
      <c r="BO496" s="141">
        <v>132.19999999999999</v>
      </c>
      <c r="BP496" s="141">
        <v>133.69999999999999</v>
      </c>
      <c r="BQ496" s="141">
        <v>132.1</v>
      </c>
      <c r="BR496" s="141">
        <v>132.1</v>
      </c>
      <c r="BS496" s="141">
        <v>132.1</v>
      </c>
      <c r="BT496" s="141">
        <v>132.1</v>
      </c>
      <c r="BU496" s="141">
        <v>132.1</v>
      </c>
      <c r="BV496" s="141">
        <v>132.1</v>
      </c>
      <c r="BW496" s="141">
        <v>132.1</v>
      </c>
      <c r="BX496" s="141">
        <v>135.1</v>
      </c>
      <c r="BY496" s="141">
        <v>139.69999999999999</v>
      </c>
      <c r="BZ496" s="141">
        <v>139.69999999999999</v>
      </c>
      <c r="CA496" s="141">
        <v>140.4</v>
      </c>
      <c r="CB496" s="141">
        <v>141.5</v>
      </c>
      <c r="CC496" s="141">
        <v>141.5</v>
      </c>
      <c r="CD496" s="141">
        <v>142</v>
      </c>
      <c r="CE496" s="141">
        <v>141.6</v>
      </c>
      <c r="CF496" s="141">
        <v>141.6</v>
      </c>
      <c r="CG496" s="141">
        <v>141.6</v>
      </c>
      <c r="CH496" s="141">
        <v>141.6</v>
      </c>
      <c r="CI496" s="141">
        <v>141.6</v>
      </c>
      <c r="CJ496" s="141">
        <v>141.6</v>
      </c>
      <c r="CK496" s="141">
        <v>142.1</v>
      </c>
      <c r="CL496" s="141">
        <v>145.30000000000001</v>
      </c>
    </row>
    <row r="497" spans="1:90" x14ac:dyDescent="0.2">
      <c r="A497" s="138" t="s">
        <v>3779</v>
      </c>
      <c r="B497" s="138" t="s">
        <v>3780</v>
      </c>
      <c r="C497" s="139">
        <v>6.4599999999999996E-3</v>
      </c>
      <c r="D497" s="141">
        <v>100</v>
      </c>
      <c r="E497" s="141">
        <v>100</v>
      </c>
      <c r="F497" s="141">
        <v>100</v>
      </c>
      <c r="G497" s="141">
        <v>99.7</v>
      </c>
      <c r="H497" s="141">
        <v>99.7</v>
      </c>
      <c r="I497" s="141">
        <v>99.7</v>
      </c>
      <c r="J497" s="141">
        <v>99.7</v>
      </c>
      <c r="K497" s="141">
        <v>99.7</v>
      </c>
      <c r="L497" s="141">
        <v>99.7</v>
      </c>
      <c r="M497" s="141">
        <v>99.7</v>
      </c>
      <c r="N497" s="141">
        <v>99.7</v>
      </c>
      <c r="O497" s="141">
        <v>99.7</v>
      </c>
      <c r="P497" s="141">
        <v>99.9</v>
      </c>
      <c r="Q497" s="141">
        <v>99.9</v>
      </c>
      <c r="R497" s="141">
        <v>99.9</v>
      </c>
      <c r="S497" s="141">
        <v>102.5</v>
      </c>
      <c r="T497" s="141">
        <v>102.5</v>
      </c>
      <c r="U497" s="141">
        <v>102.5</v>
      </c>
      <c r="V497" s="141">
        <v>102.5</v>
      </c>
      <c r="W497" s="141">
        <v>102.5</v>
      </c>
      <c r="X497" s="141">
        <v>102.5</v>
      </c>
      <c r="Y497" s="141">
        <v>102.5</v>
      </c>
      <c r="Z497" s="141">
        <v>102.5</v>
      </c>
      <c r="AA497" s="141">
        <v>102.5</v>
      </c>
      <c r="AB497" s="141">
        <v>106.2</v>
      </c>
      <c r="AC497" s="141">
        <v>106.2</v>
      </c>
      <c r="AD497" s="141">
        <v>106.2</v>
      </c>
      <c r="AE497" s="141">
        <v>107.5</v>
      </c>
      <c r="AF497" s="141">
        <v>107.5</v>
      </c>
      <c r="AG497" s="141">
        <v>107.5</v>
      </c>
      <c r="AH497" s="141">
        <v>107.5</v>
      </c>
      <c r="AI497" s="141">
        <v>107.5</v>
      </c>
      <c r="AJ497" s="141">
        <v>107.5</v>
      </c>
      <c r="AK497" s="141">
        <v>107.5</v>
      </c>
      <c r="AL497" s="141">
        <v>107.5</v>
      </c>
      <c r="AM497" s="141">
        <v>107.5</v>
      </c>
      <c r="AN497" s="141">
        <v>103.7</v>
      </c>
      <c r="AO497" s="141">
        <v>103.7</v>
      </c>
      <c r="AP497" s="141">
        <v>103.7</v>
      </c>
      <c r="AQ497" s="141">
        <v>103.7</v>
      </c>
      <c r="AR497" s="141">
        <v>103.7</v>
      </c>
      <c r="AS497" s="141">
        <v>103.7</v>
      </c>
      <c r="AT497" s="141">
        <v>103.7</v>
      </c>
      <c r="AU497" s="141">
        <v>103.7</v>
      </c>
      <c r="AV497" s="141">
        <v>103.7</v>
      </c>
      <c r="AW497" s="141">
        <v>103.7</v>
      </c>
      <c r="AX497" s="141">
        <v>103.7</v>
      </c>
      <c r="AY497" s="141">
        <v>103.7</v>
      </c>
      <c r="AZ497" s="141">
        <v>113.6</v>
      </c>
      <c r="BA497" s="141">
        <v>113.6</v>
      </c>
      <c r="BB497" s="141">
        <v>113.6</v>
      </c>
      <c r="BC497" s="141">
        <v>117.7</v>
      </c>
      <c r="BD497" s="141">
        <v>117.7</v>
      </c>
      <c r="BE497" s="141">
        <v>117.7</v>
      </c>
      <c r="BF497" s="141">
        <v>117.7</v>
      </c>
      <c r="BG497" s="141">
        <v>117.7</v>
      </c>
      <c r="BH497" s="141">
        <v>117.7</v>
      </c>
      <c r="BI497" s="141">
        <v>117.7</v>
      </c>
      <c r="BJ497" s="141">
        <v>117.7</v>
      </c>
      <c r="BK497" s="141">
        <v>117.7</v>
      </c>
      <c r="BL497" s="141">
        <v>117.7</v>
      </c>
      <c r="BM497" s="141">
        <v>117.7</v>
      </c>
      <c r="BN497" s="141">
        <v>117.7</v>
      </c>
      <c r="BO497" s="141">
        <v>117.8</v>
      </c>
      <c r="BP497" s="141">
        <v>117.8</v>
      </c>
      <c r="BQ497" s="141">
        <v>117.8</v>
      </c>
      <c r="BR497" s="141">
        <v>117.8</v>
      </c>
      <c r="BS497" s="141">
        <v>117.8</v>
      </c>
      <c r="BT497" s="141">
        <v>117.8</v>
      </c>
      <c r="BU497" s="141">
        <v>117.8</v>
      </c>
      <c r="BV497" s="141">
        <v>117.8</v>
      </c>
      <c r="BW497" s="141">
        <v>116.7</v>
      </c>
      <c r="BX497" s="141">
        <v>115.5</v>
      </c>
      <c r="BY497" s="141">
        <v>120.4</v>
      </c>
      <c r="BZ497" s="141">
        <v>120.4</v>
      </c>
      <c r="CA497" s="141">
        <v>120.4</v>
      </c>
      <c r="CB497" s="141">
        <v>120.4</v>
      </c>
      <c r="CC497" s="141">
        <v>123</v>
      </c>
      <c r="CD497" s="141">
        <v>123</v>
      </c>
      <c r="CE497" s="141">
        <v>123</v>
      </c>
      <c r="CF497" s="141">
        <v>123</v>
      </c>
      <c r="CG497" s="141">
        <v>123</v>
      </c>
      <c r="CH497" s="141">
        <v>123</v>
      </c>
      <c r="CI497" s="141">
        <v>128.4</v>
      </c>
      <c r="CJ497" s="141">
        <v>128.1</v>
      </c>
      <c r="CK497" s="141">
        <v>125.7</v>
      </c>
      <c r="CL497" s="141">
        <v>125.7</v>
      </c>
    </row>
    <row r="498" spans="1:90" x14ac:dyDescent="0.2">
      <c r="A498" s="138" t="s">
        <v>2286</v>
      </c>
      <c r="B498" s="138" t="s">
        <v>3781</v>
      </c>
      <c r="C498" s="139">
        <v>3.4770000000000002E-2</v>
      </c>
      <c r="D498" s="141">
        <v>98.9</v>
      </c>
      <c r="E498" s="141">
        <v>98.9</v>
      </c>
      <c r="F498" s="141">
        <v>98.9</v>
      </c>
      <c r="G498" s="141">
        <v>98.7</v>
      </c>
      <c r="H498" s="141">
        <v>98.7</v>
      </c>
      <c r="I498" s="141">
        <v>98.7</v>
      </c>
      <c r="J498" s="141">
        <v>98.7</v>
      </c>
      <c r="K498" s="141">
        <v>98.7</v>
      </c>
      <c r="L498" s="141">
        <v>98.7</v>
      </c>
      <c r="M498" s="141">
        <v>98.8</v>
      </c>
      <c r="N498" s="141">
        <v>99</v>
      </c>
      <c r="O498" s="141">
        <v>99</v>
      </c>
      <c r="P498" s="141">
        <v>99</v>
      </c>
      <c r="Q498" s="141">
        <v>99</v>
      </c>
      <c r="R498" s="141">
        <v>99</v>
      </c>
      <c r="S498" s="141">
        <v>98.5</v>
      </c>
      <c r="T498" s="141">
        <v>98.5</v>
      </c>
      <c r="U498" s="141">
        <v>98.5</v>
      </c>
      <c r="V498" s="141">
        <v>98.5</v>
      </c>
      <c r="W498" s="141">
        <v>98.5</v>
      </c>
      <c r="X498" s="141">
        <v>98.5</v>
      </c>
      <c r="Y498" s="141">
        <v>98.5</v>
      </c>
      <c r="Z498" s="141">
        <v>98.5</v>
      </c>
      <c r="AA498" s="141">
        <v>98.5</v>
      </c>
      <c r="AB498" s="141">
        <v>98.5</v>
      </c>
      <c r="AC498" s="141">
        <v>98.5</v>
      </c>
      <c r="AD498" s="141">
        <v>98.5</v>
      </c>
      <c r="AE498" s="141">
        <v>100.5</v>
      </c>
      <c r="AF498" s="141">
        <v>100.5</v>
      </c>
      <c r="AG498" s="141">
        <v>100.5</v>
      </c>
      <c r="AH498" s="141">
        <v>100.5</v>
      </c>
      <c r="AI498" s="141">
        <v>100.5</v>
      </c>
      <c r="AJ498" s="141">
        <v>100.5</v>
      </c>
      <c r="AK498" s="141">
        <v>100.5</v>
      </c>
      <c r="AL498" s="141">
        <v>100.5</v>
      </c>
      <c r="AM498" s="141">
        <v>100.5</v>
      </c>
      <c r="AN498" s="141">
        <v>104.5</v>
      </c>
      <c r="AO498" s="141">
        <v>104.5</v>
      </c>
      <c r="AP498" s="141">
        <v>105.5</v>
      </c>
      <c r="AQ498" s="141">
        <v>104.7</v>
      </c>
      <c r="AR498" s="141">
        <v>104.7</v>
      </c>
      <c r="AS498" s="141">
        <v>104.7</v>
      </c>
      <c r="AT498" s="141">
        <v>104.7</v>
      </c>
      <c r="AU498" s="141">
        <v>104.7</v>
      </c>
      <c r="AV498" s="141">
        <v>104.7</v>
      </c>
      <c r="AW498" s="141">
        <v>104.7</v>
      </c>
      <c r="AX498" s="141">
        <v>105</v>
      </c>
      <c r="AY498" s="141">
        <v>104.8</v>
      </c>
      <c r="AZ498" s="141">
        <v>109.3</v>
      </c>
      <c r="BA498" s="141">
        <v>106.8</v>
      </c>
      <c r="BB498" s="141">
        <v>110</v>
      </c>
      <c r="BC498" s="141">
        <v>110</v>
      </c>
      <c r="BD498" s="141">
        <v>110</v>
      </c>
      <c r="BE498" s="141">
        <v>111.8</v>
      </c>
      <c r="BF498" s="141">
        <v>111.8</v>
      </c>
      <c r="BG498" s="141">
        <v>111.8</v>
      </c>
      <c r="BH498" s="141">
        <v>111.8</v>
      </c>
      <c r="BI498" s="141">
        <v>111.8</v>
      </c>
      <c r="BJ498" s="141">
        <v>111.8</v>
      </c>
      <c r="BK498" s="141">
        <v>108.2</v>
      </c>
      <c r="BL498" s="141">
        <v>108.2</v>
      </c>
      <c r="BM498" s="141">
        <v>131.80000000000001</v>
      </c>
      <c r="BN498" s="141">
        <v>132.1</v>
      </c>
      <c r="BO498" s="141">
        <v>132.19999999999999</v>
      </c>
      <c r="BP498" s="141">
        <v>132.80000000000001</v>
      </c>
      <c r="BQ498" s="141">
        <v>132.80000000000001</v>
      </c>
      <c r="BR498" s="141">
        <v>132.80000000000001</v>
      </c>
      <c r="BS498" s="141">
        <v>134.1</v>
      </c>
      <c r="BT498" s="141">
        <v>134.1</v>
      </c>
      <c r="BU498" s="141">
        <v>134.1</v>
      </c>
      <c r="BV498" s="141">
        <v>134.1</v>
      </c>
      <c r="BW498" s="141">
        <v>134.1</v>
      </c>
      <c r="BX498" s="141">
        <v>125.2</v>
      </c>
      <c r="BY498" s="141">
        <v>125.2</v>
      </c>
      <c r="BZ498" s="141">
        <v>117.1</v>
      </c>
      <c r="CA498" s="141">
        <v>115.3</v>
      </c>
      <c r="CB498" s="141">
        <v>115.3</v>
      </c>
      <c r="CC498" s="141">
        <v>115.3</v>
      </c>
      <c r="CD498" s="141">
        <v>115.3</v>
      </c>
      <c r="CE498" s="141">
        <v>115.3</v>
      </c>
      <c r="CF498" s="141">
        <v>115.5</v>
      </c>
      <c r="CG498" s="141">
        <v>115.5</v>
      </c>
      <c r="CH498" s="141">
        <v>115.5</v>
      </c>
      <c r="CI498" s="141">
        <v>115.5</v>
      </c>
      <c r="CJ498" s="141">
        <v>115.5</v>
      </c>
      <c r="CK498" s="141">
        <v>115.5</v>
      </c>
      <c r="CL498" s="141">
        <v>115.5</v>
      </c>
    </row>
    <row r="499" spans="1:90" x14ac:dyDescent="0.2">
      <c r="A499" s="138" t="s">
        <v>3782</v>
      </c>
      <c r="B499" s="138" t="s">
        <v>3783</v>
      </c>
      <c r="C499" s="139">
        <v>4.3270000000000003E-2</v>
      </c>
      <c r="D499" s="141">
        <v>101.1</v>
      </c>
      <c r="E499" s="141">
        <v>101.1</v>
      </c>
      <c r="F499" s="141">
        <v>101.1</v>
      </c>
      <c r="G499" s="141">
        <v>108.8</v>
      </c>
      <c r="H499" s="141">
        <v>109.6</v>
      </c>
      <c r="I499" s="141">
        <v>109.8</v>
      </c>
      <c r="J499" s="141">
        <v>109</v>
      </c>
      <c r="K499" s="141">
        <v>109</v>
      </c>
      <c r="L499" s="141">
        <v>109</v>
      </c>
      <c r="M499" s="141">
        <v>110.4</v>
      </c>
      <c r="N499" s="141">
        <v>110.9</v>
      </c>
      <c r="O499" s="141">
        <v>112.4</v>
      </c>
      <c r="P499" s="141">
        <v>116.7</v>
      </c>
      <c r="Q499" s="141">
        <v>117.4</v>
      </c>
      <c r="R499" s="141">
        <v>118.1</v>
      </c>
      <c r="S499" s="141">
        <v>128.30000000000001</v>
      </c>
      <c r="T499" s="141">
        <v>128.30000000000001</v>
      </c>
      <c r="U499" s="141">
        <v>128.30000000000001</v>
      </c>
      <c r="V499" s="141">
        <v>128.69999999999999</v>
      </c>
      <c r="W499" s="141">
        <v>129.30000000000001</v>
      </c>
      <c r="X499" s="141">
        <v>129.69999999999999</v>
      </c>
      <c r="Y499" s="141">
        <v>129.6</v>
      </c>
      <c r="Z499" s="141">
        <v>130.9</v>
      </c>
      <c r="AA499" s="141">
        <v>131.69999999999999</v>
      </c>
      <c r="AB499" s="141">
        <v>138.4</v>
      </c>
      <c r="AC499" s="141">
        <v>137.6</v>
      </c>
      <c r="AD499" s="141">
        <v>138</v>
      </c>
      <c r="AE499" s="141">
        <v>140.6</v>
      </c>
      <c r="AF499" s="141">
        <v>142.30000000000001</v>
      </c>
      <c r="AG499" s="141">
        <v>142.4</v>
      </c>
      <c r="AH499" s="141">
        <v>143</v>
      </c>
      <c r="AI499" s="141">
        <v>142.80000000000001</v>
      </c>
      <c r="AJ499" s="141">
        <v>143.19999999999999</v>
      </c>
      <c r="AK499" s="141">
        <v>143.5</v>
      </c>
      <c r="AL499" s="141">
        <v>143.5</v>
      </c>
      <c r="AM499" s="141">
        <v>143.5</v>
      </c>
      <c r="AN499" s="141">
        <v>148.19999999999999</v>
      </c>
      <c r="AO499" s="141">
        <v>148.19999999999999</v>
      </c>
      <c r="AP499" s="141">
        <v>149.19999999999999</v>
      </c>
      <c r="AQ499" s="141">
        <v>155.30000000000001</v>
      </c>
      <c r="AR499" s="141">
        <v>155.30000000000001</v>
      </c>
      <c r="AS499" s="141">
        <v>157.19999999999999</v>
      </c>
      <c r="AT499" s="141">
        <v>158.6</v>
      </c>
      <c r="AU499" s="141">
        <v>159.4</v>
      </c>
      <c r="AV499" s="141">
        <v>159.4</v>
      </c>
      <c r="AW499" s="141">
        <v>159.4</v>
      </c>
      <c r="AX499" s="141">
        <v>157.6</v>
      </c>
      <c r="AY499" s="141">
        <v>156.80000000000001</v>
      </c>
      <c r="AZ499" s="141">
        <v>156.19999999999999</v>
      </c>
      <c r="BA499" s="141">
        <v>155.4</v>
      </c>
      <c r="BB499" s="141">
        <v>155.30000000000001</v>
      </c>
      <c r="BC499" s="141">
        <v>147</v>
      </c>
      <c r="BD499" s="141">
        <v>145.5</v>
      </c>
      <c r="BE499" s="141">
        <v>146.9</v>
      </c>
      <c r="BF499" s="141">
        <v>155.30000000000001</v>
      </c>
      <c r="BG499" s="141">
        <v>155.69999999999999</v>
      </c>
      <c r="BH499" s="141">
        <v>154.5</v>
      </c>
      <c r="BI499" s="141">
        <v>154.30000000000001</v>
      </c>
      <c r="BJ499" s="141">
        <v>154.1</v>
      </c>
      <c r="BK499" s="141">
        <v>153.1</v>
      </c>
      <c r="BL499" s="141">
        <v>160.1</v>
      </c>
      <c r="BM499" s="141">
        <v>154</v>
      </c>
      <c r="BN499" s="141">
        <v>151.80000000000001</v>
      </c>
      <c r="BO499" s="141">
        <v>152.30000000000001</v>
      </c>
      <c r="BP499" s="141">
        <v>155.19999999999999</v>
      </c>
      <c r="BQ499" s="141">
        <v>156</v>
      </c>
      <c r="BR499" s="141">
        <v>156.80000000000001</v>
      </c>
      <c r="BS499" s="141">
        <v>155.80000000000001</v>
      </c>
      <c r="BT499" s="141">
        <v>154.80000000000001</v>
      </c>
      <c r="BU499" s="141">
        <v>156.80000000000001</v>
      </c>
      <c r="BV499" s="141">
        <v>156.80000000000001</v>
      </c>
      <c r="BW499" s="141">
        <v>157.19999999999999</v>
      </c>
      <c r="BX499" s="141">
        <v>157.69999999999999</v>
      </c>
      <c r="BY499" s="141">
        <v>159.6</v>
      </c>
      <c r="BZ499" s="141">
        <v>162.80000000000001</v>
      </c>
      <c r="CA499" s="141">
        <v>163.19999999999999</v>
      </c>
      <c r="CB499" s="141">
        <v>164.2</v>
      </c>
      <c r="CC499" s="141">
        <v>165.4</v>
      </c>
      <c r="CD499" s="141">
        <v>165.4</v>
      </c>
      <c r="CE499" s="141">
        <v>165.5</v>
      </c>
      <c r="CF499" s="141">
        <v>165.5</v>
      </c>
      <c r="CG499" s="141">
        <v>166.3</v>
      </c>
      <c r="CH499" s="141">
        <v>166.5</v>
      </c>
      <c r="CI499" s="141">
        <v>167.5</v>
      </c>
      <c r="CJ499" s="141">
        <v>170.9</v>
      </c>
      <c r="CK499" s="141">
        <v>169.7</v>
      </c>
      <c r="CL499" s="141">
        <v>169.9</v>
      </c>
    </row>
    <row r="500" spans="1:90" x14ac:dyDescent="0.2">
      <c r="A500" s="138" t="s">
        <v>3784</v>
      </c>
      <c r="B500" s="138" t="s">
        <v>3785</v>
      </c>
      <c r="C500" s="139">
        <v>3.8300000000000001E-3</v>
      </c>
      <c r="D500" s="141">
        <v>100</v>
      </c>
      <c r="E500" s="141">
        <v>100</v>
      </c>
      <c r="F500" s="141">
        <v>100</v>
      </c>
      <c r="G500" s="141">
        <v>100</v>
      </c>
      <c r="H500" s="141">
        <v>100</v>
      </c>
      <c r="I500" s="141">
        <v>100</v>
      </c>
      <c r="J500" s="141">
        <v>100</v>
      </c>
      <c r="K500" s="141">
        <v>100</v>
      </c>
      <c r="L500" s="141">
        <v>100.7</v>
      </c>
      <c r="M500" s="141">
        <v>100.7</v>
      </c>
      <c r="N500" s="141">
        <v>100.7</v>
      </c>
      <c r="O500" s="141">
        <v>100.7</v>
      </c>
      <c r="P500" s="141">
        <v>100.7</v>
      </c>
      <c r="Q500" s="141">
        <v>100.7</v>
      </c>
      <c r="R500" s="141">
        <v>100.7</v>
      </c>
      <c r="S500" s="141">
        <v>100.7</v>
      </c>
      <c r="T500" s="141">
        <v>100.7</v>
      </c>
      <c r="U500" s="141">
        <v>100.7</v>
      </c>
      <c r="V500" s="141">
        <v>100.7</v>
      </c>
      <c r="W500" s="141">
        <v>100.7</v>
      </c>
      <c r="X500" s="141">
        <v>100.7</v>
      </c>
      <c r="Y500" s="141">
        <v>100.7</v>
      </c>
      <c r="Z500" s="141">
        <v>100.7</v>
      </c>
      <c r="AA500" s="141">
        <v>100.7</v>
      </c>
      <c r="AB500" s="141">
        <v>102.6</v>
      </c>
      <c r="AC500" s="141">
        <v>102.6</v>
      </c>
      <c r="AD500" s="141">
        <v>102.6</v>
      </c>
      <c r="AE500" s="141">
        <v>102.6</v>
      </c>
      <c r="AF500" s="141">
        <v>102.6</v>
      </c>
      <c r="AG500" s="141">
        <v>102.6</v>
      </c>
      <c r="AH500" s="141">
        <v>104.4</v>
      </c>
      <c r="AI500" s="141">
        <v>104.4</v>
      </c>
      <c r="AJ500" s="141">
        <v>104.4</v>
      </c>
      <c r="AK500" s="141">
        <v>104.4</v>
      </c>
      <c r="AL500" s="141">
        <v>104.4</v>
      </c>
      <c r="AM500" s="141">
        <v>104.4</v>
      </c>
      <c r="AN500" s="141">
        <v>104.4</v>
      </c>
      <c r="AO500" s="141">
        <v>104.4</v>
      </c>
      <c r="AP500" s="141">
        <v>105.5</v>
      </c>
      <c r="AQ500" s="141">
        <v>105.5</v>
      </c>
      <c r="AR500" s="141">
        <v>105.5</v>
      </c>
      <c r="AS500" s="141">
        <v>105.5</v>
      </c>
      <c r="AT500" s="141">
        <v>105.5</v>
      </c>
      <c r="AU500" s="141">
        <v>105.5</v>
      </c>
      <c r="AV500" s="141">
        <v>105.5</v>
      </c>
      <c r="AW500" s="141">
        <v>105.5</v>
      </c>
      <c r="AX500" s="141">
        <v>105.5</v>
      </c>
      <c r="AY500" s="141">
        <v>108.4</v>
      </c>
      <c r="AZ500" s="141">
        <v>108.4</v>
      </c>
      <c r="BA500" s="141">
        <v>104.5</v>
      </c>
      <c r="BB500" s="141">
        <v>104.5</v>
      </c>
      <c r="BC500" s="141">
        <v>103.8</v>
      </c>
      <c r="BD500" s="141">
        <v>103.8</v>
      </c>
      <c r="BE500" s="141">
        <v>104.2</v>
      </c>
      <c r="BF500" s="141">
        <v>104</v>
      </c>
      <c r="BG500" s="141">
        <v>106.8</v>
      </c>
      <c r="BH500" s="141">
        <v>106.8</v>
      </c>
      <c r="BI500" s="141">
        <v>109.2</v>
      </c>
      <c r="BJ500" s="141">
        <v>108</v>
      </c>
      <c r="BK500" s="141">
        <v>106.6</v>
      </c>
      <c r="BL500" s="141">
        <v>107.8</v>
      </c>
      <c r="BM500" s="141">
        <v>108</v>
      </c>
      <c r="BN500" s="141">
        <v>108</v>
      </c>
      <c r="BO500" s="141">
        <v>110.3</v>
      </c>
      <c r="BP500" s="141">
        <v>110.4</v>
      </c>
      <c r="BQ500" s="141">
        <v>108</v>
      </c>
      <c r="BR500" s="141">
        <v>108</v>
      </c>
      <c r="BS500" s="141">
        <v>108</v>
      </c>
      <c r="BT500" s="141">
        <v>108</v>
      </c>
      <c r="BU500" s="141">
        <v>109.3</v>
      </c>
      <c r="BV500" s="141">
        <v>105.1</v>
      </c>
      <c r="BW500" s="141">
        <v>103.9</v>
      </c>
      <c r="BX500" s="141">
        <v>103.9</v>
      </c>
      <c r="BY500" s="141">
        <v>103.9</v>
      </c>
      <c r="BZ500" s="141">
        <v>103.9</v>
      </c>
      <c r="CA500" s="141">
        <v>108.7</v>
      </c>
      <c r="CB500" s="141">
        <v>108.8</v>
      </c>
      <c r="CC500" s="141">
        <v>108.9</v>
      </c>
      <c r="CD500" s="141">
        <v>110.6</v>
      </c>
      <c r="CE500" s="141">
        <v>110.8</v>
      </c>
      <c r="CF500" s="141">
        <v>110.4</v>
      </c>
      <c r="CG500" s="141">
        <v>110.4</v>
      </c>
      <c r="CH500" s="141">
        <v>110.5</v>
      </c>
      <c r="CI500" s="141">
        <v>110.5</v>
      </c>
      <c r="CJ500" s="141">
        <v>110.5</v>
      </c>
      <c r="CK500" s="141">
        <v>111.9</v>
      </c>
      <c r="CL500" s="141">
        <v>112.7</v>
      </c>
    </row>
    <row r="501" spans="1:90" x14ac:dyDescent="0.2">
      <c r="A501" s="138" t="s">
        <v>3786</v>
      </c>
      <c r="B501" s="138" t="s">
        <v>3787</v>
      </c>
      <c r="C501" s="139">
        <v>1.235E-2</v>
      </c>
      <c r="D501" s="141">
        <v>99.8</v>
      </c>
      <c r="E501" s="141">
        <v>99.8</v>
      </c>
      <c r="F501" s="141">
        <v>102.6</v>
      </c>
      <c r="G501" s="141">
        <v>98.7</v>
      </c>
      <c r="H501" s="141">
        <v>98.7</v>
      </c>
      <c r="I501" s="141">
        <v>98.7</v>
      </c>
      <c r="J501" s="141">
        <v>98.7</v>
      </c>
      <c r="K501" s="141">
        <v>98.7</v>
      </c>
      <c r="L501" s="141">
        <v>98.7</v>
      </c>
      <c r="M501" s="141">
        <v>98.7</v>
      </c>
      <c r="N501" s="141">
        <v>98.7</v>
      </c>
      <c r="O501" s="141">
        <v>98.7</v>
      </c>
      <c r="P501" s="141">
        <v>98.7</v>
      </c>
      <c r="Q501" s="141">
        <v>98.7</v>
      </c>
      <c r="R501" s="141">
        <v>98.7</v>
      </c>
      <c r="S501" s="141">
        <v>112.7</v>
      </c>
      <c r="T501" s="141">
        <v>112.7</v>
      </c>
      <c r="U501" s="141">
        <v>112.7</v>
      </c>
      <c r="V501" s="141">
        <v>112.7</v>
      </c>
      <c r="W501" s="141">
        <v>112.7</v>
      </c>
      <c r="X501" s="141">
        <v>112.7</v>
      </c>
      <c r="Y501" s="141">
        <v>112.7</v>
      </c>
      <c r="Z501" s="141">
        <v>112.7</v>
      </c>
      <c r="AA501" s="141">
        <v>112.7</v>
      </c>
      <c r="AB501" s="141">
        <v>112.7</v>
      </c>
      <c r="AC501" s="141">
        <v>112.7</v>
      </c>
      <c r="AD501" s="141">
        <v>112.7</v>
      </c>
      <c r="AE501" s="141">
        <v>108.8</v>
      </c>
      <c r="AF501" s="141">
        <v>108.8</v>
      </c>
      <c r="AG501" s="141">
        <v>109</v>
      </c>
      <c r="AH501" s="141">
        <v>109</v>
      </c>
      <c r="AI501" s="141">
        <v>109</v>
      </c>
      <c r="AJ501" s="141">
        <v>109</v>
      </c>
      <c r="AK501" s="141">
        <v>109</v>
      </c>
      <c r="AL501" s="141">
        <v>109</v>
      </c>
      <c r="AM501" s="141">
        <v>111.9</v>
      </c>
      <c r="AN501" s="141">
        <v>104.7</v>
      </c>
      <c r="AO501" s="141">
        <v>104.7</v>
      </c>
      <c r="AP501" s="141">
        <v>104.3</v>
      </c>
      <c r="AQ501" s="141">
        <v>104.3</v>
      </c>
      <c r="AR501" s="141">
        <v>104.3</v>
      </c>
      <c r="AS501" s="141">
        <v>104.3</v>
      </c>
      <c r="AT501" s="141">
        <v>104.3</v>
      </c>
      <c r="AU501" s="141">
        <v>104.3</v>
      </c>
      <c r="AV501" s="141">
        <v>104.3</v>
      </c>
      <c r="AW501" s="141">
        <v>104.3</v>
      </c>
      <c r="AX501" s="141">
        <v>104.3</v>
      </c>
      <c r="AY501" s="141">
        <v>105.5</v>
      </c>
      <c r="AZ501" s="141">
        <v>108.8</v>
      </c>
      <c r="BA501" s="141">
        <v>108.9</v>
      </c>
      <c r="BB501" s="141">
        <v>109.3</v>
      </c>
      <c r="BC501" s="141">
        <v>106.8</v>
      </c>
      <c r="BD501" s="141">
        <v>106.8</v>
      </c>
      <c r="BE501" s="141">
        <v>106.8</v>
      </c>
      <c r="BF501" s="141">
        <v>106.7</v>
      </c>
      <c r="BG501" s="141">
        <v>106.7</v>
      </c>
      <c r="BH501" s="141">
        <v>106.7</v>
      </c>
      <c r="BI501" s="141">
        <v>106.8</v>
      </c>
      <c r="BJ501" s="141">
        <v>106.7</v>
      </c>
      <c r="BK501" s="141">
        <v>106.8</v>
      </c>
      <c r="BL501" s="141">
        <v>106.9</v>
      </c>
      <c r="BM501" s="141">
        <v>106.8</v>
      </c>
      <c r="BN501" s="141">
        <v>106.4</v>
      </c>
      <c r="BO501" s="141">
        <v>106.5</v>
      </c>
      <c r="BP501" s="141">
        <v>115.3</v>
      </c>
      <c r="BQ501" s="141">
        <v>128</v>
      </c>
      <c r="BR501" s="141">
        <v>128</v>
      </c>
      <c r="BS501" s="141">
        <v>128.80000000000001</v>
      </c>
      <c r="BT501" s="141">
        <v>128.80000000000001</v>
      </c>
      <c r="BU501" s="141">
        <v>128.80000000000001</v>
      </c>
      <c r="BV501" s="141">
        <v>128.80000000000001</v>
      </c>
      <c r="BW501" s="141">
        <v>128.80000000000001</v>
      </c>
      <c r="BX501" s="141">
        <v>140.4</v>
      </c>
      <c r="BY501" s="141">
        <v>140.4</v>
      </c>
      <c r="BZ501" s="141">
        <v>140.69999999999999</v>
      </c>
      <c r="CA501" s="141">
        <v>140.1</v>
      </c>
      <c r="CB501" s="141">
        <v>134.69999999999999</v>
      </c>
      <c r="CC501" s="141">
        <v>133.4</v>
      </c>
      <c r="CD501" s="141">
        <v>134.30000000000001</v>
      </c>
      <c r="CE501" s="141">
        <v>133.69999999999999</v>
      </c>
      <c r="CF501" s="141">
        <v>133.30000000000001</v>
      </c>
      <c r="CG501" s="141">
        <v>135.9</v>
      </c>
      <c r="CH501" s="141">
        <v>135.9</v>
      </c>
      <c r="CI501" s="141">
        <v>135.9</v>
      </c>
      <c r="CJ501" s="141">
        <v>135.9</v>
      </c>
      <c r="CK501" s="141">
        <v>129.5</v>
      </c>
      <c r="CL501" s="141">
        <v>129.69999999999999</v>
      </c>
    </row>
    <row r="502" spans="1:90" x14ac:dyDescent="0.2">
      <c r="A502" s="138" t="s">
        <v>3788</v>
      </c>
      <c r="B502" s="138" t="s">
        <v>3789</v>
      </c>
      <c r="C502" s="139">
        <v>0.58631</v>
      </c>
      <c r="D502" s="141">
        <v>102.9</v>
      </c>
      <c r="E502" s="141">
        <v>102.8</v>
      </c>
      <c r="F502" s="141">
        <v>103.5</v>
      </c>
      <c r="G502" s="141">
        <v>109.3</v>
      </c>
      <c r="H502" s="141">
        <v>109.2</v>
      </c>
      <c r="I502" s="141">
        <v>108.8</v>
      </c>
      <c r="J502" s="141">
        <v>108.9</v>
      </c>
      <c r="K502" s="141">
        <v>108.9</v>
      </c>
      <c r="L502" s="141">
        <v>109.5</v>
      </c>
      <c r="M502" s="141">
        <v>109.7</v>
      </c>
      <c r="N502" s="141">
        <v>110.1</v>
      </c>
      <c r="O502" s="141">
        <v>109.9</v>
      </c>
      <c r="P502" s="141">
        <v>110.1</v>
      </c>
      <c r="Q502" s="141">
        <v>110.3</v>
      </c>
      <c r="R502" s="141">
        <v>109.9</v>
      </c>
      <c r="S502" s="141">
        <v>114.1</v>
      </c>
      <c r="T502" s="141">
        <v>114.1</v>
      </c>
      <c r="U502" s="141">
        <v>114.2</v>
      </c>
      <c r="V502" s="141">
        <v>115</v>
      </c>
      <c r="W502" s="141">
        <v>114.8</v>
      </c>
      <c r="X502" s="141">
        <v>114.5</v>
      </c>
      <c r="Y502" s="141">
        <v>115.2</v>
      </c>
      <c r="Z502" s="141">
        <v>116</v>
      </c>
      <c r="AA502" s="141">
        <v>116.2</v>
      </c>
      <c r="AB502" s="141">
        <v>116.2</v>
      </c>
      <c r="AC502" s="141">
        <v>116.4</v>
      </c>
      <c r="AD502" s="141">
        <v>116</v>
      </c>
      <c r="AE502" s="141">
        <v>115.2</v>
      </c>
      <c r="AF502" s="141">
        <v>115</v>
      </c>
      <c r="AG502" s="141">
        <v>115</v>
      </c>
      <c r="AH502" s="141">
        <v>114.8</v>
      </c>
      <c r="AI502" s="141">
        <v>115.8</v>
      </c>
      <c r="AJ502" s="141">
        <v>115.1</v>
      </c>
      <c r="AK502" s="141">
        <v>115</v>
      </c>
      <c r="AL502" s="141">
        <v>115.1</v>
      </c>
      <c r="AM502" s="141">
        <v>114.7</v>
      </c>
      <c r="AN502" s="141">
        <v>115.5</v>
      </c>
      <c r="AO502" s="141">
        <v>115.9</v>
      </c>
      <c r="AP502" s="141">
        <v>116.6</v>
      </c>
      <c r="AQ502" s="141">
        <v>116.5</v>
      </c>
      <c r="AR502" s="141">
        <v>116.4</v>
      </c>
      <c r="AS502" s="141">
        <v>117.4</v>
      </c>
      <c r="AT502" s="141">
        <v>118</v>
      </c>
      <c r="AU502" s="141">
        <v>118.6</v>
      </c>
      <c r="AV502" s="141">
        <v>118.2</v>
      </c>
      <c r="AW502" s="141">
        <v>118.3</v>
      </c>
      <c r="AX502" s="141">
        <v>117.8</v>
      </c>
      <c r="AY502" s="141">
        <v>117.4</v>
      </c>
      <c r="AZ502" s="141">
        <v>115.3</v>
      </c>
      <c r="BA502" s="141">
        <v>114.9</v>
      </c>
      <c r="BB502" s="141">
        <v>113.8</v>
      </c>
      <c r="BC502" s="141">
        <v>115.2</v>
      </c>
      <c r="BD502" s="141">
        <v>115.7</v>
      </c>
      <c r="BE502" s="141">
        <v>115.4</v>
      </c>
      <c r="BF502" s="141">
        <v>115.9</v>
      </c>
      <c r="BG502" s="141">
        <v>115.9</v>
      </c>
      <c r="BH502" s="141">
        <v>116.6</v>
      </c>
      <c r="BI502" s="141">
        <v>117.1</v>
      </c>
      <c r="BJ502" s="141">
        <v>117</v>
      </c>
      <c r="BK502" s="141">
        <v>118.9</v>
      </c>
      <c r="BL502" s="141">
        <v>120.2</v>
      </c>
      <c r="BM502" s="141">
        <v>120.1</v>
      </c>
      <c r="BN502" s="141">
        <v>120.6</v>
      </c>
      <c r="BO502" s="141">
        <v>121.5</v>
      </c>
      <c r="BP502" s="141">
        <v>121.4</v>
      </c>
      <c r="BQ502" s="141">
        <v>121.3</v>
      </c>
      <c r="BR502" s="141">
        <v>121.7</v>
      </c>
      <c r="BS502" s="141">
        <v>122.1</v>
      </c>
      <c r="BT502" s="141">
        <v>122.3</v>
      </c>
      <c r="BU502" s="141">
        <v>122.6</v>
      </c>
      <c r="BV502" s="141">
        <v>123.9</v>
      </c>
      <c r="BW502" s="141">
        <v>123.6</v>
      </c>
      <c r="BX502" s="141">
        <v>124.8</v>
      </c>
      <c r="BY502" s="141">
        <v>126</v>
      </c>
      <c r="BZ502" s="141">
        <v>130</v>
      </c>
      <c r="CA502" s="141">
        <v>131.4</v>
      </c>
      <c r="CB502" s="141">
        <v>132.9</v>
      </c>
      <c r="CC502" s="141">
        <v>134</v>
      </c>
      <c r="CD502" s="141">
        <v>133.30000000000001</v>
      </c>
      <c r="CE502" s="141">
        <v>134.9</v>
      </c>
      <c r="CF502" s="141">
        <v>134.9</v>
      </c>
      <c r="CG502" s="141">
        <v>136.69999999999999</v>
      </c>
      <c r="CH502" s="141">
        <v>138.1</v>
      </c>
      <c r="CI502" s="141">
        <v>140</v>
      </c>
      <c r="CJ502" s="141">
        <v>139.69999999999999</v>
      </c>
      <c r="CK502" s="141">
        <v>138.30000000000001</v>
      </c>
      <c r="CL502" s="141">
        <v>138.5</v>
      </c>
    </row>
    <row r="503" spans="1:90" x14ac:dyDescent="0.2">
      <c r="A503" s="138" t="s">
        <v>2444</v>
      </c>
      <c r="B503" s="138" t="s">
        <v>3790</v>
      </c>
      <c r="C503" s="139">
        <v>0.23400000000000001</v>
      </c>
      <c r="D503" s="141">
        <v>103.4</v>
      </c>
      <c r="E503" s="141">
        <v>103.9</v>
      </c>
      <c r="F503" s="141">
        <v>105.8</v>
      </c>
      <c r="G503" s="141">
        <v>110.1</v>
      </c>
      <c r="H503" s="141">
        <v>110.1</v>
      </c>
      <c r="I503" s="141">
        <v>108.3</v>
      </c>
      <c r="J503" s="141">
        <v>108.1</v>
      </c>
      <c r="K503" s="141">
        <v>108</v>
      </c>
      <c r="L503" s="141">
        <v>108</v>
      </c>
      <c r="M503" s="141">
        <v>107.9</v>
      </c>
      <c r="N503" s="141">
        <v>107.6</v>
      </c>
      <c r="O503" s="141">
        <v>105.6</v>
      </c>
      <c r="P503" s="141">
        <v>104.9</v>
      </c>
      <c r="Q503" s="141">
        <v>105</v>
      </c>
      <c r="R503" s="141">
        <v>104.7</v>
      </c>
      <c r="S503" s="141">
        <v>107.8</v>
      </c>
      <c r="T503" s="141">
        <v>108.2</v>
      </c>
      <c r="U503" s="141">
        <v>108.4</v>
      </c>
      <c r="V503" s="141">
        <v>109.2</v>
      </c>
      <c r="W503" s="141">
        <v>109.5</v>
      </c>
      <c r="X503" s="141">
        <v>109.5</v>
      </c>
      <c r="Y503" s="141">
        <v>109.4</v>
      </c>
      <c r="Z503" s="141">
        <v>109.1</v>
      </c>
      <c r="AA503" s="141">
        <v>109.1</v>
      </c>
      <c r="AB503" s="141">
        <v>109.3</v>
      </c>
      <c r="AC503" s="141">
        <v>110.1</v>
      </c>
      <c r="AD503" s="141">
        <v>111</v>
      </c>
      <c r="AE503" s="141">
        <v>112.9</v>
      </c>
      <c r="AF503" s="141">
        <v>112.9</v>
      </c>
      <c r="AG503" s="141">
        <v>112.9</v>
      </c>
      <c r="AH503" s="141">
        <v>112.9</v>
      </c>
      <c r="AI503" s="141">
        <v>115.2</v>
      </c>
      <c r="AJ503" s="141">
        <v>113.5</v>
      </c>
      <c r="AK503" s="141">
        <v>113.5</v>
      </c>
      <c r="AL503" s="141">
        <v>113.5</v>
      </c>
      <c r="AM503" s="141">
        <v>112.6</v>
      </c>
      <c r="AN503" s="141">
        <v>113.6</v>
      </c>
      <c r="AO503" s="141">
        <v>113.6</v>
      </c>
      <c r="AP503" s="141">
        <v>113.6</v>
      </c>
      <c r="AQ503" s="141">
        <v>113.6</v>
      </c>
      <c r="AR503" s="141">
        <v>113.6</v>
      </c>
      <c r="AS503" s="141">
        <v>113.6</v>
      </c>
      <c r="AT503" s="141">
        <v>113.6</v>
      </c>
      <c r="AU503" s="141">
        <v>115.2</v>
      </c>
      <c r="AV503" s="141">
        <v>115.2</v>
      </c>
      <c r="AW503" s="141">
        <v>115.2</v>
      </c>
      <c r="AX503" s="141">
        <v>115.2</v>
      </c>
      <c r="AY503" s="141">
        <v>115.3</v>
      </c>
      <c r="AZ503" s="141">
        <v>111.4</v>
      </c>
      <c r="BA503" s="141">
        <v>111</v>
      </c>
      <c r="BB503" s="141">
        <v>109.8</v>
      </c>
      <c r="BC503" s="141">
        <v>109.8</v>
      </c>
      <c r="BD503" s="141">
        <v>109.8</v>
      </c>
      <c r="BE503" s="141">
        <v>109.8</v>
      </c>
      <c r="BF503" s="141">
        <v>109.8</v>
      </c>
      <c r="BG503" s="141">
        <v>109.3</v>
      </c>
      <c r="BH503" s="141">
        <v>112.2</v>
      </c>
      <c r="BI503" s="141">
        <v>112.2</v>
      </c>
      <c r="BJ503" s="141">
        <v>112.2</v>
      </c>
      <c r="BK503" s="141">
        <v>112.2</v>
      </c>
      <c r="BL503" s="141">
        <v>112.2</v>
      </c>
      <c r="BM503" s="141">
        <v>112.2</v>
      </c>
      <c r="BN503" s="141">
        <v>112.2</v>
      </c>
      <c r="BO503" s="141">
        <v>112.2</v>
      </c>
      <c r="BP503" s="141">
        <v>112.4</v>
      </c>
      <c r="BQ503" s="141">
        <v>112.4</v>
      </c>
      <c r="BR503" s="141">
        <v>112.4</v>
      </c>
      <c r="BS503" s="141">
        <v>112.4</v>
      </c>
      <c r="BT503" s="141">
        <v>112.4</v>
      </c>
      <c r="BU503" s="141">
        <v>113</v>
      </c>
      <c r="BV503" s="141">
        <v>113.1</v>
      </c>
      <c r="BW503" s="141">
        <v>113.1</v>
      </c>
      <c r="BX503" s="141">
        <v>113.1</v>
      </c>
      <c r="BY503" s="141">
        <v>115.3</v>
      </c>
      <c r="BZ503" s="141">
        <v>116.2</v>
      </c>
      <c r="CA503" s="141">
        <v>116.4</v>
      </c>
      <c r="CB503" s="141">
        <v>116.6</v>
      </c>
      <c r="CC503" s="141">
        <v>118.5</v>
      </c>
      <c r="CD503" s="141">
        <v>118.6</v>
      </c>
      <c r="CE503" s="141">
        <v>118.8</v>
      </c>
      <c r="CF503" s="141">
        <v>118.8</v>
      </c>
      <c r="CG503" s="141">
        <v>118.8</v>
      </c>
      <c r="CH503" s="141">
        <v>119.6</v>
      </c>
      <c r="CI503" s="141">
        <v>119.8</v>
      </c>
      <c r="CJ503" s="141">
        <v>119.9</v>
      </c>
      <c r="CK503" s="141">
        <v>119.9</v>
      </c>
      <c r="CL503" s="141">
        <v>120.3</v>
      </c>
    </row>
    <row r="504" spans="1:90" x14ac:dyDescent="0.2">
      <c r="A504" s="138" t="s">
        <v>3791</v>
      </c>
      <c r="B504" s="138" t="s">
        <v>3792</v>
      </c>
      <c r="C504" s="139">
        <v>7.5399999999999995E-2</v>
      </c>
      <c r="D504" s="141">
        <v>101.4</v>
      </c>
      <c r="E504" s="141">
        <v>102</v>
      </c>
      <c r="F504" s="141">
        <v>101.9</v>
      </c>
      <c r="G504" s="141">
        <v>99.8</v>
      </c>
      <c r="H504" s="141">
        <v>99.9</v>
      </c>
      <c r="I504" s="141">
        <v>100.3</v>
      </c>
      <c r="J504" s="141">
        <v>100.4</v>
      </c>
      <c r="K504" s="141">
        <v>100.3</v>
      </c>
      <c r="L504" s="141">
        <v>101.3</v>
      </c>
      <c r="M504" s="141">
        <v>101.1</v>
      </c>
      <c r="N504" s="141">
        <v>101.3</v>
      </c>
      <c r="O504" s="141">
        <v>102</v>
      </c>
      <c r="P504" s="141">
        <v>102</v>
      </c>
      <c r="Q504" s="141">
        <v>102.1</v>
      </c>
      <c r="R504" s="141">
        <v>101.8</v>
      </c>
      <c r="S504" s="141">
        <v>101.4</v>
      </c>
      <c r="T504" s="141">
        <v>100.7</v>
      </c>
      <c r="U504" s="141">
        <v>100.4</v>
      </c>
      <c r="V504" s="141">
        <v>101.2</v>
      </c>
      <c r="W504" s="141">
        <v>101.3</v>
      </c>
      <c r="X504" s="141">
        <v>101.1</v>
      </c>
      <c r="Y504" s="141">
        <v>101.1</v>
      </c>
      <c r="Z504" s="141">
        <v>101.3</v>
      </c>
      <c r="AA504" s="141">
        <v>101.4</v>
      </c>
      <c r="AB504" s="141">
        <v>101.8</v>
      </c>
      <c r="AC504" s="141">
        <v>101.8</v>
      </c>
      <c r="AD504" s="141">
        <v>102</v>
      </c>
      <c r="AE504" s="141">
        <v>102.6</v>
      </c>
      <c r="AF504" s="141">
        <v>101.5</v>
      </c>
      <c r="AG504" s="141">
        <v>102.2</v>
      </c>
      <c r="AH504" s="141">
        <v>101.4</v>
      </c>
      <c r="AI504" s="141">
        <v>101.3</v>
      </c>
      <c r="AJ504" s="141">
        <v>101.7</v>
      </c>
      <c r="AK504" s="141">
        <v>101.9</v>
      </c>
      <c r="AL504" s="141">
        <v>102.2</v>
      </c>
      <c r="AM504" s="141">
        <v>102.9</v>
      </c>
      <c r="AN504" s="141">
        <v>102.1</v>
      </c>
      <c r="AO504" s="141">
        <v>102.3</v>
      </c>
      <c r="AP504" s="141">
        <v>102.1</v>
      </c>
      <c r="AQ504" s="141">
        <v>102.1</v>
      </c>
      <c r="AR504" s="141">
        <v>102.2</v>
      </c>
      <c r="AS504" s="141">
        <v>102.2</v>
      </c>
      <c r="AT504" s="141">
        <v>102.2</v>
      </c>
      <c r="AU504" s="141">
        <v>102.2</v>
      </c>
      <c r="AV504" s="141">
        <v>102.3</v>
      </c>
      <c r="AW504" s="141">
        <v>102.3</v>
      </c>
      <c r="AX504" s="141">
        <v>102.3</v>
      </c>
      <c r="AY504" s="141">
        <v>101.5</v>
      </c>
      <c r="AZ504" s="141">
        <v>103</v>
      </c>
      <c r="BA504" s="141">
        <v>102.9</v>
      </c>
      <c r="BB504" s="141">
        <v>103.6</v>
      </c>
      <c r="BC504" s="141">
        <v>107.4</v>
      </c>
      <c r="BD504" s="141">
        <v>107.7</v>
      </c>
      <c r="BE504" s="141">
        <v>108</v>
      </c>
      <c r="BF504" s="141">
        <v>108.3</v>
      </c>
      <c r="BG504" s="141">
        <v>107.7</v>
      </c>
      <c r="BH504" s="141">
        <v>106.2</v>
      </c>
      <c r="BI504" s="141">
        <v>106.7</v>
      </c>
      <c r="BJ504" s="141">
        <v>107.2</v>
      </c>
      <c r="BK504" s="141">
        <v>108.4</v>
      </c>
      <c r="BL504" s="141">
        <v>110.3</v>
      </c>
      <c r="BM504" s="141">
        <v>111.3</v>
      </c>
      <c r="BN504" s="141">
        <v>111.7</v>
      </c>
      <c r="BO504" s="141">
        <v>113.8</v>
      </c>
      <c r="BP504" s="141">
        <v>112.1</v>
      </c>
      <c r="BQ504" s="141">
        <v>112.1</v>
      </c>
      <c r="BR504" s="141">
        <v>112.1</v>
      </c>
      <c r="BS504" s="141">
        <v>112.1</v>
      </c>
      <c r="BT504" s="141">
        <v>111.9</v>
      </c>
      <c r="BU504" s="141">
        <v>113.4</v>
      </c>
      <c r="BV504" s="141">
        <v>113.4</v>
      </c>
      <c r="BW504" s="141">
        <v>114.4</v>
      </c>
      <c r="BX504" s="141">
        <v>117.1</v>
      </c>
      <c r="BY504" s="141">
        <v>120</v>
      </c>
      <c r="BZ504" s="141">
        <v>132.4</v>
      </c>
      <c r="CA504" s="141">
        <v>145.80000000000001</v>
      </c>
      <c r="CB504" s="141">
        <v>150.6</v>
      </c>
      <c r="CC504" s="141">
        <v>149.9</v>
      </c>
      <c r="CD504" s="141">
        <v>142.6</v>
      </c>
      <c r="CE504" s="141">
        <v>154.5</v>
      </c>
      <c r="CF504" s="141">
        <v>153.1</v>
      </c>
      <c r="CG504" s="141">
        <v>162.1</v>
      </c>
      <c r="CH504" s="141">
        <v>165.8</v>
      </c>
      <c r="CI504" s="141">
        <v>178.2</v>
      </c>
      <c r="CJ504" s="141">
        <v>177.2</v>
      </c>
      <c r="CK504" s="141">
        <v>166.4</v>
      </c>
      <c r="CL504" s="141">
        <v>165.1</v>
      </c>
    </row>
    <row r="505" spans="1:90" x14ac:dyDescent="0.2">
      <c r="A505" s="138" t="s">
        <v>3793</v>
      </c>
      <c r="B505" s="138" t="s">
        <v>3794</v>
      </c>
      <c r="C505" s="139">
        <v>0.13088</v>
      </c>
      <c r="D505" s="141">
        <v>104.8</v>
      </c>
      <c r="E505" s="141">
        <v>102.2</v>
      </c>
      <c r="F505" s="141">
        <v>101.4</v>
      </c>
      <c r="G505" s="141">
        <v>109.6</v>
      </c>
      <c r="H505" s="141">
        <v>109</v>
      </c>
      <c r="I505" s="141">
        <v>109.6</v>
      </c>
      <c r="J505" s="141">
        <v>109.6</v>
      </c>
      <c r="K505" s="141">
        <v>109.8</v>
      </c>
      <c r="L505" s="141">
        <v>110</v>
      </c>
      <c r="M505" s="141">
        <v>110.3</v>
      </c>
      <c r="N505" s="141">
        <v>110.9</v>
      </c>
      <c r="O505" s="141">
        <v>112.9</v>
      </c>
      <c r="P505" s="141">
        <v>114.2</v>
      </c>
      <c r="Q505" s="141">
        <v>114</v>
      </c>
      <c r="R505" s="141">
        <v>113.9</v>
      </c>
      <c r="S505" s="141">
        <v>111.7</v>
      </c>
      <c r="T505" s="141">
        <v>113.5</v>
      </c>
      <c r="U505" s="141">
        <v>112.6</v>
      </c>
      <c r="V505" s="141">
        <v>115.1</v>
      </c>
      <c r="W505" s="141">
        <v>114</v>
      </c>
      <c r="X505" s="141">
        <v>113.2</v>
      </c>
      <c r="Y505" s="141">
        <v>116.3</v>
      </c>
      <c r="Z505" s="141">
        <v>120</v>
      </c>
      <c r="AA505" s="141">
        <v>121.3</v>
      </c>
      <c r="AB505" s="141">
        <v>120.7</v>
      </c>
      <c r="AC505" s="141">
        <v>119.9</v>
      </c>
      <c r="AD505" s="141">
        <v>119.1</v>
      </c>
      <c r="AE505" s="141">
        <v>121.7</v>
      </c>
      <c r="AF505" s="141">
        <v>122</v>
      </c>
      <c r="AG505" s="141">
        <v>121.6</v>
      </c>
      <c r="AH505" s="141">
        <v>121.2</v>
      </c>
      <c r="AI505" s="141">
        <v>121.3</v>
      </c>
      <c r="AJ505" s="141">
        <v>120.9</v>
      </c>
      <c r="AK505" s="141">
        <v>120.4</v>
      </c>
      <c r="AL505" s="141">
        <v>120.4</v>
      </c>
      <c r="AM505" s="141">
        <v>120.2</v>
      </c>
      <c r="AN505" s="141">
        <v>121.7</v>
      </c>
      <c r="AO505" s="141">
        <v>123.2</v>
      </c>
      <c r="AP505" s="141">
        <v>123.7</v>
      </c>
      <c r="AQ505" s="141">
        <v>121.4</v>
      </c>
      <c r="AR505" s="141">
        <v>119.6</v>
      </c>
      <c r="AS505" s="141">
        <v>120.3</v>
      </c>
      <c r="AT505" s="141">
        <v>121.1</v>
      </c>
      <c r="AU505" s="141">
        <v>121.7</v>
      </c>
      <c r="AV505" s="141">
        <v>121.4</v>
      </c>
      <c r="AW505" s="141">
        <v>122</v>
      </c>
      <c r="AX505" s="141">
        <v>121.9</v>
      </c>
      <c r="AY505" s="141">
        <v>120.7</v>
      </c>
      <c r="AZ505" s="141">
        <v>116.8</v>
      </c>
      <c r="BA505" s="141">
        <v>116.9</v>
      </c>
      <c r="BB505" s="141">
        <v>113.9</v>
      </c>
      <c r="BC505" s="141">
        <v>115.9</v>
      </c>
      <c r="BD505" s="141">
        <v>116.8</v>
      </c>
      <c r="BE505" s="141">
        <v>115.2</v>
      </c>
      <c r="BF505" s="141">
        <v>117</v>
      </c>
      <c r="BG505" s="141">
        <v>118.4</v>
      </c>
      <c r="BH505" s="141">
        <v>116.7</v>
      </c>
      <c r="BI505" s="141">
        <v>118.5</v>
      </c>
      <c r="BJ505" s="141">
        <v>117.5</v>
      </c>
      <c r="BK505" s="141">
        <v>125.5</v>
      </c>
      <c r="BL505" s="141">
        <v>129.4</v>
      </c>
      <c r="BM505" s="141">
        <v>128.30000000000001</v>
      </c>
      <c r="BN505" s="141">
        <v>129.69999999999999</v>
      </c>
      <c r="BO505" s="141">
        <v>131.9</v>
      </c>
      <c r="BP505" s="141">
        <v>131.9</v>
      </c>
      <c r="BQ505" s="141">
        <v>131.6</v>
      </c>
      <c r="BR505" s="141">
        <v>133.19999999999999</v>
      </c>
      <c r="BS505" s="141">
        <v>135.1</v>
      </c>
      <c r="BT505" s="141">
        <v>136.1</v>
      </c>
      <c r="BU505" s="141">
        <v>135.69999999999999</v>
      </c>
      <c r="BV505" s="141">
        <v>135.69999999999999</v>
      </c>
      <c r="BW505" s="141">
        <v>136.6</v>
      </c>
      <c r="BX505" s="141">
        <v>137.9</v>
      </c>
      <c r="BY505" s="141">
        <v>138.5</v>
      </c>
      <c r="BZ505" s="141">
        <v>148.6</v>
      </c>
      <c r="CA505" s="141">
        <v>143.69999999999999</v>
      </c>
      <c r="CB505" s="141">
        <v>147.4</v>
      </c>
      <c r="CC505" s="141">
        <v>150.19999999999999</v>
      </c>
      <c r="CD505" s="141">
        <v>152.5</v>
      </c>
      <c r="CE505" s="141">
        <v>151.80000000000001</v>
      </c>
      <c r="CF505" s="141">
        <v>152.6</v>
      </c>
      <c r="CG505" s="141">
        <v>153.6</v>
      </c>
      <c r="CH505" s="141">
        <v>154.69999999999999</v>
      </c>
      <c r="CI505" s="141">
        <v>154.69999999999999</v>
      </c>
      <c r="CJ505" s="141">
        <v>154.69999999999999</v>
      </c>
      <c r="CK505" s="141">
        <v>154.69999999999999</v>
      </c>
      <c r="CL505" s="141">
        <v>155.1</v>
      </c>
    </row>
    <row r="506" spans="1:90" x14ac:dyDescent="0.2">
      <c r="A506" s="138" t="s">
        <v>3795</v>
      </c>
      <c r="B506" s="138" t="s">
        <v>3796</v>
      </c>
      <c r="C506" s="139">
        <v>3.9559999999999998E-2</v>
      </c>
      <c r="D506" s="141">
        <v>104</v>
      </c>
      <c r="E506" s="141">
        <v>106.5</v>
      </c>
      <c r="F506" s="141">
        <v>108.3</v>
      </c>
      <c r="G506" s="141">
        <v>111.8</v>
      </c>
      <c r="H506" s="141">
        <v>112.3</v>
      </c>
      <c r="I506" s="141">
        <v>114</v>
      </c>
      <c r="J506" s="141">
        <v>116.2</v>
      </c>
      <c r="K506" s="141">
        <v>116.5</v>
      </c>
      <c r="L506" s="141">
        <v>122</v>
      </c>
      <c r="M506" s="141">
        <v>124.7</v>
      </c>
      <c r="N506" s="141">
        <v>130.30000000000001</v>
      </c>
      <c r="O506" s="141">
        <v>131.80000000000001</v>
      </c>
      <c r="P506" s="141">
        <v>135.1</v>
      </c>
      <c r="Q506" s="141">
        <v>137.30000000000001</v>
      </c>
      <c r="R506" s="141">
        <v>133.19999999999999</v>
      </c>
      <c r="S506" s="141">
        <v>133</v>
      </c>
      <c r="T506" s="141">
        <v>127.5</v>
      </c>
      <c r="U506" s="141">
        <v>130</v>
      </c>
      <c r="V506" s="141">
        <v>128.6</v>
      </c>
      <c r="W506" s="141">
        <v>126</v>
      </c>
      <c r="X506" s="141">
        <v>125.8</v>
      </c>
      <c r="Y506" s="141">
        <v>126</v>
      </c>
      <c r="Z506" s="141">
        <v>126</v>
      </c>
      <c r="AA506" s="141">
        <v>125.2</v>
      </c>
      <c r="AB506" s="141">
        <v>125.2</v>
      </c>
      <c r="AC506" s="141">
        <v>125.9</v>
      </c>
      <c r="AD506" s="141">
        <v>127.4</v>
      </c>
      <c r="AE506" s="141">
        <v>126.9</v>
      </c>
      <c r="AF506" s="141">
        <v>125.1</v>
      </c>
      <c r="AG506" s="141">
        <v>123.8</v>
      </c>
      <c r="AH506" s="141">
        <v>123.9</v>
      </c>
      <c r="AI506" s="141">
        <v>124.6</v>
      </c>
      <c r="AJ506" s="141">
        <v>125.6</v>
      </c>
      <c r="AK506" s="141">
        <v>124.9</v>
      </c>
      <c r="AL506" s="141">
        <v>125.1</v>
      </c>
      <c r="AM506" s="141">
        <v>125.4</v>
      </c>
      <c r="AN506" s="141">
        <v>128.1</v>
      </c>
      <c r="AO506" s="141">
        <v>127.8</v>
      </c>
      <c r="AP506" s="141">
        <v>129.30000000000001</v>
      </c>
      <c r="AQ506" s="141">
        <v>134.19999999999999</v>
      </c>
      <c r="AR506" s="141">
        <v>139.30000000000001</v>
      </c>
      <c r="AS506" s="141">
        <v>152</v>
      </c>
      <c r="AT506" s="141">
        <v>158.6</v>
      </c>
      <c r="AU506" s="141">
        <v>156.5</v>
      </c>
      <c r="AV506" s="141">
        <v>150.6</v>
      </c>
      <c r="AW506" s="141">
        <v>149.1</v>
      </c>
      <c r="AX506" s="141">
        <v>142.4</v>
      </c>
      <c r="AY506" s="141">
        <v>142.9</v>
      </c>
      <c r="AZ506" s="141">
        <v>144.69999999999999</v>
      </c>
      <c r="BA506" s="141">
        <v>140.80000000000001</v>
      </c>
      <c r="BB506" s="141">
        <v>138.9</v>
      </c>
      <c r="BC506" s="141">
        <v>146.6</v>
      </c>
      <c r="BD506" s="141">
        <v>150.4</v>
      </c>
      <c r="BE506" s="141">
        <v>150.6</v>
      </c>
      <c r="BF506" s="141">
        <v>151.4</v>
      </c>
      <c r="BG506" s="141">
        <v>151.5</v>
      </c>
      <c r="BH506" s="141">
        <v>152.9</v>
      </c>
      <c r="BI506" s="141">
        <v>153.30000000000001</v>
      </c>
      <c r="BJ506" s="141">
        <v>153</v>
      </c>
      <c r="BK506" s="141">
        <v>153.9</v>
      </c>
      <c r="BL506" s="141">
        <v>155.69999999999999</v>
      </c>
      <c r="BM506" s="141">
        <v>156.6</v>
      </c>
      <c r="BN506" s="141">
        <v>158.30000000000001</v>
      </c>
      <c r="BO506" s="141">
        <v>160.19999999999999</v>
      </c>
      <c r="BP506" s="141">
        <v>161.30000000000001</v>
      </c>
      <c r="BQ506" s="141">
        <v>161.5</v>
      </c>
      <c r="BR506" s="141">
        <v>161.5</v>
      </c>
      <c r="BS506" s="141">
        <v>161.5</v>
      </c>
      <c r="BT506" s="141">
        <v>160.9</v>
      </c>
      <c r="BU506" s="141">
        <v>161.19999999999999</v>
      </c>
      <c r="BV506" s="141">
        <v>178.6</v>
      </c>
      <c r="BW506" s="141">
        <v>169.9</v>
      </c>
      <c r="BX506" s="141">
        <v>177.8</v>
      </c>
      <c r="BY506" s="141">
        <v>175.2</v>
      </c>
      <c r="BZ506" s="141">
        <v>172.8</v>
      </c>
      <c r="CA506" s="141">
        <v>181.6</v>
      </c>
      <c r="CB506" s="141">
        <v>181.8</v>
      </c>
      <c r="CC506" s="141">
        <v>178.9</v>
      </c>
      <c r="CD506" s="141">
        <v>174</v>
      </c>
      <c r="CE506" s="141">
        <v>176.8</v>
      </c>
      <c r="CF506" s="141">
        <v>177.9</v>
      </c>
      <c r="CG506" s="141">
        <v>183.3</v>
      </c>
      <c r="CH506" s="141">
        <v>187.7</v>
      </c>
      <c r="CI506" s="141">
        <v>192</v>
      </c>
      <c r="CJ506" s="141">
        <v>187.6</v>
      </c>
      <c r="CK506" s="141">
        <v>188.5</v>
      </c>
      <c r="CL506" s="141">
        <v>190.6</v>
      </c>
    </row>
    <row r="507" spans="1:90" x14ac:dyDescent="0.2">
      <c r="A507" s="138" t="s">
        <v>3797</v>
      </c>
      <c r="B507" s="138" t="s">
        <v>3798</v>
      </c>
      <c r="C507" s="139">
        <v>0.10647</v>
      </c>
      <c r="D507" s="141">
        <v>100</v>
      </c>
      <c r="E507" s="141">
        <v>100</v>
      </c>
      <c r="F507" s="141">
        <v>100</v>
      </c>
      <c r="G507" s="141">
        <v>113.2</v>
      </c>
      <c r="H507" s="141">
        <v>113.2</v>
      </c>
      <c r="I507" s="141">
        <v>113.2</v>
      </c>
      <c r="J507" s="141">
        <v>113.2</v>
      </c>
      <c r="K507" s="141">
        <v>113.2</v>
      </c>
      <c r="L507" s="141">
        <v>113.2</v>
      </c>
      <c r="M507" s="141">
        <v>113.2</v>
      </c>
      <c r="N507" s="141">
        <v>113.2</v>
      </c>
      <c r="O507" s="141">
        <v>113.2</v>
      </c>
      <c r="P507" s="141">
        <v>113.2</v>
      </c>
      <c r="Q507" s="141">
        <v>113.2</v>
      </c>
      <c r="R507" s="141">
        <v>113.2</v>
      </c>
      <c r="S507" s="141">
        <v>132.69999999999999</v>
      </c>
      <c r="T507" s="141">
        <v>132.69999999999999</v>
      </c>
      <c r="U507" s="141">
        <v>132.69999999999999</v>
      </c>
      <c r="V507" s="141">
        <v>132.69999999999999</v>
      </c>
      <c r="W507" s="141">
        <v>132.69999999999999</v>
      </c>
      <c r="X507" s="141">
        <v>132.69999999999999</v>
      </c>
      <c r="Y507" s="141">
        <v>132.69999999999999</v>
      </c>
      <c r="Z507" s="141">
        <v>132.69999999999999</v>
      </c>
      <c r="AA507" s="141">
        <v>132.69999999999999</v>
      </c>
      <c r="AB507" s="141">
        <v>132.69999999999999</v>
      </c>
      <c r="AC507" s="141">
        <v>132.69999999999999</v>
      </c>
      <c r="AD507" s="141">
        <v>128.69999999999999</v>
      </c>
      <c r="AE507" s="141">
        <v>117</v>
      </c>
      <c r="AF507" s="141">
        <v>117</v>
      </c>
      <c r="AG507" s="141">
        <v>117</v>
      </c>
      <c r="AH507" s="141">
        <v>117</v>
      </c>
      <c r="AI507" s="141">
        <v>117</v>
      </c>
      <c r="AJ507" s="141">
        <v>117</v>
      </c>
      <c r="AK507" s="141">
        <v>117</v>
      </c>
      <c r="AL507" s="141">
        <v>117</v>
      </c>
      <c r="AM507" s="141">
        <v>117</v>
      </c>
      <c r="AN507" s="141">
        <v>117</v>
      </c>
      <c r="AO507" s="141">
        <v>117</v>
      </c>
      <c r="AP507" s="141">
        <v>120.1</v>
      </c>
      <c r="AQ507" s="141">
        <v>120.1</v>
      </c>
      <c r="AR507" s="141">
        <v>120.1</v>
      </c>
      <c r="AS507" s="141">
        <v>120.1</v>
      </c>
      <c r="AT507" s="141">
        <v>120.1</v>
      </c>
      <c r="AU507" s="141">
        <v>120.1</v>
      </c>
      <c r="AV507" s="141">
        <v>120.1</v>
      </c>
      <c r="AW507" s="141">
        <v>120.1</v>
      </c>
      <c r="AX507" s="141">
        <v>120.1</v>
      </c>
      <c r="AY507" s="141">
        <v>120.1</v>
      </c>
      <c r="AZ507" s="141">
        <v>120.1</v>
      </c>
      <c r="BA507" s="141">
        <v>120.1</v>
      </c>
      <c r="BB507" s="141">
        <v>120.1</v>
      </c>
      <c r="BC507" s="141">
        <v>120.1</v>
      </c>
      <c r="BD507" s="141">
        <v>120.1</v>
      </c>
      <c r="BE507" s="141">
        <v>120.1</v>
      </c>
      <c r="BF507" s="141">
        <v>120.1</v>
      </c>
      <c r="BG507" s="141">
        <v>120.1</v>
      </c>
      <c r="BH507" s="141">
        <v>120.1</v>
      </c>
      <c r="BI507" s="141">
        <v>120.1</v>
      </c>
      <c r="BJ507" s="141">
        <v>120.1</v>
      </c>
      <c r="BK507" s="141">
        <v>120.1</v>
      </c>
      <c r="BL507" s="141">
        <v>120.1</v>
      </c>
      <c r="BM507" s="141">
        <v>120.1</v>
      </c>
      <c r="BN507" s="141">
        <v>120.1</v>
      </c>
      <c r="BO507" s="141">
        <v>120.1</v>
      </c>
      <c r="BP507" s="141">
        <v>120.1</v>
      </c>
      <c r="BQ507" s="141">
        <v>120.1</v>
      </c>
      <c r="BR507" s="141">
        <v>120.1</v>
      </c>
      <c r="BS507" s="141">
        <v>120.1</v>
      </c>
      <c r="BT507" s="141">
        <v>120.1</v>
      </c>
      <c r="BU507" s="141">
        <v>120.1</v>
      </c>
      <c r="BV507" s="141">
        <v>120.1</v>
      </c>
      <c r="BW507" s="141">
        <v>120.1</v>
      </c>
      <c r="BX507" s="141">
        <v>120.1</v>
      </c>
      <c r="BY507" s="141">
        <v>120.1</v>
      </c>
      <c r="BZ507" s="141">
        <v>120.1</v>
      </c>
      <c r="CA507" s="141">
        <v>120.1</v>
      </c>
      <c r="CB507" s="141">
        <v>120.1</v>
      </c>
      <c r="CC507" s="141">
        <v>120.1</v>
      </c>
      <c r="CD507" s="141">
        <v>120.1</v>
      </c>
      <c r="CE507" s="141">
        <v>120.1</v>
      </c>
      <c r="CF507" s="141">
        <v>120.1</v>
      </c>
      <c r="CG507" s="141">
        <v>120.1</v>
      </c>
      <c r="CH507" s="141">
        <v>120.1</v>
      </c>
      <c r="CI507" s="141">
        <v>120.1</v>
      </c>
      <c r="CJ507" s="141">
        <v>120.1</v>
      </c>
      <c r="CK507" s="141">
        <v>120.1</v>
      </c>
      <c r="CL507" s="141">
        <v>120.1</v>
      </c>
    </row>
    <row r="508" spans="1:90" x14ac:dyDescent="0.2">
      <c r="A508" s="138" t="s">
        <v>3799</v>
      </c>
      <c r="B508" s="138" t="s">
        <v>3800</v>
      </c>
      <c r="C508" s="139">
        <v>0.97</v>
      </c>
      <c r="D508" s="141">
        <v>101.2</v>
      </c>
      <c r="E508" s="141">
        <v>102.6</v>
      </c>
      <c r="F508" s="141">
        <v>102</v>
      </c>
      <c r="G508" s="141">
        <v>103.1</v>
      </c>
      <c r="H508" s="141">
        <v>102.2</v>
      </c>
      <c r="I508" s="141">
        <v>102.2</v>
      </c>
      <c r="J508" s="141">
        <v>102.3</v>
      </c>
      <c r="K508" s="141">
        <v>101.9</v>
      </c>
      <c r="L508" s="141">
        <v>102.7</v>
      </c>
      <c r="M508" s="141">
        <v>102.6</v>
      </c>
      <c r="N508" s="141">
        <v>102.7</v>
      </c>
      <c r="O508" s="141">
        <v>103</v>
      </c>
      <c r="P508" s="141">
        <v>104.5</v>
      </c>
      <c r="Q508" s="141">
        <v>104.6</v>
      </c>
      <c r="R508" s="141">
        <v>104.6</v>
      </c>
      <c r="S508" s="141">
        <v>105.1</v>
      </c>
      <c r="T508" s="141">
        <v>105.6</v>
      </c>
      <c r="U508" s="141">
        <v>106.6</v>
      </c>
      <c r="V508" s="141">
        <v>107.5</v>
      </c>
      <c r="W508" s="141">
        <v>108.5</v>
      </c>
      <c r="X508" s="141">
        <v>109.5</v>
      </c>
      <c r="Y508" s="141">
        <v>109.4</v>
      </c>
      <c r="Z508" s="141">
        <v>109.1</v>
      </c>
      <c r="AA508" s="141">
        <v>110.9</v>
      </c>
      <c r="AB508" s="141">
        <v>111.2</v>
      </c>
      <c r="AC508" s="141">
        <v>111.3</v>
      </c>
      <c r="AD508" s="141">
        <v>110.8</v>
      </c>
      <c r="AE508" s="141">
        <v>114.5</v>
      </c>
      <c r="AF508" s="141">
        <v>114.9</v>
      </c>
      <c r="AG508" s="141">
        <v>115.5</v>
      </c>
      <c r="AH508" s="141">
        <v>115.4</v>
      </c>
      <c r="AI508" s="141">
        <v>115.1</v>
      </c>
      <c r="AJ508" s="141">
        <v>115.2</v>
      </c>
      <c r="AK508" s="141">
        <v>115.3</v>
      </c>
      <c r="AL508" s="141">
        <v>115.2</v>
      </c>
      <c r="AM508" s="141">
        <v>115.7</v>
      </c>
      <c r="AN508" s="141">
        <v>116.6</v>
      </c>
      <c r="AO508" s="141">
        <v>116.2</v>
      </c>
      <c r="AP508" s="141">
        <v>116.3</v>
      </c>
      <c r="AQ508" s="141">
        <v>116.6</v>
      </c>
      <c r="AR508" s="141">
        <v>117.8</v>
      </c>
      <c r="AS508" s="141">
        <v>117.6</v>
      </c>
      <c r="AT508" s="141">
        <v>119.9</v>
      </c>
      <c r="AU508" s="141">
        <v>120</v>
      </c>
      <c r="AV508" s="141">
        <v>120.6</v>
      </c>
      <c r="AW508" s="141">
        <v>120.8</v>
      </c>
      <c r="AX508" s="141">
        <v>120.9</v>
      </c>
      <c r="AY508" s="141">
        <v>120.2</v>
      </c>
      <c r="AZ508" s="141">
        <v>121</v>
      </c>
      <c r="BA508" s="141">
        <v>120.1</v>
      </c>
      <c r="BB508" s="141">
        <v>119.5</v>
      </c>
      <c r="BC508" s="141">
        <v>119.6</v>
      </c>
      <c r="BD508" s="141">
        <v>118.1</v>
      </c>
      <c r="BE508" s="141">
        <v>117</v>
      </c>
      <c r="BF508" s="141">
        <v>117.6</v>
      </c>
      <c r="BG508" s="141">
        <v>115.8</v>
      </c>
      <c r="BH508" s="141">
        <v>112.3</v>
      </c>
      <c r="BI508" s="141">
        <v>112.1</v>
      </c>
      <c r="BJ508" s="141">
        <v>113</v>
      </c>
      <c r="BK508" s="141">
        <v>113.4</v>
      </c>
      <c r="BL508" s="141">
        <v>116.9</v>
      </c>
      <c r="BM508" s="141">
        <v>118.7</v>
      </c>
      <c r="BN508" s="141">
        <v>121.3</v>
      </c>
      <c r="BO508" s="141">
        <v>121.9</v>
      </c>
      <c r="BP508" s="141">
        <v>120.9</v>
      </c>
      <c r="BQ508" s="141">
        <v>121.1</v>
      </c>
      <c r="BR508" s="141">
        <v>120.8</v>
      </c>
      <c r="BS508" s="141">
        <v>120.7</v>
      </c>
      <c r="BT508" s="141">
        <v>123.3</v>
      </c>
      <c r="BU508" s="141">
        <v>121</v>
      </c>
      <c r="BV508" s="141">
        <v>121.8</v>
      </c>
      <c r="BW508" s="141">
        <v>123.7</v>
      </c>
      <c r="BX508" s="141">
        <v>126.5</v>
      </c>
      <c r="BY508" s="141">
        <v>128.30000000000001</v>
      </c>
      <c r="BZ508" s="141">
        <v>130.5</v>
      </c>
      <c r="CA508" s="141">
        <v>132.19999999999999</v>
      </c>
      <c r="CB508" s="141">
        <v>129.9</v>
      </c>
      <c r="CC508" s="141">
        <v>129.80000000000001</v>
      </c>
      <c r="CD508" s="141">
        <v>128.9</v>
      </c>
      <c r="CE508" s="141">
        <v>129.1</v>
      </c>
      <c r="CF508" s="141">
        <v>129.6</v>
      </c>
      <c r="CG508" s="141">
        <v>130.9</v>
      </c>
      <c r="CH508" s="141">
        <v>129.30000000000001</v>
      </c>
      <c r="CI508" s="141">
        <v>130.69999999999999</v>
      </c>
      <c r="CJ508" s="141">
        <v>131</v>
      </c>
      <c r="CK508" s="141">
        <v>130.5</v>
      </c>
      <c r="CL508" s="141">
        <v>132.6</v>
      </c>
    </row>
    <row r="509" spans="1:90" x14ac:dyDescent="0.2">
      <c r="A509" s="138" t="s">
        <v>3801</v>
      </c>
      <c r="B509" s="138" t="s">
        <v>3802</v>
      </c>
      <c r="C509" s="139">
        <v>0.59386000000000005</v>
      </c>
      <c r="D509" s="141">
        <v>101.3</v>
      </c>
      <c r="E509" s="141">
        <v>101.2</v>
      </c>
      <c r="F509" s="141">
        <v>100.9</v>
      </c>
      <c r="G509" s="141">
        <v>102.9</v>
      </c>
      <c r="H509" s="141">
        <v>101.8</v>
      </c>
      <c r="I509" s="141">
        <v>101.6</v>
      </c>
      <c r="J509" s="141">
        <v>101.4</v>
      </c>
      <c r="K509" s="141">
        <v>101.4</v>
      </c>
      <c r="L509" s="141">
        <v>101.7</v>
      </c>
      <c r="M509" s="141">
        <v>101.6</v>
      </c>
      <c r="N509" s="141">
        <v>101.9</v>
      </c>
      <c r="O509" s="141">
        <v>101.6</v>
      </c>
      <c r="P509" s="141">
        <v>101.5</v>
      </c>
      <c r="Q509" s="141">
        <v>101.7</v>
      </c>
      <c r="R509" s="141">
        <v>101.9</v>
      </c>
      <c r="S509" s="141">
        <v>102.5</v>
      </c>
      <c r="T509" s="141">
        <v>103</v>
      </c>
      <c r="U509" s="141">
        <v>103.2</v>
      </c>
      <c r="V509" s="141">
        <v>103.5</v>
      </c>
      <c r="W509" s="141">
        <v>105.1</v>
      </c>
      <c r="X509" s="141">
        <v>105.9</v>
      </c>
      <c r="Y509" s="141">
        <v>106.6</v>
      </c>
      <c r="Z509" s="141">
        <v>106.5</v>
      </c>
      <c r="AA509" s="141">
        <v>108.4</v>
      </c>
      <c r="AB509" s="141">
        <v>108.9</v>
      </c>
      <c r="AC509" s="141">
        <v>108.7</v>
      </c>
      <c r="AD509" s="141">
        <v>108.8</v>
      </c>
      <c r="AE509" s="141">
        <v>114.5</v>
      </c>
      <c r="AF509" s="141">
        <v>114.4</v>
      </c>
      <c r="AG509" s="141">
        <v>114.4</v>
      </c>
      <c r="AH509" s="141">
        <v>114.3</v>
      </c>
      <c r="AI509" s="141">
        <v>114.4</v>
      </c>
      <c r="AJ509" s="141">
        <v>114.3</v>
      </c>
      <c r="AK509" s="141">
        <v>114.3</v>
      </c>
      <c r="AL509" s="141">
        <v>114.5</v>
      </c>
      <c r="AM509" s="141">
        <v>114.7</v>
      </c>
      <c r="AN509" s="141">
        <v>115.3</v>
      </c>
      <c r="AO509" s="141">
        <v>115.4</v>
      </c>
      <c r="AP509" s="141">
        <v>115.3</v>
      </c>
      <c r="AQ509" s="141">
        <v>115.3</v>
      </c>
      <c r="AR509" s="141">
        <v>115.3</v>
      </c>
      <c r="AS509" s="141">
        <v>115.3</v>
      </c>
      <c r="AT509" s="141">
        <v>115.3</v>
      </c>
      <c r="AU509" s="141">
        <v>115.3</v>
      </c>
      <c r="AV509" s="141">
        <v>115.8</v>
      </c>
      <c r="AW509" s="141">
        <v>115.8</v>
      </c>
      <c r="AX509" s="141">
        <v>115.8</v>
      </c>
      <c r="AY509" s="141">
        <v>115.5</v>
      </c>
      <c r="AZ509" s="141">
        <v>117.1</v>
      </c>
      <c r="BA509" s="141">
        <v>115.5</v>
      </c>
      <c r="BB509" s="141">
        <v>115.4</v>
      </c>
      <c r="BC509" s="141">
        <v>115.4</v>
      </c>
      <c r="BD509" s="141">
        <v>117.2</v>
      </c>
      <c r="BE509" s="141">
        <v>116.3</v>
      </c>
      <c r="BF509" s="141">
        <v>117.2</v>
      </c>
      <c r="BG509" s="141">
        <v>117.2</v>
      </c>
      <c r="BH509" s="141">
        <v>116.8</v>
      </c>
      <c r="BI509" s="141">
        <v>115.7</v>
      </c>
      <c r="BJ509" s="141">
        <v>116.7</v>
      </c>
      <c r="BK509" s="141">
        <v>117.3</v>
      </c>
      <c r="BL509" s="141">
        <v>119.5</v>
      </c>
      <c r="BM509" s="141">
        <v>119</v>
      </c>
      <c r="BN509" s="141">
        <v>120.1</v>
      </c>
      <c r="BO509" s="141">
        <v>119.7</v>
      </c>
      <c r="BP509" s="141">
        <v>119.9</v>
      </c>
      <c r="BQ509" s="141">
        <v>118.7</v>
      </c>
      <c r="BR509" s="141">
        <v>117.8</v>
      </c>
      <c r="BS509" s="141">
        <v>118.4</v>
      </c>
      <c r="BT509" s="141">
        <v>118.8</v>
      </c>
      <c r="BU509" s="141">
        <v>118.9</v>
      </c>
      <c r="BV509" s="141">
        <v>118.8</v>
      </c>
      <c r="BW509" s="141">
        <v>118.7</v>
      </c>
      <c r="BX509" s="141">
        <v>118.8</v>
      </c>
      <c r="BY509" s="141">
        <v>120.2</v>
      </c>
      <c r="BZ509" s="141">
        <v>121.8</v>
      </c>
      <c r="CA509" s="141">
        <v>122.5</v>
      </c>
      <c r="CB509" s="141">
        <v>120.7</v>
      </c>
      <c r="CC509" s="141">
        <v>120.4</v>
      </c>
      <c r="CD509" s="141">
        <v>119.9</v>
      </c>
      <c r="CE509" s="141">
        <v>121.2</v>
      </c>
      <c r="CF509" s="141">
        <v>121.3</v>
      </c>
      <c r="CG509" s="141">
        <v>122</v>
      </c>
      <c r="CH509" s="141">
        <v>122.2</v>
      </c>
      <c r="CI509" s="141">
        <v>123.4</v>
      </c>
      <c r="CJ509" s="141">
        <v>123.5</v>
      </c>
      <c r="CK509" s="141">
        <v>123.6</v>
      </c>
      <c r="CL509" s="141">
        <v>124.4</v>
      </c>
    </row>
    <row r="510" spans="1:90" x14ac:dyDescent="0.2">
      <c r="A510" s="138" t="s">
        <v>3803</v>
      </c>
      <c r="B510" s="138" t="s">
        <v>3804</v>
      </c>
      <c r="C510" s="139">
        <v>0.29232999999999998</v>
      </c>
      <c r="D510" s="141">
        <v>101.2</v>
      </c>
      <c r="E510" s="141">
        <v>105.1</v>
      </c>
      <c r="F510" s="141">
        <v>103.8</v>
      </c>
      <c r="G510" s="141">
        <v>102.4</v>
      </c>
      <c r="H510" s="141">
        <v>101.6</v>
      </c>
      <c r="I510" s="141">
        <v>102</v>
      </c>
      <c r="J510" s="141">
        <v>102.7</v>
      </c>
      <c r="K510" s="141">
        <v>101.5</v>
      </c>
      <c r="L510" s="141">
        <v>102.9</v>
      </c>
      <c r="M510" s="141">
        <v>102.8</v>
      </c>
      <c r="N510" s="141">
        <v>102.8</v>
      </c>
      <c r="O510" s="141">
        <v>104.2</v>
      </c>
      <c r="P510" s="141">
        <v>109.4</v>
      </c>
      <c r="Q510" s="141">
        <v>109.2</v>
      </c>
      <c r="R510" s="141">
        <v>108.8</v>
      </c>
      <c r="S510" s="141">
        <v>107.8</v>
      </c>
      <c r="T510" s="141">
        <v>108.2</v>
      </c>
      <c r="U510" s="141">
        <v>111.1</v>
      </c>
      <c r="V510" s="141">
        <v>112.9</v>
      </c>
      <c r="W510" s="141">
        <v>113.3</v>
      </c>
      <c r="X510" s="141">
        <v>115.6</v>
      </c>
      <c r="Y510" s="141">
        <v>113</v>
      </c>
      <c r="Z510" s="141">
        <v>112.2</v>
      </c>
      <c r="AA510" s="141">
        <v>114.2</v>
      </c>
      <c r="AB510" s="141">
        <v>114.4</v>
      </c>
      <c r="AC510" s="141">
        <v>114.6</v>
      </c>
      <c r="AD510" s="141">
        <v>112.7</v>
      </c>
      <c r="AE510" s="141">
        <v>113.6</v>
      </c>
      <c r="AF510" s="141">
        <v>114.9</v>
      </c>
      <c r="AG510" s="141">
        <v>116.8</v>
      </c>
      <c r="AH510" s="141">
        <v>117</v>
      </c>
      <c r="AI510" s="141">
        <v>115.5</v>
      </c>
      <c r="AJ510" s="141">
        <v>116.2</v>
      </c>
      <c r="AK510" s="141">
        <v>116.4</v>
      </c>
      <c r="AL510" s="141">
        <v>115.7</v>
      </c>
      <c r="AM510" s="141">
        <v>117</v>
      </c>
      <c r="AN510" s="141">
        <v>117.8</v>
      </c>
      <c r="AO510" s="141">
        <v>117.5</v>
      </c>
      <c r="AP510" s="141">
        <v>118.1</v>
      </c>
      <c r="AQ510" s="141">
        <v>117.5</v>
      </c>
      <c r="AR510" s="141">
        <v>122.2</v>
      </c>
      <c r="AS510" s="141">
        <v>120.8</v>
      </c>
      <c r="AT510" s="141">
        <v>127</v>
      </c>
      <c r="AU510" s="141">
        <v>127.4</v>
      </c>
      <c r="AV510" s="141">
        <v>129.5</v>
      </c>
      <c r="AW510" s="141">
        <v>130.19999999999999</v>
      </c>
      <c r="AX510" s="141">
        <v>130.69999999999999</v>
      </c>
      <c r="AY510" s="141">
        <v>129.80000000000001</v>
      </c>
      <c r="AZ510" s="141">
        <v>134.4</v>
      </c>
      <c r="BA510" s="141">
        <v>134.6</v>
      </c>
      <c r="BB510" s="141">
        <v>133</v>
      </c>
      <c r="BC510" s="141">
        <v>133</v>
      </c>
      <c r="BD510" s="141">
        <v>124.1</v>
      </c>
      <c r="BE510" s="141">
        <v>121.9</v>
      </c>
      <c r="BF510" s="141">
        <v>121.8</v>
      </c>
      <c r="BG510" s="141">
        <v>115.9</v>
      </c>
      <c r="BH510" s="141">
        <v>104.5</v>
      </c>
      <c r="BI510" s="141">
        <v>104.5</v>
      </c>
      <c r="BJ510" s="141">
        <v>105.5</v>
      </c>
      <c r="BK510" s="141">
        <v>104.5</v>
      </c>
      <c r="BL510" s="141">
        <v>110.4</v>
      </c>
      <c r="BM510" s="141">
        <v>116.4</v>
      </c>
      <c r="BN510" s="141">
        <v>120.8</v>
      </c>
      <c r="BO510" s="141">
        <v>121</v>
      </c>
      <c r="BP510" s="141">
        <v>117.4</v>
      </c>
      <c r="BQ510" s="141">
        <v>121.3</v>
      </c>
      <c r="BR510" s="141">
        <v>122.3</v>
      </c>
      <c r="BS510" s="141">
        <v>121</v>
      </c>
      <c r="BT510" s="141">
        <v>128.69999999999999</v>
      </c>
      <c r="BU510" s="141">
        <v>121</v>
      </c>
      <c r="BV510" s="141">
        <v>123.4</v>
      </c>
      <c r="BW510" s="141">
        <v>127.6</v>
      </c>
      <c r="BX510" s="141">
        <v>135.30000000000001</v>
      </c>
      <c r="BY510" s="141">
        <v>135.6</v>
      </c>
      <c r="BZ510" s="141">
        <v>138.80000000000001</v>
      </c>
      <c r="CA510" s="141">
        <v>141.69999999999999</v>
      </c>
      <c r="CB510" s="141">
        <v>138.1</v>
      </c>
      <c r="CC510" s="141">
        <v>138</v>
      </c>
      <c r="CD510" s="141">
        <v>135</v>
      </c>
      <c r="CE510" s="141">
        <v>133.6</v>
      </c>
      <c r="CF510" s="141">
        <v>135.6</v>
      </c>
      <c r="CG510" s="141">
        <v>137.69999999999999</v>
      </c>
      <c r="CH510" s="141">
        <v>134.1</v>
      </c>
      <c r="CI510" s="141">
        <v>135.19999999999999</v>
      </c>
      <c r="CJ510" s="141">
        <v>134.69999999999999</v>
      </c>
      <c r="CK510" s="141">
        <v>132.19999999999999</v>
      </c>
      <c r="CL510" s="141">
        <v>137.1</v>
      </c>
    </row>
    <row r="511" spans="1:90" x14ac:dyDescent="0.2">
      <c r="A511" s="138" t="s">
        <v>3805</v>
      </c>
      <c r="B511" s="138" t="s">
        <v>3806</v>
      </c>
      <c r="C511" s="139">
        <v>6.4759999999999998E-2</v>
      </c>
      <c r="D511" s="141">
        <v>100.6</v>
      </c>
      <c r="E511" s="141">
        <v>103.9</v>
      </c>
      <c r="F511" s="141">
        <v>103.9</v>
      </c>
      <c r="G511" s="141">
        <v>108.3</v>
      </c>
      <c r="H511" s="141">
        <v>108.8</v>
      </c>
      <c r="I511" s="141">
        <v>108.4</v>
      </c>
      <c r="J511" s="141">
        <v>108.8</v>
      </c>
      <c r="K511" s="141">
        <v>108</v>
      </c>
      <c r="L511" s="141">
        <v>110.4</v>
      </c>
      <c r="M511" s="141">
        <v>110.4</v>
      </c>
      <c r="N511" s="141">
        <v>109</v>
      </c>
      <c r="O511" s="141">
        <v>109.4</v>
      </c>
      <c r="P511" s="141">
        <v>109.1</v>
      </c>
      <c r="Q511" s="141">
        <v>109.8</v>
      </c>
      <c r="R511" s="141">
        <v>109.8</v>
      </c>
      <c r="S511" s="141">
        <v>117.2</v>
      </c>
      <c r="T511" s="141">
        <v>117.3</v>
      </c>
      <c r="U511" s="141">
        <v>117.3</v>
      </c>
      <c r="V511" s="141">
        <v>120</v>
      </c>
      <c r="W511" s="141">
        <v>118.5</v>
      </c>
      <c r="X511" s="141">
        <v>115.5</v>
      </c>
      <c r="Y511" s="141">
        <v>118.4</v>
      </c>
      <c r="Z511" s="141">
        <v>118.5</v>
      </c>
      <c r="AA511" s="141">
        <v>119.1</v>
      </c>
      <c r="AB511" s="141">
        <v>118.8</v>
      </c>
      <c r="AC511" s="141">
        <v>119.8</v>
      </c>
      <c r="AD511" s="141">
        <v>120.1</v>
      </c>
      <c r="AE511" s="141">
        <v>119</v>
      </c>
      <c r="AF511" s="141">
        <v>120.2</v>
      </c>
      <c r="AG511" s="141">
        <v>119.9</v>
      </c>
      <c r="AH511" s="141">
        <v>119.3</v>
      </c>
      <c r="AI511" s="141">
        <v>119.7</v>
      </c>
      <c r="AJ511" s="141">
        <v>119.6</v>
      </c>
      <c r="AK511" s="141">
        <v>119.8</v>
      </c>
      <c r="AL511" s="141">
        <v>119.9</v>
      </c>
      <c r="AM511" s="141">
        <v>119.9</v>
      </c>
      <c r="AN511" s="141">
        <v>122.8</v>
      </c>
      <c r="AO511" s="141">
        <v>118.7</v>
      </c>
      <c r="AP511" s="141">
        <v>118.1</v>
      </c>
      <c r="AQ511" s="141">
        <v>124.5</v>
      </c>
      <c r="AR511" s="141">
        <v>121.4</v>
      </c>
      <c r="AS511" s="141">
        <v>124.5</v>
      </c>
      <c r="AT511" s="141">
        <v>129.5</v>
      </c>
      <c r="AU511" s="141">
        <v>129.4</v>
      </c>
      <c r="AV511" s="141">
        <v>124.4</v>
      </c>
      <c r="AW511" s="141">
        <v>124.8</v>
      </c>
      <c r="AX511" s="141">
        <v>126.1</v>
      </c>
      <c r="AY511" s="141">
        <v>123.5</v>
      </c>
      <c r="AZ511" s="141">
        <v>100.1</v>
      </c>
      <c r="BA511" s="141">
        <v>99.8</v>
      </c>
      <c r="BB511" s="141">
        <v>99.7</v>
      </c>
      <c r="BC511" s="141">
        <v>100.9</v>
      </c>
      <c r="BD511" s="141">
        <v>102.4</v>
      </c>
      <c r="BE511" s="141">
        <v>102.9</v>
      </c>
      <c r="BF511" s="141">
        <v>104.6</v>
      </c>
      <c r="BG511" s="141">
        <v>105</v>
      </c>
      <c r="BH511" s="141">
        <v>105.7</v>
      </c>
      <c r="BI511" s="141">
        <v>112.2</v>
      </c>
      <c r="BJ511" s="141">
        <v>116.3</v>
      </c>
      <c r="BK511" s="141">
        <v>119.3</v>
      </c>
      <c r="BL511" s="141">
        <v>124.2</v>
      </c>
      <c r="BM511" s="141">
        <v>127.6</v>
      </c>
      <c r="BN511" s="141">
        <v>136.1</v>
      </c>
      <c r="BO511" s="141">
        <v>147.1</v>
      </c>
      <c r="BP511" s="141">
        <v>146.6</v>
      </c>
      <c r="BQ511" s="141">
        <v>143.1</v>
      </c>
      <c r="BR511" s="141">
        <v>141.80000000000001</v>
      </c>
      <c r="BS511" s="141">
        <v>141.4</v>
      </c>
      <c r="BT511" s="141">
        <v>141.30000000000001</v>
      </c>
      <c r="BU511" s="141">
        <v>141.80000000000001</v>
      </c>
      <c r="BV511" s="141">
        <v>142.4</v>
      </c>
      <c r="BW511" s="141">
        <v>153.1</v>
      </c>
      <c r="BX511" s="141">
        <v>161.19999999999999</v>
      </c>
      <c r="BY511" s="141">
        <v>172.2</v>
      </c>
      <c r="BZ511" s="141">
        <v>176.2</v>
      </c>
      <c r="CA511" s="141">
        <v>180.4</v>
      </c>
      <c r="CB511" s="141">
        <v>179.5</v>
      </c>
      <c r="CC511" s="141">
        <v>181.9</v>
      </c>
      <c r="CD511" s="141">
        <v>184.8</v>
      </c>
      <c r="CE511" s="141">
        <v>182.4</v>
      </c>
      <c r="CF511" s="141">
        <v>181</v>
      </c>
      <c r="CG511" s="141">
        <v>183.3</v>
      </c>
      <c r="CH511" s="141">
        <v>174.9</v>
      </c>
      <c r="CI511" s="141">
        <v>178</v>
      </c>
      <c r="CJ511" s="141">
        <v>184.4</v>
      </c>
      <c r="CK511" s="141">
        <v>188.4</v>
      </c>
      <c r="CL511" s="141">
        <v>190.7</v>
      </c>
    </row>
    <row r="512" spans="1:90" x14ac:dyDescent="0.2">
      <c r="A512" s="138" t="s">
        <v>3807</v>
      </c>
      <c r="B512" s="138" t="s">
        <v>3808</v>
      </c>
      <c r="C512" s="139">
        <v>1.9050000000000001E-2</v>
      </c>
      <c r="D512" s="141">
        <v>103.1</v>
      </c>
      <c r="E512" s="141">
        <v>103.1</v>
      </c>
      <c r="F512" s="141">
        <v>103.1</v>
      </c>
      <c r="G512" s="141">
        <v>102.8</v>
      </c>
      <c r="H512" s="141">
        <v>101.7</v>
      </c>
      <c r="I512" s="141">
        <v>101.9</v>
      </c>
      <c r="J512" s="141">
        <v>101.9</v>
      </c>
      <c r="K512" s="141">
        <v>103.8</v>
      </c>
      <c r="L512" s="141">
        <v>103.6</v>
      </c>
      <c r="M512" s="141">
        <v>104.3</v>
      </c>
      <c r="N512" s="141">
        <v>105.3</v>
      </c>
      <c r="O512" s="141">
        <v>105.3</v>
      </c>
      <c r="P512" s="141">
        <v>105.9</v>
      </c>
      <c r="Q512" s="141">
        <v>105.9</v>
      </c>
      <c r="R512" s="141">
        <v>105.9</v>
      </c>
      <c r="S512" s="141">
        <v>105.9</v>
      </c>
      <c r="T512" s="141">
        <v>106.7</v>
      </c>
      <c r="U512" s="141">
        <v>108.4</v>
      </c>
      <c r="V512" s="141">
        <v>108.4</v>
      </c>
      <c r="W512" s="141">
        <v>108.4</v>
      </c>
      <c r="X512" s="141">
        <v>108.4</v>
      </c>
      <c r="Y512" s="141">
        <v>108.4</v>
      </c>
      <c r="Z512" s="141">
        <v>108.8</v>
      </c>
      <c r="AA512" s="141">
        <v>110</v>
      </c>
      <c r="AB512" s="141">
        <v>110</v>
      </c>
      <c r="AC512" s="141">
        <v>110.5</v>
      </c>
      <c r="AD512" s="141">
        <v>112.9</v>
      </c>
      <c r="AE512" s="141">
        <v>112.8</v>
      </c>
      <c r="AF512" s="141">
        <v>112.8</v>
      </c>
      <c r="AG512" s="141">
        <v>112.8</v>
      </c>
      <c r="AH512" s="141">
        <v>113.1</v>
      </c>
      <c r="AI512" s="141">
        <v>113.2</v>
      </c>
      <c r="AJ512" s="141">
        <v>113.5</v>
      </c>
      <c r="AK512" s="141">
        <v>113.5</v>
      </c>
      <c r="AL512" s="141">
        <v>113.5</v>
      </c>
      <c r="AM512" s="141">
        <v>114.1</v>
      </c>
      <c r="AN512" s="141">
        <v>114.5</v>
      </c>
      <c r="AO512" s="141">
        <v>114.7</v>
      </c>
      <c r="AP512" s="141">
        <v>114.7</v>
      </c>
      <c r="AQ512" s="141">
        <v>114.6</v>
      </c>
      <c r="AR512" s="141">
        <v>114.6</v>
      </c>
      <c r="AS512" s="141">
        <v>115.1</v>
      </c>
      <c r="AT512" s="141">
        <v>118.5</v>
      </c>
      <c r="AU512" s="141">
        <v>121.4</v>
      </c>
      <c r="AV512" s="141">
        <v>119.1</v>
      </c>
      <c r="AW512" s="141">
        <v>117.5</v>
      </c>
      <c r="AX512" s="141">
        <v>109.8</v>
      </c>
      <c r="AY512" s="141">
        <v>109.2</v>
      </c>
      <c r="AZ512" s="141">
        <v>109.8</v>
      </c>
      <c r="BA512" s="141">
        <v>109.8</v>
      </c>
      <c r="BB512" s="141">
        <v>109.8</v>
      </c>
      <c r="BC512" s="141">
        <v>109.8</v>
      </c>
      <c r="BD512" s="141">
        <v>109.8</v>
      </c>
      <c r="BE512" s="141">
        <v>109.8</v>
      </c>
      <c r="BF512" s="141">
        <v>109.8</v>
      </c>
      <c r="BG512" s="141">
        <v>109.8</v>
      </c>
      <c r="BH512" s="141">
        <v>112.7</v>
      </c>
      <c r="BI512" s="141">
        <v>112.7</v>
      </c>
      <c r="BJ512" s="141">
        <v>104</v>
      </c>
      <c r="BK512" s="141">
        <v>108.2</v>
      </c>
      <c r="BL512" s="141">
        <v>110.3</v>
      </c>
      <c r="BM512" s="141">
        <v>115.7</v>
      </c>
      <c r="BN512" s="141">
        <v>116.3</v>
      </c>
      <c r="BO512" s="141">
        <v>119.6</v>
      </c>
      <c r="BP512" s="141">
        <v>119.6</v>
      </c>
      <c r="BQ512" s="141">
        <v>119.6</v>
      </c>
      <c r="BR512" s="141">
        <v>119.6</v>
      </c>
      <c r="BS512" s="141">
        <v>119.6</v>
      </c>
      <c r="BT512" s="141">
        <v>119.6</v>
      </c>
      <c r="BU512" s="141">
        <v>119.6</v>
      </c>
      <c r="BV512" s="141">
        <v>119.6</v>
      </c>
      <c r="BW512" s="141">
        <v>119.6</v>
      </c>
      <c r="BX512" s="141">
        <v>115.5</v>
      </c>
      <c r="BY512" s="141">
        <v>118.1</v>
      </c>
      <c r="BZ512" s="141">
        <v>121.4</v>
      </c>
      <c r="CA512" s="141">
        <v>122.3</v>
      </c>
      <c r="CB512" s="141">
        <v>120.1</v>
      </c>
      <c r="CC512" s="141">
        <v>119.7</v>
      </c>
      <c r="CD512" s="141">
        <v>125.3</v>
      </c>
      <c r="CE512" s="141">
        <v>124.9</v>
      </c>
      <c r="CF512" s="141">
        <v>124.9</v>
      </c>
      <c r="CG512" s="141">
        <v>124.9</v>
      </c>
      <c r="CH512" s="141">
        <v>124.9</v>
      </c>
      <c r="CI512" s="141">
        <v>124.9</v>
      </c>
      <c r="CJ512" s="141">
        <v>124.9</v>
      </c>
      <c r="CK512" s="141">
        <v>124.9</v>
      </c>
      <c r="CL512" s="141">
        <v>125.1</v>
      </c>
    </row>
    <row r="513" spans="1:90" x14ac:dyDescent="0.2">
      <c r="A513" s="138" t="s">
        <v>3809</v>
      </c>
      <c r="B513" s="138" t="s">
        <v>3810</v>
      </c>
      <c r="C513" s="139">
        <v>0.86946999999999997</v>
      </c>
      <c r="D513" s="141">
        <v>103.2</v>
      </c>
      <c r="E513" s="141">
        <v>103.1</v>
      </c>
      <c r="F513" s="141">
        <v>103.8</v>
      </c>
      <c r="G513" s="141">
        <v>102.8</v>
      </c>
      <c r="H513" s="141">
        <v>103.8</v>
      </c>
      <c r="I513" s="141">
        <v>102.6</v>
      </c>
      <c r="J513" s="141">
        <v>105</v>
      </c>
      <c r="K513" s="141">
        <v>105.6</v>
      </c>
      <c r="L513" s="141">
        <v>105.3</v>
      </c>
      <c r="M513" s="141">
        <v>104.8</v>
      </c>
      <c r="N513" s="141">
        <v>106.2</v>
      </c>
      <c r="O513" s="141">
        <v>105.1</v>
      </c>
      <c r="P513" s="141">
        <v>106.6</v>
      </c>
      <c r="Q513" s="141">
        <v>106.8</v>
      </c>
      <c r="R513" s="141">
        <v>106.4</v>
      </c>
      <c r="S513" s="141">
        <v>110.4</v>
      </c>
      <c r="T513" s="141">
        <v>112.4</v>
      </c>
      <c r="U513" s="141">
        <v>115.6</v>
      </c>
      <c r="V513" s="141">
        <v>117.2</v>
      </c>
      <c r="W513" s="141">
        <v>117.7</v>
      </c>
      <c r="X513" s="141">
        <v>118.5</v>
      </c>
      <c r="Y513" s="141">
        <v>117</v>
      </c>
      <c r="Z513" s="141">
        <v>117.8</v>
      </c>
      <c r="AA513" s="141">
        <v>117.6</v>
      </c>
      <c r="AB513" s="141">
        <v>118.4</v>
      </c>
      <c r="AC513" s="141">
        <v>117.8</v>
      </c>
      <c r="AD513" s="141">
        <v>118.7</v>
      </c>
      <c r="AE513" s="141">
        <v>116.1</v>
      </c>
      <c r="AF513" s="141">
        <v>116.6</v>
      </c>
      <c r="AG513" s="141">
        <v>116.3</v>
      </c>
      <c r="AH513" s="141">
        <v>118.3</v>
      </c>
      <c r="AI513" s="141">
        <v>118.2</v>
      </c>
      <c r="AJ513" s="141">
        <v>119.1</v>
      </c>
      <c r="AK513" s="141">
        <v>121</v>
      </c>
      <c r="AL513" s="141">
        <v>121.4</v>
      </c>
      <c r="AM513" s="141">
        <v>124.5</v>
      </c>
      <c r="AN513" s="141">
        <v>126.2</v>
      </c>
      <c r="AO513" s="141">
        <v>126.7</v>
      </c>
      <c r="AP513" s="141">
        <v>127.6</v>
      </c>
      <c r="AQ513" s="141">
        <v>131.5</v>
      </c>
      <c r="AR513" s="141">
        <v>136.30000000000001</v>
      </c>
      <c r="AS513" s="141">
        <v>136.5</v>
      </c>
      <c r="AT513" s="141">
        <v>139.30000000000001</v>
      </c>
      <c r="AU513" s="141">
        <v>143.6</v>
      </c>
      <c r="AV513" s="141">
        <v>140.69999999999999</v>
      </c>
      <c r="AW513" s="141">
        <v>137.30000000000001</v>
      </c>
      <c r="AX513" s="141">
        <v>134.80000000000001</v>
      </c>
      <c r="AY513" s="141">
        <v>129.30000000000001</v>
      </c>
      <c r="AZ513" s="141">
        <v>123.8</v>
      </c>
      <c r="BA513" s="141">
        <v>125.8</v>
      </c>
      <c r="BB513" s="141">
        <v>122.5</v>
      </c>
      <c r="BC513" s="141">
        <v>119.8</v>
      </c>
      <c r="BD513" s="141">
        <v>125.5</v>
      </c>
      <c r="BE513" s="141">
        <v>125.9</v>
      </c>
      <c r="BF513" s="141">
        <v>126</v>
      </c>
      <c r="BG513" s="141">
        <v>128.4</v>
      </c>
      <c r="BH513" s="141">
        <v>129.1</v>
      </c>
      <c r="BI513" s="141">
        <v>127.9</v>
      </c>
      <c r="BJ513" s="141">
        <v>124</v>
      </c>
      <c r="BK513" s="141">
        <v>131.30000000000001</v>
      </c>
      <c r="BL513" s="141">
        <v>132.4</v>
      </c>
      <c r="BM513" s="141">
        <v>131.6</v>
      </c>
      <c r="BN513" s="141">
        <v>130.5</v>
      </c>
      <c r="BO513" s="141">
        <v>134.30000000000001</v>
      </c>
      <c r="BP513" s="141">
        <v>134.19999999999999</v>
      </c>
      <c r="BQ513" s="141">
        <v>132.80000000000001</v>
      </c>
      <c r="BR513" s="141">
        <v>131.30000000000001</v>
      </c>
      <c r="BS513" s="141">
        <v>131.30000000000001</v>
      </c>
      <c r="BT513" s="141">
        <v>132.19999999999999</v>
      </c>
      <c r="BU513" s="141">
        <v>132.6</v>
      </c>
      <c r="BV513" s="141">
        <v>133.69999999999999</v>
      </c>
      <c r="BW513" s="141">
        <v>138.1</v>
      </c>
      <c r="BX513" s="141">
        <v>144.6</v>
      </c>
      <c r="BY513" s="141">
        <v>149.80000000000001</v>
      </c>
      <c r="BZ513" s="141">
        <v>153.6</v>
      </c>
      <c r="CA513" s="141">
        <v>157.69999999999999</v>
      </c>
      <c r="CB513" s="141">
        <v>157.80000000000001</v>
      </c>
      <c r="CC513" s="141">
        <v>153.80000000000001</v>
      </c>
      <c r="CD513" s="141">
        <v>153.4</v>
      </c>
      <c r="CE513" s="141">
        <v>153.1</v>
      </c>
      <c r="CF513" s="141">
        <v>154.19999999999999</v>
      </c>
      <c r="CG513" s="141">
        <v>156.1</v>
      </c>
      <c r="CH513" s="141">
        <v>154.4</v>
      </c>
      <c r="CI513" s="141">
        <v>156.5</v>
      </c>
      <c r="CJ513" s="141">
        <v>159.19999999999999</v>
      </c>
      <c r="CK513" s="141">
        <v>158.80000000000001</v>
      </c>
      <c r="CL513" s="141">
        <v>159.30000000000001</v>
      </c>
    </row>
    <row r="514" spans="1:90" x14ac:dyDescent="0.2">
      <c r="A514" s="138" t="s">
        <v>3811</v>
      </c>
      <c r="B514" s="138" t="s">
        <v>3812</v>
      </c>
      <c r="C514" s="139">
        <v>0.42764000000000002</v>
      </c>
      <c r="D514" s="141">
        <v>104.7</v>
      </c>
      <c r="E514" s="141">
        <v>104.5</v>
      </c>
      <c r="F514" s="141">
        <v>105.8</v>
      </c>
      <c r="G514" s="141">
        <v>101.8</v>
      </c>
      <c r="H514" s="141">
        <v>103.5</v>
      </c>
      <c r="I514" s="141">
        <v>101.5</v>
      </c>
      <c r="J514" s="141">
        <v>106.7</v>
      </c>
      <c r="K514" s="141">
        <v>107.5</v>
      </c>
      <c r="L514" s="141">
        <v>107.6</v>
      </c>
      <c r="M514" s="141">
        <v>106</v>
      </c>
      <c r="N514" s="141">
        <v>108.3</v>
      </c>
      <c r="O514" s="141">
        <v>107.1</v>
      </c>
      <c r="P514" s="141">
        <v>110.9</v>
      </c>
      <c r="Q514" s="141">
        <v>111.3</v>
      </c>
      <c r="R514" s="141">
        <v>110.5</v>
      </c>
      <c r="S514" s="141">
        <v>112.2</v>
      </c>
      <c r="T514" s="141">
        <v>115.3</v>
      </c>
      <c r="U514" s="141">
        <v>120</v>
      </c>
      <c r="V514" s="141">
        <v>122.4</v>
      </c>
      <c r="W514" s="141">
        <v>122.7</v>
      </c>
      <c r="X514" s="141">
        <v>122.9</v>
      </c>
      <c r="Y514" s="141">
        <v>120.4</v>
      </c>
      <c r="Z514" s="141">
        <v>121.4</v>
      </c>
      <c r="AA514" s="141">
        <v>121.1</v>
      </c>
      <c r="AB514" s="141">
        <v>122.8</v>
      </c>
      <c r="AC514" s="141">
        <v>121.8</v>
      </c>
      <c r="AD514" s="141">
        <v>121.2</v>
      </c>
      <c r="AE514" s="141">
        <v>114.1</v>
      </c>
      <c r="AF514" s="141">
        <v>115.1</v>
      </c>
      <c r="AG514" s="141">
        <v>114.3</v>
      </c>
      <c r="AH514" s="141">
        <v>117.7</v>
      </c>
      <c r="AI514" s="141">
        <v>117.2</v>
      </c>
      <c r="AJ514" s="141">
        <v>116.6</v>
      </c>
      <c r="AK514" s="141">
        <v>119.9</v>
      </c>
      <c r="AL514" s="141">
        <v>118.9</v>
      </c>
      <c r="AM514" s="141">
        <v>124.2</v>
      </c>
      <c r="AN514" s="141">
        <v>125.5</v>
      </c>
      <c r="AO514" s="141">
        <v>127.9</v>
      </c>
      <c r="AP514" s="141">
        <v>130</v>
      </c>
      <c r="AQ514" s="141">
        <v>132.30000000000001</v>
      </c>
      <c r="AR514" s="141">
        <v>133.9</v>
      </c>
      <c r="AS514" s="141">
        <v>133.9</v>
      </c>
      <c r="AT514" s="141">
        <v>139.4</v>
      </c>
      <c r="AU514" s="141">
        <v>139.4</v>
      </c>
      <c r="AV514" s="141">
        <v>136.30000000000001</v>
      </c>
      <c r="AW514" s="141">
        <v>136.30000000000001</v>
      </c>
      <c r="AX514" s="141">
        <v>136.30000000000001</v>
      </c>
      <c r="AY514" s="141">
        <v>127.5</v>
      </c>
      <c r="AZ514" s="141">
        <v>119.2</v>
      </c>
      <c r="BA514" s="141">
        <v>123.2</v>
      </c>
      <c r="BB514" s="141">
        <v>120.5</v>
      </c>
      <c r="BC514" s="141">
        <v>113.8</v>
      </c>
      <c r="BD514" s="141">
        <v>126</v>
      </c>
      <c r="BE514" s="141">
        <v>126.5</v>
      </c>
      <c r="BF514" s="141">
        <v>127.2</v>
      </c>
      <c r="BG514" s="141">
        <v>131.80000000000001</v>
      </c>
      <c r="BH514" s="141">
        <v>132.6</v>
      </c>
      <c r="BI514" s="141">
        <v>130.6</v>
      </c>
      <c r="BJ514" s="141">
        <v>128.19999999999999</v>
      </c>
      <c r="BK514" s="141">
        <v>143.30000000000001</v>
      </c>
      <c r="BL514" s="141">
        <v>144</v>
      </c>
      <c r="BM514" s="141">
        <v>142.19999999999999</v>
      </c>
      <c r="BN514" s="141">
        <v>138.1</v>
      </c>
      <c r="BO514" s="141">
        <v>141.30000000000001</v>
      </c>
      <c r="BP514" s="141">
        <v>142.30000000000001</v>
      </c>
      <c r="BQ514" s="141">
        <v>139.4</v>
      </c>
      <c r="BR514" s="141">
        <v>136.5</v>
      </c>
      <c r="BS514" s="141">
        <v>136.6</v>
      </c>
      <c r="BT514" s="141">
        <v>138.1</v>
      </c>
      <c r="BU514" s="141">
        <v>138.9</v>
      </c>
      <c r="BV514" s="141">
        <v>141.19999999999999</v>
      </c>
      <c r="BW514" s="141">
        <v>147.9</v>
      </c>
      <c r="BX514" s="141">
        <v>151.6</v>
      </c>
      <c r="BY514" s="141">
        <v>160.6</v>
      </c>
      <c r="BZ514" s="141">
        <v>170</v>
      </c>
      <c r="CA514" s="141">
        <v>175.9</v>
      </c>
      <c r="CB514" s="141">
        <v>177</v>
      </c>
      <c r="CC514" s="141">
        <v>168.2</v>
      </c>
      <c r="CD514" s="141">
        <v>168.9</v>
      </c>
      <c r="CE514" s="141">
        <v>168.2</v>
      </c>
      <c r="CF514" s="141">
        <v>169.9</v>
      </c>
      <c r="CG514" s="141">
        <v>172.4</v>
      </c>
      <c r="CH514" s="141">
        <v>170.3</v>
      </c>
      <c r="CI514" s="141">
        <v>175.5</v>
      </c>
      <c r="CJ514" s="141">
        <v>180.4</v>
      </c>
      <c r="CK514" s="141">
        <v>180.4</v>
      </c>
      <c r="CL514" s="141">
        <v>180.7</v>
      </c>
    </row>
    <row r="515" spans="1:90" x14ac:dyDescent="0.2">
      <c r="A515" s="138" t="s">
        <v>3659</v>
      </c>
      <c r="B515" s="138" t="s">
        <v>3813</v>
      </c>
      <c r="C515" s="139">
        <v>0.10588</v>
      </c>
      <c r="D515" s="141">
        <v>100.4</v>
      </c>
      <c r="E515" s="141">
        <v>100.4</v>
      </c>
      <c r="F515" s="141">
        <v>100.4</v>
      </c>
      <c r="G515" s="141">
        <v>104</v>
      </c>
      <c r="H515" s="141">
        <v>104</v>
      </c>
      <c r="I515" s="141">
        <v>104</v>
      </c>
      <c r="J515" s="141">
        <v>104</v>
      </c>
      <c r="K515" s="141">
        <v>104</v>
      </c>
      <c r="L515" s="141">
        <v>104</v>
      </c>
      <c r="M515" s="141">
        <v>104</v>
      </c>
      <c r="N515" s="141">
        <v>104</v>
      </c>
      <c r="O515" s="141">
        <v>104</v>
      </c>
      <c r="P515" s="141">
        <v>104</v>
      </c>
      <c r="Q515" s="141">
        <v>104</v>
      </c>
      <c r="R515" s="141">
        <v>104</v>
      </c>
      <c r="S515" s="141">
        <v>124.1</v>
      </c>
      <c r="T515" s="141">
        <v>124.1</v>
      </c>
      <c r="U515" s="141">
        <v>124.1</v>
      </c>
      <c r="V515" s="141">
        <v>124.1</v>
      </c>
      <c r="W515" s="141">
        <v>124.1</v>
      </c>
      <c r="X515" s="141">
        <v>124.1</v>
      </c>
      <c r="Y515" s="141">
        <v>124.1</v>
      </c>
      <c r="Z515" s="141">
        <v>124.1</v>
      </c>
      <c r="AA515" s="141">
        <v>124.1</v>
      </c>
      <c r="AB515" s="141">
        <v>124.1</v>
      </c>
      <c r="AC515" s="141">
        <v>124.1</v>
      </c>
      <c r="AD515" s="141">
        <v>124.1</v>
      </c>
      <c r="AE515" s="141">
        <v>124.1</v>
      </c>
      <c r="AF515" s="141">
        <v>124.1</v>
      </c>
      <c r="AG515" s="141">
        <v>124.1</v>
      </c>
      <c r="AH515" s="141">
        <v>124.1</v>
      </c>
      <c r="AI515" s="141">
        <v>124.1</v>
      </c>
      <c r="AJ515" s="141">
        <v>124.1</v>
      </c>
      <c r="AK515" s="141">
        <v>124.1</v>
      </c>
      <c r="AL515" s="141">
        <v>124.1</v>
      </c>
      <c r="AM515" s="141">
        <v>124.1</v>
      </c>
      <c r="AN515" s="141">
        <v>124.1</v>
      </c>
      <c r="AO515" s="141">
        <v>124.1</v>
      </c>
      <c r="AP515" s="141">
        <v>124.1</v>
      </c>
      <c r="AQ515" s="141">
        <v>124.1</v>
      </c>
      <c r="AR515" s="141">
        <v>124.1</v>
      </c>
      <c r="AS515" s="141">
        <v>124.1</v>
      </c>
      <c r="AT515" s="141">
        <v>124.1</v>
      </c>
      <c r="AU515" s="141">
        <v>124.1</v>
      </c>
      <c r="AV515" s="141">
        <v>124.1</v>
      </c>
      <c r="AW515" s="141">
        <v>124.1</v>
      </c>
      <c r="AX515" s="141">
        <v>124.1</v>
      </c>
      <c r="AY515" s="141">
        <v>124.1</v>
      </c>
      <c r="AZ515" s="141">
        <v>124.1</v>
      </c>
      <c r="BA515" s="141">
        <v>124.1</v>
      </c>
      <c r="BB515" s="141">
        <v>124.1</v>
      </c>
      <c r="BC515" s="141">
        <v>124.1</v>
      </c>
      <c r="BD515" s="141">
        <v>124.1</v>
      </c>
      <c r="BE515" s="141">
        <v>124.1</v>
      </c>
      <c r="BF515" s="141">
        <v>124.1</v>
      </c>
      <c r="BG515" s="141">
        <v>124.1</v>
      </c>
      <c r="BH515" s="141">
        <v>124.1</v>
      </c>
      <c r="BI515" s="141">
        <v>124.1</v>
      </c>
      <c r="BJ515" s="141">
        <v>105.7</v>
      </c>
      <c r="BK515" s="141">
        <v>99.6</v>
      </c>
      <c r="BL515" s="141">
        <v>99.6</v>
      </c>
      <c r="BM515" s="141">
        <v>99.6</v>
      </c>
      <c r="BN515" s="141">
        <v>99.6</v>
      </c>
      <c r="BO515" s="141">
        <v>99.6</v>
      </c>
      <c r="BP515" s="141">
        <v>99.6</v>
      </c>
      <c r="BQ515" s="141">
        <v>99.6</v>
      </c>
      <c r="BR515" s="141">
        <v>99.6</v>
      </c>
      <c r="BS515" s="141">
        <v>99.6</v>
      </c>
      <c r="BT515" s="141">
        <v>99.6</v>
      </c>
      <c r="BU515" s="141">
        <v>99.6</v>
      </c>
      <c r="BV515" s="141">
        <v>99.6</v>
      </c>
      <c r="BW515" s="141">
        <v>99.6</v>
      </c>
      <c r="BX515" s="141">
        <v>99.6</v>
      </c>
      <c r="BY515" s="141">
        <v>99.6</v>
      </c>
      <c r="BZ515" s="141">
        <v>99.8</v>
      </c>
      <c r="CA515" s="141">
        <v>100.6</v>
      </c>
      <c r="CB515" s="141">
        <v>100.6</v>
      </c>
      <c r="CC515" s="141">
        <v>100.6</v>
      </c>
      <c r="CD515" s="141">
        <v>100.6</v>
      </c>
      <c r="CE515" s="141">
        <v>99.5</v>
      </c>
      <c r="CF515" s="141">
        <v>101</v>
      </c>
      <c r="CG515" s="141">
        <v>101</v>
      </c>
      <c r="CH515" s="141">
        <v>101.4</v>
      </c>
      <c r="CI515" s="141">
        <v>101.4</v>
      </c>
      <c r="CJ515" s="141">
        <v>101.4</v>
      </c>
      <c r="CK515" s="141">
        <v>101.4</v>
      </c>
      <c r="CL515" s="141">
        <v>101.9</v>
      </c>
    </row>
    <row r="516" spans="1:90" x14ac:dyDescent="0.2">
      <c r="A516" s="138" t="s">
        <v>3814</v>
      </c>
      <c r="B516" s="138" t="s">
        <v>3815</v>
      </c>
      <c r="C516" s="139">
        <v>5.7570000000000003E-2</v>
      </c>
      <c r="D516" s="141">
        <v>100.2</v>
      </c>
      <c r="E516" s="141">
        <v>99.2</v>
      </c>
      <c r="F516" s="141">
        <v>100.3</v>
      </c>
      <c r="G516" s="141">
        <v>100.1</v>
      </c>
      <c r="H516" s="141">
        <v>100.8</v>
      </c>
      <c r="I516" s="141">
        <v>99</v>
      </c>
      <c r="J516" s="141">
        <v>98.6</v>
      </c>
      <c r="K516" s="141">
        <v>97.8</v>
      </c>
      <c r="L516" s="141">
        <v>96.4</v>
      </c>
      <c r="M516" s="141">
        <v>95.8</v>
      </c>
      <c r="N516" s="141">
        <v>96</v>
      </c>
      <c r="O516" s="141">
        <v>93.6</v>
      </c>
      <c r="P516" s="141">
        <v>90.3</v>
      </c>
      <c r="Q516" s="141">
        <v>90</v>
      </c>
      <c r="R516" s="141">
        <v>89.7</v>
      </c>
      <c r="S516" s="141">
        <v>91.1</v>
      </c>
      <c r="T516" s="141">
        <v>92.4</v>
      </c>
      <c r="U516" s="141">
        <v>92.8</v>
      </c>
      <c r="V516" s="141">
        <v>93.7</v>
      </c>
      <c r="W516" s="141">
        <v>98.2</v>
      </c>
      <c r="X516" s="141">
        <v>98.4</v>
      </c>
      <c r="Y516" s="141">
        <v>99.9</v>
      </c>
      <c r="Z516" s="141">
        <v>98.8</v>
      </c>
      <c r="AA516" s="141">
        <v>94.9</v>
      </c>
      <c r="AB516" s="141">
        <v>95.9</v>
      </c>
      <c r="AC516" s="141">
        <v>95.5</v>
      </c>
      <c r="AD516" s="141">
        <v>95.3</v>
      </c>
      <c r="AE516" s="141">
        <v>95.7</v>
      </c>
      <c r="AF516" s="141">
        <v>95.4</v>
      </c>
      <c r="AG516" s="141">
        <v>96.9</v>
      </c>
      <c r="AH516" s="141">
        <v>102</v>
      </c>
      <c r="AI516" s="141">
        <v>104.2</v>
      </c>
      <c r="AJ516" s="141">
        <v>107.6</v>
      </c>
      <c r="AK516" s="141">
        <v>112.5</v>
      </c>
      <c r="AL516" s="141">
        <v>121.7</v>
      </c>
      <c r="AM516" s="141">
        <v>119.1</v>
      </c>
      <c r="AN516" s="141">
        <v>114.8</v>
      </c>
      <c r="AO516" s="141">
        <v>115.1</v>
      </c>
      <c r="AP516" s="141">
        <v>113.9</v>
      </c>
      <c r="AQ516" s="141">
        <v>122.9</v>
      </c>
      <c r="AR516" s="141">
        <v>126.2</v>
      </c>
      <c r="AS516" s="141">
        <v>126.2</v>
      </c>
      <c r="AT516" s="141">
        <v>122.6</v>
      </c>
      <c r="AU516" s="141">
        <v>121.5</v>
      </c>
      <c r="AV516" s="141">
        <v>118.8</v>
      </c>
      <c r="AW516" s="141">
        <v>107.1</v>
      </c>
      <c r="AX516" s="141">
        <v>104.5</v>
      </c>
      <c r="AY516" s="141">
        <v>99.3</v>
      </c>
      <c r="AZ516" s="141">
        <v>84.6</v>
      </c>
      <c r="BA516" s="141">
        <v>83.5</v>
      </c>
      <c r="BB516" s="141">
        <v>83.4</v>
      </c>
      <c r="BC516" s="141">
        <v>84.7</v>
      </c>
      <c r="BD516" s="141">
        <v>85.8</v>
      </c>
      <c r="BE516" s="141">
        <v>84.9</v>
      </c>
      <c r="BF516" s="141">
        <v>84.4</v>
      </c>
      <c r="BG516" s="141">
        <v>84.7</v>
      </c>
      <c r="BH516" s="141">
        <v>85.2</v>
      </c>
      <c r="BI516" s="141">
        <v>84.1</v>
      </c>
      <c r="BJ516" s="141">
        <v>84.3</v>
      </c>
      <c r="BK516" s="141">
        <v>85.1</v>
      </c>
      <c r="BL516" s="141">
        <v>85.1</v>
      </c>
      <c r="BM516" s="141">
        <v>84.9</v>
      </c>
      <c r="BN516" s="141">
        <v>85.6</v>
      </c>
      <c r="BO516" s="141">
        <v>108.5</v>
      </c>
      <c r="BP516" s="141">
        <v>108.4</v>
      </c>
      <c r="BQ516" s="141">
        <v>107.6</v>
      </c>
      <c r="BR516" s="141">
        <v>107.8</v>
      </c>
      <c r="BS516" s="141">
        <v>108.1</v>
      </c>
      <c r="BT516" s="141">
        <v>108.4</v>
      </c>
      <c r="BU516" s="141">
        <v>108.8</v>
      </c>
      <c r="BV516" s="141">
        <v>110.9</v>
      </c>
      <c r="BW516" s="141">
        <v>116</v>
      </c>
      <c r="BX516" s="141">
        <v>115</v>
      </c>
      <c r="BY516" s="141">
        <v>115.5</v>
      </c>
      <c r="BZ516" s="141">
        <v>112</v>
      </c>
      <c r="CA516" s="141">
        <v>112.1</v>
      </c>
      <c r="CB516" s="141">
        <v>118.7</v>
      </c>
      <c r="CC516" s="141">
        <v>119.1</v>
      </c>
      <c r="CD516" s="141">
        <v>115.6</v>
      </c>
      <c r="CE516" s="141">
        <v>117.8</v>
      </c>
      <c r="CF516" s="141">
        <v>120.3</v>
      </c>
      <c r="CG516" s="141">
        <v>125.3</v>
      </c>
      <c r="CH516" s="141">
        <v>127.4</v>
      </c>
      <c r="CI516" s="141">
        <v>125.6</v>
      </c>
      <c r="CJ516" s="141">
        <v>125.9</v>
      </c>
      <c r="CK516" s="141">
        <v>125.1</v>
      </c>
      <c r="CL516" s="141">
        <v>125.2</v>
      </c>
    </row>
    <row r="517" spans="1:90" x14ac:dyDescent="0.2">
      <c r="A517" s="138" t="s">
        <v>3816</v>
      </c>
      <c r="B517" s="138" t="s">
        <v>3817</v>
      </c>
      <c r="C517" s="139">
        <v>2.197E-2</v>
      </c>
      <c r="D517" s="141">
        <v>102.8</v>
      </c>
      <c r="E517" s="141">
        <v>102.8</v>
      </c>
      <c r="F517" s="141">
        <v>95.4</v>
      </c>
      <c r="G517" s="141">
        <v>97.5</v>
      </c>
      <c r="H517" s="141">
        <v>97.5</v>
      </c>
      <c r="I517" s="141">
        <v>97.5</v>
      </c>
      <c r="J517" s="141">
        <v>97.5</v>
      </c>
      <c r="K517" s="141">
        <v>97.5</v>
      </c>
      <c r="L517" s="141">
        <v>97.5</v>
      </c>
      <c r="M517" s="141">
        <v>99.2</v>
      </c>
      <c r="N517" s="141">
        <v>101.7</v>
      </c>
      <c r="O517" s="141">
        <v>101.7</v>
      </c>
      <c r="P517" s="141">
        <v>95.5</v>
      </c>
      <c r="Q517" s="141">
        <v>92.7</v>
      </c>
      <c r="R517" s="141">
        <v>92.7</v>
      </c>
      <c r="S517" s="141">
        <v>82.9</v>
      </c>
      <c r="T517" s="141">
        <v>82.9</v>
      </c>
      <c r="U517" s="141">
        <v>82.9</v>
      </c>
      <c r="V517" s="141">
        <v>82.9</v>
      </c>
      <c r="W517" s="141">
        <v>82.9</v>
      </c>
      <c r="X517" s="141">
        <v>81.3</v>
      </c>
      <c r="Y517" s="141">
        <v>81.3</v>
      </c>
      <c r="Z517" s="141">
        <v>81.3</v>
      </c>
      <c r="AA517" s="141">
        <v>81.3</v>
      </c>
      <c r="AB517" s="141">
        <v>81.3</v>
      </c>
      <c r="AC517" s="141">
        <v>81.3</v>
      </c>
      <c r="AD517" s="141">
        <v>83.4</v>
      </c>
      <c r="AE517" s="141">
        <v>114.7</v>
      </c>
      <c r="AF517" s="141">
        <v>118.9</v>
      </c>
      <c r="AG517" s="141">
        <v>118.9</v>
      </c>
      <c r="AH517" s="141">
        <v>125.3</v>
      </c>
      <c r="AI517" s="141">
        <v>131.6</v>
      </c>
      <c r="AJ517" s="141">
        <v>142.1</v>
      </c>
      <c r="AK517" s="141">
        <v>142.1</v>
      </c>
      <c r="AL517" s="141">
        <v>150.5</v>
      </c>
      <c r="AM517" s="141">
        <v>175</v>
      </c>
      <c r="AN517" s="141">
        <v>182.9</v>
      </c>
      <c r="AO517" s="141">
        <v>182.9</v>
      </c>
      <c r="AP517" s="141">
        <v>182.9</v>
      </c>
      <c r="AQ517" s="141">
        <v>182.9</v>
      </c>
      <c r="AR517" s="141">
        <v>182.9</v>
      </c>
      <c r="AS517" s="141">
        <v>182.9</v>
      </c>
      <c r="AT517" s="141">
        <v>182.9</v>
      </c>
      <c r="AU517" s="141">
        <v>187.1</v>
      </c>
      <c r="AV517" s="141">
        <v>188.2</v>
      </c>
      <c r="AW517" s="141">
        <v>187.5</v>
      </c>
      <c r="AX517" s="141">
        <v>188.2</v>
      </c>
      <c r="AY517" s="141">
        <v>188.2</v>
      </c>
      <c r="AZ517" s="141">
        <v>188.2</v>
      </c>
      <c r="BA517" s="141">
        <v>188.2</v>
      </c>
      <c r="BB517" s="141">
        <v>188.2</v>
      </c>
      <c r="BC517" s="141">
        <v>188.2</v>
      </c>
      <c r="BD517" s="141">
        <v>188.2</v>
      </c>
      <c r="BE517" s="141">
        <v>188.2</v>
      </c>
      <c r="BF517" s="141">
        <v>188.2</v>
      </c>
      <c r="BG517" s="141">
        <v>188.2</v>
      </c>
      <c r="BH517" s="141">
        <v>188.2</v>
      </c>
      <c r="BI517" s="141">
        <v>188.2</v>
      </c>
      <c r="BJ517" s="141">
        <v>188.2</v>
      </c>
      <c r="BK517" s="141">
        <v>188.2</v>
      </c>
      <c r="BL517" s="141">
        <v>188.2</v>
      </c>
      <c r="BM517" s="141">
        <v>188.2</v>
      </c>
      <c r="BN517" s="141">
        <v>188.2</v>
      </c>
      <c r="BO517" s="141">
        <v>188.2</v>
      </c>
      <c r="BP517" s="141">
        <v>188.2</v>
      </c>
      <c r="BQ517" s="141">
        <v>188.2</v>
      </c>
      <c r="BR517" s="141">
        <v>188.2</v>
      </c>
      <c r="BS517" s="141">
        <v>188.2</v>
      </c>
      <c r="BT517" s="141">
        <v>188.2</v>
      </c>
      <c r="BU517" s="141">
        <v>188.2</v>
      </c>
      <c r="BV517" s="141">
        <v>184.3</v>
      </c>
      <c r="BW517" s="141">
        <v>184.1</v>
      </c>
      <c r="BX517" s="141">
        <v>185.8</v>
      </c>
      <c r="BY517" s="141">
        <v>187.1</v>
      </c>
      <c r="BZ517" s="141">
        <v>185.4</v>
      </c>
      <c r="CA517" s="141">
        <v>184.8</v>
      </c>
      <c r="CB517" s="141">
        <v>186.8</v>
      </c>
      <c r="CC517" s="141">
        <v>187.3</v>
      </c>
      <c r="CD517" s="141">
        <v>187.3</v>
      </c>
      <c r="CE517" s="141">
        <v>187.3</v>
      </c>
      <c r="CF517" s="141">
        <v>187.3</v>
      </c>
      <c r="CG517" s="141">
        <v>187.3</v>
      </c>
      <c r="CH517" s="141">
        <v>187.3</v>
      </c>
      <c r="CI517" s="141">
        <v>187.3</v>
      </c>
      <c r="CJ517" s="141">
        <v>187.3</v>
      </c>
      <c r="CK517" s="141">
        <v>187.3</v>
      </c>
      <c r="CL517" s="141">
        <v>187.3</v>
      </c>
    </row>
    <row r="518" spans="1:90" x14ac:dyDescent="0.2">
      <c r="A518" s="138" t="s">
        <v>2314</v>
      </c>
      <c r="B518" s="138" t="s">
        <v>3818</v>
      </c>
      <c r="C518" s="139">
        <v>6.0069999999999998E-2</v>
      </c>
      <c r="D518" s="141">
        <v>102.7</v>
      </c>
      <c r="E518" s="141">
        <v>106</v>
      </c>
      <c r="F518" s="141">
        <v>105.6</v>
      </c>
      <c r="G518" s="141">
        <v>107.2</v>
      </c>
      <c r="H518" s="141">
        <v>107.3</v>
      </c>
      <c r="I518" s="141">
        <v>107.1</v>
      </c>
      <c r="J518" s="141">
        <v>106.8</v>
      </c>
      <c r="K518" s="141">
        <v>107</v>
      </c>
      <c r="L518" s="141">
        <v>106.7</v>
      </c>
      <c r="M518" s="141">
        <v>107.2</v>
      </c>
      <c r="N518" s="141">
        <v>107.1</v>
      </c>
      <c r="O518" s="141">
        <v>107.4</v>
      </c>
      <c r="P518" s="141">
        <v>109.5</v>
      </c>
      <c r="Q518" s="141">
        <v>109.4</v>
      </c>
      <c r="R518" s="141">
        <v>108.2</v>
      </c>
      <c r="S518" s="141">
        <v>108.6</v>
      </c>
      <c r="T518" s="141">
        <v>110.5</v>
      </c>
      <c r="U518" s="141">
        <v>111.9</v>
      </c>
      <c r="V518" s="141">
        <v>111.8</v>
      </c>
      <c r="W518" s="141">
        <v>111.8</v>
      </c>
      <c r="X518" s="141">
        <v>110.8</v>
      </c>
      <c r="Y518" s="141">
        <v>110.2</v>
      </c>
      <c r="Z518" s="141">
        <v>110.2</v>
      </c>
      <c r="AA518" s="141">
        <v>112.1</v>
      </c>
      <c r="AB518" s="141">
        <v>111.3</v>
      </c>
      <c r="AC518" s="141">
        <v>111.3</v>
      </c>
      <c r="AD518" s="141">
        <v>112.3</v>
      </c>
      <c r="AE518" s="141">
        <v>113.8</v>
      </c>
      <c r="AF518" s="141">
        <v>115.4</v>
      </c>
      <c r="AG518" s="141">
        <v>114.8</v>
      </c>
      <c r="AH518" s="141">
        <v>113.8</v>
      </c>
      <c r="AI518" s="141">
        <v>116.5</v>
      </c>
      <c r="AJ518" s="141">
        <v>115.5</v>
      </c>
      <c r="AK518" s="141">
        <v>115.2</v>
      </c>
      <c r="AL518" s="141">
        <v>115.6</v>
      </c>
      <c r="AM518" s="141">
        <v>114.1</v>
      </c>
      <c r="AN518" s="141">
        <v>112.4</v>
      </c>
      <c r="AO518" s="141">
        <v>112.1</v>
      </c>
      <c r="AP518" s="141">
        <v>112.6</v>
      </c>
      <c r="AQ518" s="141">
        <v>115.2</v>
      </c>
      <c r="AR518" s="141">
        <v>115.9</v>
      </c>
      <c r="AS518" s="141">
        <v>117.4</v>
      </c>
      <c r="AT518" s="141">
        <v>117.7</v>
      </c>
      <c r="AU518" s="141">
        <v>117.4</v>
      </c>
      <c r="AV518" s="141">
        <v>117.4</v>
      </c>
      <c r="AW518" s="141">
        <v>115.3</v>
      </c>
      <c r="AX518" s="141">
        <v>114.4</v>
      </c>
      <c r="AY518" s="141">
        <v>113.1</v>
      </c>
      <c r="AZ518" s="141">
        <v>114.2</v>
      </c>
      <c r="BA518" s="141">
        <v>113.7</v>
      </c>
      <c r="BB518" s="141">
        <v>114.5</v>
      </c>
      <c r="BC518" s="141">
        <v>115.7</v>
      </c>
      <c r="BD518" s="141">
        <v>116</v>
      </c>
      <c r="BE518" s="141">
        <v>117.8</v>
      </c>
      <c r="BF518" s="141">
        <v>118</v>
      </c>
      <c r="BG518" s="141">
        <v>116.9</v>
      </c>
      <c r="BH518" s="141">
        <v>116.5</v>
      </c>
      <c r="BI518" s="141">
        <v>116.2</v>
      </c>
      <c r="BJ518" s="141">
        <v>116.6</v>
      </c>
      <c r="BK518" s="141">
        <v>118.5</v>
      </c>
      <c r="BL518" s="141">
        <v>119.8</v>
      </c>
      <c r="BM518" s="141">
        <v>119</v>
      </c>
      <c r="BN518" s="141">
        <v>121.4</v>
      </c>
      <c r="BO518" s="141">
        <v>122.5</v>
      </c>
      <c r="BP518" s="141">
        <v>120.6</v>
      </c>
      <c r="BQ518" s="141">
        <v>120.4</v>
      </c>
      <c r="BR518" s="141">
        <v>120.6</v>
      </c>
      <c r="BS518" s="141">
        <v>120.5</v>
      </c>
      <c r="BT518" s="141">
        <v>120.5</v>
      </c>
      <c r="BU518" s="141">
        <v>120.5</v>
      </c>
      <c r="BV518" s="141">
        <v>120.5</v>
      </c>
      <c r="BW518" s="141">
        <v>120.5</v>
      </c>
      <c r="BX518" s="141">
        <v>119.1</v>
      </c>
      <c r="BY518" s="141">
        <v>125.6</v>
      </c>
      <c r="BZ518" s="141">
        <v>126</v>
      </c>
      <c r="CA518" s="141">
        <v>129.9</v>
      </c>
      <c r="CB518" s="141">
        <v>127.5</v>
      </c>
      <c r="CC518" s="141">
        <v>130.1</v>
      </c>
      <c r="CD518" s="141">
        <v>131.30000000000001</v>
      </c>
      <c r="CE518" s="141">
        <v>129</v>
      </c>
      <c r="CF518" s="141">
        <v>129.6</v>
      </c>
      <c r="CG518" s="141">
        <v>129.69999999999999</v>
      </c>
      <c r="CH518" s="141">
        <v>129.9</v>
      </c>
      <c r="CI518" s="141">
        <v>134.4</v>
      </c>
      <c r="CJ518" s="141">
        <v>134</v>
      </c>
      <c r="CK518" s="141">
        <v>133.9</v>
      </c>
      <c r="CL518" s="141">
        <v>134.69999999999999</v>
      </c>
    </row>
    <row r="519" spans="1:90" x14ac:dyDescent="0.2">
      <c r="A519" s="138" t="s">
        <v>2184</v>
      </c>
      <c r="B519" s="138" t="s">
        <v>3819</v>
      </c>
      <c r="C519" s="139">
        <v>0.19633999999999999</v>
      </c>
      <c r="D519" s="141">
        <v>102.5</v>
      </c>
      <c r="E519" s="141">
        <v>101.7</v>
      </c>
      <c r="F519" s="141">
        <v>102.7</v>
      </c>
      <c r="G519" s="141">
        <v>104.4</v>
      </c>
      <c r="H519" s="141">
        <v>104.9</v>
      </c>
      <c r="I519" s="141">
        <v>104.4</v>
      </c>
      <c r="J519" s="141">
        <v>104.4</v>
      </c>
      <c r="K519" s="141">
        <v>105.3</v>
      </c>
      <c r="L519" s="141">
        <v>104.2</v>
      </c>
      <c r="M519" s="141">
        <v>104.9</v>
      </c>
      <c r="N519" s="141">
        <v>105.9</v>
      </c>
      <c r="O519" s="141">
        <v>104.5</v>
      </c>
      <c r="P519" s="141">
        <v>103.6</v>
      </c>
      <c r="Q519" s="141">
        <v>104.2</v>
      </c>
      <c r="R519" s="141">
        <v>104.8</v>
      </c>
      <c r="S519" s="141">
        <v>108.1</v>
      </c>
      <c r="T519" s="141">
        <v>109.5</v>
      </c>
      <c r="U519" s="141">
        <v>112.9</v>
      </c>
      <c r="V519" s="141">
        <v>114.4</v>
      </c>
      <c r="W519" s="141">
        <v>114.8</v>
      </c>
      <c r="X519" s="141">
        <v>118.4</v>
      </c>
      <c r="Y519" s="141">
        <v>117</v>
      </c>
      <c r="Z519" s="141">
        <v>118.5</v>
      </c>
      <c r="AA519" s="141">
        <v>118.7</v>
      </c>
      <c r="AB519" s="141">
        <v>118.8</v>
      </c>
      <c r="AC519" s="141">
        <v>118.4</v>
      </c>
      <c r="AD519" s="141">
        <v>123.2</v>
      </c>
      <c r="AE519" s="141">
        <v>123</v>
      </c>
      <c r="AF519" s="141">
        <v>122.1</v>
      </c>
      <c r="AG519" s="141">
        <v>122.1</v>
      </c>
      <c r="AH519" s="141">
        <v>122.1</v>
      </c>
      <c r="AI519" s="141">
        <v>120.4</v>
      </c>
      <c r="AJ519" s="141">
        <v>123.8</v>
      </c>
      <c r="AK519" s="141">
        <v>123.8</v>
      </c>
      <c r="AL519" s="141">
        <v>123.8</v>
      </c>
      <c r="AM519" s="141">
        <v>124.6</v>
      </c>
      <c r="AN519" s="141">
        <v>130</v>
      </c>
      <c r="AO519" s="141">
        <v>127.1</v>
      </c>
      <c r="AP519" s="141">
        <v>126.8</v>
      </c>
      <c r="AQ519" s="141">
        <v>135.5</v>
      </c>
      <c r="AR519" s="141">
        <v>152.30000000000001</v>
      </c>
      <c r="AS519" s="141">
        <v>152.4</v>
      </c>
      <c r="AT519" s="141">
        <v>153.80000000000001</v>
      </c>
      <c r="AU519" s="141">
        <v>173</v>
      </c>
      <c r="AV519" s="141">
        <v>167.2</v>
      </c>
      <c r="AW519" s="141">
        <v>156.4</v>
      </c>
      <c r="AX519" s="141">
        <v>146.69999999999999</v>
      </c>
      <c r="AY519" s="141">
        <v>143.4</v>
      </c>
      <c r="AZ519" s="141">
        <v>141.1</v>
      </c>
      <c r="BA519" s="141">
        <v>141.69999999999999</v>
      </c>
      <c r="BB519" s="141">
        <v>132.6</v>
      </c>
      <c r="BC519" s="141">
        <v>134.4</v>
      </c>
      <c r="BD519" s="141">
        <v>132.69999999999999</v>
      </c>
      <c r="BE519" s="141">
        <v>132.9</v>
      </c>
      <c r="BF519" s="141">
        <v>132.1</v>
      </c>
      <c r="BG519" s="141">
        <v>132.9</v>
      </c>
      <c r="BH519" s="141">
        <v>134.19999999999999</v>
      </c>
      <c r="BI519" s="141">
        <v>133.5</v>
      </c>
      <c r="BJ519" s="141">
        <v>131.4</v>
      </c>
      <c r="BK519" s="141">
        <v>133.30000000000001</v>
      </c>
      <c r="BL519" s="141">
        <v>136.6</v>
      </c>
      <c r="BM519" s="141">
        <v>137</v>
      </c>
      <c r="BN519" s="141">
        <v>140.19999999999999</v>
      </c>
      <c r="BO519" s="141">
        <v>142.69999999999999</v>
      </c>
      <c r="BP519" s="141">
        <v>141</v>
      </c>
      <c r="BQ519" s="141">
        <v>141</v>
      </c>
      <c r="BR519" s="141">
        <v>140.69999999999999</v>
      </c>
      <c r="BS519" s="141">
        <v>140.69999999999999</v>
      </c>
      <c r="BT519" s="141">
        <v>141.1</v>
      </c>
      <c r="BU519" s="141">
        <v>141.1</v>
      </c>
      <c r="BV519" s="141">
        <v>140.80000000000001</v>
      </c>
      <c r="BW519" s="141">
        <v>144.1</v>
      </c>
      <c r="BX519" s="141">
        <v>165.6</v>
      </c>
      <c r="BY519" s="141">
        <v>166.6</v>
      </c>
      <c r="BZ519" s="141">
        <v>163.9</v>
      </c>
      <c r="CA519" s="141">
        <v>168</v>
      </c>
      <c r="CB519" s="141">
        <v>164.1</v>
      </c>
      <c r="CC519" s="141">
        <v>165</v>
      </c>
      <c r="CD519" s="141">
        <v>162.30000000000001</v>
      </c>
      <c r="CE519" s="141">
        <v>163</v>
      </c>
      <c r="CF519" s="141">
        <v>162.4</v>
      </c>
      <c r="CG519" s="141">
        <v>164</v>
      </c>
      <c r="CH519" s="141">
        <v>160</v>
      </c>
      <c r="CI519" s="141">
        <v>157.30000000000001</v>
      </c>
      <c r="CJ519" s="141">
        <v>158.4</v>
      </c>
      <c r="CK519" s="141">
        <v>157.1</v>
      </c>
      <c r="CL519" s="141">
        <v>158</v>
      </c>
    </row>
    <row r="520" spans="1:90" x14ac:dyDescent="0.2">
      <c r="A520" s="138" t="s">
        <v>3820</v>
      </c>
      <c r="B520" s="138" t="s">
        <v>3821</v>
      </c>
      <c r="C520" s="139">
        <v>0.62902000000000002</v>
      </c>
      <c r="D520" s="141">
        <v>100.5</v>
      </c>
      <c r="E520" s="141">
        <v>100.4</v>
      </c>
      <c r="F520" s="141">
        <v>100.5</v>
      </c>
      <c r="G520" s="141">
        <v>102.1</v>
      </c>
      <c r="H520" s="141">
        <v>102.3</v>
      </c>
      <c r="I520" s="141">
        <v>102.2</v>
      </c>
      <c r="J520" s="141">
        <v>102</v>
      </c>
      <c r="K520" s="141">
        <v>102.5</v>
      </c>
      <c r="L520" s="141">
        <v>102.9</v>
      </c>
      <c r="M520" s="141">
        <v>102.8</v>
      </c>
      <c r="N520" s="141">
        <v>102.6</v>
      </c>
      <c r="O520" s="141">
        <v>102.7</v>
      </c>
      <c r="P520" s="141">
        <v>103.1</v>
      </c>
      <c r="Q520" s="141">
        <v>103.7</v>
      </c>
      <c r="R520" s="141">
        <v>103.2</v>
      </c>
      <c r="S520" s="141">
        <v>106.3</v>
      </c>
      <c r="T520" s="141">
        <v>106.6</v>
      </c>
      <c r="U520" s="141">
        <v>106.4</v>
      </c>
      <c r="V520" s="141">
        <v>106</v>
      </c>
      <c r="W520" s="141">
        <v>106.8</v>
      </c>
      <c r="X520" s="141">
        <v>107</v>
      </c>
      <c r="Y520" s="141">
        <v>107.2</v>
      </c>
      <c r="Z520" s="141">
        <v>106.7</v>
      </c>
      <c r="AA520" s="141">
        <v>107.2</v>
      </c>
      <c r="AB520" s="141">
        <v>108.4</v>
      </c>
      <c r="AC520" s="141">
        <v>108.5</v>
      </c>
      <c r="AD520" s="141">
        <v>108.6</v>
      </c>
      <c r="AE520" s="141">
        <v>112</v>
      </c>
      <c r="AF520" s="141">
        <v>113</v>
      </c>
      <c r="AG520" s="141">
        <v>113.2</v>
      </c>
      <c r="AH520" s="141">
        <v>113.3</v>
      </c>
      <c r="AI520" s="141">
        <v>114</v>
      </c>
      <c r="AJ520" s="141">
        <v>114</v>
      </c>
      <c r="AK520" s="141">
        <v>113.9</v>
      </c>
      <c r="AL520" s="141">
        <v>114.4</v>
      </c>
      <c r="AM520" s="141">
        <v>114.4</v>
      </c>
      <c r="AN520" s="141">
        <v>116.6</v>
      </c>
      <c r="AO520" s="141">
        <v>116.3</v>
      </c>
      <c r="AP520" s="141">
        <v>117.5</v>
      </c>
      <c r="AQ520" s="141">
        <v>120.1</v>
      </c>
      <c r="AR520" s="141">
        <v>120.5</v>
      </c>
      <c r="AS520" s="141">
        <v>121.1</v>
      </c>
      <c r="AT520" s="141">
        <v>121.2</v>
      </c>
      <c r="AU520" s="141">
        <v>122.3</v>
      </c>
      <c r="AV520" s="141">
        <v>122.5</v>
      </c>
      <c r="AW520" s="141">
        <v>123.2</v>
      </c>
      <c r="AX520" s="141">
        <v>123.4</v>
      </c>
      <c r="AY520" s="141">
        <v>121.9</v>
      </c>
      <c r="AZ520" s="141">
        <v>120.9</v>
      </c>
      <c r="BA520" s="141">
        <v>121.1</v>
      </c>
      <c r="BB520" s="141">
        <v>121</v>
      </c>
      <c r="BC520" s="141">
        <v>123</v>
      </c>
      <c r="BD520" s="141">
        <v>121.9</v>
      </c>
      <c r="BE520" s="141">
        <v>121.8</v>
      </c>
      <c r="BF520" s="141">
        <v>121.9</v>
      </c>
      <c r="BG520" s="141">
        <v>122.2</v>
      </c>
      <c r="BH520" s="141">
        <v>123</v>
      </c>
      <c r="BI520" s="141">
        <v>122.8</v>
      </c>
      <c r="BJ520" s="141">
        <v>123.5</v>
      </c>
      <c r="BK520" s="141">
        <v>125.8</v>
      </c>
      <c r="BL520" s="141">
        <v>126.5</v>
      </c>
      <c r="BM520" s="141">
        <v>126.1</v>
      </c>
      <c r="BN520" s="141">
        <v>127.4</v>
      </c>
      <c r="BO520" s="141">
        <v>127.6</v>
      </c>
      <c r="BP520" s="141">
        <v>128</v>
      </c>
      <c r="BQ520" s="141">
        <v>127.8</v>
      </c>
      <c r="BR520" s="141">
        <v>128.4</v>
      </c>
      <c r="BS520" s="141">
        <v>128.5</v>
      </c>
      <c r="BT520" s="141">
        <v>128.30000000000001</v>
      </c>
      <c r="BU520" s="141">
        <v>128.5</v>
      </c>
      <c r="BV520" s="141">
        <v>128.69999999999999</v>
      </c>
      <c r="BW520" s="141">
        <v>128.69999999999999</v>
      </c>
      <c r="BX520" s="141">
        <v>129.19999999999999</v>
      </c>
      <c r="BY520" s="141">
        <v>130.30000000000001</v>
      </c>
      <c r="BZ520" s="141">
        <v>130.6</v>
      </c>
      <c r="CA520" s="141">
        <v>131.80000000000001</v>
      </c>
      <c r="CB520" s="141">
        <v>132.6</v>
      </c>
      <c r="CC520" s="141">
        <v>133.80000000000001</v>
      </c>
      <c r="CD520" s="141">
        <v>135.19999999999999</v>
      </c>
      <c r="CE520" s="141">
        <v>135</v>
      </c>
      <c r="CF520" s="141">
        <v>135.69999999999999</v>
      </c>
      <c r="CG520" s="141">
        <v>136.4</v>
      </c>
      <c r="CH520" s="141">
        <v>136.4</v>
      </c>
      <c r="CI520" s="141">
        <v>136.4</v>
      </c>
      <c r="CJ520" s="141">
        <v>137.4</v>
      </c>
      <c r="CK520" s="141">
        <v>136.69999999999999</v>
      </c>
      <c r="CL520" s="141">
        <v>138</v>
      </c>
    </row>
    <row r="521" spans="1:90" x14ac:dyDescent="0.2">
      <c r="A521" s="138" t="s">
        <v>3822</v>
      </c>
      <c r="B521" s="138" t="s">
        <v>3823</v>
      </c>
      <c r="C521" s="139">
        <v>8.5610000000000006E-2</v>
      </c>
      <c r="D521" s="141">
        <v>99.4</v>
      </c>
      <c r="E521" s="141">
        <v>99.4</v>
      </c>
      <c r="F521" s="141">
        <v>99.4</v>
      </c>
      <c r="G521" s="141">
        <v>99.6</v>
      </c>
      <c r="H521" s="141">
        <v>100</v>
      </c>
      <c r="I521" s="141">
        <v>100.7</v>
      </c>
      <c r="J521" s="141">
        <v>100.7</v>
      </c>
      <c r="K521" s="141">
        <v>101.2</v>
      </c>
      <c r="L521" s="141">
        <v>101.2</v>
      </c>
      <c r="M521" s="141">
        <v>101.6</v>
      </c>
      <c r="N521" s="141">
        <v>101.6</v>
      </c>
      <c r="O521" s="141">
        <v>101.6</v>
      </c>
      <c r="P521" s="141">
        <v>101.6</v>
      </c>
      <c r="Q521" s="141">
        <v>101.9</v>
      </c>
      <c r="R521" s="141">
        <v>102</v>
      </c>
      <c r="S521" s="141">
        <v>102</v>
      </c>
      <c r="T521" s="141">
        <v>102.1</v>
      </c>
      <c r="U521" s="141">
        <v>102.6</v>
      </c>
      <c r="V521" s="141">
        <v>102.6</v>
      </c>
      <c r="W521" s="141">
        <v>102.8</v>
      </c>
      <c r="X521" s="141">
        <v>102.9</v>
      </c>
      <c r="Y521" s="141">
        <v>103.7</v>
      </c>
      <c r="Z521" s="141">
        <v>104.3</v>
      </c>
      <c r="AA521" s="141">
        <v>106</v>
      </c>
      <c r="AB521" s="141">
        <v>107</v>
      </c>
      <c r="AC521" s="141">
        <v>107</v>
      </c>
      <c r="AD521" s="141">
        <v>107</v>
      </c>
      <c r="AE521" s="141">
        <v>107.7</v>
      </c>
      <c r="AF521" s="141">
        <v>110.8</v>
      </c>
      <c r="AG521" s="141">
        <v>111.7</v>
      </c>
      <c r="AH521" s="141">
        <v>111.7</v>
      </c>
      <c r="AI521" s="141">
        <v>111.7</v>
      </c>
      <c r="AJ521" s="141">
        <v>111.7</v>
      </c>
      <c r="AK521" s="141">
        <v>111.7</v>
      </c>
      <c r="AL521" s="141">
        <v>111.7</v>
      </c>
      <c r="AM521" s="141">
        <v>111.7</v>
      </c>
      <c r="AN521" s="141">
        <v>112.7</v>
      </c>
      <c r="AO521" s="141">
        <v>109</v>
      </c>
      <c r="AP521" s="141">
        <v>109</v>
      </c>
      <c r="AQ521" s="141">
        <v>109</v>
      </c>
      <c r="AR521" s="141">
        <v>109</v>
      </c>
      <c r="AS521" s="141">
        <v>109</v>
      </c>
      <c r="AT521" s="141">
        <v>109.3</v>
      </c>
      <c r="AU521" s="141">
        <v>110.1</v>
      </c>
      <c r="AV521" s="141">
        <v>110.1</v>
      </c>
      <c r="AW521" s="141">
        <v>110.1</v>
      </c>
      <c r="AX521" s="141">
        <v>110.1</v>
      </c>
      <c r="AY521" s="141">
        <v>110.1</v>
      </c>
      <c r="AZ521" s="141">
        <v>110</v>
      </c>
      <c r="BA521" s="141">
        <v>108.9</v>
      </c>
      <c r="BB521" s="141">
        <v>108</v>
      </c>
      <c r="BC521" s="141">
        <v>108.3</v>
      </c>
      <c r="BD521" s="141">
        <v>108.7</v>
      </c>
      <c r="BE521" s="141">
        <v>108.9</v>
      </c>
      <c r="BF521" s="141">
        <v>108.2</v>
      </c>
      <c r="BG521" s="141">
        <v>109.6</v>
      </c>
      <c r="BH521" s="141">
        <v>109.9</v>
      </c>
      <c r="BI521" s="141">
        <v>103.9</v>
      </c>
      <c r="BJ521" s="141">
        <v>103.3</v>
      </c>
      <c r="BK521" s="141">
        <v>103.9</v>
      </c>
      <c r="BL521" s="141">
        <v>104.5</v>
      </c>
      <c r="BM521" s="141">
        <v>103.8</v>
      </c>
      <c r="BN521" s="141">
        <v>109.3</v>
      </c>
      <c r="BO521" s="141">
        <v>111.3</v>
      </c>
      <c r="BP521" s="141">
        <v>110.9</v>
      </c>
      <c r="BQ521" s="141">
        <v>110.9</v>
      </c>
      <c r="BR521" s="141">
        <v>110.9</v>
      </c>
      <c r="BS521" s="141">
        <v>110.9</v>
      </c>
      <c r="BT521" s="141">
        <v>110.9</v>
      </c>
      <c r="BU521" s="141">
        <v>110.9</v>
      </c>
      <c r="BV521" s="141">
        <v>110.9</v>
      </c>
      <c r="BW521" s="141">
        <v>110.9</v>
      </c>
      <c r="BX521" s="141">
        <v>98.8</v>
      </c>
      <c r="BY521" s="141">
        <v>97.2</v>
      </c>
      <c r="BZ521" s="141">
        <v>96.9</v>
      </c>
      <c r="CA521" s="141">
        <v>96.8</v>
      </c>
      <c r="CB521" s="141">
        <v>98.2</v>
      </c>
      <c r="CC521" s="141">
        <v>98.2</v>
      </c>
      <c r="CD521" s="141">
        <v>93.9</v>
      </c>
      <c r="CE521" s="141">
        <v>95.6</v>
      </c>
      <c r="CF521" s="141">
        <v>95.7</v>
      </c>
      <c r="CG521" s="141">
        <v>95.7</v>
      </c>
      <c r="CH521" s="141">
        <v>96</v>
      </c>
      <c r="CI521" s="141">
        <v>96.1</v>
      </c>
      <c r="CJ521" s="141">
        <v>96.1</v>
      </c>
      <c r="CK521" s="141">
        <v>96.1</v>
      </c>
      <c r="CL521" s="141">
        <v>96.1</v>
      </c>
    </row>
    <row r="522" spans="1:90" x14ac:dyDescent="0.2">
      <c r="A522" s="138" t="s">
        <v>3824</v>
      </c>
      <c r="B522" s="138" t="s">
        <v>3825</v>
      </c>
      <c r="C522" s="139">
        <v>9.2090000000000005E-2</v>
      </c>
      <c r="D522" s="141">
        <v>100.3</v>
      </c>
      <c r="E522" s="141">
        <v>102.1</v>
      </c>
      <c r="F522" s="141">
        <v>103</v>
      </c>
      <c r="G522" s="141">
        <v>104.7</v>
      </c>
      <c r="H522" s="141">
        <v>104.9</v>
      </c>
      <c r="I522" s="141">
        <v>104.2</v>
      </c>
      <c r="J522" s="141">
        <v>103.6</v>
      </c>
      <c r="K522" s="141">
        <v>105.4</v>
      </c>
      <c r="L522" s="141">
        <v>105.4</v>
      </c>
      <c r="M522" s="141">
        <v>105</v>
      </c>
      <c r="N522" s="141">
        <v>105.7</v>
      </c>
      <c r="O522" s="141">
        <v>107</v>
      </c>
      <c r="P522" s="141">
        <v>108.4</v>
      </c>
      <c r="Q522" s="141">
        <v>109.3</v>
      </c>
      <c r="R522" s="141">
        <v>109.1</v>
      </c>
      <c r="S522" s="141">
        <v>112.1</v>
      </c>
      <c r="T522" s="141">
        <v>113.6</v>
      </c>
      <c r="U522" s="141">
        <v>114.3</v>
      </c>
      <c r="V522" s="141">
        <v>113.1</v>
      </c>
      <c r="W522" s="141">
        <v>113.9</v>
      </c>
      <c r="X522" s="141">
        <v>113.8</v>
      </c>
      <c r="Y522" s="141">
        <v>113.9</v>
      </c>
      <c r="Z522" s="141">
        <v>114.3</v>
      </c>
      <c r="AA522" s="141">
        <v>113.3</v>
      </c>
      <c r="AB522" s="141">
        <v>114.3</v>
      </c>
      <c r="AC522" s="141">
        <v>114.9</v>
      </c>
      <c r="AD522" s="141">
        <v>116.1</v>
      </c>
      <c r="AE522" s="141">
        <v>119.3</v>
      </c>
      <c r="AF522" s="141">
        <v>121.2</v>
      </c>
      <c r="AG522" s="141">
        <v>121</v>
      </c>
      <c r="AH522" s="141">
        <v>122.1</v>
      </c>
      <c r="AI522" s="141">
        <v>124.3</v>
      </c>
      <c r="AJ522" s="141">
        <v>124.2</v>
      </c>
      <c r="AK522" s="141">
        <v>124.4</v>
      </c>
      <c r="AL522" s="141">
        <v>124</v>
      </c>
      <c r="AM522" s="141">
        <v>122.1</v>
      </c>
      <c r="AN522" s="141">
        <v>124.2</v>
      </c>
      <c r="AO522" s="141">
        <v>124.5</v>
      </c>
      <c r="AP522" s="141">
        <v>125.7</v>
      </c>
      <c r="AQ522" s="141">
        <v>130.19999999999999</v>
      </c>
      <c r="AR522" s="141">
        <v>130.30000000000001</v>
      </c>
      <c r="AS522" s="141">
        <v>131.4</v>
      </c>
      <c r="AT522" s="141">
        <v>132.4</v>
      </c>
      <c r="AU522" s="141">
        <v>132.69999999999999</v>
      </c>
      <c r="AV522" s="141">
        <v>135.6</v>
      </c>
      <c r="AW522" s="141">
        <v>135.9</v>
      </c>
      <c r="AX522" s="141">
        <v>135.6</v>
      </c>
      <c r="AY522" s="141">
        <v>134.4</v>
      </c>
      <c r="AZ522" s="141">
        <v>135.69999999999999</v>
      </c>
      <c r="BA522" s="141">
        <v>137.6</v>
      </c>
      <c r="BB522" s="141">
        <v>137.5</v>
      </c>
      <c r="BC522" s="141">
        <v>141.1</v>
      </c>
      <c r="BD522" s="141">
        <v>142.5</v>
      </c>
      <c r="BE522" s="141">
        <v>142.4</v>
      </c>
      <c r="BF522" s="141">
        <v>140.6</v>
      </c>
      <c r="BG522" s="141">
        <v>139</v>
      </c>
      <c r="BH522" s="141">
        <v>141.19999999999999</v>
      </c>
      <c r="BI522" s="141">
        <v>142.19999999999999</v>
      </c>
      <c r="BJ522" s="141">
        <v>142.9</v>
      </c>
      <c r="BK522" s="141">
        <v>145.80000000000001</v>
      </c>
      <c r="BL522" s="141">
        <v>145</v>
      </c>
      <c r="BM522" s="141">
        <v>145.4</v>
      </c>
      <c r="BN522" s="141">
        <v>148.80000000000001</v>
      </c>
      <c r="BO522" s="141">
        <v>150.9</v>
      </c>
      <c r="BP522" s="141">
        <v>150</v>
      </c>
      <c r="BQ522" s="141">
        <v>150.30000000000001</v>
      </c>
      <c r="BR522" s="141">
        <v>150.30000000000001</v>
      </c>
      <c r="BS522" s="141">
        <v>150.4</v>
      </c>
      <c r="BT522" s="141">
        <v>150.4</v>
      </c>
      <c r="BU522" s="141">
        <v>150.1</v>
      </c>
      <c r="BV522" s="141">
        <v>150.30000000000001</v>
      </c>
      <c r="BW522" s="141">
        <v>151.30000000000001</v>
      </c>
      <c r="BX522" s="141">
        <v>156.6</v>
      </c>
      <c r="BY522" s="141">
        <v>156.5</v>
      </c>
      <c r="BZ522" s="141">
        <v>160.4</v>
      </c>
      <c r="CA522" s="141">
        <v>164.4</v>
      </c>
      <c r="CB522" s="141">
        <v>165.3</v>
      </c>
      <c r="CC522" s="141">
        <v>167.5</v>
      </c>
      <c r="CD522" s="141">
        <v>173.2</v>
      </c>
      <c r="CE522" s="141">
        <v>172</v>
      </c>
      <c r="CF522" s="141">
        <v>171.9</v>
      </c>
      <c r="CG522" s="141">
        <v>172.9</v>
      </c>
      <c r="CH522" s="141">
        <v>173.4</v>
      </c>
      <c r="CI522" s="141">
        <v>173.3</v>
      </c>
      <c r="CJ522" s="141">
        <v>174.1</v>
      </c>
      <c r="CK522" s="141">
        <v>174.3</v>
      </c>
      <c r="CL522" s="141">
        <v>174.9</v>
      </c>
    </row>
    <row r="523" spans="1:90" x14ac:dyDescent="0.2">
      <c r="A523" s="138" t="s">
        <v>3826</v>
      </c>
      <c r="B523" s="138" t="s">
        <v>3827</v>
      </c>
      <c r="C523" s="139">
        <v>8.7069999999999995E-2</v>
      </c>
      <c r="D523" s="141">
        <v>100</v>
      </c>
      <c r="E523" s="141">
        <v>100</v>
      </c>
      <c r="F523" s="141">
        <v>100</v>
      </c>
      <c r="G523" s="141">
        <v>102.6</v>
      </c>
      <c r="H523" s="141">
        <v>102.6</v>
      </c>
      <c r="I523" s="141">
        <v>103.4</v>
      </c>
      <c r="J523" s="141">
        <v>103.4</v>
      </c>
      <c r="K523" s="141">
        <v>104.2</v>
      </c>
      <c r="L523" s="141">
        <v>106.4</v>
      </c>
      <c r="M523" s="141">
        <v>106.4</v>
      </c>
      <c r="N523" s="141">
        <v>106.4</v>
      </c>
      <c r="O523" s="141">
        <v>106.4</v>
      </c>
      <c r="P523" s="141">
        <v>107</v>
      </c>
      <c r="Q523" s="141">
        <v>107</v>
      </c>
      <c r="R523" s="141">
        <v>107</v>
      </c>
      <c r="S523" s="141">
        <v>112.8</v>
      </c>
      <c r="T523" s="141">
        <v>112.8</v>
      </c>
      <c r="U523" s="141">
        <v>112.8</v>
      </c>
      <c r="V523" s="141">
        <v>110.9</v>
      </c>
      <c r="W523" s="141">
        <v>110.9</v>
      </c>
      <c r="X523" s="141">
        <v>110.9</v>
      </c>
      <c r="Y523" s="141">
        <v>110.9</v>
      </c>
      <c r="Z523" s="141">
        <v>110.9</v>
      </c>
      <c r="AA523" s="141">
        <v>110.9</v>
      </c>
      <c r="AB523" s="141">
        <v>110.9</v>
      </c>
      <c r="AC523" s="141">
        <v>110.9</v>
      </c>
      <c r="AD523" s="141">
        <v>110.9</v>
      </c>
      <c r="AE523" s="141">
        <v>115.4</v>
      </c>
      <c r="AF523" s="141">
        <v>115.4</v>
      </c>
      <c r="AG523" s="141">
        <v>115.4</v>
      </c>
      <c r="AH523" s="141">
        <v>115.4</v>
      </c>
      <c r="AI523" s="141">
        <v>115.4</v>
      </c>
      <c r="AJ523" s="141">
        <v>115.4</v>
      </c>
      <c r="AK523" s="141">
        <v>115.4</v>
      </c>
      <c r="AL523" s="141">
        <v>115.4</v>
      </c>
      <c r="AM523" s="141">
        <v>115.4</v>
      </c>
      <c r="AN523" s="141">
        <v>123</v>
      </c>
      <c r="AO523" s="141">
        <v>118.5</v>
      </c>
      <c r="AP523" s="141">
        <v>118.5</v>
      </c>
      <c r="AQ523" s="141">
        <v>125.2</v>
      </c>
      <c r="AR523" s="141">
        <v>125.7</v>
      </c>
      <c r="AS523" s="141">
        <v>125.7</v>
      </c>
      <c r="AT523" s="141">
        <v>126.3</v>
      </c>
      <c r="AU523" s="141">
        <v>129</v>
      </c>
      <c r="AV523" s="141">
        <v>129</v>
      </c>
      <c r="AW523" s="141">
        <v>129</v>
      </c>
      <c r="AX523" s="141">
        <v>129</v>
      </c>
      <c r="AY523" s="141">
        <v>127.1</v>
      </c>
      <c r="AZ523" s="141">
        <v>128.5</v>
      </c>
      <c r="BA523" s="141">
        <v>129.9</v>
      </c>
      <c r="BB523" s="141">
        <v>129.9</v>
      </c>
      <c r="BC523" s="141">
        <v>131.30000000000001</v>
      </c>
      <c r="BD523" s="141">
        <v>131.30000000000001</v>
      </c>
      <c r="BE523" s="141">
        <v>131.30000000000001</v>
      </c>
      <c r="BF523" s="141">
        <v>131.30000000000001</v>
      </c>
      <c r="BG523" s="141">
        <v>131.30000000000001</v>
      </c>
      <c r="BH523" s="141">
        <v>131.30000000000001</v>
      </c>
      <c r="BI523" s="141">
        <v>133.9</v>
      </c>
      <c r="BJ523" s="141">
        <v>133.9</v>
      </c>
      <c r="BK523" s="141">
        <v>133.9</v>
      </c>
      <c r="BL523" s="141">
        <v>133.9</v>
      </c>
      <c r="BM523" s="141">
        <v>133.9</v>
      </c>
      <c r="BN523" s="141">
        <v>133.9</v>
      </c>
      <c r="BO523" s="141">
        <v>133.9</v>
      </c>
      <c r="BP523" s="141">
        <v>133.9</v>
      </c>
      <c r="BQ523" s="141">
        <v>133.9</v>
      </c>
      <c r="BR523" s="141">
        <v>133.9</v>
      </c>
      <c r="BS523" s="141">
        <v>133.9</v>
      </c>
      <c r="BT523" s="141">
        <v>133.9</v>
      </c>
      <c r="BU523" s="141">
        <v>133.9</v>
      </c>
      <c r="BV523" s="141">
        <v>133.9</v>
      </c>
      <c r="BW523" s="141">
        <v>133.9</v>
      </c>
      <c r="BX523" s="141">
        <v>133.9</v>
      </c>
      <c r="BY523" s="141">
        <v>133.9</v>
      </c>
      <c r="BZ523" s="141">
        <v>133.9</v>
      </c>
      <c r="CA523" s="141">
        <v>132</v>
      </c>
      <c r="CB523" s="141">
        <v>135</v>
      </c>
      <c r="CC523" s="141">
        <v>135</v>
      </c>
      <c r="CD523" s="141">
        <v>136</v>
      </c>
      <c r="CE523" s="141">
        <v>136</v>
      </c>
      <c r="CF523" s="141">
        <v>136</v>
      </c>
      <c r="CG523" s="141">
        <v>136</v>
      </c>
      <c r="CH523" s="141">
        <v>135.9</v>
      </c>
      <c r="CI523" s="141">
        <v>135.4</v>
      </c>
      <c r="CJ523" s="141">
        <v>139.80000000000001</v>
      </c>
      <c r="CK523" s="141">
        <v>139.9</v>
      </c>
      <c r="CL523" s="141">
        <v>139.9</v>
      </c>
    </row>
    <row r="524" spans="1:90" x14ac:dyDescent="0.2">
      <c r="A524" s="138" t="s">
        <v>3828</v>
      </c>
      <c r="B524" s="138" t="s">
        <v>3829</v>
      </c>
      <c r="C524" s="139">
        <v>0.20139000000000001</v>
      </c>
      <c r="D524" s="141">
        <v>100.9</v>
      </c>
      <c r="E524" s="141">
        <v>100</v>
      </c>
      <c r="F524" s="141">
        <v>100.9</v>
      </c>
      <c r="G524" s="141">
        <v>103.5</v>
      </c>
      <c r="H524" s="141">
        <v>103.5</v>
      </c>
      <c r="I524" s="141">
        <v>103.2</v>
      </c>
      <c r="J524" s="141">
        <v>102.8</v>
      </c>
      <c r="K524" s="141">
        <v>102.8</v>
      </c>
      <c r="L524" s="141">
        <v>103.1</v>
      </c>
      <c r="M524" s="141">
        <v>103.8</v>
      </c>
      <c r="N524" s="141">
        <v>103.9</v>
      </c>
      <c r="O524" s="141">
        <v>104.3</v>
      </c>
      <c r="P524" s="141">
        <v>106</v>
      </c>
      <c r="Q524" s="141">
        <v>106.6</v>
      </c>
      <c r="R524" s="141">
        <v>105.8</v>
      </c>
      <c r="S524" s="141">
        <v>108.2</v>
      </c>
      <c r="T524" s="141">
        <v>109.1</v>
      </c>
      <c r="U524" s="141">
        <v>107.9</v>
      </c>
      <c r="V524" s="141">
        <v>108.2</v>
      </c>
      <c r="W524" s="141">
        <v>109.1</v>
      </c>
      <c r="X524" s="141">
        <v>110.1</v>
      </c>
      <c r="Y524" s="141">
        <v>110.2</v>
      </c>
      <c r="Z524" s="141">
        <v>108.2</v>
      </c>
      <c r="AA524" s="141">
        <v>107.8</v>
      </c>
      <c r="AB524" s="141">
        <v>109.5</v>
      </c>
      <c r="AC524" s="141">
        <v>109.4</v>
      </c>
      <c r="AD524" s="141">
        <v>109.5</v>
      </c>
      <c r="AE524" s="141">
        <v>109.1</v>
      </c>
      <c r="AF524" s="141">
        <v>109.2</v>
      </c>
      <c r="AG524" s="141">
        <v>109.3</v>
      </c>
      <c r="AH524" s="141">
        <v>109.6</v>
      </c>
      <c r="AI524" s="141">
        <v>109.6</v>
      </c>
      <c r="AJ524" s="141">
        <v>109.7</v>
      </c>
      <c r="AK524" s="141">
        <v>109.8</v>
      </c>
      <c r="AL524" s="141">
        <v>110.3</v>
      </c>
      <c r="AM524" s="141">
        <v>111.1</v>
      </c>
      <c r="AN524" s="141">
        <v>113.6</v>
      </c>
      <c r="AO524" s="141">
        <v>113.6</v>
      </c>
      <c r="AP524" s="141">
        <v>113.2</v>
      </c>
      <c r="AQ524" s="141">
        <v>113.4</v>
      </c>
      <c r="AR524" s="141">
        <v>113.6</v>
      </c>
      <c r="AS524" s="141">
        <v>114</v>
      </c>
      <c r="AT524" s="141">
        <v>113.4</v>
      </c>
      <c r="AU524" s="141">
        <v>114.8</v>
      </c>
      <c r="AV524" s="141">
        <v>114.3</v>
      </c>
      <c r="AW524" s="141">
        <v>114.6</v>
      </c>
      <c r="AX524" s="141">
        <v>115</v>
      </c>
      <c r="AY524" s="141">
        <v>112</v>
      </c>
      <c r="AZ524" s="141">
        <v>108.9</v>
      </c>
      <c r="BA524" s="141">
        <v>109.3</v>
      </c>
      <c r="BB524" s="141">
        <v>110</v>
      </c>
      <c r="BC524" s="141">
        <v>110.3</v>
      </c>
      <c r="BD524" s="141">
        <v>109.6</v>
      </c>
      <c r="BE524" s="141">
        <v>109.6</v>
      </c>
      <c r="BF524" s="141">
        <v>109.9</v>
      </c>
      <c r="BG524" s="141">
        <v>110.5</v>
      </c>
      <c r="BH524" s="141">
        <v>111.2</v>
      </c>
      <c r="BI524" s="141">
        <v>111.2</v>
      </c>
      <c r="BJ524" s="141">
        <v>111.6</v>
      </c>
      <c r="BK524" s="141">
        <v>116.3</v>
      </c>
      <c r="BL524" s="141">
        <v>119.6</v>
      </c>
      <c r="BM524" s="141">
        <v>119.4</v>
      </c>
      <c r="BN524" s="141">
        <v>119.4</v>
      </c>
      <c r="BO524" s="141">
        <v>119.4</v>
      </c>
      <c r="BP524" s="141">
        <v>119.5</v>
      </c>
      <c r="BQ524" s="141">
        <v>119.5</v>
      </c>
      <c r="BR524" s="141">
        <v>120.6</v>
      </c>
      <c r="BS524" s="141">
        <v>120.6</v>
      </c>
      <c r="BT524" s="141">
        <v>120.6</v>
      </c>
      <c r="BU524" s="141">
        <v>120.6</v>
      </c>
      <c r="BV524" s="141">
        <v>120.6</v>
      </c>
      <c r="BW524" s="141">
        <v>120.6</v>
      </c>
      <c r="BX524" s="141">
        <v>122</v>
      </c>
      <c r="BY524" s="141">
        <v>122.7</v>
      </c>
      <c r="BZ524" s="141">
        <v>122.4</v>
      </c>
      <c r="CA524" s="141">
        <v>125</v>
      </c>
      <c r="CB524" s="141">
        <v>125.4</v>
      </c>
      <c r="CC524" s="141">
        <v>126.6</v>
      </c>
      <c r="CD524" s="141">
        <v>129.5</v>
      </c>
      <c r="CE524" s="141">
        <v>129.30000000000001</v>
      </c>
      <c r="CF524" s="141">
        <v>130.9</v>
      </c>
      <c r="CG524" s="141">
        <v>131.69999999999999</v>
      </c>
      <c r="CH524" s="141">
        <v>132.30000000000001</v>
      </c>
      <c r="CI524" s="141">
        <v>132.1</v>
      </c>
      <c r="CJ524" s="141">
        <v>131.6</v>
      </c>
      <c r="CK524" s="141">
        <v>130.69999999999999</v>
      </c>
      <c r="CL524" s="141">
        <v>133.4</v>
      </c>
    </row>
    <row r="525" spans="1:90" x14ac:dyDescent="0.2">
      <c r="A525" s="138" t="s">
        <v>1799</v>
      </c>
      <c r="B525" s="138" t="s">
        <v>3830</v>
      </c>
      <c r="C525" s="139">
        <v>9.758E-2</v>
      </c>
      <c r="D525" s="141">
        <v>101</v>
      </c>
      <c r="E525" s="141">
        <v>100.1</v>
      </c>
      <c r="F525" s="141">
        <v>98.1</v>
      </c>
      <c r="G525" s="141">
        <v>98.2</v>
      </c>
      <c r="H525" s="141">
        <v>98.4</v>
      </c>
      <c r="I525" s="141">
        <v>98</v>
      </c>
      <c r="J525" s="141">
        <v>97.8</v>
      </c>
      <c r="K525" s="141">
        <v>97.9</v>
      </c>
      <c r="L525" s="141">
        <v>98.2</v>
      </c>
      <c r="M525" s="141">
        <v>96.2</v>
      </c>
      <c r="N525" s="141">
        <v>92.4</v>
      </c>
      <c r="O525" s="141">
        <v>91.5</v>
      </c>
      <c r="P525" s="141">
        <v>91.3</v>
      </c>
      <c r="Q525" s="141">
        <v>91.4</v>
      </c>
      <c r="R525" s="141">
        <v>90.8</v>
      </c>
      <c r="S525" s="141">
        <v>91.4</v>
      </c>
      <c r="T525" s="141">
        <v>90.5</v>
      </c>
      <c r="U525" s="141">
        <v>91.2</v>
      </c>
      <c r="V525" s="141">
        <v>91.5</v>
      </c>
      <c r="W525" s="141">
        <v>91.8</v>
      </c>
      <c r="X525" s="141">
        <v>91.9</v>
      </c>
      <c r="Y525" s="141">
        <v>92</v>
      </c>
      <c r="Z525" s="141">
        <v>92.9</v>
      </c>
      <c r="AA525" s="141">
        <v>94.2</v>
      </c>
      <c r="AB525" s="141">
        <v>96.4</v>
      </c>
      <c r="AC525" s="141">
        <v>96.7</v>
      </c>
      <c r="AD525" s="141">
        <v>97</v>
      </c>
      <c r="AE525" s="141">
        <v>106.6</v>
      </c>
      <c r="AF525" s="141">
        <v>107.7</v>
      </c>
      <c r="AG525" s="141">
        <v>108.1</v>
      </c>
      <c r="AH525" s="141">
        <v>107.9</v>
      </c>
      <c r="AI525" s="141">
        <v>108.8</v>
      </c>
      <c r="AJ525" s="141">
        <v>108.7</v>
      </c>
      <c r="AK525" s="141">
        <v>108.8</v>
      </c>
      <c r="AL525" s="141">
        <v>109.6</v>
      </c>
      <c r="AM525" s="141">
        <v>109.9</v>
      </c>
      <c r="AN525" s="141">
        <v>110.3</v>
      </c>
      <c r="AO525" s="141">
        <v>114.2</v>
      </c>
      <c r="AP525" s="141">
        <v>122.2</v>
      </c>
      <c r="AQ525" s="141">
        <v>128.1</v>
      </c>
      <c r="AR525" s="141">
        <v>129.80000000000001</v>
      </c>
      <c r="AS525" s="141">
        <v>131.6</v>
      </c>
      <c r="AT525" s="141">
        <v>132.1</v>
      </c>
      <c r="AU525" s="141">
        <v>132.5</v>
      </c>
      <c r="AV525" s="141">
        <v>132.1</v>
      </c>
      <c r="AW525" s="141">
        <v>131.6</v>
      </c>
      <c r="AX525" s="141">
        <v>131</v>
      </c>
      <c r="AY525" s="141">
        <v>129.6</v>
      </c>
      <c r="AZ525" s="141">
        <v>126.5</v>
      </c>
      <c r="BA525" s="141">
        <v>126</v>
      </c>
      <c r="BB525" s="141">
        <v>126.9</v>
      </c>
      <c r="BC525" s="141">
        <v>132.69999999999999</v>
      </c>
      <c r="BD525" s="141">
        <v>131.19999999999999</v>
      </c>
      <c r="BE525" s="141">
        <v>130</v>
      </c>
      <c r="BF525" s="141">
        <v>131.1</v>
      </c>
      <c r="BG525" s="141">
        <v>132.6</v>
      </c>
      <c r="BH525" s="141">
        <v>134.5</v>
      </c>
      <c r="BI525" s="141">
        <v>135.4</v>
      </c>
      <c r="BJ525" s="141">
        <v>136.69999999999999</v>
      </c>
      <c r="BK525" s="141">
        <v>137</v>
      </c>
      <c r="BL525" s="141">
        <v>130</v>
      </c>
      <c r="BM525" s="141">
        <v>130</v>
      </c>
      <c r="BN525" s="141">
        <v>130</v>
      </c>
      <c r="BO525" s="141">
        <v>130</v>
      </c>
      <c r="BP525" s="141">
        <v>130</v>
      </c>
      <c r="BQ525" s="141">
        <v>130</v>
      </c>
      <c r="BR525" s="141">
        <v>130</v>
      </c>
      <c r="BS525" s="141">
        <v>130</v>
      </c>
      <c r="BT525" s="141">
        <v>130</v>
      </c>
      <c r="BU525" s="141">
        <v>130</v>
      </c>
      <c r="BV525" s="141">
        <v>130</v>
      </c>
      <c r="BW525" s="141">
        <v>130</v>
      </c>
      <c r="BX525" s="141">
        <v>133.1</v>
      </c>
      <c r="BY525" s="141">
        <v>139.19999999999999</v>
      </c>
      <c r="BZ525" s="141">
        <v>137</v>
      </c>
      <c r="CA525" s="141">
        <v>135.9</v>
      </c>
      <c r="CB525" s="141">
        <v>135.9</v>
      </c>
      <c r="CC525" s="141">
        <v>135.9</v>
      </c>
      <c r="CD525" s="141">
        <v>135.9</v>
      </c>
      <c r="CE525" s="141">
        <v>135.9</v>
      </c>
      <c r="CF525" s="141">
        <v>135.9</v>
      </c>
      <c r="CG525" s="141">
        <v>138.80000000000001</v>
      </c>
      <c r="CH525" s="141">
        <v>135.4</v>
      </c>
      <c r="CI525" s="141">
        <v>135.4</v>
      </c>
      <c r="CJ525" s="141">
        <v>135.4</v>
      </c>
      <c r="CK525" s="141">
        <v>135.4</v>
      </c>
      <c r="CL525" s="141">
        <v>135.4</v>
      </c>
    </row>
    <row r="526" spans="1:90" x14ac:dyDescent="0.2">
      <c r="A526" s="138" t="s">
        <v>3831</v>
      </c>
      <c r="B526" s="138" t="s">
        <v>3832</v>
      </c>
      <c r="C526" s="139">
        <v>6.6800000000000002E-3</v>
      </c>
      <c r="D526" s="141">
        <v>114.4</v>
      </c>
      <c r="E526" s="141">
        <v>114.4</v>
      </c>
      <c r="F526" s="141">
        <v>114.4</v>
      </c>
      <c r="G526" s="141">
        <v>111.6</v>
      </c>
      <c r="H526" s="141">
        <v>111.6</v>
      </c>
      <c r="I526" s="141">
        <v>111.6</v>
      </c>
      <c r="J526" s="141">
        <v>111.6</v>
      </c>
      <c r="K526" s="141">
        <v>111.6</v>
      </c>
      <c r="L526" s="141">
        <v>111.6</v>
      </c>
      <c r="M526" s="141">
        <v>111.6</v>
      </c>
      <c r="N526" s="141">
        <v>111.6</v>
      </c>
      <c r="O526" s="141">
        <v>111.6</v>
      </c>
      <c r="P526" s="141">
        <v>91.9</v>
      </c>
      <c r="Q526" s="141">
        <v>91.9</v>
      </c>
      <c r="R526" s="141">
        <v>91.9</v>
      </c>
      <c r="S526" s="141">
        <v>91.9</v>
      </c>
      <c r="T526" s="141">
        <v>91.9</v>
      </c>
      <c r="U526" s="141">
        <v>91.9</v>
      </c>
      <c r="V526" s="141">
        <v>91.9</v>
      </c>
      <c r="W526" s="141">
        <v>91.9</v>
      </c>
      <c r="X526" s="141">
        <v>91.9</v>
      </c>
      <c r="Y526" s="141">
        <v>91.9</v>
      </c>
      <c r="Z526" s="141">
        <v>91.9</v>
      </c>
      <c r="AA526" s="141">
        <v>91.9</v>
      </c>
      <c r="AB526" s="141">
        <v>88.6</v>
      </c>
      <c r="AC526" s="141">
        <v>88.6</v>
      </c>
      <c r="AD526" s="141">
        <v>88.6</v>
      </c>
      <c r="AE526" s="141">
        <v>88.6</v>
      </c>
      <c r="AF526" s="141">
        <v>88.6</v>
      </c>
      <c r="AG526" s="141">
        <v>88.6</v>
      </c>
      <c r="AH526" s="141">
        <v>88.6</v>
      </c>
      <c r="AI526" s="141">
        <v>88.6</v>
      </c>
      <c r="AJ526" s="141">
        <v>88.6</v>
      </c>
      <c r="AK526" s="141">
        <v>88.6</v>
      </c>
      <c r="AL526" s="141">
        <v>88.6</v>
      </c>
      <c r="AM526" s="141">
        <v>88.6</v>
      </c>
      <c r="AN526" s="141">
        <v>88.6</v>
      </c>
      <c r="AO526" s="141">
        <v>88.6</v>
      </c>
      <c r="AP526" s="141">
        <v>88.6</v>
      </c>
      <c r="AQ526" s="141">
        <v>88.6</v>
      </c>
      <c r="AR526" s="141">
        <v>88.6</v>
      </c>
      <c r="AS526" s="141">
        <v>88.6</v>
      </c>
      <c r="AT526" s="141">
        <v>88.6</v>
      </c>
      <c r="AU526" s="141">
        <v>88.6</v>
      </c>
      <c r="AV526" s="141">
        <v>88.6</v>
      </c>
      <c r="AW526" s="141">
        <v>88.6</v>
      </c>
      <c r="AX526" s="141">
        <v>88.6</v>
      </c>
      <c r="AY526" s="141">
        <v>88.6</v>
      </c>
      <c r="AZ526" s="141">
        <v>88.6</v>
      </c>
      <c r="BA526" s="141">
        <v>88.6</v>
      </c>
      <c r="BB526" s="141">
        <v>88.6</v>
      </c>
      <c r="BC526" s="141">
        <v>88.6</v>
      </c>
      <c r="BD526" s="141">
        <v>88.6</v>
      </c>
      <c r="BE526" s="141">
        <v>88.6</v>
      </c>
      <c r="BF526" s="141">
        <v>88.6</v>
      </c>
      <c r="BG526" s="141">
        <v>88.6</v>
      </c>
      <c r="BH526" s="141">
        <v>88.6</v>
      </c>
      <c r="BI526" s="141">
        <v>88.6</v>
      </c>
      <c r="BJ526" s="141">
        <v>90</v>
      </c>
      <c r="BK526" s="141">
        <v>90.5</v>
      </c>
      <c r="BL526" s="141">
        <v>126.3</v>
      </c>
      <c r="BM526" s="141">
        <v>133.80000000000001</v>
      </c>
      <c r="BN526" s="141">
        <v>125.6</v>
      </c>
      <c r="BO526" s="141">
        <v>119.3</v>
      </c>
      <c r="BP526" s="141">
        <v>114.4</v>
      </c>
      <c r="BQ526" s="141">
        <v>127.7</v>
      </c>
      <c r="BR526" s="141">
        <v>128.6</v>
      </c>
      <c r="BS526" s="141">
        <v>128.6</v>
      </c>
      <c r="BT526" s="141">
        <v>128.6</v>
      </c>
      <c r="BU526" s="141">
        <v>128.6</v>
      </c>
      <c r="BV526" s="141">
        <v>128.6</v>
      </c>
      <c r="BW526" s="141">
        <v>128.6</v>
      </c>
      <c r="BX526" s="141">
        <v>126.4</v>
      </c>
      <c r="BY526" s="141">
        <v>133.30000000000001</v>
      </c>
      <c r="BZ526" s="141">
        <v>136.30000000000001</v>
      </c>
      <c r="CA526" s="141">
        <v>135.9</v>
      </c>
      <c r="CB526" s="141">
        <v>135.80000000000001</v>
      </c>
      <c r="CC526" s="141">
        <v>135.80000000000001</v>
      </c>
      <c r="CD526" s="141">
        <v>135.80000000000001</v>
      </c>
      <c r="CE526" s="141">
        <v>135.80000000000001</v>
      </c>
      <c r="CF526" s="141">
        <v>135.80000000000001</v>
      </c>
      <c r="CG526" s="141">
        <v>135.80000000000001</v>
      </c>
      <c r="CH526" s="141">
        <v>135.80000000000001</v>
      </c>
      <c r="CI526" s="141">
        <v>135.80000000000001</v>
      </c>
      <c r="CJ526" s="141">
        <v>135.80000000000001</v>
      </c>
      <c r="CK526" s="141">
        <v>135.80000000000001</v>
      </c>
      <c r="CL526" s="141">
        <v>135.80000000000001</v>
      </c>
    </row>
    <row r="527" spans="1:90" x14ac:dyDescent="0.2">
      <c r="A527" s="138" t="s">
        <v>3833</v>
      </c>
      <c r="B527" s="138" t="s">
        <v>3834</v>
      </c>
      <c r="C527" s="139">
        <v>4.6589999999999999E-2</v>
      </c>
      <c r="D527" s="141">
        <v>99.4</v>
      </c>
      <c r="E527" s="141">
        <v>99.2</v>
      </c>
      <c r="F527" s="141">
        <v>98.7</v>
      </c>
      <c r="G527" s="141">
        <v>102.2</v>
      </c>
      <c r="H527" s="141">
        <v>102.5</v>
      </c>
      <c r="I527" s="141">
        <v>102</v>
      </c>
      <c r="J527" s="141">
        <v>102.7</v>
      </c>
      <c r="K527" s="141">
        <v>103.3</v>
      </c>
      <c r="L527" s="141">
        <v>102.1</v>
      </c>
      <c r="M527" s="141">
        <v>102.7</v>
      </c>
      <c r="N527" s="141">
        <v>105.4</v>
      </c>
      <c r="O527" s="141">
        <v>104.9</v>
      </c>
      <c r="P527" s="141">
        <v>102.9</v>
      </c>
      <c r="Q527" s="141">
        <v>105.1</v>
      </c>
      <c r="R527" s="141">
        <v>103.6</v>
      </c>
      <c r="S527" s="141">
        <v>115.7</v>
      </c>
      <c r="T527" s="141">
        <v>115.9</v>
      </c>
      <c r="U527" s="141">
        <v>113.8</v>
      </c>
      <c r="V527" s="141">
        <v>113.6</v>
      </c>
      <c r="W527" s="141">
        <v>116.6</v>
      </c>
      <c r="X527" s="141">
        <v>113.9</v>
      </c>
      <c r="Y527" s="141">
        <v>115.2</v>
      </c>
      <c r="Z527" s="141">
        <v>113.9</v>
      </c>
      <c r="AA527" s="141">
        <v>117.7</v>
      </c>
      <c r="AB527" s="141">
        <v>119.5</v>
      </c>
      <c r="AC527" s="141">
        <v>118.6</v>
      </c>
      <c r="AD527" s="141">
        <v>117.3</v>
      </c>
      <c r="AE527" s="141">
        <v>128.5</v>
      </c>
      <c r="AF527" s="141">
        <v>129.4</v>
      </c>
      <c r="AG527" s="141">
        <v>129.6</v>
      </c>
      <c r="AH527" s="141">
        <v>128</v>
      </c>
      <c r="AI527" s="141">
        <v>131</v>
      </c>
      <c r="AJ527" s="141">
        <v>131.1</v>
      </c>
      <c r="AK527" s="141">
        <v>129.19999999999999</v>
      </c>
      <c r="AL527" s="141">
        <v>131.9</v>
      </c>
      <c r="AM527" s="141">
        <v>131.80000000000001</v>
      </c>
      <c r="AN527" s="141">
        <v>130.80000000000001</v>
      </c>
      <c r="AO527" s="141">
        <v>131.30000000000001</v>
      </c>
      <c r="AP527" s="141">
        <v>130.80000000000001</v>
      </c>
      <c r="AQ527" s="141">
        <v>130.80000000000001</v>
      </c>
      <c r="AR527" s="141">
        <v>130.80000000000001</v>
      </c>
      <c r="AS527" s="141">
        <v>130.80000000000001</v>
      </c>
      <c r="AT527" s="141">
        <v>130.80000000000001</v>
      </c>
      <c r="AU527" s="141">
        <v>130.80000000000001</v>
      </c>
      <c r="AV527" s="141">
        <v>131.19999999999999</v>
      </c>
      <c r="AW527" s="141">
        <v>139.4</v>
      </c>
      <c r="AX527" s="141">
        <v>142.6</v>
      </c>
      <c r="AY527" s="141">
        <v>142.69999999999999</v>
      </c>
      <c r="AZ527" s="141">
        <v>142.5</v>
      </c>
      <c r="BA527" s="141">
        <v>140.5</v>
      </c>
      <c r="BB527" s="141">
        <v>137.9</v>
      </c>
      <c r="BC527" s="141">
        <v>140.80000000000001</v>
      </c>
      <c r="BD527" s="141">
        <v>129.9</v>
      </c>
      <c r="BE527" s="141">
        <v>129.9</v>
      </c>
      <c r="BF527" s="141">
        <v>132.4</v>
      </c>
      <c r="BG527" s="141">
        <v>132.4</v>
      </c>
      <c r="BH527" s="141">
        <v>132.4</v>
      </c>
      <c r="BI527" s="141">
        <v>130.5</v>
      </c>
      <c r="BJ527" s="141">
        <v>136</v>
      </c>
      <c r="BK527" s="141">
        <v>138.80000000000001</v>
      </c>
      <c r="BL527" s="141">
        <v>144</v>
      </c>
      <c r="BM527" s="141">
        <v>139</v>
      </c>
      <c r="BN527" s="141">
        <v>139.9</v>
      </c>
      <c r="BO527" s="141">
        <v>136.30000000000001</v>
      </c>
      <c r="BP527" s="141">
        <v>143.9</v>
      </c>
      <c r="BQ527" s="141">
        <v>139.30000000000001</v>
      </c>
      <c r="BR527" s="141">
        <v>141.9</v>
      </c>
      <c r="BS527" s="141">
        <v>143.19999999999999</v>
      </c>
      <c r="BT527" s="141">
        <v>139.9</v>
      </c>
      <c r="BU527" s="141">
        <v>144.30000000000001</v>
      </c>
      <c r="BV527" s="141">
        <v>146.1</v>
      </c>
      <c r="BW527" s="141">
        <v>144.19999999999999</v>
      </c>
      <c r="BX527" s="141">
        <v>150.1</v>
      </c>
      <c r="BY527" s="141">
        <v>150.4</v>
      </c>
      <c r="BZ527" s="141">
        <v>153.80000000000001</v>
      </c>
      <c r="CA527" s="141">
        <v>156.69999999999999</v>
      </c>
      <c r="CB527" s="141">
        <v>155.5</v>
      </c>
      <c r="CC527" s="141">
        <v>161.6</v>
      </c>
      <c r="CD527" s="141">
        <v>163.1</v>
      </c>
      <c r="CE527" s="141">
        <v>160.4</v>
      </c>
      <c r="CF527" s="141">
        <v>162.80000000000001</v>
      </c>
      <c r="CG527" s="141">
        <v>160.69999999999999</v>
      </c>
      <c r="CH527" s="141">
        <v>163</v>
      </c>
      <c r="CI527" s="141">
        <v>164.2</v>
      </c>
      <c r="CJ527" s="141">
        <v>170.6</v>
      </c>
      <c r="CK527" s="141">
        <v>164.2</v>
      </c>
      <c r="CL527" s="141">
        <v>170</v>
      </c>
    </row>
    <row r="528" spans="1:90" x14ac:dyDescent="0.2">
      <c r="A528" s="138" t="s">
        <v>3835</v>
      </c>
      <c r="B528" s="138" t="s">
        <v>3836</v>
      </c>
      <c r="C528" s="139">
        <v>1.201E-2</v>
      </c>
      <c r="D528" s="141">
        <v>101</v>
      </c>
      <c r="E528" s="141">
        <v>101</v>
      </c>
      <c r="F528" s="141">
        <v>101</v>
      </c>
      <c r="G528" s="141">
        <v>101.6</v>
      </c>
      <c r="H528" s="141">
        <v>101.2</v>
      </c>
      <c r="I528" s="141">
        <v>101.2</v>
      </c>
      <c r="J528" s="141">
        <v>102.3</v>
      </c>
      <c r="K528" s="141">
        <v>101.5</v>
      </c>
      <c r="L528" s="141">
        <v>102</v>
      </c>
      <c r="M528" s="141">
        <v>101.9</v>
      </c>
      <c r="N528" s="141">
        <v>101.2</v>
      </c>
      <c r="O528" s="141">
        <v>101.2</v>
      </c>
      <c r="P528" s="141">
        <v>101.6</v>
      </c>
      <c r="Q528" s="141">
        <v>102.8</v>
      </c>
      <c r="R528" s="141">
        <v>102.8</v>
      </c>
      <c r="S528" s="141">
        <v>103.7</v>
      </c>
      <c r="T528" s="141">
        <v>102.6</v>
      </c>
      <c r="U528" s="141">
        <v>102.6</v>
      </c>
      <c r="V528" s="141">
        <v>103.7</v>
      </c>
      <c r="W528" s="141">
        <v>104.8</v>
      </c>
      <c r="X528" s="141">
        <v>105.5</v>
      </c>
      <c r="Y528" s="141">
        <v>104.8</v>
      </c>
      <c r="Z528" s="141">
        <v>104</v>
      </c>
      <c r="AA528" s="141">
        <v>104.9</v>
      </c>
      <c r="AB528" s="141">
        <v>104.6</v>
      </c>
      <c r="AC528" s="141">
        <v>103.8</v>
      </c>
      <c r="AD528" s="141">
        <v>103.8</v>
      </c>
      <c r="AE528" s="141">
        <v>103.2</v>
      </c>
      <c r="AF528" s="141">
        <v>103.2</v>
      </c>
      <c r="AG528" s="141">
        <v>103.2</v>
      </c>
      <c r="AH528" s="141">
        <v>103.2</v>
      </c>
      <c r="AI528" s="141">
        <v>103.2</v>
      </c>
      <c r="AJ528" s="141">
        <v>103.2</v>
      </c>
      <c r="AK528" s="141">
        <v>104.1</v>
      </c>
      <c r="AL528" s="141">
        <v>105</v>
      </c>
      <c r="AM528" s="141">
        <v>105.5</v>
      </c>
      <c r="AN528" s="141">
        <v>100.7</v>
      </c>
      <c r="AO528" s="141">
        <v>111.2</v>
      </c>
      <c r="AP528" s="141">
        <v>107.2</v>
      </c>
      <c r="AQ528" s="141">
        <v>109.5</v>
      </c>
      <c r="AR528" s="141">
        <v>109.4</v>
      </c>
      <c r="AS528" s="141">
        <v>108.6</v>
      </c>
      <c r="AT528" s="141">
        <v>107.7</v>
      </c>
      <c r="AU528" s="141">
        <v>110.6</v>
      </c>
      <c r="AV528" s="141">
        <v>109.4</v>
      </c>
      <c r="AW528" s="141">
        <v>110.4</v>
      </c>
      <c r="AX528" s="141">
        <v>110.6</v>
      </c>
      <c r="AY528" s="141">
        <v>111.6</v>
      </c>
      <c r="AZ528" s="141">
        <v>121.6</v>
      </c>
      <c r="BA528" s="141">
        <v>116.5</v>
      </c>
      <c r="BB528" s="141">
        <v>110.8</v>
      </c>
      <c r="BC528" s="141">
        <v>110.6</v>
      </c>
      <c r="BD528" s="141">
        <v>108</v>
      </c>
      <c r="BE528" s="141">
        <v>109.6</v>
      </c>
      <c r="BF528" s="141">
        <v>109.4</v>
      </c>
      <c r="BG528" s="141">
        <v>108.8</v>
      </c>
      <c r="BH528" s="141">
        <v>107.8</v>
      </c>
      <c r="BI528" s="141">
        <v>107.8</v>
      </c>
      <c r="BJ528" s="141">
        <v>107.8</v>
      </c>
      <c r="BK528" s="141">
        <v>107.8</v>
      </c>
      <c r="BL528" s="141">
        <v>108.5</v>
      </c>
      <c r="BM528" s="141">
        <v>109.3</v>
      </c>
      <c r="BN528" s="141">
        <v>109.1</v>
      </c>
      <c r="BO528" s="141">
        <v>107.7</v>
      </c>
      <c r="BP528" s="141">
        <v>109.8</v>
      </c>
      <c r="BQ528" s="141">
        <v>109.8</v>
      </c>
      <c r="BR528" s="141">
        <v>109.8</v>
      </c>
      <c r="BS528" s="141">
        <v>109.8</v>
      </c>
      <c r="BT528" s="141">
        <v>110.4</v>
      </c>
      <c r="BU528" s="141">
        <v>110.4</v>
      </c>
      <c r="BV528" s="141">
        <v>110.4</v>
      </c>
      <c r="BW528" s="141">
        <v>110.4</v>
      </c>
      <c r="BX528" s="141">
        <v>110.5</v>
      </c>
      <c r="BY528" s="141">
        <v>112.3</v>
      </c>
      <c r="BZ528" s="141">
        <v>112.3</v>
      </c>
      <c r="CA528" s="141">
        <v>111.8</v>
      </c>
      <c r="CB528" s="141">
        <v>111.1</v>
      </c>
      <c r="CC528" s="141">
        <v>112.3</v>
      </c>
      <c r="CD528" s="141">
        <v>112.4</v>
      </c>
      <c r="CE528" s="141">
        <v>114.7</v>
      </c>
      <c r="CF528" s="141">
        <v>115.5</v>
      </c>
      <c r="CG528" s="141">
        <v>115.5</v>
      </c>
      <c r="CH528" s="141">
        <v>117.9</v>
      </c>
      <c r="CI528" s="141">
        <v>118</v>
      </c>
      <c r="CJ528" s="141">
        <v>118.6</v>
      </c>
      <c r="CK528" s="141">
        <v>118.6</v>
      </c>
      <c r="CL528" s="141">
        <v>116.2</v>
      </c>
    </row>
    <row r="529" spans="1:90" x14ac:dyDescent="0.2">
      <c r="A529" s="138" t="s">
        <v>3837</v>
      </c>
      <c r="B529" s="138" t="s">
        <v>2139</v>
      </c>
      <c r="C529" s="139">
        <v>2.5559699999999999</v>
      </c>
      <c r="D529" s="141">
        <v>99.5</v>
      </c>
      <c r="E529" s="141">
        <v>100.6</v>
      </c>
      <c r="F529" s="141">
        <v>101.5</v>
      </c>
      <c r="G529" s="141">
        <v>103</v>
      </c>
      <c r="H529" s="141">
        <v>103</v>
      </c>
      <c r="I529" s="141">
        <v>102.3</v>
      </c>
      <c r="J529" s="141">
        <v>103.1</v>
      </c>
      <c r="K529" s="141">
        <v>102.8</v>
      </c>
      <c r="L529" s="141">
        <v>102.6</v>
      </c>
      <c r="M529" s="141">
        <v>102.7</v>
      </c>
      <c r="N529" s="141">
        <v>103.1</v>
      </c>
      <c r="O529" s="141">
        <v>103</v>
      </c>
      <c r="P529" s="141">
        <v>103.9</v>
      </c>
      <c r="Q529" s="141">
        <v>105.3</v>
      </c>
      <c r="R529" s="141">
        <v>106.1</v>
      </c>
      <c r="S529" s="141">
        <v>110.1</v>
      </c>
      <c r="T529" s="141">
        <v>111.5</v>
      </c>
      <c r="U529" s="141">
        <v>112.5</v>
      </c>
      <c r="V529" s="141">
        <v>113.5</v>
      </c>
      <c r="W529" s="141">
        <v>113.8</v>
      </c>
      <c r="X529" s="141">
        <v>114.1</v>
      </c>
      <c r="Y529" s="141">
        <v>114.6</v>
      </c>
      <c r="Z529" s="141">
        <v>115.8</v>
      </c>
      <c r="AA529" s="141">
        <v>116.8</v>
      </c>
      <c r="AB529" s="141">
        <v>119.1</v>
      </c>
      <c r="AC529" s="141">
        <v>120</v>
      </c>
      <c r="AD529" s="141">
        <v>122.9</v>
      </c>
      <c r="AE529" s="141">
        <v>125.8</v>
      </c>
      <c r="AF529" s="141">
        <v>126.3</v>
      </c>
      <c r="AG529" s="141">
        <v>127.2</v>
      </c>
      <c r="AH529" s="141">
        <v>127.8</v>
      </c>
      <c r="AI529" s="141">
        <v>128.30000000000001</v>
      </c>
      <c r="AJ529" s="141">
        <v>128.69999999999999</v>
      </c>
      <c r="AK529" s="141">
        <v>129.30000000000001</v>
      </c>
      <c r="AL529" s="141">
        <v>129.30000000000001</v>
      </c>
      <c r="AM529" s="141">
        <v>129.69999999999999</v>
      </c>
      <c r="AN529" s="141">
        <v>128.9</v>
      </c>
      <c r="AO529" s="141">
        <v>128.6</v>
      </c>
      <c r="AP529" s="141">
        <v>129.69999999999999</v>
      </c>
      <c r="AQ529" s="141">
        <v>129.1</v>
      </c>
      <c r="AR529" s="141">
        <v>129</v>
      </c>
      <c r="AS529" s="141">
        <v>128.5</v>
      </c>
      <c r="AT529" s="141">
        <v>129.5</v>
      </c>
      <c r="AU529" s="141">
        <v>130.69999999999999</v>
      </c>
      <c r="AV529" s="141">
        <v>130.30000000000001</v>
      </c>
      <c r="AW529" s="141">
        <v>129.80000000000001</v>
      </c>
      <c r="AX529" s="141">
        <v>131.4</v>
      </c>
      <c r="AY529" s="141">
        <v>131.80000000000001</v>
      </c>
      <c r="AZ529" s="141">
        <v>135</v>
      </c>
      <c r="BA529" s="141">
        <v>136.4</v>
      </c>
      <c r="BB529" s="141">
        <v>138.5</v>
      </c>
      <c r="BC529" s="141">
        <v>139.4</v>
      </c>
      <c r="BD529" s="141">
        <v>139.6</v>
      </c>
      <c r="BE529" s="141">
        <v>140.4</v>
      </c>
      <c r="BF529" s="141">
        <v>140.80000000000001</v>
      </c>
      <c r="BG529" s="141">
        <v>141</v>
      </c>
      <c r="BH529" s="141">
        <v>141.19999999999999</v>
      </c>
      <c r="BI529" s="141">
        <v>141.4</v>
      </c>
      <c r="BJ529" s="141">
        <v>140.80000000000001</v>
      </c>
      <c r="BK529" s="141">
        <v>139.4</v>
      </c>
      <c r="BL529" s="141">
        <v>140.69999999999999</v>
      </c>
      <c r="BM529" s="141">
        <v>142.5</v>
      </c>
      <c r="BN529" s="141">
        <v>143</v>
      </c>
      <c r="BO529" s="141">
        <v>143.69999999999999</v>
      </c>
      <c r="BP529" s="141">
        <v>145</v>
      </c>
      <c r="BQ529" s="141">
        <v>143.30000000000001</v>
      </c>
      <c r="BR529" s="141">
        <v>145.1</v>
      </c>
      <c r="BS529" s="141">
        <v>144</v>
      </c>
      <c r="BT529" s="141">
        <v>143.4</v>
      </c>
      <c r="BU529" s="141">
        <v>145</v>
      </c>
      <c r="BV529" s="141">
        <v>143.80000000000001</v>
      </c>
      <c r="BW529" s="141">
        <v>143.6</v>
      </c>
      <c r="BX529" s="141">
        <v>144.19999999999999</v>
      </c>
      <c r="BY529" s="141">
        <v>146.1</v>
      </c>
      <c r="BZ529" s="141">
        <v>148.30000000000001</v>
      </c>
      <c r="CA529" s="141">
        <v>148.9</v>
      </c>
      <c r="CB529" s="141">
        <v>150.19999999999999</v>
      </c>
      <c r="CC529" s="141">
        <v>149.80000000000001</v>
      </c>
      <c r="CD529" s="141">
        <v>150.19999999999999</v>
      </c>
      <c r="CE529" s="141">
        <v>149.6</v>
      </c>
      <c r="CF529" s="141">
        <v>150.5</v>
      </c>
      <c r="CG529" s="141">
        <v>153.80000000000001</v>
      </c>
      <c r="CH529" s="141">
        <v>155.69999999999999</v>
      </c>
      <c r="CI529" s="141">
        <v>156</v>
      </c>
      <c r="CJ529" s="141">
        <v>155.9</v>
      </c>
      <c r="CK529" s="141">
        <v>156.19999999999999</v>
      </c>
      <c r="CL529" s="141">
        <v>158.19999999999999</v>
      </c>
    </row>
    <row r="530" spans="1:90" x14ac:dyDescent="0.2">
      <c r="A530" s="138" t="s">
        <v>3838</v>
      </c>
      <c r="B530" s="138" t="s">
        <v>2141</v>
      </c>
      <c r="C530" s="139">
        <v>0.65800999999999998</v>
      </c>
      <c r="D530" s="141">
        <v>101.8</v>
      </c>
      <c r="E530" s="141">
        <v>101.7</v>
      </c>
      <c r="F530" s="141">
        <v>101.4</v>
      </c>
      <c r="G530" s="141">
        <v>104.3</v>
      </c>
      <c r="H530" s="141">
        <v>104.6</v>
      </c>
      <c r="I530" s="141">
        <v>104.7</v>
      </c>
      <c r="J530" s="141">
        <v>104.9</v>
      </c>
      <c r="K530" s="141">
        <v>104.8</v>
      </c>
      <c r="L530" s="141">
        <v>103.7</v>
      </c>
      <c r="M530" s="141">
        <v>104.2</v>
      </c>
      <c r="N530" s="141">
        <v>104.6</v>
      </c>
      <c r="O530" s="141">
        <v>105.1</v>
      </c>
      <c r="P530" s="141">
        <v>105.5</v>
      </c>
      <c r="Q530" s="141">
        <v>106.7</v>
      </c>
      <c r="R530" s="141">
        <v>106.7</v>
      </c>
      <c r="S530" s="141">
        <v>108.1</v>
      </c>
      <c r="T530" s="141">
        <v>109</v>
      </c>
      <c r="U530" s="141">
        <v>110.9</v>
      </c>
      <c r="V530" s="141">
        <v>111.8</v>
      </c>
      <c r="W530" s="141">
        <v>111.9</v>
      </c>
      <c r="X530" s="141">
        <v>112.3</v>
      </c>
      <c r="Y530" s="141">
        <v>112.4</v>
      </c>
      <c r="Z530" s="141">
        <v>112.2</v>
      </c>
      <c r="AA530" s="141">
        <v>113.2</v>
      </c>
      <c r="AB530" s="141">
        <v>114.8</v>
      </c>
      <c r="AC530" s="141">
        <v>114.6</v>
      </c>
      <c r="AD530" s="141">
        <v>115.9</v>
      </c>
      <c r="AE530" s="141">
        <v>116.7</v>
      </c>
      <c r="AF530" s="141">
        <v>117.3</v>
      </c>
      <c r="AG530" s="141">
        <v>117.9</v>
      </c>
      <c r="AH530" s="141">
        <v>118.5</v>
      </c>
      <c r="AI530" s="141">
        <v>119.5</v>
      </c>
      <c r="AJ530" s="141">
        <v>119.3</v>
      </c>
      <c r="AK530" s="141">
        <v>119.8</v>
      </c>
      <c r="AL530" s="141">
        <v>120.7</v>
      </c>
      <c r="AM530" s="141">
        <v>121.7</v>
      </c>
      <c r="AN530" s="141">
        <v>123.4</v>
      </c>
      <c r="AO530" s="141">
        <v>124.5</v>
      </c>
      <c r="AP530" s="141">
        <v>124.1</v>
      </c>
      <c r="AQ530" s="141">
        <v>125.2</v>
      </c>
      <c r="AR530" s="141">
        <v>124.2</v>
      </c>
      <c r="AS530" s="141">
        <v>124.5</v>
      </c>
      <c r="AT530" s="141">
        <v>124.1</v>
      </c>
      <c r="AU530" s="141">
        <v>126.6</v>
      </c>
      <c r="AV530" s="141">
        <v>126.6</v>
      </c>
      <c r="AW530" s="141">
        <v>126.1</v>
      </c>
      <c r="AX530" s="141">
        <v>126.5</v>
      </c>
      <c r="AY530" s="141">
        <v>127.4</v>
      </c>
      <c r="AZ530" s="141">
        <v>130.4</v>
      </c>
      <c r="BA530" s="141">
        <v>130.30000000000001</v>
      </c>
      <c r="BB530" s="141">
        <v>130.80000000000001</v>
      </c>
      <c r="BC530" s="141">
        <v>133.30000000000001</v>
      </c>
      <c r="BD530" s="141">
        <v>134.19999999999999</v>
      </c>
      <c r="BE530" s="141">
        <v>134.30000000000001</v>
      </c>
      <c r="BF530" s="141">
        <v>135.9</v>
      </c>
      <c r="BG530" s="141">
        <v>136.1</v>
      </c>
      <c r="BH530" s="141">
        <v>137.1</v>
      </c>
      <c r="BI530" s="141">
        <v>136.4</v>
      </c>
      <c r="BJ530" s="141">
        <v>137.80000000000001</v>
      </c>
      <c r="BK530" s="141">
        <v>137</v>
      </c>
      <c r="BL530" s="141">
        <v>138.9</v>
      </c>
      <c r="BM530" s="141">
        <v>139.4</v>
      </c>
      <c r="BN530" s="141">
        <v>140.30000000000001</v>
      </c>
      <c r="BO530" s="141">
        <v>140.69999999999999</v>
      </c>
      <c r="BP530" s="141">
        <v>143.80000000000001</v>
      </c>
      <c r="BQ530" s="141">
        <v>141</v>
      </c>
      <c r="BR530" s="141">
        <v>141.1</v>
      </c>
      <c r="BS530" s="141">
        <v>140.80000000000001</v>
      </c>
      <c r="BT530" s="141">
        <v>141.19999999999999</v>
      </c>
      <c r="BU530" s="141">
        <v>141.19999999999999</v>
      </c>
      <c r="BV530" s="141">
        <v>141.19999999999999</v>
      </c>
      <c r="BW530" s="141">
        <v>141.80000000000001</v>
      </c>
      <c r="BX530" s="141">
        <v>143.5</v>
      </c>
      <c r="BY530" s="141">
        <v>144.19999999999999</v>
      </c>
      <c r="BZ530" s="141">
        <v>146.19999999999999</v>
      </c>
      <c r="CA530" s="141">
        <v>146.1</v>
      </c>
      <c r="CB530" s="141">
        <v>149.80000000000001</v>
      </c>
      <c r="CC530" s="141">
        <v>151.4</v>
      </c>
      <c r="CD530" s="141">
        <v>153.5</v>
      </c>
      <c r="CE530" s="141">
        <v>153.9</v>
      </c>
      <c r="CF530" s="141">
        <v>155.9</v>
      </c>
      <c r="CG530" s="141">
        <v>157.4</v>
      </c>
      <c r="CH530" s="141">
        <v>158.19999999999999</v>
      </c>
      <c r="CI530" s="141">
        <v>157.9</v>
      </c>
      <c r="CJ530" s="141">
        <v>159.1</v>
      </c>
      <c r="CK530" s="141">
        <v>159.30000000000001</v>
      </c>
      <c r="CL530" s="141">
        <v>160.6</v>
      </c>
    </row>
    <row r="531" spans="1:90" x14ac:dyDescent="0.2">
      <c r="A531" s="138" t="s">
        <v>3839</v>
      </c>
      <c r="B531" s="138" t="s">
        <v>2143</v>
      </c>
      <c r="C531" s="139">
        <v>0.34116999999999997</v>
      </c>
      <c r="D531" s="141">
        <v>101.3</v>
      </c>
      <c r="E531" s="141">
        <v>101.3</v>
      </c>
      <c r="F531" s="141">
        <v>101.2</v>
      </c>
      <c r="G531" s="141">
        <v>104.2</v>
      </c>
      <c r="H531" s="141">
        <v>104.4</v>
      </c>
      <c r="I531" s="141">
        <v>105</v>
      </c>
      <c r="J531" s="141">
        <v>105.1</v>
      </c>
      <c r="K531" s="141">
        <v>105.1</v>
      </c>
      <c r="L531" s="141">
        <v>104.4</v>
      </c>
      <c r="M531" s="141">
        <v>105.4</v>
      </c>
      <c r="N531" s="141">
        <v>106</v>
      </c>
      <c r="O531" s="141">
        <v>106.2</v>
      </c>
      <c r="P531" s="141">
        <v>106.6</v>
      </c>
      <c r="Q531" s="141">
        <v>106.9</v>
      </c>
      <c r="R531" s="141">
        <v>106.9</v>
      </c>
      <c r="S531" s="141">
        <v>108.3</v>
      </c>
      <c r="T531" s="141">
        <v>109</v>
      </c>
      <c r="U531" s="141">
        <v>110</v>
      </c>
      <c r="V531" s="141">
        <v>110.7</v>
      </c>
      <c r="W531" s="141">
        <v>110.6</v>
      </c>
      <c r="X531" s="141">
        <v>110.8</v>
      </c>
      <c r="Y531" s="141">
        <v>111.5</v>
      </c>
      <c r="Z531" s="141">
        <v>111.3</v>
      </c>
      <c r="AA531" s="141">
        <v>112.2</v>
      </c>
      <c r="AB531" s="141">
        <v>113.4</v>
      </c>
      <c r="AC531" s="141">
        <v>115</v>
      </c>
      <c r="AD531" s="141">
        <v>115.4</v>
      </c>
      <c r="AE531" s="141">
        <v>117.5</v>
      </c>
      <c r="AF531" s="141">
        <v>117.9</v>
      </c>
      <c r="AG531" s="141">
        <v>118.6</v>
      </c>
      <c r="AH531" s="141">
        <v>118.7</v>
      </c>
      <c r="AI531" s="141">
        <v>119.6</v>
      </c>
      <c r="AJ531" s="141">
        <v>119.6</v>
      </c>
      <c r="AK531" s="141">
        <v>120.3</v>
      </c>
      <c r="AL531" s="141">
        <v>121.6</v>
      </c>
      <c r="AM531" s="141">
        <v>123.1</v>
      </c>
      <c r="AN531" s="141">
        <v>124.9</v>
      </c>
      <c r="AO531" s="141">
        <v>125.2</v>
      </c>
      <c r="AP531" s="141">
        <v>126.3</v>
      </c>
      <c r="AQ531" s="141">
        <v>128.80000000000001</v>
      </c>
      <c r="AR531" s="141">
        <v>127.5</v>
      </c>
      <c r="AS531" s="141">
        <v>128.4</v>
      </c>
      <c r="AT531" s="141">
        <v>127.3</v>
      </c>
      <c r="AU531" s="141">
        <v>129.80000000000001</v>
      </c>
      <c r="AV531" s="141">
        <v>130.4</v>
      </c>
      <c r="AW531" s="141">
        <v>130.30000000000001</v>
      </c>
      <c r="AX531" s="141">
        <v>130.30000000000001</v>
      </c>
      <c r="AY531" s="141">
        <v>130.19999999999999</v>
      </c>
      <c r="AZ531" s="141">
        <v>136.1</v>
      </c>
      <c r="BA531" s="141">
        <v>136.69999999999999</v>
      </c>
      <c r="BB531" s="141">
        <v>137.80000000000001</v>
      </c>
      <c r="BC531" s="141">
        <v>141.19999999999999</v>
      </c>
      <c r="BD531" s="141">
        <v>142.5</v>
      </c>
      <c r="BE531" s="141">
        <v>143.4</v>
      </c>
      <c r="BF531" s="141">
        <v>145.9</v>
      </c>
      <c r="BG531" s="141">
        <v>146.4</v>
      </c>
      <c r="BH531" s="141">
        <v>147.19999999999999</v>
      </c>
      <c r="BI531" s="141">
        <v>147.30000000000001</v>
      </c>
      <c r="BJ531" s="141">
        <v>148.5</v>
      </c>
      <c r="BK531" s="141">
        <v>148.30000000000001</v>
      </c>
      <c r="BL531" s="141">
        <v>150.4</v>
      </c>
      <c r="BM531" s="141">
        <v>151.9</v>
      </c>
      <c r="BN531" s="141">
        <v>153.19999999999999</v>
      </c>
      <c r="BO531" s="141">
        <v>153.30000000000001</v>
      </c>
      <c r="BP531" s="141">
        <v>154</v>
      </c>
      <c r="BQ531" s="141">
        <v>153.69999999999999</v>
      </c>
      <c r="BR531" s="141">
        <v>153.69999999999999</v>
      </c>
      <c r="BS531" s="141">
        <v>153.1</v>
      </c>
      <c r="BT531" s="141">
        <v>153.9</v>
      </c>
      <c r="BU531" s="141">
        <v>153.80000000000001</v>
      </c>
      <c r="BV531" s="141">
        <v>154</v>
      </c>
      <c r="BW531" s="141">
        <v>155</v>
      </c>
      <c r="BX531" s="141">
        <v>158.4</v>
      </c>
      <c r="BY531" s="141">
        <v>158.1</v>
      </c>
      <c r="BZ531" s="141">
        <v>162.9</v>
      </c>
      <c r="CA531" s="141">
        <v>163</v>
      </c>
      <c r="CB531" s="141">
        <v>166.3</v>
      </c>
      <c r="CC531" s="141">
        <v>167.7</v>
      </c>
      <c r="CD531" s="141">
        <v>171.8</v>
      </c>
      <c r="CE531" s="141">
        <v>173.5</v>
      </c>
      <c r="CF531" s="141">
        <v>175.4</v>
      </c>
      <c r="CG531" s="141">
        <v>176.5</v>
      </c>
      <c r="CH531" s="141">
        <v>177.4</v>
      </c>
      <c r="CI531" s="141">
        <v>177.8</v>
      </c>
      <c r="CJ531" s="141">
        <v>181.3</v>
      </c>
      <c r="CK531" s="141">
        <v>181.5</v>
      </c>
      <c r="CL531" s="141">
        <v>182.3</v>
      </c>
    </row>
    <row r="532" spans="1:90" x14ac:dyDescent="0.2">
      <c r="A532" s="138" t="s">
        <v>3840</v>
      </c>
      <c r="B532" s="138" t="s">
        <v>2145</v>
      </c>
      <c r="C532" s="139">
        <v>6.3250000000000001E-2</v>
      </c>
      <c r="D532" s="141">
        <v>100.7</v>
      </c>
      <c r="E532" s="141">
        <v>101.1</v>
      </c>
      <c r="F532" s="141">
        <v>99.2</v>
      </c>
      <c r="G532" s="141">
        <v>97.8</v>
      </c>
      <c r="H532" s="141">
        <v>95.8</v>
      </c>
      <c r="I532" s="141">
        <v>95.1</v>
      </c>
      <c r="J532" s="141">
        <v>95.2</v>
      </c>
      <c r="K532" s="141">
        <v>94</v>
      </c>
      <c r="L532" s="141">
        <v>95.2</v>
      </c>
      <c r="M532" s="141">
        <v>94.8</v>
      </c>
      <c r="N532" s="141">
        <v>96.2</v>
      </c>
      <c r="O532" s="141">
        <v>99.3</v>
      </c>
      <c r="P532" s="141">
        <v>96.8</v>
      </c>
      <c r="Q532" s="141">
        <v>97.6</v>
      </c>
      <c r="R532" s="141">
        <v>97.6</v>
      </c>
      <c r="S532" s="141">
        <v>102.4</v>
      </c>
      <c r="T532" s="141">
        <v>100.8</v>
      </c>
      <c r="U532" s="141">
        <v>101.1</v>
      </c>
      <c r="V532" s="141">
        <v>101.2</v>
      </c>
      <c r="W532" s="141">
        <v>99.6</v>
      </c>
      <c r="X532" s="141">
        <v>100.7</v>
      </c>
      <c r="Y532" s="141">
        <v>98.2</v>
      </c>
      <c r="Z532" s="141">
        <v>97.2</v>
      </c>
      <c r="AA532" s="141">
        <v>99.4</v>
      </c>
      <c r="AB532" s="141">
        <v>97.1</v>
      </c>
      <c r="AC532" s="141">
        <v>93.6</v>
      </c>
      <c r="AD532" s="141">
        <v>93.4</v>
      </c>
      <c r="AE532" s="141">
        <v>86.7</v>
      </c>
      <c r="AF532" s="141">
        <v>88.5</v>
      </c>
      <c r="AG532" s="141">
        <v>90.2</v>
      </c>
      <c r="AH532" s="141">
        <v>95.3</v>
      </c>
      <c r="AI532" s="141">
        <v>92.3</v>
      </c>
      <c r="AJ532" s="141">
        <v>90.3</v>
      </c>
      <c r="AK532" s="141">
        <v>86.8</v>
      </c>
      <c r="AL532" s="141">
        <v>86</v>
      </c>
      <c r="AM532" s="141">
        <v>86.4</v>
      </c>
      <c r="AN532" s="141">
        <v>85.9</v>
      </c>
      <c r="AO532" s="141">
        <v>87.3</v>
      </c>
      <c r="AP532" s="141">
        <v>84</v>
      </c>
      <c r="AQ532" s="141">
        <v>85.2</v>
      </c>
      <c r="AR532" s="141">
        <v>85.5</v>
      </c>
      <c r="AS532" s="141">
        <v>83.8</v>
      </c>
      <c r="AT532" s="141">
        <v>86.3</v>
      </c>
      <c r="AU532" s="141">
        <v>91.1</v>
      </c>
      <c r="AV532" s="141">
        <v>90.5</v>
      </c>
      <c r="AW532" s="141">
        <v>90.2</v>
      </c>
      <c r="AX532" s="141">
        <v>89</v>
      </c>
      <c r="AY532" s="141">
        <v>93.1</v>
      </c>
      <c r="AZ532" s="141">
        <v>92.7</v>
      </c>
      <c r="BA532" s="141">
        <v>96.2</v>
      </c>
      <c r="BB532" s="141">
        <v>95.6</v>
      </c>
      <c r="BC532" s="141">
        <v>95.2</v>
      </c>
      <c r="BD532" s="141">
        <v>97.5</v>
      </c>
      <c r="BE532" s="141">
        <v>97.8</v>
      </c>
      <c r="BF532" s="141">
        <v>98.6</v>
      </c>
      <c r="BG532" s="141">
        <v>99.1</v>
      </c>
      <c r="BH532" s="141">
        <v>101.1</v>
      </c>
      <c r="BI532" s="141">
        <v>98</v>
      </c>
      <c r="BJ532" s="141">
        <v>100.7</v>
      </c>
      <c r="BK532" s="141">
        <v>98.9</v>
      </c>
      <c r="BL532" s="141">
        <v>101.1</v>
      </c>
      <c r="BM532" s="141">
        <v>95.8</v>
      </c>
      <c r="BN532" s="141">
        <v>94.2</v>
      </c>
      <c r="BO532" s="141">
        <v>94.6</v>
      </c>
      <c r="BP532" s="141">
        <v>94.8</v>
      </c>
      <c r="BQ532" s="141">
        <v>96.9</v>
      </c>
      <c r="BR532" s="141">
        <v>96.3</v>
      </c>
      <c r="BS532" s="141">
        <v>96.5</v>
      </c>
      <c r="BT532" s="141">
        <v>96.9</v>
      </c>
      <c r="BU532" s="141">
        <v>96.2</v>
      </c>
      <c r="BV532" s="141">
        <v>95.6</v>
      </c>
      <c r="BW532" s="141">
        <v>96.7</v>
      </c>
      <c r="BX532" s="141">
        <v>95.4</v>
      </c>
      <c r="BY532" s="141">
        <v>93.4</v>
      </c>
      <c r="BZ532" s="141">
        <v>93.3</v>
      </c>
      <c r="CA532" s="141">
        <v>93.4</v>
      </c>
      <c r="CB532" s="141">
        <v>94.1</v>
      </c>
      <c r="CC532" s="141">
        <v>94.1</v>
      </c>
      <c r="CD532" s="141">
        <v>94.1</v>
      </c>
      <c r="CE532" s="141">
        <v>92.4</v>
      </c>
      <c r="CF532" s="141">
        <v>92.3</v>
      </c>
      <c r="CG532" s="141">
        <v>95.6</v>
      </c>
      <c r="CH532" s="141">
        <v>95.6</v>
      </c>
      <c r="CI532" s="141">
        <v>93.6</v>
      </c>
      <c r="CJ532" s="141">
        <v>93.4</v>
      </c>
      <c r="CK532" s="141">
        <v>93.4</v>
      </c>
      <c r="CL532" s="141">
        <v>93.4</v>
      </c>
    </row>
    <row r="533" spans="1:90" x14ac:dyDescent="0.2">
      <c r="A533" s="138" t="s">
        <v>3841</v>
      </c>
      <c r="B533" s="138" t="s">
        <v>2147</v>
      </c>
      <c r="C533" s="139">
        <v>0.10682</v>
      </c>
      <c r="D533" s="141">
        <v>96.7</v>
      </c>
      <c r="E533" s="141">
        <v>95.6</v>
      </c>
      <c r="F533" s="141">
        <v>95.6</v>
      </c>
      <c r="G533" s="141">
        <v>95.8</v>
      </c>
      <c r="H533" s="141">
        <v>95.4</v>
      </c>
      <c r="I533" s="141">
        <v>94.2</v>
      </c>
      <c r="J533" s="141">
        <v>94.4</v>
      </c>
      <c r="K533" s="141">
        <v>94.4</v>
      </c>
      <c r="L533" s="141">
        <v>94.4</v>
      </c>
      <c r="M533" s="141">
        <v>94.4</v>
      </c>
      <c r="N533" s="141">
        <v>94.4</v>
      </c>
      <c r="O533" s="141">
        <v>94.4</v>
      </c>
      <c r="P533" s="141">
        <v>94.4</v>
      </c>
      <c r="Q533" s="141">
        <v>94.4</v>
      </c>
      <c r="R533" s="141">
        <v>94.4</v>
      </c>
      <c r="S533" s="141">
        <v>94.2</v>
      </c>
      <c r="T533" s="141">
        <v>96</v>
      </c>
      <c r="U533" s="141">
        <v>96</v>
      </c>
      <c r="V533" s="141">
        <v>98.4</v>
      </c>
      <c r="W533" s="141">
        <v>98.4</v>
      </c>
      <c r="X533" s="141">
        <v>99.4</v>
      </c>
      <c r="Y533" s="141">
        <v>99.7</v>
      </c>
      <c r="Z533" s="141">
        <v>99.7</v>
      </c>
      <c r="AA533" s="141">
        <v>99.7</v>
      </c>
      <c r="AB533" s="141">
        <v>104.3</v>
      </c>
      <c r="AC533" s="141">
        <v>104.9</v>
      </c>
      <c r="AD533" s="141">
        <v>112.4</v>
      </c>
      <c r="AE533" s="141">
        <v>113.2</v>
      </c>
      <c r="AF533" s="141">
        <v>115</v>
      </c>
      <c r="AG533" s="141">
        <v>115.1</v>
      </c>
      <c r="AH533" s="141">
        <v>118.5</v>
      </c>
      <c r="AI533" s="141">
        <v>121.9</v>
      </c>
      <c r="AJ533" s="141">
        <v>121.9</v>
      </c>
      <c r="AK533" s="141">
        <v>124.1</v>
      </c>
      <c r="AL533" s="141">
        <v>125.3</v>
      </c>
      <c r="AM533" s="141">
        <v>125.8</v>
      </c>
      <c r="AN533" s="141">
        <v>131.1</v>
      </c>
      <c r="AO533" s="141">
        <v>132.1</v>
      </c>
      <c r="AP533" s="141">
        <v>132.1</v>
      </c>
      <c r="AQ533" s="141">
        <v>129.5</v>
      </c>
      <c r="AR533" s="141">
        <v>129.5</v>
      </c>
      <c r="AS533" s="141">
        <v>128.9</v>
      </c>
      <c r="AT533" s="141">
        <v>128.9</v>
      </c>
      <c r="AU533" s="141">
        <v>130.5</v>
      </c>
      <c r="AV533" s="141">
        <v>130.5</v>
      </c>
      <c r="AW533" s="141">
        <v>130.5</v>
      </c>
      <c r="AX533" s="141">
        <v>130.5</v>
      </c>
      <c r="AY533" s="141">
        <v>130.5</v>
      </c>
      <c r="AZ533" s="141">
        <v>126.1</v>
      </c>
      <c r="BA533" s="141">
        <v>124</v>
      </c>
      <c r="BB533" s="141">
        <v>124.5</v>
      </c>
      <c r="BC533" s="141">
        <v>125.9</v>
      </c>
      <c r="BD533" s="141">
        <v>124.2</v>
      </c>
      <c r="BE533" s="141">
        <v>122.7</v>
      </c>
      <c r="BF533" s="141">
        <v>123</v>
      </c>
      <c r="BG533" s="141">
        <v>123.8</v>
      </c>
      <c r="BH533" s="141">
        <v>123.8</v>
      </c>
      <c r="BI533" s="141">
        <v>123.8</v>
      </c>
      <c r="BJ533" s="141">
        <v>123.8</v>
      </c>
      <c r="BK533" s="141">
        <v>123.7</v>
      </c>
      <c r="BL533" s="141">
        <v>124.3</v>
      </c>
      <c r="BM533" s="141">
        <v>123.6</v>
      </c>
      <c r="BN533" s="141">
        <v>123.8</v>
      </c>
      <c r="BO533" s="141">
        <v>123.8</v>
      </c>
      <c r="BP533" s="141">
        <v>123.6</v>
      </c>
      <c r="BQ533" s="141">
        <v>123.6</v>
      </c>
      <c r="BR533" s="141">
        <v>123.6</v>
      </c>
      <c r="BS533" s="141">
        <v>123.6</v>
      </c>
      <c r="BT533" s="141">
        <v>123.6</v>
      </c>
      <c r="BU533" s="141">
        <v>123.6</v>
      </c>
      <c r="BV533" s="141">
        <v>123.6</v>
      </c>
      <c r="BW533" s="141">
        <v>123.6</v>
      </c>
      <c r="BX533" s="141">
        <v>123.6</v>
      </c>
      <c r="BY533" s="141">
        <v>131</v>
      </c>
      <c r="BZ533" s="141">
        <v>129.30000000000001</v>
      </c>
      <c r="CA533" s="141">
        <v>128.9</v>
      </c>
      <c r="CB533" s="141">
        <v>128.9</v>
      </c>
      <c r="CC533" s="141">
        <v>128.9</v>
      </c>
      <c r="CD533" s="141">
        <v>128.9</v>
      </c>
      <c r="CE533" s="141">
        <v>125.5</v>
      </c>
      <c r="CF533" s="141">
        <v>128</v>
      </c>
      <c r="CG533" s="141">
        <v>127.8</v>
      </c>
      <c r="CH533" s="141">
        <v>127.8</v>
      </c>
      <c r="CI533" s="141">
        <v>126.5</v>
      </c>
      <c r="CJ533" s="141">
        <v>123.7</v>
      </c>
      <c r="CK533" s="141">
        <v>124</v>
      </c>
      <c r="CL533" s="141">
        <v>129.5</v>
      </c>
    </row>
    <row r="534" spans="1:90" x14ac:dyDescent="0.2">
      <c r="A534" s="138" t="s">
        <v>3842</v>
      </c>
      <c r="B534" s="138" t="s">
        <v>2149</v>
      </c>
      <c r="C534" s="139">
        <v>0.14677000000000001</v>
      </c>
      <c r="D534" s="141">
        <v>106.9</v>
      </c>
      <c r="E534" s="141">
        <v>106.9</v>
      </c>
      <c r="F534" s="141">
        <v>106.9</v>
      </c>
      <c r="G534" s="141">
        <v>113.5</v>
      </c>
      <c r="H534" s="141">
        <v>115.6</v>
      </c>
      <c r="I534" s="141">
        <v>115.6</v>
      </c>
      <c r="J534" s="141">
        <v>116.4</v>
      </c>
      <c r="K534" s="141">
        <v>116.5</v>
      </c>
      <c r="L534" s="141">
        <v>112.6</v>
      </c>
      <c r="M534" s="141">
        <v>112.6</v>
      </c>
      <c r="N534" s="141">
        <v>112.6</v>
      </c>
      <c r="O534" s="141">
        <v>113</v>
      </c>
      <c r="P534" s="141">
        <v>115</v>
      </c>
      <c r="Q534" s="141">
        <v>119</v>
      </c>
      <c r="R534" s="141">
        <v>119</v>
      </c>
      <c r="S534" s="141">
        <v>120.1</v>
      </c>
      <c r="T534" s="141">
        <v>122</v>
      </c>
      <c r="U534" s="141">
        <v>127.9</v>
      </c>
      <c r="V534" s="141">
        <v>128.69999999999999</v>
      </c>
      <c r="W534" s="141">
        <v>130</v>
      </c>
      <c r="X534" s="141">
        <v>130</v>
      </c>
      <c r="Y534" s="141">
        <v>130</v>
      </c>
      <c r="Z534" s="141">
        <v>130</v>
      </c>
      <c r="AA534" s="141">
        <v>131.30000000000001</v>
      </c>
      <c r="AB534" s="141">
        <v>133.30000000000001</v>
      </c>
      <c r="AC534" s="141">
        <v>129.6</v>
      </c>
      <c r="AD534" s="141">
        <v>129.30000000000001</v>
      </c>
      <c r="AE534" s="141">
        <v>130.19999999999999</v>
      </c>
      <c r="AF534" s="141">
        <v>130.19999999999999</v>
      </c>
      <c r="AG534" s="141">
        <v>130.30000000000001</v>
      </c>
      <c r="AH534" s="141">
        <v>128.1</v>
      </c>
      <c r="AI534" s="141">
        <v>129.4</v>
      </c>
      <c r="AJ534" s="141">
        <v>129.4</v>
      </c>
      <c r="AK534" s="141">
        <v>130.1</v>
      </c>
      <c r="AL534" s="141">
        <v>130.1</v>
      </c>
      <c r="AM534" s="141">
        <v>130.5</v>
      </c>
      <c r="AN534" s="141">
        <v>130.69999999999999</v>
      </c>
      <c r="AO534" s="141">
        <v>133.19999999999999</v>
      </c>
      <c r="AP534" s="141">
        <v>130.69999999999999</v>
      </c>
      <c r="AQ534" s="141">
        <v>130.6</v>
      </c>
      <c r="AR534" s="141">
        <v>129.5</v>
      </c>
      <c r="AS534" s="141">
        <v>129.80000000000001</v>
      </c>
      <c r="AT534" s="141">
        <v>129.30000000000001</v>
      </c>
      <c r="AU534" s="141">
        <v>131.5</v>
      </c>
      <c r="AV534" s="141">
        <v>130.5</v>
      </c>
      <c r="AW534" s="141">
        <v>128.6</v>
      </c>
      <c r="AX534" s="141">
        <v>130.9</v>
      </c>
      <c r="AY534" s="141">
        <v>133.19999999999999</v>
      </c>
      <c r="AZ534" s="141">
        <v>136.5</v>
      </c>
      <c r="BA534" s="141">
        <v>134.69999999999999</v>
      </c>
      <c r="BB534" s="141">
        <v>134.1</v>
      </c>
      <c r="BC534" s="141">
        <v>136.69999999999999</v>
      </c>
      <c r="BD534" s="141">
        <v>137.80000000000001</v>
      </c>
      <c r="BE534" s="141">
        <v>137.4</v>
      </c>
      <c r="BF534" s="141">
        <v>138.1</v>
      </c>
      <c r="BG534" s="141">
        <v>137.19999999999999</v>
      </c>
      <c r="BH534" s="141">
        <v>138.80000000000001</v>
      </c>
      <c r="BI534" s="141">
        <v>136.9</v>
      </c>
      <c r="BJ534" s="141">
        <v>139.19999999999999</v>
      </c>
      <c r="BK534" s="141">
        <v>137</v>
      </c>
      <c r="BL534" s="141">
        <v>139.19999999999999</v>
      </c>
      <c r="BM534" s="141">
        <v>140.80000000000001</v>
      </c>
      <c r="BN534" s="141">
        <v>142.6</v>
      </c>
      <c r="BO534" s="141">
        <v>143.69999999999999</v>
      </c>
      <c r="BP534" s="141">
        <v>156.1</v>
      </c>
      <c r="BQ534" s="141">
        <v>143.30000000000001</v>
      </c>
      <c r="BR534" s="141">
        <v>143.69999999999999</v>
      </c>
      <c r="BS534" s="141">
        <v>143.69999999999999</v>
      </c>
      <c r="BT534" s="141">
        <v>143.69999999999999</v>
      </c>
      <c r="BU534" s="141">
        <v>143.69999999999999</v>
      </c>
      <c r="BV534" s="141">
        <v>143.69999999999999</v>
      </c>
      <c r="BW534" s="141">
        <v>143.5</v>
      </c>
      <c r="BX534" s="141">
        <v>143.69999999999999</v>
      </c>
      <c r="BY534" s="141">
        <v>143.4</v>
      </c>
      <c r="BZ534" s="141">
        <v>142.30000000000001</v>
      </c>
      <c r="CA534" s="141">
        <v>141.69999999999999</v>
      </c>
      <c r="CB534" s="141">
        <v>150.4</v>
      </c>
      <c r="CC534" s="141">
        <v>154.5</v>
      </c>
      <c r="CD534" s="141">
        <v>154.6</v>
      </c>
      <c r="CE534" s="141">
        <v>155.6</v>
      </c>
      <c r="CF534" s="141">
        <v>158.4</v>
      </c>
      <c r="CG534" s="141">
        <v>161.19999999999999</v>
      </c>
      <c r="CH534" s="141">
        <v>162.69999999999999</v>
      </c>
      <c r="CI534" s="141">
        <v>162.19999999999999</v>
      </c>
      <c r="CJ534" s="141">
        <v>161.9</v>
      </c>
      <c r="CK534" s="141">
        <v>161.80000000000001</v>
      </c>
      <c r="CL534" s="141">
        <v>161.69999999999999</v>
      </c>
    </row>
    <row r="535" spans="1:90" x14ac:dyDescent="0.2">
      <c r="A535" s="138" t="s">
        <v>3843</v>
      </c>
      <c r="B535" s="138" t="s">
        <v>3844</v>
      </c>
      <c r="C535" s="139">
        <v>0.25567000000000001</v>
      </c>
      <c r="D535" s="141">
        <v>101.2</v>
      </c>
      <c r="E535" s="141">
        <v>101.1</v>
      </c>
      <c r="F535" s="141">
        <v>101.3</v>
      </c>
      <c r="G535" s="141">
        <v>104.1</v>
      </c>
      <c r="H535" s="141">
        <v>104.4</v>
      </c>
      <c r="I535" s="141">
        <v>104.3</v>
      </c>
      <c r="J535" s="141">
        <v>104</v>
      </c>
      <c r="K535" s="141">
        <v>104.2</v>
      </c>
      <c r="L535" s="141">
        <v>104.5</v>
      </c>
      <c r="M535" s="141">
        <v>104.3</v>
      </c>
      <c r="N535" s="141">
        <v>103.4</v>
      </c>
      <c r="O535" s="141">
        <v>103.9</v>
      </c>
      <c r="P535" s="141">
        <v>104.3</v>
      </c>
      <c r="Q535" s="141">
        <v>104.3</v>
      </c>
      <c r="R535" s="141">
        <v>104.4</v>
      </c>
      <c r="S535" s="141">
        <v>106.9</v>
      </c>
      <c r="T535" s="141">
        <v>106.7</v>
      </c>
      <c r="U535" s="141">
        <v>107.8</v>
      </c>
      <c r="V535" s="141">
        <v>107.9</v>
      </c>
      <c r="W535" s="141">
        <v>107.8</v>
      </c>
      <c r="X535" s="141">
        <v>108</v>
      </c>
      <c r="Y535" s="141">
        <v>108.3</v>
      </c>
      <c r="Z535" s="141">
        <v>109.2</v>
      </c>
      <c r="AA535" s="141">
        <v>109.3</v>
      </c>
      <c r="AB535" s="141">
        <v>110</v>
      </c>
      <c r="AC535" s="141">
        <v>109.9</v>
      </c>
      <c r="AD535" s="141">
        <v>110.3</v>
      </c>
      <c r="AE535" s="141">
        <v>109.4</v>
      </c>
      <c r="AF535" s="141">
        <v>109.3</v>
      </c>
      <c r="AG535" s="141">
        <v>109.6</v>
      </c>
      <c r="AH535" s="141">
        <v>109.6</v>
      </c>
      <c r="AI535" s="141">
        <v>110</v>
      </c>
      <c r="AJ535" s="141">
        <v>109.9</v>
      </c>
      <c r="AK535" s="141">
        <v>109.8</v>
      </c>
      <c r="AL535" s="141">
        <v>109.7</v>
      </c>
      <c r="AM535" s="141">
        <v>110.4</v>
      </c>
      <c r="AN535" s="141">
        <v>110.2</v>
      </c>
      <c r="AO535" s="141">
        <v>110.3</v>
      </c>
      <c r="AP535" s="141">
        <v>111</v>
      </c>
      <c r="AQ535" s="141">
        <v>111.6</v>
      </c>
      <c r="AR535" s="141">
        <v>111.7</v>
      </c>
      <c r="AS535" s="141">
        <v>112.1</v>
      </c>
      <c r="AT535" s="141">
        <v>112.2</v>
      </c>
      <c r="AU535" s="141">
        <v>113.4</v>
      </c>
      <c r="AV535" s="141">
        <v>113.6</v>
      </c>
      <c r="AW535" s="141">
        <v>113.5</v>
      </c>
      <c r="AX535" s="141">
        <v>113.4</v>
      </c>
      <c r="AY535" s="141">
        <v>113.9</v>
      </c>
      <c r="AZ535" s="141">
        <v>118.9</v>
      </c>
      <c r="BA535" s="141">
        <v>118.9</v>
      </c>
      <c r="BB535" s="141">
        <v>118.2</v>
      </c>
      <c r="BC535" s="141">
        <v>118.2</v>
      </c>
      <c r="BD535" s="141">
        <v>118</v>
      </c>
      <c r="BE535" s="141">
        <v>117.9</v>
      </c>
      <c r="BF535" s="141">
        <v>117.1</v>
      </c>
      <c r="BG535" s="141">
        <v>117.3</v>
      </c>
      <c r="BH535" s="141">
        <v>117.7</v>
      </c>
      <c r="BI535" s="141">
        <v>117.3</v>
      </c>
      <c r="BJ535" s="141">
        <v>117.6</v>
      </c>
      <c r="BK535" s="141">
        <v>117.8</v>
      </c>
      <c r="BL535" s="141">
        <v>118.7</v>
      </c>
      <c r="BM535" s="141">
        <v>120</v>
      </c>
      <c r="BN535" s="141">
        <v>119.2</v>
      </c>
      <c r="BO535" s="141">
        <v>119.8</v>
      </c>
      <c r="BP535" s="141">
        <v>119.6</v>
      </c>
      <c r="BQ535" s="141">
        <v>119.7</v>
      </c>
      <c r="BR535" s="141">
        <v>119.9</v>
      </c>
      <c r="BS535" s="141">
        <v>120.2</v>
      </c>
      <c r="BT535" s="141">
        <v>120.5</v>
      </c>
      <c r="BU535" s="141">
        <v>120.3</v>
      </c>
      <c r="BV535" s="141">
        <v>120.2</v>
      </c>
      <c r="BW535" s="141">
        <v>120.2</v>
      </c>
      <c r="BX535" s="141">
        <v>121.2</v>
      </c>
      <c r="BY535" s="141">
        <v>123.1</v>
      </c>
      <c r="BZ535" s="141">
        <v>124.4</v>
      </c>
      <c r="CA535" s="141">
        <v>125.1</v>
      </c>
      <c r="CB535" s="141">
        <v>125.5</v>
      </c>
      <c r="CC535" s="141">
        <v>126.2</v>
      </c>
      <c r="CD535" s="141">
        <v>126.4</v>
      </c>
      <c r="CE535" s="141">
        <v>126.8</v>
      </c>
      <c r="CF535" s="141">
        <v>127.3</v>
      </c>
      <c r="CG535" s="141">
        <v>127.5</v>
      </c>
      <c r="CH535" s="141">
        <v>127.5</v>
      </c>
      <c r="CI535" s="141">
        <v>127.6</v>
      </c>
      <c r="CJ535" s="141">
        <v>127.9</v>
      </c>
      <c r="CK535" s="141">
        <v>128.1</v>
      </c>
      <c r="CL535" s="141">
        <v>128.30000000000001</v>
      </c>
    </row>
    <row r="536" spans="1:90" x14ac:dyDescent="0.2">
      <c r="A536" s="138" t="s">
        <v>3845</v>
      </c>
      <c r="B536" s="138" t="s">
        <v>3846</v>
      </c>
      <c r="C536" s="139">
        <v>7.6560000000000003E-2</v>
      </c>
      <c r="D536" s="141">
        <v>100.9</v>
      </c>
      <c r="E536" s="141">
        <v>101.1</v>
      </c>
      <c r="F536" s="141">
        <v>101.2</v>
      </c>
      <c r="G536" s="141">
        <v>103.2</v>
      </c>
      <c r="H536" s="141">
        <v>103.5</v>
      </c>
      <c r="I536" s="141">
        <v>103.9</v>
      </c>
      <c r="J536" s="141">
        <v>103.9</v>
      </c>
      <c r="K536" s="141">
        <v>104.1</v>
      </c>
      <c r="L536" s="141">
        <v>104.4</v>
      </c>
      <c r="M536" s="141">
        <v>104.2</v>
      </c>
      <c r="N536" s="141">
        <v>102</v>
      </c>
      <c r="O536" s="141">
        <v>103.2</v>
      </c>
      <c r="P536" s="141">
        <v>103.3</v>
      </c>
      <c r="Q536" s="141">
        <v>103.5</v>
      </c>
      <c r="R536" s="141">
        <v>103.4</v>
      </c>
      <c r="S536" s="141">
        <v>107.9</v>
      </c>
      <c r="T536" s="141">
        <v>107.4</v>
      </c>
      <c r="U536" s="141">
        <v>110.6</v>
      </c>
      <c r="V536" s="141">
        <v>108.5</v>
      </c>
      <c r="W536" s="141">
        <v>109.1</v>
      </c>
      <c r="X536" s="141">
        <v>108.5</v>
      </c>
      <c r="Y536" s="141">
        <v>108.9</v>
      </c>
      <c r="Z536" s="141">
        <v>110.8</v>
      </c>
      <c r="AA536" s="141">
        <v>110.4</v>
      </c>
      <c r="AB536" s="141">
        <v>110.4</v>
      </c>
      <c r="AC536" s="141">
        <v>110.6</v>
      </c>
      <c r="AD536" s="141">
        <v>111.4</v>
      </c>
      <c r="AE536" s="141">
        <v>111.6</v>
      </c>
      <c r="AF536" s="141">
        <v>111.6</v>
      </c>
      <c r="AG536" s="141">
        <v>111.6</v>
      </c>
      <c r="AH536" s="141">
        <v>111.6</v>
      </c>
      <c r="AI536" s="141">
        <v>111.6</v>
      </c>
      <c r="AJ536" s="141">
        <v>111.6</v>
      </c>
      <c r="AK536" s="141">
        <v>112</v>
      </c>
      <c r="AL536" s="141">
        <v>112</v>
      </c>
      <c r="AM536" s="141">
        <v>112</v>
      </c>
      <c r="AN536" s="141">
        <v>112.2</v>
      </c>
      <c r="AO536" s="141">
        <v>112.2</v>
      </c>
      <c r="AP536" s="141">
        <v>113</v>
      </c>
      <c r="AQ536" s="141">
        <v>114.7</v>
      </c>
      <c r="AR536" s="141">
        <v>114.7</v>
      </c>
      <c r="AS536" s="141">
        <v>114.7</v>
      </c>
      <c r="AT536" s="141">
        <v>114.7</v>
      </c>
      <c r="AU536" s="141">
        <v>114.7</v>
      </c>
      <c r="AV536" s="141">
        <v>114.7</v>
      </c>
      <c r="AW536" s="141">
        <v>114.7</v>
      </c>
      <c r="AX536" s="141">
        <v>114.7</v>
      </c>
      <c r="AY536" s="141">
        <v>114.7</v>
      </c>
      <c r="AZ536" s="141">
        <v>124.5</v>
      </c>
      <c r="BA536" s="141">
        <v>126.3</v>
      </c>
      <c r="BB536" s="141">
        <v>125</v>
      </c>
      <c r="BC536" s="141">
        <v>125.4</v>
      </c>
      <c r="BD536" s="141">
        <v>125.2</v>
      </c>
      <c r="BE536" s="141">
        <v>125.1</v>
      </c>
      <c r="BF536" s="141">
        <v>123</v>
      </c>
      <c r="BG536" s="141">
        <v>123.5</v>
      </c>
      <c r="BH536" s="141">
        <v>123.5</v>
      </c>
      <c r="BI536" s="141">
        <v>122.7</v>
      </c>
      <c r="BJ536" s="141">
        <v>126.7</v>
      </c>
      <c r="BK536" s="141">
        <v>125.4</v>
      </c>
      <c r="BL536" s="141">
        <v>126.8</v>
      </c>
      <c r="BM536" s="141">
        <v>130.80000000000001</v>
      </c>
      <c r="BN536" s="141">
        <v>128.69999999999999</v>
      </c>
      <c r="BO536" s="141">
        <v>127.2</v>
      </c>
      <c r="BP536" s="141">
        <v>126.6</v>
      </c>
      <c r="BQ536" s="141">
        <v>126.3</v>
      </c>
      <c r="BR536" s="141">
        <v>126.5</v>
      </c>
      <c r="BS536" s="141">
        <v>127.3</v>
      </c>
      <c r="BT536" s="141">
        <v>127.4</v>
      </c>
      <c r="BU536" s="141">
        <v>127.5</v>
      </c>
      <c r="BV536" s="141">
        <v>127.5</v>
      </c>
      <c r="BW536" s="141">
        <v>127.5</v>
      </c>
      <c r="BX536" s="141">
        <v>129.80000000000001</v>
      </c>
      <c r="BY536" s="141">
        <v>138.9</v>
      </c>
      <c r="BZ536" s="141">
        <v>140.1</v>
      </c>
      <c r="CA536" s="141">
        <v>140.1</v>
      </c>
      <c r="CB536" s="141">
        <v>140.1</v>
      </c>
      <c r="CC536" s="141">
        <v>141.30000000000001</v>
      </c>
      <c r="CD536" s="141">
        <v>141.30000000000001</v>
      </c>
      <c r="CE536" s="141">
        <v>141.19999999999999</v>
      </c>
      <c r="CF536" s="141">
        <v>141.19999999999999</v>
      </c>
      <c r="CG536" s="141">
        <v>141.4</v>
      </c>
      <c r="CH536" s="141">
        <v>141.30000000000001</v>
      </c>
      <c r="CI536" s="141">
        <v>141.30000000000001</v>
      </c>
      <c r="CJ536" s="141">
        <v>142</v>
      </c>
      <c r="CK536" s="141">
        <v>142.1</v>
      </c>
      <c r="CL536" s="141">
        <v>142.30000000000001</v>
      </c>
    </row>
    <row r="537" spans="1:90" x14ac:dyDescent="0.2">
      <c r="A537" s="138" t="s">
        <v>3847</v>
      </c>
      <c r="B537" s="138" t="s">
        <v>3848</v>
      </c>
      <c r="C537" s="139">
        <v>1.7649999999999999E-2</v>
      </c>
      <c r="D537" s="141">
        <v>100</v>
      </c>
      <c r="E537" s="141">
        <v>100</v>
      </c>
      <c r="F537" s="141">
        <v>100</v>
      </c>
      <c r="G537" s="141">
        <v>108.6</v>
      </c>
      <c r="H537" s="141">
        <v>108.6</v>
      </c>
      <c r="I537" s="141">
        <v>108.6</v>
      </c>
      <c r="J537" s="141">
        <v>108.6</v>
      </c>
      <c r="K537" s="141">
        <v>108.6</v>
      </c>
      <c r="L537" s="141">
        <v>108.6</v>
      </c>
      <c r="M537" s="141">
        <v>108.6</v>
      </c>
      <c r="N537" s="141">
        <v>108.6</v>
      </c>
      <c r="O537" s="141">
        <v>108.6</v>
      </c>
      <c r="P537" s="141">
        <v>108.6</v>
      </c>
      <c r="Q537" s="141">
        <v>108.6</v>
      </c>
      <c r="R537" s="141">
        <v>108.6</v>
      </c>
      <c r="S537" s="141">
        <v>109.3</v>
      </c>
      <c r="T537" s="141">
        <v>109.3</v>
      </c>
      <c r="U537" s="141">
        <v>109.3</v>
      </c>
      <c r="V537" s="141">
        <v>109.3</v>
      </c>
      <c r="W537" s="141">
        <v>109.3</v>
      </c>
      <c r="X537" s="141">
        <v>109.3</v>
      </c>
      <c r="Y537" s="141">
        <v>109.3</v>
      </c>
      <c r="Z537" s="141">
        <v>109.3</v>
      </c>
      <c r="AA537" s="141">
        <v>109.3</v>
      </c>
      <c r="AB537" s="141">
        <v>109.3</v>
      </c>
      <c r="AC537" s="141">
        <v>109.3</v>
      </c>
      <c r="AD537" s="141">
        <v>109.3</v>
      </c>
      <c r="AE537" s="141">
        <v>100.4</v>
      </c>
      <c r="AF537" s="141">
        <v>100.4</v>
      </c>
      <c r="AG537" s="141">
        <v>100.4</v>
      </c>
      <c r="AH537" s="141">
        <v>100.4</v>
      </c>
      <c r="AI537" s="141">
        <v>100.4</v>
      </c>
      <c r="AJ537" s="141">
        <v>100.4</v>
      </c>
      <c r="AK537" s="141">
        <v>100.4</v>
      </c>
      <c r="AL537" s="141">
        <v>100.4</v>
      </c>
      <c r="AM537" s="141">
        <v>100.4</v>
      </c>
      <c r="AN537" s="141">
        <v>98.9</v>
      </c>
      <c r="AO537" s="141">
        <v>98.9</v>
      </c>
      <c r="AP537" s="141">
        <v>98.4</v>
      </c>
      <c r="AQ537" s="141">
        <v>98.4</v>
      </c>
      <c r="AR537" s="141">
        <v>98.4</v>
      </c>
      <c r="AS537" s="141">
        <v>98.4</v>
      </c>
      <c r="AT537" s="141">
        <v>98.4</v>
      </c>
      <c r="AU537" s="141">
        <v>98.4</v>
      </c>
      <c r="AV537" s="141">
        <v>98.4</v>
      </c>
      <c r="AW537" s="141">
        <v>98.4</v>
      </c>
      <c r="AX537" s="141">
        <v>98.4</v>
      </c>
      <c r="AY537" s="141">
        <v>98.4</v>
      </c>
      <c r="AZ537" s="141">
        <v>97.5</v>
      </c>
      <c r="BA537" s="141">
        <v>97.5</v>
      </c>
      <c r="BB537" s="141">
        <v>97.1</v>
      </c>
      <c r="BC537" s="141">
        <v>97.1</v>
      </c>
      <c r="BD537" s="141">
        <v>97.1</v>
      </c>
      <c r="BE537" s="141">
        <v>97.1</v>
      </c>
      <c r="BF537" s="141">
        <v>97.1</v>
      </c>
      <c r="BG537" s="141">
        <v>97.1</v>
      </c>
      <c r="BH537" s="141">
        <v>97.1</v>
      </c>
      <c r="BI537" s="141">
        <v>97.1</v>
      </c>
      <c r="BJ537" s="141">
        <v>97.1</v>
      </c>
      <c r="BK537" s="141">
        <v>97.1</v>
      </c>
      <c r="BL537" s="141">
        <v>97.1</v>
      </c>
      <c r="BM537" s="141">
        <v>97.1</v>
      </c>
      <c r="BN537" s="141">
        <v>97.1</v>
      </c>
      <c r="BO537" s="141">
        <v>97.5</v>
      </c>
      <c r="BP537" s="141">
        <v>97.7</v>
      </c>
      <c r="BQ537" s="141">
        <v>98.6</v>
      </c>
      <c r="BR537" s="141">
        <v>98.6</v>
      </c>
      <c r="BS537" s="141">
        <v>98.6</v>
      </c>
      <c r="BT537" s="141">
        <v>98.6</v>
      </c>
      <c r="BU537" s="141">
        <v>98.6</v>
      </c>
      <c r="BV537" s="141">
        <v>98.6</v>
      </c>
      <c r="BW537" s="141">
        <v>98.6</v>
      </c>
      <c r="BX537" s="141">
        <v>99.1</v>
      </c>
      <c r="BY537" s="141">
        <v>99.1</v>
      </c>
      <c r="BZ537" s="141">
        <v>99.1</v>
      </c>
      <c r="CA537" s="141">
        <v>101.3</v>
      </c>
      <c r="CB537" s="141">
        <v>101.3</v>
      </c>
      <c r="CC537" s="141">
        <v>101.3</v>
      </c>
      <c r="CD537" s="141">
        <v>102.3</v>
      </c>
      <c r="CE537" s="141">
        <v>103.9</v>
      </c>
      <c r="CF537" s="141">
        <v>103.9</v>
      </c>
      <c r="CG537" s="141">
        <v>103.9</v>
      </c>
      <c r="CH537" s="141">
        <v>103.9</v>
      </c>
      <c r="CI537" s="141">
        <v>103.9</v>
      </c>
      <c r="CJ537" s="141">
        <v>103.9</v>
      </c>
      <c r="CK537" s="141">
        <v>103.9</v>
      </c>
      <c r="CL537" s="141">
        <v>104.2</v>
      </c>
    </row>
    <row r="538" spans="1:90" x14ac:dyDescent="0.2">
      <c r="A538" s="138" t="s">
        <v>3849</v>
      </c>
      <c r="B538" s="138" t="s">
        <v>3850</v>
      </c>
      <c r="C538" s="139">
        <v>3.9269999999999999E-2</v>
      </c>
      <c r="D538" s="141">
        <v>102.5</v>
      </c>
      <c r="E538" s="141">
        <v>103.5</v>
      </c>
      <c r="F538" s="141">
        <v>104</v>
      </c>
      <c r="G538" s="141">
        <v>103.6</v>
      </c>
      <c r="H538" s="141">
        <v>102.3</v>
      </c>
      <c r="I538" s="141">
        <v>102.5</v>
      </c>
      <c r="J538" s="141">
        <v>100.5</v>
      </c>
      <c r="K538" s="141">
        <v>101.1</v>
      </c>
      <c r="L538" s="141">
        <v>101.3</v>
      </c>
      <c r="M538" s="141">
        <v>100.3</v>
      </c>
      <c r="N538" s="141">
        <v>99.6</v>
      </c>
      <c r="O538" s="141">
        <v>99.4</v>
      </c>
      <c r="P538" s="141">
        <v>98.3</v>
      </c>
      <c r="Q538" s="141">
        <v>97.3</v>
      </c>
      <c r="R538" s="141">
        <v>97.7</v>
      </c>
      <c r="S538" s="141">
        <v>99</v>
      </c>
      <c r="T538" s="141">
        <v>99</v>
      </c>
      <c r="U538" s="141">
        <v>99.2</v>
      </c>
      <c r="V538" s="141">
        <v>101.4</v>
      </c>
      <c r="W538" s="141">
        <v>101.9</v>
      </c>
      <c r="X538" s="141">
        <v>103</v>
      </c>
      <c r="Y538" s="141">
        <v>104.2</v>
      </c>
      <c r="Z538" s="141">
        <v>105.5</v>
      </c>
      <c r="AA538" s="141">
        <v>107.1</v>
      </c>
      <c r="AB538" s="141">
        <v>107</v>
      </c>
      <c r="AC538" s="141">
        <v>106.5</v>
      </c>
      <c r="AD538" s="141">
        <v>106.9</v>
      </c>
      <c r="AE538" s="141">
        <v>103.4</v>
      </c>
      <c r="AF538" s="141">
        <v>100.4</v>
      </c>
      <c r="AG538" s="141">
        <v>101.7</v>
      </c>
      <c r="AH538" s="141">
        <v>102.8</v>
      </c>
      <c r="AI538" s="141">
        <v>103.4</v>
      </c>
      <c r="AJ538" s="141">
        <v>104</v>
      </c>
      <c r="AK538" s="141">
        <v>102.4</v>
      </c>
      <c r="AL538" s="141">
        <v>102.1</v>
      </c>
      <c r="AM538" s="141">
        <v>103.3</v>
      </c>
      <c r="AN538" s="141">
        <v>101.5</v>
      </c>
      <c r="AO538" s="141">
        <v>101.7</v>
      </c>
      <c r="AP538" s="141">
        <v>101.9</v>
      </c>
      <c r="AQ538" s="141">
        <v>101.9</v>
      </c>
      <c r="AR538" s="141">
        <v>99.8</v>
      </c>
      <c r="AS538" s="141">
        <v>101.3</v>
      </c>
      <c r="AT538" s="141">
        <v>101.4</v>
      </c>
      <c r="AU538" s="141">
        <v>107.2</v>
      </c>
      <c r="AV538" s="141">
        <v>108.7</v>
      </c>
      <c r="AW538" s="141">
        <v>107.7</v>
      </c>
      <c r="AX538" s="141">
        <v>107.4</v>
      </c>
      <c r="AY538" s="141">
        <v>110.2</v>
      </c>
      <c r="AZ538" s="141">
        <v>110.9</v>
      </c>
      <c r="BA538" s="141">
        <v>108.1</v>
      </c>
      <c r="BB538" s="141">
        <v>107.6</v>
      </c>
      <c r="BC538" s="141">
        <v>105</v>
      </c>
      <c r="BD538" s="141">
        <v>104.2</v>
      </c>
      <c r="BE538" s="141">
        <v>103.8</v>
      </c>
      <c r="BF538" s="141">
        <v>102.4</v>
      </c>
      <c r="BG538" s="141">
        <v>102.6</v>
      </c>
      <c r="BH538" s="141">
        <v>102.3</v>
      </c>
      <c r="BI538" s="141">
        <v>102</v>
      </c>
      <c r="BJ538" s="141">
        <v>102</v>
      </c>
      <c r="BK538" s="141">
        <v>103.2</v>
      </c>
      <c r="BL538" s="141">
        <v>101.3</v>
      </c>
      <c r="BM538" s="141">
        <v>101.2</v>
      </c>
      <c r="BN538" s="141">
        <v>101.4</v>
      </c>
      <c r="BO538" s="141">
        <v>102.9</v>
      </c>
      <c r="BP538" s="141">
        <v>102.9</v>
      </c>
      <c r="BQ538" s="141">
        <v>103.5</v>
      </c>
      <c r="BR538" s="141">
        <v>104.5</v>
      </c>
      <c r="BS538" s="141">
        <v>105</v>
      </c>
      <c r="BT538" s="141">
        <v>105.8</v>
      </c>
      <c r="BU538" s="141">
        <v>105.1</v>
      </c>
      <c r="BV538" s="141">
        <v>104.9</v>
      </c>
      <c r="BW538" s="141">
        <v>104.1</v>
      </c>
      <c r="BX538" s="141">
        <v>104</v>
      </c>
      <c r="BY538" s="141">
        <v>104.2</v>
      </c>
      <c r="BZ538" s="141">
        <v>104.1</v>
      </c>
      <c r="CA538" s="141">
        <v>104.2</v>
      </c>
      <c r="CB538" s="141">
        <v>104.9</v>
      </c>
      <c r="CC538" s="141">
        <v>105.4</v>
      </c>
      <c r="CD538" s="141">
        <v>106</v>
      </c>
      <c r="CE538" s="141">
        <v>105.6</v>
      </c>
      <c r="CF538" s="141">
        <v>105.6</v>
      </c>
      <c r="CG538" s="141">
        <v>105.4</v>
      </c>
      <c r="CH538" s="141">
        <v>105.5</v>
      </c>
      <c r="CI538" s="141">
        <v>105.7</v>
      </c>
      <c r="CJ538" s="141">
        <v>106</v>
      </c>
      <c r="CK538" s="141">
        <v>106.3</v>
      </c>
      <c r="CL538" s="141">
        <v>107</v>
      </c>
    </row>
    <row r="539" spans="1:90" x14ac:dyDescent="0.2">
      <c r="A539" s="138" t="s">
        <v>3851</v>
      </c>
      <c r="B539" s="138" t="s">
        <v>3852</v>
      </c>
      <c r="C539" s="139">
        <v>4.3299999999999998E-2</v>
      </c>
      <c r="D539" s="141">
        <v>101.7</v>
      </c>
      <c r="E539" s="141">
        <v>99.9</v>
      </c>
      <c r="F539" s="141">
        <v>100.4</v>
      </c>
      <c r="G539" s="141">
        <v>103.2</v>
      </c>
      <c r="H539" s="141">
        <v>105.3</v>
      </c>
      <c r="I539" s="141">
        <v>104.4</v>
      </c>
      <c r="J539" s="141">
        <v>104</v>
      </c>
      <c r="K539" s="141">
        <v>104.3</v>
      </c>
      <c r="L539" s="141">
        <v>105.1</v>
      </c>
      <c r="M539" s="141">
        <v>105.4</v>
      </c>
      <c r="N539" s="141">
        <v>103.9</v>
      </c>
      <c r="O539" s="141">
        <v>104.4</v>
      </c>
      <c r="P539" s="141">
        <v>103.6</v>
      </c>
      <c r="Q539" s="141">
        <v>102</v>
      </c>
      <c r="R539" s="141">
        <v>101.6</v>
      </c>
      <c r="S539" s="141">
        <v>103.8</v>
      </c>
      <c r="T539" s="141">
        <v>103.7</v>
      </c>
      <c r="U539" s="141">
        <v>104.2</v>
      </c>
      <c r="V539" s="141">
        <v>106.5</v>
      </c>
      <c r="W539" s="141">
        <v>104.4</v>
      </c>
      <c r="X539" s="141">
        <v>105.1</v>
      </c>
      <c r="Y539" s="141">
        <v>104.8</v>
      </c>
      <c r="Z539" s="141">
        <v>105.5</v>
      </c>
      <c r="AA539" s="141">
        <v>104.6</v>
      </c>
      <c r="AB539" s="141">
        <v>106.5</v>
      </c>
      <c r="AC539" s="141">
        <v>106.4</v>
      </c>
      <c r="AD539" s="141">
        <v>107.6</v>
      </c>
      <c r="AE539" s="141">
        <v>102</v>
      </c>
      <c r="AF539" s="141">
        <v>104</v>
      </c>
      <c r="AG539" s="141">
        <v>104.4</v>
      </c>
      <c r="AH539" s="141">
        <v>103.4</v>
      </c>
      <c r="AI539" s="141">
        <v>105.4</v>
      </c>
      <c r="AJ539" s="141">
        <v>104</v>
      </c>
      <c r="AK539" s="141">
        <v>104.5</v>
      </c>
      <c r="AL539" s="141">
        <v>104.2</v>
      </c>
      <c r="AM539" s="141">
        <v>106.1</v>
      </c>
      <c r="AN539" s="141">
        <v>104.2</v>
      </c>
      <c r="AO539" s="141">
        <v>104.6</v>
      </c>
      <c r="AP539" s="141">
        <v>107.4</v>
      </c>
      <c r="AQ539" s="141">
        <v>107.3</v>
      </c>
      <c r="AR539" s="141">
        <v>108.5</v>
      </c>
      <c r="AS539" s="141">
        <v>109.9</v>
      </c>
      <c r="AT539" s="141">
        <v>110.1</v>
      </c>
      <c r="AU539" s="141">
        <v>111.6</v>
      </c>
      <c r="AV539" s="141">
        <v>111.6</v>
      </c>
      <c r="AW539" s="141">
        <v>111.6</v>
      </c>
      <c r="AX539" s="141">
        <v>111.6</v>
      </c>
      <c r="AY539" s="141">
        <v>111.4</v>
      </c>
      <c r="AZ539" s="141">
        <v>115.2</v>
      </c>
      <c r="BA539" s="141">
        <v>114.7</v>
      </c>
      <c r="BB539" s="141">
        <v>113.3</v>
      </c>
      <c r="BC539" s="141">
        <v>113.2</v>
      </c>
      <c r="BD539" s="141">
        <v>113.2</v>
      </c>
      <c r="BE539" s="141">
        <v>113.2</v>
      </c>
      <c r="BF539" s="141">
        <v>113.2</v>
      </c>
      <c r="BG539" s="141">
        <v>113.2</v>
      </c>
      <c r="BH539" s="141">
        <v>113.2</v>
      </c>
      <c r="BI539" s="141">
        <v>113.2</v>
      </c>
      <c r="BJ539" s="141">
        <v>108.9</v>
      </c>
      <c r="BK539" s="141">
        <v>109.3</v>
      </c>
      <c r="BL539" s="141">
        <v>110.4</v>
      </c>
      <c r="BM539" s="141">
        <v>110.9</v>
      </c>
      <c r="BN539" s="141">
        <v>109.9</v>
      </c>
      <c r="BO539" s="141">
        <v>110.5</v>
      </c>
      <c r="BP539" s="141">
        <v>110.9</v>
      </c>
      <c r="BQ539" s="141">
        <v>110.9</v>
      </c>
      <c r="BR539" s="141">
        <v>110.7</v>
      </c>
      <c r="BS539" s="141">
        <v>110.7</v>
      </c>
      <c r="BT539" s="141">
        <v>111.3</v>
      </c>
      <c r="BU539" s="141">
        <v>111.1</v>
      </c>
      <c r="BV539" s="141">
        <v>110.5</v>
      </c>
      <c r="BW539" s="141">
        <v>111.1</v>
      </c>
      <c r="BX539" s="141">
        <v>112.6</v>
      </c>
      <c r="BY539" s="141">
        <v>111.8</v>
      </c>
      <c r="BZ539" s="141">
        <v>113</v>
      </c>
      <c r="CA539" s="141">
        <v>111.6</v>
      </c>
      <c r="CB539" s="141">
        <v>112.3</v>
      </c>
      <c r="CC539" s="141">
        <v>113</v>
      </c>
      <c r="CD539" s="141">
        <v>113.3</v>
      </c>
      <c r="CE539" s="141">
        <v>113.9</v>
      </c>
      <c r="CF539" s="141">
        <v>113.9</v>
      </c>
      <c r="CG539" s="141">
        <v>113.9</v>
      </c>
      <c r="CH539" s="141">
        <v>113.9</v>
      </c>
      <c r="CI539" s="141">
        <v>113.9</v>
      </c>
      <c r="CJ539" s="141">
        <v>112.6</v>
      </c>
      <c r="CK539" s="141">
        <v>112.6</v>
      </c>
      <c r="CL539" s="141">
        <v>112.6</v>
      </c>
    </row>
    <row r="540" spans="1:90" x14ac:dyDescent="0.2">
      <c r="A540" s="138" t="s">
        <v>3853</v>
      </c>
      <c r="B540" s="138" t="s">
        <v>3854</v>
      </c>
      <c r="C540" s="139">
        <v>2.5170000000000001E-2</v>
      </c>
      <c r="D540" s="141">
        <v>100</v>
      </c>
      <c r="E540" s="141">
        <v>100</v>
      </c>
      <c r="F540" s="141">
        <v>100.2</v>
      </c>
      <c r="G540" s="141">
        <v>109.1</v>
      </c>
      <c r="H540" s="141">
        <v>109.1</v>
      </c>
      <c r="I540" s="141">
        <v>109.1</v>
      </c>
      <c r="J540" s="141">
        <v>109.1</v>
      </c>
      <c r="K540" s="141">
        <v>109.1</v>
      </c>
      <c r="L540" s="141">
        <v>109.1</v>
      </c>
      <c r="M540" s="141">
        <v>109.1</v>
      </c>
      <c r="N540" s="141">
        <v>109.1</v>
      </c>
      <c r="O540" s="141">
        <v>109.1</v>
      </c>
      <c r="P540" s="141">
        <v>109.1</v>
      </c>
      <c r="Q540" s="141">
        <v>108.9</v>
      </c>
      <c r="R540" s="141">
        <v>108.9</v>
      </c>
      <c r="S540" s="141">
        <v>108.1</v>
      </c>
      <c r="T540" s="141">
        <v>108.1</v>
      </c>
      <c r="U540" s="141">
        <v>108.1</v>
      </c>
      <c r="V540" s="141">
        <v>108.1</v>
      </c>
      <c r="W540" s="141">
        <v>108.1</v>
      </c>
      <c r="X540" s="141">
        <v>108.5</v>
      </c>
      <c r="Y540" s="141">
        <v>108.8</v>
      </c>
      <c r="Z540" s="141">
        <v>108.8</v>
      </c>
      <c r="AA540" s="141">
        <v>108.8</v>
      </c>
      <c r="AB540" s="141">
        <v>109.6</v>
      </c>
      <c r="AC540" s="141">
        <v>109.6</v>
      </c>
      <c r="AD540" s="141">
        <v>109.6</v>
      </c>
      <c r="AE540" s="141">
        <v>117.2</v>
      </c>
      <c r="AF540" s="141">
        <v>117.2</v>
      </c>
      <c r="AG540" s="141">
        <v>117.2</v>
      </c>
      <c r="AH540" s="141">
        <v>117.2</v>
      </c>
      <c r="AI540" s="141">
        <v>117.2</v>
      </c>
      <c r="AJ540" s="141">
        <v>117.2</v>
      </c>
      <c r="AK540" s="141">
        <v>117.2</v>
      </c>
      <c r="AL540" s="141">
        <v>117.2</v>
      </c>
      <c r="AM540" s="141">
        <v>117.2</v>
      </c>
      <c r="AN540" s="141">
        <v>117.2</v>
      </c>
      <c r="AO540" s="141">
        <v>117.2</v>
      </c>
      <c r="AP540" s="141">
        <v>117.2</v>
      </c>
      <c r="AQ540" s="141">
        <v>118.4</v>
      </c>
      <c r="AR540" s="141">
        <v>118.4</v>
      </c>
      <c r="AS540" s="141">
        <v>118.4</v>
      </c>
      <c r="AT540" s="141">
        <v>118.4</v>
      </c>
      <c r="AU540" s="141">
        <v>118.4</v>
      </c>
      <c r="AV540" s="141">
        <v>118.4</v>
      </c>
      <c r="AW540" s="141">
        <v>118.4</v>
      </c>
      <c r="AX540" s="141">
        <v>118.4</v>
      </c>
      <c r="AY540" s="141">
        <v>118.4</v>
      </c>
      <c r="AZ540" s="141">
        <v>119.7</v>
      </c>
      <c r="BA540" s="141">
        <v>119.7</v>
      </c>
      <c r="BB540" s="141">
        <v>119.7</v>
      </c>
      <c r="BC540" s="141">
        <v>120.5</v>
      </c>
      <c r="BD540" s="141">
        <v>120.5</v>
      </c>
      <c r="BE540" s="141">
        <v>120.5</v>
      </c>
      <c r="BF540" s="141">
        <v>120.5</v>
      </c>
      <c r="BG540" s="141">
        <v>120.5</v>
      </c>
      <c r="BH540" s="141">
        <v>123.4</v>
      </c>
      <c r="BI540" s="141">
        <v>122.1</v>
      </c>
      <c r="BJ540" s="141">
        <v>122.1</v>
      </c>
      <c r="BK540" s="141">
        <v>122.1</v>
      </c>
      <c r="BL540" s="141">
        <v>122.1</v>
      </c>
      <c r="BM540" s="141">
        <v>122.6</v>
      </c>
      <c r="BN540" s="141">
        <v>121.1</v>
      </c>
      <c r="BO540" s="141">
        <v>123.1</v>
      </c>
      <c r="BP540" s="141">
        <v>123.1</v>
      </c>
      <c r="BQ540" s="141">
        <v>123.1</v>
      </c>
      <c r="BR540" s="141">
        <v>123.1</v>
      </c>
      <c r="BS540" s="141">
        <v>123.1</v>
      </c>
      <c r="BT540" s="141">
        <v>123.1</v>
      </c>
      <c r="BU540" s="141">
        <v>123.1</v>
      </c>
      <c r="BV540" s="141">
        <v>123.1</v>
      </c>
      <c r="BW540" s="141">
        <v>123.1</v>
      </c>
      <c r="BX540" s="141">
        <v>123.1</v>
      </c>
      <c r="BY540" s="141">
        <v>122.4</v>
      </c>
      <c r="BZ540" s="141">
        <v>132.9</v>
      </c>
      <c r="CA540" s="141">
        <v>136.80000000000001</v>
      </c>
      <c r="CB540" s="141">
        <v>136.80000000000001</v>
      </c>
      <c r="CC540" s="141">
        <v>136.80000000000001</v>
      </c>
      <c r="CD540" s="141">
        <v>136.9</v>
      </c>
      <c r="CE540" s="141">
        <v>136.9</v>
      </c>
      <c r="CF540" s="141">
        <v>140.6</v>
      </c>
      <c r="CG540" s="141">
        <v>141.80000000000001</v>
      </c>
      <c r="CH540" s="141">
        <v>142.30000000000001</v>
      </c>
      <c r="CI540" s="141">
        <v>143.1</v>
      </c>
      <c r="CJ540" s="141">
        <v>144.30000000000001</v>
      </c>
      <c r="CK540" s="141">
        <v>144.30000000000001</v>
      </c>
      <c r="CL540" s="141">
        <v>144.5</v>
      </c>
    </row>
    <row r="541" spans="1:90" x14ac:dyDescent="0.2">
      <c r="A541" s="138" t="s">
        <v>3855</v>
      </c>
      <c r="B541" s="138" t="s">
        <v>3856</v>
      </c>
      <c r="C541" s="139">
        <v>8.5199999999999998E-3</v>
      </c>
      <c r="D541" s="141">
        <v>101.9</v>
      </c>
      <c r="E541" s="141">
        <v>101.9</v>
      </c>
      <c r="F541" s="141">
        <v>101.9</v>
      </c>
      <c r="G541" s="141">
        <v>105</v>
      </c>
      <c r="H541" s="141">
        <v>105</v>
      </c>
      <c r="I541" s="141">
        <v>105</v>
      </c>
      <c r="J541" s="141">
        <v>105</v>
      </c>
      <c r="K541" s="141">
        <v>105</v>
      </c>
      <c r="L541" s="141">
        <v>105</v>
      </c>
      <c r="M541" s="141">
        <v>105</v>
      </c>
      <c r="N541" s="141">
        <v>105</v>
      </c>
      <c r="O541" s="141">
        <v>105</v>
      </c>
      <c r="P541" s="141">
        <v>107.9</v>
      </c>
      <c r="Q541" s="141">
        <v>107.9</v>
      </c>
      <c r="R541" s="141">
        <v>107.9</v>
      </c>
      <c r="S541" s="141">
        <v>111.8</v>
      </c>
      <c r="T541" s="141">
        <v>111.8</v>
      </c>
      <c r="U541" s="141">
        <v>111.8</v>
      </c>
      <c r="V541" s="141">
        <v>111.8</v>
      </c>
      <c r="W541" s="141">
        <v>111.8</v>
      </c>
      <c r="X541" s="141">
        <v>111.8</v>
      </c>
      <c r="Y541" s="141">
        <v>111.8</v>
      </c>
      <c r="Z541" s="141">
        <v>111.8</v>
      </c>
      <c r="AA541" s="141">
        <v>111.8</v>
      </c>
      <c r="AB541" s="141">
        <v>115.3</v>
      </c>
      <c r="AC541" s="141">
        <v>115.3</v>
      </c>
      <c r="AD541" s="141">
        <v>115.3</v>
      </c>
      <c r="AE541" s="141">
        <v>125.2</v>
      </c>
      <c r="AF541" s="141">
        <v>125.2</v>
      </c>
      <c r="AG541" s="141">
        <v>125.2</v>
      </c>
      <c r="AH541" s="141">
        <v>125.2</v>
      </c>
      <c r="AI541" s="141">
        <v>125.2</v>
      </c>
      <c r="AJ541" s="141">
        <v>125.2</v>
      </c>
      <c r="AK541" s="141">
        <v>125.2</v>
      </c>
      <c r="AL541" s="141">
        <v>125.2</v>
      </c>
      <c r="AM541" s="141">
        <v>125.2</v>
      </c>
      <c r="AN541" s="141">
        <v>125.7</v>
      </c>
      <c r="AO541" s="141">
        <v>125.7</v>
      </c>
      <c r="AP541" s="141">
        <v>125.7</v>
      </c>
      <c r="AQ541" s="141">
        <v>124.3</v>
      </c>
      <c r="AR541" s="141">
        <v>124.3</v>
      </c>
      <c r="AS541" s="141">
        <v>124.3</v>
      </c>
      <c r="AT541" s="141">
        <v>124.3</v>
      </c>
      <c r="AU541" s="141">
        <v>124.3</v>
      </c>
      <c r="AV541" s="141">
        <v>124.3</v>
      </c>
      <c r="AW541" s="141">
        <v>124.3</v>
      </c>
      <c r="AX541" s="141">
        <v>124.3</v>
      </c>
      <c r="AY541" s="141">
        <v>124.3</v>
      </c>
      <c r="AZ541" s="141">
        <v>125.1</v>
      </c>
      <c r="BA541" s="141">
        <v>125.1</v>
      </c>
      <c r="BB541" s="141">
        <v>127</v>
      </c>
      <c r="BC541" s="141">
        <v>134.19999999999999</v>
      </c>
      <c r="BD541" s="141">
        <v>134.4</v>
      </c>
      <c r="BE541" s="141">
        <v>133.80000000000001</v>
      </c>
      <c r="BF541" s="141">
        <v>133.80000000000001</v>
      </c>
      <c r="BG541" s="141">
        <v>133.80000000000001</v>
      </c>
      <c r="BH541" s="141">
        <v>133.80000000000001</v>
      </c>
      <c r="BI541" s="141">
        <v>133.80000000000001</v>
      </c>
      <c r="BJ541" s="141">
        <v>133.80000000000001</v>
      </c>
      <c r="BK541" s="141">
        <v>133.80000000000001</v>
      </c>
      <c r="BL541" s="141">
        <v>134.5</v>
      </c>
      <c r="BM541" s="141">
        <v>134.5</v>
      </c>
      <c r="BN541" s="141">
        <v>134.5</v>
      </c>
      <c r="BO541" s="141">
        <v>134.5</v>
      </c>
      <c r="BP541" s="141">
        <v>134.5</v>
      </c>
      <c r="BQ541" s="141">
        <v>134.5</v>
      </c>
      <c r="BR541" s="141">
        <v>134.5</v>
      </c>
      <c r="BS541" s="141">
        <v>134.5</v>
      </c>
      <c r="BT541" s="141">
        <v>134.5</v>
      </c>
      <c r="BU541" s="141">
        <v>134.5</v>
      </c>
      <c r="BV541" s="141">
        <v>134.5</v>
      </c>
      <c r="BW541" s="141">
        <v>134.5</v>
      </c>
      <c r="BX541" s="141">
        <v>130.19999999999999</v>
      </c>
      <c r="BY541" s="141">
        <v>125.8</v>
      </c>
      <c r="BZ541" s="141">
        <v>125</v>
      </c>
      <c r="CA541" s="141">
        <v>130.69999999999999</v>
      </c>
      <c r="CB541" s="141">
        <v>132.30000000000001</v>
      </c>
      <c r="CC541" s="141">
        <v>132.69999999999999</v>
      </c>
      <c r="CD541" s="141">
        <v>132.69999999999999</v>
      </c>
      <c r="CE541" s="141">
        <v>132.69999999999999</v>
      </c>
      <c r="CF541" s="141">
        <v>132.9</v>
      </c>
      <c r="CG541" s="141">
        <v>133.5</v>
      </c>
      <c r="CH541" s="141">
        <v>133.5</v>
      </c>
      <c r="CI541" s="141">
        <v>133.5</v>
      </c>
      <c r="CJ541" s="141">
        <v>133.5</v>
      </c>
      <c r="CK541" s="141">
        <v>133.6</v>
      </c>
      <c r="CL541" s="141">
        <v>133.9</v>
      </c>
    </row>
    <row r="542" spans="1:90" x14ac:dyDescent="0.2">
      <c r="A542" s="138" t="s">
        <v>3857</v>
      </c>
      <c r="B542" s="138" t="s">
        <v>3858</v>
      </c>
      <c r="C542" s="139">
        <v>9.7999999999999997E-3</v>
      </c>
      <c r="D542" s="141">
        <v>100.7</v>
      </c>
      <c r="E542" s="141">
        <v>100.7</v>
      </c>
      <c r="F542" s="141">
        <v>100.7</v>
      </c>
      <c r="G542" s="141">
        <v>102.7</v>
      </c>
      <c r="H542" s="141">
        <v>102.7</v>
      </c>
      <c r="I542" s="141">
        <v>102.7</v>
      </c>
      <c r="J542" s="141">
        <v>102.7</v>
      </c>
      <c r="K542" s="141">
        <v>102.7</v>
      </c>
      <c r="L542" s="141">
        <v>102.7</v>
      </c>
      <c r="M542" s="141">
        <v>102.7</v>
      </c>
      <c r="N542" s="141">
        <v>102.7</v>
      </c>
      <c r="O542" s="141">
        <v>102.7</v>
      </c>
      <c r="P542" s="141">
        <v>102.7</v>
      </c>
      <c r="Q542" s="141">
        <v>102.7</v>
      </c>
      <c r="R542" s="141">
        <v>102.7</v>
      </c>
      <c r="S542" s="141">
        <v>103.7</v>
      </c>
      <c r="T542" s="141">
        <v>103.7</v>
      </c>
      <c r="U542" s="141">
        <v>103.7</v>
      </c>
      <c r="V542" s="141">
        <v>103.7</v>
      </c>
      <c r="W542" s="141">
        <v>103.7</v>
      </c>
      <c r="X542" s="141">
        <v>103.7</v>
      </c>
      <c r="Y542" s="141">
        <v>103.7</v>
      </c>
      <c r="Z542" s="141">
        <v>103.7</v>
      </c>
      <c r="AA542" s="141">
        <v>103.7</v>
      </c>
      <c r="AB542" s="141">
        <v>103.5</v>
      </c>
      <c r="AC542" s="141">
        <v>103.5</v>
      </c>
      <c r="AD542" s="141">
        <v>103.5</v>
      </c>
      <c r="AE542" s="141">
        <v>104.2</v>
      </c>
      <c r="AF542" s="141">
        <v>104.2</v>
      </c>
      <c r="AG542" s="141">
        <v>104.2</v>
      </c>
      <c r="AH542" s="141">
        <v>104.2</v>
      </c>
      <c r="AI542" s="141">
        <v>104.2</v>
      </c>
      <c r="AJ542" s="141">
        <v>104.2</v>
      </c>
      <c r="AK542" s="141">
        <v>104.2</v>
      </c>
      <c r="AL542" s="141">
        <v>104.2</v>
      </c>
      <c r="AM542" s="141">
        <v>104.2</v>
      </c>
      <c r="AN542" s="141">
        <v>105.9</v>
      </c>
      <c r="AO542" s="141">
        <v>105.9</v>
      </c>
      <c r="AP542" s="141">
        <v>105.5</v>
      </c>
      <c r="AQ542" s="141">
        <v>105.5</v>
      </c>
      <c r="AR542" s="141">
        <v>105.5</v>
      </c>
      <c r="AS542" s="141">
        <v>105.5</v>
      </c>
      <c r="AT542" s="141">
        <v>105.5</v>
      </c>
      <c r="AU542" s="141">
        <v>105.5</v>
      </c>
      <c r="AV542" s="141">
        <v>105.5</v>
      </c>
      <c r="AW542" s="141">
        <v>105.5</v>
      </c>
      <c r="AX542" s="141">
        <v>105.5</v>
      </c>
      <c r="AY542" s="141">
        <v>105.5</v>
      </c>
      <c r="AZ542" s="141">
        <v>110</v>
      </c>
      <c r="BA542" s="141">
        <v>110</v>
      </c>
      <c r="BB542" s="141">
        <v>110</v>
      </c>
      <c r="BC542" s="141">
        <v>109.8</v>
      </c>
      <c r="BD542" s="141">
        <v>109.8</v>
      </c>
      <c r="BE542" s="141">
        <v>109.8</v>
      </c>
      <c r="BF542" s="141">
        <v>109.8</v>
      </c>
      <c r="BG542" s="141">
        <v>109.8</v>
      </c>
      <c r="BH542" s="141">
        <v>109.8</v>
      </c>
      <c r="BI542" s="141">
        <v>108.1</v>
      </c>
      <c r="BJ542" s="141">
        <v>108.1</v>
      </c>
      <c r="BK542" s="141">
        <v>112.9</v>
      </c>
      <c r="BL542" s="141">
        <v>127.3</v>
      </c>
      <c r="BM542" s="141">
        <v>127.3</v>
      </c>
      <c r="BN542" s="141">
        <v>127.5</v>
      </c>
      <c r="BO542" s="141">
        <v>134.19999999999999</v>
      </c>
      <c r="BP542" s="141">
        <v>134.19999999999999</v>
      </c>
      <c r="BQ542" s="141">
        <v>134.19999999999999</v>
      </c>
      <c r="BR542" s="141">
        <v>134.19999999999999</v>
      </c>
      <c r="BS542" s="141">
        <v>134.19999999999999</v>
      </c>
      <c r="BT542" s="141">
        <v>134.19999999999999</v>
      </c>
      <c r="BU542" s="141">
        <v>134.19999999999999</v>
      </c>
      <c r="BV542" s="141">
        <v>134.19999999999999</v>
      </c>
      <c r="BW542" s="141">
        <v>134.19999999999999</v>
      </c>
      <c r="BX542" s="141">
        <v>135.9</v>
      </c>
      <c r="BY542" s="141">
        <v>117.9</v>
      </c>
      <c r="BZ542" s="141">
        <v>111.8</v>
      </c>
      <c r="CA542" s="141">
        <v>117.2</v>
      </c>
      <c r="CB542" s="141">
        <v>117.2</v>
      </c>
      <c r="CC542" s="141">
        <v>117.2</v>
      </c>
      <c r="CD542" s="141">
        <v>117.2</v>
      </c>
      <c r="CE542" s="141">
        <v>117.2</v>
      </c>
      <c r="CF542" s="141">
        <v>117.2</v>
      </c>
      <c r="CG542" s="141">
        <v>117.2</v>
      </c>
      <c r="CH542" s="141">
        <v>117.2</v>
      </c>
      <c r="CI542" s="141">
        <v>117.2</v>
      </c>
      <c r="CJ542" s="141">
        <v>117.2</v>
      </c>
      <c r="CK542" s="141">
        <v>117.6</v>
      </c>
      <c r="CL542" s="141">
        <v>117.9</v>
      </c>
    </row>
    <row r="543" spans="1:90" x14ac:dyDescent="0.2">
      <c r="A543" s="138" t="s">
        <v>3859</v>
      </c>
      <c r="B543" s="138" t="s">
        <v>3860</v>
      </c>
      <c r="C543" s="139">
        <v>1.8380000000000001E-2</v>
      </c>
      <c r="D543" s="141">
        <v>100</v>
      </c>
      <c r="E543" s="141">
        <v>100</v>
      </c>
      <c r="F543" s="141">
        <v>100</v>
      </c>
      <c r="G543" s="141">
        <v>100.8</v>
      </c>
      <c r="H543" s="141">
        <v>100.8</v>
      </c>
      <c r="I543" s="141">
        <v>100.8</v>
      </c>
      <c r="J543" s="141">
        <v>100.8</v>
      </c>
      <c r="K543" s="141">
        <v>100.8</v>
      </c>
      <c r="L543" s="141">
        <v>100.8</v>
      </c>
      <c r="M543" s="141">
        <v>100.8</v>
      </c>
      <c r="N543" s="141">
        <v>100.8</v>
      </c>
      <c r="O543" s="141">
        <v>103.8</v>
      </c>
      <c r="P543" s="141">
        <v>107.2</v>
      </c>
      <c r="Q543" s="141">
        <v>107.2</v>
      </c>
      <c r="R543" s="141">
        <v>107.2</v>
      </c>
      <c r="S543" s="141">
        <v>110.5</v>
      </c>
      <c r="T543" s="141">
        <v>110.5</v>
      </c>
      <c r="U543" s="141">
        <v>110.5</v>
      </c>
      <c r="V543" s="141">
        <v>110.5</v>
      </c>
      <c r="W543" s="141">
        <v>110.5</v>
      </c>
      <c r="X543" s="141">
        <v>110.5</v>
      </c>
      <c r="Y543" s="141">
        <v>110.5</v>
      </c>
      <c r="Z543" s="141">
        <v>110.5</v>
      </c>
      <c r="AA543" s="141">
        <v>113.5</v>
      </c>
      <c r="AB543" s="141">
        <v>114.1</v>
      </c>
      <c r="AC543" s="141">
        <v>114.1</v>
      </c>
      <c r="AD543" s="141">
        <v>114.1</v>
      </c>
      <c r="AE543" s="141">
        <v>114.1</v>
      </c>
      <c r="AF543" s="141">
        <v>114.1</v>
      </c>
      <c r="AG543" s="141">
        <v>114.1</v>
      </c>
      <c r="AH543" s="141">
        <v>114.1</v>
      </c>
      <c r="AI543" s="141">
        <v>114.1</v>
      </c>
      <c r="AJ543" s="141">
        <v>114.1</v>
      </c>
      <c r="AK543" s="141">
        <v>114.1</v>
      </c>
      <c r="AL543" s="141">
        <v>114.1</v>
      </c>
      <c r="AM543" s="141">
        <v>117</v>
      </c>
      <c r="AN543" s="141">
        <v>121</v>
      </c>
      <c r="AO543" s="141">
        <v>121</v>
      </c>
      <c r="AP543" s="141">
        <v>120.3</v>
      </c>
      <c r="AQ543" s="141">
        <v>120.3</v>
      </c>
      <c r="AR543" s="141">
        <v>119.9</v>
      </c>
      <c r="AS543" s="141">
        <v>120.3</v>
      </c>
      <c r="AT543" s="141">
        <v>120.3</v>
      </c>
      <c r="AU543" s="141">
        <v>120.3</v>
      </c>
      <c r="AV543" s="141">
        <v>120.3</v>
      </c>
      <c r="AW543" s="141">
        <v>120.3</v>
      </c>
      <c r="AX543" s="141">
        <v>120.3</v>
      </c>
      <c r="AY543" s="141">
        <v>119.3</v>
      </c>
      <c r="AZ543" s="141">
        <v>136.1</v>
      </c>
      <c r="BA543" s="141">
        <v>135.9</v>
      </c>
      <c r="BB543" s="141">
        <v>135.4</v>
      </c>
      <c r="BC543" s="141">
        <v>135.4</v>
      </c>
      <c r="BD543" s="141">
        <v>135.4</v>
      </c>
      <c r="BE543" s="141">
        <v>135.4</v>
      </c>
      <c r="BF543" s="141">
        <v>135.4</v>
      </c>
      <c r="BG543" s="141">
        <v>135.4</v>
      </c>
      <c r="BH543" s="141">
        <v>136.1</v>
      </c>
      <c r="BI543" s="141">
        <v>136</v>
      </c>
      <c r="BJ543" s="141">
        <v>135.4</v>
      </c>
      <c r="BK543" s="141">
        <v>135.4</v>
      </c>
      <c r="BL543" s="141">
        <v>135.4</v>
      </c>
      <c r="BM543" s="141">
        <v>135.4</v>
      </c>
      <c r="BN543" s="141">
        <v>136.4</v>
      </c>
      <c r="BO543" s="141">
        <v>138.1</v>
      </c>
      <c r="BP543" s="141">
        <v>137.5</v>
      </c>
      <c r="BQ543" s="141">
        <v>137.4</v>
      </c>
      <c r="BR543" s="141">
        <v>137.4</v>
      </c>
      <c r="BS543" s="141">
        <v>137.4</v>
      </c>
      <c r="BT543" s="141">
        <v>137.4</v>
      </c>
      <c r="BU543" s="141">
        <v>137.4</v>
      </c>
      <c r="BV543" s="141">
        <v>137.4</v>
      </c>
      <c r="BW543" s="141">
        <v>137.4</v>
      </c>
      <c r="BX543" s="141">
        <v>137.4</v>
      </c>
      <c r="BY543" s="141">
        <v>138.4</v>
      </c>
      <c r="BZ543" s="141">
        <v>138.69999999999999</v>
      </c>
      <c r="CA543" s="141">
        <v>138.69999999999999</v>
      </c>
      <c r="CB543" s="141">
        <v>138.69999999999999</v>
      </c>
      <c r="CC543" s="141">
        <v>138.69999999999999</v>
      </c>
      <c r="CD543" s="141">
        <v>138.69999999999999</v>
      </c>
      <c r="CE543" s="141">
        <v>138.69999999999999</v>
      </c>
      <c r="CF543" s="141">
        <v>138.69999999999999</v>
      </c>
      <c r="CG543" s="141">
        <v>138.69999999999999</v>
      </c>
      <c r="CH543" s="141">
        <v>138.69999999999999</v>
      </c>
      <c r="CI543" s="141">
        <v>138.69999999999999</v>
      </c>
      <c r="CJ543" s="141">
        <v>138.69999999999999</v>
      </c>
      <c r="CK543" s="141">
        <v>138.69999999999999</v>
      </c>
      <c r="CL543" s="141">
        <v>138.69999999999999</v>
      </c>
    </row>
    <row r="544" spans="1:90" x14ac:dyDescent="0.2">
      <c r="A544" s="138" t="s">
        <v>3861</v>
      </c>
      <c r="B544" s="138" t="s">
        <v>3862</v>
      </c>
      <c r="C544" s="139">
        <v>9.2099999999999994E-3</v>
      </c>
      <c r="D544" s="141">
        <v>100</v>
      </c>
      <c r="E544" s="141">
        <v>100</v>
      </c>
      <c r="F544" s="141">
        <v>100</v>
      </c>
      <c r="G544" s="141">
        <v>100.4</v>
      </c>
      <c r="H544" s="141">
        <v>100.4</v>
      </c>
      <c r="I544" s="141">
        <v>100.4</v>
      </c>
      <c r="J544" s="141">
        <v>100.4</v>
      </c>
      <c r="K544" s="141">
        <v>100.4</v>
      </c>
      <c r="L544" s="141">
        <v>100.4</v>
      </c>
      <c r="M544" s="141">
        <v>100.4</v>
      </c>
      <c r="N544" s="141">
        <v>100.4</v>
      </c>
      <c r="O544" s="141">
        <v>100.4</v>
      </c>
      <c r="P544" s="141">
        <v>109.3</v>
      </c>
      <c r="Q544" s="141">
        <v>118.5</v>
      </c>
      <c r="R544" s="141">
        <v>121.6</v>
      </c>
      <c r="S544" s="141">
        <v>125.9</v>
      </c>
      <c r="T544" s="141">
        <v>125.9</v>
      </c>
      <c r="U544" s="141">
        <v>125.9</v>
      </c>
      <c r="V544" s="141">
        <v>125.9</v>
      </c>
      <c r="W544" s="141">
        <v>125.9</v>
      </c>
      <c r="X544" s="141">
        <v>125.9</v>
      </c>
      <c r="Y544" s="141">
        <v>125.9</v>
      </c>
      <c r="Z544" s="141">
        <v>125.9</v>
      </c>
      <c r="AA544" s="141">
        <v>125.9</v>
      </c>
      <c r="AB544" s="141">
        <v>125.9</v>
      </c>
      <c r="AC544" s="141">
        <v>125.9</v>
      </c>
      <c r="AD544" s="141">
        <v>125.9</v>
      </c>
      <c r="AE544" s="141">
        <v>126.9</v>
      </c>
      <c r="AF544" s="141">
        <v>126.9</v>
      </c>
      <c r="AG544" s="141">
        <v>126.9</v>
      </c>
      <c r="AH544" s="141">
        <v>126.9</v>
      </c>
      <c r="AI544" s="141">
        <v>126.9</v>
      </c>
      <c r="AJ544" s="141">
        <v>126.9</v>
      </c>
      <c r="AK544" s="141">
        <v>126.9</v>
      </c>
      <c r="AL544" s="141">
        <v>126.9</v>
      </c>
      <c r="AM544" s="141">
        <v>126.9</v>
      </c>
      <c r="AN544" s="141">
        <v>126.9</v>
      </c>
      <c r="AO544" s="141">
        <v>126.9</v>
      </c>
      <c r="AP544" s="141">
        <v>128.19999999999999</v>
      </c>
      <c r="AQ544" s="141">
        <v>128.19999999999999</v>
      </c>
      <c r="AR544" s="141">
        <v>132.6</v>
      </c>
      <c r="AS544" s="141">
        <v>132.6</v>
      </c>
      <c r="AT544" s="141">
        <v>132.6</v>
      </c>
      <c r="AU544" s="141">
        <v>132.6</v>
      </c>
      <c r="AV544" s="141">
        <v>132.6</v>
      </c>
      <c r="AW544" s="141">
        <v>132.6</v>
      </c>
      <c r="AX544" s="141">
        <v>132.6</v>
      </c>
      <c r="AY544" s="141">
        <v>132.6</v>
      </c>
      <c r="AZ544" s="141">
        <v>128.30000000000001</v>
      </c>
      <c r="BA544" s="141">
        <v>128.30000000000001</v>
      </c>
      <c r="BB544" s="141">
        <v>128.30000000000001</v>
      </c>
      <c r="BC544" s="141">
        <v>128.30000000000001</v>
      </c>
      <c r="BD544" s="141">
        <v>128.30000000000001</v>
      </c>
      <c r="BE544" s="141">
        <v>128.30000000000001</v>
      </c>
      <c r="BF544" s="141">
        <v>128.30000000000001</v>
      </c>
      <c r="BG544" s="141">
        <v>128.30000000000001</v>
      </c>
      <c r="BH544" s="141">
        <v>128.9</v>
      </c>
      <c r="BI544" s="141">
        <v>131.1</v>
      </c>
      <c r="BJ544" s="141">
        <v>126.8</v>
      </c>
      <c r="BK544" s="141">
        <v>130.30000000000001</v>
      </c>
      <c r="BL544" s="141">
        <v>130.30000000000001</v>
      </c>
      <c r="BM544" s="141">
        <v>130.5</v>
      </c>
      <c r="BN544" s="141">
        <v>131.1</v>
      </c>
      <c r="BO544" s="141">
        <v>132.80000000000001</v>
      </c>
      <c r="BP544" s="141">
        <v>132.80000000000001</v>
      </c>
      <c r="BQ544" s="141">
        <v>132.80000000000001</v>
      </c>
      <c r="BR544" s="141">
        <v>132.80000000000001</v>
      </c>
      <c r="BS544" s="141">
        <v>132.80000000000001</v>
      </c>
      <c r="BT544" s="141">
        <v>132.80000000000001</v>
      </c>
      <c r="BU544" s="141">
        <v>132.80000000000001</v>
      </c>
      <c r="BV544" s="141">
        <v>132.80000000000001</v>
      </c>
      <c r="BW544" s="141">
        <v>132.80000000000001</v>
      </c>
      <c r="BX544" s="141">
        <v>135.19999999999999</v>
      </c>
      <c r="BY544" s="141">
        <v>138.9</v>
      </c>
      <c r="BZ544" s="141">
        <v>138.9</v>
      </c>
      <c r="CA544" s="141">
        <v>138.9</v>
      </c>
      <c r="CB544" s="141">
        <v>138.9</v>
      </c>
      <c r="CC544" s="141">
        <v>138.9</v>
      </c>
      <c r="CD544" s="141">
        <v>138.9</v>
      </c>
      <c r="CE544" s="141">
        <v>138.9</v>
      </c>
      <c r="CF544" s="141">
        <v>138.9</v>
      </c>
      <c r="CG544" s="141">
        <v>138.9</v>
      </c>
      <c r="CH544" s="141">
        <v>138.9</v>
      </c>
      <c r="CI544" s="141">
        <v>138.9</v>
      </c>
      <c r="CJ544" s="141">
        <v>142.1</v>
      </c>
      <c r="CK544" s="141">
        <v>145.19999999999999</v>
      </c>
      <c r="CL544" s="141">
        <v>145.19999999999999</v>
      </c>
    </row>
    <row r="545" spans="1:90" x14ac:dyDescent="0.2">
      <c r="A545" s="138" t="s">
        <v>3863</v>
      </c>
      <c r="B545" s="138" t="s">
        <v>3864</v>
      </c>
      <c r="C545" s="139">
        <v>7.8100000000000001E-3</v>
      </c>
      <c r="D545" s="141">
        <v>104.9</v>
      </c>
      <c r="E545" s="141">
        <v>106.3</v>
      </c>
      <c r="F545" s="141">
        <v>106.3</v>
      </c>
      <c r="G545" s="141">
        <v>108.1</v>
      </c>
      <c r="H545" s="141">
        <v>108.1</v>
      </c>
      <c r="I545" s="141">
        <v>108.1</v>
      </c>
      <c r="J545" s="141">
        <v>108.1</v>
      </c>
      <c r="K545" s="141">
        <v>108.5</v>
      </c>
      <c r="L545" s="141">
        <v>108.5</v>
      </c>
      <c r="M545" s="141">
        <v>108.9</v>
      </c>
      <c r="N545" s="141">
        <v>109</v>
      </c>
      <c r="O545" s="141">
        <v>109</v>
      </c>
      <c r="P545" s="141">
        <v>110.2</v>
      </c>
      <c r="Q545" s="141">
        <v>110.2</v>
      </c>
      <c r="R545" s="141">
        <v>110.2</v>
      </c>
      <c r="S545" s="141">
        <v>111.2</v>
      </c>
      <c r="T545" s="141">
        <v>112.8</v>
      </c>
      <c r="U545" s="141">
        <v>113.2</v>
      </c>
      <c r="V545" s="141">
        <v>113.8</v>
      </c>
      <c r="W545" s="141">
        <v>113.9</v>
      </c>
      <c r="X545" s="141">
        <v>113.9</v>
      </c>
      <c r="Y545" s="141">
        <v>113.9</v>
      </c>
      <c r="Z545" s="141">
        <v>113.9</v>
      </c>
      <c r="AA545" s="141">
        <v>113.9</v>
      </c>
      <c r="AB545" s="141">
        <v>114.7</v>
      </c>
      <c r="AC545" s="141">
        <v>114.3</v>
      </c>
      <c r="AD545" s="141">
        <v>112.3</v>
      </c>
      <c r="AE545" s="141">
        <v>112.3</v>
      </c>
      <c r="AF545" s="141">
        <v>112.7</v>
      </c>
      <c r="AG545" s="141">
        <v>112.7</v>
      </c>
      <c r="AH545" s="141">
        <v>112.7</v>
      </c>
      <c r="AI545" s="141">
        <v>112.7</v>
      </c>
      <c r="AJ545" s="141">
        <v>112.7</v>
      </c>
      <c r="AK545" s="141">
        <v>112.7</v>
      </c>
      <c r="AL545" s="141">
        <v>112.7</v>
      </c>
      <c r="AM545" s="141">
        <v>113.2</v>
      </c>
      <c r="AN545" s="141">
        <v>114.4</v>
      </c>
      <c r="AO545" s="141">
        <v>114.4</v>
      </c>
      <c r="AP545" s="141">
        <v>114.8</v>
      </c>
      <c r="AQ545" s="141">
        <v>116.1</v>
      </c>
      <c r="AR545" s="141">
        <v>116.1</v>
      </c>
      <c r="AS545" s="141">
        <v>116.1</v>
      </c>
      <c r="AT545" s="141">
        <v>118.5</v>
      </c>
      <c r="AU545" s="141">
        <v>118.5</v>
      </c>
      <c r="AV545" s="141">
        <v>118.5</v>
      </c>
      <c r="AW545" s="141">
        <v>118.5</v>
      </c>
      <c r="AX545" s="141">
        <v>118.5</v>
      </c>
      <c r="AY545" s="141">
        <v>122.3</v>
      </c>
      <c r="AZ545" s="141">
        <v>123.4</v>
      </c>
      <c r="BA545" s="141">
        <v>123.3</v>
      </c>
      <c r="BB545" s="141">
        <v>123.1</v>
      </c>
      <c r="BC545" s="141">
        <v>124.2</v>
      </c>
      <c r="BD545" s="141">
        <v>123.9</v>
      </c>
      <c r="BE545" s="141">
        <v>123.9</v>
      </c>
      <c r="BF545" s="141">
        <v>124.1</v>
      </c>
      <c r="BG545" s="141">
        <v>125.3</v>
      </c>
      <c r="BH545" s="141">
        <v>126.8</v>
      </c>
      <c r="BI545" s="141">
        <v>127.3</v>
      </c>
      <c r="BJ545" s="141">
        <v>128.30000000000001</v>
      </c>
      <c r="BK545" s="141">
        <v>128.6</v>
      </c>
      <c r="BL545" s="141">
        <v>129.9</v>
      </c>
      <c r="BM545" s="141">
        <v>129.9</v>
      </c>
      <c r="BN545" s="141">
        <v>130.1</v>
      </c>
      <c r="BO545" s="141">
        <v>130.4</v>
      </c>
      <c r="BP545" s="141">
        <v>130.19999999999999</v>
      </c>
      <c r="BQ545" s="141">
        <v>130.1</v>
      </c>
      <c r="BR545" s="141">
        <v>130.1</v>
      </c>
      <c r="BS545" s="141">
        <v>130.1</v>
      </c>
      <c r="BT545" s="141">
        <v>130.1</v>
      </c>
      <c r="BU545" s="141">
        <v>130.1</v>
      </c>
      <c r="BV545" s="141">
        <v>130.1</v>
      </c>
      <c r="BW545" s="141">
        <v>130.1</v>
      </c>
      <c r="BX545" s="141">
        <v>130.4</v>
      </c>
      <c r="BY545" s="141">
        <v>130.80000000000001</v>
      </c>
      <c r="BZ545" s="141">
        <v>130.80000000000001</v>
      </c>
      <c r="CA545" s="141">
        <v>130.80000000000001</v>
      </c>
      <c r="CB545" s="141">
        <v>132.6</v>
      </c>
      <c r="CC545" s="141">
        <v>138.19999999999999</v>
      </c>
      <c r="CD545" s="141">
        <v>139.9</v>
      </c>
      <c r="CE545" s="141">
        <v>144.80000000000001</v>
      </c>
      <c r="CF545" s="141">
        <v>150.9</v>
      </c>
      <c r="CG545" s="141">
        <v>150.9</v>
      </c>
      <c r="CH545" s="141">
        <v>150.9</v>
      </c>
      <c r="CI545" s="141">
        <v>151.19999999999999</v>
      </c>
      <c r="CJ545" s="141">
        <v>151.6</v>
      </c>
      <c r="CK545" s="141">
        <v>149.80000000000001</v>
      </c>
      <c r="CL545" s="141">
        <v>151.30000000000001</v>
      </c>
    </row>
    <row r="546" spans="1:90" x14ac:dyDescent="0.2">
      <c r="A546" s="138" t="s">
        <v>3865</v>
      </c>
      <c r="B546" s="138" t="s">
        <v>3866</v>
      </c>
      <c r="C546" s="139">
        <v>1.38646</v>
      </c>
      <c r="D546" s="141">
        <v>97.8</v>
      </c>
      <c r="E546" s="141">
        <v>100</v>
      </c>
      <c r="F546" s="141">
        <v>101.6</v>
      </c>
      <c r="G546" s="141">
        <v>102.2</v>
      </c>
      <c r="H546" s="141">
        <v>101.7</v>
      </c>
      <c r="I546" s="141">
        <v>100.1</v>
      </c>
      <c r="J546" s="141">
        <v>101.8</v>
      </c>
      <c r="K546" s="141">
        <v>101.2</v>
      </c>
      <c r="L546" s="141">
        <v>101.6</v>
      </c>
      <c r="M546" s="141">
        <v>101.5</v>
      </c>
      <c r="N546" s="141">
        <v>102</v>
      </c>
      <c r="O546" s="141">
        <v>101.6</v>
      </c>
      <c r="P546" s="141">
        <v>103.1</v>
      </c>
      <c r="Q546" s="141">
        <v>105</v>
      </c>
      <c r="R546" s="141">
        <v>106.3</v>
      </c>
      <c r="S546" s="141">
        <v>111.6</v>
      </c>
      <c r="T546" s="141">
        <v>113.7</v>
      </c>
      <c r="U546" s="141">
        <v>114.4</v>
      </c>
      <c r="V546" s="141">
        <v>115.9</v>
      </c>
      <c r="W546" s="141">
        <v>116.5</v>
      </c>
      <c r="X546" s="141">
        <v>116.7</v>
      </c>
      <c r="Y546" s="141">
        <v>117.5</v>
      </c>
      <c r="Z546" s="141">
        <v>119.6</v>
      </c>
      <c r="AA546" s="141">
        <v>120.7</v>
      </c>
      <c r="AB546" s="141">
        <v>124</v>
      </c>
      <c r="AC546" s="141">
        <v>125.9</v>
      </c>
      <c r="AD546" s="141">
        <v>130</v>
      </c>
      <c r="AE546" s="141">
        <v>135</v>
      </c>
      <c r="AF546" s="141">
        <v>135.69999999999999</v>
      </c>
      <c r="AG546" s="141">
        <v>137</v>
      </c>
      <c r="AH546" s="141">
        <v>137.69999999999999</v>
      </c>
      <c r="AI546" s="141">
        <v>138.19999999999999</v>
      </c>
      <c r="AJ546" s="141">
        <v>139.1</v>
      </c>
      <c r="AK546" s="141">
        <v>139.69999999999999</v>
      </c>
      <c r="AL546" s="141">
        <v>139.30000000000001</v>
      </c>
      <c r="AM546" s="141">
        <v>139.5</v>
      </c>
      <c r="AN546" s="141">
        <v>136.9</v>
      </c>
      <c r="AO546" s="141">
        <v>136.1</v>
      </c>
      <c r="AP546" s="141">
        <v>137.69999999999999</v>
      </c>
      <c r="AQ546" s="141">
        <v>135.69999999999999</v>
      </c>
      <c r="AR546" s="141">
        <v>135.80000000000001</v>
      </c>
      <c r="AS546" s="141">
        <v>134.69999999999999</v>
      </c>
      <c r="AT546" s="141">
        <v>136.80000000000001</v>
      </c>
      <c r="AU546" s="141">
        <v>137.69999999999999</v>
      </c>
      <c r="AV546" s="141">
        <v>136.5</v>
      </c>
      <c r="AW546" s="141">
        <v>135.6</v>
      </c>
      <c r="AX546" s="141">
        <v>138.30000000000001</v>
      </c>
      <c r="AY546" s="141">
        <v>138.6</v>
      </c>
      <c r="AZ546" s="141">
        <v>141.9</v>
      </c>
      <c r="BA546" s="141">
        <v>144.30000000000001</v>
      </c>
      <c r="BB546" s="141">
        <v>147.80000000000001</v>
      </c>
      <c r="BC546" s="141">
        <v>148.1</v>
      </c>
      <c r="BD546" s="141">
        <v>147.69999999999999</v>
      </c>
      <c r="BE546" s="141">
        <v>149.4</v>
      </c>
      <c r="BF546" s="141">
        <v>149.6</v>
      </c>
      <c r="BG546" s="141">
        <v>149.5</v>
      </c>
      <c r="BH546" s="141">
        <v>149.19999999999999</v>
      </c>
      <c r="BI546" s="141">
        <v>150.19999999999999</v>
      </c>
      <c r="BJ546" s="141">
        <v>148.5</v>
      </c>
      <c r="BK546" s="141">
        <v>146.5</v>
      </c>
      <c r="BL546" s="141">
        <v>147.80000000000001</v>
      </c>
      <c r="BM546" s="141">
        <v>150.5</v>
      </c>
      <c r="BN546" s="141">
        <v>151.19999999999999</v>
      </c>
      <c r="BO546" s="141">
        <v>151.6</v>
      </c>
      <c r="BP546" s="141">
        <v>152.19999999999999</v>
      </c>
      <c r="BQ546" s="141">
        <v>150.19999999999999</v>
      </c>
      <c r="BR546" s="141">
        <v>153.4</v>
      </c>
      <c r="BS546" s="141">
        <v>151.4</v>
      </c>
      <c r="BT546" s="141">
        <v>150.19999999999999</v>
      </c>
      <c r="BU546" s="141">
        <v>151.4</v>
      </c>
      <c r="BV546" s="141">
        <v>148.4</v>
      </c>
      <c r="BW546" s="141">
        <v>148.1</v>
      </c>
      <c r="BX546" s="141">
        <v>148.30000000000001</v>
      </c>
      <c r="BY546" s="141">
        <v>151.19999999999999</v>
      </c>
      <c r="BZ546" s="141">
        <v>153.69999999999999</v>
      </c>
      <c r="CA546" s="141">
        <v>154.30000000000001</v>
      </c>
      <c r="CB546" s="141">
        <v>155.30000000000001</v>
      </c>
      <c r="CC546" s="141">
        <v>153.6</v>
      </c>
      <c r="CD546" s="141">
        <v>153</v>
      </c>
      <c r="CE546" s="141">
        <v>151.9</v>
      </c>
      <c r="CF546" s="141">
        <v>152.5</v>
      </c>
      <c r="CG546" s="141">
        <v>157.5</v>
      </c>
      <c r="CH546" s="141">
        <v>160.6</v>
      </c>
      <c r="CI546" s="141">
        <v>161.30000000000001</v>
      </c>
      <c r="CJ546" s="141">
        <v>160.1</v>
      </c>
      <c r="CK546" s="141">
        <v>160.5</v>
      </c>
      <c r="CL546" s="141">
        <v>163.1</v>
      </c>
    </row>
    <row r="547" spans="1:90" x14ac:dyDescent="0.2">
      <c r="A547" s="138" t="s">
        <v>3867</v>
      </c>
      <c r="B547" s="138" t="s">
        <v>3868</v>
      </c>
      <c r="C547" s="139">
        <v>1.2634700000000001</v>
      </c>
      <c r="D547" s="141">
        <v>97.7</v>
      </c>
      <c r="E547" s="141">
        <v>100.1</v>
      </c>
      <c r="F547" s="141">
        <v>101.8</v>
      </c>
      <c r="G547" s="141">
        <v>102.3</v>
      </c>
      <c r="H547" s="141">
        <v>101.7</v>
      </c>
      <c r="I547" s="141">
        <v>100.2</v>
      </c>
      <c r="J547" s="141">
        <v>102</v>
      </c>
      <c r="K547" s="141">
        <v>101.3</v>
      </c>
      <c r="L547" s="141">
        <v>101.6</v>
      </c>
      <c r="M547" s="141">
        <v>101.3</v>
      </c>
      <c r="N547" s="141">
        <v>102</v>
      </c>
      <c r="O547" s="141">
        <v>101.5</v>
      </c>
      <c r="P547" s="141">
        <v>102.2</v>
      </c>
      <c r="Q547" s="141">
        <v>104.3</v>
      </c>
      <c r="R547" s="141">
        <v>105.6</v>
      </c>
      <c r="S547" s="141">
        <v>111.1</v>
      </c>
      <c r="T547" s="141">
        <v>113.4</v>
      </c>
      <c r="U547" s="141">
        <v>114.1</v>
      </c>
      <c r="V547" s="141">
        <v>115.3</v>
      </c>
      <c r="W547" s="141">
        <v>116.1</v>
      </c>
      <c r="X547" s="141">
        <v>116.4</v>
      </c>
      <c r="Y547" s="141">
        <v>117.2</v>
      </c>
      <c r="Z547" s="141">
        <v>119.5</v>
      </c>
      <c r="AA547" s="141">
        <v>120.6</v>
      </c>
      <c r="AB547" s="141">
        <v>123.7</v>
      </c>
      <c r="AC547" s="141">
        <v>125.8</v>
      </c>
      <c r="AD547" s="141">
        <v>130.30000000000001</v>
      </c>
      <c r="AE547" s="141">
        <v>135.30000000000001</v>
      </c>
      <c r="AF547" s="141">
        <v>136.1</v>
      </c>
      <c r="AG547" s="141">
        <v>137.4</v>
      </c>
      <c r="AH547" s="141">
        <v>138.19999999999999</v>
      </c>
      <c r="AI547" s="141">
        <v>138.6</v>
      </c>
      <c r="AJ547" s="141">
        <v>139.4</v>
      </c>
      <c r="AK547" s="141">
        <v>140.19999999999999</v>
      </c>
      <c r="AL547" s="141">
        <v>139.80000000000001</v>
      </c>
      <c r="AM547" s="141">
        <v>139.9</v>
      </c>
      <c r="AN547" s="141">
        <v>137.1</v>
      </c>
      <c r="AO547" s="141">
        <v>136.1</v>
      </c>
      <c r="AP547" s="141">
        <v>137.9</v>
      </c>
      <c r="AQ547" s="141">
        <v>135.5</v>
      </c>
      <c r="AR547" s="141">
        <v>135.69999999999999</v>
      </c>
      <c r="AS547" s="141">
        <v>134.4</v>
      </c>
      <c r="AT547" s="141">
        <v>136.80000000000001</v>
      </c>
      <c r="AU547" s="141">
        <v>137.6</v>
      </c>
      <c r="AV547" s="141">
        <v>136.30000000000001</v>
      </c>
      <c r="AW547" s="141">
        <v>134.80000000000001</v>
      </c>
      <c r="AX547" s="141">
        <v>137.80000000000001</v>
      </c>
      <c r="AY547" s="141">
        <v>138</v>
      </c>
      <c r="AZ547" s="141">
        <v>141.6</v>
      </c>
      <c r="BA547" s="141">
        <v>144.19999999999999</v>
      </c>
      <c r="BB547" s="141">
        <v>147.9</v>
      </c>
      <c r="BC547" s="141">
        <v>147.9</v>
      </c>
      <c r="BD547" s="141">
        <v>147.4</v>
      </c>
      <c r="BE547" s="141">
        <v>149.19999999999999</v>
      </c>
      <c r="BF547" s="141">
        <v>149.5</v>
      </c>
      <c r="BG547" s="141">
        <v>149.30000000000001</v>
      </c>
      <c r="BH547" s="141">
        <v>149.1</v>
      </c>
      <c r="BI547" s="141">
        <v>150.19999999999999</v>
      </c>
      <c r="BJ547" s="141">
        <v>148.4</v>
      </c>
      <c r="BK547" s="141">
        <v>146.19999999999999</v>
      </c>
      <c r="BL547" s="141">
        <v>147.6</v>
      </c>
      <c r="BM547" s="141">
        <v>150.6</v>
      </c>
      <c r="BN547" s="141">
        <v>151.30000000000001</v>
      </c>
      <c r="BO547" s="141">
        <v>151.80000000000001</v>
      </c>
      <c r="BP547" s="141">
        <v>152.5</v>
      </c>
      <c r="BQ547" s="141">
        <v>150.30000000000001</v>
      </c>
      <c r="BR547" s="141">
        <v>153.80000000000001</v>
      </c>
      <c r="BS547" s="141">
        <v>151.6</v>
      </c>
      <c r="BT547" s="141">
        <v>150.30000000000001</v>
      </c>
      <c r="BU547" s="141">
        <v>151.5</v>
      </c>
      <c r="BV547" s="141">
        <v>148.30000000000001</v>
      </c>
      <c r="BW547" s="141">
        <v>147.80000000000001</v>
      </c>
      <c r="BX547" s="141">
        <v>147.9</v>
      </c>
      <c r="BY547" s="141">
        <v>150.9</v>
      </c>
      <c r="BZ547" s="141">
        <v>153.69999999999999</v>
      </c>
      <c r="CA547" s="141">
        <v>154.4</v>
      </c>
      <c r="CB547" s="141">
        <v>155.30000000000001</v>
      </c>
      <c r="CC547" s="141">
        <v>153.6</v>
      </c>
      <c r="CD547" s="141">
        <v>153</v>
      </c>
      <c r="CE547" s="141">
        <v>151.69999999999999</v>
      </c>
      <c r="CF547" s="141">
        <v>152.19999999999999</v>
      </c>
      <c r="CG547" s="141">
        <v>157.9</v>
      </c>
      <c r="CH547" s="141">
        <v>160.80000000000001</v>
      </c>
      <c r="CI547" s="141">
        <v>161.69999999999999</v>
      </c>
      <c r="CJ547" s="141">
        <v>160.1</v>
      </c>
      <c r="CK547" s="141">
        <v>160.4</v>
      </c>
      <c r="CL547" s="141">
        <v>163.1</v>
      </c>
    </row>
    <row r="548" spans="1:90" x14ac:dyDescent="0.2">
      <c r="A548" s="138" t="s">
        <v>3869</v>
      </c>
      <c r="B548" s="138" t="s">
        <v>3870</v>
      </c>
      <c r="C548" s="139">
        <v>3.099E-2</v>
      </c>
      <c r="D548" s="141">
        <v>99.3</v>
      </c>
      <c r="E548" s="141">
        <v>100.8</v>
      </c>
      <c r="F548" s="141">
        <v>99.2</v>
      </c>
      <c r="G548" s="141">
        <v>99.5</v>
      </c>
      <c r="H548" s="141">
        <v>101.6</v>
      </c>
      <c r="I548" s="141">
        <v>95.8</v>
      </c>
      <c r="J548" s="141">
        <v>94.6</v>
      </c>
      <c r="K548" s="141">
        <v>99.4</v>
      </c>
      <c r="L548" s="141">
        <v>99.8</v>
      </c>
      <c r="M548" s="141">
        <v>107</v>
      </c>
      <c r="N548" s="141">
        <v>103.7</v>
      </c>
      <c r="O548" s="141">
        <v>108.3</v>
      </c>
      <c r="P548" s="141">
        <v>109.9</v>
      </c>
      <c r="Q548" s="141">
        <v>109.9</v>
      </c>
      <c r="R548" s="141">
        <v>111</v>
      </c>
      <c r="S548" s="141">
        <v>115.8</v>
      </c>
      <c r="T548" s="141">
        <v>114</v>
      </c>
      <c r="U548" s="141">
        <v>114.8</v>
      </c>
      <c r="V548" s="141">
        <v>122.6</v>
      </c>
      <c r="W548" s="141">
        <v>124.5</v>
      </c>
      <c r="X548" s="141">
        <v>115.8</v>
      </c>
      <c r="Y548" s="141">
        <v>116.8</v>
      </c>
      <c r="Z548" s="141">
        <v>117.7</v>
      </c>
      <c r="AA548" s="141">
        <v>117.7</v>
      </c>
      <c r="AB548" s="141">
        <v>117.8</v>
      </c>
      <c r="AC548" s="141">
        <v>117.8</v>
      </c>
      <c r="AD548" s="141">
        <v>118.2</v>
      </c>
      <c r="AE548" s="141">
        <v>118.3</v>
      </c>
      <c r="AF548" s="141">
        <v>117.9</v>
      </c>
      <c r="AG548" s="141">
        <v>118.2</v>
      </c>
      <c r="AH548" s="141">
        <v>118.2</v>
      </c>
      <c r="AI548" s="141">
        <v>119.9</v>
      </c>
      <c r="AJ548" s="141">
        <v>129.4</v>
      </c>
      <c r="AK548" s="141">
        <v>123.7</v>
      </c>
      <c r="AL548" s="141">
        <v>124.2</v>
      </c>
      <c r="AM548" s="141">
        <v>131.9</v>
      </c>
      <c r="AN548" s="141">
        <v>140.9</v>
      </c>
      <c r="AO548" s="141">
        <v>141.69999999999999</v>
      </c>
      <c r="AP548" s="141">
        <v>141.80000000000001</v>
      </c>
      <c r="AQ548" s="141">
        <v>142.1</v>
      </c>
      <c r="AR548" s="141">
        <v>144</v>
      </c>
      <c r="AS548" s="141">
        <v>145.5</v>
      </c>
      <c r="AT548" s="141">
        <v>147.9</v>
      </c>
      <c r="AU548" s="141">
        <v>150.9</v>
      </c>
      <c r="AV548" s="141">
        <v>151.5</v>
      </c>
      <c r="AW548" s="141">
        <v>153.19999999999999</v>
      </c>
      <c r="AX548" s="141">
        <v>153.19999999999999</v>
      </c>
      <c r="AY548" s="141">
        <v>152.4</v>
      </c>
      <c r="AZ548" s="141">
        <v>153.30000000000001</v>
      </c>
      <c r="BA548" s="141">
        <v>153.1</v>
      </c>
      <c r="BB548" s="141">
        <v>152.30000000000001</v>
      </c>
      <c r="BC548" s="141">
        <v>152.19999999999999</v>
      </c>
      <c r="BD548" s="141">
        <v>152.30000000000001</v>
      </c>
      <c r="BE548" s="141">
        <v>151.9</v>
      </c>
      <c r="BF548" s="141">
        <v>153.19999999999999</v>
      </c>
      <c r="BG548" s="141">
        <v>153</v>
      </c>
      <c r="BH548" s="141">
        <v>153.19999999999999</v>
      </c>
      <c r="BI548" s="141">
        <v>153.1</v>
      </c>
      <c r="BJ548" s="141">
        <v>154</v>
      </c>
      <c r="BK548" s="141">
        <v>154.6</v>
      </c>
      <c r="BL548" s="141">
        <v>154.9</v>
      </c>
      <c r="BM548" s="141">
        <v>155.4</v>
      </c>
      <c r="BN548" s="141">
        <v>155.4</v>
      </c>
      <c r="BO548" s="141">
        <v>153.30000000000001</v>
      </c>
      <c r="BP548" s="141">
        <v>153.30000000000001</v>
      </c>
      <c r="BQ548" s="141">
        <v>153.80000000000001</v>
      </c>
      <c r="BR548" s="141">
        <v>154.30000000000001</v>
      </c>
      <c r="BS548" s="141">
        <v>154.30000000000001</v>
      </c>
      <c r="BT548" s="141">
        <v>154.30000000000001</v>
      </c>
      <c r="BU548" s="141">
        <v>154.30000000000001</v>
      </c>
      <c r="BV548" s="141">
        <v>154.30000000000001</v>
      </c>
      <c r="BW548" s="141">
        <v>154.30000000000001</v>
      </c>
      <c r="BX548" s="141">
        <v>159</v>
      </c>
      <c r="BY548" s="141">
        <v>160.30000000000001</v>
      </c>
      <c r="BZ548" s="141">
        <v>158.4</v>
      </c>
      <c r="CA548" s="141">
        <v>158.4</v>
      </c>
      <c r="CB548" s="141">
        <v>153.4</v>
      </c>
      <c r="CC548" s="141">
        <v>152.80000000000001</v>
      </c>
      <c r="CD548" s="141">
        <v>154</v>
      </c>
      <c r="CE548" s="141">
        <v>156</v>
      </c>
      <c r="CF548" s="141">
        <v>158</v>
      </c>
      <c r="CG548" s="141">
        <v>158</v>
      </c>
      <c r="CH548" s="141">
        <v>158.80000000000001</v>
      </c>
      <c r="CI548" s="141">
        <v>158.80000000000001</v>
      </c>
      <c r="CJ548" s="141">
        <v>162.80000000000001</v>
      </c>
      <c r="CK548" s="141">
        <v>162.80000000000001</v>
      </c>
      <c r="CL548" s="141">
        <v>163.1</v>
      </c>
    </row>
    <row r="549" spans="1:90" x14ac:dyDescent="0.2">
      <c r="A549" s="138" t="s">
        <v>3871</v>
      </c>
      <c r="B549" s="138" t="s">
        <v>3872</v>
      </c>
      <c r="C549" s="139">
        <v>7.7829999999999996E-2</v>
      </c>
      <c r="D549" s="141">
        <v>99.8</v>
      </c>
      <c r="E549" s="141">
        <v>99.5</v>
      </c>
      <c r="F549" s="141">
        <v>100.1</v>
      </c>
      <c r="G549" s="141">
        <v>103.2</v>
      </c>
      <c r="H549" s="141">
        <v>102.5</v>
      </c>
      <c r="I549" s="141">
        <v>102.5</v>
      </c>
      <c r="J549" s="141">
        <v>102.3</v>
      </c>
      <c r="K549" s="141">
        <v>101.8</v>
      </c>
      <c r="L549" s="141">
        <v>102.4</v>
      </c>
      <c r="M549" s="141">
        <v>103.5</v>
      </c>
      <c r="N549" s="141">
        <v>103.8</v>
      </c>
      <c r="O549" s="141">
        <v>101.4</v>
      </c>
      <c r="P549" s="141">
        <v>114.7</v>
      </c>
      <c r="Q549" s="141">
        <v>114.7</v>
      </c>
      <c r="R549" s="141">
        <v>116.1</v>
      </c>
      <c r="S549" s="141">
        <v>121.5</v>
      </c>
      <c r="T549" s="141">
        <v>120.9</v>
      </c>
      <c r="U549" s="141">
        <v>122.1</v>
      </c>
      <c r="V549" s="141">
        <v>125.2</v>
      </c>
      <c r="W549" s="141">
        <v>122.9</v>
      </c>
      <c r="X549" s="141">
        <v>123.8</v>
      </c>
      <c r="Y549" s="141">
        <v>125</v>
      </c>
      <c r="Z549" s="141">
        <v>124.7</v>
      </c>
      <c r="AA549" s="141">
        <v>126.5</v>
      </c>
      <c r="AB549" s="141">
        <v>133.30000000000001</v>
      </c>
      <c r="AC549" s="141">
        <v>133.4</v>
      </c>
      <c r="AD549" s="141">
        <v>133.5</v>
      </c>
      <c r="AE549" s="141">
        <v>140.69999999999999</v>
      </c>
      <c r="AF549" s="141">
        <v>140.6</v>
      </c>
      <c r="AG549" s="141">
        <v>140.69999999999999</v>
      </c>
      <c r="AH549" s="141">
        <v>141.4</v>
      </c>
      <c r="AI549" s="141">
        <v>142.80000000000001</v>
      </c>
      <c r="AJ549" s="141">
        <v>140.1</v>
      </c>
      <c r="AK549" s="141">
        <v>140.9</v>
      </c>
      <c r="AL549" s="141">
        <v>139.69999999999999</v>
      </c>
      <c r="AM549" s="141">
        <v>138.6</v>
      </c>
      <c r="AN549" s="141">
        <v>135.80000000000001</v>
      </c>
      <c r="AO549" s="141">
        <v>135.19999999999999</v>
      </c>
      <c r="AP549" s="141">
        <v>135.6</v>
      </c>
      <c r="AQ549" s="141">
        <v>138.1</v>
      </c>
      <c r="AR549" s="141">
        <v>136.5</v>
      </c>
      <c r="AS549" s="141">
        <v>136</v>
      </c>
      <c r="AT549" s="141">
        <v>134.80000000000001</v>
      </c>
      <c r="AU549" s="141">
        <v>135.4</v>
      </c>
      <c r="AV549" s="141">
        <v>135.4</v>
      </c>
      <c r="AW549" s="141">
        <v>140.80000000000001</v>
      </c>
      <c r="AX549" s="141">
        <v>141.69999999999999</v>
      </c>
      <c r="AY549" s="141">
        <v>144.4</v>
      </c>
      <c r="AZ549" s="141">
        <v>144.6</v>
      </c>
      <c r="BA549" s="141">
        <v>144.4</v>
      </c>
      <c r="BB549" s="141">
        <v>147.6</v>
      </c>
      <c r="BC549" s="141">
        <v>153.6</v>
      </c>
      <c r="BD549" s="141">
        <v>153.80000000000001</v>
      </c>
      <c r="BE549" s="141">
        <v>154.19999999999999</v>
      </c>
      <c r="BF549" s="141">
        <v>154</v>
      </c>
      <c r="BG549" s="141">
        <v>154.30000000000001</v>
      </c>
      <c r="BH549" s="141">
        <v>153.1</v>
      </c>
      <c r="BI549" s="141">
        <v>151.6</v>
      </c>
      <c r="BJ549" s="141">
        <v>150.6</v>
      </c>
      <c r="BK549" s="141">
        <v>150.4</v>
      </c>
      <c r="BL549" s="141">
        <v>150.9</v>
      </c>
      <c r="BM549" s="141">
        <v>150.19999999999999</v>
      </c>
      <c r="BN549" s="141">
        <v>150.1</v>
      </c>
      <c r="BO549" s="141">
        <v>150.1</v>
      </c>
      <c r="BP549" s="141">
        <v>150.1</v>
      </c>
      <c r="BQ549" s="141">
        <v>150.1</v>
      </c>
      <c r="BR549" s="141">
        <v>150.1</v>
      </c>
      <c r="BS549" s="141">
        <v>150.1</v>
      </c>
      <c r="BT549" s="141">
        <v>150.1</v>
      </c>
      <c r="BU549" s="141">
        <v>150.1</v>
      </c>
      <c r="BV549" s="141">
        <v>150.1</v>
      </c>
      <c r="BW549" s="141">
        <v>151.19999999999999</v>
      </c>
      <c r="BX549" s="141">
        <v>152.5</v>
      </c>
      <c r="BY549" s="141">
        <v>153.9</v>
      </c>
      <c r="BZ549" s="141">
        <v>153.9</v>
      </c>
      <c r="CA549" s="141">
        <v>153.9</v>
      </c>
      <c r="CB549" s="141">
        <v>156.69999999999999</v>
      </c>
      <c r="CC549" s="141">
        <v>155.1</v>
      </c>
      <c r="CD549" s="141">
        <v>155.30000000000001</v>
      </c>
      <c r="CE549" s="141">
        <v>154.9</v>
      </c>
      <c r="CF549" s="141">
        <v>156.1</v>
      </c>
      <c r="CG549" s="141">
        <v>153.19999999999999</v>
      </c>
      <c r="CH549" s="141">
        <v>159.9</v>
      </c>
      <c r="CI549" s="141">
        <v>158.30000000000001</v>
      </c>
      <c r="CJ549" s="141">
        <v>160.30000000000001</v>
      </c>
      <c r="CK549" s="141">
        <v>162.30000000000001</v>
      </c>
      <c r="CL549" s="141">
        <v>163.80000000000001</v>
      </c>
    </row>
    <row r="550" spans="1:90" x14ac:dyDescent="0.2">
      <c r="A550" s="138" t="s">
        <v>3873</v>
      </c>
      <c r="B550" s="138" t="s">
        <v>3874</v>
      </c>
      <c r="C550" s="139">
        <v>1.417E-2</v>
      </c>
      <c r="D550" s="141">
        <v>96.1</v>
      </c>
      <c r="E550" s="141">
        <v>96.1</v>
      </c>
      <c r="F550" s="141">
        <v>96.1</v>
      </c>
      <c r="G550" s="141">
        <v>94.1</v>
      </c>
      <c r="H550" s="141">
        <v>94.7</v>
      </c>
      <c r="I550" s="141">
        <v>94.5</v>
      </c>
      <c r="J550" s="141">
        <v>96.2</v>
      </c>
      <c r="K550" s="141">
        <v>95.1</v>
      </c>
      <c r="L550" s="141">
        <v>95.1</v>
      </c>
      <c r="M550" s="141">
        <v>95.6</v>
      </c>
      <c r="N550" s="141">
        <v>95.3</v>
      </c>
      <c r="O550" s="141">
        <v>96</v>
      </c>
      <c r="P550" s="141">
        <v>109.1</v>
      </c>
      <c r="Q550" s="141">
        <v>101.6</v>
      </c>
      <c r="R550" s="141">
        <v>101.7</v>
      </c>
      <c r="S550" s="141">
        <v>101</v>
      </c>
      <c r="T550" s="141">
        <v>101.8</v>
      </c>
      <c r="U550" s="141">
        <v>102.2</v>
      </c>
      <c r="V550" s="141">
        <v>102.2</v>
      </c>
      <c r="W550" s="141">
        <v>102.2</v>
      </c>
      <c r="X550" s="141">
        <v>103.2</v>
      </c>
      <c r="Y550" s="141">
        <v>103.2</v>
      </c>
      <c r="Z550" s="141">
        <v>104.3</v>
      </c>
      <c r="AA550" s="141">
        <v>104.3</v>
      </c>
      <c r="AB550" s="141">
        <v>114.4</v>
      </c>
      <c r="AC550" s="141">
        <v>114.4</v>
      </c>
      <c r="AD550" s="141">
        <v>114.2</v>
      </c>
      <c r="AE550" s="141">
        <v>116.4</v>
      </c>
      <c r="AF550" s="141">
        <v>117.8</v>
      </c>
      <c r="AG550" s="141">
        <v>117.8</v>
      </c>
      <c r="AH550" s="141">
        <v>118.8</v>
      </c>
      <c r="AI550" s="141">
        <v>119.2</v>
      </c>
      <c r="AJ550" s="141">
        <v>119.2</v>
      </c>
      <c r="AK550" s="141">
        <v>119.2</v>
      </c>
      <c r="AL550" s="141">
        <v>119.2</v>
      </c>
      <c r="AM550" s="141">
        <v>123.6</v>
      </c>
      <c r="AN550" s="141">
        <v>123.2</v>
      </c>
      <c r="AO550" s="141">
        <v>124.2</v>
      </c>
      <c r="AP550" s="141">
        <v>126.2</v>
      </c>
      <c r="AQ550" s="141">
        <v>126.2</v>
      </c>
      <c r="AR550" s="141">
        <v>127</v>
      </c>
      <c r="AS550" s="141">
        <v>128.69999999999999</v>
      </c>
      <c r="AT550" s="141">
        <v>129.6</v>
      </c>
      <c r="AU550" s="141">
        <v>133.69999999999999</v>
      </c>
      <c r="AV550" s="141">
        <v>133.9</v>
      </c>
      <c r="AW550" s="141">
        <v>132.9</v>
      </c>
      <c r="AX550" s="141">
        <v>130.6</v>
      </c>
      <c r="AY550" s="141">
        <v>128.5</v>
      </c>
      <c r="AZ550" s="141">
        <v>128.30000000000001</v>
      </c>
      <c r="BA550" s="141">
        <v>127.5</v>
      </c>
      <c r="BB550" s="141">
        <v>127.5</v>
      </c>
      <c r="BC550" s="141">
        <v>128.6</v>
      </c>
      <c r="BD550" s="141">
        <v>129.4</v>
      </c>
      <c r="BE550" s="141">
        <v>131</v>
      </c>
      <c r="BF550" s="141">
        <v>130.1</v>
      </c>
      <c r="BG550" s="141">
        <v>134.5</v>
      </c>
      <c r="BH550" s="141">
        <v>131.80000000000001</v>
      </c>
      <c r="BI550" s="141">
        <v>133.6</v>
      </c>
      <c r="BJ550" s="141">
        <v>135.4</v>
      </c>
      <c r="BK550" s="141">
        <v>135.4</v>
      </c>
      <c r="BL550" s="141">
        <v>136.1</v>
      </c>
      <c r="BM550" s="141">
        <v>137.1</v>
      </c>
      <c r="BN550" s="141">
        <v>137.1</v>
      </c>
      <c r="BO550" s="141">
        <v>137.1</v>
      </c>
      <c r="BP550" s="141">
        <v>136.80000000000001</v>
      </c>
      <c r="BQ550" s="141">
        <v>136.80000000000001</v>
      </c>
      <c r="BR550" s="141">
        <v>136.80000000000001</v>
      </c>
      <c r="BS550" s="141">
        <v>136.80000000000001</v>
      </c>
      <c r="BT550" s="141">
        <v>136.80000000000001</v>
      </c>
      <c r="BU550" s="141">
        <v>136.80000000000001</v>
      </c>
      <c r="BV550" s="141">
        <v>136.80000000000001</v>
      </c>
      <c r="BW550" s="141">
        <v>140.6</v>
      </c>
      <c r="BX550" s="141">
        <v>144</v>
      </c>
      <c r="BY550" s="141">
        <v>144</v>
      </c>
      <c r="BZ550" s="141">
        <v>145.6</v>
      </c>
      <c r="CA550" s="141">
        <v>145.6</v>
      </c>
      <c r="CB550" s="141">
        <v>145.6</v>
      </c>
      <c r="CC550" s="141">
        <v>143</v>
      </c>
      <c r="CD550" s="141">
        <v>143</v>
      </c>
      <c r="CE550" s="141">
        <v>144.80000000000001</v>
      </c>
      <c r="CF550" s="141">
        <v>146.69999999999999</v>
      </c>
      <c r="CG550" s="141">
        <v>147.30000000000001</v>
      </c>
      <c r="CH550" s="141">
        <v>148</v>
      </c>
      <c r="CI550" s="141">
        <v>147.6</v>
      </c>
      <c r="CJ550" s="141">
        <v>157.4</v>
      </c>
      <c r="CK550" s="141">
        <v>158</v>
      </c>
      <c r="CL550" s="141">
        <v>158.69999999999999</v>
      </c>
    </row>
    <row r="551" spans="1:90" x14ac:dyDescent="0.2">
      <c r="A551" s="138" t="s">
        <v>3875</v>
      </c>
      <c r="B551" s="138" t="s">
        <v>3876</v>
      </c>
      <c r="C551" s="139">
        <v>0.25583</v>
      </c>
      <c r="D551" s="141">
        <v>101.3</v>
      </c>
      <c r="E551" s="141">
        <v>100.6</v>
      </c>
      <c r="F551" s="141">
        <v>101.6</v>
      </c>
      <c r="G551" s="141">
        <v>103.3</v>
      </c>
      <c r="H551" s="141">
        <v>104.9</v>
      </c>
      <c r="I551" s="141">
        <v>105.3</v>
      </c>
      <c r="J551" s="141">
        <v>104.4</v>
      </c>
      <c r="K551" s="141">
        <v>104.1</v>
      </c>
      <c r="L551" s="141">
        <v>103.1</v>
      </c>
      <c r="M551" s="141">
        <v>103.8</v>
      </c>
      <c r="N551" s="141">
        <v>104.9</v>
      </c>
      <c r="O551" s="141">
        <v>104.2</v>
      </c>
      <c r="P551" s="141">
        <v>103.9</v>
      </c>
      <c r="Q551" s="141">
        <v>104.1</v>
      </c>
      <c r="R551" s="141">
        <v>105.1</v>
      </c>
      <c r="S551" s="141">
        <v>110.6</v>
      </c>
      <c r="T551" s="141">
        <v>110.7</v>
      </c>
      <c r="U551" s="141">
        <v>111.1</v>
      </c>
      <c r="V551" s="141">
        <v>110.8</v>
      </c>
      <c r="W551" s="141">
        <v>110.7</v>
      </c>
      <c r="X551" s="141">
        <v>111.1</v>
      </c>
      <c r="Y551" s="141">
        <v>111</v>
      </c>
      <c r="Z551" s="141">
        <v>110.8</v>
      </c>
      <c r="AA551" s="141">
        <v>112.2</v>
      </c>
      <c r="AB551" s="141">
        <v>112.6</v>
      </c>
      <c r="AC551" s="141">
        <v>111.4</v>
      </c>
      <c r="AD551" s="141">
        <v>114.6</v>
      </c>
      <c r="AE551" s="141">
        <v>115.8</v>
      </c>
      <c r="AF551" s="141">
        <v>115.7</v>
      </c>
      <c r="AG551" s="141">
        <v>116.2</v>
      </c>
      <c r="AH551" s="141">
        <v>115.8</v>
      </c>
      <c r="AI551" s="141">
        <v>115.3</v>
      </c>
      <c r="AJ551" s="141">
        <v>115.3</v>
      </c>
      <c r="AK551" s="141">
        <v>116.9</v>
      </c>
      <c r="AL551" s="141">
        <v>116.9</v>
      </c>
      <c r="AM551" s="141">
        <v>117.1</v>
      </c>
      <c r="AN551" s="141">
        <v>117.7</v>
      </c>
      <c r="AO551" s="141">
        <v>116.9</v>
      </c>
      <c r="AP551" s="141">
        <v>119.1</v>
      </c>
      <c r="AQ551" s="141">
        <v>120.7</v>
      </c>
      <c r="AR551" s="141">
        <v>121.1</v>
      </c>
      <c r="AS551" s="141">
        <v>121.1</v>
      </c>
      <c r="AT551" s="141">
        <v>121.1</v>
      </c>
      <c r="AU551" s="141">
        <v>121.1</v>
      </c>
      <c r="AV551" s="141">
        <v>123.2</v>
      </c>
      <c r="AW551" s="141">
        <v>123.8</v>
      </c>
      <c r="AX551" s="141">
        <v>124.2</v>
      </c>
      <c r="AY551" s="141">
        <v>124.4</v>
      </c>
      <c r="AZ551" s="141">
        <v>125.8</v>
      </c>
      <c r="BA551" s="141">
        <v>126.9</v>
      </c>
      <c r="BB551" s="141">
        <v>128.6</v>
      </c>
      <c r="BC551" s="141">
        <v>128.69999999999999</v>
      </c>
      <c r="BD551" s="141">
        <v>130.6</v>
      </c>
      <c r="BE551" s="141">
        <v>129.19999999999999</v>
      </c>
      <c r="BF551" s="141">
        <v>129.69999999999999</v>
      </c>
      <c r="BG551" s="141">
        <v>131.19999999999999</v>
      </c>
      <c r="BH551" s="141">
        <v>131.80000000000001</v>
      </c>
      <c r="BI551" s="141">
        <v>131</v>
      </c>
      <c r="BJ551" s="141">
        <v>129.4</v>
      </c>
      <c r="BK551" s="141">
        <v>129.19999999999999</v>
      </c>
      <c r="BL551" s="141">
        <v>129</v>
      </c>
      <c r="BM551" s="141">
        <v>129.30000000000001</v>
      </c>
      <c r="BN551" s="141">
        <v>129.5</v>
      </c>
      <c r="BO551" s="141">
        <v>132.69999999999999</v>
      </c>
      <c r="BP551" s="141">
        <v>133.9</v>
      </c>
      <c r="BQ551" s="141">
        <v>135.5</v>
      </c>
      <c r="BR551" s="141">
        <v>135.5</v>
      </c>
      <c r="BS551" s="141">
        <v>136</v>
      </c>
      <c r="BT551" s="141">
        <v>135.80000000000001</v>
      </c>
      <c r="BU551" s="141">
        <v>145.4</v>
      </c>
      <c r="BV551" s="141">
        <v>148.80000000000001</v>
      </c>
      <c r="BW551" s="141">
        <v>146.6</v>
      </c>
      <c r="BX551" s="141">
        <v>146.4</v>
      </c>
      <c r="BY551" s="141">
        <v>146.80000000000001</v>
      </c>
      <c r="BZ551" s="141">
        <v>148.30000000000001</v>
      </c>
      <c r="CA551" s="141">
        <v>150.19999999999999</v>
      </c>
      <c r="CB551" s="141">
        <v>148.9</v>
      </c>
      <c r="CC551" s="141">
        <v>149.1</v>
      </c>
      <c r="CD551" s="141">
        <v>149.5</v>
      </c>
      <c r="CE551" s="141">
        <v>149.19999999999999</v>
      </c>
      <c r="CF551" s="141">
        <v>149.5</v>
      </c>
      <c r="CG551" s="141">
        <v>150.6</v>
      </c>
      <c r="CH551" s="141">
        <v>150.80000000000001</v>
      </c>
      <c r="CI551" s="141">
        <v>150.9</v>
      </c>
      <c r="CJ551" s="141">
        <v>152.4</v>
      </c>
      <c r="CK551" s="141">
        <v>153</v>
      </c>
      <c r="CL551" s="141">
        <v>155.30000000000001</v>
      </c>
    </row>
    <row r="552" spans="1:90" x14ac:dyDescent="0.2">
      <c r="A552" s="138" t="s">
        <v>3877</v>
      </c>
      <c r="B552" s="138" t="s">
        <v>3878</v>
      </c>
      <c r="C552" s="139">
        <v>6.0299999999999999E-2</v>
      </c>
      <c r="D552" s="141">
        <v>100.3</v>
      </c>
      <c r="E552" s="141">
        <v>100.3</v>
      </c>
      <c r="F552" s="141">
        <v>100.3</v>
      </c>
      <c r="G552" s="141">
        <v>105.7</v>
      </c>
      <c r="H552" s="141">
        <v>107.9</v>
      </c>
      <c r="I552" s="141">
        <v>107.9</v>
      </c>
      <c r="J552" s="141">
        <v>107.9</v>
      </c>
      <c r="K552" s="141">
        <v>107.9</v>
      </c>
      <c r="L552" s="141">
        <v>107.9</v>
      </c>
      <c r="M552" s="141">
        <v>107.9</v>
      </c>
      <c r="N552" s="141">
        <v>109</v>
      </c>
      <c r="O552" s="141">
        <v>109</v>
      </c>
      <c r="P552" s="141">
        <v>109</v>
      </c>
      <c r="Q552" s="141">
        <v>109</v>
      </c>
      <c r="R552" s="141">
        <v>109</v>
      </c>
      <c r="S552" s="141">
        <v>119.1</v>
      </c>
      <c r="T552" s="141">
        <v>121.8</v>
      </c>
      <c r="U552" s="141">
        <v>121.8</v>
      </c>
      <c r="V552" s="141">
        <v>123.9</v>
      </c>
      <c r="W552" s="141">
        <v>123.9</v>
      </c>
      <c r="X552" s="141">
        <v>123.9</v>
      </c>
      <c r="Y552" s="141">
        <v>123.9</v>
      </c>
      <c r="Z552" s="141">
        <v>123.9</v>
      </c>
      <c r="AA552" s="141">
        <v>123.9</v>
      </c>
      <c r="AB552" s="141">
        <v>123.9</v>
      </c>
      <c r="AC552" s="141">
        <v>123.9</v>
      </c>
      <c r="AD552" s="141">
        <v>128.4</v>
      </c>
      <c r="AE552" s="141">
        <v>127.7</v>
      </c>
      <c r="AF552" s="141">
        <v>132.6</v>
      </c>
      <c r="AG552" s="141">
        <v>134</v>
      </c>
      <c r="AH552" s="141">
        <v>134</v>
      </c>
      <c r="AI552" s="141">
        <v>134</v>
      </c>
      <c r="AJ552" s="141">
        <v>134</v>
      </c>
      <c r="AK552" s="141">
        <v>136.30000000000001</v>
      </c>
      <c r="AL552" s="141">
        <v>136.30000000000001</v>
      </c>
      <c r="AM552" s="141">
        <v>136.30000000000001</v>
      </c>
      <c r="AN552" s="141">
        <v>136.30000000000001</v>
      </c>
      <c r="AO552" s="141">
        <v>131.6</v>
      </c>
      <c r="AP552" s="141">
        <v>138.30000000000001</v>
      </c>
      <c r="AQ552" s="141">
        <v>142.1</v>
      </c>
      <c r="AR552" s="141">
        <v>142.1</v>
      </c>
      <c r="AS552" s="141">
        <v>142.1</v>
      </c>
      <c r="AT552" s="141">
        <v>142.19999999999999</v>
      </c>
      <c r="AU552" s="141">
        <v>142.6</v>
      </c>
      <c r="AV552" s="141">
        <v>153.1</v>
      </c>
      <c r="AW552" s="141">
        <v>153.1</v>
      </c>
      <c r="AX552" s="141">
        <v>153.1</v>
      </c>
      <c r="AY552" s="141">
        <v>153.1</v>
      </c>
      <c r="AZ552" s="141">
        <v>158.69999999999999</v>
      </c>
      <c r="BA552" s="141">
        <v>160.80000000000001</v>
      </c>
      <c r="BB552" s="141">
        <v>166.2</v>
      </c>
      <c r="BC552" s="141">
        <v>158.1</v>
      </c>
      <c r="BD552" s="141">
        <v>163.4</v>
      </c>
      <c r="BE552" s="141">
        <v>160.80000000000001</v>
      </c>
      <c r="BF552" s="141">
        <v>159.69999999999999</v>
      </c>
      <c r="BG552" s="141">
        <v>163</v>
      </c>
      <c r="BH552" s="141">
        <v>162.1</v>
      </c>
      <c r="BI552" s="141">
        <v>162.80000000000001</v>
      </c>
      <c r="BJ552" s="141">
        <v>158.6</v>
      </c>
      <c r="BK552" s="141">
        <v>157.9</v>
      </c>
      <c r="BL552" s="141">
        <v>160.30000000000001</v>
      </c>
      <c r="BM552" s="141">
        <v>160.5</v>
      </c>
      <c r="BN552" s="141">
        <v>154.9</v>
      </c>
      <c r="BO552" s="141">
        <v>155.6</v>
      </c>
      <c r="BP552" s="141">
        <v>155.6</v>
      </c>
      <c r="BQ552" s="141">
        <v>155.6</v>
      </c>
      <c r="BR552" s="141">
        <v>155.6</v>
      </c>
      <c r="BS552" s="141">
        <v>155.6</v>
      </c>
      <c r="BT552" s="141">
        <v>155.6</v>
      </c>
      <c r="BU552" s="141">
        <v>155.6</v>
      </c>
      <c r="BV552" s="141">
        <v>155.6</v>
      </c>
      <c r="BW552" s="141">
        <v>154.80000000000001</v>
      </c>
      <c r="BX552" s="141">
        <v>147.30000000000001</v>
      </c>
      <c r="BY552" s="141">
        <v>148</v>
      </c>
      <c r="BZ552" s="141">
        <v>145</v>
      </c>
      <c r="CA552" s="141">
        <v>145.19999999999999</v>
      </c>
      <c r="CB552" s="141">
        <v>141.9</v>
      </c>
      <c r="CC552" s="141">
        <v>141.80000000000001</v>
      </c>
      <c r="CD552" s="141">
        <v>142.4</v>
      </c>
      <c r="CE552" s="141">
        <v>142.69999999999999</v>
      </c>
      <c r="CF552" s="141">
        <v>143.19999999999999</v>
      </c>
      <c r="CG552" s="141">
        <v>146.5</v>
      </c>
      <c r="CH552" s="141">
        <v>145.5</v>
      </c>
      <c r="CI552" s="141">
        <v>144.69999999999999</v>
      </c>
      <c r="CJ552" s="141">
        <v>146.5</v>
      </c>
      <c r="CK552" s="141">
        <v>144.6</v>
      </c>
      <c r="CL552" s="141">
        <v>147.80000000000001</v>
      </c>
    </row>
    <row r="553" spans="1:90" x14ac:dyDescent="0.2">
      <c r="A553" s="138" t="s">
        <v>3879</v>
      </c>
      <c r="B553" s="138" t="s">
        <v>3880</v>
      </c>
      <c r="C553" s="139">
        <v>7.1500000000000001E-3</v>
      </c>
      <c r="D553" s="141">
        <v>101.2</v>
      </c>
      <c r="E553" s="141">
        <v>101.2</v>
      </c>
      <c r="F553" s="141">
        <v>101.2</v>
      </c>
      <c r="G553" s="141">
        <v>107.1</v>
      </c>
      <c r="H553" s="141">
        <v>107.1</v>
      </c>
      <c r="I553" s="141">
        <v>107.1</v>
      </c>
      <c r="J553" s="141">
        <v>107.1</v>
      </c>
      <c r="K553" s="141">
        <v>107.1</v>
      </c>
      <c r="L553" s="141">
        <v>107.1</v>
      </c>
      <c r="M553" s="141">
        <v>107.1</v>
      </c>
      <c r="N553" s="141">
        <v>107.1</v>
      </c>
      <c r="O553" s="141">
        <v>107.1</v>
      </c>
      <c r="P553" s="141">
        <v>105.4</v>
      </c>
      <c r="Q553" s="141">
        <v>105.4</v>
      </c>
      <c r="R553" s="141">
        <v>106.8</v>
      </c>
      <c r="S553" s="141">
        <v>111.7</v>
      </c>
      <c r="T553" s="141">
        <v>111.7</v>
      </c>
      <c r="U553" s="141">
        <v>111.7</v>
      </c>
      <c r="V553" s="141">
        <v>113.8</v>
      </c>
      <c r="W553" s="141">
        <v>114.3</v>
      </c>
      <c r="X553" s="141">
        <v>114.3</v>
      </c>
      <c r="Y553" s="141">
        <v>114.3</v>
      </c>
      <c r="Z553" s="141">
        <v>114.3</v>
      </c>
      <c r="AA553" s="141">
        <v>115.5</v>
      </c>
      <c r="AB553" s="141">
        <v>116.3</v>
      </c>
      <c r="AC553" s="141">
        <v>116.3</v>
      </c>
      <c r="AD553" s="141">
        <v>116.3</v>
      </c>
      <c r="AE553" s="141">
        <v>117.9</v>
      </c>
      <c r="AF553" s="141">
        <v>117.9</v>
      </c>
      <c r="AG553" s="141">
        <v>119.9</v>
      </c>
      <c r="AH553" s="141">
        <v>119.9</v>
      </c>
      <c r="AI553" s="141">
        <v>119.9</v>
      </c>
      <c r="AJ553" s="141">
        <v>124.7</v>
      </c>
      <c r="AK553" s="141">
        <v>124.7</v>
      </c>
      <c r="AL553" s="141">
        <v>124.7</v>
      </c>
      <c r="AM553" s="141">
        <v>124.7</v>
      </c>
      <c r="AN553" s="141">
        <v>125.4</v>
      </c>
      <c r="AO553" s="141">
        <v>125.4</v>
      </c>
      <c r="AP553" s="141">
        <v>125.4</v>
      </c>
      <c r="AQ553" s="141">
        <v>130.69999999999999</v>
      </c>
      <c r="AR553" s="141">
        <v>130.69999999999999</v>
      </c>
      <c r="AS553" s="141">
        <v>130.69999999999999</v>
      </c>
      <c r="AT553" s="141">
        <v>130.69999999999999</v>
      </c>
      <c r="AU553" s="141">
        <v>130.69999999999999</v>
      </c>
      <c r="AV553" s="141">
        <v>137.4</v>
      </c>
      <c r="AW553" s="141">
        <v>137.4</v>
      </c>
      <c r="AX553" s="141">
        <v>137.4</v>
      </c>
      <c r="AY553" s="141">
        <v>137.4</v>
      </c>
      <c r="AZ553" s="141">
        <v>137.4</v>
      </c>
      <c r="BA553" s="141">
        <v>137.4</v>
      </c>
      <c r="BB553" s="141">
        <v>137.4</v>
      </c>
      <c r="BC553" s="141">
        <v>137.4</v>
      </c>
      <c r="BD553" s="141">
        <v>137.4</v>
      </c>
      <c r="BE553" s="141">
        <v>137.4</v>
      </c>
      <c r="BF553" s="141">
        <v>137.4</v>
      </c>
      <c r="BG553" s="141">
        <v>137.4</v>
      </c>
      <c r="BH553" s="141">
        <v>144.5</v>
      </c>
      <c r="BI553" s="141">
        <v>146.80000000000001</v>
      </c>
      <c r="BJ553" s="141">
        <v>146.80000000000001</v>
      </c>
      <c r="BK553" s="141">
        <v>146.80000000000001</v>
      </c>
      <c r="BL553" s="141">
        <v>146.80000000000001</v>
      </c>
      <c r="BM553" s="141">
        <v>146.80000000000001</v>
      </c>
      <c r="BN553" s="141">
        <v>147.5</v>
      </c>
      <c r="BO553" s="141">
        <v>147.5</v>
      </c>
      <c r="BP553" s="141">
        <v>146.80000000000001</v>
      </c>
      <c r="BQ553" s="141">
        <v>146.80000000000001</v>
      </c>
      <c r="BR553" s="141">
        <v>146.80000000000001</v>
      </c>
      <c r="BS553" s="141">
        <v>146.80000000000001</v>
      </c>
      <c r="BT553" s="141">
        <v>146.80000000000001</v>
      </c>
      <c r="BU553" s="141">
        <v>146.80000000000001</v>
      </c>
      <c r="BV553" s="141">
        <v>146.80000000000001</v>
      </c>
      <c r="BW553" s="141">
        <v>146.80000000000001</v>
      </c>
      <c r="BX553" s="141">
        <v>146.80000000000001</v>
      </c>
      <c r="BY553" s="141">
        <v>146.80000000000001</v>
      </c>
      <c r="BZ553" s="141">
        <v>146.80000000000001</v>
      </c>
      <c r="CA553" s="141">
        <v>151.9</v>
      </c>
      <c r="CB553" s="141">
        <v>147.5</v>
      </c>
      <c r="CC553" s="141">
        <v>147.5</v>
      </c>
      <c r="CD553" s="141">
        <v>160.5</v>
      </c>
      <c r="CE553" s="141">
        <v>160.5</v>
      </c>
      <c r="CF553" s="141">
        <v>160.6</v>
      </c>
      <c r="CG553" s="141">
        <v>160.6</v>
      </c>
      <c r="CH553" s="141">
        <v>160.6</v>
      </c>
      <c r="CI553" s="141">
        <v>160.6</v>
      </c>
      <c r="CJ553" s="141">
        <v>160.6</v>
      </c>
      <c r="CK553" s="141">
        <v>160.6</v>
      </c>
      <c r="CL553" s="141">
        <v>160.6</v>
      </c>
    </row>
    <row r="554" spans="1:90" x14ac:dyDescent="0.2">
      <c r="A554" s="138" t="s">
        <v>3881</v>
      </c>
      <c r="B554" s="138" t="s">
        <v>3882</v>
      </c>
      <c r="C554" s="139">
        <v>6.43E-3</v>
      </c>
      <c r="D554" s="141">
        <v>99.4</v>
      </c>
      <c r="E554" s="141">
        <v>99.5</v>
      </c>
      <c r="F554" s="141">
        <v>99.5</v>
      </c>
      <c r="G554" s="141">
        <v>98.4</v>
      </c>
      <c r="H554" s="141">
        <v>98.4</v>
      </c>
      <c r="I554" s="141">
        <v>98.7</v>
      </c>
      <c r="J554" s="141">
        <v>98.7</v>
      </c>
      <c r="K554" s="141">
        <v>98.7</v>
      </c>
      <c r="L554" s="141">
        <v>99.3</v>
      </c>
      <c r="M554" s="141">
        <v>99.3</v>
      </c>
      <c r="N554" s="141">
        <v>99.3</v>
      </c>
      <c r="O554" s="141">
        <v>99.3</v>
      </c>
      <c r="P554" s="141">
        <v>101.2</v>
      </c>
      <c r="Q554" s="141">
        <v>101.2</v>
      </c>
      <c r="R554" s="141">
        <v>105.4</v>
      </c>
      <c r="S554" s="141">
        <v>113</v>
      </c>
      <c r="T554" s="141">
        <v>113</v>
      </c>
      <c r="U554" s="141">
        <v>113</v>
      </c>
      <c r="V554" s="141">
        <v>113</v>
      </c>
      <c r="W554" s="141">
        <v>113</v>
      </c>
      <c r="X554" s="141">
        <v>113</v>
      </c>
      <c r="Y554" s="141">
        <v>113</v>
      </c>
      <c r="Z554" s="141">
        <v>113</v>
      </c>
      <c r="AA554" s="141">
        <v>113</v>
      </c>
      <c r="AB554" s="141">
        <v>117.2</v>
      </c>
      <c r="AC554" s="141">
        <v>118.6</v>
      </c>
      <c r="AD554" s="141">
        <v>118.6</v>
      </c>
      <c r="AE554" s="141">
        <v>118.9</v>
      </c>
      <c r="AF554" s="141">
        <v>118.9</v>
      </c>
      <c r="AG554" s="141">
        <v>118.9</v>
      </c>
      <c r="AH554" s="141">
        <v>118.9</v>
      </c>
      <c r="AI554" s="141">
        <v>118.9</v>
      </c>
      <c r="AJ554" s="141">
        <v>118.9</v>
      </c>
      <c r="AK554" s="141">
        <v>118.9</v>
      </c>
      <c r="AL554" s="141">
        <v>118.9</v>
      </c>
      <c r="AM554" s="141">
        <v>118.9</v>
      </c>
      <c r="AN554" s="141">
        <v>124.2</v>
      </c>
      <c r="AO554" s="141">
        <v>124.2</v>
      </c>
      <c r="AP554" s="141">
        <v>124.2</v>
      </c>
      <c r="AQ554" s="141">
        <v>123</v>
      </c>
      <c r="AR554" s="141">
        <v>124.2</v>
      </c>
      <c r="AS554" s="141">
        <v>124.2</v>
      </c>
      <c r="AT554" s="141">
        <v>124.2</v>
      </c>
      <c r="AU554" s="141">
        <v>124.8</v>
      </c>
      <c r="AV554" s="141">
        <v>124.8</v>
      </c>
      <c r="AW554" s="141">
        <v>124.8</v>
      </c>
      <c r="AX554" s="141">
        <v>124.8</v>
      </c>
      <c r="AY554" s="141">
        <v>124.8</v>
      </c>
      <c r="AZ554" s="141">
        <v>124.8</v>
      </c>
      <c r="BA554" s="141">
        <v>124.8</v>
      </c>
      <c r="BB554" s="141">
        <v>121.2</v>
      </c>
      <c r="BC554" s="141">
        <v>123.2</v>
      </c>
      <c r="BD554" s="141">
        <v>134.19999999999999</v>
      </c>
      <c r="BE554" s="141">
        <v>134.19999999999999</v>
      </c>
      <c r="BF554" s="141">
        <v>134.19999999999999</v>
      </c>
      <c r="BG554" s="141">
        <v>134.19999999999999</v>
      </c>
      <c r="BH554" s="141">
        <v>134.19999999999999</v>
      </c>
      <c r="BI554" s="141">
        <v>134.19999999999999</v>
      </c>
      <c r="BJ554" s="141">
        <v>134.19999999999999</v>
      </c>
      <c r="BK554" s="141">
        <v>134.19999999999999</v>
      </c>
      <c r="BL554" s="141">
        <v>131.80000000000001</v>
      </c>
      <c r="BM554" s="141">
        <v>134.19999999999999</v>
      </c>
      <c r="BN554" s="141">
        <v>136.1</v>
      </c>
      <c r="BO554" s="141">
        <v>138.80000000000001</v>
      </c>
      <c r="BP554" s="141">
        <v>138.80000000000001</v>
      </c>
      <c r="BQ554" s="141">
        <v>138.80000000000001</v>
      </c>
      <c r="BR554" s="141">
        <v>138.80000000000001</v>
      </c>
      <c r="BS554" s="141">
        <v>138.80000000000001</v>
      </c>
      <c r="BT554" s="141">
        <v>138.80000000000001</v>
      </c>
      <c r="BU554" s="141">
        <v>138.80000000000001</v>
      </c>
      <c r="BV554" s="141">
        <v>138.80000000000001</v>
      </c>
      <c r="BW554" s="141">
        <v>138.80000000000001</v>
      </c>
      <c r="BX554" s="141">
        <v>138.80000000000001</v>
      </c>
      <c r="BY554" s="141">
        <v>138.80000000000001</v>
      </c>
      <c r="BZ554" s="141">
        <v>138.80000000000001</v>
      </c>
      <c r="CA554" s="141">
        <v>138.80000000000001</v>
      </c>
      <c r="CB554" s="141">
        <v>138.80000000000001</v>
      </c>
      <c r="CC554" s="141">
        <v>138.80000000000001</v>
      </c>
      <c r="CD554" s="141">
        <v>138.80000000000001</v>
      </c>
      <c r="CE554" s="141">
        <v>138.80000000000001</v>
      </c>
      <c r="CF554" s="141">
        <v>138.80000000000001</v>
      </c>
      <c r="CG554" s="141">
        <v>138.80000000000001</v>
      </c>
      <c r="CH554" s="141">
        <v>138.80000000000001</v>
      </c>
      <c r="CI554" s="141">
        <v>138.80000000000001</v>
      </c>
      <c r="CJ554" s="141">
        <v>138.80000000000001</v>
      </c>
      <c r="CK554" s="141">
        <v>138.80000000000001</v>
      </c>
      <c r="CL554" s="141">
        <v>138.80000000000001</v>
      </c>
    </row>
    <row r="555" spans="1:90" x14ac:dyDescent="0.2">
      <c r="A555" s="138" t="s">
        <v>3883</v>
      </c>
      <c r="B555" s="138" t="s">
        <v>3884</v>
      </c>
      <c r="C555" s="139">
        <v>4.4080000000000001E-2</v>
      </c>
      <c r="D555" s="141">
        <v>100.2</v>
      </c>
      <c r="E555" s="141">
        <v>100.2</v>
      </c>
      <c r="F555" s="141">
        <v>100.2</v>
      </c>
      <c r="G555" s="141">
        <v>102.7</v>
      </c>
      <c r="H555" s="141">
        <v>103.7</v>
      </c>
      <c r="I555" s="141">
        <v>103.7</v>
      </c>
      <c r="J555" s="141">
        <v>103.7</v>
      </c>
      <c r="K555" s="141">
        <v>96.1</v>
      </c>
      <c r="L555" s="141">
        <v>95.5</v>
      </c>
      <c r="M555" s="141">
        <v>95.5</v>
      </c>
      <c r="N555" s="141">
        <v>94.5</v>
      </c>
      <c r="O555" s="141">
        <v>94.8</v>
      </c>
      <c r="P555" s="141">
        <v>95.4</v>
      </c>
      <c r="Q555" s="141">
        <v>95.6</v>
      </c>
      <c r="R555" s="141">
        <v>97.4</v>
      </c>
      <c r="S555" s="141">
        <v>105.1</v>
      </c>
      <c r="T555" s="141">
        <v>105.7</v>
      </c>
      <c r="U555" s="141">
        <v>104.5</v>
      </c>
      <c r="V555" s="141">
        <v>104.2</v>
      </c>
      <c r="W555" s="141">
        <v>102.7</v>
      </c>
      <c r="X555" s="141">
        <v>102.7</v>
      </c>
      <c r="Y555" s="141">
        <v>102.7</v>
      </c>
      <c r="Z555" s="141">
        <v>102.8</v>
      </c>
      <c r="AA555" s="141">
        <v>102.7</v>
      </c>
      <c r="AB555" s="141">
        <v>103.4</v>
      </c>
      <c r="AC555" s="141">
        <v>103.3</v>
      </c>
      <c r="AD555" s="141">
        <v>103.6</v>
      </c>
      <c r="AE555" s="141">
        <v>104.7</v>
      </c>
      <c r="AF555" s="141">
        <v>104.9</v>
      </c>
      <c r="AG555" s="141">
        <v>104.9</v>
      </c>
      <c r="AH555" s="141">
        <v>104.9</v>
      </c>
      <c r="AI555" s="141">
        <v>104.5</v>
      </c>
      <c r="AJ555" s="141">
        <v>103.5</v>
      </c>
      <c r="AK555" s="141">
        <v>103.4</v>
      </c>
      <c r="AL555" s="141">
        <v>103.4</v>
      </c>
      <c r="AM555" s="141">
        <v>103.4</v>
      </c>
      <c r="AN555" s="141">
        <v>103.7</v>
      </c>
      <c r="AO555" s="141">
        <v>105.2</v>
      </c>
      <c r="AP555" s="141">
        <v>105.7</v>
      </c>
      <c r="AQ555" s="141">
        <v>109.3</v>
      </c>
      <c r="AR555" s="141">
        <v>109.3</v>
      </c>
      <c r="AS555" s="141">
        <v>109.3</v>
      </c>
      <c r="AT555" s="141">
        <v>109.3</v>
      </c>
      <c r="AU555" s="141">
        <v>109.3</v>
      </c>
      <c r="AV555" s="141">
        <v>109.3</v>
      </c>
      <c r="AW555" s="141">
        <v>109.4</v>
      </c>
      <c r="AX555" s="141">
        <v>109.3</v>
      </c>
      <c r="AY555" s="141">
        <v>110</v>
      </c>
      <c r="AZ555" s="141">
        <v>109.3</v>
      </c>
      <c r="BA555" s="141">
        <v>109.1</v>
      </c>
      <c r="BB555" s="141">
        <v>109.2</v>
      </c>
      <c r="BC555" s="141">
        <v>109.7</v>
      </c>
      <c r="BD555" s="141">
        <v>114</v>
      </c>
      <c r="BE555" s="141">
        <v>113.9</v>
      </c>
      <c r="BF555" s="141">
        <v>118.4</v>
      </c>
      <c r="BG555" s="141">
        <v>119.5</v>
      </c>
      <c r="BH555" s="141">
        <v>118.1</v>
      </c>
      <c r="BI555" s="141">
        <v>118.3</v>
      </c>
      <c r="BJ555" s="141">
        <v>117.7</v>
      </c>
      <c r="BK555" s="141">
        <v>117</v>
      </c>
      <c r="BL555" s="141">
        <v>117</v>
      </c>
      <c r="BM555" s="141">
        <v>118</v>
      </c>
      <c r="BN555" s="141">
        <v>125.5</v>
      </c>
      <c r="BO555" s="141">
        <v>125.4</v>
      </c>
      <c r="BP555" s="141">
        <v>125.4</v>
      </c>
      <c r="BQ555" s="141">
        <v>125.4</v>
      </c>
      <c r="BR555" s="141">
        <v>125.4</v>
      </c>
      <c r="BS555" s="141">
        <v>125.4</v>
      </c>
      <c r="BT555" s="141">
        <v>125.4</v>
      </c>
      <c r="BU555" s="141">
        <v>125.4</v>
      </c>
      <c r="BV555" s="141">
        <v>125.4</v>
      </c>
      <c r="BW555" s="141">
        <v>125.4</v>
      </c>
      <c r="BX555" s="141">
        <v>126.7</v>
      </c>
      <c r="BY555" s="141">
        <v>127.9</v>
      </c>
      <c r="BZ555" s="141">
        <v>131.1</v>
      </c>
      <c r="CA555" s="141">
        <v>131.5</v>
      </c>
      <c r="CB555" s="141">
        <v>134.6</v>
      </c>
      <c r="CC555" s="141">
        <v>136.1</v>
      </c>
      <c r="CD555" s="141">
        <v>136.1</v>
      </c>
      <c r="CE555" s="141">
        <v>136.1</v>
      </c>
      <c r="CF555" s="141">
        <v>135.6</v>
      </c>
      <c r="CG555" s="141">
        <v>135.30000000000001</v>
      </c>
      <c r="CH555" s="141">
        <v>135.6</v>
      </c>
      <c r="CI555" s="141">
        <v>136.5</v>
      </c>
      <c r="CJ555" s="141">
        <v>136.69999999999999</v>
      </c>
      <c r="CK555" s="141">
        <v>136.9</v>
      </c>
      <c r="CL555" s="141">
        <v>136.9</v>
      </c>
    </row>
    <row r="556" spans="1:90" x14ac:dyDescent="0.2">
      <c r="A556" s="138" t="s">
        <v>3885</v>
      </c>
      <c r="B556" s="138" t="s">
        <v>3886</v>
      </c>
      <c r="C556" s="139">
        <v>3.5650000000000001E-2</v>
      </c>
      <c r="D556" s="141">
        <v>103.3</v>
      </c>
      <c r="E556" s="141">
        <v>103.3</v>
      </c>
      <c r="F556" s="141">
        <v>103.2</v>
      </c>
      <c r="G556" s="141">
        <v>105.4</v>
      </c>
      <c r="H556" s="141">
        <v>105.4</v>
      </c>
      <c r="I556" s="141">
        <v>105.4</v>
      </c>
      <c r="J556" s="141">
        <v>105.7</v>
      </c>
      <c r="K556" s="141">
        <v>105.9</v>
      </c>
      <c r="L556" s="141">
        <v>105.9</v>
      </c>
      <c r="M556" s="141">
        <v>106.8</v>
      </c>
      <c r="N556" s="141">
        <v>106.8</v>
      </c>
      <c r="O556" s="141">
        <v>106.8</v>
      </c>
      <c r="P556" s="141">
        <v>108.8</v>
      </c>
      <c r="Q556" s="141">
        <v>109.3</v>
      </c>
      <c r="R556" s="141">
        <v>109.6</v>
      </c>
      <c r="S556" s="141">
        <v>110.1</v>
      </c>
      <c r="T556" s="141">
        <v>110.1</v>
      </c>
      <c r="U556" s="141">
        <v>110.2</v>
      </c>
      <c r="V556" s="141">
        <v>110.3</v>
      </c>
      <c r="W556" s="141">
        <v>110.3</v>
      </c>
      <c r="X556" s="141">
        <v>110.7</v>
      </c>
      <c r="Y556" s="141">
        <v>111.1</v>
      </c>
      <c r="Z556" s="141">
        <v>111.3</v>
      </c>
      <c r="AA556" s="141">
        <v>111.8</v>
      </c>
      <c r="AB556" s="141">
        <v>112.3</v>
      </c>
      <c r="AC556" s="141">
        <v>112.8</v>
      </c>
      <c r="AD556" s="141">
        <v>113.2</v>
      </c>
      <c r="AE556" s="141">
        <v>113.3</v>
      </c>
      <c r="AF556" s="141">
        <v>113.3</v>
      </c>
      <c r="AG556" s="141">
        <v>113.6</v>
      </c>
      <c r="AH556" s="141">
        <v>110.8</v>
      </c>
      <c r="AI556" s="141">
        <v>111.1</v>
      </c>
      <c r="AJ556" s="141">
        <v>111.5</v>
      </c>
      <c r="AK556" s="141">
        <v>111.5</v>
      </c>
      <c r="AL556" s="141">
        <v>111.6</v>
      </c>
      <c r="AM556" s="141">
        <v>113.9</v>
      </c>
      <c r="AN556" s="141">
        <v>116.6</v>
      </c>
      <c r="AO556" s="141">
        <v>117.3</v>
      </c>
      <c r="AP556" s="141">
        <v>117.2</v>
      </c>
      <c r="AQ556" s="141">
        <v>117.1</v>
      </c>
      <c r="AR556" s="141">
        <v>117.2</v>
      </c>
      <c r="AS556" s="141">
        <v>117.2</v>
      </c>
      <c r="AT556" s="141">
        <v>117.2</v>
      </c>
      <c r="AU556" s="141">
        <v>117.2</v>
      </c>
      <c r="AV556" s="141">
        <v>119.9</v>
      </c>
      <c r="AW556" s="141">
        <v>124.2</v>
      </c>
      <c r="AX556" s="141">
        <v>126.9</v>
      </c>
      <c r="AY556" s="141">
        <v>127.3</v>
      </c>
      <c r="AZ556" s="141">
        <v>128</v>
      </c>
      <c r="BA556" s="141">
        <v>128.80000000000001</v>
      </c>
      <c r="BB556" s="141">
        <v>135.30000000000001</v>
      </c>
      <c r="BC556" s="141">
        <v>134.80000000000001</v>
      </c>
      <c r="BD556" s="141">
        <v>134.80000000000001</v>
      </c>
      <c r="BE556" s="141">
        <v>134.9</v>
      </c>
      <c r="BF556" s="141">
        <v>134.9</v>
      </c>
      <c r="BG556" s="141">
        <v>134.9</v>
      </c>
      <c r="BH556" s="141">
        <v>134.9</v>
      </c>
      <c r="BI556" s="141">
        <v>134.19999999999999</v>
      </c>
      <c r="BJ556" s="141">
        <v>134.19999999999999</v>
      </c>
      <c r="BK556" s="141">
        <v>133.69999999999999</v>
      </c>
      <c r="BL556" s="141">
        <v>133.4</v>
      </c>
      <c r="BM556" s="141">
        <v>132.19999999999999</v>
      </c>
      <c r="BN556" s="141">
        <v>132.80000000000001</v>
      </c>
      <c r="BO556" s="141">
        <v>133</v>
      </c>
      <c r="BP556" s="141">
        <v>133.69999999999999</v>
      </c>
      <c r="BQ556" s="141">
        <v>133.9</v>
      </c>
      <c r="BR556" s="141">
        <v>133.9</v>
      </c>
      <c r="BS556" s="141">
        <v>135.1</v>
      </c>
      <c r="BT556" s="141">
        <v>135.1</v>
      </c>
      <c r="BU556" s="141">
        <v>136.30000000000001</v>
      </c>
      <c r="BV556" s="141">
        <v>137.1</v>
      </c>
      <c r="BW556" s="141">
        <v>137.5</v>
      </c>
      <c r="BX556" s="141">
        <v>142.19999999999999</v>
      </c>
      <c r="BY556" s="141">
        <v>139.1</v>
      </c>
      <c r="BZ556" s="141">
        <v>140.9</v>
      </c>
      <c r="CA556" s="141">
        <v>142.69999999999999</v>
      </c>
      <c r="CB556" s="141">
        <v>142.5</v>
      </c>
      <c r="CC556" s="141">
        <v>142.5</v>
      </c>
      <c r="CD556" s="141">
        <v>140.80000000000001</v>
      </c>
      <c r="CE556" s="141">
        <v>140.80000000000001</v>
      </c>
      <c r="CF556" s="141">
        <v>142.4</v>
      </c>
      <c r="CG556" s="141">
        <v>143.5</v>
      </c>
      <c r="CH556" s="141">
        <v>144.6</v>
      </c>
      <c r="CI556" s="141">
        <v>144.80000000000001</v>
      </c>
      <c r="CJ556" s="141">
        <v>144.69999999999999</v>
      </c>
      <c r="CK556" s="141">
        <v>144.80000000000001</v>
      </c>
      <c r="CL556" s="141">
        <v>145.4</v>
      </c>
    </row>
    <row r="557" spans="1:90" x14ac:dyDescent="0.2">
      <c r="A557" s="138" t="s">
        <v>3887</v>
      </c>
      <c r="B557" s="138" t="s">
        <v>3888</v>
      </c>
      <c r="C557" s="139">
        <v>2.8580000000000001E-2</v>
      </c>
      <c r="D557" s="141">
        <v>105.3</v>
      </c>
      <c r="E557" s="141">
        <v>99.2</v>
      </c>
      <c r="F557" s="141">
        <v>107.1</v>
      </c>
      <c r="G557" s="141">
        <v>94.2</v>
      </c>
      <c r="H557" s="141">
        <v>101.5</v>
      </c>
      <c r="I557" s="141">
        <v>105.1</v>
      </c>
      <c r="J557" s="141">
        <v>101.5</v>
      </c>
      <c r="K557" s="141">
        <v>110.2</v>
      </c>
      <c r="L557" s="141">
        <v>99.6</v>
      </c>
      <c r="M557" s="141">
        <v>100.6</v>
      </c>
      <c r="N557" s="141">
        <v>109.6</v>
      </c>
      <c r="O557" s="141">
        <v>104.1</v>
      </c>
      <c r="P557" s="141">
        <v>100.6</v>
      </c>
      <c r="Q557" s="141">
        <v>101.6</v>
      </c>
      <c r="R557" s="141">
        <v>104.1</v>
      </c>
      <c r="S557" s="141">
        <v>113.5</v>
      </c>
      <c r="T557" s="141">
        <v>108.1</v>
      </c>
      <c r="U557" s="141">
        <v>113.5</v>
      </c>
      <c r="V557" s="141">
        <v>106.5</v>
      </c>
      <c r="W557" s="141">
        <v>107.3</v>
      </c>
      <c r="X557" s="141">
        <v>105.4</v>
      </c>
      <c r="Y557" s="141">
        <v>102.5</v>
      </c>
      <c r="Z557" s="141">
        <v>100.8</v>
      </c>
      <c r="AA557" s="141">
        <v>112.7</v>
      </c>
      <c r="AB557" s="141">
        <v>112.1</v>
      </c>
      <c r="AC557" s="141">
        <v>100.9</v>
      </c>
      <c r="AD557" s="141">
        <v>118.6</v>
      </c>
      <c r="AE557" s="141">
        <v>127.8</v>
      </c>
      <c r="AF557" s="141">
        <v>116.9</v>
      </c>
      <c r="AG557" s="141">
        <v>116.9</v>
      </c>
      <c r="AH557" s="141">
        <v>116.8</v>
      </c>
      <c r="AI557" s="141">
        <v>113.6</v>
      </c>
      <c r="AJ557" s="141">
        <v>112.8</v>
      </c>
      <c r="AK557" s="141">
        <v>117.4</v>
      </c>
      <c r="AL557" s="141">
        <v>117.1</v>
      </c>
      <c r="AM557" s="141">
        <v>115.7</v>
      </c>
      <c r="AN557" s="141">
        <v>115.7</v>
      </c>
      <c r="AO557" s="141">
        <v>115.7</v>
      </c>
      <c r="AP557" s="141">
        <v>115.7</v>
      </c>
      <c r="AQ557" s="141">
        <v>115.7</v>
      </c>
      <c r="AR557" s="141">
        <v>115.7</v>
      </c>
      <c r="AS557" s="141">
        <v>115.7</v>
      </c>
      <c r="AT557" s="141">
        <v>115.7</v>
      </c>
      <c r="AU557" s="141">
        <v>115.7</v>
      </c>
      <c r="AV557" s="141">
        <v>115.7</v>
      </c>
      <c r="AW557" s="141">
        <v>115.7</v>
      </c>
      <c r="AX557" s="141">
        <v>115.7</v>
      </c>
      <c r="AY557" s="141">
        <v>115.7</v>
      </c>
      <c r="AZ557" s="141">
        <v>117.2</v>
      </c>
      <c r="BA557" s="141">
        <v>122</v>
      </c>
      <c r="BB557" s="141">
        <v>117.9</v>
      </c>
      <c r="BC557" s="141">
        <v>134.4</v>
      </c>
      <c r="BD557" s="141">
        <v>132</v>
      </c>
      <c r="BE557" s="141">
        <v>124.9</v>
      </c>
      <c r="BF557" s="141">
        <v>123.8</v>
      </c>
      <c r="BG557" s="141">
        <v>129.80000000000001</v>
      </c>
      <c r="BH557" s="141">
        <v>137</v>
      </c>
      <c r="BI557" s="141">
        <v>128.6</v>
      </c>
      <c r="BJ557" s="141">
        <v>124.4</v>
      </c>
      <c r="BK557" s="141">
        <v>126.7</v>
      </c>
      <c r="BL557" s="141">
        <v>119.7</v>
      </c>
      <c r="BM557" s="141">
        <v>119.7</v>
      </c>
      <c r="BN557" s="141">
        <v>119.7</v>
      </c>
      <c r="BO557" s="141">
        <v>120</v>
      </c>
      <c r="BP557" s="141">
        <v>117.5</v>
      </c>
      <c r="BQ557" s="141">
        <v>123.8</v>
      </c>
      <c r="BR557" s="141">
        <v>123.8</v>
      </c>
      <c r="BS557" s="141">
        <v>123.8</v>
      </c>
      <c r="BT557" s="141">
        <v>121.4</v>
      </c>
      <c r="BU557" s="141">
        <v>205.4</v>
      </c>
      <c r="BV557" s="141">
        <v>233.9</v>
      </c>
      <c r="BW557" s="141">
        <v>212.4</v>
      </c>
      <c r="BX557" s="141">
        <v>210.9</v>
      </c>
      <c r="BY557" s="141">
        <v>215.1</v>
      </c>
      <c r="BZ557" s="141">
        <v>227.3</v>
      </c>
      <c r="CA557" s="141">
        <v>237.7</v>
      </c>
      <c r="CB557" s="141">
        <v>229.3</v>
      </c>
      <c r="CC557" s="141">
        <v>229</v>
      </c>
      <c r="CD557" s="141">
        <v>230.9</v>
      </c>
      <c r="CE557" s="141">
        <v>227</v>
      </c>
      <c r="CF557" s="141">
        <v>227.3</v>
      </c>
      <c r="CG557" s="141">
        <v>228.2</v>
      </c>
      <c r="CH557" s="141">
        <v>230.9</v>
      </c>
      <c r="CI557" s="141">
        <v>230.9</v>
      </c>
      <c r="CJ557" s="141">
        <v>237.8</v>
      </c>
      <c r="CK557" s="141">
        <v>244.3</v>
      </c>
      <c r="CL557" s="141">
        <v>253.1</v>
      </c>
    </row>
    <row r="558" spans="1:90" x14ac:dyDescent="0.2">
      <c r="A558" s="138" t="s">
        <v>3889</v>
      </c>
      <c r="B558" s="138" t="s">
        <v>3890</v>
      </c>
      <c r="C558" s="139">
        <v>1.9279999999999999E-2</v>
      </c>
      <c r="D558" s="141">
        <v>100</v>
      </c>
      <c r="E558" s="141">
        <v>100</v>
      </c>
      <c r="F558" s="141">
        <v>100</v>
      </c>
      <c r="G558" s="141">
        <v>100</v>
      </c>
      <c r="H558" s="141">
        <v>100</v>
      </c>
      <c r="I558" s="141">
        <v>100</v>
      </c>
      <c r="J558" s="141">
        <v>94</v>
      </c>
      <c r="K558" s="141">
        <v>94</v>
      </c>
      <c r="L558" s="141">
        <v>94</v>
      </c>
      <c r="M558" s="141">
        <v>100.1</v>
      </c>
      <c r="N558" s="141">
        <v>100.1</v>
      </c>
      <c r="O558" s="141">
        <v>98.9</v>
      </c>
      <c r="P558" s="141">
        <v>94.3</v>
      </c>
      <c r="Q558" s="141">
        <v>94.3</v>
      </c>
      <c r="R558" s="141">
        <v>94.3</v>
      </c>
      <c r="S558" s="141">
        <v>93.6</v>
      </c>
      <c r="T558" s="141">
        <v>93.6</v>
      </c>
      <c r="U558" s="141">
        <v>93.6</v>
      </c>
      <c r="V558" s="141">
        <v>93.8</v>
      </c>
      <c r="W558" s="141">
        <v>93.8</v>
      </c>
      <c r="X558" s="141">
        <v>94.1</v>
      </c>
      <c r="Y558" s="141">
        <v>95.1</v>
      </c>
      <c r="Z558" s="141">
        <v>95.1</v>
      </c>
      <c r="AA558" s="141">
        <v>95.1</v>
      </c>
      <c r="AB558" s="141">
        <v>96.4</v>
      </c>
      <c r="AC558" s="141">
        <v>96.4</v>
      </c>
      <c r="AD558" s="141">
        <v>96.4</v>
      </c>
      <c r="AE558" s="141">
        <v>96.4</v>
      </c>
      <c r="AF558" s="141">
        <v>96.4</v>
      </c>
      <c r="AG558" s="141">
        <v>96.4</v>
      </c>
      <c r="AH558" s="141">
        <v>96.4</v>
      </c>
      <c r="AI558" s="141">
        <v>96.4</v>
      </c>
      <c r="AJ558" s="141">
        <v>96.4</v>
      </c>
      <c r="AK558" s="141">
        <v>104.5</v>
      </c>
      <c r="AL558" s="141">
        <v>104.5</v>
      </c>
      <c r="AM558" s="141">
        <v>104.5</v>
      </c>
      <c r="AN558" s="141">
        <v>104.5</v>
      </c>
      <c r="AO558" s="141">
        <v>104.5</v>
      </c>
      <c r="AP558" s="141">
        <v>104.5</v>
      </c>
      <c r="AQ558" s="141">
        <v>105.5</v>
      </c>
      <c r="AR558" s="141">
        <v>105.5</v>
      </c>
      <c r="AS558" s="141">
        <v>105.5</v>
      </c>
      <c r="AT558" s="141">
        <v>105.5</v>
      </c>
      <c r="AU558" s="141">
        <v>105.5</v>
      </c>
      <c r="AV558" s="141">
        <v>105.5</v>
      </c>
      <c r="AW558" s="141">
        <v>105.4</v>
      </c>
      <c r="AX558" s="141">
        <v>105.4</v>
      </c>
      <c r="AY558" s="141">
        <v>105.4</v>
      </c>
      <c r="AZ558" s="141">
        <v>105.4</v>
      </c>
      <c r="BA558" s="141">
        <v>105.4</v>
      </c>
      <c r="BB558" s="141">
        <v>105.4</v>
      </c>
      <c r="BC558" s="141">
        <v>106.8</v>
      </c>
      <c r="BD558" s="141">
        <v>106.8</v>
      </c>
      <c r="BE558" s="141">
        <v>106.8</v>
      </c>
      <c r="BF558" s="141">
        <v>106.8</v>
      </c>
      <c r="BG558" s="141">
        <v>106.8</v>
      </c>
      <c r="BH558" s="141">
        <v>106.8</v>
      </c>
      <c r="BI558" s="141">
        <v>106.8</v>
      </c>
      <c r="BJ558" s="141">
        <v>106.8</v>
      </c>
      <c r="BK558" s="141">
        <v>106.8</v>
      </c>
      <c r="BL558" s="141">
        <v>106.1</v>
      </c>
      <c r="BM558" s="141">
        <v>106.7</v>
      </c>
      <c r="BN558" s="141">
        <v>107.1</v>
      </c>
      <c r="BO558" s="141">
        <v>143.4</v>
      </c>
      <c r="BP558" s="141">
        <v>161.30000000000001</v>
      </c>
      <c r="BQ558" s="141">
        <v>173.3</v>
      </c>
      <c r="BR558" s="141">
        <v>173.3</v>
      </c>
      <c r="BS558" s="141">
        <v>177.9</v>
      </c>
      <c r="BT558" s="141">
        <v>179.4</v>
      </c>
      <c r="BU558" s="141">
        <v>179.4</v>
      </c>
      <c r="BV558" s="141">
        <v>179.4</v>
      </c>
      <c r="BW558" s="141">
        <v>179.4</v>
      </c>
      <c r="BX558" s="141">
        <v>189.9</v>
      </c>
      <c r="BY558" s="141">
        <v>189.9</v>
      </c>
      <c r="BZ558" s="141">
        <v>189.9</v>
      </c>
      <c r="CA558" s="141">
        <v>189.9</v>
      </c>
      <c r="CB558" s="141">
        <v>189.9</v>
      </c>
      <c r="CC558" s="141">
        <v>189.9</v>
      </c>
      <c r="CD558" s="141">
        <v>189.9</v>
      </c>
      <c r="CE558" s="141">
        <v>189.9</v>
      </c>
      <c r="CF558" s="141">
        <v>189.9</v>
      </c>
      <c r="CG558" s="141">
        <v>189.9</v>
      </c>
      <c r="CH558" s="141">
        <v>189.9</v>
      </c>
      <c r="CI558" s="141">
        <v>189.9</v>
      </c>
      <c r="CJ558" s="141">
        <v>189.9</v>
      </c>
      <c r="CK558" s="141">
        <v>189.9</v>
      </c>
      <c r="CL558" s="141">
        <v>189.9</v>
      </c>
    </row>
    <row r="559" spans="1:90" x14ac:dyDescent="0.2">
      <c r="A559" s="138" t="s">
        <v>3891</v>
      </c>
      <c r="B559" s="138" t="s">
        <v>3892</v>
      </c>
      <c r="C559" s="139">
        <v>5.4359999999999999E-2</v>
      </c>
      <c r="D559" s="141">
        <v>100.4</v>
      </c>
      <c r="E559" s="141">
        <v>100.4</v>
      </c>
      <c r="F559" s="141">
        <v>101</v>
      </c>
      <c r="G559" s="141">
        <v>106</v>
      </c>
      <c r="H559" s="141">
        <v>106</v>
      </c>
      <c r="I559" s="141">
        <v>106</v>
      </c>
      <c r="J559" s="141">
        <v>106</v>
      </c>
      <c r="K559" s="141">
        <v>106</v>
      </c>
      <c r="L559" s="141">
        <v>107.2</v>
      </c>
      <c r="M559" s="141">
        <v>107.2</v>
      </c>
      <c r="N559" s="141">
        <v>107.2</v>
      </c>
      <c r="O559" s="141">
        <v>107.2</v>
      </c>
      <c r="P559" s="141">
        <v>107.2</v>
      </c>
      <c r="Q559" s="141">
        <v>107.2</v>
      </c>
      <c r="R559" s="141">
        <v>108.2</v>
      </c>
      <c r="S559" s="141">
        <v>109.9</v>
      </c>
      <c r="T559" s="141">
        <v>109.9</v>
      </c>
      <c r="U559" s="141">
        <v>109.9</v>
      </c>
      <c r="V559" s="141">
        <v>109.9</v>
      </c>
      <c r="W559" s="141">
        <v>109.9</v>
      </c>
      <c r="X559" s="141">
        <v>112.6</v>
      </c>
      <c r="Y559" s="141">
        <v>112.6</v>
      </c>
      <c r="Z559" s="141">
        <v>112.6</v>
      </c>
      <c r="AA559" s="141">
        <v>112.6</v>
      </c>
      <c r="AB559" s="141">
        <v>112.6</v>
      </c>
      <c r="AC559" s="141">
        <v>112.6</v>
      </c>
      <c r="AD559" s="141">
        <v>112.6</v>
      </c>
      <c r="AE559" s="141">
        <v>112.9</v>
      </c>
      <c r="AF559" s="141">
        <v>112.9</v>
      </c>
      <c r="AG559" s="141">
        <v>112.9</v>
      </c>
      <c r="AH559" s="141">
        <v>112.9</v>
      </c>
      <c r="AI559" s="141">
        <v>112.9</v>
      </c>
      <c r="AJ559" s="141">
        <v>112.9</v>
      </c>
      <c r="AK559" s="141">
        <v>112.9</v>
      </c>
      <c r="AL559" s="141">
        <v>112.9</v>
      </c>
      <c r="AM559" s="141">
        <v>112.9</v>
      </c>
      <c r="AN559" s="141">
        <v>112.9</v>
      </c>
      <c r="AO559" s="141">
        <v>112.9</v>
      </c>
      <c r="AP559" s="141">
        <v>115.4</v>
      </c>
      <c r="AQ559" s="141">
        <v>115.1</v>
      </c>
      <c r="AR559" s="141">
        <v>116.8</v>
      </c>
      <c r="AS559" s="141">
        <v>116.7</v>
      </c>
      <c r="AT559" s="141">
        <v>116.7</v>
      </c>
      <c r="AU559" s="141">
        <v>115.9</v>
      </c>
      <c r="AV559" s="141">
        <v>111.7</v>
      </c>
      <c r="AW559" s="141">
        <v>111.7</v>
      </c>
      <c r="AX559" s="141">
        <v>111.7</v>
      </c>
      <c r="AY559" s="141">
        <v>111.7</v>
      </c>
      <c r="AZ559" s="141">
        <v>111.5</v>
      </c>
      <c r="BA559" s="141">
        <v>111.8</v>
      </c>
      <c r="BB559" s="141">
        <v>111.7</v>
      </c>
      <c r="BC559" s="141">
        <v>111.6</v>
      </c>
      <c r="BD559" s="141">
        <v>111.4</v>
      </c>
      <c r="BE559" s="141">
        <v>111.5</v>
      </c>
      <c r="BF559" s="141">
        <v>111.5</v>
      </c>
      <c r="BG559" s="141">
        <v>111.2</v>
      </c>
      <c r="BH559" s="141">
        <v>111.5</v>
      </c>
      <c r="BI559" s="141">
        <v>111.3</v>
      </c>
      <c r="BJ559" s="141">
        <v>111</v>
      </c>
      <c r="BK559" s="141">
        <v>110.5</v>
      </c>
      <c r="BL559" s="141">
        <v>111.4</v>
      </c>
      <c r="BM559" s="141">
        <v>112.2</v>
      </c>
      <c r="BN559" s="141">
        <v>112.5</v>
      </c>
      <c r="BO559" s="141">
        <v>113.1</v>
      </c>
      <c r="BP559" s="141">
        <v>113.5</v>
      </c>
      <c r="BQ559" s="141">
        <v>113.3</v>
      </c>
      <c r="BR559" s="141">
        <v>113.1</v>
      </c>
      <c r="BS559" s="141">
        <v>113.1</v>
      </c>
      <c r="BT559" s="141">
        <v>113.1</v>
      </c>
      <c r="BU559" s="141">
        <v>113.1</v>
      </c>
      <c r="BV559" s="141">
        <v>113.7</v>
      </c>
      <c r="BW559" s="141">
        <v>115.5</v>
      </c>
      <c r="BX559" s="141">
        <v>115.9</v>
      </c>
      <c r="BY559" s="141">
        <v>115.9</v>
      </c>
      <c r="BZ559" s="141">
        <v>115.9</v>
      </c>
      <c r="CA559" s="141">
        <v>117</v>
      </c>
      <c r="CB559" s="141">
        <v>117</v>
      </c>
      <c r="CC559" s="141">
        <v>117</v>
      </c>
      <c r="CD559" s="141">
        <v>117</v>
      </c>
      <c r="CE559" s="141">
        <v>117</v>
      </c>
      <c r="CF559" s="141">
        <v>117</v>
      </c>
      <c r="CG559" s="141">
        <v>117.4</v>
      </c>
      <c r="CH559" s="141">
        <v>117.4</v>
      </c>
      <c r="CI559" s="141">
        <v>117.4</v>
      </c>
      <c r="CJ559" s="141">
        <v>118.9</v>
      </c>
      <c r="CK559" s="141">
        <v>120.7</v>
      </c>
      <c r="CL559" s="141">
        <v>122.4</v>
      </c>
    </row>
    <row r="560" spans="1:90" x14ac:dyDescent="0.2">
      <c r="A560" s="138" t="s">
        <v>3893</v>
      </c>
      <c r="B560" s="138" t="s">
        <v>2157</v>
      </c>
      <c r="C560" s="139">
        <v>10.74785</v>
      </c>
      <c r="D560" s="141">
        <v>101.7</v>
      </c>
      <c r="E560" s="141">
        <v>102</v>
      </c>
      <c r="F560" s="141">
        <v>103.8</v>
      </c>
      <c r="G560" s="141">
        <v>107.2</v>
      </c>
      <c r="H560" s="141">
        <v>106.1</v>
      </c>
      <c r="I560" s="141">
        <v>104.3</v>
      </c>
      <c r="J560" s="141">
        <v>101.8</v>
      </c>
      <c r="K560" s="141">
        <v>101.3</v>
      </c>
      <c r="L560" s="141">
        <v>101.5</v>
      </c>
      <c r="M560" s="141">
        <v>100.9</v>
      </c>
      <c r="N560" s="141">
        <v>100.7</v>
      </c>
      <c r="O560" s="141">
        <v>99.7</v>
      </c>
      <c r="P560" s="141">
        <v>100</v>
      </c>
      <c r="Q560" s="141">
        <v>100.8</v>
      </c>
      <c r="R560" s="141">
        <v>102.5</v>
      </c>
      <c r="S560" s="141">
        <v>107.5</v>
      </c>
      <c r="T560" s="141">
        <v>108.8</v>
      </c>
      <c r="U560" s="141">
        <v>108.6</v>
      </c>
      <c r="V560" s="141">
        <v>110.1</v>
      </c>
      <c r="W560" s="141">
        <v>111</v>
      </c>
      <c r="X560" s="141">
        <v>110.9</v>
      </c>
      <c r="Y560" s="141">
        <v>111.8</v>
      </c>
      <c r="Z560" s="141">
        <v>112.9</v>
      </c>
      <c r="AA560" s="141">
        <v>113.1</v>
      </c>
      <c r="AB560" s="141">
        <v>114.4</v>
      </c>
      <c r="AC560" s="141">
        <v>115.1</v>
      </c>
      <c r="AD560" s="141">
        <v>116.4</v>
      </c>
      <c r="AE560" s="141">
        <v>119.6</v>
      </c>
      <c r="AF560" s="141">
        <v>120.1</v>
      </c>
      <c r="AG560" s="141">
        <v>120.2</v>
      </c>
      <c r="AH560" s="141">
        <v>119.4</v>
      </c>
      <c r="AI560" s="141">
        <v>119.6</v>
      </c>
      <c r="AJ560" s="141">
        <v>119.6</v>
      </c>
      <c r="AK560" s="141">
        <v>121.2</v>
      </c>
      <c r="AL560" s="141">
        <v>122</v>
      </c>
      <c r="AM560" s="141">
        <v>122.4</v>
      </c>
      <c r="AN560" s="141">
        <v>126.4</v>
      </c>
      <c r="AO560" s="141">
        <v>130</v>
      </c>
      <c r="AP560" s="141">
        <v>138.1</v>
      </c>
      <c r="AQ560" s="141">
        <v>141.80000000000001</v>
      </c>
      <c r="AR560" s="141">
        <v>139</v>
      </c>
      <c r="AS560" s="141">
        <v>142.5</v>
      </c>
      <c r="AT560" s="141">
        <v>143.69999999999999</v>
      </c>
      <c r="AU560" s="141">
        <v>143.1</v>
      </c>
      <c r="AV560" s="141">
        <v>142.4</v>
      </c>
      <c r="AW560" s="141">
        <v>142.1</v>
      </c>
      <c r="AX560" s="141">
        <v>136.5</v>
      </c>
      <c r="AY560" s="141">
        <v>134.4</v>
      </c>
      <c r="AZ560" s="141">
        <v>130.69999999999999</v>
      </c>
      <c r="BA560" s="141">
        <v>129.30000000000001</v>
      </c>
      <c r="BB560" s="141">
        <v>130</v>
      </c>
      <c r="BC560" s="141">
        <v>127.7</v>
      </c>
      <c r="BD560" s="141">
        <v>128</v>
      </c>
      <c r="BE560" s="141">
        <v>127.8</v>
      </c>
      <c r="BF560" s="141">
        <v>127.2</v>
      </c>
      <c r="BG560" s="141">
        <v>127.9</v>
      </c>
      <c r="BH560" s="141">
        <v>129.6</v>
      </c>
      <c r="BI560" s="141">
        <v>129.80000000000001</v>
      </c>
      <c r="BJ560" s="141">
        <v>129.80000000000001</v>
      </c>
      <c r="BK560" s="141">
        <v>129.30000000000001</v>
      </c>
      <c r="BL560" s="141">
        <v>132.30000000000001</v>
      </c>
      <c r="BM560" s="141">
        <v>131.9</v>
      </c>
      <c r="BN560" s="141">
        <v>132.80000000000001</v>
      </c>
      <c r="BO560" s="141">
        <v>138.9</v>
      </c>
      <c r="BP560" s="141">
        <v>138.69999999999999</v>
      </c>
      <c r="BQ560" s="141">
        <v>138.30000000000001</v>
      </c>
      <c r="BR560" s="141">
        <v>137.19999999999999</v>
      </c>
      <c r="BS560" s="141">
        <v>137.5</v>
      </c>
      <c r="BT560" s="141">
        <v>138.9</v>
      </c>
      <c r="BU560" s="141">
        <v>139.80000000000001</v>
      </c>
      <c r="BV560" s="141">
        <v>139.9</v>
      </c>
      <c r="BW560" s="141">
        <v>141.19999999999999</v>
      </c>
      <c r="BX560" s="141">
        <v>143.5</v>
      </c>
      <c r="BY560" s="141">
        <v>146.6</v>
      </c>
      <c r="BZ560" s="141">
        <v>148.30000000000001</v>
      </c>
      <c r="CA560" s="141">
        <v>149.30000000000001</v>
      </c>
      <c r="CB560" s="141">
        <v>150.30000000000001</v>
      </c>
      <c r="CC560" s="141">
        <v>151.5</v>
      </c>
      <c r="CD560" s="141">
        <v>151.80000000000001</v>
      </c>
      <c r="CE560" s="141">
        <v>154.1</v>
      </c>
      <c r="CF560" s="141">
        <v>155.6</v>
      </c>
      <c r="CG560" s="141">
        <v>156.69999999999999</v>
      </c>
      <c r="CH560" s="141">
        <v>159.4</v>
      </c>
      <c r="CI560" s="141">
        <v>160.30000000000001</v>
      </c>
      <c r="CJ560" s="141">
        <v>161.19999999999999</v>
      </c>
      <c r="CK560" s="141">
        <v>162</v>
      </c>
      <c r="CL560" s="141">
        <v>163.30000000000001</v>
      </c>
    </row>
    <row r="561" spans="1:90" x14ac:dyDescent="0.2">
      <c r="A561" s="138" t="s">
        <v>3894</v>
      </c>
      <c r="B561" s="138" t="s">
        <v>2159</v>
      </c>
      <c r="C561" s="139">
        <v>8.0638199999999998</v>
      </c>
      <c r="D561" s="141">
        <v>101.8</v>
      </c>
      <c r="E561" s="141">
        <v>102</v>
      </c>
      <c r="F561" s="141">
        <v>104.3</v>
      </c>
      <c r="G561" s="141">
        <v>108</v>
      </c>
      <c r="H561" s="141">
        <v>106.5</v>
      </c>
      <c r="I561" s="141">
        <v>104</v>
      </c>
      <c r="J561" s="141">
        <v>100.7</v>
      </c>
      <c r="K561" s="141">
        <v>99.8</v>
      </c>
      <c r="L561" s="141">
        <v>99.9</v>
      </c>
      <c r="M561" s="141">
        <v>98.7</v>
      </c>
      <c r="N561" s="141">
        <v>98</v>
      </c>
      <c r="O561" s="141">
        <v>96</v>
      </c>
      <c r="P561" s="141">
        <v>95.7</v>
      </c>
      <c r="Q561" s="141">
        <v>96.1</v>
      </c>
      <c r="R561" s="141">
        <v>98.2</v>
      </c>
      <c r="S561" s="141">
        <v>102.8</v>
      </c>
      <c r="T561" s="141">
        <v>102.8</v>
      </c>
      <c r="U561" s="141">
        <v>102.7</v>
      </c>
      <c r="V561" s="141">
        <v>104.5</v>
      </c>
      <c r="W561" s="141">
        <v>104.7</v>
      </c>
      <c r="X561" s="141">
        <v>104.8</v>
      </c>
      <c r="Y561" s="141">
        <v>105.9</v>
      </c>
      <c r="Z561" s="141">
        <v>106.7</v>
      </c>
      <c r="AA561" s="141">
        <v>107</v>
      </c>
      <c r="AB561" s="141">
        <v>108.4</v>
      </c>
      <c r="AC561" s="141">
        <v>109.2</v>
      </c>
      <c r="AD561" s="141">
        <v>111</v>
      </c>
      <c r="AE561" s="141">
        <v>114.4</v>
      </c>
      <c r="AF561" s="141">
        <v>115.1</v>
      </c>
      <c r="AG561" s="141">
        <v>115.9</v>
      </c>
      <c r="AH561" s="141">
        <v>114.8</v>
      </c>
      <c r="AI561" s="141">
        <v>115</v>
      </c>
      <c r="AJ561" s="141">
        <v>114.8</v>
      </c>
      <c r="AK561" s="141">
        <v>116.6</v>
      </c>
      <c r="AL561" s="141">
        <v>117.3</v>
      </c>
      <c r="AM561" s="141">
        <v>118</v>
      </c>
      <c r="AN561" s="141">
        <v>122</v>
      </c>
      <c r="AO561" s="141">
        <v>126</v>
      </c>
      <c r="AP561" s="141">
        <v>135.80000000000001</v>
      </c>
      <c r="AQ561" s="141">
        <v>140.30000000000001</v>
      </c>
      <c r="AR561" s="141">
        <v>136.69999999999999</v>
      </c>
      <c r="AS561" s="141">
        <v>140.80000000000001</v>
      </c>
      <c r="AT561" s="141">
        <v>142</v>
      </c>
      <c r="AU561" s="141">
        <v>141.80000000000001</v>
      </c>
      <c r="AV561" s="141">
        <v>140.9</v>
      </c>
      <c r="AW561" s="141">
        <v>139.69999999999999</v>
      </c>
      <c r="AX561" s="141">
        <v>133</v>
      </c>
      <c r="AY561" s="141">
        <v>130.4</v>
      </c>
      <c r="AZ561" s="141">
        <v>127.2</v>
      </c>
      <c r="BA561" s="141">
        <v>124.7</v>
      </c>
      <c r="BB561" s="141">
        <v>125.5</v>
      </c>
      <c r="BC561" s="141">
        <v>122.4</v>
      </c>
      <c r="BD561" s="141">
        <v>122.6</v>
      </c>
      <c r="BE561" s="141">
        <v>122.1</v>
      </c>
      <c r="BF561" s="141">
        <v>121.3</v>
      </c>
      <c r="BG561" s="141">
        <v>121.8</v>
      </c>
      <c r="BH561" s="141">
        <v>123.2</v>
      </c>
      <c r="BI561" s="141">
        <v>123.4</v>
      </c>
      <c r="BJ561" s="141">
        <v>122.7</v>
      </c>
      <c r="BK561" s="141">
        <v>121.9</v>
      </c>
      <c r="BL561" s="141">
        <v>125.4</v>
      </c>
      <c r="BM561" s="141">
        <v>124.6</v>
      </c>
      <c r="BN561" s="141">
        <v>126.1</v>
      </c>
      <c r="BO561" s="141">
        <v>133.69999999999999</v>
      </c>
      <c r="BP561" s="141">
        <v>133.1</v>
      </c>
      <c r="BQ561" s="141">
        <v>132.6</v>
      </c>
      <c r="BR561" s="141">
        <v>130.69999999999999</v>
      </c>
      <c r="BS561" s="141">
        <v>131</v>
      </c>
      <c r="BT561" s="141">
        <v>131.4</v>
      </c>
      <c r="BU561" s="141">
        <v>132</v>
      </c>
      <c r="BV561" s="141">
        <v>131.69999999999999</v>
      </c>
      <c r="BW561" s="141">
        <v>133</v>
      </c>
      <c r="BX561" s="141">
        <v>135.9</v>
      </c>
      <c r="BY561" s="141">
        <v>139.5</v>
      </c>
      <c r="BZ561" s="141">
        <v>140.9</v>
      </c>
      <c r="CA561" s="141">
        <v>141.69999999999999</v>
      </c>
      <c r="CB561" s="141">
        <v>142.69999999999999</v>
      </c>
      <c r="CC561" s="141">
        <v>143.69999999999999</v>
      </c>
      <c r="CD561" s="141">
        <v>144.30000000000001</v>
      </c>
      <c r="CE561" s="141">
        <v>145.1</v>
      </c>
      <c r="CF561" s="141">
        <v>146.30000000000001</v>
      </c>
      <c r="CG561" s="141">
        <v>147.30000000000001</v>
      </c>
      <c r="CH561" s="141">
        <v>149.80000000000001</v>
      </c>
      <c r="CI561" s="141">
        <v>151.1</v>
      </c>
      <c r="CJ561" s="141">
        <v>152.30000000000001</v>
      </c>
      <c r="CK561" s="141">
        <v>153.1</v>
      </c>
      <c r="CL561" s="141">
        <v>154.80000000000001</v>
      </c>
    </row>
    <row r="562" spans="1:90" x14ac:dyDescent="0.2">
      <c r="A562" s="138" t="s">
        <v>3895</v>
      </c>
      <c r="B562" s="138" t="s">
        <v>3896</v>
      </c>
      <c r="C562" s="139">
        <v>1.56301</v>
      </c>
      <c r="D562" s="141">
        <v>101.4</v>
      </c>
      <c r="E562" s="141">
        <v>101</v>
      </c>
      <c r="F562" s="141">
        <v>103.6</v>
      </c>
      <c r="G562" s="141">
        <v>108.2</v>
      </c>
      <c r="H562" s="141">
        <v>104.8</v>
      </c>
      <c r="I562" s="141">
        <v>101.2</v>
      </c>
      <c r="J562" s="141">
        <v>96.4</v>
      </c>
      <c r="K562" s="141">
        <v>96.7</v>
      </c>
      <c r="L562" s="141">
        <v>98.1</v>
      </c>
      <c r="M562" s="141">
        <v>97.3</v>
      </c>
      <c r="N562" s="141">
        <v>96.4</v>
      </c>
      <c r="O562" s="141">
        <v>93.6</v>
      </c>
      <c r="P562" s="141">
        <v>93</v>
      </c>
      <c r="Q562" s="141">
        <v>93.6</v>
      </c>
      <c r="R562" s="141">
        <v>95.5</v>
      </c>
      <c r="S562" s="141">
        <v>97.1</v>
      </c>
      <c r="T562" s="141">
        <v>95.2</v>
      </c>
      <c r="U562" s="141">
        <v>94.5</v>
      </c>
      <c r="V562" s="141">
        <v>96.3</v>
      </c>
      <c r="W562" s="141">
        <v>96.3</v>
      </c>
      <c r="X562" s="141">
        <v>97.5</v>
      </c>
      <c r="Y562" s="141">
        <v>99.6</v>
      </c>
      <c r="Z562" s="141">
        <v>100.3</v>
      </c>
      <c r="AA562" s="141">
        <v>100.5</v>
      </c>
      <c r="AB562" s="141">
        <v>102.6</v>
      </c>
      <c r="AC562" s="141">
        <v>103.8</v>
      </c>
      <c r="AD562" s="141">
        <v>106.1</v>
      </c>
      <c r="AE562" s="141">
        <v>109.8</v>
      </c>
      <c r="AF562" s="141">
        <v>109.9</v>
      </c>
      <c r="AG562" s="141">
        <v>110.9</v>
      </c>
      <c r="AH562" s="141">
        <v>110.2</v>
      </c>
      <c r="AI562" s="141">
        <v>111.1</v>
      </c>
      <c r="AJ562" s="141">
        <v>112.5</v>
      </c>
      <c r="AK562" s="141">
        <v>115.2</v>
      </c>
      <c r="AL562" s="141">
        <v>116.4</v>
      </c>
      <c r="AM562" s="141">
        <v>116.9</v>
      </c>
      <c r="AN562" s="141">
        <v>122.5</v>
      </c>
      <c r="AO562" s="141">
        <v>127.1</v>
      </c>
      <c r="AP562" s="141">
        <v>142.5</v>
      </c>
      <c r="AQ562" s="141">
        <v>144.4</v>
      </c>
      <c r="AR562" s="141">
        <v>140.30000000000001</v>
      </c>
      <c r="AS562" s="141">
        <v>148.4</v>
      </c>
      <c r="AT562" s="141">
        <v>151.80000000000001</v>
      </c>
      <c r="AU562" s="141">
        <v>149.19999999999999</v>
      </c>
      <c r="AV562" s="141">
        <v>144.5</v>
      </c>
      <c r="AW562" s="141">
        <v>143</v>
      </c>
      <c r="AX562" s="141">
        <v>127.2</v>
      </c>
      <c r="AY562" s="141">
        <v>124.8</v>
      </c>
      <c r="AZ562" s="141">
        <v>123.1</v>
      </c>
      <c r="BA562" s="141">
        <v>121.6</v>
      </c>
      <c r="BB562" s="141">
        <v>124.1</v>
      </c>
      <c r="BC562" s="141">
        <v>119</v>
      </c>
      <c r="BD562" s="141">
        <v>120.1</v>
      </c>
      <c r="BE562" s="141">
        <v>119.6</v>
      </c>
      <c r="BF562" s="141">
        <v>116.9</v>
      </c>
      <c r="BG562" s="141">
        <v>116.1</v>
      </c>
      <c r="BH562" s="141">
        <v>118.1</v>
      </c>
      <c r="BI562" s="141">
        <v>117.6</v>
      </c>
      <c r="BJ562" s="141">
        <v>116</v>
      </c>
      <c r="BK562" s="141">
        <v>115.2</v>
      </c>
      <c r="BL562" s="141">
        <v>123.8</v>
      </c>
      <c r="BM562" s="141">
        <v>121.7</v>
      </c>
      <c r="BN562" s="141">
        <v>123.8</v>
      </c>
      <c r="BO562" s="141">
        <v>126.2</v>
      </c>
      <c r="BP562" s="141">
        <v>125.2</v>
      </c>
      <c r="BQ562" s="141">
        <v>123.4</v>
      </c>
      <c r="BR562" s="141">
        <v>123.2</v>
      </c>
      <c r="BS562" s="141">
        <v>123.3</v>
      </c>
      <c r="BT562" s="141">
        <v>124</v>
      </c>
      <c r="BU562" s="141">
        <v>125.5</v>
      </c>
      <c r="BV562" s="141">
        <v>125</v>
      </c>
      <c r="BW562" s="141">
        <v>126</v>
      </c>
      <c r="BX562" s="141">
        <v>133.80000000000001</v>
      </c>
      <c r="BY562" s="141">
        <v>139.1</v>
      </c>
      <c r="BZ562" s="141">
        <v>140.30000000000001</v>
      </c>
      <c r="CA562" s="141">
        <v>141.80000000000001</v>
      </c>
      <c r="CB562" s="141">
        <v>144</v>
      </c>
      <c r="CC562" s="141">
        <v>146.6</v>
      </c>
      <c r="CD562" s="141">
        <v>147.1</v>
      </c>
      <c r="CE562" s="141">
        <v>150.30000000000001</v>
      </c>
      <c r="CF562" s="141">
        <v>151.69999999999999</v>
      </c>
      <c r="CG562" s="141">
        <v>153</v>
      </c>
      <c r="CH562" s="141">
        <v>155</v>
      </c>
      <c r="CI562" s="141">
        <v>156.9</v>
      </c>
      <c r="CJ562" s="141">
        <v>159.5</v>
      </c>
      <c r="CK562" s="141">
        <v>161.30000000000001</v>
      </c>
      <c r="CL562" s="141">
        <v>165</v>
      </c>
    </row>
    <row r="563" spans="1:90" x14ac:dyDescent="0.2">
      <c r="A563" s="138" t="s">
        <v>3897</v>
      </c>
      <c r="B563" s="138" t="s">
        <v>3898</v>
      </c>
      <c r="C563" s="139">
        <v>0.26878000000000002</v>
      </c>
      <c r="D563" s="141">
        <v>104</v>
      </c>
      <c r="E563" s="141">
        <v>102.6</v>
      </c>
      <c r="F563" s="141">
        <v>106</v>
      </c>
      <c r="G563" s="141">
        <v>111.2</v>
      </c>
      <c r="H563" s="141">
        <v>106.8</v>
      </c>
      <c r="I563" s="141">
        <v>98.6</v>
      </c>
      <c r="J563" s="141">
        <v>94.5</v>
      </c>
      <c r="K563" s="141">
        <v>95.1</v>
      </c>
      <c r="L563" s="141">
        <v>96.7</v>
      </c>
      <c r="M563" s="141">
        <v>95.7</v>
      </c>
      <c r="N563" s="141">
        <v>94.2</v>
      </c>
      <c r="O563" s="141">
        <v>91.5</v>
      </c>
      <c r="P563" s="141">
        <v>92.4</v>
      </c>
      <c r="Q563" s="141">
        <v>93.9</v>
      </c>
      <c r="R563" s="141">
        <v>95.9</v>
      </c>
      <c r="S563" s="141">
        <v>97.1</v>
      </c>
      <c r="T563" s="141">
        <v>93.2</v>
      </c>
      <c r="U563" s="141">
        <v>90.9</v>
      </c>
      <c r="V563" s="141">
        <v>94.3</v>
      </c>
      <c r="W563" s="141">
        <v>95</v>
      </c>
      <c r="X563" s="141">
        <v>95.2</v>
      </c>
      <c r="Y563" s="141">
        <v>98.9</v>
      </c>
      <c r="Z563" s="141">
        <v>101.1</v>
      </c>
      <c r="AA563" s="141">
        <v>101.7</v>
      </c>
      <c r="AB563" s="141">
        <v>106.8</v>
      </c>
      <c r="AC563" s="141">
        <v>109.8</v>
      </c>
      <c r="AD563" s="141">
        <v>111.4</v>
      </c>
      <c r="AE563" s="141">
        <v>114.4</v>
      </c>
      <c r="AF563" s="141">
        <v>116.5</v>
      </c>
      <c r="AG563" s="141">
        <v>114.2</v>
      </c>
      <c r="AH563" s="141">
        <v>114.5</v>
      </c>
      <c r="AI563" s="141">
        <v>115.7</v>
      </c>
      <c r="AJ563" s="141">
        <v>117.4</v>
      </c>
      <c r="AK563" s="141">
        <v>120.5</v>
      </c>
      <c r="AL563" s="141">
        <v>121.6</v>
      </c>
      <c r="AM563" s="141">
        <v>123.1</v>
      </c>
      <c r="AN563" s="141">
        <v>129.5</v>
      </c>
      <c r="AO563" s="141">
        <v>133.1</v>
      </c>
      <c r="AP563" s="141">
        <v>147.4</v>
      </c>
      <c r="AQ563" s="141">
        <v>153.80000000000001</v>
      </c>
      <c r="AR563" s="141">
        <v>151.4</v>
      </c>
      <c r="AS563" s="141">
        <v>163.1</v>
      </c>
      <c r="AT563" s="141">
        <v>168.9</v>
      </c>
      <c r="AU563" s="141">
        <v>160.9</v>
      </c>
      <c r="AV563" s="141">
        <v>155.6</v>
      </c>
      <c r="AW563" s="141">
        <v>150.80000000000001</v>
      </c>
      <c r="AX563" s="141">
        <v>128.69999999999999</v>
      </c>
      <c r="AY563" s="141">
        <v>124</v>
      </c>
      <c r="AZ563" s="141">
        <v>123.7</v>
      </c>
      <c r="BA563" s="141">
        <v>120.3</v>
      </c>
      <c r="BB563" s="141">
        <v>121.4</v>
      </c>
      <c r="BC563" s="141">
        <v>114.8</v>
      </c>
      <c r="BD563" s="141">
        <v>117.2</v>
      </c>
      <c r="BE563" s="141">
        <v>113.5</v>
      </c>
      <c r="BF563" s="141">
        <v>110</v>
      </c>
      <c r="BG563" s="141">
        <v>110.7</v>
      </c>
      <c r="BH563" s="141">
        <v>112</v>
      </c>
      <c r="BI563" s="141">
        <v>111.7</v>
      </c>
      <c r="BJ563" s="141">
        <v>109.3</v>
      </c>
      <c r="BK563" s="141">
        <v>110.3</v>
      </c>
      <c r="BL563" s="141">
        <v>116.3</v>
      </c>
      <c r="BM563" s="141">
        <v>114.2</v>
      </c>
      <c r="BN563" s="141">
        <v>116</v>
      </c>
      <c r="BO563" s="141">
        <v>126.8</v>
      </c>
      <c r="BP563" s="141">
        <v>123</v>
      </c>
      <c r="BQ563" s="141">
        <v>119.5</v>
      </c>
      <c r="BR563" s="141">
        <v>118.8</v>
      </c>
      <c r="BS563" s="141">
        <v>120.4</v>
      </c>
      <c r="BT563" s="141">
        <v>119.8</v>
      </c>
      <c r="BU563" s="141">
        <v>122</v>
      </c>
      <c r="BV563" s="141">
        <v>120.6</v>
      </c>
      <c r="BW563" s="141">
        <v>121.8</v>
      </c>
      <c r="BX563" s="141">
        <v>133.9</v>
      </c>
      <c r="BY563" s="141">
        <v>142.80000000000001</v>
      </c>
      <c r="BZ563" s="141">
        <v>140.9</v>
      </c>
      <c r="CA563" s="141">
        <v>147.4</v>
      </c>
      <c r="CB563" s="141">
        <v>155.4</v>
      </c>
      <c r="CC563" s="141">
        <v>159.19999999999999</v>
      </c>
      <c r="CD563" s="141">
        <v>159.4</v>
      </c>
      <c r="CE563" s="141">
        <v>166.1</v>
      </c>
      <c r="CF563" s="141">
        <v>167.8</v>
      </c>
      <c r="CG563" s="141">
        <v>170.7</v>
      </c>
      <c r="CH563" s="141">
        <v>174.4</v>
      </c>
      <c r="CI563" s="141">
        <v>174.8</v>
      </c>
      <c r="CJ563" s="141">
        <v>179.6</v>
      </c>
      <c r="CK563" s="141">
        <v>178.7</v>
      </c>
      <c r="CL563" s="141">
        <v>186.5</v>
      </c>
    </row>
    <row r="564" spans="1:90" x14ac:dyDescent="0.2">
      <c r="A564" s="138" t="s">
        <v>2550</v>
      </c>
      <c r="B564" s="138" t="s">
        <v>3899</v>
      </c>
      <c r="C564" s="139">
        <v>0.38921</v>
      </c>
      <c r="D564" s="141">
        <v>98.2</v>
      </c>
      <c r="E564" s="141">
        <v>97.4</v>
      </c>
      <c r="F564" s="141">
        <v>100.7</v>
      </c>
      <c r="G564" s="141">
        <v>98.7</v>
      </c>
      <c r="H564" s="141">
        <v>96.9</v>
      </c>
      <c r="I564" s="141">
        <v>93.1</v>
      </c>
      <c r="J564" s="141">
        <v>88.5</v>
      </c>
      <c r="K564" s="141">
        <v>88.4</v>
      </c>
      <c r="L564" s="141">
        <v>88.6</v>
      </c>
      <c r="M564" s="141">
        <v>88.7</v>
      </c>
      <c r="N564" s="141">
        <v>86.4</v>
      </c>
      <c r="O564" s="141">
        <v>85.2</v>
      </c>
      <c r="P564" s="141">
        <v>83.5</v>
      </c>
      <c r="Q564" s="141">
        <v>83.2</v>
      </c>
      <c r="R564" s="141">
        <v>84.9</v>
      </c>
      <c r="S564" s="141">
        <v>90.2</v>
      </c>
      <c r="T564" s="141">
        <v>90.3</v>
      </c>
      <c r="U564" s="141">
        <v>91.2</v>
      </c>
      <c r="V564" s="141">
        <v>92.5</v>
      </c>
      <c r="W564" s="141">
        <v>92.5</v>
      </c>
      <c r="X564" s="141">
        <v>93.9</v>
      </c>
      <c r="Y564" s="141">
        <v>94.1</v>
      </c>
      <c r="Z564" s="141">
        <v>94.3</v>
      </c>
      <c r="AA564" s="141">
        <v>94.5</v>
      </c>
      <c r="AB564" s="141">
        <v>95</v>
      </c>
      <c r="AC564" s="141">
        <v>95.7</v>
      </c>
      <c r="AD564" s="141">
        <v>96.6</v>
      </c>
      <c r="AE564" s="141">
        <v>100.2</v>
      </c>
      <c r="AF564" s="141">
        <v>100.5</v>
      </c>
      <c r="AG564" s="141">
        <v>101</v>
      </c>
      <c r="AH564" s="141">
        <v>100.4</v>
      </c>
      <c r="AI564" s="141">
        <v>100.6</v>
      </c>
      <c r="AJ564" s="141">
        <v>102.4</v>
      </c>
      <c r="AK564" s="141">
        <v>105.5</v>
      </c>
      <c r="AL564" s="141">
        <v>107.5</v>
      </c>
      <c r="AM564" s="141">
        <v>109.1</v>
      </c>
      <c r="AN564" s="141">
        <v>113.6</v>
      </c>
      <c r="AO564" s="141">
        <v>116.9</v>
      </c>
      <c r="AP564" s="141">
        <v>129.9</v>
      </c>
      <c r="AQ564" s="141">
        <v>137.1</v>
      </c>
      <c r="AR564" s="141">
        <v>136.6</v>
      </c>
      <c r="AS564" s="141">
        <v>141.80000000000001</v>
      </c>
      <c r="AT564" s="141">
        <v>144.6</v>
      </c>
      <c r="AU564" s="141">
        <v>144.80000000000001</v>
      </c>
      <c r="AV564" s="141">
        <v>140.9</v>
      </c>
      <c r="AW564" s="141">
        <v>137.80000000000001</v>
      </c>
      <c r="AX564" s="141">
        <v>124</v>
      </c>
      <c r="AY564" s="141">
        <v>119.5</v>
      </c>
      <c r="AZ564" s="141">
        <v>111.7</v>
      </c>
      <c r="BA564" s="141">
        <v>115.3</v>
      </c>
      <c r="BB564" s="141">
        <v>118.2</v>
      </c>
      <c r="BC564" s="141">
        <v>113.2</v>
      </c>
      <c r="BD564" s="141">
        <v>113.5</v>
      </c>
      <c r="BE564" s="141">
        <v>117.8</v>
      </c>
      <c r="BF564" s="141">
        <v>118.2</v>
      </c>
      <c r="BG564" s="141">
        <v>117.8</v>
      </c>
      <c r="BH564" s="141">
        <v>118.5</v>
      </c>
      <c r="BI564" s="141">
        <v>118.6</v>
      </c>
      <c r="BJ564" s="141">
        <v>118.5</v>
      </c>
      <c r="BK564" s="141">
        <v>113.5</v>
      </c>
      <c r="BL564" s="141">
        <v>118.3</v>
      </c>
      <c r="BM564" s="141">
        <v>123</v>
      </c>
      <c r="BN564" s="141">
        <v>124.1</v>
      </c>
      <c r="BO564" s="141">
        <v>126.3</v>
      </c>
      <c r="BP564" s="141">
        <v>130.19999999999999</v>
      </c>
      <c r="BQ564" s="141">
        <v>129.30000000000001</v>
      </c>
      <c r="BR564" s="141">
        <v>129</v>
      </c>
      <c r="BS564" s="141">
        <v>128.19999999999999</v>
      </c>
      <c r="BT564" s="141">
        <v>129.69999999999999</v>
      </c>
      <c r="BU564" s="141">
        <v>130.5</v>
      </c>
      <c r="BV564" s="141">
        <v>131.69999999999999</v>
      </c>
      <c r="BW564" s="141">
        <v>133.1</v>
      </c>
      <c r="BX564" s="141">
        <v>137.5</v>
      </c>
      <c r="BY564" s="141">
        <v>137.19999999999999</v>
      </c>
      <c r="BZ564" s="141">
        <v>138.30000000000001</v>
      </c>
      <c r="CA564" s="141">
        <v>137.9</v>
      </c>
      <c r="CB564" s="141">
        <v>137.1</v>
      </c>
      <c r="CC564" s="141">
        <v>136.80000000000001</v>
      </c>
      <c r="CD564" s="141">
        <v>137.5</v>
      </c>
      <c r="CE564" s="141">
        <v>141</v>
      </c>
      <c r="CF564" s="141">
        <v>147.30000000000001</v>
      </c>
      <c r="CG564" s="141">
        <v>147.80000000000001</v>
      </c>
      <c r="CH564" s="141">
        <v>147.9</v>
      </c>
      <c r="CI564" s="141">
        <v>148</v>
      </c>
      <c r="CJ564" s="141">
        <v>148.6</v>
      </c>
      <c r="CK564" s="141">
        <v>151.80000000000001</v>
      </c>
      <c r="CL564" s="141">
        <v>154.1</v>
      </c>
    </row>
    <row r="565" spans="1:90" x14ac:dyDescent="0.2">
      <c r="A565" s="138" t="s">
        <v>3900</v>
      </c>
      <c r="B565" s="138" t="s">
        <v>3901</v>
      </c>
      <c r="C565" s="139">
        <v>9.5439999999999997E-2</v>
      </c>
      <c r="D565" s="141">
        <v>105.5</v>
      </c>
      <c r="E565" s="141">
        <v>104.8</v>
      </c>
      <c r="F565" s="141">
        <v>107.7</v>
      </c>
      <c r="G565" s="141">
        <v>110.1</v>
      </c>
      <c r="H565" s="141">
        <v>109.6</v>
      </c>
      <c r="I565" s="141">
        <v>103.8</v>
      </c>
      <c r="J565" s="141">
        <v>98.8</v>
      </c>
      <c r="K565" s="141">
        <v>99.5</v>
      </c>
      <c r="L565" s="141">
        <v>100.9</v>
      </c>
      <c r="M565" s="141">
        <v>97.9</v>
      </c>
      <c r="N565" s="141">
        <v>98.2</v>
      </c>
      <c r="O565" s="141">
        <v>96.9</v>
      </c>
      <c r="P565" s="141">
        <v>97.2</v>
      </c>
      <c r="Q565" s="141">
        <v>97.3</v>
      </c>
      <c r="R565" s="141">
        <v>101.5</v>
      </c>
      <c r="S565" s="141">
        <v>104.5</v>
      </c>
      <c r="T565" s="141">
        <v>102.5</v>
      </c>
      <c r="U565" s="141">
        <v>100.2</v>
      </c>
      <c r="V565" s="141">
        <v>102.4</v>
      </c>
      <c r="W565" s="141">
        <v>102.1</v>
      </c>
      <c r="X565" s="141">
        <v>103.5</v>
      </c>
      <c r="Y565" s="141">
        <v>106.6</v>
      </c>
      <c r="Z565" s="141">
        <v>108.1</v>
      </c>
      <c r="AA565" s="141">
        <v>108.5</v>
      </c>
      <c r="AB565" s="141">
        <v>108.6</v>
      </c>
      <c r="AC565" s="141">
        <v>111.3</v>
      </c>
      <c r="AD565" s="141">
        <v>113.7</v>
      </c>
      <c r="AE565" s="141">
        <v>118</v>
      </c>
      <c r="AF565" s="141">
        <v>117</v>
      </c>
      <c r="AG565" s="141">
        <v>117.3</v>
      </c>
      <c r="AH565" s="141">
        <v>119</v>
      </c>
      <c r="AI565" s="141">
        <v>119.2</v>
      </c>
      <c r="AJ565" s="141">
        <v>120.5</v>
      </c>
      <c r="AK565" s="141">
        <v>122.3</v>
      </c>
      <c r="AL565" s="141">
        <v>123.1</v>
      </c>
      <c r="AM565" s="141">
        <v>122.4</v>
      </c>
      <c r="AN565" s="141">
        <v>125.1</v>
      </c>
      <c r="AO565" s="141">
        <v>128.4</v>
      </c>
      <c r="AP565" s="141">
        <v>144.4</v>
      </c>
      <c r="AQ565" s="141">
        <v>139</v>
      </c>
      <c r="AR565" s="141">
        <v>133.1</v>
      </c>
      <c r="AS565" s="141">
        <v>140.30000000000001</v>
      </c>
      <c r="AT565" s="141">
        <v>145.19999999999999</v>
      </c>
      <c r="AU565" s="141">
        <v>145.1</v>
      </c>
      <c r="AV565" s="141">
        <v>142.30000000000001</v>
      </c>
      <c r="AW565" s="141">
        <v>137.9</v>
      </c>
      <c r="AX565" s="141">
        <v>120.8</v>
      </c>
      <c r="AY565" s="141">
        <v>117.8</v>
      </c>
      <c r="AZ565" s="141">
        <v>116.8</v>
      </c>
      <c r="BA565" s="141">
        <v>115.8</v>
      </c>
      <c r="BB565" s="141">
        <v>118.2</v>
      </c>
      <c r="BC565" s="141">
        <v>116.3</v>
      </c>
      <c r="BD565" s="141">
        <v>119.4</v>
      </c>
      <c r="BE565" s="141">
        <v>115.1</v>
      </c>
      <c r="BF565" s="141">
        <v>111.1</v>
      </c>
      <c r="BG565" s="141">
        <v>111.5</v>
      </c>
      <c r="BH565" s="141">
        <v>115.3</v>
      </c>
      <c r="BI565" s="141">
        <v>114.5</v>
      </c>
      <c r="BJ565" s="141">
        <v>111.8</v>
      </c>
      <c r="BK565" s="141">
        <v>113.2</v>
      </c>
      <c r="BL565" s="141">
        <v>122.2</v>
      </c>
      <c r="BM565" s="141">
        <v>118.6</v>
      </c>
      <c r="BN565" s="141">
        <v>125.3</v>
      </c>
      <c r="BO565" s="141">
        <v>130.69999999999999</v>
      </c>
      <c r="BP565" s="141">
        <v>124.9</v>
      </c>
      <c r="BQ565" s="141">
        <v>122.8</v>
      </c>
      <c r="BR565" s="141">
        <v>123.7</v>
      </c>
      <c r="BS565" s="141">
        <v>125.7</v>
      </c>
      <c r="BT565" s="141">
        <v>126.2</v>
      </c>
      <c r="BU565" s="141">
        <v>128.5</v>
      </c>
      <c r="BV565" s="141">
        <v>125.6</v>
      </c>
      <c r="BW565" s="141">
        <v>128</v>
      </c>
      <c r="BX565" s="141">
        <v>138.6</v>
      </c>
      <c r="BY565" s="141">
        <v>139.80000000000001</v>
      </c>
      <c r="BZ565" s="141">
        <v>141.4</v>
      </c>
      <c r="CA565" s="141">
        <v>141.9</v>
      </c>
      <c r="CB565" s="141">
        <v>144.80000000000001</v>
      </c>
      <c r="CC565" s="141">
        <v>145.6</v>
      </c>
      <c r="CD565" s="141">
        <v>144.19999999999999</v>
      </c>
      <c r="CE565" s="141">
        <v>146.19999999999999</v>
      </c>
      <c r="CF565" s="141">
        <v>145.80000000000001</v>
      </c>
      <c r="CG565" s="141">
        <v>147.30000000000001</v>
      </c>
      <c r="CH565" s="141">
        <v>148.19999999999999</v>
      </c>
      <c r="CI565" s="141">
        <v>148.1</v>
      </c>
      <c r="CJ565" s="141">
        <v>150.1</v>
      </c>
      <c r="CK565" s="141">
        <v>152.30000000000001</v>
      </c>
      <c r="CL565" s="141">
        <v>155.5</v>
      </c>
    </row>
    <row r="566" spans="1:90" x14ac:dyDescent="0.2">
      <c r="A566" s="138" t="s">
        <v>3902</v>
      </c>
      <c r="B566" s="138" t="s">
        <v>3903</v>
      </c>
      <c r="C566" s="139">
        <v>0.58953999999999995</v>
      </c>
      <c r="D566" s="141">
        <v>101.9</v>
      </c>
      <c r="E566" s="141">
        <v>102</v>
      </c>
      <c r="F566" s="141">
        <v>104.2</v>
      </c>
      <c r="G566" s="141">
        <v>114.1</v>
      </c>
      <c r="H566" s="141">
        <v>108.9</v>
      </c>
      <c r="I566" s="141">
        <v>106.9</v>
      </c>
      <c r="J566" s="141">
        <v>100.3</v>
      </c>
      <c r="K566" s="141">
        <v>100.5</v>
      </c>
      <c r="L566" s="141">
        <v>103.1</v>
      </c>
      <c r="M566" s="141">
        <v>102.9</v>
      </c>
      <c r="N566" s="141">
        <v>102.3</v>
      </c>
      <c r="O566" s="141">
        <v>98.8</v>
      </c>
      <c r="P566" s="141">
        <v>97.6</v>
      </c>
      <c r="Q566" s="141">
        <v>98.4</v>
      </c>
      <c r="R566" s="141">
        <v>100.6</v>
      </c>
      <c r="S566" s="141">
        <v>99.5</v>
      </c>
      <c r="T566" s="141">
        <v>97</v>
      </c>
      <c r="U566" s="141">
        <v>96</v>
      </c>
      <c r="V566" s="141">
        <v>97.7</v>
      </c>
      <c r="W566" s="141">
        <v>97.6</v>
      </c>
      <c r="X566" s="141">
        <v>99.2</v>
      </c>
      <c r="Y566" s="141">
        <v>102.3</v>
      </c>
      <c r="Z566" s="141">
        <v>102.9</v>
      </c>
      <c r="AA566" s="141">
        <v>103</v>
      </c>
      <c r="AB566" s="141">
        <v>105.5</v>
      </c>
      <c r="AC566" s="141">
        <v>106.5</v>
      </c>
      <c r="AD566" s="141">
        <v>110.7</v>
      </c>
      <c r="AE566" s="141">
        <v>113.9</v>
      </c>
      <c r="AF566" s="141">
        <v>112.5</v>
      </c>
      <c r="AG566" s="141">
        <v>115.6</v>
      </c>
      <c r="AH566" s="141">
        <v>113.7</v>
      </c>
      <c r="AI566" s="141">
        <v>115.6</v>
      </c>
      <c r="AJ566" s="141">
        <v>117</v>
      </c>
      <c r="AK566" s="141">
        <v>119.9</v>
      </c>
      <c r="AL566" s="141">
        <v>121.1</v>
      </c>
      <c r="AM566" s="141">
        <v>121</v>
      </c>
      <c r="AN566" s="141">
        <v>126.8</v>
      </c>
      <c r="AO566" s="141">
        <v>132.4</v>
      </c>
      <c r="AP566" s="141">
        <v>151.9</v>
      </c>
      <c r="AQ566" s="141">
        <v>149.9</v>
      </c>
      <c r="AR566" s="141">
        <v>143.30000000000001</v>
      </c>
      <c r="AS566" s="141">
        <v>154</v>
      </c>
      <c r="AT566" s="141">
        <v>157.30000000000001</v>
      </c>
      <c r="AU566" s="141">
        <v>154</v>
      </c>
      <c r="AV566" s="141">
        <v>147.1</v>
      </c>
      <c r="AW566" s="141">
        <v>148.30000000000001</v>
      </c>
      <c r="AX566" s="141">
        <v>131.1</v>
      </c>
      <c r="AY566" s="141">
        <v>130.6</v>
      </c>
      <c r="AZ566" s="141">
        <v>133.30000000000001</v>
      </c>
      <c r="BA566" s="141">
        <v>128.1</v>
      </c>
      <c r="BB566" s="141">
        <v>131.4</v>
      </c>
      <c r="BC566" s="141">
        <v>128</v>
      </c>
      <c r="BD566" s="141">
        <v>129.19999999999999</v>
      </c>
      <c r="BE566" s="141">
        <v>128.1</v>
      </c>
      <c r="BF566" s="141">
        <v>123.9</v>
      </c>
      <c r="BG566" s="141">
        <v>122.3</v>
      </c>
      <c r="BH566" s="141">
        <v>125.3</v>
      </c>
      <c r="BI566" s="141">
        <v>124.4</v>
      </c>
      <c r="BJ566" s="141">
        <v>122.1</v>
      </c>
      <c r="BK566" s="141">
        <v>121.6</v>
      </c>
      <c r="BL566" s="141">
        <v>135.4</v>
      </c>
      <c r="BM566" s="141">
        <v>128.4</v>
      </c>
      <c r="BN566" s="141">
        <v>131.5</v>
      </c>
      <c r="BO566" s="141">
        <v>128.80000000000001</v>
      </c>
      <c r="BP566" s="141">
        <v>126.1</v>
      </c>
      <c r="BQ566" s="141">
        <v>124</v>
      </c>
      <c r="BR566" s="141">
        <v>123.3</v>
      </c>
      <c r="BS566" s="141">
        <v>123.8</v>
      </c>
      <c r="BT566" s="141">
        <v>124.8</v>
      </c>
      <c r="BU566" s="141">
        <v>126.2</v>
      </c>
      <c r="BV566" s="141">
        <v>125.1</v>
      </c>
      <c r="BW566" s="141">
        <v>125.7</v>
      </c>
      <c r="BX566" s="141">
        <v>134.5</v>
      </c>
      <c r="BY566" s="141">
        <v>144.19999999999999</v>
      </c>
      <c r="BZ566" s="141">
        <v>146.30000000000001</v>
      </c>
      <c r="CA566" s="141">
        <v>147.30000000000001</v>
      </c>
      <c r="CB566" s="141">
        <v>149.1</v>
      </c>
      <c r="CC566" s="141">
        <v>154.4</v>
      </c>
      <c r="CD566" s="141">
        <v>155.4</v>
      </c>
      <c r="CE566" s="141">
        <v>157.9</v>
      </c>
      <c r="CF566" s="141">
        <v>156.9</v>
      </c>
      <c r="CG566" s="141">
        <v>157.80000000000001</v>
      </c>
      <c r="CH566" s="141">
        <v>160.9</v>
      </c>
      <c r="CI566" s="141">
        <v>165.5</v>
      </c>
      <c r="CJ566" s="141">
        <v>168.5</v>
      </c>
      <c r="CK566" s="141">
        <v>171.2</v>
      </c>
      <c r="CL566" s="141">
        <v>175.1</v>
      </c>
    </row>
    <row r="567" spans="1:90" x14ac:dyDescent="0.2">
      <c r="A567" s="138" t="s">
        <v>3904</v>
      </c>
      <c r="B567" s="138" t="s">
        <v>3905</v>
      </c>
      <c r="C567" s="139">
        <v>5.8869999999999999E-2</v>
      </c>
      <c r="D567" s="141">
        <v>102.3</v>
      </c>
      <c r="E567" s="141">
        <v>102.9</v>
      </c>
      <c r="F567" s="141">
        <v>104.3</v>
      </c>
      <c r="G567" s="141">
        <v>108.5</v>
      </c>
      <c r="H567" s="141">
        <v>104.9</v>
      </c>
      <c r="I567" s="141">
        <v>100</v>
      </c>
      <c r="J567" s="141">
        <v>97.1</v>
      </c>
      <c r="K567" s="141">
        <v>96.5</v>
      </c>
      <c r="L567" s="141">
        <v>98.1</v>
      </c>
      <c r="M567" s="141">
        <v>92.9</v>
      </c>
      <c r="N567" s="141">
        <v>94.7</v>
      </c>
      <c r="O567" s="141">
        <v>89.7</v>
      </c>
      <c r="P567" s="141">
        <v>92.7</v>
      </c>
      <c r="Q567" s="141">
        <v>93.7</v>
      </c>
      <c r="R567" s="141">
        <v>95.3</v>
      </c>
      <c r="S567" s="141">
        <v>102.6</v>
      </c>
      <c r="T567" s="141">
        <v>96.8</v>
      </c>
      <c r="U567" s="141">
        <v>95</v>
      </c>
      <c r="V567" s="141">
        <v>97</v>
      </c>
      <c r="W567" s="141">
        <v>96.9</v>
      </c>
      <c r="X567" s="141">
        <v>98.7</v>
      </c>
      <c r="Y567" s="141">
        <v>101.6</v>
      </c>
      <c r="Z567" s="141">
        <v>100.2</v>
      </c>
      <c r="AA567" s="141">
        <v>99.3</v>
      </c>
      <c r="AB567" s="141">
        <v>102.8</v>
      </c>
      <c r="AC567" s="141">
        <v>103.4</v>
      </c>
      <c r="AD567" s="141">
        <v>105.1</v>
      </c>
      <c r="AE567" s="141">
        <v>108.2</v>
      </c>
      <c r="AF567" s="141">
        <v>108.3</v>
      </c>
      <c r="AG567" s="141">
        <v>109.1</v>
      </c>
      <c r="AH567" s="141">
        <v>108.8</v>
      </c>
      <c r="AI567" s="141">
        <v>109.9</v>
      </c>
      <c r="AJ567" s="141">
        <v>110.9</v>
      </c>
      <c r="AK567" s="141">
        <v>112.9</v>
      </c>
      <c r="AL567" s="141">
        <v>111.8</v>
      </c>
      <c r="AM567" s="141">
        <v>112.6</v>
      </c>
      <c r="AN567" s="141">
        <v>122.5</v>
      </c>
      <c r="AO567" s="141">
        <v>130.30000000000001</v>
      </c>
      <c r="AP567" s="141">
        <v>155.9</v>
      </c>
      <c r="AQ567" s="141">
        <v>157.4</v>
      </c>
      <c r="AR567" s="141">
        <v>142.30000000000001</v>
      </c>
      <c r="AS567" s="141">
        <v>153.30000000000001</v>
      </c>
      <c r="AT567" s="141">
        <v>155.9</v>
      </c>
      <c r="AU567" s="141">
        <v>158</v>
      </c>
      <c r="AV567" s="141">
        <v>158</v>
      </c>
      <c r="AW567" s="141">
        <v>156.6</v>
      </c>
      <c r="AX567" s="141">
        <v>137.19999999999999</v>
      </c>
      <c r="AY567" s="141">
        <v>138.19999999999999</v>
      </c>
      <c r="AZ567" s="141">
        <v>140.30000000000001</v>
      </c>
      <c r="BA567" s="141">
        <v>145.19999999999999</v>
      </c>
      <c r="BB567" s="141">
        <v>147.80000000000001</v>
      </c>
      <c r="BC567" s="141">
        <v>132.80000000000001</v>
      </c>
      <c r="BD567" s="141">
        <v>131.5</v>
      </c>
      <c r="BE567" s="141">
        <v>126.5</v>
      </c>
      <c r="BF567" s="141">
        <v>120.4</v>
      </c>
      <c r="BG567" s="141">
        <v>115.1</v>
      </c>
      <c r="BH567" s="141">
        <v>122.5</v>
      </c>
      <c r="BI567" s="141">
        <v>116.7</v>
      </c>
      <c r="BJ567" s="141">
        <v>120.2</v>
      </c>
      <c r="BK567" s="141">
        <v>126.2</v>
      </c>
      <c r="BL567" s="141">
        <v>129.5</v>
      </c>
      <c r="BM567" s="141">
        <v>126.7</v>
      </c>
      <c r="BN567" s="141">
        <v>127.7</v>
      </c>
      <c r="BO567" s="141">
        <v>145</v>
      </c>
      <c r="BP567" s="141">
        <v>146.69999999999999</v>
      </c>
      <c r="BQ567" s="141">
        <v>145.6</v>
      </c>
      <c r="BR567" s="141">
        <v>149.9</v>
      </c>
      <c r="BS567" s="141">
        <v>142.4</v>
      </c>
      <c r="BT567" s="141">
        <v>144.6</v>
      </c>
      <c r="BU567" s="141">
        <v>148.19999999999999</v>
      </c>
      <c r="BV567" s="141">
        <v>146.9</v>
      </c>
      <c r="BW567" s="141">
        <v>148.69999999999999</v>
      </c>
      <c r="BX567" s="141">
        <v>156.19999999999999</v>
      </c>
      <c r="BY567" s="141">
        <v>161.6</v>
      </c>
      <c r="BZ567" s="141">
        <v>164.6</v>
      </c>
      <c r="CA567" s="141">
        <v>164.9</v>
      </c>
      <c r="CB567" s="141">
        <v>166.5</v>
      </c>
      <c r="CC567" s="141">
        <v>166.1</v>
      </c>
      <c r="CD567" s="141">
        <v>166.1</v>
      </c>
      <c r="CE567" s="141">
        <v>166.9</v>
      </c>
      <c r="CF567" s="141">
        <v>167.1</v>
      </c>
      <c r="CG567" s="141">
        <v>167.7</v>
      </c>
      <c r="CH567" s="141">
        <v>171.8</v>
      </c>
      <c r="CI567" s="141">
        <v>172.1</v>
      </c>
      <c r="CJ567" s="141">
        <v>174.6</v>
      </c>
      <c r="CK567" s="141">
        <v>175.4</v>
      </c>
      <c r="CL567" s="141">
        <v>176.6</v>
      </c>
    </row>
    <row r="568" spans="1:90" x14ac:dyDescent="0.2">
      <c r="A568" s="138" t="s">
        <v>3906</v>
      </c>
      <c r="B568" s="138" t="s">
        <v>3907</v>
      </c>
      <c r="C568" s="139">
        <v>0.16117000000000001</v>
      </c>
      <c r="D568" s="141">
        <v>100.7</v>
      </c>
      <c r="E568" s="141">
        <v>100.7</v>
      </c>
      <c r="F568" s="141">
        <v>101.4</v>
      </c>
      <c r="G568" s="141">
        <v>103.2</v>
      </c>
      <c r="H568" s="141">
        <v>103.2</v>
      </c>
      <c r="I568" s="141">
        <v>103.2</v>
      </c>
      <c r="J568" s="141">
        <v>103.2</v>
      </c>
      <c r="K568" s="141">
        <v>103.2</v>
      </c>
      <c r="L568" s="141">
        <v>103.2</v>
      </c>
      <c r="M568" s="141">
        <v>101.6</v>
      </c>
      <c r="N568" s="141">
        <v>101.6</v>
      </c>
      <c r="O568" s="141">
        <v>98.3</v>
      </c>
      <c r="P568" s="141">
        <v>98.3</v>
      </c>
      <c r="Q568" s="141">
        <v>98.3</v>
      </c>
      <c r="R568" s="141">
        <v>98.3</v>
      </c>
      <c r="S568" s="141">
        <v>98.8</v>
      </c>
      <c r="T568" s="141">
        <v>98.8</v>
      </c>
      <c r="U568" s="141">
        <v>99.5</v>
      </c>
      <c r="V568" s="141">
        <v>99.5</v>
      </c>
      <c r="W568" s="141">
        <v>99.5</v>
      </c>
      <c r="X568" s="141">
        <v>99.5</v>
      </c>
      <c r="Y568" s="141">
        <v>99.5</v>
      </c>
      <c r="Z568" s="141">
        <v>99.5</v>
      </c>
      <c r="AA568" s="141">
        <v>99.5</v>
      </c>
      <c r="AB568" s="141">
        <v>99.5</v>
      </c>
      <c r="AC568" s="141">
        <v>99.5</v>
      </c>
      <c r="AD568" s="141">
        <v>99.5</v>
      </c>
      <c r="AE568" s="141">
        <v>106.4</v>
      </c>
      <c r="AF568" s="141">
        <v>108.6</v>
      </c>
      <c r="AG568" s="141">
        <v>108.6</v>
      </c>
      <c r="AH568" s="141">
        <v>108.6</v>
      </c>
      <c r="AI568" s="141">
        <v>108.6</v>
      </c>
      <c r="AJ568" s="141">
        <v>108.6</v>
      </c>
      <c r="AK568" s="141">
        <v>109.2</v>
      </c>
      <c r="AL568" s="141">
        <v>109.2</v>
      </c>
      <c r="AM568" s="141">
        <v>109.2</v>
      </c>
      <c r="AN568" s="141">
        <v>115</v>
      </c>
      <c r="AO568" s="141">
        <v>120.2</v>
      </c>
      <c r="AP568" s="141">
        <v>124</v>
      </c>
      <c r="AQ568" s="141">
        <v>125</v>
      </c>
      <c r="AR568" s="141">
        <v>122.9</v>
      </c>
      <c r="AS568" s="141">
        <v>122.2</v>
      </c>
      <c r="AT568" s="141">
        <v>122.6</v>
      </c>
      <c r="AU568" s="141">
        <v>122.2</v>
      </c>
      <c r="AV568" s="141">
        <v>121.5</v>
      </c>
      <c r="AW568" s="141">
        <v>120.8</v>
      </c>
      <c r="AX568" s="141">
        <v>118</v>
      </c>
      <c r="AY568" s="141">
        <v>117.3</v>
      </c>
      <c r="AZ568" s="141">
        <v>110.3</v>
      </c>
      <c r="BA568" s="141">
        <v>109.7</v>
      </c>
      <c r="BB568" s="141">
        <v>110.5</v>
      </c>
      <c r="BC568" s="141">
        <v>102.9</v>
      </c>
      <c r="BD568" s="141">
        <v>103.3</v>
      </c>
      <c r="BE568" s="141">
        <v>103.5</v>
      </c>
      <c r="BF568" s="141">
        <v>102.3</v>
      </c>
      <c r="BG568" s="141">
        <v>101.7</v>
      </c>
      <c r="BH568" s="141">
        <v>101.2</v>
      </c>
      <c r="BI568" s="141">
        <v>102.2</v>
      </c>
      <c r="BJ568" s="141">
        <v>99.9</v>
      </c>
      <c r="BK568" s="141">
        <v>100.5</v>
      </c>
      <c r="BL568" s="141">
        <v>106.1</v>
      </c>
      <c r="BM568" s="141">
        <v>106.1</v>
      </c>
      <c r="BN568" s="141">
        <v>106.1</v>
      </c>
      <c r="BO568" s="141">
        <v>106.1</v>
      </c>
      <c r="BP568" s="141">
        <v>106.1</v>
      </c>
      <c r="BQ568" s="141">
        <v>106.1</v>
      </c>
      <c r="BR568" s="141">
        <v>106.1</v>
      </c>
      <c r="BS568" s="141">
        <v>106.1</v>
      </c>
      <c r="BT568" s="141">
        <v>106.1</v>
      </c>
      <c r="BU568" s="141">
        <v>107.1</v>
      </c>
      <c r="BV568" s="141">
        <v>107.7</v>
      </c>
      <c r="BW568" s="141">
        <v>107.7</v>
      </c>
      <c r="BX568" s="141">
        <v>110.7</v>
      </c>
      <c r="BY568" s="141">
        <v>110.7</v>
      </c>
      <c r="BZ568" s="141">
        <v>112.7</v>
      </c>
      <c r="CA568" s="141">
        <v>112.7</v>
      </c>
      <c r="CB568" s="141">
        <v>114.1</v>
      </c>
      <c r="CC568" s="141">
        <v>114.2</v>
      </c>
      <c r="CD568" s="141">
        <v>114.2</v>
      </c>
      <c r="CE568" s="141">
        <v>114.6</v>
      </c>
      <c r="CF568" s="141">
        <v>114.6</v>
      </c>
      <c r="CG568" s="141">
        <v>116.3</v>
      </c>
      <c r="CH568" s="141">
        <v>116.3</v>
      </c>
      <c r="CI568" s="141">
        <v>117.4</v>
      </c>
      <c r="CJ568" s="141">
        <v>119.5</v>
      </c>
      <c r="CK568" s="141">
        <v>118.8</v>
      </c>
      <c r="CL568" s="141">
        <v>120.3</v>
      </c>
    </row>
    <row r="569" spans="1:90" x14ac:dyDescent="0.2">
      <c r="A569" s="138" t="s">
        <v>3908</v>
      </c>
      <c r="B569" s="138" t="s">
        <v>3909</v>
      </c>
      <c r="C569" s="139">
        <v>1.6299699999999999</v>
      </c>
      <c r="D569" s="141">
        <v>102.2</v>
      </c>
      <c r="E569" s="141">
        <v>102.2</v>
      </c>
      <c r="F569" s="141">
        <v>104</v>
      </c>
      <c r="G569" s="141">
        <v>108.6</v>
      </c>
      <c r="H569" s="141">
        <v>105.8</v>
      </c>
      <c r="I569" s="141">
        <v>103.7</v>
      </c>
      <c r="J569" s="141">
        <v>100.9</v>
      </c>
      <c r="K569" s="141">
        <v>101.4</v>
      </c>
      <c r="L569" s="141">
        <v>103</v>
      </c>
      <c r="M569" s="141">
        <v>99.1</v>
      </c>
      <c r="N569" s="141">
        <v>98.8</v>
      </c>
      <c r="O569" s="141">
        <v>95.1</v>
      </c>
      <c r="P569" s="141">
        <v>96.5</v>
      </c>
      <c r="Q569" s="141">
        <v>97.5</v>
      </c>
      <c r="R569" s="141">
        <v>100.8</v>
      </c>
      <c r="S569" s="141">
        <v>105.4</v>
      </c>
      <c r="T569" s="141">
        <v>104.3</v>
      </c>
      <c r="U569" s="141">
        <v>102.2</v>
      </c>
      <c r="V569" s="141">
        <v>103.3</v>
      </c>
      <c r="W569" s="141">
        <v>102.7</v>
      </c>
      <c r="X569" s="141">
        <v>102.6</v>
      </c>
      <c r="Y569" s="141">
        <v>103.4</v>
      </c>
      <c r="Z569" s="141">
        <v>104.8</v>
      </c>
      <c r="AA569" s="141">
        <v>105.4</v>
      </c>
      <c r="AB569" s="141">
        <v>108</v>
      </c>
      <c r="AC569" s="141">
        <v>108.8</v>
      </c>
      <c r="AD569" s="141">
        <v>110.6</v>
      </c>
      <c r="AE569" s="141">
        <v>114.8</v>
      </c>
      <c r="AF569" s="141">
        <v>116.9</v>
      </c>
      <c r="AG569" s="141">
        <v>117.7</v>
      </c>
      <c r="AH569" s="141">
        <v>115.8</v>
      </c>
      <c r="AI569" s="141">
        <v>116.4</v>
      </c>
      <c r="AJ569" s="141">
        <v>115</v>
      </c>
      <c r="AK569" s="141">
        <v>117.4</v>
      </c>
      <c r="AL569" s="141">
        <v>117.9</v>
      </c>
      <c r="AM569" s="141">
        <v>118.8</v>
      </c>
      <c r="AN569" s="141">
        <v>125.8</v>
      </c>
      <c r="AO569" s="141">
        <v>133.4</v>
      </c>
      <c r="AP569" s="141">
        <v>147.6</v>
      </c>
      <c r="AQ569" s="141">
        <v>154.19999999999999</v>
      </c>
      <c r="AR569" s="141">
        <v>143.5</v>
      </c>
      <c r="AS569" s="141">
        <v>149.19999999999999</v>
      </c>
      <c r="AT569" s="141">
        <v>150.30000000000001</v>
      </c>
      <c r="AU569" s="141">
        <v>150.4</v>
      </c>
      <c r="AV569" s="141">
        <v>149.19999999999999</v>
      </c>
      <c r="AW569" s="141">
        <v>147.9</v>
      </c>
      <c r="AX569" s="141">
        <v>141.30000000000001</v>
      </c>
      <c r="AY569" s="141">
        <v>139.30000000000001</v>
      </c>
      <c r="AZ569" s="141">
        <v>138.5</v>
      </c>
      <c r="BA569" s="141">
        <v>134.19999999999999</v>
      </c>
      <c r="BB569" s="141">
        <v>135.1</v>
      </c>
      <c r="BC569" s="141">
        <v>130.69999999999999</v>
      </c>
      <c r="BD569" s="141">
        <v>131.4</v>
      </c>
      <c r="BE569" s="141">
        <v>130.4</v>
      </c>
      <c r="BF569" s="141">
        <v>128.80000000000001</v>
      </c>
      <c r="BG569" s="141">
        <v>127.3</v>
      </c>
      <c r="BH569" s="141">
        <v>127.4</v>
      </c>
      <c r="BI569" s="141">
        <v>127</v>
      </c>
      <c r="BJ569" s="141">
        <v>125.6</v>
      </c>
      <c r="BK569" s="141">
        <v>125.6</v>
      </c>
      <c r="BL569" s="141">
        <v>129.80000000000001</v>
      </c>
      <c r="BM569" s="141">
        <v>127.2</v>
      </c>
      <c r="BN569" s="141">
        <v>129.19999999999999</v>
      </c>
      <c r="BO569" s="141">
        <v>143</v>
      </c>
      <c r="BP569" s="141">
        <v>140.69999999999999</v>
      </c>
      <c r="BQ569" s="141">
        <v>139</v>
      </c>
      <c r="BR569" s="141">
        <v>134</v>
      </c>
      <c r="BS569" s="141">
        <v>134.5</v>
      </c>
      <c r="BT569" s="141">
        <v>134.80000000000001</v>
      </c>
      <c r="BU569" s="141">
        <v>135.5</v>
      </c>
      <c r="BV569" s="141">
        <v>135.30000000000001</v>
      </c>
      <c r="BW569" s="141">
        <v>135.69999999999999</v>
      </c>
      <c r="BX569" s="141">
        <v>141.9</v>
      </c>
      <c r="BY569" s="141">
        <v>148</v>
      </c>
      <c r="BZ569" s="141">
        <v>151.19999999999999</v>
      </c>
      <c r="CA569" s="141">
        <v>153.30000000000001</v>
      </c>
      <c r="CB569" s="141">
        <v>154</v>
      </c>
      <c r="CC569" s="141">
        <v>154.69999999999999</v>
      </c>
      <c r="CD569" s="141">
        <v>155.1</v>
      </c>
      <c r="CE569" s="141">
        <v>155.9</v>
      </c>
      <c r="CF569" s="141">
        <v>156.1</v>
      </c>
      <c r="CG569" s="141">
        <v>157.1</v>
      </c>
      <c r="CH569" s="141">
        <v>159.80000000000001</v>
      </c>
      <c r="CI569" s="141">
        <v>161.19999999999999</v>
      </c>
      <c r="CJ569" s="141">
        <v>163.6</v>
      </c>
      <c r="CK569" s="141">
        <v>164.3</v>
      </c>
      <c r="CL569" s="141">
        <v>166.6</v>
      </c>
    </row>
    <row r="570" spans="1:90" x14ac:dyDescent="0.2">
      <c r="A570" s="138" t="s">
        <v>3910</v>
      </c>
      <c r="B570" s="138" t="s">
        <v>3911</v>
      </c>
      <c r="C570" s="139">
        <v>0.73616999999999999</v>
      </c>
      <c r="D570" s="141">
        <v>100.8</v>
      </c>
      <c r="E570" s="141">
        <v>101.3</v>
      </c>
      <c r="F570" s="141">
        <v>102.5</v>
      </c>
      <c r="G570" s="141">
        <v>107</v>
      </c>
      <c r="H570" s="141">
        <v>105.3</v>
      </c>
      <c r="I570" s="141">
        <v>103.8</v>
      </c>
      <c r="J570" s="141">
        <v>100.5</v>
      </c>
      <c r="K570" s="141">
        <v>100.5</v>
      </c>
      <c r="L570" s="141">
        <v>101.8</v>
      </c>
      <c r="M570" s="141">
        <v>98.8</v>
      </c>
      <c r="N570" s="141">
        <v>98.4</v>
      </c>
      <c r="O570" s="141">
        <v>95.2</v>
      </c>
      <c r="P570" s="141">
        <v>95.8</v>
      </c>
      <c r="Q570" s="141">
        <v>96.9</v>
      </c>
      <c r="R570" s="141">
        <v>99.7</v>
      </c>
      <c r="S570" s="141">
        <v>104.9</v>
      </c>
      <c r="T570" s="141">
        <v>104.1</v>
      </c>
      <c r="U570" s="141">
        <v>101.6</v>
      </c>
      <c r="V570" s="141">
        <v>102.6</v>
      </c>
      <c r="W570" s="141">
        <v>102.1</v>
      </c>
      <c r="X570" s="141">
        <v>102.2</v>
      </c>
      <c r="Y570" s="141">
        <v>103.1</v>
      </c>
      <c r="Z570" s="141">
        <v>104.8</v>
      </c>
      <c r="AA570" s="141">
        <v>105.5</v>
      </c>
      <c r="AB570" s="141">
        <v>108.3</v>
      </c>
      <c r="AC570" s="141">
        <v>109.2</v>
      </c>
      <c r="AD570" s="141">
        <v>111.5</v>
      </c>
      <c r="AE570" s="141">
        <v>116.9</v>
      </c>
      <c r="AF570" s="141">
        <v>118.3</v>
      </c>
      <c r="AG570" s="141">
        <v>119.6</v>
      </c>
      <c r="AH570" s="141">
        <v>117.4</v>
      </c>
      <c r="AI570" s="141">
        <v>117.2</v>
      </c>
      <c r="AJ570" s="141">
        <v>116.2</v>
      </c>
      <c r="AK570" s="141">
        <v>118.6</v>
      </c>
      <c r="AL570" s="141">
        <v>119.4</v>
      </c>
      <c r="AM570" s="141">
        <v>120.7</v>
      </c>
      <c r="AN570" s="141">
        <v>128</v>
      </c>
      <c r="AO570" s="141">
        <v>135.1</v>
      </c>
      <c r="AP570" s="141">
        <v>149.1</v>
      </c>
      <c r="AQ570" s="141">
        <v>156.4</v>
      </c>
      <c r="AR570" s="141">
        <v>147.9</v>
      </c>
      <c r="AS570" s="141">
        <v>151.6</v>
      </c>
      <c r="AT570" s="141">
        <v>152.5</v>
      </c>
      <c r="AU570" s="141">
        <v>153.1</v>
      </c>
      <c r="AV570" s="141">
        <v>150.80000000000001</v>
      </c>
      <c r="AW570" s="141">
        <v>149.1</v>
      </c>
      <c r="AX570" s="141">
        <v>143.4</v>
      </c>
      <c r="AY570" s="141">
        <v>142.6</v>
      </c>
      <c r="AZ570" s="141">
        <v>140.4</v>
      </c>
      <c r="BA570" s="141">
        <v>135.6</v>
      </c>
      <c r="BB570" s="141">
        <v>134.4</v>
      </c>
      <c r="BC570" s="141">
        <v>131.80000000000001</v>
      </c>
      <c r="BD570" s="141">
        <v>132.4</v>
      </c>
      <c r="BE570" s="141">
        <v>130.80000000000001</v>
      </c>
      <c r="BF570" s="141">
        <v>129.19999999999999</v>
      </c>
      <c r="BG570" s="141">
        <v>128.19999999999999</v>
      </c>
      <c r="BH570" s="141">
        <v>130.30000000000001</v>
      </c>
      <c r="BI570" s="141">
        <v>129.5</v>
      </c>
      <c r="BJ570" s="141">
        <v>128.5</v>
      </c>
      <c r="BK570" s="141">
        <v>129.5</v>
      </c>
      <c r="BL570" s="141">
        <v>133.5</v>
      </c>
      <c r="BM570" s="141">
        <v>130.4</v>
      </c>
      <c r="BN570" s="141">
        <v>132.19999999999999</v>
      </c>
      <c r="BO570" s="141">
        <v>143.1</v>
      </c>
      <c r="BP570" s="141">
        <v>139.69999999999999</v>
      </c>
      <c r="BQ570" s="141">
        <v>138.4</v>
      </c>
      <c r="BR570" s="141">
        <v>136</v>
      </c>
      <c r="BS570" s="141">
        <v>136.5</v>
      </c>
      <c r="BT570" s="141">
        <v>136.69999999999999</v>
      </c>
      <c r="BU570" s="141">
        <v>137.5</v>
      </c>
      <c r="BV570" s="141">
        <v>137.4</v>
      </c>
      <c r="BW570" s="141">
        <v>137.69999999999999</v>
      </c>
      <c r="BX570" s="141">
        <v>144.1</v>
      </c>
      <c r="BY570" s="141">
        <v>150.1</v>
      </c>
      <c r="BZ570" s="141">
        <v>152.1</v>
      </c>
      <c r="CA570" s="141">
        <v>154.69999999999999</v>
      </c>
      <c r="CB570" s="141">
        <v>155.80000000000001</v>
      </c>
      <c r="CC570" s="141">
        <v>156.1</v>
      </c>
      <c r="CD570" s="141">
        <v>156.4</v>
      </c>
      <c r="CE570" s="141">
        <v>157.30000000000001</v>
      </c>
      <c r="CF570" s="141">
        <v>157.9</v>
      </c>
      <c r="CG570" s="141">
        <v>159</v>
      </c>
      <c r="CH570" s="141">
        <v>161.80000000000001</v>
      </c>
      <c r="CI570" s="141">
        <v>164.5</v>
      </c>
      <c r="CJ570" s="141">
        <v>167.9</v>
      </c>
      <c r="CK570" s="141">
        <v>168.7</v>
      </c>
      <c r="CL570" s="141">
        <v>171.2</v>
      </c>
    </row>
    <row r="571" spans="1:90" x14ac:dyDescent="0.2">
      <c r="A571" s="138" t="s">
        <v>3912</v>
      </c>
      <c r="B571" s="138" t="s">
        <v>3913</v>
      </c>
      <c r="C571" s="139">
        <v>0.40622000000000003</v>
      </c>
      <c r="D571" s="141">
        <v>100.8</v>
      </c>
      <c r="E571" s="141">
        <v>100.4</v>
      </c>
      <c r="F571" s="141">
        <v>103.4</v>
      </c>
      <c r="G571" s="141">
        <v>108.9</v>
      </c>
      <c r="H571" s="141">
        <v>104.8</v>
      </c>
      <c r="I571" s="141">
        <v>102.1</v>
      </c>
      <c r="J571" s="141">
        <v>99.8</v>
      </c>
      <c r="K571" s="141">
        <v>101.2</v>
      </c>
      <c r="L571" s="141">
        <v>104.4</v>
      </c>
      <c r="M571" s="141">
        <v>98.1</v>
      </c>
      <c r="N571" s="141">
        <v>98.2</v>
      </c>
      <c r="O571" s="141">
        <v>93.8</v>
      </c>
      <c r="P571" s="141">
        <v>95</v>
      </c>
      <c r="Q571" s="141">
        <v>97.5</v>
      </c>
      <c r="R571" s="141">
        <v>101</v>
      </c>
      <c r="S571" s="141">
        <v>104.3</v>
      </c>
      <c r="T571" s="141">
        <v>102.6</v>
      </c>
      <c r="U571" s="141">
        <v>100.9</v>
      </c>
      <c r="V571" s="141">
        <v>102.3</v>
      </c>
      <c r="W571" s="141">
        <v>101.9</v>
      </c>
      <c r="X571" s="141">
        <v>101.5</v>
      </c>
      <c r="Y571" s="141">
        <v>102.3</v>
      </c>
      <c r="Z571" s="141">
        <v>103.5</v>
      </c>
      <c r="AA571" s="141">
        <v>104.2</v>
      </c>
      <c r="AB571" s="141">
        <v>105.8</v>
      </c>
      <c r="AC571" s="141">
        <v>106.6</v>
      </c>
      <c r="AD571" s="141">
        <v>108.1</v>
      </c>
      <c r="AE571" s="141">
        <v>112.6</v>
      </c>
      <c r="AF571" s="141">
        <v>115.6</v>
      </c>
      <c r="AG571" s="141">
        <v>116.2</v>
      </c>
      <c r="AH571" s="141">
        <v>113.4</v>
      </c>
      <c r="AI571" s="141">
        <v>115.6</v>
      </c>
      <c r="AJ571" s="141">
        <v>112</v>
      </c>
      <c r="AK571" s="141">
        <v>115.1</v>
      </c>
      <c r="AL571" s="141">
        <v>115.2</v>
      </c>
      <c r="AM571" s="141">
        <v>116.4</v>
      </c>
      <c r="AN571" s="141">
        <v>124.7</v>
      </c>
      <c r="AO571" s="141">
        <v>134.4</v>
      </c>
      <c r="AP571" s="141">
        <v>148.4</v>
      </c>
      <c r="AQ571" s="141">
        <v>156.69999999999999</v>
      </c>
      <c r="AR571" s="141">
        <v>142</v>
      </c>
      <c r="AS571" s="141">
        <v>151.69999999999999</v>
      </c>
      <c r="AT571" s="141">
        <v>153.4</v>
      </c>
      <c r="AU571" s="141">
        <v>152.5</v>
      </c>
      <c r="AV571" s="141">
        <v>151.69999999999999</v>
      </c>
      <c r="AW571" s="141">
        <v>150.80000000000001</v>
      </c>
      <c r="AX571" s="141">
        <v>142.5</v>
      </c>
      <c r="AY571" s="141">
        <v>138.4</v>
      </c>
      <c r="AZ571" s="141">
        <v>135.69999999999999</v>
      </c>
      <c r="BA571" s="141">
        <v>130.9</v>
      </c>
      <c r="BB571" s="141">
        <v>135.19999999999999</v>
      </c>
      <c r="BC571" s="141">
        <v>129.30000000000001</v>
      </c>
      <c r="BD571" s="141">
        <v>129.6</v>
      </c>
      <c r="BE571" s="141">
        <v>128.69999999999999</v>
      </c>
      <c r="BF571" s="141">
        <v>125.8</v>
      </c>
      <c r="BG571" s="141">
        <v>123.8</v>
      </c>
      <c r="BH571" s="141">
        <v>119.1</v>
      </c>
      <c r="BI571" s="141">
        <v>119.1</v>
      </c>
      <c r="BJ571" s="141">
        <v>117.9</v>
      </c>
      <c r="BK571" s="141">
        <v>116.9</v>
      </c>
      <c r="BL571" s="141">
        <v>121.3</v>
      </c>
      <c r="BM571" s="141">
        <v>118.7</v>
      </c>
      <c r="BN571" s="141">
        <v>121.4</v>
      </c>
      <c r="BO571" s="141">
        <v>140.9</v>
      </c>
      <c r="BP571" s="141">
        <v>138.69999999999999</v>
      </c>
      <c r="BQ571" s="141">
        <v>136.4</v>
      </c>
      <c r="BR571" s="141">
        <v>128.30000000000001</v>
      </c>
      <c r="BS571" s="141">
        <v>129.30000000000001</v>
      </c>
      <c r="BT571" s="141">
        <v>129.9</v>
      </c>
      <c r="BU571" s="141">
        <v>130.30000000000001</v>
      </c>
      <c r="BV571" s="141">
        <v>129.5</v>
      </c>
      <c r="BW571" s="141">
        <v>130</v>
      </c>
      <c r="BX571" s="141">
        <v>137.80000000000001</v>
      </c>
      <c r="BY571" s="141">
        <v>144.30000000000001</v>
      </c>
      <c r="BZ571" s="141">
        <v>148.6</v>
      </c>
      <c r="CA571" s="141">
        <v>150.69999999999999</v>
      </c>
      <c r="CB571" s="141">
        <v>151.30000000000001</v>
      </c>
      <c r="CC571" s="141">
        <v>152.6</v>
      </c>
      <c r="CD571" s="141">
        <v>153.80000000000001</v>
      </c>
      <c r="CE571" s="141">
        <v>154.69999999999999</v>
      </c>
      <c r="CF571" s="141">
        <v>154.69999999999999</v>
      </c>
      <c r="CG571" s="141">
        <v>155.4</v>
      </c>
      <c r="CH571" s="141">
        <v>160.30000000000001</v>
      </c>
      <c r="CI571" s="141">
        <v>160.5</v>
      </c>
      <c r="CJ571" s="141">
        <v>162.30000000000001</v>
      </c>
      <c r="CK571" s="141">
        <v>163</v>
      </c>
      <c r="CL571" s="141">
        <v>165.5</v>
      </c>
    </row>
    <row r="572" spans="1:90" x14ac:dyDescent="0.2">
      <c r="A572" s="138" t="s">
        <v>3914</v>
      </c>
      <c r="B572" s="138" t="s">
        <v>3915</v>
      </c>
      <c r="C572" s="139">
        <v>0.21914</v>
      </c>
      <c r="D572" s="141">
        <v>100.2</v>
      </c>
      <c r="E572" s="141">
        <v>100</v>
      </c>
      <c r="F572" s="141">
        <v>102.6</v>
      </c>
      <c r="G572" s="141">
        <v>108.1</v>
      </c>
      <c r="H572" s="141">
        <v>103.5</v>
      </c>
      <c r="I572" s="141">
        <v>100.3</v>
      </c>
      <c r="J572" s="141">
        <v>97.1</v>
      </c>
      <c r="K572" s="141">
        <v>98.3</v>
      </c>
      <c r="L572" s="141">
        <v>99.8</v>
      </c>
      <c r="M572" s="141">
        <v>94.5</v>
      </c>
      <c r="N572" s="141">
        <v>94.7</v>
      </c>
      <c r="O572" s="141">
        <v>89.4</v>
      </c>
      <c r="P572" s="141">
        <v>91.6</v>
      </c>
      <c r="Q572" s="141">
        <v>91</v>
      </c>
      <c r="R572" s="141">
        <v>95.1</v>
      </c>
      <c r="S572" s="141">
        <v>101.6</v>
      </c>
      <c r="T572" s="141">
        <v>99.4</v>
      </c>
      <c r="U572" s="141">
        <v>96.9</v>
      </c>
      <c r="V572" s="141">
        <v>99.6</v>
      </c>
      <c r="W572" s="141">
        <v>98.7</v>
      </c>
      <c r="X572" s="141">
        <v>98.3</v>
      </c>
      <c r="Y572" s="141">
        <v>98.9</v>
      </c>
      <c r="Z572" s="141">
        <v>99.8</v>
      </c>
      <c r="AA572" s="141">
        <v>100.3</v>
      </c>
      <c r="AB572" s="141">
        <v>102.3</v>
      </c>
      <c r="AC572" s="141">
        <v>103.3</v>
      </c>
      <c r="AD572" s="141">
        <v>105</v>
      </c>
      <c r="AE572" s="141">
        <v>106.6</v>
      </c>
      <c r="AF572" s="141">
        <v>110.2</v>
      </c>
      <c r="AG572" s="141">
        <v>109.6</v>
      </c>
      <c r="AH572" s="141">
        <v>109.3</v>
      </c>
      <c r="AI572" s="141">
        <v>109.2</v>
      </c>
      <c r="AJ572" s="141">
        <v>109.4</v>
      </c>
      <c r="AK572" s="141">
        <v>111.8</v>
      </c>
      <c r="AL572" s="141">
        <v>112</v>
      </c>
      <c r="AM572" s="141">
        <v>112</v>
      </c>
      <c r="AN572" s="141">
        <v>118.7</v>
      </c>
      <c r="AO572" s="141">
        <v>128.1</v>
      </c>
      <c r="AP572" s="141">
        <v>148.9</v>
      </c>
      <c r="AQ572" s="141">
        <v>152.9</v>
      </c>
      <c r="AR572" s="141">
        <v>138.1</v>
      </c>
      <c r="AS572" s="141">
        <v>145.80000000000001</v>
      </c>
      <c r="AT572" s="141">
        <v>147.9</v>
      </c>
      <c r="AU572" s="141">
        <v>148.30000000000001</v>
      </c>
      <c r="AV572" s="141">
        <v>150.4</v>
      </c>
      <c r="AW572" s="141">
        <v>149.80000000000001</v>
      </c>
      <c r="AX572" s="141">
        <v>140.4</v>
      </c>
      <c r="AY572" s="141">
        <v>137.69999999999999</v>
      </c>
      <c r="AZ572" s="141">
        <v>135</v>
      </c>
      <c r="BA572" s="141">
        <v>131.9</v>
      </c>
      <c r="BB572" s="141">
        <v>133.80000000000001</v>
      </c>
      <c r="BC572" s="141">
        <v>123.4</v>
      </c>
      <c r="BD572" s="141">
        <v>126.3</v>
      </c>
      <c r="BE572" s="141">
        <v>126.4</v>
      </c>
      <c r="BF572" s="141">
        <v>126.2</v>
      </c>
      <c r="BG572" s="141">
        <v>123.2</v>
      </c>
      <c r="BH572" s="141">
        <v>125.5</v>
      </c>
      <c r="BI572" s="141">
        <v>124.3</v>
      </c>
      <c r="BJ572" s="141">
        <v>121.7</v>
      </c>
      <c r="BK572" s="141">
        <v>120.4</v>
      </c>
      <c r="BL572" s="141">
        <v>125.8</v>
      </c>
      <c r="BM572" s="141">
        <v>123</v>
      </c>
      <c r="BN572" s="141">
        <v>125</v>
      </c>
      <c r="BO572" s="141">
        <v>147.6</v>
      </c>
      <c r="BP572" s="141">
        <v>147.19999999999999</v>
      </c>
      <c r="BQ572" s="141">
        <v>144.30000000000001</v>
      </c>
      <c r="BR572" s="141">
        <v>132.9</v>
      </c>
      <c r="BS572" s="141">
        <v>132.9</v>
      </c>
      <c r="BT572" s="141">
        <v>133.30000000000001</v>
      </c>
      <c r="BU572" s="141">
        <v>133.80000000000001</v>
      </c>
      <c r="BV572" s="141">
        <v>133.80000000000001</v>
      </c>
      <c r="BW572" s="141">
        <v>134.6</v>
      </c>
      <c r="BX572" s="141">
        <v>140.69999999999999</v>
      </c>
      <c r="BY572" s="141">
        <v>150.1</v>
      </c>
      <c r="BZ572" s="141">
        <v>159</v>
      </c>
      <c r="CA572" s="141">
        <v>160.80000000000001</v>
      </c>
      <c r="CB572" s="141">
        <v>161.19999999999999</v>
      </c>
      <c r="CC572" s="141">
        <v>161.9</v>
      </c>
      <c r="CD572" s="141">
        <v>161.5</v>
      </c>
      <c r="CE572" s="141">
        <v>162.30000000000001</v>
      </c>
      <c r="CF572" s="141">
        <v>161.9</v>
      </c>
      <c r="CG572" s="141">
        <v>163.69999999999999</v>
      </c>
      <c r="CH572" s="141">
        <v>163.19999999999999</v>
      </c>
      <c r="CI572" s="141">
        <v>163.19999999999999</v>
      </c>
      <c r="CJ572" s="141">
        <v>164.8</v>
      </c>
      <c r="CK572" s="141">
        <v>165.5</v>
      </c>
      <c r="CL572" s="141">
        <v>167.9</v>
      </c>
    </row>
    <row r="573" spans="1:90" x14ac:dyDescent="0.2">
      <c r="A573" s="138" t="s">
        <v>3916</v>
      </c>
      <c r="B573" s="138" t="s">
        <v>3917</v>
      </c>
      <c r="C573" s="139">
        <v>0.11215</v>
      </c>
      <c r="D573" s="141">
        <v>100.7</v>
      </c>
      <c r="E573" s="141">
        <v>100.9</v>
      </c>
      <c r="F573" s="141">
        <v>102.4</v>
      </c>
      <c r="G573" s="141">
        <v>107.4</v>
      </c>
      <c r="H573" s="141">
        <v>102.9</v>
      </c>
      <c r="I573" s="141">
        <v>99.4</v>
      </c>
      <c r="J573" s="141">
        <v>96.1</v>
      </c>
      <c r="K573" s="141">
        <v>95.7</v>
      </c>
      <c r="L573" s="141">
        <v>95.7</v>
      </c>
      <c r="M573" s="141">
        <v>92.9</v>
      </c>
      <c r="N573" s="141">
        <v>91.4</v>
      </c>
      <c r="O573" s="141">
        <v>86.6</v>
      </c>
      <c r="P573" s="141">
        <v>87.4</v>
      </c>
      <c r="Q573" s="141">
        <v>87.6</v>
      </c>
      <c r="R573" s="141">
        <v>90.9</v>
      </c>
      <c r="S573" s="141">
        <v>96.5</v>
      </c>
      <c r="T573" s="141">
        <v>95.8</v>
      </c>
      <c r="U573" s="141">
        <v>93.8</v>
      </c>
      <c r="V573" s="141">
        <v>94.6</v>
      </c>
      <c r="W573" s="141">
        <v>93.8</v>
      </c>
      <c r="X573" s="141">
        <v>94.1</v>
      </c>
      <c r="Y573" s="141">
        <v>95.5</v>
      </c>
      <c r="Z573" s="141">
        <v>97.6</v>
      </c>
      <c r="AA573" s="141">
        <v>97.5</v>
      </c>
      <c r="AB573" s="141">
        <v>99.8</v>
      </c>
      <c r="AC573" s="141">
        <v>100.2</v>
      </c>
      <c r="AD573" s="141">
        <v>102.8</v>
      </c>
      <c r="AE573" s="141">
        <v>106.8</v>
      </c>
      <c r="AF573" s="141">
        <v>109.7</v>
      </c>
      <c r="AG573" s="141">
        <v>110</v>
      </c>
      <c r="AH573" s="141">
        <v>106.9</v>
      </c>
      <c r="AI573" s="141">
        <v>109.6</v>
      </c>
      <c r="AJ573" s="141">
        <v>108.2</v>
      </c>
      <c r="AK573" s="141">
        <v>110.9</v>
      </c>
      <c r="AL573" s="141">
        <v>111.7</v>
      </c>
      <c r="AM573" s="141">
        <v>112.4</v>
      </c>
      <c r="AN573" s="141">
        <v>117.7</v>
      </c>
      <c r="AO573" s="141">
        <v>126.8</v>
      </c>
      <c r="AP573" s="141">
        <v>146.30000000000001</v>
      </c>
      <c r="AQ573" s="141">
        <v>152.1</v>
      </c>
      <c r="AR573" s="141">
        <v>138.80000000000001</v>
      </c>
      <c r="AS573" s="141">
        <v>146.4</v>
      </c>
      <c r="AT573" s="141">
        <v>146.19999999999999</v>
      </c>
      <c r="AU573" s="141">
        <v>145.30000000000001</v>
      </c>
      <c r="AV573" s="141">
        <v>142.6</v>
      </c>
      <c r="AW573" s="141">
        <v>140.30000000000001</v>
      </c>
      <c r="AX573" s="141">
        <v>133.30000000000001</v>
      </c>
      <c r="AY573" s="141">
        <v>131.9</v>
      </c>
      <c r="AZ573" s="141">
        <v>128.6</v>
      </c>
      <c r="BA573" s="141">
        <v>124.1</v>
      </c>
      <c r="BB573" s="141">
        <v>126.5</v>
      </c>
      <c r="BC573" s="141">
        <v>122.6</v>
      </c>
      <c r="BD573" s="141">
        <v>122.8</v>
      </c>
      <c r="BE573" s="141">
        <v>121.5</v>
      </c>
      <c r="BF573" s="141">
        <v>120</v>
      </c>
      <c r="BG573" s="141">
        <v>118.8</v>
      </c>
      <c r="BH573" s="141">
        <v>119.8</v>
      </c>
      <c r="BI573" s="141">
        <v>119.8</v>
      </c>
      <c r="BJ573" s="141">
        <v>117.7</v>
      </c>
      <c r="BK573" s="141">
        <v>116.9</v>
      </c>
      <c r="BL573" s="141">
        <v>122.6</v>
      </c>
      <c r="BM573" s="141">
        <v>120.9</v>
      </c>
      <c r="BN573" s="141">
        <v>123.8</v>
      </c>
      <c r="BO573" s="141">
        <v>136.4</v>
      </c>
      <c r="BP573" s="141">
        <v>133.30000000000001</v>
      </c>
      <c r="BQ573" s="141">
        <v>131.9</v>
      </c>
      <c r="BR573" s="141">
        <v>127.2</v>
      </c>
      <c r="BS573" s="141">
        <v>127.7</v>
      </c>
      <c r="BT573" s="141">
        <v>128.4</v>
      </c>
      <c r="BU573" s="141">
        <v>128.5</v>
      </c>
      <c r="BV573" s="141">
        <v>127.8</v>
      </c>
      <c r="BW573" s="141">
        <v>128.5</v>
      </c>
      <c r="BX573" s="141">
        <v>135.1</v>
      </c>
      <c r="BY573" s="141">
        <v>139.5</v>
      </c>
      <c r="BZ573" s="141">
        <v>140.9</v>
      </c>
      <c r="CA573" s="141">
        <v>142.1</v>
      </c>
      <c r="CB573" s="141">
        <v>142.30000000000001</v>
      </c>
      <c r="CC573" s="141">
        <v>143.30000000000001</v>
      </c>
      <c r="CD573" s="141">
        <v>143.4</v>
      </c>
      <c r="CE573" s="141">
        <v>144</v>
      </c>
      <c r="CF573" s="141">
        <v>144.69999999999999</v>
      </c>
      <c r="CG573" s="141">
        <v>145.30000000000001</v>
      </c>
      <c r="CH573" s="141">
        <v>148.9</v>
      </c>
      <c r="CI573" s="141">
        <v>149.4</v>
      </c>
      <c r="CJ573" s="141">
        <v>151.69999999999999</v>
      </c>
      <c r="CK573" s="141">
        <v>152.69999999999999</v>
      </c>
      <c r="CL573" s="141">
        <v>155.1</v>
      </c>
    </row>
    <row r="574" spans="1:90" x14ac:dyDescent="0.2">
      <c r="A574" s="138" t="s">
        <v>3918</v>
      </c>
      <c r="B574" s="138" t="s">
        <v>3919</v>
      </c>
      <c r="C574" s="139">
        <v>4.904E-2</v>
      </c>
      <c r="D574" s="141">
        <v>100.3</v>
      </c>
      <c r="E574" s="141">
        <v>100.1</v>
      </c>
      <c r="F574" s="141">
        <v>102</v>
      </c>
      <c r="G574" s="141">
        <v>104.6</v>
      </c>
      <c r="H574" s="141">
        <v>101.4</v>
      </c>
      <c r="I574" s="141">
        <v>100.3</v>
      </c>
      <c r="J574" s="141">
        <v>97.8</v>
      </c>
      <c r="K574" s="141">
        <v>97.5</v>
      </c>
      <c r="L574" s="141">
        <v>97.6</v>
      </c>
      <c r="M574" s="141">
        <v>95.5</v>
      </c>
      <c r="N574" s="141">
        <v>95.1</v>
      </c>
      <c r="O574" s="141">
        <v>91.4</v>
      </c>
      <c r="P574" s="141">
        <v>92.7</v>
      </c>
      <c r="Q574" s="141">
        <v>92.3</v>
      </c>
      <c r="R574" s="141">
        <v>94.3</v>
      </c>
      <c r="S574" s="141">
        <v>98.5</v>
      </c>
      <c r="T574" s="141">
        <v>98</v>
      </c>
      <c r="U574" s="141">
        <v>96.8</v>
      </c>
      <c r="V574" s="141">
        <v>97.2</v>
      </c>
      <c r="W574" s="141">
        <v>96.3</v>
      </c>
      <c r="X574" s="141">
        <v>96.5</v>
      </c>
      <c r="Y574" s="141">
        <v>97.1</v>
      </c>
      <c r="Z574" s="141">
        <v>98.5</v>
      </c>
      <c r="AA574" s="141">
        <v>98.4</v>
      </c>
      <c r="AB574" s="141">
        <v>99.7</v>
      </c>
      <c r="AC574" s="141">
        <v>100.3</v>
      </c>
      <c r="AD574" s="141">
        <v>102.2</v>
      </c>
      <c r="AE574" s="141">
        <v>105.6</v>
      </c>
      <c r="AF574" s="141">
        <v>106.3</v>
      </c>
      <c r="AG574" s="141">
        <v>109.5</v>
      </c>
      <c r="AH574" s="141">
        <v>106.2</v>
      </c>
      <c r="AI574" s="141">
        <v>106.6</v>
      </c>
      <c r="AJ574" s="141">
        <v>107</v>
      </c>
      <c r="AK574" s="141">
        <v>108.7</v>
      </c>
      <c r="AL574" s="141">
        <v>109.5</v>
      </c>
      <c r="AM574" s="141">
        <v>109</v>
      </c>
      <c r="AN574" s="141">
        <v>119.6</v>
      </c>
      <c r="AO574" s="141">
        <v>124.4</v>
      </c>
      <c r="AP574" s="141">
        <v>137.5</v>
      </c>
      <c r="AQ574" s="141">
        <v>145.6</v>
      </c>
      <c r="AR574" s="141">
        <v>136.6</v>
      </c>
      <c r="AS574" s="141">
        <v>140</v>
      </c>
      <c r="AT574" s="141">
        <v>140.30000000000001</v>
      </c>
      <c r="AU574" s="141">
        <v>140.19999999999999</v>
      </c>
      <c r="AV574" s="141">
        <v>138.30000000000001</v>
      </c>
      <c r="AW574" s="141">
        <v>136.6</v>
      </c>
      <c r="AX574" s="141">
        <v>129.30000000000001</v>
      </c>
      <c r="AY574" s="141">
        <v>127.4</v>
      </c>
      <c r="AZ574" s="141">
        <v>124.2</v>
      </c>
      <c r="BA574" s="141">
        <v>120.7</v>
      </c>
      <c r="BB574" s="141">
        <v>122.8</v>
      </c>
      <c r="BC574" s="141">
        <v>119.5</v>
      </c>
      <c r="BD574" s="141">
        <v>119.9</v>
      </c>
      <c r="BE574" s="141">
        <v>119.3</v>
      </c>
      <c r="BF574" s="141">
        <v>117.6</v>
      </c>
      <c r="BG574" s="141">
        <v>116.7</v>
      </c>
      <c r="BH574" s="141">
        <v>117.7</v>
      </c>
      <c r="BI574" s="141">
        <v>118.3</v>
      </c>
      <c r="BJ574" s="141">
        <v>116.1</v>
      </c>
      <c r="BK574" s="141">
        <v>115.7</v>
      </c>
      <c r="BL574" s="141">
        <v>120.8</v>
      </c>
      <c r="BM574" s="141">
        <v>119.4</v>
      </c>
      <c r="BN574" s="141">
        <v>120.7</v>
      </c>
      <c r="BO574" s="141">
        <v>125.9</v>
      </c>
      <c r="BP574" s="141">
        <v>124.8</v>
      </c>
      <c r="BQ574" s="141">
        <v>124.3</v>
      </c>
      <c r="BR574" s="141">
        <v>121.6</v>
      </c>
      <c r="BS574" s="141">
        <v>122.2</v>
      </c>
      <c r="BT574" s="141">
        <v>122</v>
      </c>
      <c r="BU574" s="141">
        <v>122.2</v>
      </c>
      <c r="BV574" s="141">
        <v>121.6</v>
      </c>
      <c r="BW574" s="141">
        <v>122</v>
      </c>
      <c r="BX574" s="141">
        <v>126.5</v>
      </c>
      <c r="BY574" s="141">
        <v>130.30000000000001</v>
      </c>
      <c r="BZ574" s="141">
        <v>130.80000000000001</v>
      </c>
      <c r="CA574" s="141">
        <v>132.6</v>
      </c>
      <c r="CB574" s="141">
        <v>134</v>
      </c>
      <c r="CC574" s="141">
        <v>134.5</v>
      </c>
      <c r="CD574" s="141">
        <v>134.5</v>
      </c>
      <c r="CE574" s="141">
        <v>135.19999999999999</v>
      </c>
      <c r="CF574" s="141">
        <v>135.30000000000001</v>
      </c>
      <c r="CG574" s="141">
        <v>135.80000000000001</v>
      </c>
      <c r="CH574" s="141">
        <v>137.9</v>
      </c>
      <c r="CI574" s="141">
        <v>138.19999999999999</v>
      </c>
      <c r="CJ574" s="141">
        <v>139.9</v>
      </c>
      <c r="CK574" s="141">
        <v>141.1</v>
      </c>
      <c r="CL574" s="141">
        <v>142</v>
      </c>
    </row>
    <row r="575" spans="1:90" x14ac:dyDescent="0.2">
      <c r="A575" s="138" t="s">
        <v>2566</v>
      </c>
      <c r="B575" s="138" t="s">
        <v>3920</v>
      </c>
      <c r="C575" s="139">
        <v>0.10725</v>
      </c>
      <c r="D575" s="141">
        <v>122.2</v>
      </c>
      <c r="E575" s="141">
        <v>122.2</v>
      </c>
      <c r="F575" s="141">
        <v>122.2</v>
      </c>
      <c r="G575" s="141">
        <v>122.2</v>
      </c>
      <c r="H575" s="141">
        <v>122.2</v>
      </c>
      <c r="I575" s="141">
        <v>122.2</v>
      </c>
      <c r="J575" s="141">
        <v>122.2</v>
      </c>
      <c r="K575" s="141">
        <v>122.2</v>
      </c>
      <c r="L575" s="141">
        <v>122.2</v>
      </c>
      <c r="M575" s="141">
        <v>122.2</v>
      </c>
      <c r="N575" s="141">
        <v>122.2</v>
      </c>
      <c r="O575" s="141">
        <v>122.2</v>
      </c>
      <c r="P575" s="141">
        <v>127.9</v>
      </c>
      <c r="Q575" s="141">
        <v>127.9</v>
      </c>
      <c r="R575" s="141">
        <v>133.30000000000001</v>
      </c>
      <c r="S575" s="141">
        <v>133.30000000000001</v>
      </c>
      <c r="T575" s="141">
        <v>133.30000000000001</v>
      </c>
      <c r="U575" s="141">
        <v>133.30000000000001</v>
      </c>
      <c r="V575" s="141">
        <v>130.5</v>
      </c>
      <c r="W575" s="141">
        <v>130.5</v>
      </c>
      <c r="X575" s="141">
        <v>130.5</v>
      </c>
      <c r="Y575" s="141">
        <v>130.5</v>
      </c>
      <c r="Z575" s="141">
        <v>130.5</v>
      </c>
      <c r="AA575" s="141">
        <v>130.5</v>
      </c>
      <c r="AB575" s="141">
        <v>138.1</v>
      </c>
      <c r="AC575" s="141">
        <v>138.1</v>
      </c>
      <c r="AD575" s="141">
        <v>138.30000000000001</v>
      </c>
      <c r="AE575" s="141">
        <v>138.30000000000001</v>
      </c>
      <c r="AF575" s="141">
        <v>138.30000000000001</v>
      </c>
      <c r="AG575" s="141">
        <v>138.30000000000001</v>
      </c>
      <c r="AH575" s="141">
        <v>140.1</v>
      </c>
      <c r="AI575" s="141">
        <v>140.1</v>
      </c>
      <c r="AJ575" s="141">
        <v>140.1</v>
      </c>
      <c r="AK575" s="141">
        <v>140.1</v>
      </c>
      <c r="AL575" s="141">
        <v>140.1</v>
      </c>
      <c r="AM575" s="141">
        <v>140.1</v>
      </c>
      <c r="AN575" s="141">
        <v>140.1</v>
      </c>
      <c r="AO575" s="141">
        <v>140.1</v>
      </c>
      <c r="AP575" s="141">
        <v>137.6</v>
      </c>
      <c r="AQ575" s="141">
        <v>137.6</v>
      </c>
      <c r="AR575" s="141">
        <v>137.6</v>
      </c>
      <c r="AS575" s="141">
        <v>137.6</v>
      </c>
      <c r="AT575" s="141">
        <v>137.6</v>
      </c>
      <c r="AU575" s="141">
        <v>137.6</v>
      </c>
      <c r="AV575" s="141">
        <v>137.6</v>
      </c>
      <c r="AW575" s="141">
        <v>137.6</v>
      </c>
      <c r="AX575" s="141">
        <v>137.6</v>
      </c>
      <c r="AY575" s="141">
        <v>137.6</v>
      </c>
      <c r="AZ575" s="141">
        <v>159.5</v>
      </c>
      <c r="BA575" s="141">
        <v>158.80000000000001</v>
      </c>
      <c r="BB575" s="141">
        <v>156.5</v>
      </c>
      <c r="BC575" s="141">
        <v>156.5</v>
      </c>
      <c r="BD575" s="141">
        <v>156.5</v>
      </c>
      <c r="BE575" s="141">
        <v>156.5</v>
      </c>
      <c r="BF575" s="141">
        <v>156.5</v>
      </c>
      <c r="BG575" s="141">
        <v>156.5</v>
      </c>
      <c r="BH575" s="141">
        <v>156.5</v>
      </c>
      <c r="BI575" s="141">
        <v>156.5</v>
      </c>
      <c r="BJ575" s="141">
        <v>156.5</v>
      </c>
      <c r="BK575" s="141">
        <v>156.5</v>
      </c>
      <c r="BL575" s="141">
        <v>156.5</v>
      </c>
      <c r="BM575" s="141">
        <v>156.5</v>
      </c>
      <c r="BN575" s="141">
        <v>156.5</v>
      </c>
      <c r="BO575" s="141">
        <v>156.5</v>
      </c>
      <c r="BP575" s="141">
        <v>156.5</v>
      </c>
      <c r="BQ575" s="141">
        <v>156.5</v>
      </c>
      <c r="BR575" s="141">
        <v>156.5</v>
      </c>
      <c r="BS575" s="141">
        <v>156.5</v>
      </c>
      <c r="BT575" s="141">
        <v>156.5</v>
      </c>
      <c r="BU575" s="141">
        <v>158.19999999999999</v>
      </c>
      <c r="BV575" s="141">
        <v>159.4</v>
      </c>
      <c r="BW575" s="141">
        <v>159.4</v>
      </c>
      <c r="BX575" s="141">
        <v>159.4</v>
      </c>
      <c r="BY575" s="141">
        <v>159.4</v>
      </c>
      <c r="BZ575" s="141">
        <v>159.4</v>
      </c>
      <c r="CA575" s="141">
        <v>159.4</v>
      </c>
      <c r="CB575" s="141">
        <v>158.9</v>
      </c>
      <c r="CC575" s="141">
        <v>159.4</v>
      </c>
      <c r="CD575" s="141">
        <v>159.4</v>
      </c>
      <c r="CE575" s="141">
        <v>159.4</v>
      </c>
      <c r="CF575" s="141">
        <v>159.4</v>
      </c>
      <c r="CG575" s="141">
        <v>159.4</v>
      </c>
      <c r="CH575" s="141">
        <v>159.4</v>
      </c>
      <c r="CI575" s="141">
        <v>159.4</v>
      </c>
      <c r="CJ575" s="141">
        <v>159.4</v>
      </c>
      <c r="CK575" s="141">
        <v>159.4</v>
      </c>
      <c r="CL575" s="141">
        <v>159.4</v>
      </c>
    </row>
    <row r="576" spans="1:90" x14ac:dyDescent="0.2">
      <c r="A576" s="138" t="s">
        <v>3921</v>
      </c>
      <c r="B576" s="138" t="s">
        <v>3922</v>
      </c>
      <c r="C576" s="139">
        <v>2.6106500000000001</v>
      </c>
      <c r="D576" s="141">
        <v>102.8</v>
      </c>
      <c r="E576" s="141">
        <v>103.4</v>
      </c>
      <c r="F576" s="141">
        <v>107.5</v>
      </c>
      <c r="G576" s="141">
        <v>112.7</v>
      </c>
      <c r="H576" s="141">
        <v>109.8</v>
      </c>
      <c r="I576" s="141">
        <v>106</v>
      </c>
      <c r="J576" s="141">
        <v>101.1</v>
      </c>
      <c r="K576" s="141">
        <v>98.1</v>
      </c>
      <c r="L576" s="141">
        <v>96.6</v>
      </c>
      <c r="M576" s="141">
        <v>96.4</v>
      </c>
      <c r="N576" s="141">
        <v>95.4</v>
      </c>
      <c r="O576" s="141">
        <v>92.9</v>
      </c>
      <c r="P576" s="141">
        <v>92.2</v>
      </c>
      <c r="Q576" s="141">
        <v>91.8</v>
      </c>
      <c r="R576" s="141">
        <v>94.4</v>
      </c>
      <c r="S576" s="141">
        <v>102.1</v>
      </c>
      <c r="T576" s="141">
        <v>102.6</v>
      </c>
      <c r="U576" s="141">
        <v>104.1</v>
      </c>
      <c r="V576" s="141">
        <v>106.7</v>
      </c>
      <c r="W576" s="141">
        <v>107.1</v>
      </c>
      <c r="X576" s="141">
        <v>107.2</v>
      </c>
      <c r="Y576" s="141">
        <v>108.1</v>
      </c>
      <c r="Z576" s="141">
        <v>109.7</v>
      </c>
      <c r="AA576" s="141">
        <v>109.5</v>
      </c>
      <c r="AB576" s="141">
        <v>109.4</v>
      </c>
      <c r="AC576" s="141">
        <v>110</v>
      </c>
      <c r="AD576" s="141">
        <v>111.8</v>
      </c>
      <c r="AE576" s="141">
        <v>114.7</v>
      </c>
      <c r="AF576" s="141">
        <v>115.3</v>
      </c>
      <c r="AG576" s="141">
        <v>115.3</v>
      </c>
      <c r="AH576" s="141">
        <v>114.4</v>
      </c>
      <c r="AI576" s="141">
        <v>113.9</v>
      </c>
      <c r="AJ576" s="141">
        <v>113.3</v>
      </c>
      <c r="AK576" s="141">
        <v>114.9</v>
      </c>
      <c r="AL576" s="141">
        <v>115.7</v>
      </c>
      <c r="AM576" s="141">
        <v>115.3</v>
      </c>
      <c r="AN576" s="141">
        <v>117.5</v>
      </c>
      <c r="AO576" s="141">
        <v>120.2</v>
      </c>
      <c r="AP576" s="141">
        <v>130.69999999999999</v>
      </c>
      <c r="AQ576" s="141">
        <v>136.19999999999999</v>
      </c>
      <c r="AR576" s="141">
        <v>133.30000000000001</v>
      </c>
      <c r="AS576" s="141">
        <v>136.6</v>
      </c>
      <c r="AT576" s="141">
        <v>136.30000000000001</v>
      </c>
      <c r="AU576" s="141">
        <v>137.19999999999999</v>
      </c>
      <c r="AV576" s="141">
        <v>136.80000000000001</v>
      </c>
      <c r="AW576" s="141">
        <v>135.5</v>
      </c>
      <c r="AX576" s="141">
        <v>130.1</v>
      </c>
      <c r="AY576" s="141">
        <v>126.5</v>
      </c>
      <c r="AZ576" s="141">
        <v>119.2</v>
      </c>
      <c r="BA576" s="141">
        <v>116.5</v>
      </c>
      <c r="BB576" s="141">
        <v>117.4</v>
      </c>
      <c r="BC576" s="141">
        <v>115.4</v>
      </c>
      <c r="BD576" s="141">
        <v>115.3</v>
      </c>
      <c r="BE576" s="141">
        <v>114.9</v>
      </c>
      <c r="BF576" s="141">
        <v>115.4</v>
      </c>
      <c r="BG576" s="141">
        <v>117.3</v>
      </c>
      <c r="BH576" s="141">
        <v>119.3</v>
      </c>
      <c r="BI576" s="141">
        <v>119.6</v>
      </c>
      <c r="BJ576" s="141">
        <v>119.8</v>
      </c>
      <c r="BK576" s="141">
        <v>118.7</v>
      </c>
      <c r="BL576" s="141">
        <v>120.1</v>
      </c>
      <c r="BM576" s="141">
        <v>120.8</v>
      </c>
      <c r="BN576" s="141">
        <v>122.5</v>
      </c>
      <c r="BO576" s="141">
        <v>134.19999999999999</v>
      </c>
      <c r="BP576" s="141">
        <v>134.30000000000001</v>
      </c>
      <c r="BQ576" s="141">
        <v>134.1</v>
      </c>
      <c r="BR576" s="141">
        <v>132.30000000000001</v>
      </c>
      <c r="BS576" s="141">
        <v>132.19999999999999</v>
      </c>
      <c r="BT576" s="141">
        <v>133.19999999999999</v>
      </c>
      <c r="BU576" s="141">
        <v>133.6</v>
      </c>
      <c r="BV576" s="141">
        <v>133.4</v>
      </c>
      <c r="BW576" s="141">
        <v>135.80000000000001</v>
      </c>
      <c r="BX576" s="141">
        <v>136.80000000000001</v>
      </c>
      <c r="BY576" s="141">
        <v>140.1</v>
      </c>
      <c r="BZ576" s="141">
        <v>141.19999999999999</v>
      </c>
      <c r="CA576" s="141">
        <v>141.19999999999999</v>
      </c>
      <c r="CB576" s="141">
        <v>141.19999999999999</v>
      </c>
      <c r="CC576" s="141">
        <v>142.1</v>
      </c>
      <c r="CD576" s="141">
        <v>142.5</v>
      </c>
      <c r="CE576" s="141">
        <v>142.30000000000001</v>
      </c>
      <c r="CF576" s="141">
        <v>144.6</v>
      </c>
      <c r="CG576" s="141">
        <v>145.30000000000001</v>
      </c>
      <c r="CH576" s="141">
        <v>149.6</v>
      </c>
      <c r="CI576" s="141">
        <v>150.19999999999999</v>
      </c>
      <c r="CJ576" s="141">
        <v>150.6</v>
      </c>
      <c r="CK576" s="141">
        <v>150.69999999999999</v>
      </c>
      <c r="CL576" s="141">
        <v>151.5</v>
      </c>
    </row>
    <row r="577" spans="1:90" x14ac:dyDescent="0.2">
      <c r="A577" s="138" t="s">
        <v>3923</v>
      </c>
      <c r="B577" s="138" t="s">
        <v>3924</v>
      </c>
      <c r="C577" s="139">
        <v>1.39672</v>
      </c>
      <c r="D577" s="141">
        <v>102.4</v>
      </c>
      <c r="E577" s="141">
        <v>102.7</v>
      </c>
      <c r="F577" s="141">
        <v>106.8</v>
      </c>
      <c r="G577" s="141">
        <v>111.3</v>
      </c>
      <c r="H577" s="141">
        <v>107.2</v>
      </c>
      <c r="I577" s="141">
        <v>103.2</v>
      </c>
      <c r="J577" s="141">
        <v>98.7</v>
      </c>
      <c r="K577" s="141">
        <v>95.3</v>
      </c>
      <c r="L577" s="141">
        <v>93.2</v>
      </c>
      <c r="M577" s="141">
        <v>93.4</v>
      </c>
      <c r="N577" s="141">
        <v>92.7</v>
      </c>
      <c r="O577" s="141">
        <v>90.1</v>
      </c>
      <c r="P577" s="141">
        <v>89.8</v>
      </c>
      <c r="Q577" s="141">
        <v>89.3</v>
      </c>
      <c r="R577" s="141">
        <v>91.8</v>
      </c>
      <c r="S577" s="141">
        <v>99</v>
      </c>
      <c r="T577" s="141">
        <v>99.5</v>
      </c>
      <c r="U577" s="141">
        <v>101.8</v>
      </c>
      <c r="V577" s="141">
        <v>104.2</v>
      </c>
      <c r="W577" s="141">
        <v>104.3</v>
      </c>
      <c r="X577" s="141">
        <v>104.8</v>
      </c>
      <c r="Y577" s="141">
        <v>105.6</v>
      </c>
      <c r="Z577" s="141">
        <v>106.9</v>
      </c>
      <c r="AA577" s="141">
        <v>106.5</v>
      </c>
      <c r="AB577" s="141">
        <v>106.6</v>
      </c>
      <c r="AC577" s="141">
        <v>107</v>
      </c>
      <c r="AD577" s="141">
        <v>109.1</v>
      </c>
      <c r="AE577" s="141">
        <v>112.3</v>
      </c>
      <c r="AF577" s="141">
        <v>113.1</v>
      </c>
      <c r="AG577" s="141">
        <v>113.3</v>
      </c>
      <c r="AH577" s="141">
        <v>112.4</v>
      </c>
      <c r="AI577" s="141">
        <v>111.6</v>
      </c>
      <c r="AJ577" s="141">
        <v>110.4</v>
      </c>
      <c r="AK577" s="141">
        <v>112.3</v>
      </c>
      <c r="AL577" s="141">
        <v>113.1</v>
      </c>
      <c r="AM577" s="141">
        <v>112.6</v>
      </c>
      <c r="AN577" s="141">
        <v>115.1</v>
      </c>
      <c r="AO577" s="141">
        <v>116.9</v>
      </c>
      <c r="AP577" s="141">
        <v>127.7</v>
      </c>
      <c r="AQ577" s="141">
        <v>132.80000000000001</v>
      </c>
      <c r="AR577" s="141">
        <v>130</v>
      </c>
      <c r="AS577" s="141">
        <v>133.1</v>
      </c>
      <c r="AT577" s="141">
        <v>132.19999999999999</v>
      </c>
      <c r="AU577" s="141">
        <v>133.19999999999999</v>
      </c>
      <c r="AV577" s="141">
        <v>132.19999999999999</v>
      </c>
      <c r="AW577" s="141">
        <v>130.9</v>
      </c>
      <c r="AX577" s="141">
        <v>125.5</v>
      </c>
      <c r="AY577" s="141">
        <v>120.4</v>
      </c>
      <c r="AZ577" s="141">
        <v>114.8</v>
      </c>
      <c r="BA577" s="141">
        <v>113.1</v>
      </c>
      <c r="BB577" s="141">
        <v>114.5</v>
      </c>
      <c r="BC577" s="141">
        <v>113.1</v>
      </c>
      <c r="BD577" s="141">
        <v>112.8</v>
      </c>
      <c r="BE577" s="141">
        <v>112</v>
      </c>
      <c r="BF577" s="141">
        <v>112.7</v>
      </c>
      <c r="BG577" s="141">
        <v>114.8</v>
      </c>
      <c r="BH577" s="141">
        <v>116.6</v>
      </c>
      <c r="BI577" s="141">
        <v>117</v>
      </c>
      <c r="BJ577" s="141">
        <v>116.3</v>
      </c>
      <c r="BK577" s="141">
        <v>114.9</v>
      </c>
      <c r="BL577" s="141">
        <v>115.6</v>
      </c>
      <c r="BM577" s="141">
        <v>116.7</v>
      </c>
      <c r="BN577" s="141">
        <v>118.8</v>
      </c>
      <c r="BO577" s="141">
        <v>130.4</v>
      </c>
      <c r="BP577" s="141">
        <v>130.69999999999999</v>
      </c>
      <c r="BQ577" s="141">
        <v>131.1</v>
      </c>
      <c r="BR577" s="141">
        <v>129</v>
      </c>
      <c r="BS577" s="141">
        <v>128.9</v>
      </c>
      <c r="BT577" s="141">
        <v>130.19999999999999</v>
      </c>
      <c r="BU577" s="141">
        <v>129.80000000000001</v>
      </c>
      <c r="BV577" s="141">
        <v>129.4</v>
      </c>
      <c r="BW577" s="141">
        <v>131.19999999999999</v>
      </c>
      <c r="BX577" s="141">
        <v>132.5</v>
      </c>
      <c r="BY577" s="141">
        <v>135</v>
      </c>
      <c r="BZ577" s="141">
        <v>135.80000000000001</v>
      </c>
      <c r="CA577" s="141">
        <v>135.5</v>
      </c>
      <c r="CB577" s="141">
        <v>135.5</v>
      </c>
      <c r="CC577" s="141">
        <v>137</v>
      </c>
      <c r="CD577" s="141">
        <v>137.6</v>
      </c>
      <c r="CE577" s="141">
        <v>136.9</v>
      </c>
      <c r="CF577" s="141">
        <v>140.80000000000001</v>
      </c>
      <c r="CG577" s="141">
        <v>141.30000000000001</v>
      </c>
      <c r="CH577" s="141">
        <v>145.80000000000001</v>
      </c>
      <c r="CI577" s="141">
        <v>147.19999999999999</v>
      </c>
      <c r="CJ577" s="141">
        <v>147.80000000000001</v>
      </c>
      <c r="CK577" s="141">
        <v>147.9</v>
      </c>
      <c r="CL577" s="141">
        <v>148.80000000000001</v>
      </c>
    </row>
    <row r="578" spans="1:90" x14ac:dyDescent="0.2">
      <c r="A578" s="138" t="s">
        <v>3925</v>
      </c>
      <c r="B578" s="138" t="s">
        <v>3926</v>
      </c>
      <c r="C578" s="139">
        <v>0.55376000000000003</v>
      </c>
      <c r="D578" s="141">
        <v>103.2</v>
      </c>
      <c r="E578" s="141">
        <v>104</v>
      </c>
      <c r="F578" s="141">
        <v>106.4</v>
      </c>
      <c r="G578" s="141">
        <v>113.1</v>
      </c>
      <c r="H578" s="141">
        <v>111.9</v>
      </c>
      <c r="I578" s="141">
        <v>107.6</v>
      </c>
      <c r="J578" s="141">
        <v>100</v>
      </c>
      <c r="K578" s="141">
        <v>96.5</v>
      </c>
      <c r="L578" s="141">
        <v>96.4</v>
      </c>
      <c r="M578" s="141">
        <v>95.8</v>
      </c>
      <c r="N578" s="141">
        <v>94.4</v>
      </c>
      <c r="O578" s="141">
        <v>91.4</v>
      </c>
      <c r="P578" s="141">
        <v>90.7</v>
      </c>
      <c r="Q578" s="141">
        <v>90.9</v>
      </c>
      <c r="R578" s="141">
        <v>94.9</v>
      </c>
      <c r="S578" s="141">
        <v>105.1</v>
      </c>
      <c r="T578" s="141">
        <v>104.4</v>
      </c>
      <c r="U578" s="141">
        <v>105.4</v>
      </c>
      <c r="V578" s="141">
        <v>108.6</v>
      </c>
      <c r="W578" s="141">
        <v>109.5</v>
      </c>
      <c r="X578" s="141">
        <v>108.8</v>
      </c>
      <c r="Y578" s="141">
        <v>109.3</v>
      </c>
      <c r="Z578" s="141">
        <v>110.9</v>
      </c>
      <c r="AA578" s="141">
        <v>110.2</v>
      </c>
      <c r="AB578" s="141">
        <v>109.9</v>
      </c>
      <c r="AC578" s="141">
        <v>111.2</v>
      </c>
      <c r="AD578" s="141">
        <v>112.3</v>
      </c>
      <c r="AE578" s="141">
        <v>115.6</v>
      </c>
      <c r="AF578" s="141">
        <v>116.3</v>
      </c>
      <c r="AG578" s="141">
        <v>115.7</v>
      </c>
      <c r="AH578" s="141">
        <v>115.2</v>
      </c>
      <c r="AI578" s="141">
        <v>114.5</v>
      </c>
      <c r="AJ578" s="141">
        <v>114.8</v>
      </c>
      <c r="AK578" s="141">
        <v>116.7</v>
      </c>
      <c r="AL578" s="141">
        <v>117</v>
      </c>
      <c r="AM578" s="141">
        <v>115.7</v>
      </c>
      <c r="AN578" s="141">
        <v>117.3</v>
      </c>
      <c r="AO578" s="141">
        <v>122.2</v>
      </c>
      <c r="AP578" s="141">
        <v>135</v>
      </c>
      <c r="AQ578" s="141">
        <v>141.80000000000001</v>
      </c>
      <c r="AR578" s="141">
        <v>137.5</v>
      </c>
      <c r="AS578" s="141">
        <v>141.1</v>
      </c>
      <c r="AT578" s="141">
        <v>141.6</v>
      </c>
      <c r="AU578" s="141">
        <v>142.69999999999999</v>
      </c>
      <c r="AV578" s="141">
        <v>142.6</v>
      </c>
      <c r="AW578" s="141">
        <v>141.30000000000001</v>
      </c>
      <c r="AX578" s="141">
        <v>138.1</v>
      </c>
      <c r="AY578" s="141">
        <v>137.4</v>
      </c>
      <c r="AZ578" s="141">
        <v>125.1</v>
      </c>
      <c r="BA578" s="141">
        <v>121.1</v>
      </c>
      <c r="BB578" s="141">
        <v>119.8</v>
      </c>
      <c r="BC578" s="141">
        <v>117.1</v>
      </c>
      <c r="BD578" s="141">
        <v>116.8</v>
      </c>
      <c r="BE578" s="141">
        <v>116.7</v>
      </c>
      <c r="BF578" s="141">
        <v>117</v>
      </c>
      <c r="BG578" s="141">
        <v>118.1</v>
      </c>
      <c r="BH578" s="141">
        <v>120.2</v>
      </c>
      <c r="BI578" s="141">
        <v>120.2</v>
      </c>
      <c r="BJ578" s="141">
        <v>123.7</v>
      </c>
      <c r="BK578" s="141">
        <v>123.4</v>
      </c>
      <c r="BL578" s="141">
        <v>126.5</v>
      </c>
      <c r="BM578" s="141">
        <v>125.6</v>
      </c>
      <c r="BN578" s="141">
        <v>126.7</v>
      </c>
      <c r="BO578" s="141">
        <v>140.69999999999999</v>
      </c>
      <c r="BP578" s="141">
        <v>140.69999999999999</v>
      </c>
      <c r="BQ578" s="141">
        <v>139.9</v>
      </c>
      <c r="BR578" s="141">
        <v>138.1</v>
      </c>
      <c r="BS578" s="141">
        <v>137.9</v>
      </c>
      <c r="BT578" s="141">
        <v>138.1</v>
      </c>
      <c r="BU578" s="141">
        <v>138.6</v>
      </c>
      <c r="BV578" s="141">
        <v>138.80000000000001</v>
      </c>
      <c r="BW578" s="141">
        <v>138.80000000000001</v>
      </c>
      <c r="BX578" s="141">
        <v>140.1</v>
      </c>
      <c r="BY578" s="141">
        <v>141.69999999999999</v>
      </c>
      <c r="BZ578" s="141">
        <v>142.6</v>
      </c>
      <c r="CA578" s="141">
        <v>143.19999999999999</v>
      </c>
      <c r="CB578" s="141">
        <v>143.1</v>
      </c>
      <c r="CC578" s="141">
        <v>143.30000000000001</v>
      </c>
      <c r="CD578" s="141">
        <v>143.30000000000001</v>
      </c>
      <c r="CE578" s="141">
        <v>143.69999999999999</v>
      </c>
      <c r="CF578" s="141">
        <v>143.19999999999999</v>
      </c>
      <c r="CG578" s="141">
        <v>143.9</v>
      </c>
      <c r="CH578" s="141">
        <v>148.80000000000001</v>
      </c>
      <c r="CI578" s="141">
        <v>149.1</v>
      </c>
      <c r="CJ578" s="141">
        <v>149.1</v>
      </c>
      <c r="CK578" s="141">
        <v>149.1</v>
      </c>
      <c r="CL578" s="141">
        <v>150</v>
      </c>
    </row>
    <row r="579" spans="1:90" x14ac:dyDescent="0.2">
      <c r="A579" s="138" t="s">
        <v>3927</v>
      </c>
      <c r="B579" s="138" t="s">
        <v>3928</v>
      </c>
      <c r="C579" s="139">
        <v>0.44657999999999998</v>
      </c>
      <c r="D579" s="141">
        <v>103.9</v>
      </c>
      <c r="E579" s="141">
        <v>105</v>
      </c>
      <c r="F579" s="141">
        <v>111.2</v>
      </c>
      <c r="G579" s="141">
        <v>116.2</v>
      </c>
      <c r="H579" s="141">
        <v>114.7</v>
      </c>
      <c r="I579" s="141">
        <v>111.7</v>
      </c>
      <c r="J579" s="141">
        <v>108.7</v>
      </c>
      <c r="K579" s="141">
        <v>107.2</v>
      </c>
      <c r="L579" s="141">
        <v>106.2</v>
      </c>
      <c r="M579" s="141">
        <v>105.5</v>
      </c>
      <c r="N579" s="141">
        <v>103.8</v>
      </c>
      <c r="O579" s="141">
        <v>101.6</v>
      </c>
      <c r="P579" s="141">
        <v>99.9</v>
      </c>
      <c r="Q579" s="141">
        <v>99</v>
      </c>
      <c r="R579" s="141">
        <v>100.1</v>
      </c>
      <c r="S579" s="141">
        <v>106.3</v>
      </c>
      <c r="T579" s="141">
        <v>107.3</v>
      </c>
      <c r="U579" s="141">
        <v>107.9</v>
      </c>
      <c r="V579" s="141">
        <v>110.1</v>
      </c>
      <c r="W579" s="141">
        <v>110.3</v>
      </c>
      <c r="X579" s="141">
        <v>110.1</v>
      </c>
      <c r="Y579" s="141">
        <v>111.1</v>
      </c>
      <c r="Z579" s="141">
        <v>112.2</v>
      </c>
      <c r="AA579" s="141">
        <v>112.5</v>
      </c>
      <c r="AB579" s="141">
        <v>112</v>
      </c>
      <c r="AC579" s="141">
        <v>112.4</v>
      </c>
      <c r="AD579" s="141">
        <v>114.9</v>
      </c>
      <c r="AE579" s="141">
        <v>116.8</v>
      </c>
      <c r="AF579" s="141">
        <v>117.2</v>
      </c>
      <c r="AG579" s="141">
        <v>116.7</v>
      </c>
      <c r="AH579" s="141">
        <v>115.7</v>
      </c>
      <c r="AI579" s="141">
        <v>116.3</v>
      </c>
      <c r="AJ579" s="141">
        <v>116.6</v>
      </c>
      <c r="AK579" s="141">
        <v>117.5</v>
      </c>
      <c r="AL579" s="141">
        <v>117.4</v>
      </c>
      <c r="AM579" s="141">
        <v>118.7</v>
      </c>
      <c r="AN579" s="141">
        <v>121.1</v>
      </c>
      <c r="AO579" s="141">
        <v>123.8</v>
      </c>
      <c r="AP579" s="141">
        <v>133.30000000000001</v>
      </c>
      <c r="AQ579" s="141">
        <v>137.9</v>
      </c>
      <c r="AR579" s="141">
        <v>135.4</v>
      </c>
      <c r="AS579" s="141">
        <v>138.5</v>
      </c>
      <c r="AT579" s="141">
        <v>138.80000000000001</v>
      </c>
      <c r="AU579" s="141">
        <v>139.9</v>
      </c>
      <c r="AV579" s="141">
        <v>140.30000000000001</v>
      </c>
      <c r="AW579" s="141">
        <v>139.30000000000001</v>
      </c>
      <c r="AX579" s="141">
        <v>133.1</v>
      </c>
      <c r="AY579" s="141">
        <v>130.4</v>
      </c>
      <c r="AZ579" s="141">
        <v>125.9</v>
      </c>
      <c r="BA579" s="141">
        <v>121.7</v>
      </c>
      <c r="BB579" s="141">
        <v>122.9</v>
      </c>
      <c r="BC579" s="141">
        <v>121</v>
      </c>
      <c r="BD579" s="141">
        <v>121.1</v>
      </c>
      <c r="BE579" s="141">
        <v>121</v>
      </c>
      <c r="BF579" s="141">
        <v>121.7</v>
      </c>
      <c r="BG579" s="141">
        <v>123.6</v>
      </c>
      <c r="BH579" s="141">
        <v>125.8</v>
      </c>
      <c r="BI579" s="141">
        <v>126.3</v>
      </c>
      <c r="BJ579" s="141">
        <v>125.3</v>
      </c>
      <c r="BK579" s="141">
        <v>124.2</v>
      </c>
      <c r="BL579" s="141">
        <v>125.3</v>
      </c>
      <c r="BM579" s="141">
        <v>126.3</v>
      </c>
      <c r="BN579" s="141">
        <v>127.5</v>
      </c>
      <c r="BO579" s="141">
        <v>136.80000000000001</v>
      </c>
      <c r="BP579" s="141">
        <v>136.5</v>
      </c>
      <c r="BQ579" s="141">
        <v>136.1</v>
      </c>
      <c r="BR579" s="141">
        <v>134.80000000000001</v>
      </c>
      <c r="BS579" s="141">
        <v>134.9</v>
      </c>
      <c r="BT579" s="141">
        <v>135.80000000000001</v>
      </c>
      <c r="BU579" s="141">
        <v>139.1</v>
      </c>
      <c r="BV579" s="141">
        <v>138.9</v>
      </c>
      <c r="BW579" s="141">
        <v>146.9</v>
      </c>
      <c r="BX579" s="141">
        <v>146.19999999999999</v>
      </c>
      <c r="BY579" s="141">
        <v>153.1</v>
      </c>
      <c r="BZ579" s="141">
        <v>154.6</v>
      </c>
      <c r="CA579" s="141">
        <v>154.9</v>
      </c>
      <c r="CB579" s="141">
        <v>155.4</v>
      </c>
      <c r="CC579" s="141">
        <v>155.1</v>
      </c>
      <c r="CD579" s="141">
        <v>154.9</v>
      </c>
      <c r="CE579" s="141">
        <v>155.9</v>
      </c>
      <c r="CF579" s="141">
        <v>158.1</v>
      </c>
      <c r="CG579" s="141">
        <v>158.9</v>
      </c>
      <c r="CH579" s="141">
        <v>162.80000000000001</v>
      </c>
      <c r="CI579" s="141">
        <v>162.4</v>
      </c>
      <c r="CJ579" s="141">
        <v>163.1</v>
      </c>
      <c r="CK579" s="141">
        <v>162.9</v>
      </c>
      <c r="CL579" s="141">
        <v>163.19999999999999</v>
      </c>
    </row>
    <row r="580" spans="1:90" x14ac:dyDescent="0.2">
      <c r="A580" s="138" t="s">
        <v>3929</v>
      </c>
      <c r="B580" s="138" t="s">
        <v>3930</v>
      </c>
      <c r="C580" s="139">
        <v>0.21359</v>
      </c>
      <c r="D580" s="141">
        <v>102</v>
      </c>
      <c r="E580" s="141">
        <v>102.5</v>
      </c>
      <c r="F580" s="141">
        <v>107.5</v>
      </c>
      <c r="G580" s="141">
        <v>113.1</v>
      </c>
      <c r="H580" s="141">
        <v>110.6</v>
      </c>
      <c r="I580" s="141">
        <v>108.8</v>
      </c>
      <c r="J580" s="141">
        <v>103.5</v>
      </c>
      <c r="K580" s="141">
        <v>101.6</v>
      </c>
      <c r="L580" s="141">
        <v>99.1</v>
      </c>
      <c r="M580" s="141">
        <v>98.4</v>
      </c>
      <c r="N580" s="141">
        <v>98</v>
      </c>
      <c r="O580" s="141">
        <v>96.6</v>
      </c>
      <c r="P580" s="141">
        <v>95.4</v>
      </c>
      <c r="Q580" s="141">
        <v>95.3</v>
      </c>
      <c r="R580" s="141">
        <v>97.7</v>
      </c>
      <c r="S580" s="141">
        <v>105.4</v>
      </c>
      <c r="T580" s="141">
        <v>107.6</v>
      </c>
      <c r="U580" s="141">
        <v>108.1</v>
      </c>
      <c r="V580" s="141">
        <v>111.3</v>
      </c>
      <c r="W580" s="141">
        <v>113</v>
      </c>
      <c r="X580" s="141">
        <v>112.7</v>
      </c>
      <c r="Y580" s="141">
        <v>114.9</v>
      </c>
      <c r="Z580" s="141">
        <v>119.1</v>
      </c>
      <c r="AA580" s="141">
        <v>120.5</v>
      </c>
      <c r="AB580" s="141">
        <v>121.1</v>
      </c>
      <c r="AC580" s="141">
        <v>121.7</v>
      </c>
      <c r="AD580" s="141">
        <v>121.2</v>
      </c>
      <c r="AE580" s="141">
        <v>123.1</v>
      </c>
      <c r="AF580" s="141">
        <v>122.9</v>
      </c>
      <c r="AG580" s="141">
        <v>124</v>
      </c>
      <c r="AH580" s="141">
        <v>123</v>
      </c>
      <c r="AI580" s="141">
        <v>122.5</v>
      </c>
      <c r="AJ580" s="141">
        <v>121.7</v>
      </c>
      <c r="AK580" s="141">
        <v>121.4</v>
      </c>
      <c r="AL580" s="141">
        <v>125.2</v>
      </c>
      <c r="AM580" s="141">
        <v>124.7</v>
      </c>
      <c r="AN580" s="141">
        <v>125.4</v>
      </c>
      <c r="AO580" s="141">
        <v>129.1</v>
      </c>
      <c r="AP580" s="141">
        <v>134.19999999999999</v>
      </c>
      <c r="AQ580" s="141">
        <v>140.30000000000001</v>
      </c>
      <c r="AR580" s="141">
        <v>140.19999999999999</v>
      </c>
      <c r="AS580" s="141">
        <v>143.5</v>
      </c>
      <c r="AT580" s="141">
        <v>143.6</v>
      </c>
      <c r="AU580" s="141">
        <v>143.80000000000001</v>
      </c>
      <c r="AV580" s="141">
        <v>144.1</v>
      </c>
      <c r="AW580" s="141">
        <v>142.80000000000001</v>
      </c>
      <c r="AX580" s="141">
        <v>132.6</v>
      </c>
      <c r="AY580" s="141">
        <v>130</v>
      </c>
      <c r="AZ580" s="141">
        <v>118.3</v>
      </c>
      <c r="BA580" s="141">
        <v>116.1</v>
      </c>
      <c r="BB580" s="141">
        <v>118.7</v>
      </c>
      <c r="BC580" s="141">
        <v>114.4</v>
      </c>
      <c r="BD580" s="141">
        <v>115.4</v>
      </c>
      <c r="BE580" s="141">
        <v>116.4</v>
      </c>
      <c r="BF580" s="141">
        <v>116.5</v>
      </c>
      <c r="BG580" s="141">
        <v>117.7</v>
      </c>
      <c r="BH580" s="141">
        <v>120.8</v>
      </c>
      <c r="BI580" s="141">
        <v>121.1</v>
      </c>
      <c r="BJ580" s="141">
        <v>120.5</v>
      </c>
      <c r="BK580" s="141">
        <v>119.5</v>
      </c>
      <c r="BL580" s="141">
        <v>122.7</v>
      </c>
      <c r="BM580" s="141">
        <v>124</v>
      </c>
      <c r="BN580" s="141">
        <v>125.8</v>
      </c>
      <c r="BO580" s="141">
        <v>136.9</v>
      </c>
      <c r="BP580" s="141">
        <v>136.19999999999999</v>
      </c>
      <c r="BQ580" s="141">
        <v>134.69999999999999</v>
      </c>
      <c r="BR580" s="141">
        <v>133.30000000000001</v>
      </c>
      <c r="BS580" s="141">
        <v>133.19999999999999</v>
      </c>
      <c r="BT580" s="141">
        <v>134.4</v>
      </c>
      <c r="BU580" s="141">
        <v>134.6</v>
      </c>
      <c r="BV580" s="141">
        <v>134.6</v>
      </c>
      <c r="BW580" s="141">
        <v>135.1</v>
      </c>
      <c r="BX580" s="141">
        <v>137</v>
      </c>
      <c r="BY580" s="141">
        <v>141.80000000000001</v>
      </c>
      <c r="BZ580" s="141">
        <v>145</v>
      </c>
      <c r="CA580" s="141">
        <v>144.80000000000001</v>
      </c>
      <c r="CB580" s="141">
        <v>144.4</v>
      </c>
      <c r="CC580" s="141">
        <v>145.30000000000001</v>
      </c>
      <c r="CD580" s="141">
        <v>146.1</v>
      </c>
      <c r="CE580" s="141">
        <v>145.6</v>
      </c>
      <c r="CF580" s="141">
        <v>145.4</v>
      </c>
      <c r="CG580" s="141">
        <v>146.4</v>
      </c>
      <c r="CH580" s="141">
        <v>148.5</v>
      </c>
      <c r="CI580" s="141">
        <v>147.1</v>
      </c>
      <c r="CJ580" s="141">
        <v>147.30000000000001</v>
      </c>
      <c r="CK580" s="141">
        <v>147.5</v>
      </c>
      <c r="CL580" s="141">
        <v>148.30000000000001</v>
      </c>
    </row>
    <row r="581" spans="1:90" x14ac:dyDescent="0.2">
      <c r="A581" s="138" t="s">
        <v>3931</v>
      </c>
      <c r="B581" s="138" t="s">
        <v>3932</v>
      </c>
      <c r="C581" s="139">
        <v>0.31396000000000002</v>
      </c>
      <c r="D581" s="141">
        <v>100.7</v>
      </c>
      <c r="E581" s="141">
        <v>100.6</v>
      </c>
      <c r="F581" s="141">
        <v>100.8</v>
      </c>
      <c r="G581" s="141">
        <v>101.1</v>
      </c>
      <c r="H581" s="141">
        <v>101.5</v>
      </c>
      <c r="I581" s="141">
        <v>100.7</v>
      </c>
      <c r="J581" s="141">
        <v>99.2</v>
      </c>
      <c r="K581" s="141">
        <v>98.1</v>
      </c>
      <c r="L581" s="141">
        <v>97.6</v>
      </c>
      <c r="M581" s="141">
        <v>95.9</v>
      </c>
      <c r="N581" s="141">
        <v>96.8</v>
      </c>
      <c r="O581" s="141">
        <v>95.5</v>
      </c>
      <c r="P581" s="141">
        <v>96.1</v>
      </c>
      <c r="Q581" s="141">
        <v>95.9</v>
      </c>
      <c r="R581" s="141">
        <v>94.7</v>
      </c>
      <c r="S581" s="141">
        <v>96.3</v>
      </c>
      <c r="T581" s="141">
        <v>99</v>
      </c>
      <c r="U581" s="141">
        <v>99</v>
      </c>
      <c r="V581" s="141">
        <v>99.4</v>
      </c>
      <c r="W581" s="141">
        <v>99.9</v>
      </c>
      <c r="X581" s="141">
        <v>100</v>
      </c>
      <c r="Y581" s="141">
        <v>101.5</v>
      </c>
      <c r="Z581" s="141">
        <v>101</v>
      </c>
      <c r="AA581" s="141">
        <v>101.7</v>
      </c>
      <c r="AB581" s="141">
        <v>106.6</v>
      </c>
      <c r="AC581" s="141">
        <v>106.6</v>
      </c>
      <c r="AD581" s="141">
        <v>108.5</v>
      </c>
      <c r="AE581" s="141">
        <v>108.3</v>
      </c>
      <c r="AF581" s="141">
        <v>109.1</v>
      </c>
      <c r="AG581" s="141">
        <v>109.5</v>
      </c>
      <c r="AH581" s="141">
        <v>109.5</v>
      </c>
      <c r="AI581" s="141">
        <v>110.6</v>
      </c>
      <c r="AJ581" s="141">
        <v>110.3</v>
      </c>
      <c r="AK581" s="141">
        <v>110.9</v>
      </c>
      <c r="AL581" s="141">
        <v>110.9</v>
      </c>
      <c r="AM581" s="141">
        <v>111.8</v>
      </c>
      <c r="AN581" s="141">
        <v>116.5</v>
      </c>
      <c r="AO581" s="141">
        <v>117.1</v>
      </c>
      <c r="AP581" s="141">
        <v>119</v>
      </c>
      <c r="AQ581" s="141">
        <v>123.9</v>
      </c>
      <c r="AR581" s="141">
        <v>124.7</v>
      </c>
      <c r="AS581" s="141">
        <v>126.8</v>
      </c>
      <c r="AT581" s="141">
        <v>129</v>
      </c>
      <c r="AU581" s="141">
        <v>130.30000000000001</v>
      </c>
      <c r="AV581" s="141">
        <v>130.30000000000001</v>
      </c>
      <c r="AW581" s="141">
        <v>126.3</v>
      </c>
      <c r="AX581" s="141">
        <v>123.1</v>
      </c>
      <c r="AY581" s="141">
        <v>118.4</v>
      </c>
      <c r="AZ581" s="141">
        <v>115.1</v>
      </c>
      <c r="BA581" s="141">
        <v>114.8</v>
      </c>
      <c r="BB581" s="141">
        <v>115.5</v>
      </c>
      <c r="BC581" s="141">
        <v>114.2</v>
      </c>
      <c r="BD581" s="141">
        <v>114.5</v>
      </c>
      <c r="BE581" s="141">
        <v>114.7</v>
      </c>
      <c r="BF581" s="141">
        <v>115.1</v>
      </c>
      <c r="BG581" s="141">
        <v>116.1</v>
      </c>
      <c r="BH581" s="141">
        <v>117.4</v>
      </c>
      <c r="BI581" s="141">
        <v>117.7</v>
      </c>
      <c r="BJ581" s="141">
        <v>115.7</v>
      </c>
      <c r="BK581" s="141">
        <v>116.3</v>
      </c>
      <c r="BL581" s="141">
        <v>112.6</v>
      </c>
      <c r="BM581" s="141">
        <v>112.1</v>
      </c>
      <c r="BN581" s="141">
        <v>113.5</v>
      </c>
      <c r="BO581" s="141">
        <v>118</v>
      </c>
      <c r="BP581" s="141">
        <v>117.8</v>
      </c>
      <c r="BQ581" s="141">
        <v>117.9</v>
      </c>
      <c r="BR581" s="141">
        <v>117.4</v>
      </c>
      <c r="BS581" s="141">
        <v>116.5</v>
      </c>
      <c r="BT581" s="141">
        <v>116.1</v>
      </c>
      <c r="BU581" s="141">
        <v>116.1</v>
      </c>
      <c r="BV581" s="141">
        <v>116.4</v>
      </c>
      <c r="BW581" s="141">
        <v>118.3</v>
      </c>
      <c r="BX581" s="141">
        <v>119.6</v>
      </c>
      <c r="BY581" s="141">
        <v>121.3</v>
      </c>
      <c r="BZ581" s="141">
        <v>124.4</v>
      </c>
      <c r="CA581" s="141">
        <v>125.4</v>
      </c>
      <c r="CB581" s="141">
        <v>124.1</v>
      </c>
      <c r="CC581" s="141">
        <v>124.8</v>
      </c>
      <c r="CD581" s="141">
        <v>125.3</v>
      </c>
      <c r="CE581" s="141">
        <v>126.1</v>
      </c>
      <c r="CF581" s="141">
        <v>125.3</v>
      </c>
      <c r="CG581" s="141">
        <v>125.2</v>
      </c>
      <c r="CH581" s="141">
        <v>125.4</v>
      </c>
      <c r="CI581" s="141">
        <v>124.9</v>
      </c>
      <c r="CJ581" s="141">
        <v>124.1</v>
      </c>
      <c r="CK581" s="141">
        <v>125.1</v>
      </c>
      <c r="CL581" s="141">
        <v>127.2</v>
      </c>
    </row>
    <row r="582" spans="1:90" x14ac:dyDescent="0.2">
      <c r="A582" s="138" t="s">
        <v>3933</v>
      </c>
      <c r="B582" s="138" t="s">
        <v>3934</v>
      </c>
      <c r="C582" s="139">
        <v>0.31396000000000002</v>
      </c>
      <c r="D582" s="141">
        <v>100.7</v>
      </c>
      <c r="E582" s="141">
        <v>100.6</v>
      </c>
      <c r="F582" s="141">
        <v>100.8</v>
      </c>
      <c r="G582" s="141">
        <v>101.1</v>
      </c>
      <c r="H582" s="141">
        <v>101.5</v>
      </c>
      <c r="I582" s="141">
        <v>100.7</v>
      </c>
      <c r="J582" s="141">
        <v>99.2</v>
      </c>
      <c r="K582" s="141">
        <v>98.1</v>
      </c>
      <c r="L582" s="141">
        <v>97.6</v>
      </c>
      <c r="M582" s="141">
        <v>95.9</v>
      </c>
      <c r="N582" s="141">
        <v>96.8</v>
      </c>
      <c r="O582" s="141">
        <v>95.5</v>
      </c>
      <c r="P582" s="141">
        <v>96.1</v>
      </c>
      <c r="Q582" s="141">
        <v>95.9</v>
      </c>
      <c r="R582" s="141">
        <v>94.7</v>
      </c>
      <c r="S582" s="141">
        <v>96.3</v>
      </c>
      <c r="T582" s="141">
        <v>99</v>
      </c>
      <c r="U582" s="141">
        <v>99</v>
      </c>
      <c r="V582" s="141">
        <v>99.4</v>
      </c>
      <c r="W582" s="141">
        <v>99.9</v>
      </c>
      <c r="X582" s="141">
        <v>100</v>
      </c>
      <c r="Y582" s="141">
        <v>101.5</v>
      </c>
      <c r="Z582" s="141">
        <v>101</v>
      </c>
      <c r="AA582" s="141">
        <v>101.7</v>
      </c>
      <c r="AB582" s="141">
        <v>106.6</v>
      </c>
      <c r="AC582" s="141">
        <v>106.6</v>
      </c>
      <c r="AD582" s="141">
        <v>108.5</v>
      </c>
      <c r="AE582" s="141">
        <v>108.3</v>
      </c>
      <c r="AF582" s="141">
        <v>109.1</v>
      </c>
      <c r="AG582" s="141">
        <v>109.5</v>
      </c>
      <c r="AH582" s="141">
        <v>109.5</v>
      </c>
      <c r="AI582" s="141">
        <v>110.6</v>
      </c>
      <c r="AJ582" s="141">
        <v>110.3</v>
      </c>
      <c r="AK582" s="141">
        <v>110.9</v>
      </c>
      <c r="AL582" s="141">
        <v>110.9</v>
      </c>
      <c r="AM582" s="141">
        <v>111.8</v>
      </c>
      <c r="AN582" s="141">
        <v>116.5</v>
      </c>
      <c r="AO582" s="141">
        <v>117.1</v>
      </c>
      <c r="AP582" s="141">
        <v>119</v>
      </c>
      <c r="AQ582" s="141">
        <v>123.9</v>
      </c>
      <c r="AR582" s="141">
        <v>124.7</v>
      </c>
      <c r="AS582" s="141">
        <v>126.8</v>
      </c>
      <c r="AT582" s="141">
        <v>129</v>
      </c>
      <c r="AU582" s="141">
        <v>130.30000000000001</v>
      </c>
      <c r="AV582" s="141">
        <v>130.30000000000001</v>
      </c>
      <c r="AW582" s="141">
        <v>126.3</v>
      </c>
      <c r="AX582" s="141">
        <v>123.1</v>
      </c>
      <c r="AY582" s="141">
        <v>118.4</v>
      </c>
      <c r="AZ582" s="141">
        <v>115.1</v>
      </c>
      <c r="BA582" s="141">
        <v>114.8</v>
      </c>
      <c r="BB582" s="141">
        <v>115.5</v>
      </c>
      <c r="BC582" s="141">
        <v>114.2</v>
      </c>
      <c r="BD582" s="141">
        <v>114.5</v>
      </c>
      <c r="BE582" s="141">
        <v>114.7</v>
      </c>
      <c r="BF582" s="141">
        <v>115.1</v>
      </c>
      <c r="BG582" s="141">
        <v>116.1</v>
      </c>
      <c r="BH582" s="141">
        <v>117.4</v>
      </c>
      <c r="BI582" s="141">
        <v>117.7</v>
      </c>
      <c r="BJ582" s="141">
        <v>115.7</v>
      </c>
      <c r="BK582" s="141">
        <v>116.3</v>
      </c>
      <c r="BL582" s="141">
        <v>112.6</v>
      </c>
      <c r="BM582" s="141">
        <v>112.1</v>
      </c>
      <c r="BN582" s="141">
        <v>113.5</v>
      </c>
      <c r="BO582" s="141">
        <v>118</v>
      </c>
      <c r="BP582" s="141">
        <v>117.8</v>
      </c>
      <c r="BQ582" s="141">
        <v>117.9</v>
      </c>
      <c r="BR582" s="141">
        <v>117.4</v>
      </c>
      <c r="BS582" s="141">
        <v>116.5</v>
      </c>
      <c r="BT582" s="141">
        <v>116.1</v>
      </c>
      <c r="BU582" s="141">
        <v>116.1</v>
      </c>
      <c r="BV582" s="141">
        <v>116.4</v>
      </c>
      <c r="BW582" s="141">
        <v>118.3</v>
      </c>
      <c r="BX582" s="141">
        <v>119.6</v>
      </c>
      <c r="BY582" s="141">
        <v>121.3</v>
      </c>
      <c r="BZ582" s="141">
        <v>124.4</v>
      </c>
      <c r="CA582" s="141">
        <v>125.4</v>
      </c>
      <c r="CB582" s="141">
        <v>124.1</v>
      </c>
      <c r="CC582" s="141">
        <v>124.8</v>
      </c>
      <c r="CD582" s="141">
        <v>125.3</v>
      </c>
      <c r="CE582" s="141">
        <v>126.1</v>
      </c>
      <c r="CF582" s="141">
        <v>125.3</v>
      </c>
      <c r="CG582" s="141">
        <v>125.2</v>
      </c>
      <c r="CH582" s="141">
        <v>125.4</v>
      </c>
      <c r="CI582" s="141">
        <v>124.9</v>
      </c>
      <c r="CJ582" s="141">
        <v>124.1</v>
      </c>
      <c r="CK582" s="141">
        <v>125.1</v>
      </c>
      <c r="CL582" s="141">
        <v>127.2</v>
      </c>
    </row>
    <row r="583" spans="1:90" x14ac:dyDescent="0.2">
      <c r="A583" s="138" t="s">
        <v>3935</v>
      </c>
      <c r="B583" s="138" t="s">
        <v>3936</v>
      </c>
      <c r="C583" s="139">
        <v>0.93757999999999997</v>
      </c>
      <c r="D583" s="141">
        <v>101</v>
      </c>
      <c r="E583" s="141">
        <v>102.1</v>
      </c>
      <c r="F583" s="141">
        <v>102.1</v>
      </c>
      <c r="G583" s="141">
        <v>106.4</v>
      </c>
      <c r="H583" s="141">
        <v>109.8</v>
      </c>
      <c r="I583" s="141">
        <v>108.1</v>
      </c>
      <c r="J583" s="141">
        <v>107.3</v>
      </c>
      <c r="K583" s="141">
        <v>107.3</v>
      </c>
      <c r="L583" s="141">
        <v>106.8</v>
      </c>
      <c r="M583" s="141">
        <v>106</v>
      </c>
      <c r="N583" s="141">
        <v>104.7</v>
      </c>
      <c r="O583" s="141">
        <v>105</v>
      </c>
      <c r="P583" s="141">
        <v>103.1</v>
      </c>
      <c r="Q583" s="141">
        <v>103.9</v>
      </c>
      <c r="R583" s="141">
        <v>105.6</v>
      </c>
      <c r="S583" s="141">
        <v>108.2</v>
      </c>
      <c r="T583" s="141">
        <v>109.7</v>
      </c>
      <c r="U583" s="141">
        <v>109.7</v>
      </c>
      <c r="V583" s="141">
        <v>111.3</v>
      </c>
      <c r="W583" s="141">
        <v>113</v>
      </c>
      <c r="X583" s="141">
        <v>113.7</v>
      </c>
      <c r="Y583" s="141">
        <v>113.5</v>
      </c>
      <c r="Z583" s="141">
        <v>112.9</v>
      </c>
      <c r="AA583" s="141">
        <v>114</v>
      </c>
      <c r="AB583" s="141">
        <v>114</v>
      </c>
      <c r="AC583" s="141">
        <v>116.3</v>
      </c>
      <c r="AD583" s="141">
        <v>118.4</v>
      </c>
      <c r="AE583" s="141">
        <v>122</v>
      </c>
      <c r="AF583" s="141">
        <v>122.9</v>
      </c>
      <c r="AG583" s="141">
        <v>125.4</v>
      </c>
      <c r="AH583" s="141">
        <v>121.5</v>
      </c>
      <c r="AI583" s="141">
        <v>121.2</v>
      </c>
      <c r="AJ583" s="141">
        <v>121</v>
      </c>
      <c r="AK583" s="141">
        <v>122.7</v>
      </c>
      <c r="AL583" s="141">
        <v>122.8</v>
      </c>
      <c r="AM583" s="141">
        <v>123.9</v>
      </c>
      <c r="AN583" s="141">
        <v>127.1</v>
      </c>
      <c r="AO583" s="141">
        <v>130</v>
      </c>
      <c r="AP583" s="141">
        <v>132.80000000000001</v>
      </c>
      <c r="AQ583" s="141">
        <v>137.1</v>
      </c>
      <c r="AR583" s="141">
        <v>138.19999999999999</v>
      </c>
      <c r="AS583" s="141">
        <v>139</v>
      </c>
      <c r="AT583" s="141">
        <v>140.9</v>
      </c>
      <c r="AU583" s="141">
        <v>141.30000000000001</v>
      </c>
      <c r="AV583" s="141">
        <v>141.9</v>
      </c>
      <c r="AW583" s="141">
        <v>141.30000000000001</v>
      </c>
      <c r="AX583" s="141">
        <v>139.5</v>
      </c>
      <c r="AY583" s="141">
        <v>136.19999999999999</v>
      </c>
      <c r="AZ583" s="141">
        <v>137.5</v>
      </c>
      <c r="BA583" s="141">
        <v>135.69999999999999</v>
      </c>
      <c r="BB583" s="141">
        <v>136.5</v>
      </c>
      <c r="BC583" s="141">
        <v>134.80000000000001</v>
      </c>
      <c r="BD583" s="141">
        <v>134.1</v>
      </c>
      <c r="BE583" s="141">
        <v>135.30000000000001</v>
      </c>
      <c r="BF583" s="141">
        <v>135.30000000000001</v>
      </c>
      <c r="BG583" s="141">
        <v>136.80000000000001</v>
      </c>
      <c r="BH583" s="141">
        <v>136.9</v>
      </c>
      <c r="BI583" s="141">
        <v>138.1</v>
      </c>
      <c r="BJ583" s="141">
        <v>139.30000000000001</v>
      </c>
      <c r="BK583" s="141">
        <v>139.6</v>
      </c>
      <c r="BL583" s="141">
        <v>142.4</v>
      </c>
      <c r="BM583" s="141">
        <v>141.69999999999999</v>
      </c>
      <c r="BN583" s="141">
        <v>140.69999999999999</v>
      </c>
      <c r="BO583" s="141">
        <v>142.4</v>
      </c>
      <c r="BP583" s="141">
        <v>143</v>
      </c>
      <c r="BQ583" s="141">
        <v>143.1</v>
      </c>
      <c r="BR583" s="141">
        <v>143.6</v>
      </c>
      <c r="BS583" s="141">
        <v>143.80000000000001</v>
      </c>
      <c r="BT583" s="141">
        <v>143.5</v>
      </c>
      <c r="BU583" s="141">
        <v>143.9</v>
      </c>
      <c r="BV583" s="141">
        <v>143.69999999999999</v>
      </c>
      <c r="BW583" s="141">
        <v>143.6</v>
      </c>
      <c r="BX583" s="141">
        <v>140.4</v>
      </c>
      <c r="BY583" s="141">
        <v>141.30000000000001</v>
      </c>
      <c r="BZ583" s="141">
        <v>140.80000000000001</v>
      </c>
      <c r="CA583" s="141">
        <v>140</v>
      </c>
      <c r="CB583" s="141">
        <v>142.19999999999999</v>
      </c>
      <c r="CC583" s="141">
        <v>143.80000000000001</v>
      </c>
      <c r="CD583" s="141">
        <v>142.4</v>
      </c>
      <c r="CE583" s="141">
        <v>143.80000000000001</v>
      </c>
      <c r="CF583" s="141">
        <v>143.30000000000001</v>
      </c>
      <c r="CG583" s="141">
        <v>144.80000000000001</v>
      </c>
      <c r="CH583" s="141">
        <v>145.9</v>
      </c>
      <c r="CI583" s="141">
        <v>149.80000000000001</v>
      </c>
      <c r="CJ583" s="141">
        <v>151</v>
      </c>
      <c r="CK583" s="141">
        <v>151.30000000000001</v>
      </c>
      <c r="CL583" s="141">
        <v>152.9</v>
      </c>
    </row>
    <row r="584" spans="1:90" x14ac:dyDescent="0.2">
      <c r="A584" s="138" t="s">
        <v>3937</v>
      </c>
      <c r="B584" s="138" t="s">
        <v>3938</v>
      </c>
      <c r="C584" s="139">
        <v>8.6389999999999995E-2</v>
      </c>
      <c r="D584" s="141">
        <v>99.7</v>
      </c>
      <c r="E584" s="141">
        <v>99.5</v>
      </c>
      <c r="F584" s="141">
        <v>102.9</v>
      </c>
      <c r="G584" s="141">
        <v>108.2</v>
      </c>
      <c r="H584" s="141">
        <v>106.9</v>
      </c>
      <c r="I584" s="141">
        <v>107</v>
      </c>
      <c r="J584" s="141">
        <v>104.7</v>
      </c>
      <c r="K584" s="141">
        <v>105.4</v>
      </c>
      <c r="L584" s="141">
        <v>104.3</v>
      </c>
      <c r="M584" s="141">
        <v>102.6</v>
      </c>
      <c r="N584" s="141">
        <v>101.8</v>
      </c>
      <c r="O584" s="141">
        <v>101.2</v>
      </c>
      <c r="P584" s="141">
        <v>101.2</v>
      </c>
      <c r="Q584" s="141">
        <v>102</v>
      </c>
      <c r="R584" s="141">
        <v>103.2</v>
      </c>
      <c r="S584" s="141">
        <v>108.7</v>
      </c>
      <c r="T584" s="141">
        <v>107.9</v>
      </c>
      <c r="U584" s="141">
        <v>107</v>
      </c>
      <c r="V584" s="141">
        <v>107.6</v>
      </c>
      <c r="W584" s="141">
        <v>107.7</v>
      </c>
      <c r="X584" s="141">
        <v>108.8</v>
      </c>
      <c r="Y584" s="141">
        <v>110.1</v>
      </c>
      <c r="Z584" s="141">
        <v>109.7</v>
      </c>
      <c r="AA584" s="141">
        <v>110.1</v>
      </c>
      <c r="AB584" s="141">
        <v>110</v>
      </c>
      <c r="AC584" s="141">
        <v>110.7</v>
      </c>
      <c r="AD584" s="141">
        <v>113.5</v>
      </c>
      <c r="AE584" s="141">
        <v>125.7</v>
      </c>
      <c r="AF584" s="141">
        <v>127.3</v>
      </c>
      <c r="AG584" s="141">
        <v>129.1</v>
      </c>
      <c r="AH584" s="141">
        <v>127.8</v>
      </c>
      <c r="AI584" s="141">
        <v>127.6</v>
      </c>
      <c r="AJ584" s="141">
        <v>127</v>
      </c>
      <c r="AK584" s="141">
        <v>129.1</v>
      </c>
      <c r="AL584" s="141">
        <v>130.19999999999999</v>
      </c>
      <c r="AM584" s="141">
        <v>131.6</v>
      </c>
      <c r="AN584" s="141">
        <v>132.6</v>
      </c>
      <c r="AO584" s="141">
        <v>132.6</v>
      </c>
      <c r="AP584" s="141">
        <v>144.69999999999999</v>
      </c>
      <c r="AQ584" s="141">
        <v>144.69999999999999</v>
      </c>
      <c r="AR584" s="141">
        <v>148.30000000000001</v>
      </c>
      <c r="AS584" s="141">
        <v>147.4</v>
      </c>
      <c r="AT584" s="141">
        <v>144.5</v>
      </c>
      <c r="AU584" s="141">
        <v>144.5</v>
      </c>
      <c r="AV584" s="141">
        <v>144.5</v>
      </c>
      <c r="AW584" s="141">
        <v>144.5</v>
      </c>
      <c r="AX584" s="141">
        <v>144.5</v>
      </c>
      <c r="AY584" s="141">
        <v>144.5</v>
      </c>
      <c r="AZ584" s="141">
        <v>144.5</v>
      </c>
      <c r="BA584" s="141">
        <v>144.5</v>
      </c>
      <c r="BB584" s="141">
        <v>144.5</v>
      </c>
      <c r="BC584" s="141">
        <v>144.5</v>
      </c>
      <c r="BD584" s="141">
        <v>144.5</v>
      </c>
      <c r="BE584" s="141">
        <v>144.5</v>
      </c>
      <c r="BF584" s="141">
        <v>144.5</v>
      </c>
      <c r="BG584" s="141">
        <v>144.5</v>
      </c>
      <c r="BH584" s="141">
        <v>144.5</v>
      </c>
      <c r="BI584" s="141">
        <v>144.5</v>
      </c>
      <c r="BJ584" s="141">
        <v>144.5</v>
      </c>
      <c r="BK584" s="141">
        <v>138.19999999999999</v>
      </c>
      <c r="BL584" s="141">
        <v>141.19999999999999</v>
      </c>
      <c r="BM584" s="141">
        <v>140.69999999999999</v>
      </c>
      <c r="BN584" s="141">
        <v>138.30000000000001</v>
      </c>
      <c r="BO584" s="141">
        <v>137.1</v>
      </c>
      <c r="BP584" s="141">
        <v>132.80000000000001</v>
      </c>
      <c r="BQ584" s="141">
        <v>133.69999999999999</v>
      </c>
      <c r="BR584" s="141">
        <v>133.69999999999999</v>
      </c>
      <c r="BS584" s="141">
        <v>133.69999999999999</v>
      </c>
      <c r="BT584" s="141">
        <v>132.4</v>
      </c>
      <c r="BU584" s="141">
        <v>132.80000000000001</v>
      </c>
      <c r="BV584" s="141">
        <v>132.80000000000001</v>
      </c>
      <c r="BW584" s="141">
        <v>132.19999999999999</v>
      </c>
      <c r="BX584" s="141">
        <v>136</v>
      </c>
      <c r="BY584" s="141">
        <v>141.1</v>
      </c>
      <c r="BZ584" s="141">
        <v>137.80000000000001</v>
      </c>
      <c r="CA584" s="141">
        <v>138.19999999999999</v>
      </c>
      <c r="CB584" s="141">
        <v>138.19999999999999</v>
      </c>
      <c r="CC584" s="141">
        <v>139.30000000000001</v>
      </c>
      <c r="CD584" s="141">
        <v>139.30000000000001</v>
      </c>
      <c r="CE584" s="141">
        <v>139.6</v>
      </c>
      <c r="CF584" s="141">
        <v>135.4</v>
      </c>
      <c r="CG584" s="141">
        <v>140</v>
      </c>
      <c r="CH584" s="141">
        <v>140.4</v>
      </c>
      <c r="CI584" s="141">
        <v>142.69999999999999</v>
      </c>
      <c r="CJ584" s="141">
        <v>143.5</v>
      </c>
      <c r="CK584" s="141">
        <v>144.9</v>
      </c>
      <c r="CL584" s="141">
        <v>144.69999999999999</v>
      </c>
    </row>
    <row r="585" spans="1:90" x14ac:dyDescent="0.2">
      <c r="A585" s="138" t="s">
        <v>3939</v>
      </c>
      <c r="B585" s="138" t="s">
        <v>3940</v>
      </c>
      <c r="C585" s="139">
        <v>0.41503000000000001</v>
      </c>
      <c r="D585" s="141">
        <v>101.4</v>
      </c>
      <c r="E585" s="141">
        <v>103.3</v>
      </c>
      <c r="F585" s="141">
        <v>101.9</v>
      </c>
      <c r="G585" s="141">
        <v>105.6</v>
      </c>
      <c r="H585" s="141">
        <v>113.8</v>
      </c>
      <c r="I585" s="141">
        <v>110.3</v>
      </c>
      <c r="J585" s="141">
        <v>107.7</v>
      </c>
      <c r="K585" s="141">
        <v>107.8</v>
      </c>
      <c r="L585" s="141">
        <v>106.7</v>
      </c>
      <c r="M585" s="141">
        <v>105.2</v>
      </c>
      <c r="N585" s="141">
        <v>103.3</v>
      </c>
      <c r="O585" s="141">
        <v>104.6</v>
      </c>
      <c r="P585" s="141">
        <v>100.4</v>
      </c>
      <c r="Q585" s="141">
        <v>101.5</v>
      </c>
      <c r="R585" s="141">
        <v>104.8</v>
      </c>
      <c r="S585" s="141">
        <v>104.6</v>
      </c>
      <c r="T585" s="141">
        <v>108.2</v>
      </c>
      <c r="U585" s="141">
        <v>108.2</v>
      </c>
      <c r="V585" s="141">
        <v>111.5</v>
      </c>
      <c r="W585" s="141">
        <v>115.1</v>
      </c>
      <c r="X585" s="141">
        <v>115.5</v>
      </c>
      <c r="Y585" s="141">
        <v>114.6</v>
      </c>
      <c r="Z585" s="141">
        <v>113.4</v>
      </c>
      <c r="AA585" s="141">
        <v>115.1</v>
      </c>
      <c r="AB585" s="141">
        <v>114.2</v>
      </c>
      <c r="AC585" s="141">
        <v>118.9</v>
      </c>
      <c r="AD585" s="141">
        <v>123.6</v>
      </c>
      <c r="AE585" s="141">
        <v>126.3</v>
      </c>
      <c r="AF585" s="141">
        <v>127</v>
      </c>
      <c r="AG585" s="141">
        <v>131.80000000000001</v>
      </c>
      <c r="AH585" s="141">
        <v>124</v>
      </c>
      <c r="AI585" s="141">
        <v>122.7</v>
      </c>
      <c r="AJ585" s="141">
        <v>121.8</v>
      </c>
      <c r="AK585" s="141">
        <v>124.3</v>
      </c>
      <c r="AL585" s="141">
        <v>122.8</v>
      </c>
      <c r="AM585" s="141">
        <v>125.8</v>
      </c>
      <c r="AN585" s="141">
        <v>128.9</v>
      </c>
      <c r="AO585" s="141">
        <v>134.4</v>
      </c>
      <c r="AP585" s="141">
        <v>135.80000000000001</v>
      </c>
      <c r="AQ585" s="141">
        <v>141.80000000000001</v>
      </c>
      <c r="AR585" s="141">
        <v>143.19999999999999</v>
      </c>
      <c r="AS585" s="141">
        <v>143.69999999999999</v>
      </c>
      <c r="AT585" s="141">
        <v>144.80000000000001</v>
      </c>
      <c r="AU585" s="141">
        <v>144.9</v>
      </c>
      <c r="AV585" s="141">
        <v>146.4</v>
      </c>
      <c r="AW585" s="141">
        <v>145.80000000000001</v>
      </c>
      <c r="AX585" s="141">
        <v>141.69999999999999</v>
      </c>
      <c r="AY585" s="141">
        <v>136</v>
      </c>
      <c r="AZ585" s="141">
        <v>133.5</v>
      </c>
      <c r="BA585" s="141">
        <v>131.19999999999999</v>
      </c>
      <c r="BB585" s="141">
        <v>132.5</v>
      </c>
      <c r="BC585" s="141">
        <v>129.9</v>
      </c>
      <c r="BD585" s="141">
        <v>129.30000000000001</v>
      </c>
      <c r="BE585" s="141">
        <v>131.80000000000001</v>
      </c>
      <c r="BF585" s="141">
        <v>132.80000000000001</v>
      </c>
      <c r="BG585" s="141">
        <v>136.30000000000001</v>
      </c>
      <c r="BH585" s="141">
        <v>136.80000000000001</v>
      </c>
      <c r="BI585" s="141">
        <v>138.6</v>
      </c>
      <c r="BJ585" s="141">
        <v>141.69999999999999</v>
      </c>
      <c r="BK585" s="141">
        <v>142.80000000000001</v>
      </c>
      <c r="BL585" s="141">
        <v>144.1</v>
      </c>
      <c r="BM585" s="141">
        <v>144.19999999999999</v>
      </c>
      <c r="BN585" s="141">
        <v>144.19999999999999</v>
      </c>
      <c r="BO585" s="141">
        <v>147.1</v>
      </c>
      <c r="BP585" s="141">
        <v>147.5</v>
      </c>
      <c r="BQ585" s="141">
        <v>147.5</v>
      </c>
      <c r="BR585" s="141">
        <v>148.5</v>
      </c>
      <c r="BS585" s="141">
        <v>147.80000000000001</v>
      </c>
      <c r="BT585" s="141">
        <v>147.9</v>
      </c>
      <c r="BU585" s="141">
        <v>148.19999999999999</v>
      </c>
      <c r="BV585" s="141">
        <v>147.9</v>
      </c>
      <c r="BW585" s="141">
        <v>147.4</v>
      </c>
      <c r="BX585" s="141">
        <v>141.19999999999999</v>
      </c>
      <c r="BY585" s="141">
        <v>140.6</v>
      </c>
      <c r="BZ585" s="141">
        <v>139.5</v>
      </c>
      <c r="CA585" s="141">
        <v>140</v>
      </c>
      <c r="CB585" s="141">
        <v>140.5</v>
      </c>
      <c r="CC585" s="141">
        <v>142</v>
      </c>
      <c r="CD585" s="141">
        <v>140.6</v>
      </c>
      <c r="CE585" s="141">
        <v>140.30000000000001</v>
      </c>
      <c r="CF585" s="141">
        <v>138.80000000000001</v>
      </c>
      <c r="CG585" s="141">
        <v>140.19999999999999</v>
      </c>
      <c r="CH585" s="141">
        <v>140.80000000000001</v>
      </c>
      <c r="CI585" s="141">
        <v>147.69999999999999</v>
      </c>
      <c r="CJ585" s="141">
        <v>150.1</v>
      </c>
      <c r="CK585" s="141">
        <v>150.4</v>
      </c>
      <c r="CL585" s="141">
        <v>151</v>
      </c>
    </row>
    <row r="586" spans="1:90" x14ac:dyDescent="0.2">
      <c r="A586" s="138" t="s">
        <v>3941</v>
      </c>
      <c r="B586" s="138" t="s">
        <v>3942</v>
      </c>
      <c r="C586" s="139">
        <v>3.3230000000000003E-2</v>
      </c>
      <c r="D586" s="141">
        <v>100.5</v>
      </c>
      <c r="E586" s="141">
        <v>100.5</v>
      </c>
      <c r="F586" s="141">
        <v>100.5</v>
      </c>
      <c r="G586" s="141">
        <v>100.5</v>
      </c>
      <c r="H586" s="141">
        <v>100.5</v>
      </c>
      <c r="I586" s="141">
        <v>100.5</v>
      </c>
      <c r="J586" s="141">
        <v>100.5</v>
      </c>
      <c r="K586" s="141">
        <v>100.5</v>
      </c>
      <c r="L586" s="141">
        <v>100.5</v>
      </c>
      <c r="M586" s="141">
        <v>100.5</v>
      </c>
      <c r="N586" s="141">
        <v>100.5</v>
      </c>
      <c r="O586" s="141">
        <v>100.5</v>
      </c>
      <c r="P586" s="141">
        <v>100.5</v>
      </c>
      <c r="Q586" s="141">
        <v>100.5</v>
      </c>
      <c r="R586" s="141">
        <v>100.5</v>
      </c>
      <c r="S586" s="141">
        <v>103.2</v>
      </c>
      <c r="T586" s="141">
        <v>103.2</v>
      </c>
      <c r="U586" s="141">
        <v>103.2</v>
      </c>
      <c r="V586" s="141">
        <v>103.2</v>
      </c>
      <c r="W586" s="141">
        <v>103.2</v>
      </c>
      <c r="X586" s="141">
        <v>103.2</v>
      </c>
      <c r="Y586" s="141">
        <v>103.2</v>
      </c>
      <c r="Z586" s="141">
        <v>103.2</v>
      </c>
      <c r="AA586" s="141">
        <v>103.2</v>
      </c>
      <c r="AB586" s="141">
        <v>103.2</v>
      </c>
      <c r="AC586" s="141">
        <v>103.2</v>
      </c>
      <c r="AD586" s="141">
        <v>103.2</v>
      </c>
      <c r="AE586" s="141">
        <v>105.3</v>
      </c>
      <c r="AF586" s="141">
        <v>107.3</v>
      </c>
      <c r="AG586" s="141">
        <v>107.3</v>
      </c>
      <c r="AH586" s="141">
        <v>107.3</v>
      </c>
      <c r="AI586" s="141">
        <v>107.3</v>
      </c>
      <c r="AJ586" s="141">
        <v>107.3</v>
      </c>
      <c r="AK586" s="141">
        <v>108.3</v>
      </c>
      <c r="AL586" s="141">
        <v>110.3</v>
      </c>
      <c r="AM586" s="141">
        <v>110.3</v>
      </c>
      <c r="AN586" s="141">
        <v>117</v>
      </c>
      <c r="AO586" s="141">
        <v>120.3</v>
      </c>
      <c r="AP586" s="141">
        <v>121.5</v>
      </c>
      <c r="AQ586" s="141">
        <v>123.1</v>
      </c>
      <c r="AR586" s="141">
        <v>123.1</v>
      </c>
      <c r="AS586" s="141">
        <v>124.7</v>
      </c>
      <c r="AT586" s="141">
        <v>126.6</v>
      </c>
      <c r="AU586" s="141">
        <v>126.6</v>
      </c>
      <c r="AV586" s="141">
        <v>126.6</v>
      </c>
      <c r="AW586" s="141">
        <v>126.6</v>
      </c>
      <c r="AX586" s="141">
        <v>126.6</v>
      </c>
      <c r="AY586" s="141">
        <v>126.6</v>
      </c>
      <c r="AZ586" s="141">
        <v>125.2</v>
      </c>
      <c r="BA586" s="141">
        <v>125.2</v>
      </c>
      <c r="BB586" s="141">
        <v>125.2</v>
      </c>
      <c r="BC586" s="141">
        <v>125.2</v>
      </c>
      <c r="BD586" s="141">
        <v>125.2</v>
      </c>
      <c r="BE586" s="141">
        <v>125.2</v>
      </c>
      <c r="BF586" s="141">
        <v>125.2</v>
      </c>
      <c r="BG586" s="141">
        <v>125.2</v>
      </c>
      <c r="BH586" s="141">
        <v>125.2</v>
      </c>
      <c r="BI586" s="141">
        <v>122.2</v>
      </c>
      <c r="BJ586" s="141">
        <v>116.7</v>
      </c>
      <c r="BK586" s="141">
        <v>113</v>
      </c>
      <c r="BL586" s="141">
        <v>113</v>
      </c>
      <c r="BM586" s="141">
        <v>113</v>
      </c>
      <c r="BN586" s="141">
        <v>113</v>
      </c>
      <c r="BO586" s="141">
        <v>113</v>
      </c>
      <c r="BP586" s="141">
        <v>113</v>
      </c>
      <c r="BQ586" s="141">
        <v>113</v>
      </c>
      <c r="BR586" s="141">
        <v>113</v>
      </c>
      <c r="BS586" s="141">
        <v>113</v>
      </c>
      <c r="BT586" s="141">
        <v>113</v>
      </c>
      <c r="BU586" s="141">
        <v>113</v>
      </c>
      <c r="BV586" s="141">
        <v>113</v>
      </c>
      <c r="BW586" s="141">
        <v>113</v>
      </c>
      <c r="BX586" s="141">
        <v>118.6</v>
      </c>
      <c r="BY586" s="141">
        <v>113</v>
      </c>
      <c r="BZ586" s="141">
        <v>113</v>
      </c>
      <c r="CA586" s="141">
        <v>113</v>
      </c>
      <c r="CB586" s="141">
        <v>113</v>
      </c>
      <c r="CC586" s="141">
        <v>119.6</v>
      </c>
      <c r="CD586" s="141">
        <v>126.2</v>
      </c>
      <c r="CE586" s="141">
        <v>126.2</v>
      </c>
      <c r="CF586" s="141">
        <v>126.2</v>
      </c>
      <c r="CG586" s="141">
        <v>126.2</v>
      </c>
      <c r="CH586" s="141">
        <v>126.2</v>
      </c>
      <c r="CI586" s="141">
        <v>126.2</v>
      </c>
      <c r="CJ586" s="141">
        <v>126.2</v>
      </c>
      <c r="CK586" s="141">
        <v>126.2</v>
      </c>
      <c r="CL586" s="141">
        <v>126.2</v>
      </c>
    </row>
    <row r="587" spans="1:90" x14ac:dyDescent="0.2">
      <c r="A587" s="138" t="s">
        <v>3943</v>
      </c>
      <c r="B587" s="138" t="s">
        <v>3944</v>
      </c>
      <c r="C587" s="139">
        <v>0.40293000000000001</v>
      </c>
      <c r="D587" s="141">
        <v>101</v>
      </c>
      <c r="E587" s="141">
        <v>101.4</v>
      </c>
      <c r="F587" s="141">
        <v>102.4</v>
      </c>
      <c r="G587" s="141">
        <v>107.3</v>
      </c>
      <c r="H587" s="141">
        <v>107.1</v>
      </c>
      <c r="I587" s="141">
        <v>106.8</v>
      </c>
      <c r="J587" s="141">
        <v>108</v>
      </c>
      <c r="K587" s="141">
        <v>107.7</v>
      </c>
      <c r="L587" s="141">
        <v>108</v>
      </c>
      <c r="M587" s="141">
        <v>108.1</v>
      </c>
      <c r="N587" s="141">
        <v>107.3</v>
      </c>
      <c r="O587" s="141">
        <v>106.6</v>
      </c>
      <c r="P587" s="141">
        <v>106.7</v>
      </c>
      <c r="Q587" s="141">
        <v>107.1</v>
      </c>
      <c r="R587" s="141">
        <v>107.3</v>
      </c>
      <c r="S587" s="141">
        <v>112.3</v>
      </c>
      <c r="T587" s="141">
        <v>112.2</v>
      </c>
      <c r="U587" s="141">
        <v>112.5</v>
      </c>
      <c r="V587" s="141">
        <v>112.6</v>
      </c>
      <c r="W587" s="141">
        <v>112.8</v>
      </c>
      <c r="X587" s="141">
        <v>113.7</v>
      </c>
      <c r="Y587" s="141">
        <v>114</v>
      </c>
      <c r="Z587" s="141">
        <v>114</v>
      </c>
      <c r="AA587" s="141">
        <v>114.5</v>
      </c>
      <c r="AB587" s="141">
        <v>115.7</v>
      </c>
      <c r="AC587" s="141">
        <v>115.8</v>
      </c>
      <c r="AD587" s="141">
        <v>115.4</v>
      </c>
      <c r="AE587" s="141">
        <v>118.3</v>
      </c>
      <c r="AF587" s="141">
        <v>119.2</v>
      </c>
      <c r="AG587" s="141">
        <v>119.5</v>
      </c>
      <c r="AH587" s="141">
        <v>118.8</v>
      </c>
      <c r="AI587" s="141">
        <v>119.4</v>
      </c>
      <c r="AJ587" s="141">
        <v>120</v>
      </c>
      <c r="AK587" s="141">
        <v>120.7</v>
      </c>
      <c r="AL587" s="141">
        <v>122.2</v>
      </c>
      <c r="AM587" s="141">
        <v>121.4</v>
      </c>
      <c r="AN587" s="141">
        <v>124.9</v>
      </c>
      <c r="AO587" s="141">
        <v>125.6</v>
      </c>
      <c r="AP587" s="141">
        <v>128.19999999999999</v>
      </c>
      <c r="AQ587" s="141">
        <v>131.6</v>
      </c>
      <c r="AR587" s="141">
        <v>132.19999999999999</v>
      </c>
      <c r="AS587" s="141">
        <v>133.6</v>
      </c>
      <c r="AT587" s="141">
        <v>137.4</v>
      </c>
      <c r="AU587" s="141">
        <v>138.1</v>
      </c>
      <c r="AV587" s="141">
        <v>138</v>
      </c>
      <c r="AW587" s="141">
        <v>137.19999999999999</v>
      </c>
      <c r="AX587" s="141">
        <v>137.4</v>
      </c>
      <c r="AY587" s="141">
        <v>135.30000000000001</v>
      </c>
      <c r="AZ587" s="141">
        <v>141.19999999999999</v>
      </c>
      <c r="BA587" s="141">
        <v>139.30000000000001</v>
      </c>
      <c r="BB587" s="141">
        <v>139.80000000000001</v>
      </c>
      <c r="BC587" s="141">
        <v>138.69999999999999</v>
      </c>
      <c r="BD587" s="141">
        <v>137.5</v>
      </c>
      <c r="BE587" s="141">
        <v>137.69999999999999</v>
      </c>
      <c r="BF587" s="141">
        <v>136.80000000000001</v>
      </c>
      <c r="BG587" s="141">
        <v>136.6</v>
      </c>
      <c r="BH587" s="141">
        <v>136.30000000000001</v>
      </c>
      <c r="BI587" s="141">
        <v>137.5</v>
      </c>
      <c r="BJ587" s="141">
        <v>137.69999999999999</v>
      </c>
      <c r="BK587" s="141">
        <v>138.80000000000001</v>
      </c>
      <c r="BL587" s="141">
        <v>143.19999999999999</v>
      </c>
      <c r="BM587" s="141">
        <v>141.80000000000001</v>
      </c>
      <c r="BN587" s="141">
        <v>139.9</v>
      </c>
      <c r="BO587" s="141">
        <v>141.1</v>
      </c>
      <c r="BP587" s="141">
        <v>143</v>
      </c>
      <c r="BQ587" s="141">
        <v>143.1</v>
      </c>
      <c r="BR587" s="141">
        <v>143.30000000000001</v>
      </c>
      <c r="BS587" s="141">
        <v>144.30000000000001</v>
      </c>
      <c r="BT587" s="141">
        <v>143.9</v>
      </c>
      <c r="BU587" s="141">
        <v>144.4</v>
      </c>
      <c r="BV587" s="141">
        <v>144.19999999999999</v>
      </c>
      <c r="BW587" s="141">
        <v>144.6</v>
      </c>
      <c r="BX587" s="141">
        <v>142.30000000000001</v>
      </c>
      <c r="BY587" s="141">
        <v>144.30000000000001</v>
      </c>
      <c r="BZ587" s="141">
        <v>145.1</v>
      </c>
      <c r="CA587" s="141">
        <v>142.6</v>
      </c>
      <c r="CB587" s="141">
        <v>147.30000000000001</v>
      </c>
      <c r="CC587" s="141">
        <v>148.4</v>
      </c>
      <c r="CD587" s="141">
        <v>146.4</v>
      </c>
      <c r="CE587" s="141">
        <v>149.80000000000001</v>
      </c>
      <c r="CF587" s="141">
        <v>150.9</v>
      </c>
      <c r="CG587" s="141">
        <v>152.1</v>
      </c>
      <c r="CH587" s="141">
        <v>153.80000000000001</v>
      </c>
      <c r="CI587" s="141">
        <v>155.30000000000001</v>
      </c>
      <c r="CJ587" s="141">
        <v>155.6</v>
      </c>
      <c r="CK587" s="141">
        <v>155.69999999999999</v>
      </c>
      <c r="CL587" s="141">
        <v>158.80000000000001</v>
      </c>
    </row>
    <row r="588" spans="1:90" x14ac:dyDescent="0.2">
      <c r="A588" s="138" t="s">
        <v>3945</v>
      </c>
      <c r="B588" s="138" t="s">
        <v>3946</v>
      </c>
      <c r="C588" s="139">
        <v>0.87124000000000001</v>
      </c>
      <c r="D588" s="141">
        <v>101.4</v>
      </c>
      <c r="E588" s="141">
        <v>101.5</v>
      </c>
      <c r="F588" s="141">
        <v>101.2</v>
      </c>
      <c r="G588" s="141">
        <v>101.7</v>
      </c>
      <c r="H588" s="141">
        <v>102.9</v>
      </c>
      <c r="I588" s="141">
        <v>104.1</v>
      </c>
      <c r="J588" s="141">
        <v>103.1</v>
      </c>
      <c r="K588" s="141">
        <v>103.8</v>
      </c>
      <c r="L588" s="141">
        <v>104.3</v>
      </c>
      <c r="M588" s="141">
        <v>103.9</v>
      </c>
      <c r="N588" s="141">
        <v>104</v>
      </c>
      <c r="O588" s="141">
        <v>104.9</v>
      </c>
      <c r="P588" s="141">
        <v>103.5</v>
      </c>
      <c r="Q588" s="141">
        <v>104.3</v>
      </c>
      <c r="R588" s="141">
        <v>105.6</v>
      </c>
      <c r="S588" s="141">
        <v>108.8</v>
      </c>
      <c r="T588" s="141">
        <v>110.2</v>
      </c>
      <c r="U588" s="141">
        <v>109.6</v>
      </c>
      <c r="V588" s="141">
        <v>111.8</v>
      </c>
      <c r="W588" s="141">
        <v>111.5</v>
      </c>
      <c r="X588" s="141">
        <v>109.8</v>
      </c>
      <c r="Y588" s="141">
        <v>110.9</v>
      </c>
      <c r="Z588" s="141">
        <v>110</v>
      </c>
      <c r="AA588" s="141">
        <v>111</v>
      </c>
      <c r="AB588" s="141">
        <v>112.8</v>
      </c>
      <c r="AC588" s="141">
        <v>112.6</v>
      </c>
      <c r="AD588" s="141">
        <v>113</v>
      </c>
      <c r="AE588" s="141">
        <v>115.1</v>
      </c>
      <c r="AF588" s="141">
        <v>114.5</v>
      </c>
      <c r="AG588" s="141">
        <v>114.1</v>
      </c>
      <c r="AH588" s="141">
        <v>114.6</v>
      </c>
      <c r="AI588" s="141">
        <v>114.9</v>
      </c>
      <c r="AJ588" s="141">
        <v>115.2</v>
      </c>
      <c r="AK588" s="141">
        <v>115.7</v>
      </c>
      <c r="AL588" s="141">
        <v>116.1</v>
      </c>
      <c r="AM588" s="141">
        <v>119.3</v>
      </c>
      <c r="AN588" s="141">
        <v>120.2</v>
      </c>
      <c r="AO588" s="141">
        <v>122.3</v>
      </c>
      <c r="AP588" s="141">
        <v>122.4</v>
      </c>
      <c r="AQ588" s="141">
        <v>125.3</v>
      </c>
      <c r="AR588" s="141">
        <v>126.2</v>
      </c>
      <c r="AS588" s="141">
        <v>127.1</v>
      </c>
      <c r="AT588" s="141">
        <v>127.8</v>
      </c>
      <c r="AU588" s="141">
        <v>128.6</v>
      </c>
      <c r="AV588" s="141">
        <v>129.9</v>
      </c>
      <c r="AW588" s="141">
        <v>130.30000000000001</v>
      </c>
      <c r="AX588" s="141">
        <v>130.30000000000001</v>
      </c>
      <c r="AY588" s="141">
        <v>130</v>
      </c>
      <c r="AZ588" s="141">
        <v>130.80000000000001</v>
      </c>
      <c r="BA588" s="141">
        <v>129.9</v>
      </c>
      <c r="BB588" s="141">
        <v>128.9</v>
      </c>
      <c r="BC588" s="141">
        <v>127</v>
      </c>
      <c r="BD588" s="141">
        <v>125.4</v>
      </c>
      <c r="BE588" s="141">
        <v>122.7</v>
      </c>
      <c r="BF588" s="141">
        <v>121.7</v>
      </c>
      <c r="BG588" s="141">
        <v>121.4</v>
      </c>
      <c r="BH588" s="141">
        <v>122.2</v>
      </c>
      <c r="BI588" s="141">
        <v>122.5</v>
      </c>
      <c r="BJ588" s="141">
        <v>121.5</v>
      </c>
      <c r="BK588" s="141">
        <v>117.6</v>
      </c>
      <c r="BL588" s="141">
        <v>119</v>
      </c>
      <c r="BM588" s="141">
        <v>119.8</v>
      </c>
      <c r="BN588" s="141">
        <v>120</v>
      </c>
      <c r="BO588" s="141">
        <v>121.3</v>
      </c>
      <c r="BP588" s="141">
        <v>121.7</v>
      </c>
      <c r="BQ588" s="141">
        <v>124.5</v>
      </c>
      <c r="BR588" s="141">
        <v>121.5</v>
      </c>
      <c r="BS588" s="141">
        <v>123.8</v>
      </c>
      <c r="BT588" s="141">
        <v>122.9</v>
      </c>
      <c r="BU588" s="141">
        <v>122.6</v>
      </c>
      <c r="BV588" s="141">
        <v>121.9</v>
      </c>
      <c r="BW588" s="141">
        <v>124</v>
      </c>
      <c r="BX588" s="141">
        <v>124.5</v>
      </c>
      <c r="BY588" s="141">
        <v>125.5</v>
      </c>
      <c r="BZ588" s="141">
        <v>126.6</v>
      </c>
      <c r="CA588" s="141">
        <v>127.7</v>
      </c>
      <c r="CB588" s="141">
        <v>128.69999999999999</v>
      </c>
      <c r="CC588" s="141">
        <v>128.5</v>
      </c>
      <c r="CD588" s="141">
        <v>132.80000000000001</v>
      </c>
      <c r="CE588" s="141">
        <v>132.5</v>
      </c>
      <c r="CF588" s="141">
        <v>134.19999999999999</v>
      </c>
      <c r="CG588" s="141">
        <v>135.4</v>
      </c>
      <c r="CH588" s="141">
        <v>135.80000000000001</v>
      </c>
      <c r="CI588" s="141">
        <v>136.30000000000001</v>
      </c>
      <c r="CJ588" s="141">
        <v>136.30000000000001</v>
      </c>
      <c r="CK588" s="141">
        <v>137.1</v>
      </c>
      <c r="CL588" s="141">
        <v>137.19999999999999</v>
      </c>
    </row>
    <row r="589" spans="1:90" x14ac:dyDescent="0.2">
      <c r="A589" s="138" t="s">
        <v>3947</v>
      </c>
      <c r="B589" s="138" t="s">
        <v>3948</v>
      </c>
      <c r="C589" s="139">
        <v>0.2132</v>
      </c>
      <c r="D589" s="141">
        <v>102.1</v>
      </c>
      <c r="E589" s="141">
        <v>101.3</v>
      </c>
      <c r="F589" s="141">
        <v>100.7</v>
      </c>
      <c r="G589" s="141">
        <v>100.5</v>
      </c>
      <c r="H589" s="141">
        <v>102</v>
      </c>
      <c r="I589" s="141">
        <v>103.7</v>
      </c>
      <c r="J589" s="141">
        <v>100.7</v>
      </c>
      <c r="K589" s="141">
        <v>100.5</v>
      </c>
      <c r="L589" s="141">
        <v>101.1</v>
      </c>
      <c r="M589" s="141">
        <v>100.2</v>
      </c>
      <c r="N589" s="141">
        <v>99.1</v>
      </c>
      <c r="O589" s="141">
        <v>99.2</v>
      </c>
      <c r="P589" s="141">
        <v>99.7</v>
      </c>
      <c r="Q589" s="141">
        <v>99.9</v>
      </c>
      <c r="R589" s="141">
        <v>100.8</v>
      </c>
      <c r="S589" s="141">
        <v>103</v>
      </c>
      <c r="T589" s="141">
        <v>102.9</v>
      </c>
      <c r="U589" s="141">
        <v>102.5</v>
      </c>
      <c r="V589" s="141">
        <v>102.9</v>
      </c>
      <c r="W589" s="141">
        <v>102.2</v>
      </c>
      <c r="X589" s="141">
        <v>102</v>
      </c>
      <c r="Y589" s="141">
        <v>103.1</v>
      </c>
      <c r="Z589" s="141">
        <v>103.8</v>
      </c>
      <c r="AA589" s="141">
        <v>103.4</v>
      </c>
      <c r="AB589" s="141">
        <v>105.9</v>
      </c>
      <c r="AC589" s="141">
        <v>105.7</v>
      </c>
      <c r="AD589" s="141">
        <v>106.8</v>
      </c>
      <c r="AE589" s="141">
        <v>108.8</v>
      </c>
      <c r="AF589" s="141">
        <v>108.5</v>
      </c>
      <c r="AG589" s="141">
        <v>109.6</v>
      </c>
      <c r="AH589" s="141">
        <v>111.6</v>
      </c>
      <c r="AI589" s="141">
        <v>111.2</v>
      </c>
      <c r="AJ589" s="141">
        <v>114.2</v>
      </c>
      <c r="AK589" s="141">
        <v>115.5</v>
      </c>
      <c r="AL589" s="141">
        <v>116.1</v>
      </c>
      <c r="AM589" s="141">
        <v>117.9</v>
      </c>
      <c r="AN589" s="141">
        <v>111.2</v>
      </c>
      <c r="AO589" s="141">
        <v>112.8</v>
      </c>
      <c r="AP589" s="141">
        <v>114.2</v>
      </c>
      <c r="AQ589" s="141">
        <v>115</v>
      </c>
      <c r="AR589" s="141">
        <v>115.5</v>
      </c>
      <c r="AS589" s="141">
        <v>117.2</v>
      </c>
      <c r="AT589" s="141">
        <v>116.4</v>
      </c>
      <c r="AU589" s="141">
        <v>117.9</v>
      </c>
      <c r="AV589" s="141">
        <v>120</v>
      </c>
      <c r="AW589" s="141">
        <v>120.9</v>
      </c>
      <c r="AX589" s="141">
        <v>119.8</v>
      </c>
      <c r="AY589" s="141">
        <v>118.5</v>
      </c>
      <c r="AZ589" s="141">
        <v>116.8</v>
      </c>
      <c r="BA589" s="141">
        <v>117.8</v>
      </c>
      <c r="BB589" s="141">
        <v>118.1</v>
      </c>
      <c r="BC589" s="141">
        <v>118.9</v>
      </c>
      <c r="BD589" s="141">
        <v>115.2</v>
      </c>
      <c r="BE589" s="141">
        <v>115.2</v>
      </c>
      <c r="BF589" s="141">
        <v>114.4</v>
      </c>
      <c r="BG589" s="141">
        <v>114.4</v>
      </c>
      <c r="BH589" s="141">
        <v>114.4</v>
      </c>
      <c r="BI589" s="141">
        <v>112.6</v>
      </c>
      <c r="BJ589" s="141">
        <v>112.6</v>
      </c>
      <c r="BK589" s="141">
        <v>112.6</v>
      </c>
      <c r="BL589" s="141">
        <v>113.5</v>
      </c>
      <c r="BM589" s="141">
        <v>112.5</v>
      </c>
      <c r="BN589" s="141">
        <v>112.6</v>
      </c>
      <c r="BO589" s="141">
        <v>113.6</v>
      </c>
      <c r="BP589" s="141">
        <v>113.9</v>
      </c>
      <c r="BQ589" s="141">
        <v>113.8</v>
      </c>
      <c r="BR589" s="141">
        <v>113.4</v>
      </c>
      <c r="BS589" s="141">
        <v>113.4</v>
      </c>
      <c r="BT589" s="141">
        <v>113.5</v>
      </c>
      <c r="BU589" s="141">
        <v>113.4</v>
      </c>
      <c r="BV589" s="141">
        <v>113.4</v>
      </c>
      <c r="BW589" s="141">
        <v>113.1</v>
      </c>
      <c r="BX589" s="141">
        <v>114</v>
      </c>
      <c r="BY589" s="141">
        <v>115.6</v>
      </c>
      <c r="BZ589" s="141">
        <v>119.2</v>
      </c>
      <c r="CA589" s="141">
        <v>123.1</v>
      </c>
      <c r="CB589" s="141">
        <v>121.9</v>
      </c>
      <c r="CC589" s="141">
        <v>123</v>
      </c>
      <c r="CD589" s="141">
        <v>123.7</v>
      </c>
      <c r="CE589" s="141">
        <v>128.1</v>
      </c>
      <c r="CF589" s="141">
        <v>127.9</v>
      </c>
      <c r="CG589" s="141">
        <v>130.4</v>
      </c>
      <c r="CH589" s="141">
        <v>130.6</v>
      </c>
      <c r="CI589" s="141">
        <v>130.80000000000001</v>
      </c>
      <c r="CJ589" s="141">
        <v>131.69999999999999</v>
      </c>
      <c r="CK589" s="141">
        <v>132.69999999999999</v>
      </c>
      <c r="CL589" s="141">
        <v>133.19999999999999</v>
      </c>
    </row>
    <row r="590" spans="1:90" x14ac:dyDescent="0.2">
      <c r="A590" s="138" t="s">
        <v>3949</v>
      </c>
      <c r="B590" s="138" t="s">
        <v>3950</v>
      </c>
      <c r="C590" s="139">
        <v>0.56725000000000003</v>
      </c>
      <c r="D590" s="141">
        <v>101.1</v>
      </c>
      <c r="E590" s="141">
        <v>101.7</v>
      </c>
      <c r="F590" s="141">
        <v>101</v>
      </c>
      <c r="G590" s="141">
        <v>102.2</v>
      </c>
      <c r="H590" s="141">
        <v>103.1</v>
      </c>
      <c r="I590" s="141">
        <v>104</v>
      </c>
      <c r="J590" s="141">
        <v>103.5</v>
      </c>
      <c r="K590" s="141">
        <v>104.4</v>
      </c>
      <c r="L590" s="141">
        <v>105.3</v>
      </c>
      <c r="M590" s="141">
        <v>104.7</v>
      </c>
      <c r="N590" s="141">
        <v>105.9</v>
      </c>
      <c r="O590" s="141">
        <v>106.8</v>
      </c>
      <c r="P590" s="141">
        <v>104.7</v>
      </c>
      <c r="Q590" s="141">
        <v>105.9</v>
      </c>
      <c r="R590" s="141">
        <v>107.2</v>
      </c>
      <c r="S590" s="141">
        <v>112</v>
      </c>
      <c r="T590" s="141">
        <v>113.9</v>
      </c>
      <c r="U590" s="141">
        <v>113.2</v>
      </c>
      <c r="V590" s="141">
        <v>116.7</v>
      </c>
      <c r="W590" s="141">
        <v>116.2</v>
      </c>
      <c r="X590" s="141">
        <v>113.6</v>
      </c>
      <c r="Y590" s="141">
        <v>114.7</v>
      </c>
      <c r="Z590" s="141">
        <v>113.1</v>
      </c>
      <c r="AA590" s="141">
        <v>114.9</v>
      </c>
      <c r="AB590" s="141">
        <v>115.8</v>
      </c>
      <c r="AC590" s="141">
        <v>115.5</v>
      </c>
      <c r="AD590" s="141">
        <v>115.6</v>
      </c>
      <c r="AE590" s="141">
        <v>117.8</v>
      </c>
      <c r="AF590" s="141">
        <v>116.7</v>
      </c>
      <c r="AG590" s="141">
        <v>115.3</v>
      </c>
      <c r="AH590" s="141">
        <v>116</v>
      </c>
      <c r="AI590" s="141">
        <v>116.6</v>
      </c>
      <c r="AJ590" s="141">
        <v>116</v>
      </c>
      <c r="AK590" s="141">
        <v>116.4</v>
      </c>
      <c r="AL590" s="141">
        <v>116.9</v>
      </c>
      <c r="AM590" s="141">
        <v>121</v>
      </c>
      <c r="AN590" s="141">
        <v>125.8</v>
      </c>
      <c r="AO590" s="141">
        <v>128.1</v>
      </c>
      <c r="AP590" s="141">
        <v>127.6</v>
      </c>
      <c r="AQ590" s="141">
        <v>131.6</v>
      </c>
      <c r="AR590" s="141">
        <v>132.69999999999999</v>
      </c>
      <c r="AS590" s="141">
        <v>132.69999999999999</v>
      </c>
      <c r="AT590" s="141">
        <v>133.69999999999999</v>
      </c>
      <c r="AU590" s="141">
        <v>134.30000000000001</v>
      </c>
      <c r="AV590" s="141">
        <v>135.5</v>
      </c>
      <c r="AW590" s="141">
        <v>135.4</v>
      </c>
      <c r="AX590" s="141">
        <v>136</v>
      </c>
      <c r="AY590" s="141">
        <v>136.30000000000001</v>
      </c>
      <c r="AZ590" s="141">
        <v>136</v>
      </c>
      <c r="BA590" s="141">
        <v>134.80000000000001</v>
      </c>
      <c r="BB590" s="141">
        <v>133.69999999999999</v>
      </c>
      <c r="BC590" s="141">
        <v>131.19999999999999</v>
      </c>
      <c r="BD590" s="141">
        <v>130.1</v>
      </c>
      <c r="BE590" s="141">
        <v>126</v>
      </c>
      <c r="BF590" s="141">
        <v>124.8</v>
      </c>
      <c r="BG590" s="141">
        <v>124.6</v>
      </c>
      <c r="BH590" s="141">
        <v>125.8</v>
      </c>
      <c r="BI590" s="141">
        <v>126.5</v>
      </c>
      <c r="BJ590" s="141">
        <v>125.3</v>
      </c>
      <c r="BK590" s="141">
        <v>119.3</v>
      </c>
      <c r="BL590" s="141">
        <v>120.8</v>
      </c>
      <c r="BM590" s="141">
        <v>122.3</v>
      </c>
      <c r="BN590" s="141">
        <v>123</v>
      </c>
      <c r="BO590" s="141">
        <v>124.6</v>
      </c>
      <c r="BP590" s="141">
        <v>125</v>
      </c>
      <c r="BQ590" s="141">
        <v>129.4</v>
      </c>
      <c r="BR590" s="141">
        <v>125</v>
      </c>
      <c r="BS590" s="141">
        <v>128.4</v>
      </c>
      <c r="BT590" s="141">
        <v>127</v>
      </c>
      <c r="BU590" s="141">
        <v>126.5</v>
      </c>
      <c r="BV590" s="141">
        <v>125.5</v>
      </c>
      <c r="BW590" s="141">
        <v>128.30000000000001</v>
      </c>
      <c r="BX590" s="141">
        <v>129.19999999999999</v>
      </c>
      <c r="BY590" s="141">
        <v>129.80000000000001</v>
      </c>
      <c r="BZ590" s="141">
        <v>130.19999999999999</v>
      </c>
      <c r="CA590" s="141">
        <v>130.30000000000001</v>
      </c>
      <c r="CB590" s="141">
        <v>132.30000000000001</v>
      </c>
      <c r="CC590" s="141">
        <v>131.30000000000001</v>
      </c>
      <c r="CD590" s="141">
        <v>137.80000000000001</v>
      </c>
      <c r="CE590" s="141">
        <v>135.80000000000001</v>
      </c>
      <c r="CF590" s="141">
        <v>138.4</v>
      </c>
      <c r="CG590" s="141">
        <v>139.4</v>
      </c>
      <c r="CH590" s="141">
        <v>139.4</v>
      </c>
      <c r="CI590" s="141">
        <v>139.9</v>
      </c>
      <c r="CJ590" s="141">
        <v>139.19999999999999</v>
      </c>
      <c r="CK590" s="141">
        <v>139.9</v>
      </c>
      <c r="CL590" s="141">
        <v>139.9</v>
      </c>
    </row>
    <row r="591" spans="1:90" x14ac:dyDescent="0.2">
      <c r="A591" s="138" t="s">
        <v>3951</v>
      </c>
      <c r="B591" s="138" t="s">
        <v>3952</v>
      </c>
      <c r="C591" s="139">
        <v>9.0789999999999996E-2</v>
      </c>
      <c r="D591" s="141">
        <v>101.4</v>
      </c>
      <c r="E591" s="141">
        <v>100.4</v>
      </c>
      <c r="F591" s="141">
        <v>103.6</v>
      </c>
      <c r="G591" s="141">
        <v>101.9</v>
      </c>
      <c r="H591" s="141">
        <v>104.2</v>
      </c>
      <c r="I591" s="141">
        <v>105.8</v>
      </c>
      <c r="J591" s="141">
        <v>106</v>
      </c>
      <c r="K591" s="141">
        <v>107.8</v>
      </c>
      <c r="L591" s="141">
        <v>106</v>
      </c>
      <c r="M591" s="141">
        <v>107.3</v>
      </c>
      <c r="N591" s="141">
        <v>103.8</v>
      </c>
      <c r="O591" s="141">
        <v>106.1</v>
      </c>
      <c r="P591" s="141">
        <v>105</v>
      </c>
      <c r="Q591" s="141">
        <v>104.9</v>
      </c>
      <c r="R591" s="141">
        <v>106.2</v>
      </c>
      <c r="S591" s="141">
        <v>103</v>
      </c>
      <c r="T591" s="141">
        <v>104.4</v>
      </c>
      <c r="U591" s="141">
        <v>104.2</v>
      </c>
      <c r="V591" s="141">
        <v>102.5</v>
      </c>
      <c r="W591" s="141">
        <v>103.5</v>
      </c>
      <c r="X591" s="141">
        <v>104.6</v>
      </c>
      <c r="Y591" s="141">
        <v>105.7</v>
      </c>
      <c r="Z591" s="141">
        <v>105.2</v>
      </c>
      <c r="AA591" s="141">
        <v>104.9</v>
      </c>
      <c r="AB591" s="141">
        <v>110.6</v>
      </c>
      <c r="AC591" s="141">
        <v>110.8</v>
      </c>
      <c r="AD591" s="141">
        <v>111.3</v>
      </c>
      <c r="AE591" s="141">
        <v>112.8</v>
      </c>
      <c r="AF591" s="141">
        <v>114.6</v>
      </c>
      <c r="AG591" s="141">
        <v>117</v>
      </c>
      <c r="AH591" s="141">
        <v>113.3</v>
      </c>
      <c r="AI591" s="141">
        <v>112.7</v>
      </c>
      <c r="AJ591" s="141">
        <v>112.3</v>
      </c>
      <c r="AK591" s="141">
        <v>111.9</v>
      </c>
      <c r="AL591" s="141">
        <v>111.5</v>
      </c>
      <c r="AM591" s="141">
        <v>112.1</v>
      </c>
      <c r="AN591" s="141">
        <v>106.9</v>
      </c>
      <c r="AO591" s="141">
        <v>108.4</v>
      </c>
      <c r="AP591" s="141">
        <v>108.9</v>
      </c>
      <c r="AQ591" s="141">
        <v>109.9</v>
      </c>
      <c r="AR591" s="141">
        <v>110.6</v>
      </c>
      <c r="AS591" s="141">
        <v>115.5</v>
      </c>
      <c r="AT591" s="141">
        <v>117.3</v>
      </c>
      <c r="AU591" s="141">
        <v>118.3</v>
      </c>
      <c r="AV591" s="141">
        <v>118.7</v>
      </c>
      <c r="AW591" s="141">
        <v>120.5</v>
      </c>
      <c r="AX591" s="141">
        <v>119.5</v>
      </c>
      <c r="AY591" s="141">
        <v>118</v>
      </c>
      <c r="AZ591" s="141">
        <v>131.4</v>
      </c>
      <c r="BA591" s="141">
        <v>127.7</v>
      </c>
      <c r="BB591" s="141">
        <v>124.2</v>
      </c>
      <c r="BC591" s="141">
        <v>120.2</v>
      </c>
      <c r="BD591" s="141">
        <v>119.7</v>
      </c>
      <c r="BE591" s="141">
        <v>120</v>
      </c>
      <c r="BF591" s="141">
        <v>119.2</v>
      </c>
      <c r="BG591" s="141">
        <v>117.9</v>
      </c>
      <c r="BH591" s="141">
        <v>117.8</v>
      </c>
      <c r="BI591" s="141">
        <v>120.9</v>
      </c>
      <c r="BJ591" s="141">
        <v>118.6</v>
      </c>
      <c r="BK591" s="141">
        <v>118.9</v>
      </c>
      <c r="BL591" s="141">
        <v>120.9</v>
      </c>
      <c r="BM591" s="141">
        <v>120.9</v>
      </c>
      <c r="BN591" s="141">
        <v>118.4</v>
      </c>
      <c r="BO591" s="141">
        <v>118.8</v>
      </c>
      <c r="BP591" s="141">
        <v>119.2</v>
      </c>
      <c r="BQ591" s="141">
        <v>119.2</v>
      </c>
      <c r="BR591" s="141">
        <v>119</v>
      </c>
      <c r="BS591" s="141">
        <v>119.1</v>
      </c>
      <c r="BT591" s="141">
        <v>119.5</v>
      </c>
      <c r="BU591" s="141">
        <v>119.6</v>
      </c>
      <c r="BV591" s="141">
        <v>119.6</v>
      </c>
      <c r="BW591" s="141">
        <v>123</v>
      </c>
      <c r="BX591" s="141">
        <v>120.5</v>
      </c>
      <c r="BY591" s="141">
        <v>122.2</v>
      </c>
      <c r="BZ591" s="141">
        <v>122.2</v>
      </c>
      <c r="CA591" s="141">
        <v>122</v>
      </c>
      <c r="CB591" s="141">
        <v>122.3</v>
      </c>
      <c r="CC591" s="141">
        <v>123.4</v>
      </c>
      <c r="CD591" s="141">
        <v>123.4</v>
      </c>
      <c r="CE591" s="141">
        <v>122.7</v>
      </c>
      <c r="CF591" s="141">
        <v>122.5</v>
      </c>
      <c r="CG591" s="141">
        <v>122.6</v>
      </c>
      <c r="CH591" s="141">
        <v>125.3</v>
      </c>
      <c r="CI591" s="141">
        <v>126.9</v>
      </c>
      <c r="CJ591" s="141">
        <v>129.4</v>
      </c>
      <c r="CK591" s="141">
        <v>129.80000000000001</v>
      </c>
      <c r="CL591" s="141">
        <v>129.6</v>
      </c>
    </row>
    <row r="592" spans="1:90" x14ac:dyDescent="0.2">
      <c r="A592" s="138" t="s">
        <v>3953</v>
      </c>
      <c r="B592" s="138" t="s">
        <v>3954</v>
      </c>
      <c r="C592" s="139">
        <v>0.13741</v>
      </c>
      <c r="D592" s="141">
        <v>94.6</v>
      </c>
      <c r="E592" s="141">
        <v>92.7</v>
      </c>
      <c r="F592" s="141">
        <v>94.8</v>
      </c>
      <c r="G592" s="141">
        <v>80.8</v>
      </c>
      <c r="H592" s="141">
        <v>84.1</v>
      </c>
      <c r="I592" s="141">
        <v>81.099999999999994</v>
      </c>
      <c r="J592" s="141">
        <v>79.5</v>
      </c>
      <c r="K592" s="141">
        <v>76.900000000000006</v>
      </c>
      <c r="L592" s="141">
        <v>76.2</v>
      </c>
      <c r="M592" s="141">
        <v>77.599999999999994</v>
      </c>
      <c r="N592" s="141">
        <v>78.599999999999994</v>
      </c>
      <c r="O592" s="141">
        <v>77.5</v>
      </c>
      <c r="P592" s="141">
        <v>82</v>
      </c>
      <c r="Q592" s="141">
        <v>82.2</v>
      </c>
      <c r="R592" s="141">
        <v>81.7</v>
      </c>
      <c r="S592" s="141">
        <v>87.7</v>
      </c>
      <c r="T592" s="141">
        <v>87.8</v>
      </c>
      <c r="U592" s="141">
        <v>88.3</v>
      </c>
      <c r="V592" s="141">
        <v>89.4</v>
      </c>
      <c r="W592" s="141">
        <v>87.8</v>
      </c>
      <c r="X592" s="141">
        <v>88</v>
      </c>
      <c r="Y592" s="141">
        <v>90.1</v>
      </c>
      <c r="Z592" s="141">
        <v>90.3</v>
      </c>
      <c r="AA592" s="141">
        <v>90.4</v>
      </c>
      <c r="AB592" s="141">
        <v>97.3</v>
      </c>
      <c r="AC592" s="141">
        <v>97.7</v>
      </c>
      <c r="AD592" s="141">
        <v>98.7</v>
      </c>
      <c r="AE592" s="141">
        <v>112.8</v>
      </c>
      <c r="AF592" s="141">
        <v>114.1</v>
      </c>
      <c r="AG592" s="141">
        <v>122.9</v>
      </c>
      <c r="AH592" s="141">
        <v>131.80000000000001</v>
      </c>
      <c r="AI592" s="141">
        <v>130.80000000000001</v>
      </c>
      <c r="AJ592" s="141">
        <v>130.6</v>
      </c>
      <c r="AK592" s="141">
        <v>134.6</v>
      </c>
      <c r="AL592" s="141">
        <v>137.1</v>
      </c>
      <c r="AM592" s="141">
        <v>140.19999999999999</v>
      </c>
      <c r="AN592" s="141">
        <v>148.19999999999999</v>
      </c>
      <c r="AO592" s="141">
        <v>151.69999999999999</v>
      </c>
      <c r="AP592" s="141">
        <v>156.30000000000001</v>
      </c>
      <c r="AQ592" s="141">
        <v>160.9</v>
      </c>
      <c r="AR592" s="141">
        <v>162.30000000000001</v>
      </c>
      <c r="AS592" s="141">
        <v>165.2</v>
      </c>
      <c r="AT592" s="141">
        <v>166</v>
      </c>
      <c r="AU592" s="141">
        <v>158.9</v>
      </c>
      <c r="AV592" s="141">
        <v>164.6</v>
      </c>
      <c r="AW592" s="141">
        <v>164</v>
      </c>
      <c r="AX592" s="141">
        <v>154.69999999999999</v>
      </c>
      <c r="AY592" s="141">
        <v>151.80000000000001</v>
      </c>
      <c r="AZ592" s="141">
        <v>127.2</v>
      </c>
      <c r="BA592" s="141">
        <v>116.9</v>
      </c>
      <c r="BB592" s="141">
        <v>109.8</v>
      </c>
      <c r="BC592" s="141">
        <v>102.1</v>
      </c>
      <c r="BD592" s="141">
        <v>106.7</v>
      </c>
      <c r="BE592" s="141">
        <v>110.4</v>
      </c>
      <c r="BF592" s="141">
        <v>110.5</v>
      </c>
      <c r="BG592" s="141">
        <v>120.6</v>
      </c>
      <c r="BH592" s="141">
        <v>131.6</v>
      </c>
      <c r="BI592" s="141">
        <v>136.5</v>
      </c>
      <c r="BJ592" s="141">
        <v>130.80000000000001</v>
      </c>
      <c r="BK592" s="141">
        <v>134.1</v>
      </c>
      <c r="BL592" s="141">
        <v>143.80000000000001</v>
      </c>
      <c r="BM592" s="141">
        <v>143.19999999999999</v>
      </c>
      <c r="BN592" s="141">
        <v>151.19999999999999</v>
      </c>
      <c r="BO592" s="141">
        <v>155.80000000000001</v>
      </c>
      <c r="BP592" s="141">
        <v>147.4</v>
      </c>
      <c r="BQ592" s="141">
        <v>147.1</v>
      </c>
      <c r="BR592" s="141">
        <v>146.80000000000001</v>
      </c>
      <c r="BS592" s="141">
        <v>146.6</v>
      </c>
      <c r="BT592" s="141">
        <v>146.6</v>
      </c>
      <c r="BU592" s="141">
        <v>146.6</v>
      </c>
      <c r="BV592" s="141">
        <v>146.6</v>
      </c>
      <c r="BW592" s="141">
        <v>146.6</v>
      </c>
      <c r="BX592" s="141">
        <v>148.6</v>
      </c>
      <c r="BY592" s="141">
        <v>150.69999999999999</v>
      </c>
      <c r="BZ592" s="141">
        <v>147.4</v>
      </c>
      <c r="CA592" s="141">
        <v>146.9</v>
      </c>
      <c r="CB592" s="141">
        <v>153.1</v>
      </c>
      <c r="CC592" s="141">
        <v>146.5</v>
      </c>
      <c r="CD592" s="141">
        <v>145.80000000000001</v>
      </c>
      <c r="CE592" s="141">
        <v>144.9</v>
      </c>
      <c r="CF592" s="141">
        <v>144.69999999999999</v>
      </c>
      <c r="CG592" s="141">
        <v>146.6</v>
      </c>
      <c r="CH592" s="141">
        <v>145.69999999999999</v>
      </c>
      <c r="CI592" s="141">
        <v>145.30000000000001</v>
      </c>
      <c r="CJ592" s="141">
        <v>145.69999999999999</v>
      </c>
      <c r="CK592" s="141">
        <v>147</v>
      </c>
      <c r="CL592" s="141">
        <v>148.80000000000001</v>
      </c>
    </row>
    <row r="593" spans="1:90" x14ac:dyDescent="0.2">
      <c r="A593" s="138" t="s">
        <v>3955</v>
      </c>
      <c r="B593" s="138" t="s">
        <v>3956</v>
      </c>
      <c r="C593" s="139">
        <v>9.5339999999999994E-2</v>
      </c>
      <c r="D593" s="141">
        <v>91.9</v>
      </c>
      <c r="E593" s="141">
        <v>89.3</v>
      </c>
      <c r="F593" s="141">
        <v>93.8</v>
      </c>
      <c r="G593" s="141">
        <v>74.599999999999994</v>
      </c>
      <c r="H593" s="141">
        <v>79.7</v>
      </c>
      <c r="I593" s="141">
        <v>75.8</v>
      </c>
      <c r="J593" s="141">
        <v>76.3</v>
      </c>
      <c r="K593" s="141">
        <v>73.8</v>
      </c>
      <c r="L593" s="141">
        <v>72.400000000000006</v>
      </c>
      <c r="M593" s="141">
        <v>74.2</v>
      </c>
      <c r="N593" s="141">
        <v>75.7</v>
      </c>
      <c r="O593" s="141">
        <v>73.900000000000006</v>
      </c>
      <c r="P593" s="141">
        <v>82</v>
      </c>
      <c r="Q593" s="141">
        <v>82.8</v>
      </c>
      <c r="R593" s="141">
        <v>81.8</v>
      </c>
      <c r="S593" s="141">
        <v>90</v>
      </c>
      <c r="T593" s="141">
        <v>90.1</v>
      </c>
      <c r="U593" s="141">
        <v>90.4</v>
      </c>
      <c r="V593" s="141">
        <v>91.5</v>
      </c>
      <c r="W593" s="141">
        <v>89.3</v>
      </c>
      <c r="X593" s="141">
        <v>89.5</v>
      </c>
      <c r="Y593" s="141">
        <v>92.3</v>
      </c>
      <c r="Z593" s="141">
        <v>92.5</v>
      </c>
      <c r="AA593" s="141">
        <v>92.6</v>
      </c>
      <c r="AB593" s="141">
        <v>101.3</v>
      </c>
      <c r="AC593" s="141">
        <v>101.8</v>
      </c>
      <c r="AD593" s="141">
        <v>102.8</v>
      </c>
      <c r="AE593" s="141">
        <v>120.6</v>
      </c>
      <c r="AF593" s="141">
        <v>122.2</v>
      </c>
      <c r="AG593" s="141">
        <v>134</v>
      </c>
      <c r="AH593" s="141">
        <v>143.1</v>
      </c>
      <c r="AI593" s="141">
        <v>141.19999999999999</v>
      </c>
      <c r="AJ593" s="141">
        <v>139.9</v>
      </c>
      <c r="AK593" s="141">
        <v>142.4</v>
      </c>
      <c r="AL593" s="141">
        <v>144.9</v>
      </c>
      <c r="AM593" s="141">
        <v>147.6</v>
      </c>
      <c r="AN593" s="141">
        <v>154.5</v>
      </c>
      <c r="AO593" s="141">
        <v>158.30000000000001</v>
      </c>
      <c r="AP593" s="141">
        <v>161.80000000000001</v>
      </c>
      <c r="AQ593" s="141">
        <v>167.2</v>
      </c>
      <c r="AR593" s="141">
        <v>169.1</v>
      </c>
      <c r="AS593" s="141">
        <v>169.5</v>
      </c>
      <c r="AT593" s="141">
        <v>170.8</v>
      </c>
      <c r="AU593" s="141">
        <v>160.5</v>
      </c>
      <c r="AV593" s="141">
        <v>168.8</v>
      </c>
      <c r="AW593" s="141">
        <v>167.9</v>
      </c>
      <c r="AX593" s="141">
        <v>154.6</v>
      </c>
      <c r="AY593" s="141">
        <v>150.30000000000001</v>
      </c>
      <c r="AZ593" s="141">
        <v>134</v>
      </c>
      <c r="BA593" s="141">
        <v>119.6</v>
      </c>
      <c r="BB593" s="141">
        <v>111.8</v>
      </c>
      <c r="BC593" s="141">
        <v>101.3</v>
      </c>
      <c r="BD593" s="141">
        <v>107.9</v>
      </c>
      <c r="BE593" s="141">
        <v>112.9</v>
      </c>
      <c r="BF593" s="141">
        <v>113</v>
      </c>
      <c r="BG593" s="141">
        <v>126.3</v>
      </c>
      <c r="BH593" s="141">
        <v>140.19999999999999</v>
      </c>
      <c r="BI593" s="141">
        <v>144.1</v>
      </c>
      <c r="BJ593" s="141">
        <v>136.19999999999999</v>
      </c>
      <c r="BK593" s="141">
        <v>142.30000000000001</v>
      </c>
      <c r="BL593" s="141">
        <v>154.6</v>
      </c>
      <c r="BM593" s="141">
        <v>153.69999999999999</v>
      </c>
      <c r="BN593" s="141">
        <v>162.5</v>
      </c>
      <c r="BO593" s="141">
        <v>170.2</v>
      </c>
      <c r="BP593" s="141">
        <v>158.5</v>
      </c>
      <c r="BQ593" s="141">
        <v>158.5</v>
      </c>
      <c r="BR593" s="141">
        <v>158.5</v>
      </c>
      <c r="BS593" s="141">
        <v>158.5</v>
      </c>
      <c r="BT593" s="141">
        <v>158.5</v>
      </c>
      <c r="BU593" s="141">
        <v>158.5</v>
      </c>
      <c r="BV593" s="141">
        <v>158.5</v>
      </c>
      <c r="BW593" s="141">
        <v>158.5</v>
      </c>
      <c r="BX593" s="141">
        <v>157.1</v>
      </c>
      <c r="BY593" s="141">
        <v>160.19999999999999</v>
      </c>
      <c r="BZ593" s="141">
        <v>155.1</v>
      </c>
      <c r="CA593" s="141">
        <v>154.6</v>
      </c>
      <c r="CB593" s="141">
        <v>163.80000000000001</v>
      </c>
      <c r="CC593" s="141">
        <v>154.9</v>
      </c>
      <c r="CD593" s="141">
        <v>154</v>
      </c>
      <c r="CE593" s="141">
        <v>152.80000000000001</v>
      </c>
      <c r="CF593" s="141">
        <v>152.30000000000001</v>
      </c>
      <c r="CG593" s="141">
        <v>155.4</v>
      </c>
      <c r="CH593" s="141">
        <v>154.4</v>
      </c>
      <c r="CI593" s="141">
        <v>153.4</v>
      </c>
      <c r="CJ593" s="141">
        <v>154.4</v>
      </c>
      <c r="CK593" s="141">
        <v>156</v>
      </c>
      <c r="CL593" s="141">
        <v>158</v>
      </c>
    </row>
    <row r="594" spans="1:90" x14ac:dyDescent="0.2">
      <c r="A594" s="138" t="s">
        <v>3957</v>
      </c>
      <c r="B594" s="138" t="s">
        <v>3958</v>
      </c>
      <c r="C594" s="139">
        <v>2.8060000000000002E-2</v>
      </c>
      <c r="D594" s="141">
        <v>103.4</v>
      </c>
      <c r="E594" s="141">
        <v>103.4</v>
      </c>
      <c r="F594" s="141">
        <v>98.9</v>
      </c>
      <c r="G594" s="141">
        <v>94.6</v>
      </c>
      <c r="H594" s="141">
        <v>94.6</v>
      </c>
      <c r="I594" s="141">
        <v>94.6</v>
      </c>
      <c r="J594" s="141">
        <v>86.2</v>
      </c>
      <c r="K594" s="141">
        <v>83.4</v>
      </c>
      <c r="L594" s="141">
        <v>83.4</v>
      </c>
      <c r="M594" s="141">
        <v>82.1</v>
      </c>
      <c r="N594" s="141">
        <v>82.1</v>
      </c>
      <c r="O594" s="141">
        <v>82.1</v>
      </c>
      <c r="P594" s="141">
        <v>76.8</v>
      </c>
      <c r="Q594" s="141">
        <v>76.8</v>
      </c>
      <c r="R594" s="141">
        <v>77.7</v>
      </c>
      <c r="S594" s="141">
        <v>78.2</v>
      </c>
      <c r="T594" s="141">
        <v>78.2</v>
      </c>
      <c r="U594" s="141">
        <v>78.2</v>
      </c>
      <c r="V594" s="141">
        <v>79.400000000000006</v>
      </c>
      <c r="W594" s="141">
        <v>79.400000000000006</v>
      </c>
      <c r="X594" s="141">
        <v>79.400000000000006</v>
      </c>
      <c r="Y594" s="141">
        <v>80.599999999999994</v>
      </c>
      <c r="Z594" s="141">
        <v>80.599999999999994</v>
      </c>
      <c r="AA594" s="141">
        <v>80.599999999999994</v>
      </c>
      <c r="AB594" s="141">
        <v>84.7</v>
      </c>
      <c r="AC594" s="141">
        <v>84.7</v>
      </c>
      <c r="AD594" s="141">
        <v>84.7</v>
      </c>
      <c r="AE594" s="141">
        <v>93.4</v>
      </c>
      <c r="AF594" s="141">
        <v>93.4</v>
      </c>
      <c r="AG594" s="141">
        <v>95.5</v>
      </c>
      <c r="AH594" s="141">
        <v>105.5</v>
      </c>
      <c r="AI594" s="141">
        <v>105.5</v>
      </c>
      <c r="AJ594" s="141">
        <v>108.9</v>
      </c>
      <c r="AK594" s="141">
        <v>118.9</v>
      </c>
      <c r="AL594" s="141">
        <v>122.6</v>
      </c>
      <c r="AM594" s="141">
        <v>127.2</v>
      </c>
      <c r="AN594" s="141">
        <v>144.1</v>
      </c>
      <c r="AO594" s="141">
        <v>144.1</v>
      </c>
      <c r="AP594" s="141">
        <v>152.4</v>
      </c>
      <c r="AQ594" s="141">
        <v>152.30000000000001</v>
      </c>
      <c r="AR594" s="141">
        <v>152</v>
      </c>
      <c r="AS594" s="141">
        <v>161.19999999999999</v>
      </c>
      <c r="AT594" s="141">
        <v>161.19999999999999</v>
      </c>
      <c r="AU594" s="141">
        <v>161.19999999999999</v>
      </c>
      <c r="AV594" s="141">
        <v>161.19999999999999</v>
      </c>
      <c r="AW594" s="141">
        <v>161.19999999999999</v>
      </c>
      <c r="AX594" s="141">
        <v>161.19999999999999</v>
      </c>
      <c r="AY594" s="141">
        <v>161.19999999999999</v>
      </c>
      <c r="AZ594" s="141">
        <v>113.8</v>
      </c>
      <c r="BA594" s="141">
        <v>111.7</v>
      </c>
      <c r="BB594" s="141">
        <v>105</v>
      </c>
      <c r="BC594" s="141">
        <v>102.5</v>
      </c>
      <c r="BD594" s="141">
        <v>101.4</v>
      </c>
      <c r="BE594" s="141">
        <v>100.9</v>
      </c>
      <c r="BF594" s="141">
        <v>100.9</v>
      </c>
      <c r="BG594" s="141">
        <v>104.1</v>
      </c>
      <c r="BH594" s="141">
        <v>109.6</v>
      </c>
      <c r="BI594" s="141">
        <v>121.3</v>
      </c>
      <c r="BJ594" s="141">
        <v>120.4</v>
      </c>
      <c r="BK594" s="141">
        <v>114.9</v>
      </c>
      <c r="BL594" s="141">
        <v>118.1</v>
      </c>
      <c r="BM594" s="141">
        <v>117.3</v>
      </c>
      <c r="BN594" s="141">
        <v>125.4</v>
      </c>
      <c r="BO594" s="141">
        <v>120.2</v>
      </c>
      <c r="BP594" s="141">
        <v>119.1</v>
      </c>
      <c r="BQ594" s="141">
        <v>117.8</v>
      </c>
      <c r="BR594" s="141">
        <v>116.1</v>
      </c>
      <c r="BS594" s="141">
        <v>115.5</v>
      </c>
      <c r="BT594" s="141">
        <v>115.5</v>
      </c>
      <c r="BU594" s="141">
        <v>115.5</v>
      </c>
      <c r="BV594" s="141">
        <v>115.5</v>
      </c>
      <c r="BW594" s="141">
        <v>115.5</v>
      </c>
      <c r="BX594" s="141">
        <v>125.7</v>
      </c>
      <c r="BY594" s="141">
        <v>125.5</v>
      </c>
      <c r="BZ594" s="141">
        <v>126.3</v>
      </c>
      <c r="CA594" s="141">
        <v>125.9</v>
      </c>
      <c r="CB594" s="141">
        <v>125.5</v>
      </c>
      <c r="CC594" s="141">
        <v>124.7</v>
      </c>
      <c r="CD594" s="141">
        <v>124.8</v>
      </c>
      <c r="CE594" s="141">
        <v>124.3</v>
      </c>
      <c r="CF594" s="141">
        <v>124.5</v>
      </c>
      <c r="CG594" s="141">
        <v>123.8</v>
      </c>
      <c r="CH594" s="141">
        <v>122.3</v>
      </c>
      <c r="CI594" s="141">
        <v>124</v>
      </c>
      <c r="CJ594" s="141">
        <v>122.8</v>
      </c>
      <c r="CK594" s="141">
        <v>123.9</v>
      </c>
      <c r="CL594" s="141">
        <v>125.8</v>
      </c>
    </row>
    <row r="595" spans="1:90" x14ac:dyDescent="0.2">
      <c r="A595" s="138" t="s">
        <v>3959</v>
      </c>
      <c r="B595" s="138" t="s">
        <v>3960</v>
      </c>
      <c r="C595" s="139">
        <v>1.401E-2</v>
      </c>
      <c r="D595" s="141">
        <v>94.9</v>
      </c>
      <c r="E595" s="141">
        <v>94.8</v>
      </c>
      <c r="F595" s="141">
        <v>93.6</v>
      </c>
      <c r="G595" s="141">
        <v>95.1</v>
      </c>
      <c r="H595" s="141">
        <v>92.9</v>
      </c>
      <c r="I595" s="141">
        <v>90.6</v>
      </c>
      <c r="J595" s="141">
        <v>87.7</v>
      </c>
      <c r="K595" s="141">
        <v>84.4</v>
      </c>
      <c r="L595" s="141">
        <v>87.5</v>
      </c>
      <c r="M595" s="141">
        <v>91.3</v>
      </c>
      <c r="N595" s="141">
        <v>91.5</v>
      </c>
      <c r="O595" s="141">
        <v>92.7</v>
      </c>
      <c r="P595" s="141">
        <v>92.3</v>
      </c>
      <c r="Q595" s="141">
        <v>89</v>
      </c>
      <c r="R595" s="141">
        <v>88.9</v>
      </c>
      <c r="S595" s="141">
        <v>91.3</v>
      </c>
      <c r="T595" s="141">
        <v>91.4</v>
      </c>
      <c r="U595" s="141">
        <v>93.5</v>
      </c>
      <c r="V595" s="141">
        <v>94.8</v>
      </c>
      <c r="W595" s="141">
        <v>94.6</v>
      </c>
      <c r="X595" s="141">
        <v>94.7</v>
      </c>
      <c r="Y595" s="141">
        <v>94.3</v>
      </c>
      <c r="Z595" s="141">
        <v>94.4</v>
      </c>
      <c r="AA595" s="141">
        <v>94.9</v>
      </c>
      <c r="AB595" s="141">
        <v>95.4</v>
      </c>
      <c r="AC595" s="141">
        <v>95.7</v>
      </c>
      <c r="AD595" s="141">
        <v>98.7</v>
      </c>
      <c r="AE595" s="141">
        <v>98.9</v>
      </c>
      <c r="AF595" s="141">
        <v>100.5</v>
      </c>
      <c r="AG595" s="141">
        <v>101.7</v>
      </c>
      <c r="AH595" s="141">
        <v>108</v>
      </c>
      <c r="AI595" s="141">
        <v>110.3</v>
      </c>
      <c r="AJ595" s="141">
        <v>111.5</v>
      </c>
      <c r="AK595" s="141">
        <v>112.8</v>
      </c>
      <c r="AL595" s="141">
        <v>112.9</v>
      </c>
      <c r="AM595" s="141">
        <v>116.1</v>
      </c>
      <c r="AN595" s="141">
        <v>113.7</v>
      </c>
      <c r="AO595" s="141">
        <v>121.8</v>
      </c>
      <c r="AP595" s="141">
        <v>126.8</v>
      </c>
      <c r="AQ595" s="141">
        <v>135</v>
      </c>
      <c r="AR595" s="141">
        <v>136.4</v>
      </c>
      <c r="AS595" s="141">
        <v>143.5</v>
      </c>
      <c r="AT595" s="141">
        <v>142.9</v>
      </c>
      <c r="AU595" s="141">
        <v>142.69999999999999</v>
      </c>
      <c r="AV595" s="141">
        <v>142.69999999999999</v>
      </c>
      <c r="AW595" s="141">
        <v>142.69999999999999</v>
      </c>
      <c r="AX595" s="141">
        <v>142.69999999999999</v>
      </c>
      <c r="AY595" s="141">
        <v>142.69999999999999</v>
      </c>
      <c r="AZ595" s="141">
        <v>108.3</v>
      </c>
      <c r="BA595" s="141">
        <v>109.1</v>
      </c>
      <c r="BB595" s="141">
        <v>105.3</v>
      </c>
      <c r="BC595" s="141">
        <v>106.9</v>
      </c>
      <c r="BD595" s="141">
        <v>109.1</v>
      </c>
      <c r="BE595" s="141">
        <v>112.3</v>
      </c>
      <c r="BF595" s="141">
        <v>113</v>
      </c>
      <c r="BG595" s="141">
        <v>114.8</v>
      </c>
      <c r="BH595" s="141">
        <v>117.1</v>
      </c>
      <c r="BI595" s="141">
        <v>115.6</v>
      </c>
      <c r="BJ595" s="141">
        <v>114.8</v>
      </c>
      <c r="BK595" s="141">
        <v>116.9</v>
      </c>
      <c r="BL595" s="141">
        <v>121.5</v>
      </c>
      <c r="BM595" s="141">
        <v>123.5</v>
      </c>
      <c r="BN595" s="141">
        <v>126.4</v>
      </c>
      <c r="BO595" s="141">
        <v>128.69999999999999</v>
      </c>
      <c r="BP595" s="141">
        <v>128.30000000000001</v>
      </c>
      <c r="BQ595" s="141">
        <v>128.30000000000001</v>
      </c>
      <c r="BR595" s="141">
        <v>128.30000000000001</v>
      </c>
      <c r="BS595" s="141">
        <v>128.30000000000001</v>
      </c>
      <c r="BT595" s="141">
        <v>128.30000000000001</v>
      </c>
      <c r="BU595" s="141">
        <v>128.30000000000001</v>
      </c>
      <c r="BV595" s="141">
        <v>128.30000000000001</v>
      </c>
      <c r="BW595" s="141">
        <v>128.30000000000001</v>
      </c>
      <c r="BX595" s="141">
        <v>136.69999999999999</v>
      </c>
      <c r="BY595" s="141">
        <v>136.80000000000001</v>
      </c>
      <c r="BZ595" s="141">
        <v>136.80000000000001</v>
      </c>
      <c r="CA595" s="141">
        <v>136.9</v>
      </c>
      <c r="CB595" s="141">
        <v>135.9</v>
      </c>
      <c r="CC595" s="141">
        <v>132.9</v>
      </c>
      <c r="CD595" s="141">
        <v>132.9</v>
      </c>
      <c r="CE595" s="141">
        <v>132.9</v>
      </c>
      <c r="CF595" s="141">
        <v>132.9</v>
      </c>
      <c r="CG595" s="141">
        <v>132.69999999999999</v>
      </c>
      <c r="CH595" s="141">
        <v>132.69999999999999</v>
      </c>
      <c r="CI595" s="141">
        <v>132.69999999999999</v>
      </c>
      <c r="CJ595" s="141">
        <v>132.30000000000001</v>
      </c>
      <c r="CK595" s="141">
        <v>131.9</v>
      </c>
      <c r="CL595" s="141">
        <v>132.1</v>
      </c>
    </row>
    <row r="596" spans="1:90" x14ac:dyDescent="0.2">
      <c r="A596" s="138" t="s">
        <v>3961</v>
      </c>
      <c r="B596" s="138" t="s">
        <v>2215</v>
      </c>
      <c r="C596" s="139">
        <v>1.0039800000000001</v>
      </c>
      <c r="D596" s="141">
        <v>102.9</v>
      </c>
      <c r="E596" s="141">
        <v>103.9</v>
      </c>
      <c r="F596" s="141">
        <v>104.6</v>
      </c>
      <c r="G596" s="141">
        <v>107.3</v>
      </c>
      <c r="H596" s="141">
        <v>107.1</v>
      </c>
      <c r="I596" s="141">
        <v>107.6</v>
      </c>
      <c r="J596" s="141">
        <v>107.3</v>
      </c>
      <c r="K596" s="141">
        <v>107.7</v>
      </c>
      <c r="L596" s="141">
        <v>108.4</v>
      </c>
      <c r="M596" s="141">
        <v>109.6</v>
      </c>
      <c r="N596" s="141">
        <v>111.1</v>
      </c>
      <c r="O596" s="141">
        <v>114.3</v>
      </c>
      <c r="P596" s="141">
        <v>118.7</v>
      </c>
      <c r="Q596" s="141">
        <v>121.1</v>
      </c>
      <c r="R596" s="141">
        <v>122.1</v>
      </c>
      <c r="S596" s="141">
        <v>131</v>
      </c>
      <c r="T596" s="141">
        <v>138.1</v>
      </c>
      <c r="U596" s="141">
        <v>139.1</v>
      </c>
      <c r="V596" s="141">
        <v>140.6</v>
      </c>
      <c r="W596" s="141">
        <v>144.69999999999999</v>
      </c>
      <c r="X596" s="141">
        <v>146.9</v>
      </c>
      <c r="Y596" s="141">
        <v>149.1</v>
      </c>
      <c r="Z596" s="141">
        <v>151.4</v>
      </c>
      <c r="AA596" s="141">
        <v>150.80000000000001</v>
      </c>
      <c r="AB596" s="141">
        <v>152.30000000000001</v>
      </c>
      <c r="AC596" s="141">
        <v>151.4</v>
      </c>
      <c r="AD596" s="141">
        <v>151.80000000000001</v>
      </c>
      <c r="AE596" s="141">
        <v>153.5</v>
      </c>
      <c r="AF596" s="141">
        <v>153.30000000000001</v>
      </c>
      <c r="AG596" s="141">
        <v>151.5</v>
      </c>
      <c r="AH596" s="141">
        <v>152</v>
      </c>
      <c r="AI596" s="141">
        <v>151.6</v>
      </c>
      <c r="AJ596" s="141">
        <v>150.80000000000001</v>
      </c>
      <c r="AK596" s="141">
        <v>150.69999999999999</v>
      </c>
      <c r="AL596" s="141">
        <v>150</v>
      </c>
      <c r="AM596" s="141">
        <v>148.6</v>
      </c>
      <c r="AN596" s="141">
        <v>149.69999999999999</v>
      </c>
      <c r="AO596" s="141">
        <v>151.80000000000001</v>
      </c>
      <c r="AP596" s="141">
        <v>153.6</v>
      </c>
      <c r="AQ596" s="141">
        <v>154.5</v>
      </c>
      <c r="AR596" s="141">
        <v>154.6</v>
      </c>
      <c r="AS596" s="141">
        <v>154.4</v>
      </c>
      <c r="AT596" s="141">
        <v>154.9</v>
      </c>
      <c r="AU596" s="141">
        <v>155</v>
      </c>
      <c r="AV596" s="141">
        <v>154.4</v>
      </c>
      <c r="AW596" s="141">
        <v>155.1</v>
      </c>
      <c r="AX596" s="141">
        <v>152.6</v>
      </c>
      <c r="AY596" s="141">
        <v>150.1</v>
      </c>
      <c r="AZ596" s="141">
        <v>141.4</v>
      </c>
      <c r="BA596" s="141">
        <v>140.5</v>
      </c>
      <c r="BB596" s="141">
        <v>139.9</v>
      </c>
      <c r="BC596" s="141">
        <v>140.19999999999999</v>
      </c>
      <c r="BD596" s="141">
        <v>140.9</v>
      </c>
      <c r="BE596" s="141">
        <v>141.4</v>
      </c>
      <c r="BF596" s="141">
        <v>142.6</v>
      </c>
      <c r="BG596" s="141">
        <v>145</v>
      </c>
      <c r="BH596" s="141">
        <v>146.4</v>
      </c>
      <c r="BI596" s="141">
        <v>144.9</v>
      </c>
      <c r="BJ596" s="141">
        <v>145.1</v>
      </c>
      <c r="BK596" s="141">
        <v>146.4</v>
      </c>
      <c r="BL596" s="141">
        <v>151.30000000000001</v>
      </c>
      <c r="BM596" s="141">
        <v>153.6</v>
      </c>
      <c r="BN596" s="141">
        <v>151.69999999999999</v>
      </c>
      <c r="BO596" s="141">
        <v>154.19999999999999</v>
      </c>
      <c r="BP596" s="141">
        <v>153.9</v>
      </c>
      <c r="BQ596" s="141">
        <v>152.30000000000001</v>
      </c>
      <c r="BR596" s="141">
        <v>152.5</v>
      </c>
      <c r="BS596" s="141">
        <v>152.9</v>
      </c>
      <c r="BT596" s="141">
        <v>152.6</v>
      </c>
      <c r="BU596" s="141">
        <v>153</v>
      </c>
      <c r="BV596" s="141">
        <v>152.80000000000001</v>
      </c>
      <c r="BW596" s="141">
        <v>153.5</v>
      </c>
      <c r="BX596" s="141">
        <v>153.6</v>
      </c>
      <c r="BY596" s="141">
        <v>155.30000000000001</v>
      </c>
      <c r="BZ596" s="141">
        <v>155.19999999999999</v>
      </c>
      <c r="CA596" s="141">
        <v>156.5</v>
      </c>
      <c r="CB596" s="141">
        <v>156.30000000000001</v>
      </c>
      <c r="CC596" s="141">
        <v>156.69999999999999</v>
      </c>
      <c r="CD596" s="141">
        <v>157.30000000000001</v>
      </c>
      <c r="CE596" s="141">
        <v>157.4</v>
      </c>
      <c r="CF596" s="141">
        <v>157.19999999999999</v>
      </c>
      <c r="CG596" s="141">
        <v>156.69999999999999</v>
      </c>
      <c r="CH596" s="141">
        <v>156.69999999999999</v>
      </c>
      <c r="CI596" s="141">
        <v>157.5</v>
      </c>
      <c r="CJ596" s="141">
        <v>157.30000000000001</v>
      </c>
      <c r="CK596" s="141">
        <v>157.6</v>
      </c>
      <c r="CL596" s="141">
        <v>158.19999999999999</v>
      </c>
    </row>
    <row r="597" spans="1:90" x14ac:dyDescent="0.2">
      <c r="A597" s="138" t="s">
        <v>3962</v>
      </c>
      <c r="B597" s="138" t="s">
        <v>3963</v>
      </c>
      <c r="C597" s="139">
        <v>0.48920999999999998</v>
      </c>
      <c r="D597" s="141">
        <v>102.4</v>
      </c>
      <c r="E597" s="141">
        <v>102.5</v>
      </c>
      <c r="F597" s="141">
        <v>102.6</v>
      </c>
      <c r="G597" s="141">
        <v>106.2</v>
      </c>
      <c r="H597" s="141">
        <v>105.8</v>
      </c>
      <c r="I597" s="141">
        <v>105.1</v>
      </c>
      <c r="J597" s="141">
        <v>104.2</v>
      </c>
      <c r="K597" s="141">
        <v>105</v>
      </c>
      <c r="L597" s="141">
        <v>105.7</v>
      </c>
      <c r="M597" s="141">
        <v>105.8</v>
      </c>
      <c r="N597" s="141">
        <v>106.6</v>
      </c>
      <c r="O597" s="141">
        <v>109.1</v>
      </c>
      <c r="P597" s="141">
        <v>113.8</v>
      </c>
      <c r="Q597" s="141">
        <v>116.1</v>
      </c>
      <c r="R597" s="141">
        <v>116.7</v>
      </c>
      <c r="S597" s="141">
        <v>121.4</v>
      </c>
      <c r="T597" s="141">
        <v>125</v>
      </c>
      <c r="U597" s="141">
        <v>125.3</v>
      </c>
      <c r="V597" s="141">
        <v>122.6</v>
      </c>
      <c r="W597" s="141">
        <v>123.6</v>
      </c>
      <c r="X597" s="141">
        <v>123.3</v>
      </c>
      <c r="Y597" s="141">
        <v>124.3</v>
      </c>
      <c r="Z597" s="141">
        <v>127.3</v>
      </c>
      <c r="AA597" s="141">
        <v>126.7</v>
      </c>
      <c r="AB597" s="141">
        <v>127.6</v>
      </c>
      <c r="AC597" s="141">
        <v>127.6</v>
      </c>
      <c r="AD597" s="141">
        <v>126.5</v>
      </c>
      <c r="AE597" s="141">
        <v>127.8</v>
      </c>
      <c r="AF597" s="141">
        <v>126.4</v>
      </c>
      <c r="AG597" s="141">
        <v>124.9</v>
      </c>
      <c r="AH597" s="141">
        <v>124.8</v>
      </c>
      <c r="AI597" s="141">
        <v>123.6</v>
      </c>
      <c r="AJ597" s="141">
        <v>122.2</v>
      </c>
      <c r="AK597" s="141">
        <v>121.7</v>
      </c>
      <c r="AL597" s="141">
        <v>122.2</v>
      </c>
      <c r="AM597" s="141">
        <v>122.8</v>
      </c>
      <c r="AN597" s="141">
        <v>123.3</v>
      </c>
      <c r="AO597" s="141">
        <v>125</v>
      </c>
      <c r="AP597" s="141">
        <v>129</v>
      </c>
      <c r="AQ597" s="141">
        <v>129.19999999999999</v>
      </c>
      <c r="AR597" s="141">
        <v>129.6</v>
      </c>
      <c r="AS597" s="141">
        <v>129.6</v>
      </c>
      <c r="AT597" s="141">
        <v>130.80000000000001</v>
      </c>
      <c r="AU597" s="141">
        <v>131</v>
      </c>
      <c r="AV597" s="141">
        <v>130</v>
      </c>
      <c r="AW597" s="141">
        <v>129.69999999999999</v>
      </c>
      <c r="AX597" s="141">
        <v>129</v>
      </c>
      <c r="AY597" s="141">
        <v>127.8</v>
      </c>
      <c r="AZ597" s="141">
        <v>121</v>
      </c>
      <c r="BA597" s="141">
        <v>119.8</v>
      </c>
      <c r="BB597" s="141">
        <v>119.4</v>
      </c>
      <c r="BC597" s="141">
        <v>119.6</v>
      </c>
      <c r="BD597" s="141">
        <v>119.5</v>
      </c>
      <c r="BE597" s="141">
        <v>119.7</v>
      </c>
      <c r="BF597" s="141">
        <v>120.1</v>
      </c>
      <c r="BG597" s="141">
        <v>121.7</v>
      </c>
      <c r="BH597" s="141">
        <v>122.1</v>
      </c>
      <c r="BI597" s="141">
        <v>121</v>
      </c>
      <c r="BJ597" s="141">
        <v>119.8</v>
      </c>
      <c r="BK597" s="141">
        <v>121.5</v>
      </c>
      <c r="BL597" s="141">
        <v>123.8</v>
      </c>
      <c r="BM597" s="141">
        <v>123.9</v>
      </c>
      <c r="BN597" s="141">
        <v>123.9</v>
      </c>
      <c r="BO597" s="141">
        <v>127</v>
      </c>
      <c r="BP597" s="141">
        <v>127.7</v>
      </c>
      <c r="BQ597" s="141">
        <v>125.1</v>
      </c>
      <c r="BR597" s="141">
        <v>125.4</v>
      </c>
      <c r="BS597" s="141">
        <v>126.2</v>
      </c>
      <c r="BT597" s="141">
        <v>125.8</v>
      </c>
      <c r="BU597" s="141">
        <v>126.4</v>
      </c>
      <c r="BV597" s="141">
        <v>126.8</v>
      </c>
      <c r="BW597" s="141">
        <v>127.1</v>
      </c>
      <c r="BX597" s="141">
        <v>125</v>
      </c>
      <c r="BY597" s="141">
        <v>126.4</v>
      </c>
      <c r="BZ597" s="141">
        <v>126.5</v>
      </c>
      <c r="CA597" s="141">
        <v>127.3</v>
      </c>
      <c r="CB597" s="141">
        <v>128.30000000000001</v>
      </c>
      <c r="CC597" s="141">
        <v>128.4</v>
      </c>
      <c r="CD597" s="141">
        <v>127.2</v>
      </c>
      <c r="CE597" s="141">
        <v>127</v>
      </c>
      <c r="CF597" s="141">
        <v>127.4</v>
      </c>
      <c r="CG597" s="141">
        <v>127.3</v>
      </c>
      <c r="CH597" s="141">
        <v>127.3</v>
      </c>
      <c r="CI597" s="141">
        <v>128</v>
      </c>
      <c r="CJ597" s="141">
        <v>128.9</v>
      </c>
      <c r="CK597" s="141">
        <v>129.5</v>
      </c>
      <c r="CL597" s="141">
        <v>130.19999999999999</v>
      </c>
    </row>
    <row r="598" spans="1:90" x14ac:dyDescent="0.2">
      <c r="A598" s="138" t="s">
        <v>3964</v>
      </c>
      <c r="B598" s="138" t="s">
        <v>3965</v>
      </c>
      <c r="C598" s="139">
        <v>0.20749999999999999</v>
      </c>
      <c r="D598" s="141">
        <v>103.1</v>
      </c>
      <c r="E598" s="141">
        <v>103.2</v>
      </c>
      <c r="F598" s="141">
        <v>102.8</v>
      </c>
      <c r="G598" s="141">
        <v>105.2</v>
      </c>
      <c r="H598" s="141">
        <v>104</v>
      </c>
      <c r="I598" s="141">
        <v>103.6</v>
      </c>
      <c r="J598" s="141">
        <v>103.1</v>
      </c>
      <c r="K598" s="141">
        <v>103.5</v>
      </c>
      <c r="L598" s="141">
        <v>104.5</v>
      </c>
      <c r="M598" s="141">
        <v>105.8</v>
      </c>
      <c r="N598" s="141">
        <v>106.4</v>
      </c>
      <c r="O598" s="141">
        <v>110.4</v>
      </c>
      <c r="P598" s="141">
        <v>115.6</v>
      </c>
      <c r="Q598" s="141">
        <v>119.4</v>
      </c>
      <c r="R598" s="141">
        <v>119.2</v>
      </c>
      <c r="S598" s="141">
        <v>124.5</v>
      </c>
      <c r="T598" s="141">
        <v>130.5</v>
      </c>
      <c r="U598" s="141">
        <v>130.9</v>
      </c>
      <c r="V598" s="141">
        <v>129.5</v>
      </c>
      <c r="W598" s="141">
        <v>131.1</v>
      </c>
      <c r="X598" s="141">
        <v>129.19999999999999</v>
      </c>
      <c r="Y598" s="141">
        <v>131.19999999999999</v>
      </c>
      <c r="Z598" s="141">
        <v>134.4</v>
      </c>
      <c r="AA598" s="141">
        <v>134.4</v>
      </c>
      <c r="AB598" s="141">
        <v>134.80000000000001</v>
      </c>
      <c r="AC598" s="141">
        <v>133.30000000000001</v>
      </c>
      <c r="AD598" s="141">
        <v>132.69999999999999</v>
      </c>
      <c r="AE598" s="141">
        <v>133.4</v>
      </c>
      <c r="AF598" s="141">
        <v>132.30000000000001</v>
      </c>
      <c r="AG598" s="141">
        <v>129.4</v>
      </c>
      <c r="AH598" s="141">
        <v>128.4</v>
      </c>
      <c r="AI598" s="141">
        <v>127.6</v>
      </c>
      <c r="AJ598" s="141">
        <v>124.6</v>
      </c>
      <c r="AK598" s="141">
        <v>123.6</v>
      </c>
      <c r="AL598" s="141">
        <v>123.8</v>
      </c>
      <c r="AM598" s="141">
        <v>122</v>
      </c>
      <c r="AN598" s="141">
        <v>121</v>
      </c>
      <c r="AO598" s="141">
        <v>123.9</v>
      </c>
      <c r="AP598" s="141">
        <v>130.9</v>
      </c>
      <c r="AQ598" s="141">
        <v>130.30000000000001</v>
      </c>
      <c r="AR598" s="141">
        <v>130.4</v>
      </c>
      <c r="AS598" s="141">
        <v>130.30000000000001</v>
      </c>
      <c r="AT598" s="141">
        <v>132.1</v>
      </c>
      <c r="AU598" s="141">
        <v>132.19999999999999</v>
      </c>
      <c r="AV598" s="141">
        <v>129.6</v>
      </c>
      <c r="AW598" s="141">
        <v>129.1</v>
      </c>
      <c r="AX598" s="141">
        <v>127.8</v>
      </c>
      <c r="AY598" s="141">
        <v>125.5</v>
      </c>
      <c r="AZ598" s="141">
        <v>118.7</v>
      </c>
      <c r="BA598" s="141">
        <v>117.8</v>
      </c>
      <c r="BB598" s="141">
        <v>117.6</v>
      </c>
      <c r="BC598" s="141">
        <v>118.8</v>
      </c>
      <c r="BD598" s="141">
        <v>118.8</v>
      </c>
      <c r="BE598" s="141">
        <v>118.7</v>
      </c>
      <c r="BF598" s="141">
        <v>119</v>
      </c>
      <c r="BG598" s="141">
        <v>120.6</v>
      </c>
      <c r="BH598" s="141">
        <v>121.4</v>
      </c>
      <c r="BI598" s="141">
        <v>118.9</v>
      </c>
      <c r="BJ598" s="141">
        <v>117.1</v>
      </c>
      <c r="BK598" s="141">
        <v>119.5</v>
      </c>
      <c r="BL598" s="141">
        <v>122.2</v>
      </c>
      <c r="BM598" s="141">
        <v>122.1</v>
      </c>
      <c r="BN598" s="141">
        <v>121.8</v>
      </c>
      <c r="BO598" s="141">
        <v>123.1</v>
      </c>
      <c r="BP598" s="141">
        <v>122.1</v>
      </c>
      <c r="BQ598" s="141">
        <v>120.5</v>
      </c>
      <c r="BR598" s="141">
        <v>120.1</v>
      </c>
      <c r="BS598" s="141">
        <v>121.2</v>
      </c>
      <c r="BT598" s="141">
        <v>121.4</v>
      </c>
      <c r="BU598" s="141">
        <v>121.8</v>
      </c>
      <c r="BV598" s="141">
        <v>122.5</v>
      </c>
      <c r="BW598" s="141">
        <v>122.9</v>
      </c>
      <c r="BX598" s="141">
        <v>127</v>
      </c>
      <c r="BY598" s="141">
        <v>130</v>
      </c>
      <c r="BZ598" s="141">
        <v>130.30000000000001</v>
      </c>
      <c r="CA598" s="141">
        <v>130.6</v>
      </c>
      <c r="CB598" s="141">
        <v>131.30000000000001</v>
      </c>
      <c r="CC598" s="141">
        <v>131.69999999999999</v>
      </c>
      <c r="CD598" s="141">
        <v>130.6</v>
      </c>
      <c r="CE598" s="141">
        <v>130.4</v>
      </c>
      <c r="CF598" s="141">
        <v>131.1</v>
      </c>
      <c r="CG598" s="141">
        <v>130.69999999999999</v>
      </c>
      <c r="CH598" s="141">
        <v>130.5</v>
      </c>
      <c r="CI598" s="141">
        <v>130.5</v>
      </c>
      <c r="CJ598" s="141">
        <v>131.4</v>
      </c>
      <c r="CK598" s="141">
        <v>132.1</v>
      </c>
      <c r="CL598" s="141">
        <v>133</v>
      </c>
    </row>
    <row r="599" spans="1:90" x14ac:dyDescent="0.2">
      <c r="A599" s="138" t="s">
        <v>3966</v>
      </c>
      <c r="B599" s="138" t="s">
        <v>3967</v>
      </c>
      <c r="C599" s="139">
        <v>5.28E-2</v>
      </c>
      <c r="D599" s="141">
        <v>104.7</v>
      </c>
      <c r="E599" s="141">
        <v>105</v>
      </c>
      <c r="F599" s="141">
        <v>107.1</v>
      </c>
      <c r="G599" s="141">
        <v>111.2</v>
      </c>
      <c r="H599" s="141">
        <v>109.9</v>
      </c>
      <c r="I599" s="141">
        <v>107.5</v>
      </c>
      <c r="J599" s="141">
        <v>103.1</v>
      </c>
      <c r="K599" s="141">
        <v>107.8</v>
      </c>
      <c r="L599" s="141">
        <v>109.1</v>
      </c>
      <c r="M599" s="141">
        <v>105.1</v>
      </c>
      <c r="N599" s="141">
        <v>108.9</v>
      </c>
      <c r="O599" s="141">
        <v>109.3</v>
      </c>
      <c r="P599" s="141">
        <v>113.8</v>
      </c>
      <c r="Q599" s="141">
        <v>113.9</v>
      </c>
      <c r="R599" s="141">
        <v>115</v>
      </c>
      <c r="S599" s="141">
        <v>121</v>
      </c>
      <c r="T599" s="141">
        <v>121.3</v>
      </c>
      <c r="U599" s="141">
        <v>118.4</v>
      </c>
      <c r="V599" s="141">
        <v>117.2</v>
      </c>
      <c r="W599" s="141">
        <v>115.9</v>
      </c>
      <c r="X599" s="141">
        <v>115.9</v>
      </c>
      <c r="Y599" s="141">
        <v>119</v>
      </c>
      <c r="Z599" s="141">
        <v>123.8</v>
      </c>
      <c r="AA599" s="141">
        <v>123.7</v>
      </c>
      <c r="AB599" s="141">
        <v>123.9</v>
      </c>
      <c r="AC599" s="141">
        <v>123.2</v>
      </c>
      <c r="AD599" s="141">
        <v>124.1</v>
      </c>
      <c r="AE599" s="141">
        <v>129.19999999999999</v>
      </c>
      <c r="AF599" s="141">
        <v>126.6</v>
      </c>
      <c r="AG599" s="141">
        <v>126.5</v>
      </c>
      <c r="AH599" s="141">
        <v>128.30000000000001</v>
      </c>
      <c r="AI599" s="141">
        <v>126.6</v>
      </c>
      <c r="AJ599" s="141">
        <v>126</v>
      </c>
      <c r="AK599" s="141">
        <v>124.4</v>
      </c>
      <c r="AL599" s="141">
        <v>129.1</v>
      </c>
      <c r="AM599" s="141">
        <v>138</v>
      </c>
      <c r="AN599" s="141">
        <v>146.80000000000001</v>
      </c>
      <c r="AO599" s="141">
        <v>148.19999999999999</v>
      </c>
      <c r="AP599" s="141">
        <v>151.30000000000001</v>
      </c>
      <c r="AQ599" s="141">
        <v>151.5</v>
      </c>
      <c r="AR599" s="141">
        <v>152.5</v>
      </c>
      <c r="AS599" s="141">
        <v>150.6</v>
      </c>
      <c r="AT599" s="141">
        <v>150.6</v>
      </c>
      <c r="AU599" s="141">
        <v>150.6</v>
      </c>
      <c r="AV599" s="141">
        <v>150.6</v>
      </c>
      <c r="AW599" s="141">
        <v>150.6</v>
      </c>
      <c r="AX599" s="141">
        <v>150.6</v>
      </c>
      <c r="AY599" s="141">
        <v>150.6</v>
      </c>
      <c r="AZ599" s="141">
        <v>150.6</v>
      </c>
      <c r="BA599" s="141">
        <v>150.6</v>
      </c>
      <c r="BB599" s="141">
        <v>150.6</v>
      </c>
      <c r="BC599" s="141">
        <v>150.6</v>
      </c>
      <c r="BD599" s="141">
        <v>150.6</v>
      </c>
      <c r="BE599" s="141">
        <v>150.6</v>
      </c>
      <c r="BF599" s="141">
        <v>150.6</v>
      </c>
      <c r="BG599" s="141">
        <v>150.6</v>
      </c>
      <c r="BH599" s="141">
        <v>150.6</v>
      </c>
      <c r="BI599" s="141">
        <v>150.6</v>
      </c>
      <c r="BJ599" s="141">
        <v>150.6</v>
      </c>
      <c r="BK599" s="141">
        <v>150.4</v>
      </c>
      <c r="BL599" s="141">
        <v>152.5</v>
      </c>
      <c r="BM599" s="141">
        <v>152.4</v>
      </c>
      <c r="BN599" s="141">
        <v>152</v>
      </c>
      <c r="BO599" s="141">
        <v>153.4</v>
      </c>
      <c r="BP599" s="141">
        <v>152.9</v>
      </c>
      <c r="BQ599" s="141">
        <v>151.19999999999999</v>
      </c>
      <c r="BR599" s="141">
        <v>151.9</v>
      </c>
      <c r="BS599" s="141">
        <v>153.80000000000001</v>
      </c>
      <c r="BT599" s="141">
        <v>150.30000000000001</v>
      </c>
      <c r="BU599" s="141">
        <v>153.6</v>
      </c>
      <c r="BV599" s="141">
        <v>153.80000000000001</v>
      </c>
      <c r="BW599" s="141">
        <v>153.80000000000001</v>
      </c>
      <c r="BX599" s="141">
        <v>155.1</v>
      </c>
      <c r="BY599" s="141">
        <v>156.1</v>
      </c>
      <c r="BZ599" s="141">
        <v>155.80000000000001</v>
      </c>
      <c r="CA599" s="141">
        <v>156.5</v>
      </c>
      <c r="CB599" s="141">
        <v>156.80000000000001</v>
      </c>
      <c r="CC599" s="141">
        <v>156.5</v>
      </c>
      <c r="CD599" s="141">
        <v>155.69999999999999</v>
      </c>
      <c r="CE599" s="141">
        <v>155.30000000000001</v>
      </c>
      <c r="CF599" s="141">
        <v>155.4</v>
      </c>
      <c r="CG599" s="141">
        <v>154.6</v>
      </c>
      <c r="CH599" s="141">
        <v>154.4</v>
      </c>
      <c r="CI599" s="141">
        <v>154.5</v>
      </c>
      <c r="CJ599" s="141">
        <v>155.1</v>
      </c>
      <c r="CK599" s="141">
        <v>155.9</v>
      </c>
      <c r="CL599" s="141">
        <v>156</v>
      </c>
    </row>
    <row r="600" spans="1:90" x14ac:dyDescent="0.2">
      <c r="A600" s="138" t="s">
        <v>3968</v>
      </c>
      <c r="B600" s="138" t="s">
        <v>3969</v>
      </c>
      <c r="C600" s="139">
        <v>3.1949999999999999E-2</v>
      </c>
      <c r="D600" s="141">
        <v>101.4</v>
      </c>
      <c r="E600" s="141">
        <v>101.5</v>
      </c>
      <c r="F600" s="141">
        <v>101.2</v>
      </c>
      <c r="G600" s="141">
        <v>102.9</v>
      </c>
      <c r="H600" s="141">
        <v>102.4</v>
      </c>
      <c r="I600" s="141">
        <v>102.2</v>
      </c>
      <c r="J600" s="141">
        <v>100.9</v>
      </c>
      <c r="K600" s="141">
        <v>101.3</v>
      </c>
      <c r="L600" s="141">
        <v>101.9</v>
      </c>
      <c r="M600" s="141">
        <v>102.1</v>
      </c>
      <c r="N600" s="141">
        <v>101.9</v>
      </c>
      <c r="O600" s="141">
        <v>104.7</v>
      </c>
      <c r="P600" s="141">
        <v>108.3</v>
      </c>
      <c r="Q600" s="141">
        <v>112.9</v>
      </c>
      <c r="R600" s="141">
        <v>114.8</v>
      </c>
      <c r="S600" s="141">
        <v>117.8</v>
      </c>
      <c r="T600" s="141">
        <v>121.4</v>
      </c>
      <c r="U600" s="141">
        <v>123.7</v>
      </c>
      <c r="V600" s="141">
        <v>118.9</v>
      </c>
      <c r="W600" s="141">
        <v>124.7</v>
      </c>
      <c r="X600" s="141">
        <v>123.6</v>
      </c>
      <c r="Y600" s="141">
        <v>124.2</v>
      </c>
      <c r="Z600" s="141">
        <v>125.7</v>
      </c>
      <c r="AA600" s="141">
        <v>125.5</v>
      </c>
      <c r="AB600" s="141">
        <v>126.5</v>
      </c>
      <c r="AC600" s="141">
        <v>125.5</v>
      </c>
      <c r="AD600" s="141">
        <v>125.1</v>
      </c>
      <c r="AE600" s="141">
        <v>127.4</v>
      </c>
      <c r="AF600" s="141">
        <v>128.6</v>
      </c>
      <c r="AG600" s="141">
        <v>129.69999999999999</v>
      </c>
      <c r="AH600" s="141">
        <v>129.1</v>
      </c>
      <c r="AI600" s="141">
        <v>128.1</v>
      </c>
      <c r="AJ600" s="141">
        <v>127.2</v>
      </c>
      <c r="AK600" s="141">
        <v>124.9</v>
      </c>
      <c r="AL600" s="141">
        <v>124.8</v>
      </c>
      <c r="AM600" s="141">
        <v>124.8</v>
      </c>
      <c r="AN600" s="141">
        <v>124.8</v>
      </c>
      <c r="AO600" s="141">
        <v>125.4</v>
      </c>
      <c r="AP600" s="141">
        <v>124.7</v>
      </c>
      <c r="AQ600" s="141">
        <v>124</v>
      </c>
      <c r="AR600" s="141">
        <v>124.3</v>
      </c>
      <c r="AS600" s="141">
        <v>125.4</v>
      </c>
      <c r="AT600" s="141">
        <v>126.7</v>
      </c>
      <c r="AU600" s="141">
        <v>126.5</v>
      </c>
      <c r="AV600" s="141">
        <v>126.2</v>
      </c>
      <c r="AW600" s="141">
        <v>125.4</v>
      </c>
      <c r="AX600" s="141">
        <v>124.6</v>
      </c>
      <c r="AY600" s="141">
        <v>123.6</v>
      </c>
      <c r="AZ600" s="141">
        <v>119</v>
      </c>
      <c r="BA600" s="141">
        <v>115.2</v>
      </c>
      <c r="BB600" s="141">
        <v>115.3</v>
      </c>
      <c r="BC600" s="141">
        <v>110.7</v>
      </c>
      <c r="BD600" s="141">
        <v>112.4</v>
      </c>
      <c r="BE600" s="141">
        <v>112.1</v>
      </c>
      <c r="BF600" s="141">
        <v>112.6</v>
      </c>
      <c r="BG600" s="141">
        <v>113.4</v>
      </c>
      <c r="BH600" s="141">
        <v>113.5</v>
      </c>
      <c r="BI600" s="141">
        <v>108.9</v>
      </c>
      <c r="BJ600" s="141">
        <v>109.2</v>
      </c>
      <c r="BK600" s="141">
        <v>109.9</v>
      </c>
      <c r="BL600" s="141">
        <v>113.5</v>
      </c>
      <c r="BM600" s="141">
        <v>113.1</v>
      </c>
      <c r="BN600" s="141">
        <v>112</v>
      </c>
      <c r="BO600" s="141">
        <v>116.4</v>
      </c>
      <c r="BP600" s="141">
        <v>115.7</v>
      </c>
      <c r="BQ600" s="141">
        <v>114.5</v>
      </c>
      <c r="BR600" s="141">
        <v>115</v>
      </c>
      <c r="BS600" s="141">
        <v>116.5</v>
      </c>
      <c r="BT600" s="141">
        <v>116.7</v>
      </c>
      <c r="BU600" s="141">
        <v>117.1</v>
      </c>
      <c r="BV600" s="141">
        <v>118.9</v>
      </c>
      <c r="BW600" s="141">
        <v>119.7</v>
      </c>
      <c r="BX600" s="141">
        <v>123.9</v>
      </c>
      <c r="BY600" s="141">
        <v>124.7</v>
      </c>
      <c r="BZ600" s="141">
        <v>124.9</v>
      </c>
      <c r="CA600" s="141">
        <v>126.5</v>
      </c>
      <c r="CB600" s="141">
        <v>128.69999999999999</v>
      </c>
      <c r="CC600" s="141">
        <v>127.9</v>
      </c>
      <c r="CD600" s="141">
        <v>127</v>
      </c>
      <c r="CE600" s="141">
        <v>127.7</v>
      </c>
      <c r="CF600" s="141">
        <v>127.1</v>
      </c>
      <c r="CG600" s="141">
        <v>128</v>
      </c>
      <c r="CH600" s="141">
        <v>126.4</v>
      </c>
      <c r="CI600" s="141">
        <v>126.7</v>
      </c>
      <c r="CJ600" s="141">
        <v>128</v>
      </c>
      <c r="CK600" s="141">
        <v>127.3</v>
      </c>
      <c r="CL600" s="141">
        <v>128.6</v>
      </c>
    </row>
    <row r="601" spans="1:90" x14ac:dyDescent="0.2">
      <c r="A601" s="138" t="s">
        <v>3970</v>
      </c>
      <c r="B601" s="138" t="s">
        <v>3971</v>
      </c>
      <c r="C601" s="139">
        <v>3.6609999999999997E-2</v>
      </c>
      <c r="D601" s="141">
        <v>101.4</v>
      </c>
      <c r="E601" s="141">
        <v>101.4</v>
      </c>
      <c r="F601" s="141">
        <v>101.4</v>
      </c>
      <c r="G601" s="141">
        <v>109.5</v>
      </c>
      <c r="H601" s="141">
        <v>109.5</v>
      </c>
      <c r="I601" s="141">
        <v>108.8</v>
      </c>
      <c r="J601" s="141">
        <v>108.8</v>
      </c>
      <c r="K601" s="141">
        <v>108.8</v>
      </c>
      <c r="L601" s="141">
        <v>108.8</v>
      </c>
      <c r="M601" s="141">
        <v>108.8</v>
      </c>
      <c r="N601" s="141">
        <v>109.3</v>
      </c>
      <c r="O601" s="141">
        <v>109.3</v>
      </c>
      <c r="P601" s="141">
        <v>114.5</v>
      </c>
      <c r="Q601" s="141">
        <v>115.7</v>
      </c>
      <c r="R601" s="141">
        <v>116.3</v>
      </c>
      <c r="S601" s="141">
        <v>116.2</v>
      </c>
      <c r="T601" s="141">
        <v>117.3</v>
      </c>
      <c r="U601" s="141">
        <v>118.6</v>
      </c>
      <c r="V601" s="141">
        <v>117.3</v>
      </c>
      <c r="W601" s="141">
        <v>117.3</v>
      </c>
      <c r="X601" s="141">
        <v>117.3</v>
      </c>
      <c r="Y601" s="141">
        <v>117.3</v>
      </c>
      <c r="Z601" s="141">
        <v>117.7</v>
      </c>
      <c r="AA601" s="141">
        <v>118.9</v>
      </c>
      <c r="AB601" s="141">
        <v>122.7</v>
      </c>
      <c r="AC601" s="141">
        <v>122.2</v>
      </c>
      <c r="AD601" s="141">
        <v>122.2</v>
      </c>
      <c r="AE601" s="141">
        <v>125.5</v>
      </c>
      <c r="AF601" s="141">
        <v>126</v>
      </c>
      <c r="AG601" s="141">
        <v>125.4</v>
      </c>
      <c r="AH601" s="141">
        <v>126</v>
      </c>
      <c r="AI601" s="141">
        <v>125.3</v>
      </c>
      <c r="AJ601" s="141">
        <v>124.7</v>
      </c>
      <c r="AK601" s="141">
        <v>123.5</v>
      </c>
      <c r="AL601" s="141">
        <v>123.4</v>
      </c>
      <c r="AM601" s="141">
        <v>123.7</v>
      </c>
      <c r="AN601" s="141">
        <v>125.7</v>
      </c>
      <c r="AO601" s="141">
        <v>125.9</v>
      </c>
      <c r="AP601" s="141">
        <v>125.3</v>
      </c>
      <c r="AQ601" s="141">
        <v>130.80000000000001</v>
      </c>
      <c r="AR601" s="141">
        <v>130.19999999999999</v>
      </c>
      <c r="AS601" s="141">
        <v>130.69999999999999</v>
      </c>
      <c r="AT601" s="141">
        <v>132.30000000000001</v>
      </c>
      <c r="AU601" s="141">
        <v>133.69999999999999</v>
      </c>
      <c r="AV601" s="141">
        <v>133.69999999999999</v>
      </c>
      <c r="AW601" s="141">
        <v>133.69999999999999</v>
      </c>
      <c r="AX601" s="141">
        <v>133.69999999999999</v>
      </c>
      <c r="AY601" s="141">
        <v>132.69999999999999</v>
      </c>
      <c r="AZ601" s="141">
        <v>132.4</v>
      </c>
      <c r="BA601" s="141">
        <v>131.80000000000001</v>
      </c>
      <c r="BB601" s="141">
        <v>130.1</v>
      </c>
      <c r="BC601" s="141">
        <v>130.1</v>
      </c>
      <c r="BD601" s="141">
        <v>130.1</v>
      </c>
      <c r="BE601" s="141">
        <v>129.9</v>
      </c>
      <c r="BF601" s="141">
        <v>130.4</v>
      </c>
      <c r="BG601" s="141">
        <v>131</v>
      </c>
      <c r="BH601" s="141">
        <v>131</v>
      </c>
      <c r="BI601" s="141">
        <v>130</v>
      </c>
      <c r="BJ601" s="141">
        <v>131.69999999999999</v>
      </c>
      <c r="BK601" s="141">
        <v>131.9</v>
      </c>
      <c r="BL601" s="141">
        <v>131.9</v>
      </c>
      <c r="BM601" s="141">
        <v>133.1</v>
      </c>
      <c r="BN601" s="141">
        <v>126.9</v>
      </c>
      <c r="BO601" s="141">
        <v>126.9</v>
      </c>
      <c r="BP601" s="141">
        <v>126.7</v>
      </c>
      <c r="BQ601" s="141">
        <v>126.5</v>
      </c>
      <c r="BR601" s="141">
        <v>126.5</v>
      </c>
      <c r="BS601" s="141">
        <v>126.5</v>
      </c>
      <c r="BT601" s="141">
        <v>126.5</v>
      </c>
      <c r="BU601" s="141">
        <v>126.5</v>
      </c>
      <c r="BV601" s="141">
        <v>126.5</v>
      </c>
      <c r="BW601" s="141">
        <v>126.5</v>
      </c>
      <c r="BX601" s="141">
        <v>126.9</v>
      </c>
      <c r="BY601" s="141">
        <v>120</v>
      </c>
      <c r="BZ601" s="141">
        <v>117.8</v>
      </c>
      <c r="CA601" s="141">
        <v>117.6</v>
      </c>
      <c r="CB601" s="141">
        <v>118.8</v>
      </c>
      <c r="CC601" s="141">
        <v>119.2</v>
      </c>
      <c r="CD601" s="141">
        <v>119.2</v>
      </c>
      <c r="CE601" s="141">
        <v>119.2</v>
      </c>
      <c r="CF601" s="141">
        <v>119.2</v>
      </c>
      <c r="CG601" s="141">
        <v>120.4</v>
      </c>
      <c r="CH601" s="141">
        <v>120.4</v>
      </c>
      <c r="CI601" s="141">
        <v>119.2</v>
      </c>
      <c r="CJ601" s="141">
        <v>119.2</v>
      </c>
      <c r="CK601" s="141">
        <v>119.2</v>
      </c>
      <c r="CL601" s="141">
        <v>120</v>
      </c>
    </row>
    <row r="602" spans="1:90" x14ac:dyDescent="0.2">
      <c r="A602" s="138" t="s">
        <v>3972</v>
      </c>
      <c r="B602" s="138" t="s">
        <v>3973</v>
      </c>
      <c r="C602" s="139">
        <v>1.1010000000000001E-2</v>
      </c>
      <c r="D602" s="141">
        <v>100.8</v>
      </c>
      <c r="E602" s="141">
        <v>100.8</v>
      </c>
      <c r="F602" s="141">
        <v>100.9</v>
      </c>
      <c r="G602" s="141">
        <v>101.1</v>
      </c>
      <c r="H602" s="141">
        <v>101.1</v>
      </c>
      <c r="I602" s="141">
        <v>101.2</v>
      </c>
      <c r="J602" s="141">
        <v>101.2</v>
      </c>
      <c r="K602" s="141">
        <v>103.5</v>
      </c>
      <c r="L602" s="141">
        <v>104.4</v>
      </c>
      <c r="M602" s="141">
        <v>106.8</v>
      </c>
      <c r="N602" s="141">
        <v>106.8</v>
      </c>
      <c r="O602" s="141">
        <v>106.8</v>
      </c>
      <c r="P602" s="141">
        <v>106.8</v>
      </c>
      <c r="Q602" s="141">
        <v>106.8</v>
      </c>
      <c r="R602" s="141">
        <v>107.6</v>
      </c>
      <c r="S602" s="141">
        <v>113.5</v>
      </c>
      <c r="T602" s="141">
        <v>113.5</v>
      </c>
      <c r="U602" s="141">
        <v>113.5</v>
      </c>
      <c r="V602" s="141">
        <v>116.5</v>
      </c>
      <c r="W602" s="141">
        <v>117.8</v>
      </c>
      <c r="X602" s="141">
        <v>119.1</v>
      </c>
      <c r="Y602" s="141">
        <v>119.3</v>
      </c>
      <c r="Z602" s="141">
        <v>122</v>
      </c>
      <c r="AA602" s="141">
        <v>123.4</v>
      </c>
      <c r="AB602" s="141">
        <v>123.5</v>
      </c>
      <c r="AC602" s="141">
        <v>123.5</v>
      </c>
      <c r="AD602" s="141">
        <v>121.2</v>
      </c>
      <c r="AE602" s="141">
        <v>124.1</v>
      </c>
      <c r="AF602" s="141">
        <v>124</v>
      </c>
      <c r="AG602" s="141">
        <v>123.8</v>
      </c>
      <c r="AH602" s="141">
        <v>123.6</v>
      </c>
      <c r="AI602" s="141">
        <v>123.7</v>
      </c>
      <c r="AJ602" s="141">
        <v>123.1</v>
      </c>
      <c r="AK602" s="141">
        <v>123</v>
      </c>
      <c r="AL602" s="141">
        <v>125.3</v>
      </c>
      <c r="AM602" s="141">
        <v>125.6</v>
      </c>
      <c r="AN602" s="141">
        <v>126.4</v>
      </c>
      <c r="AO602" s="141">
        <v>125.5</v>
      </c>
      <c r="AP602" s="141">
        <v>126.7</v>
      </c>
      <c r="AQ602" s="141">
        <v>129.5</v>
      </c>
      <c r="AR602" s="141">
        <v>131.9</v>
      </c>
      <c r="AS602" s="141">
        <v>131.4</v>
      </c>
      <c r="AT602" s="141">
        <v>131.9</v>
      </c>
      <c r="AU602" s="141">
        <v>132.1</v>
      </c>
      <c r="AV602" s="141">
        <v>132.19999999999999</v>
      </c>
      <c r="AW602" s="141">
        <v>130.4</v>
      </c>
      <c r="AX602" s="141">
        <v>129.80000000000001</v>
      </c>
      <c r="AY602" s="141">
        <v>128.6</v>
      </c>
      <c r="AZ602" s="141">
        <v>137.6</v>
      </c>
      <c r="BA602" s="141">
        <v>135</v>
      </c>
      <c r="BB602" s="141">
        <v>135.30000000000001</v>
      </c>
      <c r="BC602" s="141">
        <v>137.19999999999999</v>
      </c>
      <c r="BD602" s="141">
        <v>137.19999999999999</v>
      </c>
      <c r="BE602" s="141">
        <v>137.19999999999999</v>
      </c>
      <c r="BF602" s="141">
        <v>137.30000000000001</v>
      </c>
      <c r="BG602" s="141">
        <v>137.30000000000001</v>
      </c>
      <c r="BH602" s="141">
        <v>146.80000000000001</v>
      </c>
      <c r="BI602" s="141">
        <v>131.30000000000001</v>
      </c>
      <c r="BJ602" s="141">
        <v>132.9</v>
      </c>
      <c r="BK602" s="141">
        <v>139.5</v>
      </c>
      <c r="BL602" s="141">
        <v>136.4</v>
      </c>
      <c r="BM602" s="141">
        <v>137.5</v>
      </c>
      <c r="BN602" s="141">
        <v>137.19999999999999</v>
      </c>
      <c r="BO602" s="141">
        <v>139.6</v>
      </c>
      <c r="BP602" s="141">
        <v>138.69999999999999</v>
      </c>
      <c r="BQ602" s="141">
        <v>138.5</v>
      </c>
      <c r="BR602" s="141">
        <v>138</v>
      </c>
      <c r="BS602" s="141">
        <v>138.19999999999999</v>
      </c>
      <c r="BT602" s="141">
        <v>132.9</v>
      </c>
      <c r="BU602" s="141">
        <v>133</v>
      </c>
      <c r="BV602" s="141">
        <v>133.30000000000001</v>
      </c>
      <c r="BW602" s="141">
        <v>135.19999999999999</v>
      </c>
      <c r="BX602" s="141">
        <v>135.19999999999999</v>
      </c>
      <c r="BY602" s="141">
        <v>135.80000000000001</v>
      </c>
      <c r="BZ602" s="141">
        <v>131.30000000000001</v>
      </c>
      <c r="CA602" s="141">
        <v>133.9</v>
      </c>
      <c r="CB602" s="141">
        <v>135.30000000000001</v>
      </c>
      <c r="CC602" s="141">
        <v>137.6</v>
      </c>
      <c r="CD602" s="141">
        <v>136.80000000000001</v>
      </c>
      <c r="CE602" s="141">
        <v>136.9</v>
      </c>
      <c r="CF602" s="141">
        <v>136.80000000000001</v>
      </c>
      <c r="CG602" s="141">
        <v>136.80000000000001</v>
      </c>
      <c r="CH602" s="141">
        <v>135.80000000000001</v>
      </c>
      <c r="CI602" s="141">
        <v>135.5</v>
      </c>
      <c r="CJ602" s="141">
        <v>135.4</v>
      </c>
      <c r="CK602" s="141">
        <v>135.80000000000001</v>
      </c>
      <c r="CL602" s="141">
        <v>136.5</v>
      </c>
    </row>
    <row r="603" spans="1:90" x14ac:dyDescent="0.2">
      <c r="A603" s="138" t="s">
        <v>3974</v>
      </c>
      <c r="B603" s="138" t="s">
        <v>3975</v>
      </c>
      <c r="C603" s="139">
        <v>3.4029999999999998E-2</v>
      </c>
      <c r="D603" s="141">
        <v>99.3</v>
      </c>
      <c r="E603" s="141">
        <v>99.5</v>
      </c>
      <c r="F603" s="141">
        <v>101.3</v>
      </c>
      <c r="G603" s="141">
        <v>107</v>
      </c>
      <c r="H603" s="141">
        <v>108.3</v>
      </c>
      <c r="I603" s="141">
        <v>105.9</v>
      </c>
      <c r="J603" s="141">
        <v>106.4</v>
      </c>
      <c r="K603" s="141">
        <v>107</v>
      </c>
      <c r="L603" s="141">
        <v>107.5</v>
      </c>
      <c r="M603" s="141">
        <v>107</v>
      </c>
      <c r="N603" s="141">
        <v>107.3</v>
      </c>
      <c r="O603" s="141">
        <v>107.6</v>
      </c>
      <c r="P603" s="141">
        <v>107.7</v>
      </c>
      <c r="Q603" s="141">
        <v>108.5</v>
      </c>
      <c r="R603" s="141">
        <v>109.9</v>
      </c>
      <c r="S603" s="141">
        <v>108.9</v>
      </c>
      <c r="T603" s="141">
        <v>108.5</v>
      </c>
      <c r="U603" s="141">
        <v>109.3</v>
      </c>
      <c r="V603" s="141">
        <v>108.7</v>
      </c>
      <c r="W603" s="141">
        <v>107.9</v>
      </c>
      <c r="X603" s="141">
        <v>108.8</v>
      </c>
      <c r="Y603" s="141">
        <v>108.6</v>
      </c>
      <c r="Z603" s="141">
        <v>108.5</v>
      </c>
      <c r="AA603" s="141">
        <v>108.3</v>
      </c>
      <c r="AB603" s="141">
        <v>109</v>
      </c>
      <c r="AC603" s="141">
        <v>108.9</v>
      </c>
      <c r="AD603" s="141">
        <v>110.9</v>
      </c>
      <c r="AE603" s="141">
        <v>110.7</v>
      </c>
      <c r="AF603" s="141">
        <v>111.3</v>
      </c>
      <c r="AG603" s="141">
        <v>111.4</v>
      </c>
      <c r="AH603" s="141">
        <v>111.4</v>
      </c>
      <c r="AI603" s="141">
        <v>112.1</v>
      </c>
      <c r="AJ603" s="141">
        <v>112.1</v>
      </c>
      <c r="AK603" s="141">
        <v>111.6</v>
      </c>
      <c r="AL603" s="141">
        <v>111.2</v>
      </c>
      <c r="AM603" s="141">
        <v>111.9</v>
      </c>
      <c r="AN603" s="141">
        <v>111.9</v>
      </c>
      <c r="AO603" s="141">
        <v>111.8</v>
      </c>
      <c r="AP603" s="141">
        <v>110.8</v>
      </c>
      <c r="AQ603" s="141">
        <v>111.9</v>
      </c>
      <c r="AR603" s="141">
        <v>112.4</v>
      </c>
      <c r="AS603" s="141">
        <v>112.6</v>
      </c>
      <c r="AT603" s="141">
        <v>115.4</v>
      </c>
      <c r="AU603" s="141">
        <v>115.4</v>
      </c>
      <c r="AV603" s="141">
        <v>115.4</v>
      </c>
      <c r="AW603" s="141">
        <v>115.4</v>
      </c>
      <c r="AX603" s="141">
        <v>115.4</v>
      </c>
      <c r="AY603" s="141">
        <v>115.4</v>
      </c>
      <c r="AZ603" s="141">
        <v>116.5</v>
      </c>
      <c r="BA603" s="141">
        <v>116.5</v>
      </c>
      <c r="BB603" s="141">
        <v>116.3</v>
      </c>
      <c r="BC603" s="141">
        <v>116.3</v>
      </c>
      <c r="BD603" s="141">
        <v>116.3</v>
      </c>
      <c r="BE603" s="141">
        <v>116.3</v>
      </c>
      <c r="BF603" s="141">
        <v>116.3</v>
      </c>
      <c r="BG603" s="141">
        <v>116.3</v>
      </c>
      <c r="BH603" s="141">
        <v>116.3</v>
      </c>
      <c r="BI603" s="141">
        <v>117.8</v>
      </c>
      <c r="BJ603" s="141">
        <v>117.8</v>
      </c>
      <c r="BK603" s="141">
        <v>117.8</v>
      </c>
      <c r="BL603" s="141">
        <v>117.4</v>
      </c>
      <c r="BM603" s="141">
        <v>115.9</v>
      </c>
      <c r="BN603" s="141">
        <v>116.1</v>
      </c>
      <c r="BO603" s="141">
        <v>110.8</v>
      </c>
      <c r="BP603" s="141">
        <v>110.8</v>
      </c>
      <c r="BQ603" s="141">
        <v>110.8</v>
      </c>
      <c r="BR603" s="141">
        <v>110.8</v>
      </c>
      <c r="BS603" s="141">
        <v>110.8</v>
      </c>
      <c r="BT603" s="141">
        <v>110.8</v>
      </c>
      <c r="BU603" s="141">
        <v>110.8</v>
      </c>
      <c r="BV603" s="141">
        <v>110.8</v>
      </c>
      <c r="BW603" s="141">
        <v>110.8</v>
      </c>
      <c r="BX603" s="141">
        <v>111.9</v>
      </c>
      <c r="BY603" s="141">
        <v>113.5</v>
      </c>
      <c r="BZ603" s="141">
        <v>114.5</v>
      </c>
      <c r="CA603" s="141">
        <v>115.7</v>
      </c>
      <c r="CB603" s="141">
        <v>116.9</v>
      </c>
      <c r="CC603" s="141">
        <v>117.8</v>
      </c>
      <c r="CD603" s="141">
        <v>116.5</v>
      </c>
      <c r="CE603" s="141">
        <v>116.5</v>
      </c>
      <c r="CF603" s="141">
        <v>116.6</v>
      </c>
      <c r="CG603" s="141">
        <v>116.1</v>
      </c>
      <c r="CH603" s="141">
        <v>117.9</v>
      </c>
      <c r="CI603" s="141">
        <v>118.7</v>
      </c>
      <c r="CJ603" s="141">
        <v>118.7</v>
      </c>
      <c r="CK603" s="141">
        <v>118.7</v>
      </c>
      <c r="CL603" s="141">
        <v>118.5</v>
      </c>
    </row>
    <row r="604" spans="1:90" x14ac:dyDescent="0.2">
      <c r="A604" s="138" t="s">
        <v>3976</v>
      </c>
      <c r="B604" s="138" t="s">
        <v>3977</v>
      </c>
      <c r="C604" s="139">
        <v>1.5720000000000001E-2</v>
      </c>
      <c r="D604" s="141">
        <v>97.5</v>
      </c>
      <c r="E604" s="141">
        <v>97.5</v>
      </c>
      <c r="F604" s="141">
        <v>97.5</v>
      </c>
      <c r="G604" s="141">
        <v>97.5</v>
      </c>
      <c r="H604" s="141">
        <v>97.5</v>
      </c>
      <c r="I604" s="141">
        <v>97.5</v>
      </c>
      <c r="J604" s="141">
        <v>97.5</v>
      </c>
      <c r="K604" s="141">
        <v>97.5</v>
      </c>
      <c r="L604" s="141">
        <v>97.5</v>
      </c>
      <c r="M604" s="141">
        <v>97.5</v>
      </c>
      <c r="N604" s="141">
        <v>97.5</v>
      </c>
      <c r="O604" s="141">
        <v>97.5</v>
      </c>
      <c r="P604" s="141">
        <v>97.5</v>
      </c>
      <c r="Q604" s="141">
        <v>97.5</v>
      </c>
      <c r="R604" s="141">
        <v>97.5</v>
      </c>
      <c r="S604" s="141">
        <v>97.5</v>
      </c>
      <c r="T604" s="141">
        <v>97.5</v>
      </c>
      <c r="U604" s="141">
        <v>97.5</v>
      </c>
      <c r="V604" s="141">
        <v>97.5</v>
      </c>
      <c r="W604" s="141">
        <v>97.5</v>
      </c>
      <c r="X604" s="141">
        <v>97.5</v>
      </c>
      <c r="Y604" s="141">
        <v>97.5</v>
      </c>
      <c r="Z604" s="141">
        <v>97.5</v>
      </c>
      <c r="AA604" s="141">
        <v>97.5</v>
      </c>
      <c r="AB604" s="141">
        <v>96.6</v>
      </c>
      <c r="AC604" s="141">
        <v>96.6</v>
      </c>
      <c r="AD604" s="141">
        <v>96.6</v>
      </c>
      <c r="AE604" s="141">
        <v>96.6</v>
      </c>
      <c r="AF604" s="141">
        <v>96.6</v>
      </c>
      <c r="AG604" s="141">
        <v>96.6</v>
      </c>
      <c r="AH604" s="141">
        <v>96.6</v>
      </c>
      <c r="AI604" s="141">
        <v>96.6</v>
      </c>
      <c r="AJ604" s="141">
        <v>96.3</v>
      </c>
      <c r="AK604" s="141">
        <v>95.2</v>
      </c>
      <c r="AL604" s="141">
        <v>97.2</v>
      </c>
      <c r="AM604" s="141">
        <v>97.2</v>
      </c>
      <c r="AN604" s="141">
        <v>97.2</v>
      </c>
      <c r="AO604" s="141">
        <v>97.2</v>
      </c>
      <c r="AP604" s="141">
        <v>96.6</v>
      </c>
      <c r="AQ604" s="141">
        <v>96.6</v>
      </c>
      <c r="AR604" s="141">
        <v>96.6</v>
      </c>
      <c r="AS604" s="141">
        <v>96.6</v>
      </c>
      <c r="AT604" s="141">
        <v>96.6</v>
      </c>
      <c r="AU604" s="141">
        <v>96.6</v>
      </c>
      <c r="AV604" s="141">
        <v>96.6</v>
      </c>
      <c r="AW604" s="141">
        <v>96.6</v>
      </c>
      <c r="AX604" s="141">
        <v>96.6</v>
      </c>
      <c r="AY604" s="141">
        <v>95.5</v>
      </c>
      <c r="AZ604" s="141">
        <v>95.5</v>
      </c>
      <c r="BA604" s="141">
        <v>95.5</v>
      </c>
      <c r="BB604" s="141">
        <v>94.9</v>
      </c>
      <c r="BC604" s="141">
        <v>94.9</v>
      </c>
      <c r="BD604" s="141">
        <v>94.9</v>
      </c>
      <c r="BE604" s="141">
        <v>94.9</v>
      </c>
      <c r="BF604" s="141">
        <v>94.9</v>
      </c>
      <c r="BG604" s="141">
        <v>94.9</v>
      </c>
      <c r="BH604" s="141">
        <v>94.9</v>
      </c>
      <c r="BI604" s="141">
        <v>96.9</v>
      </c>
      <c r="BJ604" s="141">
        <v>96.9</v>
      </c>
      <c r="BK604" s="141">
        <v>96.9</v>
      </c>
      <c r="BL604" s="141">
        <v>96.9</v>
      </c>
      <c r="BM604" s="141">
        <v>96.9</v>
      </c>
      <c r="BN604" s="141">
        <v>96.9</v>
      </c>
      <c r="BO604" s="141">
        <v>97.5</v>
      </c>
      <c r="BP604" s="141">
        <v>97.5</v>
      </c>
      <c r="BQ604" s="141">
        <v>97.5</v>
      </c>
      <c r="BR604" s="141">
        <v>97.5</v>
      </c>
      <c r="BS604" s="141">
        <v>97.5</v>
      </c>
      <c r="BT604" s="141">
        <v>97.5</v>
      </c>
      <c r="BU604" s="141">
        <v>97.5</v>
      </c>
      <c r="BV604" s="141">
        <v>97.5</v>
      </c>
      <c r="BW604" s="141">
        <v>97.5</v>
      </c>
      <c r="BX604" s="141">
        <v>97.5</v>
      </c>
      <c r="BY604" s="141">
        <v>97.5</v>
      </c>
      <c r="BZ604" s="141">
        <v>97.5</v>
      </c>
      <c r="CA604" s="141">
        <v>97.5</v>
      </c>
      <c r="CB604" s="141">
        <v>97.5</v>
      </c>
      <c r="CC604" s="141">
        <v>97.5</v>
      </c>
      <c r="CD604" s="141">
        <v>97.5</v>
      </c>
      <c r="CE604" s="141">
        <v>97.5</v>
      </c>
      <c r="CF604" s="141">
        <v>97.5</v>
      </c>
      <c r="CG604" s="141">
        <v>97.5</v>
      </c>
      <c r="CH604" s="141">
        <v>97.5</v>
      </c>
      <c r="CI604" s="141">
        <v>97.5</v>
      </c>
      <c r="CJ604" s="141">
        <v>97.5</v>
      </c>
      <c r="CK604" s="141">
        <v>97.5</v>
      </c>
      <c r="CL604" s="141">
        <v>97.5</v>
      </c>
    </row>
    <row r="605" spans="1:90" x14ac:dyDescent="0.2">
      <c r="A605" s="138" t="s">
        <v>3978</v>
      </c>
      <c r="B605" s="138" t="s">
        <v>3979</v>
      </c>
      <c r="C605" s="139">
        <v>4.0340000000000001E-2</v>
      </c>
      <c r="D605" s="141">
        <v>98.8</v>
      </c>
      <c r="E605" s="141">
        <v>99.2</v>
      </c>
      <c r="F605" s="141">
        <v>99.5</v>
      </c>
      <c r="G605" s="141">
        <v>99.5</v>
      </c>
      <c r="H605" s="141">
        <v>101.9</v>
      </c>
      <c r="I605" s="141">
        <v>99.8</v>
      </c>
      <c r="J605" s="141">
        <v>99.6</v>
      </c>
      <c r="K605" s="141">
        <v>99.3</v>
      </c>
      <c r="L605" s="141">
        <v>99.2</v>
      </c>
      <c r="M605" s="141">
        <v>98.1</v>
      </c>
      <c r="N605" s="141">
        <v>98.4</v>
      </c>
      <c r="O605" s="141">
        <v>100</v>
      </c>
      <c r="P605" s="141">
        <v>104.4</v>
      </c>
      <c r="Q605" s="141">
        <v>106.6</v>
      </c>
      <c r="R605" s="141">
        <v>107.3</v>
      </c>
      <c r="S605" s="141">
        <v>117.9</v>
      </c>
      <c r="T605" s="141">
        <v>120.1</v>
      </c>
      <c r="U605" s="141">
        <v>120.3</v>
      </c>
      <c r="V605" s="141">
        <v>104.4</v>
      </c>
      <c r="W605" s="141">
        <v>105.4</v>
      </c>
      <c r="X605" s="141">
        <v>114.2</v>
      </c>
      <c r="Y605" s="141">
        <v>109.9</v>
      </c>
      <c r="Z605" s="141">
        <v>118</v>
      </c>
      <c r="AA605" s="141">
        <v>109</v>
      </c>
      <c r="AB605" s="141">
        <v>111.7</v>
      </c>
      <c r="AC605" s="141">
        <v>123</v>
      </c>
      <c r="AD605" s="141">
        <v>111.9</v>
      </c>
      <c r="AE605" s="141">
        <v>119.1</v>
      </c>
      <c r="AF605" s="141">
        <v>112</v>
      </c>
      <c r="AG605" s="141">
        <v>110.4</v>
      </c>
      <c r="AH605" s="141">
        <v>111.6</v>
      </c>
      <c r="AI605" s="141">
        <v>107</v>
      </c>
      <c r="AJ605" s="141">
        <v>111</v>
      </c>
      <c r="AK605" s="141">
        <v>116.3</v>
      </c>
      <c r="AL605" s="141">
        <v>113.3</v>
      </c>
      <c r="AM605" s="141">
        <v>117.1</v>
      </c>
      <c r="AN605" s="141">
        <v>117.1</v>
      </c>
      <c r="AO605" s="141">
        <v>116.3</v>
      </c>
      <c r="AP605" s="141">
        <v>116.1</v>
      </c>
      <c r="AQ605" s="141">
        <v>116.9</v>
      </c>
      <c r="AR605" s="141">
        <v>118.4</v>
      </c>
      <c r="AS605" s="141">
        <v>120.3</v>
      </c>
      <c r="AT605" s="141">
        <v>120.3</v>
      </c>
      <c r="AU605" s="141">
        <v>121.1</v>
      </c>
      <c r="AV605" s="141">
        <v>122.1</v>
      </c>
      <c r="AW605" s="141">
        <v>122</v>
      </c>
      <c r="AX605" s="141">
        <v>121</v>
      </c>
      <c r="AY605" s="141">
        <v>121</v>
      </c>
      <c r="AZ605" s="141">
        <v>115.3</v>
      </c>
      <c r="BA605" s="141">
        <v>111.5</v>
      </c>
      <c r="BB605" s="141">
        <v>108</v>
      </c>
      <c r="BC605" s="141">
        <v>110.2</v>
      </c>
      <c r="BD605" s="141">
        <v>108.3</v>
      </c>
      <c r="BE605" s="141">
        <v>106.6</v>
      </c>
      <c r="BF605" s="141">
        <v>106.6</v>
      </c>
      <c r="BG605" s="141">
        <v>104.9</v>
      </c>
      <c r="BH605" s="141">
        <v>106.5</v>
      </c>
      <c r="BI605" s="141">
        <v>107.2</v>
      </c>
      <c r="BJ605" s="141">
        <v>105.5</v>
      </c>
      <c r="BK605" s="141">
        <v>106.5</v>
      </c>
      <c r="BL605" s="141">
        <v>108.8</v>
      </c>
      <c r="BM605" s="141">
        <v>109.4</v>
      </c>
      <c r="BN605" s="141">
        <v>109.9</v>
      </c>
      <c r="BO605" s="141">
        <v>112.3</v>
      </c>
      <c r="BP605" s="141">
        <v>112.4</v>
      </c>
      <c r="BQ605" s="141">
        <v>112.4</v>
      </c>
      <c r="BR605" s="141">
        <v>112.4</v>
      </c>
      <c r="BS605" s="141">
        <v>112.4</v>
      </c>
      <c r="BT605" s="141">
        <v>112.4</v>
      </c>
      <c r="BU605" s="141">
        <v>112.4</v>
      </c>
      <c r="BV605" s="141">
        <v>112.4</v>
      </c>
      <c r="BW605" s="141">
        <v>112.4</v>
      </c>
      <c r="BX605" s="141">
        <v>112.4</v>
      </c>
      <c r="BY605" s="141">
        <v>114.8</v>
      </c>
      <c r="BZ605" s="141">
        <v>116.9</v>
      </c>
      <c r="CA605" s="141">
        <v>120.3</v>
      </c>
      <c r="CB605" s="141">
        <v>123.2</v>
      </c>
      <c r="CC605" s="141">
        <v>122.8</v>
      </c>
      <c r="CD605" s="141">
        <v>122.5</v>
      </c>
      <c r="CE605" s="141">
        <v>121.9</v>
      </c>
      <c r="CF605" s="141">
        <v>122.7</v>
      </c>
      <c r="CG605" s="141">
        <v>122.7</v>
      </c>
      <c r="CH605" s="141">
        <v>122.7</v>
      </c>
      <c r="CI605" s="141">
        <v>122.7</v>
      </c>
      <c r="CJ605" s="141">
        <v>123.4</v>
      </c>
      <c r="CK605" s="141">
        <v>123.4</v>
      </c>
      <c r="CL605" s="141">
        <v>123.2</v>
      </c>
    </row>
    <row r="606" spans="1:90" x14ac:dyDescent="0.2">
      <c r="A606" s="138" t="s">
        <v>3980</v>
      </c>
      <c r="B606" s="138" t="s">
        <v>3981</v>
      </c>
      <c r="C606" s="139">
        <v>5.9249999999999997E-2</v>
      </c>
      <c r="D606" s="141">
        <v>104.7</v>
      </c>
      <c r="E606" s="141">
        <v>104.4</v>
      </c>
      <c r="F606" s="141">
        <v>104</v>
      </c>
      <c r="G606" s="141">
        <v>112.4</v>
      </c>
      <c r="H606" s="141">
        <v>112.4</v>
      </c>
      <c r="I606" s="141">
        <v>113.6</v>
      </c>
      <c r="J606" s="141">
        <v>112.4</v>
      </c>
      <c r="K606" s="141">
        <v>112.4</v>
      </c>
      <c r="L606" s="141">
        <v>112.8</v>
      </c>
      <c r="M606" s="141">
        <v>112.8</v>
      </c>
      <c r="N606" s="141">
        <v>114</v>
      </c>
      <c r="O606" s="141">
        <v>117.1</v>
      </c>
      <c r="P606" s="141">
        <v>125.7</v>
      </c>
      <c r="Q606" s="141">
        <v>125.9</v>
      </c>
      <c r="R606" s="141">
        <v>127.7</v>
      </c>
      <c r="S606" s="141">
        <v>133.69999999999999</v>
      </c>
      <c r="T606" s="141">
        <v>137.80000000000001</v>
      </c>
      <c r="U606" s="141">
        <v>138.80000000000001</v>
      </c>
      <c r="V606" s="141">
        <v>136.6</v>
      </c>
      <c r="W606" s="141">
        <v>136.6</v>
      </c>
      <c r="X606" s="141">
        <v>134.80000000000001</v>
      </c>
      <c r="Y606" s="141">
        <v>136.1</v>
      </c>
      <c r="Z606" s="141">
        <v>138.69999999999999</v>
      </c>
      <c r="AA606" s="141">
        <v>138.80000000000001</v>
      </c>
      <c r="AB606" s="141">
        <v>139.80000000000001</v>
      </c>
      <c r="AC606" s="141">
        <v>138.9</v>
      </c>
      <c r="AD606" s="141">
        <v>137.9</v>
      </c>
      <c r="AE606" s="141">
        <v>133.69999999999999</v>
      </c>
      <c r="AF606" s="141">
        <v>132.19999999999999</v>
      </c>
      <c r="AG606" s="141">
        <v>130.19999999999999</v>
      </c>
      <c r="AH606" s="141">
        <v>130.1</v>
      </c>
      <c r="AI606" s="141">
        <v>128.80000000000001</v>
      </c>
      <c r="AJ606" s="141">
        <v>126.7</v>
      </c>
      <c r="AK606" s="141">
        <v>126.4</v>
      </c>
      <c r="AL606" s="141">
        <v>126.8</v>
      </c>
      <c r="AM606" s="141">
        <v>127.2</v>
      </c>
      <c r="AN606" s="141">
        <v>125.4</v>
      </c>
      <c r="AO606" s="141">
        <v>128.1</v>
      </c>
      <c r="AP606" s="141">
        <v>134.9</v>
      </c>
      <c r="AQ606" s="141">
        <v>134.19999999999999</v>
      </c>
      <c r="AR606" s="141">
        <v>134.9</v>
      </c>
      <c r="AS606" s="141">
        <v>134.9</v>
      </c>
      <c r="AT606" s="141">
        <v>134.9</v>
      </c>
      <c r="AU606" s="141">
        <v>134.9</v>
      </c>
      <c r="AV606" s="141">
        <v>134.9</v>
      </c>
      <c r="AW606" s="141">
        <v>134.9</v>
      </c>
      <c r="AX606" s="141">
        <v>134.9</v>
      </c>
      <c r="AY606" s="141">
        <v>134.9</v>
      </c>
      <c r="AZ606" s="141">
        <v>106.8</v>
      </c>
      <c r="BA606" s="141">
        <v>105.4</v>
      </c>
      <c r="BB606" s="141">
        <v>106.1</v>
      </c>
      <c r="BC606" s="141">
        <v>104.4</v>
      </c>
      <c r="BD606" s="141">
        <v>104.5</v>
      </c>
      <c r="BE606" s="141">
        <v>107.3</v>
      </c>
      <c r="BF606" s="141">
        <v>109.2</v>
      </c>
      <c r="BG606" s="141">
        <v>117</v>
      </c>
      <c r="BH606" s="141">
        <v>115.1</v>
      </c>
      <c r="BI606" s="141">
        <v>118.4</v>
      </c>
      <c r="BJ606" s="141">
        <v>115.1</v>
      </c>
      <c r="BK606" s="141">
        <v>117.9</v>
      </c>
      <c r="BL606" s="141">
        <v>123</v>
      </c>
      <c r="BM606" s="141">
        <v>123.8</v>
      </c>
      <c r="BN606" s="141">
        <v>129.6</v>
      </c>
      <c r="BO606" s="141">
        <v>147.69999999999999</v>
      </c>
      <c r="BP606" s="141">
        <v>158.19999999999999</v>
      </c>
      <c r="BQ606" s="141">
        <v>145.19999999999999</v>
      </c>
      <c r="BR606" s="141">
        <v>147.69999999999999</v>
      </c>
      <c r="BS606" s="141">
        <v>147.69999999999999</v>
      </c>
      <c r="BT606" s="141">
        <v>147.69999999999999</v>
      </c>
      <c r="BU606" s="141">
        <v>147.69999999999999</v>
      </c>
      <c r="BV606" s="141">
        <v>147.69999999999999</v>
      </c>
      <c r="BW606" s="141">
        <v>147.69999999999999</v>
      </c>
      <c r="BX606" s="141">
        <v>112.4</v>
      </c>
      <c r="BY606" s="141">
        <v>113.4</v>
      </c>
      <c r="BZ606" s="141">
        <v>113.9</v>
      </c>
      <c r="CA606" s="141">
        <v>114.6</v>
      </c>
      <c r="CB606" s="141">
        <v>115.1</v>
      </c>
      <c r="CC606" s="141">
        <v>114.1</v>
      </c>
      <c r="CD606" s="141">
        <v>110.3</v>
      </c>
      <c r="CE606" s="141">
        <v>109.1</v>
      </c>
      <c r="CF606" s="141">
        <v>110.3</v>
      </c>
      <c r="CG606" s="141">
        <v>110.5</v>
      </c>
      <c r="CH606" s="141">
        <v>111.3</v>
      </c>
      <c r="CI606" s="141">
        <v>117.6</v>
      </c>
      <c r="CJ606" s="141">
        <v>120.4</v>
      </c>
      <c r="CK606" s="141">
        <v>122.1</v>
      </c>
      <c r="CL606" s="141">
        <v>123.1</v>
      </c>
    </row>
    <row r="607" spans="1:90" x14ac:dyDescent="0.2">
      <c r="A607" s="138" t="s">
        <v>3982</v>
      </c>
      <c r="B607" s="138" t="s">
        <v>3983</v>
      </c>
      <c r="C607" s="139">
        <v>0.51476999999999995</v>
      </c>
      <c r="D607" s="141">
        <v>103.3</v>
      </c>
      <c r="E607" s="141">
        <v>105.2</v>
      </c>
      <c r="F607" s="141">
        <v>106.4</v>
      </c>
      <c r="G607" s="141">
        <v>108.5</v>
      </c>
      <c r="H607" s="141">
        <v>108.4</v>
      </c>
      <c r="I607" s="141">
        <v>110</v>
      </c>
      <c r="J607" s="141">
        <v>110.3</v>
      </c>
      <c r="K607" s="141">
        <v>110.2</v>
      </c>
      <c r="L607" s="141">
        <v>110.9</v>
      </c>
      <c r="M607" s="141">
        <v>113.3</v>
      </c>
      <c r="N607" s="141">
        <v>115.2</v>
      </c>
      <c r="O607" s="141">
        <v>119.2</v>
      </c>
      <c r="P607" s="141">
        <v>123.3</v>
      </c>
      <c r="Q607" s="141">
        <v>125.8</v>
      </c>
      <c r="R607" s="141">
        <v>127.3</v>
      </c>
      <c r="S607" s="141">
        <v>140.1</v>
      </c>
      <c r="T607" s="141">
        <v>150.5</v>
      </c>
      <c r="U607" s="141">
        <v>152.19999999999999</v>
      </c>
      <c r="V607" s="141">
        <v>157.69999999999999</v>
      </c>
      <c r="W607" s="141">
        <v>164.8</v>
      </c>
      <c r="X607" s="141">
        <v>169.3</v>
      </c>
      <c r="Y607" s="141">
        <v>172.7</v>
      </c>
      <c r="Z607" s="141">
        <v>174.3</v>
      </c>
      <c r="AA607" s="141">
        <v>173.7</v>
      </c>
      <c r="AB607" s="141">
        <v>175.9</v>
      </c>
      <c r="AC607" s="141">
        <v>173.9</v>
      </c>
      <c r="AD607" s="141">
        <v>175.9</v>
      </c>
      <c r="AE607" s="141">
        <v>177.9</v>
      </c>
      <c r="AF607" s="141">
        <v>178.8</v>
      </c>
      <c r="AG607" s="141">
        <v>176.8</v>
      </c>
      <c r="AH607" s="141">
        <v>177.8</v>
      </c>
      <c r="AI607" s="141">
        <v>178.1</v>
      </c>
      <c r="AJ607" s="141">
        <v>177.9</v>
      </c>
      <c r="AK607" s="141">
        <v>178.2</v>
      </c>
      <c r="AL607" s="141">
        <v>176.3</v>
      </c>
      <c r="AM607" s="141">
        <v>173.2</v>
      </c>
      <c r="AN607" s="141">
        <v>174.8</v>
      </c>
      <c r="AO607" s="141">
        <v>177.3</v>
      </c>
      <c r="AP607" s="141">
        <v>177.1</v>
      </c>
      <c r="AQ607" s="141">
        <v>178.6</v>
      </c>
      <c r="AR607" s="141">
        <v>178.4</v>
      </c>
      <c r="AS607" s="141">
        <v>177.9</v>
      </c>
      <c r="AT607" s="141">
        <v>177.9</v>
      </c>
      <c r="AU607" s="141">
        <v>177.8</v>
      </c>
      <c r="AV607" s="141">
        <v>177.7</v>
      </c>
      <c r="AW607" s="141">
        <v>179.3</v>
      </c>
      <c r="AX607" s="141">
        <v>175</v>
      </c>
      <c r="AY607" s="141">
        <v>171.2</v>
      </c>
      <c r="AZ607" s="141">
        <v>160.80000000000001</v>
      </c>
      <c r="BA607" s="141">
        <v>160.1</v>
      </c>
      <c r="BB607" s="141">
        <v>159.4</v>
      </c>
      <c r="BC607" s="141">
        <v>159.80000000000001</v>
      </c>
      <c r="BD607" s="141">
        <v>161.19999999999999</v>
      </c>
      <c r="BE607" s="141">
        <v>162</v>
      </c>
      <c r="BF607" s="141">
        <v>163.9</v>
      </c>
      <c r="BG607" s="141">
        <v>167.2</v>
      </c>
      <c r="BH607" s="141">
        <v>169.5</v>
      </c>
      <c r="BI607" s="141">
        <v>167.6</v>
      </c>
      <c r="BJ607" s="141">
        <v>169.1</v>
      </c>
      <c r="BK607" s="141">
        <v>170</v>
      </c>
      <c r="BL607" s="141">
        <v>177.5</v>
      </c>
      <c r="BM607" s="141">
        <v>181.8</v>
      </c>
      <c r="BN607" s="141">
        <v>178.1</v>
      </c>
      <c r="BO607" s="141">
        <v>180.1</v>
      </c>
      <c r="BP607" s="141">
        <v>178.7</v>
      </c>
      <c r="BQ607" s="141">
        <v>178.2</v>
      </c>
      <c r="BR607" s="141">
        <v>178.2</v>
      </c>
      <c r="BS607" s="141">
        <v>178.2</v>
      </c>
      <c r="BT607" s="141">
        <v>178</v>
      </c>
      <c r="BU607" s="141">
        <v>178.2</v>
      </c>
      <c r="BV607" s="141">
        <v>177.6</v>
      </c>
      <c r="BW607" s="141">
        <v>178.5</v>
      </c>
      <c r="BX607" s="141">
        <v>180.8</v>
      </c>
      <c r="BY607" s="141">
        <v>182.9</v>
      </c>
      <c r="BZ607" s="141">
        <v>182.4</v>
      </c>
      <c r="CA607" s="141">
        <v>184.2</v>
      </c>
      <c r="CB607" s="141">
        <v>183</v>
      </c>
      <c r="CC607" s="141">
        <v>183.5</v>
      </c>
      <c r="CD607" s="141">
        <v>185.9</v>
      </c>
      <c r="CE607" s="141">
        <v>186.2</v>
      </c>
      <c r="CF607" s="141">
        <v>185.6</v>
      </c>
      <c r="CG607" s="141">
        <v>184.6</v>
      </c>
      <c r="CH607" s="141">
        <v>184.6</v>
      </c>
      <c r="CI607" s="141">
        <v>185.4</v>
      </c>
      <c r="CJ607" s="141">
        <v>184.3</v>
      </c>
      <c r="CK607" s="141">
        <v>184.2</v>
      </c>
      <c r="CL607" s="141">
        <v>184.8</v>
      </c>
    </row>
    <row r="608" spans="1:90" x14ac:dyDescent="0.2">
      <c r="A608" s="138" t="s">
        <v>3984</v>
      </c>
      <c r="B608" s="138" t="s">
        <v>3985</v>
      </c>
      <c r="C608" s="139">
        <v>0.14717</v>
      </c>
      <c r="D608" s="141">
        <v>102.5</v>
      </c>
      <c r="E608" s="141">
        <v>104.6</v>
      </c>
      <c r="F608" s="141">
        <v>106.1</v>
      </c>
      <c r="G608" s="141">
        <v>103.9</v>
      </c>
      <c r="H608" s="141">
        <v>103.1</v>
      </c>
      <c r="I608" s="141">
        <v>103.7</v>
      </c>
      <c r="J608" s="141">
        <v>106.2</v>
      </c>
      <c r="K608" s="141">
        <v>106.8</v>
      </c>
      <c r="L608" s="141">
        <v>108.3</v>
      </c>
      <c r="M608" s="141">
        <v>110</v>
      </c>
      <c r="N608" s="141">
        <v>113.5</v>
      </c>
      <c r="O608" s="141">
        <v>115.4</v>
      </c>
      <c r="P608" s="141">
        <v>116</v>
      </c>
      <c r="Q608" s="141">
        <v>118.2</v>
      </c>
      <c r="R608" s="141">
        <v>121.1</v>
      </c>
      <c r="S608" s="141">
        <v>135.9</v>
      </c>
      <c r="T608" s="141">
        <v>150</v>
      </c>
      <c r="U608" s="141">
        <v>152.30000000000001</v>
      </c>
      <c r="V608" s="141">
        <v>158.4</v>
      </c>
      <c r="W608" s="141">
        <v>165.8</v>
      </c>
      <c r="X608" s="141">
        <v>165.6</v>
      </c>
      <c r="Y608" s="141">
        <v>163.6</v>
      </c>
      <c r="Z608" s="141">
        <v>168.9</v>
      </c>
      <c r="AA608" s="141">
        <v>169.7</v>
      </c>
      <c r="AB608" s="141">
        <v>171.6</v>
      </c>
      <c r="AC608" s="141">
        <v>168.6</v>
      </c>
      <c r="AD608" s="141">
        <v>170.9</v>
      </c>
      <c r="AE608" s="141">
        <v>179.7</v>
      </c>
      <c r="AF608" s="141">
        <v>178.2</v>
      </c>
      <c r="AG608" s="141">
        <v>175.3</v>
      </c>
      <c r="AH608" s="141">
        <v>177.2</v>
      </c>
      <c r="AI608" s="141">
        <v>178.9</v>
      </c>
      <c r="AJ608" s="141">
        <v>178.6</v>
      </c>
      <c r="AK608" s="141">
        <v>179</v>
      </c>
      <c r="AL608" s="141">
        <v>177.2</v>
      </c>
      <c r="AM608" s="141">
        <v>174</v>
      </c>
      <c r="AN608" s="141">
        <v>180.8</v>
      </c>
      <c r="AO608" s="141">
        <v>188.1</v>
      </c>
      <c r="AP608" s="141">
        <v>182.9</v>
      </c>
      <c r="AQ608" s="141">
        <v>186.9</v>
      </c>
      <c r="AR608" s="141">
        <v>187.4</v>
      </c>
      <c r="AS608" s="141">
        <v>188.1</v>
      </c>
      <c r="AT608" s="141">
        <v>188.1</v>
      </c>
      <c r="AU608" s="141">
        <v>188.1</v>
      </c>
      <c r="AV608" s="141">
        <v>188.7</v>
      </c>
      <c r="AW608" s="141">
        <v>188.3</v>
      </c>
      <c r="AX608" s="141">
        <v>182.5</v>
      </c>
      <c r="AY608" s="141">
        <v>182.5</v>
      </c>
      <c r="AZ608" s="141">
        <v>182.5</v>
      </c>
      <c r="BA608" s="141">
        <v>182.5</v>
      </c>
      <c r="BB608" s="141">
        <v>182.5</v>
      </c>
      <c r="BC608" s="141">
        <v>181</v>
      </c>
      <c r="BD608" s="141">
        <v>181</v>
      </c>
      <c r="BE608" s="141">
        <v>181</v>
      </c>
      <c r="BF608" s="141">
        <v>180.3</v>
      </c>
      <c r="BG608" s="141">
        <v>182.3</v>
      </c>
      <c r="BH608" s="141">
        <v>183</v>
      </c>
      <c r="BI608" s="141">
        <v>175.6</v>
      </c>
      <c r="BJ608" s="141">
        <v>178.3</v>
      </c>
      <c r="BK608" s="141">
        <v>177.3</v>
      </c>
      <c r="BL608" s="141">
        <v>180.2</v>
      </c>
      <c r="BM608" s="141">
        <v>175.1</v>
      </c>
      <c r="BN608" s="141">
        <v>176.3</v>
      </c>
      <c r="BO608" s="141">
        <v>176.4</v>
      </c>
      <c r="BP608" s="141">
        <v>175.1</v>
      </c>
      <c r="BQ608" s="141">
        <v>175.1</v>
      </c>
      <c r="BR608" s="141">
        <v>175.1</v>
      </c>
      <c r="BS608" s="141">
        <v>175.1</v>
      </c>
      <c r="BT608" s="141">
        <v>175.1</v>
      </c>
      <c r="BU608" s="141">
        <v>175.1</v>
      </c>
      <c r="BV608" s="141">
        <v>175.1</v>
      </c>
      <c r="BW608" s="141">
        <v>175.1</v>
      </c>
      <c r="BX608" s="141">
        <v>176.9</v>
      </c>
      <c r="BY608" s="141">
        <v>181.9</v>
      </c>
      <c r="BZ608" s="141">
        <v>181.9</v>
      </c>
      <c r="CA608" s="141">
        <v>180.1</v>
      </c>
      <c r="CB608" s="141">
        <v>177.4</v>
      </c>
      <c r="CC608" s="141">
        <v>177.4</v>
      </c>
      <c r="CD608" s="141">
        <v>179.4</v>
      </c>
      <c r="CE608" s="141">
        <v>179.4</v>
      </c>
      <c r="CF608" s="141">
        <v>179.8</v>
      </c>
      <c r="CG608" s="141">
        <v>179.8</v>
      </c>
      <c r="CH608" s="141">
        <v>179.8</v>
      </c>
      <c r="CI608" s="141">
        <v>179.8</v>
      </c>
      <c r="CJ608" s="141">
        <v>178.8</v>
      </c>
      <c r="CK608" s="141">
        <v>177.4</v>
      </c>
      <c r="CL608" s="141">
        <v>178.3</v>
      </c>
    </row>
    <row r="609" spans="1:90" x14ac:dyDescent="0.2">
      <c r="A609" s="138" t="s">
        <v>3986</v>
      </c>
      <c r="B609" s="138" t="s">
        <v>3987</v>
      </c>
      <c r="C609" s="139">
        <v>5.0439999999999999E-2</v>
      </c>
      <c r="D609" s="141">
        <v>105.6</v>
      </c>
      <c r="E609" s="141">
        <v>112.2</v>
      </c>
      <c r="F609" s="141">
        <v>113.5</v>
      </c>
      <c r="G609" s="141">
        <v>119.8</v>
      </c>
      <c r="H609" s="141">
        <v>117.3</v>
      </c>
      <c r="I609" s="141">
        <v>126.4</v>
      </c>
      <c r="J609" s="141">
        <v>126.6</v>
      </c>
      <c r="K609" s="141">
        <v>131.80000000000001</v>
      </c>
      <c r="L609" s="141">
        <v>136.4</v>
      </c>
      <c r="M609" s="141">
        <v>141.5</v>
      </c>
      <c r="N609" s="141">
        <v>131.80000000000001</v>
      </c>
      <c r="O609" s="141">
        <v>146.19999999999999</v>
      </c>
      <c r="P609" s="141">
        <v>150.30000000000001</v>
      </c>
      <c r="Q609" s="141">
        <v>148</v>
      </c>
      <c r="R609" s="141">
        <v>157.30000000000001</v>
      </c>
      <c r="S609" s="141">
        <v>171.1</v>
      </c>
      <c r="T609" s="141">
        <v>203.7</v>
      </c>
      <c r="U609" s="141">
        <v>201.7</v>
      </c>
      <c r="V609" s="141">
        <v>202</v>
      </c>
      <c r="W609" s="141">
        <v>206.7</v>
      </c>
      <c r="X609" s="141">
        <v>205.5</v>
      </c>
      <c r="Y609" s="141">
        <v>207.4</v>
      </c>
      <c r="Z609" s="141">
        <v>205.6</v>
      </c>
      <c r="AA609" s="141">
        <v>202.4</v>
      </c>
      <c r="AB609" s="141">
        <v>207.8</v>
      </c>
      <c r="AC609" s="141">
        <v>200.6</v>
      </c>
      <c r="AD609" s="141">
        <v>199.9</v>
      </c>
      <c r="AE609" s="141">
        <v>203.8</v>
      </c>
      <c r="AF609" s="141">
        <v>207.1</v>
      </c>
      <c r="AG609" s="141">
        <v>196.4</v>
      </c>
      <c r="AH609" s="141">
        <v>196.9</v>
      </c>
      <c r="AI609" s="141">
        <v>196</v>
      </c>
      <c r="AJ609" s="141">
        <v>197.4</v>
      </c>
      <c r="AK609" s="141">
        <v>199.2</v>
      </c>
      <c r="AL609" s="141">
        <v>197.9</v>
      </c>
      <c r="AM609" s="141">
        <v>192.3</v>
      </c>
      <c r="AN609" s="141">
        <v>188.7</v>
      </c>
      <c r="AO609" s="141">
        <v>188.7</v>
      </c>
      <c r="AP609" s="141">
        <v>188.7</v>
      </c>
      <c r="AQ609" s="141">
        <v>192.3</v>
      </c>
      <c r="AR609" s="141">
        <v>191.8</v>
      </c>
      <c r="AS609" s="141">
        <v>191.4</v>
      </c>
      <c r="AT609" s="141">
        <v>190.9</v>
      </c>
      <c r="AU609" s="141">
        <v>190.5</v>
      </c>
      <c r="AV609" s="141">
        <v>190.5</v>
      </c>
      <c r="AW609" s="141">
        <v>190.5</v>
      </c>
      <c r="AX609" s="141">
        <v>190.5</v>
      </c>
      <c r="AY609" s="141">
        <v>190.5</v>
      </c>
      <c r="AZ609" s="141">
        <v>165.5</v>
      </c>
      <c r="BA609" s="141">
        <v>162.1</v>
      </c>
      <c r="BB609" s="141">
        <v>162</v>
      </c>
      <c r="BC609" s="141">
        <v>169.5</v>
      </c>
      <c r="BD609" s="141">
        <v>169.5</v>
      </c>
      <c r="BE609" s="141">
        <v>171.2</v>
      </c>
      <c r="BF609" s="141">
        <v>176.2</v>
      </c>
      <c r="BG609" s="141">
        <v>176.5</v>
      </c>
      <c r="BH609" s="141">
        <v>177.9</v>
      </c>
      <c r="BI609" s="141">
        <v>178.6</v>
      </c>
      <c r="BJ609" s="141">
        <v>181.2</v>
      </c>
      <c r="BK609" s="141">
        <v>182.8</v>
      </c>
      <c r="BL609" s="141">
        <v>230</v>
      </c>
      <c r="BM609" s="141">
        <v>230.5</v>
      </c>
      <c r="BN609" s="141">
        <v>232.3</v>
      </c>
      <c r="BO609" s="141">
        <v>240</v>
      </c>
      <c r="BP609" s="141">
        <v>234.2</v>
      </c>
      <c r="BQ609" s="141">
        <v>234.2</v>
      </c>
      <c r="BR609" s="141">
        <v>234.2</v>
      </c>
      <c r="BS609" s="141">
        <v>234.2</v>
      </c>
      <c r="BT609" s="141">
        <v>234.2</v>
      </c>
      <c r="BU609" s="141">
        <v>234.2</v>
      </c>
      <c r="BV609" s="141">
        <v>234.2</v>
      </c>
      <c r="BW609" s="141">
        <v>236.4</v>
      </c>
      <c r="BX609" s="141">
        <v>242.8</v>
      </c>
      <c r="BY609" s="141">
        <v>242.2</v>
      </c>
      <c r="BZ609" s="141">
        <v>242.2</v>
      </c>
      <c r="CA609" s="141">
        <v>256.10000000000002</v>
      </c>
      <c r="CB609" s="141">
        <v>259.60000000000002</v>
      </c>
      <c r="CC609" s="141">
        <v>259.60000000000002</v>
      </c>
      <c r="CD609" s="141">
        <v>284.3</v>
      </c>
      <c r="CE609" s="141">
        <v>284.39999999999998</v>
      </c>
      <c r="CF609" s="141">
        <v>284.39999999999998</v>
      </c>
      <c r="CG609" s="141">
        <v>284.39999999999998</v>
      </c>
      <c r="CH609" s="141">
        <v>280.60000000000002</v>
      </c>
      <c r="CI609" s="141">
        <v>279.39999999999998</v>
      </c>
      <c r="CJ609" s="141">
        <v>279.39999999999998</v>
      </c>
      <c r="CK609" s="141">
        <v>279.39999999999998</v>
      </c>
      <c r="CL609" s="141">
        <v>279.39999999999998</v>
      </c>
    </row>
    <row r="610" spans="1:90" x14ac:dyDescent="0.2">
      <c r="A610" s="138" t="s">
        <v>3988</v>
      </c>
      <c r="B610" s="138" t="s">
        <v>3989</v>
      </c>
      <c r="C610" s="139">
        <v>0.14255999999999999</v>
      </c>
      <c r="D610" s="141">
        <v>104.3</v>
      </c>
      <c r="E610" s="141">
        <v>106.1</v>
      </c>
      <c r="F610" s="141">
        <v>107</v>
      </c>
      <c r="G610" s="141">
        <v>108.1</v>
      </c>
      <c r="H610" s="141">
        <v>108.6</v>
      </c>
      <c r="I610" s="141">
        <v>111.2</v>
      </c>
      <c r="J610" s="141">
        <v>111.5</v>
      </c>
      <c r="K610" s="141">
        <v>112.1</v>
      </c>
      <c r="L610" s="141">
        <v>112.8</v>
      </c>
      <c r="M610" s="141">
        <v>114.3</v>
      </c>
      <c r="N610" s="141">
        <v>119.8</v>
      </c>
      <c r="O610" s="141">
        <v>125.8</v>
      </c>
      <c r="P610" s="141">
        <v>134.5</v>
      </c>
      <c r="Q610" s="141">
        <v>136</v>
      </c>
      <c r="R610" s="141">
        <v>135.80000000000001</v>
      </c>
      <c r="S610" s="141">
        <v>152.80000000000001</v>
      </c>
      <c r="T610" s="141">
        <v>157.4</v>
      </c>
      <c r="U610" s="141">
        <v>157.6</v>
      </c>
      <c r="V610" s="141">
        <v>170</v>
      </c>
      <c r="W610" s="141">
        <v>182.8</v>
      </c>
      <c r="X610" s="141">
        <v>195.8</v>
      </c>
      <c r="Y610" s="141">
        <v>204</v>
      </c>
      <c r="Z610" s="141">
        <v>202</v>
      </c>
      <c r="AA610" s="141">
        <v>199.4</v>
      </c>
      <c r="AB610" s="141">
        <v>199.6</v>
      </c>
      <c r="AC610" s="141">
        <v>198.9</v>
      </c>
      <c r="AD610" s="141">
        <v>202.3</v>
      </c>
      <c r="AE610" s="141">
        <v>191.2</v>
      </c>
      <c r="AF610" s="141">
        <v>188.7</v>
      </c>
      <c r="AG610" s="141">
        <v>187.4</v>
      </c>
      <c r="AH610" s="141">
        <v>187.3</v>
      </c>
      <c r="AI610" s="141">
        <v>186.1</v>
      </c>
      <c r="AJ610" s="141">
        <v>186.7</v>
      </c>
      <c r="AK610" s="141">
        <v>186.6</v>
      </c>
      <c r="AL610" s="141">
        <v>183.9</v>
      </c>
      <c r="AM610" s="141">
        <v>181.6</v>
      </c>
      <c r="AN610" s="141">
        <v>181.8</v>
      </c>
      <c r="AO610" s="141">
        <v>180.6</v>
      </c>
      <c r="AP610" s="141">
        <v>182.6</v>
      </c>
      <c r="AQ610" s="141">
        <v>182.6</v>
      </c>
      <c r="AR610" s="141">
        <v>182.6</v>
      </c>
      <c r="AS610" s="141">
        <v>182.6</v>
      </c>
      <c r="AT610" s="141">
        <v>179.4</v>
      </c>
      <c r="AU610" s="141">
        <v>179.4</v>
      </c>
      <c r="AV610" s="141">
        <v>179.4</v>
      </c>
      <c r="AW610" s="141">
        <v>179.4</v>
      </c>
      <c r="AX610" s="141">
        <v>179.4</v>
      </c>
      <c r="AY610" s="141">
        <v>171.7</v>
      </c>
      <c r="AZ610" s="141">
        <v>142.19999999999999</v>
      </c>
      <c r="BA610" s="141">
        <v>143.6</v>
      </c>
      <c r="BB610" s="141">
        <v>139.5</v>
      </c>
      <c r="BC610" s="141">
        <v>139.5</v>
      </c>
      <c r="BD610" s="141">
        <v>145.19999999999999</v>
      </c>
      <c r="BE610" s="141">
        <v>148.1</v>
      </c>
      <c r="BF610" s="141">
        <v>151.4</v>
      </c>
      <c r="BG610" s="141">
        <v>156.69999999999999</v>
      </c>
      <c r="BH610" s="141">
        <v>161.69999999999999</v>
      </c>
      <c r="BI610" s="141">
        <v>162.4</v>
      </c>
      <c r="BJ610" s="141">
        <v>164.6</v>
      </c>
      <c r="BK610" s="141">
        <v>164.6</v>
      </c>
      <c r="BL610" s="141">
        <v>164.6</v>
      </c>
      <c r="BM610" s="141">
        <v>169.5</v>
      </c>
      <c r="BN610" s="141">
        <v>169.4</v>
      </c>
      <c r="BO610" s="141">
        <v>169.4</v>
      </c>
      <c r="BP610" s="141">
        <v>169.4</v>
      </c>
      <c r="BQ610" s="141">
        <v>169.4</v>
      </c>
      <c r="BR610" s="141">
        <v>169.4</v>
      </c>
      <c r="BS610" s="141">
        <v>169.4</v>
      </c>
      <c r="BT610" s="141">
        <v>169.4</v>
      </c>
      <c r="BU610" s="141">
        <v>169.4</v>
      </c>
      <c r="BV610" s="141">
        <v>169.4</v>
      </c>
      <c r="BW610" s="141">
        <v>169.4</v>
      </c>
      <c r="BX610" s="141">
        <v>169.4</v>
      </c>
      <c r="BY610" s="141">
        <v>169.4</v>
      </c>
      <c r="BZ610" s="141">
        <v>169.4</v>
      </c>
      <c r="CA610" s="141">
        <v>172.9</v>
      </c>
      <c r="CB610" s="141">
        <v>171.1</v>
      </c>
      <c r="CC610" s="141">
        <v>171.5</v>
      </c>
      <c r="CD610" s="141">
        <v>173.3</v>
      </c>
      <c r="CE610" s="141">
        <v>171.9</v>
      </c>
      <c r="CF610" s="141">
        <v>170.5</v>
      </c>
      <c r="CG610" s="141">
        <v>169.4</v>
      </c>
      <c r="CH610" s="141">
        <v>169.6</v>
      </c>
      <c r="CI610" s="141">
        <v>169.6</v>
      </c>
      <c r="CJ610" s="141">
        <v>169.6</v>
      </c>
      <c r="CK610" s="141">
        <v>170.9</v>
      </c>
      <c r="CL610" s="141">
        <v>173</v>
      </c>
    </row>
    <row r="611" spans="1:90" x14ac:dyDescent="0.2">
      <c r="A611" s="138" t="s">
        <v>3990</v>
      </c>
      <c r="B611" s="138" t="s">
        <v>3991</v>
      </c>
      <c r="C611" s="139">
        <v>5.0709999999999998E-2</v>
      </c>
      <c r="D611" s="141">
        <v>107.3</v>
      </c>
      <c r="E611" s="141">
        <v>107.6</v>
      </c>
      <c r="F611" s="141">
        <v>108.6</v>
      </c>
      <c r="G611" s="141">
        <v>115.8</v>
      </c>
      <c r="H611" s="141">
        <v>116.7</v>
      </c>
      <c r="I611" s="141">
        <v>116.4</v>
      </c>
      <c r="J611" s="141">
        <v>114.5</v>
      </c>
      <c r="K611" s="141">
        <v>111.3</v>
      </c>
      <c r="L611" s="141">
        <v>112</v>
      </c>
      <c r="M611" s="141">
        <v>117.8</v>
      </c>
      <c r="N611" s="141">
        <v>119.1</v>
      </c>
      <c r="O611" s="141">
        <v>121</v>
      </c>
      <c r="P611" s="141">
        <v>125.5</v>
      </c>
      <c r="Q611" s="141">
        <v>126.5</v>
      </c>
      <c r="R611" s="141">
        <v>127</v>
      </c>
      <c r="S611" s="141">
        <v>133.6</v>
      </c>
      <c r="T611" s="141">
        <v>148.1</v>
      </c>
      <c r="U611" s="141">
        <v>158.80000000000001</v>
      </c>
      <c r="V611" s="141">
        <v>155.30000000000001</v>
      </c>
      <c r="W611" s="141">
        <v>158.5</v>
      </c>
      <c r="X611" s="141">
        <v>161.6</v>
      </c>
      <c r="Y611" s="141">
        <v>169.6</v>
      </c>
      <c r="Z611" s="141">
        <v>172.3</v>
      </c>
      <c r="AA611" s="141">
        <v>170.2</v>
      </c>
      <c r="AB611" s="141">
        <v>180.9</v>
      </c>
      <c r="AC611" s="141">
        <v>174.9</v>
      </c>
      <c r="AD611" s="141">
        <v>175.2</v>
      </c>
      <c r="AE611" s="141">
        <v>180.3</v>
      </c>
      <c r="AF611" s="141">
        <v>189.1</v>
      </c>
      <c r="AG611" s="141">
        <v>184.5</v>
      </c>
      <c r="AH611" s="141">
        <v>184.5</v>
      </c>
      <c r="AI611" s="141">
        <v>186.8</v>
      </c>
      <c r="AJ611" s="141">
        <v>185.7</v>
      </c>
      <c r="AK611" s="141">
        <v>186.2</v>
      </c>
      <c r="AL611" s="141">
        <v>186.8</v>
      </c>
      <c r="AM611" s="141">
        <v>181.8</v>
      </c>
      <c r="AN611" s="141">
        <v>182</v>
      </c>
      <c r="AO611" s="141">
        <v>183.5</v>
      </c>
      <c r="AP611" s="141">
        <v>187.5</v>
      </c>
      <c r="AQ611" s="141">
        <v>189.3</v>
      </c>
      <c r="AR611" s="141">
        <v>187</v>
      </c>
      <c r="AS611" s="141">
        <v>184.1</v>
      </c>
      <c r="AT611" s="141">
        <v>189.3</v>
      </c>
      <c r="AU611" s="141">
        <v>184.1</v>
      </c>
      <c r="AV611" s="141">
        <v>180.3</v>
      </c>
      <c r="AW611" s="141">
        <v>177.6</v>
      </c>
      <c r="AX611" s="141">
        <v>172.8</v>
      </c>
      <c r="AY611" s="141">
        <v>170.8</v>
      </c>
      <c r="AZ611" s="141">
        <v>171.5</v>
      </c>
      <c r="BA611" s="141">
        <v>171.8</v>
      </c>
      <c r="BB611" s="141">
        <v>172.5</v>
      </c>
      <c r="BC611" s="141">
        <v>168.2</v>
      </c>
      <c r="BD611" s="141">
        <v>169.1</v>
      </c>
      <c r="BE611" s="141">
        <v>169.3</v>
      </c>
      <c r="BF611" s="141">
        <v>169.5</v>
      </c>
      <c r="BG611" s="141">
        <v>171.4</v>
      </c>
      <c r="BH611" s="141">
        <v>173.6</v>
      </c>
      <c r="BI611" s="141">
        <v>172.7</v>
      </c>
      <c r="BJ611" s="141">
        <v>172.9</v>
      </c>
      <c r="BK611" s="141">
        <v>174.4</v>
      </c>
      <c r="BL611" s="141">
        <v>178</v>
      </c>
      <c r="BM611" s="141">
        <v>184.9</v>
      </c>
      <c r="BN611" s="141">
        <v>178</v>
      </c>
      <c r="BO611" s="141">
        <v>179.2</v>
      </c>
      <c r="BP611" s="141">
        <v>179.7</v>
      </c>
      <c r="BQ611" s="141">
        <v>179.6</v>
      </c>
      <c r="BR611" s="141">
        <v>179.6</v>
      </c>
      <c r="BS611" s="141">
        <v>179.6</v>
      </c>
      <c r="BT611" s="141">
        <v>179.6</v>
      </c>
      <c r="BU611" s="141">
        <v>179.6</v>
      </c>
      <c r="BV611" s="141">
        <v>179.6</v>
      </c>
      <c r="BW611" s="141">
        <v>179.6</v>
      </c>
      <c r="BX611" s="141">
        <v>191.5</v>
      </c>
      <c r="BY611" s="141">
        <v>196.3</v>
      </c>
      <c r="BZ611" s="141">
        <v>196.2</v>
      </c>
      <c r="CA611" s="141">
        <v>194.7</v>
      </c>
      <c r="CB611" s="141">
        <v>193.7</v>
      </c>
      <c r="CC611" s="141">
        <v>192.8</v>
      </c>
      <c r="CD611" s="141">
        <v>193.4</v>
      </c>
      <c r="CE611" s="141">
        <v>200</v>
      </c>
      <c r="CF611" s="141">
        <v>193.9</v>
      </c>
      <c r="CG611" s="141">
        <v>192.3</v>
      </c>
      <c r="CH611" s="141">
        <v>190.9</v>
      </c>
      <c r="CI611" s="141">
        <v>189.5</v>
      </c>
      <c r="CJ611" s="141">
        <v>190.1</v>
      </c>
      <c r="CK611" s="141">
        <v>190.1</v>
      </c>
      <c r="CL611" s="141">
        <v>190.1</v>
      </c>
    </row>
    <row r="612" spans="1:90" x14ac:dyDescent="0.2">
      <c r="A612" s="138" t="s">
        <v>3992</v>
      </c>
      <c r="B612" s="138" t="s">
        <v>3993</v>
      </c>
      <c r="C612" s="139">
        <v>4.6670000000000003E-2</v>
      </c>
      <c r="D612" s="141">
        <v>99.5</v>
      </c>
      <c r="E612" s="141">
        <v>101.8</v>
      </c>
      <c r="F612" s="141">
        <v>103.9</v>
      </c>
      <c r="G612" s="141">
        <v>103.9</v>
      </c>
      <c r="H612" s="141">
        <v>103.9</v>
      </c>
      <c r="I612" s="141">
        <v>103.9</v>
      </c>
      <c r="J612" s="141">
        <v>103.9</v>
      </c>
      <c r="K612" s="141">
        <v>103.9</v>
      </c>
      <c r="L612" s="141">
        <v>103.9</v>
      </c>
      <c r="M612" s="141">
        <v>103.9</v>
      </c>
      <c r="N612" s="141">
        <v>103.9</v>
      </c>
      <c r="O612" s="141">
        <v>103.9</v>
      </c>
      <c r="P612" s="141">
        <v>106.1</v>
      </c>
      <c r="Q612" s="141">
        <v>117.5</v>
      </c>
      <c r="R612" s="141">
        <v>117.6</v>
      </c>
      <c r="S612" s="141">
        <v>121</v>
      </c>
      <c r="T612" s="141">
        <v>121</v>
      </c>
      <c r="U612" s="141">
        <v>122.8</v>
      </c>
      <c r="V612" s="141">
        <v>131.80000000000001</v>
      </c>
      <c r="W612" s="141">
        <v>135.19999999999999</v>
      </c>
      <c r="X612" s="141">
        <v>137.9</v>
      </c>
      <c r="Y612" s="141">
        <v>138.80000000000001</v>
      </c>
      <c r="Z612" s="141">
        <v>138.80000000000001</v>
      </c>
      <c r="AA612" s="141">
        <v>142</v>
      </c>
      <c r="AB612" s="141">
        <v>148.1</v>
      </c>
      <c r="AC612" s="141">
        <v>152.5</v>
      </c>
      <c r="AD612" s="141">
        <v>152.5</v>
      </c>
      <c r="AE612" s="141">
        <v>148.1</v>
      </c>
      <c r="AF612" s="141">
        <v>154.9</v>
      </c>
      <c r="AG612" s="141">
        <v>154.9</v>
      </c>
      <c r="AH612" s="141">
        <v>148.1</v>
      </c>
      <c r="AI612" s="141">
        <v>150.5</v>
      </c>
      <c r="AJ612" s="141">
        <v>150.5</v>
      </c>
      <c r="AK612" s="141">
        <v>142.19999999999999</v>
      </c>
      <c r="AL612" s="141">
        <v>142.19999999999999</v>
      </c>
      <c r="AM612" s="141">
        <v>143.69999999999999</v>
      </c>
      <c r="AN612" s="141">
        <v>143.69999999999999</v>
      </c>
      <c r="AO612" s="141">
        <v>143.69999999999999</v>
      </c>
      <c r="AP612" s="141">
        <v>143.69999999999999</v>
      </c>
      <c r="AQ612" s="141">
        <v>143.69999999999999</v>
      </c>
      <c r="AR612" s="141">
        <v>148.6</v>
      </c>
      <c r="AS612" s="141">
        <v>148.6</v>
      </c>
      <c r="AT612" s="141">
        <v>151.30000000000001</v>
      </c>
      <c r="AU612" s="141">
        <v>150.69999999999999</v>
      </c>
      <c r="AV612" s="141">
        <v>151.30000000000001</v>
      </c>
      <c r="AW612" s="141">
        <v>149.9</v>
      </c>
      <c r="AX612" s="141">
        <v>148.1</v>
      </c>
      <c r="AY612" s="141">
        <v>147.80000000000001</v>
      </c>
      <c r="AZ612" s="141">
        <v>144.5</v>
      </c>
      <c r="BA612" s="141">
        <v>144.1</v>
      </c>
      <c r="BB612" s="141">
        <v>150.4</v>
      </c>
      <c r="BC612" s="141">
        <v>152.80000000000001</v>
      </c>
      <c r="BD612" s="141">
        <v>153.69999999999999</v>
      </c>
      <c r="BE612" s="141">
        <v>154.19999999999999</v>
      </c>
      <c r="BF612" s="141">
        <v>159.1</v>
      </c>
      <c r="BG612" s="141">
        <v>161.30000000000001</v>
      </c>
      <c r="BH612" s="141">
        <v>164.9</v>
      </c>
      <c r="BI612" s="141">
        <v>166</v>
      </c>
      <c r="BJ612" s="141">
        <v>166.8</v>
      </c>
      <c r="BK612" s="141">
        <v>173.9</v>
      </c>
      <c r="BL612" s="141">
        <v>177.7</v>
      </c>
      <c r="BM612" s="141">
        <v>219.2</v>
      </c>
      <c r="BN612" s="141">
        <v>175.4</v>
      </c>
      <c r="BO612" s="141">
        <v>175.5</v>
      </c>
      <c r="BP612" s="141">
        <v>175.5</v>
      </c>
      <c r="BQ612" s="141">
        <v>175.5</v>
      </c>
      <c r="BR612" s="141">
        <v>175.5</v>
      </c>
      <c r="BS612" s="141">
        <v>167.2</v>
      </c>
      <c r="BT612" s="141">
        <v>171.3</v>
      </c>
      <c r="BU612" s="141">
        <v>166.9</v>
      </c>
      <c r="BV612" s="141">
        <v>167.1</v>
      </c>
      <c r="BW612" s="141">
        <v>167.2</v>
      </c>
      <c r="BX612" s="141">
        <v>167.4</v>
      </c>
      <c r="BY612" s="141">
        <v>168.9</v>
      </c>
      <c r="BZ612" s="141">
        <v>169.6</v>
      </c>
      <c r="CA612" s="141">
        <v>169.7</v>
      </c>
      <c r="CB612" s="141">
        <v>169.3</v>
      </c>
      <c r="CC612" s="141">
        <v>169</v>
      </c>
      <c r="CD612" s="141">
        <v>168.1</v>
      </c>
      <c r="CE612" s="141">
        <v>167</v>
      </c>
      <c r="CF612" s="141">
        <v>166.6</v>
      </c>
      <c r="CG612" s="141">
        <v>165</v>
      </c>
      <c r="CH612" s="141">
        <v>165.7</v>
      </c>
      <c r="CI612" s="141">
        <v>166.5</v>
      </c>
      <c r="CJ612" s="141">
        <v>165.5</v>
      </c>
      <c r="CK612" s="141">
        <v>165.7</v>
      </c>
      <c r="CL612" s="141">
        <v>165</v>
      </c>
    </row>
    <row r="613" spans="1:90" x14ac:dyDescent="0.2">
      <c r="A613" s="138" t="s">
        <v>3994</v>
      </c>
      <c r="B613" s="138" t="s">
        <v>3995</v>
      </c>
      <c r="C613" s="139">
        <v>1.1039999999999999E-2</v>
      </c>
      <c r="D613" s="141">
        <v>101.7</v>
      </c>
      <c r="E613" s="141">
        <v>101.7</v>
      </c>
      <c r="F613" s="141">
        <v>101.7</v>
      </c>
      <c r="G613" s="141">
        <v>101.7</v>
      </c>
      <c r="H613" s="141">
        <v>101.7</v>
      </c>
      <c r="I613" s="141">
        <v>101.7</v>
      </c>
      <c r="J613" s="141">
        <v>101.7</v>
      </c>
      <c r="K613" s="141">
        <v>101.7</v>
      </c>
      <c r="L613" s="141">
        <v>101.7</v>
      </c>
      <c r="M613" s="141">
        <v>101.7</v>
      </c>
      <c r="N613" s="141">
        <v>101.7</v>
      </c>
      <c r="O613" s="141">
        <v>101.7</v>
      </c>
      <c r="P613" s="141">
        <v>101.7</v>
      </c>
      <c r="Q613" s="141">
        <v>101.7</v>
      </c>
      <c r="R613" s="141">
        <v>101.7</v>
      </c>
      <c r="S613" s="141">
        <v>101.7</v>
      </c>
      <c r="T613" s="141">
        <v>101.7</v>
      </c>
      <c r="U613" s="141">
        <v>116.8</v>
      </c>
      <c r="V613" s="141">
        <v>116.8</v>
      </c>
      <c r="W613" s="141">
        <v>116.8</v>
      </c>
      <c r="X613" s="141">
        <v>116.8</v>
      </c>
      <c r="Y613" s="141">
        <v>116.8</v>
      </c>
      <c r="Z613" s="141">
        <v>116.8</v>
      </c>
      <c r="AA613" s="141">
        <v>116.8</v>
      </c>
      <c r="AB613" s="141">
        <v>116.8</v>
      </c>
      <c r="AC613" s="141">
        <v>116.8</v>
      </c>
      <c r="AD613" s="141">
        <v>116.8</v>
      </c>
      <c r="AE613" s="141">
        <v>116.8</v>
      </c>
      <c r="AF613" s="141">
        <v>116.8</v>
      </c>
      <c r="AG613" s="141">
        <v>116.8</v>
      </c>
      <c r="AH613" s="141">
        <v>116.8</v>
      </c>
      <c r="AI613" s="141">
        <v>116.8</v>
      </c>
      <c r="AJ613" s="141">
        <v>116.8</v>
      </c>
      <c r="AK613" s="141">
        <v>116.8</v>
      </c>
      <c r="AL613" s="141">
        <v>116.8</v>
      </c>
      <c r="AM613" s="141">
        <v>116.8</v>
      </c>
      <c r="AN613" s="141">
        <v>116.8</v>
      </c>
      <c r="AO613" s="141">
        <v>116.8</v>
      </c>
      <c r="AP613" s="141">
        <v>116.8</v>
      </c>
      <c r="AQ613" s="141">
        <v>116.8</v>
      </c>
      <c r="AR613" s="141">
        <v>116.8</v>
      </c>
      <c r="AS613" s="141">
        <v>116.8</v>
      </c>
      <c r="AT613" s="141">
        <v>117.2</v>
      </c>
      <c r="AU613" s="141">
        <v>118.8</v>
      </c>
      <c r="AV613" s="141">
        <v>118.4</v>
      </c>
      <c r="AW613" s="141">
        <v>117.8</v>
      </c>
      <c r="AX613" s="141">
        <v>117.9</v>
      </c>
      <c r="AY613" s="141">
        <v>119</v>
      </c>
      <c r="AZ613" s="141">
        <v>119</v>
      </c>
      <c r="BA613" s="141">
        <v>119</v>
      </c>
      <c r="BB613" s="141">
        <v>119</v>
      </c>
      <c r="BC613" s="141">
        <v>119</v>
      </c>
      <c r="BD613" s="141">
        <v>119</v>
      </c>
      <c r="BE613" s="141">
        <v>119</v>
      </c>
      <c r="BF613" s="141">
        <v>119</v>
      </c>
      <c r="BG613" s="141">
        <v>119</v>
      </c>
      <c r="BH613" s="141">
        <v>119</v>
      </c>
      <c r="BI613" s="141">
        <v>119</v>
      </c>
      <c r="BJ613" s="141">
        <v>119</v>
      </c>
      <c r="BK613" s="141">
        <v>119</v>
      </c>
      <c r="BL613" s="141">
        <v>119</v>
      </c>
      <c r="BM613" s="141">
        <v>119</v>
      </c>
      <c r="BN613" s="141">
        <v>119</v>
      </c>
      <c r="BO613" s="141">
        <v>119</v>
      </c>
      <c r="BP613" s="141">
        <v>119</v>
      </c>
      <c r="BQ613" s="141">
        <v>119</v>
      </c>
      <c r="BR613" s="141">
        <v>119</v>
      </c>
      <c r="BS613" s="141">
        <v>119</v>
      </c>
      <c r="BT613" s="141">
        <v>119</v>
      </c>
      <c r="BU613" s="141">
        <v>119</v>
      </c>
      <c r="BV613" s="141">
        <v>119</v>
      </c>
      <c r="BW613" s="141">
        <v>119</v>
      </c>
      <c r="BX613" s="141">
        <v>119</v>
      </c>
      <c r="BY613" s="141">
        <v>119</v>
      </c>
      <c r="BZ613" s="141">
        <v>119</v>
      </c>
      <c r="CA613" s="141">
        <v>119</v>
      </c>
      <c r="CB613" s="141">
        <v>119</v>
      </c>
      <c r="CC613" s="141">
        <v>119</v>
      </c>
      <c r="CD613" s="141">
        <v>119</v>
      </c>
      <c r="CE613" s="141">
        <v>119</v>
      </c>
      <c r="CF613" s="141">
        <v>119</v>
      </c>
      <c r="CG613" s="141">
        <v>119</v>
      </c>
      <c r="CH613" s="141">
        <v>119</v>
      </c>
      <c r="CI613" s="141">
        <v>119.3</v>
      </c>
      <c r="CJ613" s="141">
        <v>120.6</v>
      </c>
      <c r="CK613" s="141">
        <v>120.9</v>
      </c>
      <c r="CL613" s="141">
        <v>120.9</v>
      </c>
    </row>
    <row r="614" spans="1:90" x14ac:dyDescent="0.2">
      <c r="A614" s="138" t="s">
        <v>3996</v>
      </c>
      <c r="B614" s="138" t="s">
        <v>3997</v>
      </c>
      <c r="C614" s="139">
        <v>1.528E-2</v>
      </c>
      <c r="D614" s="141">
        <v>101.2</v>
      </c>
      <c r="E614" s="141">
        <v>101.2</v>
      </c>
      <c r="F614" s="141">
        <v>104.6</v>
      </c>
      <c r="G614" s="141">
        <v>122.1</v>
      </c>
      <c r="H614" s="141">
        <v>129.5</v>
      </c>
      <c r="I614" s="141">
        <v>122.6</v>
      </c>
      <c r="J614" s="141">
        <v>113.5</v>
      </c>
      <c r="K614" s="141">
        <v>96.3</v>
      </c>
      <c r="L614" s="141">
        <v>81.7</v>
      </c>
      <c r="M614" s="141">
        <v>87.9</v>
      </c>
      <c r="N614" s="141">
        <v>87.9</v>
      </c>
      <c r="O614" s="141">
        <v>85.4</v>
      </c>
      <c r="P614" s="141">
        <v>81.7</v>
      </c>
      <c r="Q614" s="141">
        <v>81.7</v>
      </c>
      <c r="R614" s="141">
        <v>81.7</v>
      </c>
      <c r="S614" s="141">
        <v>100.5</v>
      </c>
      <c r="T614" s="141">
        <v>106.4</v>
      </c>
      <c r="U614" s="141">
        <v>99.4</v>
      </c>
      <c r="V614" s="141">
        <v>99</v>
      </c>
      <c r="W614" s="141">
        <v>101.6</v>
      </c>
      <c r="X614" s="141">
        <v>109.2</v>
      </c>
      <c r="Y614" s="141">
        <v>115.3</v>
      </c>
      <c r="Z614" s="141">
        <v>115.3</v>
      </c>
      <c r="AA614" s="141">
        <v>115.3</v>
      </c>
      <c r="AB614" s="141">
        <v>115.3</v>
      </c>
      <c r="AC614" s="141">
        <v>119.4</v>
      </c>
      <c r="AD614" s="141">
        <v>127.2</v>
      </c>
      <c r="AE614" s="141">
        <v>137</v>
      </c>
      <c r="AF614" s="141">
        <v>140.30000000000001</v>
      </c>
      <c r="AG614" s="141">
        <v>151.80000000000001</v>
      </c>
      <c r="AH614" s="141">
        <v>160.4</v>
      </c>
      <c r="AI614" s="141">
        <v>153.4</v>
      </c>
      <c r="AJ614" s="141">
        <v>144.9</v>
      </c>
      <c r="AK614" s="141">
        <v>151.1</v>
      </c>
      <c r="AL614" s="141">
        <v>151.1</v>
      </c>
      <c r="AM614" s="141">
        <v>167.7</v>
      </c>
      <c r="AN614" s="141">
        <v>172.7</v>
      </c>
      <c r="AO614" s="141">
        <v>172.7</v>
      </c>
      <c r="AP614" s="141">
        <v>172.7</v>
      </c>
      <c r="AQ614" s="141">
        <v>172.7</v>
      </c>
      <c r="AR614" s="141">
        <v>172.7</v>
      </c>
      <c r="AS614" s="141">
        <v>172.7</v>
      </c>
      <c r="AT614" s="141">
        <v>172.7</v>
      </c>
      <c r="AU614" s="141">
        <v>172.7</v>
      </c>
      <c r="AV614" s="141">
        <v>172.7</v>
      </c>
      <c r="AW614" s="141">
        <v>172.7</v>
      </c>
      <c r="AX614" s="141">
        <v>172.7</v>
      </c>
      <c r="AY614" s="141">
        <v>172.7</v>
      </c>
      <c r="AZ614" s="141">
        <v>172.7</v>
      </c>
      <c r="BA614" s="141">
        <v>172.7</v>
      </c>
      <c r="BB614" s="141">
        <v>172.7</v>
      </c>
      <c r="BC614" s="141">
        <v>172.7</v>
      </c>
      <c r="BD614" s="141">
        <v>172.7</v>
      </c>
      <c r="BE614" s="141">
        <v>172.7</v>
      </c>
      <c r="BF614" s="141">
        <v>172.7</v>
      </c>
      <c r="BG614" s="141">
        <v>172.7</v>
      </c>
      <c r="BH614" s="141">
        <v>166.5</v>
      </c>
      <c r="BI614" s="141">
        <v>149.30000000000001</v>
      </c>
      <c r="BJ614" s="141">
        <v>142.80000000000001</v>
      </c>
      <c r="BK614" s="141">
        <v>142.1</v>
      </c>
      <c r="BL614" s="141">
        <v>163.69999999999999</v>
      </c>
      <c r="BM614" s="141">
        <v>163.69999999999999</v>
      </c>
      <c r="BN614" s="141">
        <v>183.5</v>
      </c>
      <c r="BO614" s="141">
        <v>216.4</v>
      </c>
      <c r="BP614" s="141">
        <v>214.9</v>
      </c>
      <c r="BQ614" s="141">
        <v>216.4</v>
      </c>
      <c r="BR614" s="141">
        <v>216.4</v>
      </c>
      <c r="BS614" s="141">
        <v>216.4</v>
      </c>
      <c r="BT614" s="141">
        <v>216.4</v>
      </c>
      <c r="BU614" s="141">
        <v>216.4</v>
      </c>
      <c r="BV614" s="141">
        <v>216.4</v>
      </c>
      <c r="BW614" s="141">
        <v>216.4</v>
      </c>
      <c r="BX614" s="141">
        <v>216.4</v>
      </c>
      <c r="BY614" s="141">
        <v>207.8</v>
      </c>
      <c r="BZ614" s="141">
        <v>188.6</v>
      </c>
      <c r="CA614" s="141">
        <v>193.6</v>
      </c>
      <c r="CB614" s="141">
        <v>198.3</v>
      </c>
      <c r="CC614" s="141">
        <v>193.5</v>
      </c>
      <c r="CD614" s="141">
        <v>179</v>
      </c>
      <c r="CE614" s="141">
        <v>179</v>
      </c>
      <c r="CF614" s="141">
        <v>182</v>
      </c>
      <c r="CG614" s="141">
        <v>185.7</v>
      </c>
      <c r="CH614" s="141">
        <v>190.6</v>
      </c>
      <c r="CI614" s="141">
        <v>190.6</v>
      </c>
      <c r="CJ614" s="141">
        <v>190.6</v>
      </c>
      <c r="CK614" s="141">
        <v>190.6</v>
      </c>
      <c r="CL614" s="141">
        <v>190.6</v>
      </c>
    </row>
    <row r="615" spans="1:90" x14ac:dyDescent="0.2">
      <c r="A615" s="138" t="s">
        <v>3998</v>
      </c>
      <c r="B615" s="138" t="s">
        <v>3999</v>
      </c>
      <c r="C615" s="139">
        <v>1.1520000000000001E-2</v>
      </c>
      <c r="D615" s="141">
        <v>99</v>
      </c>
      <c r="E615" s="141">
        <v>99</v>
      </c>
      <c r="F615" s="141">
        <v>99</v>
      </c>
      <c r="G615" s="141">
        <v>104.1</v>
      </c>
      <c r="H615" s="141">
        <v>104.1</v>
      </c>
      <c r="I615" s="141">
        <v>107.5</v>
      </c>
      <c r="J615" s="141">
        <v>110.8</v>
      </c>
      <c r="K615" s="141">
        <v>107.1</v>
      </c>
      <c r="L615" s="141">
        <v>113.1</v>
      </c>
      <c r="M615" s="141">
        <v>115.6</v>
      </c>
      <c r="N615" s="141">
        <v>121.1</v>
      </c>
      <c r="O615" s="141">
        <v>127.9</v>
      </c>
      <c r="P615" s="141">
        <v>149.80000000000001</v>
      </c>
      <c r="Q615" s="141">
        <v>162.1</v>
      </c>
      <c r="R615" s="141">
        <v>162.1</v>
      </c>
      <c r="S615" s="141">
        <v>192.1</v>
      </c>
      <c r="T615" s="141">
        <v>205.1</v>
      </c>
      <c r="U615" s="141">
        <v>203.1</v>
      </c>
      <c r="V615" s="141">
        <v>202.1</v>
      </c>
      <c r="W615" s="141">
        <v>205.5</v>
      </c>
      <c r="X615" s="141">
        <v>205.7</v>
      </c>
      <c r="Y615" s="141">
        <v>215.1</v>
      </c>
      <c r="Z615" s="141">
        <v>229.3</v>
      </c>
      <c r="AA615" s="141">
        <v>230.3</v>
      </c>
      <c r="AB615" s="141">
        <v>213.5</v>
      </c>
      <c r="AC615" s="141">
        <v>199.1</v>
      </c>
      <c r="AD615" s="141">
        <v>196.4</v>
      </c>
      <c r="AE615" s="141">
        <v>201.9</v>
      </c>
      <c r="AF615" s="141">
        <v>206.5</v>
      </c>
      <c r="AG615" s="141">
        <v>200.5</v>
      </c>
      <c r="AH615" s="141">
        <v>198</v>
      </c>
      <c r="AI615" s="141">
        <v>193.6</v>
      </c>
      <c r="AJ615" s="141">
        <v>183.2</v>
      </c>
      <c r="AK615" s="141">
        <v>183.6</v>
      </c>
      <c r="AL615" s="141">
        <v>174.6</v>
      </c>
      <c r="AM615" s="141">
        <v>168.4</v>
      </c>
      <c r="AN615" s="141">
        <v>167.6</v>
      </c>
      <c r="AO615" s="141">
        <v>168.4</v>
      </c>
      <c r="AP615" s="141">
        <v>172.8</v>
      </c>
      <c r="AQ615" s="141">
        <v>166.7</v>
      </c>
      <c r="AR615" s="141">
        <v>165</v>
      </c>
      <c r="AS615" s="141">
        <v>158.6</v>
      </c>
      <c r="AT615" s="141">
        <v>158.19999999999999</v>
      </c>
      <c r="AU615" s="141">
        <v>155.30000000000001</v>
      </c>
      <c r="AV615" s="141">
        <v>157.5</v>
      </c>
      <c r="AW615" s="141">
        <v>153</v>
      </c>
      <c r="AX615" s="141">
        <v>145.6</v>
      </c>
      <c r="AY615" s="141">
        <v>143.5</v>
      </c>
      <c r="AZ615" s="141">
        <v>146.69999999999999</v>
      </c>
      <c r="BA615" s="141">
        <v>141.80000000000001</v>
      </c>
      <c r="BB615" s="141">
        <v>147</v>
      </c>
      <c r="BC615" s="141">
        <v>154.4</v>
      </c>
      <c r="BD615" s="141">
        <v>155.9</v>
      </c>
      <c r="BE615" s="141">
        <v>155.9</v>
      </c>
      <c r="BF615" s="141">
        <v>156.4</v>
      </c>
      <c r="BG615" s="141">
        <v>162.80000000000001</v>
      </c>
      <c r="BH615" s="141">
        <v>165.6</v>
      </c>
      <c r="BI615" s="141">
        <v>167.9</v>
      </c>
      <c r="BJ615" s="141">
        <v>171.1</v>
      </c>
      <c r="BK615" s="141">
        <v>175.5</v>
      </c>
      <c r="BL615" s="141">
        <v>179.4</v>
      </c>
      <c r="BM615" s="141">
        <v>168.1</v>
      </c>
      <c r="BN615" s="141">
        <v>168.6</v>
      </c>
      <c r="BO615" s="141">
        <v>172.8</v>
      </c>
      <c r="BP615" s="141">
        <v>165.5</v>
      </c>
      <c r="BQ615" s="141">
        <v>159.1</v>
      </c>
      <c r="BR615" s="141">
        <v>160.9</v>
      </c>
      <c r="BS615" s="141">
        <v>162.80000000000001</v>
      </c>
      <c r="BT615" s="141">
        <v>159.69999999999999</v>
      </c>
      <c r="BU615" s="141">
        <v>159.69999999999999</v>
      </c>
      <c r="BV615" s="141">
        <v>159.69999999999999</v>
      </c>
      <c r="BW615" s="141">
        <v>159.69999999999999</v>
      </c>
      <c r="BX615" s="141">
        <v>159.69999999999999</v>
      </c>
      <c r="BY615" s="141">
        <v>176.6</v>
      </c>
      <c r="BZ615" s="141">
        <v>173.3</v>
      </c>
      <c r="CA615" s="141">
        <v>169.3</v>
      </c>
      <c r="CB615" s="141">
        <v>164.8</v>
      </c>
      <c r="CC615" s="141">
        <v>164.6</v>
      </c>
      <c r="CD615" s="141">
        <v>164.6</v>
      </c>
      <c r="CE615" s="141">
        <v>164.6</v>
      </c>
      <c r="CF615" s="141">
        <v>164.6</v>
      </c>
      <c r="CG615" s="141">
        <v>164.6</v>
      </c>
      <c r="CH615" s="141">
        <v>164.6</v>
      </c>
      <c r="CI615" s="141">
        <v>164.6</v>
      </c>
      <c r="CJ615" s="141">
        <v>164.6</v>
      </c>
      <c r="CK615" s="141">
        <v>164.6</v>
      </c>
      <c r="CL615" s="141">
        <v>164.6</v>
      </c>
    </row>
    <row r="616" spans="1:90" x14ac:dyDescent="0.2">
      <c r="A616" s="138" t="s">
        <v>4000</v>
      </c>
      <c r="B616" s="138" t="s">
        <v>4001</v>
      </c>
      <c r="C616" s="139">
        <v>3.9379999999999998E-2</v>
      </c>
      <c r="D616" s="141">
        <v>100.8</v>
      </c>
      <c r="E616" s="141">
        <v>100.8</v>
      </c>
      <c r="F616" s="141">
        <v>100.8</v>
      </c>
      <c r="G616" s="141">
        <v>106.1</v>
      </c>
      <c r="H616" s="141">
        <v>106.1</v>
      </c>
      <c r="I616" s="141">
        <v>105</v>
      </c>
      <c r="J616" s="141">
        <v>103.9</v>
      </c>
      <c r="K616" s="141">
        <v>102.5</v>
      </c>
      <c r="L616" s="141">
        <v>101.7</v>
      </c>
      <c r="M616" s="141">
        <v>103.2</v>
      </c>
      <c r="N616" s="141">
        <v>104.9</v>
      </c>
      <c r="O616" s="141">
        <v>106.6</v>
      </c>
      <c r="P616" s="141">
        <v>107.3</v>
      </c>
      <c r="Q616" s="141">
        <v>111</v>
      </c>
      <c r="R616" s="141">
        <v>107.9</v>
      </c>
      <c r="S616" s="141">
        <v>111.4</v>
      </c>
      <c r="T616" s="141">
        <v>112.4</v>
      </c>
      <c r="U616" s="141">
        <v>110.5</v>
      </c>
      <c r="V616" s="141">
        <v>109</v>
      </c>
      <c r="W616" s="141">
        <v>112</v>
      </c>
      <c r="X616" s="141">
        <v>115.2</v>
      </c>
      <c r="Y616" s="141">
        <v>118.7</v>
      </c>
      <c r="Z616" s="141">
        <v>121.7</v>
      </c>
      <c r="AA616" s="141">
        <v>122.1</v>
      </c>
      <c r="AB616" s="141">
        <v>120.9</v>
      </c>
      <c r="AC616" s="141">
        <v>123</v>
      </c>
      <c r="AD616" s="141">
        <v>126.2</v>
      </c>
      <c r="AE616" s="141">
        <v>147.9</v>
      </c>
      <c r="AF616" s="141">
        <v>147.80000000000001</v>
      </c>
      <c r="AG616" s="141">
        <v>154</v>
      </c>
      <c r="AH616" s="141">
        <v>166.5</v>
      </c>
      <c r="AI616" s="141">
        <v>166.5</v>
      </c>
      <c r="AJ616" s="141">
        <v>169.2</v>
      </c>
      <c r="AK616" s="141">
        <v>176.7</v>
      </c>
      <c r="AL616" s="141">
        <v>172.1</v>
      </c>
      <c r="AM616" s="141">
        <v>158.6</v>
      </c>
      <c r="AN616" s="141">
        <v>156.1</v>
      </c>
      <c r="AO616" s="141">
        <v>163.19999999999999</v>
      </c>
      <c r="AP616" s="141">
        <v>166.5</v>
      </c>
      <c r="AQ616" s="141">
        <v>166.2</v>
      </c>
      <c r="AR616" s="141">
        <v>160.4</v>
      </c>
      <c r="AS616" s="141">
        <v>156.69999999999999</v>
      </c>
      <c r="AT616" s="141">
        <v>159.6</v>
      </c>
      <c r="AU616" s="141">
        <v>165.9</v>
      </c>
      <c r="AV616" s="141">
        <v>166.1</v>
      </c>
      <c r="AW616" s="141">
        <v>195.1</v>
      </c>
      <c r="AX616" s="141">
        <v>171.2</v>
      </c>
      <c r="AY616" s="141">
        <v>153.6</v>
      </c>
      <c r="AZ616" s="141">
        <v>157.1</v>
      </c>
      <c r="BA616" s="141">
        <v>150.1</v>
      </c>
      <c r="BB616" s="141">
        <v>146.1</v>
      </c>
      <c r="BC616" s="141">
        <v>146.1</v>
      </c>
      <c r="BD616" s="141">
        <v>142.19999999999999</v>
      </c>
      <c r="BE616" s="141">
        <v>139.30000000000001</v>
      </c>
      <c r="BF616" s="141">
        <v>142.4</v>
      </c>
      <c r="BG616" s="141">
        <v>151.1</v>
      </c>
      <c r="BH616" s="141">
        <v>153.1</v>
      </c>
      <c r="BI616" s="141">
        <v>158.5</v>
      </c>
      <c r="BJ616" s="141">
        <v>157.19999999999999</v>
      </c>
      <c r="BK616" s="141">
        <v>159</v>
      </c>
      <c r="BL616" s="141">
        <v>166.7</v>
      </c>
      <c r="BM616" s="141">
        <v>169.8</v>
      </c>
      <c r="BN616" s="141">
        <v>167.3</v>
      </c>
      <c r="BO616" s="141">
        <v>166.9</v>
      </c>
      <c r="BP616" s="141">
        <v>163.80000000000001</v>
      </c>
      <c r="BQ616" s="141">
        <v>158.5</v>
      </c>
      <c r="BR616" s="141">
        <v>158.80000000000001</v>
      </c>
      <c r="BS616" s="141">
        <v>167</v>
      </c>
      <c r="BT616" s="141">
        <v>161</v>
      </c>
      <c r="BU616" s="141">
        <v>169.1</v>
      </c>
      <c r="BV616" s="141">
        <v>161.69999999999999</v>
      </c>
      <c r="BW616" s="141">
        <v>169.4</v>
      </c>
      <c r="BX616" s="141">
        <v>168.6</v>
      </c>
      <c r="BY616" s="141">
        <v>168.9</v>
      </c>
      <c r="BZ616" s="141">
        <v>170.1</v>
      </c>
      <c r="CA616" s="141">
        <v>171.6</v>
      </c>
      <c r="CB616" s="141">
        <v>168.1</v>
      </c>
      <c r="CC616" s="141">
        <v>177.8</v>
      </c>
      <c r="CD616" s="141">
        <v>168.3</v>
      </c>
      <c r="CE616" s="141">
        <v>170.4</v>
      </c>
      <c r="CF616" s="141">
        <v>172.6</v>
      </c>
      <c r="CG616" s="141">
        <v>166.6</v>
      </c>
      <c r="CH616" s="141">
        <v>169.9</v>
      </c>
      <c r="CI616" s="141">
        <v>183.1</v>
      </c>
      <c r="CJ616" s="141">
        <v>173.4</v>
      </c>
      <c r="CK616" s="141">
        <v>171</v>
      </c>
      <c r="CL616" s="141">
        <v>169.2</v>
      </c>
    </row>
    <row r="617" spans="1:90" x14ac:dyDescent="0.2">
      <c r="A617" s="138" t="s">
        <v>4002</v>
      </c>
      <c r="B617" s="138" t="s">
        <v>2235</v>
      </c>
      <c r="C617" s="139">
        <v>1.68005</v>
      </c>
      <c r="D617" s="141">
        <v>100.7</v>
      </c>
      <c r="E617" s="141">
        <v>100.6</v>
      </c>
      <c r="F617" s="141">
        <v>101.1</v>
      </c>
      <c r="G617" s="141">
        <v>103.2</v>
      </c>
      <c r="H617" s="141">
        <v>103.7</v>
      </c>
      <c r="I617" s="141">
        <v>103.8</v>
      </c>
      <c r="J617" s="141">
        <v>104</v>
      </c>
      <c r="K617" s="141">
        <v>104.5</v>
      </c>
      <c r="L617" s="141">
        <v>105.3</v>
      </c>
      <c r="M617" s="141">
        <v>106.3</v>
      </c>
      <c r="N617" s="141">
        <v>107.2</v>
      </c>
      <c r="O617" s="141">
        <v>108.8</v>
      </c>
      <c r="P617" s="141">
        <v>109.7</v>
      </c>
      <c r="Q617" s="141">
        <v>111</v>
      </c>
      <c r="R617" s="141">
        <v>111.2</v>
      </c>
      <c r="S617" s="141">
        <v>116.4</v>
      </c>
      <c r="T617" s="141">
        <v>120.7</v>
      </c>
      <c r="U617" s="141">
        <v>118.5</v>
      </c>
      <c r="V617" s="141">
        <v>119.2</v>
      </c>
      <c r="W617" s="141">
        <v>121</v>
      </c>
      <c r="X617" s="141">
        <v>119</v>
      </c>
      <c r="Y617" s="141">
        <v>117.9</v>
      </c>
      <c r="Z617" s="141">
        <v>119.6</v>
      </c>
      <c r="AA617" s="141">
        <v>120</v>
      </c>
      <c r="AB617" s="141">
        <v>120.3</v>
      </c>
      <c r="AC617" s="141">
        <v>121.8</v>
      </c>
      <c r="AD617" s="141">
        <v>121.3</v>
      </c>
      <c r="AE617" s="141">
        <v>124.1</v>
      </c>
      <c r="AF617" s="141">
        <v>124.3</v>
      </c>
      <c r="AG617" s="141">
        <v>121.9</v>
      </c>
      <c r="AH617" s="141">
        <v>122</v>
      </c>
      <c r="AI617" s="141">
        <v>122.8</v>
      </c>
      <c r="AJ617" s="141">
        <v>123.8</v>
      </c>
      <c r="AK617" s="141">
        <v>125.6</v>
      </c>
      <c r="AL617" s="141">
        <v>128</v>
      </c>
      <c r="AM617" s="141">
        <v>127.9</v>
      </c>
      <c r="AN617" s="141">
        <v>133.6</v>
      </c>
      <c r="AO617" s="141">
        <v>136.1</v>
      </c>
      <c r="AP617" s="141">
        <v>139.80000000000001</v>
      </c>
      <c r="AQ617" s="141">
        <v>141.69999999999999</v>
      </c>
      <c r="AR617" s="141">
        <v>140.69999999999999</v>
      </c>
      <c r="AS617" s="141">
        <v>143.4</v>
      </c>
      <c r="AT617" s="141">
        <v>145.1</v>
      </c>
      <c r="AU617" s="141">
        <v>142.19999999999999</v>
      </c>
      <c r="AV617" s="141">
        <v>142.4</v>
      </c>
      <c r="AW617" s="141">
        <v>145.69999999999999</v>
      </c>
      <c r="AX617" s="141">
        <v>143.19999999999999</v>
      </c>
      <c r="AY617" s="141">
        <v>144.19999999999999</v>
      </c>
      <c r="AZ617" s="141">
        <v>141.1</v>
      </c>
      <c r="BA617" s="141">
        <v>145</v>
      </c>
      <c r="BB617" s="141">
        <v>145.5</v>
      </c>
      <c r="BC617" s="141">
        <v>145.9</v>
      </c>
      <c r="BD617" s="141">
        <v>146.19999999999999</v>
      </c>
      <c r="BE617" s="141">
        <v>146.80000000000001</v>
      </c>
      <c r="BF617" s="141">
        <v>146.30000000000001</v>
      </c>
      <c r="BG617" s="141">
        <v>146.69999999999999</v>
      </c>
      <c r="BH617" s="141">
        <v>150.4</v>
      </c>
      <c r="BI617" s="141">
        <v>151.5</v>
      </c>
      <c r="BJ617" s="141">
        <v>154.6</v>
      </c>
      <c r="BK617" s="141">
        <v>154.69999999999999</v>
      </c>
      <c r="BL617" s="141">
        <v>154.30000000000001</v>
      </c>
      <c r="BM617" s="141">
        <v>154.1</v>
      </c>
      <c r="BN617" s="141">
        <v>153.9</v>
      </c>
      <c r="BO617" s="141">
        <v>154.4</v>
      </c>
      <c r="BP617" s="141">
        <v>156.5</v>
      </c>
      <c r="BQ617" s="141">
        <v>157.19999999999999</v>
      </c>
      <c r="BR617" s="141">
        <v>159.19999999999999</v>
      </c>
      <c r="BS617" s="141">
        <v>159.6</v>
      </c>
      <c r="BT617" s="141">
        <v>166.7</v>
      </c>
      <c r="BU617" s="141">
        <v>169.7</v>
      </c>
      <c r="BV617" s="141">
        <v>171.8</v>
      </c>
      <c r="BW617" s="141">
        <v>173.4</v>
      </c>
      <c r="BX617" s="141">
        <v>173.9</v>
      </c>
      <c r="BY617" s="141">
        <v>175.5</v>
      </c>
      <c r="BZ617" s="141">
        <v>180.1</v>
      </c>
      <c r="CA617" s="141">
        <v>181.8</v>
      </c>
      <c r="CB617" s="141">
        <v>183.1</v>
      </c>
      <c r="CC617" s="141">
        <v>185.8</v>
      </c>
      <c r="CD617" s="141">
        <v>185</v>
      </c>
      <c r="CE617" s="141">
        <v>195.1</v>
      </c>
      <c r="CF617" s="141">
        <v>199.6</v>
      </c>
      <c r="CG617" s="141">
        <v>201.8</v>
      </c>
      <c r="CH617" s="141">
        <v>207.4</v>
      </c>
      <c r="CI617" s="141">
        <v>206.5</v>
      </c>
      <c r="CJ617" s="141">
        <v>205.9</v>
      </c>
      <c r="CK617" s="141">
        <v>207.5</v>
      </c>
      <c r="CL617" s="141">
        <v>207.2</v>
      </c>
    </row>
    <row r="618" spans="1:90" x14ac:dyDescent="0.2">
      <c r="A618" s="138" t="s">
        <v>4003</v>
      </c>
      <c r="B618" s="138" t="s">
        <v>2237</v>
      </c>
      <c r="C618" s="139">
        <v>0.36398999999999998</v>
      </c>
      <c r="D618" s="141">
        <v>99.5</v>
      </c>
      <c r="E618" s="141">
        <v>97.3</v>
      </c>
      <c r="F618" s="141">
        <v>99.6</v>
      </c>
      <c r="G618" s="141">
        <v>97.8</v>
      </c>
      <c r="H618" s="141">
        <v>97.5</v>
      </c>
      <c r="I618" s="141">
        <v>98</v>
      </c>
      <c r="J618" s="141">
        <v>97.8</v>
      </c>
      <c r="K618" s="141">
        <v>100</v>
      </c>
      <c r="L618" s="141">
        <v>102.5</v>
      </c>
      <c r="M618" s="141">
        <v>108</v>
      </c>
      <c r="N618" s="141">
        <v>110.6</v>
      </c>
      <c r="O618" s="141">
        <v>118.6</v>
      </c>
      <c r="P618" s="141">
        <v>121.3</v>
      </c>
      <c r="Q618" s="141">
        <v>128.6</v>
      </c>
      <c r="R618" s="141">
        <v>129.69999999999999</v>
      </c>
      <c r="S618" s="141">
        <v>142</v>
      </c>
      <c r="T618" s="141">
        <v>157.4</v>
      </c>
      <c r="U618" s="141">
        <v>146.80000000000001</v>
      </c>
      <c r="V618" s="141">
        <v>150.1</v>
      </c>
      <c r="W618" s="141">
        <v>156.69999999999999</v>
      </c>
      <c r="X618" s="141">
        <v>147.80000000000001</v>
      </c>
      <c r="Y618" s="141">
        <v>140.80000000000001</v>
      </c>
      <c r="Z618" s="141">
        <v>146.1</v>
      </c>
      <c r="AA618" s="141">
        <v>146.80000000000001</v>
      </c>
      <c r="AB618" s="141">
        <v>146.4</v>
      </c>
      <c r="AC618" s="141">
        <v>153.80000000000001</v>
      </c>
      <c r="AD618" s="141">
        <v>151.9</v>
      </c>
      <c r="AE618" s="141">
        <v>151</v>
      </c>
      <c r="AF618" s="141">
        <v>151.69999999999999</v>
      </c>
      <c r="AG618" s="141">
        <v>140.30000000000001</v>
      </c>
      <c r="AH618" s="141">
        <v>140.19999999999999</v>
      </c>
      <c r="AI618" s="141">
        <v>141.69999999999999</v>
      </c>
      <c r="AJ618" s="141">
        <v>147.30000000000001</v>
      </c>
      <c r="AK618" s="141">
        <v>152.9</v>
      </c>
      <c r="AL618" s="141">
        <v>162</v>
      </c>
      <c r="AM618" s="141">
        <v>161.6</v>
      </c>
      <c r="AN618" s="141">
        <v>170.5</v>
      </c>
      <c r="AO618" s="141">
        <v>179.1</v>
      </c>
      <c r="AP618" s="141">
        <v>192.9</v>
      </c>
      <c r="AQ618" s="141">
        <v>183.6</v>
      </c>
      <c r="AR618" s="141">
        <v>185.1</v>
      </c>
      <c r="AS618" s="141">
        <v>190.4</v>
      </c>
      <c r="AT618" s="141">
        <v>201.2</v>
      </c>
      <c r="AU618" s="141">
        <v>184.2</v>
      </c>
      <c r="AV618" s="141">
        <v>186</v>
      </c>
      <c r="AW618" s="141">
        <v>195.4</v>
      </c>
      <c r="AX618" s="141">
        <v>189</v>
      </c>
      <c r="AY618" s="141">
        <v>199.5</v>
      </c>
      <c r="AZ618" s="141">
        <v>203.1</v>
      </c>
      <c r="BA618" s="141">
        <v>223.1</v>
      </c>
      <c r="BB618" s="141">
        <v>226.9</v>
      </c>
      <c r="BC618" s="141">
        <v>220.6</v>
      </c>
      <c r="BD618" s="141">
        <v>222.3</v>
      </c>
      <c r="BE618" s="141">
        <v>222.5</v>
      </c>
      <c r="BF618" s="141">
        <v>223.4</v>
      </c>
      <c r="BG618" s="141">
        <v>226</v>
      </c>
      <c r="BH618" s="141">
        <v>234.7</v>
      </c>
      <c r="BI618" s="141">
        <v>236.5</v>
      </c>
      <c r="BJ618" s="141">
        <v>249.7</v>
      </c>
      <c r="BK618" s="141">
        <v>250.8</v>
      </c>
      <c r="BL618" s="141">
        <v>249</v>
      </c>
      <c r="BM618" s="141">
        <v>248.2</v>
      </c>
      <c r="BN618" s="141">
        <v>248.6</v>
      </c>
      <c r="BO618" s="141">
        <v>248.9</v>
      </c>
      <c r="BP618" s="141">
        <v>254.3</v>
      </c>
      <c r="BQ618" s="141">
        <v>257.3</v>
      </c>
      <c r="BR618" s="141">
        <v>268.3</v>
      </c>
      <c r="BS618" s="141">
        <v>268.8</v>
      </c>
      <c r="BT618" s="141">
        <v>302.2</v>
      </c>
      <c r="BU618" s="141">
        <v>314.39999999999998</v>
      </c>
      <c r="BV618" s="141">
        <v>322</v>
      </c>
      <c r="BW618" s="141">
        <v>327.3</v>
      </c>
      <c r="BX618" s="141">
        <v>323.8</v>
      </c>
      <c r="BY618" s="141">
        <v>326.89999999999998</v>
      </c>
      <c r="BZ618" s="141">
        <v>338.7</v>
      </c>
      <c r="CA618" s="141">
        <v>346.2</v>
      </c>
      <c r="CB618" s="141">
        <v>353.6</v>
      </c>
      <c r="CC618" s="141">
        <v>363.3</v>
      </c>
      <c r="CD618" s="141">
        <v>361.6</v>
      </c>
      <c r="CE618" s="141">
        <v>408.1</v>
      </c>
      <c r="CF618" s="141">
        <v>426.7</v>
      </c>
      <c r="CG618" s="141">
        <v>437.4</v>
      </c>
      <c r="CH618" s="141">
        <v>462.9</v>
      </c>
      <c r="CI618" s="141">
        <v>455.5</v>
      </c>
      <c r="CJ618" s="141">
        <v>451</v>
      </c>
      <c r="CK618" s="141">
        <v>457.6</v>
      </c>
      <c r="CL618" s="141">
        <v>453.5</v>
      </c>
    </row>
    <row r="619" spans="1:90" x14ac:dyDescent="0.2">
      <c r="A619" s="138" t="s">
        <v>3134</v>
      </c>
      <c r="B619" s="138" t="s">
        <v>2239</v>
      </c>
      <c r="C619" s="139">
        <v>1.0829999999999999E-2</v>
      </c>
      <c r="D619" s="141">
        <v>98.8</v>
      </c>
      <c r="E619" s="141">
        <v>99.9</v>
      </c>
      <c r="F619" s="141">
        <v>100.5</v>
      </c>
      <c r="G619" s="141">
        <v>99.1</v>
      </c>
      <c r="H619" s="141">
        <v>96.8</v>
      </c>
      <c r="I619" s="141">
        <v>98.7</v>
      </c>
      <c r="J619" s="141">
        <v>98.5</v>
      </c>
      <c r="K619" s="141">
        <v>99</v>
      </c>
      <c r="L619" s="141">
        <v>98.9</v>
      </c>
      <c r="M619" s="141">
        <v>104</v>
      </c>
      <c r="N619" s="141">
        <v>106.7</v>
      </c>
      <c r="O619" s="141">
        <v>111.2</v>
      </c>
      <c r="P619" s="141">
        <v>114.2</v>
      </c>
      <c r="Q619" s="141">
        <v>117.1</v>
      </c>
      <c r="R619" s="141">
        <v>123.3</v>
      </c>
      <c r="S619" s="141">
        <v>159.30000000000001</v>
      </c>
      <c r="T619" s="141">
        <v>174.5</v>
      </c>
      <c r="U619" s="141">
        <v>168</v>
      </c>
      <c r="V619" s="141">
        <v>160.19999999999999</v>
      </c>
      <c r="W619" s="141">
        <v>167.3</v>
      </c>
      <c r="X619" s="141">
        <v>167.7</v>
      </c>
      <c r="Y619" s="141">
        <v>162.69999999999999</v>
      </c>
      <c r="Z619" s="141">
        <v>168.9</v>
      </c>
      <c r="AA619" s="141">
        <v>178.4</v>
      </c>
      <c r="AB619" s="141">
        <v>172.5</v>
      </c>
      <c r="AC619" s="141">
        <v>178.4</v>
      </c>
      <c r="AD619" s="141">
        <v>175.1</v>
      </c>
      <c r="AE619" s="141">
        <v>180</v>
      </c>
      <c r="AF619" s="141">
        <v>173.1</v>
      </c>
      <c r="AG619" s="141">
        <v>169.4</v>
      </c>
      <c r="AH619" s="141">
        <v>167.5</v>
      </c>
      <c r="AI619" s="141">
        <v>167.1</v>
      </c>
      <c r="AJ619" s="141">
        <v>163.5</v>
      </c>
      <c r="AK619" s="141">
        <v>169.6</v>
      </c>
      <c r="AL619" s="141">
        <v>176.6</v>
      </c>
      <c r="AM619" s="141">
        <v>169.2</v>
      </c>
      <c r="AN619" s="141">
        <v>183.1</v>
      </c>
      <c r="AO619" s="141">
        <v>196.1</v>
      </c>
      <c r="AP619" s="141">
        <v>217.9</v>
      </c>
      <c r="AQ619" s="141">
        <v>211.2</v>
      </c>
      <c r="AR619" s="141">
        <v>208.8</v>
      </c>
      <c r="AS619" s="141">
        <v>213.4</v>
      </c>
      <c r="AT619" s="141">
        <v>225.4</v>
      </c>
      <c r="AU619" s="141">
        <v>201.8</v>
      </c>
      <c r="AV619" s="141">
        <v>180.9</v>
      </c>
      <c r="AW619" s="141">
        <v>170.2</v>
      </c>
      <c r="AX619" s="141">
        <v>152.19999999999999</v>
      </c>
      <c r="AY619" s="141">
        <v>153.6</v>
      </c>
      <c r="AZ619" s="141">
        <v>158.4</v>
      </c>
      <c r="BA619" s="141">
        <v>179.7</v>
      </c>
      <c r="BB619" s="141">
        <v>189.6</v>
      </c>
      <c r="BC619" s="141">
        <v>183.6</v>
      </c>
      <c r="BD619" s="141">
        <v>190.4</v>
      </c>
      <c r="BE619" s="141">
        <v>197.9</v>
      </c>
      <c r="BF619" s="141">
        <v>191.6</v>
      </c>
      <c r="BG619" s="141">
        <v>199.5</v>
      </c>
      <c r="BH619" s="141">
        <v>219.7</v>
      </c>
      <c r="BI619" s="141">
        <v>231.3</v>
      </c>
      <c r="BJ619" s="141">
        <v>240.8</v>
      </c>
      <c r="BK619" s="141">
        <v>242</v>
      </c>
      <c r="BL619" s="141">
        <v>239.5</v>
      </c>
      <c r="BM619" s="141">
        <v>247.4</v>
      </c>
      <c r="BN619" s="141">
        <v>257.7</v>
      </c>
      <c r="BO619" s="141">
        <v>256.60000000000002</v>
      </c>
      <c r="BP619" s="141">
        <v>270.5</v>
      </c>
      <c r="BQ619" s="141">
        <v>276.89999999999998</v>
      </c>
      <c r="BR619" s="141">
        <v>273.89999999999998</v>
      </c>
      <c r="BS619" s="141">
        <v>274.60000000000002</v>
      </c>
      <c r="BT619" s="141">
        <v>294.7</v>
      </c>
      <c r="BU619" s="141">
        <v>314.10000000000002</v>
      </c>
      <c r="BV619" s="141">
        <v>339.5</v>
      </c>
      <c r="BW619" s="141">
        <v>381.1</v>
      </c>
      <c r="BX619" s="141">
        <v>379.2</v>
      </c>
      <c r="BY619" s="141">
        <v>397.1</v>
      </c>
      <c r="BZ619" s="141">
        <v>490.5</v>
      </c>
      <c r="CA619" s="141">
        <v>570.29999999999995</v>
      </c>
      <c r="CB619" s="141">
        <v>502.1</v>
      </c>
      <c r="CC619" s="141">
        <v>495.3</v>
      </c>
      <c r="CD619" s="141">
        <v>499.5</v>
      </c>
      <c r="CE619" s="141">
        <v>536.79999999999995</v>
      </c>
      <c r="CF619" s="141">
        <v>572.79999999999995</v>
      </c>
      <c r="CG619" s="141">
        <v>512</v>
      </c>
      <c r="CH619" s="141">
        <v>512.79999999999995</v>
      </c>
      <c r="CI619" s="141">
        <v>489.4</v>
      </c>
      <c r="CJ619" s="141">
        <v>489</v>
      </c>
      <c r="CK619" s="141">
        <v>510.1</v>
      </c>
      <c r="CL619" s="141">
        <v>514.1</v>
      </c>
    </row>
    <row r="620" spans="1:90" x14ac:dyDescent="0.2">
      <c r="A620" s="138" t="s">
        <v>4004</v>
      </c>
      <c r="B620" s="138" t="s">
        <v>2241</v>
      </c>
      <c r="C620" s="139">
        <v>0.23264000000000001</v>
      </c>
      <c r="D620" s="141">
        <v>98.9</v>
      </c>
      <c r="E620" s="141">
        <v>100.2</v>
      </c>
      <c r="F620" s="141">
        <v>100.2</v>
      </c>
      <c r="G620" s="141">
        <v>100.3</v>
      </c>
      <c r="H620" s="141">
        <v>100.6</v>
      </c>
      <c r="I620" s="141">
        <v>100.9</v>
      </c>
      <c r="J620" s="141">
        <v>101.9</v>
      </c>
      <c r="K620" s="141">
        <v>102.3</v>
      </c>
      <c r="L620" s="141">
        <v>101.7</v>
      </c>
      <c r="M620" s="141">
        <v>100.8</v>
      </c>
      <c r="N620" s="141">
        <v>101.2</v>
      </c>
      <c r="O620" s="141">
        <v>101.8</v>
      </c>
      <c r="P620" s="141">
        <v>98.3</v>
      </c>
      <c r="Q620" s="141">
        <v>97.2</v>
      </c>
      <c r="R620" s="141">
        <v>95.7</v>
      </c>
      <c r="S620" s="141">
        <v>100.9</v>
      </c>
      <c r="T620" s="141">
        <v>102.5</v>
      </c>
      <c r="U620" s="141">
        <v>101.9</v>
      </c>
      <c r="V620" s="141">
        <v>99.4</v>
      </c>
      <c r="W620" s="141">
        <v>100.8</v>
      </c>
      <c r="X620" s="141">
        <v>98.9</v>
      </c>
      <c r="Y620" s="141">
        <v>100</v>
      </c>
      <c r="Z620" s="141">
        <v>103.4</v>
      </c>
      <c r="AA620" s="141">
        <v>102.6</v>
      </c>
      <c r="AB620" s="141">
        <v>104.5</v>
      </c>
      <c r="AC620" s="141">
        <v>103.8</v>
      </c>
      <c r="AD620" s="141">
        <v>103.2</v>
      </c>
      <c r="AE620" s="141">
        <v>114</v>
      </c>
      <c r="AF620" s="141">
        <v>115.8</v>
      </c>
      <c r="AG620" s="141">
        <v>115.7</v>
      </c>
      <c r="AH620" s="141">
        <v>115.5</v>
      </c>
      <c r="AI620" s="141">
        <v>116</v>
      </c>
      <c r="AJ620" s="141">
        <v>114.6</v>
      </c>
      <c r="AK620" s="141">
        <v>116</v>
      </c>
      <c r="AL620" s="141">
        <v>116.3</v>
      </c>
      <c r="AM620" s="141">
        <v>114.7</v>
      </c>
      <c r="AN620" s="141">
        <v>117.9</v>
      </c>
      <c r="AO620" s="141">
        <v>118.9</v>
      </c>
      <c r="AP620" s="141">
        <v>120.6</v>
      </c>
      <c r="AQ620" s="141">
        <v>127.6</v>
      </c>
      <c r="AR620" s="141">
        <v>130.4</v>
      </c>
      <c r="AS620" s="141">
        <v>131</v>
      </c>
      <c r="AT620" s="141">
        <v>131.19999999999999</v>
      </c>
      <c r="AU620" s="141">
        <v>135.1</v>
      </c>
      <c r="AV620" s="141">
        <v>134.80000000000001</v>
      </c>
      <c r="AW620" s="141">
        <v>135.1</v>
      </c>
      <c r="AX620" s="141">
        <v>133.19999999999999</v>
      </c>
      <c r="AY620" s="141">
        <v>131.80000000000001</v>
      </c>
      <c r="AZ620" s="141">
        <v>118</v>
      </c>
      <c r="BA620" s="141">
        <v>118</v>
      </c>
      <c r="BB620" s="141">
        <v>117.2</v>
      </c>
      <c r="BC620" s="141">
        <v>124</v>
      </c>
      <c r="BD620" s="141">
        <v>124.3</v>
      </c>
      <c r="BE620" s="141">
        <v>122.2</v>
      </c>
      <c r="BF620" s="141">
        <v>123.1</v>
      </c>
      <c r="BG620" s="141">
        <v>125.3</v>
      </c>
      <c r="BH620" s="141">
        <v>131.4</v>
      </c>
      <c r="BI620" s="141">
        <v>130.80000000000001</v>
      </c>
      <c r="BJ620" s="141">
        <v>131.69999999999999</v>
      </c>
      <c r="BK620" s="141">
        <v>131.6</v>
      </c>
      <c r="BL620" s="141">
        <v>131.4</v>
      </c>
      <c r="BM620" s="141">
        <v>129</v>
      </c>
      <c r="BN620" s="141">
        <v>129</v>
      </c>
      <c r="BO620" s="141">
        <v>131.6</v>
      </c>
      <c r="BP620" s="141">
        <v>136.5</v>
      </c>
      <c r="BQ620" s="141">
        <v>136.6</v>
      </c>
      <c r="BR620" s="141">
        <v>136</v>
      </c>
      <c r="BS620" s="141">
        <v>136.1</v>
      </c>
      <c r="BT620" s="141">
        <v>135.5</v>
      </c>
      <c r="BU620" s="141">
        <v>135.9</v>
      </c>
      <c r="BV620" s="141">
        <v>137.6</v>
      </c>
      <c r="BW620" s="141">
        <v>141.6</v>
      </c>
      <c r="BX620" s="141">
        <v>143.69999999999999</v>
      </c>
      <c r="BY620" s="141">
        <v>145.5</v>
      </c>
      <c r="BZ620" s="141">
        <v>146.1</v>
      </c>
      <c r="CA620" s="141">
        <v>144.19999999999999</v>
      </c>
      <c r="CB620" s="141">
        <v>141.80000000000001</v>
      </c>
      <c r="CC620" s="141">
        <v>142.5</v>
      </c>
      <c r="CD620" s="141">
        <v>142.5</v>
      </c>
      <c r="CE620" s="141">
        <v>142.1</v>
      </c>
      <c r="CF620" s="141">
        <v>142.80000000000001</v>
      </c>
      <c r="CG620" s="141">
        <v>142.9</v>
      </c>
      <c r="CH620" s="141">
        <v>142.9</v>
      </c>
      <c r="CI620" s="141">
        <v>145.30000000000001</v>
      </c>
      <c r="CJ620" s="141">
        <v>146.6</v>
      </c>
      <c r="CK620" s="141">
        <v>146.4</v>
      </c>
      <c r="CL620" s="141">
        <v>149.19999999999999</v>
      </c>
    </row>
    <row r="621" spans="1:90" x14ac:dyDescent="0.2">
      <c r="A621" s="138" t="s">
        <v>4005</v>
      </c>
      <c r="B621" s="138" t="s">
        <v>2243</v>
      </c>
      <c r="C621" s="139">
        <v>5.0470000000000001E-2</v>
      </c>
      <c r="D621" s="141">
        <v>101.5</v>
      </c>
      <c r="E621" s="141">
        <v>101.5</v>
      </c>
      <c r="F621" s="141">
        <v>101.5</v>
      </c>
      <c r="G621" s="141">
        <v>104.7</v>
      </c>
      <c r="H621" s="141">
        <v>104.7</v>
      </c>
      <c r="I621" s="141">
        <v>104.7</v>
      </c>
      <c r="J621" s="141">
        <v>104.7</v>
      </c>
      <c r="K621" s="141">
        <v>104</v>
      </c>
      <c r="L621" s="141">
        <v>103.7</v>
      </c>
      <c r="M621" s="141">
        <v>103.7</v>
      </c>
      <c r="N621" s="141">
        <v>103.7</v>
      </c>
      <c r="O621" s="141">
        <v>103.7</v>
      </c>
      <c r="P621" s="141">
        <v>103.7</v>
      </c>
      <c r="Q621" s="141">
        <v>103.7</v>
      </c>
      <c r="R621" s="141">
        <v>103.7</v>
      </c>
      <c r="S621" s="141">
        <v>103.6</v>
      </c>
      <c r="T621" s="141">
        <v>103.5</v>
      </c>
      <c r="U621" s="141">
        <v>103.5</v>
      </c>
      <c r="V621" s="141">
        <v>103.5</v>
      </c>
      <c r="W621" s="141">
        <v>103.5</v>
      </c>
      <c r="X621" s="141">
        <v>103.5</v>
      </c>
      <c r="Y621" s="141">
        <v>103.5</v>
      </c>
      <c r="Z621" s="141">
        <v>103.5</v>
      </c>
      <c r="AA621" s="141">
        <v>103.5</v>
      </c>
      <c r="AB621" s="141">
        <v>103.5</v>
      </c>
      <c r="AC621" s="141">
        <v>103.5</v>
      </c>
      <c r="AD621" s="141">
        <v>103.5</v>
      </c>
      <c r="AE621" s="141">
        <v>103.2</v>
      </c>
      <c r="AF621" s="141">
        <v>102.2</v>
      </c>
      <c r="AG621" s="141">
        <v>100.9</v>
      </c>
      <c r="AH621" s="141">
        <v>100</v>
      </c>
      <c r="AI621" s="141">
        <v>100</v>
      </c>
      <c r="AJ621" s="141">
        <v>100.4</v>
      </c>
      <c r="AK621" s="141">
        <v>102.1</v>
      </c>
      <c r="AL621" s="141">
        <v>102.1</v>
      </c>
      <c r="AM621" s="141">
        <v>102.1</v>
      </c>
      <c r="AN621" s="141">
        <v>102.1</v>
      </c>
      <c r="AO621" s="141">
        <v>105.6</v>
      </c>
      <c r="AP621" s="141">
        <v>106.4</v>
      </c>
      <c r="AQ621" s="141">
        <v>111.5</v>
      </c>
      <c r="AR621" s="141">
        <v>116</v>
      </c>
      <c r="AS621" s="141">
        <v>124.2</v>
      </c>
      <c r="AT621" s="141">
        <v>125.3</v>
      </c>
      <c r="AU621" s="141">
        <v>125.3</v>
      </c>
      <c r="AV621" s="141">
        <v>125.3</v>
      </c>
      <c r="AW621" s="141">
        <v>125.3</v>
      </c>
      <c r="AX621" s="141">
        <v>125.3</v>
      </c>
      <c r="AY621" s="141">
        <v>125.3</v>
      </c>
      <c r="AZ621" s="141">
        <v>127</v>
      </c>
      <c r="BA621" s="141">
        <v>125.8</v>
      </c>
      <c r="BB621" s="141">
        <v>125.8</v>
      </c>
      <c r="BC621" s="141">
        <v>125.3</v>
      </c>
      <c r="BD621" s="141">
        <v>126.6</v>
      </c>
      <c r="BE621" s="141">
        <v>127.1</v>
      </c>
      <c r="BF621" s="141">
        <v>126.2</v>
      </c>
      <c r="BG621" s="141">
        <v>125.8</v>
      </c>
      <c r="BH621" s="141">
        <v>125.5</v>
      </c>
      <c r="BI621" s="141">
        <v>125.1</v>
      </c>
      <c r="BJ621" s="141">
        <v>124.3</v>
      </c>
      <c r="BK621" s="141">
        <v>123.4</v>
      </c>
      <c r="BL621" s="141">
        <v>123.4</v>
      </c>
      <c r="BM621" s="141">
        <v>123.4</v>
      </c>
      <c r="BN621" s="141">
        <v>123.4</v>
      </c>
      <c r="BO621" s="141">
        <v>123.4</v>
      </c>
      <c r="BP621" s="141">
        <v>123.4</v>
      </c>
      <c r="BQ621" s="141">
        <v>123.4</v>
      </c>
      <c r="BR621" s="141">
        <v>123.4</v>
      </c>
      <c r="BS621" s="141">
        <v>123.4</v>
      </c>
      <c r="BT621" s="141">
        <v>123.4</v>
      </c>
      <c r="BU621" s="141">
        <v>123.4</v>
      </c>
      <c r="BV621" s="141">
        <v>123.4</v>
      </c>
      <c r="BW621" s="141">
        <v>123.4</v>
      </c>
      <c r="BX621" s="141">
        <v>118.1</v>
      </c>
      <c r="BY621" s="141">
        <v>117.9</v>
      </c>
      <c r="BZ621" s="141">
        <v>117.2</v>
      </c>
      <c r="CA621" s="141">
        <v>117.2</v>
      </c>
      <c r="CB621" s="141">
        <v>117.7</v>
      </c>
      <c r="CC621" s="141">
        <v>117.7</v>
      </c>
      <c r="CD621" s="141">
        <v>117.7</v>
      </c>
      <c r="CE621" s="141">
        <v>117.7</v>
      </c>
      <c r="CF621" s="141">
        <v>117.7</v>
      </c>
      <c r="CG621" s="141">
        <v>117.7</v>
      </c>
      <c r="CH621" s="141">
        <v>117.7</v>
      </c>
      <c r="CI621" s="141">
        <v>117.7</v>
      </c>
      <c r="CJ621" s="141">
        <v>117.7</v>
      </c>
      <c r="CK621" s="141">
        <v>117.7</v>
      </c>
      <c r="CL621" s="141">
        <v>117.8</v>
      </c>
    </row>
    <row r="622" spans="1:90" x14ac:dyDescent="0.2">
      <c r="A622" s="138" t="s">
        <v>4006</v>
      </c>
      <c r="B622" s="138" t="s">
        <v>2245</v>
      </c>
      <c r="C622" s="139">
        <v>8.3519999999999997E-2</v>
      </c>
      <c r="D622" s="141">
        <v>99.3</v>
      </c>
      <c r="E622" s="141">
        <v>99.3</v>
      </c>
      <c r="F622" s="141">
        <v>99.3</v>
      </c>
      <c r="G622" s="141">
        <v>103.1</v>
      </c>
      <c r="H622" s="141">
        <v>105</v>
      </c>
      <c r="I622" s="141">
        <v>105.7</v>
      </c>
      <c r="J622" s="141">
        <v>107.3</v>
      </c>
      <c r="K622" s="141">
        <v>107.3</v>
      </c>
      <c r="L622" s="141">
        <v>106.3</v>
      </c>
      <c r="M622" s="141">
        <v>106.3</v>
      </c>
      <c r="N622" s="141">
        <v>106.3</v>
      </c>
      <c r="O622" s="141">
        <v>106.3</v>
      </c>
      <c r="P622" s="141">
        <v>106.3</v>
      </c>
      <c r="Q622" s="141">
        <v>105.8</v>
      </c>
      <c r="R622" s="141">
        <v>105.8</v>
      </c>
      <c r="S622" s="141">
        <v>107.1</v>
      </c>
      <c r="T622" s="141">
        <v>107.4</v>
      </c>
      <c r="U622" s="141">
        <v>107.4</v>
      </c>
      <c r="V622" s="141">
        <v>107.6</v>
      </c>
      <c r="W622" s="141">
        <v>110.8</v>
      </c>
      <c r="X622" s="141">
        <v>110.8</v>
      </c>
      <c r="Y622" s="141">
        <v>110.8</v>
      </c>
      <c r="Z622" s="141">
        <v>110.9</v>
      </c>
      <c r="AA622" s="141">
        <v>111.8</v>
      </c>
      <c r="AB622" s="141">
        <v>112.7</v>
      </c>
      <c r="AC622" s="141">
        <v>112.7</v>
      </c>
      <c r="AD622" s="141">
        <v>112.7</v>
      </c>
      <c r="AE622" s="141">
        <v>114.1</v>
      </c>
      <c r="AF622" s="141">
        <v>114.1</v>
      </c>
      <c r="AG622" s="141">
        <v>114.1</v>
      </c>
      <c r="AH622" s="141">
        <v>114.1</v>
      </c>
      <c r="AI622" s="141">
        <v>114.1</v>
      </c>
      <c r="AJ622" s="141">
        <v>114.1</v>
      </c>
      <c r="AK622" s="141">
        <v>114.1</v>
      </c>
      <c r="AL622" s="141">
        <v>114.1</v>
      </c>
      <c r="AM622" s="141">
        <v>114.9</v>
      </c>
      <c r="AN622" s="141">
        <v>119.1</v>
      </c>
      <c r="AO622" s="141">
        <v>119.6</v>
      </c>
      <c r="AP622" s="141">
        <v>120.9</v>
      </c>
      <c r="AQ622" s="141">
        <v>128.19999999999999</v>
      </c>
      <c r="AR622" s="141">
        <v>128.19999999999999</v>
      </c>
      <c r="AS622" s="141">
        <v>128.19999999999999</v>
      </c>
      <c r="AT622" s="141">
        <v>128.4</v>
      </c>
      <c r="AU622" s="141">
        <v>125.2</v>
      </c>
      <c r="AV622" s="141">
        <v>126.1</v>
      </c>
      <c r="AW622" s="141">
        <v>125.9</v>
      </c>
      <c r="AX622" s="141">
        <v>128.6</v>
      </c>
      <c r="AY622" s="141">
        <v>125.5</v>
      </c>
      <c r="AZ622" s="141">
        <v>123.8</v>
      </c>
      <c r="BA622" s="141">
        <v>123.7</v>
      </c>
      <c r="BB622" s="141">
        <v>123.6</v>
      </c>
      <c r="BC622" s="141">
        <v>123.4</v>
      </c>
      <c r="BD622" s="141">
        <v>123.4</v>
      </c>
      <c r="BE622" s="141">
        <v>123.4</v>
      </c>
      <c r="BF622" s="141">
        <v>123.4</v>
      </c>
      <c r="BG622" s="141">
        <v>123.4</v>
      </c>
      <c r="BH622" s="141">
        <v>124.2</v>
      </c>
      <c r="BI622" s="141">
        <v>127</v>
      </c>
      <c r="BJ622" s="141">
        <v>127.2</v>
      </c>
      <c r="BK622" s="141">
        <v>127.8</v>
      </c>
      <c r="BL622" s="141">
        <v>128.1</v>
      </c>
      <c r="BM622" s="141">
        <v>133.19999999999999</v>
      </c>
      <c r="BN622" s="141">
        <v>137.9</v>
      </c>
      <c r="BO622" s="141">
        <v>131.80000000000001</v>
      </c>
      <c r="BP622" s="141">
        <v>133.1</v>
      </c>
      <c r="BQ622" s="141">
        <v>132.30000000000001</v>
      </c>
      <c r="BR622" s="141">
        <v>131.4</v>
      </c>
      <c r="BS622" s="141">
        <v>132.80000000000001</v>
      </c>
      <c r="BT622" s="141">
        <v>133.69999999999999</v>
      </c>
      <c r="BU622" s="141">
        <v>135.9</v>
      </c>
      <c r="BV622" s="141">
        <v>136.4</v>
      </c>
      <c r="BW622" s="141">
        <v>124.5</v>
      </c>
      <c r="BX622" s="141">
        <v>133.9</v>
      </c>
      <c r="BY622" s="141">
        <v>133.1</v>
      </c>
      <c r="BZ622" s="141">
        <v>134.1</v>
      </c>
      <c r="CA622" s="141">
        <v>128.6</v>
      </c>
      <c r="CB622" s="141">
        <v>129.80000000000001</v>
      </c>
      <c r="CC622" s="141">
        <v>131.80000000000001</v>
      </c>
      <c r="CD622" s="141">
        <v>130.4</v>
      </c>
      <c r="CE622" s="141">
        <v>130.69999999999999</v>
      </c>
      <c r="CF622" s="141">
        <v>131.19999999999999</v>
      </c>
      <c r="CG622" s="141">
        <v>132</v>
      </c>
      <c r="CH622" s="141">
        <v>132</v>
      </c>
      <c r="CI622" s="141">
        <v>132.1</v>
      </c>
      <c r="CJ622" s="141">
        <v>132.80000000000001</v>
      </c>
      <c r="CK622" s="141">
        <v>131.4</v>
      </c>
      <c r="CL622" s="141">
        <v>132.4</v>
      </c>
    </row>
    <row r="623" spans="1:90" x14ac:dyDescent="0.2">
      <c r="A623" s="138" t="s">
        <v>4007</v>
      </c>
      <c r="B623" s="138" t="s">
        <v>2247</v>
      </c>
      <c r="C623" s="139">
        <v>6.6019999999999995E-2</v>
      </c>
      <c r="D623" s="141">
        <v>101.5</v>
      </c>
      <c r="E623" s="141">
        <v>101.5</v>
      </c>
      <c r="F623" s="141">
        <v>101.5</v>
      </c>
      <c r="G623" s="141">
        <v>111.9</v>
      </c>
      <c r="H623" s="141">
        <v>113.6</v>
      </c>
      <c r="I623" s="141">
        <v>113</v>
      </c>
      <c r="J623" s="141">
        <v>112.4</v>
      </c>
      <c r="K623" s="141">
        <v>113.8</v>
      </c>
      <c r="L623" s="141">
        <v>113.8</v>
      </c>
      <c r="M623" s="141">
        <v>113.8</v>
      </c>
      <c r="N623" s="141">
        <v>111.9</v>
      </c>
      <c r="O623" s="141">
        <v>109.5</v>
      </c>
      <c r="P623" s="141">
        <v>109.7</v>
      </c>
      <c r="Q623" s="141">
        <v>109.1</v>
      </c>
      <c r="R623" s="141">
        <v>109.1</v>
      </c>
      <c r="S623" s="141">
        <v>110.1</v>
      </c>
      <c r="T623" s="141">
        <v>109.8</v>
      </c>
      <c r="U623" s="141">
        <v>110.3</v>
      </c>
      <c r="V623" s="141">
        <v>110.5</v>
      </c>
      <c r="W623" s="141">
        <v>111</v>
      </c>
      <c r="X623" s="141">
        <v>111</v>
      </c>
      <c r="Y623" s="141">
        <v>111</v>
      </c>
      <c r="Z623" s="141">
        <v>111</v>
      </c>
      <c r="AA623" s="141">
        <v>111.2</v>
      </c>
      <c r="AB623" s="141">
        <v>110.9</v>
      </c>
      <c r="AC623" s="141">
        <v>110.6</v>
      </c>
      <c r="AD623" s="141">
        <v>111.2</v>
      </c>
      <c r="AE623" s="141">
        <v>115.9</v>
      </c>
      <c r="AF623" s="141">
        <v>116.2</v>
      </c>
      <c r="AG623" s="141">
        <v>116.7</v>
      </c>
      <c r="AH623" s="141">
        <v>117.9</v>
      </c>
      <c r="AI623" s="141">
        <v>118.3</v>
      </c>
      <c r="AJ623" s="141">
        <v>118.3</v>
      </c>
      <c r="AK623" s="141">
        <v>120</v>
      </c>
      <c r="AL623" s="141">
        <v>120.6</v>
      </c>
      <c r="AM623" s="141">
        <v>120.6</v>
      </c>
      <c r="AN623" s="141">
        <v>120.6</v>
      </c>
      <c r="AO623" s="141">
        <v>120.6</v>
      </c>
      <c r="AP623" s="141">
        <v>120.6</v>
      </c>
      <c r="AQ623" s="141">
        <v>120.6</v>
      </c>
      <c r="AR623" s="141">
        <v>123.8</v>
      </c>
      <c r="AS623" s="141">
        <v>124.4</v>
      </c>
      <c r="AT623" s="141">
        <v>126.4</v>
      </c>
      <c r="AU623" s="141">
        <v>126.4</v>
      </c>
      <c r="AV623" s="141">
        <v>126.4</v>
      </c>
      <c r="AW623" s="141">
        <v>126.4</v>
      </c>
      <c r="AX623" s="141">
        <v>126.4</v>
      </c>
      <c r="AY623" s="141">
        <v>126.4</v>
      </c>
      <c r="AZ623" s="141">
        <v>124.7</v>
      </c>
      <c r="BA623" s="141">
        <v>124.9</v>
      </c>
      <c r="BB623" s="141">
        <v>125.5</v>
      </c>
      <c r="BC623" s="141">
        <v>126.1</v>
      </c>
      <c r="BD623" s="141">
        <v>126</v>
      </c>
      <c r="BE623" s="141">
        <v>126</v>
      </c>
      <c r="BF623" s="141">
        <v>126.3</v>
      </c>
      <c r="BG623" s="141">
        <v>126.4</v>
      </c>
      <c r="BH623" s="141">
        <v>128.80000000000001</v>
      </c>
      <c r="BI623" s="141">
        <v>130.69999999999999</v>
      </c>
      <c r="BJ623" s="141">
        <v>130.30000000000001</v>
      </c>
      <c r="BK623" s="141">
        <v>130.4</v>
      </c>
      <c r="BL623" s="141">
        <v>132.30000000000001</v>
      </c>
      <c r="BM623" s="141">
        <v>132.30000000000001</v>
      </c>
      <c r="BN623" s="141">
        <v>132.9</v>
      </c>
      <c r="BO623" s="141">
        <v>135.69999999999999</v>
      </c>
      <c r="BP623" s="141">
        <v>136.1</v>
      </c>
      <c r="BQ623" s="141">
        <v>138.30000000000001</v>
      </c>
      <c r="BR623" s="141">
        <v>138.30000000000001</v>
      </c>
      <c r="BS623" s="141">
        <v>135.6</v>
      </c>
      <c r="BT623" s="141">
        <v>137.30000000000001</v>
      </c>
      <c r="BU623" s="141">
        <v>137.30000000000001</v>
      </c>
      <c r="BV623" s="141">
        <v>137</v>
      </c>
      <c r="BW623" s="141">
        <v>134.80000000000001</v>
      </c>
      <c r="BX623" s="141">
        <v>139.5</v>
      </c>
      <c r="BY623" s="141">
        <v>138.80000000000001</v>
      </c>
      <c r="BZ623" s="141">
        <v>141</v>
      </c>
      <c r="CA623" s="141">
        <v>140.5</v>
      </c>
      <c r="CB623" s="141">
        <v>143.6</v>
      </c>
      <c r="CC623" s="141">
        <v>139.1</v>
      </c>
      <c r="CD623" s="141">
        <v>133.1</v>
      </c>
      <c r="CE623" s="141">
        <v>132.6</v>
      </c>
      <c r="CF623" s="141">
        <v>133.6</v>
      </c>
      <c r="CG623" s="141">
        <v>134.80000000000001</v>
      </c>
      <c r="CH623" s="141">
        <v>135.6</v>
      </c>
      <c r="CI623" s="141">
        <v>139.1</v>
      </c>
      <c r="CJ623" s="141">
        <v>139.30000000000001</v>
      </c>
      <c r="CK623" s="141">
        <v>139.6</v>
      </c>
      <c r="CL623" s="141">
        <v>139.80000000000001</v>
      </c>
    </row>
    <row r="624" spans="1:90" x14ac:dyDescent="0.2">
      <c r="A624" s="138" t="s">
        <v>4008</v>
      </c>
      <c r="B624" s="138" t="s">
        <v>4009</v>
      </c>
      <c r="C624" s="139">
        <v>1.01E-2</v>
      </c>
      <c r="D624" s="141">
        <v>105.8</v>
      </c>
      <c r="E624" s="141">
        <v>106.1</v>
      </c>
      <c r="F624" s="141">
        <v>106.1</v>
      </c>
      <c r="G624" s="141">
        <v>111.3</v>
      </c>
      <c r="H624" s="141">
        <v>111.3</v>
      </c>
      <c r="I624" s="141">
        <v>111.3</v>
      </c>
      <c r="J624" s="141">
        <v>111.3</v>
      </c>
      <c r="K624" s="141">
        <v>111.3</v>
      </c>
      <c r="L624" s="141">
        <v>110.9</v>
      </c>
      <c r="M624" s="141">
        <v>111.5</v>
      </c>
      <c r="N624" s="141">
        <v>111.4</v>
      </c>
      <c r="O624" s="141">
        <v>111.4</v>
      </c>
      <c r="P624" s="141">
        <v>112.6</v>
      </c>
      <c r="Q624" s="141">
        <v>112.7</v>
      </c>
      <c r="R624" s="141">
        <v>112.7</v>
      </c>
      <c r="S624" s="141">
        <v>116.3</v>
      </c>
      <c r="T624" s="141">
        <v>115.6</v>
      </c>
      <c r="U624" s="141">
        <v>115.3</v>
      </c>
      <c r="V624" s="141">
        <v>115</v>
      </c>
      <c r="W624" s="141">
        <v>114.8</v>
      </c>
      <c r="X624" s="141">
        <v>115.4</v>
      </c>
      <c r="Y624" s="141">
        <v>115.4</v>
      </c>
      <c r="Z624" s="141">
        <v>115.4</v>
      </c>
      <c r="AA624" s="141">
        <v>115.4</v>
      </c>
      <c r="AB624" s="141">
        <v>115.4</v>
      </c>
      <c r="AC624" s="141">
        <v>115.4</v>
      </c>
      <c r="AD624" s="141">
        <v>115.4</v>
      </c>
      <c r="AE624" s="141">
        <v>109.8</v>
      </c>
      <c r="AF624" s="141">
        <v>109.8</v>
      </c>
      <c r="AG624" s="141">
        <v>110.4</v>
      </c>
      <c r="AH624" s="141">
        <v>110.4</v>
      </c>
      <c r="AI624" s="141">
        <v>110.4</v>
      </c>
      <c r="AJ624" s="141">
        <v>111.8</v>
      </c>
      <c r="AK624" s="141">
        <v>114.1</v>
      </c>
      <c r="AL624" s="141">
        <v>114.1</v>
      </c>
      <c r="AM624" s="141">
        <v>114.5</v>
      </c>
      <c r="AN624" s="141">
        <v>128.30000000000001</v>
      </c>
      <c r="AO624" s="141">
        <v>131.19999999999999</v>
      </c>
      <c r="AP624" s="141">
        <v>131.80000000000001</v>
      </c>
      <c r="AQ624" s="141">
        <v>135.1</v>
      </c>
      <c r="AR624" s="141">
        <v>136.6</v>
      </c>
      <c r="AS624" s="141">
        <v>136.6</v>
      </c>
      <c r="AT624" s="141">
        <v>137.6</v>
      </c>
      <c r="AU624" s="141">
        <v>137.80000000000001</v>
      </c>
      <c r="AV624" s="141">
        <v>137.80000000000001</v>
      </c>
      <c r="AW624" s="141">
        <v>137.80000000000001</v>
      </c>
      <c r="AX624" s="141">
        <v>137.1</v>
      </c>
      <c r="AY624" s="141">
        <v>136.19999999999999</v>
      </c>
      <c r="AZ624" s="141">
        <v>141.69999999999999</v>
      </c>
      <c r="BA624" s="141">
        <v>139.1</v>
      </c>
      <c r="BB624" s="141">
        <v>139.19999999999999</v>
      </c>
      <c r="BC624" s="141">
        <v>132.30000000000001</v>
      </c>
      <c r="BD624" s="141">
        <v>132.19999999999999</v>
      </c>
      <c r="BE624" s="141">
        <v>132</v>
      </c>
      <c r="BF624" s="141">
        <v>121.6</v>
      </c>
      <c r="BG624" s="141">
        <v>121.6</v>
      </c>
      <c r="BH624" s="141">
        <v>121.6</v>
      </c>
      <c r="BI624" s="141">
        <v>123.4</v>
      </c>
      <c r="BJ624" s="141">
        <v>123.4</v>
      </c>
      <c r="BK624" s="141">
        <v>123.9</v>
      </c>
      <c r="BL624" s="141">
        <v>124</v>
      </c>
      <c r="BM624" s="141">
        <v>124.1</v>
      </c>
      <c r="BN624" s="141">
        <v>125.8</v>
      </c>
      <c r="BO624" s="141">
        <v>126.5</v>
      </c>
      <c r="BP624" s="141">
        <v>126</v>
      </c>
      <c r="BQ624" s="141">
        <v>129.80000000000001</v>
      </c>
      <c r="BR624" s="141">
        <v>129.5</v>
      </c>
      <c r="BS624" s="141">
        <v>130.19999999999999</v>
      </c>
      <c r="BT624" s="141">
        <v>128.5</v>
      </c>
      <c r="BU624" s="141">
        <v>131.80000000000001</v>
      </c>
      <c r="BV624" s="141">
        <v>137.1</v>
      </c>
      <c r="BW624" s="141">
        <v>137.1</v>
      </c>
      <c r="BX624" s="141">
        <v>144.19999999999999</v>
      </c>
      <c r="BY624" s="141">
        <v>151.80000000000001</v>
      </c>
      <c r="BZ624" s="141">
        <v>146.1</v>
      </c>
      <c r="CA624" s="141">
        <v>146.4</v>
      </c>
      <c r="CB624" s="141">
        <v>147.30000000000001</v>
      </c>
      <c r="CC624" s="141">
        <v>151.9</v>
      </c>
      <c r="CD624" s="141">
        <v>145.6</v>
      </c>
      <c r="CE624" s="141">
        <v>147.80000000000001</v>
      </c>
      <c r="CF624" s="141">
        <v>147</v>
      </c>
      <c r="CG624" s="141">
        <v>147.80000000000001</v>
      </c>
      <c r="CH624" s="141">
        <v>147.9</v>
      </c>
      <c r="CI624" s="141">
        <v>149.6</v>
      </c>
      <c r="CJ624" s="141">
        <v>149</v>
      </c>
      <c r="CK624" s="141">
        <v>146.4</v>
      </c>
      <c r="CL624" s="141">
        <v>148.4</v>
      </c>
    </row>
    <row r="625" spans="1:90" x14ac:dyDescent="0.2">
      <c r="A625" s="138" t="s">
        <v>4010</v>
      </c>
      <c r="B625" s="138" t="s">
        <v>4011</v>
      </c>
      <c r="C625" s="139">
        <v>0.12189999999999999</v>
      </c>
      <c r="D625" s="141">
        <v>104.1</v>
      </c>
      <c r="E625" s="141">
        <v>104</v>
      </c>
      <c r="F625" s="141">
        <v>103.8</v>
      </c>
      <c r="G625" s="141">
        <v>106.1</v>
      </c>
      <c r="H625" s="141">
        <v>107.5</v>
      </c>
      <c r="I625" s="141">
        <v>109.2</v>
      </c>
      <c r="J625" s="141">
        <v>110.9</v>
      </c>
      <c r="K625" s="141">
        <v>110.7</v>
      </c>
      <c r="L625" s="141">
        <v>111.3</v>
      </c>
      <c r="M625" s="141">
        <v>110.6</v>
      </c>
      <c r="N625" s="141">
        <v>110.8</v>
      </c>
      <c r="O625" s="141">
        <v>111.4</v>
      </c>
      <c r="P625" s="141">
        <v>109.2</v>
      </c>
      <c r="Q625" s="141">
        <v>108.4</v>
      </c>
      <c r="R625" s="141">
        <v>109.8</v>
      </c>
      <c r="S625" s="141">
        <v>110.7</v>
      </c>
      <c r="T625" s="141">
        <v>118.7</v>
      </c>
      <c r="U625" s="141">
        <v>119.4</v>
      </c>
      <c r="V625" s="141">
        <v>121.9</v>
      </c>
      <c r="W625" s="141">
        <v>122</v>
      </c>
      <c r="X625" s="141">
        <v>122.8</v>
      </c>
      <c r="Y625" s="141">
        <v>123.9</v>
      </c>
      <c r="Z625" s="141">
        <v>126.5</v>
      </c>
      <c r="AA625" s="141">
        <v>129.1</v>
      </c>
      <c r="AB625" s="141">
        <v>124.2</v>
      </c>
      <c r="AC625" s="141">
        <v>126.1</v>
      </c>
      <c r="AD625" s="141">
        <v>124</v>
      </c>
      <c r="AE625" s="141">
        <v>124.5</v>
      </c>
      <c r="AF625" s="141">
        <v>122.5</v>
      </c>
      <c r="AG625" s="141">
        <v>122.3</v>
      </c>
      <c r="AH625" s="141">
        <v>122.8</v>
      </c>
      <c r="AI625" s="141">
        <v>125.9</v>
      </c>
      <c r="AJ625" s="141">
        <v>127.4</v>
      </c>
      <c r="AK625" s="141">
        <v>128.19999999999999</v>
      </c>
      <c r="AL625" s="141">
        <v>129.30000000000001</v>
      </c>
      <c r="AM625" s="141">
        <v>129.19999999999999</v>
      </c>
      <c r="AN625" s="141">
        <v>158.4</v>
      </c>
      <c r="AO625" s="141">
        <v>156.1</v>
      </c>
      <c r="AP625" s="141">
        <v>154.30000000000001</v>
      </c>
      <c r="AQ625" s="141">
        <v>176.9</v>
      </c>
      <c r="AR625" s="141">
        <v>150.80000000000001</v>
      </c>
      <c r="AS625" s="141">
        <v>165.8</v>
      </c>
      <c r="AT625" s="141">
        <v>148.4</v>
      </c>
      <c r="AU625" s="141">
        <v>154.19999999999999</v>
      </c>
      <c r="AV625" s="141">
        <v>151.6</v>
      </c>
      <c r="AW625" s="141">
        <v>168.8</v>
      </c>
      <c r="AX625" s="141">
        <v>162.30000000000001</v>
      </c>
      <c r="AY625" s="141">
        <v>155.9</v>
      </c>
      <c r="AZ625" s="141">
        <v>145</v>
      </c>
      <c r="BA625" s="141">
        <v>135.4</v>
      </c>
      <c r="BB625" s="141">
        <v>137.30000000000001</v>
      </c>
      <c r="BC625" s="141">
        <v>148.5</v>
      </c>
      <c r="BD625" s="141">
        <v>142.9</v>
      </c>
      <c r="BE625" s="141">
        <v>155.1</v>
      </c>
      <c r="BF625" s="141">
        <v>144.5</v>
      </c>
      <c r="BG625" s="141">
        <v>137.6</v>
      </c>
      <c r="BH625" s="141">
        <v>147.4</v>
      </c>
      <c r="BI625" s="141">
        <v>149</v>
      </c>
      <c r="BJ625" s="141">
        <v>150.4</v>
      </c>
      <c r="BK625" s="141">
        <v>147.4</v>
      </c>
      <c r="BL625" s="141">
        <v>146.4</v>
      </c>
      <c r="BM625" s="141">
        <v>146.4</v>
      </c>
      <c r="BN625" s="141">
        <v>133.69999999999999</v>
      </c>
      <c r="BO625" s="141">
        <v>128.5</v>
      </c>
      <c r="BP625" s="141">
        <v>127</v>
      </c>
      <c r="BQ625" s="141">
        <v>126</v>
      </c>
      <c r="BR625" s="141">
        <v>122.8</v>
      </c>
      <c r="BS625" s="141">
        <v>126.2</v>
      </c>
      <c r="BT625" s="141">
        <v>122.8</v>
      </c>
      <c r="BU625" s="141">
        <v>123.6</v>
      </c>
      <c r="BV625" s="141">
        <v>124.2</v>
      </c>
      <c r="BW625" s="141">
        <v>124.2</v>
      </c>
      <c r="BX625" s="141">
        <v>124.1</v>
      </c>
      <c r="BY625" s="141">
        <v>130.9</v>
      </c>
      <c r="BZ625" s="141">
        <v>141.9</v>
      </c>
      <c r="CA625" s="141">
        <v>139.9</v>
      </c>
      <c r="CB625" s="141">
        <v>142.9</v>
      </c>
      <c r="CC625" s="141">
        <v>145.5</v>
      </c>
      <c r="CD625" s="141">
        <v>144.1</v>
      </c>
      <c r="CE625" s="141">
        <v>143.80000000000001</v>
      </c>
      <c r="CF625" s="141">
        <v>143.80000000000001</v>
      </c>
      <c r="CG625" s="141">
        <v>144.4</v>
      </c>
      <c r="CH625" s="141">
        <v>144.4</v>
      </c>
      <c r="CI625" s="141">
        <v>144.4</v>
      </c>
      <c r="CJ625" s="141">
        <v>144.9</v>
      </c>
      <c r="CK625" s="141">
        <v>144.9</v>
      </c>
      <c r="CL625" s="141">
        <v>144.9</v>
      </c>
    </row>
    <row r="626" spans="1:90" x14ac:dyDescent="0.2">
      <c r="A626" s="138" t="s">
        <v>4012</v>
      </c>
      <c r="B626" s="138" t="s">
        <v>4013</v>
      </c>
      <c r="C626" s="139">
        <v>1.619E-2</v>
      </c>
      <c r="D626" s="141">
        <v>97.5</v>
      </c>
      <c r="E626" s="141">
        <v>100.2</v>
      </c>
      <c r="F626" s="141">
        <v>97.8</v>
      </c>
      <c r="G626" s="141">
        <v>99.4</v>
      </c>
      <c r="H626" s="141">
        <v>99.8</v>
      </c>
      <c r="I626" s="141">
        <v>101.4</v>
      </c>
      <c r="J626" s="141">
        <v>101.1</v>
      </c>
      <c r="K626" s="141">
        <v>101.8</v>
      </c>
      <c r="L626" s="141">
        <v>101.6</v>
      </c>
      <c r="M626" s="141">
        <v>102.1</v>
      </c>
      <c r="N626" s="141">
        <v>103.6</v>
      </c>
      <c r="O626" s="141">
        <v>101.1</v>
      </c>
      <c r="P626" s="141">
        <v>101.4</v>
      </c>
      <c r="Q626" s="141">
        <v>101.9</v>
      </c>
      <c r="R626" s="141">
        <v>101.6</v>
      </c>
      <c r="S626" s="141">
        <v>104.1</v>
      </c>
      <c r="T626" s="141">
        <v>105</v>
      </c>
      <c r="U626" s="141">
        <v>99.7</v>
      </c>
      <c r="V626" s="141">
        <v>101.5</v>
      </c>
      <c r="W626" s="141">
        <v>99.4</v>
      </c>
      <c r="X626" s="141">
        <v>99.7</v>
      </c>
      <c r="Y626" s="141">
        <v>101.6</v>
      </c>
      <c r="Z626" s="141">
        <v>101.2</v>
      </c>
      <c r="AA626" s="141">
        <v>100.3</v>
      </c>
      <c r="AB626" s="141">
        <v>100.8</v>
      </c>
      <c r="AC626" s="141">
        <v>104</v>
      </c>
      <c r="AD626" s="141">
        <v>103.4</v>
      </c>
      <c r="AE626" s="141">
        <v>104.7</v>
      </c>
      <c r="AF626" s="141">
        <v>101.5</v>
      </c>
      <c r="AG626" s="141">
        <v>104.9</v>
      </c>
      <c r="AH626" s="141">
        <v>102.7</v>
      </c>
      <c r="AI626" s="141">
        <v>103.4</v>
      </c>
      <c r="AJ626" s="141">
        <v>107.4</v>
      </c>
      <c r="AK626" s="141">
        <v>101.9</v>
      </c>
      <c r="AL626" s="141">
        <v>102.4</v>
      </c>
      <c r="AM626" s="141">
        <v>103.2</v>
      </c>
      <c r="AN626" s="141">
        <v>110</v>
      </c>
      <c r="AO626" s="141">
        <v>110</v>
      </c>
      <c r="AP626" s="141">
        <v>114.7</v>
      </c>
      <c r="AQ626" s="141">
        <v>132.19999999999999</v>
      </c>
      <c r="AR626" s="141">
        <v>132.19999999999999</v>
      </c>
      <c r="AS626" s="141">
        <v>132.19999999999999</v>
      </c>
      <c r="AT626" s="141">
        <v>133.30000000000001</v>
      </c>
      <c r="AU626" s="141">
        <v>132.69999999999999</v>
      </c>
      <c r="AV626" s="141">
        <v>132.69999999999999</v>
      </c>
      <c r="AW626" s="141">
        <v>132.69999999999999</v>
      </c>
      <c r="AX626" s="141">
        <v>132.69999999999999</v>
      </c>
      <c r="AY626" s="141">
        <v>131.6</v>
      </c>
      <c r="AZ626" s="141">
        <v>127.7</v>
      </c>
      <c r="BA626" s="141">
        <v>126.8</v>
      </c>
      <c r="BB626" s="141">
        <v>126.2</v>
      </c>
      <c r="BC626" s="141">
        <v>126.2</v>
      </c>
      <c r="BD626" s="141">
        <v>126.2</v>
      </c>
      <c r="BE626" s="141">
        <v>126.2</v>
      </c>
      <c r="BF626" s="141">
        <v>126.2</v>
      </c>
      <c r="BG626" s="141">
        <v>126.6</v>
      </c>
      <c r="BH626" s="141">
        <v>118</v>
      </c>
      <c r="BI626" s="141">
        <v>128</v>
      </c>
      <c r="BJ626" s="141">
        <v>128</v>
      </c>
      <c r="BK626" s="141">
        <v>128</v>
      </c>
      <c r="BL626" s="141">
        <v>129.1</v>
      </c>
      <c r="BM626" s="141">
        <v>128</v>
      </c>
      <c r="BN626" s="141">
        <v>128</v>
      </c>
      <c r="BO626" s="141">
        <v>128.80000000000001</v>
      </c>
      <c r="BP626" s="141">
        <v>128.9</v>
      </c>
      <c r="BQ626" s="141">
        <v>129.30000000000001</v>
      </c>
      <c r="BR626" s="141">
        <v>129.30000000000001</v>
      </c>
      <c r="BS626" s="141">
        <v>129.30000000000001</v>
      </c>
      <c r="BT626" s="141">
        <v>129.30000000000001</v>
      </c>
      <c r="BU626" s="141">
        <v>129.30000000000001</v>
      </c>
      <c r="BV626" s="141">
        <v>129.30000000000001</v>
      </c>
      <c r="BW626" s="141">
        <v>129.30000000000001</v>
      </c>
      <c r="BX626" s="141">
        <v>129.80000000000001</v>
      </c>
      <c r="BY626" s="141">
        <v>132</v>
      </c>
      <c r="BZ626" s="141">
        <v>126.4</v>
      </c>
      <c r="CA626" s="141">
        <v>124.4</v>
      </c>
      <c r="CB626" s="141">
        <v>123.9</v>
      </c>
      <c r="CC626" s="141">
        <v>123.9</v>
      </c>
      <c r="CD626" s="141">
        <v>124.2</v>
      </c>
      <c r="CE626" s="141">
        <v>125.2</v>
      </c>
      <c r="CF626" s="141">
        <v>125.2</v>
      </c>
      <c r="CG626" s="141">
        <v>125.2</v>
      </c>
      <c r="CH626" s="141">
        <v>125.2</v>
      </c>
      <c r="CI626" s="141">
        <v>125.2</v>
      </c>
      <c r="CJ626" s="141">
        <v>125.2</v>
      </c>
      <c r="CK626" s="141">
        <v>125.2</v>
      </c>
      <c r="CL626" s="141">
        <v>125.9</v>
      </c>
    </row>
    <row r="627" spans="1:90" x14ac:dyDescent="0.2">
      <c r="A627" s="138" t="s">
        <v>4014</v>
      </c>
      <c r="B627" s="138" t="s">
        <v>4015</v>
      </c>
      <c r="C627" s="139">
        <v>0.12246</v>
      </c>
      <c r="D627" s="141">
        <v>100.1</v>
      </c>
      <c r="E627" s="141">
        <v>100.3</v>
      </c>
      <c r="F627" s="141">
        <v>100.1</v>
      </c>
      <c r="G627" s="141">
        <v>108.4</v>
      </c>
      <c r="H627" s="141">
        <v>109</v>
      </c>
      <c r="I627" s="141">
        <v>108.3</v>
      </c>
      <c r="J627" s="141">
        <v>108.3</v>
      </c>
      <c r="K627" s="141">
        <v>110</v>
      </c>
      <c r="L627" s="141">
        <v>110.2</v>
      </c>
      <c r="M627" s="141">
        <v>109.6</v>
      </c>
      <c r="N627" s="141">
        <v>109.8</v>
      </c>
      <c r="O627" s="141">
        <v>109.4</v>
      </c>
      <c r="P627" s="141">
        <v>110.9</v>
      </c>
      <c r="Q627" s="141">
        <v>110.9</v>
      </c>
      <c r="R627" s="141">
        <v>110.1</v>
      </c>
      <c r="S627" s="141">
        <v>119.9</v>
      </c>
      <c r="T627" s="141">
        <v>120.2</v>
      </c>
      <c r="U627" s="141">
        <v>119.1</v>
      </c>
      <c r="V627" s="141">
        <v>120.2</v>
      </c>
      <c r="W627" s="141">
        <v>119.7</v>
      </c>
      <c r="X627" s="141">
        <v>120</v>
      </c>
      <c r="Y627" s="141">
        <v>120</v>
      </c>
      <c r="Z627" s="141">
        <v>119.6</v>
      </c>
      <c r="AA627" s="141">
        <v>119.1</v>
      </c>
      <c r="AB627" s="141">
        <v>120.2</v>
      </c>
      <c r="AC627" s="141">
        <v>119.8</v>
      </c>
      <c r="AD627" s="141">
        <v>119.2</v>
      </c>
      <c r="AE627" s="141">
        <v>121</v>
      </c>
      <c r="AF627" s="141">
        <v>120.1</v>
      </c>
      <c r="AG627" s="141">
        <v>120.5</v>
      </c>
      <c r="AH627" s="141">
        <v>121.1</v>
      </c>
      <c r="AI627" s="141">
        <v>122.5</v>
      </c>
      <c r="AJ627" s="141">
        <v>122.1</v>
      </c>
      <c r="AK627" s="141">
        <v>123.6</v>
      </c>
      <c r="AL627" s="141">
        <v>122.1</v>
      </c>
      <c r="AM627" s="141">
        <v>123.9</v>
      </c>
      <c r="AN627" s="141">
        <v>127.8</v>
      </c>
      <c r="AO627" s="141">
        <v>127.6</v>
      </c>
      <c r="AP627" s="141">
        <v>128.1</v>
      </c>
      <c r="AQ627" s="141">
        <v>130.69999999999999</v>
      </c>
      <c r="AR627" s="141">
        <v>130.69999999999999</v>
      </c>
      <c r="AS627" s="141">
        <v>130.69999999999999</v>
      </c>
      <c r="AT627" s="141">
        <v>131.69999999999999</v>
      </c>
      <c r="AU627" s="141">
        <v>131.69999999999999</v>
      </c>
      <c r="AV627" s="141">
        <v>131.69999999999999</v>
      </c>
      <c r="AW627" s="141">
        <v>131.69999999999999</v>
      </c>
      <c r="AX627" s="141">
        <v>131.69999999999999</v>
      </c>
      <c r="AY627" s="141">
        <v>131.80000000000001</v>
      </c>
      <c r="AZ627" s="141">
        <v>123.3</v>
      </c>
      <c r="BA627" s="141">
        <v>124.5</v>
      </c>
      <c r="BB627" s="141">
        <v>120.3</v>
      </c>
      <c r="BC627" s="141">
        <v>120.1</v>
      </c>
      <c r="BD627" s="141">
        <v>122.3</v>
      </c>
      <c r="BE627" s="141">
        <v>120.8</v>
      </c>
      <c r="BF627" s="141">
        <v>120.8</v>
      </c>
      <c r="BG627" s="141">
        <v>119.8</v>
      </c>
      <c r="BH627" s="141">
        <v>119.3</v>
      </c>
      <c r="BI627" s="141">
        <v>119.8</v>
      </c>
      <c r="BJ627" s="141">
        <v>120.3</v>
      </c>
      <c r="BK627" s="141">
        <v>118.8</v>
      </c>
      <c r="BL627" s="141">
        <v>118.9</v>
      </c>
      <c r="BM627" s="141">
        <v>118.9</v>
      </c>
      <c r="BN627" s="141">
        <v>119.1</v>
      </c>
      <c r="BO627" s="141">
        <v>119.1</v>
      </c>
      <c r="BP627" s="141">
        <v>119.1</v>
      </c>
      <c r="BQ627" s="141">
        <v>119.1</v>
      </c>
      <c r="BR627" s="141">
        <v>119.1</v>
      </c>
      <c r="BS627" s="141">
        <v>119.1</v>
      </c>
      <c r="BT627" s="141">
        <v>119.1</v>
      </c>
      <c r="BU627" s="141">
        <v>119.1</v>
      </c>
      <c r="BV627" s="141">
        <v>119.1</v>
      </c>
      <c r="BW627" s="141">
        <v>119.1</v>
      </c>
      <c r="BX627" s="141">
        <v>121.7</v>
      </c>
      <c r="BY627" s="141">
        <v>120.9</v>
      </c>
      <c r="BZ627" s="141">
        <v>123.6</v>
      </c>
      <c r="CA627" s="141">
        <v>123.1</v>
      </c>
      <c r="CB627" s="141">
        <v>120.9</v>
      </c>
      <c r="CC627" s="141">
        <v>126.7</v>
      </c>
      <c r="CD627" s="141">
        <v>125.4</v>
      </c>
      <c r="CE627" s="141">
        <v>121.6</v>
      </c>
      <c r="CF627" s="141">
        <v>121.5</v>
      </c>
      <c r="CG627" s="141">
        <v>121.7</v>
      </c>
      <c r="CH627" s="141">
        <v>122.6</v>
      </c>
      <c r="CI627" s="141">
        <v>122.9</v>
      </c>
      <c r="CJ627" s="141">
        <v>124.8</v>
      </c>
      <c r="CK627" s="141">
        <v>125.5</v>
      </c>
      <c r="CL627" s="141">
        <v>125.7</v>
      </c>
    </row>
    <row r="628" spans="1:90" x14ac:dyDescent="0.2">
      <c r="A628" s="138" t="s">
        <v>4016</v>
      </c>
      <c r="B628" s="138" t="s">
        <v>4017</v>
      </c>
      <c r="C628" s="139">
        <v>9.536E-2</v>
      </c>
      <c r="D628" s="141">
        <v>101</v>
      </c>
      <c r="E628" s="141">
        <v>101</v>
      </c>
      <c r="F628" s="141">
        <v>101</v>
      </c>
      <c r="G628" s="141">
        <v>103.4</v>
      </c>
      <c r="H628" s="141">
        <v>105.3</v>
      </c>
      <c r="I628" s="141">
        <v>105.3</v>
      </c>
      <c r="J628" s="141">
        <v>105.3</v>
      </c>
      <c r="K628" s="141">
        <v>105.3</v>
      </c>
      <c r="L628" s="141">
        <v>105.3</v>
      </c>
      <c r="M628" s="141">
        <v>105.3</v>
      </c>
      <c r="N628" s="141">
        <v>105.3</v>
      </c>
      <c r="O628" s="141">
        <v>105.3</v>
      </c>
      <c r="P628" s="141">
        <v>104.6</v>
      </c>
      <c r="Q628" s="141">
        <v>104.6</v>
      </c>
      <c r="R628" s="141">
        <v>104.4</v>
      </c>
      <c r="S628" s="141">
        <v>106.9</v>
      </c>
      <c r="T628" s="141">
        <v>106.9</v>
      </c>
      <c r="U628" s="141">
        <v>106.9</v>
      </c>
      <c r="V628" s="141">
        <v>107.2</v>
      </c>
      <c r="W628" s="141">
        <v>107.2</v>
      </c>
      <c r="X628" s="141">
        <v>107.2</v>
      </c>
      <c r="Y628" s="141">
        <v>107.2</v>
      </c>
      <c r="Z628" s="141">
        <v>107.2</v>
      </c>
      <c r="AA628" s="141">
        <v>107.2</v>
      </c>
      <c r="AB628" s="141">
        <v>108</v>
      </c>
      <c r="AC628" s="141">
        <v>108</v>
      </c>
      <c r="AD628" s="141">
        <v>107.8</v>
      </c>
      <c r="AE628" s="141">
        <v>112.3</v>
      </c>
      <c r="AF628" s="141">
        <v>112.3</v>
      </c>
      <c r="AG628" s="141">
        <v>112.3</v>
      </c>
      <c r="AH628" s="141">
        <v>112.3</v>
      </c>
      <c r="AI628" s="141">
        <v>112.3</v>
      </c>
      <c r="AJ628" s="141">
        <v>112.3</v>
      </c>
      <c r="AK628" s="141">
        <v>114</v>
      </c>
      <c r="AL628" s="141">
        <v>114</v>
      </c>
      <c r="AM628" s="141">
        <v>114</v>
      </c>
      <c r="AN628" s="141">
        <v>113.5</v>
      </c>
      <c r="AO628" s="141">
        <v>116.6</v>
      </c>
      <c r="AP628" s="141">
        <v>118.3</v>
      </c>
      <c r="AQ628" s="141">
        <v>119.5</v>
      </c>
      <c r="AR628" s="141">
        <v>120.9</v>
      </c>
      <c r="AS628" s="141">
        <v>120.9</v>
      </c>
      <c r="AT628" s="141">
        <v>120.9</v>
      </c>
      <c r="AU628" s="141">
        <v>120.9</v>
      </c>
      <c r="AV628" s="141">
        <v>120.9</v>
      </c>
      <c r="AW628" s="141">
        <v>120.9</v>
      </c>
      <c r="AX628" s="141">
        <v>120.9</v>
      </c>
      <c r="AY628" s="141">
        <v>119.8</v>
      </c>
      <c r="AZ628" s="141">
        <v>120</v>
      </c>
      <c r="BA628" s="141">
        <v>120</v>
      </c>
      <c r="BB628" s="141">
        <v>120</v>
      </c>
      <c r="BC628" s="141">
        <v>119.7</v>
      </c>
      <c r="BD628" s="141">
        <v>119.7</v>
      </c>
      <c r="BE628" s="141">
        <v>119.7</v>
      </c>
      <c r="BF628" s="141">
        <v>119.7</v>
      </c>
      <c r="BG628" s="141">
        <v>119.7</v>
      </c>
      <c r="BH628" s="141">
        <v>122.3</v>
      </c>
      <c r="BI628" s="141">
        <v>125.6</v>
      </c>
      <c r="BJ628" s="141">
        <v>125.6</v>
      </c>
      <c r="BK628" s="141">
        <v>125.6</v>
      </c>
      <c r="BL628" s="141">
        <v>125.6</v>
      </c>
      <c r="BM628" s="141">
        <v>125.9</v>
      </c>
      <c r="BN628" s="141">
        <v>126.4</v>
      </c>
      <c r="BO628" s="141">
        <v>128.80000000000001</v>
      </c>
      <c r="BP628" s="141">
        <v>130.1</v>
      </c>
      <c r="BQ628" s="141">
        <v>130.6</v>
      </c>
      <c r="BR628" s="141">
        <v>130.6</v>
      </c>
      <c r="BS628" s="141">
        <v>130.6</v>
      </c>
      <c r="BT628" s="141">
        <v>130.6</v>
      </c>
      <c r="BU628" s="141">
        <v>130.6</v>
      </c>
      <c r="BV628" s="141">
        <v>130.6</v>
      </c>
      <c r="BW628" s="141">
        <v>130.6</v>
      </c>
      <c r="BX628" s="141">
        <v>130.6</v>
      </c>
      <c r="BY628" s="141">
        <v>129.9</v>
      </c>
      <c r="BZ628" s="141">
        <v>129.9</v>
      </c>
      <c r="CA628" s="141">
        <v>132.4</v>
      </c>
      <c r="CB628" s="141">
        <v>134.19999999999999</v>
      </c>
      <c r="CC628" s="141">
        <v>134.69999999999999</v>
      </c>
      <c r="CD628" s="141">
        <v>134.9</v>
      </c>
      <c r="CE628" s="141">
        <v>134.9</v>
      </c>
      <c r="CF628" s="141">
        <v>134.9</v>
      </c>
      <c r="CG628" s="141">
        <v>135.5</v>
      </c>
      <c r="CH628" s="141">
        <v>135.5</v>
      </c>
      <c r="CI628" s="141">
        <v>138.30000000000001</v>
      </c>
      <c r="CJ628" s="141">
        <v>138.30000000000001</v>
      </c>
      <c r="CK628" s="141">
        <v>138.30000000000001</v>
      </c>
      <c r="CL628" s="141">
        <v>138.4</v>
      </c>
    </row>
    <row r="629" spans="1:90" x14ac:dyDescent="0.2">
      <c r="A629" s="138" t="s">
        <v>4018</v>
      </c>
      <c r="B629" s="138" t="s">
        <v>4019</v>
      </c>
      <c r="C629" s="139">
        <v>6.4509999999999998E-2</v>
      </c>
      <c r="D629" s="141">
        <v>102.3</v>
      </c>
      <c r="E629" s="141">
        <v>102.5</v>
      </c>
      <c r="F629" s="141">
        <v>103.1</v>
      </c>
      <c r="G629" s="141">
        <v>106.6</v>
      </c>
      <c r="H629" s="141">
        <v>105.9</v>
      </c>
      <c r="I629" s="141">
        <v>106.5</v>
      </c>
      <c r="J629" s="141">
        <v>106.2</v>
      </c>
      <c r="K629" s="141">
        <v>106.6</v>
      </c>
      <c r="L629" s="141">
        <v>107</v>
      </c>
      <c r="M629" s="141">
        <v>106.7</v>
      </c>
      <c r="N629" s="141">
        <v>106.4</v>
      </c>
      <c r="O629" s="141">
        <v>106.6</v>
      </c>
      <c r="P629" s="141">
        <v>108.1</v>
      </c>
      <c r="Q629" s="141">
        <v>108.6</v>
      </c>
      <c r="R629" s="141">
        <v>108.6</v>
      </c>
      <c r="S629" s="141">
        <v>113.3</v>
      </c>
      <c r="T629" s="141">
        <v>108.4</v>
      </c>
      <c r="U629" s="141">
        <v>109.2</v>
      </c>
      <c r="V629" s="141">
        <v>108.7</v>
      </c>
      <c r="W629" s="141">
        <v>108.5</v>
      </c>
      <c r="X629" s="141">
        <v>109.1</v>
      </c>
      <c r="Y629" s="141">
        <v>110.6</v>
      </c>
      <c r="Z629" s="141">
        <v>112.2</v>
      </c>
      <c r="AA629" s="141">
        <v>112.6</v>
      </c>
      <c r="AB629" s="141">
        <v>112</v>
      </c>
      <c r="AC629" s="141">
        <v>112</v>
      </c>
      <c r="AD629" s="141">
        <v>112.4</v>
      </c>
      <c r="AE629" s="141">
        <v>116.9</v>
      </c>
      <c r="AF629" s="141">
        <v>116.9</v>
      </c>
      <c r="AG629" s="141">
        <v>116.8</v>
      </c>
      <c r="AH629" s="141">
        <v>117</v>
      </c>
      <c r="AI629" s="141">
        <v>116.4</v>
      </c>
      <c r="AJ629" s="141">
        <v>116.3</v>
      </c>
      <c r="AK629" s="141">
        <v>116.8</v>
      </c>
      <c r="AL629" s="141">
        <v>118.5</v>
      </c>
      <c r="AM629" s="141">
        <v>117.8</v>
      </c>
      <c r="AN629" s="141">
        <v>117.9</v>
      </c>
      <c r="AO629" s="141">
        <v>117.9</v>
      </c>
      <c r="AP629" s="141">
        <v>118.9</v>
      </c>
      <c r="AQ629" s="141">
        <v>119.7</v>
      </c>
      <c r="AR629" s="141">
        <v>119.9</v>
      </c>
      <c r="AS629" s="141">
        <v>120.3</v>
      </c>
      <c r="AT629" s="141">
        <v>120.1</v>
      </c>
      <c r="AU629" s="141">
        <v>119.8</v>
      </c>
      <c r="AV629" s="141">
        <v>117.5</v>
      </c>
      <c r="AW629" s="141">
        <v>119</v>
      </c>
      <c r="AX629" s="141">
        <v>119.3</v>
      </c>
      <c r="AY629" s="141">
        <v>119.2</v>
      </c>
      <c r="AZ629" s="141">
        <v>117.4</v>
      </c>
      <c r="BA629" s="141">
        <v>117.3</v>
      </c>
      <c r="BB629" s="141">
        <v>116.1</v>
      </c>
      <c r="BC629" s="141">
        <v>116.3</v>
      </c>
      <c r="BD629" s="141">
        <v>117.7</v>
      </c>
      <c r="BE629" s="141">
        <v>118.1</v>
      </c>
      <c r="BF629" s="141">
        <v>117.3</v>
      </c>
      <c r="BG629" s="141">
        <v>116.6</v>
      </c>
      <c r="BH629" s="141">
        <v>116.8</v>
      </c>
      <c r="BI629" s="141">
        <v>118.5</v>
      </c>
      <c r="BJ629" s="141">
        <v>118.8</v>
      </c>
      <c r="BK629" s="141">
        <v>118</v>
      </c>
      <c r="BL629" s="141">
        <v>118.2</v>
      </c>
      <c r="BM629" s="141">
        <v>118.2</v>
      </c>
      <c r="BN629" s="141">
        <v>118.2</v>
      </c>
      <c r="BO629" s="141">
        <v>118.2</v>
      </c>
      <c r="BP629" s="141">
        <v>118.2</v>
      </c>
      <c r="BQ629" s="141">
        <v>118.2</v>
      </c>
      <c r="BR629" s="141">
        <v>118.2</v>
      </c>
      <c r="BS629" s="141">
        <v>118.2</v>
      </c>
      <c r="BT629" s="141">
        <v>118.2</v>
      </c>
      <c r="BU629" s="141">
        <v>118.2</v>
      </c>
      <c r="BV629" s="141">
        <v>118.2</v>
      </c>
      <c r="BW629" s="141">
        <v>119.5</v>
      </c>
      <c r="BX629" s="141">
        <v>120.4</v>
      </c>
      <c r="BY629" s="141">
        <v>124.3</v>
      </c>
      <c r="BZ629" s="141">
        <v>125.7</v>
      </c>
      <c r="CA629" s="141">
        <v>125.6</v>
      </c>
      <c r="CB629" s="141">
        <v>125.6</v>
      </c>
      <c r="CC629" s="141">
        <v>126.1</v>
      </c>
      <c r="CD629" s="141">
        <v>126.3</v>
      </c>
      <c r="CE629" s="141">
        <v>126.5</v>
      </c>
      <c r="CF629" s="141">
        <v>126.5</v>
      </c>
      <c r="CG629" s="141">
        <v>126.5</v>
      </c>
      <c r="CH629" s="141">
        <v>126.5</v>
      </c>
      <c r="CI629" s="141">
        <v>126.5</v>
      </c>
      <c r="CJ629" s="141">
        <v>126.5</v>
      </c>
      <c r="CK629" s="141">
        <v>126.7</v>
      </c>
      <c r="CL629" s="141">
        <v>127.3</v>
      </c>
    </row>
    <row r="630" spans="1:90" x14ac:dyDescent="0.2">
      <c r="A630" s="138" t="s">
        <v>4020</v>
      </c>
      <c r="B630" s="138" t="s">
        <v>4021</v>
      </c>
      <c r="C630" s="139">
        <v>1.7899999999999999E-2</v>
      </c>
      <c r="D630" s="141">
        <v>101.8</v>
      </c>
      <c r="E630" s="141">
        <v>102.1</v>
      </c>
      <c r="F630" s="141">
        <v>102.1</v>
      </c>
      <c r="G630" s="141">
        <v>102.9</v>
      </c>
      <c r="H630" s="141">
        <v>103.2</v>
      </c>
      <c r="I630" s="141">
        <v>103.2</v>
      </c>
      <c r="J630" s="141">
        <v>108.3</v>
      </c>
      <c r="K630" s="141">
        <v>108.3</v>
      </c>
      <c r="L630" s="141">
        <v>109</v>
      </c>
      <c r="M630" s="141">
        <v>109</v>
      </c>
      <c r="N630" s="141">
        <v>109</v>
      </c>
      <c r="O630" s="141">
        <v>109.3</v>
      </c>
      <c r="P630" s="141">
        <v>109.4</v>
      </c>
      <c r="Q630" s="141">
        <v>108.9</v>
      </c>
      <c r="R630" s="141">
        <v>108.6</v>
      </c>
      <c r="S630" s="141">
        <v>108.5</v>
      </c>
      <c r="T630" s="141">
        <v>109.7</v>
      </c>
      <c r="U630" s="141">
        <v>110.9</v>
      </c>
      <c r="V630" s="141">
        <v>111.2</v>
      </c>
      <c r="W630" s="141">
        <v>111.7</v>
      </c>
      <c r="X630" s="141">
        <v>111.8</v>
      </c>
      <c r="Y630" s="141">
        <v>112.3</v>
      </c>
      <c r="Z630" s="141">
        <v>113.1</v>
      </c>
      <c r="AA630" s="141">
        <v>113.1</v>
      </c>
      <c r="AB630" s="141">
        <v>114.7</v>
      </c>
      <c r="AC630" s="141">
        <v>114.7</v>
      </c>
      <c r="AD630" s="141">
        <v>114.7</v>
      </c>
      <c r="AE630" s="141">
        <v>118.9</v>
      </c>
      <c r="AF630" s="141">
        <v>119.3</v>
      </c>
      <c r="AG630" s="141">
        <v>119.3</v>
      </c>
      <c r="AH630" s="141">
        <v>119.3</v>
      </c>
      <c r="AI630" s="141">
        <v>119.3</v>
      </c>
      <c r="AJ630" s="141">
        <v>120.4</v>
      </c>
      <c r="AK630" s="141">
        <v>126.4</v>
      </c>
      <c r="AL630" s="141">
        <v>126.6</v>
      </c>
      <c r="AM630" s="141">
        <v>126.7</v>
      </c>
      <c r="AN630" s="141">
        <v>132.1</v>
      </c>
      <c r="AO630" s="141">
        <v>132.4</v>
      </c>
      <c r="AP630" s="141">
        <v>131.5</v>
      </c>
      <c r="AQ630" s="141">
        <v>125.6</v>
      </c>
      <c r="AR630" s="141">
        <v>125.6</v>
      </c>
      <c r="AS630" s="141">
        <v>125.6</v>
      </c>
      <c r="AT630" s="141">
        <v>125.6</v>
      </c>
      <c r="AU630" s="141">
        <v>125.6</v>
      </c>
      <c r="AV630" s="141">
        <v>125.6</v>
      </c>
      <c r="AW630" s="141">
        <v>125.6</v>
      </c>
      <c r="AX630" s="141">
        <v>125.6</v>
      </c>
      <c r="AY630" s="141">
        <v>125.3</v>
      </c>
      <c r="AZ630" s="141">
        <v>127.4</v>
      </c>
      <c r="BA630" s="141">
        <v>126.8</v>
      </c>
      <c r="BB630" s="141">
        <v>128.1</v>
      </c>
      <c r="BC630" s="141">
        <v>135.4</v>
      </c>
      <c r="BD630" s="141">
        <v>135.4</v>
      </c>
      <c r="BE630" s="141">
        <v>135.4</v>
      </c>
      <c r="BF630" s="141">
        <v>135.80000000000001</v>
      </c>
      <c r="BG630" s="141">
        <v>136.80000000000001</v>
      </c>
      <c r="BH630" s="141">
        <v>137</v>
      </c>
      <c r="BI630" s="141">
        <v>137.6</v>
      </c>
      <c r="BJ630" s="141">
        <v>139.1</v>
      </c>
      <c r="BK630" s="141">
        <v>140.5</v>
      </c>
      <c r="BL630" s="141">
        <v>145.1</v>
      </c>
      <c r="BM630" s="141">
        <v>148.19999999999999</v>
      </c>
      <c r="BN630" s="141">
        <v>145.69999999999999</v>
      </c>
      <c r="BO630" s="141">
        <v>155.30000000000001</v>
      </c>
      <c r="BP630" s="141">
        <v>155.4</v>
      </c>
      <c r="BQ630" s="141">
        <v>155.5</v>
      </c>
      <c r="BR630" s="141">
        <v>155.5</v>
      </c>
      <c r="BS630" s="141">
        <v>155.5</v>
      </c>
      <c r="BT630" s="141">
        <v>155.5</v>
      </c>
      <c r="BU630" s="141">
        <v>155.5</v>
      </c>
      <c r="BV630" s="141">
        <v>155.5</v>
      </c>
      <c r="BW630" s="141">
        <v>155.5</v>
      </c>
      <c r="BX630" s="141">
        <v>155.5</v>
      </c>
      <c r="BY630" s="141">
        <v>154.30000000000001</v>
      </c>
      <c r="BZ630" s="141">
        <v>150.9</v>
      </c>
      <c r="CA630" s="141">
        <v>145.9</v>
      </c>
      <c r="CB630" s="141">
        <v>145.69999999999999</v>
      </c>
      <c r="CC630" s="141">
        <v>146.9</v>
      </c>
      <c r="CD630" s="141">
        <v>149.4</v>
      </c>
      <c r="CE630" s="141">
        <v>150.30000000000001</v>
      </c>
      <c r="CF630" s="141">
        <v>150.9</v>
      </c>
      <c r="CG630" s="141">
        <v>151</v>
      </c>
      <c r="CH630" s="141">
        <v>151</v>
      </c>
      <c r="CI630" s="141">
        <v>151</v>
      </c>
      <c r="CJ630" s="141">
        <v>151</v>
      </c>
      <c r="CK630" s="141">
        <v>151</v>
      </c>
      <c r="CL630" s="141">
        <v>151</v>
      </c>
    </row>
    <row r="631" spans="1:90" x14ac:dyDescent="0.2">
      <c r="A631" s="138" t="s">
        <v>4022</v>
      </c>
      <c r="B631" s="138" t="s">
        <v>4023</v>
      </c>
      <c r="C631" s="139">
        <v>4.0289999999999999E-2</v>
      </c>
      <c r="D631" s="141">
        <v>99.3</v>
      </c>
      <c r="E631" s="141">
        <v>106.4</v>
      </c>
      <c r="F631" s="141">
        <v>106.2</v>
      </c>
      <c r="G631" s="141">
        <v>113.3</v>
      </c>
      <c r="H631" s="141">
        <v>112.7</v>
      </c>
      <c r="I631" s="141">
        <v>112</v>
      </c>
      <c r="J631" s="141">
        <v>111.6</v>
      </c>
      <c r="K631" s="141">
        <v>110.2</v>
      </c>
      <c r="L631" s="141">
        <v>109.4</v>
      </c>
      <c r="M631" s="141">
        <v>109.4</v>
      </c>
      <c r="N631" s="141">
        <v>109.9</v>
      </c>
      <c r="O631" s="141">
        <v>111.3</v>
      </c>
      <c r="P631" s="141">
        <v>111.8</v>
      </c>
      <c r="Q631" s="141">
        <v>111.8</v>
      </c>
      <c r="R631" s="141">
        <v>111.8</v>
      </c>
      <c r="S631" s="141">
        <v>111.1</v>
      </c>
      <c r="T631" s="141">
        <v>111</v>
      </c>
      <c r="U631" s="141">
        <v>113.6</v>
      </c>
      <c r="V631" s="141">
        <v>114.5</v>
      </c>
      <c r="W631" s="141">
        <v>114.5</v>
      </c>
      <c r="X631" s="141">
        <v>114.5</v>
      </c>
      <c r="Y631" s="141">
        <v>114.5</v>
      </c>
      <c r="Z631" s="141">
        <v>114.5</v>
      </c>
      <c r="AA631" s="141">
        <v>114.5</v>
      </c>
      <c r="AB631" s="141">
        <v>113.8</v>
      </c>
      <c r="AC631" s="141">
        <v>113.8</v>
      </c>
      <c r="AD631" s="141">
        <v>113.8</v>
      </c>
      <c r="AE631" s="141">
        <v>118.5</v>
      </c>
      <c r="AF631" s="141">
        <v>118.5</v>
      </c>
      <c r="AG631" s="141">
        <v>118.5</v>
      </c>
      <c r="AH631" s="141">
        <v>118.5</v>
      </c>
      <c r="AI631" s="141">
        <v>118.5</v>
      </c>
      <c r="AJ631" s="141">
        <v>118.5</v>
      </c>
      <c r="AK631" s="141">
        <v>118.5</v>
      </c>
      <c r="AL631" s="141">
        <v>120</v>
      </c>
      <c r="AM631" s="141">
        <v>120.3</v>
      </c>
      <c r="AN631" s="141">
        <v>131.6</v>
      </c>
      <c r="AO631" s="141">
        <v>132.4</v>
      </c>
      <c r="AP631" s="141">
        <v>134.1</v>
      </c>
      <c r="AQ631" s="141">
        <v>136.9</v>
      </c>
      <c r="AR631" s="141">
        <v>136.9</v>
      </c>
      <c r="AS631" s="141">
        <v>138.30000000000001</v>
      </c>
      <c r="AT631" s="141">
        <v>143.1</v>
      </c>
      <c r="AU631" s="141">
        <v>143.1</v>
      </c>
      <c r="AV631" s="141">
        <v>141.69999999999999</v>
      </c>
      <c r="AW631" s="141">
        <v>139</v>
      </c>
      <c r="AX631" s="141">
        <v>134.1</v>
      </c>
      <c r="AY631" s="141">
        <v>130.30000000000001</v>
      </c>
      <c r="AZ631" s="141">
        <v>132.19999999999999</v>
      </c>
      <c r="BA631" s="141">
        <v>131.5</v>
      </c>
      <c r="BB631" s="141">
        <v>130.1</v>
      </c>
      <c r="BC631" s="141">
        <v>130</v>
      </c>
      <c r="BD631" s="141">
        <v>129.80000000000001</v>
      </c>
      <c r="BE631" s="141">
        <v>129.6</v>
      </c>
      <c r="BF631" s="141">
        <v>129.6</v>
      </c>
      <c r="BG631" s="141">
        <v>129.6</v>
      </c>
      <c r="BH631" s="141">
        <v>129.6</v>
      </c>
      <c r="BI631" s="141">
        <v>129.80000000000001</v>
      </c>
      <c r="BJ631" s="141">
        <v>130.19999999999999</v>
      </c>
      <c r="BK631" s="141">
        <v>130.19999999999999</v>
      </c>
      <c r="BL631" s="141">
        <v>130.6</v>
      </c>
      <c r="BM631" s="141">
        <v>130.9</v>
      </c>
      <c r="BN631" s="141">
        <v>131.4</v>
      </c>
      <c r="BO631" s="141">
        <v>131.69999999999999</v>
      </c>
      <c r="BP631" s="141">
        <v>133.9</v>
      </c>
      <c r="BQ631" s="141">
        <v>134.4</v>
      </c>
      <c r="BR631" s="141">
        <v>134.4</v>
      </c>
      <c r="BS631" s="141">
        <v>134.4</v>
      </c>
      <c r="BT631" s="141">
        <v>134.4</v>
      </c>
      <c r="BU631" s="141">
        <v>134.4</v>
      </c>
      <c r="BV631" s="141">
        <v>134.4</v>
      </c>
      <c r="BW631" s="141">
        <v>134.4</v>
      </c>
      <c r="BX631" s="141">
        <v>141.6</v>
      </c>
      <c r="BY631" s="141">
        <v>144.80000000000001</v>
      </c>
      <c r="BZ631" s="141">
        <v>145.69999999999999</v>
      </c>
      <c r="CA631" s="141">
        <v>146.6</v>
      </c>
      <c r="CB631" s="141">
        <v>146.6</v>
      </c>
      <c r="CC631" s="141">
        <v>146.6</v>
      </c>
      <c r="CD631" s="141">
        <v>146.6</v>
      </c>
      <c r="CE631" s="141">
        <v>145.4</v>
      </c>
      <c r="CF631" s="141">
        <v>147.19999999999999</v>
      </c>
      <c r="CG631" s="141">
        <v>147.19999999999999</v>
      </c>
      <c r="CH631" s="141">
        <v>147.19999999999999</v>
      </c>
      <c r="CI631" s="141">
        <v>147.19999999999999</v>
      </c>
      <c r="CJ631" s="141">
        <v>147.19999999999999</v>
      </c>
      <c r="CK631" s="141">
        <v>147.19999999999999</v>
      </c>
      <c r="CL631" s="141">
        <v>147.5</v>
      </c>
    </row>
    <row r="632" spans="1:90" x14ac:dyDescent="0.2">
      <c r="A632" s="138" t="s">
        <v>4024</v>
      </c>
      <c r="B632" s="138" t="s">
        <v>4025</v>
      </c>
      <c r="C632" s="139">
        <v>4.9200000000000001E-2</v>
      </c>
      <c r="D632" s="141">
        <v>104.3</v>
      </c>
      <c r="E632" s="141">
        <v>105</v>
      </c>
      <c r="F632" s="141">
        <v>105.5</v>
      </c>
      <c r="G632" s="141">
        <v>106.4</v>
      </c>
      <c r="H632" s="141">
        <v>106.6</v>
      </c>
      <c r="I632" s="141">
        <v>103.7</v>
      </c>
      <c r="J632" s="141">
        <v>100.2</v>
      </c>
      <c r="K632" s="141">
        <v>98.4</v>
      </c>
      <c r="L632" s="141">
        <v>101.5</v>
      </c>
      <c r="M632" s="141">
        <v>99.9</v>
      </c>
      <c r="N632" s="141">
        <v>104.3</v>
      </c>
      <c r="O632" s="141">
        <v>103.3</v>
      </c>
      <c r="P632" s="141">
        <v>105.3</v>
      </c>
      <c r="Q632" s="141">
        <v>105</v>
      </c>
      <c r="R632" s="141">
        <v>104.5</v>
      </c>
      <c r="S632" s="141">
        <v>107.2</v>
      </c>
      <c r="T632" s="141">
        <v>110.2</v>
      </c>
      <c r="U632" s="141">
        <v>109.8</v>
      </c>
      <c r="V632" s="141">
        <v>109.9</v>
      </c>
      <c r="W632" s="141">
        <v>109</v>
      </c>
      <c r="X632" s="141">
        <v>108.9</v>
      </c>
      <c r="Y632" s="141">
        <v>110</v>
      </c>
      <c r="Z632" s="141">
        <v>111</v>
      </c>
      <c r="AA632" s="141">
        <v>110.5</v>
      </c>
      <c r="AB632" s="141">
        <v>113.8</v>
      </c>
      <c r="AC632" s="141">
        <v>114</v>
      </c>
      <c r="AD632" s="141">
        <v>114</v>
      </c>
      <c r="AE632" s="141">
        <v>113.3</v>
      </c>
      <c r="AF632" s="141">
        <v>113.9</v>
      </c>
      <c r="AG632" s="141">
        <v>115.5</v>
      </c>
      <c r="AH632" s="141">
        <v>115.9</v>
      </c>
      <c r="AI632" s="141">
        <v>115.4</v>
      </c>
      <c r="AJ632" s="141">
        <v>115.4</v>
      </c>
      <c r="AK632" s="141">
        <v>115.4</v>
      </c>
      <c r="AL632" s="141">
        <v>115.9</v>
      </c>
      <c r="AM632" s="141">
        <v>115.1</v>
      </c>
      <c r="AN632" s="141">
        <v>117</v>
      </c>
      <c r="AO632" s="141">
        <v>118.9</v>
      </c>
      <c r="AP632" s="141">
        <v>121.1</v>
      </c>
      <c r="AQ632" s="141">
        <v>122.6</v>
      </c>
      <c r="AR632" s="141">
        <v>123.2</v>
      </c>
      <c r="AS632" s="141">
        <v>123.2</v>
      </c>
      <c r="AT632" s="141">
        <v>127.5</v>
      </c>
      <c r="AU632" s="141">
        <v>126.7</v>
      </c>
      <c r="AV632" s="141">
        <v>125.7</v>
      </c>
      <c r="AW632" s="141">
        <v>122.7</v>
      </c>
      <c r="AX632" s="141">
        <v>119.1</v>
      </c>
      <c r="AY632" s="141">
        <v>115.5</v>
      </c>
      <c r="AZ632" s="141">
        <v>114.7</v>
      </c>
      <c r="BA632" s="141">
        <v>114.9</v>
      </c>
      <c r="BB632" s="141">
        <v>116</v>
      </c>
      <c r="BC632" s="141">
        <v>114.4</v>
      </c>
      <c r="BD632" s="141">
        <v>114.6</v>
      </c>
      <c r="BE632" s="141">
        <v>115.1</v>
      </c>
      <c r="BF632" s="141">
        <v>116.8</v>
      </c>
      <c r="BG632" s="141">
        <v>117.9</v>
      </c>
      <c r="BH632" s="141">
        <v>119.1</v>
      </c>
      <c r="BI632" s="141">
        <v>119.2</v>
      </c>
      <c r="BJ632" s="141">
        <v>118</v>
      </c>
      <c r="BK632" s="141">
        <v>119.3</v>
      </c>
      <c r="BL632" s="141">
        <v>117.5</v>
      </c>
      <c r="BM632" s="141">
        <v>117.5</v>
      </c>
      <c r="BN632" s="141">
        <v>119.5</v>
      </c>
      <c r="BO632" s="141">
        <v>120.4</v>
      </c>
      <c r="BP632" s="141">
        <v>120.2</v>
      </c>
      <c r="BQ632" s="141">
        <v>119.3</v>
      </c>
      <c r="BR632" s="141">
        <v>119.3</v>
      </c>
      <c r="BS632" s="141">
        <v>119.3</v>
      </c>
      <c r="BT632" s="141">
        <v>117.8</v>
      </c>
      <c r="BU632" s="141">
        <v>117.5</v>
      </c>
      <c r="BV632" s="141">
        <v>117.8</v>
      </c>
      <c r="BW632" s="141">
        <v>121.2</v>
      </c>
      <c r="BX632" s="141">
        <v>122.8</v>
      </c>
      <c r="BY632" s="141">
        <v>124.5</v>
      </c>
      <c r="BZ632" s="141">
        <v>124.2</v>
      </c>
      <c r="CA632" s="141">
        <v>127.6</v>
      </c>
      <c r="CB632" s="141">
        <v>127.6</v>
      </c>
      <c r="CC632" s="141">
        <v>126.2</v>
      </c>
      <c r="CD632" s="141">
        <v>126.4</v>
      </c>
      <c r="CE632" s="141">
        <v>126.1</v>
      </c>
      <c r="CF632" s="141">
        <v>129</v>
      </c>
      <c r="CG632" s="141">
        <v>130</v>
      </c>
      <c r="CH632" s="141">
        <v>128.9</v>
      </c>
      <c r="CI632" s="141">
        <v>130.9</v>
      </c>
      <c r="CJ632" s="141">
        <v>128.6</v>
      </c>
      <c r="CK632" s="141">
        <v>129.1</v>
      </c>
      <c r="CL632" s="141">
        <v>129.1</v>
      </c>
    </row>
    <row r="633" spans="1:90" x14ac:dyDescent="0.2">
      <c r="A633" s="138" t="s">
        <v>4026</v>
      </c>
      <c r="B633" s="138" t="s">
        <v>4027</v>
      </c>
      <c r="C633" s="139">
        <v>9.9399999999999992E-3</v>
      </c>
      <c r="D633" s="141">
        <v>103.9</v>
      </c>
      <c r="E633" s="141">
        <v>103.9</v>
      </c>
      <c r="F633" s="141">
        <v>103.9</v>
      </c>
      <c r="G633" s="141">
        <v>103.9</v>
      </c>
      <c r="H633" s="141">
        <v>103.9</v>
      </c>
      <c r="I633" s="141">
        <v>103.9</v>
      </c>
      <c r="J633" s="141">
        <v>103.9</v>
      </c>
      <c r="K633" s="141">
        <v>103.9</v>
      </c>
      <c r="L633" s="141">
        <v>103.9</v>
      </c>
      <c r="M633" s="141">
        <v>102</v>
      </c>
      <c r="N633" s="141">
        <v>101.5</v>
      </c>
      <c r="O633" s="141">
        <v>101.5</v>
      </c>
      <c r="P633" s="141">
        <v>101.5</v>
      </c>
      <c r="Q633" s="141">
        <v>108.2</v>
      </c>
      <c r="R633" s="141">
        <v>110.4</v>
      </c>
      <c r="S633" s="141">
        <v>123.6</v>
      </c>
      <c r="T633" s="141">
        <v>126.8</v>
      </c>
      <c r="U633" s="141">
        <v>126.8</v>
      </c>
      <c r="V633" s="141">
        <v>126.8</v>
      </c>
      <c r="W633" s="141">
        <v>126.8</v>
      </c>
      <c r="X633" s="141">
        <v>126.8</v>
      </c>
      <c r="Y633" s="141">
        <v>126.8</v>
      </c>
      <c r="Z633" s="141">
        <v>126.8</v>
      </c>
      <c r="AA633" s="141">
        <v>126.8</v>
      </c>
      <c r="AB633" s="141">
        <v>140</v>
      </c>
      <c r="AC633" s="141">
        <v>140</v>
      </c>
      <c r="AD633" s="141">
        <v>140</v>
      </c>
      <c r="AE633" s="141">
        <v>140</v>
      </c>
      <c r="AF633" s="141">
        <v>146.6</v>
      </c>
      <c r="AG633" s="141">
        <v>146.6</v>
      </c>
      <c r="AH633" s="141">
        <v>146.6</v>
      </c>
      <c r="AI633" s="141">
        <v>146.6</v>
      </c>
      <c r="AJ633" s="141">
        <v>146.6</v>
      </c>
      <c r="AK633" s="141">
        <v>146.6</v>
      </c>
      <c r="AL633" s="141">
        <v>146.6</v>
      </c>
      <c r="AM633" s="141">
        <v>146.6</v>
      </c>
      <c r="AN633" s="141">
        <v>146.6</v>
      </c>
      <c r="AO633" s="141">
        <v>146.6</v>
      </c>
      <c r="AP633" s="141">
        <v>146.6</v>
      </c>
      <c r="AQ633" s="141">
        <v>146.6</v>
      </c>
      <c r="AR633" s="141">
        <v>144.69999999999999</v>
      </c>
      <c r="AS633" s="141">
        <v>144.69999999999999</v>
      </c>
      <c r="AT633" s="141">
        <v>144.69999999999999</v>
      </c>
      <c r="AU633" s="141">
        <v>144.69999999999999</v>
      </c>
      <c r="AV633" s="141">
        <v>144.69999999999999</v>
      </c>
      <c r="AW633" s="141">
        <v>144.69999999999999</v>
      </c>
      <c r="AX633" s="141">
        <v>144.69999999999999</v>
      </c>
      <c r="AY633" s="141">
        <v>144.69999999999999</v>
      </c>
      <c r="AZ633" s="141">
        <v>144.69999999999999</v>
      </c>
      <c r="BA633" s="141">
        <v>144.69999999999999</v>
      </c>
      <c r="BB633" s="141">
        <v>144.69999999999999</v>
      </c>
      <c r="BC633" s="141">
        <v>144.69999999999999</v>
      </c>
      <c r="BD633" s="141">
        <v>144.69999999999999</v>
      </c>
      <c r="BE633" s="141">
        <v>144.69999999999999</v>
      </c>
      <c r="BF633" s="141">
        <v>144.69999999999999</v>
      </c>
      <c r="BG633" s="141">
        <v>144.69999999999999</v>
      </c>
      <c r="BH633" s="141">
        <v>144.69999999999999</v>
      </c>
      <c r="BI633" s="141">
        <v>144.69999999999999</v>
      </c>
      <c r="BJ633" s="141">
        <v>144.69999999999999</v>
      </c>
      <c r="BK633" s="141">
        <v>144.69999999999999</v>
      </c>
      <c r="BL633" s="141">
        <v>146.30000000000001</v>
      </c>
      <c r="BM633" s="141">
        <v>146.30000000000001</v>
      </c>
      <c r="BN633" s="141">
        <v>166.9</v>
      </c>
      <c r="BO633" s="141">
        <v>191.4</v>
      </c>
      <c r="BP633" s="141">
        <v>191.4</v>
      </c>
      <c r="BQ633" s="141">
        <v>191.4</v>
      </c>
      <c r="BR633" s="141">
        <v>191.4</v>
      </c>
      <c r="BS633" s="141">
        <v>191.4</v>
      </c>
      <c r="BT633" s="141">
        <v>191.4</v>
      </c>
      <c r="BU633" s="141">
        <v>191.4</v>
      </c>
      <c r="BV633" s="141">
        <v>191.4</v>
      </c>
      <c r="BW633" s="141">
        <v>191.4</v>
      </c>
      <c r="BX633" s="141">
        <v>185.3</v>
      </c>
      <c r="BY633" s="141">
        <v>160.9</v>
      </c>
      <c r="BZ633" s="141">
        <v>160.9</v>
      </c>
      <c r="CA633" s="141">
        <v>160.9</v>
      </c>
      <c r="CB633" s="141">
        <v>152.5</v>
      </c>
      <c r="CC633" s="141">
        <v>152.5</v>
      </c>
      <c r="CD633" s="141">
        <v>152.5</v>
      </c>
      <c r="CE633" s="141">
        <v>152.5</v>
      </c>
      <c r="CF633" s="141">
        <v>152.5</v>
      </c>
      <c r="CG633" s="141">
        <v>152.5</v>
      </c>
      <c r="CH633" s="141">
        <v>152.5</v>
      </c>
      <c r="CI633" s="141">
        <v>152.5</v>
      </c>
      <c r="CJ633" s="141">
        <v>152.5</v>
      </c>
      <c r="CK633" s="141">
        <v>152.5</v>
      </c>
      <c r="CL633" s="141">
        <v>152.5</v>
      </c>
    </row>
    <row r="634" spans="1:90" x14ac:dyDescent="0.2">
      <c r="A634" s="138" t="s">
        <v>4028</v>
      </c>
      <c r="B634" s="138" t="s">
        <v>4029</v>
      </c>
      <c r="C634" s="139">
        <v>2.2859999999999998E-2</v>
      </c>
      <c r="D634" s="141">
        <v>100.6</v>
      </c>
      <c r="E634" s="141">
        <v>101.3</v>
      </c>
      <c r="F634" s="141">
        <v>101.3</v>
      </c>
      <c r="G634" s="141">
        <v>106.9</v>
      </c>
      <c r="H634" s="141">
        <v>107.9</v>
      </c>
      <c r="I634" s="141">
        <v>109.1</v>
      </c>
      <c r="J634" s="141">
        <v>108.9</v>
      </c>
      <c r="K634" s="141">
        <v>109.1</v>
      </c>
      <c r="L634" s="141">
        <v>109.3</v>
      </c>
      <c r="M634" s="141">
        <v>109.1</v>
      </c>
      <c r="N634" s="141">
        <v>108.9</v>
      </c>
      <c r="O634" s="141">
        <v>108</v>
      </c>
      <c r="P634" s="141">
        <v>111.8</v>
      </c>
      <c r="Q634" s="141">
        <v>111</v>
      </c>
      <c r="R634" s="141">
        <v>111</v>
      </c>
      <c r="S634" s="141">
        <v>118.4</v>
      </c>
      <c r="T634" s="141">
        <v>117.6</v>
      </c>
      <c r="U634" s="141">
        <v>118.7</v>
      </c>
      <c r="V634" s="141">
        <v>119.4</v>
      </c>
      <c r="W634" s="141">
        <v>119.7</v>
      </c>
      <c r="X634" s="141">
        <v>119.9</v>
      </c>
      <c r="Y634" s="141">
        <v>121.3</v>
      </c>
      <c r="Z634" s="141">
        <v>124.6</v>
      </c>
      <c r="AA634" s="141">
        <v>125.6</v>
      </c>
      <c r="AB634" s="141">
        <v>126.3</v>
      </c>
      <c r="AC634" s="141">
        <v>126.5</v>
      </c>
      <c r="AD634" s="141">
        <v>126.5</v>
      </c>
      <c r="AE634" s="141">
        <v>126.4</v>
      </c>
      <c r="AF634" s="141">
        <v>127.2</v>
      </c>
      <c r="AG634" s="141">
        <v>127.6</v>
      </c>
      <c r="AH634" s="141">
        <v>127</v>
      </c>
      <c r="AI634" s="141">
        <v>128.69999999999999</v>
      </c>
      <c r="AJ634" s="141">
        <v>128.4</v>
      </c>
      <c r="AK634" s="141">
        <v>128.9</v>
      </c>
      <c r="AL634" s="141">
        <v>128.4</v>
      </c>
      <c r="AM634" s="141">
        <v>128.1</v>
      </c>
      <c r="AN634" s="141">
        <v>129.5</v>
      </c>
      <c r="AO634" s="141">
        <v>130.80000000000001</v>
      </c>
      <c r="AP634" s="141">
        <v>132.4</v>
      </c>
      <c r="AQ634" s="141">
        <v>136.9</v>
      </c>
      <c r="AR634" s="141">
        <v>138.1</v>
      </c>
      <c r="AS634" s="141">
        <v>138.80000000000001</v>
      </c>
      <c r="AT634" s="141">
        <v>139.5</v>
      </c>
      <c r="AU634" s="141">
        <v>142.1</v>
      </c>
      <c r="AV634" s="141">
        <v>139.69999999999999</v>
      </c>
      <c r="AW634" s="141">
        <v>137.5</v>
      </c>
      <c r="AX634" s="141">
        <v>136.5</v>
      </c>
      <c r="AY634" s="141">
        <v>136</v>
      </c>
      <c r="AZ634" s="141">
        <v>134.6</v>
      </c>
      <c r="BA634" s="141">
        <v>134.6</v>
      </c>
      <c r="BB634" s="141">
        <v>134.6</v>
      </c>
      <c r="BC634" s="141">
        <v>135.19999999999999</v>
      </c>
      <c r="BD634" s="141">
        <v>135.30000000000001</v>
      </c>
      <c r="BE634" s="141">
        <v>135.30000000000001</v>
      </c>
      <c r="BF634" s="141">
        <v>134.1</v>
      </c>
      <c r="BG634" s="141">
        <v>138.5</v>
      </c>
      <c r="BH634" s="141">
        <v>139.5</v>
      </c>
      <c r="BI634" s="141">
        <v>139.19999999999999</v>
      </c>
      <c r="BJ634" s="141">
        <v>135.6</v>
      </c>
      <c r="BK634" s="141">
        <v>136.9</v>
      </c>
      <c r="BL634" s="141">
        <v>136.1</v>
      </c>
      <c r="BM634" s="141">
        <v>133.1</v>
      </c>
      <c r="BN634" s="141">
        <v>133.4</v>
      </c>
      <c r="BO634" s="141">
        <v>137</v>
      </c>
      <c r="BP634" s="141">
        <v>137</v>
      </c>
      <c r="BQ634" s="141">
        <v>137.1</v>
      </c>
      <c r="BR634" s="141">
        <v>137.1</v>
      </c>
      <c r="BS634" s="141">
        <v>137.1</v>
      </c>
      <c r="BT634" s="141">
        <v>137.1</v>
      </c>
      <c r="BU634" s="141">
        <v>137.1</v>
      </c>
      <c r="BV634" s="141">
        <v>137.1</v>
      </c>
      <c r="BW634" s="141">
        <v>136.69999999999999</v>
      </c>
      <c r="BX634" s="141">
        <v>145.69999999999999</v>
      </c>
      <c r="BY634" s="141">
        <v>146.69999999999999</v>
      </c>
      <c r="BZ634" s="141">
        <v>153.5</v>
      </c>
      <c r="CA634" s="141">
        <v>156</v>
      </c>
      <c r="CB634" s="141">
        <v>156.4</v>
      </c>
      <c r="CC634" s="141">
        <v>157.4</v>
      </c>
      <c r="CD634" s="141">
        <v>158.80000000000001</v>
      </c>
      <c r="CE634" s="141">
        <v>160.6</v>
      </c>
      <c r="CF634" s="141">
        <v>161.1</v>
      </c>
      <c r="CG634" s="141">
        <v>161</v>
      </c>
      <c r="CH634" s="141">
        <v>161</v>
      </c>
      <c r="CI634" s="141">
        <v>161.30000000000001</v>
      </c>
      <c r="CJ634" s="141">
        <v>165.3</v>
      </c>
      <c r="CK634" s="141">
        <v>165.3</v>
      </c>
      <c r="CL634" s="141">
        <v>166</v>
      </c>
    </row>
    <row r="635" spans="1:90" x14ac:dyDescent="0.2">
      <c r="A635" s="138" t="s">
        <v>4030</v>
      </c>
      <c r="B635" s="138" t="s">
        <v>4031</v>
      </c>
      <c r="C635" s="139">
        <v>9.2859999999999998E-2</v>
      </c>
      <c r="D635" s="141">
        <v>101.4</v>
      </c>
      <c r="E635" s="141">
        <v>101.7</v>
      </c>
      <c r="F635" s="141">
        <v>101.9</v>
      </c>
      <c r="G635" s="141">
        <v>106.9</v>
      </c>
      <c r="H635" s="141">
        <v>107.4</v>
      </c>
      <c r="I635" s="141">
        <v>107.7</v>
      </c>
      <c r="J635" s="141">
        <v>107.3</v>
      </c>
      <c r="K635" s="141">
        <v>107.7</v>
      </c>
      <c r="L635" s="141">
        <v>109.7</v>
      </c>
      <c r="M635" s="141">
        <v>109.6</v>
      </c>
      <c r="N635" s="141">
        <v>109.5</v>
      </c>
      <c r="O635" s="141">
        <v>109.3</v>
      </c>
      <c r="P635" s="141">
        <v>110.2</v>
      </c>
      <c r="Q635" s="141">
        <v>110.1</v>
      </c>
      <c r="R635" s="141">
        <v>109.7</v>
      </c>
      <c r="S635" s="141">
        <v>110.2</v>
      </c>
      <c r="T635" s="141">
        <v>110.5</v>
      </c>
      <c r="U635" s="141">
        <v>111.8</v>
      </c>
      <c r="V635" s="141">
        <v>112</v>
      </c>
      <c r="W635" s="141">
        <v>110.8</v>
      </c>
      <c r="X635" s="141">
        <v>110.9</v>
      </c>
      <c r="Y635" s="141">
        <v>112.1</v>
      </c>
      <c r="Z635" s="141">
        <v>112</v>
      </c>
      <c r="AA635" s="141">
        <v>112.3</v>
      </c>
      <c r="AB635" s="141">
        <v>112.1</v>
      </c>
      <c r="AC635" s="141">
        <v>112.1</v>
      </c>
      <c r="AD635" s="141">
        <v>112.3</v>
      </c>
      <c r="AE635" s="141">
        <v>114.8</v>
      </c>
      <c r="AF635" s="141">
        <v>115</v>
      </c>
      <c r="AG635" s="141">
        <v>115.1</v>
      </c>
      <c r="AH635" s="141">
        <v>117</v>
      </c>
      <c r="AI635" s="141">
        <v>116.8</v>
      </c>
      <c r="AJ635" s="141">
        <v>116.4</v>
      </c>
      <c r="AK635" s="141">
        <v>115.9</v>
      </c>
      <c r="AL635" s="141">
        <v>117</v>
      </c>
      <c r="AM635" s="141">
        <v>117.1</v>
      </c>
      <c r="AN635" s="141">
        <v>116.7</v>
      </c>
      <c r="AO635" s="141">
        <v>120</v>
      </c>
      <c r="AP635" s="141">
        <v>121.7</v>
      </c>
      <c r="AQ635" s="141">
        <v>124.1</v>
      </c>
      <c r="AR635" s="141">
        <v>124.4</v>
      </c>
      <c r="AS635" s="141">
        <v>125.6</v>
      </c>
      <c r="AT635" s="141">
        <v>126.6</v>
      </c>
      <c r="AU635" s="141">
        <v>126.4</v>
      </c>
      <c r="AV635" s="141">
        <v>130.80000000000001</v>
      </c>
      <c r="AW635" s="141">
        <v>131</v>
      </c>
      <c r="AX635" s="141">
        <v>128.80000000000001</v>
      </c>
      <c r="AY635" s="141">
        <v>125.6</v>
      </c>
      <c r="AZ635" s="141">
        <v>125.7</v>
      </c>
      <c r="BA635" s="141">
        <v>124.8</v>
      </c>
      <c r="BB635" s="141">
        <v>122.5</v>
      </c>
      <c r="BC635" s="141">
        <v>126.7</v>
      </c>
      <c r="BD635" s="141">
        <v>126.5</v>
      </c>
      <c r="BE635" s="141">
        <v>125.5</v>
      </c>
      <c r="BF635" s="141">
        <v>125.4</v>
      </c>
      <c r="BG635" s="141">
        <v>125.1</v>
      </c>
      <c r="BH635" s="141">
        <v>124.7</v>
      </c>
      <c r="BI635" s="141">
        <v>124.7</v>
      </c>
      <c r="BJ635" s="141">
        <v>125.3</v>
      </c>
      <c r="BK635" s="141">
        <v>126</v>
      </c>
      <c r="BL635" s="141">
        <v>126.1</v>
      </c>
      <c r="BM635" s="141">
        <v>125.3</v>
      </c>
      <c r="BN635" s="141">
        <v>125.8</v>
      </c>
      <c r="BO635" s="141">
        <v>125.6</v>
      </c>
      <c r="BP635" s="141">
        <v>127.8</v>
      </c>
      <c r="BQ635" s="141">
        <v>128.9</v>
      </c>
      <c r="BR635" s="141">
        <v>128.4</v>
      </c>
      <c r="BS635" s="141">
        <v>128.9</v>
      </c>
      <c r="BT635" s="141">
        <v>129.30000000000001</v>
      </c>
      <c r="BU635" s="141">
        <v>128.80000000000001</v>
      </c>
      <c r="BV635" s="141">
        <v>128.69999999999999</v>
      </c>
      <c r="BW635" s="141">
        <v>130.69999999999999</v>
      </c>
      <c r="BX635" s="141">
        <v>127.7</v>
      </c>
      <c r="BY635" s="141">
        <v>129.9</v>
      </c>
      <c r="BZ635" s="141">
        <v>132.80000000000001</v>
      </c>
      <c r="CA635" s="141">
        <v>133.5</v>
      </c>
      <c r="CB635" s="141">
        <v>135.5</v>
      </c>
      <c r="CC635" s="141">
        <v>135.5</v>
      </c>
      <c r="CD635" s="141">
        <v>134.69999999999999</v>
      </c>
      <c r="CE635" s="141">
        <v>134.5</v>
      </c>
      <c r="CF635" s="141">
        <v>135</v>
      </c>
      <c r="CG635" s="141">
        <v>134.80000000000001</v>
      </c>
      <c r="CH635" s="141">
        <v>133.80000000000001</v>
      </c>
      <c r="CI635" s="141">
        <v>134.4</v>
      </c>
      <c r="CJ635" s="141">
        <v>134.30000000000001</v>
      </c>
      <c r="CK635" s="141">
        <v>133.30000000000001</v>
      </c>
      <c r="CL635" s="141">
        <v>135.30000000000001</v>
      </c>
    </row>
    <row r="636" spans="1:90" x14ac:dyDescent="0.2">
      <c r="A636" s="138" t="s">
        <v>4032</v>
      </c>
      <c r="B636" s="138" t="s">
        <v>4033</v>
      </c>
      <c r="C636" s="139">
        <v>7.9170000000000004E-2</v>
      </c>
      <c r="D636" s="141">
        <v>101.4</v>
      </c>
      <c r="E636" s="141">
        <v>100.9</v>
      </c>
      <c r="F636" s="141">
        <v>99.6</v>
      </c>
      <c r="G636" s="141">
        <v>102.8</v>
      </c>
      <c r="H636" s="141">
        <v>103.4</v>
      </c>
      <c r="I636" s="141">
        <v>101.1</v>
      </c>
      <c r="J636" s="141">
        <v>100.2</v>
      </c>
      <c r="K636" s="141">
        <v>98.7</v>
      </c>
      <c r="L636" s="141">
        <v>99.9</v>
      </c>
      <c r="M636" s="141">
        <v>102.1</v>
      </c>
      <c r="N636" s="141">
        <v>105.5</v>
      </c>
      <c r="O636" s="141">
        <v>103.2</v>
      </c>
      <c r="P636" s="141">
        <v>115.8</v>
      </c>
      <c r="Q636" s="141">
        <v>113.9</v>
      </c>
      <c r="R636" s="141">
        <v>114.8</v>
      </c>
      <c r="S636" s="141">
        <v>110.3</v>
      </c>
      <c r="T636" s="141">
        <v>109.7</v>
      </c>
      <c r="U636" s="141">
        <v>110.9</v>
      </c>
      <c r="V636" s="141">
        <v>113.1</v>
      </c>
      <c r="W636" s="141">
        <v>111.6</v>
      </c>
      <c r="X636" s="141">
        <v>112.9</v>
      </c>
      <c r="Y636" s="141">
        <v>113.8</v>
      </c>
      <c r="Z636" s="141">
        <v>109</v>
      </c>
      <c r="AA636" s="141">
        <v>110.1</v>
      </c>
      <c r="AB636" s="141">
        <v>114.7</v>
      </c>
      <c r="AC636" s="141">
        <v>112.7</v>
      </c>
      <c r="AD636" s="141">
        <v>113.5</v>
      </c>
      <c r="AE636" s="141">
        <v>118.7</v>
      </c>
      <c r="AF636" s="141">
        <v>118.3</v>
      </c>
      <c r="AG636" s="141">
        <v>119.3</v>
      </c>
      <c r="AH636" s="141">
        <v>119.5</v>
      </c>
      <c r="AI636" s="141">
        <v>120.1</v>
      </c>
      <c r="AJ636" s="141">
        <v>118</v>
      </c>
      <c r="AK636" s="141">
        <v>118.9</v>
      </c>
      <c r="AL636" s="141">
        <v>119.6</v>
      </c>
      <c r="AM636" s="141">
        <v>122.1</v>
      </c>
      <c r="AN636" s="141">
        <v>122.1</v>
      </c>
      <c r="AO636" s="141">
        <v>122.1</v>
      </c>
      <c r="AP636" s="141">
        <v>122.1</v>
      </c>
      <c r="AQ636" s="141">
        <v>122.1</v>
      </c>
      <c r="AR636" s="141">
        <v>117.1</v>
      </c>
      <c r="AS636" s="141">
        <v>117.1</v>
      </c>
      <c r="AT636" s="141">
        <v>117.1</v>
      </c>
      <c r="AU636" s="141">
        <v>117.1</v>
      </c>
      <c r="AV636" s="141">
        <v>117.1</v>
      </c>
      <c r="AW636" s="141">
        <v>117.1</v>
      </c>
      <c r="AX636" s="141">
        <v>117.1</v>
      </c>
      <c r="AY636" s="141">
        <v>117.1</v>
      </c>
      <c r="AZ636" s="141">
        <v>111.1</v>
      </c>
      <c r="BA636" s="141">
        <v>119</v>
      </c>
      <c r="BB636" s="141">
        <v>119.6</v>
      </c>
      <c r="BC636" s="141">
        <v>118</v>
      </c>
      <c r="BD636" s="141">
        <v>117.3</v>
      </c>
      <c r="BE636" s="141">
        <v>117</v>
      </c>
      <c r="BF636" s="141">
        <v>117.4</v>
      </c>
      <c r="BG636" s="141">
        <v>117</v>
      </c>
      <c r="BH636" s="141">
        <v>116.6</v>
      </c>
      <c r="BI636" s="141">
        <v>116.8</v>
      </c>
      <c r="BJ636" s="141">
        <v>117</v>
      </c>
      <c r="BK636" s="141">
        <v>117.3</v>
      </c>
      <c r="BL636" s="141">
        <v>117.5</v>
      </c>
      <c r="BM636" s="141">
        <v>117.4</v>
      </c>
      <c r="BN636" s="141">
        <v>117.5</v>
      </c>
      <c r="BO636" s="141">
        <v>118.5</v>
      </c>
      <c r="BP636" s="141">
        <v>118.6</v>
      </c>
      <c r="BQ636" s="141">
        <v>118.6</v>
      </c>
      <c r="BR636" s="141">
        <v>118.6</v>
      </c>
      <c r="BS636" s="141">
        <v>118.6</v>
      </c>
      <c r="BT636" s="141">
        <v>118.6</v>
      </c>
      <c r="BU636" s="141">
        <v>118.6</v>
      </c>
      <c r="BV636" s="141">
        <v>118.6</v>
      </c>
      <c r="BW636" s="141">
        <v>118.6</v>
      </c>
      <c r="BX636" s="141">
        <v>118.7</v>
      </c>
      <c r="BY636" s="141">
        <v>119.8</v>
      </c>
      <c r="BZ636" s="141">
        <v>119.8</v>
      </c>
      <c r="CA636" s="141">
        <v>120.3</v>
      </c>
      <c r="CB636" s="141">
        <v>120.3</v>
      </c>
      <c r="CC636" s="141">
        <v>120.4</v>
      </c>
      <c r="CD636" s="141">
        <v>120.4</v>
      </c>
      <c r="CE636" s="141">
        <v>123.8</v>
      </c>
      <c r="CF636" s="141">
        <v>123.9</v>
      </c>
      <c r="CG636" s="141">
        <v>124.2</v>
      </c>
      <c r="CH636" s="141">
        <v>124.8</v>
      </c>
      <c r="CI636" s="141">
        <v>126.2</v>
      </c>
      <c r="CJ636" s="141">
        <v>126.8</v>
      </c>
      <c r="CK636" s="141">
        <v>126.9</v>
      </c>
      <c r="CL636" s="141">
        <v>126.9</v>
      </c>
    </row>
    <row r="637" spans="1:90" x14ac:dyDescent="0.2">
      <c r="A637" s="138" t="s">
        <v>4034</v>
      </c>
      <c r="B637" s="138" t="s">
        <v>4035</v>
      </c>
      <c r="C637" s="139">
        <v>1.137E-2</v>
      </c>
      <c r="D637" s="141">
        <v>100.2</v>
      </c>
      <c r="E637" s="141">
        <v>100.2</v>
      </c>
      <c r="F637" s="141">
        <v>100.2</v>
      </c>
      <c r="G637" s="141">
        <v>101.4</v>
      </c>
      <c r="H637" s="141">
        <v>101.4</v>
      </c>
      <c r="I637" s="141">
        <v>101.4</v>
      </c>
      <c r="J637" s="141">
        <v>102.3</v>
      </c>
      <c r="K637" s="141">
        <v>102.3</v>
      </c>
      <c r="L637" s="141">
        <v>102.3</v>
      </c>
      <c r="M637" s="141">
        <v>102.3</v>
      </c>
      <c r="N637" s="141">
        <v>102.3</v>
      </c>
      <c r="O637" s="141">
        <v>102.3</v>
      </c>
      <c r="P637" s="141">
        <v>102.3</v>
      </c>
      <c r="Q637" s="141">
        <v>102.3</v>
      </c>
      <c r="R637" s="141">
        <v>102.4</v>
      </c>
      <c r="S637" s="141">
        <v>105.4</v>
      </c>
      <c r="T637" s="141">
        <v>105.4</v>
      </c>
      <c r="U637" s="141">
        <v>106.7</v>
      </c>
      <c r="V637" s="141">
        <v>106.7</v>
      </c>
      <c r="W637" s="141">
        <v>106.7</v>
      </c>
      <c r="X637" s="141">
        <v>106.7</v>
      </c>
      <c r="Y637" s="141">
        <v>106.7</v>
      </c>
      <c r="Z637" s="141">
        <v>107.4</v>
      </c>
      <c r="AA637" s="141">
        <v>107.4</v>
      </c>
      <c r="AB637" s="141">
        <v>108.4</v>
      </c>
      <c r="AC637" s="141">
        <v>108.4</v>
      </c>
      <c r="AD637" s="141">
        <v>109.8</v>
      </c>
      <c r="AE637" s="141">
        <v>112.2</v>
      </c>
      <c r="AF637" s="141">
        <v>112.2</v>
      </c>
      <c r="AG637" s="141">
        <v>112.2</v>
      </c>
      <c r="AH637" s="141">
        <v>113.1</v>
      </c>
      <c r="AI637" s="141">
        <v>113.1</v>
      </c>
      <c r="AJ637" s="141">
        <v>113.1</v>
      </c>
      <c r="AK637" s="141">
        <v>113.1</v>
      </c>
      <c r="AL637" s="141">
        <v>113.1</v>
      </c>
      <c r="AM637" s="141">
        <v>113.1</v>
      </c>
      <c r="AN637" s="141">
        <v>113.8</v>
      </c>
      <c r="AO637" s="141">
        <v>113.8</v>
      </c>
      <c r="AP637" s="141">
        <v>113.8</v>
      </c>
      <c r="AQ637" s="141">
        <v>113.8</v>
      </c>
      <c r="AR637" s="141">
        <v>113.8</v>
      </c>
      <c r="AS637" s="141">
        <v>113.8</v>
      </c>
      <c r="AT637" s="141">
        <v>113.8</v>
      </c>
      <c r="AU637" s="141">
        <v>118.4</v>
      </c>
      <c r="AV637" s="141">
        <v>121.4</v>
      </c>
      <c r="AW637" s="141">
        <v>121.4</v>
      </c>
      <c r="AX637" s="141">
        <v>121.4</v>
      </c>
      <c r="AY637" s="141">
        <v>120.3</v>
      </c>
      <c r="AZ637" s="141">
        <v>125.2</v>
      </c>
      <c r="BA637" s="141">
        <v>125.2</v>
      </c>
      <c r="BB637" s="141">
        <v>125.2</v>
      </c>
      <c r="BC637" s="141">
        <v>124.4</v>
      </c>
      <c r="BD637" s="141">
        <v>124.4</v>
      </c>
      <c r="BE637" s="141">
        <v>124.4</v>
      </c>
      <c r="BF637" s="141">
        <v>124.4</v>
      </c>
      <c r="BG637" s="141">
        <v>120.3</v>
      </c>
      <c r="BH637" s="141">
        <v>120.4</v>
      </c>
      <c r="BI637" s="141">
        <v>120.7</v>
      </c>
      <c r="BJ637" s="141">
        <v>125.6</v>
      </c>
      <c r="BK637" s="141">
        <v>126.4</v>
      </c>
      <c r="BL637" s="141">
        <v>128.80000000000001</v>
      </c>
      <c r="BM637" s="141">
        <v>125.6</v>
      </c>
      <c r="BN637" s="141">
        <v>125.8</v>
      </c>
      <c r="BO637" s="141">
        <v>133.80000000000001</v>
      </c>
      <c r="BP637" s="141">
        <v>132</v>
      </c>
      <c r="BQ637" s="141">
        <v>122.2</v>
      </c>
      <c r="BR637" s="141">
        <v>122.2</v>
      </c>
      <c r="BS637" s="141">
        <v>122.2</v>
      </c>
      <c r="BT637" s="141">
        <v>122.2</v>
      </c>
      <c r="BU637" s="141">
        <v>122.2</v>
      </c>
      <c r="BV637" s="141">
        <v>122.2</v>
      </c>
      <c r="BW637" s="141">
        <v>122.2</v>
      </c>
      <c r="BX637" s="141">
        <v>122.1</v>
      </c>
      <c r="BY637" s="141">
        <v>124.1</v>
      </c>
      <c r="BZ637" s="141">
        <v>133.19999999999999</v>
      </c>
      <c r="CA637" s="141">
        <v>133.69999999999999</v>
      </c>
      <c r="CB637" s="141">
        <v>133.80000000000001</v>
      </c>
      <c r="CC637" s="141">
        <v>134</v>
      </c>
      <c r="CD637" s="141">
        <v>134.5</v>
      </c>
      <c r="CE637" s="141">
        <v>134.5</v>
      </c>
      <c r="CF637" s="141">
        <v>134.5</v>
      </c>
      <c r="CG637" s="141">
        <v>134.5</v>
      </c>
      <c r="CH637" s="141">
        <v>134.5</v>
      </c>
      <c r="CI637" s="141">
        <v>134.5</v>
      </c>
      <c r="CJ637" s="141">
        <v>134.5</v>
      </c>
      <c r="CK637" s="141">
        <v>139.6</v>
      </c>
      <c r="CL637" s="141">
        <v>139.9</v>
      </c>
    </row>
    <row r="638" spans="1:90" x14ac:dyDescent="0.2">
      <c r="A638" s="138" t="s">
        <v>3068</v>
      </c>
      <c r="B638" s="138" t="s">
        <v>4036</v>
      </c>
      <c r="C638" s="139">
        <v>1.304E-2</v>
      </c>
      <c r="D638" s="141">
        <v>103.2</v>
      </c>
      <c r="E638" s="141">
        <v>103.9</v>
      </c>
      <c r="F638" s="141">
        <v>103.9</v>
      </c>
      <c r="G638" s="141">
        <v>110.1</v>
      </c>
      <c r="H638" s="141">
        <v>111.1</v>
      </c>
      <c r="I638" s="141">
        <v>110.4</v>
      </c>
      <c r="J638" s="141">
        <v>110.4</v>
      </c>
      <c r="K638" s="141">
        <v>110.4</v>
      </c>
      <c r="L638" s="141">
        <v>110.4</v>
      </c>
      <c r="M638" s="141">
        <v>111.4</v>
      </c>
      <c r="N638" s="141">
        <v>111.4</v>
      </c>
      <c r="O638" s="141">
        <v>111.4</v>
      </c>
      <c r="P638" s="141">
        <v>111.6</v>
      </c>
      <c r="Q638" s="141">
        <v>111.6</v>
      </c>
      <c r="R638" s="141">
        <v>111.6</v>
      </c>
      <c r="S638" s="141">
        <v>110.4</v>
      </c>
      <c r="T638" s="141">
        <v>111.2</v>
      </c>
      <c r="U638" s="141">
        <v>113.6</v>
      </c>
      <c r="V638" s="141">
        <v>113.6</v>
      </c>
      <c r="W638" s="141">
        <v>113.6</v>
      </c>
      <c r="X638" s="141">
        <v>113.6</v>
      </c>
      <c r="Y638" s="141">
        <v>113.6</v>
      </c>
      <c r="Z638" s="141">
        <v>113.6</v>
      </c>
      <c r="AA638" s="141">
        <v>113.6</v>
      </c>
      <c r="AB638" s="141">
        <v>114.6</v>
      </c>
      <c r="AC638" s="141">
        <v>114.6</v>
      </c>
      <c r="AD638" s="141">
        <v>116.2</v>
      </c>
      <c r="AE638" s="141">
        <v>118.8</v>
      </c>
      <c r="AF638" s="141">
        <v>118.8</v>
      </c>
      <c r="AG638" s="141">
        <v>118.8</v>
      </c>
      <c r="AH638" s="141">
        <v>118.8</v>
      </c>
      <c r="AI638" s="141">
        <v>118.8</v>
      </c>
      <c r="AJ638" s="141">
        <v>118.8</v>
      </c>
      <c r="AK638" s="141">
        <v>118.8</v>
      </c>
      <c r="AL638" s="141">
        <v>118.8</v>
      </c>
      <c r="AM638" s="141">
        <v>118.6</v>
      </c>
      <c r="AN638" s="141">
        <v>121.5</v>
      </c>
      <c r="AO638" s="141">
        <v>123.5</v>
      </c>
      <c r="AP638" s="141">
        <v>122.9</v>
      </c>
      <c r="AQ638" s="141">
        <v>122.7</v>
      </c>
      <c r="AR638" s="141">
        <v>128.19999999999999</v>
      </c>
      <c r="AS638" s="141">
        <v>127.6</v>
      </c>
      <c r="AT638" s="141">
        <v>129.19999999999999</v>
      </c>
      <c r="AU638" s="141">
        <v>129.80000000000001</v>
      </c>
      <c r="AV638" s="141">
        <v>129.80000000000001</v>
      </c>
      <c r="AW638" s="141">
        <v>129.80000000000001</v>
      </c>
      <c r="AX638" s="141">
        <v>129.80000000000001</v>
      </c>
      <c r="AY638" s="141">
        <v>129.80000000000001</v>
      </c>
      <c r="AZ638" s="141">
        <v>129</v>
      </c>
      <c r="BA638" s="141">
        <v>129.69999999999999</v>
      </c>
      <c r="BB638" s="141">
        <v>129.6</v>
      </c>
      <c r="BC638" s="141">
        <v>131.30000000000001</v>
      </c>
      <c r="BD638" s="141">
        <v>131.5</v>
      </c>
      <c r="BE638" s="141">
        <v>131.4</v>
      </c>
      <c r="BF638" s="141">
        <v>132</v>
      </c>
      <c r="BG638" s="141">
        <v>132.19999999999999</v>
      </c>
      <c r="BH638" s="141">
        <v>129.69999999999999</v>
      </c>
      <c r="BI638" s="141">
        <v>129.80000000000001</v>
      </c>
      <c r="BJ638" s="141">
        <v>129.80000000000001</v>
      </c>
      <c r="BK638" s="141">
        <v>129.9</v>
      </c>
      <c r="BL638" s="141">
        <v>129.80000000000001</v>
      </c>
      <c r="BM638" s="141">
        <v>140.6</v>
      </c>
      <c r="BN638" s="141">
        <v>141.1</v>
      </c>
      <c r="BO638" s="141">
        <v>138.9</v>
      </c>
      <c r="BP638" s="141">
        <v>134.6</v>
      </c>
      <c r="BQ638" s="141">
        <v>135.30000000000001</v>
      </c>
      <c r="BR638" s="141">
        <v>135.1</v>
      </c>
      <c r="BS638" s="141">
        <v>135.19999999999999</v>
      </c>
      <c r="BT638" s="141">
        <v>135.30000000000001</v>
      </c>
      <c r="BU638" s="141">
        <v>135.4</v>
      </c>
      <c r="BV638" s="141">
        <v>135.30000000000001</v>
      </c>
      <c r="BW638" s="141">
        <v>135.30000000000001</v>
      </c>
      <c r="BX638" s="141">
        <v>138</v>
      </c>
      <c r="BY638" s="141">
        <v>133.6</v>
      </c>
      <c r="BZ638" s="141">
        <v>133.5</v>
      </c>
      <c r="CA638" s="141">
        <v>135.30000000000001</v>
      </c>
      <c r="CB638" s="141">
        <v>135.4</v>
      </c>
      <c r="CC638" s="141">
        <v>136</v>
      </c>
      <c r="CD638" s="141">
        <v>137</v>
      </c>
      <c r="CE638" s="141">
        <v>137.5</v>
      </c>
      <c r="CF638" s="141">
        <v>137.5</v>
      </c>
      <c r="CG638" s="141">
        <v>137.6</v>
      </c>
      <c r="CH638" s="141">
        <v>137.5</v>
      </c>
      <c r="CI638" s="141">
        <v>137.6</v>
      </c>
      <c r="CJ638" s="141">
        <v>137.69999999999999</v>
      </c>
      <c r="CK638" s="141">
        <v>137.6</v>
      </c>
      <c r="CL638" s="141">
        <v>137.6</v>
      </c>
    </row>
    <row r="639" spans="1:90" x14ac:dyDescent="0.2">
      <c r="A639" s="138" t="s">
        <v>4037</v>
      </c>
      <c r="B639" s="138" t="s">
        <v>4038</v>
      </c>
      <c r="C639" s="139">
        <v>2.844E-2</v>
      </c>
      <c r="D639" s="141">
        <v>104.7</v>
      </c>
      <c r="E639" s="141">
        <v>104.7</v>
      </c>
      <c r="F639" s="141">
        <v>107.9</v>
      </c>
      <c r="G639" s="141">
        <v>109.3</v>
      </c>
      <c r="H639" s="141">
        <v>109.3</v>
      </c>
      <c r="I639" s="141">
        <v>109.5</v>
      </c>
      <c r="J639" s="141">
        <v>111.3</v>
      </c>
      <c r="K639" s="141">
        <v>111.3</v>
      </c>
      <c r="L639" s="141">
        <v>111.3</v>
      </c>
      <c r="M639" s="141">
        <v>111.3</v>
      </c>
      <c r="N639" s="141">
        <v>111.3</v>
      </c>
      <c r="O639" s="141">
        <v>111.3</v>
      </c>
      <c r="P639" s="141">
        <v>111.4</v>
      </c>
      <c r="Q639" s="141">
        <v>111.9</v>
      </c>
      <c r="R639" s="141">
        <v>112.4</v>
      </c>
      <c r="S639" s="141">
        <v>116</v>
      </c>
      <c r="T639" s="141">
        <v>117.1</v>
      </c>
      <c r="U639" s="141">
        <v>118</v>
      </c>
      <c r="V639" s="141">
        <v>118</v>
      </c>
      <c r="W639" s="141">
        <v>124.6</v>
      </c>
      <c r="X639" s="141">
        <v>125.7</v>
      </c>
      <c r="Y639" s="141">
        <v>125.9</v>
      </c>
      <c r="Z639" s="141">
        <v>125.9</v>
      </c>
      <c r="AA639" s="141">
        <v>125.9</v>
      </c>
      <c r="AB639" s="141">
        <v>120.9</v>
      </c>
      <c r="AC639" s="141">
        <v>120.9</v>
      </c>
      <c r="AD639" s="141">
        <v>120.9</v>
      </c>
      <c r="AE639" s="141">
        <v>123.1</v>
      </c>
      <c r="AF639" s="141">
        <v>123.1</v>
      </c>
      <c r="AG639" s="141">
        <v>123.1</v>
      </c>
      <c r="AH639" s="141">
        <v>123.1</v>
      </c>
      <c r="AI639" s="141">
        <v>123.1</v>
      </c>
      <c r="AJ639" s="141">
        <v>123.1</v>
      </c>
      <c r="AK639" s="141">
        <v>123.1</v>
      </c>
      <c r="AL639" s="141">
        <v>123.1</v>
      </c>
      <c r="AM639" s="141">
        <v>123.3</v>
      </c>
      <c r="AN639" s="141">
        <v>123.4</v>
      </c>
      <c r="AO639" s="141">
        <v>123.4</v>
      </c>
      <c r="AP639" s="141">
        <v>123.3</v>
      </c>
      <c r="AQ639" s="141">
        <v>123.2</v>
      </c>
      <c r="AR639" s="141">
        <v>123.1</v>
      </c>
      <c r="AS639" s="141">
        <v>123.1</v>
      </c>
      <c r="AT639" s="141">
        <v>123.1</v>
      </c>
      <c r="AU639" s="141">
        <v>124.9</v>
      </c>
      <c r="AV639" s="141">
        <v>125.3</v>
      </c>
      <c r="AW639" s="141">
        <v>125.3</v>
      </c>
      <c r="AX639" s="141">
        <v>125.3</v>
      </c>
      <c r="AY639" s="141">
        <v>124.4</v>
      </c>
      <c r="AZ639" s="141">
        <v>124.3</v>
      </c>
      <c r="BA639" s="141">
        <v>124.3</v>
      </c>
      <c r="BB639" s="141">
        <v>124.2</v>
      </c>
      <c r="BC639" s="141">
        <v>124</v>
      </c>
      <c r="BD639" s="141">
        <v>124</v>
      </c>
      <c r="BE639" s="141">
        <v>124</v>
      </c>
      <c r="BF639" s="141">
        <v>124.3</v>
      </c>
      <c r="BG639" s="141">
        <v>125.4</v>
      </c>
      <c r="BH639" s="141">
        <v>125.4</v>
      </c>
      <c r="BI639" s="141">
        <v>125.4</v>
      </c>
      <c r="BJ639" s="141">
        <v>122.4</v>
      </c>
      <c r="BK639" s="141">
        <v>122.4</v>
      </c>
      <c r="BL639" s="141">
        <v>122.4</v>
      </c>
      <c r="BM639" s="141">
        <v>122.4</v>
      </c>
      <c r="BN639" s="141">
        <v>124.7</v>
      </c>
      <c r="BO639" s="141">
        <v>125.7</v>
      </c>
      <c r="BP639" s="141">
        <v>125.8</v>
      </c>
      <c r="BQ639" s="141">
        <v>125.8</v>
      </c>
      <c r="BR639" s="141">
        <v>125.8</v>
      </c>
      <c r="BS639" s="141">
        <v>125.8</v>
      </c>
      <c r="BT639" s="141">
        <v>129.5</v>
      </c>
      <c r="BU639" s="141">
        <v>130.69999999999999</v>
      </c>
      <c r="BV639" s="141">
        <v>130.69999999999999</v>
      </c>
      <c r="BW639" s="141">
        <v>130.80000000000001</v>
      </c>
      <c r="BX639" s="141">
        <v>131.1</v>
      </c>
      <c r="BY639" s="141">
        <v>131.1</v>
      </c>
      <c r="BZ639" s="141">
        <v>131.1</v>
      </c>
      <c r="CA639" s="141">
        <v>130.4</v>
      </c>
      <c r="CB639" s="141">
        <v>131.30000000000001</v>
      </c>
      <c r="CC639" s="141">
        <v>130.30000000000001</v>
      </c>
      <c r="CD639" s="141">
        <v>130.4</v>
      </c>
      <c r="CE639" s="141">
        <v>133.1</v>
      </c>
      <c r="CF639" s="141">
        <v>134</v>
      </c>
      <c r="CG639" s="141">
        <v>134</v>
      </c>
      <c r="CH639" s="141">
        <v>134</v>
      </c>
      <c r="CI639" s="141">
        <v>136</v>
      </c>
      <c r="CJ639" s="141">
        <v>136.5</v>
      </c>
      <c r="CK639" s="141">
        <v>135.5</v>
      </c>
      <c r="CL639" s="141">
        <v>137</v>
      </c>
    </row>
    <row r="640" spans="1:90" x14ac:dyDescent="0.2">
      <c r="A640" s="138" t="s">
        <v>4039</v>
      </c>
      <c r="B640" s="138" t="s">
        <v>4040</v>
      </c>
      <c r="C640" s="139">
        <v>9.3000000000000005E-4</v>
      </c>
      <c r="D640" s="141">
        <v>100</v>
      </c>
      <c r="E640" s="141">
        <v>100</v>
      </c>
      <c r="F640" s="141">
        <v>100</v>
      </c>
      <c r="G640" s="141">
        <v>98.9</v>
      </c>
      <c r="H640" s="141">
        <v>98.9</v>
      </c>
      <c r="I640" s="141">
        <v>101.7</v>
      </c>
      <c r="J640" s="141">
        <v>101.7</v>
      </c>
      <c r="K640" s="141">
        <v>101.7</v>
      </c>
      <c r="L640" s="141">
        <v>101.7</v>
      </c>
      <c r="M640" s="141">
        <v>101.7</v>
      </c>
      <c r="N640" s="141">
        <v>101.7</v>
      </c>
      <c r="O640" s="141">
        <v>101.7</v>
      </c>
      <c r="P640" s="141">
        <v>101.7</v>
      </c>
      <c r="Q640" s="141">
        <v>101.7</v>
      </c>
      <c r="R640" s="141">
        <v>101.4</v>
      </c>
      <c r="S640" s="141">
        <v>102.7</v>
      </c>
      <c r="T640" s="141">
        <v>102.7</v>
      </c>
      <c r="U640" s="141">
        <v>102.7</v>
      </c>
      <c r="V640" s="141">
        <v>102.7</v>
      </c>
      <c r="W640" s="141">
        <v>102.7</v>
      </c>
      <c r="X640" s="141">
        <v>102.7</v>
      </c>
      <c r="Y640" s="141">
        <v>102.7</v>
      </c>
      <c r="Z640" s="141">
        <v>102.7</v>
      </c>
      <c r="AA640" s="141">
        <v>104.4</v>
      </c>
      <c r="AB640" s="141">
        <v>104.4</v>
      </c>
      <c r="AC640" s="141">
        <v>104.4</v>
      </c>
      <c r="AD640" s="141">
        <v>104.4</v>
      </c>
      <c r="AE640" s="141">
        <v>105</v>
      </c>
      <c r="AF640" s="141">
        <v>105</v>
      </c>
      <c r="AG640" s="141">
        <v>105</v>
      </c>
      <c r="AH640" s="141">
        <v>105</v>
      </c>
      <c r="AI640" s="141">
        <v>105</v>
      </c>
      <c r="AJ640" s="141">
        <v>105</v>
      </c>
      <c r="AK640" s="141">
        <v>105</v>
      </c>
      <c r="AL640" s="141">
        <v>105</v>
      </c>
      <c r="AM640" s="141">
        <v>105.5</v>
      </c>
      <c r="AN640" s="141">
        <v>109.6</v>
      </c>
      <c r="AO640" s="141">
        <v>109.6</v>
      </c>
      <c r="AP640" s="141">
        <v>109.9</v>
      </c>
      <c r="AQ640" s="141">
        <v>109.9</v>
      </c>
      <c r="AR640" s="141">
        <v>109.9</v>
      </c>
      <c r="AS640" s="141">
        <v>109.9</v>
      </c>
      <c r="AT640" s="141">
        <v>109.9</v>
      </c>
      <c r="AU640" s="141">
        <v>109.9</v>
      </c>
      <c r="AV640" s="141">
        <v>109.9</v>
      </c>
      <c r="AW640" s="141">
        <v>109.9</v>
      </c>
      <c r="AX640" s="141">
        <v>111.4</v>
      </c>
      <c r="AY640" s="141">
        <v>112.4</v>
      </c>
      <c r="AZ640" s="141">
        <v>112.7</v>
      </c>
      <c r="BA640" s="141">
        <v>112.5</v>
      </c>
      <c r="BB640" s="141">
        <v>110.2</v>
      </c>
      <c r="BC640" s="141">
        <v>110.2</v>
      </c>
      <c r="BD640" s="141">
        <v>110.2</v>
      </c>
      <c r="BE640" s="141">
        <v>110.2</v>
      </c>
      <c r="BF640" s="141">
        <v>110.2</v>
      </c>
      <c r="BG640" s="141">
        <v>110.3</v>
      </c>
      <c r="BH640" s="141">
        <v>110.7</v>
      </c>
      <c r="BI640" s="141">
        <v>110.7</v>
      </c>
      <c r="BJ640" s="141">
        <v>106.2</v>
      </c>
      <c r="BK640" s="141">
        <v>104.3</v>
      </c>
      <c r="BL640" s="141">
        <v>107.4</v>
      </c>
      <c r="BM640" s="141">
        <v>107.4</v>
      </c>
      <c r="BN640" s="141">
        <v>107.7</v>
      </c>
      <c r="BO640" s="141">
        <v>108</v>
      </c>
      <c r="BP640" s="141">
        <v>107.9</v>
      </c>
      <c r="BQ640" s="141">
        <v>107.7</v>
      </c>
      <c r="BR640" s="141">
        <v>107.7</v>
      </c>
      <c r="BS640" s="141">
        <v>107.7</v>
      </c>
      <c r="BT640" s="141">
        <v>107.7</v>
      </c>
      <c r="BU640" s="141">
        <v>107.7</v>
      </c>
      <c r="BV640" s="141">
        <v>107.7</v>
      </c>
      <c r="BW640" s="141">
        <v>107.7</v>
      </c>
      <c r="BX640" s="141">
        <v>107.9</v>
      </c>
      <c r="BY640" s="141">
        <v>108.4</v>
      </c>
      <c r="BZ640" s="141">
        <v>107</v>
      </c>
      <c r="CA640" s="141">
        <v>106.6</v>
      </c>
      <c r="CB640" s="141">
        <v>107.4</v>
      </c>
      <c r="CC640" s="141">
        <v>107.4</v>
      </c>
      <c r="CD640" s="141">
        <v>107.4</v>
      </c>
      <c r="CE640" s="141">
        <v>107.4</v>
      </c>
      <c r="CF640" s="141">
        <v>107.4</v>
      </c>
      <c r="CG640" s="141">
        <v>107.6</v>
      </c>
      <c r="CH640" s="141">
        <v>107.4</v>
      </c>
      <c r="CI640" s="141">
        <v>107.7</v>
      </c>
      <c r="CJ640" s="141">
        <v>107.8</v>
      </c>
      <c r="CK640" s="141">
        <v>107.8</v>
      </c>
      <c r="CL640" s="141">
        <v>107.8</v>
      </c>
    </row>
    <row r="641" spans="1:90" x14ac:dyDescent="0.2">
      <c r="A641" s="138" t="s">
        <v>4041</v>
      </c>
      <c r="B641" s="138" t="s">
        <v>4042</v>
      </c>
      <c r="C641" s="139">
        <v>7.6060000000000003E-2</v>
      </c>
      <c r="D641" s="141">
        <v>100.2</v>
      </c>
      <c r="E641" s="141">
        <v>100.2</v>
      </c>
      <c r="F641" s="141">
        <v>100.2</v>
      </c>
      <c r="G641" s="141">
        <v>98.9</v>
      </c>
      <c r="H641" s="141">
        <v>99.1</v>
      </c>
      <c r="I641" s="141">
        <v>99.4</v>
      </c>
      <c r="J641" s="141">
        <v>99.6</v>
      </c>
      <c r="K641" s="141">
        <v>99.7</v>
      </c>
      <c r="L641" s="141">
        <v>99.7</v>
      </c>
      <c r="M641" s="141">
        <v>99.7</v>
      </c>
      <c r="N641" s="141">
        <v>99.7</v>
      </c>
      <c r="O641" s="141">
        <v>99.7</v>
      </c>
      <c r="P641" s="141">
        <v>99.7</v>
      </c>
      <c r="Q641" s="141">
        <v>99.8</v>
      </c>
      <c r="R641" s="141">
        <v>101</v>
      </c>
      <c r="S641" s="141">
        <v>106.5</v>
      </c>
      <c r="T641" s="141">
        <v>108.1</v>
      </c>
      <c r="U641" s="141">
        <v>108.1</v>
      </c>
      <c r="V641" s="141">
        <v>108.1</v>
      </c>
      <c r="W641" s="141">
        <v>108.1</v>
      </c>
      <c r="X641" s="141">
        <v>108</v>
      </c>
      <c r="Y641" s="141">
        <v>107.6</v>
      </c>
      <c r="Z641" s="141">
        <v>107.6</v>
      </c>
      <c r="AA641" s="141">
        <v>107.6</v>
      </c>
      <c r="AB641" s="141">
        <v>107.6</v>
      </c>
      <c r="AC641" s="141">
        <v>107.7</v>
      </c>
      <c r="AD641" s="141">
        <v>108.2</v>
      </c>
      <c r="AE641" s="141">
        <v>109.5</v>
      </c>
      <c r="AF641" s="141">
        <v>109.5</v>
      </c>
      <c r="AG641" s="141">
        <v>109.3</v>
      </c>
      <c r="AH641" s="141">
        <v>109.3</v>
      </c>
      <c r="AI641" s="141">
        <v>109.7</v>
      </c>
      <c r="AJ641" s="141">
        <v>110</v>
      </c>
      <c r="AK641" s="141">
        <v>110</v>
      </c>
      <c r="AL641" s="141">
        <v>110</v>
      </c>
      <c r="AM641" s="141">
        <v>110</v>
      </c>
      <c r="AN641" s="141">
        <v>112.2</v>
      </c>
      <c r="AO641" s="141">
        <v>112.2</v>
      </c>
      <c r="AP641" s="141">
        <v>112.1</v>
      </c>
      <c r="AQ641" s="141">
        <v>113.5</v>
      </c>
      <c r="AR641" s="141">
        <v>113.8</v>
      </c>
      <c r="AS641" s="141">
        <v>113.8</v>
      </c>
      <c r="AT641" s="141">
        <v>113.8</v>
      </c>
      <c r="AU641" s="141">
        <v>114.4</v>
      </c>
      <c r="AV641" s="141">
        <v>117</v>
      </c>
      <c r="AW641" s="141">
        <v>119</v>
      </c>
      <c r="AX641" s="141">
        <v>118.7</v>
      </c>
      <c r="AY641" s="141">
        <v>118.7</v>
      </c>
      <c r="AZ641" s="141">
        <v>114.1</v>
      </c>
      <c r="BA641" s="141">
        <v>111.3</v>
      </c>
      <c r="BB641" s="141">
        <v>110.8</v>
      </c>
      <c r="BC641" s="141">
        <v>108.1</v>
      </c>
      <c r="BD641" s="141">
        <v>108.4</v>
      </c>
      <c r="BE641" s="141">
        <v>110.5</v>
      </c>
      <c r="BF641" s="141">
        <v>111</v>
      </c>
      <c r="BG641" s="141">
        <v>111.5</v>
      </c>
      <c r="BH641" s="141">
        <v>111.5</v>
      </c>
      <c r="BI641" s="141">
        <v>111.5</v>
      </c>
      <c r="BJ641" s="141">
        <v>111.5</v>
      </c>
      <c r="BK641" s="141">
        <v>111.5</v>
      </c>
      <c r="BL641" s="141">
        <v>111.3</v>
      </c>
      <c r="BM641" s="141">
        <v>111.3</v>
      </c>
      <c r="BN641" s="141">
        <v>111.3</v>
      </c>
      <c r="BO641" s="141">
        <v>112.4</v>
      </c>
      <c r="BP641" s="141">
        <v>112.4</v>
      </c>
      <c r="BQ641" s="141">
        <v>112.4</v>
      </c>
      <c r="BR641" s="141">
        <v>112.4</v>
      </c>
      <c r="BS641" s="141">
        <v>112.4</v>
      </c>
      <c r="BT641" s="141">
        <v>112.4</v>
      </c>
      <c r="BU641" s="141">
        <v>112.4</v>
      </c>
      <c r="BV641" s="141">
        <v>112.4</v>
      </c>
      <c r="BW641" s="141">
        <v>112.4</v>
      </c>
      <c r="BX641" s="141">
        <v>111.9</v>
      </c>
      <c r="BY641" s="141">
        <v>111.7</v>
      </c>
      <c r="BZ641" s="141">
        <v>111.7</v>
      </c>
      <c r="CA641" s="141">
        <v>111.1</v>
      </c>
      <c r="CB641" s="141">
        <v>111.1</v>
      </c>
      <c r="CC641" s="141">
        <v>111.1</v>
      </c>
      <c r="CD641" s="141">
        <v>111.1</v>
      </c>
      <c r="CE641" s="141">
        <v>109.7</v>
      </c>
      <c r="CF641" s="141">
        <v>109.2</v>
      </c>
      <c r="CG641" s="141">
        <v>109.2</v>
      </c>
      <c r="CH641" s="141">
        <v>109.2</v>
      </c>
      <c r="CI641" s="141">
        <v>109.2</v>
      </c>
      <c r="CJ641" s="141">
        <v>109.2</v>
      </c>
      <c r="CK641" s="141">
        <v>109.2</v>
      </c>
      <c r="CL641" s="141">
        <v>109.2</v>
      </c>
    </row>
    <row r="642" spans="1:90" x14ac:dyDescent="0.2">
      <c r="A642" s="138" t="s">
        <v>4043</v>
      </c>
      <c r="B642" s="138" t="s">
        <v>2329</v>
      </c>
      <c r="C642" s="139">
        <v>8.9314800000000005</v>
      </c>
      <c r="D642" s="141">
        <v>100.9</v>
      </c>
      <c r="E642" s="141">
        <v>100.8</v>
      </c>
      <c r="F642" s="141">
        <v>101</v>
      </c>
      <c r="G642" s="141">
        <v>102.3</v>
      </c>
      <c r="H642" s="141">
        <v>102.7</v>
      </c>
      <c r="I642" s="141">
        <v>102.8</v>
      </c>
      <c r="J642" s="141">
        <v>103.1</v>
      </c>
      <c r="K642" s="141">
        <v>103.3</v>
      </c>
      <c r="L642" s="141">
        <v>103.3</v>
      </c>
      <c r="M642" s="141">
        <v>103.6</v>
      </c>
      <c r="N642" s="141">
        <v>103.9</v>
      </c>
      <c r="O642" s="141">
        <v>103.9</v>
      </c>
      <c r="P642" s="141">
        <v>104.5</v>
      </c>
      <c r="Q642" s="141">
        <v>104.7</v>
      </c>
      <c r="R642" s="141">
        <v>104.9</v>
      </c>
      <c r="S642" s="141">
        <v>108.3</v>
      </c>
      <c r="T642" s="141">
        <v>108.9</v>
      </c>
      <c r="U642" s="141">
        <v>109.4</v>
      </c>
      <c r="V642" s="141">
        <v>109.9</v>
      </c>
      <c r="W642" s="141">
        <v>109.9</v>
      </c>
      <c r="X642" s="141">
        <v>110.2</v>
      </c>
      <c r="Y642" s="141">
        <v>110.3</v>
      </c>
      <c r="Z642" s="141">
        <v>110.3</v>
      </c>
      <c r="AA642" s="141">
        <v>110.4</v>
      </c>
      <c r="AB642" s="141">
        <v>110.8</v>
      </c>
      <c r="AC642" s="141">
        <v>111.5</v>
      </c>
      <c r="AD642" s="141">
        <v>111.5</v>
      </c>
      <c r="AE642" s="141">
        <v>113.7</v>
      </c>
      <c r="AF642" s="141">
        <v>113.7</v>
      </c>
      <c r="AG642" s="141">
        <v>113.9</v>
      </c>
      <c r="AH642" s="141">
        <v>113.9</v>
      </c>
      <c r="AI642" s="141">
        <v>114</v>
      </c>
      <c r="AJ642" s="141">
        <v>114.1</v>
      </c>
      <c r="AK642" s="141">
        <v>114.2</v>
      </c>
      <c r="AL642" s="141">
        <v>114.2</v>
      </c>
      <c r="AM642" s="141">
        <v>114.2</v>
      </c>
      <c r="AN642" s="141">
        <v>114.5</v>
      </c>
      <c r="AO642" s="141">
        <v>114.4</v>
      </c>
      <c r="AP642" s="141">
        <v>114.9</v>
      </c>
      <c r="AQ642" s="141">
        <v>115.6</v>
      </c>
      <c r="AR642" s="141">
        <v>115.8</v>
      </c>
      <c r="AS642" s="141">
        <v>117.5</v>
      </c>
      <c r="AT642" s="141">
        <v>117.7</v>
      </c>
      <c r="AU642" s="141">
        <v>117.8</v>
      </c>
      <c r="AV642" s="141">
        <v>117.9</v>
      </c>
      <c r="AW642" s="141">
        <v>117.9</v>
      </c>
      <c r="AX642" s="141">
        <v>118.1</v>
      </c>
      <c r="AY642" s="141">
        <v>117.4</v>
      </c>
      <c r="AZ642" s="141">
        <v>118.1</v>
      </c>
      <c r="BA642" s="141">
        <v>117.8</v>
      </c>
      <c r="BB642" s="141">
        <v>117.7</v>
      </c>
      <c r="BC642" s="141">
        <v>117.9</v>
      </c>
      <c r="BD642" s="141">
        <v>117.8</v>
      </c>
      <c r="BE642" s="141">
        <v>117.8</v>
      </c>
      <c r="BF642" s="141">
        <v>117.8</v>
      </c>
      <c r="BG642" s="141">
        <v>118</v>
      </c>
      <c r="BH642" s="141">
        <v>117.1</v>
      </c>
      <c r="BI642" s="141">
        <v>117.4</v>
      </c>
      <c r="BJ642" s="141">
        <v>117.8</v>
      </c>
      <c r="BK642" s="141">
        <v>117.8</v>
      </c>
      <c r="BL642" s="141">
        <v>118.4</v>
      </c>
      <c r="BM642" s="141">
        <v>118.5</v>
      </c>
      <c r="BN642" s="141">
        <v>119.5</v>
      </c>
      <c r="BO642" s="141">
        <v>120.5</v>
      </c>
      <c r="BP642" s="141">
        <v>120.2</v>
      </c>
      <c r="BQ642" s="141">
        <v>120.4</v>
      </c>
      <c r="BR642" s="141">
        <v>120.5</v>
      </c>
      <c r="BS642" s="141">
        <v>120.8</v>
      </c>
      <c r="BT642" s="141">
        <v>121.1</v>
      </c>
      <c r="BU642" s="141">
        <v>121</v>
      </c>
      <c r="BV642" s="141">
        <v>121.2</v>
      </c>
      <c r="BW642" s="141">
        <v>121.9</v>
      </c>
      <c r="BX642" s="141">
        <v>122.3</v>
      </c>
      <c r="BY642" s="141">
        <v>122.5</v>
      </c>
      <c r="BZ642" s="141">
        <v>123.3</v>
      </c>
      <c r="CA642" s="141">
        <v>123.9</v>
      </c>
      <c r="CB642" s="141">
        <v>123.9</v>
      </c>
      <c r="CC642" s="141">
        <v>124</v>
      </c>
      <c r="CD642" s="141">
        <v>124.2</v>
      </c>
      <c r="CE642" s="141">
        <v>124.6</v>
      </c>
      <c r="CF642" s="141">
        <v>125.2</v>
      </c>
      <c r="CG642" s="141">
        <v>125.3</v>
      </c>
      <c r="CH642" s="141">
        <v>125.5</v>
      </c>
      <c r="CI642" s="141">
        <v>125.7</v>
      </c>
      <c r="CJ642" s="141">
        <v>126</v>
      </c>
      <c r="CK642" s="141">
        <v>126.3</v>
      </c>
      <c r="CL642" s="141">
        <v>126.4</v>
      </c>
    </row>
    <row r="643" spans="1:90" x14ac:dyDescent="0.2">
      <c r="A643" s="138" t="s">
        <v>4044</v>
      </c>
      <c r="B643" s="138" t="s">
        <v>2331</v>
      </c>
      <c r="C643" s="139">
        <v>0.13899</v>
      </c>
      <c r="D643" s="141">
        <v>100.6</v>
      </c>
      <c r="E643" s="141">
        <v>101.6</v>
      </c>
      <c r="F643" s="141">
        <v>101.7</v>
      </c>
      <c r="G643" s="141">
        <v>104.7</v>
      </c>
      <c r="H643" s="141">
        <v>105.3</v>
      </c>
      <c r="I643" s="141">
        <v>105.8</v>
      </c>
      <c r="J643" s="141">
        <v>106</v>
      </c>
      <c r="K643" s="141">
        <v>105.8</v>
      </c>
      <c r="L643" s="141">
        <v>105.8</v>
      </c>
      <c r="M643" s="141">
        <v>105.9</v>
      </c>
      <c r="N643" s="141">
        <v>106.3</v>
      </c>
      <c r="O643" s="141">
        <v>106.6</v>
      </c>
      <c r="P643" s="141">
        <v>108.2</v>
      </c>
      <c r="Q643" s="141">
        <v>108.2</v>
      </c>
      <c r="R643" s="141">
        <v>108.4</v>
      </c>
      <c r="S643" s="141">
        <v>109.1</v>
      </c>
      <c r="T643" s="141">
        <v>109.2</v>
      </c>
      <c r="U643" s="141">
        <v>110.1</v>
      </c>
      <c r="V643" s="141">
        <v>110.3</v>
      </c>
      <c r="W643" s="141">
        <v>110.5</v>
      </c>
      <c r="X643" s="141">
        <v>110.6</v>
      </c>
      <c r="Y643" s="141">
        <v>111.2</v>
      </c>
      <c r="Z643" s="141">
        <v>111.5</v>
      </c>
      <c r="AA643" s="141">
        <v>111.5</v>
      </c>
      <c r="AB643" s="141">
        <v>112</v>
      </c>
      <c r="AC643" s="141">
        <v>112.3</v>
      </c>
      <c r="AD643" s="141">
        <v>112.3</v>
      </c>
      <c r="AE643" s="141">
        <v>113.4</v>
      </c>
      <c r="AF643" s="141">
        <v>113.5</v>
      </c>
      <c r="AG643" s="141">
        <v>113.9</v>
      </c>
      <c r="AH643" s="141">
        <v>114</v>
      </c>
      <c r="AI643" s="141">
        <v>114</v>
      </c>
      <c r="AJ643" s="141">
        <v>114.3</v>
      </c>
      <c r="AK643" s="141">
        <v>114.6</v>
      </c>
      <c r="AL643" s="141">
        <v>115</v>
      </c>
      <c r="AM643" s="141">
        <v>118</v>
      </c>
      <c r="AN643" s="141">
        <v>117.2</v>
      </c>
      <c r="AO643" s="141">
        <v>117.4</v>
      </c>
      <c r="AP643" s="141">
        <v>117.2</v>
      </c>
      <c r="AQ643" s="141">
        <v>117.8</v>
      </c>
      <c r="AR643" s="141">
        <v>118.6</v>
      </c>
      <c r="AS643" s="141">
        <v>119.3</v>
      </c>
      <c r="AT643" s="141">
        <v>120</v>
      </c>
      <c r="AU643" s="141">
        <v>120.6</v>
      </c>
      <c r="AV643" s="141">
        <v>120.8</v>
      </c>
      <c r="AW643" s="141">
        <v>120.9</v>
      </c>
      <c r="AX643" s="141">
        <v>121.5</v>
      </c>
      <c r="AY643" s="141">
        <v>121.3</v>
      </c>
      <c r="AZ643" s="141">
        <v>121.9</v>
      </c>
      <c r="BA643" s="141">
        <v>120.6</v>
      </c>
      <c r="BB643" s="141">
        <v>121</v>
      </c>
      <c r="BC643" s="141">
        <v>121.6</v>
      </c>
      <c r="BD643" s="141">
        <v>121.7</v>
      </c>
      <c r="BE643" s="141">
        <v>121.9</v>
      </c>
      <c r="BF643" s="141">
        <v>121.9</v>
      </c>
      <c r="BG643" s="141">
        <v>121.6</v>
      </c>
      <c r="BH643" s="141">
        <v>121.2</v>
      </c>
      <c r="BI643" s="141">
        <v>120.5</v>
      </c>
      <c r="BJ643" s="141">
        <v>120.1</v>
      </c>
      <c r="BK643" s="141">
        <v>120.4</v>
      </c>
      <c r="BL643" s="141">
        <v>120.8</v>
      </c>
      <c r="BM643" s="141">
        <v>128.9</v>
      </c>
      <c r="BN643" s="141">
        <v>137.30000000000001</v>
      </c>
      <c r="BO643" s="141">
        <v>135.80000000000001</v>
      </c>
      <c r="BP643" s="141">
        <v>134.19999999999999</v>
      </c>
      <c r="BQ643" s="141">
        <v>133.69999999999999</v>
      </c>
      <c r="BR643" s="141">
        <v>133.69999999999999</v>
      </c>
      <c r="BS643" s="141">
        <v>133.69999999999999</v>
      </c>
      <c r="BT643" s="141">
        <v>133.69999999999999</v>
      </c>
      <c r="BU643" s="141">
        <v>133.69999999999999</v>
      </c>
      <c r="BV643" s="141">
        <v>133.69999999999999</v>
      </c>
      <c r="BW643" s="141">
        <v>133.69999999999999</v>
      </c>
      <c r="BX643" s="141">
        <v>133.19999999999999</v>
      </c>
      <c r="BY643" s="141">
        <v>132.6</v>
      </c>
      <c r="BZ643" s="141">
        <v>133.1</v>
      </c>
      <c r="CA643" s="141">
        <v>132.69999999999999</v>
      </c>
      <c r="CB643" s="141">
        <v>132</v>
      </c>
      <c r="CC643" s="141">
        <v>133.19999999999999</v>
      </c>
      <c r="CD643" s="141">
        <v>133.4</v>
      </c>
      <c r="CE643" s="141">
        <v>133.30000000000001</v>
      </c>
      <c r="CF643" s="141">
        <v>133.69999999999999</v>
      </c>
      <c r="CG643" s="141">
        <v>133.9</v>
      </c>
      <c r="CH643" s="141">
        <v>134.1</v>
      </c>
      <c r="CI643" s="141">
        <v>134.6</v>
      </c>
      <c r="CJ643" s="141">
        <v>135.19999999999999</v>
      </c>
      <c r="CK643" s="141">
        <v>135.5</v>
      </c>
      <c r="CL643" s="141">
        <v>135.1</v>
      </c>
    </row>
    <row r="644" spans="1:90" x14ac:dyDescent="0.2">
      <c r="A644" s="138" t="s">
        <v>4045</v>
      </c>
      <c r="B644" s="138" t="s">
        <v>2333</v>
      </c>
      <c r="C644" s="139">
        <v>9.2899999999999996E-3</v>
      </c>
      <c r="D644" s="141">
        <v>100.1</v>
      </c>
      <c r="E644" s="141">
        <v>100.1</v>
      </c>
      <c r="F644" s="141">
        <v>100.1</v>
      </c>
      <c r="G644" s="141">
        <v>107.7</v>
      </c>
      <c r="H644" s="141">
        <v>107.7</v>
      </c>
      <c r="I644" s="141">
        <v>107.7</v>
      </c>
      <c r="J644" s="141">
        <v>107.7</v>
      </c>
      <c r="K644" s="141">
        <v>107.7</v>
      </c>
      <c r="L644" s="141">
        <v>107.7</v>
      </c>
      <c r="M644" s="141">
        <v>107.7</v>
      </c>
      <c r="N644" s="141">
        <v>107.7</v>
      </c>
      <c r="O644" s="141">
        <v>108.1</v>
      </c>
      <c r="P644" s="141">
        <v>109.7</v>
      </c>
      <c r="Q644" s="141">
        <v>110.4</v>
      </c>
      <c r="R644" s="141">
        <v>110.6</v>
      </c>
      <c r="S644" s="141">
        <v>114.1</v>
      </c>
      <c r="T644" s="141">
        <v>114.1</v>
      </c>
      <c r="U644" s="141">
        <v>114.1</v>
      </c>
      <c r="V644" s="141">
        <v>114.1</v>
      </c>
      <c r="W644" s="141">
        <v>114.1</v>
      </c>
      <c r="X644" s="141">
        <v>114.1</v>
      </c>
      <c r="Y644" s="141">
        <v>114.1</v>
      </c>
      <c r="Z644" s="141">
        <v>114.1</v>
      </c>
      <c r="AA644" s="141">
        <v>114.8</v>
      </c>
      <c r="AB644" s="141">
        <v>118.1</v>
      </c>
      <c r="AC644" s="141">
        <v>118.1</v>
      </c>
      <c r="AD644" s="141">
        <v>118.1</v>
      </c>
      <c r="AE644" s="141">
        <v>124.2</v>
      </c>
      <c r="AF644" s="141">
        <v>124.2</v>
      </c>
      <c r="AG644" s="141">
        <v>124.2</v>
      </c>
      <c r="AH644" s="141">
        <v>124.2</v>
      </c>
      <c r="AI644" s="141">
        <v>124.2</v>
      </c>
      <c r="AJ644" s="141">
        <v>124.2</v>
      </c>
      <c r="AK644" s="141">
        <v>124.2</v>
      </c>
      <c r="AL644" s="141">
        <v>124.2</v>
      </c>
      <c r="AM644" s="141">
        <v>124.2</v>
      </c>
      <c r="AN644" s="141">
        <v>125.1</v>
      </c>
      <c r="AO644" s="141">
        <v>125.1</v>
      </c>
      <c r="AP644" s="141">
        <v>125.2</v>
      </c>
      <c r="AQ644" s="141">
        <v>127.4</v>
      </c>
      <c r="AR644" s="141">
        <v>127.9</v>
      </c>
      <c r="AS644" s="141">
        <v>127.9</v>
      </c>
      <c r="AT644" s="141">
        <v>127.9</v>
      </c>
      <c r="AU644" s="141">
        <v>127.9</v>
      </c>
      <c r="AV644" s="141">
        <v>129.80000000000001</v>
      </c>
      <c r="AW644" s="141">
        <v>130.4</v>
      </c>
      <c r="AX644" s="141">
        <v>133.19999999999999</v>
      </c>
      <c r="AY644" s="141">
        <v>132.80000000000001</v>
      </c>
      <c r="AZ644" s="141">
        <v>138.30000000000001</v>
      </c>
      <c r="BA644" s="141">
        <v>138.69999999999999</v>
      </c>
      <c r="BB644" s="141">
        <v>139</v>
      </c>
      <c r="BC644" s="141">
        <v>139.30000000000001</v>
      </c>
      <c r="BD644" s="141">
        <v>139.30000000000001</v>
      </c>
      <c r="BE644" s="141">
        <v>139.30000000000001</v>
      </c>
      <c r="BF644" s="141">
        <v>139.9</v>
      </c>
      <c r="BG644" s="141">
        <v>139.9</v>
      </c>
      <c r="BH644" s="141">
        <v>139.9</v>
      </c>
      <c r="BI644" s="141">
        <v>139.9</v>
      </c>
      <c r="BJ644" s="141">
        <v>136.30000000000001</v>
      </c>
      <c r="BK644" s="141">
        <v>136.30000000000001</v>
      </c>
      <c r="BL644" s="141">
        <v>140.19999999999999</v>
      </c>
      <c r="BM644" s="141">
        <v>140</v>
      </c>
      <c r="BN644" s="141">
        <v>140</v>
      </c>
      <c r="BO644" s="141">
        <v>140</v>
      </c>
      <c r="BP644" s="141">
        <v>140</v>
      </c>
      <c r="BQ644" s="141">
        <v>140</v>
      </c>
      <c r="BR644" s="141">
        <v>140</v>
      </c>
      <c r="BS644" s="141">
        <v>140</v>
      </c>
      <c r="BT644" s="141">
        <v>140</v>
      </c>
      <c r="BU644" s="141">
        <v>140</v>
      </c>
      <c r="BV644" s="141">
        <v>140</v>
      </c>
      <c r="BW644" s="141">
        <v>140</v>
      </c>
      <c r="BX644" s="141">
        <v>137.1</v>
      </c>
      <c r="BY644" s="141">
        <v>138.69999999999999</v>
      </c>
      <c r="BZ644" s="141">
        <v>138.4</v>
      </c>
      <c r="CA644" s="141">
        <v>137.9</v>
      </c>
      <c r="CB644" s="141">
        <v>137.69999999999999</v>
      </c>
      <c r="CC644" s="141">
        <v>142</v>
      </c>
      <c r="CD644" s="141">
        <v>139.80000000000001</v>
      </c>
      <c r="CE644" s="141">
        <v>139.69999999999999</v>
      </c>
      <c r="CF644" s="141">
        <v>139.80000000000001</v>
      </c>
      <c r="CG644" s="141">
        <v>140.1</v>
      </c>
      <c r="CH644" s="141">
        <v>140.69999999999999</v>
      </c>
      <c r="CI644" s="141">
        <v>140.19999999999999</v>
      </c>
      <c r="CJ644" s="141">
        <v>139.80000000000001</v>
      </c>
      <c r="CK644" s="141">
        <v>140</v>
      </c>
      <c r="CL644" s="141">
        <v>140.1</v>
      </c>
    </row>
    <row r="645" spans="1:90" x14ac:dyDescent="0.2">
      <c r="A645" s="138" t="s">
        <v>4046</v>
      </c>
      <c r="B645" s="138" t="s">
        <v>2335</v>
      </c>
      <c r="C645" s="139">
        <v>9.1599999999999997E-3</v>
      </c>
      <c r="D645" s="141">
        <v>101.1</v>
      </c>
      <c r="E645" s="141">
        <v>101.3</v>
      </c>
      <c r="F645" s="141">
        <v>102.3</v>
      </c>
      <c r="G645" s="141">
        <v>106.1</v>
      </c>
      <c r="H645" s="141">
        <v>106.3</v>
      </c>
      <c r="I645" s="141">
        <v>106.6</v>
      </c>
      <c r="J645" s="141">
        <v>111.1</v>
      </c>
      <c r="K645" s="141">
        <v>107.9</v>
      </c>
      <c r="L645" s="141">
        <v>107.6</v>
      </c>
      <c r="M645" s="141">
        <v>104.9</v>
      </c>
      <c r="N645" s="141">
        <v>107</v>
      </c>
      <c r="O645" s="141">
        <v>109.4</v>
      </c>
      <c r="P645" s="141">
        <v>120.1</v>
      </c>
      <c r="Q645" s="141">
        <v>120.8</v>
      </c>
      <c r="R645" s="141">
        <v>121.1</v>
      </c>
      <c r="S645" s="141">
        <v>128.30000000000001</v>
      </c>
      <c r="T645" s="141">
        <v>127.6</v>
      </c>
      <c r="U645" s="141">
        <v>128.30000000000001</v>
      </c>
      <c r="V645" s="141">
        <v>130</v>
      </c>
      <c r="W645" s="141">
        <v>133.69999999999999</v>
      </c>
      <c r="X645" s="141">
        <v>135.19999999999999</v>
      </c>
      <c r="Y645" s="141">
        <v>135.30000000000001</v>
      </c>
      <c r="Z645" s="141">
        <v>137.1</v>
      </c>
      <c r="AA645" s="141">
        <v>137</v>
      </c>
      <c r="AB645" s="141">
        <v>139.30000000000001</v>
      </c>
      <c r="AC645" s="141">
        <v>140</v>
      </c>
      <c r="AD645" s="141">
        <v>139.9</v>
      </c>
      <c r="AE645" s="141">
        <v>138.30000000000001</v>
      </c>
      <c r="AF645" s="141">
        <v>135.1</v>
      </c>
      <c r="AG645" s="141">
        <v>135.4</v>
      </c>
      <c r="AH645" s="141">
        <v>136.19999999999999</v>
      </c>
      <c r="AI645" s="141">
        <v>137.1</v>
      </c>
      <c r="AJ645" s="141">
        <v>135.9</v>
      </c>
      <c r="AK645" s="141">
        <v>136.6</v>
      </c>
      <c r="AL645" s="141">
        <v>136.9</v>
      </c>
      <c r="AM645" s="141">
        <v>137.6</v>
      </c>
      <c r="AN645" s="141">
        <v>115</v>
      </c>
      <c r="AO645" s="141">
        <v>118</v>
      </c>
      <c r="AP645" s="141">
        <v>117.1</v>
      </c>
      <c r="AQ645" s="141">
        <v>111.7</v>
      </c>
      <c r="AR645" s="141">
        <v>112</v>
      </c>
      <c r="AS645" s="141">
        <v>112.5</v>
      </c>
      <c r="AT645" s="141">
        <v>120.1</v>
      </c>
      <c r="AU645" s="141">
        <v>112.1</v>
      </c>
      <c r="AV645" s="141">
        <v>113.5</v>
      </c>
      <c r="AW645" s="141">
        <v>114.5</v>
      </c>
      <c r="AX645" s="141">
        <v>120.8</v>
      </c>
      <c r="AY645" s="141">
        <v>121.7</v>
      </c>
      <c r="AZ645" s="141">
        <v>112.7</v>
      </c>
      <c r="BA645" s="141">
        <v>119.9</v>
      </c>
      <c r="BB645" s="141">
        <v>123.1</v>
      </c>
      <c r="BC645" s="141">
        <v>120.7</v>
      </c>
      <c r="BD645" s="141">
        <v>121.6</v>
      </c>
      <c r="BE645" s="141">
        <v>124.8</v>
      </c>
      <c r="BF645" s="141">
        <v>125.6</v>
      </c>
      <c r="BG645" s="141">
        <v>126.2</v>
      </c>
      <c r="BH645" s="141">
        <v>129.69999999999999</v>
      </c>
      <c r="BI645" s="141">
        <v>121.4</v>
      </c>
      <c r="BJ645" s="141">
        <v>123.6</v>
      </c>
      <c r="BK645" s="141">
        <v>120.3</v>
      </c>
      <c r="BL645" s="141">
        <v>116.4</v>
      </c>
      <c r="BM645" s="141">
        <v>114.6</v>
      </c>
      <c r="BN645" s="141">
        <v>114.9</v>
      </c>
      <c r="BO645" s="141">
        <v>114.8</v>
      </c>
      <c r="BP645" s="141">
        <v>114.7</v>
      </c>
      <c r="BQ645" s="141">
        <v>115.5</v>
      </c>
      <c r="BR645" s="141">
        <v>115.5</v>
      </c>
      <c r="BS645" s="141">
        <v>115.5</v>
      </c>
      <c r="BT645" s="141">
        <v>115.5</v>
      </c>
      <c r="BU645" s="141">
        <v>115.5</v>
      </c>
      <c r="BV645" s="141">
        <v>115.5</v>
      </c>
      <c r="BW645" s="141">
        <v>115.5</v>
      </c>
      <c r="BX645" s="141">
        <v>115.5</v>
      </c>
      <c r="BY645" s="141">
        <v>122.2</v>
      </c>
      <c r="BZ645" s="141">
        <v>126.1</v>
      </c>
      <c r="CA645" s="141">
        <v>126.1</v>
      </c>
      <c r="CB645" s="141">
        <v>126</v>
      </c>
      <c r="CC645" s="141">
        <v>126.1</v>
      </c>
      <c r="CD645" s="141">
        <v>125.9</v>
      </c>
      <c r="CE645" s="141">
        <v>125.9</v>
      </c>
      <c r="CF645" s="141">
        <v>125.9</v>
      </c>
      <c r="CG645" s="141">
        <v>125.9</v>
      </c>
      <c r="CH645" s="141">
        <v>124.7</v>
      </c>
      <c r="CI645" s="141">
        <v>124.7</v>
      </c>
      <c r="CJ645" s="141">
        <v>124.2</v>
      </c>
      <c r="CK645" s="141">
        <v>124.2</v>
      </c>
      <c r="CL645" s="141">
        <v>124.2</v>
      </c>
    </row>
    <row r="646" spans="1:90" x14ac:dyDescent="0.2">
      <c r="A646" s="138" t="s">
        <v>4047</v>
      </c>
      <c r="B646" s="138" t="s">
        <v>2337</v>
      </c>
      <c r="C646" s="139">
        <v>1.0240000000000001E-2</v>
      </c>
      <c r="D646" s="141">
        <v>100</v>
      </c>
      <c r="E646" s="141">
        <v>100</v>
      </c>
      <c r="F646" s="141">
        <v>100</v>
      </c>
      <c r="G646" s="141">
        <v>102.5</v>
      </c>
      <c r="H646" s="141">
        <v>102.5</v>
      </c>
      <c r="I646" s="141">
        <v>102.5</v>
      </c>
      <c r="J646" s="141">
        <v>102.5</v>
      </c>
      <c r="K646" s="141">
        <v>102.5</v>
      </c>
      <c r="L646" s="141">
        <v>102.5</v>
      </c>
      <c r="M646" s="141">
        <v>102.5</v>
      </c>
      <c r="N646" s="141">
        <v>102.5</v>
      </c>
      <c r="O646" s="141">
        <v>102.5</v>
      </c>
      <c r="P646" s="141">
        <v>102.5</v>
      </c>
      <c r="Q646" s="141">
        <v>102.5</v>
      </c>
      <c r="R646" s="141">
        <v>102.5</v>
      </c>
      <c r="S646" s="141">
        <v>106.9</v>
      </c>
      <c r="T646" s="141">
        <v>106.9</v>
      </c>
      <c r="U646" s="141">
        <v>106.9</v>
      </c>
      <c r="V646" s="141">
        <v>106.9</v>
      </c>
      <c r="W646" s="141">
        <v>106.9</v>
      </c>
      <c r="X646" s="141">
        <v>106.9</v>
      </c>
      <c r="Y646" s="141">
        <v>106.9</v>
      </c>
      <c r="Z646" s="141">
        <v>106.9</v>
      </c>
      <c r="AA646" s="141">
        <v>106.9</v>
      </c>
      <c r="AB646" s="141">
        <v>108.1</v>
      </c>
      <c r="AC646" s="141">
        <v>108.1</v>
      </c>
      <c r="AD646" s="141">
        <v>108.1</v>
      </c>
      <c r="AE646" s="141">
        <v>113.9</v>
      </c>
      <c r="AF646" s="141">
        <v>113.9</v>
      </c>
      <c r="AG646" s="141">
        <v>113.9</v>
      </c>
      <c r="AH646" s="141">
        <v>113.9</v>
      </c>
      <c r="AI646" s="141">
        <v>113.9</v>
      </c>
      <c r="AJ646" s="141">
        <v>113.9</v>
      </c>
      <c r="AK646" s="141">
        <v>113.9</v>
      </c>
      <c r="AL646" s="141">
        <v>113.9</v>
      </c>
      <c r="AM646" s="141">
        <v>117.8</v>
      </c>
      <c r="AN646" s="141">
        <v>130.6</v>
      </c>
      <c r="AO646" s="141">
        <v>130.6</v>
      </c>
      <c r="AP646" s="141">
        <v>127.5</v>
      </c>
      <c r="AQ646" s="141">
        <v>132.9</v>
      </c>
      <c r="AR646" s="141">
        <v>137.9</v>
      </c>
      <c r="AS646" s="141">
        <v>137.9</v>
      </c>
      <c r="AT646" s="141">
        <v>139.69999999999999</v>
      </c>
      <c r="AU646" s="141">
        <v>139.69999999999999</v>
      </c>
      <c r="AV646" s="141">
        <v>139.69999999999999</v>
      </c>
      <c r="AW646" s="141">
        <v>139.69999999999999</v>
      </c>
      <c r="AX646" s="141">
        <v>139.69999999999999</v>
      </c>
      <c r="AY646" s="141">
        <v>139.69999999999999</v>
      </c>
      <c r="AZ646" s="141">
        <v>141.9</v>
      </c>
      <c r="BA646" s="141">
        <v>141.9</v>
      </c>
      <c r="BB646" s="141">
        <v>143.69999999999999</v>
      </c>
      <c r="BC646" s="141">
        <v>146.4</v>
      </c>
      <c r="BD646" s="141">
        <v>146.4</v>
      </c>
      <c r="BE646" s="141">
        <v>146.4</v>
      </c>
      <c r="BF646" s="141">
        <v>145</v>
      </c>
      <c r="BG646" s="141">
        <v>140.69999999999999</v>
      </c>
      <c r="BH646" s="141">
        <v>140.69999999999999</v>
      </c>
      <c r="BI646" s="141">
        <v>140.69999999999999</v>
      </c>
      <c r="BJ646" s="141">
        <v>140.69999999999999</v>
      </c>
      <c r="BK646" s="141">
        <v>140.69999999999999</v>
      </c>
      <c r="BL646" s="141">
        <v>140.69999999999999</v>
      </c>
      <c r="BM646" s="141">
        <v>140.69999999999999</v>
      </c>
      <c r="BN646" s="141">
        <v>140.69999999999999</v>
      </c>
      <c r="BO646" s="141">
        <v>140.69999999999999</v>
      </c>
      <c r="BP646" s="141">
        <v>142.6</v>
      </c>
      <c r="BQ646" s="141">
        <v>142.6</v>
      </c>
      <c r="BR646" s="141">
        <v>142.6</v>
      </c>
      <c r="BS646" s="141">
        <v>142.6</v>
      </c>
      <c r="BT646" s="141">
        <v>142.6</v>
      </c>
      <c r="BU646" s="141">
        <v>142.6</v>
      </c>
      <c r="BV646" s="141">
        <v>142.6</v>
      </c>
      <c r="BW646" s="141">
        <v>143.5</v>
      </c>
      <c r="BX646" s="141">
        <v>153.5</v>
      </c>
      <c r="BY646" s="141">
        <v>154.30000000000001</v>
      </c>
      <c r="BZ646" s="141">
        <v>154.30000000000001</v>
      </c>
      <c r="CA646" s="141">
        <v>154.30000000000001</v>
      </c>
      <c r="CB646" s="141">
        <v>154.30000000000001</v>
      </c>
      <c r="CC646" s="141">
        <v>154.30000000000001</v>
      </c>
      <c r="CD646" s="141">
        <v>154.30000000000001</v>
      </c>
      <c r="CE646" s="141">
        <v>154.30000000000001</v>
      </c>
      <c r="CF646" s="141">
        <v>154.30000000000001</v>
      </c>
      <c r="CG646" s="141">
        <v>154.30000000000001</v>
      </c>
      <c r="CH646" s="141">
        <v>154.30000000000001</v>
      </c>
      <c r="CI646" s="141">
        <v>154.30000000000001</v>
      </c>
      <c r="CJ646" s="141">
        <v>158.6</v>
      </c>
      <c r="CK646" s="141">
        <v>160.4</v>
      </c>
      <c r="CL646" s="141">
        <v>160.4</v>
      </c>
    </row>
    <row r="647" spans="1:90" x14ac:dyDescent="0.2">
      <c r="A647" s="138" t="s">
        <v>4048</v>
      </c>
      <c r="B647" s="138" t="s">
        <v>2339</v>
      </c>
      <c r="C647" s="139">
        <v>1.6889999999999999E-2</v>
      </c>
      <c r="D647" s="141">
        <v>103.5</v>
      </c>
      <c r="E647" s="141">
        <v>103.3</v>
      </c>
      <c r="F647" s="141">
        <v>103.2</v>
      </c>
      <c r="G647" s="141">
        <v>115.2</v>
      </c>
      <c r="H647" s="141">
        <v>115.5</v>
      </c>
      <c r="I647" s="141">
        <v>115.2</v>
      </c>
      <c r="J647" s="141">
        <v>115.2</v>
      </c>
      <c r="K647" s="141">
        <v>115.2</v>
      </c>
      <c r="L647" s="141">
        <v>115.2</v>
      </c>
      <c r="M647" s="141">
        <v>115.6</v>
      </c>
      <c r="N647" s="141">
        <v>116.1</v>
      </c>
      <c r="O647" s="141">
        <v>116.8</v>
      </c>
      <c r="P647" s="141">
        <v>122.5</v>
      </c>
      <c r="Q647" s="141">
        <v>122.5</v>
      </c>
      <c r="R647" s="141">
        <v>124.2</v>
      </c>
      <c r="S647" s="141">
        <v>122.7</v>
      </c>
      <c r="T647" s="141">
        <v>123.2</v>
      </c>
      <c r="U647" s="141">
        <v>123.6</v>
      </c>
      <c r="V647" s="141">
        <v>123.7</v>
      </c>
      <c r="W647" s="141">
        <v>123.7</v>
      </c>
      <c r="X647" s="141">
        <v>123.7</v>
      </c>
      <c r="Y647" s="141">
        <v>124.6</v>
      </c>
      <c r="Z647" s="141">
        <v>125.2</v>
      </c>
      <c r="AA647" s="141">
        <v>125.2</v>
      </c>
      <c r="AB647" s="141">
        <v>125.2</v>
      </c>
      <c r="AC647" s="141">
        <v>127.3</v>
      </c>
      <c r="AD647" s="141">
        <v>127.3</v>
      </c>
      <c r="AE647" s="141">
        <v>129.30000000000001</v>
      </c>
      <c r="AF647" s="141">
        <v>131.4</v>
      </c>
      <c r="AG647" s="141">
        <v>133.30000000000001</v>
      </c>
      <c r="AH647" s="141">
        <v>133.30000000000001</v>
      </c>
      <c r="AI647" s="141">
        <v>133.30000000000001</v>
      </c>
      <c r="AJ647" s="141">
        <v>133.30000000000001</v>
      </c>
      <c r="AK647" s="141">
        <v>134.4</v>
      </c>
      <c r="AL647" s="141">
        <v>135.5</v>
      </c>
      <c r="AM647" s="141">
        <v>143.5</v>
      </c>
      <c r="AN647" s="141">
        <v>146.5</v>
      </c>
      <c r="AO647" s="141">
        <v>146.5</v>
      </c>
      <c r="AP647" s="141">
        <v>146.5</v>
      </c>
      <c r="AQ647" s="141">
        <v>146.80000000000001</v>
      </c>
      <c r="AR647" s="141">
        <v>147.19999999999999</v>
      </c>
      <c r="AS647" s="141">
        <v>147.19999999999999</v>
      </c>
      <c r="AT647" s="141">
        <v>147.19999999999999</v>
      </c>
      <c r="AU647" s="141">
        <v>149.6</v>
      </c>
      <c r="AV647" s="141">
        <v>149.6</v>
      </c>
      <c r="AW647" s="141">
        <v>149.6</v>
      </c>
      <c r="AX647" s="141">
        <v>149.6</v>
      </c>
      <c r="AY647" s="141">
        <v>147.5</v>
      </c>
      <c r="AZ647" s="141">
        <v>135.80000000000001</v>
      </c>
      <c r="BA647" s="141">
        <v>135.80000000000001</v>
      </c>
      <c r="BB647" s="141">
        <v>135.80000000000001</v>
      </c>
      <c r="BC647" s="141">
        <v>135.80000000000001</v>
      </c>
      <c r="BD647" s="141">
        <v>135.80000000000001</v>
      </c>
      <c r="BE647" s="141">
        <v>135.80000000000001</v>
      </c>
      <c r="BF647" s="141">
        <v>135.80000000000001</v>
      </c>
      <c r="BG647" s="141">
        <v>135.80000000000001</v>
      </c>
      <c r="BH647" s="141">
        <v>135.80000000000001</v>
      </c>
      <c r="BI647" s="141">
        <v>135.80000000000001</v>
      </c>
      <c r="BJ647" s="141">
        <v>138.4</v>
      </c>
      <c r="BK647" s="141">
        <v>139</v>
      </c>
      <c r="BL647" s="141">
        <v>138.19999999999999</v>
      </c>
      <c r="BM647" s="141">
        <v>140.6</v>
      </c>
      <c r="BN647" s="141">
        <v>140.6</v>
      </c>
      <c r="BO647" s="141">
        <v>140.6</v>
      </c>
      <c r="BP647" s="141">
        <v>140.6</v>
      </c>
      <c r="BQ647" s="141">
        <v>140.6</v>
      </c>
      <c r="BR647" s="141">
        <v>140.6</v>
      </c>
      <c r="BS647" s="141">
        <v>140.5</v>
      </c>
      <c r="BT647" s="141">
        <v>140.5</v>
      </c>
      <c r="BU647" s="141">
        <v>140.5</v>
      </c>
      <c r="BV647" s="141">
        <v>140.5</v>
      </c>
      <c r="BW647" s="141">
        <v>140.5</v>
      </c>
      <c r="BX647" s="141">
        <v>131.6</v>
      </c>
      <c r="BY647" s="141">
        <v>131.4</v>
      </c>
      <c r="BZ647" s="141">
        <v>132.5</v>
      </c>
      <c r="CA647" s="141">
        <v>132.5</v>
      </c>
      <c r="CB647" s="141">
        <v>132.5</v>
      </c>
      <c r="CC647" s="141">
        <v>132.5</v>
      </c>
      <c r="CD647" s="141">
        <v>135.5</v>
      </c>
      <c r="CE647" s="141">
        <v>135.5</v>
      </c>
      <c r="CF647" s="141">
        <v>135.5</v>
      </c>
      <c r="CG647" s="141">
        <v>132.5</v>
      </c>
      <c r="CH647" s="141">
        <v>132.5</v>
      </c>
      <c r="CI647" s="141">
        <v>132.5</v>
      </c>
      <c r="CJ647" s="141">
        <v>132.19999999999999</v>
      </c>
      <c r="CK647" s="141">
        <v>132.19999999999999</v>
      </c>
      <c r="CL647" s="141">
        <v>132.19999999999999</v>
      </c>
    </row>
    <row r="648" spans="1:90" x14ac:dyDescent="0.2">
      <c r="A648" s="138" t="s">
        <v>4049</v>
      </c>
      <c r="B648" s="138" t="s">
        <v>2341</v>
      </c>
      <c r="C648" s="139">
        <v>9.3410000000000007E-2</v>
      </c>
      <c r="D648" s="141">
        <v>100.2</v>
      </c>
      <c r="E648" s="141">
        <v>101.7</v>
      </c>
      <c r="F648" s="141">
        <v>101.7</v>
      </c>
      <c r="G648" s="141">
        <v>102.7</v>
      </c>
      <c r="H648" s="141">
        <v>103.5</v>
      </c>
      <c r="I648" s="141">
        <v>104.1</v>
      </c>
      <c r="J648" s="141">
        <v>104.1</v>
      </c>
      <c r="K648" s="141">
        <v>104.1</v>
      </c>
      <c r="L648" s="141">
        <v>104.1</v>
      </c>
      <c r="M648" s="141">
        <v>104.4</v>
      </c>
      <c r="N648" s="141">
        <v>104.8</v>
      </c>
      <c r="O648" s="141">
        <v>104.8</v>
      </c>
      <c r="P648" s="141">
        <v>104.8</v>
      </c>
      <c r="Q648" s="141">
        <v>104.8</v>
      </c>
      <c r="R648" s="141">
        <v>104.8</v>
      </c>
      <c r="S648" s="141">
        <v>104.6</v>
      </c>
      <c r="T648" s="141">
        <v>104.7</v>
      </c>
      <c r="U648" s="141">
        <v>105.9</v>
      </c>
      <c r="V648" s="141">
        <v>105.9</v>
      </c>
      <c r="W648" s="141">
        <v>105.9</v>
      </c>
      <c r="X648" s="141">
        <v>105.9</v>
      </c>
      <c r="Y648" s="141">
        <v>106.7</v>
      </c>
      <c r="Z648" s="141">
        <v>106.7</v>
      </c>
      <c r="AA648" s="141">
        <v>106.7</v>
      </c>
      <c r="AB648" s="141">
        <v>106.7</v>
      </c>
      <c r="AC648" s="141">
        <v>106.7</v>
      </c>
      <c r="AD648" s="141">
        <v>106.7</v>
      </c>
      <c r="AE648" s="141">
        <v>106.9</v>
      </c>
      <c r="AF648" s="141">
        <v>107.1</v>
      </c>
      <c r="AG648" s="141">
        <v>107.3</v>
      </c>
      <c r="AH648" s="141">
        <v>107.3</v>
      </c>
      <c r="AI648" s="141">
        <v>107.3</v>
      </c>
      <c r="AJ648" s="141">
        <v>107.7</v>
      </c>
      <c r="AK648" s="141">
        <v>108</v>
      </c>
      <c r="AL648" s="141">
        <v>108.3</v>
      </c>
      <c r="AM648" s="141">
        <v>110.9</v>
      </c>
      <c r="AN648" s="141">
        <v>109.9</v>
      </c>
      <c r="AO648" s="141">
        <v>109.9</v>
      </c>
      <c r="AP648" s="141">
        <v>109.9</v>
      </c>
      <c r="AQ648" s="141">
        <v>110.5</v>
      </c>
      <c r="AR648" s="141">
        <v>111</v>
      </c>
      <c r="AS648" s="141">
        <v>112</v>
      </c>
      <c r="AT648" s="141">
        <v>112.2</v>
      </c>
      <c r="AU648" s="141">
        <v>113.4</v>
      </c>
      <c r="AV648" s="141">
        <v>113.4</v>
      </c>
      <c r="AW648" s="141">
        <v>113.4</v>
      </c>
      <c r="AX648" s="141">
        <v>113.4</v>
      </c>
      <c r="AY648" s="141">
        <v>113.4</v>
      </c>
      <c r="AZ648" s="141">
        <v>116.4</v>
      </c>
      <c r="BA648" s="141">
        <v>113.8</v>
      </c>
      <c r="BB648" s="141">
        <v>113.8</v>
      </c>
      <c r="BC648" s="141">
        <v>114.7</v>
      </c>
      <c r="BD648" s="141">
        <v>114.7</v>
      </c>
      <c r="BE648" s="141">
        <v>114.7</v>
      </c>
      <c r="BF648" s="141">
        <v>114.7</v>
      </c>
      <c r="BG648" s="141">
        <v>114.7</v>
      </c>
      <c r="BH648" s="141">
        <v>113.8</v>
      </c>
      <c r="BI648" s="141">
        <v>113.5</v>
      </c>
      <c r="BJ648" s="141">
        <v>112.6</v>
      </c>
      <c r="BK648" s="141">
        <v>113.2</v>
      </c>
      <c r="BL648" s="141">
        <v>114</v>
      </c>
      <c r="BM648" s="141">
        <v>125.8</v>
      </c>
      <c r="BN648" s="141">
        <v>138.19999999999999</v>
      </c>
      <c r="BO648" s="141">
        <v>136</v>
      </c>
      <c r="BP648" s="141">
        <v>133.5</v>
      </c>
      <c r="BQ648" s="141">
        <v>132.6</v>
      </c>
      <c r="BR648" s="141">
        <v>132.6</v>
      </c>
      <c r="BS648" s="141">
        <v>132.6</v>
      </c>
      <c r="BT648" s="141">
        <v>132.6</v>
      </c>
      <c r="BU648" s="141">
        <v>132.6</v>
      </c>
      <c r="BV648" s="141">
        <v>132.6</v>
      </c>
      <c r="BW648" s="141">
        <v>132.6</v>
      </c>
      <c r="BX648" s="141">
        <v>132.69999999999999</v>
      </c>
      <c r="BY648" s="141">
        <v>130.80000000000001</v>
      </c>
      <c r="BZ648" s="141">
        <v>131</v>
      </c>
      <c r="CA648" s="141">
        <v>130.5</v>
      </c>
      <c r="CB648" s="141">
        <v>129.5</v>
      </c>
      <c r="CC648" s="141">
        <v>130.80000000000001</v>
      </c>
      <c r="CD648" s="141">
        <v>130.9</v>
      </c>
      <c r="CE648" s="141">
        <v>130.69999999999999</v>
      </c>
      <c r="CF648" s="141">
        <v>131.30000000000001</v>
      </c>
      <c r="CG648" s="141">
        <v>132</v>
      </c>
      <c r="CH648" s="141">
        <v>132.4</v>
      </c>
      <c r="CI648" s="141">
        <v>133.19999999999999</v>
      </c>
      <c r="CJ648" s="141">
        <v>133.69999999999999</v>
      </c>
      <c r="CK648" s="141">
        <v>134</v>
      </c>
      <c r="CL648" s="141">
        <v>133.30000000000001</v>
      </c>
    </row>
    <row r="649" spans="1:90" x14ac:dyDescent="0.2">
      <c r="A649" s="138" t="s">
        <v>4050</v>
      </c>
      <c r="B649" s="138" t="s">
        <v>4051</v>
      </c>
      <c r="C649" s="139">
        <v>1.8375900000000001</v>
      </c>
      <c r="D649" s="141">
        <v>101.3</v>
      </c>
      <c r="E649" s="141">
        <v>100.8</v>
      </c>
      <c r="F649" s="141">
        <v>101.3</v>
      </c>
      <c r="G649" s="141">
        <v>105.6</v>
      </c>
      <c r="H649" s="141">
        <v>107.1</v>
      </c>
      <c r="I649" s="141">
        <v>107</v>
      </c>
      <c r="J649" s="141">
        <v>107.9</v>
      </c>
      <c r="K649" s="141">
        <v>108.3</v>
      </c>
      <c r="L649" s="141">
        <v>108.3</v>
      </c>
      <c r="M649" s="141">
        <v>108.4</v>
      </c>
      <c r="N649" s="141">
        <v>108.6</v>
      </c>
      <c r="O649" s="141">
        <v>108.7</v>
      </c>
      <c r="P649" s="141">
        <v>109.6</v>
      </c>
      <c r="Q649" s="141">
        <v>109.6</v>
      </c>
      <c r="R649" s="141">
        <v>109.7</v>
      </c>
      <c r="S649" s="141">
        <v>113.5</v>
      </c>
      <c r="T649" s="141">
        <v>114.4</v>
      </c>
      <c r="U649" s="141">
        <v>116.5</v>
      </c>
      <c r="V649" s="141">
        <v>117.1</v>
      </c>
      <c r="W649" s="141">
        <v>116.5</v>
      </c>
      <c r="X649" s="141">
        <v>117</v>
      </c>
      <c r="Y649" s="141">
        <v>117.1</v>
      </c>
      <c r="Z649" s="141">
        <v>116.9</v>
      </c>
      <c r="AA649" s="141">
        <v>117</v>
      </c>
      <c r="AB649" s="141">
        <v>117.3</v>
      </c>
      <c r="AC649" s="141">
        <v>117.7</v>
      </c>
      <c r="AD649" s="141">
        <v>118.5</v>
      </c>
      <c r="AE649" s="141">
        <v>121.7</v>
      </c>
      <c r="AF649" s="141">
        <v>121.8</v>
      </c>
      <c r="AG649" s="141">
        <v>121.8</v>
      </c>
      <c r="AH649" s="141">
        <v>121.6</v>
      </c>
      <c r="AI649" s="141">
        <v>122</v>
      </c>
      <c r="AJ649" s="141">
        <v>122.6</v>
      </c>
      <c r="AK649" s="141">
        <v>122.8</v>
      </c>
      <c r="AL649" s="141">
        <v>122.8</v>
      </c>
      <c r="AM649" s="141">
        <v>123.9</v>
      </c>
      <c r="AN649" s="141">
        <v>124.6</v>
      </c>
      <c r="AO649" s="141">
        <v>124.4</v>
      </c>
      <c r="AP649" s="141">
        <v>125.7</v>
      </c>
      <c r="AQ649" s="141">
        <v>128</v>
      </c>
      <c r="AR649" s="141">
        <v>129</v>
      </c>
      <c r="AS649" s="141">
        <v>128.9</v>
      </c>
      <c r="AT649" s="141">
        <v>129.19999999999999</v>
      </c>
      <c r="AU649" s="141">
        <v>129.30000000000001</v>
      </c>
      <c r="AV649" s="141">
        <v>129.6</v>
      </c>
      <c r="AW649" s="141">
        <v>129.5</v>
      </c>
      <c r="AX649" s="141">
        <v>129.69999999999999</v>
      </c>
      <c r="AY649" s="141">
        <v>128.5</v>
      </c>
      <c r="AZ649" s="141">
        <v>130.1</v>
      </c>
      <c r="BA649" s="141">
        <v>129.80000000000001</v>
      </c>
      <c r="BB649" s="141">
        <v>130</v>
      </c>
      <c r="BC649" s="141">
        <v>130</v>
      </c>
      <c r="BD649" s="141">
        <v>129.9</v>
      </c>
      <c r="BE649" s="141">
        <v>129.6</v>
      </c>
      <c r="BF649" s="141">
        <v>129.69999999999999</v>
      </c>
      <c r="BG649" s="141">
        <v>130</v>
      </c>
      <c r="BH649" s="141">
        <v>130.19999999999999</v>
      </c>
      <c r="BI649" s="141">
        <v>130.30000000000001</v>
      </c>
      <c r="BJ649" s="141">
        <v>129.69999999999999</v>
      </c>
      <c r="BK649" s="141">
        <v>129.9</v>
      </c>
      <c r="BL649" s="141">
        <v>131.80000000000001</v>
      </c>
      <c r="BM649" s="141">
        <v>133.5</v>
      </c>
      <c r="BN649" s="141">
        <v>135.6</v>
      </c>
      <c r="BO649" s="141">
        <v>138.19999999999999</v>
      </c>
      <c r="BP649" s="141">
        <v>137.69999999999999</v>
      </c>
      <c r="BQ649" s="141">
        <v>138.19999999999999</v>
      </c>
      <c r="BR649" s="141">
        <v>138.6</v>
      </c>
      <c r="BS649" s="141">
        <v>138.5</v>
      </c>
      <c r="BT649" s="141">
        <v>138.9</v>
      </c>
      <c r="BU649" s="141">
        <v>138.69999999999999</v>
      </c>
      <c r="BV649" s="141">
        <v>138.80000000000001</v>
      </c>
      <c r="BW649" s="141">
        <v>139.4</v>
      </c>
      <c r="BX649" s="141">
        <v>139.9</v>
      </c>
      <c r="BY649" s="141">
        <v>140.30000000000001</v>
      </c>
      <c r="BZ649" s="141">
        <v>140.9</v>
      </c>
      <c r="CA649" s="141">
        <v>141.4</v>
      </c>
      <c r="CB649" s="141">
        <v>141.80000000000001</v>
      </c>
      <c r="CC649" s="141">
        <v>141.9</v>
      </c>
      <c r="CD649" s="141">
        <v>141.4</v>
      </c>
      <c r="CE649" s="141">
        <v>142</v>
      </c>
      <c r="CF649" s="141">
        <v>142.1</v>
      </c>
      <c r="CG649" s="141">
        <v>142.19999999999999</v>
      </c>
      <c r="CH649" s="141">
        <v>142.30000000000001</v>
      </c>
      <c r="CI649" s="141">
        <v>142.4</v>
      </c>
      <c r="CJ649" s="141">
        <v>142.80000000000001</v>
      </c>
      <c r="CK649" s="141">
        <v>143.6</v>
      </c>
      <c r="CL649" s="141">
        <v>144.19999999999999</v>
      </c>
    </row>
    <row r="650" spans="1:90" x14ac:dyDescent="0.2">
      <c r="A650" s="138" t="s">
        <v>4052</v>
      </c>
      <c r="B650" s="138" t="s">
        <v>4053</v>
      </c>
      <c r="C650" s="139">
        <v>0.25273000000000001</v>
      </c>
      <c r="D650" s="141">
        <v>100.7</v>
      </c>
      <c r="E650" s="141">
        <v>100.8</v>
      </c>
      <c r="F650" s="141">
        <v>100.9</v>
      </c>
      <c r="G650" s="141">
        <v>104.6</v>
      </c>
      <c r="H650" s="141">
        <v>113.7</v>
      </c>
      <c r="I650" s="141">
        <v>114</v>
      </c>
      <c r="J650" s="141">
        <v>115.4</v>
      </c>
      <c r="K650" s="141">
        <v>115.8</v>
      </c>
      <c r="L650" s="141">
        <v>115.8</v>
      </c>
      <c r="M650" s="141">
        <v>117.3</v>
      </c>
      <c r="N650" s="141">
        <v>117.5</v>
      </c>
      <c r="O650" s="141">
        <v>117.8</v>
      </c>
      <c r="P650" s="141">
        <v>118.8</v>
      </c>
      <c r="Q650" s="141">
        <v>119.2</v>
      </c>
      <c r="R650" s="141">
        <v>119.2</v>
      </c>
      <c r="S650" s="141">
        <v>120.2</v>
      </c>
      <c r="T650" s="141">
        <v>120.2</v>
      </c>
      <c r="U650" s="141">
        <v>130.4</v>
      </c>
      <c r="V650" s="141">
        <v>130.4</v>
      </c>
      <c r="W650" s="141">
        <v>130.30000000000001</v>
      </c>
      <c r="X650" s="141">
        <v>129.9</v>
      </c>
      <c r="Y650" s="141">
        <v>129.9</v>
      </c>
      <c r="Z650" s="141">
        <v>129.9</v>
      </c>
      <c r="AA650" s="141">
        <v>129.9</v>
      </c>
      <c r="AB650" s="141">
        <v>130.5</v>
      </c>
      <c r="AC650" s="141">
        <v>130.5</v>
      </c>
      <c r="AD650" s="141">
        <v>131.4</v>
      </c>
      <c r="AE650" s="141">
        <v>136.9</v>
      </c>
      <c r="AF650" s="141">
        <v>136.9</v>
      </c>
      <c r="AG650" s="141">
        <v>137.9</v>
      </c>
      <c r="AH650" s="141">
        <v>137.9</v>
      </c>
      <c r="AI650" s="141">
        <v>137.30000000000001</v>
      </c>
      <c r="AJ650" s="141">
        <v>137.4</v>
      </c>
      <c r="AK650" s="141">
        <v>137.4</v>
      </c>
      <c r="AL650" s="141">
        <v>137.4</v>
      </c>
      <c r="AM650" s="141">
        <v>138.19999999999999</v>
      </c>
      <c r="AN650" s="141">
        <v>138.30000000000001</v>
      </c>
      <c r="AO650" s="141">
        <v>138.30000000000001</v>
      </c>
      <c r="AP650" s="141">
        <v>138.30000000000001</v>
      </c>
      <c r="AQ650" s="141">
        <v>150.1</v>
      </c>
      <c r="AR650" s="141">
        <v>150.1</v>
      </c>
      <c r="AS650" s="141">
        <v>150.1</v>
      </c>
      <c r="AT650" s="141">
        <v>150.1</v>
      </c>
      <c r="AU650" s="141">
        <v>150</v>
      </c>
      <c r="AV650" s="141">
        <v>150</v>
      </c>
      <c r="AW650" s="141">
        <v>150</v>
      </c>
      <c r="AX650" s="141">
        <v>149.9</v>
      </c>
      <c r="AY650" s="141">
        <v>142.30000000000001</v>
      </c>
      <c r="AZ650" s="141">
        <v>139.69999999999999</v>
      </c>
      <c r="BA650" s="141">
        <v>139.69999999999999</v>
      </c>
      <c r="BB650" s="141">
        <v>139.69999999999999</v>
      </c>
      <c r="BC650" s="141">
        <v>144.19999999999999</v>
      </c>
      <c r="BD650" s="141">
        <v>144.19999999999999</v>
      </c>
      <c r="BE650" s="141">
        <v>144.19999999999999</v>
      </c>
      <c r="BF650" s="141">
        <v>144.19999999999999</v>
      </c>
      <c r="BG650" s="141">
        <v>144.5</v>
      </c>
      <c r="BH650" s="141">
        <v>143.9</v>
      </c>
      <c r="BI650" s="141">
        <v>143</v>
      </c>
      <c r="BJ650" s="141">
        <v>142.80000000000001</v>
      </c>
      <c r="BK650" s="141">
        <v>142.80000000000001</v>
      </c>
      <c r="BL650" s="141">
        <v>151</v>
      </c>
      <c r="BM650" s="141">
        <v>157.69999999999999</v>
      </c>
      <c r="BN650" s="141">
        <v>159.1</v>
      </c>
      <c r="BO650" s="141">
        <v>159.30000000000001</v>
      </c>
      <c r="BP650" s="141">
        <v>159.1</v>
      </c>
      <c r="BQ650" s="141">
        <v>161.69999999999999</v>
      </c>
      <c r="BR650" s="141">
        <v>161.69999999999999</v>
      </c>
      <c r="BS650" s="141">
        <v>161.69999999999999</v>
      </c>
      <c r="BT650" s="141">
        <v>161.69999999999999</v>
      </c>
      <c r="BU650" s="141">
        <v>161.69999999999999</v>
      </c>
      <c r="BV650" s="141">
        <v>161.69999999999999</v>
      </c>
      <c r="BW650" s="141">
        <v>161.69999999999999</v>
      </c>
      <c r="BX650" s="141">
        <v>162.1</v>
      </c>
      <c r="BY650" s="141">
        <v>162.6</v>
      </c>
      <c r="BZ650" s="141">
        <v>163.6</v>
      </c>
      <c r="CA650" s="141">
        <v>163.6</v>
      </c>
      <c r="CB650" s="141">
        <v>163.6</v>
      </c>
      <c r="CC650" s="141">
        <v>163.6</v>
      </c>
      <c r="CD650" s="141">
        <v>163.6</v>
      </c>
      <c r="CE650" s="141">
        <v>163.6</v>
      </c>
      <c r="CF650" s="141">
        <v>163.6</v>
      </c>
      <c r="CG650" s="141">
        <v>163.6</v>
      </c>
      <c r="CH650" s="141">
        <v>163.6</v>
      </c>
      <c r="CI650" s="141">
        <v>163.6</v>
      </c>
      <c r="CJ650" s="141">
        <v>163.6</v>
      </c>
      <c r="CK650" s="141">
        <v>164.5</v>
      </c>
      <c r="CL650" s="141">
        <v>167.3</v>
      </c>
    </row>
    <row r="651" spans="1:90" x14ac:dyDescent="0.2">
      <c r="A651" s="138" t="s">
        <v>4054</v>
      </c>
      <c r="B651" s="138" t="s">
        <v>4055</v>
      </c>
      <c r="C651" s="139">
        <v>2.249E-2</v>
      </c>
      <c r="D651" s="141">
        <v>107.1</v>
      </c>
      <c r="E651" s="141">
        <v>109.8</v>
      </c>
      <c r="F651" s="141">
        <v>109.8</v>
      </c>
      <c r="G651" s="141">
        <v>114.9</v>
      </c>
      <c r="H651" s="141">
        <v>114.9</v>
      </c>
      <c r="I651" s="141">
        <v>114.9</v>
      </c>
      <c r="J651" s="141">
        <v>114.9</v>
      </c>
      <c r="K651" s="141">
        <v>114.9</v>
      </c>
      <c r="L651" s="141">
        <v>114.9</v>
      </c>
      <c r="M651" s="141">
        <v>114.9</v>
      </c>
      <c r="N651" s="141">
        <v>114.9</v>
      </c>
      <c r="O651" s="141">
        <v>114.9</v>
      </c>
      <c r="P651" s="141">
        <v>114.9</v>
      </c>
      <c r="Q651" s="141">
        <v>114.9</v>
      </c>
      <c r="R651" s="141">
        <v>114.9</v>
      </c>
      <c r="S651" s="141">
        <v>126.5</v>
      </c>
      <c r="T651" s="141">
        <v>126.5</v>
      </c>
      <c r="U651" s="141">
        <v>126.5</v>
      </c>
      <c r="V651" s="141">
        <v>126.5</v>
      </c>
      <c r="W651" s="141">
        <v>126.5</v>
      </c>
      <c r="X651" s="141">
        <v>126.5</v>
      </c>
      <c r="Y651" s="141">
        <v>126.5</v>
      </c>
      <c r="Z651" s="141">
        <v>126.5</v>
      </c>
      <c r="AA651" s="141">
        <v>126.5</v>
      </c>
      <c r="AB651" s="141">
        <v>126.5</v>
      </c>
      <c r="AC651" s="141">
        <v>126.5</v>
      </c>
      <c r="AD651" s="141">
        <v>126.5</v>
      </c>
      <c r="AE651" s="141">
        <v>138.69999999999999</v>
      </c>
      <c r="AF651" s="141">
        <v>140</v>
      </c>
      <c r="AG651" s="141">
        <v>140</v>
      </c>
      <c r="AH651" s="141">
        <v>140</v>
      </c>
      <c r="AI651" s="141">
        <v>157.19999999999999</v>
      </c>
      <c r="AJ651" s="141">
        <v>162.9</v>
      </c>
      <c r="AK651" s="141">
        <v>162.9</v>
      </c>
      <c r="AL651" s="141">
        <v>162.9</v>
      </c>
      <c r="AM651" s="141">
        <v>162.9</v>
      </c>
      <c r="AN651" s="141">
        <v>162.9</v>
      </c>
      <c r="AO651" s="141">
        <v>162.9</v>
      </c>
      <c r="AP651" s="141">
        <v>162.9</v>
      </c>
      <c r="AQ651" s="141">
        <v>162.9</v>
      </c>
      <c r="AR651" s="141">
        <v>162</v>
      </c>
      <c r="AS651" s="141">
        <v>161.4</v>
      </c>
      <c r="AT651" s="141">
        <v>161.4</v>
      </c>
      <c r="AU651" s="141">
        <v>161.4</v>
      </c>
      <c r="AV651" s="141">
        <v>161.4</v>
      </c>
      <c r="AW651" s="141">
        <v>161.4</v>
      </c>
      <c r="AX651" s="141">
        <v>161.4</v>
      </c>
      <c r="AY651" s="141">
        <v>161.4</v>
      </c>
      <c r="AZ651" s="141">
        <v>157.6</v>
      </c>
      <c r="BA651" s="141">
        <v>157.6</v>
      </c>
      <c r="BB651" s="141">
        <v>157.6</v>
      </c>
      <c r="BC651" s="141">
        <v>157.6</v>
      </c>
      <c r="BD651" s="141">
        <v>157.6</v>
      </c>
      <c r="BE651" s="141">
        <v>157.6</v>
      </c>
      <c r="BF651" s="141">
        <v>157.6</v>
      </c>
      <c r="BG651" s="141">
        <v>157.6</v>
      </c>
      <c r="BH651" s="141">
        <v>157.6</v>
      </c>
      <c r="BI651" s="141">
        <v>157.6</v>
      </c>
      <c r="BJ651" s="141">
        <v>157.6</v>
      </c>
      <c r="BK651" s="141">
        <v>163.5</v>
      </c>
      <c r="BL651" s="141">
        <v>181.4</v>
      </c>
      <c r="BM651" s="141">
        <v>181.4</v>
      </c>
      <c r="BN651" s="141">
        <v>181.4</v>
      </c>
      <c r="BO651" s="141">
        <v>181.4</v>
      </c>
      <c r="BP651" s="141">
        <v>181.4</v>
      </c>
      <c r="BQ651" s="141">
        <v>181.4</v>
      </c>
      <c r="BR651" s="141">
        <v>181.4</v>
      </c>
      <c r="BS651" s="141">
        <v>181.4</v>
      </c>
      <c r="BT651" s="141">
        <v>181.4</v>
      </c>
      <c r="BU651" s="141">
        <v>181.4</v>
      </c>
      <c r="BV651" s="141">
        <v>181.4</v>
      </c>
      <c r="BW651" s="141">
        <v>181.4</v>
      </c>
      <c r="BX651" s="141">
        <v>181.4</v>
      </c>
      <c r="BY651" s="141">
        <v>181.3</v>
      </c>
      <c r="BZ651" s="141">
        <v>181.4</v>
      </c>
      <c r="CA651" s="141">
        <v>181.4</v>
      </c>
      <c r="CB651" s="141">
        <v>181.4</v>
      </c>
      <c r="CC651" s="141">
        <v>181.6</v>
      </c>
      <c r="CD651" s="141">
        <v>181.7</v>
      </c>
      <c r="CE651" s="141">
        <v>181.7</v>
      </c>
      <c r="CF651" s="141">
        <v>181.7</v>
      </c>
      <c r="CG651" s="141">
        <v>181.7</v>
      </c>
      <c r="CH651" s="141">
        <v>181.7</v>
      </c>
      <c r="CI651" s="141">
        <v>181.7</v>
      </c>
      <c r="CJ651" s="141">
        <v>181.7</v>
      </c>
      <c r="CK651" s="141">
        <v>181.7</v>
      </c>
      <c r="CL651" s="141">
        <v>181.7</v>
      </c>
    </row>
    <row r="652" spans="1:90" x14ac:dyDescent="0.2">
      <c r="A652" s="138" t="s">
        <v>4056</v>
      </c>
      <c r="B652" s="138" t="s">
        <v>4057</v>
      </c>
      <c r="C652" s="139">
        <v>9.9600000000000001E-3</v>
      </c>
      <c r="D652" s="141">
        <v>100</v>
      </c>
      <c r="E652" s="141">
        <v>100</v>
      </c>
      <c r="F652" s="141">
        <v>100</v>
      </c>
      <c r="G652" s="141">
        <v>101.7</v>
      </c>
      <c r="H652" s="141">
        <v>101.7</v>
      </c>
      <c r="I652" s="141">
        <v>101.7</v>
      </c>
      <c r="J652" s="141">
        <v>101.7</v>
      </c>
      <c r="K652" s="141">
        <v>101.7</v>
      </c>
      <c r="L652" s="141">
        <v>101.7</v>
      </c>
      <c r="M652" s="141">
        <v>101.7</v>
      </c>
      <c r="N652" s="141">
        <v>101.7</v>
      </c>
      <c r="O652" s="141">
        <v>101.7</v>
      </c>
      <c r="P652" s="141">
        <v>101.7</v>
      </c>
      <c r="Q652" s="141">
        <v>101.7</v>
      </c>
      <c r="R652" s="141">
        <v>101.7</v>
      </c>
      <c r="S652" s="141">
        <v>108.4</v>
      </c>
      <c r="T652" s="141">
        <v>108.4</v>
      </c>
      <c r="U652" s="141">
        <v>113.1</v>
      </c>
      <c r="V652" s="141">
        <v>114</v>
      </c>
      <c r="W652" s="141">
        <v>115.4</v>
      </c>
      <c r="X652" s="141">
        <v>115.4</v>
      </c>
      <c r="Y652" s="141">
        <v>115.4</v>
      </c>
      <c r="Z652" s="141">
        <v>115.4</v>
      </c>
      <c r="AA652" s="141">
        <v>115.4</v>
      </c>
      <c r="AB652" s="141">
        <v>114.8</v>
      </c>
      <c r="AC652" s="141">
        <v>114.8</v>
      </c>
      <c r="AD652" s="141">
        <v>114.8</v>
      </c>
      <c r="AE652" s="141">
        <v>118.1</v>
      </c>
      <c r="AF652" s="141">
        <v>118.1</v>
      </c>
      <c r="AG652" s="141">
        <v>118.9</v>
      </c>
      <c r="AH652" s="141">
        <v>120</v>
      </c>
      <c r="AI652" s="141">
        <v>120</v>
      </c>
      <c r="AJ652" s="141">
        <v>120</v>
      </c>
      <c r="AK652" s="141">
        <v>120</v>
      </c>
      <c r="AL652" s="141">
        <v>120</v>
      </c>
      <c r="AM652" s="141">
        <v>120</v>
      </c>
      <c r="AN652" s="141">
        <v>120</v>
      </c>
      <c r="AO652" s="141">
        <v>120</v>
      </c>
      <c r="AP652" s="141">
        <v>122.3</v>
      </c>
      <c r="AQ652" s="141">
        <v>142.5</v>
      </c>
      <c r="AR652" s="141">
        <v>144.80000000000001</v>
      </c>
      <c r="AS652" s="141">
        <v>144.80000000000001</v>
      </c>
      <c r="AT652" s="141">
        <v>144.80000000000001</v>
      </c>
      <c r="AU652" s="141">
        <v>144.80000000000001</v>
      </c>
      <c r="AV652" s="141">
        <v>144.80000000000001</v>
      </c>
      <c r="AW652" s="141">
        <v>144.80000000000001</v>
      </c>
      <c r="AX652" s="141">
        <v>144.80000000000001</v>
      </c>
      <c r="AY652" s="141">
        <v>144.5</v>
      </c>
      <c r="AZ652" s="141">
        <v>141.30000000000001</v>
      </c>
      <c r="BA652" s="141">
        <v>140.1</v>
      </c>
      <c r="BB652" s="141">
        <v>139</v>
      </c>
      <c r="BC652" s="141">
        <v>139</v>
      </c>
      <c r="BD652" s="141">
        <v>139</v>
      </c>
      <c r="BE652" s="141">
        <v>139</v>
      </c>
      <c r="BF652" s="141">
        <v>139</v>
      </c>
      <c r="BG652" s="141">
        <v>139</v>
      </c>
      <c r="BH652" s="141">
        <v>139</v>
      </c>
      <c r="BI652" s="141">
        <v>134.5</v>
      </c>
      <c r="BJ652" s="141">
        <v>134.5</v>
      </c>
      <c r="BK652" s="141">
        <v>134.5</v>
      </c>
      <c r="BL652" s="141">
        <v>134.5</v>
      </c>
      <c r="BM652" s="141">
        <v>134.5</v>
      </c>
      <c r="BN652" s="141">
        <v>134.80000000000001</v>
      </c>
      <c r="BO652" s="141">
        <v>135</v>
      </c>
      <c r="BP652" s="141">
        <v>135.19999999999999</v>
      </c>
      <c r="BQ652" s="141">
        <v>135.19999999999999</v>
      </c>
      <c r="BR652" s="141">
        <v>135.19999999999999</v>
      </c>
      <c r="BS652" s="141">
        <v>135.19999999999999</v>
      </c>
      <c r="BT652" s="141">
        <v>138.4</v>
      </c>
      <c r="BU652" s="141">
        <v>139.5</v>
      </c>
      <c r="BV652" s="141">
        <v>139.5</v>
      </c>
      <c r="BW652" s="141">
        <v>141.30000000000001</v>
      </c>
      <c r="BX652" s="141">
        <v>141.4</v>
      </c>
      <c r="BY652" s="141">
        <v>142.30000000000001</v>
      </c>
      <c r="BZ652" s="141">
        <v>141.6</v>
      </c>
      <c r="CA652" s="141">
        <v>141.6</v>
      </c>
      <c r="CB652" s="141">
        <v>142.6</v>
      </c>
      <c r="CC652" s="141">
        <v>142.30000000000001</v>
      </c>
      <c r="CD652" s="141">
        <v>142.4</v>
      </c>
      <c r="CE652" s="141">
        <v>140.5</v>
      </c>
      <c r="CF652" s="141">
        <v>141.9</v>
      </c>
      <c r="CG652" s="141">
        <v>141.9</v>
      </c>
      <c r="CH652" s="141">
        <v>141.9</v>
      </c>
      <c r="CI652" s="141">
        <v>141.9</v>
      </c>
      <c r="CJ652" s="141">
        <v>143.9</v>
      </c>
      <c r="CK652" s="141">
        <v>143.9</v>
      </c>
      <c r="CL652" s="141">
        <v>145.69999999999999</v>
      </c>
    </row>
    <row r="653" spans="1:90" x14ac:dyDescent="0.2">
      <c r="A653" s="138" t="s">
        <v>4058</v>
      </c>
      <c r="B653" s="138" t="s">
        <v>4059</v>
      </c>
      <c r="C653" s="139">
        <v>1.8159999999999999E-2</v>
      </c>
      <c r="D653" s="141">
        <v>100</v>
      </c>
      <c r="E653" s="141">
        <v>100</v>
      </c>
      <c r="F653" s="141">
        <v>100</v>
      </c>
      <c r="G653" s="141">
        <v>101.6</v>
      </c>
      <c r="H653" s="141">
        <v>101.6</v>
      </c>
      <c r="I653" s="141">
        <v>101.6</v>
      </c>
      <c r="J653" s="141">
        <v>101.6</v>
      </c>
      <c r="K653" s="141">
        <v>101.6</v>
      </c>
      <c r="L653" s="141">
        <v>101.6</v>
      </c>
      <c r="M653" s="141">
        <v>103.6</v>
      </c>
      <c r="N653" s="141">
        <v>103.6</v>
      </c>
      <c r="O653" s="141">
        <v>103.6</v>
      </c>
      <c r="P653" s="141">
        <v>103.6</v>
      </c>
      <c r="Q653" s="141">
        <v>103.6</v>
      </c>
      <c r="R653" s="141">
        <v>103.6</v>
      </c>
      <c r="S653" s="141">
        <v>105.5</v>
      </c>
      <c r="T653" s="141">
        <v>105.5</v>
      </c>
      <c r="U653" s="141">
        <v>105.5</v>
      </c>
      <c r="V653" s="141">
        <v>106.7</v>
      </c>
      <c r="W653" s="141">
        <v>106.7</v>
      </c>
      <c r="X653" s="141">
        <v>106.7</v>
      </c>
      <c r="Y653" s="141">
        <v>106.7</v>
      </c>
      <c r="Z653" s="141">
        <v>106.7</v>
      </c>
      <c r="AA653" s="141">
        <v>106.7</v>
      </c>
      <c r="AB653" s="141">
        <v>105.7</v>
      </c>
      <c r="AC653" s="141">
        <v>105.7</v>
      </c>
      <c r="AD653" s="141">
        <v>105.7</v>
      </c>
      <c r="AE653" s="141">
        <v>106.4</v>
      </c>
      <c r="AF653" s="141">
        <v>106.4</v>
      </c>
      <c r="AG653" s="141">
        <v>106.4</v>
      </c>
      <c r="AH653" s="141">
        <v>106.4</v>
      </c>
      <c r="AI653" s="141">
        <v>106.4</v>
      </c>
      <c r="AJ653" s="141">
        <v>106.4</v>
      </c>
      <c r="AK653" s="141">
        <v>106.4</v>
      </c>
      <c r="AL653" s="141">
        <v>106.4</v>
      </c>
      <c r="AM653" s="141">
        <v>106.4</v>
      </c>
      <c r="AN653" s="141">
        <v>106.9</v>
      </c>
      <c r="AO653" s="141">
        <v>106.9</v>
      </c>
      <c r="AP653" s="141">
        <v>106.9</v>
      </c>
      <c r="AQ653" s="141">
        <v>111.5</v>
      </c>
      <c r="AR653" s="141">
        <v>110.3</v>
      </c>
      <c r="AS653" s="141">
        <v>110.3</v>
      </c>
      <c r="AT653" s="141">
        <v>110.3</v>
      </c>
      <c r="AU653" s="141">
        <v>110.3</v>
      </c>
      <c r="AV653" s="141">
        <v>110.3</v>
      </c>
      <c r="AW653" s="141">
        <v>110.3</v>
      </c>
      <c r="AX653" s="141">
        <v>110.3</v>
      </c>
      <c r="AY653" s="141">
        <v>110.1</v>
      </c>
      <c r="AZ653" s="141">
        <v>109.4</v>
      </c>
      <c r="BA653" s="141">
        <v>109.4</v>
      </c>
      <c r="BB653" s="141">
        <v>109.4</v>
      </c>
      <c r="BC653" s="141">
        <v>109.4</v>
      </c>
      <c r="BD653" s="141">
        <v>109.4</v>
      </c>
      <c r="BE653" s="141">
        <v>109.4</v>
      </c>
      <c r="BF653" s="141">
        <v>109.4</v>
      </c>
      <c r="BG653" s="141">
        <v>109.4</v>
      </c>
      <c r="BH653" s="141">
        <v>109.4</v>
      </c>
      <c r="BI653" s="141">
        <v>109.4</v>
      </c>
      <c r="BJ653" s="141">
        <v>109.4</v>
      </c>
      <c r="BK653" s="141">
        <v>109.4</v>
      </c>
      <c r="BL653" s="141">
        <v>109.4</v>
      </c>
      <c r="BM653" s="141">
        <v>109.4</v>
      </c>
      <c r="BN653" s="141">
        <v>109.4</v>
      </c>
      <c r="BO653" s="141">
        <v>109.4</v>
      </c>
      <c r="BP653" s="141">
        <v>109.4</v>
      </c>
      <c r="BQ653" s="141">
        <v>109.4</v>
      </c>
      <c r="BR653" s="141">
        <v>109.4</v>
      </c>
      <c r="BS653" s="141">
        <v>109.4</v>
      </c>
      <c r="BT653" s="141">
        <v>109.4</v>
      </c>
      <c r="BU653" s="141">
        <v>109.4</v>
      </c>
      <c r="BV653" s="141">
        <v>109.4</v>
      </c>
      <c r="BW653" s="141">
        <v>109.4</v>
      </c>
      <c r="BX653" s="141">
        <v>109.4</v>
      </c>
      <c r="BY653" s="141">
        <v>112.3</v>
      </c>
      <c r="BZ653" s="141">
        <v>117.7</v>
      </c>
      <c r="CA653" s="141">
        <v>117.7</v>
      </c>
      <c r="CB653" s="141">
        <v>117.3</v>
      </c>
      <c r="CC653" s="141">
        <v>117.3</v>
      </c>
      <c r="CD653" s="141">
        <v>117.3</v>
      </c>
      <c r="CE653" s="141">
        <v>117.3</v>
      </c>
      <c r="CF653" s="141">
        <v>117.3</v>
      </c>
      <c r="CG653" s="141">
        <v>117.3</v>
      </c>
      <c r="CH653" s="141">
        <v>117.7</v>
      </c>
      <c r="CI653" s="141">
        <v>117</v>
      </c>
      <c r="CJ653" s="141">
        <v>115.9</v>
      </c>
      <c r="CK653" s="141">
        <v>115.9</v>
      </c>
      <c r="CL653" s="141">
        <v>115.9</v>
      </c>
    </row>
    <row r="654" spans="1:90" x14ac:dyDescent="0.2">
      <c r="A654" s="138" t="s">
        <v>4060</v>
      </c>
      <c r="B654" s="138" t="s">
        <v>4061</v>
      </c>
      <c r="C654" s="139">
        <v>5.0720000000000001E-2</v>
      </c>
      <c r="D654" s="141">
        <v>102.6</v>
      </c>
      <c r="E654" s="141">
        <v>102.6</v>
      </c>
      <c r="F654" s="141">
        <v>102.6</v>
      </c>
      <c r="G654" s="141">
        <v>106.9</v>
      </c>
      <c r="H654" s="141">
        <v>106.9</v>
      </c>
      <c r="I654" s="141">
        <v>106.9</v>
      </c>
      <c r="J654" s="141">
        <v>106.9</v>
      </c>
      <c r="K654" s="141">
        <v>106.9</v>
      </c>
      <c r="L654" s="141">
        <v>106.9</v>
      </c>
      <c r="M654" s="141">
        <v>106.9</v>
      </c>
      <c r="N654" s="141">
        <v>107.2</v>
      </c>
      <c r="O654" s="141">
        <v>106.8</v>
      </c>
      <c r="P654" s="141">
        <v>107.5</v>
      </c>
      <c r="Q654" s="141">
        <v>108.2</v>
      </c>
      <c r="R654" s="141">
        <v>109.8</v>
      </c>
      <c r="S654" s="141">
        <v>113.2</v>
      </c>
      <c r="T654" s="141">
        <v>113.6</v>
      </c>
      <c r="U654" s="141">
        <v>113.2</v>
      </c>
      <c r="V654" s="141">
        <v>111.1</v>
      </c>
      <c r="W654" s="141">
        <v>111.5</v>
      </c>
      <c r="X654" s="141">
        <v>113.2</v>
      </c>
      <c r="Y654" s="141">
        <v>112</v>
      </c>
      <c r="Z654" s="141">
        <v>112.3</v>
      </c>
      <c r="AA654" s="141">
        <v>112.6</v>
      </c>
      <c r="AB654" s="141">
        <v>113.9</v>
      </c>
      <c r="AC654" s="141">
        <v>114.3</v>
      </c>
      <c r="AD654" s="141">
        <v>115.3</v>
      </c>
      <c r="AE654" s="141">
        <v>118.1</v>
      </c>
      <c r="AF654" s="141">
        <v>117.9</v>
      </c>
      <c r="AG654" s="141">
        <v>118.3</v>
      </c>
      <c r="AH654" s="141">
        <v>118.3</v>
      </c>
      <c r="AI654" s="141">
        <v>118.3</v>
      </c>
      <c r="AJ654" s="141">
        <v>118.3</v>
      </c>
      <c r="AK654" s="141">
        <v>118.3</v>
      </c>
      <c r="AL654" s="141">
        <v>119.2</v>
      </c>
      <c r="AM654" s="141">
        <v>119.5</v>
      </c>
      <c r="AN654" s="141">
        <v>119</v>
      </c>
      <c r="AO654" s="141">
        <v>119.5</v>
      </c>
      <c r="AP654" s="141">
        <v>119.4</v>
      </c>
      <c r="AQ654" s="141">
        <v>120.4</v>
      </c>
      <c r="AR654" s="141">
        <v>120.6</v>
      </c>
      <c r="AS654" s="141">
        <v>122.1</v>
      </c>
      <c r="AT654" s="141">
        <v>122.1</v>
      </c>
      <c r="AU654" s="141">
        <v>123.7</v>
      </c>
      <c r="AV654" s="141">
        <v>123.7</v>
      </c>
      <c r="AW654" s="141">
        <v>122.5</v>
      </c>
      <c r="AX654" s="141">
        <v>122.5</v>
      </c>
      <c r="AY654" s="141">
        <v>122.5</v>
      </c>
      <c r="AZ654" s="141">
        <v>123.8</v>
      </c>
      <c r="BA654" s="141">
        <v>124.1</v>
      </c>
      <c r="BB654" s="141">
        <v>123.2</v>
      </c>
      <c r="BC654" s="141">
        <v>124.1</v>
      </c>
      <c r="BD654" s="141">
        <v>124.1</v>
      </c>
      <c r="BE654" s="141">
        <v>124.1</v>
      </c>
      <c r="BF654" s="141">
        <v>124.6</v>
      </c>
      <c r="BG654" s="141">
        <v>124.6</v>
      </c>
      <c r="BH654" s="141">
        <v>124.6</v>
      </c>
      <c r="BI654" s="141">
        <v>123.6</v>
      </c>
      <c r="BJ654" s="141">
        <v>123.9</v>
      </c>
      <c r="BK654" s="141">
        <v>124.8</v>
      </c>
      <c r="BL654" s="141">
        <v>124.9</v>
      </c>
      <c r="BM654" s="141">
        <v>126.3</v>
      </c>
      <c r="BN654" s="141">
        <v>130.6</v>
      </c>
      <c r="BO654" s="141">
        <v>165.1</v>
      </c>
      <c r="BP654" s="141">
        <v>153.19999999999999</v>
      </c>
      <c r="BQ654" s="141">
        <v>155.9</v>
      </c>
      <c r="BR654" s="141">
        <v>155.6</v>
      </c>
      <c r="BS654" s="141">
        <v>155.19999999999999</v>
      </c>
      <c r="BT654" s="141">
        <v>155.4</v>
      </c>
      <c r="BU654" s="141">
        <v>155.69999999999999</v>
      </c>
      <c r="BV654" s="141">
        <v>155.69999999999999</v>
      </c>
      <c r="BW654" s="141">
        <v>160.1</v>
      </c>
      <c r="BX654" s="141">
        <v>163.30000000000001</v>
      </c>
      <c r="BY654" s="141">
        <v>164.5</v>
      </c>
      <c r="BZ654" s="141">
        <v>164.4</v>
      </c>
      <c r="CA654" s="141">
        <v>165</v>
      </c>
      <c r="CB654" s="141">
        <v>166.2</v>
      </c>
      <c r="CC654" s="141">
        <v>166.6</v>
      </c>
      <c r="CD654" s="141">
        <v>169.5</v>
      </c>
      <c r="CE654" s="141">
        <v>169.5</v>
      </c>
      <c r="CF654" s="141">
        <v>169.5</v>
      </c>
      <c r="CG654" s="141">
        <v>169.5</v>
      </c>
      <c r="CH654" s="141">
        <v>169.5</v>
      </c>
      <c r="CI654" s="141">
        <v>169.5</v>
      </c>
      <c r="CJ654" s="141">
        <v>170.3</v>
      </c>
      <c r="CK654" s="141">
        <v>170.5</v>
      </c>
      <c r="CL654" s="141">
        <v>170.7</v>
      </c>
    </row>
    <row r="655" spans="1:90" x14ac:dyDescent="0.2">
      <c r="A655" s="138" t="s">
        <v>4062</v>
      </c>
      <c r="B655" s="138" t="s">
        <v>4063</v>
      </c>
      <c r="C655" s="139">
        <v>0.15093999999999999</v>
      </c>
      <c r="D655" s="141">
        <v>100.4</v>
      </c>
      <c r="E655" s="141">
        <v>100.1</v>
      </c>
      <c r="F655" s="141">
        <v>102.2</v>
      </c>
      <c r="G655" s="141">
        <v>117.4</v>
      </c>
      <c r="H655" s="141">
        <v>117.3</v>
      </c>
      <c r="I655" s="141">
        <v>116.8</v>
      </c>
      <c r="J655" s="141">
        <v>117.8</v>
      </c>
      <c r="K655" s="141">
        <v>118.2</v>
      </c>
      <c r="L655" s="141">
        <v>118.2</v>
      </c>
      <c r="M655" s="141">
        <v>120</v>
      </c>
      <c r="N655" s="141">
        <v>118.9</v>
      </c>
      <c r="O655" s="141">
        <v>119.2</v>
      </c>
      <c r="P655" s="141">
        <v>120.6</v>
      </c>
      <c r="Q655" s="141">
        <v>120.1</v>
      </c>
      <c r="R655" s="141">
        <v>120.2</v>
      </c>
      <c r="S655" s="141">
        <v>129.69999999999999</v>
      </c>
      <c r="T655" s="141">
        <v>132.1</v>
      </c>
      <c r="U655" s="141">
        <v>133.9</v>
      </c>
      <c r="V655" s="141">
        <v>134.1</v>
      </c>
      <c r="W655" s="141">
        <v>133</v>
      </c>
      <c r="X655" s="141">
        <v>134</v>
      </c>
      <c r="Y655" s="141">
        <v>133.9</v>
      </c>
      <c r="Z655" s="141">
        <v>134</v>
      </c>
      <c r="AA655" s="141">
        <v>134.4</v>
      </c>
      <c r="AB655" s="141">
        <v>134.9</v>
      </c>
      <c r="AC655" s="141">
        <v>136.69999999999999</v>
      </c>
      <c r="AD655" s="141">
        <v>137.19999999999999</v>
      </c>
      <c r="AE655" s="141">
        <v>132.9</v>
      </c>
      <c r="AF655" s="141">
        <v>131.80000000000001</v>
      </c>
      <c r="AG655" s="141">
        <v>131.69999999999999</v>
      </c>
      <c r="AH655" s="141">
        <v>130.30000000000001</v>
      </c>
      <c r="AI655" s="141">
        <v>130.9</v>
      </c>
      <c r="AJ655" s="141">
        <v>132.6</v>
      </c>
      <c r="AK655" s="141">
        <v>135.4</v>
      </c>
      <c r="AL655" s="141">
        <v>134.80000000000001</v>
      </c>
      <c r="AM655" s="141">
        <v>135</v>
      </c>
      <c r="AN655" s="141">
        <v>135</v>
      </c>
      <c r="AO655" s="141">
        <v>135</v>
      </c>
      <c r="AP655" s="141">
        <v>134.80000000000001</v>
      </c>
      <c r="AQ655" s="141">
        <v>135.69999999999999</v>
      </c>
      <c r="AR655" s="141">
        <v>136.4</v>
      </c>
      <c r="AS655" s="141">
        <v>136.69999999999999</v>
      </c>
      <c r="AT655" s="141">
        <v>136.9</v>
      </c>
      <c r="AU655" s="141">
        <v>136.9</v>
      </c>
      <c r="AV655" s="141">
        <v>136.9</v>
      </c>
      <c r="AW655" s="141">
        <v>135.80000000000001</v>
      </c>
      <c r="AX655" s="141">
        <v>137.69999999999999</v>
      </c>
      <c r="AY655" s="141">
        <v>134.69999999999999</v>
      </c>
      <c r="AZ655" s="141">
        <v>137.19999999999999</v>
      </c>
      <c r="BA655" s="141">
        <v>140.80000000000001</v>
      </c>
      <c r="BB655" s="141">
        <v>140.80000000000001</v>
      </c>
      <c r="BC655" s="141">
        <v>134.5</v>
      </c>
      <c r="BD655" s="141">
        <v>134.5</v>
      </c>
      <c r="BE655" s="141">
        <v>134.5</v>
      </c>
      <c r="BF655" s="141">
        <v>134.19999999999999</v>
      </c>
      <c r="BG655" s="141">
        <v>133.1</v>
      </c>
      <c r="BH655" s="141">
        <v>133.1</v>
      </c>
      <c r="BI655" s="141">
        <v>134.80000000000001</v>
      </c>
      <c r="BJ655" s="141">
        <v>135.6</v>
      </c>
      <c r="BK655" s="141">
        <v>135.6</v>
      </c>
      <c r="BL655" s="141">
        <v>136.1</v>
      </c>
      <c r="BM655" s="141">
        <v>136.1</v>
      </c>
      <c r="BN655" s="141">
        <v>135.5</v>
      </c>
      <c r="BO655" s="141">
        <v>133.19999999999999</v>
      </c>
      <c r="BP655" s="141">
        <v>135.6</v>
      </c>
      <c r="BQ655" s="141">
        <v>135.80000000000001</v>
      </c>
      <c r="BR655" s="141">
        <v>134.1</v>
      </c>
      <c r="BS655" s="141">
        <v>130.1</v>
      </c>
      <c r="BT655" s="141">
        <v>131.30000000000001</v>
      </c>
      <c r="BU655" s="141">
        <v>128.30000000000001</v>
      </c>
      <c r="BV655" s="141">
        <v>129.1</v>
      </c>
      <c r="BW655" s="141">
        <v>129</v>
      </c>
      <c r="BX655" s="141">
        <v>127.6</v>
      </c>
      <c r="BY655" s="141">
        <v>129.9</v>
      </c>
      <c r="BZ655" s="141">
        <v>130.5</v>
      </c>
      <c r="CA655" s="141">
        <v>131.30000000000001</v>
      </c>
      <c r="CB655" s="141">
        <v>131.9</v>
      </c>
      <c r="CC655" s="141">
        <v>132.6</v>
      </c>
      <c r="CD655" s="141">
        <v>134.19999999999999</v>
      </c>
      <c r="CE655" s="141">
        <v>134.19999999999999</v>
      </c>
      <c r="CF655" s="141">
        <v>134.19999999999999</v>
      </c>
      <c r="CG655" s="141">
        <v>135.1</v>
      </c>
      <c r="CH655" s="141">
        <v>135.1</v>
      </c>
      <c r="CI655" s="141">
        <v>135.1</v>
      </c>
      <c r="CJ655" s="141">
        <v>135.1</v>
      </c>
      <c r="CK655" s="141">
        <v>135.1</v>
      </c>
      <c r="CL655" s="141">
        <v>135.19999999999999</v>
      </c>
    </row>
    <row r="656" spans="1:90" x14ac:dyDescent="0.2">
      <c r="A656" s="138" t="s">
        <v>4064</v>
      </c>
      <c r="B656" s="138" t="s">
        <v>4065</v>
      </c>
      <c r="C656" s="139">
        <v>1.243E-2</v>
      </c>
      <c r="D656" s="141">
        <v>100</v>
      </c>
      <c r="E656" s="141">
        <v>100</v>
      </c>
      <c r="F656" s="141">
        <v>100</v>
      </c>
      <c r="G656" s="141">
        <v>102.9</v>
      </c>
      <c r="H656" s="141">
        <v>102.9</v>
      </c>
      <c r="I656" s="141">
        <v>102.9</v>
      </c>
      <c r="J656" s="141">
        <v>103.2</v>
      </c>
      <c r="K656" s="141">
        <v>103.2</v>
      </c>
      <c r="L656" s="141">
        <v>103.2</v>
      </c>
      <c r="M656" s="141">
        <v>103.2</v>
      </c>
      <c r="N656" s="141">
        <v>103.2</v>
      </c>
      <c r="O656" s="141">
        <v>103.2</v>
      </c>
      <c r="P656" s="141">
        <v>103.2</v>
      </c>
      <c r="Q656" s="141">
        <v>103.2</v>
      </c>
      <c r="R656" s="141">
        <v>103.2</v>
      </c>
      <c r="S656" s="141">
        <v>107.6</v>
      </c>
      <c r="T656" s="141">
        <v>107.6</v>
      </c>
      <c r="U656" s="141">
        <v>107.6</v>
      </c>
      <c r="V656" s="141">
        <v>107.6</v>
      </c>
      <c r="W656" s="141">
        <v>107.6</v>
      </c>
      <c r="X656" s="141">
        <v>107.6</v>
      </c>
      <c r="Y656" s="141">
        <v>107.6</v>
      </c>
      <c r="Z656" s="141">
        <v>107.6</v>
      </c>
      <c r="AA656" s="141">
        <v>108.3</v>
      </c>
      <c r="AB656" s="141">
        <v>108.3</v>
      </c>
      <c r="AC656" s="141">
        <v>108.3</v>
      </c>
      <c r="AD656" s="141">
        <v>108.3</v>
      </c>
      <c r="AE656" s="141">
        <v>115.6</v>
      </c>
      <c r="AF656" s="141">
        <v>115.6</v>
      </c>
      <c r="AG656" s="141">
        <v>115.6</v>
      </c>
      <c r="AH656" s="141">
        <v>115.6</v>
      </c>
      <c r="AI656" s="141">
        <v>115.6</v>
      </c>
      <c r="AJ656" s="141">
        <v>115.6</v>
      </c>
      <c r="AK656" s="141">
        <v>115.6</v>
      </c>
      <c r="AL656" s="141">
        <v>115.6</v>
      </c>
      <c r="AM656" s="141">
        <v>115.6</v>
      </c>
      <c r="AN656" s="141">
        <v>115.6</v>
      </c>
      <c r="AO656" s="141">
        <v>115.6</v>
      </c>
      <c r="AP656" s="141">
        <v>115.6</v>
      </c>
      <c r="AQ656" s="141">
        <v>115.6</v>
      </c>
      <c r="AR656" s="141">
        <v>115.6</v>
      </c>
      <c r="AS656" s="141">
        <v>115.6</v>
      </c>
      <c r="AT656" s="141">
        <v>115.6</v>
      </c>
      <c r="AU656" s="141">
        <v>120.4</v>
      </c>
      <c r="AV656" s="141">
        <v>120.4</v>
      </c>
      <c r="AW656" s="141">
        <v>120.4</v>
      </c>
      <c r="AX656" s="141">
        <v>120.4</v>
      </c>
      <c r="AY656" s="141">
        <v>120.4</v>
      </c>
      <c r="AZ656" s="141">
        <v>104.8</v>
      </c>
      <c r="BA656" s="141">
        <v>105.9</v>
      </c>
      <c r="BB656" s="141">
        <v>109.3</v>
      </c>
      <c r="BC656" s="141">
        <v>109.3</v>
      </c>
      <c r="BD656" s="141">
        <v>110.1</v>
      </c>
      <c r="BE656" s="141">
        <v>111.2</v>
      </c>
      <c r="BF656" s="141">
        <v>111.2</v>
      </c>
      <c r="BG656" s="141">
        <v>111.2</v>
      </c>
      <c r="BH656" s="141">
        <v>111.2</v>
      </c>
      <c r="BI656" s="141">
        <v>111.2</v>
      </c>
      <c r="BJ656" s="141">
        <v>111.2</v>
      </c>
      <c r="BK656" s="141">
        <v>111.2</v>
      </c>
      <c r="BL656" s="141">
        <v>111.2</v>
      </c>
      <c r="BM656" s="141">
        <v>110.3</v>
      </c>
      <c r="BN656" s="141">
        <v>111.2</v>
      </c>
      <c r="BO656" s="141">
        <v>111.2</v>
      </c>
      <c r="BP656" s="141">
        <v>111.2</v>
      </c>
      <c r="BQ656" s="141">
        <v>111.2</v>
      </c>
      <c r="BR656" s="141">
        <v>111.2</v>
      </c>
      <c r="BS656" s="141">
        <v>111.2</v>
      </c>
      <c r="BT656" s="141">
        <v>111.2</v>
      </c>
      <c r="BU656" s="141">
        <v>111.2</v>
      </c>
      <c r="BV656" s="141">
        <v>111.2</v>
      </c>
      <c r="BW656" s="141">
        <v>111.2</v>
      </c>
      <c r="BX656" s="141">
        <v>111.2</v>
      </c>
      <c r="BY656" s="141">
        <v>111.2</v>
      </c>
      <c r="BZ656" s="141">
        <v>111.2</v>
      </c>
      <c r="CA656" s="141">
        <v>111.2</v>
      </c>
      <c r="CB656" s="141">
        <v>111.2</v>
      </c>
      <c r="CC656" s="141">
        <v>111.2</v>
      </c>
      <c r="CD656" s="141">
        <v>114.4</v>
      </c>
      <c r="CE656" s="141">
        <v>114.4</v>
      </c>
      <c r="CF656" s="141">
        <v>86.7</v>
      </c>
      <c r="CG656" s="141">
        <v>104.9</v>
      </c>
      <c r="CH656" s="141">
        <v>105.5</v>
      </c>
      <c r="CI656" s="141">
        <v>105.5</v>
      </c>
      <c r="CJ656" s="141">
        <v>105.5</v>
      </c>
      <c r="CK656" s="141">
        <v>105.5</v>
      </c>
      <c r="CL656" s="141">
        <v>105.5</v>
      </c>
    </row>
    <row r="657" spans="1:90" x14ac:dyDescent="0.2">
      <c r="A657" s="138" t="s">
        <v>89</v>
      </c>
      <c r="B657" s="138" t="s">
        <v>4066</v>
      </c>
      <c r="C657" s="139">
        <v>4.6469999999999997E-2</v>
      </c>
      <c r="D657" s="141">
        <v>100</v>
      </c>
      <c r="E657" s="141">
        <v>100</v>
      </c>
      <c r="F657" s="141">
        <v>100</v>
      </c>
      <c r="G657" s="141">
        <v>100</v>
      </c>
      <c r="H657" s="141">
        <v>100</v>
      </c>
      <c r="I657" s="141">
        <v>100</v>
      </c>
      <c r="J657" s="141">
        <v>100</v>
      </c>
      <c r="K657" s="141">
        <v>100</v>
      </c>
      <c r="L657" s="141">
        <v>100</v>
      </c>
      <c r="M657" s="141">
        <v>100</v>
      </c>
      <c r="N657" s="141">
        <v>100</v>
      </c>
      <c r="O657" s="141">
        <v>100</v>
      </c>
      <c r="P657" s="141">
        <v>100</v>
      </c>
      <c r="Q657" s="141">
        <v>100</v>
      </c>
      <c r="R657" s="141">
        <v>113.9</v>
      </c>
      <c r="S657" s="141">
        <v>113.9</v>
      </c>
      <c r="T657" s="141">
        <v>113.9</v>
      </c>
      <c r="U657" s="141">
        <v>113.9</v>
      </c>
      <c r="V657" s="141">
        <v>113.9</v>
      </c>
      <c r="W657" s="141">
        <v>113.9</v>
      </c>
      <c r="X657" s="141">
        <v>113.9</v>
      </c>
      <c r="Y657" s="141">
        <v>113.9</v>
      </c>
      <c r="Z657" s="141">
        <v>113.9</v>
      </c>
      <c r="AA657" s="141">
        <v>113.9</v>
      </c>
      <c r="AB657" s="141">
        <v>113.9</v>
      </c>
      <c r="AC657" s="141">
        <v>113.9</v>
      </c>
      <c r="AD657" s="141">
        <v>113.9</v>
      </c>
      <c r="AE657" s="141">
        <v>113.9</v>
      </c>
      <c r="AF657" s="141">
        <v>113.9</v>
      </c>
      <c r="AG657" s="141">
        <v>113.9</v>
      </c>
      <c r="AH657" s="141">
        <v>113.9</v>
      </c>
      <c r="AI657" s="141">
        <v>113.9</v>
      </c>
      <c r="AJ657" s="141">
        <v>113.9</v>
      </c>
      <c r="AK657" s="141">
        <v>113.9</v>
      </c>
      <c r="AL657" s="141">
        <v>113.9</v>
      </c>
      <c r="AM657" s="141">
        <v>132.19999999999999</v>
      </c>
      <c r="AN657" s="141">
        <v>132.19999999999999</v>
      </c>
      <c r="AO657" s="141">
        <v>132.19999999999999</v>
      </c>
      <c r="AP657" s="141">
        <v>130</v>
      </c>
      <c r="AQ657" s="141">
        <v>130</v>
      </c>
      <c r="AR657" s="141">
        <v>130</v>
      </c>
      <c r="AS657" s="141">
        <v>130</v>
      </c>
      <c r="AT657" s="141">
        <v>130</v>
      </c>
      <c r="AU657" s="141">
        <v>130</v>
      </c>
      <c r="AV657" s="141">
        <v>130</v>
      </c>
      <c r="AW657" s="141">
        <v>130</v>
      </c>
      <c r="AX657" s="141">
        <v>130</v>
      </c>
      <c r="AY657" s="141">
        <v>130</v>
      </c>
      <c r="AZ657" s="141">
        <v>130</v>
      </c>
      <c r="BA657" s="141">
        <v>130</v>
      </c>
      <c r="BB657" s="141">
        <v>130</v>
      </c>
      <c r="BC657" s="141">
        <v>130</v>
      </c>
      <c r="BD657" s="141">
        <v>130</v>
      </c>
      <c r="BE657" s="141">
        <v>130</v>
      </c>
      <c r="BF657" s="141">
        <v>130</v>
      </c>
      <c r="BG657" s="141">
        <v>130</v>
      </c>
      <c r="BH657" s="141">
        <v>130</v>
      </c>
      <c r="BI657" s="141">
        <v>130</v>
      </c>
      <c r="BJ657" s="141">
        <v>130</v>
      </c>
      <c r="BK657" s="141">
        <v>130</v>
      </c>
      <c r="BL657" s="141">
        <v>130</v>
      </c>
      <c r="BM657" s="141">
        <v>130</v>
      </c>
      <c r="BN657" s="141">
        <v>130</v>
      </c>
      <c r="BO657" s="141">
        <v>151.30000000000001</v>
      </c>
      <c r="BP657" s="141">
        <v>151.30000000000001</v>
      </c>
      <c r="BQ657" s="141">
        <v>151.30000000000001</v>
      </c>
      <c r="BR657" s="141">
        <v>151.30000000000001</v>
      </c>
      <c r="BS657" s="141">
        <v>151.30000000000001</v>
      </c>
      <c r="BT657" s="141">
        <v>151.30000000000001</v>
      </c>
      <c r="BU657" s="141">
        <v>151.30000000000001</v>
      </c>
      <c r="BV657" s="141">
        <v>151.30000000000001</v>
      </c>
      <c r="BW657" s="141">
        <v>151.30000000000001</v>
      </c>
      <c r="BX657" s="141">
        <v>138.30000000000001</v>
      </c>
      <c r="BY657" s="141">
        <v>129.69999999999999</v>
      </c>
      <c r="BZ657" s="141">
        <v>135.1</v>
      </c>
      <c r="CA657" s="141">
        <v>151.30000000000001</v>
      </c>
      <c r="CB657" s="141">
        <v>151.30000000000001</v>
      </c>
      <c r="CC657" s="141">
        <v>151.30000000000001</v>
      </c>
      <c r="CD657" s="141">
        <v>151.30000000000001</v>
      </c>
      <c r="CE657" s="141">
        <v>151.30000000000001</v>
      </c>
      <c r="CF657" s="141">
        <v>151.30000000000001</v>
      </c>
      <c r="CG657" s="141">
        <v>151.30000000000001</v>
      </c>
      <c r="CH657" s="141">
        <v>151.30000000000001</v>
      </c>
      <c r="CI657" s="141">
        <v>151.30000000000001</v>
      </c>
      <c r="CJ657" s="141">
        <v>151.30000000000001</v>
      </c>
      <c r="CK657" s="141">
        <v>151.30000000000001</v>
      </c>
      <c r="CL657" s="141">
        <v>154.1</v>
      </c>
    </row>
    <row r="658" spans="1:90" x14ac:dyDescent="0.2">
      <c r="A658" s="138" t="s">
        <v>4067</v>
      </c>
      <c r="B658" s="138" t="s">
        <v>4068</v>
      </c>
      <c r="C658" s="139">
        <v>4.777E-2</v>
      </c>
      <c r="D658" s="141">
        <v>100</v>
      </c>
      <c r="E658" s="141">
        <v>102.1</v>
      </c>
      <c r="F658" s="141">
        <v>102.2</v>
      </c>
      <c r="G658" s="141">
        <v>105.7</v>
      </c>
      <c r="H658" s="141">
        <v>105.7</v>
      </c>
      <c r="I658" s="141">
        <v>106</v>
      </c>
      <c r="J658" s="141">
        <v>107</v>
      </c>
      <c r="K658" s="141">
        <v>107</v>
      </c>
      <c r="L658" s="141">
        <v>106.9</v>
      </c>
      <c r="M658" s="141">
        <v>106.8</v>
      </c>
      <c r="N658" s="141">
        <v>106.8</v>
      </c>
      <c r="O658" s="141">
        <v>107</v>
      </c>
      <c r="P658" s="141">
        <v>107.1</v>
      </c>
      <c r="Q658" s="141">
        <v>107.1</v>
      </c>
      <c r="R658" s="141">
        <v>107.1</v>
      </c>
      <c r="S658" s="141">
        <v>110.9</v>
      </c>
      <c r="T658" s="141">
        <v>110.9</v>
      </c>
      <c r="U658" s="141">
        <v>111.3</v>
      </c>
      <c r="V658" s="141">
        <v>111.4</v>
      </c>
      <c r="W658" s="141">
        <v>112.7</v>
      </c>
      <c r="X658" s="141">
        <v>112.7</v>
      </c>
      <c r="Y658" s="141">
        <v>112.9</v>
      </c>
      <c r="Z658" s="141">
        <v>113.3</v>
      </c>
      <c r="AA658" s="141">
        <v>113.8</v>
      </c>
      <c r="AB658" s="141">
        <v>114.4</v>
      </c>
      <c r="AC658" s="141">
        <v>114.4</v>
      </c>
      <c r="AD658" s="141">
        <v>114.4</v>
      </c>
      <c r="AE658" s="141">
        <v>118.1</v>
      </c>
      <c r="AF658" s="141">
        <v>119.8</v>
      </c>
      <c r="AG658" s="141">
        <v>119.8</v>
      </c>
      <c r="AH658" s="141">
        <v>119.8</v>
      </c>
      <c r="AI658" s="141">
        <v>119.8</v>
      </c>
      <c r="AJ658" s="141">
        <v>120.9</v>
      </c>
      <c r="AK658" s="141">
        <v>121.7</v>
      </c>
      <c r="AL658" s="141">
        <v>122.3</v>
      </c>
      <c r="AM658" s="141">
        <v>120.9</v>
      </c>
      <c r="AN658" s="141">
        <v>121.7</v>
      </c>
      <c r="AO658" s="141">
        <v>121</v>
      </c>
      <c r="AP658" s="141">
        <v>120.9</v>
      </c>
      <c r="AQ658" s="141">
        <v>121</v>
      </c>
      <c r="AR658" s="141">
        <v>121.4</v>
      </c>
      <c r="AS658" s="141">
        <v>121.5</v>
      </c>
      <c r="AT658" s="141">
        <v>121.5</v>
      </c>
      <c r="AU658" s="141">
        <v>121.5</v>
      </c>
      <c r="AV658" s="141">
        <v>121.5</v>
      </c>
      <c r="AW658" s="141">
        <v>121.7</v>
      </c>
      <c r="AX658" s="141">
        <v>122.5</v>
      </c>
      <c r="AY658" s="141">
        <v>122.6</v>
      </c>
      <c r="AZ658" s="141">
        <v>126.3</v>
      </c>
      <c r="BA658" s="141">
        <v>126.2</v>
      </c>
      <c r="BB658" s="141">
        <v>125.9</v>
      </c>
      <c r="BC658" s="141">
        <v>124.7</v>
      </c>
      <c r="BD658" s="141">
        <v>124.7</v>
      </c>
      <c r="BE658" s="141">
        <v>124.7</v>
      </c>
      <c r="BF658" s="141">
        <v>124.7</v>
      </c>
      <c r="BG658" s="141">
        <v>124.7</v>
      </c>
      <c r="BH658" s="141">
        <v>123.9</v>
      </c>
      <c r="BI658" s="141">
        <v>123.2</v>
      </c>
      <c r="BJ658" s="141">
        <v>123.2</v>
      </c>
      <c r="BK658" s="141">
        <v>123.2</v>
      </c>
      <c r="BL658" s="141">
        <v>123.4</v>
      </c>
      <c r="BM658" s="141">
        <v>123.4</v>
      </c>
      <c r="BN658" s="141">
        <v>123.7</v>
      </c>
      <c r="BO658" s="141">
        <v>127.6</v>
      </c>
      <c r="BP658" s="141">
        <v>127.6</v>
      </c>
      <c r="BQ658" s="141">
        <v>127.6</v>
      </c>
      <c r="BR658" s="141">
        <v>127.6</v>
      </c>
      <c r="BS658" s="141">
        <v>127.6</v>
      </c>
      <c r="BT658" s="141">
        <v>127.8</v>
      </c>
      <c r="BU658" s="141">
        <v>127.8</v>
      </c>
      <c r="BV658" s="141">
        <v>127.8</v>
      </c>
      <c r="BW658" s="141">
        <v>127.8</v>
      </c>
      <c r="BX658" s="141">
        <v>127.5</v>
      </c>
      <c r="BY658" s="141">
        <v>127.9</v>
      </c>
      <c r="BZ658" s="141">
        <v>128.4</v>
      </c>
      <c r="CA658" s="141">
        <v>131.19999999999999</v>
      </c>
      <c r="CB658" s="141">
        <v>131.9</v>
      </c>
      <c r="CC658" s="141">
        <v>132</v>
      </c>
      <c r="CD658" s="141">
        <v>132</v>
      </c>
      <c r="CE658" s="141">
        <v>132.30000000000001</v>
      </c>
      <c r="CF658" s="141">
        <v>132.6</v>
      </c>
      <c r="CG658" s="141">
        <v>132.5</v>
      </c>
      <c r="CH658" s="141">
        <v>132.6</v>
      </c>
      <c r="CI658" s="141">
        <v>132.69999999999999</v>
      </c>
      <c r="CJ658" s="141">
        <v>132.5</v>
      </c>
      <c r="CK658" s="141">
        <v>132.5</v>
      </c>
      <c r="CL658" s="141">
        <v>132.9</v>
      </c>
    </row>
    <row r="659" spans="1:90" x14ac:dyDescent="0.2">
      <c r="A659" s="138" t="s">
        <v>4069</v>
      </c>
      <c r="B659" s="138" t="s">
        <v>4070</v>
      </c>
      <c r="C659" s="139">
        <v>1.034E-2</v>
      </c>
      <c r="D659" s="141">
        <v>102.3</v>
      </c>
      <c r="E659" s="141">
        <v>102.3</v>
      </c>
      <c r="F659" s="141">
        <v>102.3</v>
      </c>
      <c r="G659" s="141">
        <v>115.4</v>
      </c>
      <c r="H659" s="141">
        <v>115.4</v>
      </c>
      <c r="I659" s="141">
        <v>115.4</v>
      </c>
      <c r="J659" s="141">
        <v>115.4</v>
      </c>
      <c r="K659" s="141">
        <v>115.4</v>
      </c>
      <c r="L659" s="141">
        <v>116.6</v>
      </c>
      <c r="M659" s="141">
        <v>120.3</v>
      </c>
      <c r="N659" s="141">
        <v>120.3</v>
      </c>
      <c r="O659" s="141">
        <v>120.3</v>
      </c>
      <c r="P659" s="141">
        <v>120.3</v>
      </c>
      <c r="Q659" s="141">
        <v>120.9</v>
      </c>
      <c r="R659" s="141">
        <v>121.1</v>
      </c>
      <c r="S659" s="141">
        <v>148.69999999999999</v>
      </c>
      <c r="T659" s="141">
        <v>148.69999999999999</v>
      </c>
      <c r="U659" s="141">
        <v>148.69999999999999</v>
      </c>
      <c r="V659" s="141">
        <v>148.69999999999999</v>
      </c>
      <c r="W659" s="141">
        <v>148.69999999999999</v>
      </c>
      <c r="X659" s="141">
        <v>148.69999999999999</v>
      </c>
      <c r="Y659" s="141">
        <v>148.69999999999999</v>
      </c>
      <c r="Z659" s="141">
        <v>148.69999999999999</v>
      </c>
      <c r="AA659" s="141">
        <v>148.69999999999999</v>
      </c>
      <c r="AB659" s="141">
        <v>148.69999999999999</v>
      </c>
      <c r="AC659" s="141">
        <v>148.69999999999999</v>
      </c>
      <c r="AD659" s="141">
        <v>148.69999999999999</v>
      </c>
      <c r="AE659" s="141">
        <v>151.5</v>
      </c>
      <c r="AF659" s="141">
        <v>151.5</v>
      </c>
      <c r="AG659" s="141">
        <v>153.5</v>
      </c>
      <c r="AH659" s="141">
        <v>154</v>
      </c>
      <c r="AI659" s="141">
        <v>154</v>
      </c>
      <c r="AJ659" s="141">
        <v>154</v>
      </c>
      <c r="AK659" s="141">
        <v>154</v>
      </c>
      <c r="AL659" s="141">
        <v>154</v>
      </c>
      <c r="AM659" s="141">
        <v>154</v>
      </c>
      <c r="AN659" s="141">
        <v>157.1</v>
      </c>
      <c r="AO659" s="141">
        <v>157.1</v>
      </c>
      <c r="AP659" s="141">
        <v>151.80000000000001</v>
      </c>
      <c r="AQ659" s="141">
        <v>151.80000000000001</v>
      </c>
      <c r="AR659" s="141">
        <v>151.80000000000001</v>
      </c>
      <c r="AS659" s="141">
        <v>151.80000000000001</v>
      </c>
      <c r="AT659" s="141">
        <v>151.80000000000001</v>
      </c>
      <c r="AU659" s="141">
        <v>151.80000000000001</v>
      </c>
      <c r="AV659" s="141">
        <v>151.80000000000001</v>
      </c>
      <c r="AW659" s="141">
        <v>155.6</v>
      </c>
      <c r="AX659" s="141">
        <v>157.6</v>
      </c>
      <c r="AY659" s="141">
        <v>160.6</v>
      </c>
      <c r="AZ659" s="141">
        <v>159.19999999999999</v>
      </c>
      <c r="BA659" s="141">
        <v>153.9</v>
      </c>
      <c r="BB659" s="141">
        <v>152.19999999999999</v>
      </c>
      <c r="BC659" s="141">
        <v>152.19999999999999</v>
      </c>
      <c r="BD659" s="141">
        <v>152.19999999999999</v>
      </c>
      <c r="BE659" s="141">
        <v>152</v>
      </c>
      <c r="BF659" s="141">
        <v>151.30000000000001</v>
      </c>
      <c r="BG659" s="141">
        <v>159</v>
      </c>
      <c r="BH659" s="141">
        <v>186.8</v>
      </c>
      <c r="BI659" s="141">
        <v>178.6</v>
      </c>
      <c r="BJ659" s="141">
        <v>179.2</v>
      </c>
      <c r="BK659" s="141">
        <v>179.7</v>
      </c>
      <c r="BL659" s="141">
        <v>180.1</v>
      </c>
      <c r="BM659" s="141">
        <v>191.6</v>
      </c>
      <c r="BN659" s="141">
        <v>184.3</v>
      </c>
      <c r="BO659" s="141">
        <v>180.1</v>
      </c>
      <c r="BP659" s="141">
        <v>180.1</v>
      </c>
      <c r="BQ659" s="141">
        <v>181.4</v>
      </c>
      <c r="BR659" s="141">
        <v>181.8</v>
      </c>
      <c r="BS659" s="141">
        <v>180.9</v>
      </c>
      <c r="BT659" s="141">
        <v>180.9</v>
      </c>
      <c r="BU659" s="141">
        <v>180.9</v>
      </c>
      <c r="BV659" s="141">
        <v>180.9</v>
      </c>
      <c r="BW659" s="141">
        <v>180.9</v>
      </c>
      <c r="BX659" s="141">
        <v>184.3</v>
      </c>
      <c r="BY659" s="141">
        <v>185.6</v>
      </c>
      <c r="BZ659" s="141">
        <v>189.8</v>
      </c>
      <c r="CA659" s="141">
        <v>193</v>
      </c>
      <c r="CB659" s="141">
        <v>192.4</v>
      </c>
      <c r="CC659" s="141">
        <v>194.1</v>
      </c>
      <c r="CD659" s="141">
        <v>195.5</v>
      </c>
      <c r="CE659" s="141">
        <v>197.3</v>
      </c>
      <c r="CF659" s="141">
        <v>197.9</v>
      </c>
      <c r="CG659" s="141">
        <v>197.9</v>
      </c>
      <c r="CH659" s="141">
        <v>197.9</v>
      </c>
      <c r="CI659" s="141">
        <v>197.9</v>
      </c>
      <c r="CJ659" s="141">
        <v>197.9</v>
      </c>
      <c r="CK659" s="141">
        <v>197.9</v>
      </c>
      <c r="CL659" s="141">
        <v>199.4</v>
      </c>
    </row>
    <row r="660" spans="1:90" x14ac:dyDescent="0.2">
      <c r="A660" s="138" t="s">
        <v>4071</v>
      </c>
      <c r="B660" s="138" t="s">
        <v>4072</v>
      </c>
      <c r="C660" s="139">
        <v>1.209E-2</v>
      </c>
      <c r="D660" s="141">
        <v>100.4</v>
      </c>
      <c r="E660" s="141">
        <v>100.4</v>
      </c>
      <c r="F660" s="141">
        <v>100.4</v>
      </c>
      <c r="G660" s="141">
        <v>105</v>
      </c>
      <c r="H660" s="141">
        <v>105</v>
      </c>
      <c r="I660" s="141">
        <v>105</v>
      </c>
      <c r="J660" s="141">
        <v>105</v>
      </c>
      <c r="K660" s="141">
        <v>105</v>
      </c>
      <c r="L660" s="141">
        <v>105</v>
      </c>
      <c r="M660" s="141">
        <v>105</v>
      </c>
      <c r="N660" s="141">
        <v>105</v>
      </c>
      <c r="O660" s="141">
        <v>105</v>
      </c>
      <c r="P660" s="141">
        <v>105</v>
      </c>
      <c r="Q660" s="141">
        <v>105</v>
      </c>
      <c r="R660" s="141">
        <v>105</v>
      </c>
      <c r="S660" s="141">
        <v>105</v>
      </c>
      <c r="T660" s="141">
        <v>105</v>
      </c>
      <c r="U660" s="141">
        <v>108.8</v>
      </c>
      <c r="V660" s="141">
        <v>108.8</v>
      </c>
      <c r="W660" s="141">
        <v>108.8</v>
      </c>
      <c r="X660" s="141">
        <v>108.8</v>
      </c>
      <c r="Y660" s="141">
        <v>108.8</v>
      </c>
      <c r="Z660" s="141">
        <v>108.8</v>
      </c>
      <c r="AA660" s="141">
        <v>108.8</v>
      </c>
      <c r="AB660" s="141">
        <v>108.8</v>
      </c>
      <c r="AC660" s="141">
        <v>108.8</v>
      </c>
      <c r="AD660" s="141">
        <v>108.8</v>
      </c>
      <c r="AE660" s="141">
        <v>112.8</v>
      </c>
      <c r="AF660" s="141">
        <v>112.8</v>
      </c>
      <c r="AG660" s="141">
        <v>112.8</v>
      </c>
      <c r="AH660" s="141">
        <v>114.7</v>
      </c>
      <c r="AI660" s="141">
        <v>114.7</v>
      </c>
      <c r="AJ660" s="141">
        <v>114.7</v>
      </c>
      <c r="AK660" s="141">
        <v>115.8</v>
      </c>
      <c r="AL660" s="141">
        <v>116.8</v>
      </c>
      <c r="AM660" s="141">
        <v>120.8</v>
      </c>
      <c r="AN660" s="141">
        <v>124.8</v>
      </c>
      <c r="AO660" s="141">
        <v>124.8</v>
      </c>
      <c r="AP660" s="141">
        <v>124.8</v>
      </c>
      <c r="AQ660" s="141">
        <v>131.19999999999999</v>
      </c>
      <c r="AR660" s="141">
        <v>131.19999999999999</v>
      </c>
      <c r="AS660" s="141">
        <v>131.19999999999999</v>
      </c>
      <c r="AT660" s="141">
        <v>135.80000000000001</v>
      </c>
      <c r="AU660" s="141">
        <v>135.80000000000001</v>
      </c>
      <c r="AV660" s="141">
        <v>135.80000000000001</v>
      </c>
      <c r="AW660" s="141">
        <v>135.80000000000001</v>
      </c>
      <c r="AX660" s="141">
        <v>135.80000000000001</v>
      </c>
      <c r="AY660" s="141">
        <v>135.80000000000001</v>
      </c>
      <c r="AZ660" s="141">
        <v>135.80000000000001</v>
      </c>
      <c r="BA660" s="141">
        <v>135.80000000000001</v>
      </c>
      <c r="BB660" s="141">
        <v>135.80000000000001</v>
      </c>
      <c r="BC660" s="141">
        <v>135.80000000000001</v>
      </c>
      <c r="BD660" s="141">
        <v>135.80000000000001</v>
      </c>
      <c r="BE660" s="141">
        <v>135.80000000000001</v>
      </c>
      <c r="BF660" s="141">
        <v>133.1</v>
      </c>
      <c r="BG660" s="141">
        <v>133.1</v>
      </c>
      <c r="BH660" s="141">
        <v>133.1</v>
      </c>
      <c r="BI660" s="141">
        <v>133.1</v>
      </c>
      <c r="BJ660" s="141">
        <v>133.1</v>
      </c>
      <c r="BK660" s="141">
        <v>133.1</v>
      </c>
      <c r="BL660" s="141">
        <v>136.5</v>
      </c>
      <c r="BM660" s="141">
        <v>136.5</v>
      </c>
      <c r="BN660" s="141">
        <v>136.5</v>
      </c>
      <c r="BO660" s="141">
        <v>136.5</v>
      </c>
      <c r="BP660" s="141">
        <v>136.5</v>
      </c>
      <c r="BQ660" s="141">
        <v>136.5</v>
      </c>
      <c r="BR660" s="141">
        <v>136.5</v>
      </c>
      <c r="BS660" s="141">
        <v>136.5</v>
      </c>
      <c r="BT660" s="141">
        <v>136.5</v>
      </c>
      <c r="BU660" s="141">
        <v>136.5</v>
      </c>
      <c r="BV660" s="141">
        <v>136.5</v>
      </c>
      <c r="BW660" s="141">
        <v>144.5</v>
      </c>
      <c r="BX660" s="141">
        <v>151.30000000000001</v>
      </c>
      <c r="BY660" s="141">
        <v>151.30000000000001</v>
      </c>
      <c r="BZ660" s="141">
        <v>151.30000000000001</v>
      </c>
      <c r="CA660" s="141">
        <v>151.30000000000001</v>
      </c>
      <c r="CB660" s="141">
        <v>151.30000000000001</v>
      </c>
      <c r="CC660" s="141">
        <v>151.30000000000001</v>
      </c>
      <c r="CD660" s="141">
        <v>151.30000000000001</v>
      </c>
      <c r="CE660" s="141">
        <v>151.30000000000001</v>
      </c>
      <c r="CF660" s="141">
        <v>151.30000000000001</v>
      </c>
      <c r="CG660" s="141">
        <v>151.30000000000001</v>
      </c>
      <c r="CH660" s="141">
        <v>151.30000000000001</v>
      </c>
      <c r="CI660" s="141">
        <v>151.30000000000001</v>
      </c>
      <c r="CJ660" s="141">
        <v>151.30000000000001</v>
      </c>
      <c r="CK660" s="141">
        <v>151.30000000000001</v>
      </c>
      <c r="CL660" s="141">
        <v>157.30000000000001</v>
      </c>
    </row>
    <row r="661" spans="1:90" x14ac:dyDescent="0.2">
      <c r="A661" s="138" t="s">
        <v>2992</v>
      </c>
      <c r="B661" s="138" t="s">
        <v>4073</v>
      </c>
      <c r="C661" s="139">
        <v>3.4700000000000002E-2</v>
      </c>
      <c r="D661" s="141">
        <v>100</v>
      </c>
      <c r="E661" s="141">
        <v>100</v>
      </c>
      <c r="F661" s="141">
        <v>100</v>
      </c>
      <c r="G661" s="141">
        <v>101.3</v>
      </c>
      <c r="H661" s="141">
        <v>101.3</v>
      </c>
      <c r="I661" s="141">
        <v>101.3</v>
      </c>
      <c r="J661" s="141">
        <v>101.3</v>
      </c>
      <c r="K661" s="141">
        <v>101.3</v>
      </c>
      <c r="L661" s="141">
        <v>101.3</v>
      </c>
      <c r="M661" s="141">
        <v>101.3</v>
      </c>
      <c r="N661" s="141">
        <v>101.3</v>
      </c>
      <c r="O661" s="141">
        <v>101.3</v>
      </c>
      <c r="P661" s="141">
        <v>101.3</v>
      </c>
      <c r="Q661" s="141">
        <v>101.3</v>
      </c>
      <c r="R661" s="141">
        <v>101.3</v>
      </c>
      <c r="S661" s="141">
        <v>112.3</v>
      </c>
      <c r="T661" s="141">
        <v>112.3</v>
      </c>
      <c r="U661" s="141">
        <v>112.3</v>
      </c>
      <c r="V661" s="141">
        <v>112.3</v>
      </c>
      <c r="W661" s="141">
        <v>112.3</v>
      </c>
      <c r="X661" s="141">
        <v>112.3</v>
      </c>
      <c r="Y661" s="141">
        <v>112.3</v>
      </c>
      <c r="Z661" s="141">
        <v>112.3</v>
      </c>
      <c r="AA661" s="141">
        <v>112.3</v>
      </c>
      <c r="AB661" s="141">
        <v>112.3</v>
      </c>
      <c r="AC661" s="141">
        <v>112.3</v>
      </c>
      <c r="AD661" s="141">
        <v>112.3</v>
      </c>
      <c r="AE661" s="141">
        <v>112.4</v>
      </c>
      <c r="AF661" s="141">
        <v>112.4</v>
      </c>
      <c r="AG661" s="141">
        <v>112.4</v>
      </c>
      <c r="AH661" s="141">
        <v>112.4</v>
      </c>
      <c r="AI661" s="141">
        <v>112.4</v>
      </c>
      <c r="AJ661" s="141">
        <v>112.4</v>
      </c>
      <c r="AK661" s="141">
        <v>112.4</v>
      </c>
      <c r="AL661" s="141">
        <v>112.4</v>
      </c>
      <c r="AM661" s="141">
        <v>112.4</v>
      </c>
      <c r="AN661" s="141">
        <v>103.1</v>
      </c>
      <c r="AO661" s="141">
        <v>103.1</v>
      </c>
      <c r="AP661" s="141">
        <v>103.1</v>
      </c>
      <c r="AQ661" s="141">
        <v>103.1</v>
      </c>
      <c r="AR661" s="141">
        <v>103.1</v>
      </c>
      <c r="AS661" s="141">
        <v>103.1</v>
      </c>
      <c r="AT661" s="141">
        <v>103.1</v>
      </c>
      <c r="AU661" s="141">
        <v>103.1</v>
      </c>
      <c r="AV661" s="141">
        <v>103.1</v>
      </c>
      <c r="AW661" s="141">
        <v>103.1</v>
      </c>
      <c r="AX661" s="141">
        <v>103.1</v>
      </c>
      <c r="AY661" s="141">
        <v>103.1</v>
      </c>
      <c r="AZ661" s="141">
        <v>103.1</v>
      </c>
      <c r="BA661" s="141">
        <v>103.1</v>
      </c>
      <c r="BB661" s="141">
        <v>103.1</v>
      </c>
      <c r="BC661" s="141">
        <v>103.1</v>
      </c>
      <c r="BD661" s="141">
        <v>103.1</v>
      </c>
      <c r="BE661" s="141">
        <v>103.1</v>
      </c>
      <c r="BF661" s="141">
        <v>103.1</v>
      </c>
      <c r="BG661" s="141">
        <v>103.1</v>
      </c>
      <c r="BH661" s="141">
        <v>103.1</v>
      </c>
      <c r="BI661" s="141">
        <v>103.1</v>
      </c>
      <c r="BJ661" s="141">
        <v>103.1</v>
      </c>
      <c r="BK661" s="141">
        <v>103.1</v>
      </c>
      <c r="BL661" s="141">
        <v>103.1</v>
      </c>
      <c r="BM661" s="141">
        <v>103.1</v>
      </c>
      <c r="BN661" s="141">
        <v>102.7</v>
      </c>
      <c r="BO661" s="141">
        <v>89.8</v>
      </c>
      <c r="BP661" s="141">
        <v>85.9</v>
      </c>
      <c r="BQ661" s="141">
        <v>85.9</v>
      </c>
      <c r="BR661" s="141">
        <v>85.9</v>
      </c>
      <c r="BS661" s="141">
        <v>85.9</v>
      </c>
      <c r="BT661" s="141">
        <v>85.9</v>
      </c>
      <c r="BU661" s="141">
        <v>85.9</v>
      </c>
      <c r="BV661" s="141">
        <v>85.9</v>
      </c>
      <c r="BW661" s="141">
        <v>85.9</v>
      </c>
      <c r="BX661" s="141">
        <v>85.9</v>
      </c>
      <c r="BY661" s="141">
        <v>85.9</v>
      </c>
      <c r="BZ661" s="141">
        <v>85.9</v>
      </c>
      <c r="CA661" s="141">
        <v>85.9</v>
      </c>
      <c r="CB661" s="141">
        <v>85.9</v>
      </c>
      <c r="CC661" s="141">
        <v>85.9</v>
      </c>
      <c r="CD661" s="141">
        <v>85.9</v>
      </c>
      <c r="CE661" s="141">
        <v>85.9</v>
      </c>
      <c r="CF661" s="141">
        <v>85.9</v>
      </c>
      <c r="CG661" s="141">
        <v>85.9</v>
      </c>
      <c r="CH661" s="141">
        <v>85.9</v>
      </c>
      <c r="CI661" s="141">
        <v>85.9</v>
      </c>
      <c r="CJ661" s="141">
        <v>85.9</v>
      </c>
      <c r="CK661" s="141">
        <v>85.9</v>
      </c>
      <c r="CL661" s="141">
        <v>85.9</v>
      </c>
    </row>
    <row r="662" spans="1:90" x14ac:dyDescent="0.2">
      <c r="A662" s="138" t="s">
        <v>4074</v>
      </c>
      <c r="B662" s="138" t="s">
        <v>4075</v>
      </c>
      <c r="C662" s="139">
        <v>5.6299999999999996E-3</v>
      </c>
      <c r="D662" s="141">
        <v>100</v>
      </c>
      <c r="E662" s="141">
        <v>100</v>
      </c>
      <c r="F662" s="141">
        <v>100</v>
      </c>
      <c r="G662" s="141">
        <v>100.5</v>
      </c>
      <c r="H662" s="141">
        <v>101.8</v>
      </c>
      <c r="I662" s="141">
        <v>102.2</v>
      </c>
      <c r="J662" s="141">
        <v>102.2</v>
      </c>
      <c r="K662" s="141">
        <v>102.2</v>
      </c>
      <c r="L662" s="141">
        <v>102.2</v>
      </c>
      <c r="M662" s="141">
        <v>102.2</v>
      </c>
      <c r="N662" s="141">
        <v>102.2</v>
      </c>
      <c r="O662" s="141">
        <v>102.2</v>
      </c>
      <c r="P662" s="141">
        <v>102.2</v>
      </c>
      <c r="Q662" s="141">
        <v>102.2</v>
      </c>
      <c r="R662" s="141">
        <v>102.2</v>
      </c>
      <c r="S662" s="141">
        <v>102.5</v>
      </c>
      <c r="T662" s="141">
        <v>102.5</v>
      </c>
      <c r="U662" s="141">
        <v>102.5</v>
      </c>
      <c r="V662" s="141">
        <v>102.5</v>
      </c>
      <c r="W662" s="141">
        <v>102.5</v>
      </c>
      <c r="X662" s="141">
        <v>102.5</v>
      </c>
      <c r="Y662" s="141">
        <v>102.5</v>
      </c>
      <c r="Z662" s="141">
        <v>102.5</v>
      </c>
      <c r="AA662" s="141">
        <v>102.5</v>
      </c>
      <c r="AB662" s="141">
        <v>102.5</v>
      </c>
      <c r="AC662" s="141">
        <v>102.5</v>
      </c>
      <c r="AD662" s="141">
        <v>102.5</v>
      </c>
      <c r="AE662" s="141">
        <v>105</v>
      </c>
      <c r="AF662" s="141">
        <v>105</v>
      </c>
      <c r="AG662" s="141">
        <v>107.7</v>
      </c>
      <c r="AH662" s="141">
        <v>107.7</v>
      </c>
      <c r="AI662" s="141">
        <v>107.7</v>
      </c>
      <c r="AJ662" s="141">
        <v>107.7</v>
      </c>
      <c r="AK662" s="141">
        <v>107.7</v>
      </c>
      <c r="AL662" s="141">
        <v>107.7</v>
      </c>
      <c r="AM662" s="141">
        <v>107.7</v>
      </c>
      <c r="AN662" s="141">
        <v>111</v>
      </c>
      <c r="AO662" s="141">
        <v>112.5</v>
      </c>
      <c r="AP662" s="141">
        <v>112.5</v>
      </c>
      <c r="AQ662" s="141">
        <v>120.1</v>
      </c>
      <c r="AR662" s="141">
        <v>120.1</v>
      </c>
      <c r="AS662" s="141">
        <v>120.1</v>
      </c>
      <c r="AT662" s="141">
        <v>120.1</v>
      </c>
      <c r="AU662" s="141">
        <v>120.1</v>
      </c>
      <c r="AV662" s="141">
        <v>120.1</v>
      </c>
      <c r="AW662" s="141">
        <v>120</v>
      </c>
      <c r="AX662" s="141">
        <v>119.9</v>
      </c>
      <c r="AY662" s="141">
        <v>120</v>
      </c>
      <c r="AZ662" s="141">
        <v>121</v>
      </c>
      <c r="BA662" s="141">
        <v>121</v>
      </c>
      <c r="BB662" s="141">
        <v>121</v>
      </c>
      <c r="BC662" s="141">
        <v>125.8</v>
      </c>
      <c r="BD662" s="141">
        <v>125.8</v>
      </c>
      <c r="BE662" s="141">
        <v>125.8</v>
      </c>
      <c r="BF662" s="141">
        <v>129.19999999999999</v>
      </c>
      <c r="BG662" s="141">
        <v>131.1</v>
      </c>
      <c r="BH662" s="141">
        <v>131.1</v>
      </c>
      <c r="BI662" s="141">
        <v>129.30000000000001</v>
      </c>
      <c r="BJ662" s="141">
        <v>111.9</v>
      </c>
      <c r="BK662" s="141">
        <v>111.1</v>
      </c>
      <c r="BL662" s="141">
        <v>114.7</v>
      </c>
      <c r="BM662" s="141">
        <v>114.1</v>
      </c>
      <c r="BN662" s="141">
        <v>115.2</v>
      </c>
      <c r="BO662" s="141">
        <v>121.3</v>
      </c>
      <c r="BP662" s="141">
        <v>140.1</v>
      </c>
      <c r="BQ662" s="141">
        <v>141.30000000000001</v>
      </c>
      <c r="BR662" s="141">
        <v>136.30000000000001</v>
      </c>
      <c r="BS662" s="141">
        <v>140.9</v>
      </c>
      <c r="BT662" s="141">
        <v>150.9</v>
      </c>
      <c r="BU662" s="141">
        <v>131.6</v>
      </c>
      <c r="BV662" s="141">
        <v>135.6</v>
      </c>
      <c r="BW662" s="141">
        <v>135.30000000000001</v>
      </c>
      <c r="BX662" s="141">
        <v>137</v>
      </c>
      <c r="BY662" s="141">
        <v>137.69999999999999</v>
      </c>
      <c r="BZ662" s="141">
        <v>124</v>
      </c>
      <c r="CA662" s="141">
        <v>127.8</v>
      </c>
      <c r="CB662" s="141">
        <v>127.8</v>
      </c>
      <c r="CC662" s="141">
        <v>124.2</v>
      </c>
      <c r="CD662" s="141">
        <v>126.4</v>
      </c>
      <c r="CE662" s="141">
        <v>129.69999999999999</v>
      </c>
      <c r="CF662" s="141">
        <v>131.4</v>
      </c>
      <c r="CG662" s="141">
        <v>132.19999999999999</v>
      </c>
      <c r="CH662" s="141">
        <v>133.6</v>
      </c>
      <c r="CI662" s="141">
        <v>134.4</v>
      </c>
      <c r="CJ662" s="141">
        <v>134.4</v>
      </c>
      <c r="CK662" s="141">
        <v>132.9</v>
      </c>
      <c r="CL662" s="141">
        <v>132.4</v>
      </c>
    </row>
    <row r="663" spans="1:90" x14ac:dyDescent="0.2">
      <c r="A663" s="138" t="s">
        <v>4076</v>
      </c>
      <c r="B663" s="138" t="s">
        <v>4077</v>
      </c>
      <c r="C663" s="139">
        <v>3.8600000000000002E-2</v>
      </c>
      <c r="D663" s="141">
        <v>100.6</v>
      </c>
      <c r="E663" s="141">
        <v>100.6</v>
      </c>
      <c r="F663" s="141">
        <v>100.6</v>
      </c>
      <c r="G663" s="141">
        <v>108.3</v>
      </c>
      <c r="H663" s="141">
        <v>109</v>
      </c>
      <c r="I663" s="141">
        <v>109</v>
      </c>
      <c r="J663" s="141">
        <v>109</v>
      </c>
      <c r="K663" s="141">
        <v>109</v>
      </c>
      <c r="L663" s="141">
        <v>109.3</v>
      </c>
      <c r="M663" s="141">
        <v>109.7</v>
      </c>
      <c r="N663" s="141">
        <v>109.7</v>
      </c>
      <c r="O663" s="141">
        <v>109.7</v>
      </c>
      <c r="P663" s="141">
        <v>109.7</v>
      </c>
      <c r="Q663" s="141">
        <v>109.7</v>
      </c>
      <c r="R663" s="141">
        <v>109.7</v>
      </c>
      <c r="S663" s="141">
        <v>121.4</v>
      </c>
      <c r="T663" s="141">
        <v>128.4</v>
      </c>
      <c r="U663" s="141">
        <v>128.4</v>
      </c>
      <c r="V663" s="141">
        <v>129</v>
      </c>
      <c r="W663" s="141">
        <v>129.19999999999999</v>
      </c>
      <c r="X663" s="141">
        <v>129.19999999999999</v>
      </c>
      <c r="Y663" s="141">
        <v>129.69999999999999</v>
      </c>
      <c r="Z663" s="141">
        <v>129.69999999999999</v>
      </c>
      <c r="AA663" s="141">
        <v>129.69999999999999</v>
      </c>
      <c r="AB663" s="141">
        <v>129.80000000000001</v>
      </c>
      <c r="AC663" s="141">
        <v>130.30000000000001</v>
      </c>
      <c r="AD663" s="141">
        <v>130.30000000000001</v>
      </c>
      <c r="AE663" s="141">
        <v>138.6</v>
      </c>
      <c r="AF663" s="141">
        <v>138.6</v>
      </c>
      <c r="AG663" s="141">
        <v>142.6</v>
      </c>
      <c r="AH663" s="141">
        <v>142.6</v>
      </c>
      <c r="AI663" s="141">
        <v>142.80000000000001</v>
      </c>
      <c r="AJ663" s="141">
        <v>142.9</v>
      </c>
      <c r="AK663" s="141">
        <v>142.9</v>
      </c>
      <c r="AL663" s="141">
        <v>142.9</v>
      </c>
      <c r="AM663" s="141">
        <v>142.9</v>
      </c>
      <c r="AN663" s="141">
        <v>149.30000000000001</v>
      </c>
      <c r="AO663" s="141">
        <v>149.30000000000001</v>
      </c>
      <c r="AP663" s="141">
        <v>149.69999999999999</v>
      </c>
      <c r="AQ663" s="141">
        <v>150</v>
      </c>
      <c r="AR663" s="141">
        <v>150</v>
      </c>
      <c r="AS663" s="141">
        <v>150</v>
      </c>
      <c r="AT663" s="141">
        <v>150</v>
      </c>
      <c r="AU663" s="141">
        <v>150</v>
      </c>
      <c r="AV663" s="141">
        <v>150</v>
      </c>
      <c r="AW663" s="141">
        <v>150</v>
      </c>
      <c r="AX663" s="141">
        <v>150</v>
      </c>
      <c r="AY663" s="141">
        <v>150</v>
      </c>
      <c r="AZ663" s="141">
        <v>145.9</v>
      </c>
      <c r="BA663" s="141">
        <v>145.9</v>
      </c>
      <c r="BB663" s="141">
        <v>145.9</v>
      </c>
      <c r="BC663" s="141">
        <v>145.9</v>
      </c>
      <c r="BD663" s="141">
        <v>145.9</v>
      </c>
      <c r="BE663" s="141">
        <v>145.9</v>
      </c>
      <c r="BF663" s="141">
        <v>145.9</v>
      </c>
      <c r="BG663" s="141">
        <v>145.9</v>
      </c>
      <c r="BH663" s="141">
        <v>145.9</v>
      </c>
      <c r="BI663" s="141">
        <v>145.9</v>
      </c>
      <c r="BJ663" s="141">
        <v>145.9</v>
      </c>
      <c r="BK663" s="141">
        <v>145.9</v>
      </c>
      <c r="BL663" s="141">
        <v>145.9</v>
      </c>
      <c r="BM663" s="141">
        <v>145.9</v>
      </c>
      <c r="BN663" s="141">
        <v>145.9</v>
      </c>
      <c r="BO663" s="141">
        <v>145.9</v>
      </c>
      <c r="BP663" s="141">
        <v>145.9</v>
      </c>
      <c r="BQ663" s="141">
        <v>145.9</v>
      </c>
      <c r="BR663" s="141">
        <v>145.9</v>
      </c>
      <c r="BS663" s="141">
        <v>145.9</v>
      </c>
      <c r="BT663" s="141">
        <v>145.9</v>
      </c>
      <c r="BU663" s="141">
        <v>145.9</v>
      </c>
      <c r="BV663" s="141">
        <v>145.9</v>
      </c>
      <c r="BW663" s="141">
        <v>145.9</v>
      </c>
      <c r="BX663" s="141">
        <v>147.5</v>
      </c>
      <c r="BY663" s="141">
        <v>147.5</v>
      </c>
      <c r="BZ663" s="141">
        <v>147.5</v>
      </c>
      <c r="CA663" s="141">
        <v>147.5</v>
      </c>
      <c r="CB663" s="141">
        <v>147.5</v>
      </c>
      <c r="CC663" s="141">
        <v>147.5</v>
      </c>
      <c r="CD663" s="141">
        <v>147.5</v>
      </c>
      <c r="CE663" s="141">
        <v>147.5</v>
      </c>
      <c r="CF663" s="141">
        <v>147.5</v>
      </c>
      <c r="CG663" s="141">
        <v>147.5</v>
      </c>
      <c r="CH663" s="141">
        <v>147.5</v>
      </c>
      <c r="CI663" s="141">
        <v>147.5</v>
      </c>
      <c r="CJ663" s="141">
        <v>147.5</v>
      </c>
      <c r="CK663" s="141">
        <v>147.5</v>
      </c>
      <c r="CL663" s="141">
        <v>147.69999999999999</v>
      </c>
    </row>
    <row r="664" spans="1:90" x14ac:dyDescent="0.2">
      <c r="A664" s="138" t="s">
        <v>4078</v>
      </c>
      <c r="B664" s="138" t="s">
        <v>4079</v>
      </c>
      <c r="C664" s="139">
        <v>8.2250000000000004E-2</v>
      </c>
      <c r="D664" s="141">
        <v>100.6</v>
      </c>
      <c r="E664" s="141">
        <v>100.6</v>
      </c>
      <c r="F664" s="141">
        <v>101</v>
      </c>
      <c r="G664" s="141">
        <v>107.8</v>
      </c>
      <c r="H664" s="141">
        <v>108.3</v>
      </c>
      <c r="I664" s="141">
        <v>109.9</v>
      </c>
      <c r="J664" s="141">
        <v>112.5</v>
      </c>
      <c r="K664" s="141">
        <v>116.5</v>
      </c>
      <c r="L664" s="141">
        <v>116.5</v>
      </c>
      <c r="M664" s="141">
        <v>116.5</v>
      </c>
      <c r="N664" s="141">
        <v>116.5</v>
      </c>
      <c r="O664" s="141">
        <v>116.5</v>
      </c>
      <c r="P664" s="141">
        <v>117.3</v>
      </c>
      <c r="Q664" s="141">
        <v>117.3</v>
      </c>
      <c r="R664" s="141">
        <v>117.3</v>
      </c>
      <c r="S664" s="141">
        <v>116.8</v>
      </c>
      <c r="T664" s="141">
        <v>114.1</v>
      </c>
      <c r="U664" s="141">
        <v>114.1</v>
      </c>
      <c r="V664" s="141">
        <v>114.1</v>
      </c>
      <c r="W664" s="141">
        <v>114.8</v>
      </c>
      <c r="X664" s="141">
        <v>114.8</v>
      </c>
      <c r="Y664" s="141">
        <v>114.8</v>
      </c>
      <c r="Z664" s="141">
        <v>111</v>
      </c>
      <c r="AA664" s="141">
        <v>109.8</v>
      </c>
      <c r="AB664" s="141">
        <v>109.8</v>
      </c>
      <c r="AC664" s="141">
        <v>109.8</v>
      </c>
      <c r="AD664" s="141">
        <v>109.9</v>
      </c>
      <c r="AE664" s="141">
        <v>111.9</v>
      </c>
      <c r="AF664" s="141">
        <v>110.8</v>
      </c>
      <c r="AG664" s="141">
        <v>111.3</v>
      </c>
      <c r="AH664" s="141">
        <v>111.3</v>
      </c>
      <c r="AI664" s="141">
        <v>111.3</v>
      </c>
      <c r="AJ664" s="141">
        <v>111.3</v>
      </c>
      <c r="AK664" s="141">
        <v>111.3</v>
      </c>
      <c r="AL664" s="141">
        <v>111.3</v>
      </c>
      <c r="AM664" s="141">
        <v>113</v>
      </c>
      <c r="AN664" s="141">
        <v>111.6</v>
      </c>
      <c r="AO664" s="141">
        <v>111.6</v>
      </c>
      <c r="AP664" s="141">
        <v>111.9</v>
      </c>
      <c r="AQ664" s="141">
        <v>111.8</v>
      </c>
      <c r="AR664" s="141">
        <v>111.8</v>
      </c>
      <c r="AS664" s="141">
        <v>111.8</v>
      </c>
      <c r="AT664" s="141">
        <v>111.8</v>
      </c>
      <c r="AU664" s="141">
        <v>111.8</v>
      </c>
      <c r="AV664" s="141">
        <v>111.8</v>
      </c>
      <c r="AW664" s="141">
        <v>111.8</v>
      </c>
      <c r="AX664" s="141">
        <v>111.8</v>
      </c>
      <c r="AY664" s="141">
        <v>112.7</v>
      </c>
      <c r="AZ664" s="141">
        <v>112.1</v>
      </c>
      <c r="BA664" s="141">
        <v>112.1</v>
      </c>
      <c r="BB664" s="141">
        <v>116.7</v>
      </c>
      <c r="BC664" s="141">
        <v>119.1</v>
      </c>
      <c r="BD664" s="141">
        <v>119.1</v>
      </c>
      <c r="BE664" s="141">
        <v>119.1</v>
      </c>
      <c r="BF664" s="141">
        <v>119.1</v>
      </c>
      <c r="BG664" s="141">
        <v>119.1</v>
      </c>
      <c r="BH664" s="141">
        <v>119.1</v>
      </c>
      <c r="BI664" s="141">
        <v>119.1</v>
      </c>
      <c r="BJ664" s="141">
        <v>119.6</v>
      </c>
      <c r="BK664" s="141">
        <v>121.1</v>
      </c>
      <c r="BL664" s="141">
        <v>121.1</v>
      </c>
      <c r="BM664" s="141">
        <v>121.4</v>
      </c>
      <c r="BN664" s="141">
        <v>122.4</v>
      </c>
      <c r="BO664" s="141">
        <v>134.9</v>
      </c>
      <c r="BP664" s="141">
        <v>135.80000000000001</v>
      </c>
      <c r="BQ664" s="141">
        <v>134.9</v>
      </c>
      <c r="BR664" s="141">
        <v>134.9</v>
      </c>
      <c r="BS664" s="141">
        <v>134.9</v>
      </c>
      <c r="BT664" s="141">
        <v>134.9</v>
      </c>
      <c r="BU664" s="141">
        <v>134.9</v>
      </c>
      <c r="BV664" s="141">
        <v>134.9</v>
      </c>
      <c r="BW664" s="141">
        <v>134.9</v>
      </c>
      <c r="BX664" s="141">
        <v>134.9</v>
      </c>
      <c r="BY664" s="141">
        <v>134.9</v>
      </c>
      <c r="BZ664" s="141">
        <v>134.9</v>
      </c>
      <c r="CA664" s="141">
        <v>134</v>
      </c>
      <c r="CB664" s="141">
        <v>134</v>
      </c>
      <c r="CC664" s="141">
        <v>134</v>
      </c>
      <c r="CD664" s="141">
        <v>134</v>
      </c>
      <c r="CE664" s="141">
        <v>134</v>
      </c>
      <c r="CF664" s="141">
        <v>133.69999999999999</v>
      </c>
      <c r="CG664" s="141">
        <v>134</v>
      </c>
      <c r="CH664" s="141">
        <v>134</v>
      </c>
      <c r="CI664" s="141">
        <v>134</v>
      </c>
      <c r="CJ664" s="141">
        <v>134</v>
      </c>
      <c r="CK664" s="141">
        <v>134</v>
      </c>
      <c r="CL664" s="141">
        <v>134.30000000000001</v>
      </c>
    </row>
    <row r="665" spans="1:90" x14ac:dyDescent="0.2">
      <c r="A665" s="138" t="s">
        <v>4080</v>
      </c>
      <c r="B665" s="138" t="s">
        <v>4081</v>
      </c>
      <c r="C665" s="139">
        <v>5.638E-2</v>
      </c>
      <c r="D665" s="141">
        <v>101.2</v>
      </c>
      <c r="E665" s="141">
        <v>101.2</v>
      </c>
      <c r="F665" s="141">
        <v>101.2</v>
      </c>
      <c r="G665" s="141">
        <v>102.3</v>
      </c>
      <c r="H665" s="141">
        <v>102.3</v>
      </c>
      <c r="I665" s="141">
        <v>102.7</v>
      </c>
      <c r="J665" s="141">
        <v>102.7</v>
      </c>
      <c r="K665" s="141">
        <v>102.7</v>
      </c>
      <c r="L665" s="141">
        <v>102.7</v>
      </c>
      <c r="M665" s="141">
        <v>102.7</v>
      </c>
      <c r="N665" s="141">
        <v>102.7</v>
      </c>
      <c r="O665" s="141">
        <v>102.7</v>
      </c>
      <c r="P665" s="141">
        <v>102.7</v>
      </c>
      <c r="Q665" s="141">
        <v>102.7</v>
      </c>
      <c r="R665" s="141">
        <v>102.7</v>
      </c>
      <c r="S665" s="141">
        <v>113.8</v>
      </c>
      <c r="T665" s="141">
        <v>113.8</v>
      </c>
      <c r="U665" s="141">
        <v>113.8</v>
      </c>
      <c r="V665" s="141">
        <v>113.8</v>
      </c>
      <c r="W665" s="141">
        <v>113.8</v>
      </c>
      <c r="X665" s="141">
        <v>113.8</v>
      </c>
      <c r="Y665" s="141">
        <v>113.8</v>
      </c>
      <c r="Z665" s="141">
        <v>113.8</v>
      </c>
      <c r="AA665" s="141">
        <v>113.8</v>
      </c>
      <c r="AB665" s="141">
        <v>113.8</v>
      </c>
      <c r="AC665" s="141">
        <v>113.8</v>
      </c>
      <c r="AD665" s="141">
        <v>120</v>
      </c>
      <c r="AE665" s="141">
        <v>119.7</v>
      </c>
      <c r="AF665" s="141">
        <v>119.7</v>
      </c>
      <c r="AG665" s="141">
        <v>119.7</v>
      </c>
      <c r="AH665" s="141">
        <v>119.7</v>
      </c>
      <c r="AI665" s="141">
        <v>119.7</v>
      </c>
      <c r="AJ665" s="141">
        <v>119.7</v>
      </c>
      <c r="AK665" s="141">
        <v>119.7</v>
      </c>
      <c r="AL665" s="141">
        <v>119.7</v>
      </c>
      <c r="AM665" s="141">
        <v>119.7</v>
      </c>
      <c r="AN665" s="141">
        <v>119.7</v>
      </c>
      <c r="AO665" s="141">
        <v>119.7</v>
      </c>
      <c r="AP665" s="141">
        <v>119.7</v>
      </c>
      <c r="AQ665" s="141">
        <v>119.7</v>
      </c>
      <c r="AR665" s="141">
        <v>129.30000000000001</v>
      </c>
      <c r="AS665" s="141">
        <v>129.30000000000001</v>
      </c>
      <c r="AT665" s="141">
        <v>128.6</v>
      </c>
      <c r="AU665" s="141">
        <v>128.6</v>
      </c>
      <c r="AV665" s="141">
        <v>128.6</v>
      </c>
      <c r="AW665" s="141">
        <v>128.6</v>
      </c>
      <c r="AX665" s="141">
        <v>128.6</v>
      </c>
      <c r="AY665" s="141">
        <v>127.8</v>
      </c>
      <c r="AZ665" s="141">
        <v>128.19999999999999</v>
      </c>
      <c r="BA665" s="141">
        <v>129.5</v>
      </c>
      <c r="BB665" s="141">
        <v>129.19999999999999</v>
      </c>
      <c r="BC665" s="141">
        <v>129.19999999999999</v>
      </c>
      <c r="BD665" s="141">
        <v>129.19999999999999</v>
      </c>
      <c r="BE665" s="141">
        <v>128.19999999999999</v>
      </c>
      <c r="BF665" s="141">
        <v>128.19999999999999</v>
      </c>
      <c r="BG665" s="141">
        <v>128.19999999999999</v>
      </c>
      <c r="BH665" s="141">
        <v>128.19999999999999</v>
      </c>
      <c r="BI665" s="141">
        <v>129.1</v>
      </c>
      <c r="BJ665" s="141">
        <v>129.69999999999999</v>
      </c>
      <c r="BK665" s="141">
        <v>129.69999999999999</v>
      </c>
      <c r="BL665" s="141">
        <v>129.6</v>
      </c>
      <c r="BM665" s="141">
        <v>126.8</v>
      </c>
      <c r="BN665" s="141">
        <v>129.1</v>
      </c>
      <c r="BO665" s="141">
        <v>128.5</v>
      </c>
      <c r="BP665" s="141">
        <v>129.4</v>
      </c>
      <c r="BQ665" s="141">
        <v>129.4</v>
      </c>
      <c r="BR665" s="141">
        <v>130.19999999999999</v>
      </c>
      <c r="BS665" s="141">
        <v>130.19999999999999</v>
      </c>
      <c r="BT665" s="141">
        <v>130.19999999999999</v>
      </c>
      <c r="BU665" s="141">
        <v>130.19999999999999</v>
      </c>
      <c r="BV665" s="141">
        <v>130.19999999999999</v>
      </c>
      <c r="BW665" s="141">
        <v>130.30000000000001</v>
      </c>
      <c r="BX665" s="141">
        <v>131.1</v>
      </c>
      <c r="BY665" s="141">
        <v>131.1</v>
      </c>
      <c r="BZ665" s="141">
        <v>131.4</v>
      </c>
      <c r="CA665" s="141">
        <v>131.4</v>
      </c>
      <c r="CB665" s="141">
        <v>131.4</v>
      </c>
      <c r="CC665" s="141">
        <v>132.4</v>
      </c>
      <c r="CD665" s="141">
        <v>133</v>
      </c>
      <c r="CE665" s="141">
        <v>138.5</v>
      </c>
      <c r="CF665" s="141">
        <v>138.5</v>
      </c>
      <c r="CG665" s="141">
        <v>138.5</v>
      </c>
      <c r="CH665" s="141">
        <v>138.5</v>
      </c>
      <c r="CI665" s="141">
        <v>138.5</v>
      </c>
      <c r="CJ665" s="141">
        <v>138.5</v>
      </c>
      <c r="CK665" s="141">
        <v>138.5</v>
      </c>
      <c r="CL665" s="141">
        <v>137.30000000000001</v>
      </c>
    </row>
    <row r="666" spans="1:90" x14ac:dyDescent="0.2">
      <c r="A666" s="138" t="s">
        <v>4082</v>
      </c>
      <c r="B666" s="138" t="s">
        <v>4083</v>
      </c>
      <c r="C666" s="139">
        <v>0.17774000000000001</v>
      </c>
      <c r="D666" s="141">
        <v>100.8</v>
      </c>
      <c r="E666" s="141">
        <v>99.6</v>
      </c>
      <c r="F666" s="141">
        <v>100.4</v>
      </c>
      <c r="G666" s="141">
        <v>106.6</v>
      </c>
      <c r="H666" s="141">
        <v>107.3</v>
      </c>
      <c r="I666" s="141">
        <v>106.2</v>
      </c>
      <c r="J666" s="141">
        <v>107.3</v>
      </c>
      <c r="K666" s="141">
        <v>107.3</v>
      </c>
      <c r="L666" s="141">
        <v>107.8</v>
      </c>
      <c r="M666" s="141">
        <v>108.2</v>
      </c>
      <c r="N666" s="141">
        <v>108.2</v>
      </c>
      <c r="O666" s="141">
        <v>108.1</v>
      </c>
      <c r="P666" s="141">
        <v>108.8</v>
      </c>
      <c r="Q666" s="141">
        <v>108</v>
      </c>
      <c r="R666" s="141">
        <v>107.4</v>
      </c>
      <c r="S666" s="141">
        <v>106.7</v>
      </c>
      <c r="T666" s="141">
        <v>109.8</v>
      </c>
      <c r="U666" s="141">
        <v>110.1</v>
      </c>
      <c r="V666" s="141">
        <v>111.7</v>
      </c>
      <c r="W666" s="141">
        <v>111.1</v>
      </c>
      <c r="X666" s="141">
        <v>113.2</v>
      </c>
      <c r="Y666" s="141">
        <v>114.1</v>
      </c>
      <c r="Z666" s="141">
        <v>113.8</v>
      </c>
      <c r="AA666" s="141">
        <v>112.4</v>
      </c>
      <c r="AB666" s="141">
        <v>113.7</v>
      </c>
      <c r="AC666" s="141">
        <v>113.4</v>
      </c>
      <c r="AD666" s="141">
        <v>114.2</v>
      </c>
      <c r="AE666" s="141">
        <v>115.5</v>
      </c>
      <c r="AF666" s="141">
        <v>118</v>
      </c>
      <c r="AG666" s="141">
        <v>117.9</v>
      </c>
      <c r="AH666" s="141">
        <v>117.9</v>
      </c>
      <c r="AI666" s="141">
        <v>118.7</v>
      </c>
      <c r="AJ666" s="141">
        <v>119.6</v>
      </c>
      <c r="AK666" s="141">
        <v>120</v>
      </c>
      <c r="AL666" s="141">
        <v>120.2</v>
      </c>
      <c r="AM666" s="141">
        <v>120.6</v>
      </c>
      <c r="AN666" s="141">
        <v>120.6</v>
      </c>
      <c r="AO666" s="141">
        <v>119.2</v>
      </c>
      <c r="AP666" s="141">
        <v>127.7</v>
      </c>
      <c r="AQ666" s="141">
        <v>128.1</v>
      </c>
      <c r="AR666" s="141">
        <v>129.30000000000001</v>
      </c>
      <c r="AS666" s="141">
        <v>130.30000000000001</v>
      </c>
      <c r="AT666" s="141">
        <v>130.30000000000001</v>
      </c>
      <c r="AU666" s="141">
        <v>130.30000000000001</v>
      </c>
      <c r="AV666" s="141">
        <v>130.30000000000001</v>
      </c>
      <c r="AW666" s="141">
        <v>130.30000000000001</v>
      </c>
      <c r="AX666" s="141">
        <v>130.30000000000001</v>
      </c>
      <c r="AY666" s="141">
        <v>129.4</v>
      </c>
      <c r="AZ666" s="141">
        <v>142.4</v>
      </c>
      <c r="BA666" s="141">
        <v>140.19999999999999</v>
      </c>
      <c r="BB666" s="141">
        <v>142.5</v>
      </c>
      <c r="BC666" s="141">
        <v>139</v>
      </c>
      <c r="BD666" s="141">
        <v>138</v>
      </c>
      <c r="BE666" s="141">
        <v>138.80000000000001</v>
      </c>
      <c r="BF666" s="141">
        <v>140.4</v>
      </c>
      <c r="BG666" s="141">
        <v>139.80000000000001</v>
      </c>
      <c r="BH666" s="141">
        <v>142.69999999999999</v>
      </c>
      <c r="BI666" s="141">
        <v>142.5</v>
      </c>
      <c r="BJ666" s="141">
        <v>140.5</v>
      </c>
      <c r="BK666" s="141">
        <v>142</v>
      </c>
      <c r="BL666" s="141">
        <v>134.5</v>
      </c>
      <c r="BM666" s="141">
        <v>132.4</v>
      </c>
      <c r="BN666" s="141">
        <v>134.69999999999999</v>
      </c>
      <c r="BO666" s="141">
        <v>146.80000000000001</v>
      </c>
      <c r="BP666" s="141">
        <v>140.1</v>
      </c>
      <c r="BQ666" s="141">
        <v>140.19999999999999</v>
      </c>
      <c r="BR666" s="141">
        <v>143.69999999999999</v>
      </c>
      <c r="BS666" s="141">
        <v>141.6</v>
      </c>
      <c r="BT666" s="141">
        <v>140.9</v>
      </c>
      <c r="BU666" s="141">
        <v>141.4</v>
      </c>
      <c r="BV666" s="141">
        <v>141.19999999999999</v>
      </c>
      <c r="BW666" s="141">
        <v>142.4</v>
      </c>
      <c r="BX666" s="141">
        <v>142.80000000000001</v>
      </c>
      <c r="BY666" s="141">
        <v>143.30000000000001</v>
      </c>
      <c r="BZ666" s="141">
        <v>142.9</v>
      </c>
      <c r="CA666" s="141">
        <v>142.19999999999999</v>
      </c>
      <c r="CB666" s="141">
        <v>147.19999999999999</v>
      </c>
      <c r="CC666" s="141">
        <v>148</v>
      </c>
      <c r="CD666" s="141">
        <v>144.6</v>
      </c>
      <c r="CE666" s="141">
        <v>148.5</v>
      </c>
      <c r="CF666" s="141">
        <v>146</v>
      </c>
      <c r="CG666" s="141">
        <v>145.69999999999999</v>
      </c>
      <c r="CH666" s="141">
        <v>146.69999999999999</v>
      </c>
      <c r="CI666" s="141">
        <v>146.69999999999999</v>
      </c>
      <c r="CJ666" s="141">
        <v>146.69999999999999</v>
      </c>
      <c r="CK666" s="141">
        <v>150.5</v>
      </c>
      <c r="CL666" s="141">
        <v>150.6</v>
      </c>
    </row>
    <row r="667" spans="1:90" x14ac:dyDescent="0.2">
      <c r="A667" s="138" t="s">
        <v>4084</v>
      </c>
      <c r="B667" s="138" t="s">
        <v>4085</v>
      </c>
      <c r="C667" s="139">
        <v>0.10241</v>
      </c>
      <c r="D667" s="141">
        <v>100.5</v>
      </c>
      <c r="E667" s="141">
        <v>100.5</v>
      </c>
      <c r="F667" s="141">
        <v>100.5</v>
      </c>
      <c r="G667" s="141">
        <v>101.3</v>
      </c>
      <c r="H667" s="141">
        <v>102.1</v>
      </c>
      <c r="I667" s="141">
        <v>102.1</v>
      </c>
      <c r="J667" s="141">
        <v>102.1</v>
      </c>
      <c r="K667" s="141">
        <v>102.3</v>
      </c>
      <c r="L667" s="141">
        <v>102.3</v>
      </c>
      <c r="M667" s="141">
        <v>102.3</v>
      </c>
      <c r="N667" s="141">
        <v>102.3</v>
      </c>
      <c r="O667" s="141">
        <v>102.4</v>
      </c>
      <c r="P667" s="141">
        <v>103.9</v>
      </c>
      <c r="Q667" s="141">
        <v>103.9</v>
      </c>
      <c r="R667" s="141">
        <v>103.9</v>
      </c>
      <c r="S667" s="141">
        <v>103.8</v>
      </c>
      <c r="T667" s="141">
        <v>105.3</v>
      </c>
      <c r="U667" s="141">
        <v>105.9</v>
      </c>
      <c r="V667" s="141">
        <v>106.1</v>
      </c>
      <c r="W667" s="141">
        <v>105.8</v>
      </c>
      <c r="X667" s="141">
        <v>105.8</v>
      </c>
      <c r="Y667" s="141">
        <v>105.8</v>
      </c>
      <c r="Z667" s="141">
        <v>105.8</v>
      </c>
      <c r="AA667" s="141">
        <v>105.9</v>
      </c>
      <c r="AB667" s="141">
        <v>107.6</v>
      </c>
      <c r="AC667" s="141">
        <v>107.6</v>
      </c>
      <c r="AD667" s="141">
        <v>107.6</v>
      </c>
      <c r="AE667" s="141">
        <v>110.3</v>
      </c>
      <c r="AF667" s="141">
        <v>110.3</v>
      </c>
      <c r="AG667" s="141">
        <v>110</v>
      </c>
      <c r="AH667" s="141">
        <v>110</v>
      </c>
      <c r="AI667" s="141">
        <v>111.4</v>
      </c>
      <c r="AJ667" s="141">
        <v>111.8</v>
      </c>
      <c r="AK667" s="141">
        <v>111.8</v>
      </c>
      <c r="AL667" s="141">
        <v>112.6</v>
      </c>
      <c r="AM667" s="141">
        <v>113.2</v>
      </c>
      <c r="AN667" s="141">
        <v>115.5</v>
      </c>
      <c r="AO667" s="141">
        <v>117</v>
      </c>
      <c r="AP667" s="141">
        <v>117.1</v>
      </c>
      <c r="AQ667" s="141">
        <v>119.7</v>
      </c>
      <c r="AR667" s="141">
        <v>120.8</v>
      </c>
      <c r="AS667" s="141">
        <v>122.4</v>
      </c>
      <c r="AT667" s="141">
        <v>122.5</v>
      </c>
      <c r="AU667" s="141">
        <v>122.5</v>
      </c>
      <c r="AV667" s="141">
        <v>122.5</v>
      </c>
      <c r="AW667" s="141">
        <v>122.5</v>
      </c>
      <c r="AX667" s="141">
        <v>122.4</v>
      </c>
      <c r="AY667" s="141">
        <v>122.9</v>
      </c>
      <c r="AZ667" s="141">
        <v>127.1</v>
      </c>
      <c r="BA667" s="141">
        <v>127.1</v>
      </c>
      <c r="BB667" s="141">
        <v>127.1</v>
      </c>
      <c r="BC667" s="141">
        <v>127.1</v>
      </c>
      <c r="BD667" s="141">
        <v>126.6</v>
      </c>
      <c r="BE667" s="141">
        <v>126.7</v>
      </c>
      <c r="BF667" s="141">
        <v>126.7</v>
      </c>
      <c r="BG667" s="141">
        <v>126.7</v>
      </c>
      <c r="BH667" s="141">
        <v>126.9</v>
      </c>
      <c r="BI667" s="141">
        <v>127.9</v>
      </c>
      <c r="BJ667" s="141">
        <v>128.9</v>
      </c>
      <c r="BK667" s="141">
        <v>129.1</v>
      </c>
      <c r="BL667" s="141">
        <v>129.5</v>
      </c>
      <c r="BM667" s="141">
        <v>132.1</v>
      </c>
      <c r="BN667" s="141">
        <v>138.30000000000001</v>
      </c>
      <c r="BO667" s="141">
        <v>138.30000000000001</v>
      </c>
      <c r="BP667" s="141">
        <v>138.1</v>
      </c>
      <c r="BQ667" s="141">
        <v>137.5</v>
      </c>
      <c r="BR667" s="141">
        <v>137.19999999999999</v>
      </c>
      <c r="BS667" s="141">
        <v>137.5</v>
      </c>
      <c r="BT667" s="141">
        <v>137.5</v>
      </c>
      <c r="BU667" s="141">
        <v>137.5</v>
      </c>
      <c r="BV667" s="141">
        <v>137.5</v>
      </c>
      <c r="BW667" s="141">
        <v>138.19999999999999</v>
      </c>
      <c r="BX667" s="141">
        <v>138.5</v>
      </c>
      <c r="BY667" s="141">
        <v>138.9</v>
      </c>
      <c r="BZ667" s="141">
        <v>138.9</v>
      </c>
      <c r="CA667" s="141">
        <v>137.5</v>
      </c>
      <c r="CB667" s="141">
        <v>135.1</v>
      </c>
      <c r="CC667" s="141">
        <v>132.69999999999999</v>
      </c>
      <c r="CD667" s="141">
        <v>136.80000000000001</v>
      </c>
      <c r="CE667" s="141">
        <v>137.1</v>
      </c>
      <c r="CF667" s="141">
        <v>137.1</v>
      </c>
      <c r="CG667" s="141">
        <v>137.30000000000001</v>
      </c>
      <c r="CH667" s="141">
        <v>137.6</v>
      </c>
      <c r="CI667" s="141">
        <v>137.6</v>
      </c>
      <c r="CJ667" s="141">
        <v>139</v>
      </c>
      <c r="CK667" s="141">
        <v>139.5</v>
      </c>
      <c r="CL667" s="141">
        <v>140</v>
      </c>
    </row>
    <row r="668" spans="1:90" x14ac:dyDescent="0.2">
      <c r="A668" s="138" t="s">
        <v>4086</v>
      </c>
      <c r="B668" s="138" t="s">
        <v>4087</v>
      </c>
      <c r="C668" s="139">
        <v>6.4900000000000001E-3</v>
      </c>
      <c r="D668" s="141">
        <v>101.2</v>
      </c>
      <c r="E668" s="141">
        <v>101.2</v>
      </c>
      <c r="F668" s="141">
        <v>101.2</v>
      </c>
      <c r="G668" s="141">
        <v>99.2</v>
      </c>
      <c r="H668" s="141">
        <v>99.2</v>
      </c>
      <c r="I668" s="141">
        <v>99.2</v>
      </c>
      <c r="J668" s="141">
        <v>99.2</v>
      </c>
      <c r="K668" s="141">
        <v>99.2</v>
      </c>
      <c r="L668" s="141">
        <v>99.2</v>
      </c>
      <c r="M668" s="141">
        <v>99.2</v>
      </c>
      <c r="N668" s="141">
        <v>99.2</v>
      </c>
      <c r="O668" s="141">
        <v>99.2</v>
      </c>
      <c r="P668" s="141">
        <v>103.1</v>
      </c>
      <c r="Q668" s="141">
        <v>103.1</v>
      </c>
      <c r="R668" s="141">
        <v>103.1</v>
      </c>
      <c r="S668" s="141">
        <v>103.3</v>
      </c>
      <c r="T668" s="141">
        <v>103.3</v>
      </c>
      <c r="U668" s="141">
        <v>103.3</v>
      </c>
      <c r="V668" s="141">
        <v>103.4</v>
      </c>
      <c r="W668" s="141">
        <v>103.5</v>
      </c>
      <c r="X668" s="141">
        <v>103.5</v>
      </c>
      <c r="Y668" s="141">
        <v>103.5</v>
      </c>
      <c r="Z668" s="141">
        <v>103.5</v>
      </c>
      <c r="AA668" s="141">
        <v>103.5</v>
      </c>
      <c r="AB668" s="141">
        <v>103.5</v>
      </c>
      <c r="AC668" s="141">
        <v>103.5</v>
      </c>
      <c r="AD668" s="141">
        <v>103.5</v>
      </c>
      <c r="AE668" s="141">
        <v>108.9</v>
      </c>
      <c r="AF668" s="141">
        <v>108.9</v>
      </c>
      <c r="AG668" s="141">
        <v>108.9</v>
      </c>
      <c r="AH668" s="141">
        <v>108.9</v>
      </c>
      <c r="AI668" s="141">
        <v>108.9</v>
      </c>
      <c r="AJ668" s="141">
        <v>108.9</v>
      </c>
      <c r="AK668" s="141">
        <v>108.9</v>
      </c>
      <c r="AL668" s="141">
        <v>108.9</v>
      </c>
      <c r="AM668" s="141">
        <v>108.9</v>
      </c>
      <c r="AN668" s="141">
        <v>108.9</v>
      </c>
      <c r="AO668" s="141">
        <v>108.9</v>
      </c>
      <c r="AP668" s="141">
        <v>110.6</v>
      </c>
      <c r="AQ668" s="141">
        <v>110.6</v>
      </c>
      <c r="AR668" s="141">
        <v>110.6</v>
      </c>
      <c r="AS668" s="141">
        <v>110.6</v>
      </c>
      <c r="AT668" s="141">
        <v>110.6</v>
      </c>
      <c r="AU668" s="141">
        <v>110.6</v>
      </c>
      <c r="AV668" s="141">
        <v>110.6</v>
      </c>
      <c r="AW668" s="141">
        <v>110.6</v>
      </c>
      <c r="AX668" s="141">
        <v>110.6</v>
      </c>
      <c r="AY668" s="141">
        <v>110.6</v>
      </c>
      <c r="AZ668" s="141">
        <v>110.6</v>
      </c>
      <c r="BA668" s="141">
        <v>110.6</v>
      </c>
      <c r="BB668" s="141">
        <v>110.6</v>
      </c>
      <c r="BC668" s="141">
        <v>110.6</v>
      </c>
      <c r="BD668" s="141">
        <v>110.6</v>
      </c>
      <c r="BE668" s="141">
        <v>110.6</v>
      </c>
      <c r="BF668" s="141">
        <v>110.6</v>
      </c>
      <c r="BG668" s="141">
        <v>110.9</v>
      </c>
      <c r="BH668" s="141">
        <v>112.3</v>
      </c>
      <c r="BI668" s="141">
        <v>113.1</v>
      </c>
      <c r="BJ668" s="141">
        <v>113.1</v>
      </c>
      <c r="BK668" s="141">
        <v>113.1</v>
      </c>
      <c r="BL668" s="141">
        <v>113.1</v>
      </c>
      <c r="BM668" s="141">
        <v>113.1</v>
      </c>
      <c r="BN668" s="141">
        <v>113.1</v>
      </c>
      <c r="BO668" s="141">
        <v>113.1</v>
      </c>
      <c r="BP668" s="141">
        <v>113.1</v>
      </c>
      <c r="BQ668" s="141">
        <v>113.1</v>
      </c>
      <c r="BR668" s="141">
        <v>115.9</v>
      </c>
      <c r="BS668" s="141">
        <v>117.8</v>
      </c>
      <c r="BT668" s="141">
        <v>117.8</v>
      </c>
      <c r="BU668" s="141">
        <v>117.8</v>
      </c>
      <c r="BV668" s="141">
        <v>117.8</v>
      </c>
      <c r="BW668" s="141">
        <v>117.8</v>
      </c>
      <c r="BX668" s="141">
        <v>117.8</v>
      </c>
      <c r="BY668" s="141">
        <v>121.2</v>
      </c>
      <c r="BZ668" s="141">
        <v>121.2</v>
      </c>
      <c r="CA668" s="141">
        <v>123.8</v>
      </c>
      <c r="CB668" s="141">
        <v>123.8</v>
      </c>
      <c r="CC668" s="141">
        <v>123.8</v>
      </c>
      <c r="CD668" s="141">
        <v>123.8</v>
      </c>
      <c r="CE668" s="141">
        <v>123.8</v>
      </c>
      <c r="CF668" s="141">
        <v>123.8</v>
      </c>
      <c r="CG668" s="141">
        <v>125.7</v>
      </c>
      <c r="CH668" s="141">
        <v>125.7</v>
      </c>
      <c r="CI668" s="141">
        <v>125.7</v>
      </c>
      <c r="CJ668" s="141">
        <v>125.7</v>
      </c>
      <c r="CK668" s="141">
        <v>125.7</v>
      </c>
      <c r="CL668" s="141">
        <v>125.9</v>
      </c>
    </row>
    <row r="669" spans="1:90" x14ac:dyDescent="0.2">
      <c r="A669" s="138" t="s">
        <v>4088</v>
      </c>
      <c r="B669" s="138" t="s">
        <v>4089</v>
      </c>
      <c r="C669" s="139">
        <v>8.097E-2</v>
      </c>
      <c r="D669" s="141">
        <v>104.1</v>
      </c>
      <c r="E669" s="141">
        <v>98</v>
      </c>
      <c r="F669" s="141">
        <v>98</v>
      </c>
      <c r="G669" s="141">
        <v>104.4</v>
      </c>
      <c r="H669" s="141">
        <v>104.4</v>
      </c>
      <c r="I669" s="141">
        <v>104.4</v>
      </c>
      <c r="J669" s="141">
        <v>104.4</v>
      </c>
      <c r="K669" s="141">
        <v>110.1</v>
      </c>
      <c r="L669" s="141">
        <v>110.1</v>
      </c>
      <c r="M669" s="141">
        <v>101.3</v>
      </c>
      <c r="N669" s="141">
        <v>105.6</v>
      </c>
      <c r="O669" s="141">
        <v>105.6</v>
      </c>
      <c r="P669" s="141">
        <v>105.6</v>
      </c>
      <c r="Q669" s="141">
        <v>105.6</v>
      </c>
      <c r="R669" s="141">
        <v>105.6</v>
      </c>
      <c r="S669" s="141">
        <v>118.2</v>
      </c>
      <c r="T669" s="141">
        <v>118.2</v>
      </c>
      <c r="U669" s="141">
        <v>118.2</v>
      </c>
      <c r="V669" s="141">
        <v>118.2</v>
      </c>
      <c r="W669" s="141">
        <v>117.3</v>
      </c>
      <c r="X669" s="141">
        <v>117.3</v>
      </c>
      <c r="Y669" s="141">
        <v>117.7</v>
      </c>
      <c r="Z669" s="141">
        <v>117.7</v>
      </c>
      <c r="AA669" s="141">
        <v>117.7</v>
      </c>
      <c r="AB669" s="141">
        <v>118.6</v>
      </c>
      <c r="AC669" s="141">
        <v>118.6</v>
      </c>
      <c r="AD669" s="141">
        <v>117.3</v>
      </c>
      <c r="AE669" s="141">
        <v>135.5</v>
      </c>
      <c r="AF669" s="141">
        <v>135.5</v>
      </c>
      <c r="AG669" s="141">
        <v>135.5</v>
      </c>
      <c r="AH669" s="141">
        <v>135.5</v>
      </c>
      <c r="AI669" s="141">
        <v>131.69999999999999</v>
      </c>
      <c r="AJ669" s="141">
        <v>131.69999999999999</v>
      </c>
      <c r="AK669" s="141">
        <v>131.69999999999999</v>
      </c>
      <c r="AL669" s="141">
        <v>134.69999999999999</v>
      </c>
      <c r="AM669" s="141">
        <v>131.1</v>
      </c>
      <c r="AN669" s="141">
        <v>131.1</v>
      </c>
      <c r="AO669" s="141">
        <v>131.1</v>
      </c>
      <c r="AP669" s="141">
        <v>131.1</v>
      </c>
      <c r="AQ669" s="141">
        <v>132.80000000000001</v>
      </c>
      <c r="AR669" s="141">
        <v>132.80000000000001</v>
      </c>
      <c r="AS669" s="141">
        <v>132.80000000000001</v>
      </c>
      <c r="AT669" s="141">
        <v>132.80000000000001</v>
      </c>
      <c r="AU669" s="141">
        <v>132.80000000000001</v>
      </c>
      <c r="AV669" s="141">
        <v>132.80000000000001</v>
      </c>
      <c r="AW669" s="141">
        <v>132.80000000000001</v>
      </c>
      <c r="AX669" s="141">
        <v>132.80000000000001</v>
      </c>
      <c r="AY669" s="141">
        <v>135.9</v>
      </c>
      <c r="AZ669" s="141">
        <v>137</v>
      </c>
      <c r="BA669" s="141">
        <v>136.4</v>
      </c>
      <c r="BB669" s="141">
        <v>134.5</v>
      </c>
      <c r="BC669" s="141">
        <v>134</v>
      </c>
      <c r="BD669" s="141">
        <v>134</v>
      </c>
      <c r="BE669" s="141">
        <v>134</v>
      </c>
      <c r="BF669" s="141">
        <v>134</v>
      </c>
      <c r="BG669" s="141">
        <v>134</v>
      </c>
      <c r="BH669" s="141">
        <v>134</v>
      </c>
      <c r="BI669" s="141">
        <v>134</v>
      </c>
      <c r="BJ669" s="141">
        <v>134</v>
      </c>
      <c r="BK669" s="141">
        <v>134</v>
      </c>
      <c r="BL669" s="141">
        <v>134</v>
      </c>
      <c r="BM669" s="141">
        <v>133.69999999999999</v>
      </c>
      <c r="BN669" s="141">
        <v>132.9</v>
      </c>
      <c r="BO669" s="141">
        <v>132.9</v>
      </c>
      <c r="BP669" s="141">
        <v>132.9</v>
      </c>
      <c r="BQ669" s="141">
        <v>132.9</v>
      </c>
      <c r="BR669" s="141">
        <v>132.9</v>
      </c>
      <c r="BS669" s="141">
        <v>132.9</v>
      </c>
      <c r="BT669" s="141">
        <v>132.9</v>
      </c>
      <c r="BU669" s="141">
        <v>132.9</v>
      </c>
      <c r="BV669" s="141">
        <v>132.9</v>
      </c>
      <c r="BW669" s="141">
        <v>136.5</v>
      </c>
      <c r="BX669" s="141">
        <v>136.1</v>
      </c>
      <c r="BY669" s="141">
        <v>137.6</v>
      </c>
      <c r="BZ669" s="141">
        <v>137.6</v>
      </c>
      <c r="CA669" s="141">
        <v>137.6</v>
      </c>
      <c r="CB669" s="141">
        <v>137.6</v>
      </c>
      <c r="CC669" s="141">
        <v>137.6</v>
      </c>
      <c r="CD669" s="141">
        <v>137.6</v>
      </c>
      <c r="CE669" s="141">
        <v>137.6</v>
      </c>
      <c r="CF669" s="141">
        <v>137.6</v>
      </c>
      <c r="CG669" s="141">
        <v>137.6</v>
      </c>
      <c r="CH669" s="141">
        <v>137.6</v>
      </c>
      <c r="CI669" s="141">
        <v>137.6</v>
      </c>
      <c r="CJ669" s="141">
        <v>140.4</v>
      </c>
      <c r="CK669" s="141">
        <v>143.19999999999999</v>
      </c>
      <c r="CL669" s="141">
        <v>143.19999999999999</v>
      </c>
    </row>
    <row r="670" spans="1:90" x14ac:dyDescent="0.2">
      <c r="A670" s="138" t="s">
        <v>4090</v>
      </c>
      <c r="B670" s="138" t="s">
        <v>4091</v>
      </c>
      <c r="C670" s="139">
        <v>4.5039999999999997E-2</v>
      </c>
      <c r="D670" s="141">
        <v>100.3</v>
      </c>
      <c r="E670" s="141">
        <v>100.3</v>
      </c>
      <c r="F670" s="141">
        <v>100.3</v>
      </c>
      <c r="G670" s="141">
        <v>107.7</v>
      </c>
      <c r="H670" s="141">
        <v>107.7</v>
      </c>
      <c r="I670" s="141">
        <v>107.7</v>
      </c>
      <c r="J670" s="141">
        <v>107.7</v>
      </c>
      <c r="K670" s="141">
        <v>107.7</v>
      </c>
      <c r="L670" s="141">
        <v>107.7</v>
      </c>
      <c r="M670" s="141">
        <v>107.7</v>
      </c>
      <c r="N670" s="141">
        <v>107.7</v>
      </c>
      <c r="O670" s="141">
        <v>107.7</v>
      </c>
      <c r="P670" s="141">
        <v>107.7</v>
      </c>
      <c r="Q670" s="141">
        <v>107.7</v>
      </c>
      <c r="R670" s="141">
        <v>107.7</v>
      </c>
      <c r="S670" s="141">
        <v>116.4</v>
      </c>
      <c r="T670" s="141">
        <v>116.4</v>
      </c>
      <c r="U670" s="141">
        <v>116.4</v>
      </c>
      <c r="V670" s="141">
        <v>116.4</v>
      </c>
      <c r="W670" s="141">
        <v>116.4</v>
      </c>
      <c r="X670" s="141">
        <v>116.4</v>
      </c>
      <c r="Y670" s="141">
        <v>116.4</v>
      </c>
      <c r="Z670" s="141">
        <v>116.4</v>
      </c>
      <c r="AA670" s="141">
        <v>116.4</v>
      </c>
      <c r="AB670" s="141">
        <v>116.6</v>
      </c>
      <c r="AC670" s="141">
        <v>116.6</v>
      </c>
      <c r="AD670" s="141">
        <v>116.6</v>
      </c>
      <c r="AE670" s="141">
        <v>126.9</v>
      </c>
      <c r="AF670" s="141">
        <v>126.9</v>
      </c>
      <c r="AG670" s="141">
        <v>126.9</v>
      </c>
      <c r="AH670" s="141">
        <v>126.9</v>
      </c>
      <c r="AI670" s="141">
        <v>126.9</v>
      </c>
      <c r="AJ670" s="141">
        <v>126.9</v>
      </c>
      <c r="AK670" s="141">
        <v>126.9</v>
      </c>
      <c r="AL670" s="141">
        <v>126.9</v>
      </c>
      <c r="AM670" s="141">
        <v>126.9</v>
      </c>
      <c r="AN670" s="141">
        <v>127.5</v>
      </c>
      <c r="AO670" s="141">
        <v>127.5</v>
      </c>
      <c r="AP670" s="141">
        <v>127</v>
      </c>
      <c r="AQ670" s="141">
        <v>128.69999999999999</v>
      </c>
      <c r="AR670" s="141">
        <v>130.5</v>
      </c>
      <c r="AS670" s="141">
        <v>130.5</v>
      </c>
      <c r="AT670" s="141">
        <v>130.5</v>
      </c>
      <c r="AU670" s="141">
        <v>130.5</v>
      </c>
      <c r="AV670" s="141">
        <v>130.4</v>
      </c>
      <c r="AW670" s="141">
        <v>130.1</v>
      </c>
      <c r="AX670" s="141">
        <v>130.1</v>
      </c>
      <c r="AY670" s="141">
        <v>129.69999999999999</v>
      </c>
      <c r="AZ670" s="141">
        <v>128.69999999999999</v>
      </c>
      <c r="BA670" s="141">
        <v>128.30000000000001</v>
      </c>
      <c r="BB670" s="141">
        <v>128.19999999999999</v>
      </c>
      <c r="BC670" s="141">
        <v>132.9</v>
      </c>
      <c r="BD670" s="141">
        <v>132.9</v>
      </c>
      <c r="BE670" s="141">
        <v>132.9</v>
      </c>
      <c r="BF670" s="141">
        <v>132.9</v>
      </c>
      <c r="BG670" s="141">
        <v>135.4</v>
      </c>
      <c r="BH670" s="141">
        <v>133</v>
      </c>
      <c r="BI670" s="141">
        <v>133</v>
      </c>
      <c r="BJ670" s="141">
        <v>125.6</v>
      </c>
      <c r="BK670" s="141">
        <v>124.6</v>
      </c>
      <c r="BL670" s="141">
        <v>127</v>
      </c>
      <c r="BM670" s="141">
        <v>127</v>
      </c>
      <c r="BN670" s="141">
        <v>128.4</v>
      </c>
      <c r="BO670" s="141">
        <v>123.8</v>
      </c>
      <c r="BP670" s="141">
        <v>121.5</v>
      </c>
      <c r="BQ670" s="141">
        <v>129.6</v>
      </c>
      <c r="BR670" s="141">
        <v>129.6</v>
      </c>
      <c r="BS670" s="141">
        <v>129.6</v>
      </c>
      <c r="BT670" s="141">
        <v>129.6</v>
      </c>
      <c r="BU670" s="141">
        <v>129.6</v>
      </c>
      <c r="BV670" s="141">
        <v>129.6</v>
      </c>
      <c r="BW670" s="141">
        <v>129.6</v>
      </c>
      <c r="BX670" s="141">
        <v>130.19999999999999</v>
      </c>
      <c r="BY670" s="141">
        <v>130.80000000000001</v>
      </c>
      <c r="BZ670" s="141">
        <v>129.4</v>
      </c>
      <c r="CA670" s="141">
        <v>127.3</v>
      </c>
      <c r="CB670" s="141">
        <v>125.9</v>
      </c>
      <c r="CC670" s="141">
        <v>125.2</v>
      </c>
      <c r="CD670" s="141">
        <v>125.3</v>
      </c>
      <c r="CE670" s="141">
        <v>125.4</v>
      </c>
      <c r="CF670" s="141">
        <v>125.8</v>
      </c>
      <c r="CG670" s="141">
        <v>128.5</v>
      </c>
      <c r="CH670" s="141">
        <v>128.5</v>
      </c>
      <c r="CI670" s="141">
        <v>128.5</v>
      </c>
      <c r="CJ670" s="141">
        <v>128.80000000000001</v>
      </c>
      <c r="CK670" s="141">
        <v>129</v>
      </c>
      <c r="CL670" s="141">
        <v>129.30000000000001</v>
      </c>
    </row>
    <row r="671" spans="1:90" x14ac:dyDescent="0.2">
      <c r="A671" s="138" t="s">
        <v>4092</v>
      </c>
      <c r="B671" s="138" t="s">
        <v>4093</v>
      </c>
      <c r="C671" s="139">
        <v>7.6299999999999996E-3</v>
      </c>
      <c r="D671" s="141">
        <v>100</v>
      </c>
      <c r="E671" s="141">
        <v>100</v>
      </c>
      <c r="F671" s="141">
        <v>100</v>
      </c>
      <c r="G671" s="141">
        <v>110.3</v>
      </c>
      <c r="H671" s="141">
        <v>110.7</v>
      </c>
      <c r="I671" s="141">
        <v>110.7</v>
      </c>
      <c r="J671" s="141">
        <v>110.7</v>
      </c>
      <c r="K671" s="141">
        <v>110.7</v>
      </c>
      <c r="L671" s="141">
        <v>110.7</v>
      </c>
      <c r="M671" s="141">
        <v>110.7</v>
      </c>
      <c r="N671" s="141">
        <v>110.7</v>
      </c>
      <c r="O671" s="141">
        <v>110.7</v>
      </c>
      <c r="P671" s="141">
        <v>110.7</v>
      </c>
      <c r="Q671" s="141">
        <v>110.7</v>
      </c>
      <c r="R671" s="141">
        <v>111.1</v>
      </c>
      <c r="S671" s="141">
        <v>111.1</v>
      </c>
      <c r="T671" s="141">
        <v>111.1</v>
      </c>
      <c r="U671" s="141">
        <v>111.1</v>
      </c>
      <c r="V671" s="141">
        <v>111.1</v>
      </c>
      <c r="W671" s="141">
        <v>111.1</v>
      </c>
      <c r="X671" s="141">
        <v>111.1</v>
      </c>
      <c r="Y671" s="141">
        <v>111.1</v>
      </c>
      <c r="Z671" s="141">
        <v>111.1</v>
      </c>
      <c r="AA671" s="141">
        <v>111.1</v>
      </c>
      <c r="AB671" s="141">
        <v>111.1</v>
      </c>
      <c r="AC671" s="141">
        <v>111.1</v>
      </c>
      <c r="AD671" s="141">
        <v>111.1</v>
      </c>
      <c r="AE671" s="141">
        <v>111.7</v>
      </c>
      <c r="AF671" s="141">
        <v>111.7</v>
      </c>
      <c r="AG671" s="141">
        <v>111.7</v>
      </c>
      <c r="AH671" s="141">
        <v>111.7</v>
      </c>
      <c r="AI671" s="141">
        <v>111.7</v>
      </c>
      <c r="AJ671" s="141">
        <v>111.7</v>
      </c>
      <c r="AK671" s="141">
        <v>111.7</v>
      </c>
      <c r="AL671" s="141">
        <v>111.7</v>
      </c>
      <c r="AM671" s="141">
        <v>111.7</v>
      </c>
      <c r="AN671" s="141">
        <v>111.1</v>
      </c>
      <c r="AO671" s="141">
        <v>111.1</v>
      </c>
      <c r="AP671" s="141">
        <v>111.6</v>
      </c>
      <c r="AQ671" s="141">
        <v>111.1</v>
      </c>
      <c r="AR671" s="141">
        <v>111.1</v>
      </c>
      <c r="AS671" s="141">
        <v>111.1</v>
      </c>
      <c r="AT671" s="141">
        <v>111.1</v>
      </c>
      <c r="AU671" s="141">
        <v>111.1</v>
      </c>
      <c r="AV671" s="141">
        <v>116.3</v>
      </c>
      <c r="AW671" s="141">
        <v>116.3</v>
      </c>
      <c r="AX671" s="141">
        <v>116.3</v>
      </c>
      <c r="AY671" s="141">
        <v>115.6</v>
      </c>
      <c r="AZ671" s="141">
        <v>115.4</v>
      </c>
      <c r="BA671" s="141">
        <v>115.3</v>
      </c>
      <c r="BB671" s="141">
        <v>115</v>
      </c>
      <c r="BC671" s="141">
        <v>115</v>
      </c>
      <c r="BD671" s="141">
        <v>115</v>
      </c>
      <c r="BE671" s="141">
        <v>115</v>
      </c>
      <c r="BF671" s="141">
        <v>114.9</v>
      </c>
      <c r="BG671" s="141">
        <v>115</v>
      </c>
      <c r="BH671" s="141">
        <v>115</v>
      </c>
      <c r="BI671" s="141">
        <v>115</v>
      </c>
      <c r="BJ671" s="141">
        <v>115</v>
      </c>
      <c r="BK671" s="141">
        <v>115</v>
      </c>
      <c r="BL671" s="141">
        <v>115</v>
      </c>
      <c r="BM671" s="141">
        <v>115</v>
      </c>
      <c r="BN671" s="141">
        <v>115</v>
      </c>
      <c r="BO671" s="141">
        <v>116.8</v>
      </c>
      <c r="BP671" s="141">
        <v>116.8</v>
      </c>
      <c r="BQ671" s="141">
        <v>116.8</v>
      </c>
      <c r="BR671" s="141">
        <v>116.8</v>
      </c>
      <c r="BS671" s="141">
        <v>116.8</v>
      </c>
      <c r="BT671" s="141">
        <v>116.8</v>
      </c>
      <c r="BU671" s="141">
        <v>116.8</v>
      </c>
      <c r="BV671" s="141">
        <v>116.8</v>
      </c>
      <c r="BW671" s="141">
        <v>116.8</v>
      </c>
      <c r="BX671" s="141">
        <v>122.3</v>
      </c>
      <c r="BY671" s="141">
        <v>123.9</v>
      </c>
      <c r="BZ671" s="141">
        <v>124</v>
      </c>
      <c r="CA671" s="141">
        <v>126</v>
      </c>
      <c r="CB671" s="141">
        <v>127.3</v>
      </c>
      <c r="CC671" s="141">
        <v>127.3</v>
      </c>
      <c r="CD671" s="141">
        <v>127.3</v>
      </c>
      <c r="CE671" s="141">
        <v>127.3</v>
      </c>
      <c r="CF671" s="141">
        <v>127.7</v>
      </c>
      <c r="CG671" s="141">
        <v>128.9</v>
      </c>
      <c r="CH671" s="141">
        <v>128.9</v>
      </c>
      <c r="CI671" s="141">
        <v>128.9</v>
      </c>
      <c r="CJ671" s="141">
        <v>128.9</v>
      </c>
      <c r="CK671" s="141">
        <v>128.9</v>
      </c>
      <c r="CL671" s="141">
        <v>129.4</v>
      </c>
    </row>
    <row r="672" spans="1:90" x14ac:dyDescent="0.2">
      <c r="A672" s="138" t="s">
        <v>4094</v>
      </c>
      <c r="B672" s="138" t="s">
        <v>4095</v>
      </c>
      <c r="C672" s="139">
        <v>0.15604999999999999</v>
      </c>
      <c r="D672" s="141">
        <v>100.8</v>
      </c>
      <c r="E672" s="141">
        <v>99.5</v>
      </c>
      <c r="F672" s="141">
        <v>99</v>
      </c>
      <c r="G672" s="141">
        <v>100.7</v>
      </c>
      <c r="H672" s="141">
        <v>101.9</v>
      </c>
      <c r="I672" s="141">
        <v>101.9</v>
      </c>
      <c r="J672" s="141">
        <v>103.8</v>
      </c>
      <c r="K672" s="141">
        <v>104.4</v>
      </c>
      <c r="L672" s="141">
        <v>104.4</v>
      </c>
      <c r="M672" s="141">
        <v>104.1</v>
      </c>
      <c r="N672" s="141">
        <v>103.5</v>
      </c>
      <c r="O672" s="141">
        <v>104.1</v>
      </c>
      <c r="P672" s="141">
        <v>104.1</v>
      </c>
      <c r="Q672" s="141">
        <v>104.6</v>
      </c>
      <c r="R672" s="141">
        <v>106.5</v>
      </c>
      <c r="S672" s="141">
        <v>110.9</v>
      </c>
      <c r="T672" s="141">
        <v>111.7</v>
      </c>
      <c r="U672" s="141">
        <v>114.2</v>
      </c>
      <c r="V672" s="141">
        <v>116.7</v>
      </c>
      <c r="W672" s="141">
        <v>117.2</v>
      </c>
      <c r="X672" s="141">
        <v>117.2</v>
      </c>
      <c r="Y672" s="141">
        <v>117.2</v>
      </c>
      <c r="Z672" s="141">
        <v>117.2</v>
      </c>
      <c r="AA672" s="141">
        <v>117.2</v>
      </c>
      <c r="AB672" s="141">
        <v>117.2</v>
      </c>
      <c r="AC672" s="141">
        <v>117.2</v>
      </c>
      <c r="AD672" s="141">
        <v>117.8</v>
      </c>
      <c r="AE672" s="141">
        <v>120.9</v>
      </c>
      <c r="AF672" s="141">
        <v>119.8</v>
      </c>
      <c r="AG672" s="141">
        <v>118.6</v>
      </c>
      <c r="AH672" s="141">
        <v>118.6</v>
      </c>
      <c r="AI672" s="141">
        <v>118.3</v>
      </c>
      <c r="AJ672" s="141">
        <v>119</v>
      </c>
      <c r="AK672" s="141">
        <v>120.6</v>
      </c>
      <c r="AL672" s="141">
        <v>120.7</v>
      </c>
      <c r="AM672" s="141">
        <v>124.3</v>
      </c>
      <c r="AN672" s="141">
        <v>123.3</v>
      </c>
      <c r="AO672" s="141">
        <v>121.4</v>
      </c>
      <c r="AP672" s="141">
        <v>123.2</v>
      </c>
      <c r="AQ672" s="141">
        <v>123.5</v>
      </c>
      <c r="AR672" s="141">
        <v>126</v>
      </c>
      <c r="AS672" s="141">
        <v>125.6</v>
      </c>
      <c r="AT672" s="141">
        <v>125.7</v>
      </c>
      <c r="AU672" s="141">
        <v>125.5</v>
      </c>
      <c r="AV672" s="141">
        <v>128.4</v>
      </c>
      <c r="AW672" s="141">
        <v>128.69999999999999</v>
      </c>
      <c r="AX672" s="141">
        <v>128.69999999999999</v>
      </c>
      <c r="AY672" s="141">
        <v>128.9</v>
      </c>
      <c r="AZ672" s="141">
        <v>128.80000000000001</v>
      </c>
      <c r="BA672" s="141">
        <v>126.5</v>
      </c>
      <c r="BB672" s="141">
        <v>126.9</v>
      </c>
      <c r="BC672" s="141">
        <v>127.3</v>
      </c>
      <c r="BD672" s="141">
        <v>127.2</v>
      </c>
      <c r="BE672" s="141">
        <v>126.5</v>
      </c>
      <c r="BF672" s="141">
        <v>125.5</v>
      </c>
      <c r="BG672" s="141">
        <v>126.5</v>
      </c>
      <c r="BH672" s="141">
        <v>127.5</v>
      </c>
      <c r="BI672" s="141">
        <v>128</v>
      </c>
      <c r="BJ672" s="141">
        <v>129.6</v>
      </c>
      <c r="BK672" s="141">
        <v>129.30000000000001</v>
      </c>
      <c r="BL672" s="141">
        <v>133.9</v>
      </c>
      <c r="BM672" s="141">
        <v>144.30000000000001</v>
      </c>
      <c r="BN672" s="141">
        <v>159.6</v>
      </c>
      <c r="BO672" s="141">
        <v>161.9</v>
      </c>
      <c r="BP672" s="141">
        <v>164.2</v>
      </c>
      <c r="BQ672" s="141">
        <v>162.69999999999999</v>
      </c>
      <c r="BR672" s="141">
        <v>165</v>
      </c>
      <c r="BS672" s="141">
        <v>162.4</v>
      </c>
      <c r="BT672" s="141">
        <v>164.9</v>
      </c>
      <c r="BU672" s="141">
        <v>165.4</v>
      </c>
      <c r="BV672" s="141">
        <v>165.4</v>
      </c>
      <c r="BW672" s="141">
        <v>166</v>
      </c>
      <c r="BX672" s="141">
        <v>166.2</v>
      </c>
      <c r="BY672" s="141">
        <v>165.6</v>
      </c>
      <c r="BZ672" s="141">
        <v>165.3</v>
      </c>
      <c r="CA672" s="141">
        <v>165.7</v>
      </c>
      <c r="CB672" s="141">
        <v>166.2</v>
      </c>
      <c r="CC672" s="141">
        <v>166.4</v>
      </c>
      <c r="CD672" s="141">
        <v>166</v>
      </c>
      <c r="CE672" s="141">
        <v>166.3</v>
      </c>
      <c r="CF672" s="141">
        <v>170.8</v>
      </c>
      <c r="CG672" s="141">
        <v>171.1</v>
      </c>
      <c r="CH672" s="141">
        <v>171.1</v>
      </c>
      <c r="CI672" s="141">
        <v>171.8</v>
      </c>
      <c r="CJ672" s="141">
        <v>172.6</v>
      </c>
      <c r="CK672" s="141">
        <v>173.1</v>
      </c>
      <c r="CL672" s="141">
        <v>172.9</v>
      </c>
    </row>
    <row r="673" spans="1:90" x14ac:dyDescent="0.2">
      <c r="A673" s="138" t="s">
        <v>4096</v>
      </c>
      <c r="B673" s="138" t="s">
        <v>4097</v>
      </c>
      <c r="C673" s="139">
        <v>0.14843999999999999</v>
      </c>
      <c r="D673" s="141">
        <v>103.8</v>
      </c>
      <c r="E673" s="141">
        <v>105.3</v>
      </c>
      <c r="F673" s="141">
        <v>106</v>
      </c>
      <c r="G673" s="141">
        <v>104.4</v>
      </c>
      <c r="H673" s="141">
        <v>104.9</v>
      </c>
      <c r="I673" s="141">
        <v>104.3</v>
      </c>
      <c r="J673" s="141">
        <v>104.8</v>
      </c>
      <c r="K673" s="141">
        <v>105.3</v>
      </c>
      <c r="L673" s="141">
        <v>104.3</v>
      </c>
      <c r="M673" s="141">
        <v>104.9</v>
      </c>
      <c r="N673" s="141">
        <v>106.9</v>
      </c>
      <c r="O673" s="141">
        <v>106.3</v>
      </c>
      <c r="P673" s="141">
        <v>107.8</v>
      </c>
      <c r="Q673" s="141">
        <v>109.3</v>
      </c>
      <c r="R673" s="141">
        <v>106.6</v>
      </c>
      <c r="S673" s="141">
        <v>108.4</v>
      </c>
      <c r="T673" s="141">
        <v>109.6</v>
      </c>
      <c r="U673" s="141">
        <v>110.8</v>
      </c>
      <c r="V673" s="141">
        <v>111.2</v>
      </c>
      <c r="W673" s="141">
        <v>109</v>
      </c>
      <c r="X673" s="141">
        <v>108.5</v>
      </c>
      <c r="Y673" s="141">
        <v>108.3</v>
      </c>
      <c r="Z673" s="141">
        <v>108.4</v>
      </c>
      <c r="AA673" s="141">
        <v>108.4</v>
      </c>
      <c r="AB673" s="141">
        <v>108.2</v>
      </c>
      <c r="AC673" s="141">
        <v>108.1</v>
      </c>
      <c r="AD673" s="141">
        <v>108.8</v>
      </c>
      <c r="AE673" s="141">
        <v>112.2</v>
      </c>
      <c r="AF673" s="141">
        <v>111.7</v>
      </c>
      <c r="AG673" s="141">
        <v>112.4</v>
      </c>
      <c r="AH673" s="141">
        <v>112</v>
      </c>
      <c r="AI673" s="141">
        <v>112.4</v>
      </c>
      <c r="AJ673" s="141">
        <v>115</v>
      </c>
      <c r="AK673" s="141">
        <v>114.4</v>
      </c>
      <c r="AL673" s="141">
        <v>111.8</v>
      </c>
      <c r="AM673" s="141">
        <v>112</v>
      </c>
      <c r="AN673" s="141">
        <v>112.9</v>
      </c>
      <c r="AO673" s="141">
        <v>113.3</v>
      </c>
      <c r="AP673" s="141">
        <v>113.8</v>
      </c>
      <c r="AQ673" s="141">
        <v>112.9</v>
      </c>
      <c r="AR673" s="141">
        <v>113.5</v>
      </c>
      <c r="AS673" s="141">
        <v>113.7</v>
      </c>
      <c r="AT673" s="141">
        <v>113.7</v>
      </c>
      <c r="AU673" s="141">
        <v>114.1</v>
      </c>
      <c r="AV673" s="141">
        <v>114.3</v>
      </c>
      <c r="AW673" s="141">
        <v>113.3</v>
      </c>
      <c r="AX673" s="141">
        <v>113.5</v>
      </c>
      <c r="AY673" s="141">
        <v>113.7</v>
      </c>
      <c r="AZ673" s="141">
        <v>114.5</v>
      </c>
      <c r="BA673" s="141">
        <v>114.3</v>
      </c>
      <c r="BB673" s="141">
        <v>113.2</v>
      </c>
      <c r="BC673" s="141">
        <v>112.8</v>
      </c>
      <c r="BD673" s="141">
        <v>112.9</v>
      </c>
      <c r="BE673" s="141">
        <v>112.8</v>
      </c>
      <c r="BF673" s="141">
        <v>113.2</v>
      </c>
      <c r="BG673" s="141">
        <v>113.8</v>
      </c>
      <c r="BH673" s="141">
        <v>112.6</v>
      </c>
      <c r="BI673" s="141">
        <v>112.3</v>
      </c>
      <c r="BJ673" s="141">
        <v>111.1</v>
      </c>
      <c r="BK673" s="141">
        <v>112.8</v>
      </c>
      <c r="BL673" s="141">
        <v>112.4</v>
      </c>
      <c r="BM673" s="141">
        <v>112.4</v>
      </c>
      <c r="BN673" s="141">
        <v>112.4</v>
      </c>
      <c r="BO673" s="141">
        <v>112.6</v>
      </c>
      <c r="BP673" s="141">
        <v>112.6</v>
      </c>
      <c r="BQ673" s="141">
        <v>112.6</v>
      </c>
      <c r="BR673" s="141">
        <v>112.6</v>
      </c>
      <c r="BS673" s="141">
        <v>112.6</v>
      </c>
      <c r="BT673" s="141">
        <v>112.6</v>
      </c>
      <c r="BU673" s="141">
        <v>112.6</v>
      </c>
      <c r="BV673" s="141">
        <v>112.6</v>
      </c>
      <c r="BW673" s="141">
        <v>113.1</v>
      </c>
      <c r="BX673" s="141">
        <v>112.9</v>
      </c>
      <c r="BY673" s="141">
        <v>113.4</v>
      </c>
      <c r="BZ673" s="141">
        <v>115.9</v>
      </c>
      <c r="CA673" s="141">
        <v>116</v>
      </c>
      <c r="CB673" s="141">
        <v>115.8</v>
      </c>
      <c r="CC673" s="141">
        <v>116</v>
      </c>
      <c r="CD673" s="141">
        <v>116</v>
      </c>
      <c r="CE673" s="141">
        <v>116</v>
      </c>
      <c r="CF673" s="141">
        <v>116.1</v>
      </c>
      <c r="CG673" s="141">
        <v>116.1</v>
      </c>
      <c r="CH673" s="141">
        <v>116.1</v>
      </c>
      <c r="CI673" s="141">
        <v>116.1</v>
      </c>
      <c r="CJ673" s="141">
        <v>116</v>
      </c>
      <c r="CK673" s="141">
        <v>116</v>
      </c>
      <c r="CL673" s="141">
        <v>116.1</v>
      </c>
    </row>
    <row r="674" spans="1:90" x14ac:dyDescent="0.2">
      <c r="A674" s="138" t="s">
        <v>4098</v>
      </c>
      <c r="B674" s="138" t="s">
        <v>4099</v>
      </c>
      <c r="C674" s="139">
        <v>0.26116</v>
      </c>
      <c r="D674" s="141">
        <v>101.7</v>
      </c>
      <c r="E674" s="141">
        <v>100.7</v>
      </c>
      <c r="F674" s="141">
        <v>101.7</v>
      </c>
      <c r="G674" s="141">
        <v>104.6</v>
      </c>
      <c r="H674" s="141">
        <v>104.6</v>
      </c>
      <c r="I674" s="141">
        <v>104.5</v>
      </c>
      <c r="J674" s="141">
        <v>105.6</v>
      </c>
      <c r="K674" s="141">
        <v>104.1</v>
      </c>
      <c r="L674" s="141">
        <v>104.1</v>
      </c>
      <c r="M674" s="141">
        <v>104</v>
      </c>
      <c r="N674" s="141">
        <v>104.4</v>
      </c>
      <c r="O674" s="141">
        <v>104.5</v>
      </c>
      <c r="P674" s="141">
        <v>106.1</v>
      </c>
      <c r="Q674" s="141">
        <v>105.7</v>
      </c>
      <c r="R674" s="141">
        <v>104.1</v>
      </c>
      <c r="S674" s="141">
        <v>106.4</v>
      </c>
      <c r="T674" s="141">
        <v>107.2</v>
      </c>
      <c r="U674" s="141">
        <v>107.7</v>
      </c>
      <c r="V674" s="141">
        <v>109.3</v>
      </c>
      <c r="W674" s="141">
        <v>107.1</v>
      </c>
      <c r="X674" s="141">
        <v>109.2</v>
      </c>
      <c r="Y674" s="141">
        <v>109.2</v>
      </c>
      <c r="Z674" s="141">
        <v>109.2</v>
      </c>
      <c r="AA674" s="141">
        <v>110.6</v>
      </c>
      <c r="AB674" s="141">
        <v>109.7</v>
      </c>
      <c r="AC674" s="141">
        <v>111.8</v>
      </c>
      <c r="AD674" s="141">
        <v>113.5</v>
      </c>
      <c r="AE674" s="141">
        <v>114.7</v>
      </c>
      <c r="AF674" s="141">
        <v>115.4</v>
      </c>
      <c r="AG674" s="141">
        <v>114.2</v>
      </c>
      <c r="AH674" s="141">
        <v>114</v>
      </c>
      <c r="AI674" s="141">
        <v>115.3</v>
      </c>
      <c r="AJ674" s="141">
        <v>115.3</v>
      </c>
      <c r="AK674" s="141">
        <v>114</v>
      </c>
      <c r="AL674" s="141">
        <v>114.3</v>
      </c>
      <c r="AM674" s="141">
        <v>115.3</v>
      </c>
      <c r="AN674" s="141">
        <v>119.2</v>
      </c>
      <c r="AO674" s="141">
        <v>119.8</v>
      </c>
      <c r="AP674" s="141">
        <v>122.1</v>
      </c>
      <c r="AQ674" s="141">
        <v>122</v>
      </c>
      <c r="AR674" s="141">
        <v>123.5</v>
      </c>
      <c r="AS674" s="141">
        <v>121.8</v>
      </c>
      <c r="AT674" s="141">
        <v>123.2</v>
      </c>
      <c r="AU674" s="141">
        <v>123.3</v>
      </c>
      <c r="AV674" s="141">
        <v>123.4</v>
      </c>
      <c r="AW674" s="141">
        <v>123.6</v>
      </c>
      <c r="AX674" s="141">
        <v>123.9</v>
      </c>
      <c r="AY674" s="141">
        <v>123.9</v>
      </c>
      <c r="AZ674" s="141">
        <v>126.3</v>
      </c>
      <c r="BA674" s="141">
        <v>125.1</v>
      </c>
      <c r="BB674" s="141">
        <v>124.8</v>
      </c>
      <c r="BC674" s="141">
        <v>125</v>
      </c>
      <c r="BD674" s="141">
        <v>125</v>
      </c>
      <c r="BE674" s="141">
        <v>123.1</v>
      </c>
      <c r="BF674" s="141">
        <v>123.3</v>
      </c>
      <c r="BG674" s="141">
        <v>124.1</v>
      </c>
      <c r="BH674" s="141">
        <v>124</v>
      </c>
      <c r="BI674" s="141">
        <v>124.6</v>
      </c>
      <c r="BJ674" s="141">
        <v>122</v>
      </c>
      <c r="BK674" s="141">
        <v>120.8</v>
      </c>
      <c r="BL674" s="141">
        <v>125.6</v>
      </c>
      <c r="BM674" s="141">
        <v>125.5</v>
      </c>
      <c r="BN674" s="141">
        <v>124.8</v>
      </c>
      <c r="BO674" s="141">
        <v>122.1</v>
      </c>
      <c r="BP674" s="141">
        <v>123</v>
      </c>
      <c r="BQ674" s="141">
        <v>123</v>
      </c>
      <c r="BR674" s="141">
        <v>123</v>
      </c>
      <c r="BS674" s="141">
        <v>127.7</v>
      </c>
      <c r="BT674" s="141">
        <v>128.1</v>
      </c>
      <c r="BU674" s="141">
        <v>128.19999999999999</v>
      </c>
      <c r="BV674" s="141">
        <v>128.19999999999999</v>
      </c>
      <c r="BW674" s="141">
        <v>128.30000000000001</v>
      </c>
      <c r="BX674" s="141">
        <v>132.69999999999999</v>
      </c>
      <c r="BY674" s="141">
        <v>133.30000000000001</v>
      </c>
      <c r="BZ674" s="141">
        <v>134.4</v>
      </c>
      <c r="CA674" s="141">
        <v>135</v>
      </c>
      <c r="CB674" s="141">
        <v>134.6</v>
      </c>
      <c r="CC674" s="141">
        <v>134.69999999999999</v>
      </c>
      <c r="CD674" s="141">
        <v>130.6</v>
      </c>
      <c r="CE674" s="141">
        <v>130.6</v>
      </c>
      <c r="CF674" s="141">
        <v>131.19999999999999</v>
      </c>
      <c r="CG674" s="141">
        <v>129.69999999999999</v>
      </c>
      <c r="CH674" s="141">
        <v>129.69999999999999</v>
      </c>
      <c r="CI674" s="141">
        <v>129.69999999999999</v>
      </c>
      <c r="CJ674" s="141">
        <v>130.80000000000001</v>
      </c>
      <c r="CK674" s="141">
        <v>131.5</v>
      </c>
      <c r="CL674" s="141">
        <v>131.80000000000001</v>
      </c>
    </row>
    <row r="675" spans="1:90" x14ac:dyDescent="0.2">
      <c r="A675" s="138" t="s">
        <v>4100</v>
      </c>
      <c r="B675" s="138" t="s">
        <v>4101</v>
      </c>
      <c r="C675" s="139">
        <v>4.487E-2</v>
      </c>
      <c r="D675" s="141">
        <v>100.4</v>
      </c>
      <c r="E675" s="141">
        <v>100.4</v>
      </c>
      <c r="F675" s="141">
        <v>100.4</v>
      </c>
      <c r="G675" s="141">
        <v>105.7</v>
      </c>
      <c r="H675" s="141">
        <v>105.7</v>
      </c>
      <c r="I675" s="141">
        <v>105.7</v>
      </c>
      <c r="J675" s="141">
        <v>105.7</v>
      </c>
      <c r="K675" s="141">
        <v>105.7</v>
      </c>
      <c r="L675" s="141">
        <v>105.7</v>
      </c>
      <c r="M675" s="141">
        <v>105.8</v>
      </c>
      <c r="N675" s="141">
        <v>105.8</v>
      </c>
      <c r="O675" s="141">
        <v>105.8</v>
      </c>
      <c r="P675" s="141">
        <v>108.1</v>
      </c>
      <c r="Q675" s="141">
        <v>108.3</v>
      </c>
      <c r="R675" s="141">
        <v>108.5</v>
      </c>
      <c r="S675" s="141">
        <v>111.8</v>
      </c>
      <c r="T675" s="141">
        <v>114.1</v>
      </c>
      <c r="U675" s="141">
        <v>113</v>
      </c>
      <c r="V675" s="141">
        <v>113</v>
      </c>
      <c r="W675" s="141">
        <v>112.7</v>
      </c>
      <c r="X675" s="141">
        <v>112.7</v>
      </c>
      <c r="Y675" s="141">
        <v>112.8</v>
      </c>
      <c r="Z675" s="141">
        <v>112.8</v>
      </c>
      <c r="AA675" s="141">
        <v>112.8</v>
      </c>
      <c r="AB675" s="141">
        <v>112.1</v>
      </c>
      <c r="AC675" s="141">
        <v>111.8</v>
      </c>
      <c r="AD675" s="141">
        <v>111.8</v>
      </c>
      <c r="AE675" s="141">
        <v>113.9</v>
      </c>
      <c r="AF675" s="141">
        <v>114.7</v>
      </c>
      <c r="AG675" s="141">
        <v>116.1</v>
      </c>
      <c r="AH675" s="141">
        <v>116.1</v>
      </c>
      <c r="AI675" s="141">
        <v>115.7</v>
      </c>
      <c r="AJ675" s="141">
        <v>115.6</v>
      </c>
      <c r="AK675" s="141">
        <v>115.9</v>
      </c>
      <c r="AL675" s="141">
        <v>117.2</v>
      </c>
      <c r="AM675" s="141">
        <v>117.1</v>
      </c>
      <c r="AN675" s="141">
        <v>120.3</v>
      </c>
      <c r="AO675" s="141">
        <v>119.4</v>
      </c>
      <c r="AP675" s="141">
        <v>126</v>
      </c>
      <c r="AQ675" s="141">
        <v>127</v>
      </c>
      <c r="AR675" s="141">
        <v>126.3</v>
      </c>
      <c r="AS675" s="141">
        <v>126.5</v>
      </c>
      <c r="AT675" s="141">
        <v>126.4</v>
      </c>
      <c r="AU675" s="141">
        <v>125.7</v>
      </c>
      <c r="AV675" s="141">
        <v>127.2</v>
      </c>
      <c r="AW675" s="141">
        <v>127.5</v>
      </c>
      <c r="AX675" s="141">
        <v>127.9</v>
      </c>
      <c r="AY675" s="141">
        <v>126.9</v>
      </c>
      <c r="AZ675" s="141">
        <v>129.30000000000001</v>
      </c>
      <c r="BA675" s="141">
        <v>128.30000000000001</v>
      </c>
      <c r="BB675" s="141">
        <v>129.19999999999999</v>
      </c>
      <c r="BC675" s="141">
        <v>130.1</v>
      </c>
      <c r="BD675" s="141">
        <v>129.19999999999999</v>
      </c>
      <c r="BE675" s="141">
        <v>129.80000000000001</v>
      </c>
      <c r="BF675" s="141">
        <v>129.4</v>
      </c>
      <c r="BG675" s="141">
        <v>131.6</v>
      </c>
      <c r="BH675" s="141">
        <v>132.19999999999999</v>
      </c>
      <c r="BI675" s="141">
        <v>129.6</v>
      </c>
      <c r="BJ675" s="141">
        <v>130.4</v>
      </c>
      <c r="BK675" s="141">
        <v>130.19999999999999</v>
      </c>
      <c r="BL675" s="141">
        <v>130</v>
      </c>
      <c r="BM675" s="141">
        <v>130</v>
      </c>
      <c r="BN675" s="141">
        <v>133</v>
      </c>
      <c r="BO675" s="141">
        <v>131.9</v>
      </c>
      <c r="BP675" s="141">
        <v>132.1</v>
      </c>
      <c r="BQ675" s="141">
        <v>132.1</v>
      </c>
      <c r="BR675" s="141">
        <v>131.80000000000001</v>
      </c>
      <c r="BS675" s="141">
        <v>131.80000000000001</v>
      </c>
      <c r="BT675" s="141">
        <v>131.80000000000001</v>
      </c>
      <c r="BU675" s="141">
        <v>131.80000000000001</v>
      </c>
      <c r="BV675" s="141">
        <v>131.80000000000001</v>
      </c>
      <c r="BW675" s="141">
        <v>131.80000000000001</v>
      </c>
      <c r="BX675" s="141">
        <v>132.6</v>
      </c>
      <c r="BY675" s="141">
        <v>130.4</v>
      </c>
      <c r="BZ675" s="141">
        <v>131</v>
      </c>
      <c r="CA675" s="141">
        <v>131</v>
      </c>
      <c r="CB675" s="141">
        <v>131</v>
      </c>
      <c r="CC675" s="141">
        <v>131.69999999999999</v>
      </c>
      <c r="CD675" s="141">
        <v>131.80000000000001</v>
      </c>
      <c r="CE675" s="141">
        <v>131.80000000000001</v>
      </c>
      <c r="CF675" s="141">
        <v>131.80000000000001</v>
      </c>
      <c r="CG675" s="141">
        <v>131.80000000000001</v>
      </c>
      <c r="CH675" s="141">
        <v>131.80000000000001</v>
      </c>
      <c r="CI675" s="141">
        <v>131.80000000000001</v>
      </c>
      <c r="CJ675" s="141">
        <v>131.80000000000001</v>
      </c>
      <c r="CK675" s="141">
        <v>131.80000000000001</v>
      </c>
      <c r="CL675" s="141">
        <v>131.9</v>
      </c>
    </row>
    <row r="676" spans="1:90" x14ac:dyDescent="0.2">
      <c r="A676" s="138" t="s">
        <v>2972</v>
      </c>
      <c r="B676" s="138" t="s">
        <v>4102</v>
      </c>
      <c r="C676" s="139">
        <v>1.0290000000000001E-2</v>
      </c>
      <c r="D676" s="141">
        <v>92.1</v>
      </c>
      <c r="E676" s="141">
        <v>92.1</v>
      </c>
      <c r="F676" s="141">
        <v>92.1</v>
      </c>
      <c r="G676" s="141">
        <v>92.1</v>
      </c>
      <c r="H676" s="141">
        <v>92.1</v>
      </c>
      <c r="I676" s="141">
        <v>92.1</v>
      </c>
      <c r="J676" s="141">
        <v>92.1</v>
      </c>
      <c r="K676" s="141">
        <v>92.1</v>
      </c>
      <c r="L676" s="141">
        <v>92.1</v>
      </c>
      <c r="M676" s="141">
        <v>92.1</v>
      </c>
      <c r="N676" s="141">
        <v>92.1</v>
      </c>
      <c r="O676" s="141">
        <v>92.1</v>
      </c>
      <c r="P676" s="141">
        <v>95.2</v>
      </c>
      <c r="Q676" s="141">
        <v>96.2</v>
      </c>
      <c r="R676" s="141">
        <v>97.1</v>
      </c>
      <c r="S676" s="141">
        <v>97.1</v>
      </c>
      <c r="T676" s="141">
        <v>97.1</v>
      </c>
      <c r="U676" s="141">
        <v>92.3</v>
      </c>
      <c r="V676" s="141">
        <v>92.3</v>
      </c>
      <c r="W676" s="141">
        <v>91.3</v>
      </c>
      <c r="X676" s="141">
        <v>91.3</v>
      </c>
      <c r="Y676" s="141">
        <v>90.4</v>
      </c>
      <c r="Z676" s="141">
        <v>90.4</v>
      </c>
      <c r="AA676" s="141">
        <v>90.4</v>
      </c>
      <c r="AB676" s="141">
        <v>87.2</v>
      </c>
      <c r="AC676" s="141">
        <v>86.1</v>
      </c>
      <c r="AD676" s="141">
        <v>86.1</v>
      </c>
      <c r="AE676" s="141">
        <v>86.1</v>
      </c>
      <c r="AF676" s="141">
        <v>89.5</v>
      </c>
      <c r="AG676" s="141">
        <v>90.6</v>
      </c>
      <c r="AH676" s="141">
        <v>90.6</v>
      </c>
      <c r="AI676" s="141">
        <v>90.6</v>
      </c>
      <c r="AJ676" s="141">
        <v>90.6</v>
      </c>
      <c r="AK676" s="141">
        <v>90.6</v>
      </c>
      <c r="AL676" s="141">
        <v>95.9</v>
      </c>
      <c r="AM676" s="141">
        <v>95.6</v>
      </c>
      <c r="AN676" s="141">
        <v>94.4</v>
      </c>
      <c r="AO676" s="141">
        <v>93.2</v>
      </c>
      <c r="AP676" s="141">
        <v>92.8</v>
      </c>
      <c r="AQ676" s="141">
        <v>92.8</v>
      </c>
      <c r="AR676" s="141">
        <v>92.8</v>
      </c>
      <c r="AS676" s="141">
        <v>92.8</v>
      </c>
      <c r="AT676" s="141">
        <v>92.8</v>
      </c>
      <c r="AU676" s="141">
        <v>92.8</v>
      </c>
      <c r="AV676" s="141">
        <v>92.8</v>
      </c>
      <c r="AW676" s="141">
        <v>92.8</v>
      </c>
      <c r="AX676" s="141">
        <v>92.8</v>
      </c>
      <c r="AY676" s="141">
        <v>92.8</v>
      </c>
      <c r="AZ676" s="141">
        <v>103.6</v>
      </c>
      <c r="BA676" s="141">
        <v>103.6</v>
      </c>
      <c r="BB676" s="141">
        <v>103.6</v>
      </c>
      <c r="BC676" s="141">
        <v>103.6</v>
      </c>
      <c r="BD676" s="141">
        <v>103.6</v>
      </c>
      <c r="BE676" s="141">
        <v>103.6</v>
      </c>
      <c r="BF676" s="141">
        <v>103.6</v>
      </c>
      <c r="BG676" s="141">
        <v>103.6</v>
      </c>
      <c r="BH676" s="141">
        <v>103.5</v>
      </c>
      <c r="BI676" s="141">
        <v>103.6</v>
      </c>
      <c r="BJ676" s="141">
        <v>103.6</v>
      </c>
      <c r="BK676" s="141">
        <v>102.6</v>
      </c>
      <c r="BL676" s="141">
        <v>101.7</v>
      </c>
      <c r="BM676" s="141">
        <v>101.7</v>
      </c>
      <c r="BN676" s="141">
        <v>103.2</v>
      </c>
      <c r="BO676" s="141">
        <v>103.2</v>
      </c>
      <c r="BP676" s="141">
        <v>103.2</v>
      </c>
      <c r="BQ676" s="141">
        <v>103.2</v>
      </c>
      <c r="BR676" s="141">
        <v>103.2</v>
      </c>
      <c r="BS676" s="141">
        <v>103.2</v>
      </c>
      <c r="BT676" s="141">
        <v>103.2</v>
      </c>
      <c r="BU676" s="141">
        <v>103.2</v>
      </c>
      <c r="BV676" s="141">
        <v>103.2</v>
      </c>
      <c r="BW676" s="141">
        <v>103.2</v>
      </c>
      <c r="BX676" s="141">
        <v>108.5</v>
      </c>
      <c r="BY676" s="141">
        <v>110</v>
      </c>
      <c r="BZ676" s="141">
        <v>110</v>
      </c>
      <c r="CA676" s="141">
        <v>110</v>
      </c>
      <c r="CB676" s="141">
        <v>110</v>
      </c>
      <c r="CC676" s="141">
        <v>110</v>
      </c>
      <c r="CD676" s="141">
        <v>110</v>
      </c>
      <c r="CE676" s="141">
        <v>110</v>
      </c>
      <c r="CF676" s="141">
        <v>110</v>
      </c>
      <c r="CG676" s="141">
        <v>110</v>
      </c>
      <c r="CH676" s="141">
        <v>110</v>
      </c>
      <c r="CI676" s="141">
        <v>110</v>
      </c>
      <c r="CJ676" s="141">
        <v>110</v>
      </c>
      <c r="CK676" s="141">
        <v>110</v>
      </c>
      <c r="CL676" s="141">
        <v>110</v>
      </c>
    </row>
    <row r="677" spans="1:90" x14ac:dyDescent="0.2">
      <c r="A677" s="138" t="s">
        <v>4103</v>
      </c>
      <c r="B677" s="138" t="s">
        <v>4104</v>
      </c>
      <c r="C677" s="139">
        <v>1.26E-2</v>
      </c>
      <c r="D677" s="141">
        <v>100.2</v>
      </c>
      <c r="E677" s="141">
        <v>100.2</v>
      </c>
      <c r="F677" s="141">
        <v>100.2</v>
      </c>
      <c r="G677" s="141">
        <v>104.8</v>
      </c>
      <c r="H677" s="141">
        <v>104.8</v>
      </c>
      <c r="I677" s="141">
        <v>104.8</v>
      </c>
      <c r="J677" s="141">
        <v>104.8</v>
      </c>
      <c r="K677" s="141">
        <v>104.8</v>
      </c>
      <c r="L677" s="141">
        <v>104.8</v>
      </c>
      <c r="M677" s="141">
        <v>105.2</v>
      </c>
      <c r="N677" s="141">
        <v>105.2</v>
      </c>
      <c r="O677" s="141">
        <v>105.2</v>
      </c>
      <c r="P677" s="141">
        <v>110.9</v>
      </c>
      <c r="Q677" s="141">
        <v>110.9</v>
      </c>
      <c r="R677" s="141">
        <v>110.9</v>
      </c>
      <c r="S677" s="141">
        <v>116.2</v>
      </c>
      <c r="T677" s="141">
        <v>124.2</v>
      </c>
      <c r="U677" s="141">
        <v>124.2</v>
      </c>
      <c r="V677" s="141">
        <v>124.2</v>
      </c>
      <c r="W677" s="141">
        <v>124.2</v>
      </c>
      <c r="X677" s="141">
        <v>124.2</v>
      </c>
      <c r="Y677" s="141">
        <v>125.2</v>
      </c>
      <c r="Z677" s="141">
        <v>125.2</v>
      </c>
      <c r="AA677" s="141">
        <v>125.2</v>
      </c>
      <c r="AB677" s="141">
        <v>125.2</v>
      </c>
      <c r="AC677" s="141">
        <v>125.2</v>
      </c>
      <c r="AD677" s="141">
        <v>125.2</v>
      </c>
      <c r="AE677" s="141">
        <v>129.1</v>
      </c>
      <c r="AF677" s="141">
        <v>129.1</v>
      </c>
      <c r="AG677" s="141">
        <v>133.1</v>
      </c>
      <c r="AH677" s="141">
        <v>133.1</v>
      </c>
      <c r="AI677" s="141">
        <v>131.6</v>
      </c>
      <c r="AJ677" s="141">
        <v>131.30000000000001</v>
      </c>
      <c r="AK677" s="141">
        <v>132.5</v>
      </c>
      <c r="AL677" s="141">
        <v>132.5</v>
      </c>
      <c r="AM677" s="141">
        <v>132.5</v>
      </c>
      <c r="AN677" s="141">
        <v>138.80000000000001</v>
      </c>
      <c r="AO677" s="141">
        <v>138.80000000000001</v>
      </c>
      <c r="AP677" s="141">
        <v>138.69999999999999</v>
      </c>
      <c r="AQ677" s="141">
        <v>141.1</v>
      </c>
      <c r="AR677" s="141">
        <v>140.5</v>
      </c>
      <c r="AS677" s="141">
        <v>140.1</v>
      </c>
      <c r="AT677" s="141">
        <v>140.1</v>
      </c>
      <c r="AU677" s="141">
        <v>140.1</v>
      </c>
      <c r="AV677" s="141">
        <v>140.1</v>
      </c>
      <c r="AW677" s="141">
        <v>140.1</v>
      </c>
      <c r="AX677" s="141">
        <v>141.4</v>
      </c>
      <c r="AY677" s="141">
        <v>141</v>
      </c>
      <c r="AZ677" s="141">
        <v>140.9</v>
      </c>
      <c r="BA677" s="141">
        <v>140.9</v>
      </c>
      <c r="BB677" s="141">
        <v>140.4</v>
      </c>
      <c r="BC677" s="141">
        <v>147.5</v>
      </c>
      <c r="BD677" s="141">
        <v>147.5</v>
      </c>
      <c r="BE677" s="141">
        <v>147.5</v>
      </c>
      <c r="BF677" s="141">
        <v>147.5</v>
      </c>
      <c r="BG677" s="141">
        <v>147.5</v>
      </c>
      <c r="BH677" s="141">
        <v>147.5</v>
      </c>
      <c r="BI677" s="141">
        <v>140.4</v>
      </c>
      <c r="BJ677" s="141">
        <v>140.4</v>
      </c>
      <c r="BK677" s="141">
        <v>140.4</v>
      </c>
      <c r="BL677" s="141">
        <v>140.4</v>
      </c>
      <c r="BM677" s="141">
        <v>140.4</v>
      </c>
      <c r="BN677" s="141">
        <v>149.9</v>
      </c>
      <c r="BO677" s="141">
        <v>145.80000000000001</v>
      </c>
      <c r="BP677" s="141">
        <v>146.6</v>
      </c>
      <c r="BQ677" s="141">
        <v>146.6</v>
      </c>
      <c r="BR677" s="141">
        <v>146.6</v>
      </c>
      <c r="BS677" s="141">
        <v>146.6</v>
      </c>
      <c r="BT677" s="141">
        <v>146.6</v>
      </c>
      <c r="BU677" s="141">
        <v>146.6</v>
      </c>
      <c r="BV677" s="141">
        <v>146.6</v>
      </c>
      <c r="BW677" s="141">
        <v>146.6</v>
      </c>
      <c r="BX677" s="141">
        <v>145.30000000000001</v>
      </c>
      <c r="BY677" s="141">
        <v>145.4</v>
      </c>
      <c r="BZ677" s="141">
        <v>150.9</v>
      </c>
      <c r="CA677" s="141">
        <v>151</v>
      </c>
      <c r="CB677" s="141">
        <v>150.9</v>
      </c>
      <c r="CC677" s="141">
        <v>150.9</v>
      </c>
      <c r="CD677" s="141">
        <v>151.19999999999999</v>
      </c>
      <c r="CE677" s="141">
        <v>151.1</v>
      </c>
      <c r="CF677" s="141">
        <v>151.19999999999999</v>
      </c>
      <c r="CG677" s="141">
        <v>151.19999999999999</v>
      </c>
      <c r="CH677" s="141">
        <v>151.1</v>
      </c>
      <c r="CI677" s="141">
        <v>151.1</v>
      </c>
      <c r="CJ677" s="141">
        <v>151.1</v>
      </c>
      <c r="CK677" s="141">
        <v>151.19999999999999</v>
      </c>
      <c r="CL677" s="141">
        <v>151.30000000000001</v>
      </c>
    </row>
    <row r="678" spans="1:90" x14ac:dyDescent="0.2">
      <c r="A678" s="138" t="s">
        <v>4105</v>
      </c>
      <c r="B678" s="138" t="s">
        <v>4106</v>
      </c>
      <c r="C678" s="139">
        <v>2.198E-2</v>
      </c>
      <c r="D678" s="141">
        <v>104.3</v>
      </c>
      <c r="E678" s="141">
        <v>104.3</v>
      </c>
      <c r="F678" s="141">
        <v>104.3</v>
      </c>
      <c r="G678" s="141">
        <v>112.5</v>
      </c>
      <c r="H678" s="141">
        <v>112.5</v>
      </c>
      <c r="I678" s="141">
        <v>112.5</v>
      </c>
      <c r="J678" s="141">
        <v>112.5</v>
      </c>
      <c r="K678" s="141">
        <v>112.5</v>
      </c>
      <c r="L678" s="141">
        <v>112.5</v>
      </c>
      <c r="M678" s="141">
        <v>112.5</v>
      </c>
      <c r="N678" s="141">
        <v>112.5</v>
      </c>
      <c r="O678" s="141">
        <v>112.5</v>
      </c>
      <c r="P678" s="141">
        <v>112.5</v>
      </c>
      <c r="Q678" s="141">
        <v>112.5</v>
      </c>
      <c r="R678" s="141">
        <v>112.5</v>
      </c>
      <c r="S678" s="141">
        <v>116.2</v>
      </c>
      <c r="T678" s="141">
        <v>116.2</v>
      </c>
      <c r="U678" s="141">
        <v>116.2</v>
      </c>
      <c r="V678" s="141">
        <v>116.2</v>
      </c>
      <c r="W678" s="141">
        <v>116.2</v>
      </c>
      <c r="X678" s="141">
        <v>116.2</v>
      </c>
      <c r="Y678" s="141">
        <v>116.2</v>
      </c>
      <c r="Z678" s="141">
        <v>116.2</v>
      </c>
      <c r="AA678" s="141">
        <v>116.2</v>
      </c>
      <c r="AB678" s="141">
        <v>116.2</v>
      </c>
      <c r="AC678" s="141">
        <v>116.2</v>
      </c>
      <c r="AD678" s="141">
        <v>116.2</v>
      </c>
      <c r="AE678" s="141">
        <v>118.3</v>
      </c>
      <c r="AF678" s="141">
        <v>118.3</v>
      </c>
      <c r="AG678" s="141">
        <v>118.3</v>
      </c>
      <c r="AH678" s="141">
        <v>118.3</v>
      </c>
      <c r="AI678" s="141">
        <v>118.3</v>
      </c>
      <c r="AJ678" s="141">
        <v>118.3</v>
      </c>
      <c r="AK678" s="141">
        <v>118.3</v>
      </c>
      <c r="AL678" s="141">
        <v>118.3</v>
      </c>
      <c r="AM678" s="141">
        <v>118.3</v>
      </c>
      <c r="AN678" s="141">
        <v>121.8</v>
      </c>
      <c r="AO678" s="141">
        <v>120.5</v>
      </c>
      <c r="AP678" s="141">
        <v>134.19999999999999</v>
      </c>
      <c r="AQ678" s="141">
        <v>134.9</v>
      </c>
      <c r="AR678" s="141">
        <v>133.9</v>
      </c>
      <c r="AS678" s="141">
        <v>134.4</v>
      </c>
      <c r="AT678" s="141">
        <v>134.19999999999999</v>
      </c>
      <c r="AU678" s="141">
        <v>132.9</v>
      </c>
      <c r="AV678" s="141">
        <v>136</v>
      </c>
      <c r="AW678" s="141">
        <v>136.6</v>
      </c>
      <c r="AX678" s="141">
        <v>136.6</v>
      </c>
      <c r="AY678" s="141">
        <v>134.69999999999999</v>
      </c>
      <c r="AZ678" s="141">
        <v>134.69999999999999</v>
      </c>
      <c r="BA678" s="141">
        <v>132.69999999999999</v>
      </c>
      <c r="BB678" s="141">
        <v>134.69999999999999</v>
      </c>
      <c r="BC678" s="141">
        <v>132.5</v>
      </c>
      <c r="BD678" s="141">
        <v>130.6</v>
      </c>
      <c r="BE678" s="141">
        <v>131.9</v>
      </c>
      <c r="BF678" s="141">
        <v>131.19999999999999</v>
      </c>
      <c r="BG678" s="141">
        <v>135.6</v>
      </c>
      <c r="BH678" s="141">
        <v>136.9</v>
      </c>
      <c r="BI678" s="141">
        <v>135.5</v>
      </c>
      <c r="BJ678" s="141">
        <v>137.30000000000001</v>
      </c>
      <c r="BK678" s="141">
        <v>137.30000000000001</v>
      </c>
      <c r="BL678" s="141">
        <v>137.30000000000001</v>
      </c>
      <c r="BM678" s="141">
        <v>137.30000000000001</v>
      </c>
      <c r="BN678" s="141">
        <v>137.30000000000001</v>
      </c>
      <c r="BO678" s="141">
        <v>137.30000000000001</v>
      </c>
      <c r="BP678" s="141">
        <v>137.30000000000001</v>
      </c>
      <c r="BQ678" s="141">
        <v>137.30000000000001</v>
      </c>
      <c r="BR678" s="141">
        <v>136.69999999999999</v>
      </c>
      <c r="BS678" s="141">
        <v>136.69999999999999</v>
      </c>
      <c r="BT678" s="141">
        <v>136.69999999999999</v>
      </c>
      <c r="BU678" s="141">
        <v>136.69999999999999</v>
      </c>
      <c r="BV678" s="141">
        <v>136.69999999999999</v>
      </c>
      <c r="BW678" s="141">
        <v>136.69999999999999</v>
      </c>
      <c r="BX678" s="141">
        <v>136.69999999999999</v>
      </c>
      <c r="BY678" s="141">
        <v>131.30000000000001</v>
      </c>
      <c r="BZ678" s="141">
        <v>129.5</v>
      </c>
      <c r="CA678" s="141">
        <v>129.30000000000001</v>
      </c>
      <c r="CB678" s="141">
        <v>129.5</v>
      </c>
      <c r="CC678" s="141">
        <v>130.9</v>
      </c>
      <c r="CD678" s="141">
        <v>130.9</v>
      </c>
      <c r="CE678" s="141">
        <v>130.9</v>
      </c>
      <c r="CF678" s="141">
        <v>130.9</v>
      </c>
      <c r="CG678" s="141">
        <v>130.9</v>
      </c>
      <c r="CH678" s="141">
        <v>130.9</v>
      </c>
      <c r="CI678" s="141">
        <v>130.9</v>
      </c>
      <c r="CJ678" s="141">
        <v>130.9</v>
      </c>
      <c r="CK678" s="141">
        <v>130.9</v>
      </c>
      <c r="CL678" s="141">
        <v>130.9</v>
      </c>
    </row>
    <row r="679" spans="1:90" x14ac:dyDescent="0.2">
      <c r="A679" s="138" t="s">
        <v>4107</v>
      </c>
      <c r="B679" s="138" t="s">
        <v>4108</v>
      </c>
      <c r="C679" s="139">
        <v>0.36702000000000001</v>
      </c>
      <c r="D679" s="141">
        <v>101.9</v>
      </c>
      <c r="E679" s="141">
        <v>102</v>
      </c>
      <c r="F679" s="141">
        <v>102</v>
      </c>
      <c r="G679" s="141">
        <v>103.8</v>
      </c>
      <c r="H679" s="141">
        <v>103.9</v>
      </c>
      <c r="I679" s="141">
        <v>104.6</v>
      </c>
      <c r="J679" s="141">
        <v>104.6</v>
      </c>
      <c r="K679" s="141">
        <v>104.7</v>
      </c>
      <c r="L679" s="141">
        <v>105.4</v>
      </c>
      <c r="M679" s="141">
        <v>107</v>
      </c>
      <c r="N679" s="141">
        <v>106.5</v>
      </c>
      <c r="O679" s="141">
        <v>106.3</v>
      </c>
      <c r="P679" s="141">
        <v>107.5</v>
      </c>
      <c r="Q679" s="141">
        <v>107.4</v>
      </c>
      <c r="R679" s="141">
        <v>107.3</v>
      </c>
      <c r="S679" s="141">
        <v>109.2</v>
      </c>
      <c r="T679" s="141">
        <v>109.2</v>
      </c>
      <c r="U679" s="141">
        <v>109.2</v>
      </c>
      <c r="V679" s="141">
        <v>109.3</v>
      </c>
      <c r="W679" s="141">
        <v>109.4</v>
      </c>
      <c r="X679" s="141">
        <v>109.6</v>
      </c>
      <c r="Y679" s="141">
        <v>110.2</v>
      </c>
      <c r="Z679" s="141">
        <v>110.8</v>
      </c>
      <c r="AA679" s="141">
        <v>111.3</v>
      </c>
      <c r="AB679" s="141">
        <v>111.5</v>
      </c>
      <c r="AC679" s="141">
        <v>111.7</v>
      </c>
      <c r="AD679" s="141">
        <v>111.7</v>
      </c>
      <c r="AE679" s="141">
        <v>112.3</v>
      </c>
      <c r="AF679" s="141">
        <v>112.3</v>
      </c>
      <c r="AG679" s="141">
        <v>112.4</v>
      </c>
      <c r="AH679" s="141">
        <v>112.4</v>
      </c>
      <c r="AI679" s="141">
        <v>112.5</v>
      </c>
      <c r="AJ679" s="141">
        <v>112.5</v>
      </c>
      <c r="AK679" s="141">
        <v>112.7</v>
      </c>
      <c r="AL679" s="141">
        <v>112.7</v>
      </c>
      <c r="AM679" s="141">
        <v>112.6</v>
      </c>
      <c r="AN679" s="141">
        <v>112.6</v>
      </c>
      <c r="AO679" s="141">
        <v>114.6</v>
      </c>
      <c r="AP679" s="141">
        <v>114.4</v>
      </c>
      <c r="AQ679" s="141">
        <v>115.3</v>
      </c>
      <c r="AR679" s="141">
        <v>115.3</v>
      </c>
      <c r="AS679" s="141">
        <v>115.3</v>
      </c>
      <c r="AT679" s="141">
        <v>115.3</v>
      </c>
      <c r="AU679" s="141">
        <v>115.8</v>
      </c>
      <c r="AV679" s="141">
        <v>115.7</v>
      </c>
      <c r="AW679" s="141">
        <v>115.7</v>
      </c>
      <c r="AX679" s="141">
        <v>115.3</v>
      </c>
      <c r="AY679" s="141">
        <v>114</v>
      </c>
      <c r="AZ679" s="141">
        <v>117.9</v>
      </c>
      <c r="BA679" s="141">
        <v>118.1</v>
      </c>
      <c r="BB679" s="141">
        <v>118</v>
      </c>
      <c r="BC679" s="141">
        <v>120.7</v>
      </c>
      <c r="BD679" s="141">
        <v>119.7</v>
      </c>
      <c r="BE679" s="141">
        <v>119.7</v>
      </c>
      <c r="BF679" s="141">
        <v>119.7</v>
      </c>
      <c r="BG679" s="141">
        <v>120.2</v>
      </c>
      <c r="BH679" s="141">
        <v>120.3</v>
      </c>
      <c r="BI679" s="141">
        <v>120.3</v>
      </c>
      <c r="BJ679" s="141">
        <v>120.8</v>
      </c>
      <c r="BK679" s="141">
        <v>121.2</v>
      </c>
      <c r="BL679" s="141">
        <v>121.2</v>
      </c>
      <c r="BM679" s="141">
        <v>120.4</v>
      </c>
      <c r="BN679" s="141">
        <v>120.5</v>
      </c>
      <c r="BO679" s="141">
        <v>127.2</v>
      </c>
      <c r="BP679" s="141">
        <v>128.6</v>
      </c>
      <c r="BQ679" s="141">
        <v>129.5</v>
      </c>
      <c r="BR679" s="141">
        <v>129.69999999999999</v>
      </c>
      <c r="BS679" s="141">
        <v>136.9</v>
      </c>
      <c r="BT679" s="141">
        <v>139.6</v>
      </c>
      <c r="BU679" s="141">
        <v>139.6</v>
      </c>
      <c r="BV679" s="141">
        <v>138.80000000000001</v>
      </c>
      <c r="BW679" s="141">
        <v>132.4</v>
      </c>
      <c r="BX679" s="141">
        <v>140.4</v>
      </c>
      <c r="BY679" s="141">
        <v>142.6</v>
      </c>
      <c r="BZ679" s="141">
        <v>145.4</v>
      </c>
      <c r="CA679" s="141">
        <v>146.9</v>
      </c>
      <c r="CB679" s="141">
        <v>146.69999999999999</v>
      </c>
      <c r="CC679" s="141">
        <v>142.80000000000001</v>
      </c>
      <c r="CD679" s="141">
        <v>143</v>
      </c>
      <c r="CE679" s="141">
        <v>142.9</v>
      </c>
      <c r="CF679" s="141">
        <v>144.19999999999999</v>
      </c>
      <c r="CG679" s="141">
        <v>145.30000000000001</v>
      </c>
      <c r="CH679" s="141">
        <v>145.4</v>
      </c>
      <c r="CI679" s="141">
        <v>145.4</v>
      </c>
      <c r="CJ679" s="141">
        <v>145.5</v>
      </c>
      <c r="CK679" s="141">
        <v>145.80000000000001</v>
      </c>
      <c r="CL679" s="141">
        <v>145.80000000000001</v>
      </c>
    </row>
    <row r="680" spans="1:90" x14ac:dyDescent="0.2">
      <c r="A680" s="138" t="s">
        <v>4109</v>
      </c>
      <c r="B680" s="138" t="s">
        <v>4110</v>
      </c>
      <c r="C680" s="139">
        <v>7.3400000000000002E-3</v>
      </c>
      <c r="D680" s="141">
        <v>100</v>
      </c>
      <c r="E680" s="141">
        <v>100</v>
      </c>
      <c r="F680" s="141">
        <v>100</v>
      </c>
      <c r="G680" s="141">
        <v>104.6</v>
      </c>
      <c r="H680" s="141">
        <v>104.6</v>
      </c>
      <c r="I680" s="141">
        <v>104.6</v>
      </c>
      <c r="J680" s="141">
        <v>104.6</v>
      </c>
      <c r="K680" s="141">
        <v>104.6</v>
      </c>
      <c r="L680" s="141">
        <v>104.6</v>
      </c>
      <c r="M680" s="141">
        <v>104.6</v>
      </c>
      <c r="N680" s="141">
        <v>104.6</v>
      </c>
      <c r="O680" s="141">
        <v>104.6</v>
      </c>
      <c r="P680" s="141">
        <v>104.6</v>
      </c>
      <c r="Q680" s="141">
        <v>104.6</v>
      </c>
      <c r="R680" s="141">
        <v>104.6</v>
      </c>
      <c r="S680" s="141">
        <v>105.1</v>
      </c>
      <c r="T680" s="141">
        <v>111.6</v>
      </c>
      <c r="U680" s="141">
        <v>111.6</v>
      </c>
      <c r="V680" s="141">
        <v>111.6</v>
      </c>
      <c r="W680" s="141">
        <v>111.6</v>
      </c>
      <c r="X680" s="141">
        <v>111.6</v>
      </c>
      <c r="Y680" s="141">
        <v>111.6</v>
      </c>
      <c r="Z680" s="141">
        <v>111.6</v>
      </c>
      <c r="AA680" s="141">
        <v>111.6</v>
      </c>
      <c r="AB680" s="141">
        <v>111.6</v>
      </c>
      <c r="AC680" s="141">
        <v>111.6</v>
      </c>
      <c r="AD680" s="141">
        <v>111.6</v>
      </c>
      <c r="AE680" s="141">
        <v>115.5</v>
      </c>
      <c r="AF680" s="141">
        <v>116.9</v>
      </c>
      <c r="AG680" s="141">
        <v>117.5</v>
      </c>
      <c r="AH680" s="141">
        <v>119.3</v>
      </c>
      <c r="AI680" s="141">
        <v>119.3</v>
      </c>
      <c r="AJ680" s="141">
        <v>119.3</v>
      </c>
      <c r="AK680" s="141">
        <v>119.3</v>
      </c>
      <c r="AL680" s="141">
        <v>119.8</v>
      </c>
      <c r="AM680" s="141">
        <v>120</v>
      </c>
      <c r="AN680" s="141">
        <v>115.7</v>
      </c>
      <c r="AO680" s="141">
        <v>115.7</v>
      </c>
      <c r="AP680" s="141">
        <v>115.7</v>
      </c>
      <c r="AQ680" s="141">
        <v>115.5</v>
      </c>
      <c r="AR680" s="141">
        <v>115.5</v>
      </c>
      <c r="AS680" s="141">
        <v>115.5</v>
      </c>
      <c r="AT680" s="141">
        <v>115.5</v>
      </c>
      <c r="AU680" s="141">
        <v>115.5</v>
      </c>
      <c r="AV680" s="141">
        <v>115.5</v>
      </c>
      <c r="AW680" s="141">
        <v>115.5</v>
      </c>
      <c r="AX680" s="141">
        <v>115.5</v>
      </c>
      <c r="AY680" s="141">
        <v>114.4</v>
      </c>
      <c r="AZ680" s="141">
        <v>112</v>
      </c>
      <c r="BA680" s="141">
        <v>111.7</v>
      </c>
      <c r="BB680" s="141">
        <v>110.8</v>
      </c>
      <c r="BC680" s="141">
        <v>111.4</v>
      </c>
      <c r="BD680" s="141">
        <v>111.4</v>
      </c>
      <c r="BE680" s="141">
        <v>111.4</v>
      </c>
      <c r="BF680" s="141">
        <v>111.4</v>
      </c>
      <c r="BG680" s="141">
        <v>111.4</v>
      </c>
      <c r="BH680" s="141">
        <v>111.4</v>
      </c>
      <c r="BI680" s="141">
        <v>111.4</v>
      </c>
      <c r="BJ680" s="141">
        <v>111.4</v>
      </c>
      <c r="BK680" s="141">
        <v>111.4</v>
      </c>
      <c r="BL680" s="141">
        <v>112.2</v>
      </c>
      <c r="BM680" s="141">
        <v>112.7</v>
      </c>
      <c r="BN680" s="141">
        <v>112.7</v>
      </c>
      <c r="BO680" s="141">
        <v>114.9</v>
      </c>
      <c r="BP680" s="141">
        <v>114.9</v>
      </c>
      <c r="BQ680" s="141">
        <v>114.9</v>
      </c>
      <c r="BR680" s="141">
        <v>114.9</v>
      </c>
      <c r="BS680" s="141">
        <v>114.9</v>
      </c>
      <c r="BT680" s="141">
        <v>114.9</v>
      </c>
      <c r="BU680" s="141">
        <v>114.9</v>
      </c>
      <c r="BV680" s="141">
        <v>120.2</v>
      </c>
      <c r="BW680" s="141">
        <v>120</v>
      </c>
      <c r="BX680" s="141">
        <v>126.4</v>
      </c>
      <c r="BY680" s="141">
        <v>126.4</v>
      </c>
      <c r="BZ680" s="141">
        <v>126.4</v>
      </c>
      <c r="CA680" s="141">
        <v>126.4</v>
      </c>
      <c r="CB680" s="141">
        <v>133.4</v>
      </c>
      <c r="CC680" s="141">
        <v>134.4</v>
      </c>
      <c r="CD680" s="141">
        <v>134.4</v>
      </c>
      <c r="CE680" s="141">
        <v>134.4</v>
      </c>
      <c r="CF680" s="141">
        <v>134.4</v>
      </c>
      <c r="CG680" s="141">
        <v>134.4</v>
      </c>
      <c r="CH680" s="141">
        <v>134.4</v>
      </c>
      <c r="CI680" s="141">
        <v>134.4</v>
      </c>
      <c r="CJ680" s="141">
        <v>134.4</v>
      </c>
      <c r="CK680" s="141">
        <v>134.4</v>
      </c>
      <c r="CL680" s="141">
        <v>134.4</v>
      </c>
    </row>
    <row r="681" spans="1:90" x14ac:dyDescent="0.2">
      <c r="A681" s="138" t="s">
        <v>2960</v>
      </c>
      <c r="B681" s="138" t="s">
        <v>4111</v>
      </c>
      <c r="C681" s="139">
        <v>2.07E-2</v>
      </c>
      <c r="D681" s="141">
        <v>102.1</v>
      </c>
      <c r="E681" s="141">
        <v>102.1</v>
      </c>
      <c r="F681" s="141">
        <v>102.1</v>
      </c>
      <c r="G681" s="141">
        <v>108.2</v>
      </c>
      <c r="H681" s="141">
        <v>108.2</v>
      </c>
      <c r="I681" s="141">
        <v>108.2</v>
      </c>
      <c r="J681" s="141">
        <v>108.2</v>
      </c>
      <c r="K681" s="141">
        <v>108.2</v>
      </c>
      <c r="L681" s="141">
        <v>108.2</v>
      </c>
      <c r="M681" s="141">
        <v>109.2</v>
      </c>
      <c r="N681" s="141">
        <v>109.2</v>
      </c>
      <c r="O681" s="141">
        <v>109.2</v>
      </c>
      <c r="P681" s="141">
        <v>109.2</v>
      </c>
      <c r="Q681" s="141">
        <v>109.2</v>
      </c>
      <c r="R681" s="141">
        <v>109.2</v>
      </c>
      <c r="S681" s="141">
        <v>109.2</v>
      </c>
      <c r="T681" s="141">
        <v>109.2</v>
      </c>
      <c r="U681" s="141">
        <v>109.2</v>
      </c>
      <c r="V681" s="141">
        <v>110.2</v>
      </c>
      <c r="W681" s="141">
        <v>110.8</v>
      </c>
      <c r="X681" s="141">
        <v>112</v>
      </c>
      <c r="Y681" s="141">
        <v>112</v>
      </c>
      <c r="Z681" s="141">
        <v>113.6</v>
      </c>
      <c r="AA681" s="141">
        <v>118.9</v>
      </c>
      <c r="AB681" s="141">
        <v>119.4</v>
      </c>
      <c r="AC681" s="141">
        <v>119.4</v>
      </c>
      <c r="AD681" s="141">
        <v>119.4</v>
      </c>
      <c r="AE681" s="141">
        <v>115.2</v>
      </c>
      <c r="AF681" s="141">
        <v>113.8</v>
      </c>
      <c r="AG681" s="141">
        <v>113.8</v>
      </c>
      <c r="AH681" s="141">
        <v>113.8</v>
      </c>
      <c r="AI681" s="141">
        <v>113.8</v>
      </c>
      <c r="AJ681" s="141">
        <v>113.8</v>
      </c>
      <c r="AK681" s="141">
        <v>114.8</v>
      </c>
      <c r="AL681" s="141">
        <v>115.2</v>
      </c>
      <c r="AM681" s="141">
        <v>115.2</v>
      </c>
      <c r="AN681" s="141">
        <v>119.3</v>
      </c>
      <c r="AO681" s="141">
        <v>119.3</v>
      </c>
      <c r="AP681" s="141">
        <v>119</v>
      </c>
      <c r="AQ681" s="141">
        <v>119</v>
      </c>
      <c r="AR681" s="141">
        <v>119</v>
      </c>
      <c r="AS681" s="141">
        <v>119</v>
      </c>
      <c r="AT681" s="141">
        <v>119</v>
      </c>
      <c r="AU681" s="141">
        <v>119</v>
      </c>
      <c r="AV681" s="141">
        <v>119</v>
      </c>
      <c r="AW681" s="141">
        <v>119</v>
      </c>
      <c r="AX681" s="141">
        <v>119</v>
      </c>
      <c r="AY681" s="141">
        <v>119</v>
      </c>
      <c r="AZ681" s="141">
        <v>118.1</v>
      </c>
      <c r="BA681" s="141">
        <v>117.4</v>
      </c>
      <c r="BB681" s="141">
        <v>116.9</v>
      </c>
      <c r="BC681" s="141">
        <v>116.9</v>
      </c>
      <c r="BD681" s="141">
        <v>116.9</v>
      </c>
      <c r="BE681" s="141">
        <v>116.9</v>
      </c>
      <c r="BF681" s="141">
        <v>116.9</v>
      </c>
      <c r="BG681" s="141">
        <v>116.9</v>
      </c>
      <c r="BH681" s="141">
        <v>116.9</v>
      </c>
      <c r="BI681" s="141">
        <v>116.9</v>
      </c>
      <c r="BJ681" s="141">
        <v>120.2</v>
      </c>
      <c r="BK681" s="141">
        <v>120.2</v>
      </c>
      <c r="BL681" s="141">
        <v>120.2</v>
      </c>
      <c r="BM681" s="141">
        <v>120.3</v>
      </c>
      <c r="BN681" s="141">
        <v>121</v>
      </c>
      <c r="BO681" s="141">
        <v>130.6</v>
      </c>
      <c r="BP681" s="141">
        <v>136.6</v>
      </c>
      <c r="BQ681" s="141">
        <v>149.19999999999999</v>
      </c>
      <c r="BR681" s="141">
        <v>154.5</v>
      </c>
      <c r="BS681" s="141">
        <v>163.19999999999999</v>
      </c>
      <c r="BT681" s="141">
        <v>170.2</v>
      </c>
      <c r="BU681" s="141">
        <v>170.4</v>
      </c>
      <c r="BV681" s="141">
        <v>171.6</v>
      </c>
      <c r="BW681" s="141">
        <v>108.9</v>
      </c>
      <c r="BX681" s="141">
        <v>172.9</v>
      </c>
      <c r="BY681" s="141">
        <v>176</v>
      </c>
      <c r="BZ681" s="141">
        <v>176.8</v>
      </c>
      <c r="CA681" s="141">
        <v>177</v>
      </c>
      <c r="CB681" s="141">
        <v>178.4</v>
      </c>
      <c r="CC681" s="141">
        <v>185.1</v>
      </c>
      <c r="CD681" s="141">
        <v>184.9</v>
      </c>
      <c r="CE681" s="141">
        <v>184.3</v>
      </c>
      <c r="CF681" s="141">
        <v>188.3</v>
      </c>
      <c r="CG681" s="141">
        <v>189</v>
      </c>
      <c r="CH681" s="141">
        <v>189</v>
      </c>
      <c r="CI681" s="141">
        <v>189.6</v>
      </c>
      <c r="CJ681" s="141">
        <v>190.4</v>
      </c>
      <c r="CK681" s="141">
        <v>194.7</v>
      </c>
      <c r="CL681" s="141">
        <v>195.1</v>
      </c>
    </row>
    <row r="682" spans="1:90" x14ac:dyDescent="0.2">
      <c r="A682" s="138" t="s">
        <v>4112</v>
      </c>
      <c r="B682" s="138" t="s">
        <v>4113</v>
      </c>
      <c r="C682" s="139">
        <v>1.609E-2</v>
      </c>
      <c r="D682" s="141">
        <v>100</v>
      </c>
      <c r="E682" s="141">
        <v>100</v>
      </c>
      <c r="F682" s="141">
        <v>100</v>
      </c>
      <c r="G682" s="141">
        <v>97.1</v>
      </c>
      <c r="H682" s="141">
        <v>95.6</v>
      </c>
      <c r="I682" s="141">
        <v>95.6</v>
      </c>
      <c r="J682" s="141">
        <v>95.6</v>
      </c>
      <c r="K682" s="141">
        <v>95.6</v>
      </c>
      <c r="L682" s="141">
        <v>95.6</v>
      </c>
      <c r="M682" s="141">
        <v>95.6</v>
      </c>
      <c r="N682" s="141">
        <v>95.6</v>
      </c>
      <c r="O682" s="141">
        <v>95.6</v>
      </c>
      <c r="P682" s="141">
        <v>97.5</v>
      </c>
      <c r="Q682" s="141">
        <v>97.9</v>
      </c>
      <c r="R682" s="141">
        <v>97.9</v>
      </c>
      <c r="S682" s="141">
        <v>100.8</v>
      </c>
      <c r="T682" s="141">
        <v>100.8</v>
      </c>
      <c r="U682" s="141">
        <v>100.8</v>
      </c>
      <c r="V682" s="141">
        <v>100.8</v>
      </c>
      <c r="W682" s="141">
        <v>100.8</v>
      </c>
      <c r="X682" s="141">
        <v>100.8</v>
      </c>
      <c r="Y682" s="141">
        <v>100.8</v>
      </c>
      <c r="Z682" s="141">
        <v>100.8</v>
      </c>
      <c r="AA682" s="141">
        <v>100.8</v>
      </c>
      <c r="AB682" s="141">
        <v>100.8</v>
      </c>
      <c r="AC682" s="141">
        <v>100.8</v>
      </c>
      <c r="AD682" s="141">
        <v>100.8</v>
      </c>
      <c r="AE682" s="141">
        <v>100.8</v>
      </c>
      <c r="AF682" s="141">
        <v>100.8</v>
      </c>
      <c r="AG682" s="141">
        <v>100.8</v>
      </c>
      <c r="AH682" s="141">
        <v>100.8</v>
      </c>
      <c r="AI682" s="141">
        <v>103.8</v>
      </c>
      <c r="AJ682" s="141">
        <v>103.8</v>
      </c>
      <c r="AK682" s="141">
        <v>104.9</v>
      </c>
      <c r="AL682" s="141">
        <v>104.9</v>
      </c>
      <c r="AM682" s="141">
        <v>104.9</v>
      </c>
      <c r="AN682" s="141">
        <v>104.9</v>
      </c>
      <c r="AO682" s="141">
        <v>104.9</v>
      </c>
      <c r="AP682" s="141">
        <v>104.9</v>
      </c>
      <c r="AQ682" s="141">
        <v>104.9</v>
      </c>
      <c r="AR682" s="141">
        <v>105.7</v>
      </c>
      <c r="AS682" s="141">
        <v>105.7</v>
      </c>
      <c r="AT682" s="141">
        <v>105.7</v>
      </c>
      <c r="AU682" s="141">
        <v>105.7</v>
      </c>
      <c r="AV682" s="141">
        <v>105.7</v>
      </c>
      <c r="AW682" s="141">
        <v>105.7</v>
      </c>
      <c r="AX682" s="141">
        <v>106.3</v>
      </c>
      <c r="AY682" s="141">
        <v>108.1</v>
      </c>
      <c r="AZ682" s="141">
        <v>105.3</v>
      </c>
      <c r="BA682" s="141">
        <v>102.3</v>
      </c>
      <c r="BB682" s="141">
        <v>108.1</v>
      </c>
      <c r="BC682" s="141">
        <v>108.8</v>
      </c>
      <c r="BD682" s="141">
        <v>108.8</v>
      </c>
      <c r="BE682" s="141">
        <v>108.8</v>
      </c>
      <c r="BF682" s="141">
        <v>108.8</v>
      </c>
      <c r="BG682" s="141">
        <v>108.8</v>
      </c>
      <c r="BH682" s="141">
        <v>108.8</v>
      </c>
      <c r="BI682" s="141">
        <v>108.8</v>
      </c>
      <c r="BJ682" s="141">
        <v>108.8</v>
      </c>
      <c r="BK682" s="141">
        <v>108.8</v>
      </c>
      <c r="BL682" s="141">
        <v>108.8</v>
      </c>
      <c r="BM682" s="141">
        <v>108.8</v>
      </c>
      <c r="BN682" s="141">
        <v>108.8</v>
      </c>
      <c r="BO682" s="141">
        <v>108.8</v>
      </c>
      <c r="BP682" s="141">
        <v>109.5</v>
      </c>
      <c r="BQ682" s="141">
        <v>109.5</v>
      </c>
      <c r="BR682" s="141">
        <v>109.5</v>
      </c>
      <c r="BS682" s="141">
        <v>109.5</v>
      </c>
      <c r="BT682" s="141">
        <v>109.5</v>
      </c>
      <c r="BU682" s="141">
        <v>109.5</v>
      </c>
      <c r="BV682" s="141">
        <v>109.5</v>
      </c>
      <c r="BW682" s="141">
        <v>110</v>
      </c>
      <c r="BX682" s="141">
        <v>110.7</v>
      </c>
      <c r="BY682" s="141">
        <v>111.5</v>
      </c>
      <c r="BZ682" s="141">
        <v>112.7</v>
      </c>
      <c r="CA682" s="141">
        <v>113.8</v>
      </c>
      <c r="CB682" s="141">
        <v>114.5</v>
      </c>
      <c r="CC682" s="141">
        <v>113.9</v>
      </c>
      <c r="CD682" s="141">
        <v>113.9</v>
      </c>
      <c r="CE682" s="141">
        <v>113.9</v>
      </c>
      <c r="CF682" s="141">
        <v>113.9</v>
      </c>
      <c r="CG682" s="141">
        <v>113.9</v>
      </c>
      <c r="CH682" s="141">
        <v>113.9</v>
      </c>
      <c r="CI682" s="141">
        <v>113.9</v>
      </c>
      <c r="CJ682" s="141">
        <v>113.9</v>
      </c>
      <c r="CK682" s="141">
        <v>113.9</v>
      </c>
      <c r="CL682" s="141">
        <v>113.9</v>
      </c>
    </row>
    <row r="683" spans="1:90" x14ac:dyDescent="0.2">
      <c r="A683" s="138" t="s">
        <v>4114</v>
      </c>
      <c r="B683" s="138" t="s">
        <v>4115</v>
      </c>
      <c r="C683" s="139">
        <v>5.2900000000000004E-3</v>
      </c>
      <c r="D683" s="141">
        <v>99.3</v>
      </c>
      <c r="E683" s="141">
        <v>106.6</v>
      </c>
      <c r="F683" s="141">
        <v>107.9</v>
      </c>
      <c r="G683" s="141">
        <v>107.9</v>
      </c>
      <c r="H683" s="141">
        <v>110</v>
      </c>
      <c r="I683" s="141">
        <v>110</v>
      </c>
      <c r="J683" s="141">
        <v>110</v>
      </c>
      <c r="K683" s="141">
        <v>116.3</v>
      </c>
      <c r="L683" s="141">
        <v>116.3</v>
      </c>
      <c r="M683" s="141">
        <v>111.3</v>
      </c>
      <c r="N683" s="141">
        <v>109.5</v>
      </c>
      <c r="O683" s="141">
        <v>109.5</v>
      </c>
      <c r="P683" s="141">
        <v>107.4</v>
      </c>
      <c r="Q683" s="141">
        <v>114.2</v>
      </c>
      <c r="R683" s="141">
        <v>106.2</v>
      </c>
      <c r="S683" s="141">
        <v>108.4</v>
      </c>
      <c r="T683" s="141">
        <v>112.7</v>
      </c>
      <c r="U683" s="141">
        <v>112.7</v>
      </c>
      <c r="V683" s="141">
        <v>115.2</v>
      </c>
      <c r="W683" s="141">
        <v>122.8</v>
      </c>
      <c r="X683" s="141">
        <v>124</v>
      </c>
      <c r="Y683" s="141">
        <v>127.8</v>
      </c>
      <c r="Z683" s="141">
        <v>124</v>
      </c>
      <c r="AA683" s="141">
        <v>127.8</v>
      </c>
      <c r="AB683" s="141">
        <v>128</v>
      </c>
      <c r="AC683" s="141">
        <v>137.19999999999999</v>
      </c>
      <c r="AD683" s="141">
        <v>137.19999999999999</v>
      </c>
      <c r="AE683" s="141">
        <v>132.1</v>
      </c>
      <c r="AF683" s="141">
        <v>132.1</v>
      </c>
      <c r="AG683" s="141">
        <v>132.1</v>
      </c>
      <c r="AH683" s="141">
        <v>132.1</v>
      </c>
      <c r="AI683" s="141">
        <v>132.1</v>
      </c>
      <c r="AJ683" s="141">
        <v>132.1</v>
      </c>
      <c r="AK683" s="141">
        <v>132.1</v>
      </c>
      <c r="AL683" s="141">
        <v>135.1</v>
      </c>
      <c r="AM683" s="141">
        <v>138.9</v>
      </c>
      <c r="AN683" s="141">
        <v>137.6</v>
      </c>
      <c r="AO683" s="141">
        <v>140.19999999999999</v>
      </c>
      <c r="AP683" s="141">
        <v>137.6</v>
      </c>
      <c r="AQ683" s="141">
        <v>137.6</v>
      </c>
      <c r="AR683" s="141">
        <v>137.6</v>
      </c>
      <c r="AS683" s="141">
        <v>137.6</v>
      </c>
      <c r="AT683" s="141">
        <v>137.6</v>
      </c>
      <c r="AU683" s="141">
        <v>137.6</v>
      </c>
      <c r="AV683" s="141">
        <v>137.6</v>
      </c>
      <c r="AW683" s="141">
        <v>137.6</v>
      </c>
      <c r="AX683" s="141">
        <v>137.6</v>
      </c>
      <c r="AY683" s="141">
        <v>137.6</v>
      </c>
      <c r="AZ683" s="141">
        <v>204.1</v>
      </c>
      <c r="BA683" s="141">
        <v>204.1</v>
      </c>
      <c r="BB683" s="141">
        <v>204.1</v>
      </c>
      <c r="BC683" s="141">
        <v>204.1</v>
      </c>
      <c r="BD683" s="141">
        <v>204.1</v>
      </c>
      <c r="BE683" s="141">
        <v>204.1</v>
      </c>
      <c r="BF683" s="141">
        <v>204.1</v>
      </c>
      <c r="BG683" s="141">
        <v>204.1</v>
      </c>
      <c r="BH683" s="141">
        <v>204.1</v>
      </c>
      <c r="BI683" s="141">
        <v>204.1</v>
      </c>
      <c r="BJ683" s="141">
        <v>204.5</v>
      </c>
      <c r="BK683" s="141">
        <v>205.9</v>
      </c>
      <c r="BL683" s="141">
        <v>205.9</v>
      </c>
      <c r="BM683" s="141">
        <v>198.7</v>
      </c>
      <c r="BN683" s="141">
        <v>196.3</v>
      </c>
      <c r="BO683" s="141">
        <v>196.3</v>
      </c>
      <c r="BP683" s="141">
        <v>196.3</v>
      </c>
      <c r="BQ683" s="141">
        <v>196.3</v>
      </c>
      <c r="BR683" s="141">
        <v>196.3</v>
      </c>
      <c r="BS683" s="141">
        <v>196.3</v>
      </c>
      <c r="BT683" s="141">
        <v>196.3</v>
      </c>
      <c r="BU683" s="141">
        <v>196.3</v>
      </c>
      <c r="BV683" s="141">
        <v>196.3</v>
      </c>
      <c r="BW683" s="141">
        <v>196.3</v>
      </c>
      <c r="BX683" s="141">
        <v>197.3</v>
      </c>
      <c r="BY683" s="141">
        <v>197.3</v>
      </c>
      <c r="BZ683" s="141">
        <v>194</v>
      </c>
      <c r="CA683" s="141">
        <v>194</v>
      </c>
      <c r="CB683" s="141">
        <v>194</v>
      </c>
      <c r="CC683" s="141">
        <v>196.4</v>
      </c>
      <c r="CD683" s="141">
        <v>196.4</v>
      </c>
      <c r="CE683" s="141">
        <v>196.4</v>
      </c>
      <c r="CF683" s="141">
        <v>196.4</v>
      </c>
      <c r="CG683" s="141">
        <v>196.4</v>
      </c>
      <c r="CH683" s="141">
        <v>196.4</v>
      </c>
      <c r="CI683" s="141">
        <v>196.4</v>
      </c>
      <c r="CJ683" s="141">
        <v>196.4</v>
      </c>
      <c r="CK683" s="141">
        <v>196.4</v>
      </c>
      <c r="CL683" s="141">
        <v>196.4</v>
      </c>
    </row>
    <row r="684" spans="1:90" x14ac:dyDescent="0.2">
      <c r="A684" s="138" t="s">
        <v>4116</v>
      </c>
      <c r="B684" s="138" t="s">
        <v>4117</v>
      </c>
      <c r="C684" s="139">
        <v>0.31759999999999999</v>
      </c>
      <c r="D684" s="141">
        <v>102.1</v>
      </c>
      <c r="E684" s="141">
        <v>102.1</v>
      </c>
      <c r="F684" s="141">
        <v>102.1</v>
      </c>
      <c r="G684" s="141">
        <v>103.8</v>
      </c>
      <c r="H684" s="141">
        <v>103.9</v>
      </c>
      <c r="I684" s="141">
        <v>104.7</v>
      </c>
      <c r="J684" s="141">
        <v>104.7</v>
      </c>
      <c r="K684" s="141">
        <v>104.7</v>
      </c>
      <c r="L684" s="141">
        <v>105.6</v>
      </c>
      <c r="M684" s="141">
        <v>107.4</v>
      </c>
      <c r="N684" s="141">
        <v>106.8</v>
      </c>
      <c r="O684" s="141">
        <v>106.6</v>
      </c>
      <c r="P684" s="141">
        <v>108</v>
      </c>
      <c r="Q684" s="141">
        <v>107.7</v>
      </c>
      <c r="R684" s="141">
        <v>107.7</v>
      </c>
      <c r="S684" s="141">
        <v>109.7</v>
      </c>
      <c r="T684" s="141">
        <v>109.5</v>
      </c>
      <c r="U684" s="141">
        <v>109.5</v>
      </c>
      <c r="V684" s="141">
        <v>109.5</v>
      </c>
      <c r="W684" s="141">
        <v>109.5</v>
      </c>
      <c r="X684" s="141">
        <v>109.6</v>
      </c>
      <c r="Y684" s="141">
        <v>110.2</v>
      </c>
      <c r="Z684" s="141">
        <v>110.9</v>
      </c>
      <c r="AA684" s="141">
        <v>111.1</v>
      </c>
      <c r="AB684" s="141">
        <v>111.3</v>
      </c>
      <c r="AC684" s="141">
        <v>111.3</v>
      </c>
      <c r="AD684" s="141">
        <v>111.3</v>
      </c>
      <c r="AE684" s="141">
        <v>112.3</v>
      </c>
      <c r="AF684" s="141">
        <v>112.3</v>
      </c>
      <c r="AG684" s="141">
        <v>112.4</v>
      </c>
      <c r="AH684" s="141">
        <v>112.4</v>
      </c>
      <c r="AI684" s="141">
        <v>112.4</v>
      </c>
      <c r="AJ684" s="141">
        <v>112.4</v>
      </c>
      <c r="AK684" s="141">
        <v>112.4</v>
      </c>
      <c r="AL684" s="141">
        <v>112.4</v>
      </c>
      <c r="AM684" s="141">
        <v>112.2</v>
      </c>
      <c r="AN684" s="141">
        <v>112.1</v>
      </c>
      <c r="AO684" s="141">
        <v>114.3</v>
      </c>
      <c r="AP684" s="141">
        <v>114.2</v>
      </c>
      <c r="AQ684" s="141">
        <v>115.2</v>
      </c>
      <c r="AR684" s="141">
        <v>115.2</v>
      </c>
      <c r="AS684" s="141">
        <v>115.2</v>
      </c>
      <c r="AT684" s="141">
        <v>115.2</v>
      </c>
      <c r="AU684" s="141">
        <v>115.7</v>
      </c>
      <c r="AV684" s="141">
        <v>115.6</v>
      </c>
      <c r="AW684" s="141">
        <v>115.6</v>
      </c>
      <c r="AX684" s="141">
        <v>115.1</v>
      </c>
      <c r="AY684" s="141">
        <v>113.6</v>
      </c>
      <c r="AZ684" s="141">
        <v>117.2</v>
      </c>
      <c r="BA684" s="141">
        <v>117.7</v>
      </c>
      <c r="BB684" s="141">
        <v>117.3</v>
      </c>
      <c r="BC684" s="141">
        <v>120.4</v>
      </c>
      <c r="BD684" s="141">
        <v>119.2</v>
      </c>
      <c r="BE684" s="141">
        <v>119.2</v>
      </c>
      <c r="BF684" s="141">
        <v>119.2</v>
      </c>
      <c r="BG684" s="141">
        <v>119.8</v>
      </c>
      <c r="BH684" s="141">
        <v>119.9</v>
      </c>
      <c r="BI684" s="141">
        <v>119.9</v>
      </c>
      <c r="BJ684" s="141">
        <v>120.3</v>
      </c>
      <c r="BK684" s="141">
        <v>120.7</v>
      </c>
      <c r="BL684" s="141">
        <v>120.7</v>
      </c>
      <c r="BM684" s="141">
        <v>119.9</v>
      </c>
      <c r="BN684" s="141">
        <v>120</v>
      </c>
      <c r="BO684" s="141">
        <v>127</v>
      </c>
      <c r="BP684" s="141">
        <v>128.19999999999999</v>
      </c>
      <c r="BQ684" s="141">
        <v>128.4</v>
      </c>
      <c r="BR684" s="141">
        <v>128.4</v>
      </c>
      <c r="BS684" s="141">
        <v>136.19999999999999</v>
      </c>
      <c r="BT684" s="141">
        <v>138.80000000000001</v>
      </c>
      <c r="BU684" s="141">
        <v>138.80000000000001</v>
      </c>
      <c r="BV684" s="141">
        <v>137.69999999999999</v>
      </c>
      <c r="BW684" s="141">
        <v>134.30000000000001</v>
      </c>
      <c r="BX684" s="141">
        <v>139.19999999999999</v>
      </c>
      <c r="BY684" s="141">
        <v>141.5</v>
      </c>
      <c r="BZ684" s="141">
        <v>144.6</v>
      </c>
      <c r="CA684" s="141">
        <v>146.30000000000001</v>
      </c>
      <c r="CB684" s="141">
        <v>145.80000000000001</v>
      </c>
      <c r="CC684" s="141">
        <v>140.80000000000001</v>
      </c>
      <c r="CD684" s="141">
        <v>141</v>
      </c>
      <c r="CE684" s="141">
        <v>141</v>
      </c>
      <c r="CF684" s="141">
        <v>142.19999999999999</v>
      </c>
      <c r="CG684" s="141">
        <v>143.5</v>
      </c>
      <c r="CH684" s="141">
        <v>143.6</v>
      </c>
      <c r="CI684" s="141">
        <v>143.6</v>
      </c>
      <c r="CJ684" s="141">
        <v>143.6</v>
      </c>
      <c r="CK684" s="141">
        <v>143.6</v>
      </c>
      <c r="CL684" s="141">
        <v>143.6</v>
      </c>
    </row>
    <row r="685" spans="1:90" x14ac:dyDescent="0.2">
      <c r="A685" s="138" t="s">
        <v>4118</v>
      </c>
      <c r="B685" s="138" t="s">
        <v>4119</v>
      </c>
      <c r="C685" s="139">
        <v>0.42879</v>
      </c>
      <c r="D685" s="141">
        <v>102</v>
      </c>
      <c r="E685" s="141">
        <v>101</v>
      </c>
      <c r="F685" s="141">
        <v>100.7</v>
      </c>
      <c r="G685" s="141">
        <v>97.3</v>
      </c>
      <c r="H685" s="141">
        <v>97.6</v>
      </c>
      <c r="I685" s="141">
        <v>97.2</v>
      </c>
      <c r="J685" s="141">
        <v>96.9</v>
      </c>
      <c r="K685" s="141">
        <v>97.4</v>
      </c>
      <c r="L685" s="141">
        <v>97.1</v>
      </c>
      <c r="M685" s="141">
        <v>96.8</v>
      </c>
      <c r="N685" s="141">
        <v>97.6</v>
      </c>
      <c r="O685" s="141">
        <v>96.9</v>
      </c>
      <c r="P685" s="141">
        <v>95.7</v>
      </c>
      <c r="Q685" s="141">
        <v>95.3</v>
      </c>
      <c r="R685" s="141">
        <v>96.1</v>
      </c>
      <c r="S685" s="141">
        <v>97.7</v>
      </c>
      <c r="T685" s="141">
        <v>97.6</v>
      </c>
      <c r="U685" s="141">
        <v>97.7</v>
      </c>
      <c r="V685" s="141">
        <v>97.5</v>
      </c>
      <c r="W685" s="141">
        <v>98</v>
      </c>
      <c r="X685" s="141">
        <v>98.3</v>
      </c>
      <c r="Y685" s="141">
        <v>98.5</v>
      </c>
      <c r="Z685" s="141">
        <v>98.3</v>
      </c>
      <c r="AA685" s="141">
        <v>98</v>
      </c>
      <c r="AB685" s="141">
        <v>98.6</v>
      </c>
      <c r="AC685" s="141">
        <v>100.9</v>
      </c>
      <c r="AD685" s="141">
        <v>98.5</v>
      </c>
      <c r="AE685" s="141">
        <v>99.6</v>
      </c>
      <c r="AF685" s="141">
        <v>99.5</v>
      </c>
      <c r="AG685" s="141">
        <v>99.3</v>
      </c>
      <c r="AH685" s="141">
        <v>99.3</v>
      </c>
      <c r="AI685" s="141">
        <v>99.6</v>
      </c>
      <c r="AJ685" s="141">
        <v>99.5</v>
      </c>
      <c r="AK685" s="141">
        <v>99.4</v>
      </c>
      <c r="AL685" s="141">
        <v>99.4</v>
      </c>
      <c r="AM685" s="141">
        <v>99.2</v>
      </c>
      <c r="AN685" s="141">
        <v>98</v>
      </c>
      <c r="AO685" s="141">
        <v>97.4</v>
      </c>
      <c r="AP685" s="141">
        <v>97.7</v>
      </c>
      <c r="AQ685" s="141">
        <v>99</v>
      </c>
      <c r="AR685" s="141">
        <v>98.9</v>
      </c>
      <c r="AS685" s="141">
        <v>99.3</v>
      </c>
      <c r="AT685" s="141">
        <v>100.5</v>
      </c>
      <c r="AU685" s="141">
        <v>99.7</v>
      </c>
      <c r="AV685" s="141">
        <v>100.6</v>
      </c>
      <c r="AW685" s="141">
        <v>100.2</v>
      </c>
      <c r="AX685" s="141">
        <v>100.3</v>
      </c>
      <c r="AY685" s="141">
        <v>99.6</v>
      </c>
      <c r="AZ685" s="141">
        <v>108.1</v>
      </c>
      <c r="BA685" s="141">
        <v>109.8</v>
      </c>
      <c r="BB685" s="141">
        <v>109.2</v>
      </c>
      <c r="BC685" s="141">
        <v>109.4</v>
      </c>
      <c r="BD685" s="141">
        <v>109.6</v>
      </c>
      <c r="BE685" s="141">
        <v>109.9</v>
      </c>
      <c r="BF685" s="141">
        <v>110.1</v>
      </c>
      <c r="BG685" s="141">
        <v>110.2</v>
      </c>
      <c r="BH685" s="141">
        <v>111.3</v>
      </c>
      <c r="BI685" s="141">
        <v>112.2</v>
      </c>
      <c r="BJ685" s="141">
        <v>113.4</v>
      </c>
      <c r="BK685" s="141">
        <v>113.4</v>
      </c>
      <c r="BL685" s="141">
        <v>111.6</v>
      </c>
      <c r="BM685" s="141">
        <v>111.6</v>
      </c>
      <c r="BN685" s="141">
        <v>111.3</v>
      </c>
      <c r="BO685" s="141">
        <v>111.4</v>
      </c>
      <c r="BP685" s="141">
        <v>111.3</v>
      </c>
      <c r="BQ685" s="141">
        <v>111.4</v>
      </c>
      <c r="BR685" s="141">
        <v>111.4</v>
      </c>
      <c r="BS685" s="141">
        <v>111.4</v>
      </c>
      <c r="BT685" s="141">
        <v>111.4</v>
      </c>
      <c r="BU685" s="141">
        <v>111.4</v>
      </c>
      <c r="BV685" s="141">
        <v>111.4</v>
      </c>
      <c r="BW685" s="141">
        <v>111.4</v>
      </c>
      <c r="BX685" s="141">
        <v>110.6</v>
      </c>
      <c r="BY685" s="141">
        <v>109.1</v>
      </c>
      <c r="BZ685" s="141">
        <v>109.1</v>
      </c>
      <c r="CA685" s="141">
        <v>109.1</v>
      </c>
      <c r="CB685" s="141">
        <v>109.1</v>
      </c>
      <c r="CC685" s="141">
        <v>109.8</v>
      </c>
      <c r="CD685" s="141">
        <v>110</v>
      </c>
      <c r="CE685" s="141">
        <v>110.8</v>
      </c>
      <c r="CF685" s="141">
        <v>110.2</v>
      </c>
      <c r="CG685" s="141">
        <v>109.6</v>
      </c>
      <c r="CH685" s="141">
        <v>109.4</v>
      </c>
      <c r="CI685" s="141">
        <v>109.8</v>
      </c>
      <c r="CJ685" s="141">
        <v>109.9</v>
      </c>
      <c r="CK685" s="141">
        <v>110.1</v>
      </c>
      <c r="CL685" s="141">
        <v>110.1</v>
      </c>
    </row>
    <row r="686" spans="1:90" x14ac:dyDescent="0.2">
      <c r="A686" s="138" t="s">
        <v>4120</v>
      </c>
      <c r="B686" s="138" t="s">
        <v>4121</v>
      </c>
      <c r="C686" s="139">
        <v>0.22151000000000001</v>
      </c>
      <c r="D686" s="141">
        <v>103.6</v>
      </c>
      <c r="E686" s="141">
        <v>103.6</v>
      </c>
      <c r="F686" s="141">
        <v>103.1</v>
      </c>
      <c r="G686" s="141">
        <v>99.5</v>
      </c>
      <c r="H686" s="141">
        <v>99.4</v>
      </c>
      <c r="I686" s="141">
        <v>99.4</v>
      </c>
      <c r="J686" s="141">
        <v>99.4</v>
      </c>
      <c r="K686" s="141">
        <v>99.4</v>
      </c>
      <c r="L686" s="141">
        <v>99.4</v>
      </c>
      <c r="M686" s="141">
        <v>99.4</v>
      </c>
      <c r="N686" s="141">
        <v>99.4</v>
      </c>
      <c r="O686" s="141">
        <v>99.4</v>
      </c>
      <c r="P686" s="141">
        <v>98.2</v>
      </c>
      <c r="Q686" s="141">
        <v>98.2</v>
      </c>
      <c r="R686" s="141">
        <v>99.3</v>
      </c>
      <c r="S686" s="141">
        <v>100.8</v>
      </c>
      <c r="T686" s="141">
        <v>100.8</v>
      </c>
      <c r="U686" s="141">
        <v>100.6</v>
      </c>
      <c r="V686" s="141">
        <v>100.6</v>
      </c>
      <c r="W686" s="141">
        <v>100.6</v>
      </c>
      <c r="X686" s="141">
        <v>101.3</v>
      </c>
      <c r="Y686" s="141">
        <v>101.3</v>
      </c>
      <c r="Z686" s="141">
        <v>101.4</v>
      </c>
      <c r="AA686" s="141">
        <v>101.3</v>
      </c>
      <c r="AB686" s="141">
        <v>102</v>
      </c>
      <c r="AC686" s="141">
        <v>102.3</v>
      </c>
      <c r="AD686" s="141">
        <v>101.7</v>
      </c>
      <c r="AE686" s="141">
        <v>102.2</v>
      </c>
      <c r="AF686" s="141">
        <v>102.1</v>
      </c>
      <c r="AG686" s="141">
        <v>102.1</v>
      </c>
      <c r="AH686" s="141">
        <v>101.9</v>
      </c>
      <c r="AI686" s="141">
        <v>102</v>
      </c>
      <c r="AJ686" s="141">
        <v>102</v>
      </c>
      <c r="AK686" s="141">
        <v>101.9</v>
      </c>
      <c r="AL686" s="141">
        <v>102</v>
      </c>
      <c r="AM686" s="141">
        <v>101.9</v>
      </c>
      <c r="AN686" s="141">
        <v>98.6</v>
      </c>
      <c r="AO686" s="141">
        <v>97.4</v>
      </c>
      <c r="AP686" s="141">
        <v>98.1</v>
      </c>
      <c r="AQ686" s="141">
        <v>98.8</v>
      </c>
      <c r="AR686" s="141">
        <v>98.4</v>
      </c>
      <c r="AS686" s="141">
        <v>99.7</v>
      </c>
      <c r="AT686" s="141">
        <v>100.7</v>
      </c>
      <c r="AU686" s="141">
        <v>100.8</v>
      </c>
      <c r="AV686" s="141">
        <v>100.8</v>
      </c>
      <c r="AW686" s="141">
        <v>100.8</v>
      </c>
      <c r="AX686" s="141">
        <v>100.8</v>
      </c>
      <c r="AY686" s="141">
        <v>100.2</v>
      </c>
      <c r="AZ686" s="141">
        <v>103.8</v>
      </c>
      <c r="BA686" s="141">
        <v>103.6</v>
      </c>
      <c r="BB686" s="141">
        <v>102.9</v>
      </c>
      <c r="BC686" s="141">
        <v>102.9</v>
      </c>
      <c r="BD686" s="141">
        <v>102.9</v>
      </c>
      <c r="BE686" s="141">
        <v>102.9</v>
      </c>
      <c r="BF686" s="141">
        <v>103.1</v>
      </c>
      <c r="BG686" s="141">
        <v>103.2</v>
      </c>
      <c r="BH686" s="141">
        <v>104.1</v>
      </c>
      <c r="BI686" s="141">
        <v>105.6</v>
      </c>
      <c r="BJ686" s="141">
        <v>108.2</v>
      </c>
      <c r="BK686" s="141">
        <v>108.1</v>
      </c>
      <c r="BL686" s="141">
        <v>104.6</v>
      </c>
      <c r="BM686" s="141">
        <v>104.6</v>
      </c>
      <c r="BN686" s="141">
        <v>104.6</v>
      </c>
      <c r="BO686" s="141">
        <v>104.6</v>
      </c>
      <c r="BP686" s="141">
        <v>104.3</v>
      </c>
      <c r="BQ686" s="141">
        <v>104.4</v>
      </c>
      <c r="BR686" s="141">
        <v>104.4</v>
      </c>
      <c r="BS686" s="141">
        <v>104.4</v>
      </c>
      <c r="BT686" s="141">
        <v>104.4</v>
      </c>
      <c r="BU686" s="141">
        <v>104.4</v>
      </c>
      <c r="BV686" s="141">
        <v>104.4</v>
      </c>
      <c r="BW686" s="141">
        <v>104.4</v>
      </c>
      <c r="BX686" s="141">
        <v>103.4</v>
      </c>
      <c r="BY686" s="141">
        <v>101.6</v>
      </c>
      <c r="BZ686" s="141">
        <v>101.8</v>
      </c>
      <c r="CA686" s="141">
        <v>101.8</v>
      </c>
      <c r="CB686" s="141">
        <v>101.7</v>
      </c>
      <c r="CC686" s="141">
        <v>103.2</v>
      </c>
      <c r="CD686" s="141">
        <v>103.4</v>
      </c>
      <c r="CE686" s="141">
        <v>104.9</v>
      </c>
      <c r="CF686" s="141">
        <v>104</v>
      </c>
      <c r="CG686" s="141">
        <v>102.7</v>
      </c>
      <c r="CH686" s="141">
        <v>102.4</v>
      </c>
      <c r="CI686" s="141">
        <v>103</v>
      </c>
      <c r="CJ686" s="141">
        <v>103.2</v>
      </c>
      <c r="CK686" s="141">
        <v>103.4</v>
      </c>
      <c r="CL686" s="141">
        <v>103.4</v>
      </c>
    </row>
    <row r="687" spans="1:90" x14ac:dyDescent="0.2">
      <c r="A687" s="138" t="s">
        <v>2846</v>
      </c>
      <c r="B687" s="138" t="s">
        <v>4122</v>
      </c>
      <c r="C687" s="139">
        <v>0.19422</v>
      </c>
      <c r="D687" s="141">
        <v>100.2</v>
      </c>
      <c r="E687" s="141">
        <v>98</v>
      </c>
      <c r="F687" s="141">
        <v>98</v>
      </c>
      <c r="G687" s="141">
        <v>94.5</v>
      </c>
      <c r="H687" s="141">
        <v>95.2</v>
      </c>
      <c r="I687" s="141">
        <v>94.3</v>
      </c>
      <c r="J687" s="141">
        <v>93.7</v>
      </c>
      <c r="K687" s="141">
        <v>94.8</v>
      </c>
      <c r="L687" s="141">
        <v>94.2</v>
      </c>
      <c r="M687" s="141">
        <v>93.5</v>
      </c>
      <c r="N687" s="141">
        <v>95.2</v>
      </c>
      <c r="O687" s="141">
        <v>93.8</v>
      </c>
      <c r="P687" s="141">
        <v>92.5</v>
      </c>
      <c r="Q687" s="141">
        <v>91.5</v>
      </c>
      <c r="R687" s="141">
        <v>92.1</v>
      </c>
      <c r="S687" s="141">
        <v>93.8</v>
      </c>
      <c r="T687" s="141">
        <v>93.5</v>
      </c>
      <c r="U687" s="141">
        <v>94</v>
      </c>
      <c r="V687" s="141">
        <v>93.4</v>
      </c>
      <c r="W687" s="141">
        <v>94.6</v>
      </c>
      <c r="X687" s="141">
        <v>94.4</v>
      </c>
      <c r="Y687" s="141">
        <v>94.8</v>
      </c>
      <c r="Z687" s="141">
        <v>94.4</v>
      </c>
      <c r="AA687" s="141">
        <v>93.9</v>
      </c>
      <c r="AB687" s="141">
        <v>94.4</v>
      </c>
      <c r="AC687" s="141">
        <v>99.1</v>
      </c>
      <c r="AD687" s="141">
        <v>94.3</v>
      </c>
      <c r="AE687" s="141">
        <v>96.1</v>
      </c>
      <c r="AF687" s="141">
        <v>95.7</v>
      </c>
      <c r="AG687" s="141">
        <v>95.4</v>
      </c>
      <c r="AH687" s="141">
        <v>95.5</v>
      </c>
      <c r="AI687" s="141">
        <v>96.1</v>
      </c>
      <c r="AJ687" s="141">
        <v>96</v>
      </c>
      <c r="AK687" s="141">
        <v>95.6</v>
      </c>
      <c r="AL687" s="141">
        <v>95.6</v>
      </c>
      <c r="AM687" s="141">
        <v>95.3</v>
      </c>
      <c r="AN687" s="141">
        <v>96.5</v>
      </c>
      <c r="AO687" s="141">
        <v>96.5</v>
      </c>
      <c r="AP687" s="141">
        <v>96.5</v>
      </c>
      <c r="AQ687" s="141">
        <v>98.3</v>
      </c>
      <c r="AR687" s="141">
        <v>98.4</v>
      </c>
      <c r="AS687" s="141">
        <v>97.8</v>
      </c>
      <c r="AT687" s="141">
        <v>99.6</v>
      </c>
      <c r="AU687" s="141">
        <v>97.5</v>
      </c>
      <c r="AV687" s="141">
        <v>99.6</v>
      </c>
      <c r="AW687" s="141">
        <v>98.6</v>
      </c>
      <c r="AX687" s="141">
        <v>99</v>
      </c>
      <c r="AY687" s="141">
        <v>98</v>
      </c>
      <c r="AZ687" s="141">
        <v>112.5</v>
      </c>
      <c r="BA687" s="141">
        <v>116.5</v>
      </c>
      <c r="BB687" s="141">
        <v>116.3</v>
      </c>
      <c r="BC687" s="141">
        <v>116.8</v>
      </c>
      <c r="BD687" s="141">
        <v>117.4</v>
      </c>
      <c r="BE687" s="141">
        <v>117.9</v>
      </c>
      <c r="BF687" s="141">
        <v>118.1</v>
      </c>
      <c r="BG687" s="141">
        <v>118.3</v>
      </c>
      <c r="BH687" s="141">
        <v>119.6</v>
      </c>
      <c r="BI687" s="141">
        <v>120</v>
      </c>
      <c r="BJ687" s="141">
        <v>120</v>
      </c>
      <c r="BK687" s="141">
        <v>120</v>
      </c>
      <c r="BL687" s="141">
        <v>120</v>
      </c>
      <c r="BM687" s="141">
        <v>120</v>
      </c>
      <c r="BN687" s="141">
        <v>119.6</v>
      </c>
      <c r="BO687" s="141">
        <v>119.8</v>
      </c>
      <c r="BP687" s="141">
        <v>120</v>
      </c>
      <c r="BQ687" s="141">
        <v>120</v>
      </c>
      <c r="BR687" s="141">
        <v>120</v>
      </c>
      <c r="BS687" s="141">
        <v>120</v>
      </c>
      <c r="BT687" s="141">
        <v>120</v>
      </c>
      <c r="BU687" s="141">
        <v>120</v>
      </c>
      <c r="BV687" s="141">
        <v>120</v>
      </c>
      <c r="BW687" s="141">
        <v>120</v>
      </c>
      <c r="BX687" s="141">
        <v>119.5</v>
      </c>
      <c r="BY687" s="141">
        <v>118.1</v>
      </c>
      <c r="BZ687" s="141">
        <v>118.1</v>
      </c>
      <c r="CA687" s="141">
        <v>118.1</v>
      </c>
      <c r="CB687" s="141">
        <v>118.1</v>
      </c>
      <c r="CC687" s="141">
        <v>118.1</v>
      </c>
      <c r="CD687" s="141">
        <v>118.1</v>
      </c>
      <c r="CE687" s="141">
        <v>118.1</v>
      </c>
      <c r="CF687" s="141">
        <v>118.1</v>
      </c>
      <c r="CG687" s="141">
        <v>118.1</v>
      </c>
      <c r="CH687" s="141">
        <v>118.1</v>
      </c>
      <c r="CI687" s="141">
        <v>118.1</v>
      </c>
      <c r="CJ687" s="141">
        <v>118.1</v>
      </c>
      <c r="CK687" s="141">
        <v>118.3</v>
      </c>
      <c r="CL687" s="141">
        <v>118.3</v>
      </c>
    </row>
    <row r="688" spans="1:90" x14ac:dyDescent="0.2">
      <c r="A688" s="138" t="s">
        <v>2926</v>
      </c>
      <c r="B688" s="138" t="s">
        <v>4123</v>
      </c>
      <c r="C688" s="139">
        <v>1.306E-2</v>
      </c>
      <c r="D688" s="141">
        <v>100</v>
      </c>
      <c r="E688" s="141">
        <v>100</v>
      </c>
      <c r="F688" s="141">
        <v>100</v>
      </c>
      <c r="G688" s="141">
        <v>102</v>
      </c>
      <c r="H688" s="141">
        <v>102</v>
      </c>
      <c r="I688" s="141">
        <v>102</v>
      </c>
      <c r="J688" s="141">
        <v>102</v>
      </c>
      <c r="K688" s="141">
        <v>102</v>
      </c>
      <c r="L688" s="141">
        <v>102</v>
      </c>
      <c r="M688" s="141">
        <v>102</v>
      </c>
      <c r="N688" s="141">
        <v>102</v>
      </c>
      <c r="O688" s="141">
        <v>102</v>
      </c>
      <c r="P688" s="141">
        <v>102</v>
      </c>
      <c r="Q688" s="141">
        <v>102</v>
      </c>
      <c r="R688" s="141">
        <v>102</v>
      </c>
      <c r="S688" s="141">
        <v>104.4</v>
      </c>
      <c r="T688" s="141">
        <v>104.4</v>
      </c>
      <c r="U688" s="141">
        <v>104.4</v>
      </c>
      <c r="V688" s="141">
        <v>104.4</v>
      </c>
      <c r="W688" s="141">
        <v>104.4</v>
      </c>
      <c r="X688" s="141">
        <v>104.4</v>
      </c>
      <c r="Y688" s="141">
        <v>104.4</v>
      </c>
      <c r="Z688" s="141">
        <v>104.4</v>
      </c>
      <c r="AA688" s="141">
        <v>104.4</v>
      </c>
      <c r="AB688" s="141">
        <v>104.4</v>
      </c>
      <c r="AC688" s="141">
        <v>104.4</v>
      </c>
      <c r="AD688" s="141">
        <v>104.4</v>
      </c>
      <c r="AE688" s="141">
        <v>110.3</v>
      </c>
      <c r="AF688" s="141">
        <v>110.3</v>
      </c>
      <c r="AG688" s="141">
        <v>110.3</v>
      </c>
      <c r="AH688" s="141">
        <v>110.3</v>
      </c>
      <c r="AI688" s="141">
        <v>110.3</v>
      </c>
      <c r="AJ688" s="141">
        <v>110.3</v>
      </c>
      <c r="AK688" s="141">
        <v>110.3</v>
      </c>
      <c r="AL688" s="141">
        <v>110.3</v>
      </c>
      <c r="AM688" s="141">
        <v>110.3</v>
      </c>
      <c r="AN688" s="141">
        <v>110.3</v>
      </c>
      <c r="AO688" s="141">
        <v>110.3</v>
      </c>
      <c r="AP688" s="141">
        <v>110.3</v>
      </c>
      <c r="AQ688" s="141">
        <v>112.6</v>
      </c>
      <c r="AR688" s="141">
        <v>112.6</v>
      </c>
      <c r="AS688" s="141">
        <v>112.6</v>
      </c>
      <c r="AT688" s="141">
        <v>112.6</v>
      </c>
      <c r="AU688" s="141">
        <v>112.6</v>
      </c>
      <c r="AV688" s="141">
        <v>112.6</v>
      </c>
      <c r="AW688" s="141">
        <v>112.6</v>
      </c>
      <c r="AX688" s="141">
        <v>112.6</v>
      </c>
      <c r="AY688" s="141">
        <v>112.8</v>
      </c>
      <c r="AZ688" s="141">
        <v>115.4</v>
      </c>
      <c r="BA688" s="141">
        <v>114.6</v>
      </c>
      <c r="BB688" s="141">
        <v>110</v>
      </c>
      <c r="BC688" s="141">
        <v>108.1</v>
      </c>
      <c r="BD688" s="141">
        <v>108.1</v>
      </c>
      <c r="BE688" s="141">
        <v>108.1</v>
      </c>
      <c r="BF688" s="141">
        <v>108.1</v>
      </c>
      <c r="BG688" s="141">
        <v>108.1</v>
      </c>
      <c r="BH688" s="141">
        <v>108.1</v>
      </c>
      <c r="BI688" s="141">
        <v>108.1</v>
      </c>
      <c r="BJ688" s="141">
        <v>106.1</v>
      </c>
      <c r="BK688" s="141">
        <v>104.3</v>
      </c>
      <c r="BL688" s="141">
        <v>104.5</v>
      </c>
      <c r="BM688" s="141">
        <v>103.7</v>
      </c>
      <c r="BN688" s="141">
        <v>101.5</v>
      </c>
      <c r="BO688" s="141">
        <v>101.8</v>
      </c>
      <c r="BP688" s="141">
        <v>101.8</v>
      </c>
      <c r="BQ688" s="141">
        <v>101.7</v>
      </c>
      <c r="BR688" s="141">
        <v>101.8</v>
      </c>
      <c r="BS688" s="141">
        <v>101.8</v>
      </c>
      <c r="BT688" s="141">
        <v>101.8</v>
      </c>
      <c r="BU688" s="141">
        <v>101.8</v>
      </c>
      <c r="BV688" s="141">
        <v>101.8</v>
      </c>
      <c r="BW688" s="141">
        <v>101.8</v>
      </c>
      <c r="BX688" s="141">
        <v>101.8</v>
      </c>
      <c r="BY688" s="141">
        <v>101.8</v>
      </c>
      <c r="BZ688" s="141">
        <v>99.8</v>
      </c>
      <c r="CA688" s="141">
        <v>99.8</v>
      </c>
      <c r="CB688" s="141">
        <v>99.8</v>
      </c>
      <c r="CC688" s="141">
        <v>100.3</v>
      </c>
      <c r="CD688" s="141">
        <v>101.8</v>
      </c>
      <c r="CE688" s="141">
        <v>101.8</v>
      </c>
      <c r="CF688" s="141">
        <v>99.8</v>
      </c>
      <c r="CG688" s="141">
        <v>99.8</v>
      </c>
      <c r="CH688" s="141">
        <v>99.8</v>
      </c>
      <c r="CI688" s="141">
        <v>101.8</v>
      </c>
      <c r="CJ688" s="141">
        <v>101.8</v>
      </c>
      <c r="CK688" s="141">
        <v>101.8</v>
      </c>
      <c r="CL688" s="141">
        <v>101.8</v>
      </c>
    </row>
    <row r="689" spans="1:90" x14ac:dyDescent="0.2">
      <c r="A689" s="138" t="s">
        <v>4124</v>
      </c>
      <c r="B689" s="138" t="s">
        <v>4125</v>
      </c>
      <c r="C689" s="139">
        <v>1.02563</v>
      </c>
      <c r="D689" s="141">
        <v>101.1</v>
      </c>
      <c r="E689" s="141">
        <v>101.6</v>
      </c>
      <c r="F689" s="141">
        <v>101.6</v>
      </c>
      <c r="G689" s="141">
        <v>102.5</v>
      </c>
      <c r="H689" s="141">
        <v>102.4</v>
      </c>
      <c r="I689" s="141">
        <v>102.7</v>
      </c>
      <c r="J689" s="141">
        <v>102.8</v>
      </c>
      <c r="K689" s="141">
        <v>102.8</v>
      </c>
      <c r="L689" s="141">
        <v>102.8</v>
      </c>
      <c r="M689" s="141">
        <v>105</v>
      </c>
      <c r="N689" s="141">
        <v>105.6</v>
      </c>
      <c r="O689" s="141">
        <v>106.1</v>
      </c>
      <c r="P689" s="141">
        <v>107.4</v>
      </c>
      <c r="Q689" s="141">
        <v>107.8</v>
      </c>
      <c r="R689" s="141">
        <v>107.3</v>
      </c>
      <c r="S689" s="141">
        <v>107.6</v>
      </c>
      <c r="T689" s="141">
        <v>108</v>
      </c>
      <c r="U689" s="141">
        <v>107.9</v>
      </c>
      <c r="V689" s="141">
        <v>107.9</v>
      </c>
      <c r="W689" s="141">
        <v>107.9</v>
      </c>
      <c r="X689" s="141">
        <v>107.9</v>
      </c>
      <c r="Y689" s="141">
        <v>107.9</v>
      </c>
      <c r="Z689" s="141">
        <v>107.9</v>
      </c>
      <c r="AA689" s="141">
        <v>107.2</v>
      </c>
      <c r="AB689" s="141">
        <v>107.9</v>
      </c>
      <c r="AC689" s="141">
        <v>107.9</v>
      </c>
      <c r="AD689" s="141">
        <v>107.7</v>
      </c>
      <c r="AE689" s="141">
        <v>107.7</v>
      </c>
      <c r="AF689" s="141">
        <v>107</v>
      </c>
      <c r="AG689" s="141">
        <v>107.3</v>
      </c>
      <c r="AH689" s="141">
        <v>107.5</v>
      </c>
      <c r="AI689" s="141">
        <v>109.7</v>
      </c>
      <c r="AJ689" s="141">
        <v>110.1</v>
      </c>
      <c r="AK689" s="141">
        <v>110</v>
      </c>
      <c r="AL689" s="141">
        <v>110.1</v>
      </c>
      <c r="AM689" s="141">
        <v>110.8</v>
      </c>
      <c r="AN689" s="141">
        <v>109.8</v>
      </c>
      <c r="AO689" s="141">
        <v>109.7</v>
      </c>
      <c r="AP689" s="141">
        <v>109.8</v>
      </c>
      <c r="AQ689" s="141">
        <v>110.3</v>
      </c>
      <c r="AR689" s="141">
        <v>110.7</v>
      </c>
      <c r="AS689" s="141">
        <v>111.8</v>
      </c>
      <c r="AT689" s="141">
        <v>111.8</v>
      </c>
      <c r="AU689" s="141">
        <v>111.8</v>
      </c>
      <c r="AV689" s="141">
        <v>112.3</v>
      </c>
      <c r="AW689" s="141">
        <v>112.3</v>
      </c>
      <c r="AX689" s="141">
        <v>112.2</v>
      </c>
      <c r="AY689" s="141">
        <v>112</v>
      </c>
      <c r="AZ689" s="141">
        <v>110.8</v>
      </c>
      <c r="BA689" s="141">
        <v>110.7</v>
      </c>
      <c r="BB689" s="141">
        <v>110.3</v>
      </c>
      <c r="BC689" s="141">
        <v>112.7</v>
      </c>
      <c r="BD689" s="141">
        <v>112.6</v>
      </c>
      <c r="BE689" s="141">
        <v>112.8</v>
      </c>
      <c r="BF689" s="141">
        <v>112.8</v>
      </c>
      <c r="BG689" s="141">
        <v>112.8</v>
      </c>
      <c r="BH689" s="141">
        <v>112.8</v>
      </c>
      <c r="BI689" s="141">
        <v>114.7</v>
      </c>
      <c r="BJ689" s="141">
        <v>118</v>
      </c>
      <c r="BK689" s="141">
        <v>117.8</v>
      </c>
      <c r="BL689" s="141">
        <v>117.7</v>
      </c>
      <c r="BM689" s="141">
        <v>118</v>
      </c>
      <c r="BN689" s="141">
        <v>118.6</v>
      </c>
      <c r="BO689" s="141">
        <v>118.8</v>
      </c>
      <c r="BP689" s="141">
        <v>117.6</v>
      </c>
      <c r="BQ689" s="141">
        <v>117.8</v>
      </c>
      <c r="BR689" s="141">
        <v>117.9</v>
      </c>
      <c r="BS689" s="141">
        <v>117.9</v>
      </c>
      <c r="BT689" s="141">
        <v>118</v>
      </c>
      <c r="BU689" s="141">
        <v>118</v>
      </c>
      <c r="BV689" s="141">
        <v>118.2</v>
      </c>
      <c r="BW689" s="141">
        <v>118</v>
      </c>
      <c r="BX689" s="141">
        <v>118.5</v>
      </c>
      <c r="BY689" s="141">
        <v>119.6</v>
      </c>
      <c r="BZ689" s="141">
        <v>120.2</v>
      </c>
      <c r="CA689" s="141">
        <v>120.6</v>
      </c>
      <c r="CB689" s="141">
        <v>120.4</v>
      </c>
      <c r="CC689" s="141">
        <v>120.6</v>
      </c>
      <c r="CD689" s="141">
        <v>120.6</v>
      </c>
      <c r="CE689" s="141">
        <v>120.7</v>
      </c>
      <c r="CF689" s="141">
        <v>121</v>
      </c>
      <c r="CG689" s="141">
        <v>121.2</v>
      </c>
      <c r="CH689" s="141">
        <v>122</v>
      </c>
      <c r="CI689" s="141">
        <v>122</v>
      </c>
      <c r="CJ689" s="141">
        <v>123.6</v>
      </c>
      <c r="CK689" s="141">
        <v>124</v>
      </c>
      <c r="CL689" s="141">
        <v>122.8</v>
      </c>
    </row>
    <row r="690" spans="1:90" x14ac:dyDescent="0.2">
      <c r="A690" s="138" t="s">
        <v>4126</v>
      </c>
      <c r="B690" s="138" t="s">
        <v>4127</v>
      </c>
      <c r="C690" s="139">
        <v>7.4709999999999999E-2</v>
      </c>
      <c r="D690" s="141">
        <v>102.4</v>
      </c>
      <c r="E690" s="141">
        <v>102.4</v>
      </c>
      <c r="F690" s="141">
        <v>102.4</v>
      </c>
      <c r="G690" s="141">
        <v>102.3</v>
      </c>
      <c r="H690" s="141">
        <v>101.7</v>
      </c>
      <c r="I690" s="141">
        <v>101.7</v>
      </c>
      <c r="J690" s="141">
        <v>102.6</v>
      </c>
      <c r="K690" s="141">
        <v>103.2</v>
      </c>
      <c r="L690" s="141">
        <v>103.2</v>
      </c>
      <c r="M690" s="141">
        <v>103.2</v>
      </c>
      <c r="N690" s="141">
        <v>103.2</v>
      </c>
      <c r="O690" s="141">
        <v>103.2</v>
      </c>
      <c r="P690" s="141">
        <v>103.2</v>
      </c>
      <c r="Q690" s="141">
        <v>103.2</v>
      </c>
      <c r="R690" s="141">
        <v>101.7</v>
      </c>
      <c r="S690" s="141">
        <v>103.5</v>
      </c>
      <c r="T690" s="141">
        <v>103.5</v>
      </c>
      <c r="U690" s="141">
        <v>102.6</v>
      </c>
      <c r="V690" s="141">
        <v>102.9</v>
      </c>
      <c r="W690" s="141">
        <v>102.9</v>
      </c>
      <c r="X690" s="141">
        <v>102.9</v>
      </c>
      <c r="Y690" s="141">
        <v>103.1</v>
      </c>
      <c r="Z690" s="141">
        <v>102.9</v>
      </c>
      <c r="AA690" s="141">
        <v>103.1</v>
      </c>
      <c r="AB690" s="141">
        <v>103.5</v>
      </c>
      <c r="AC690" s="141">
        <v>103.5</v>
      </c>
      <c r="AD690" s="141">
        <v>103.6</v>
      </c>
      <c r="AE690" s="141">
        <v>106.9</v>
      </c>
      <c r="AF690" s="141">
        <v>107.3</v>
      </c>
      <c r="AG690" s="141">
        <v>107.5</v>
      </c>
      <c r="AH690" s="141">
        <v>108.6</v>
      </c>
      <c r="AI690" s="141">
        <v>109</v>
      </c>
      <c r="AJ690" s="141">
        <v>109.1</v>
      </c>
      <c r="AK690" s="141">
        <v>109.3</v>
      </c>
      <c r="AL690" s="141">
        <v>109.9</v>
      </c>
      <c r="AM690" s="141">
        <v>110.2</v>
      </c>
      <c r="AN690" s="141">
        <v>109.6</v>
      </c>
      <c r="AO690" s="141">
        <v>109.6</v>
      </c>
      <c r="AP690" s="141">
        <v>109.7</v>
      </c>
      <c r="AQ690" s="141">
        <v>111.5</v>
      </c>
      <c r="AR690" s="141">
        <v>112.1</v>
      </c>
      <c r="AS690" s="141">
        <v>112.4</v>
      </c>
      <c r="AT690" s="141">
        <v>112.4</v>
      </c>
      <c r="AU690" s="141">
        <v>111.3</v>
      </c>
      <c r="AV690" s="141">
        <v>111.3</v>
      </c>
      <c r="AW690" s="141">
        <v>111.3</v>
      </c>
      <c r="AX690" s="141">
        <v>111.3</v>
      </c>
      <c r="AY690" s="141">
        <v>111.3</v>
      </c>
      <c r="AZ690" s="141">
        <v>111.9</v>
      </c>
      <c r="BA690" s="141">
        <v>111.7</v>
      </c>
      <c r="BB690" s="141">
        <v>111.5</v>
      </c>
      <c r="BC690" s="141">
        <v>111.9</v>
      </c>
      <c r="BD690" s="141">
        <v>111.7</v>
      </c>
      <c r="BE690" s="141">
        <v>112.3</v>
      </c>
      <c r="BF690" s="141">
        <v>112</v>
      </c>
      <c r="BG690" s="141">
        <v>112</v>
      </c>
      <c r="BH690" s="141">
        <v>112</v>
      </c>
      <c r="BI690" s="141">
        <v>112.6</v>
      </c>
      <c r="BJ690" s="141">
        <v>112.7</v>
      </c>
      <c r="BK690" s="141">
        <v>113.2</v>
      </c>
      <c r="BL690" s="141">
        <v>113.2</v>
      </c>
      <c r="BM690" s="141">
        <v>113.2</v>
      </c>
      <c r="BN690" s="141">
        <v>113.8</v>
      </c>
      <c r="BO690" s="141">
        <v>114.8</v>
      </c>
      <c r="BP690" s="141">
        <v>115.3</v>
      </c>
      <c r="BQ690" s="141">
        <v>115.4</v>
      </c>
      <c r="BR690" s="141">
        <v>116.8</v>
      </c>
      <c r="BS690" s="141">
        <v>116.8</v>
      </c>
      <c r="BT690" s="141">
        <v>116.8</v>
      </c>
      <c r="BU690" s="141">
        <v>116.8</v>
      </c>
      <c r="BV690" s="141">
        <v>116.7</v>
      </c>
      <c r="BW690" s="141">
        <v>116.7</v>
      </c>
      <c r="BX690" s="141">
        <v>114.7</v>
      </c>
      <c r="BY690" s="141">
        <v>115.1</v>
      </c>
      <c r="BZ690" s="141">
        <v>115.6</v>
      </c>
      <c r="CA690" s="141">
        <v>115.7</v>
      </c>
      <c r="CB690" s="141">
        <v>115.9</v>
      </c>
      <c r="CC690" s="141">
        <v>115.9</v>
      </c>
      <c r="CD690" s="141">
        <v>117.1</v>
      </c>
      <c r="CE690" s="141">
        <v>117.1</v>
      </c>
      <c r="CF690" s="141">
        <v>117.1</v>
      </c>
      <c r="CG690" s="141">
        <v>117.2</v>
      </c>
      <c r="CH690" s="141">
        <v>117.2</v>
      </c>
      <c r="CI690" s="141">
        <v>117.4</v>
      </c>
      <c r="CJ690" s="141">
        <v>120</v>
      </c>
      <c r="CK690" s="141">
        <v>119.8</v>
      </c>
      <c r="CL690" s="141">
        <v>120.4</v>
      </c>
    </row>
    <row r="691" spans="1:90" x14ac:dyDescent="0.2">
      <c r="A691" s="138" t="s">
        <v>4128</v>
      </c>
      <c r="B691" s="138" t="s">
        <v>4129</v>
      </c>
      <c r="C691" s="139">
        <v>0.19192999999999999</v>
      </c>
      <c r="D691" s="141">
        <v>100.5</v>
      </c>
      <c r="E691" s="141">
        <v>100.5</v>
      </c>
      <c r="F691" s="141">
        <v>100.5</v>
      </c>
      <c r="G691" s="141">
        <v>103.5</v>
      </c>
      <c r="H691" s="141">
        <v>103.5</v>
      </c>
      <c r="I691" s="141">
        <v>103.5</v>
      </c>
      <c r="J691" s="141">
        <v>103.5</v>
      </c>
      <c r="K691" s="141">
        <v>103.5</v>
      </c>
      <c r="L691" s="141">
        <v>103.5</v>
      </c>
      <c r="M691" s="141">
        <v>115.4</v>
      </c>
      <c r="N691" s="141">
        <v>116.4</v>
      </c>
      <c r="O691" s="141">
        <v>113.9</v>
      </c>
      <c r="P691" s="141">
        <v>113.4</v>
      </c>
      <c r="Q691" s="141">
        <v>114.6</v>
      </c>
      <c r="R691" s="141">
        <v>114.6</v>
      </c>
      <c r="S691" s="141">
        <v>114.4</v>
      </c>
      <c r="T691" s="141">
        <v>114.1</v>
      </c>
      <c r="U691" s="141">
        <v>114.1</v>
      </c>
      <c r="V691" s="141">
        <v>114.1</v>
      </c>
      <c r="W691" s="141">
        <v>114.1</v>
      </c>
      <c r="X691" s="141">
        <v>114.1</v>
      </c>
      <c r="Y691" s="141">
        <v>114.1</v>
      </c>
      <c r="Z691" s="141">
        <v>114.1</v>
      </c>
      <c r="AA691" s="141">
        <v>114.1</v>
      </c>
      <c r="AB691" s="141">
        <v>114.1</v>
      </c>
      <c r="AC691" s="141">
        <v>114.1</v>
      </c>
      <c r="AD691" s="141">
        <v>114.1</v>
      </c>
      <c r="AE691" s="141">
        <v>114.1</v>
      </c>
      <c r="AF691" s="141">
        <v>114.1</v>
      </c>
      <c r="AG691" s="141">
        <v>114.1</v>
      </c>
      <c r="AH691" s="141">
        <v>114.1</v>
      </c>
      <c r="AI691" s="141">
        <v>120</v>
      </c>
      <c r="AJ691" s="141">
        <v>120</v>
      </c>
      <c r="AK691" s="141">
        <v>120</v>
      </c>
      <c r="AL691" s="141">
        <v>120</v>
      </c>
      <c r="AM691" s="141">
        <v>120</v>
      </c>
      <c r="AN691" s="141">
        <v>116.1</v>
      </c>
      <c r="AO691" s="141">
        <v>116.1</v>
      </c>
      <c r="AP691" s="141">
        <v>117</v>
      </c>
      <c r="AQ691" s="141">
        <v>117</v>
      </c>
      <c r="AR691" s="141">
        <v>117</v>
      </c>
      <c r="AS691" s="141">
        <v>117</v>
      </c>
      <c r="AT691" s="141">
        <v>117</v>
      </c>
      <c r="AU691" s="141">
        <v>117</v>
      </c>
      <c r="AV691" s="141">
        <v>117</v>
      </c>
      <c r="AW691" s="141">
        <v>117</v>
      </c>
      <c r="AX691" s="141">
        <v>117</v>
      </c>
      <c r="AY691" s="141">
        <v>117</v>
      </c>
      <c r="AZ691" s="141">
        <v>114.9</v>
      </c>
      <c r="BA691" s="141">
        <v>114.9</v>
      </c>
      <c r="BB691" s="141">
        <v>114.9</v>
      </c>
      <c r="BC691" s="141">
        <v>127</v>
      </c>
      <c r="BD691" s="141">
        <v>127</v>
      </c>
      <c r="BE691" s="141">
        <v>127</v>
      </c>
      <c r="BF691" s="141">
        <v>127</v>
      </c>
      <c r="BG691" s="141">
        <v>127</v>
      </c>
      <c r="BH691" s="141">
        <v>127</v>
      </c>
      <c r="BI691" s="141">
        <v>131.69999999999999</v>
      </c>
      <c r="BJ691" s="141">
        <v>131.80000000000001</v>
      </c>
      <c r="BK691" s="141">
        <v>131.80000000000001</v>
      </c>
      <c r="BL691" s="141">
        <v>131.80000000000001</v>
      </c>
      <c r="BM691" s="141">
        <v>131.80000000000001</v>
      </c>
      <c r="BN691" s="141">
        <v>130.4</v>
      </c>
      <c r="BO691" s="141">
        <v>129.69999999999999</v>
      </c>
      <c r="BP691" s="141">
        <v>123.4</v>
      </c>
      <c r="BQ691" s="141">
        <v>123.9</v>
      </c>
      <c r="BR691" s="141">
        <v>123.9</v>
      </c>
      <c r="BS691" s="141">
        <v>123.9</v>
      </c>
      <c r="BT691" s="141">
        <v>124.2</v>
      </c>
      <c r="BU691" s="141">
        <v>124.3</v>
      </c>
      <c r="BV691" s="141">
        <v>124.3</v>
      </c>
      <c r="BW691" s="141">
        <v>124.3</v>
      </c>
      <c r="BX691" s="141">
        <v>124.4</v>
      </c>
      <c r="BY691" s="141">
        <v>124.7</v>
      </c>
      <c r="BZ691" s="141">
        <v>125.1</v>
      </c>
      <c r="CA691" s="141">
        <v>125.2</v>
      </c>
      <c r="CB691" s="141">
        <v>125.1</v>
      </c>
      <c r="CC691" s="141">
        <v>125.2</v>
      </c>
      <c r="CD691" s="141">
        <v>124.8</v>
      </c>
      <c r="CE691" s="141">
        <v>125.2</v>
      </c>
      <c r="CF691" s="141">
        <v>125.2</v>
      </c>
      <c r="CG691" s="141">
        <v>125.2</v>
      </c>
      <c r="CH691" s="141">
        <v>125.2</v>
      </c>
      <c r="CI691" s="141">
        <v>125.2</v>
      </c>
      <c r="CJ691" s="141">
        <v>125.2</v>
      </c>
      <c r="CK691" s="141">
        <v>125.6</v>
      </c>
      <c r="CL691" s="141">
        <v>119</v>
      </c>
    </row>
    <row r="692" spans="1:90" x14ac:dyDescent="0.2">
      <c r="A692" s="138" t="s">
        <v>4130</v>
      </c>
      <c r="B692" s="138" t="s">
        <v>4131</v>
      </c>
      <c r="C692" s="139">
        <v>0.18293000000000001</v>
      </c>
      <c r="D692" s="141">
        <v>100.4</v>
      </c>
      <c r="E692" s="141">
        <v>100.1</v>
      </c>
      <c r="F692" s="141">
        <v>100</v>
      </c>
      <c r="G692" s="141">
        <v>100.5</v>
      </c>
      <c r="H692" s="141">
        <v>100.4</v>
      </c>
      <c r="I692" s="141">
        <v>100.4</v>
      </c>
      <c r="J692" s="141">
        <v>100.4</v>
      </c>
      <c r="K692" s="141">
        <v>100.4</v>
      </c>
      <c r="L692" s="141">
        <v>99</v>
      </c>
      <c r="M692" s="141">
        <v>99</v>
      </c>
      <c r="N692" s="141">
        <v>99</v>
      </c>
      <c r="O692" s="141">
        <v>99</v>
      </c>
      <c r="P692" s="141">
        <v>100.7</v>
      </c>
      <c r="Q692" s="141">
        <v>101.6</v>
      </c>
      <c r="R692" s="141">
        <v>101.6</v>
      </c>
      <c r="S692" s="141">
        <v>101.6</v>
      </c>
      <c r="T692" s="141">
        <v>103.8</v>
      </c>
      <c r="U692" s="141">
        <v>103.8</v>
      </c>
      <c r="V692" s="141">
        <v>103.8</v>
      </c>
      <c r="W692" s="141">
        <v>103.9</v>
      </c>
      <c r="X692" s="141">
        <v>103.8</v>
      </c>
      <c r="Y692" s="141">
        <v>103.8</v>
      </c>
      <c r="Z692" s="141">
        <v>103.8</v>
      </c>
      <c r="AA692" s="141">
        <v>103.8</v>
      </c>
      <c r="AB692" s="141">
        <v>103.2</v>
      </c>
      <c r="AC692" s="141">
        <v>103.2</v>
      </c>
      <c r="AD692" s="141">
        <v>103.2</v>
      </c>
      <c r="AE692" s="141">
        <v>103.2</v>
      </c>
      <c r="AF692" s="141">
        <v>103.2</v>
      </c>
      <c r="AG692" s="141">
        <v>103.2</v>
      </c>
      <c r="AH692" s="141">
        <v>103.2</v>
      </c>
      <c r="AI692" s="141">
        <v>103.2</v>
      </c>
      <c r="AJ692" s="141">
        <v>104</v>
      </c>
      <c r="AK692" s="141">
        <v>103.2</v>
      </c>
      <c r="AL692" s="141">
        <v>103.2</v>
      </c>
      <c r="AM692" s="141">
        <v>106.5</v>
      </c>
      <c r="AN692" s="141">
        <v>107.7</v>
      </c>
      <c r="AO692" s="141">
        <v>107.7</v>
      </c>
      <c r="AP692" s="141">
        <v>107.7</v>
      </c>
      <c r="AQ692" s="141">
        <v>107.7</v>
      </c>
      <c r="AR692" s="141">
        <v>107.7</v>
      </c>
      <c r="AS692" s="141">
        <v>107.7</v>
      </c>
      <c r="AT692" s="141">
        <v>107.7</v>
      </c>
      <c r="AU692" s="141">
        <v>107.7</v>
      </c>
      <c r="AV692" s="141">
        <v>110.1</v>
      </c>
      <c r="AW692" s="141">
        <v>110.1</v>
      </c>
      <c r="AX692" s="141">
        <v>110.1</v>
      </c>
      <c r="AY692" s="141">
        <v>110.1</v>
      </c>
      <c r="AZ692" s="141">
        <v>109.7</v>
      </c>
      <c r="BA692" s="141">
        <v>109.7</v>
      </c>
      <c r="BB692" s="141">
        <v>109.4</v>
      </c>
      <c r="BC692" s="141">
        <v>109.4</v>
      </c>
      <c r="BD692" s="141">
        <v>109.4</v>
      </c>
      <c r="BE692" s="141">
        <v>109.4</v>
      </c>
      <c r="BF692" s="141">
        <v>109.4</v>
      </c>
      <c r="BG692" s="141">
        <v>109.4</v>
      </c>
      <c r="BH692" s="141">
        <v>109.4</v>
      </c>
      <c r="BI692" s="141">
        <v>109.4</v>
      </c>
      <c r="BJ692" s="141">
        <v>109.4</v>
      </c>
      <c r="BK692" s="141">
        <v>108.5</v>
      </c>
      <c r="BL692" s="141">
        <v>108.5</v>
      </c>
      <c r="BM692" s="141">
        <v>108.5</v>
      </c>
      <c r="BN692" s="141">
        <v>108.5</v>
      </c>
      <c r="BO692" s="141">
        <v>109</v>
      </c>
      <c r="BP692" s="141">
        <v>108.7</v>
      </c>
      <c r="BQ692" s="141">
        <v>108.7</v>
      </c>
      <c r="BR692" s="141">
        <v>108.7</v>
      </c>
      <c r="BS692" s="141">
        <v>108.7</v>
      </c>
      <c r="BT692" s="141">
        <v>108.7</v>
      </c>
      <c r="BU692" s="141">
        <v>108.7</v>
      </c>
      <c r="BV692" s="141">
        <v>108.7</v>
      </c>
      <c r="BW692" s="141">
        <v>108.7</v>
      </c>
      <c r="BX692" s="141">
        <v>109.9</v>
      </c>
      <c r="BY692" s="141">
        <v>109.9</v>
      </c>
      <c r="BZ692" s="141">
        <v>110.9</v>
      </c>
      <c r="CA692" s="141">
        <v>110.9</v>
      </c>
      <c r="CB692" s="141">
        <v>110.9</v>
      </c>
      <c r="CC692" s="141">
        <v>110.9</v>
      </c>
      <c r="CD692" s="141">
        <v>110.9</v>
      </c>
      <c r="CE692" s="141">
        <v>110.9</v>
      </c>
      <c r="CF692" s="141">
        <v>110.9</v>
      </c>
      <c r="CG692" s="141">
        <v>110.9</v>
      </c>
      <c r="CH692" s="141">
        <v>110.9</v>
      </c>
      <c r="CI692" s="141">
        <v>110.9</v>
      </c>
      <c r="CJ692" s="141">
        <v>110.9</v>
      </c>
      <c r="CK692" s="141">
        <v>111.8</v>
      </c>
      <c r="CL692" s="141">
        <v>111.8</v>
      </c>
    </row>
    <row r="693" spans="1:90" x14ac:dyDescent="0.2">
      <c r="A693" s="138" t="s">
        <v>4132</v>
      </c>
      <c r="B693" s="138" t="s">
        <v>4133</v>
      </c>
      <c r="C693" s="139">
        <v>3.0599999999999999E-2</v>
      </c>
      <c r="D693" s="141">
        <v>101.5</v>
      </c>
      <c r="E693" s="141">
        <v>101.5</v>
      </c>
      <c r="F693" s="141">
        <v>101.5</v>
      </c>
      <c r="G693" s="141">
        <v>105.4</v>
      </c>
      <c r="H693" s="141">
        <v>105.4</v>
      </c>
      <c r="I693" s="141">
        <v>105.4</v>
      </c>
      <c r="J693" s="141">
        <v>105.3</v>
      </c>
      <c r="K693" s="141">
        <v>105.3</v>
      </c>
      <c r="L693" s="141">
        <v>105.3</v>
      </c>
      <c r="M693" s="141">
        <v>105.3</v>
      </c>
      <c r="N693" s="141">
        <v>105.3</v>
      </c>
      <c r="O693" s="141">
        <v>105.3</v>
      </c>
      <c r="P693" s="141">
        <v>105.3</v>
      </c>
      <c r="Q693" s="141">
        <v>105.3</v>
      </c>
      <c r="R693" s="141">
        <v>105.3</v>
      </c>
      <c r="S693" s="141">
        <v>105.8</v>
      </c>
      <c r="T693" s="141">
        <v>105.8</v>
      </c>
      <c r="U693" s="141">
        <v>105.8</v>
      </c>
      <c r="V693" s="141">
        <v>105.8</v>
      </c>
      <c r="W693" s="141">
        <v>105.8</v>
      </c>
      <c r="X693" s="141">
        <v>105.8</v>
      </c>
      <c r="Y693" s="141">
        <v>105.8</v>
      </c>
      <c r="Z693" s="141">
        <v>105.8</v>
      </c>
      <c r="AA693" s="141">
        <v>105.8</v>
      </c>
      <c r="AB693" s="141">
        <v>108.2</v>
      </c>
      <c r="AC693" s="141">
        <v>108.2</v>
      </c>
      <c r="AD693" s="141">
        <v>108.2</v>
      </c>
      <c r="AE693" s="141">
        <v>109.9</v>
      </c>
      <c r="AF693" s="141">
        <v>109.9</v>
      </c>
      <c r="AG693" s="141">
        <v>109.9</v>
      </c>
      <c r="AH693" s="141">
        <v>109.9</v>
      </c>
      <c r="AI693" s="141">
        <v>109.9</v>
      </c>
      <c r="AJ693" s="141">
        <v>109.9</v>
      </c>
      <c r="AK693" s="141">
        <v>109.9</v>
      </c>
      <c r="AL693" s="141">
        <v>109.9</v>
      </c>
      <c r="AM693" s="141">
        <v>109.9</v>
      </c>
      <c r="AN693" s="141">
        <v>110.3</v>
      </c>
      <c r="AO693" s="141">
        <v>110.3</v>
      </c>
      <c r="AP693" s="141">
        <v>110.3</v>
      </c>
      <c r="AQ693" s="141">
        <v>109.3</v>
      </c>
      <c r="AR693" s="141">
        <v>109.3</v>
      </c>
      <c r="AS693" s="141">
        <v>109.3</v>
      </c>
      <c r="AT693" s="141">
        <v>109.9</v>
      </c>
      <c r="AU693" s="141">
        <v>110.2</v>
      </c>
      <c r="AV693" s="141">
        <v>110.5</v>
      </c>
      <c r="AW693" s="141">
        <v>110.6</v>
      </c>
      <c r="AX693" s="141">
        <v>110.6</v>
      </c>
      <c r="AY693" s="141">
        <v>109.9</v>
      </c>
      <c r="AZ693" s="141">
        <v>110.5</v>
      </c>
      <c r="BA693" s="141">
        <v>110.1</v>
      </c>
      <c r="BB693" s="141">
        <v>108.8</v>
      </c>
      <c r="BC693" s="141">
        <v>108.4</v>
      </c>
      <c r="BD693" s="141">
        <v>108.4</v>
      </c>
      <c r="BE693" s="141">
        <v>108.4</v>
      </c>
      <c r="BF693" s="141">
        <v>108.9</v>
      </c>
      <c r="BG693" s="141">
        <v>108.9</v>
      </c>
      <c r="BH693" s="141">
        <v>108.9</v>
      </c>
      <c r="BI693" s="141">
        <v>107.9</v>
      </c>
      <c r="BJ693" s="141">
        <v>108.1</v>
      </c>
      <c r="BK693" s="141">
        <v>106.4</v>
      </c>
      <c r="BL693" s="141">
        <v>101.9</v>
      </c>
      <c r="BM693" s="141">
        <v>105.9</v>
      </c>
      <c r="BN693" s="141">
        <v>106.3</v>
      </c>
      <c r="BO693" s="141">
        <v>107.3</v>
      </c>
      <c r="BP693" s="141">
        <v>108.9</v>
      </c>
      <c r="BQ693" s="141">
        <v>111.5</v>
      </c>
      <c r="BR693" s="141">
        <v>111.2</v>
      </c>
      <c r="BS693" s="141">
        <v>111.5</v>
      </c>
      <c r="BT693" s="141">
        <v>111.5</v>
      </c>
      <c r="BU693" s="141">
        <v>114</v>
      </c>
      <c r="BV693" s="141">
        <v>118.7</v>
      </c>
      <c r="BW693" s="141">
        <v>118.7</v>
      </c>
      <c r="BX693" s="141">
        <v>118.6</v>
      </c>
      <c r="BY693" s="141">
        <v>118.6</v>
      </c>
      <c r="BZ693" s="141">
        <v>118.6</v>
      </c>
      <c r="CA693" s="141">
        <v>119.5</v>
      </c>
      <c r="CB693" s="141">
        <v>120</v>
      </c>
      <c r="CC693" s="141">
        <v>121.5</v>
      </c>
      <c r="CD693" s="141">
        <v>121.5</v>
      </c>
      <c r="CE693" s="141">
        <v>121.5</v>
      </c>
      <c r="CF693" s="141">
        <v>122.2</v>
      </c>
      <c r="CG693" s="141">
        <v>124.2</v>
      </c>
      <c r="CH693" s="141">
        <v>124.2</v>
      </c>
      <c r="CI693" s="141">
        <v>125.4</v>
      </c>
      <c r="CJ693" s="141">
        <v>125.4</v>
      </c>
      <c r="CK693" s="141">
        <v>125.4</v>
      </c>
      <c r="CL693" s="141">
        <v>125.6</v>
      </c>
    </row>
    <row r="694" spans="1:90" x14ac:dyDescent="0.2">
      <c r="A694" s="138" t="s">
        <v>4134</v>
      </c>
      <c r="B694" s="138" t="s">
        <v>4135</v>
      </c>
      <c r="C694" s="139">
        <v>1.8280000000000001E-2</v>
      </c>
      <c r="D694" s="141">
        <v>100</v>
      </c>
      <c r="E694" s="141">
        <v>100</v>
      </c>
      <c r="F694" s="141">
        <v>100</v>
      </c>
      <c r="G694" s="141">
        <v>102.9</v>
      </c>
      <c r="H694" s="141">
        <v>102.9</v>
      </c>
      <c r="I694" s="141">
        <v>102.9</v>
      </c>
      <c r="J694" s="141">
        <v>102.9</v>
      </c>
      <c r="K694" s="141">
        <v>102.9</v>
      </c>
      <c r="L694" s="141">
        <v>102.9</v>
      </c>
      <c r="M694" s="141">
        <v>102.9</v>
      </c>
      <c r="N694" s="141">
        <v>102.9</v>
      </c>
      <c r="O694" s="141">
        <v>102.9</v>
      </c>
      <c r="P694" s="141">
        <v>102.3</v>
      </c>
      <c r="Q694" s="141">
        <v>102.3</v>
      </c>
      <c r="R694" s="141">
        <v>102.3</v>
      </c>
      <c r="S694" s="141">
        <v>106.9</v>
      </c>
      <c r="T694" s="141">
        <v>109</v>
      </c>
      <c r="U694" s="141">
        <v>109</v>
      </c>
      <c r="V694" s="141">
        <v>109</v>
      </c>
      <c r="W694" s="141">
        <v>109</v>
      </c>
      <c r="X694" s="141">
        <v>109</v>
      </c>
      <c r="Y694" s="141">
        <v>109</v>
      </c>
      <c r="Z694" s="141">
        <v>109</v>
      </c>
      <c r="AA694" s="141">
        <v>109</v>
      </c>
      <c r="AB694" s="141">
        <v>109</v>
      </c>
      <c r="AC694" s="141">
        <v>109</v>
      </c>
      <c r="AD694" s="141">
        <v>109</v>
      </c>
      <c r="AE694" s="141">
        <v>113.4</v>
      </c>
      <c r="AF694" s="141">
        <v>113.4</v>
      </c>
      <c r="AG694" s="141">
        <v>113.4</v>
      </c>
      <c r="AH694" s="141">
        <v>113.4</v>
      </c>
      <c r="AI694" s="141">
        <v>113.4</v>
      </c>
      <c r="AJ694" s="141">
        <v>113.4</v>
      </c>
      <c r="AK694" s="141">
        <v>113.4</v>
      </c>
      <c r="AL694" s="141">
        <v>113.4</v>
      </c>
      <c r="AM694" s="141">
        <v>113.4</v>
      </c>
      <c r="AN694" s="141">
        <v>113.4</v>
      </c>
      <c r="AO694" s="141">
        <v>113.4</v>
      </c>
      <c r="AP694" s="141">
        <v>113.4</v>
      </c>
      <c r="AQ694" s="141">
        <v>113.4</v>
      </c>
      <c r="AR694" s="141">
        <v>113.4</v>
      </c>
      <c r="AS694" s="141">
        <v>113.4</v>
      </c>
      <c r="AT694" s="141">
        <v>113.4</v>
      </c>
      <c r="AU694" s="141">
        <v>112.6</v>
      </c>
      <c r="AV694" s="141">
        <v>112.6</v>
      </c>
      <c r="AW694" s="141">
        <v>112.6</v>
      </c>
      <c r="AX694" s="141">
        <v>112.6</v>
      </c>
      <c r="AY694" s="141">
        <v>112.9</v>
      </c>
      <c r="AZ694" s="141">
        <v>110.8</v>
      </c>
      <c r="BA694" s="141">
        <v>107.6</v>
      </c>
      <c r="BB694" s="141">
        <v>106.6</v>
      </c>
      <c r="BC694" s="141">
        <v>109.8</v>
      </c>
      <c r="BD694" s="141">
        <v>109.8</v>
      </c>
      <c r="BE694" s="141">
        <v>109.8</v>
      </c>
      <c r="BF694" s="141">
        <v>109.8</v>
      </c>
      <c r="BG694" s="141">
        <v>109.8</v>
      </c>
      <c r="BH694" s="141">
        <v>109.8</v>
      </c>
      <c r="BI694" s="141">
        <v>109.8</v>
      </c>
      <c r="BJ694" s="141">
        <v>109.8</v>
      </c>
      <c r="BK694" s="141">
        <v>110.4</v>
      </c>
      <c r="BL694" s="141">
        <v>109.8</v>
      </c>
      <c r="BM694" s="141">
        <v>109.2</v>
      </c>
      <c r="BN694" s="141">
        <v>111</v>
      </c>
      <c r="BO694" s="141">
        <v>111.7</v>
      </c>
      <c r="BP694" s="141">
        <v>111.7</v>
      </c>
      <c r="BQ694" s="141">
        <v>111.7</v>
      </c>
      <c r="BR694" s="141">
        <v>111.7</v>
      </c>
      <c r="BS694" s="141">
        <v>111.7</v>
      </c>
      <c r="BT694" s="141">
        <v>111.7</v>
      </c>
      <c r="BU694" s="141">
        <v>111.7</v>
      </c>
      <c r="BV694" s="141">
        <v>111.7</v>
      </c>
      <c r="BW694" s="141">
        <v>111.7</v>
      </c>
      <c r="BX694" s="141">
        <v>111.7</v>
      </c>
      <c r="BY694" s="141">
        <v>114.3</v>
      </c>
      <c r="BZ694" s="141">
        <v>116.1</v>
      </c>
      <c r="CA694" s="141">
        <v>115.2</v>
      </c>
      <c r="CB694" s="141">
        <v>115.2</v>
      </c>
      <c r="CC694" s="141">
        <v>114.8</v>
      </c>
      <c r="CD694" s="141">
        <v>114.8</v>
      </c>
      <c r="CE694" s="141">
        <v>114.8</v>
      </c>
      <c r="CF694" s="141">
        <v>114.8</v>
      </c>
      <c r="CG694" s="141">
        <v>114.8</v>
      </c>
      <c r="CH694" s="141">
        <v>116.5</v>
      </c>
      <c r="CI694" s="141">
        <v>116.5</v>
      </c>
      <c r="CJ694" s="141">
        <v>117.4</v>
      </c>
      <c r="CK694" s="141">
        <v>118.4</v>
      </c>
      <c r="CL694" s="141">
        <v>118.7</v>
      </c>
    </row>
    <row r="695" spans="1:90" x14ac:dyDescent="0.2">
      <c r="A695" s="138" t="s">
        <v>4136</v>
      </c>
      <c r="B695" s="138" t="s">
        <v>4137</v>
      </c>
      <c r="C695" s="139">
        <v>1.383E-2</v>
      </c>
      <c r="D695" s="141">
        <v>101.5</v>
      </c>
      <c r="E695" s="141">
        <v>101.5</v>
      </c>
      <c r="F695" s="141">
        <v>101.5</v>
      </c>
      <c r="G695" s="141">
        <v>99.8</v>
      </c>
      <c r="H695" s="141">
        <v>99.8</v>
      </c>
      <c r="I695" s="141">
        <v>100.3</v>
      </c>
      <c r="J695" s="141">
        <v>102</v>
      </c>
      <c r="K695" s="141">
        <v>102</v>
      </c>
      <c r="L695" s="141">
        <v>102</v>
      </c>
      <c r="M695" s="141">
        <v>102</v>
      </c>
      <c r="N695" s="141">
        <v>102.4</v>
      </c>
      <c r="O695" s="141">
        <v>102.8</v>
      </c>
      <c r="P695" s="141">
        <v>101.6</v>
      </c>
      <c r="Q695" s="141">
        <v>101.6</v>
      </c>
      <c r="R695" s="141">
        <v>101.6</v>
      </c>
      <c r="S695" s="141">
        <v>100.2</v>
      </c>
      <c r="T695" s="141">
        <v>100.2</v>
      </c>
      <c r="U695" s="141">
        <v>100.2</v>
      </c>
      <c r="V695" s="141">
        <v>100.2</v>
      </c>
      <c r="W695" s="141">
        <v>100.2</v>
      </c>
      <c r="X695" s="141">
        <v>100.2</v>
      </c>
      <c r="Y695" s="141">
        <v>100.2</v>
      </c>
      <c r="Z695" s="141">
        <v>100.2</v>
      </c>
      <c r="AA695" s="141">
        <v>100.2</v>
      </c>
      <c r="AB695" s="141">
        <v>102.6</v>
      </c>
      <c r="AC695" s="141">
        <v>102.6</v>
      </c>
      <c r="AD695" s="141">
        <v>102.6</v>
      </c>
      <c r="AE695" s="141">
        <v>101.7</v>
      </c>
      <c r="AF695" s="141">
        <v>101.7</v>
      </c>
      <c r="AG695" s="141">
        <v>103.2</v>
      </c>
      <c r="AH695" s="141">
        <v>103.2</v>
      </c>
      <c r="AI695" s="141">
        <v>103.2</v>
      </c>
      <c r="AJ695" s="141">
        <v>103.2</v>
      </c>
      <c r="AK695" s="141">
        <v>103.2</v>
      </c>
      <c r="AL695" s="141">
        <v>103.2</v>
      </c>
      <c r="AM695" s="141">
        <v>104.1</v>
      </c>
      <c r="AN695" s="141">
        <v>102.9</v>
      </c>
      <c r="AO695" s="141">
        <v>99.9</v>
      </c>
      <c r="AP695" s="141">
        <v>99.9</v>
      </c>
      <c r="AQ695" s="141">
        <v>99.9</v>
      </c>
      <c r="AR695" s="141">
        <v>99.9</v>
      </c>
      <c r="AS695" s="141">
        <v>99.9</v>
      </c>
      <c r="AT695" s="141">
        <v>99.7</v>
      </c>
      <c r="AU695" s="141">
        <v>98.5</v>
      </c>
      <c r="AV695" s="141">
        <v>98.8</v>
      </c>
      <c r="AW695" s="141">
        <v>98.8</v>
      </c>
      <c r="AX695" s="141">
        <v>98.8</v>
      </c>
      <c r="AY695" s="141">
        <v>98.9</v>
      </c>
      <c r="AZ695" s="141">
        <v>98.9</v>
      </c>
      <c r="BA695" s="141">
        <v>98.8</v>
      </c>
      <c r="BB695" s="141">
        <v>98.6</v>
      </c>
      <c r="BC695" s="141">
        <v>99.9</v>
      </c>
      <c r="BD695" s="141">
        <v>99.9</v>
      </c>
      <c r="BE695" s="141">
        <v>99.9</v>
      </c>
      <c r="BF695" s="141">
        <v>99.9</v>
      </c>
      <c r="BG695" s="141">
        <v>100.4</v>
      </c>
      <c r="BH695" s="141">
        <v>99.7</v>
      </c>
      <c r="BI695" s="141">
        <v>99.7</v>
      </c>
      <c r="BJ695" s="141">
        <v>101.4</v>
      </c>
      <c r="BK695" s="141">
        <v>101.4</v>
      </c>
      <c r="BL695" s="141">
        <v>101.4</v>
      </c>
      <c r="BM695" s="141">
        <v>96.6</v>
      </c>
      <c r="BN695" s="141">
        <v>97</v>
      </c>
      <c r="BO695" s="141">
        <v>97.6</v>
      </c>
      <c r="BP695" s="141">
        <v>97.4</v>
      </c>
      <c r="BQ695" s="141">
        <v>97.4</v>
      </c>
      <c r="BR695" s="141">
        <v>97.4</v>
      </c>
      <c r="BS695" s="141">
        <v>97.4</v>
      </c>
      <c r="BT695" s="141">
        <v>97.4</v>
      </c>
      <c r="BU695" s="141">
        <v>97.4</v>
      </c>
      <c r="BV695" s="141">
        <v>97.4</v>
      </c>
      <c r="BW695" s="141">
        <v>97.4</v>
      </c>
      <c r="BX695" s="141">
        <v>96.6</v>
      </c>
      <c r="BY695" s="141">
        <v>97.1</v>
      </c>
      <c r="BZ695" s="141">
        <v>97.2</v>
      </c>
      <c r="CA695" s="141">
        <v>100.8</v>
      </c>
      <c r="CB695" s="141">
        <v>101.4</v>
      </c>
      <c r="CC695" s="141">
        <v>101.4</v>
      </c>
      <c r="CD695" s="141">
        <v>101.4</v>
      </c>
      <c r="CE695" s="141">
        <v>101.4</v>
      </c>
      <c r="CF695" s="141">
        <v>101.4</v>
      </c>
      <c r="CG695" s="141">
        <v>101.4</v>
      </c>
      <c r="CH695" s="141">
        <v>101.8</v>
      </c>
      <c r="CI695" s="141">
        <v>102.2</v>
      </c>
      <c r="CJ695" s="141">
        <v>102.2</v>
      </c>
      <c r="CK695" s="141">
        <v>102.4</v>
      </c>
      <c r="CL695" s="141">
        <v>102.9</v>
      </c>
    </row>
    <row r="696" spans="1:90" x14ac:dyDescent="0.2">
      <c r="A696" s="138" t="s">
        <v>2998</v>
      </c>
      <c r="B696" s="138" t="s">
        <v>4138</v>
      </c>
      <c r="C696" s="139">
        <v>2.0129999999999999E-2</v>
      </c>
      <c r="D696" s="141">
        <v>101.5</v>
      </c>
      <c r="E696" s="141">
        <v>101.5</v>
      </c>
      <c r="F696" s="141">
        <v>101.5</v>
      </c>
      <c r="G696" s="141">
        <v>103.1</v>
      </c>
      <c r="H696" s="141">
        <v>103.3</v>
      </c>
      <c r="I696" s="141">
        <v>104.3</v>
      </c>
      <c r="J696" s="141">
        <v>105.6</v>
      </c>
      <c r="K696" s="141">
        <v>105.6</v>
      </c>
      <c r="L696" s="141">
        <v>105.6</v>
      </c>
      <c r="M696" s="141">
        <v>105.6</v>
      </c>
      <c r="N696" s="141">
        <v>105.6</v>
      </c>
      <c r="O696" s="141">
        <v>105.6</v>
      </c>
      <c r="P696" s="141">
        <v>105.9</v>
      </c>
      <c r="Q696" s="141">
        <v>105.9</v>
      </c>
      <c r="R696" s="141">
        <v>105.9</v>
      </c>
      <c r="S696" s="141">
        <v>107.6</v>
      </c>
      <c r="T696" s="141">
        <v>107.6</v>
      </c>
      <c r="U696" s="141">
        <v>109</v>
      </c>
      <c r="V696" s="141">
        <v>109.8</v>
      </c>
      <c r="W696" s="141">
        <v>109.8</v>
      </c>
      <c r="X696" s="141">
        <v>110.1</v>
      </c>
      <c r="Y696" s="141">
        <v>110.3</v>
      </c>
      <c r="Z696" s="141">
        <v>110.6</v>
      </c>
      <c r="AA696" s="141">
        <v>110.4</v>
      </c>
      <c r="AB696" s="141">
        <v>114.7</v>
      </c>
      <c r="AC696" s="141">
        <v>114.7</v>
      </c>
      <c r="AD696" s="141">
        <v>114.7</v>
      </c>
      <c r="AE696" s="141">
        <v>117.2</v>
      </c>
      <c r="AF696" s="141">
        <v>117.2</v>
      </c>
      <c r="AG696" s="141">
        <v>120</v>
      </c>
      <c r="AH696" s="141">
        <v>120</v>
      </c>
      <c r="AI696" s="141">
        <v>120</v>
      </c>
      <c r="AJ696" s="141">
        <v>120</v>
      </c>
      <c r="AK696" s="141">
        <v>120</v>
      </c>
      <c r="AL696" s="141">
        <v>122.3</v>
      </c>
      <c r="AM696" s="141">
        <v>125.9</v>
      </c>
      <c r="AN696" s="141">
        <v>126.5</v>
      </c>
      <c r="AO696" s="141">
        <v>126.5</v>
      </c>
      <c r="AP696" s="141">
        <v>128.4</v>
      </c>
      <c r="AQ696" s="141">
        <v>134.30000000000001</v>
      </c>
      <c r="AR696" s="141">
        <v>134.30000000000001</v>
      </c>
      <c r="AS696" s="141">
        <v>134.30000000000001</v>
      </c>
      <c r="AT696" s="141">
        <v>137.1</v>
      </c>
      <c r="AU696" s="141">
        <v>140</v>
      </c>
      <c r="AV696" s="141">
        <v>140.9</v>
      </c>
      <c r="AW696" s="141">
        <v>140.9</v>
      </c>
      <c r="AX696" s="141">
        <v>140.1</v>
      </c>
      <c r="AY696" s="141">
        <v>138.80000000000001</v>
      </c>
      <c r="AZ696" s="141">
        <v>138.19999999999999</v>
      </c>
      <c r="BA696" s="141">
        <v>136.80000000000001</v>
      </c>
      <c r="BB696" s="141">
        <v>137.1</v>
      </c>
      <c r="BC696" s="141">
        <v>136.4</v>
      </c>
      <c r="BD696" s="141">
        <v>136.4</v>
      </c>
      <c r="BE696" s="141">
        <v>136.4</v>
      </c>
      <c r="BF696" s="141">
        <v>136.4</v>
      </c>
      <c r="BG696" s="141">
        <v>136.9</v>
      </c>
      <c r="BH696" s="141">
        <v>138.30000000000001</v>
      </c>
      <c r="BI696" s="141">
        <v>139.4</v>
      </c>
      <c r="BJ696" s="141">
        <v>139.4</v>
      </c>
      <c r="BK696" s="141">
        <v>139.4</v>
      </c>
      <c r="BL696" s="141">
        <v>140</v>
      </c>
      <c r="BM696" s="141">
        <v>140.4</v>
      </c>
      <c r="BN696" s="141">
        <v>140.4</v>
      </c>
      <c r="BO696" s="141">
        <v>141.4</v>
      </c>
      <c r="BP696" s="141">
        <v>142.30000000000001</v>
      </c>
      <c r="BQ696" s="141">
        <v>142.30000000000001</v>
      </c>
      <c r="BR696" s="141">
        <v>142.30000000000001</v>
      </c>
      <c r="BS696" s="141">
        <v>142.30000000000001</v>
      </c>
      <c r="BT696" s="141">
        <v>142.30000000000001</v>
      </c>
      <c r="BU696" s="141">
        <v>142.30000000000001</v>
      </c>
      <c r="BV696" s="141">
        <v>142.30000000000001</v>
      </c>
      <c r="BW696" s="141">
        <v>142.30000000000001</v>
      </c>
      <c r="BX696" s="141">
        <v>147</v>
      </c>
      <c r="BY696" s="141">
        <v>150.80000000000001</v>
      </c>
      <c r="BZ696" s="141">
        <v>161.19999999999999</v>
      </c>
      <c r="CA696" s="141">
        <v>165.6</v>
      </c>
      <c r="CB696" s="141">
        <v>166.1</v>
      </c>
      <c r="CC696" s="141">
        <v>168</v>
      </c>
      <c r="CD696" s="141">
        <v>166.1</v>
      </c>
      <c r="CE696" s="141">
        <v>166.1</v>
      </c>
      <c r="CF696" s="141">
        <v>175.7</v>
      </c>
      <c r="CG696" s="141">
        <v>175.7</v>
      </c>
      <c r="CH696" s="141">
        <v>175.8</v>
      </c>
      <c r="CI696" s="141">
        <v>175.8</v>
      </c>
      <c r="CJ696" s="141">
        <v>178.3</v>
      </c>
      <c r="CK696" s="141">
        <v>179.6</v>
      </c>
      <c r="CL696" s="141">
        <v>180</v>
      </c>
    </row>
    <row r="697" spans="1:90" x14ac:dyDescent="0.2">
      <c r="A697" s="138" t="s">
        <v>4139</v>
      </c>
      <c r="B697" s="138" t="s">
        <v>4140</v>
      </c>
      <c r="C697" s="139">
        <v>4.5400000000000003E-2</v>
      </c>
      <c r="D697" s="141">
        <v>98.6</v>
      </c>
      <c r="E697" s="141">
        <v>98.6</v>
      </c>
      <c r="F697" s="141">
        <v>98.6</v>
      </c>
      <c r="G697" s="141">
        <v>99.7</v>
      </c>
      <c r="H697" s="141">
        <v>99.7</v>
      </c>
      <c r="I697" s="141">
        <v>99.7</v>
      </c>
      <c r="J697" s="141">
        <v>99.7</v>
      </c>
      <c r="K697" s="141">
        <v>99.7</v>
      </c>
      <c r="L697" s="141">
        <v>104.5</v>
      </c>
      <c r="M697" s="141">
        <v>104.5</v>
      </c>
      <c r="N697" s="141">
        <v>104.5</v>
      </c>
      <c r="O697" s="141">
        <v>104.5</v>
      </c>
      <c r="P697" s="141">
        <v>104.5</v>
      </c>
      <c r="Q697" s="141">
        <v>104.5</v>
      </c>
      <c r="R697" s="141">
        <v>104.5</v>
      </c>
      <c r="S697" s="141">
        <v>105.1</v>
      </c>
      <c r="T697" s="141">
        <v>105.1</v>
      </c>
      <c r="U697" s="141">
        <v>105.1</v>
      </c>
      <c r="V697" s="141">
        <v>105.1</v>
      </c>
      <c r="W697" s="141">
        <v>105.1</v>
      </c>
      <c r="X697" s="141">
        <v>105.1</v>
      </c>
      <c r="Y697" s="141">
        <v>105.1</v>
      </c>
      <c r="Z697" s="141">
        <v>105.1</v>
      </c>
      <c r="AA697" s="141">
        <v>105.1</v>
      </c>
      <c r="AB697" s="141">
        <v>105.3</v>
      </c>
      <c r="AC697" s="141">
        <v>105.3</v>
      </c>
      <c r="AD697" s="141">
        <v>105.3</v>
      </c>
      <c r="AE697" s="141">
        <v>101.9</v>
      </c>
      <c r="AF697" s="141">
        <v>101.9</v>
      </c>
      <c r="AG697" s="141">
        <v>101.9</v>
      </c>
      <c r="AH697" s="141">
        <v>101.9</v>
      </c>
      <c r="AI697" s="141">
        <v>101.9</v>
      </c>
      <c r="AJ697" s="141">
        <v>101.9</v>
      </c>
      <c r="AK697" s="141">
        <v>101.9</v>
      </c>
      <c r="AL697" s="141">
        <v>101.9</v>
      </c>
      <c r="AM697" s="141">
        <v>101.9</v>
      </c>
      <c r="AN697" s="141">
        <v>101.9</v>
      </c>
      <c r="AO697" s="141">
        <v>101.9</v>
      </c>
      <c r="AP697" s="141">
        <v>101.9</v>
      </c>
      <c r="AQ697" s="141">
        <v>101.9</v>
      </c>
      <c r="AR697" s="141">
        <v>101.9</v>
      </c>
      <c r="AS697" s="141">
        <v>105.4</v>
      </c>
      <c r="AT697" s="141">
        <v>105.4</v>
      </c>
      <c r="AU697" s="141">
        <v>105.4</v>
      </c>
      <c r="AV697" s="141">
        <v>105.4</v>
      </c>
      <c r="AW697" s="141">
        <v>105.4</v>
      </c>
      <c r="AX697" s="141">
        <v>105.4</v>
      </c>
      <c r="AY697" s="141">
        <v>105.4</v>
      </c>
      <c r="AZ697" s="141">
        <v>105.4</v>
      </c>
      <c r="BA697" s="141">
        <v>105.4</v>
      </c>
      <c r="BB697" s="141">
        <v>105.4</v>
      </c>
      <c r="BC697" s="141">
        <v>105.4</v>
      </c>
      <c r="BD697" s="141">
        <v>105.4</v>
      </c>
      <c r="BE697" s="141">
        <v>106.6</v>
      </c>
      <c r="BF697" s="141">
        <v>106.6</v>
      </c>
      <c r="BG697" s="141">
        <v>106.6</v>
      </c>
      <c r="BH697" s="141">
        <v>106.6</v>
      </c>
      <c r="BI697" s="141">
        <v>106.6</v>
      </c>
      <c r="BJ697" s="141">
        <v>106.6</v>
      </c>
      <c r="BK697" s="141">
        <v>106.6</v>
      </c>
      <c r="BL697" s="141">
        <v>106.6</v>
      </c>
      <c r="BM697" s="141">
        <v>106.6</v>
      </c>
      <c r="BN697" s="141">
        <v>106.6</v>
      </c>
      <c r="BO697" s="141">
        <v>106.6</v>
      </c>
      <c r="BP697" s="141">
        <v>106.6</v>
      </c>
      <c r="BQ697" s="141">
        <v>106.6</v>
      </c>
      <c r="BR697" s="141">
        <v>106.6</v>
      </c>
      <c r="BS697" s="141">
        <v>106.6</v>
      </c>
      <c r="BT697" s="141">
        <v>106.6</v>
      </c>
      <c r="BU697" s="141">
        <v>106.6</v>
      </c>
      <c r="BV697" s="141">
        <v>106.6</v>
      </c>
      <c r="BW697" s="141">
        <v>106.6</v>
      </c>
      <c r="BX697" s="141">
        <v>106.6</v>
      </c>
      <c r="BY697" s="141">
        <v>106.6</v>
      </c>
      <c r="BZ697" s="141">
        <v>106.6</v>
      </c>
      <c r="CA697" s="141">
        <v>106.6</v>
      </c>
      <c r="CB697" s="141">
        <v>106.6</v>
      </c>
      <c r="CC697" s="141">
        <v>106.6</v>
      </c>
      <c r="CD697" s="141">
        <v>106.6</v>
      </c>
      <c r="CE697" s="141">
        <v>106.6</v>
      </c>
      <c r="CF697" s="141">
        <v>106.6</v>
      </c>
      <c r="CG697" s="141">
        <v>106.6</v>
      </c>
      <c r="CH697" s="141">
        <v>106.6</v>
      </c>
      <c r="CI697" s="141">
        <v>106.6</v>
      </c>
      <c r="CJ697" s="141">
        <v>106.6</v>
      </c>
      <c r="CK697" s="141">
        <v>106.6</v>
      </c>
      <c r="CL697" s="141">
        <v>106.6</v>
      </c>
    </row>
    <row r="698" spans="1:90" x14ac:dyDescent="0.2">
      <c r="A698" s="138" t="s">
        <v>4141</v>
      </c>
      <c r="B698" s="138" t="s">
        <v>4142</v>
      </c>
      <c r="C698" s="139">
        <v>0.44782</v>
      </c>
      <c r="D698" s="141">
        <v>101.6</v>
      </c>
      <c r="E698" s="141">
        <v>103</v>
      </c>
      <c r="F698" s="141">
        <v>103</v>
      </c>
      <c r="G698" s="141">
        <v>103</v>
      </c>
      <c r="H698" s="141">
        <v>103</v>
      </c>
      <c r="I698" s="141">
        <v>103.5</v>
      </c>
      <c r="J698" s="141">
        <v>103.5</v>
      </c>
      <c r="K698" s="141">
        <v>103.5</v>
      </c>
      <c r="L698" s="141">
        <v>103.5</v>
      </c>
      <c r="M698" s="141">
        <v>103.5</v>
      </c>
      <c r="N698" s="141">
        <v>104.3</v>
      </c>
      <c r="O698" s="141">
        <v>106.6</v>
      </c>
      <c r="P698" s="141">
        <v>109.2</v>
      </c>
      <c r="Q698" s="141">
        <v>109.2</v>
      </c>
      <c r="R698" s="141">
        <v>108.4</v>
      </c>
      <c r="S698" s="141">
        <v>108.5</v>
      </c>
      <c r="T698" s="141">
        <v>108.5</v>
      </c>
      <c r="U698" s="141">
        <v>108.3</v>
      </c>
      <c r="V698" s="141">
        <v>108.3</v>
      </c>
      <c r="W698" s="141">
        <v>108.3</v>
      </c>
      <c r="X698" s="141">
        <v>108.3</v>
      </c>
      <c r="Y698" s="141">
        <v>108.2</v>
      </c>
      <c r="Z698" s="141">
        <v>108.2</v>
      </c>
      <c r="AA698" s="141">
        <v>106.6</v>
      </c>
      <c r="AB698" s="141">
        <v>107.9</v>
      </c>
      <c r="AC698" s="141">
        <v>107.9</v>
      </c>
      <c r="AD698" s="141">
        <v>107.5</v>
      </c>
      <c r="AE698" s="141">
        <v>106.7</v>
      </c>
      <c r="AF698" s="141">
        <v>105.2</v>
      </c>
      <c r="AG698" s="141">
        <v>105.8</v>
      </c>
      <c r="AH698" s="141">
        <v>105.9</v>
      </c>
      <c r="AI698" s="141">
        <v>108.5</v>
      </c>
      <c r="AJ698" s="141">
        <v>109</v>
      </c>
      <c r="AK698" s="141">
        <v>109</v>
      </c>
      <c r="AL698" s="141">
        <v>109</v>
      </c>
      <c r="AM698" s="141">
        <v>109</v>
      </c>
      <c r="AN698" s="141">
        <v>108</v>
      </c>
      <c r="AO698" s="141">
        <v>107.9</v>
      </c>
      <c r="AP698" s="141">
        <v>107.8</v>
      </c>
      <c r="AQ698" s="141">
        <v>108.4</v>
      </c>
      <c r="AR698" s="141">
        <v>109.1</v>
      </c>
      <c r="AS698" s="141">
        <v>111.2</v>
      </c>
      <c r="AT698" s="141">
        <v>111.2</v>
      </c>
      <c r="AU698" s="141">
        <v>111.2</v>
      </c>
      <c r="AV698" s="141">
        <v>111.2</v>
      </c>
      <c r="AW698" s="141">
        <v>111.2</v>
      </c>
      <c r="AX698" s="141">
        <v>111.2</v>
      </c>
      <c r="AY698" s="141">
        <v>110.8</v>
      </c>
      <c r="AZ698" s="141">
        <v>109.1</v>
      </c>
      <c r="BA698" s="141">
        <v>109</v>
      </c>
      <c r="BB698" s="141">
        <v>108.5</v>
      </c>
      <c r="BC698" s="141">
        <v>108.5</v>
      </c>
      <c r="BD698" s="141">
        <v>108.5</v>
      </c>
      <c r="BE698" s="141">
        <v>108.5</v>
      </c>
      <c r="BF698" s="141">
        <v>108.5</v>
      </c>
      <c r="BG698" s="141">
        <v>108.5</v>
      </c>
      <c r="BH698" s="141">
        <v>108.5</v>
      </c>
      <c r="BI698" s="141">
        <v>110.8</v>
      </c>
      <c r="BJ698" s="141">
        <v>118.2</v>
      </c>
      <c r="BK698" s="141">
        <v>118.2</v>
      </c>
      <c r="BL698" s="141">
        <v>118.2</v>
      </c>
      <c r="BM698" s="141">
        <v>118.7</v>
      </c>
      <c r="BN698" s="141">
        <v>120.5</v>
      </c>
      <c r="BO698" s="141">
        <v>120.7</v>
      </c>
      <c r="BP698" s="141">
        <v>120.6</v>
      </c>
      <c r="BQ698" s="141">
        <v>120.6</v>
      </c>
      <c r="BR698" s="141">
        <v>120.6</v>
      </c>
      <c r="BS698" s="141">
        <v>120.6</v>
      </c>
      <c r="BT698" s="141">
        <v>120.6</v>
      </c>
      <c r="BU698" s="141">
        <v>120.6</v>
      </c>
      <c r="BV698" s="141">
        <v>120.6</v>
      </c>
      <c r="BW698" s="141">
        <v>120.4</v>
      </c>
      <c r="BX698" s="141">
        <v>121</v>
      </c>
      <c r="BY698" s="141">
        <v>122.9</v>
      </c>
      <c r="BZ698" s="141">
        <v>123.2</v>
      </c>
      <c r="CA698" s="141">
        <v>123.6</v>
      </c>
      <c r="CB698" s="141">
        <v>123.1</v>
      </c>
      <c r="CC698" s="141">
        <v>123.5</v>
      </c>
      <c r="CD698" s="141">
        <v>123.5</v>
      </c>
      <c r="CE698" s="141">
        <v>123.5</v>
      </c>
      <c r="CF698" s="141">
        <v>123.8</v>
      </c>
      <c r="CG698" s="141">
        <v>124.2</v>
      </c>
      <c r="CH698" s="141">
        <v>125.9</v>
      </c>
      <c r="CI698" s="141">
        <v>125.8</v>
      </c>
      <c r="CJ698" s="141">
        <v>128.9</v>
      </c>
      <c r="CK698" s="141">
        <v>128.9</v>
      </c>
      <c r="CL698" s="141">
        <v>129</v>
      </c>
    </row>
    <row r="699" spans="1:90" x14ac:dyDescent="0.2">
      <c r="A699" s="138" t="s">
        <v>4143</v>
      </c>
      <c r="B699" s="138" t="s">
        <v>4144</v>
      </c>
      <c r="C699" s="139">
        <v>2.3427699999999998</v>
      </c>
      <c r="D699" s="141">
        <v>100.4</v>
      </c>
      <c r="E699" s="141">
        <v>100.5</v>
      </c>
      <c r="F699" s="141">
        <v>100.6</v>
      </c>
      <c r="G699" s="141">
        <v>102.9</v>
      </c>
      <c r="H699" s="141">
        <v>102.7</v>
      </c>
      <c r="I699" s="141">
        <v>102.8</v>
      </c>
      <c r="J699" s="141">
        <v>102.9</v>
      </c>
      <c r="K699" s="141">
        <v>103.3</v>
      </c>
      <c r="L699" s="141">
        <v>103.3</v>
      </c>
      <c r="M699" s="141">
        <v>102.9</v>
      </c>
      <c r="N699" s="141">
        <v>102.8</v>
      </c>
      <c r="O699" s="141">
        <v>102.7</v>
      </c>
      <c r="P699" s="141">
        <v>103.6</v>
      </c>
      <c r="Q699" s="141">
        <v>103.4</v>
      </c>
      <c r="R699" s="141">
        <v>103.5</v>
      </c>
      <c r="S699" s="141">
        <v>109.9</v>
      </c>
      <c r="T699" s="141">
        <v>110.1</v>
      </c>
      <c r="U699" s="141">
        <v>110.2</v>
      </c>
      <c r="V699" s="141">
        <v>110.6</v>
      </c>
      <c r="W699" s="141">
        <v>110.6</v>
      </c>
      <c r="X699" s="141">
        <v>110.8</v>
      </c>
      <c r="Y699" s="141">
        <v>111</v>
      </c>
      <c r="Z699" s="141">
        <v>111.1</v>
      </c>
      <c r="AA699" s="141">
        <v>111.4</v>
      </c>
      <c r="AB699" s="141">
        <v>112.7</v>
      </c>
      <c r="AC699" s="141">
        <v>112.9</v>
      </c>
      <c r="AD699" s="141">
        <v>112.9</v>
      </c>
      <c r="AE699" s="141">
        <v>117.7</v>
      </c>
      <c r="AF699" s="141">
        <v>118.1</v>
      </c>
      <c r="AG699" s="141">
        <v>118.5</v>
      </c>
      <c r="AH699" s="141">
        <v>118.6</v>
      </c>
      <c r="AI699" s="141">
        <v>118.6</v>
      </c>
      <c r="AJ699" s="141">
        <v>118.8</v>
      </c>
      <c r="AK699" s="141">
        <v>118.7</v>
      </c>
      <c r="AL699" s="141">
        <v>118.8</v>
      </c>
      <c r="AM699" s="141">
        <v>118.6</v>
      </c>
      <c r="AN699" s="141">
        <v>119</v>
      </c>
      <c r="AO699" s="141">
        <v>118.9</v>
      </c>
      <c r="AP699" s="141">
        <v>119.1</v>
      </c>
      <c r="AQ699" s="141">
        <v>118.8</v>
      </c>
      <c r="AR699" s="141">
        <v>118.6</v>
      </c>
      <c r="AS699" s="141">
        <v>124</v>
      </c>
      <c r="AT699" s="141">
        <v>124.6</v>
      </c>
      <c r="AU699" s="141">
        <v>124.8</v>
      </c>
      <c r="AV699" s="141">
        <v>124.8</v>
      </c>
      <c r="AW699" s="141">
        <v>124.9</v>
      </c>
      <c r="AX699" s="141">
        <v>125.2</v>
      </c>
      <c r="AY699" s="141">
        <v>124.9</v>
      </c>
      <c r="AZ699" s="141">
        <v>124.6</v>
      </c>
      <c r="BA699" s="141">
        <v>124.5</v>
      </c>
      <c r="BB699" s="141">
        <v>123.9</v>
      </c>
      <c r="BC699" s="141">
        <v>123.6</v>
      </c>
      <c r="BD699" s="141">
        <v>123.8</v>
      </c>
      <c r="BE699" s="141">
        <v>123.7</v>
      </c>
      <c r="BF699" s="141">
        <v>123.7</v>
      </c>
      <c r="BG699" s="141">
        <v>123.7</v>
      </c>
      <c r="BH699" s="141">
        <v>120.3</v>
      </c>
      <c r="BI699" s="141">
        <v>120.7</v>
      </c>
      <c r="BJ699" s="141">
        <v>120.5</v>
      </c>
      <c r="BK699" s="141">
        <v>120.4</v>
      </c>
      <c r="BL699" s="141">
        <v>120.7</v>
      </c>
      <c r="BM699" s="141">
        <v>121.2</v>
      </c>
      <c r="BN699" s="141">
        <v>122.5</v>
      </c>
      <c r="BO699" s="141">
        <v>122.8</v>
      </c>
      <c r="BP699" s="141">
        <v>123.1</v>
      </c>
      <c r="BQ699" s="141">
        <v>123.2</v>
      </c>
      <c r="BR699" s="141">
        <v>123.3</v>
      </c>
      <c r="BS699" s="141">
        <v>123.5</v>
      </c>
      <c r="BT699" s="141">
        <v>123.5</v>
      </c>
      <c r="BU699" s="141">
        <v>123.3</v>
      </c>
      <c r="BV699" s="141">
        <v>123.3</v>
      </c>
      <c r="BW699" s="141">
        <v>123.7</v>
      </c>
      <c r="BX699" s="141">
        <v>125.1</v>
      </c>
      <c r="BY699" s="141">
        <v>125.1</v>
      </c>
      <c r="BZ699" s="141">
        <v>126.4</v>
      </c>
      <c r="CA699" s="141">
        <v>127.2</v>
      </c>
      <c r="CB699" s="141">
        <v>127.6</v>
      </c>
      <c r="CC699" s="141">
        <v>128</v>
      </c>
      <c r="CD699" s="141">
        <v>128.69999999999999</v>
      </c>
      <c r="CE699" s="141">
        <v>129.19999999999999</v>
      </c>
      <c r="CF699" s="141">
        <v>130.9</v>
      </c>
      <c r="CG699" s="141">
        <v>130.6</v>
      </c>
      <c r="CH699" s="141">
        <v>130.80000000000001</v>
      </c>
      <c r="CI699" s="141">
        <v>131</v>
      </c>
      <c r="CJ699" s="141">
        <v>130.9</v>
      </c>
      <c r="CK699" s="141">
        <v>130.9</v>
      </c>
      <c r="CL699" s="141">
        <v>130.9</v>
      </c>
    </row>
    <row r="700" spans="1:90" x14ac:dyDescent="0.2">
      <c r="A700" s="138" t="s">
        <v>4145</v>
      </c>
      <c r="B700" s="138" t="s">
        <v>4146</v>
      </c>
      <c r="C700" s="139">
        <v>0.15890000000000001</v>
      </c>
      <c r="D700" s="141">
        <v>101.1</v>
      </c>
      <c r="E700" s="141">
        <v>101.1</v>
      </c>
      <c r="F700" s="141">
        <v>100.9</v>
      </c>
      <c r="G700" s="141">
        <v>102.4</v>
      </c>
      <c r="H700" s="141">
        <v>103</v>
      </c>
      <c r="I700" s="141">
        <v>103.2</v>
      </c>
      <c r="J700" s="141">
        <v>103.2</v>
      </c>
      <c r="K700" s="141">
        <v>103.6</v>
      </c>
      <c r="L700" s="141">
        <v>103.8</v>
      </c>
      <c r="M700" s="141">
        <v>103.8</v>
      </c>
      <c r="N700" s="141">
        <v>103.8</v>
      </c>
      <c r="O700" s="141">
        <v>104</v>
      </c>
      <c r="P700" s="141">
        <v>104.3</v>
      </c>
      <c r="Q700" s="141">
        <v>104.3</v>
      </c>
      <c r="R700" s="141">
        <v>104.3</v>
      </c>
      <c r="S700" s="141">
        <v>105</v>
      </c>
      <c r="T700" s="141">
        <v>105.6</v>
      </c>
      <c r="U700" s="141">
        <v>106.2</v>
      </c>
      <c r="V700" s="141">
        <v>107.8</v>
      </c>
      <c r="W700" s="141">
        <v>108</v>
      </c>
      <c r="X700" s="141">
        <v>108.4</v>
      </c>
      <c r="Y700" s="141">
        <v>108.8</v>
      </c>
      <c r="Z700" s="141">
        <v>109</v>
      </c>
      <c r="AA700" s="141">
        <v>109.1</v>
      </c>
      <c r="AB700" s="141">
        <v>110</v>
      </c>
      <c r="AC700" s="141">
        <v>110.4</v>
      </c>
      <c r="AD700" s="141">
        <v>110.4</v>
      </c>
      <c r="AE700" s="141">
        <v>110.3</v>
      </c>
      <c r="AF700" s="141">
        <v>110.9</v>
      </c>
      <c r="AG700" s="141">
        <v>111.3</v>
      </c>
      <c r="AH700" s="141">
        <v>111.9</v>
      </c>
      <c r="AI700" s="141">
        <v>112.3</v>
      </c>
      <c r="AJ700" s="141">
        <v>112.4</v>
      </c>
      <c r="AK700" s="141">
        <v>112.4</v>
      </c>
      <c r="AL700" s="141">
        <v>112.4</v>
      </c>
      <c r="AM700" s="141">
        <v>112.4</v>
      </c>
      <c r="AN700" s="141">
        <v>112.2</v>
      </c>
      <c r="AO700" s="141">
        <v>112.3</v>
      </c>
      <c r="AP700" s="141">
        <v>112.1</v>
      </c>
      <c r="AQ700" s="141">
        <v>114</v>
      </c>
      <c r="AR700" s="141">
        <v>114.4</v>
      </c>
      <c r="AS700" s="141">
        <v>114.9</v>
      </c>
      <c r="AT700" s="141">
        <v>115.5</v>
      </c>
      <c r="AU700" s="141">
        <v>115.8</v>
      </c>
      <c r="AV700" s="141">
        <v>117.2</v>
      </c>
      <c r="AW700" s="141">
        <v>117.8</v>
      </c>
      <c r="AX700" s="141">
        <v>118.4</v>
      </c>
      <c r="AY700" s="141">
        <v>118</v>
      </c>
      <c r="AZ700" s="141">
        <v>118.7</v>
      </c>
      <c r="BA700" s="141">
        <v>120.6</v>
      </c>
      <c r="BB700" s="141">
        <v>118.7</v>
      </c>
      <c r="BC700" s="141">
        <v>117.7</v>
      </c>
      <c r="BD700" s="141">
        <v>117.7</v>
      </c>
      <c r="BE700" s="141">
        <v>117.7</v>
      </c>
      <c r="BF700" s="141">
        <v>117.4</v>
      </c>
      <c r="BG700" s="141">
        <v>117.1</v>
      </c>
      <c r="BH700" s="141">
        <v>116.6</v>
      </c>
      <c r="BI700" s="141">
        <v>118.2</v>
      </c>
      <c r="BJ700" s="141">
        <v>118.6</v>
      </c>
      <c r="BK700" s="141">
        <v>119.3</v>
      </c>
      <c r="BL700" s="141">
        <v>115.8</v>
      </c>
      <c r="BM700" s="141">
        <v>117.7</v>
      </c>
      <c r="BN700" s="141">
        <v>119.3</v>
      </c>
      <c r="BO700" s="141">
        <v>120.3</v>
      </c>
      <c r="BP700" s="141">
        <v>121.5</v>
      </c>
      <c r="BQ700" s="141">
        <v>121.5</v>
      </c>
      <c r="BR700" s="141">
        <v>121.5</v>
      </c>
      <c r="BS700" s="141">
        <v>121.6</v>
      </c>
      <c r="BT700" s="141">
        <v>121.8</v>
      </c>
      <c r="BU700" s="141">
        <v>122.2</v>
      </c>
      <c r="BV700" s="141">
        <v>123.5</v>
      </c>
      <c r="BW700" s="141">
        <v>124.2</v>
      </c>
      <c r="BX700" s="141">
        <v>126</v>
      </c>
      <c r="BY700" s="141">
        <v>128.4</v>
      </c>
      <c r="BZ700" s="141">
        <v>132.6</v>
      </c>
      <c r="CA700" s="141">
        <v>133.1</v>
      </c>
      <c r="CB700" s="141">
        <v>132.69999999999999</v>
      </c>
      <c r="CC700" s="141">
        <v>132.4</v>
      </c>
      <c r="CD700" s="141">
        <v>132.5</v>
      </c>
      <c r="CE700" s="141">
        <v>132.69999999999999</v>
      </c>
      <c r="CF700" s="141">
        <v>132.69999999999999</v>
      </c>
      <c r="CG700" s="141">
        <v>133.5</v>
      </c>
      <c r="CH700" s="141">
        <v>134.6</v>
      </c>
      <c r="CI700" s="141">
        <v>135.69999999999999</v>
      </c>
      <c r="CJ700" s="141">
        <v>136.1</v>
      </c>
      <c r="CK700" s="141">
        <v>136.1</v>
      </c>
      <c r="CL700" s="141">
        <v>136.4</v>
      </c>
    </row>
    <row r="701" spans="1:90" x14ac:dyDescent="0.2">
      <c r="A701" s="138" t="s">
        <v>2770</v>
      </c>
      <c r="B701" s="138" t="s">
        <v>4147</v>
      </c>
      <c r="C701" s="139">
        <v>0.42226999999999998</v>
      </c>
      <c r="D701" s="141">
        <v>100</v>
      </c>
      <c r="E701" s="141">
        <v>100</v>
      </c>
      <c r="F701" s="141">
        <v>100</v>
      </c>
      <c r="G701" s="141">
        <v>103.5</v>
      </c>
      <c r="H701" s="141">
        <v>103.5</v>
      </c>
      <c r="I701" s="141">
        <v>103.5</v>
      </c>
      <c r="J701" s="141">
        <v>103.5</v>
      </c>
      <c r="K701" s="141">
        <v>103.5</v>
      </c>
      <c r="L701" s="141">
        <v>103.5</v>
      </c>
      <c r="M701" s="141">
        <v>103.5</v>
      </c>
      <c r="N701" s="141">
        <v>103.5</v>
      </c>
      <c r="O701" s="141">
        <v>103.5</v>
      </c>
      <c r="P701" s="141">
        <v>103.5</v>
      </c>
      <c r="Q701" s="141">
        <v>103.5</v>
      </c>
      <c r="R701" s="141">
        <v>103.5</v>
      </c>
      <c r="S701" s="141">
        <v>125.6</v>
      </c>
      <c r="T701" s="141">
        <v>125.6</v>
      </c>
      <c r="U701" s="141">
        <v>125.6</v>
      </c>
      <c r="V701" s="141">
        <v>125.6</v>
      </c>
      <c r="W701" s="141">
        <v>125.6</v>
      </c>
      <c r="X701" s="141">
        <v>125.6</v>
      </c>
      <c r="Y701" s="141">
        <v>125.6</v>
      </c>
      <c r="Z701" s="141">
        <v>125.6</v>
      </c>
      <c r="AA701" s="141">
        <v>125.6</v>
      </c>
      <c r="AB701" s="141">
        <v>125.6</v>
      </c>
      <c r="AC701" s="141">
        <v>125.6</v>
      </c>
      <c r="AD701" s="141">
        <v>125.6</v>
      </c>
      <c r="AE701" s="141">
        <v>139.69999999999999</v>
      </c>
      <c r="AF701" s="141">
        <v>139.69999999999999</v>
      </c>
      <c r="AG701" s="141">
        <v>139.69999999999999</v>
      </c>
      <c r="AH701" s="141">
        <v>139.69999999999999</v>
      </c>
      <c r="AI701" s="141">
        <v>139.69999999999999</v>
      </c>
      <c r="AJ701" s="141">
        <v>139.69999999999999</v>
      </c>
      <c r="AK701" s="141">
        <v>139.69999999999999</v>
      </c>
      <c r="AL701" s="141">
        <v>139.69999999999999</v>
      </c>
      <c r="AM701" s="141">
        <v>139.69999999999999</v>
      </c>
      <c r="AN701" s="141">
        <v>139.69999999999999</v>
      </c>
      <c r="AO701" s="141">
        <v>138.9</v>
      </c>
      <c r="AP701" s="141">
        <v>138.69999999999999</v>
      </c>
      <c r="AQ701" s="141">
        <v>138.69999999999999</v>
      </c>
      <c r="AR701" s="141">
        <v>138.69999999999999</v>
      </c>
      <c r="AS701" s="141">
        <v>160.80000000000001</v>
      </c>
      <c r="AT701" s="141">
        <v>160.80000000000001</v>
      </c>
      <c r="AU701" s="141">
        <v>160.80000000000001</v>
      </c>
      <c r="AV701" s="141">
        <v>160.80000000000001</v>
      </c>
      <c r="AW701" s="141">
        <v>160.80000000000001</v>
      </c>
      <c r="AX701" s="141">
        <v>160.69999999999999</v>
      </c>
      <c r="AY701" s="141">
        <v>160.69999999999999</v>
      </c>
      <c r="AZ701" s="141">
        <v>160.69999999999999</v>
      </c>
      <c r="BA701" s="141">
        <v>160.69999999999999</v>
      </c>
      <c r="BB701" s="141">
        <v>160.69999999999999</v>
      </c>
      <c r="BC701" s="141">
        <v>160.69999999999999</v>
      </c>
      <c r="BD701" s="141">
        <v>160.69999999999999</v>
      </c>
      <c r="BE701" s="141">
        <v>160.69999999999999</v>
      </c>
      <c r="BF701" s="141">
        <v>160.69999999999999</v>
      </c>
      <c r="BG701" s="141">
        <v>160.69999999999999</v>
      </c>
      <c r="BH701" s="141">
        <v>145.30000000000001</v>
      </c>
      <c r="BI701" s="141">
        <v>145.30000000000001</v>
      </c>
      <c r="BJ701" s="141">
        <v>145.30000000000001</v>
      </c>
      <c r="BK701" s="141">
        <v>145.30000000000001</v>
      </c>
      <c r="BL701" s="141">
        <v>145.30000000000001</v>
      </c>
      <c r="BM701" s="141">
        <v>145.30000000000001</v>
      </c>
      <c r="BN701" s="141">
        <v>145.30000000000001</v>
      </c>
      <c r="BO701" s="141">
        <v>145.30000000000001</v>
      </c>
      <c r="BP701" s="141">
        <v>145.30000000000001</v>
      </c>
      <c r="BQ701" s="141">
        <v>145.30000000000001</v>
      </c>
      <c r="BR701" s="141">
        <v>145.30000000000001</v>
      </c>
      <c r="BS701" s="141">
        <v>145.30000000000001</v>
      </c>
      <c r="BT701" s="141">
        <v>145.30000000000001</v>
      </c>
      <c r="BU701" s="141">
        <v>145.30000000000001</v>
      </c>
      <c r="BV701" s="141">
        <v>145.30000000000001</v>
      </c>
      <c r="BW701" s="141">
        <v>145.30000000000001</v>
      </c>
      <c r="BX701" s="141">
        <v>147.69999999999999</v>
      </c>
      <c r="BY701" s="141">
        <v>147.69999999999999</v>
      </c>
      <c r="BZ701" s="141">
        <v>148.6</v>
      </c>
      <c r="CA701" s="141">
        <v>148.69999999999999</v>
      </c>
      <c r="CB701" s="141">
        <v>148.69999999999999</v>
      </c>
      <c r="CC701" s="141">
        <v>150.1</v>
      </c>
      <c r="CD701" s="141">
        <v>154.30000000000001</v>
      </c>
      <c r="CE701" s="141">
        <v>154.30000000000001</v>
      </c>
      <c r="CF701" s="141">
        <v>159.5</v>
      </c>
      <c r="CG701" s="141">
        <v>159.5</v>
      </c>
      <c r="CH701" s="141">
        <v>159.5</v>
      </c>
      <c r="CI701" s="141">
        <v>159.5</v>
      </c>
      <c r="CJ701" s="141">
        <v>159.5</v>
      </c>
      <c r="CK701" s="141">
        <v>159.5</v>
      </c>
      <c r="CL701" s="141">
        <v>159.9</v>
      </c>
    </row>
    <row r="702" spans="1:90" x14ac:dyDescent="0.2">
      <c r="A702" s="138" t="s">
        <v>4148</v>
      </c>
      <c r="B702" s="138" t="s">
        <v>4149</v>
      </c>
      <c r="C702" s="139">
        <v>0.17398</v>
      </c>
      <c r="D702" s="141">
        <v>101.2</v>
      </c>
      <c r="E702" s="141">
        <v>101.2</v>
      </c>
      <c r="F702" s="141">
        <v>101.6</v>
      </c>
      <c r="G702" s="141">
        <v>102</v>
      </c>
      <c r="H702" s="141">
        <v>102.2</v>
      </c>
      <c r="I702" s="141">
        <v>102.4</v>
      </c>
      <c r="J702" s="141">
        <v>103.1</v>
      </c>
      <c r="K702" s="141">
        <v>103.2</v>
      </c>
      <c r="L702" s="141">
        <v>103.2</v>
      </c>
      <c r="M702" s="141">
        <v>103.5</v>
      </c>
      <c r="N702" s="141">
        <v>103.6</v>
      </c>
      <c r="O702" s="141">
        <v>104.4</v>
      </c>
      <c r="P702" s="141">
        <v>107.4</v>
      </c>
      <c r="Q702" s="141">
        <v>107.4</v>
      </c>
      <c r="R702" s="141">
        <v>107.6</v>
      </c>
      <c r="S702" s="141">
        <v>111.6</v>
      </c>
      <c r="T702" s="141">
        <v>112.5</v>
      </c>
      <c r="U702" s="141">
        <v>114.9</v>
      </c>
      <c r="V702" s="141">
        <v>115.1</v>
      </c>
      <c r="W702" s="141">
        <v>115.1</v>
      </c>
      <c r="X702" s="141">
        <v>115.1</v>
      </c>
      <c r="Y702" s="141">
        <v>117.3</v>
      </c>
      <c r="Z702" s="141">
        <v>117.3</v>
      </c>
      <c r="AA702" s="141">
        <v>117.3</v>
      </c>
      <c r="AB702" s="141">
        <v>117.3</v>
      </c>
      <c r="AC702" s="141">
        <v>116.7</v>
      </c>
      <c r="AD702" s="141">
        <v>116.7</v>
      </c>
      <c r="AE702" s="141">
        <v>120.2</v>
      </c>
      <c r="AF702" s="141">
        <v>120.2</v>
      </c>
      <c r="AG702" s="141">
        <v>120.7</v>
      </c>
      <c r="AH702" s="141">
        <v>120.9</v>
      </c>
      <c r="AI702" s="141">
        <v>120.9</v>
      </c>
      <c r="AJ702" s="141">
        <v>120.9</v>
      </c>
      <c r="AK702" s="141">
        <v>120.9</v>
      </c>
      <c r="AL702" s="141">
        <v>120.8</v>
      </c>
      <c r="AM702" s="141">
        <v>120.4</v>
      </c>
      <c r="AN702" s="141">
        <v>120.6</v>
      </c>
      <c r="AO702" s="141">
        <v>120.6</v>
      </c>
      <c r="AP702" s="141">
        <v>121.1</v>
      </c>
      <c r="AQ702" s="141">
        <v>120.6</v>
      </c>
      <c r="AR702" s="141">
        <v>120.6</v>
      </c>
      <c r="AS702" s="141">
        <v>126</v>
      </c>
      <c r="AT702" s="141">
        <v>126.8</v>
      </c>
      <c r="AU702" s="141">
        <v>126.8</v>
      </c>
      <c r="AV702" s="141">
        <v>126.8</v>
      </c>
      <c r="AW702" s="141">
        <v>126.8</v>
      </c>
      <c r="AX702" s="141">
        <v>126.8</v>
      </c>
      <c r="AY702" s="141">
        <v>126.7</v>
      </c>
      <c r="AZ702" s="141">
        <v>126.4</v>
      </c>
      <c r="BA702" s="141">
        <v>126.4</v>
      </c>
      <c r="BB702" s="141">
        <v>123.7</v>
      </c>
      <c r="BC702" s="141">
        <v>123.5</v>
      </c>
      <c r="BD702" s="141">
        <v>123.5</v>
      </c>
      <c r="BE702" s="141">
        <v>123.5</v>
      </c>
      <c r="BF702" s="141">
        <v>123.5</v>
      </c>
      <c r="BG702" s="141">
        <v>123.5</v>
      </c>
      <c r="BH702" s="141">
        <v>123.4</v>
      </c>
      <c r="BI702" s="141">
        <v>123.4</v>
      </c>
      <c r="BJ702" s="141">
        <v>123.4</v>
      </c>
      <c r="BK702" s="141">
        <v>123.4</v>
      </c>
      <c r="BL702" s="141">
        <v>124</v>
      </c>
      <c r="BM702" s="141">
        <v>126.7</v>
      </c>
      <c r="BN702" s="141">
        <v>129.1</v>
      </c>
      <c r="BO702" s="141">
        <v>141.1</v>
      </c>
      <c r="BP702" s="141">
        <v>139.5</v>
      </c>
      <c r="BQ702" s="141">
        <v>141.1</v>
      </c>
      <c r="BR702" s="141">
        <v>139.9</v>
      </c>
      <c r="BS702" s="141">
        <v>139.19999999999999</v>
      </c>
      <c r="BT702" s="141">
        <v>140</v>
      </c>
      <c r="BU702" s="141">
        <v>140.19999999999999</v>
      </c>
      <c r="BV702" s="141">
        <v>139.80000000000001</v>
      </c>
      <c r="BW702" s="141">
        <v>139.6</v>
      </c>
      <c r="BX702" s="141">
        <v>142.4</v>
      </c>
      <c r="BY702" s="141">
        <v>142.80000000000001</v>
      </c>
      <c r="BZ702" s="141">
        <v>144.80000000000001</v>
      </c>
      <c r="CA702" s="141">
        <v>143.1</v>
      </c>
      <c r="CB702" s="141">
        <v>145.80000000000001</v>
      </c>
      <c r="CC702" s="141">
        <v>146.30000000000001</v>
      </c>
      <c r="CD702" s="141">
        <v>146.30000000000001</v>
      </c>
      <c r="CE702" s="141">
        <v>146.30000000000001</v>
      </c>
      <c r="CF702" s="141">
        <v>146.30000000000001</v>
      </c>
      <c r="CG702" s="141">
        <v>142.30000000000001</v>
      </c>
      <c r="CH702" s="141">
        <v>142.9</v>
      </c>
      <c r="CI702" s="141">
        <v>142.9</v>
      </c>
      <c r="CJ702" s="141">
        <v>143.1</v>
      </c>
      <c r="CK702" s="141">
        <v>143.19999999999999</v>
      </c>
      <c r="CL702" s="141">
        <v>143.19999999999999</v>
      </c>
    </row>
    <row r="703" spans="1:90" x14ac:dyDescent="0.2">
      <c r="A703" s="138" t="s">
        <v>4150</v>
      </c>
      <c r="B703" s="138" t="s">
        <v>4151</v>
      </c>
      <c r="C703" s="139">
        <v>1.0149999999999999E-2</v>
      </c>
      <c r="D703" s="141">
        <v>99</v>
      </c>
      <c r="E703" s="141">
        <v>96.8</v>
      </c>
      <c r="F703" s="141">
        <v>96.8</v>
      </c>
      <c r="G703" s="141">
        <v>101.1</v>
      </c>
      <c r="H703" s="141">
        <v>101.1</v>
      </c>
      <c r="I703" s="141">
        <v>101.1</v>
      </c>
      <c r="J703" s="141">
        <v>101.1</v>
      </c>
      <c r="K703" s="141">
        <v>101.1</v>
      </c>
      <c r="L703" s="141">
        <v>101.1</v>
      </c>
      <c r="M703" s="141">
        <v>101.1</v>
      </c>
      <c r="N703" s="141">
        <v>101.1</v>
      </c>
      <c r="O703" s="141">
        <v>101.1</v>
      </c>
      <c r="P703" s="141">
        <v>101.1</v>
      </c>
      <c r="Q703" s="141">
        <v>101.1</v>
      </c>
      <c r="R703" s="141">
        <v>101.1</v>
      </c>
      <c r="S703" s="141">
        <v>101.6</v>
      </c>
      <c r="T703" s="141">
        <v>101.6</v>
      </c>
      <c r="U703" s="141">
        <v>100.7</v>
      </c>
      <c r="V703" s="141">
        <v>100.7</v>
      </c>
      <c r="W703" s="141">
        <v>100.7</v>
      </c>
      <c r="X703" s="141">
        <v>100.7</v>
      </c>
      <c r="Y703" s="141">
        <v>100.7</v>
      </c>
      <c r="Z703" s="141">
        <v>100.7</v>
      </c>
      <c r="AA703" s="141">
        <v>100.7</v>
      </c>
      <c r="AB703" s="141">
        <v>100</v>
      </c>
      <c r="AC703" s="141">
        <v>100</v>
      </c>
      <c r="AD703" s="141">
        <v>100</v>
      </c>
      <c r="AE703" s="141">
        <v>103.1</v>
      </c>
      <c r="AF703" s="141">
        <v>103.1</v>
      </c>
      <c r="AG703" s="141">
        <v>103.1</v>
      </c>
      <c r="AH703" s="141">
        <v>103.1</v>
      </c>
      <c r="AI703" s="141">
        <v>103.1</v>
      </c>
      <c r="AJ703" s="141">
        <v>103.1</v>
      </c>
      <c r="AK703" s="141">
        <v>103.1</v>
      </c>
      <c r="AL703" s="141">
        <v>103.1</v>
      </c>
      <c r="AM703" s="141">
        <v>103.1</v>
      </c>
      <c r="AN703" s="141">
        <v>104</v>
      </c>
      <c r="AO703" s="141">
        <v>104</v>
      </c>
      <c r="AP703" s="141">
        <v>104</v>
      </c>
      <c r="AQ703" s="141">
        <v>104</v>
      </c>
      <c r="AR703" s="141">
        <v>104</v>
      </c>
      <c r="AS703" s="141">
        <v>103.6</v>
      </c>
      <c r="AT703" s="141">
        <v>103.6</v>
      </c>
      <c r="AU703" s="141">
        <v>103.6</v>
      </c>
      <c r="AV703" s="141">
        <v>103.6</v>
      </c>
      <c r="AW703" s="141">
        <v>103.6</v>
      </c>
      <c r="AX703" s="141">
        <v>103.6</v>
      </c>
      <c r="AY703" s="141">
        <v>102.9</v>
      </c>
      <c r="AZ703" s="141">
        <v>94.1</v>
      </c>
      <c r="BA703" s="141">
        <v>101.9</v>
      </c>
      <c r="BB703" s="141">
        <v>95.3</v>
      </c>
      <c r="BC703" s="141">
        <v>95</v>
      </c>
      <c r="BD703" s="141">
        <v>94.4</v>
      </c>
      <c r="BE703" s="141">
        <v>95.2</v>
      </c>
      <c r="BF703" s="141">
        <v>95.3</v>
      </c>
      <c r="BG703" s="141">
        <v>95.3</v>
      </c>
      <c r="BH703" s="141">
        <v>95.3</v>
      </c>
      <c r="BI703" s="141">
        <v>95.3</v>
      </c>
      <c r="BJ703" s="141">
        <v>95.3</v>
      </c>
      <c r="BK703" s="141">
        <v>95.3</v>
      </c>
      <c r="BL703" s="141">
        <v>95.4</v>
      </c>
      <c r="BM703" s="141">
        <v>95.6</v>
      </c>
      <c r="BN703" s="141">
        <v>96.1</v>
      </c>
      <c r="BO703" s="141">
        <v>96.1</v>
      </c>
      <c r="BP703" s="141">
        <v>96.1</v>
      </c>
      <c r="BQ703" s="141">
        <v>96.1</v>
      </c>
      <c r="BR703" s="141">
        <v>96.1</v>
      </c>
      <c r="BS703" s="141">
        <v>96.1</v>
      </c>
      <c r="BT703" s="141">
        <v>96.1</v>
      </c>
      <c r="BU703" s="141">
        <v>96.1</v>
      </c>
      <c r="BV703" s="141">
        <v>96.1</v>
      </c>
      <c r="BW703" s="141">
        <v>96.1</v>
      </c>
      <c r="BX703" s="141">
        <v>100.7</v>
      </c>
      <c r="BY703" s="141">
        <v>100.7</v>
      </c>
      <c r="BZ703" s="141">
        <v>100.7</v>
      </c>
      <c r="CA703" s="141">
        <v>100.7</v>
      </c>
      <c r="CB703" s="141">
        <v>100.7</v>
      </c>
      <c r="CC703" s="141">
        <v>100.7</v>
      </c>
      <c r="CD703" s="141">
        <v>100.7</v>
      </c>
      <c r="CE703" s="141">
        <v>100.7</v>
      </c>
      <c r="CF703" s="141">
        <v>100.7</v>
      </c>
      <c r="CG703" s="141">
        <v>106.4</v>
      </c>
      <c r="CH703" s="141">
        <v>110.2</v>
      </c>
      <c r="CI703" s="141">
        <v>110.2</v>
      </c>
      <c r="CJ703" s="141">
        <v>110.2</v>
      </c>
      <c r="CK703" s="141">
        <v>110.2</v>
      </c>
      <c r="CL703" s="141">
        <v>110.2</v>
      </c>
    </row>
    <row r="704" spans="1:90" x14ac:dyDescent="0.2">
      <c r="A704" s="138" t="s">
        <v>4152</v>
      </c>
      <c r="B704" s="138" t="s">
        <v>4153</v>
      </c>
      <c r="C704" s="139">
        <v>0.17083999999999999</v>
      </c>
      <c r="D704" s="141">
        <v>101.4</v>
      </c>
      <c r="E704" s="141">
        <v>100.7</v>
      </c>
      <c r="F704" s="141">
        <v>101.1</v>
      </c>
      <c r="G704" s="141">
        <v>101.2</v>
      </c>
      <c r="H704" s="141">
        <v>102.9</v>
      </c>
      <c r="I704" s="141">
        <v>104.7</v>
      </c>
      <c r="J704" s="141">
        <v>102.2</v>
      </c>
      <c r="K704" s="141">
        <v>101.8</v>
      </c>
      <c r="L704" s="141">
        <v>102.2</v>
      </c>
      <c r="M704" s="141">
        <v>102.5</v>
      </c>
      <c r="N704" s="141">
        <v>101.9</v>
      </c>
      <c r="O704" s="141">
        <v>101.8</v>
      </c>
      <c r="P704" s="141">
        <v>102.3</v>
      </c>
      <c r="Q704" s="141">
        <v>103.1</v>
      </c>
      <c r="R704" s="141">
        <v>103.9</v>
      </c>
      <c r="S704" s="141">
        <v>108</v>
      </c>
      <c r="T704" s="141">
        <v>107.6</v>
      </c>
      <c r="U704" s="141">
        <v>107</v>
      </c>
      <c r="V704" s="141">
        <v>107.6</v>
      </c>
      <c r="W704" s="141">
        <v>106.9</v>
      </c>
      <c r="X704" s="141">
        <v>107.5</v>
      </c>
      <c r="Y704" s="141">
        <v>107.6</v>
      </c>
      <c r="Z704" s="141">
        <v>107.5</v>
      </c>
      <c r="AA704" s="141">
        <v>106.9</v>
      </c>
      <c r="AB704" s="141">
        <v>107.2</v>
      </c>
      <c r="AC704" s="141">
        <v>107</v>
      </c>
      <c r="AD704" s="141">
        <v>107.3</v>
      </c>
      <c r="AE704" s="141">
        <v>111.2</v>
      </c>
      <c r="AF704" s="141">
        <v>111.9</v>
      </c>
      <c r="AG704" s="141">
        <v>112.4</v>
      </c>
      <c r="AH704" s="141">
        <v>112.7</v>
      </c>
      <c r="AI704" s="141">
        <v>112.9</v>
      </c>
      <c r="AJ704" s="141">
        <v>112.7</v>
      </c>
      <c r="AK704" s="141">
        <v>112.8</v>
      </c>
      <c r="AL704" s="141">
        <v>113.2</v>
      </c>
      <c r="AM704" s="141">
        <v>112.3</v>
      </c>
      <c r="AN704" s="141">
        <v>112.7</v>
      </c>
      <c r="AO704" s="141">
        <v>112.5</v>
      </c>
      <c r="AP704" s="141">
        <v>114.8</v>
      </c>
      <c r="AQ704" s="141">
        <v>115.6</v>
      </c>
      <c r="AR704" s="141">
        <v>115.6</v>
      </c>
      <c r="AS704" s="141">
        <v>115.6</v>
      </c>
      <c r="AT704" s="141">
        <v>115.6</v>
      </c>
      <c r="AU704" s="141">
        <v>118.1</v>
      </c>
      <c r="AV704" s="141">
        <v>118.1</v>
      </c>
      <c r="AW704" s="141">
        <v>118.1</v>
      </c>
      <c r="AX704" s="141">
        <v>118.1</v>
      </c>
      <c r="AY704" s="141">
        <v>118</v>
      </c>
      <c r="AZ704" s="141">
        <v>116.2</v>
      </c>
      <c r="BA704" s="141">
        <v>115.6</v>
      </c>
      <c r="BB704" s="141">
        <v>114.6</v>
      </c>
      <c r="BC704" s="141">
        <v>115.1</v>
      </c>
      <c r="BD704" s="141">
        <v>116.6</v>
      </c>
      <c r="BE704" s="141">
        <v>116.7</v>
      </c>
      <c r="BF704" s="141">
        <v>117</v>
      </c>
      <c r="BG704" s="141">
        <v>117</v>
      </c>
      <c r="BH704" s="141">
        <v>117</v>
      </c>
      <c r="BI704" s="141">
        <v>116.3</v>
      </c>
      <c r="BJ704" s="141">
        <v>117</v>
      </c>
      <c r="BK704" s="141">
        <v>119.2</v>
      </c>
      <c r="BL704" s="141">
        <v>126.1</v>
      </c>
      <c r="BM704" s="141">
        <v>127.4</v>
      </c>
      <c r="BN704" s="141">
        <v>129.9</v>
      </c>
      <c r="BO704" s="141">
        <v>134.30000000000001</v>
      </c>
      <c r="BP704" s="141">
        <v>135.6</v>
      </c>
      <c r="BQ704" s="141">
        <v>135.6</v>
      </c>
      <c r="BR704" s="141">
        <v>135.6</v>
      </c>
      <c r="BS704" s="141">
        <v>135.6</v>
      </c>
      <c r="BT704" s="141">
        <v>135.6</v>
      </c>
      <c r="BU704" s="141">
        <v>135.6</v>
      </c>
      <c r="BV704" s="141">
        <v>135.6</v>
      </c>
      <c r="BW704" s="141">
        <v>136.9</v>
      </c>
      <c r="BX704" s="141">
        <v>134</v>
      </c>
      <c r="BY704" s="141">
        <v>134</v>
      </c>
      <c r="BZ704" s="141">
        <v>134.5</v>
      </c>
      <c r="CA704" s="141">
        <v>134.30000000000001</v>
      </c>
      <c r="CB704" s="141">
        <v>134</v>
      </c>
      <c r="CC704" s="141">
        <v>135</v>
      </c>
      <c r="CD704" s="141">
        <v>136.6</v>
      </c>
      <c r="CE704" s="141">
        <v>136.6</v>
      </c>
      <c r="CF704" s="141">
        <v>136.6</v>
      </c>
      <c r="CG704" s="141">
        <v>136.80000000000001</v>
      </c>
      <c r="CH704" s="141">
        <v>136.6</v>
      </c>
      <c r="CI704" s="141">
        <v>137</v>
      </c>
      <c r="CJ704" s="141">
        <v>136.19999999999999</v>
      </c>
      <c r="CK704" s="141">
        <v>136.19999999999999</v>
      </c>
      <c r="CL704" s="141">
        <v>136.5</v>
      </c>
    </row>
    <row r="705" spans="1:90" x14ac:dyDescent="0.2">
      <c r="A705" s="138" t="s">
        <v>4154</v>
      </c>
      <c r="B705" s="138" t="s">
        <v>4155</v>
      </c>
      <c r="C705" s="139">
        <v>3.193E-2</v>
      </c>
      <c r="D705" s="141">
        <v>100</v>
      </c>
      <c r="E705" s="141">
        <v>100</v>
      </c>
      <c r="F705" s="141">
        <v>100</v>
      </c>
      <c r="G705" s="141">
        <v>109.4</v>
      </c>
      <c r="H705" s="141">
        <v>109.4</v>
      </c>
      <c r="I705" s="141">
        <v>109.4</v>
      </c>
      <c r="J705" s="141">
        <v>109.4</v>
      </c>
      <c r="K705" s="141">
        <v>109.4</v>
      </c>
      <c r="L705" s="141">
        <v>109.4</v>
      </c>
      <c r="M705" s="141">
        <v>109.4</v>
      </c>
      <c r="N705" s="141">
        <v>109.4</v>
      </c>
      <c r="O705" s="141">
        <v>109.4</v>
      </c>
      <c r="P705" s="141">
        <v>109.4</v>
      </c>
      <c r="Q705" s="141">
        <v>109.8</v>
      </c>
      <c r="R705" s="141">
        <v>110.2</v>
      </c>
      <c r="S705" s="141">
        <v>95.9</v>
      </c>
      <c r="T705" s="141">
        <v>95.9</v>
      </c>
      <c r="U705" s="141">
        <v>96.4</v>
      </c>
      <c r="V705" s="141">
        <v>96.8</v>
      </c>
      <c r="W705" s="141">
        <v>96.8</v>
      </c>
      <c r="X705" s="141">
        <v>96.8</v>
      </c>
      <c r="Y705" s="141">
        <v>96.8</v>
      </c>
      <c r="Z705" s="141">
        <v>96.8</v>
      </c>
      <c r="AA705" s="141">
        <v>96.8</v>
      </c>
      <c r="AB705" s="141">
        <v>96.8</v>
      </c>
      <c r="AC705" s="141">
        <v>96.8</v>
      </c>
      <c r="AD705" s="141">
        <v>96.8</v>
      </c>
      <c r="AE705" s="141">
        <v>94.4</v>
      </c>
      <c r="AF705" s="141">
        <v>99.3</v>
      </c>
      <c r="AG705" s="141">
        <v>99.3</v>
      </c>
      <c r="AH705" s="141">
        <v>99.3</v>
      </c>
      <c r="AI705" s="141">
        <v>99.3</v>
      </c>
      <c r="AJ705" s="141">
        <v>100.1</v>
      </c>
      <c r="AK705" s="141">
        <v>100.1</v>
      </c>
      <c r="AL705" s="141">
        <v>100.1</v>
      </c>
      <c r="AM705" s="141">
        <v>100.1</v>
      </c>
      <c r="AN705" s="141">
        <v>100.1</v>
      </c>
      <c r="AO705" s="141">
        <v>100.1</v>
      </c>
      <c r="AP705" s="141">
        <v>100.9</v>
      </c>
      <c r="AQ705" s="141">
        <v>100.3</v>
      </c>
      <c r="AR705" s="141">
        <v>100.3</v>
      </c>
      <c r="AS705" s="141">
        <v>100.3</v>
      </c>
      <c r="AT705" s="141">
        <v>100.3</v>
      </c>
      <c r="AU705" s="141">
        <v>100.3</v>
      </c>
      <c r="AV705" s="141">
        <v>100.3</v>
      </c>
      <c r="AW705" s="141">
        <v>100.3</v>
      </c>
      <c r="AX705" s="141">
        <v>100.3</v>
      </c>
      <c r="AY705" s="141">
        <v>97.8</v>
      </c>
      <c r="AZ705" s="141">
        <v>98.1</v>
      </c>
      <c r="BA705" s="141">
        <v>98</v>
      </c>
      <c r="BB705" s="141">
        <v>97.6</v>
      </c>
      <c r="BC705" s="141">
        <v>100.4</v>
      </c>
      <c r="BD705" s="141">
        <v>108.8</v>
      </c>
      <c r="BE705" s="141">
        <v>108.8</v>
      </c>
      <c r="BF705" s="141">
        <v>108.8</v>
      </c>
      <c r="BG705" s="141">
        <v>108.8</v>
      </c>
      <c r="BH705" s="141">
        <v>108.8</v>
      </c>
      <c r="BI705" s="141">
        <v>108.8</v>
      </c>
      <c r="BJ705" s="141">
        <v>108.8</v>
      </c>
      <c r="BK705" s="141">
        <v>108.8</v>
      </c>
      <c r="BL705" s="141">
        <v>108.8</v>
      </c>
      <c r="BM705" s="141">
        <v>108.8</v>
      </c>
      <c r="BN705" s="141">
        <v>145.4</v>
      </c>
      <c r="BO705" s="141">
        <v>142.19999999999999</v>
      </c>
      <c r="BP705" s="141">
        <v>142.19999999999999</v>
      </c>
      <c r="BQ705" s="141">
        <v>142.19999999999999</v>
      </c>
      <c r="BR705" s="141">
        <v>142.19999999999999</v>
      </c>
      <c r="BS705" s="141">
        <v>142.19999999999999</v>
      </c>
      <c r="BT705" s="141">
        <v>142.19999999999999</v>
      </c>
      <c r="BU705" s="141">
        <v>142.19999999999999</v>
      </c>
      <c r="BV705" s="141">
        <v>142.19999999999999</v>
      </c>
      <c r="BW705" s="141">
        <v>142.19999999999999</v>
      </c>
      <c r="BX705" s="141">
        <v>153</v>
      </c>
      <c r="BY705" s="141">
        <v>153.80000000000001</v>
      </c>
      <c r="BZ705" s="141">
        <v>156.19999999999999</v>
      </c>
      <c r="CA705" s="141">
        <v>157</v>
      </c>
      <c r="CB705" s="141">
        <v>157</v>
      </c>
      <c r="CC705" s="141">
        <v>157</v>
      </c>
      <c r="CD705" s="141">
        <v>157</v>
      </c>
      <c r="CE705" s="141">
        <v>157</v>
      </c>
      <c r="CF705" s="141">
        <v>155.30000000000001</v>
      </c>
      <c r="CG705" s="141">
        <v>155.69999999999999</v>
      </c>
      <c r="CH705" s="141">
        <v>156.4</v>
      </c>
      <c r="CI705" s="141">
        <v>156.4</v>
      </c>
      <c r="CJ705" s="141">
        <v>156.4</v>
      </c>
      <c r="CK705" s="141">
        <v>156.4</v>
      </c>
      <c r="CL705" s="141">
        <v>157.1</v>
      </c>
    </row>
    <row r="706" spans="1:90" x14ac:dyDescent="0.2">
      <c r="A706" s="138" t="s">
        <v>4156</v>
      </c>
      <c r="B706" s="138" t="s">
        <v>4157</v>
      </c>
      <c r="C706" s="139">
        <v>2.5100000000000001E-2</v>
      </c>
      <c r="D706" s="141">
        <v>99</v>
      </c>
      <c r="E706" s="141">
        <v>105.8</v>
      </c>
      <c r="F706" s="141">
        <v>105.8</v>
      </c>
      <c r="G706" s="141">
        <v>104.5</v>
      </c>
      <c r="H706" s="141">
        <v>103.3</v>
      </c>
      <c r="I706" s="141">
        <v>103.5</v>
      </c>
      <c r="J706" s="141">
        <v>107.1</v>
      </c>
      <c r="K706" s="141">
        <v>107.8</v>
      </c>
      <c r="L706" s="141">
        <v>105.8</v>
      </c>
      <c r="M706" s="141">
        <v>106.5</v>
      </c>
      <c r="N706" s="141">
        <v>103.5</v>
      </c>
      <c r="O706" s="141">
        <v>106</v>
      </c>
      <c r="P706" s="141">
        <v>112</v>
      </c>
      <c r="Q706" s="141">
        <v>104.1</v>
      </c>
      <c r="R706" s="141">
        <v>103.3</v>
      </c>
      <c r="S706" s="141">
        <v>106.8</v>
      </c>
      <c r="T706" s="141">
        <v>105.7</v>
      </c>
      <c r="U706" s="141">
        <v>105.7</v>
      </c>
      <c r="V706" s="141">
        <v>108.3</v>
      </c>
      <c r="W706" s="141">
        <v>105</v>
      </c>
      <c r="X706" s="141">
        <v>107.8</v>
      </c>
      <c r="Y706" s="141">
        <v>105.7</v>
      </c>
      <c r="Z706" s="141">
        <v>107.9</v>
      </c>
      <c r="AA706" s="141">
        <v>108.3</v>
      </c>
      <c r="AB706" s="141">
        <v>105.8</v>
      </c>
      <c r="AC706" s="141">
        <v>107.2</v>
      </c>
      <c r="AD706" s="141">
        <v>106.8</v>
      </c>
      <c r="AE706" s="141">
        <v>109.6</v>
      </c>
      <c r="AF706" s="141">
        <v>109.6</v>
      </c>
      <c r="AG706" s="141">
        <v>110.8</v>
      </c>
      <c r="AH706" s="141">
        <v>111.1</v>
      </c>
      <c r="AI706" s="141">
        <v>107.5</v>
      </c>
      <c r="AJ706" s="141">
        <v>107.5</v>
      </c>
      <c r="AK706" s="141">
        <v>113</v>
      </c>
      <c r="AL706" s="141">
        <v>115.3</v>
      </c>
      <c r="AM706" s="141">
        <v>115.1</v>
      </c>
      <c r="AN706" s="141">
        <v>112.5</v>
      </c>
      <c r="AO706" s="141">
        <v>112.5</v>
      </c>
      <c r="AP706" s="141">
        <v>108.3</v>
      </c>
      <c r="AQ706" s="141">
        <v>102.6</v>
      </c>
      <c r="AR706" s="141">
        <v>102.6</v>
      </c>
      <c r="AS706" s="141">
        <v>120.3</v>
      </c>
      <c r="AT706" s="141">
        <v>120.3</v>
      </c>
      <c r="AU706" s="141">
        <v>120.3</v>
      </c>
      <c r="AV706" s="141">
        <v>120.3</v>
      </c>
      <c r="AW706" s="141">
        <v>120.3</v>
      </c>
      <c r="AX706" s="141">
        <v>119.1</v>
      </c>
      <c r="AY706" s="141">
        <v>118.9</v>
      </c>
      <c r="AZ706" s="141">
        <v>123.3</v>
      </c>
      <c r="BA706" s="141">
        <v>123.2</v>
      </c>
      <c r="BB706" s="141">
        <v>123</v>
      </c>
      <c r="BC706" s="141">
        <v>123</v>
      </c>
      <c r="BD706" s="141">
        <v>123</v>
      </c>
      <c r="BE706" s="141">
        <v>123</v>
      </c>
      <c r="BF706" s="141">
        <v>123</v>
      </c>
      <c r="BG706" s="141">
        <v>123</v>
      </c>
      <c r="BH706" s="141">
        <v>123</v>
      </c>
      <c r="BI706" s="141">
        <v>115.3</v>
      </c>
      <c r="BJ706" s="141">
        <v>105.1</v>
      </c>
      <c r="BK706" s="141">
        <v>100</v>
      </c>
      <c r="BL706" s="141">
        <v>98.9</v>
      </c>
      <c r="BM706" s="141">
        <v>98.9</v>
      </c>
      <c r="BN706" s="141">
        <v>101.4</v>
      </c>
      <c r="BO706" s="141">
        <v>97.4</v>
      </c>
      <c r="BP706" s="141">
        <v>127.1</v>
      </c>
      <c r="BQ706" s="141">
        <v>120.7</v>
      </c>
      <c r="BR706" s="141">
        <v>125.2</v>
      </c>
      <c r="BS706" s="141">
        <v>128.19999999999999</v>
      </c>
      <c r="BT706" s="141">
        <v>131</v>
      </c>
      <c r="BU706" s="141">
        <v>105</v>
      </c>
      <c r="BV706" s="141">
        <v>105</v>
      </c>
      <c r="BW706" s="141">
        <v>105</v>
      </c>
      <c r="BX706" s="141">
        <v>105</v>
      </c>
      <c r="BY706" s="141">
        <v>107.2</v>
      </c>
      <c r="BZ706" s="141">
        <v>107.9</v>
      </c>
      <c r="CA706" s="141">
        <v>112.5</v>
      </c>
      <c r="CB706" s="141">
        <v>122.2</v>
      </c>
      <c r="CC706" s="141">
        <v>120.6</v>
      </c>
      <c r="CD706" s="141">
        <v>120.6</v>
      </c>
      <c r="CE706" s="141">
        <v>121.3</v>
      </c>
      <c r="CF706" s="141">
        <v>120.6</v>
      </c>
      <c r="CG706" s="141">
        <v>120.6</v>
      </c>
      <c r="CH706" s="141">
        <v>120.6</v>
      </c>
      <c r="CI706" s="141">
        <v>120.2</v>
      </c>
      <c r="CJ706" s="141">
        <v>119.6</v>
      </c>
      <c r="CK706" s="141">
        <v>120.1</v>
      </c>
      <c r="CL706" s="141">
        <v>123.3</v>
      </c>
    </row>
    <row r="707" spans="1:90" x14ac:dyDescent="0.2">
      <c r="A707" s="138" t="s">
        <v>4158</v>
      </c>
      <c r="B707" s="138" t="s">
        <v>4159</v>
      </c>
      <c r="C707" s="139">
        <v>8.9800000000000001E-3</v>
      </c>
      <c r="D707" s="141">
        <v>101.1</v>
      </c>
      <c r="E707" s="141">
        <v>101.1</v>
      </c>
      <c r="F707" s="141">
        <v>101.7</v>
      </c>
      <c r="G707" s="141">
        <v>96.4</v>
      </c>
      <c r="H707" s="141">
        <v>96.4</v>
      </c>
      <c r="I707" s="141">
        <v>97.4</v>
      </c>
      <c r="J707" s="141">
        <v>97.4</v>
      </c>
      <c r="K707" s="141">
        <v>97.4</v>
      </c>
      <c r="L707" s="141">
        <v>97.4</v>
      </c>
      <c r="M707" s="141">
        <v>97.4</v>
      </c>
      <c r="N707" s="141">
        <v>97.4</v>
      </c>
      <c r="O707" s="141">
        <v>97.4</v>
      </c>
      <c r="P707" s="141">
        <v>98.7</v>
      </c>
      <c r="Q707" s="141">
        <v>98.7</v>
      </c>
      <c r="R707" s="141">
        <v>98.7</v>
      </c>
      <c r="S707" s="141">
        <v>99.5</v>
      </c>
      <c r="T707" s="141">
        <v>99.5</v>
      </c>
      <c r="U707" s="141">
        <v>100.6</v>
      </c>
      <c r="V707" s="141">
        <v>100.6</v>
      </c>
      <c r="W707" s="141">
        <v>100.6</v>
      </c>
      <c r="X707" s="141">
        <v>100.6</v>
      </c>
      <c r="Y707" s="141">
        <v>100.6</v>
      </c>
      <c r="Z707" s="141">
        <v>100.6</v>
      </c>
      <c r="AA707" s="141">
        <v>100.6</v>
      </c>
      <c r="AB707" s="141">
        <v>100.6</v>
      </c>
      <c r="AC707" s="141">
        <v>100.6</v>
      </c>
      <c r="AD707" s="141">
        <v>100.6</v>
      </c>
      <c r="AE707" s="141">
        <v>100.6</v>
      </c>
      <c r="AF707" s="141">
        <v>100.6</v>
      </c>
      <c r="AG707" s="141">
        <v>100.6</v>
      </c>
      <c r="AH707" s="141">
        <v>100.6</v>
      </c>
      <c r="AI707" s="141">
        <v>100.6</v>
      </c>
      <c r="AJ707" s="141">
        <v>100.6</v>
      </c>
      <c r="AK707" s="141">
        <v>100.6</v>
      </c>
      <c r="AL707" s="141">
        <v>100.6</v>
      </c>
      <c r="AM707" s="141">
        <v>100.6</v>
      </c>
      <c r="AN707" s="141">
        <v>103.6</v>
      </c>
      <c r="AO707" s="141">
        <v>103.6</v>
      </c>
      <c r="AP707" s="141">
        <v>103.6</v>
      </c>
      <c r="AQ707" s="141">
        <v>107.6</v>
      </c>
      <c r="AR707" s="141">
        <v>107.6</v>
      </c>
      <c r="AS707" s="141">
        <v>107.6</v>
      </c>
      <c r="AT707" s="141">
        <v>107.6</v>
      </c>
      <c r="AU707" s="141">
        <v>107.6</v>
      </c>
      <c r="AV707" s="141">
        <v>107.6</v>
      </c>
      <c r="AW707" s="141">
        <v>107.6</v>
      </c>
      <c r="AX707" s="141">
        <v>107.6</v>
      </c>
      <c r="AY707" s="141">
        <v>107.1</v>
      </c>
      <c r="AZ707" s="141">
        <v>106.3</v>
      </c>
      <c r="BA707" s="141">
        <v>106.4</v>
      </c>
      <c r="BB707" s="141">
        <v>104.6</v>
      </c>
      <c r="BC707" s="141">
        <v>101.8</v>
      </c>
      <c r="BD707" s="141">
        <v>101.8</v>
      </c>
      <c r="BE707" s="141">
        <v>101.8</v>
      </c>
      <c r="BF707" s="141">
        <v>101.8</v>
      </c>
      <c r="BG707" s="141">
        <v>101.8</v>
      </c>
      <c r="BH707" s="141">
        <v>101.8</v>
      </c>
      <c r="BI707" s="141">
        <v>101.8</v>
      </c>
      <c r="BJ707" s="141">
        <v>101.8</v>
      </c>
      <c r="BK707" s="141">
        <v>101.8</v>
      </c>
      <c r="BL707" s="141">
        <v>177.3</v>
      </c>
      <c r="BM707" s="141">
        <v>177.3</v>
      </c>
      <c r="BN707" s="141">
        <v>179.7</v>
      </c>
      <c r="BO707" s="141">
        <v>179.1</v>
      </c>
      <c r="BP707" s="141">
        <v>177.5</v>
      </c>
      <c r="BQ707" s="141">
        <v>177.5</v>
      </c>
      <c r="BR707" s="141">
        <v>177.5</v>
      </c>
      <c r="BS707" s="141">
        <v>177.5</v>
      </c>
      <c r="BT707" s="141">
        <v>177.5</v>
      </c>
      <c r="BU707" s="141">
        <v>177.5</v>
      </c>
      <c r="BV707" s="141">
        <v>177.5</v>
      </c>
      <c r="BW707" s="141">
        <v>178.8</v>
      </c>
      <c r="BX707" s="141">
        <v>178.8</v>
      </c>
      <c r="BY707" s="141">
        <v>178.8</v>
      </c>
      <c r="BZ707" s="141">
        <v>178.8</v>
      </c>
      <c r="CA707" s="141">
        <v>178.8</v>
      </c>
      <c r="CB707" s="141">
        <v>175.6</v>
      </c>
      <c r="CC707" s="141">
        <v>175.6</v>
      </c>
      <c r="CD707" s="141">
        <v>175.6</v>
      </c>
      <c r="CE707" s="141">
        <v>176.9</v>
      </c>
      <c r="CF707" s="141">
        <v>176.9</v>
      </c>
      <c r="CG707" s="141">
        <v>176.9</v>
      </c>
      <c r="CH707" s="141">
        <v>176.9</v>
      </c>
      <c r="CI707" s="141">
        <v>178.5</v>
      </c>
      <c r="CJ707" s="141">
        <v>181</v>
      </c>
      <c r="CK707" s="141">
        <v>181</v>
      </c>
      <c r="CL707" s="141">
        <v>181.2</v>
      </c>
    </row>
    <row r="708" spans="1:90" x14ac:dyDescent="0.2">
      <c r="A708" s="138" t="s">
        <v>4160</v>
      </c>
      <c r="B708" s="138" t="s">
        <v>4161</v>
      </c>
      <c r="C708" s="139">
        <v>6.1929999999999999E-2</v>
      </c>
      <c r="D708" s="141">
        <v>99.9</v>
      </c>
      <c r="E708" s="141">
        <v>100.3</v>
      </c>
      <c r="F708" s="141">
        <v>100.3</v>
      </c>
      <c r="G708" s="141">
        <v>101.4</v>
      </c>
      <c r="H708" s="141">
        <v>101.1</v>
      </c>
      <c r="I708" s="141">
        <v>101.1</v>
      </c>
      <c r="J708" s="141">
        <v>101.1</v>
      </c>
      <c r="K708" s="141">
        <v>101.1</v>
      </c>
      <c r="L708" s="141">
        <v>101.1</v>
      </c>
      <c r="M708" s="141">
        <v>101.1</v>
      </c>
      <c r="N708" s="141">
        <v>101.1</v>
      </c>
      <c r="O708" s="141">
        <v>101.1</v>
      </c>
      <c r="P708" s="141">
        <v>101.1</v>
      </c>
      <c r="Q708" s="141">
        <v>101.2</v>
      </c>
      <c r="R708" s="141">
        <v>101.1</v>
      </c>
      <c r="S708" s="141">
        <v>102.9</v>
      </c>
      <c r="T708" s="141">
        <v>102.9</v>
      </c>
      <c r="U708" s="141">
        <v>102.9</v>
      </c>
      <c r="V708" s="141">
        <v>102.9</v>
      </c>
      <c r="W708" s="141">
        <v>102.9</v>
      </c>
      <c r="X708" s="141">
        <v>102.9</v>
      </c>
      <c r="Y708" s="141">
        <v>102.9</v>
      </c>
      <c r="Z708" s="141">
        <v>102.9</v>
      </c>
      <c r="AA708" s="141">
        <v>102.9</v>
      </c>
      <c r="AB708" s="141">
        <v>102.9</v>
      </c>
      <c r="AC708" s="141">
        <v>102.9</v>
      </c>
      <c r="AD708" s="141">
        <v>103.6</v>
      </c>
      <c r="AE708" s="141">
        <v>105.2</v>
      </c>
      <c r="AF708" s="141">
        <v>105.2</v>
      </c>
      <c r="AG708" s="141">
        <v>105.2</v>
      </c>
      <c r="AH708" s="141">
        <v>105.1</v>
      </c>
      <c r="AI708" s="141">
        <v>105</v>
      </c>
      <c r="AJ708" s="141">
        <v>105</v>
      </c>
      <c r="AK708" s="141">
        <v>105</v>
      </c>
      <c r="AL708" s="141">
        <v>105</v>
      </c>
      <c r="AM708" s="141">
        <v>105</v>
      </c>
      <c r="AN708" s="141">
        <v>103.7</v>
      </c>
      <c r="AO708" s="141">
        <v>103.7</v>
      </c>
      <c r="AP708" s="141">
        <v>104</v>
      </c>
      <c r="AQ708" s="141">
        <v>102.4</v>
      </c>
      <c r="AR708" s="141">
        <v>102.6</v>
      </c>
      <c r="AS708" s="141">
        <v>102.6</v>
      </c>
      <c r="AT708" s="141">
        <v>102.6</v>
      </c>
      <c r="AU708" s="141">
        <v>102.6</v>
      </c>
      <c r="AV708" s="141">
        <v>102.6</v>
      </c>
      <c r="AW708" s="141">
        <v>102.6</v>
      </c>
      <c r="AX708" s="141">
        <v>102.6</v>
      </c>
      <c r="AY708" s="141">
        <v>101.7</v>
      </c>
      <c r="AZ708" s="141">
        <v>101.4</v>
      </c>
      <c r="BA708" s="141">
        <v>101.3</v>
      </c>
      <c r="BB708" s="141">
        <v>101.1</v>
      </c>
      <c r="BC708" s="141">
        <v>101.1</v>
      </c>
      <c r="BD708" s="141">
        <v>101.1</v>
      </c>
      <c r="BE708" s="141">
        <v>101.1</v>
      </c>
      <c r="BF708" s="141">
        <v>101.1</v>
      </c>
      <c r="BG708" s="141">
        <v>101.1</v>
      </c>
      <c r="BH708" s="141">
        <v>100.9</v>
      </c>
      <c r="BI708" s="141">
        <v>100.7</v>
      </c>
      <c r="BJ708" s="141">
        <v>100.6</v>
      </c>
      <c r="BK708" s="141">
        <v>100.6</v>
      </c>
      <c r="BL708" s="141">
        <v>102</v>
      </c>
      <c r="BM708" s="141">
        <v>102</v>
      </c>
      <c r="BN708" s="141">
        <v>102</v>
      </c>
      <c r="BO708" s="141">
        <v>99.4</v>
      </c>
      <c r="BP708" s="141">
        <v>99.4</v>
      </c>
      <c r="BQ708" s="141">
        <v>99.4</v>
      </c>
      <c r="BR708" s="141">
        <v>99.4</v>
      </c>
      <c r="BS708" s="141">
        <v>99.4</v>
      </c>
      <c r="BT708" s="141">
        <v>99.4</v>
      </c>
      <c r="BU708" s="141">
        <v>98.6</v>
      </c>
      <c r="BV708" s="141">
        <v>97.5</v>
      </c>
      <c r="BW708" s="141">
        <v>97.5</v>
      </c>
      <c r="BX708" s="141">
        <v>97</v>
      </c>
      <c r="BY708" s="141">
        <v>95.8</v>
      </c>
      <c r="BZ708" s="141">
        <v>95.7</v>
      </c>
      <c r="CA708" s="141">
        <v>95.7</v>
      </c>
      <c r="CB708" s="141">
        <v>95.7</v>
      </c>
      <c r="CC708" s="141">
        <v>96</v>
      </c>
      <c r="CD708" s="141">
        <v>97.7</v>
      </c>
      <c r="CE708" s="141">
        <v>97.7</v>
      </c>
      <c r="CF708" s="141">
        <v>97.7</v>
      </c>
      <c r="CG708" s="141">
        <v>97.7</v>
      </c>
      <c r="CH708" s="141">
        <v>97.7</v>
      </c>
      <c r="CI708" s="141">
        <v>97.7</v>
      </c>
      <c r="CJ708" s="141">
        <v>97.7</v>
      </c>
      <c r="CK708" s="141">
        <v>97.7</v>
      </c>
      <c r="CL708" s="141">
        <v>98.1</v>
      </c>
    </row>
    <row r="709" spans="1:90" x14ac:dyDescent="0.2">
      <c r="A709" s="138" t="s">
        <v>4162</v>
      </c>
      <c r="B709" s="138" t="s">
        <v>4163</v>
      </c>
      <c r="C709" s="139">
        <v>5.1360000000000003E-2</v>
      </c>
      <c r="D709" s="141">
        <v>100</v>
      </c>
      <c r="E709" s="141">
        <v>100</v>
      </c>
      <c r="F709" s="141">
        <v>100</v>
      </c>
      <c r="G709" s="141">
        <v>99.2</v>
      </c>
      <c r="H709" s="141">
        <v>99</v>
      </c>
      <c r="I709" s="141">
        <v>98.8</v>
      </c>
      <c r="J709" s="141">
        <v>98.8</v>
      </c>
      <c r="K709" s="141">
        <v>98.8</v>
      </c>
      <c r="L709" s="141">
        <v>98.8</v>
      </c>
      <c r="M709" s="141">
        <v>98.8</v>
      </c>
      <c r="N709" s="141">
        <v>98.8</v>
      </c>
      <c r="O709" s="141">
        <v>98.8</v>
      </c>
      <c r="P709" s="141">
        <v>99.1</v>
      </c>
      <c r="Q709" s="141">
        <v>99.1</v>
      </c>
      <c r="R709" s="141">
        <v>99.1</v>
      </c>
      <c r="S709" s="141">
        <v>99.5</v>
      </c>
      <c r="T709" s="141">
        <v>99.5</v>
      </c>
      <c r="U709" s="141">
        <v>99.5</v>
      </c>
      <c r="V709" s="141">
        <v>99.5</v>
      </c>
      <c r="W709" s="141">
        <v>99.5</v>
      </c>
      <c r="X709" s="141">
        <v>99.5</v>
      </c>
      <c r="Y709" s="141">
        <v>99.5</v>
      </c>
      <c r="Z709" s="141">
        <v>99.5</v>
      </c>
      <c r="AA709" s="141">
        <v>99.5</v>
      </c>
      <c r="AB709" s="141">
        <v>105.4</v>
      </c>
      <c r="AC709" s="141">
        <v>110.6</v>
      </c>
      <c r="AD709" s="141">
        <v>110.6</v>
      </c>
      <c r="AE709" s="141">
        <v>111.2</v>
      </c>
      <c r="AF709" s="141">
        <v>112.6</v>
      </c>
      <c r="AG709" s="141">
        <v>112.6</v>
      </c>
      <c r="AH709" s="141">
        <v>112.6</v>
      </c>
      <c r="AI709" s="141">
        <v>112.6</v>
      </c>
      <c r="AJ709" s="141">
        <v>112.6</v>
      </c>
      <c r="AK709" s="141">
        <v>112.6</v>
      </c>
      <c r="AL709" s="141">
        <v>111.5</v>
      </c>
      <c r="AM709" s="141">
        <v>111.5</v>
      </c>
      <c r="AN709" s="141">
        <v>120.4</v>
      </c>
      <c r="AO709" s="141">
        <v>120.4</v>
      </c>
      <c r="AP709" s="141">
        <v>119.9</v>
      </c>
      <c r="AQ709" s="141">
        <v>121.4</v>
      </c>
      <c r="AR709" s="141">
        <v>121.3</v>
      </c>
      <c r="AS709" s="141">
        <v>121.3</v>
      </c>
      <c r="AT709" s="141">
        <v>123.6</v>
      </c>
      <c r="AU709" s="141">
        <v>123.6</v>
      </c>
      <c r="AV709" s="141">
        <v>123.6</v>
      </c>
      <c r="AW709" s="141">
        <v>123.2</v>
      </c>
      <c r="AX709" s="141">
        <v>128.5</v>
      </c>
      <c r="AY709" s="141">
        <v>129.30000000000001</v>
      </c>
      <c r="AZ709" s="141">
        <v>126.9</v>
      </c>
      <c r="BA709" s="141">
        <v>126.8</v>
      </c>
      <c r="BB709" s="141">
        <v>126.1</v>
      </c>
      <c r="BC709" s="141">
        <v>125.1</v>
      </c>
      <c r="BD709" s="141">
        <v>125.1</v>
      </c>
      <c r="BE709" s="141">
        <v>125.1</v>
      </c>
      <c r="BF709" s="141">
        <v>125.1</v>
      </c>
      <c r="BG709" s="141">
        <v>125.6</v>
      </c>
      <c r="BH709" s="141">
        <v>126.8</v>
      </c>
      <c r="BI709" s="141">
        <v>126.8</v>
      </c>
      <c r="BJ709" s="141">
        <v>126.5</v>
      </c>
      <c r="BK709" s="141">
        <v>125.7</v>
      </c>
      <c r="BL709" s="141">
        <v>125.7</v>
      </c>
      <c r="BM709" s="141">
        <v>125.7</v>
      </c>
      <c r="BN709" s="141">
        <v>125.7</v>
      </c>
      <c r="BO709" s="141">
        <v>125.7</v>
      </c>
      <c r="BP709" s="141">
        <v>125.7</v>
      </c>
      <c r="BQ709" s="141">
        <v>125.7</v>
      </c>
      <c r="BR709" s="141">
        <v>125.7</v>
      </c>
      <c r="BS709" s="141">
        <v>125.7</v>
      </c>
      <c r="BT709" s="141">
        <v>125.7</v>
      </c>
      <c r="BU709" s="141">
        <v>125.7</v>
      </c>
      <c r="BV709" s="141">
        <v>125.7</v>
      </c>
      <c r="BW709" s="141">
        <v>125.7</v>
      </c>
      <c r="BX709" s="141">
        <v>127.8</v>
      </c>
      <c r="BY709" s="141">
        <v>127.8</v>
      </c>
      <c r="BZ709" s="141">
        <v>127.8</v>
      </c>
      <c r="CA709" s="141">
        <v>127.8</v>
      </c>
      <c r="CB709" s="141">
        <v>130.30000000000001</v>
      </c>
      <c r="CC709" s="141">
        <v>131.1</v>
      </c>
      <c r="CD709" s="141">
        <v>131.1</v>
      </c>
      <c r="CE709" s="141">
        <v>131.1</v>
      </c>
      <c r="CF709" s="141">
        <v>131.19999999999999</v>
      </c>
      <c r="CG709" s="141">
        <v>131.5</v>
      </c>
      <c r="CH709" s="141">
        <v>131.5</v>
      </c>
      <c r="CI709" s="141">
        <v>131.5</v>
      </c>
      <c r="CJ709" s="141">
        <v>131.5</v>
      </c>
      <c r="CK709" s="141">
        <v>131.5</v>
      </c>
      <c r="CL709" s="141">
        <v>132</v>
      </c>
    </row>
    <row r="710" spans="1:90" x14ac:dyDescent="0.2">
      <c r="A710" s="138" t="s">
        <v>4164</v>
      </c>
      <c r="B710" s="138" t="s">
        <v>4165</v>
      </c>
      <c r="C710" s="139">
        <v>0.42902000000000001</v>
      </c>
      <c r="D710" s="141">
        <v>100</v>
      </c>
      <c r="E710" s="141">
        <v>100</v>
      </c>
      <c r="F710" s="141">
        <v>100</v>
      </c>
      <c r="G710" s="141">
        <v>102.6</v>
      </c>
      <c r="H710" s="141">
        <v>102.2</v>
      </c>
      <c r="I710" s="141">
        <v>102.2</v>
      </c>
      <c r="J710" s="141">
        <v>102.2</v>
      </c>
      <c r="K710" s="141">
        <v>102.2</v>
      </c>
      <c r="L710" s="141">
        <v>102.2</v>
      </c>
      <c r="M710" s="141">
        <v>102.2</v>
      </c>
      <c r="N710" s="141">
        <v>102.2</v>
      </c>
      <c r="O710" s="141">
        <v>102.2</v>
      </c>
      <c r="P710" s="141">
        <v>102.2</v>
      </c>
      <c r="Q710" s="141">
        <v>102.2</v>
      </c>
      <c r="R710" s="141">
        <v>102.2</v>
      </c>
      <c r="S710" s="141">
        <v>105.2</v>
      </c>
      <c r="T710" s="141">
        <v>105.2</v>
      </c>
      <c r="U710" s="141">
        <v>106.1</v>
      </c>
      <c r="V710" s="141">
        <v>106.1</v>
      </c>
      <c r="W710" s="141">
        <v>106.1</v>
      </c>
      <c r="X710" s="141">
        <v>106.1</v>
      </c>
      <c r="Y710" s="141">
        <v>106.3</v>
      </c>
      <c r="Z710" s="141">
        <v>106.3</v>
      </c>
      <c r="AA710" s="141">
        <v>106.3</v>
      </c>
      <c r="AB710" s="141">
        <v>106.3</v>
      </c>
      <c r="AC710" s="141">
        <v>106.3</v>
      </c>
      <c r="AD710" s="141">
        <v>106.3</v>
      </c>
      <c r="AE710" s="141">
        <v>110.1</v>
      </c>
      <c r="AF710" s="141">
        <v>109.8</v>
      </c>
      <c r="AG710" s="141">
        <v>110.8</v>
      </c>
      <c r="AH710" s="141">
        <v>109.7</v>
      </c>
      <c r="AI710" s="141">
        <v>109.8</v>
      </c>
      <c r="AJ710" s="141">
        <v>109.7</v>
      </c>
      <c r="AK710" s="141">
        <v>109.8</v>
      </c>
      <c r="AL710" s="141">
        <v>109.8</v>
      </c>
      <c r="AM710" s="141">
        <v>109.8</v>
      </c>
      <c r="AN710" s="141">
        <v>109.8</v>
      </c>
      <c r="AO710" s="141">
        <v>109.8</v>
      </c>
      <c r="AP710" s="141">
        <v>109.8</v>
      </c>
      <c r="AQ710" s="141">
        <v>109.9</v>
      </c>
      <c r="AR710" s="141">
        <v>109.9</v>
      </c>
      <c r="AS710" s="141">
        <v>114.5</v>
      </c>
      <c r="AT710" s="141">
        <v>115.4</v>
      </c>
      <c r="AU710" s="141">
        <v>115.6</v>
      </c>
      <c r="AV710" s="141">
        <v>115.6</v>
      </c>
      <c r="AW710" s="141">
        <v>115.5</v>
      </c>
      <c r="AX710" s="141">
        <v>115.5</v>
      </c>
      <c r="AY710" s="141">
        <v>114.7</v>
      </c>
      <c r="AZ710" s="141">
        <v>113.2</v>
      </c>
      <c r="BA710" s="141">
        <v>113.1</v>
      </c>
      <c r="BB710" s="141">
        <v>112.6</v>
      </c>
      <c r="BC710" s="141">
        <v>113.2</v>
      </c>
      <c r="BD710" s="141">
        <v>113.4</v>
      </c>
      <c r="BE710" s="141">
        <v>112.9</v>
      </c>
      <c r="BF710" s="141">
        <v>112.5</v>
      </c>
      <c r="BG710" s="141">
        <v>112.9</v>
      </c>
      <c r="BH710" s="141">
        <v>109.9</v>
      </c>
      <c r="BI710" s="141">
        <v>111.7</v>
      </c>
      <c r="BJ710" s="141">
        <v>111.5</v>
      </c>
      <c r="BK710" s="141">
        <v>111.6</v>
      </c>
      <c r="BL710" s="141">
        <v>111.7</v>
      </c>
      <c r="BM710" s="141">
        <v>111.8</v>
      </c>
      <c r="BN710" s="141">
        <v>112.2</v>
      </c>
      <c r="BO710" s="141">
        <v>108.3</v>
      </c>
      <c r="BP710" s="141">
        <v>107.9</v>
      </c>
      <c r="BQ710" s="141">
        <v>108</v>
      </c>
      <c r="BR710" s="141">
        <v>108</v>
      </c>
      <c r="BS710" s="141">
        <v>108.2</v>
      </c>
      <c r="BT710" s="141">
        <v>108.2</v>
      </c>
      <c r="BU710" s="141">
        <v>108.2</v>
      </c>
      <c r="BV710" s="141">
        <v>108.2</v>
      </c>
      <c r="BW710" s="141">
        <v>108.5</v>
      </c>
      <c r="BX710" s="141">
        <v>111.7</v>
      </c>
      <c r="BY710" s="141">
        <v>112.1</v>
      </c>
      <c r="BZ710" s="141">
        <v>114.5</v>
      </c>
      <c r="CA710" s="141">
        <v>115.6</v>
      </c>
      <c r="CB710" s="141">
        <v>115.1</v>
      </c>
      <c r="CC710" s="141">
        <v>115.1</v>
      </c>
      <c r="CD710" s="141">
        <v>115.1</v>
      </c>
      <c r="CE710" s="141">
        <v>116.4</v>
      </c>
      <c r="CF710" s="141">
        <v>116.4</v>
      </c>
      <c r="CG710" s="141">
        <v>115.4</v>
      </c>
      <c r="CH710" s="141">
        <v>115.4</v>
      </c>
      <c r="CI710" s="141">
        <v>115.4</v>
      </c>
      <c r="CJ710" s="141">
        <v>115.4</v>
      </c>
      <c r="CK710" s="141">
        <v>115.4</v>
      </c>
      <c r="CL710" s="141">
        <v>115.5</v>
      </c>
    </row>
    <row r="711" spans="1:90" x14ac:dyDescent="0.2">
      <c r="A711" s="138" t="s">
        <v>4166</v>
      </c>
      <c r="B711" s="138" t="s">
        <v>4167</v>
      </c>
      <c r="C711" s="139">
        <v>3.3189999999999997E-2</v>
      </c>
      <c r="D711" s="141">
        <v>99.8</v>
      </c>
      <c r="E711" s="141">
        <v>100</v>
      </c>
      <c r="F711" s="141">
        <v>100</v>
      </c>
      <c r="G711" s="141">
        <v>100.5</v>
      </c>
      <c r="H711" s="141">
        <v>100.5</v>
      </c>
      <c r="I711" s="141">
        <v>100.5</v>
      </c>
      <c r="J711" s="141">
        <v>100.5</v>
      </c>
      <c r="K711" s="141">
        <v>100.5</v>
      </c>
      <c r="L711" s="141">
        <v>100.5</v>
      </c>
      <c r="M711" s="141">
        <v>101</v>
      </c>
      <c r="N711" s="141">
        <v>101</v>
      </c>
      <c r="O711" s="141">
        <v>101</v>
      </c>
      <c r="P711" s="141">
        <v>101</v>
      </c>
      <c r="Q711" s="141">
        <v>101</v>
      </c>
      <c r="R711" s="141">
        <v>101</v>
      </c>
      <c r="S711" s="141">
        <v>103.7</v>
      </c>
      <c r="T711" s="141">
        <v>105.2</v>
      </c>
      <c r="U711" s="141">
        <v>106.2</v>
      </c>
      <c r="V711" s="141">
        <v>106.2</v>
      </c>
      <c r="W711" s="141">
        <v>106.2</v>
      </c>
      <c r="X711" s="141">
        <v>106.2</v>
      </c>
      <c r="Y711" s="141">
        <v>106.2</v>
      </c>
      <c r="Z711" s="141">
        <v>107</v>
      </c>
      <c r="AA711" s="141">
        <v>107</v>
      </c>
      <c r="AB711" s="141">
        <v>107</v>
      </c>
      <c r="AC711" s="141">
        <v>107</v>
      </c>
      <c r="AD711" s="141">
        <v>107</v>
      </c>
      <c r="AE711" s="141">
        <v>108.4</v>
      </c>
      <c r="AF711" s="141">
        <v>108.4</v>
      </c>
      <c r="AG711" s="141">
        <v>108.4</v>
      </c>
      <c r="AH711" s="141">
        <v>108.7</v>
      </c>
      <c r="AI711" s="141">
        <v>108.8</v>
      </c>
      <c r="AJ711" s="141">
        <v>108.8</v>
      </c>
      <c r="AK711" s="141">
        <v>108.8</v>
      </c>
      <c r="AL711" s="141">
        <v>108.8</v>
      </c>
      <c r="AM711" s="141">
        <v>108.8</v>
      </c>
      <c r="AN711" s="141">
        <v>108.8</v>
      </c>
      <c r="AO711" s="141">
        <v>108.8</v>
      </c>
      <c r="AP711" s="141">
        <v>108.3</v>
      </c>
      <c r="AQ711" s="141">
        <v>108.3</v>
      </c>
      <c r="AR711" s="141">
        <v>109.3</v>
      </c>
      <c r="AS711" s="141">
        <v>109.3</v>
      </c>
      <c r="AT711" s="141">
        <v>109.2</v>
      </c>
      <c r="AU711" s="141">
        <v>109.2</v>
      </c>
      <c r="AV711" s="141">
        <v>109.2</v>
      </c>
      <c r="AW711" s="141">
        <v>109.1</v>
      </c>
      <c r="AX711" s="141">
        <v>109.1</v>
      </c>
      <c r="AY711" s="141">
        <v>105</v>
      </c>
      <c r="AZ711" s="141">
        <v>105.1</v>
      </c>
      <c r="BA711" s="141">
        <v>105</v>
      </c>
      <c r="BB711" s="141">
        <v>104.8</v>
      </c>
      <c r="BC711" s="141">
        <v>104.8</v>
      </c>
      <c r="BD711" s="141">
        <v>104.8</v>
      </c>
      <c r="BE711" s="141">
        <v>104.8</v>
      </c>
      <c r="BF711" s="141">
        <v>104.8</v>
      </c>
      <c r="BG711" s="141">
        <v>104.8</v>
      </c>
      <c r="BH711" s="141">
        <v>103.7</v>
      </c>
      <c r="BI711" s="141">
        <v>103.6</v>
      </c>
      <c r="BJ711" s="141">
        <v>103.6</v>
      </c>
      <c r="BK711" s="141">
        <v>103.6</v>
      </c>
      <c r="BL711" s="141">
        <v>103.6</v>
      </c>
      <c r="BM711" s="141">
        <v>103.9</v>
      </c>
      <c r="BN711" s="141">
        <v>104.2</v>
      </c>
      <c r="BO711" s="141">
        <v>104.4</v>
      </c>
      <c r="BP711" s="141">
        <v>103.7</v>
      </c>
      <c r="BQ711" s="141">
        <v>103.7</v>
      </c>
      <c r="BR711" s="141">
        <v>103.7</v>
      </c>
      <c r="BS711" s="141">
        <v>103.7</v>
      </c>
      <c r="BT711" s="141">
        <v>104.3</v>
      </c>
      <c r="BU711" s="141">
        <v>104.3</v>
      </c>
      <c r="BV711" s="141">
        <v>104.3</v>
      </c>
      <c r="BW711" s="141">
        <v>104.3</v>
      </c>
      <c r="BX711" s="141">
        <v>106.5</v>
      </c>
      <c r="BY711" s="141">
        <v>106.8</v>
      </c>
      <c r="BZ711" s="141">
        <v>107.2</v>
      </c>
      <c r="CA711" s="141">
        <v>107.5</v>
      </c>
      <c r="CB711" s="141">
        <v>108.1</v>
      </c>
      <c r="CC711" s="141">
        <v>108.3</v>
      </c>
      <c r="CD711" s="141">
        <v>108.3</v>
      </c>
      <c r="CE711" s="141">
        <v>108.3</v>
      </c>
      <c r="CF711" s="141">
        <v>108.3</v>
      </c>
      <c r="CG711" s="141">
        <v>108.3</v>
      </c>
      <c r="CH711" s="141">
        <v>108.3</v>
      </c>
      <c r="CI711" s="141">
        <v>108.3</v>
      </c>
      <c r="CJ711" s="141">
        <v>108.3</v>
      </c>
      <c r="CK711" s="141">
        <v>108.3</v>
      </c>
      <c r="CL711" s="141">
        <v>108.5</v>
      </c>
    </row>
    <row r="712" spans="1:90" x14ac:dyDescent="0.2">
      <c r="A712" s="138" t="s">
        <v>4168</v>
      </c>
      <c r="B712" s="138" t="s">
        <v>4169</v>
      </c>
      <c r="C712" s="139">
        <v>0.25827</v>
      </c>
      <c r="D712" s="141">
        <v>100</v>
      </c>
      <c r="E712" s="141">
        <v>100</v>
      </c>
      <c r="F712" s="141">
        <v>100</v>
      </c>
      <c r="G712" s="141">
        <v>104.6</v>
      </c>
      <c r="H712" s="141">
        <v>101</v>
      </c>
      <c r="I712" s="141">
        <v>99.9</v>
      </c>
      <c r="J712" s="141">
        <v>100.9</v>
      </c>
      <c r="K712" s="141">
        <v>104.2</v>
      </c>
      <c r="L712" s="141">
        <v>104.5</v>
      </c>
      <c r="M712" s="141">
        <v>100.3</v>
      </c>
      <c r="N712" s="141">
        <v>99.5</v>
      </c>
      <c r="O712" s="141">
        <v>97.5</v>
      </c>
      <c r="P712" s="141">
        <v>100.7</v>
      </c>
      <c r="Q712" s="141">
        <v>98.8</v>
      </c>
      <c r="R712" s="141">
        <v>98.1</v>
      </c>
      <c r="S712" s="141">
        <v>103.7</v>
      </c>
      <c r="T712" s="141">
        <v>103.2</v>
      </c>
      <c r="U712" s="141">
        <v>99.6</v>
      </c>
      <c r="V712" s="141">
        <v>99.6</v>
      </c>
      <c r="W712" s="141">
        <v>99.6</v>
      </c>
      <c r="X712" s="141">
        <v>99.8</v>
      </c>
      <c r="Y712" s="141">
        <v>99.8</v>
      </c>
      <c r="Z712" s="141">
        <v>99.8</v>
      </c>
      <c r="AA712" s="141">
        <v>99.8</v>
      </c>
      <c r="AB712" s="141">
        <v>106.9</v>
      </c>
      <c r="AC712" s="141">
        <v>106.9</v>
      </c>
      <c r="AD712" s="141">
        <v>106.9</v>
      </c>
      <c r="AE712" s="141">
        <v>118.2</v>
      </c>
      <c r="AF712" s="141">
        <v>117.6</v>
      </c>
      <c r="AG712" s="141">
        <v>117.7</v>
      </c>
      <c r="AH712" s="141">
        <v>118.2</v>
      </c>
      <c r="AI712" s="141">
        <v>118.2</v>
      </c>
      <c r="AJ712" s="141">
        <v>118.6</v>
      </c>
      <c r="AK712" s="141">
        <v>118.6</v>
      </c>
      <c r="AL712" s="141">
        <v>118</v>
      </c>
      <c r="AM712" s="141">
        <v>117.1</v>
      </c>
      <c r="AN712" s="141">
        <v>116.4</v>
      </c>
      <c r="AO712" s="141">
        <v>115.9</v>
      </c>
      <c r="AP712" s="141">
        <v>115.9</v>
      </c>
      <c r="AQ712" s="141">
        <v>109.3</v>
      </c>
      <c r="AR712" s="141">
        <v>109.3</v>
      </c>
      <c r="AS712" s="141">
        <v>109.6</v>
      </c>
      <c r="AT712" s="141">
        <v>110.7</v>
      </c>
      <c r="AU712" s="141">
        <v>110.7</v>
      </c>
      <c r="AV712" s="141">
        <v>110.7</v>
      </c>
      <c r="AW712" s="141">
        <v>110.7</v>
      </c>
      <c r="AX712" s="141">
        <v>110.7</v>
      </c>
      <c r="AY712" s="141">
        <v>110.7</v>
      </c>
      <c r="AZ712" s="141">
        <v>112.3</v>
      </c>
      <c r="BA712" s="141">
        <v>111.4</v>
      </c>
      <c r="BB712" s="141">
        <v>111.4</v>
      </c>
      <c r="BC712" s="141">
        <v>109.1</v>
      </c>
      <c r="BD712" s="141">
        <v>109.1</v>
      </c>
      <c r="BE712" s="141">
        <v>109.1</v>
      </c>
      <c r="BF712" s="141">
        <v>109.1</v>
      </c>
      <c r="BG712" s="141">
        <v>109.1</v>
      </c>
      <c r="BH712" s="141">
        <v>109.1</v>
      </c>
      <c r="BI712" s="141">
        <v>109.1</v>
      </c>
      <c r="BJ712" s="141">
        <v>107.9</v>
      </c>
      <c r="BK712" s="141">
        <v>107.9</v>
      </c>
      <c r="BL712" s="141">
        <v>105.4</v>
      </c>
      <c r="BM712" s="141">
        <v>105.5</v>
      </c>
      <c r="BN712" s="141">
        <v>106.1</v>
      </c>
      <c r="BO712" s="141">
        <v>105.1</v>
      </c>
      <c r="BP712" s="141">
        <v>104.8</v>
      </c>
      <c r="BQ712" s="141">
        <v>104.8</v>
      </c>
      <c r="BR712" s="141">
        <v>104.8</v>
      </c>
      <c r="BS712" s="141">
        <v>104.8</v>
      </c>
      <c r="BT712" s="141">
        <v>104.8</v>
      </c>
      <c r="BU712" s="141">
        <v>104.8</v>
      </c>
      <c r="BV712" s="141">
        <v>104.8</v>
      </c>
      <c r="BW712" s="141">
        <v>104.8</v>
      </c>
      <c r="BX712" s="141">
        <v>105</v>
      </c>
      <c r="BY712" s="141">
        <v>106.1</v>
      </c>
      <c r="BZ712" s="141">
        <v>107.7</v>
      </c>
      <c r="CA712" s="141">
        <v>112.5</v>
      </c>
      <c r="CB712" s="141">
        <v>112.5</v>
      </c>
      <c r="CC712" s="141">
        <v>112.6</v>
      </c>
      <c r="CD712" s="141">
        <v>112.3</v>
      </c>
      <c r="CE712" s="141">
        <v>112.9</v>
      </c>
      <c r="CF712" s="141">
        <v>119.5</v>
      </c>
      <c r="CG712" s="141">
        <v>120.3</v>
      </c>
      <c r="CH712" s="141">
        <v>120.3</v>
      </c>
      <c r="CI712" s="141">
        <v>120.8</v>
      </c>
      <c r="CJ712" s="141">
        <v>120.3</v>
      </c>
      <c r="CK712" s="141">
        <v>120.2</v>
      </c>
      <c r="CL712" s="141">
        <v>118.3</v>
      </c>
    </row>
    <row r="713" spans="1:90" x14ac:dyDescent="0.2">
      <c r="A713" s="138" t="s">
        <v>4170</v>
      </c>
      <c r="B713" s="138" t="s">
        <v>4171</v>
      </c>
      <c r="C713" s="139">
        <v>4.5900000000000003E-2</v>
      </c>
      <c r="D713" s="141">
        <v>100.5</v>
      </c>
      <c r="E713" s="141">
        <v>100.5</v>
      </c>
      <c r="F713" s="141">
        <v>100.5</v>
      </c>
      <c r="G713" s="141">
        <v>97.8</v>
      </c>
      <c r="H713" s="141">
        <v>99.1</v>
      </c>
      <c r="I713" s="141">
        <v>99.8</v>
      </c>
      <c r="J713" s="141">
        <v>100.1</v>
      </c>
      <c r="K713" s="141">
        <v>100.1</v>
      </c>
      <c r="L713" s="141">
        <v>100.1</v>
      </c>
      <c r="M713" s="141">
        <v>100.1</v>
      </c>
      <c r="N713" s="141">
        <v>100.1</v>
      </c>
      <c r="O713" s="141">
        <v>100</v>
      </c>
      <c r="P713" s="141">
        <v>99.5</v>
      </c>
      <c r="Q713" s="141">
        <v>99.5</v>
      </c>
      <c r="R713" s="141">
        <v>99.5</v>
      </c>
      <c r="S713" s="141">
        <v>99.7</v>
      </c>
      <c r="T713" s="141">
        <v>99.6</v>
      </c>
      <c r="U713" s="141">
        <v>99.3</v>
      </c>
      <c r="V713" s="141">
        <v>99.3</v>
      </c>
      <c r="W713" s="141">
        <v>99.3</v>
      </c>
      <c r="X713" s="141">
        <v>99.3</v>
      </c>
      <c r="Y713" s="141">
        <v>99.3</v>
      </c>
      <c r="Z713" s="141">
        <v>99.3</v>
      </c>
      <c r="AA713" s="141">
        <v>99.6</v>
      </c>
      <c r="AB713" s="141">
        <v>99.7</v>
      </c>
      <c r="AC713" s="141">
        <v>99.7</v>
      </c>
      <c r="AD713" s="141">
        <v>99.7</v>
      </c>
      <c r="AE713" s="141">
        <v>99.7</v>
      </c>
      <c r="AF713" s="141">
        <v>99.7</v>
      </c>
      <c r="AG713" s="141">
        <v>99.7</v>
      </c>
      <c r="AH713" s="141">
        <v>99.7</v>
      </c>
      <c r="AI713" s="141">
        <v>100.1</v>
      </c>
      <c r="AJ713" s="141">
        <v>100.1</v>
      </c>
      <c r="AK713" s="141">
        <v>100.1</v>
      </c>
      <c r="AL713" s="141">
        <v>100.1</v>
      </c>
      <c r="AM713" s="141">
        <v>100.1</v>
      </c>
      <c r="AN713" s="141">
        <v>104.1</v>
      </c>
      <c r="AO713" s="141">
        <v>104.1</v>
      </c>
      <c r="AP713" s="141">
        <v>103.9</v>
      </c>
      <c r="AQ713" s="141">
        <v>103.5</v>
      </c>
      <c r="AR713" s="141">
        <v>100.9</v>
      </c>
      <c r="AS713" s="141">
        <v>100.3</v>
      </c>
      <c r="AT713" s="141">
        <v>100.3</v>
      </c>
      <c r="AU713" s="141">
        <v>100.3</v>
      </c>
      <c r="AV713" s="141">
        <v>100.3</v>
      </c>
      <c r="AW713" s="141">
        <v>100.3</v>
      </c>
      <c r="AX713" s="141">
        <v>100.3</v>
      </c>
      <c r="AY713" s="141">
        <v>99.8</v>
      </c>
      <c r="AZ713" s="141">
        <v>101.4</v>
      </c>
      <c r="BA713" s="141">
        <v>100.8</v>
      </c>
      <c r="BB713" s="141">
        <v>99.7</v>
      </c>
      <c r="BC713" s="141">
        <v>99.1</v>
      </c>
      <c r="BD713" s="141">
        <v>99.6</v>
      </c>
      <c r="BE713" s="141">
        <v>100</v>
      </c>
      <c r="BF713" s="141">
        <v>100.4</v>
      </c>
      <c r="BG713" s="141">
        <v>100.4</v>
      </c>
      <c r="BH713" s="141">
        <v>100.4</v>
      </c>
      <c r="BI713" s="141">
        <v>100.4</v>
      </c>
      <c r="BJ713" s="141">
        <v>101.9</v>
      </c>
      <c r="BK713" s="141">
        <v>101.4</v>
      </c>
      <c r="BL713" s="141">
        <v>100.7</v>
      </c>
      <c r="BM713" s="141">
        <v>100.7</v>
      </c>
      <c r="BN713" s="141">
        <v>100.8</v>
      </c>
      <c r="BO713" s="141">
        <v>101.6</v>
      </c>
      <c r="BP713" s="141">
        <v>101.6</v>
      </c>
      <c r="BQ713" s="141">
        <v>101.6</v>
      </c>
      <c r="BR713" s="141">
        <v>101.6</v>
      </c>
      <c r="BS713" s="141">
        <v>101.6</v>
      </c>
      <c r="BT713" s="141">
        <v>101.6</v>
      </c>
      <c r="BU713" s="141">
        <v>101.6</v>
      </c>
      <c r="BV713" s="141">
        <v>101.6</v>
      </c>
      <c r="BW713" s="141">
        <v>101.3</v>
      </c>
      <c r="BX713" s="141">
        <v>101.4</v>
      </c>
      <c r="BY713" s="141">
        <v>101.6</v>
      </c>
      <c r="BZ713" s="141">
        <v>101.7</v>
      </c>
      <c r="CA713" s="141">
        <v>101.7</v>
      </c>
      <c r="CB713" s="141">
        <v>101.8</v>
      </c>
      <c r="CC713" s="141">
        <v>101.7</v>
      </c>
      <c r="CD713" s="141">
        <v>101.8</v>
      </c>
      <c r="CE713" s="141">
        <v>101.9</v>
      </c>
      <c r="CF713" s="141">
        <v>101.9</v>
      </c>
      <c r="CG713" s="141">
        <v>101.9</v>
      </c>
      <c r="CH713" s="141">
        <v>101.9</v>
      </c>
      <c r="CI713" s="141">
        <v>101.9</v>
      </c>
      <c r="CJ713" s="141">
        <v>101.9</v>
      </c>
      <c r="CK713" s="141">
        <v>101.9</v>
      </c>
      <c r="CL713" s="141">
        <v>102</v>
      </c>
    </row>
    <row r="714" spans="1:90" x14ac:dyDescent="0.2">
      <c r="A714" s="138" t="s">
        <v>4172</v>
      </c>
      <c r="B714" s="138" t="s">
        <v>4173</v>
      </c>
      <c r="C714" s="139">
        <v>1.8620000000000001E-2</v>
      </c>
      <c r="D714" s="141">
        <v>100</v>
      </c>
      <c r="E714" s="141">
        <v>100</v>
      </c>
      <c r="F714" s="141">
        <v>100</v>
      </c>
      <c r="G714" s="141">
        <v>107.4</v>
      </c>
      <c r="H714" s="141">
        <v>107.4</v>
      </c>
      <c r="I714" s="141">
        <v>107.4</v>
      </c>
      <c r="J714" s="141">
        <v>107.4</v>
      </c>
      <c r="K714" s="141">
        <v>107.4</v>
      </c>
      <c r="L714" s="141">
        <v>107.4</v>
      </c>
      <c r="M714" s="141">
        <v>107.4</v>
      </c>
      <c r="N714" s="141">
        <v>107.4</v>
      </c>
      <c r="O714" s="141">
        <v>107.4</v>
      </c>
      <c r="P714" s="141">
        <v>107.4</v>
      </c>
      <c r="Q714" s="141">
        <v>107.4</v>
      </c>
      <c r="R714" s="141">
        <v>107.4</v>
      </c>
      <c r="S714" s="141">
        <v>120.4</v>
      </c>
      <c r="T714" s="141">
        <v>120.4</v>
      </c>
      <c r="U714" s="141">
        <v>120.4</v>
      </c>
      <c r="V714" s="141">
        <v>120.4</v>
      </c>
      <c r="W714" s="141">
        <v>120.4</v>
      </c>
      <c r="X714" s="141">
        <v>120.7</v>
      </c>
      <c r="Y714" s="141">
        <v>120.8</v>
      </c>
      <c r="Z714" s="141">
        <v>120.8</v>
      </c>
      <c r="AA714" s="141">
        <v>120.8</v>
      </c>
      <c r="AB714" s="141">
        <v>120.8</v>
      </c>
      <c r="AC714" s="141">
        <v>120.8</v>
      </c>
      <c r="AD714" s="141">
        <v>121.5</v>
      </c>
      <c r="AE714" s="141">
        <v>123.8</v>
      </c>
      <c r="AF714" s="141">
        <v>124.8</v>
      </c>
      <c r="AG714" s="141">
        <v>125.1</v>
      </c>
      <c r="AH714" s="141">
        <v>125.1</v>
      </c>
      <c r="AI714" s="141">
        <v>125.1</v>
      </c>
      <c r="AJ714" s="141">
        <v>125.1</v>
      </c>
      <c r="AK714" s="141">
        <v>125.1</v>
      </c>
      <c r="AL714" s="141">
        <v>125.1</v>
      </c>
      <c r="AM714" s="141">
        <v>125.1</v>
      </c>
      <c r="AN714" s="141">
        <v>125.1</v>
      </c>
      <c r="AO714" s="141">
        <v>125.1</v>
      </c>
      <c r="AP714" s="141">
        <v>125.1</v>
      </c>
      <c r="AQ714" s="141">
        <v>125.5</v>
      </c>
      <c r="AR714" s="141">
        <v>125.5</v>
      </c>
      <c r="AS714" s="141">
        <v>125.5</v>
      </c>
      <c r="AT714" s="141">
        <v>125.5</v>
      </c>
      <c r="AU714" s="141">
        <v>125.5</v>
      </c>
      <c r="AV714" s="141">
        <v>125.5</v>
      </c>
      <c r="AW714" s="141">
        <v>125.5</v>
      </c>
      <c r="AX714" s="141">
        <v>125.5</v>
      </c>
      <c r="AY714" s="141">
        <v>125.5</v>
      </c>
      <c r="AZ714" s="141">
        <v>122.8</v>
      </c>
      <c r="BA714" s="141">
        <v>122.7</v>
      </c>
      <c r="BB714" s="141">
        <v>121.5</v>
      </c>
      <c r="BC714" s="141">
        <v>121.5</v>
      </c>
      <c r="BD714" s="141">
        <v>121.5</v>
      </c>
      <c r="BE714" s="141">
        <v>121.5</v>
      </c>
      <c r="BF714" s="141">
        <v>121.5</v>
      </c>
      <c r="BG714" s="141">
        <v>121.5</v>
      </c>
      <c r="BH714" s="141">
        <v>121.5</v>
      </c>
      <c r="BI714" s="141">
        <v>121.5</v>
      </c>
      <c r="BJ714" s="141">
        <v>121.5</v>
      </c>
      <c r="BK714" s="141">
        <v>121.5</v>
      </c>
      <c r="BL714" s="141">
        <v>121.5</v>
      </c>
      <c r="BM714" s="141">
        <v>121.5</v>
      </c>
      <c r="BN714" s="141">
        <v>121.5</v>
      </c>
      <c r="BO714" s="141">
        <v>121.8</v>
      </c>
      <c r="BP714" s="141">
        <v>121.8</v>
      </c>
      <c r="BQ714" s="141">
        <v>121.8</v>
      </c>
      <c r="BR714" s="141">
        <v>121.8</v>
      </c>
      <c r="BS714" s="141">
        <v>121.8</v>
      </c>
      <c r="BT714" s="141">
        <v>121.8</v>
      </c>
      <c r="BU714" s="141">
        <v>121.8</v>
      </c>
      <c r="BV714" s="141">
        <v>121.8</v>
      </c>
      <c r="BW714" s="141">
        <v>121.8</v>
      </c>
      <c r="BX714" s="141">
        <v>121.8</v>
      </c>
      <c r="BY714" s="141">
        <v>121.8</v>
      </c>
      <c r="BZ714" s="141">
        <v>122.9</v>
      </c>
      <c r="CA714" s="141">
        <v>124.5</v>
      </c>
      <c r="CB714" s="141">
        <v>124.5</v>
      </c>
      <c r="CC714" s="141">
        <v>124.5</v>
      </c>
      <c r="CD714" s="141">
        <v>124.5</v>
      </c>
      <c r="CE714" s="141">
        <v>124.5</v>
      </c>
      <c r="CF714" s="141">
        <v>124.5</v>
      </c>
      <c r="CG714" s="141">
        <v>124.5</v>
      </c>
      <c r="CH714" s="141">
        <v>124.5</v>
      </c>
      <c r="CI714" s="141">
        <v>124.5</v>
      </c>
      <c r="CJ714" s="141">
        <v>124.5</v>
      </c>
      <c r="CK714" s="141">
        <v>124.5</v>
      </c>
      <c r="CL714" s="141">
        <v>124.5</v>
      </c>
    </row>
    <row r="715" spans="1:90" x14ac:dyDescent="0.2">
      <c r="A715" s="138" t="s">
        <v>4174</v>
      </c>
      <c r="B715" s="138" t="s">
        <v>4175</v>
      </c>
      <c r="C715" s="139">
        <v>8.2659999999999997E-2</v>
      </c>
      <c r="D715" s="141">
        <v>99.8</v>
      </c>
      <c r="E715" s="141">
        <v>99.8</v>
      </c>
      <c r="F715" s="141">
        <v>99.8</v>
      </c>
      <c r="G715" s="141">
        <v>103.4</v>
      </c>
      <c r="H715" s="141">
        <v>104.3</v>
      </c>
      <c r="I715" s="141">
        <v>104.3</v>
      </c>
      <c r="J715" s="141">
        <v>104.3</v>
      </c>
      <c r="K715" s="141">
        <v>104.3</v>
      </c>
      <c r="L715" s="141">
        <v>104.3</v>
      </c>
      <c r="M715" s="141">
        <v>104.3</v>
      </c>
      <c r="N715" s="141">
        <v>104.3</v>
      </c>
      <c r="O715" s="141">
        <v>104.3</v>
      </c>
      <c r="P715" s="141">
        <v>103.7</v>
      </c>
      <c r="Q715" s="141">
        <v>103.7</v>
      </c>
      <c r="R715" s="141">
        <v>103.7</v>
      </c>
      <c r="S715" s="141">
        <v>101.2</v>
      </c>
      <c r="T715" s="141">
        <v>102.2</v>
      </c>
      <c r="U715" s="141">
        <v>102.2</v>
      </c>
      <c r="V715" s="141">
        <v>102.2</v>
      </c>
      <c r="W715" s="141">
        <v>102.2</v>
      </c>
      <c r="X715" s="141">
        <v>102.2</v>
      </c>
      <c r="Y715" s="141">
        <v>102.2</v>
      </c>
      <c r="Z715" s="141">
        <v>102.2</v>
      </c>
      <c r="AA715" s="141">
        <v>107.2</v>
      </c>
      <c r="AB715" s="141">
        <v>110</v>
      </c>
      <c r="AC715" s="141">
        <v>113.4</v>
      </c>
      <c r="AD715" s="141">
        <v>112.4</v>
      </c>
      <c r="AE715" s="141">
        <v>110.9</v>
      </c>
      <c r="AF715" s="141">
        <v>112</v>
      </c>
      <c r="AG715" s="141">
        <v>113.2</v>
      </c>
      <c r="AH715" s="141">
        <v>113.2</v>
      </c>
      <c r="AI715" s="141">
        <v>113.2</v>
      </c>
      <c r="AJ715" s="141">
        <v>113.2</v>
      </c>
      <c r="AK715" s="141">
        <v>113.2</v>
      </c>
      <c r="AL715" s="141">
        <v>113.2</v>
      </c>
      <c r="AM715" s="141">
        <v>113.4</v>
      </c>
      <c r="AN715" s="141">
        <v>113.8</v>
      </c>
      <c r="AO715" s="141">
        <v>113.8</v>
      </c>
      <c r="AP715" s="141">
        <v>113.8</v>
      </c>
      <c r="AQ715" s="141">
        <v>113.8</v>
      </c>
      <c r="AR715" s="141">
        <v>113.8</v>
      </c>
      <c r="AS715" s="141">
        <v>114.5</v>
      </c>
      <c r="AT715" s="141">
        <v>114.5</v>
      </c>
      <c r="AU715" s="141">
        <v>114.5</v>
      </c>
      <c r="AV715" s="141">
        <v>114.5</v>
      </c>
      <c r="AW715" s="141">
        <v>114.5</v>
      </c>
      <c r="AX715" s="141">
        <v>114.5</v>
      </c>
      <c r="AY715" s="141">
        <v>114.8</v>
      </c>
      <c r="AZ715" s="141">
        <v>117.5</v>
      </c>
      <c r="BA715" s="141">
        <v>117.5</v>
      </c>
      <c r="BB715" s="141">
        <v>117.5</v>
      </c>
      <c r="BC715" s="141">
        <v>117.5</v>
      </c>
      <c r="BD715" s="141">
        <v>117.5</v>
      </c>
      <c r="BE715" s="141">
        <v>117.5</v>
      </c>
      <c r="BF715" s="141">
        <v>117.5</v>
      </c>
      <c r="BG715" s="141">
        <v>117.5</v>
      </c>
      <c r="BH715" s="141">
        <v>117.5</v>
      </c>
      <c r="BI715" s="141">
        <v>117.5</v>
      </c>
      <c r="BJ715" s="141">
        <v>117.5</v>
      </c>
      <c r="BK715" s="141">
        <v>117.5</v>
      </c>
      <c r="BL715" s="141">
        <v>115.7</v>
      </c>
      <c r="BM715" s="141">
        <v>115.7</v>
      </c>
      <c r="BN715" s="141">
        <v>115.7</v>
      </c>
      <c r="BO715" s="141">
        <v>117.5</v>
      </c>
      <c r="BP715" s="141">
        <v>117.5</v>
      </c>
      <c r="BQ715" s="141">
        <v>117.5</v>
      </c>
      <c r="BR715" s="141">
        <v>117.5</v>
      </c>
      <c r="BS715" s="141">
        <v>117.5</v>
      </c>
      <c r="BT715" s="141">
        <v>117.5</v>
      </c>
      <c r="BU715" s="141">
        <v>117.5</v>
      </c>
      <c r="BV715" s="141">
        <v>117.5</v>
      </c>
      <c r="BW715" s="141">
        <v>117.5</v>
      </c>
      <c r="BX715" s="141">
        <v>117.5</v>
      </c>
      <c r="BY715" s="141">
        <v>117.5</v>
      </c>
      <c r="BZ715" s="141">
        <v>117.5</v>
      </c>
      <c r="CA715" s="141">
        <v>117.5</v>
      </c>
      <c r="CB715" s="141">
        <v>117.5</v>
      </c>
      <c r="CC715" s="141">
        <v>117.5</v>
      </c>
      <c r="CD715" s="141">
        <v>117.5</v>
      </c>
      <c r="CE715" s="141">
        <v>121.1</v>
      </c>
      <c r="CF715" s="141">
        <v>125.4</v>
      </c>
      <c r="CG715" s="141">
        <v>125.4</v>
      </c>
      <c r="CH715" s="141">
        <v>125.4</v>
      </c>
      <c r="CI715" s="141">
        <v>125.4</v>
      </c>
      <c r="CJ715" s="141">
        <v>125.4</v>
      </c>
      <c r="CK715" s="141">
        <v>125.4</v>
      </c>
      <c r="CL715" s="141">
        <v>125.4</v>
      </c>
    </row>
    <row r="716" spans="1:90" x14ac:dyDescent="0.2">
      <c r="A716" s="138" t="s">
        <v>4176</v>
      </c>
      <c r="B716" s="138" t="s">
        <v>4177</v>
      </c>
      <c r="C716" s="139">
        <v>3.9410000000000001E-2</v>
      </c>
      <c r="D716" s="141">
        <v>101</v>
      </c>
      <c r="E716" s="141">
        <v>101</v>
      </c>
      <c r="F716" s="141">
        <v>101</v>
      </c>
      <c r="G716" s="141">
        <v>114.2</v>
      </c>
      <c r="H716" s="141">
        <v>115.1</v>
      </c>
      <c r="I716" s="141">
        <v>115.1</v>
      </c>
      <c r="J716" s="141">
        <v>115.1</v>
      </c>
      <c r="K716" s="141">
        <v>115.1</v>
      </c>
      <c r="L716" s="141">
        <v>115.3</v>
      </c>
      <c r="M716" s="141">
        <v>115.4</v>
      </c>
      <c r="N716" s="141">
        <v>115.6</v>
      </c>
      <c r="O716" s="141">
        <v>115.6</v>
      </c>
      <c r="P716" s="141">
        <v>115.9</v>
      </c>
      <c r="Q716" s="141">
        <v>115.9</v>
      </c>
      <c r="R716" s="141">
        <v>115.9</v>
      </c>
      <c r="S716" s="141">
        <v>119.5</v>
      </c>
      <c r="T716" s="141">
        <v>119.7</v>
      </c>
      <c r="U716" s="141">
        <v>119.7</v>
      </c>
      <c r="V716" s="141">
        <v>119.7</v>
      </c>
      <c r="W716" s="141">
        <v>119.7</v>
      </c>
      <c r="X716" s="141">
        <v>119.7</v>
      </c>
      <c r="Y716" s="141">
        <v>119.4</v>
      </c>
      <c r="Z716" s="141">
        <v>119.3</v>
      </c>
      <c r="AA716" s="141">
        <v>122.8</v>
      </c>
      <c r="AB716" s="141">
        <v>122.8</v>
      </c>
      <c r="AC716" s="141">
        <v>122.8</v>
      </c>
      <c r="AD716" s="141">
        <v>122.2</v>
      </c>
      <c r="AE716" s="141">
        <v>126.6</v>
      </c>
      <c r="AF716" s="141">
        <v>126.6</v>
      </c>
      <c r="AG716" s="141">
        <v>126.6</v>
      </c>
      <c r="AH716" s="141">
        <v>126.6</v>
      </c>
      <c r="AI716" s="141">
        <v>126.5</v>
      </c>
      <c r="AJ716" s="141">
        <v>126.5</v>
      </c>
      <c r="AK716" s="141">
        <v>126.5</v>
      </c>
      <c r="AL716" s="141">
        <v>126.5</v>
      </c>
      <c r="AM716" s="141">
        <v>127</v>
      </c>
      <c r="AN716" s="141">
        <v>127.6</v>
      </c>
      <c r="AO716" s="141">
        <v>127</v>
      </c>
      <c r="AP716" s="141">
        <v>127.4</v>
      </c>
      <c r="AQ716" s="141">
        <v>129.9</v>
      </c>
      <c r="AR716" s="141">
        <v>130.6</v>
      </c>
      <c r="AS716" s="141">
        <v>130.80000000000001</v>
      </c>
      <c r="AT716" s="141">
        <v>130.69999999999999</v>
      </c>
      <c r="AU716" s="141">
        <v>130.69999999999999</v>
      </c>
      <c r="AV716" s="141">
        <v>130.69999999999999</v>
      </c>
      <c r="AW716" s="141">
        <v>130.69999999999999</v>
      </c>
      <c r="AX716" s="141">
        <v>130.69999999999999</v>
      </c>
      <c r="AY716" s="141">
        <v>130.69999999999999</v>
      </c>
      <c r="AZ716" s="141">
        <v>128.4</v>
      </c>
      <c r="BA716" s="141">
        <v>128.4</v>
      </c>
      <c r="BB716" s="141">
        <v>128.4</v>
      </c>
      <c r="BC716" s="141">
        <v>128.9</v>
      </c>
      <c r="BD716" s="141">
        <v>128.9</v>
      </c>
      <c r="BE716" s="141">
        <v>128.9</v>
      </c>
      <c r="BF716" s="141">
        <v>128.9</v>
      </c>
      <c r="BG716" s="141">
        <v>128.9</v>
      </c>
      <c r="BH716" s="141">
        <v>130.19999999999999</v>
      </c>
      <c r="BI716" s="141">
        <v>130.19999999999999</v>
      </c>
      <c r="BJ716" s="141">
        <v>131.19999999999999</v>
      </c>
      <c r="BK716" s="141">
        <v>129.19999999999999</v>
      </c>
      <c r="BL716" s="141">
        <v>121.8</v>
      </c>
      <c r="BM716" s="141">
        <v>123.3</v>
      </c>
      <c r="BN716" s="141">
        <v>126.9</v>
      </c>
      <c r="BO716" s="141">
        <v>130.9</v>
      </c>
      <c r="BP716" s="141">
        <v>132.5</v>
      </c>
      <c r="BQ716" s="141">
        <v>133.69999999999999</v>
      </c>
      <c r="BR716" s="141">
        <v>134</v>
      </c>
      <c r="BS716" s="141">
        <v>134</v>
      </c>
      <c r="BT716" s="141">
        <v>134</v>
      </c>
      <c r="BU716" s="141">
        <v>130.6</v>
      </c>
      <c r="BV716" s="141">
        <v>130.6</v>
      </c>
      <c r="BW716" s="141">
        <v>132.1</v>
      </c>
      <c r="BX716" s="141">
        <v>132.1</v>
      </c>
      <c r="BY716" s="141">
        <v>128.5</v>
      </c>
      <c r="BZ716" s="141">
        <v>128.4</v>
      </c>
      <c r="CA716" s="141">
        <v>128.1</v>
      </c>
      <c r="CB716" s="141">
        <v>128.1</v>
      </c>
      <c r="CC716" s="141">
        <v>128.1</v>
      </c>
      <c r="CD716" s="141">
        <v>125.8</v>
      </c>
      <c r="CE716" s="141">
        <v>126.3</v>
      </c>
      <c r="CF716" s="141">
        <v>126.7</v>
      </c>
      <c r="CG716" s="141">
        <v>126.7</v>
      </c>
      <c r="CH716" s="141">
        <v>126.7</v>
      </c>
      <c r="CI716" s="141">
        <v>126.7</v>
      </c>
      <c r="CJ716" s="141">
        <v>126.5</v>
      </c>
      <c r="CK716" s="141">
        <v>126.5</v>
      </c>
      <c r="CL716" s="141">
        <v>126.7</v>
      </c>
    </row>
    <row r="717" spans="1:90" x14ac:dyDescent="0.2">
      <c r="A717" s="138" t="s">
        <v>4178</v>
      </c>
      <c r="B717" s="138" t="s">
        <v>4179</v>
      </c>
      <c r="C717" s="139">
        <v>6.6100000000000004E-3</v>
      </c>
      <c r="D717" s="141">
        <v>98.8</v>
      </c>
      <c r="E717" s="141">
        <v>98.8</v>
      </c>
      <c r="F717" s="141">
        <v>98.8</v>
      </c>
      <c r="G717" s="141">
        <v>99.3</v>
      </c>
      <c r="H717" s="141">
        <v>99.3</v>
      </c>
      <c r="I717" s="141">
        <v>99.3</v>
      </c>
      <c r="J717" s="141">
        <v>99.3</v>
      </c>
      <c r="K717" s="141">
        <v>99.3</v>
      </c>
      <c r="L717" s="141">
        <v>99.3</v>
      </c>
      <c r="M717" s="141">
        <v>99.3</v>
      </c>
      <c r="N717" s="141">
        <v>99.3</v>
      </c>
      <c r="O717" s="141">
        <v>99.3</v>
      </c>
      <c r="P717" s="141">
        <v>99.3</v>
      </c>
      <c r="Q717" s="141">
        <v>99.3</v>
      </c>
      <c r="R717" s="141">
        <v>99.3</v>
      </c>
      <c r="S717" s="141">
        <v>111.3</v>
      </c>
      <c r="T717" s="141">
        <v>111.3</v>
      </c>
      <c r="U717" s="141">
        <v>111.3</v>
      </c>
      <c r="V717" s="141">
        <v>111.3</v>
      </c>
      <c r="W717" s="141">
        <v>111.3</v>
      </c>
      <c r="X717" s="141">
        <v>111.3</v>
      </c>
      <c r="Y717" s="141">
        <v>111.3</v>
      </c>
      <c r="Z717" s="141">
        <v>111.3</v>
      </c>
      <c r="AA717" s="141">
        <v>111.3</v>
      </c>
      <c r="AB717" s="141">
        <v>111.3</v>
      </c>
      <c r="AC717" s="141">
        <v>111.3</v>
      </c>
      <c r="AD717" s="141">
        <v>111.3</v>
      </c>
      <c r="AE717" s="141">
        <v>113.4</v>
      </c>
      <c r="AF717" s="141">
        <v>113.4</v>
      </c>
      <c r="AG717" s="141">
        <v>113.4</v>
      </c>
      <c r="AH717" s="141">
        <v>113.4</v>
      </c>
      <c r="AI717" s="141">
        <v>113.4</v>
      </c>
      <c r="AJ717" s="141">
        <v>113.4</v>
      </c>
      <c r="AK717" s="141">
        <v>113.4</v>
      </c>
      <c r="AL717" s="141">
        <v>113.4</v>
      </c>
      <c r="AM717" s="141">
        <v>113.4</v>
      </c>
      <c r="AN717" s="141">
        <v>113.4</v>
      </c>
      <c r="AO717" s="141">
        <v>113.4</v>
      </c>
      <c r="AP717" s="141">
        <v>113.4</v>
      </c>
      <c r="AQ717" s="141">
        <v>113.4</v>
      </c>
      <c r="AR717" s="141">
        <v>113.4</v>
      </c>
      <c r="AS717" s="141">
        <v>113.4</v>
      </c>
      <c r="AT717" s="141">
        <v>113.4</v>
      </c>
      <c r="AU717" s="141">
        <v>113.4</v>
      </c>
      <c r="AV717" s="141">
        <v>113.4</v>
      </c>
      <c r="AW717" s="141">
        <v>113.4</v>
      </c>
      <c r="AX717" s="141">
        <v>113.4</v>
      </c>
      <c r="AY717" s="141">
        <v>113.4</v>
      </c>
      <c r="AZ717" s="141">
        <v>113.4</v>
      </c>
      <c r="BA717" s="141">
        <v>113.4</v>
      </c>
      <c r="BB717" s="141">
        <v>113.4</v>
      </c>
      <c r="BC717" s="141">
        <v>115.7</v>
      </c>
      <c r="BD717" s="141">
        <v>115.7</v>
      </c>
      <c r="BE717" s="141">
        <v>115.7</v>
      </c>
      <c r="BF717" s="141">
        <v>115.7</v>
      </c>
      <c r="BG717" s="141">
        <v>115.7</v>
      </c>
      <c r="BH717" s="141">
        <v>115.7</v>
      </c>
      <c r="BI717" s="141">
        <v>115.7</v>
      </c>
      <c r="BJ717" s="141">
        <v>115.7</v>
      </c>
      <c r="BK717" s="141">
        <v>115.7</v>
      </c>
      <c r="BL717" s="141">
        <v>115.7</v>
      </c>
      <c r="BM717" s="141">
        <v>109.2</v>
      </c>
      <c r="BN717" s="141">
        <v>109.5</v>
      </c>
      <c r="BO717" s="141">
        <v>108.1</v>
      </c>
      <c r="BP717" s="141">
        <v>107.7</v>
      </c>
      <c r="BQ717" s="141">
        <v>107.7</v>
      </c>
      <c r="BR717" s="141">
        <v>107.7</v>
      </c>
      <c r="BS717" s="141">
        <v>107.7</v>
      </c>
      <c r="BT717" s="141">
        <v>107.7</v>
      </c>
      <c r="BU717" s="141">
        <v>107.7</v>
      </c>
      <c r="BV717" s="141">
        <v>107.7</v>
      </c>
      <c r="BW717" s="141">
        <v>107.9</v>
      </c>
      <c r="BX717" s="141">
        <v>108.7</v>
      </c>
      <c r="BY717" s="141">
        <v>109.1</v>
      </c>
      <c r="BZ717" s="141">
        <v>109.2</v>
      </c>
      <c r="CA717" s="141">
        <v>109.2</v>
      </c>
      <c r="CB717" s="141">
        <v>109.2</v>
      </c>
      <c r="CC717" s="141">
        <v>109.2</v>
      </c>
      <c r="CD717" s="141">
        <v>109.2</v>
      </c>
      <c r="CE717" s="141">
        <v>109</v>
      </c>
      <c r="CF717" s="141">
        <v>108.9</v>
      </c>
      <c r="CG717" s="141">
        <v>108.9</v>
      </c>
      <c r="CH717" s="141">
        <v>108.9</v>
      </c>
      <c r="CI717" s="141">
        <v>108.9</v>
      </c>
      <c r="CJ717" s="141">
        <v>108.9</v>
      </c>
      <c r="CK717" s="141">
        <v>108.9</v>
      </c>
      <c r="CL717" s="141">
        <v>109.6</v>
      </c>
    </row>
    <row r="718" spans="1:90" x14ac:dyDescent="0.2">
      <c r="A718" s="138" t="s">
        <v>2802</v>
      </c>
      <c r="B718" s="138" t="s">
        <v>4180</v>
      </c>
      <c r="C718" s="139">
        <v>0.12073</v>
      </c>
      <c r="D718" s="141">
        <v>102</v>
      </c>
      <c r="E718" s="141">
        <v>102</v>
      </c>
      <c r="F718" s="141">
        <v>102</v>
      </c>
      <c r="G718" s="141">
        <v>102.1</v>
      </c>
      <c r="H718" s="141">
        <v>102.1</v>
      </c>
      <c r="I718" s="141">
        <v>102.5</v>
      </c>
      <c r="J718" s="141">
        <v>102.5</v>
      </c>
      <c r="K718" s="141">
        <v>102.8</v>
      </c>
      <c r="L718" s="141">
        <v>102.8</v>
      </c>
      <c r="M718" s="141">
        <v>102.8</v>
      </c>
      <c r="N718" s="141">
        <v>102.8</v>
      </c>
      <c r="O718" s="141">
        <v>102.8</v>
      </c>
      <c r="P718" s="141">
        <v>102.9</v>
      </c>
      <c r="Q718" s="141">
        <v>102.9</v>
      </c>
      <c r="R718" s="141">
        <v>103.3</v>
      </c>
      <c r="S718" s="141">
        <v>105.6</v>
      </c>
      <c r="T718" s="141">
        <v>105.9</v>
      </c>
      <c r="U718" s="141">
        <v>107.3</v>
      </c>
      <c r="V718" s="141">
        <v>107.9</v>
      </c>
      <c r="W718" s="141">
        <v>107.9</v>
      </c>
      <c r="X718" s="141">
        <v>109.4</v>
      </c>
      <c r="Y718" s="141">
        <v>109.8</v>
      </c>
      <c r="Z718" s="141">
        <v>110.9</v>
      </c>
      <c r="AA718" s="141">
        <v>110.9</v>
      </c>
      <c r="AB718" s="141">
        <v>115.5</v>
      </c>
      <c r="AC718" s="141">
        <v>116.2</v>
      </c>
      <c r="AD718" s="141">
        <v>116.2</v>
      </c>
      <c r="AE718" s="141">
        <v>113.2</v>
      </c>
      <c r="AF718" s="141">
        <v>116.5</v>
      </c>
      <c r="AG718" s="141">
        <v>118.4</v>
      </c>
      <c r="AH718" s="141">
        <v>119</v>
      </c>
      <c r="AI718" s="141">
        <v>120.3</v>
      </c>
      <c r="AJ718" s="141">
        <v>121.9</v>
      </c>
      <c r="AK718" s="141">
        <v>121.2</v>
      </c>
      <c r="AL718" s="141">
        <v>123.4</v>
      </c>
      <c r="AM718" s="141">
        <v>124.2</v>
      </c>
      <c r="AN718" s="141">
        <v>129.1</v>
      </c>
      <c r="AO718" s="141">
        <v>129.1</v>
      </c>
      <c r="AP718" s="141">
        <v>130</v>
      </c>
      <c r="AQ718" s="141">
        <v>136.5</v>
      </c>
      <c r="AR718" s="141">
        <v>136.19999999999999</v>
      </c>
      <c r="AS718" s="141">
        <v>135.19999999999999</v>
      </c>
      <c r="AT718" s="141">
        <v>135</v>
      </c>
      <c r="AU718" s="141">
        <v>134.4</v>
      </c>
      <c r="AV718" s="141">
        <v>132.69999999999999</v>
      </c>
      <c r="AW718" s="141">
        <v>132.69999999999999</v>
      </c>
      <c r="AX718" s="141">
        <v>135.6</v>
      </c>
      <c r="AY718" s="141">
        <v>135.6</v>
      </c>
      <c r="AZ718" s="141">
        <v>129.9</v>
      </c>
      <c r="BA718" s="141">
        <v>129.6</v>
      </c>
      <c r="BB718" s="141">
        <v>128.30000000000001</v>
      </c>
      <c r="BC718" s="141">
        <v>125.3</v>
      </c>
      <c r="BD718" s="141">
        <v>124.6</v>
      </c>
      <c r="BE718" s="141">
        <v>124.6</v>
      </c>
      <c r="BF718" s="141">
        <v>124.6</v>
      </c>
      <c r="BG718" s="141">
        <v>124.6</v>
      </c>
      <c r="BH718" s="141">
        <v>124.6</v>
      </c>
      <c r="BI718" s="141">
        <v>125.1</v>
      </c>
      <c r="BJ718" s="141">
        <v>125.5</v>
      </c>
      <c r="BK718" s="141">
        <v>125.5</v>
      </c>
      <c r="BL718" s="141">
        <v>125.5</v>
      </c>
      <c r="BM718" s="141">
        <v>127.4</v>
      </c>
      <c r="BN718" s="141">
        <v>127.6</v>
      </c>
      <c r="BO718" s="141">
        <v>122.1</v>
      </c>
      <c r="BP718" s="141">
        <v>122.1</v>
      </c>
      <c r="BQ718" s="141">
        <v>122.1</v>
      </c>
      <c r="BR718" s="141">
        <v>125.9</v>
      </c>
      <c r="BS718" s="141">
        <v>128.4</v>
      </c>
      <c r="BT718" s="141">
        <v>128.4</v>
      </c>
      <c r="BU718" s="141">
        <v>128.4</v>
      </c>
      <c r="BV718" s="141">
        <v>128.4</v>
      </c>
      <c r="BW718" s="141">
        <v>130.4</v>
      </c>
      <c r="BX718" s="141">
        <v>131.19999999999999</v>
      </c>
      <c r="BY718" s="141">
        <v>131.5</v>
      </c>
      <c r="BZ718" s="141">
        <v>132.4</v>
      </c>
      <c r="CA718" s="141">
        <v>133.80000000000001</v>
      </c>
      <c r="CB718" s="141">
        <v>137</v>
      </c>
      <c r="CC718" s="141">
        <v>136.1</v>
      </c>
      <c r="CD718" s="141">
        <v>133.1</v>
      </c>
      <c r="CE718" s="141">
        <v>133.1</v>
      </c>
      <c r="CF718" s="141">
        <v>133.1</v>
      </c>
      <c r="CG718" s="141">
        <v>132.80000000000001</v>
      </c>
      <c r="CH718" s="141">
        <v>132.80000000000001</v>
      </c>
      <c r="CI718" s="141">
        <v>132.80000000000001</v>
      </c>
      <c r="CJ718" s="141">
        <v>132.80000000000001</v>
      </c>
      <c r="CK718" s="141">
        <v>132.80000000000001</v>
      </c>
      <c r="CL718" s="141">
        <v>133.5</v>
      </c>
    </row>
    <row r="719" spans="1:90" x14ac:dyDescent="0.2">
      <c r="A719" s="138" t="s">
        <v>4181</v>
      </c>
      <c r="B719" s="138" t="s">
        <v>4182</v>
      </c>
      <c r="C719" s="139">
        <v>6.9860000000000005E-2</v>
      </c>
      <c r="D719" s="141">
        <v>100</v>
      </c>
      <c r="E719" s="141">
        <v>100</v>
      </c>
      <c r="F719" s="141">
        <v>100</v>
      </c>
      <c r="G719" s="141">
        <v>100</v>
      </c>
      <c r="H719" s="141">
        <v>101</v>
      </c>
      <c r="I719" s="141">
        <v>102.2</v>
      </c>
      <c r="J719" s="141">
        <v>102.2</v>
      </c>
      <c r="K719" s="141">
        <v>102.2</v>
      </c>
      <c r="L719" s="141">
        <v>102.2</v>
      </c>
      <c r="M719" s="141">
        <v>102.3</v>
      </c>
      <c r="N719" s="141">
        <v>103</v>
      </c>
      <c r="O719" s="141">
        <v>103.7</v>
      </c>
      <c r="P719" s="141">
        <v>103.8</v>
      </c>
      <c r="Q719" s="141">
        <v>105.1</v>
      </c>
      <c r="R719" s="141">
        <v>106.8</v>
      </c>
      <c r="S719" s="141">
        <v>118</v>
      </c>
      <c r="T719" s="141">
        <v>118</v>
      </c>
      <c r="U719" s="141">
        <v>120</v>
      </c>
      <c r="V719" s="141">
        <v>129.5</v>
      </c>
      <c r="W719" s="141">
        <v>130.9</v>
      </c>
      <c r="X719" s="141">
        <v>130.9</v>
      </c>
      <c r="Y719" s="141">
        <v>131.6</v>
      </c>
      <c r="Z719" s="141">
        <v>131.6</v>
      </c>
      <c r="AA719" s="141">
        <v>132.30000000000001</v>
      </c>
      <c r="AB719" s="141">
        <v>129.1</v>
      </c>
      <c r="AC719" s="141">
        <v>129.9</v>
      </c>
      <c r="AD719" s="141">
        <v>128.9</v>
      </c>
      <c r="AE719" s="141">
        <v>129.19999999999999</v>
      </c>
      <c r="AF719" s="141">
        <v>129.19999999999999</v>
      </c>
      <c r="AG719" s="141">
        <v>129.19999999999999</v>
      </c>
      <c r="AH719" s="141">
        <v>131.9</v>
      </c>
      <c r="AI719" s="141">
        <v>131.9</v>
      </c>
      <c r="AJ719" s="141">
        <v>131.9</v>
      </c>
      <c r="AK719" s="141">
        <v>130</v>
      </c>
      <c r="AL719" s="141">
        <v>126.9</v>
      </c>
      <c r="AM719" s="141">
        <v>126.9</v>
      </c>
      <c r="AN719" s="141">
        <v>126.7</v>
      </c>
      <c r="AO719" s="141">
        <v>126.7</v>
      </c>
      <c r="AP719" s="141">
        <v>126.7</v>
      </c>
      <c r="AQ719" s="141">
        <v>126.7</v>
      </c>
      <c r="AR719" s="141">
        <v>126.7</v>
      </c>
      <c r="AS719" s="141">
        <v>126</v>
      </c>
      <c r="AT719" s="141">
        <v>126</v>
      </c>
      <c r="AU719" s="141">
        <v>126</v>
      </c>
      <c r="AV719" s="141">
        <v>126</v>
      </c>
      <c r="AW719" s="141">
        <v>130.30000000000001</v>
      </c>
      <c r="AX719" s="141">
        <v>130</v>
      </c>
      <c r="AY719" s="141">
        <v>130</v>
      </c>
      <c r="AZ719" s="141">
        <v>134.69999999999999</v>
      </c>
      <c r="BA719" s="141">
        <v>134.69999999999999</v>
      </c>
      <c r="BB719" s="141">
        <v>134.69999999999999</v>
      </c>
      <c r="BC719" s="141">
        <v>134.69999999999999</v>
      </c>
      <c r="BD719" s="141">
        <v>134.69999999999999</v>
      </c>
      <c r="BE719" s="141">
        <v>134.69999999999999</v>
      </c>
      <c r="BF719" s="141">
        <v>134.69999999999999</v>
      </c>
      <c r="BG719" s="141">
        <v>134.69999999999999</v>
      </c>
      <c r="BH719" s="141">
        <v>132.5</v>
      </c>
      <c r="BI719" s="141">
        <v>132.5</v>
      </c>
      <c r="BJ719" s="141">
        <v>132.5</v>
      </c>
      <c r="BK719" s="141">
        <v>123.5</v>
      </c>
      <c r="BL719" s="141">
        <v>123.5</v>
      </c>
      <c r="BM719" s="141">
        <v>123.5</v>
      </c>
      <c r="BN719" s="141">
        <v>123.5</v>
      </c>
      <c r="BO719" s="141">
        <v>127.6</v>
      </c>
      <c r="BP719" s="141">
        <v>126.8</v>
      </c>
      <c r="BQ719" s="141">
        <v>126.8</v>
      </c>
      <c r="BR719" s="141">
        <v>126.8</v>
      </c>
      <c r="BS719" s="141">
        <v>126.8</v>
      </c>
      <c r="BT719" s="141">
        <v>125.2</v>
      </c>
      <c r="BU719" s="141">
        <v>124.7</v>
      </c>
      <c r="BV719" s="141">
        <v>127.2</v>
      </c>
      <c r="BW719" s="141">
        <v>127.2</v>
      </c>
      <c r="BX719" s="141">
        <v>127</v>
      </c>
      <c r="BY719" s="141">
        <v>113.8</v>
      </c>
      <c r="BZ719" s="141">
        <v>115.1</v>
      </c>
      <c r="CA719" s="141">
        <v>116</v>
      </c>
      <c r="CB719" s="141">
        <v>116.2</v>
      </c>
      <c r="CC719" s="141">
        <v>116.4</v>
      </c>
      <c r="CD719" s="141">
        <v>116.6</v>
      </c>
      <c r="CE719" s="141">
        <v>116.6</v>
      </c>
      <c r="CF719" s="141">
        <v>116.7</v>
      </c>
      <c r="CG719" s="141">
        <v>116.4</v>
      </c>
      <c r="CH719" s="141">
        <v>116.4</v>
      </c>
      <c r="CI719" s="141">
        <v>116.4</v>
      </c>
      <c r="CJ719" s="141">
        <v>115.8</v>
      </c>
      <c r="CK719" s="141">
        <v>116</v>
      </c>
      <c r="CL719" s="141">
        <v>115</v>
      </c>
    </row>
    <row r="720" spans="1:90" x14ac:dyDescent="0.2">
      <c r="A720" s="138" t="s">
        <v>4183</v>
      </c>
      <c r="B720" s="138" t="s">
        <v>4184</v>
      </c>
      <c r="C720" s="139">
        <v>1.7049999999999999E-2</v>
      </c>
      <c r="D720" s="141">
        <v>100.7</v>
      </c>
      <c r="E720" s="141">
        <v>100.7</v>
      </c>
      <c r="F720" s="141">
        <v>100.7</v>
      </c>
      <c r="G720" s="141">
        <v>98.4</v>
      </c>
      <c r="H720" s="141">
        <v>98.4</v>
      </c>
      <c r="I720" s="141">
        <v>98.4</v>
      </c>
      <c r="J720" s="141">
        <v>98.4</v>
      </c>
      <c r="K720" s="141">
        <v>98.4</v>
      </c>
      <c r="L720" s="141">
        <v>98.4</v>
      </c>
      <c r="M720" s="141">
        <v>98.4</v>
      </c>
      <c r="N720" s="141">
        <v>101.1</v>
      </c>
      <c r="O720" s="141">
        <v>101.1</v>
      </c>
      <c r="P720" s="141">
        <v>101.1</v>
      </c>
      <c r="Q720" s="141">
        <v>101.1</v>
      </c>
      <c r="R720" s="141">
        <v>101.1</v>
      </c>
      <c r="S720" s="141">
        <v>101.6</v>
      </c>
      <c r="T720" s="141">
        <v>101.6</v>
      </c>
      <c r="U720" s="141">
        <v>100.4</v>
      </c>
      <c r="V720" s="141">
        <v>96.9</v>
      </c>
      <c r="W720" s="141">
        <v>96.9</v>
      </c>
      <c r="X720" s="141">
        <v>96.9</v>
      </c>
      <c r="Y720" s="141">
        <v>96.9</v>
      </c>
      <c r="Z720" s="141">
        <v>96.9</v>
      </c>
      <c r="AA720" s="141">
        <v>96.9</v>
      </c>
      <c r="AB720" s="141">
        <v>96.9</v>
      </c>
      <c r="AC720" s="141">
        <v>96.9</v>
      </c>
      <c r="AD720" s="141">
        <v>96.9</v>
      </c>
      <c r="AE720" s="141">
        <v>101.1</v>
      </c>
      <c r="AF720" s="141">
        <v>110.2</v>
      </c>
      <c r="AG720" s="141">
        <v>110.2</v>
      </c>
      <c r="AH720" s="141">
        <v>110.2</v>
      </c>
      <c r="AI720" s="141">
        <v>110.2</v>
      </c>
      <c r="AJ720" s="141">
        <v>110.2</v>
      </c>
      <c r="AK720" s="141">
        <v>110.2</v>
      </c>
      <c r="AL720" s="141">
        <v>110.2</v>
      </c>
      <c r="AM720" s="141">
        <v>110.2</v>
      </c>
      <c r="AN720" s="141">
        <v>110.2</v>
      </c>
      <c r="AO720" s="141">
        <v>110.2</v>
      </c>
      <c r="AP720" s="141">
        <v>110.2</v>
      </c>
      <c r="AQ720" s="141">
        <v>111.2</v>
      </c>
      <c r="AR720" s="141">
        <v>111.2</v>
      </c>
      <c r="AS720" s="141">
        <v>111.2</v>
      </c>
      <c r="AT720" s="141">
        <v>110.6</v>
      </c>
      <c r="AU720" s="141">
        <v>108.7</v>
      </c>
      <c r="AV720" s="141">
        <v>108.7</v>
      </c>
      <c r="AW720" s="141">
        <v>108.7</v>
      </c>
      <c r="AX720" s="141">
        <v>108.7</v>
      </c>
      <c r="AY720" s="141">
        <v>108.7</v>
      </c>
      <c r="AZ720" s="141">
        <v>113.8</v>
      </c>
      <c r="BA720" s="141">
        <v>113.8</v>
      </c>
      <c r="BB720" s="141">
        <v>113.8</v>
      </c>
      <c r="BC720" s="141">
        <v>113.8</v>
      </c>
      <c r="BD720" s="141">
        <v>109</v>
      </c>
      <c r="BE720" s="141">
        <v>109.2</v>
      </c>
      <c r="BF720" s="141">
        <v>109.2</v>
      </c>
      <c r="BG720" s="141">
        <v>109.2</v>
      </c>
      <c r="BH720" s="141">
        <v>109.2</v>
      </c>
      <c r="BI720" s="141">
        <v>110.2</v>
      </c>
      <c r="BJ720" s="141">
        <v>109.2</v>
      </c>
      <c r="BK720" s="141">
        <v>109.2</v>
      </c>
      <c r="BL720" s="141">
        <v>109.2</v>
      </c>
      <c r="BM720" s="141">
        <v>109.2</v>
      </c>
      <c r="BN720" s="141">
        <v>117.1</v>
      </c>
      <c r="BO720" s="141">
        <v>122.6</v>
      </c>
      <c r="BP720" s="141">
        <v>122.6</v>
      </c>
      <c r="BQ720" s="141">
        <v>122.6</v>
      </c>
      <c r="BR720" s="141">
        <v>122.6</v>
      </c>
      <c r="BS720" s="141">
        <v>122.6</v>
      </c>
      <c r="BT720" s="141">
        <v>122.6</v>
      </c>
      <c r="BU720" s="141">
        <v>122.6</v>
      </c>
      <c r="BV720" s="141">
        <v>122.6</v>
      </c>
      <c r="BW720" s="141">
        <v>122.6</v>
      </c>
      <c r="BX720" s="141">
        <v>122.6</v>
      </c>
      <c r="BY720" s="141">
        <v>122.6</v>
      </c>
      <c r="BZ720" s="141">
        <v>122.6</v>
      </c>
      <c r="CA720" s="141">
        <v>125.7</v>
      </c>
      <c r="CB720" s="141">
        <v>126.5</v>
      </c>
      <c r="CC720" s="141">
        <v>126.5</v>
      </c>
      <c r="CD720" s="141">
        <v>128.19999999999999</v>
      </c>
      <c r="CE720" s="141">
        <v>128.19999999999999</v>
      </c>
      <c r="CF720" s="141">
        <v>128.19999999999999</v>
      </c>
      <c r="CG720" s="141">
        <v>128.19999999999999</v>
      </c>
      <c r="CH720" s="141">
        <v>128.19999999999999</v>
      </c>
      <c r="CI720" s="141">
        <v>128.19999999999999</v>
      </c>
      <c r="CJ720" s="141">
        <v>139.30000000000001</v>
      </c>
      <c r="CK720" s="141">
        <v>141.5</v>
      </c>
      <c r="CL720" s="141">
        <v>141.5</v>
      </c>
    </row>
    <row r="721" spans="1:90" x14ac:dyDescent="0.2">
      <c r="A721" s="138" t="s">
        <v>4185</v>
      </c>
      <c r="B721" s="138" t="s">
        <v>4186</v>
      </c>
      <c r="C721" s="139">
        <v>0.10600999999999999</v>
      </c>
      <c r="D721" s="141">
        <v>100.3</v>
      </c>
      <c r="E721" s="141">
        <v>101.9</v>
      </c>
      <c r="F721" s="141">
        <v>102.6</v>
      </c>
      <c r="G721" s="141">
        <v>105.9</v>
      </c>
      <c r="H721" s="141">
        <v>105.9</v>
      </c>
      <c r="I721" s="141">
        <v>105.9</v>
      </c>
      <c r="J721" s="141">
        <v>105.9</v>
      </c>
      <c r="K721" s="141">
        <v>105.9</v>
      </c>
      <c r="L721" s="141">
        <v>105.9</v>
      </c>
      <c r="M721" s="141">
        <v>106.3</v>
      </c>
      <c r="N721" s="141">
        <v>106.3</v>
      </c>
      <c r="O721" s="141">
        <v>106.3</v>
      </c>
      <c r="P721" s="141">
        <v>110.7</v>
      </c>
      <c r="Q721" s="141">
        <v>110.7</v>
      </c>
      <c r="R721" s="141">
        <v>110.7</v>
      </c>
      <c r="S721" s="141">
        <v>114.4</v>
      </c>
      <c r="T721" s="141">
        <v>114.4</v>
      </c>
      <c r="U721" s="141">
        <v>114.4</v>
      </c>
      <c r="V721" s="141">
        <v>114.7</v>
      </c>
      <c r="W721" s="141">
        <v>114.6</v>
      </c>
      <c r="X721" s="141">
        <v>114.6</v>
      </c>
      <c r="Y721" s="141">
        <v>114.8</v>
      </c>
      <c r="Z721" s="141">
        <v>114.8</v>
      </c>
      <c r="AA721" s="141">
        <v>114.9</v>
      </c>
      <c r="AB721" s="141">
        <v>116.2</v>
      </c>
      <c r="AC721" s="141">
        <v>116.2</v>
      </c>
      <c r="AD721" s="141">
        <v>116.2</v>
      </c>
      <c r="AE721" s="141">
        <v>111.8</v>
      </c>
      <c r="AF721" s="141">
        <v>111.8</v>
      </c>
      <c r="AG721" s="141">
        <v>111.9</v>
      </c>
      <c r="AH721" s="141">
        <v>111.9</v>
      </c>
      <c r="AI721" s="141">
        <v>111.9</v>
      </c>
      <c r="AJ721" s="141">
        <v>111.9</v>
      </c>
      <c r="AK721" s="141">
        <v>111.6</v>
      </c>
      <c r="AL721" s="141">
        <v>111.6</v>
      </c>
      <c r="AM721" s="141">
        <v>111.3</v>
      </c>
      <c r="AN721" s="141">
        <v>111.9</v>
      </c>
      <c r="AO721" s="141">
        <v>113.5</v>
      </c>
      <c r="AP721" s="141">
        <v>113.3</v>
      </c>
      <c r="AQ721" s="141">
        <v>112.3</v>
      </c>
      <c r="AR721" s="141">
        <v>109.6</v>
      </c>
      <c r="AS721" s="141">
        <v>108.9</v>
      </c>
      <c r="AT721" s="141">
        <v>111</v>
      </c>
      <c r="AU721" s="141">
        <v>111</v>
      </c>
      <c r="AV721" s="141">
        <v>111</v>
      </c>
      <c r="AW721" s="141">
        <v>111</v>
      </c>
      <c r="AX721" s="141">
        <v>111</v>
      </c>
      <c r="AY721" s="141">
        <v>111</v>
      </c>
      <c r="AZ721" s="141">
        <v>111</v>
      </c>
      <c r="BA721" s="141">
        <v>111</v>
      </c>
      <c r="BB721" s="141">
        <v>111</v>
      </c>
      <c r="BC721" s="141">
        <v>112.8</v>
      </c>
      <c r="BD721" s="141">
        <v>112.8</v>
      </c>
      <c r="BE721" s="141">
        <v>112.8</v>
      </c>
      <c r="BF721" s="141">
        <v>112.8</v>
      </c>
      <c r="BG721" s="141">
        <v>112.8</v>
      </c>
      <c r="BH721" s="141">
        <v>112.8</v>
      </c>
      <c r="BI721" s="141">
        <v>112.8</v>
      </c>
      <c r="BJ721" s="141">
        <v>113.8</v>
      </c>
      <c r="BK721" s="141">
        <v>114.8</v>
      </c>
      <c r="BL721" s="141">
        <v>115.5</v>
      </c>
      <c r="BM721" s="141">
        <v>116.1</v>
      </c>
      <c r="BN721" s="141">
        <v>115.2</v>
      </c>
      <c r="BO721" s="141">
        <v>115.9</v>
      </c>
      <c r="BP721" s="141">
        <v>116.2</v>
      </c>
      <c r="BQ721" s="141">
        <v>116.2</v>
      </c>
      <c r="BR721" s="141">
        <v>116.2</v>
      </c>
      <c r="BS721" s="141">
        <v>116.2</v>
      </c>
      <c r="BT721" s="141">
        <v>116.2</v>
      </c>
      <c r="BU721" s="141">
        <v>116.2</v>
      </c>
      <c r="BV721" s="141">
        <v>116.2</v>
      </c>
      <c r="BW721" s="141">
        <v>116.1</v>
      </c>
      <c r="BX721" s="141">
        <v>116.4</v>
      </c>
      <c r="BY721" s="141">
        <v>116.6</v>
      </c>
      <c r="BZ721" s="141">
        <v>115.4</v>
      </c>
      <c r="CA721" s="141">
        <v>115.4</v>
      </c>
      <c r="CB721" s="141">
        <v>115.5</v>
      </c>
      <c r="CC721" s="141">
        <v>115.5</v>
      </c>
      <c r="CD721" s="141">
        <v>115.5</v>
      </c>
      <c r="CE721" s="141">
        <v>115.8</v>
      </c>
      <c r="CF721" s="141">
        <v>115.8</v>
      </c>
      <c r="CG721" s="141">
        <v>115.8</v>
      </c>
      <c r="CH721" s="141">
        <v>115.8</v>
      </c>
      <c r="CI721" s="141">
        <v>116.3</v>
      </c>
      <c r="CJ721" s="141">
        <v>116.3</v>
      </c>
      <c r="CK721" s="141">
        <v>116.3</v>
      </c>
      <c r="CL721" s="141">
        <v>114.8</v>
      </c>
    </row>
    <row r="722" spans="1:90" x14ac:dyDescent="0.2">
      <c r="A722" s="138" t="s">
        <v>4187</v>
      </c>
      <c r="B722" s="138" t="s">
        <v>4188</v>
      </c>
      <c r="C722" s="139">
        <v>1.0627800000000001</v>
      </c>
      <c r="D722" s="141">
        <v>102.2</v>
      </c>
      <c r="E722" s="141">
        <v>102.5</v>
      </c>
      <c r="F722" s="141">
        <v>103.5</v>
      </c>
      <c r="G722" s="141">
        <v>105.2</v>
      </c>
      <c r="H722" s="141">
        <v>105.6</v>
      </c>
      <c r="I722" s="141">
        <v>105.9</v>
      </c>
      <c r="J722" s="141">
        <v>107.2</v>
      </c>
      <c r="K722" s="141">
        <v>107.2</v>
      </c>
      <c r="L722" s="141">
        <v>107.2</v>
      </c>
      <c r="M722" s="141">
        <v>107.9</v>
      </c>
      <c r="N722" s="141">
        <v>109</v>
      </c>
      <c r="O722" s="141">
        <v>109.4</v>
      </c>
      <c r="P722" s="141">
        <v>110.7</v>
      </c>
      <c r="Q722" s="141">
        <v>112.4</v>
      </c>
      <c r="R722" s="141">
        <v>113.4</v>
      </c>
      <c r="S722" s="141">
        <v>121.9</v>
      </c>
      <c r="T722" s="141">
        <v>124</v>
      </c>
      <c r="U722" s="141">
        <v>125.1</v>
      </c>
      <c r="V722" s="141">
        <v>126.7</v>
      </c>
      <c r="W722" s="141">
        <v>128</v>
      </c>
      <c r="X722" s="141">
        <v>128.4</v>
      </c>
      <c r="Y722" s="141">
        <v>128.6</v>
      </c>
      <c r="Z722" s="141">
        <v>128.6</v>
      </c>
      <c r="AA722" s="141">
        <v>129</v>
      </c>
      <c r="AB722" s="141">
        <v>127.4</v>
      </c>
      <c r="AC722" s="141">
        <v>130.80000000000001</v>
      </c>
      <c r="AD722" s="141">
        <v>131.69999999999999</v>
      </c>
      <c r="AE722" s="141">
        <v>133.80000000000001</v>
      </c>
      <c r="AF722" s="141">
        <v>133.30000000000001</v>
      </c>
      <c r="AG722" s="141">
        <v>133.5</v>
      </c>
      <c r="AH722" s="141">
        <v>133.1</v>
      </c>
      <c r="AI722" s="141">
        <v>133.30000000000001</v>
      </c>
      <c r="AJ722" s="141">
        <v>133.1</v>
      </c>
      <c r="AK722" s="141">
        <v>133.69999999999999</v>
      </c>
      <c r="AL722" s="141">
        <v>133.69999999999999</v>
      </c>
      <c r="AM722" s="141">
        <v>131.80000000000001</v>
      </c>
      <c r="AN722" s="141">
        <v>133.69999999999999</v>
      </c>
      <c r="AO722" s="141">
        <v>133.5</v>
      </c>
      <c r="AP722" s="141">
        <v>133.9</v>
      </c>
      <c r="AQ722" s="141">
        <v>134.5</v>
      </c>
      <c r="AR722" s="141">
        <v>135.1</v>
      </c>
      <c r="AS722" s="141">
        <v>135.80000000000001</v>
      </c>
      <c r="AT722" s="141">
        <v>135.6</v>
      </c>
      <c r="AU722" s="141">
        <v>135.9</v>
      </c>
      <c r="AV722" s="141">
        <v>135.80000000000001</v>
      </c>
      <c r="AW722" s="141">
        <v>135.6</v>
      </c>
      <c r="AX722" s="141">
        <v>135.69999999999999</v>
      </c>
      <c r="AY722" s="141">
        <v>135.19999999999999</v>
      </c>
      <c r="AZ722" s="141">
        <v>134.4</v>
      </c>
      <c r="BA722" s="141">
        <v>132.69999999999999</v>
      </c>
      <c r="BB722" s="141">
        <v>132.6</v>
      </c>
      <c r="BC722" s="141">
        <v>132.4</v>
      </c>
      <c r="BD722" s="141">
        <v>131.80000000000001</v>
      </c>
      <c r="BE722" s="141">
        <v>132.4</v>
      </c>
      <c r="BF722" s="141">
        <v>132.5</v>
      </c>
      <c r="BG722" s="141">
        <v>133</v>
      </c>
      <c r="BH722" s="141">
        <v>132.80000000000001</v>
      </c>
      <c r="BI722" s="141">
        <v>132</v>
      </c>
      <c r="BJ722" s="141">
        <v>132.5</v>
      </c>
      <c r="BK722" s="141">
        <v>132.6</v>
      </c>
      <c r="BL722" s="141">
        <v>135.5</v>
      </c>
      <c r="BM722" s="141">
        <v>131.5</v>
      </c>
      <c r="BN722" s="141">
        <v>131.9</v>
      </c>
      <c r="BO722" s="141">
        <v>131.80000000000001</v>
      </c>
      <c r="BP722" s="141">
        <v>131.9</v>
      </c>
      <c r="BQ722" s="141">
        <v>131.9</v>
      </c>
      <c r="BR722" s="141">
        <v>131.69999999999999</v>
      </c>
      <c r="BS722" s="141">
        <v>131.69999999999999</v>
      </c>
      <c r="BT722" s="141">
        <v>131.80000000000001</v>
      </c>
      <c r="BU722" s="141">
        <v>132.1</v>
      </c>
      <c r="BV722" s="141">
        <v>132.5</v>
      </c>
      <c r="BW722" s="141">
        <v>139.19999999999999</v>
      </c>
      <c r="BX722" s="141">
        <v>135</v>
      </c>
      <c r="BY722" s="141">
        <v>135.5</v>
      </c>
      <c r="BZ722" s="141">
        <v>136.69999999999999</v>
      </c>
      <c r="CA722" s="141">
        <v>137.1</v>
      </c>
      <c r="CB722" s="141">
        <v>135.80000000000001</v>
      </c>
      <c r="CC722" s="141">
        <v>136.80000000000001</v>
      </c>
      <c r="CD722" s="141">
        <v>137.30000000000001</v>
      </c>
      <c r="CE722" s="141">
        <v>137.6</v>
      </c>
      <c r="CF722" s="141">
        <v>137.30000000000001</v>
      </c>
      <c r="CG722" s="141">
        <v>138.30000000000001</v>
      </c>
      <c r="CH722" s="141">
        <v>138.5</v>
      </c>
      <c r="CI722" s="141">
        <v>138.69999999999999</v>
      </c>
      <c r="CJ722" s="141">
        <v>139.19999999999999</v>
      </c>
      <c r="CK722" s="141">
        <v>139.69999999999999</v>
      </c>
      <c r="CL722" s="141">
        <v>140</v>
      </c>
    </row>
    <row r="723" spans="1:90" x14ac:dyDescent="0.2">
      <c r="A723" s="138" t="s">
        <v>4189</v>
      </c>
      <c r="B723" s="138" t="s">
        <v>4190</v>
      </c>
      <c r="C723" s="139">
        <v>0.15495999999999999</v>
      </c>
      <c r="D723" s="141">
        <v>101.8</v>
      </c>
      <c r="E723" s="141">
        <v>101.8</v>
      </c>
      <c r="F723" s="141">
        <v>101.5</v>
      </c>
      <c r="G723" s="141">
        <v>111.5</v>
      </c>
      <c r="H723" s="141">
        <v>111.5</v>
      </c>
      <c r="I723" s="141">
        <v>111.5</v>
      </c>
      <c r="J723" s="141">
        <v>111.5</v>
      </c>
      <c r="K723" s="141">
        <v>111.5</v>
      </c>
      <c r="L723" s="141">
        <v>111.5</v>
      </c>
      <c r="M723" s="141">
        <v>112.2</v>
      </c>
      <c r="N723" s="141">
        <v>112.5</v>
      </c>
      <c r="O723" s="141">
        <v>112</v>
      </c>
      <c r="P723" s="141">
        <v>113.8</v>
      </c>
      <c r="Q723" s="141">
        <v>113.8</v>
      </c>
      <c r="R723" s="141">
        <v>113.8</v>
      </c>
      <c r="S723" s="141">
        <v>131.80000000000001</v>
      </c>
      <c r="T723" s="141">
        <v>131.69999999999999</v>
      </c>
      <c r="U723" s="141">
        <v>136.5</v>
      </c>
      <c r="V723" s="141">
        <v>137.6</v>
      </c>
      <c r="W723" s="141">
        <v>137.6</v>
      </c>
      <c r="X723" s="141">
        <v>137.6</v>
      </c>
      <c r="Y723" s="141">
        <v>137.6</v>
      </c>
      <c r="Z723" s="141">
        <v>137.6</v>
      </c>
      <c r="AA723" s="141">
        <v>138</v>
      </c>
      <c r="AB723" s="141">
        <v>138.9</v>
      </c>
      <c r="AC723" s="141">
        <v>140.5</v>
      </c>
      <c r="AD723" s="141">
        <v>142.5</v>
      </c>
      <c r="AE723" s="141">
        <v>143.4</v>
      </c>
      <c r="AF723" s="141">
        <v>143.19999999999999</v>
      </c>
      <c r="AG723" s="141">
        <v>143.19999999999999</v>
      </c>
      <c r="AH723" s="141">
        <v>143.19999999999999</v>
      </c>
      <c r="AI723" s="141">
        <v>143.19999999999999</v>
      </c>
      <c r="AJ723" s="141">
        <v>143.19999999999999</v>
      </c>
      <c r="AK723" s="141">
        <v>143.19999999999999</v>
      </c>
      <c r="AL723" s="141">
        <v>143.19999999999999</v>
      </c>
      <c r="AM723" s="141">
        <v>139.6</v>
      </c>
      <c r="AN723" s="141">
        <v>138.9</v>
      </c>
      <c r="AO723" s="141">
        <v>137.69999999999999</v>
      </c>
      <c r="AP723" s="141">
        <v>138.6</v>
      </c>
      <c r="AQ723" s="141">
        <v>140.1</v>
      </c>
      <c r="AR723" s="141">
        <v>140.9</v>
      </c>
      <c r="AS723" s="141">
        <v>140.69999999999999</v>
      </c>
      <c r="AT723" s="141">
        <v>138.80000000000001</v>
      </c>
      <c r="AU723" s="141">
        <v>138.69999999999999</v>
      </c>
      <c r="AV723" s="141">
        <v>138</v>
      </c>
      <c r="AW723" s="141">
        <v>137.6</v>
      </c>
      <c r="AX723" s="141">
        <v>139</v>
      </c>
      <c r="AY723" s="141">
        <v>138.30000000000001</v>
      </c>
      <c r="AZ723" s="141">
        <v>130.19999999999999</v>
      </c>
      <c r="BA723" s="141">
        <v>131.1</v>
      </c>
      <c r="BB723" s="141">
        <v>133.6</v>
      </c>
      <c r="BC723" s="141">
        <v>133.69999999999999</v>
      </c>
      <c r="BD723" s="141">
        <v>133.69999999999999</v>
      </c>
      <c r="BE723" s="141">
        <v>133.69999999999999</v>
      </c>
      <c r="BF723" s="141">
        <v>133.69999999999999</v>
      </c>
      <c r="BG723" s="141">
        <v>135.9</v>
      </c>
      <c r="BH723" s="141">
        <v>135.4</v>
      </c>
      <c r="BI723" s="141">
        <v>133.6</v>
      </c>
      <c r="BJ723" s="141">
        <v>138.9</v>
      </c>
      <c r="BK723" s="141">
        <v>139</v>
      </c>
      <c r="BL723" s="141">
        <v>140.1</v>
      </c>
      <c r="BM723" s="141">
        <v>138.30000000000001</v>
      </c>
      <c r="BN723" s="141">
        <v>143.69999999999999</v>
      </c>
      <c r="BO723" s="141">
        <v>144.6</v>
      </c>
      <c r="BP723" s="141">
        <v>144</v>
      </c>
      <c r="BQ723" s="141">
        <v>144.1</v>
      </c>
      <c r="BR723" s="141">
        <v>143.1</v>
      </c>
      <c r="BS723" s="141">
        <v>143.1</v>
      </c>
      <c r="BT723" s="141">
        <v>143.1</v>
      </c>
      <c r="BU723" s="141">
        <v>143.1</v>
      </c>
      <c r="BV723" s="141">
        <v>143.1</v>
      </c>
      <c r="BW723" s="141">
        <v>143.1</v>
      </c>
      <c r="BX723" s="141">
        <v>142.9</v>
      </c>
      <c r="BY723" s="141">
        <v>143.30000000000001</v>
      </c>
      <c r="BZ723" s="141">
        <v>147.6</v>
      </c>
      <c r="CA723" s="141">
        <v>149.6</v>
      </c>
      <c r="CB723" s="141">
        <v>149.30000000000001</v>
      </c>
      <c r="CC723" s="141">
        <v>153.6</v>
      </c>
      <c r="CD723" s="141">
        <v>153.6</v>
      </c>
      <c r="CE723" s="141">
        <v>153.6</v>
      </c>
      <c r="CF723" s="141">
        <v>153.6</v>
      </c>
      <c r="CG723" s="141">
        <v>153.6</v>
      </c>
      <c r="CH723" s="141">
        <v>153.80000000000001</v>
      </c>
      <c r="CI723" s="141">
        <v>153.80000000000001</v>
      </c>
      <c r="CJ723" s="141">
        <v>153.80000000000001</v>
      </c>
      <c r="CK723" s="141">
        <v>153.80000000000001</v>
      </c>
      <c r="CL723" s="141">
        <v>156</v>
      </c>
    </row>
    <row r="724" spans="1:90" x14ac:dyDescent="0.2">
      <c r="A724" s="138" t="s">
        <v>4191</v>
      </c>
      <c r="B724" s="138" t="s">
        <v>4192</v>
      </c>
      <c r="C724" s="139">
        <v>5.2249999999999998E-2</v>
      </c>
      <c r="D724" s="141">
        <v>101.9</v>
      </c>
      <c r="E724" s="141">
        <v>104.8</v>
      </c>
      <c r="F724" s="141">
        <v>106.7</v>
      </c>
      <c r="G724" s="141">
        <v>107.6</v>
      </c>
      <c r="H724" s="141">
        <v>107.7</v>
      </c>
      <c r="I724" s="141">
        <v>109.8</v>
      </c>
      <c r="J724" s="141">
        <v>109</v>
      </c>
      <c r="K724" s="141">
        <v>110.2</v>
      </c>
      <c r="L724" s="141">
        <v>109.7</v>
      </c>
      <c r="M724" s="141">
        <v>110.6</v>
      </c>
      <c r="N724" s="141">
        <v>112.1</v>
      </c>
      <c r="O724" s="141">
        <v>112.2</v>
      </c>
      <c r="P724" s="141">
        <v>113.6</v>
      </c>
      <c r="Q724" s="141">
        <v>117.3</v>
      </c>
      <c r="R724" s="141">
        <v>116.7</v>
      </c>
      <c r="S724" s="141">
        <v>120.3</v>
      </c>
      <c r="T724" s="141">
        <v>119.5</v>
      </c>
      <c r="U724" s="141">
        <v>121.1</v>
      </c>
      <c r="V724" s="141">
        <v>120.6</v>
      </c>
      <c r="W724" s="141">
        <v>123.2</v>
      </c>
      <c r="X724" s="141">
        <v>123.8</v>
      </c>
      <c r="Y724" s="141">
        <v>123.2</v>
      </c>
      <c r="Z724" s="141">
        <v>126.9</v>
      </c>
      <c r="AA724" s="141">
        <v>123.3</v>
      </c>
      <c r="AB724" s="141">
        <v>127.8</v>
      </c>
      <c r="AC724" s="141">
        <v>130.1</v>
      </c>
      <c r="AD724" s="141">
        <v>132</v>
      </c>
      <c r="AE724" s="141">
        <v>133.4</v>
      </c>
      <c r="AF724" s="141">
        <v>133.80000000000001</v>
      </c>
      <c r="AG724" s="141">
        <v>132.80000000000001</v>
      </c>
      <c r="AH724" s="141">
        <v>133.19999999999999</v>
      </c>
      <c r="AI724" s="141">
        <v>135</v>
      </c>
      <c r="AJ724" s="141">
        <v>134.4</v>
      </c>
      <c r="AK724" s="141">
        <v>135</v>
      </c>
      <c r="AL724" s="141">
        <v>134.69999999999999</v>
      </c>
      <c r="AM724" s="141">
        <v>134.69999999999999</v>
      </c>
      <c r="AN724" s="141">
        <v>144.30000000000001</v>
      </c>
      <c r="AO724" s="141">
        <v>143.30000000000001</v>
      </c>
      <c r="AP724" s="141">
        <v>144.1</v>
      </c>
      <c r="AQ724" s="141">
        <v>143.1</v>
      </c>
      <c r="AR724" s="141">
        <v>143.4</v>
      </c>
      <c r="AS724" s="141">
        <v>143.19999999999999</v>
      </c>
      <c r="AT724" s="141">
        <v>143.80000000000001</v>
      </c>
      <c r="AU724" s="141">
        <v>143.80000000000001</v>
      </c>
      <c r="AV724" s="141">
        <v>143.80000000000001</v>
      </c>
      <c r="AW724" s="141">
        <v>143.80000000000001</v>
      </c>
      <c r="AX724" s="141">
        <v>143.9</v>
      </c>
      <c r="AY724" s="141">
        <v>143.5</v>
      </c>
      <c r="AZ724" s="141">
        <v>139.5</v>
      </c>
      <c r="BA724" s="141">
        <v>139.80000000000001</v>
      </c>
      <c r="BB724" s="141">
        <v>139.1</v>
      </c>
      <c r="BC724" s="141">
        <v>137.30000000000001</v>
      </c>
      <c r="BD724" s="141">
        <v>139.5</v>
      </c>
      <c r="BE724" s="141">
        <v>139.30000000000001</v>
      </c>
      <c r="BF724" s="141">
        <v>140.9</v>
      </c>
      <c r="BG724" s="141">
        <v>140.6</v>
      </c>
      <c r="BH724" s="141">
        <v>139.19999999999999</v>
      </c>
      <c r="BI724" s="141">
        <v>138</v>
      </c>
      <c r="BJ724" s="141">
        <v>139.6</v>
      </c>
      <c r="BK724" s="141">
        <v>138.9</v>
      </c>
      <c r="BL724" s="141">
        <v>136.9</v>
      </c>
      <c r="BM724" s="141">
        <v>137.80000000000001</v>
      </c>
      <c r="BN724" s="141">
        <v>137.69999999999999</v>
      </c>
      <c r="BO724" s="141">
        <v>139.9</v>
      </c>
      <c r="BP724" s="141">
        <v>140.4</v>
      </c>
      <c r="BQ724" s="141">
        <v>140.80000000000001</v>
      </c>
      <c r="BR724" s="141">
        <v>141</v>
      </c>
      <c r="BS724" s="141">
        <v>141.69999999999999</v>
      </c>
      <c r="BT724" s="141">
        <v>141.69999999999999</v>
      </c>
      <c r="BU724" s="141">
        <v>141.80000000000001</v>
      </c>
      <c r="BV724" s="141">
        <v>142</v>
      </c>
      <c r="BW724" s="141">
        <v>144</v>
      </c>
      <c r="BX724" s="141">
        <v>144.69999999999999</v>
      </c>
      <c r="BY724" s="141">
        <v>145.30000000000001</v>
      </c>
      <c r="BZ724" s="141">
        <v>146.19999999999999</v>
      </c>
      <c r="CA724" s="141">
        <v>144.4</v>
      </c>
      <c r="CB724" s="141">
        <v>143.1</v>
      </c>
      <c r="CC724" s="141">
        <v>143.69999999999999</v>
      </c>
      <c r="CD724" s="141">
        <v>145.6</v>
      </c>
      <c r="CE724" s="141">
        <v>145.80000000000001</v>
      </c>
      <c r="CF724" s="141">
        <v>146</v>
      </c>
      <c r="CG724" s="141">
        <v>146</v>
      </c>
      <c r="CH724" s="141">
        <v>146.5</v>
      </c>
      <c r="CI724" s="141">
        <v>146.4</v>
      </c>
      <c r="CJ724" s="141">
        <v>147.4</v>
      </c>
      <c r="CK724" s="141">
        <v>146.1</v>
      </c>
      <c r="CL724" s="141">
        <v>145.4</v>
      </c>
    </row>
    <row r="725" spans="1:90" x14ac:dyDescent="0.2">
      <c r="A725" s="138" t="s">
        <v>4193</v>
      </c>
      <c r="B725" s="138" t="s">
        <v>4194</v>
      </c>
      <c r="C725" s="139">
        <v>3.755E-2</v>
      </c>
      <c r="D725" s="141">
        <v>100</v>
      </c>
      <c r="E725" s="141">
        <v>100</v>
      </c>
      <c r="F725" s="141">
        <v>100</v>
      </c>
      <c r="G725" s="141">
        <v>101.1</v>
      </c>
      <c r="H725" s="141">
        <v>101.3</v>
      </c>
      <c r="I725" s="141">
        <v>101.3</v>
      </c>
      <c r="J725" s="141">
        <v>101.3</v>
      </c>
      <c r="K725" s="141">
        <v>101.3</v>
      </c>
      <c r="L725" s="141">
        <v>101.1</v>
      </c>
      <c r="M725" s="141">
        <v>101.1</v>
      </c>
      <c r="N725" s="141">
        <v>101.1</v>
      </c>
      <c r="O725" s="141">
        <v>101.2</v>
      </c>
      <c r="P725" s="141">
        <v>101.5</v>
      </c>
      <c r="Q725" s="141">
        <v>101.5</v>
      </c>
      <c r="R725" s="141">
        <v>101</v>
      </c>
      <c r="S725" s="141">
        <v>102.6</v>
      </c>
      <c r="T725" s="141">
        <v>102.9</v>
      </c>
      <c r="U725" s="141">
        <v>103</v>
      </c>
      <c r="V725" s="141">
        <v>103</v>
      </c>
      <c r="W725" s="141">
        <v>103</v>
      </c>
      <c r="X725" s="141">
        <v>103.2</v>
      </c>
      <c r="Y725" s="141">
        <v>103.6</v>
      </c>
      <c r="Z725" s="141">
        <v>103.6</v>
      </c>
      <c r="AA725" s="141">
        <v>103.6</v>
      </c>
      <c r="AB725" s="141">
        <v>103.9</v>
      </c>
      <c r="AC725" s="141">
        <v>103.9</v>
      </c>
      <c r="AD725" s="141">
        <v>104</v>
      </c>
      <c r="AE725" s="141">
        <v>103.2</v>
      </c>
      <c r="AF725" s="141">
        <v>103.2</v>
      </c>
      <c r="AG725" s="141">
        <v>103.2</v>
      </c>
      <c r="AH725" s="141">
        <v>103.2</v>
      </c>
      <c r="AI725" s="141">
        <v>103.2</v>
      </c>
      <c r="AJ725" s="141">
        <v>103.2</v>
      </c>
      <c r="AK725" s="141">
        <v>103.3</v>
      </c>
      <c r="AL725" s="141">
        <v>103.1</v>
      </c>
      <c r="AM725" s="141">
        <v>103.1</v>
      </c>
      <c r="AN725" s="141">
        <v>103.7</v>
      </c>
      <c r="AO725" s="141">
        <v>103.7</v>
      </c>
      <c r="AP725" s="141">
        <v>103.8</v>
      </c>
      <c r="AQ725" s="141">
        <v>104.4</v>
      </c>
      <c r="AR725" s="141">
        <v>104.4</v>
      </c>
      <c r="AS725" s="141">
        <v>104.7</v>
      </c>
      <c r="AT725" s="141">
        <v>104.7</v>
      </c>
      <c r="AU725" s="141">
        <v>104.9</v>
      </c>
      <c r="AV725" s="141">
        <v>104.9</v>
      </c>
      <c r="AW725" s="141">
        <v>104.9</v>
      </c>
      <c r="AX725" s="141">
        <v>104.9</v>
      </c>
      <c r="AY725" s="141">
        <v>103.1</v>
      </c>
      <c r="AZ725" s="141">
        <v>102.6</v>
      </c>
      <c r="BA725" s="141">
        <v>102.6</v>
      </c>
      <c r="BB725" s="141">
        <v>102.7</v>
      </c>
      <c r="BC725" s="141">
        <v>106</v>
      </c>
      <c r="BD725" s="141">
        <v>105.9</v>
      </c>
      <c r="BE725" s="141">
        <v>105.9</v>
      </c>
      <c r="BF725" s="141">
        <v>105.9</v>
      </c>
      <c r="BG725" s="141">
        <v>105.9</v>
      </c>
      <c r="BH725" s="141">
        <v>105.5</v>
      </c>
      <c r="BI725" s="141">
        <v>105.5</v>
      </c>
      <c r="BJ725" s="141">
        <v>105.4</v>
      </c>
      <c r="BK725" s="141">
        <v>105.2</v>
      </c>
      <c r="BL725" s="141">
        <v>106.6</v>
      </c>
      <c r="BM725" s="141">
        <v>106.9</v>
      </c>
      <c r="BN725" s="141">
        <v>107</v>
      </c>
      <c r="BO725" s="141">
        <v>110.7</v>
      </c>
      <c r="BP725" s="141">
        <v>113.3</v>
      </c>
      <c r="BQ725" s="141">
        <v>114</v>
      </c>
      <c r="BR725" s="141">
        <v>114</v>
      </c>
      <c r="BS725" s="141">
        <v>114</v>
      </c>
      <c r="BT725" s="141">
        <v>114</v>
      </c>
      <c r="BU725" s="141">
        <v>114</v>
      </c>
      <c r="BV725" s="141">
        <v>114</v>
      </c>
      <c r="BW725" s="141">
        <v>114.3</v>
      </c>
      <c r="BX725" s="141">
        <v>114.4</v>
      </c>
      <c r="BY725" s="141">
        <v>114.8</v>
      </c>
      <c r="BZ725" s="141">
        <v>115.5</v>
      </c>
      <c r="CA725" s="141">
        <v>115</v>
      </c>
      <c r="CB725" s="141">
        <v>115</v>
      </c>
      <c r="CC725" s="141">
        <v>115.4</v>
      </c>
      <c r="CD725" s="141">
        <v>115.8</v>
      </c>
      <c r="CE725" s="141">
        <v>116.7</v>
      </c>
      <c r="CF725" s="141">
        <v>116.4</v>
      </c>
      <c r="CG725" s="141">
        <v>116.4</v>
      </c>
      <c r="CH725" s="141">
        <v>116.5</v>
      </c>
      <c r="CI725" s="141">
        <v>117.1</v>
      </c>
      <c r="CJ725" s="141">
        <v>117.1</v>
      </c>
      <c r="CK725" s="141">
        <v>117.3</v>
      </c>
      <c r="CL725" s="141">
        <v>117.2</v>
      </c>
    </row>
    <row r="726" spans="1:90" x14ac:dyDescent="0.2">
      <c r="A726" s="138" t="s">
        <v>4195</v>
      </c>
      <c r="B726" s="138" t="s">
        <v>4196</v>
      </c>
      <c r="C726" s="139">
        <v>2.8989999999999998E-2</v>
      </c>
      <c r="D726" s="141">
        <v>100.9</v>
      </c>
      <c r="E726" s="141">
        <v>102.6</v>
      </c>
      <c r="F726" s="141">
        <v>104.1</v>
      </c>
      <c r="G726" s="141">
        <v>104.1</v>
      </c>
      <c r="H726" s="141">
        <v>104.1</v>
      </c>
      <c r="I726" s="141">
        <v>104.1</v>
      </c>
      <c r="J726" s="141">
        <v>104.1</v>
      </c>
      <c r="K726" s="141">
        <v>105.6</v>
      </c>
      <c r="L726" s="141">
        <v>105.6</v>
      </c>
      <c r="M726" s="141">
        <v>105.6</v>
      </c>
      <c r="N726" s="141">
        <v>114</v>
      </c>
      <c r="O726" s="141">
        <v>122.4</v>
      </c>
      <c r="P726" s="141">
        <v>122.4</v>
      </c>
      <c r="Q726" s="141">
        <v>122.4</v>
      </c>
      <c r="R726" s="141">
        <v>122.4</v>
      </c>
      <c r="S726" s="141">
        <v>123.4</v>
      </c>
      <c r="T726" s="141">
        <v>123.4</v>
      </c>
      <c r="U726" s="141">
        <v>123.4</v>
      </c>
      <c r="V726" s="141">
        <v>123.4</v>
      </c>
      <c r="W726" s="141">
        <v>123.4</v>
      </c>
      <c r="X726" s="141">
        <v>123.4</v>
      </c>
      <c r="Y726" s="141">
        <v>123.4</v>
      </c>
      <c r="Z726" s="141">
        <v>123.4</v>
      </c>
      <c r="AA726" s="141">
        <v>123.4</v>
      </c>
      <c r="AB726" s="141">
        <v>123.4</v>
      </c>
      <c r="AC726" s="141">
        <v>123.4</v>
      </c>
      <c r="AD726" s="141">
        <v>123.4</v>
      </c>
      <c r="AE726" s="141">
        <v>123.4</v>
      </c>
      <c r="AF726" s="141">
        <v>123.4</v>
      </c>
      <c r="AG726" s="141">
        <v>123.4</v>
      </c>
      <c r="AH726" s="141">
        <v>123.4</v>
      </c>
      <c r="AI726" s="141">
        <v>123.4</v>
      </c>
      <c r="AJ726" s="141">
        <v>123.4</v>
      </c>
      <c r="AK726" s="141">
        <v>123.4</v>
      </c>
      <c r="AL726" s="141">
        <v>123.4</v>
      </c>
      <c r="AM726" s="141">
        <v>123.4</v>
      </c>
      <c r="AN726" s="141">
        <v>123.4</v>
      </c>
      <c r="AO726" s="141">
        <v>123.4</v>
      </c>
      <c r="AP726" s="141">
        <v>123.4</v>
      </c>
      <c r="AQ726" s="141">
        <v>123.4</v>
      </c>
      <c r="AR726" s="141">
        <v>127.5</v>
      </c>
      <c r="AS726" s="141">
        <v>127.5</v>
      </c>
      <c r="AT726" s="141">
        <v>127.5</v>
      </c>
      <c r="AU726" s="141">
        <v>127.5</v>
      </c>
      <c r="AV726" s="141">
        <v>127.5</v>
      </c>
      <c r="AW726" s="141">
        <v>127.5</v>
      </c>
      <c r="AX726" s="141">
        <v>127.5</v>
      </c>
      <c r="AY726" s="141">
        <v>127.5</v>
      </c>
      <c r="AZ726" s="141">
        <v>135.30000000000001</v>
      </c>
      <c r="BA726" s="141">
        <v>135.30000000000001</v>
      </c>
      <c r="BB726" s="141">
        <v>135.30000000000001</v>
      </c>
      <c r="BC726" s="141">
        <v>135.30000000000001</v>
      </c>
      <c r="BD726" s="141">
        <v>135.30000000000001</v>
      </c>
      <c r="BE726" s="141">
        <v>137.1</v>
      </c>
      <c r="BF726" s="141">
        <v>137.1</v>
      </c>
      <c r="BG726" s="141">
        <v>137.1</v>
      </c>
      <c r="BH726" s="141">
        <v>137.1</v>
      </c>
      <c r="BI726" s="141">
        <v>137.9</v>
      </c>
      <c r="BJ726" s="141">
        <v>124.3</v>
      </c>
      <c r="BK726" s="141">
        <v>126.9</v>
      </c>
      <c r="BL726" s="141">
        <v>126.9</v>
      </c>
      <c r="BM726" s="141">
        <v>126.9</v>
      </c>
      <c r="BN726" s="141">
        <v>127.3</v>
      </c>
      <c r="BO726" s="141">
        <v>124.3</v>
      </c>
      <c r="BP726" s="141">
        <v>127.6</v>
      </c>
      <c r="BQ726" s="141">
        <v>127.6</v>
      </c>
      <c r="BR726" s="141">
        <v>127.6</v>
      </c>
      <c r="BS726" s="141">
        <v>127.6</v>
      </c>
      <c r="BT726" s="141">
        <v>127.6</v>
      </c>
      <c r="BU726" s="141">
        <v>127.6</v>
      </c>
      <c r="BV726" s="141">
        <v>127.6</v>
      </c>
      <c r="BW726" s="141">
        <v>127.6</v>
      </c>
      <c r="BX726" s="141">
        <v>127.6</v>
      </c>
      <c r="BY726" s="141">
        <v>127.7</v>
      </c>
      <c r="BZ726" s="141">
        <v>127.8</v>
      </c>
      <c r="CA726" s="141">
        <v>127.8</v>
      </c>
      <c r="CB726" s="141">
        <v>131.30000000000001</v>
      </c>
      <c r="CC726" s="141">
        <v>132.5</v>
      </c>
      <c r="CD726" s="141">
        <v>132.5</v>
      </c>
      <c r="CE726" s="141">
        <v>132.5</v>
      </c>
      <c r="CF726" s="141">
        <v>132.5</v>
      </c>
      <c r="CG726" s="141">
        <v>132.5</v>
      </c>
      <c r="CH726" s="141">
        <v>132.5</v>
      </c>
      <c r="CI726" s="141">
        <v>132.5</v>
      </c>
      <c r="CJ726" s="141">
        <v>132.5</v>
      </c>
      <c r="CK726" s="141">
        <v>132.5</v>
      </c>
      <c r="CL726" s="141">
        <v>132.9</v>
      </c>
    </row>
    <row r="727" spans="1:90" x14ac:dyDescent="0.2">
      <c r="A727" s="138" t="s">
        <v>4197</v>
      </c>
      <c r="B727" s="138" t="s">
        <v>4198</v>
      </c>
      <c r="C727" s="139">
        <v>3.7440000000000001E-2</v>
      </c>
      <c r="D727" s="141">
        <v>100.4</v>
      </c>
      <c r="E727" s="141">
        <v>100.4</v>
      </c>
      <c r="F727" s="141">
        <v>100.4</v>
      </c>
      <c r="G727" s="141">
        <v>100.5</v>
      </c>
      <c r="H727" s="141">
        <v>100.5</v>
      </c>
      <c r="I727" s="141">
        <v>100.5</v>
      </c>
      <c r="J727" s="141">
        <v>100.4</v>
      </c>
      <c r="K727" s="141">
        <v>100.4</v>
      </c>
      <c r="L727" s="141">
        <v>100.4</v>
      </c>
      <c r="M727" s="141">
        <v>100.5</v>
      </c>
      <c r="N727" s="141">
        <v>100.5</v>
      </c>
      <c r="O727" s="141">
        <v>100.3</v>
      </c>
      <c r="P727" s="141">
        <v>100.5</v>
      </c>
      <c r="Q727" s="141">
        <v>100.5</v>
      </c>
      <c r="R727" s="141">
        <v>100.5</v>
      </c>
      <c r="S727" s="141">
        <v>99.5</v>
      </c>
      <c r="T727" s="141">
        <v>99.5</v>
      </c>
      <c r="U727" s="141">
        <v>99.5</v>
      </c>
      <c r="V727" s="141">
        <v>99.6</v>
      </c>
      <c r="W727" s="141">
        <v>99.6</v>
      </c>
      <c r="X727" s="141">
        <v>99.3</v>
      </c>
      <c r="Y727" s="141">
        <v>99.3</v>
      </c>
      <c r="Z727" s="141">
        <v>99.3</v>
      </c>
      <c r="AA727" s="141">
        <v>99.3</v>
      </c>
      <c r="AB727" s="141">
        <v>99.1</v>
      </c>
      <c r="AC727" s="141">
        <v>99.1</v>
      </c>
      <c r="AD727" s="141">
        <v>99.1</v>
      </c>
      <c r="AE727" s="141">
        <v>98.6</v>
      </c>
      <c r="AF727" s="141">
        <v>98.6</v>
      </c>
      <c r="AG727" s="141">
        <v>98.6</v>
      </c>
      <c r="AH727" s="141">
        <v>97.2</v>
      </c>
      <c r="AI727" s="141">
        <v>95.5</v>
      </c>
      <c r="AJ727" s="141">
        <v>95.5</v>
      </c>
      <c r="AK727" s="141">
        <v>95.6</v>
      </c>
      <c r="AL727" s="141">
        <v>95.6</v>
      </c>
      <c r="AM727" s="141">
        <v>95.6</v>
      </c>
      <c r="AN727" s="141">
        <v>95.6</v>
      </c>
      <c r="AO727" s="141">
        <v>95.6</v>
      </c>
      <c r="AP727" s="141">
        <v>95.6</v>
      </c>
      <c r="AQ727" s="141">
        <v>95.5</v>
      </c>
      <c r="AR727" s="141">
        <v>95.5</v>
      </c>
      <c r="AS727" s="141">
        <v>95.5</v>
      </c>
      <c r="AT727" s="141">
        <v>96.3</v>
      </c>
      <c r="AU727" s="141">
        <v>96.3</v>
      </c>
      <c r="AV727" s="141">
        <v>98</v>
      </c>
      <c r="AW727" s="141">
        <v>97.7</v>
      </c>
      <c r="AX727" s="141">
        <v>98.8</v>
      </c>
      <c r="AY727" s="141">
        <v>98.8</v>
      </c>
      <c r="AZ727" s="141">
        <v>100</v>
      </c>
      <c r="BA727" s="141">
        <v>99.3</v>
      </c>
      <c r="BB727" s="141">
        <v>93.4</v>
      </c>
      <c r="BC727" s="141">
        <v>96.7</v>
      </c>
      <c r="BD727" s="141">
        <v>96.7</v>
      </c>
      <c r="BE727" s="141">
        <v>96.7</v>
      </c>
      <c r="BF727" s="141">
        <v>96.4</v>
      </c>
      <c r="BG727" s="141">
        <v>96.4</v>
      </c>
      <c r="BH727" s="141">
        <v>96.4</v>
      </c>
      <c r="BI727" s="141">
        <v>99.2</v>
      </c>
      <c r="BJ727" s="141">
        <v>102.3</v>
      </c>
      <c r="BK727" s="141">
        <v>101.8</v>
      </c>
      <c r="BL727" s="141">
        <v>101.6</v>
      </c>
      <c r="BM727" s="141">
        <v>101.8</v>
      </c>
      <c r="BN727" s="141">
        <v>98.1</v>
      </c>
      <c r="BO727" s="141">
        <v>98.8</v>
      </c>
      <c r="BP727" s="141">
        <v>98</v>
      </c>
      <c r="BQ727" s="141">
        <v>97.7</v>
      </c>
      <c r="BR727" s="141">
        <v>96.8</v>
      </c>
      <c r="BS727" s="141">
        <v>94.4</v>
      </c>
      <c r="BT727" s="141">
        <v>93.3</v>
      </c>
      <c r="BU727" s="141">
        <v>93.3</v>
      </c>
      <c r="BV727" s="141">
        <v>93.3</v>
      </c>
      <c r="BW727" s="141">
        <v>93.2</v>
      </c>
      <c r="BX727" s="141">
        <v>93.1</v>
      </c>
      <c r="BY727" s="141">
        <v>93.2</v>
      </c>
      <c r="BZ727" s="141">
        <v>93.2</v>
      </c>
      <c r="CA727" s="141">
        <v>90.2</v>
      </c>
      <c r="CB727" s="141">
        <v>90.5</v>
      </c>
      <c r="CC727" s="141">
        <v>90.6</v>
      </c>
      <c r="CD727" s="141">
        <v>90.4</v>
      </c>
      <c r="CE727" s="141">
        <v>90.1</v>
      </c>
      <c r="CF727" s="141">
        <v>90.2</v>
      </c>
      <c r="CG727" s="141">
        <v>90.2</v>
      </c>
      <c r="CH727" s="141">
        <v>90.2</v>
      </c>
      <c r="CI727" s="141">
        <v>90.2</v>
      </c>
      <c r="CJ727" s="141">
        <v>90.4</v>
      </c>
      <c r="CK727" s="141">
        <v>90.8</v>
      </c>
      <c r="CL727" s="141">
        <v>90.9</v>
      </c>
    </row>
    <row r="728" spans="1:90" x14ac:dyDescent="0.2">
      <c r="A728" s="138" t="s">
        <v>4199</v>
      </c>
      <c r="B728" s="138" t="s">
        <v>4200</v>
      </c>
      <c r="C728" s="139">
        <v>7.3770000000000002E-2</v>
      </c>
      <c r="D728" s="141">
        <v>102.7</v>
      </c>
      <c r="E728" s="141">
        <v>102.3</v>
      </c>
      <c r="F728" s="141">
        <v>102.3</v>
      </c>
      <c r="G728" s="141">
        <v>100.3</v>
      </c>
      <c r="H728" s="141">
        <v>103.4</v>
      </c>
      <c r="I728" s="141">
        <v>103.4</v>
      </c>
      <c r="J728" s="141">
        <v>103.4</v>
      </c>
      <c r="K728" s="141">
        <v>103.4</v>
      </c>
      <c r="L728" s="141">
        <v>103.8</v>
      </c>
      <c r="M728" s="141">
        <v>103.8</v>
      </c>
      <c r="N728" s="141">
        <v>103.8</v>
      </c>
      <c r="O728" s="141">
        <v>103.8</v>
      </c>
      <c r="P728" s="141">
        <v>103.8</v>
      </c>
      <c r="Q728" s="141">
        <v>103.8</v>
      </c>
      <c r="R728" s="141">
        <v>104.9</v>
      </c>
      <c r="S728" s="141">
        <v>113.4</v>
      </c>
      <c r="T728" s="141">
        <v>113.4</v>
      </c>
      <c r="U728" s="141">
        <v>113.8</v>
      </c>
      <c r="V728" s="141">
        <v>113.8</v>
      </c>
      <c r="W728" s="141">
        <v>114.6</v>
      </c>
      <c r="X728" s="141">
        <v>112.4</v>
      </c>
      <c r="Y728" s="141">
        <v>113.2</v>
      </c>
      <c r="Z728" s="141">
        <v>112.8</v>
      </c>
      <c r="AA728" s="141">
        <v>112.8</v>
      </c>
      <c r="AB728" s="141">
        <v>112.8</v>
      </c>
      <c r="AC728" s="141">
        <v>112.8</v>
      </c>
      <c r="AD728" s="141">
        <v>112.8</v>
      </c>
      <c r="AE728" s="141">
        <v>112.4</v>
      </c>
      <c r="AF728" s="141">
        <v>113.1</v>
      </c>
      <c r="AG728" s="141">
        <v>113.4</v>
      </c>
      <c r="AH728" s="141">
        <v>112.9</v>
      </c>
      <c r="AI728" s="141">
        <v>112.9</v>
      </c>
      <c r="AJ728" s="141">
        <v>112.7</v>
      </c>
      <c r="AK728" s="141">
        <v>112.5</v>
      </c>
      <c r="AL728" s="141">
        <v>113.1</v>
      </c>
      <c r="AM728" s="141">
        <v>111.6</v>
      </c>
      <c r="AN728" s="141">
        <v>112.4</v>
      </c>
      <c r="AO728" s="141">
        <v>112.4</v>
      </c>
      <c r="AP728" s="141">
        <v>112.4</v>
      </c>
      <c r="AQ728" s="141">
        <v>112.1</v>
      </c>
      <c r="AR728" s="141">
        <v>112.1</v>
      </c>
      <c r="AS728" s="141">
        <v>112.1</v>
      </c>
      <c r="AT728" s="141">
        <v>112.1</v>
      </c>
      <c r="AU728" s="141">
        <v>112.1</v>
      </c>
      <c r="AV728" s="141">
        <v>112.1</v>
      </c>
      <c r="AW728" s="141">
        <v>112.1</v>
      </c>
      <c r="AX728" s="141">
        <v>112.1</v>
      </c>
      <c r="AY728" s="141">
        <v>112.1</v>
      </c>
      <c r="AZ728" s="141">
        <v>108.8</v>
      </c>
      <c r="BA728" s="141">
        <v>108.8</v>
      </c>
      <c r="BB728" s="141">
        <v>109</v>
      </c>
      <c r="BC728" s="141">
        <v>108.8</v>
      </c>
      <c r="BD728" s="141">
        <v>108.8</v>
      </c>
      <c r="BE728" s="141">
        <v>107</v>
      </c>
      <c r="BF728" s="141">
        <v>107</v>
      </c>
      <c r="BG728" s="141">
        <v>107.5</v>
      </c>
      <c r="BH728" s="141">
        <v>107.1</v>
      </c>
      <c r="BI728" s="141">
        <v>107.1</v>
      </c>
      <c r="BJ728" s="141">
        <v>107.1</v>
      </c>
      <c r="BK728" s="141">
        <v>107.2</v>
      </c>
      <c r="BL728" s="141">
        <v>106.8</v>
      </c>
      <c r="BM728" s="141">
        <v>107.2</v>
      </c>
      <c r="BN728" s="141">
        <v>107.7</v>
      </c>
      <c r="BO728" s="141">
        <v>107.9</v>
      </c>
      <c r="BP728" s="141">
        <v>108</v>
      </c>
      <c r="BQ728" s="141">
        <v>107.8</v>
      </c>
      <c r="BR728" s="141">
        <v>108</v>
      </c>
      <c r="BS728" s="141">
        <v>107.9</v>
      </c>
      <c r="BT728" s="141">
        <v>109.9</v>
      </c>
      <c r="BU728" s="141">
        <v>108.7</v>
      </c>
      <c r="BV728" s="141">
        <v>109.9</v>
      </c>
      <c r="BW728" s="141">
        <v>110</v>
      </c>
      <c r="BX728" s="141">
        <v>112.4</v>
      </c>
      <c r="BY728" s="141">
        <v>111.9</v>
      </c>
      <c r="BZ728" s="141">
        <v>114.2</v>
      </c>
      <c r="CA728" s="141">
        <v>114.3</v>
      </c>
      <c r="CB728" s="141">
        <v>114.6</v>
      </c>
      <c r="CC728" s="141">
        <v>114.7</v>
      </c>
      <c r="CD728" s="141">
        <v>114.7</v>
      </c>
      <c r="CE728" s="141">
        <v>115.7</v>
      </c>
      <c r="CF728" s="141">
        <v>115.7</v>
      </c>
      <c r="CG728" s="141">
        <v>115.7</v>
      </c>
      <c r="CH728" s="141">
        <v>115.7</v>
      </c>
      <c r="CI728" s="141">
        <v>115.7</v>
      </c>
      <c r="CJ728" s="141">
        <v>115.9</v>
      </c>
      <c r="CK728" s="141">
        <v>116</v>
      </c>
      <c r="CL728" s="141">
        <v>116.2</v>
      </c>
    </row>
    <row r="729" spans="1:90" x14ac:dyDescent="0.2">
      <c r="A729" s="138" t="s">
        <v>2810</v>
      </c>
      <c r="B729" s="138" t="s">
        <v>4201</v>
      </c>
      <c r="C729" s="139">
        <v>0.38442999999999999</v>
      </c>
      <c r="D729" s="141">
        <v>102.6</v>
      </c>
      <c r="E729" s="141">
        <v>103.2</v>
      </c>
      <c r="F729" s="141">
        <v>104.5</v>
      </c>
      <c r="G729" s="141">
        <v>104.4</v>
      </c>
      <c r="H729" s="141">
        <v>104.8</v>
      </c>
      <c r="I729" s="141">
        <v>104.5</v>
      </c>
      <c r="J729" s="141">
        <v>108.5</v>
      </c>
      <c r="K729" s="141">
        <v>107.2</v>
      </c>
      <c r="L729" s="141">
        <v>107.1</v>
      </c>
      <c r="M729" s="141">
        <v>107.1</v>
      </c>
      <c r="N729" s="141">
        <v>107.8</v>
      </c>
      <c r="O729" s="141">
        <v>108.4</v>
      </c>
      <c r="P729" s="141">
        <v>109.3</v>
      </c>
      <c r="Q729" s="141">
        <v>113.5</v>
      </c>
      <c r="R729" s="141">
        <v>114.1</v>
      </c>
      <c r="S729" s="141">
        <v>122</v>
      </c>
      <c r="T729" s="141">
        <v>123.2</v>
      </c>
      <c r="U729" s="141">
        <v>121.1</v>
      </c>
      <c r="V729" s="141">
        <v>122.7</v>
      </c>
      <c r="W729" s="141">
        <v>124.6</v>
      </c>
      <c r="X729" s="141">
        <v>124.8</v>
      </c>
      <c r="Y729" s="141">
        <v>125.1</v>
      </c>
      <c r="Z729" s="141">
        <v>125.7</v>
      </c>
      <c r="AA729" s="141">
        <v>128.4</v>
      </c>
      <c r="AB729" s="141">
        <v>127.7</v>
      </c>
      <c r="AC729" s="141">
        <v>134.9</v>
      </c>
      <c r="AD729" s="141">
        <v>135.1</v>
      </c>
      <c r="AE729" s="141">
        <v>139.4</v>
      </c>
      <c r="AF729" s="141">
        <v>138.1</v>
      </c>
      <c r="AG729" s="141">
        <v>139.30000000000001</v>
      </c>
      <c r="AH729" s="141">
        <v>137.80000000000001</v>
      </c>
      <c r="AI729" s="141">
        <v>138.6</v>
      </c>
      <c r="AJ729" s="141">
        <v>138.19999999999999</v>
      </c>
      <c r="AK729" s="141">
        <v>139.4</v>
      </c>
      <c r="AL729" s="141">
        <v>140.6</v>
      </c>
      <c r="AM729" s="141">
        <v>138</v>
      </c>
      <c r="AN729" s="141">
        <v>140.5</v>
      </c>
      <c r="AO729" s="141">
        <v>140.30000000000001</v>
      </c>
      <c r="AP729" s="141">
        <v>140.6</v>
      </c>
      <c r="AQ729" s="141">
        <v>140.80000000000001</v>
      </c>
      <c r="AR729" s="141">
        <v>141.4</v>
      </c>
      <c r="AS729" s="141">
        <v>142.80000000000001</v>
      </c>
      <c r="AT729" s="141">
        <v>142.80000000000001</v>
      </c>
      <c r="AU729" s="141">
        <v>142.80000000000001</v>
      </c>
      <c r="AV729" s="141">
        <v>142.80000000000001</v>
      </c>
      <c r="AW729" s="141">
        <v>142.80000000000001</v>
      </c>
      <c r="AX729" s="141">
        <v>142.80000000000001</v>
      </c>
      <c r="AY729" s="141">
        <v>142.9</v>
      </c>
      <c r="AZ729" s="141">
        <v>143.30000000000001</v>
      </c>
      <c r="BA729" s="141">
        <v>138.4</v>
      </c>
      <c r="BB729" s="141">
        <v>137.9</v>
      </c>
      <c r="BC729" s="141">
        <v>137.1</v>
      </c>
      <c r="BD729" s="141">
        <v>136.69999999999999</v>
      </c>
      <c r="BE729" s="141">
        <v>136.80000000000001</v>
      </c>
      <c r="BF729" s="141">
        <v>137</v>
      </c>
      <c r="BG729" s="141">
        <v>137.4</v>
      </c>
      <c r="BH729" s="141">
        <v>137.69999999999999</v>
      </c>
      <c r="BI729" s="141">
        <v>137.69999999999999</v>
      </c>
      <c r="BJ729" s="141">
        <v>137.19999999999999</v>
      </c>
      <c r="BK729" s="141">
        <v>136.30000000000001</v>
      </c>
      <c r="BL729" s="141">
        <v>142.6</v>
      </c>
      <c r="BM729" s="141">
        <v>131.80000000000001</v>
      </c>
      <c r="BN729" s="141">
        <v>130.5</v>
      </c>
      <c r="BO729" s="141">
        <v>130.80000000000001</v>
      </c>
      <c r="BP729" s="141">
        <v>130.6</v>
      </c>
      <c r="BQ729" s="141">
        <v>130.6</v>
      </c>
      <c r="BR729" s="141">
        <v>130.69999999999999</v>
      </c>
      <c r="BS729" s="141">
        <v>130.6</v>
      </c>
      <c r="BT729" s="141">
        <v>130.69999999999999</v>
      </c>
      <c r="BU729" s="141">
        <v>130.6</v>
      </c>
      <c r="BV729" s="141">
        <v>130.80000000000001</v>
      </c>
      <c r="BW729" s="141">
        <v>148.69999999999999</v>
      </c>
      <c r="BX729" s="141">
        <v>134.30000000000001</v>
      </c>
      <c r="BY729" s="141">
        <v>135.30000000000001</v>
      </c>
      <c r="BZ729" s="141">
        <v>135.80000000000001</v>
      </c>
      <c r="CA729" s="141">
        <v>136.19999999999999</v>
      </c>
      <c r="CB729" s="141">
        <v>134.69999999999999</v>
      </c>
      <c r="CC729" s="141">
        <v>134.9</v>
      </c>
      <c r="CD729" s="141">
        <v>135.69999999999999</v>
      </c>
      <c r="CE729" s="141">
        <v>135.80000000000001</v>
      </c>
      <c r="CF729" s="141">
        <v>135.69999999999999</v>
      </c>
      <c r="CG729" s="141">
        <v>137.4</v>
      </c>
      <c r="CH729" s="141">
        <v>137.4</v>
      </c>
      <c r="CI729" s="141">
        <v>137.69999999999999</v>
      </c>
      <c r="CJ729" s="141">
        <v>137.9</v>
      </c>
      <c r="CK729" s="141">
        <v>138.19999999999999</v>
      </c>
      <c r="CL729" s="141">
        <v>138.30000000000001</v>
      </c>
    </row>
    <row r="730" spans="1:90" x14ac:dyDescent="0.2">
      <c r="A730" s="138" t="s">
        <v>4202</v>
      </c>
      <c r="B730" s="138" t="s">
        <v>4203</v>
      </c>
      <c r="C730" s="139">
        <v>6.1900000000000002E-3</v>
      </c>
      <c r="D730" s="141">
        <v>100.6</v>
      </c>
      <c r="E730" s="141">
        <v>100.6</v>
      </c>
      <c r="F730" s="141">
        <v>100.6</v>
      </c>
      <c r="G730" s="141">
        <v>106.3</v>
      </c>
      <c r="H730" s="141">
        <v>109.8</v>
      </c>
      <c r="I730" s="141">
        <v>113.4</v>
      </c>
      <c r="J730" s="141">
        <v>113.4</v>
      </c>
      <c r="K730" s="141">
        <v>113.4</v>
      </c>
      <c r="L730" s="141">
        <v>113.4</v>
      </c>
      <c r="M730" s="141">
        <v>114.5</v>
      </c>
      <c r="N730" s="141">
        <v>114.3</v>
      </c>
      <c r="O730" s="141">
        <v>114.2</v>
      </c>
      <c r="P730" s="141">
        <v>114.2</v>
      </c>
      <c r="Q730" s="141">
        <v>114.2</v>
      </c>
      <c r="R730" s="141">
        <v>114.2</v>
      </c>
      <c r="S730" s="141">
        <v>114.3</v>
      </c>
      <c r="T730" s="141">
        <v>114.3</v>
      </c>
      <c r="U730" s="141">
        <v>114.3</v>
      </c>
      <c r="V730" s="141">
        <v>114.3</v>
      </c>
      <c r="W730" s="141">
        <v>112</v>
      </c>
      <c r="X730" s="141">
        <v>112</v>
      </c>
      <c r="Y730" s="141">
        <v>119.4</v>
      </c>
      <c r="Z730" s="141">
        <v>119.4</v>
      </c>
      <c r="AA730" s="141">
        <v>119.7</v>
      </c>
      <c r="AB730" s="141">
        <v>120.4</v>
      </c>
      <c r="AC730" s="141">
        <v>120.4</v>
      </c>
      <c r="AD730" s="141">
        <v>120.4</v>
      </c>
      <c r="AE730" s="141">
        <v>127.8</v>
      </c>
      <c r="AF730" s="141">
        <v>128</v>
      </c>
      <c r="AG730" s="141">
        <v>128</v>
      </c>
      <c r="AH730" s="141">
        <v>128</v>
      </c>
      <c r="AI730" s="141">
        <v>128</v>
      </c>
      <c r="AJ730" s="141">
        <v>124.5</v>
      </c>
      <c r="AK730" s="141">
        <v>124.5</v>
      </c>
      <c r="AL730" s="141">
        <v>124.5</v>
      </c>
      <c r="AM730" s="141">
        <v>124.5</v>
      </c>
      <c r="AN730" s="141">
        <v>124.3</v>
      </c>
      <c r="AO730" s="141">
        <v>124.3</v>
      </c>
      <c r="AP730" s="141">
        <v>125.4</v>
      </c>
      <c r="AQ730" s="141">
        <v>131.1</v>
      </c>
      <c r="AR730" s="141">
        <v>131.19999999999999</v>
      </c>
      <c r="AS730" s="141">
        <v>131.30000000000001</v>
      </c>
      <c r="AT730" s="141">
        <v>131.4</v>
      </c>
      <c r="AU730" s="141">
        <v>131.4</v>
      </c>
      <c r="AV730" s="141">
        <v>131.4</v>
      </c>
      <c r="AW730" s="141">
        <v>131.4</v>
      </c>
      <c r="AX730" s="141">
        <v>131.4</v>
      </c>
      <c r="AY730" s="141">
        <v>131.4</v>
      </c>
      <c r="AZ730" s="141">
        <v>126.9</v>
      </c>
      <c r="BA730" s="141">
        <v>125.9</v>
      </c>
      <c r="BB730" s="141">
        <v>125.9</v>
      </c>
      <c r="BC730" s="141">
        <v>123.7</v>
      </c>
      <c r="BD730" s="141">
        <v>123.1</v>
      </c>
      <c r="BE730" s="141">
        <v>121</v>
      </c>
      <c r="BF730" s="141">
        <v>122.5</v>
      </c>
      <c r="BG730" s="141">
        <v>123.5</v>
      </c>
      <c r="BH730" s="141">
        <v>124.2</v>
      </c>
      <c r="BI730" s="141">
        <v>124.2</v>
      </c>
      <c r="BJ730" s="141">
        <v>126.3</v>
      </c>
      <c r="BK730" s="141">
        <v>126.3</v>
      </c>
      <c r="BL730" s="141">
        <v>125</v>
      </c>
      <c r="BM730" s="141">
        <v>132.19999999999999</v>
      </c>
      <c r="BN730" s="141">
        <v>133.30000000000001</v>
      </c>
      <c r="BO730" s="141">
        <v>133.80000000000001</v>
      </c>
      <c r="BP730" s="141">
        <v>133.80000000000001</v>
      </c>
      <c r="BQ730" s="141">
        <v>133.80000000000001</v>
      </c>
      <c r="BR730" s="141">
        <v>133.80000000000001</v>
      </c>
      <c r="BS730" s="141">
        <v>133.80000000000001</v>
      </c>
      <c r="BT730" s="141">
        <v>133.80000000000001</v>
      </c>
      <c r="BU730" s="141">
        <v>133.80000000000001</v>
      </c>
      <c r="BV730" s="141">
        <v>133.80000000000001</v>
      </c>
      <c r="BW730" s="141">
        <v>133.30000000000001</v>
      </c>
      <c r="BX730" s="141">
        <v>137.80000000000001</v>
      </c>
      <c r="BY730" s="141">
        <v>138.80000000000001</v>
      </c>
      <c r="BZ730" s="141">
        <v>140.9</v>
      </c>
      <c r="CA730" s="141">
        <v>140.30000000000001</v>
      </c>
      <c r="CB730" s="141">
        <v>139.30000000000001</v>
      </c>
      <c r="CC730" s="141">
        <v>139.30000000000001</v>
      </c>
      <c r="CD730" s="141">
        <v>139.30000000000001</v>
      </c>
      <c r="CE730" s="141">
        <v>139.30000000000001</v>
      </c>
      <c r="CF730" s="141">
        <v>137</v>
      </c>
      <c r="CG730" s="141">
        <v>137.30000000000001</v>
      </c>
      <c r="CH730" s="141">
        <v>138.4</v>
      </c>
      <c r="CI730" s="141">
        <v>138.6</v>
      </c>
      <c r="CJ730" s="141">
        <v>140.19999999999999</v>
      </c>
      <c r="CK730" s="141">
        <v>141.6</v>
      </c>
      <c r="CL730" s="141">
        <v>141.6</v>
      </c>
    </row>
    <row r="731" spans="1:90" x14ac:dyDescent="0.2">
      <c r="A731" s="138" t="s">
        <v>4204</v>
      </c>
      <c r="B731" s="138" t="s">
        <v>4205</v>
      </c>
      <c r="C731" s="139">
        <v>0.15809999999999999</v>
      </c>
      <c r="D731" s="141">
        <v>102.9</v>
      </c>
      <c r="E731" s="141">
        <v>102.7</v>
      </c>
      <c r="F731" s="141">
        <v>105.2</v>
      </c>
      <c r="G731" s="141">
        <v>105.4</v>
      </c>
      <c r="H731" s="141">
        <v>106</v>
      </c>
      <c r="I731" s="141">
        <v>107.8</v>
      </c>
      <c r="J731" s="141">
        <v>107.2</v>
      </c>
      <c r="K731" s="141">
        <v>108.6</v>
      </c>
      <c r="L731" s="141">
        <v>108.8</v>
      </c>
      <c r="M731" s="141">
        <v>112.1</v>
      </c>
      <c r="N731" s="141">
        <v>115.3</v>
      </c>
      <c r="O731" s="141">
        <v>115</v>
      </c>
      <c r="P731" s="141">
        <v>119.2</v>
      </c>
      <c r="Q731" s="141">
        <v>118.4</v>
      </c>
      <c r="R731" s="141">
        <v>123.9</v>
      </c>
      <c r="S731" s="141">
        <v>135.9</v>
      </c>
      <c r="T731" s="141">
        <v>145.80000000000001</v>
      </c>
      <c r="U731" s="141">
        <v>152.19999999999999</v>
      </c>
      <c r="V731" s="141">
        <v>158.19999999999999</v>
      </c>
      <c r="W731" s="141">
        <v>160.69999999999999</v>
      </c>
      <c r="X731" s="141">
        <v>164.1</v>
      </c>
      <c r="Y731" s="141">
        <v>164.4</v>
      </c>
      <c r="Z731" s="141">
        <v>163.1</v>
      </c>
      <c r="AA731" s="141">
        <v>160.69999999999999</v>
      </c>
      <c r="AB731" s="141">
        <v>152</v>
      </c>
      <c r="AC731" s="141">
        <v>155.30000000000001</v>
      </c>
      <c r="AD731" s="141">
        <v>156.6</v>
      </c>
      <c r="AE731" s="141">
        <v>159.19999999999999</v>
      </c>
      <c r="AF731" s="141">
        <v>159.80000000000001</v>
      </c>
      <c r="AG731" s="141">
        <v>159</v>
      </c>
      <c r="AH731" s="141">
        <v>159.1</v>
      </c>
      <c r="AI731" s="141">
        <v>159.5</v>
      </c>
      <c r="AJ731" s="141">
        <v>159.5</v>
      </c>
      <c r="AK731" s="141">
        <v>160.30000000000001</v>
      </c>
      <c r="AL731" s="141">
        <v>158</v>
      </c>
      <c r="AM731" s="141">
        <v>156</v>
      </c>
      <c r="AN731" s="141">
        <v>158.19999999999999</v>
      </c>
      <c r="AO731" s="141">
        <v>158.6</v>
      </c>
      <c r="AP731" s="141">
        <v>159.30000000000001</v>
      </c>
      <c r="AQ731" s="141">
        <v>161.4</v>
      </c>
      <c r="AR731" s="141">
        <v>162.69999999999999</v>
      </c>
      <c r="AS731" s="141">
        <v>163.4</v>
      </c>
      <c r="AT731" s="141">
        <v>163.69999999999999</v>
      </c>
      <c r="AU731" s="141">
        <v>166.5</v>
      </c>
      <c r="AV731" s="141">
        <v>166.3</v>
      </c>
      <c r="AW731" s="141">
        <v>165.5</v>
      </c>
      <c r="AX731" s="141">
        <v>163.9</v>
      </c>
      <c r="AY731" s="141">
        <v>162.30000000000001</v>
      </c>
      <c r="AZ731" s="141">
        <v>162.1</v>
      </c>
      <c r="BA731" s="141">
        <v>162</v>
      </c>
      <c r="BB731" s="141">
        <v>162</v>
      </c>
      <c r="BC731" s="141">
        <v>162</v>
      </c>
      <c r="BD731" s="141">
        <v>157.6</v>
      </c>
      <c r="BE731" s="141">
        <v>162</v>
      </c>
      <c r="BF731" s="141">
        <v>162</v>
      </c>
      <c r="BG731" s="141">
        <v>161.6</v>
      </c>
      <c r="BH731" s="141">
        <v>159.6</v>
      </c>
      <c r="BI731" s="141">
        <v>159.19999999999999</v>
      </c>
      <c r="BJ731" s="141">
        <v>159.9</v>
      </c>
      <c r="BK731" s="141">
        <v>160.9</v>
      </c>
      <c r="BL731" s="141">
        <v>162.80000000000001</v>
      </c>
      <c r="BM731" s="141">
        <v>162.9</v>
      </c>
      <c r="BN731" s="141">
        <v>163.30000000000001</v>
      </c>
      <c r="BO731" s="141">
        <v>163.1</v>
      </c>
      <c r="BP731" s="141">
        <v>163</v>
      </c>
      <c r="BQ731" s="141">
        <v>162.9</v>
      </c>
      <c r="BR731" s="141">
        <v>163</v>
      </c>
      <c r="BS731" s="141">
        <v>163</v>
      </c>
      <c r="BT731" s="141">
        <v>163.30000000000001</v>
      </c>
      <c r="BU731" s="141">
        <v>166.1</v>
      </c>
      <c r="BV731" s="141">
        <v>166.5</v>
      </c>
      <c r="BW731" s="141">
        <v>166.8</v>
      </c>
      <c r="BX731" s="141">
        <v>169.1</v>
      </c>
      <c r="BY731" s="141">
        <v>169.2</v>
      </c>
      <c r="BZ731" s="141">
        <v>170.2</v>
      </c>
      <c r="CA731" s="141">
        <v>171.4</v>
      </c>
      <c r="CB731" s="141">
        <v>168.9</v>
      </c>
      <c r="CC731" s="141">
        <v>170</v>
      </c>
      <c r="CD731" s="141">
        <v>170.4</v>
      </c>
      <c r="CE731" s="141">
        <v>170.7</v>
      </c>
      <c r="CF731" s="141">
        <v>169.6</v>
      </c>
      <c r="CG731" s="141">
        <v>172.1</v>
      </c>
      <c r="CH731" s="141">
        <v>172.7</v>
      </c>
      <c r="CI731" s="141">
        <v>173.1</v>
      </c>
      <c r="CJ731" s="141">
        <v>173.9</v>
      </c>
      <c r="CK731" s="141">
        <v>174.3</v>
      </c>
      <c r="CL731" s="141">
        <v>174.3</v>
      </c>
    </row>
    <row r="732" spans="1:90" x14ac:dyDescent="0.2">
      <c r="A732" s="138" t="s">
        <v>4206</v>
      </c>
      <c r="B732" s="138" t="s">
        <v>4207</v>
      </c>
      <c r="C732" s="139">
        <v>1.2659999999999999E-2</v>
      </c>
      <c r="D732" s="141">
        <v>100.9</v>
      </c>
      <c r="E732" s="141">
        <v>100.2</v>
      </c>
      <c r="F732" s="141">
        <v>104</v>
      </c>
      <c r="G732" s="141">
        <v>107.5</v>
      </c>
      <c r="H732" s="141">
        <v>103.8</v>
      </c>
      <c r="I732" s="141">
        <v>103.8</v>
      </c>
      <c r="J732" s="141">
        <v>103.8</v>
      </c>
      <c r="K732" s="141">
        <v>108.4</v>
      </c>
      <c r="L732" s="141">
        <v>106.8</v>
      </c>
      <c r="M732" s="141">
        <v>106.8</v>
      </c>
      <c r="N732" s="141">
        <v>103.7</v>
      </c>
      <c r="O732" s="141">
        <v>103.7</v>
      </c>
      <c r="P732" s="141">
        <v>110</v>
      </c>
      <c r="Q732" s="141">
        <v>112.3</v>
      </c>
      <c r="R732" s="141">
        <v>110.2</v>
      </c>
      <c r="S732" s="141">
        <v>113.2</v>
      </c>
      <c r="T732" s="141">
        <v>109.3</v>
      </c>
      <c r="U732" s="141">
        <v>117.9</v>
      </c>
      <c r="V732" s="141">
        <v>117.9</v>
      </c>
      <c r="W732" s="141">
        <v>117.9</v>
      </c>
      <c r="X732" s="141">
        <v>117.9</v>
      </c>
      <c r="Y732" s="141">
        <v>117.9</v>
      </c>
      <c r="Z732" s="141">
        <v>107.6</v>
      </c>
      <c r="AA732" s="141">
        <v>107.6</v>
      </c>
      <c r="AB732" s="141">
        <v>108.7</v>
      </c>
      <c r="AC732" s="141">
        <v>107.7</v>
      </c>
      <c r="AD732" s="141">
        <v>105.7</v>
      </c>
      <c r="AE732" s="141">
        <v>105.4</v>
      </c>
      <c r="AF732" s="141">
        <v>99.6</v>
      </c>
      <c r="AG732" s="141">
        <v>100.4</v>
      </c>
      <c r="AH732" s="141">
        <v>100</v>
      </c>
      <c r="AI732" s="141">
        <v>102</v>
      </c>
      <c r="AJ732" s="141">
        <v>102</v>
      </c>
      <c r="AK732" s="141">
        <v>104.8</v>
      </c>
      <c r="AL732" s="141">
        <v>108.8</v>
      </c>
      <c r="AM732" s="141">
        <v>115.8</v>
      </c>
      <c r="AN732" s="141">
        <v>116.7</v>
      </c>
      <c r="AO732" s="141">
        <v>116.7</v>
      </c>
      <c r="AP732" s="141">
        <v>116.7</v>
      </c>
      <c r="AQ732" s="141">
        <v>116.7</v>
      </c>
      <c r="AR732" s="141">
        <v>116.7</v>
      </c>
      <c r="AS732" s="141">
        <v>116.7</v>
      </c>
      <c r="AT732" s="141">
        <v>116.7</v>
      </c>
      <c r="AU732" s="141">
        <v>116.7</v>
      </c>
      <c r="AV732" s="141">
        <v>116.7</v>
      </c>
      <c r="AW732" s="141">
        <v>116.7</v>
      </c>
      <c r="AX732" s="141">
        <v>116.7</v>
      </c>
      <c r="AY732" s="141">
        <v>116.7</v>
      </c>
      <c r="AZ732" s="141">
        <v>116.2</v>
      </c>
      <c r="BA732" s="141">
        <v>116.2</v>
      </c>
      <c r="BB732" s="141">
        <v>116.2</v>
      </c>
      <c r="BC732" s="141">
        <v>116.2</v>
      </c>
      <c r="BD732" s="141">
        <v>116.2</v>
      </c>
      <c r="BE732" s="141">
        <v>116.2</v>
      </c>
      <c r="BF732" s="141">
        <v>116.2</v>
      </c>
      <c r="BG732" s="141">
        <v>116.2</v>
      </c>
      <c r="BH732" s="141">
        <v>116.2</v>
      </c>
      <c r="BI732" s="141">
        <v>116.2</v>
      </c>
      <c r="BJ732" s="141">
        <v>116.2</v>
      </c>
      <c r="BK732" s="141">
        <v>116.2</v>
      </c>
      <c r="BL732" s="141">
        <v>116.2</v>
      </c>
      <c r="BM732" s="141">
        <v>116.2</v>
      </c>
      <c r="BN732" s="141">
        <v>116.2</v>
      </c>
      <c r="BO732" s="141">
        <v>116.2</v>
      </c>
      <c r="BP732" s="141">
        <v>116.2</v>
      </c>
      <c r="BQ732" s="141">
        <v>116.2</v>
      </c>
      <c r="BR732" s="141">
        <v>116.2</v>
      </c>
      <c r="BS732" s="141">
        <v>116.2</v>
      </c>
      <c r="BT732" s="141">
        <v>116.2</v>
      </c>
      <c r="BU732" s="141">
        <v>116.2</v>
      </c>
      <c r="BV732" s="141">
        <v>116.2</v>
      </c>
      <c r="BW732" s="141">
        <v>116.2</v>
      </c>
      <c r="BX732" s="141">
        <v>118.6</v>
      </c>
      <c r="BY732" s="141">
        <v>118</v>
      </c>
      <c r="BZ732" s="141">
        <v>118.8</v>
      </c>
      <c r="CA732" s="141">
        <v>118.9</v>
      </c>
      <c r="CB732" s="141">
        <v>118.9</v>
      </c>
      <c r="CC732" s="141">
        <v>118.9</v>
      </c>
      <c r="CD732" s="141">
        <v>118.9</v>
      </c>
      <c r="CE732" s="141">
        <v>118.9</v>
      </c>
      <c r="CF732" s="141">
        <v>118.9</v>
      </c>
      <c r="CG732" s="141">
        <v>118.9</v>
      </c>
      <c r="CH732" s="141">
        <v>118.9</v>
      </c>
      <c r="CI732" s="141">
        <v>118.9</v>
      </c>
      <c r="CJ732" s="141">
        <v>118.9</v>
      </c>
      <c r="CK732" s="141">
        <v>118.9</v>
      </c>
      <c r="CL732" s="141">
        <v>119</v>
      </c>
    </row>
    <row r="733" spans="1:90" x14ac:dyDescent="0.2">
      <c r="A733" s="138" t="s">
        <v>4208</v>
      </c>
      <c r="B733" s="138" t="s">
        <v>4209</v>
      </c>
      <c r="C733" s="139">
        <v>0.11644</v>
      </c>
      <c r="D733" s="141">
        <v>101.7</v>
      </c>
      <c r="E733" s="141">
        <v>101.7</v>
      </c>
      <c r="F733" s="141">
        <v>101.6</v>
      </c>
      <c r="G733" s="141">
        <v>103.8</v>
      </c>
      <c r="H733" s="141">
        <v>103.5</v>
      </c>
      <c r="I733" s="141">
        <v>104</v>
      </c>
      <c r="J733" s="141">
        <v>104.1</v>
      </c>
      <c r="K733" s="141">
        <v>104.7</v>
      </c>
      <c r="L733" s="141">
        <v>104.8</v>
      </c>
      <c r="M733" s="141">
        <v>105.4</v>
      </c>
      <c r="N733" s="141">
        <v>105.9</v>
      </c>
      <c r="O733" s="141">
        <v>106.5</v>
      </c>
      <c r="P733" s="141">
        <v>106.2</v>
      </c>
      <c r="Q733" s="141">
        <v>106.7</v>
      </c>
      <c r="R733" s="141">
        <v>106.8</v>
      </c>
      <c r="S733" s="141">
        <v>110.2</v>
      </c>
      <c r="T733" s="141">
        <v>113</v>
      </c>
      <c r="U733" s="141">
        <v>111.7</v>
      </c>
      <c r="V733" s="141">
        <v>112.8</v>
      </c>
      <c r="W733" s="141">
        <v>112.8</v>
      </c>
      <c r="X733" s="141">
        <v>112.8</v>
      </c>
      <c r="Y733" s="141">
        <v>112.2</v>
      </c>
      <c r="Z733" s="141">
        <v>111.2</v>
      </c>
      <c r="AA733" s="141">
        <v>110.5</v>
      </c>
      <c r="AB733" s="141">
        <v>107.1</v>
      </c>
      <c r="AC733" s="141">
        <v>107.1</v>
      </c>
      <c r="AD733" s="141">
        <v>108.7</v>
      </c>
      <c r="AE733" s="141">
        <v>108.6</v>
      </c>
      <c r="AF733" s="141">
        <v>108.4</v>
      </c>
      <c r="AG733" s="141">
        <v>107.9</v>
      </c>
      <c r="AH733" s="141">
        <v>108.3</v>
      </c>
      <c r="AI733" s="141">
        <v>107.4</v>
      </c>
      <c r="AJ733" s="141">
        <v>107.3</v>
      </c>
      <c r="AK733" s="141">
        <v>107.3</v>
      </c>
      <c r="AL733" s="141">
        <v>105.6</v>
      </c>
      <c r="AM733" s="141">
        <v>105</v>
      </c>
      <c r="AN733" s="141">
        <v>106.6</v>
      </c>
      <c r="AO733" s="141">
        <v>107</v>
      </c>
      <c r="AP733" s="141">
        <v>107.3</v>
      </c>
      <c r="AQ733" s="141">
        <v>107.1</v>
      </c>
      <c r="AR733" s="141">
        <v>107.1</v>
      </c>
      <c r="AS733" s="141">
        <v>107.1</v>
      </c>
      <c r="AT733" s="141">
        <v>107</v>
      </c>
      <c r="AU733" s="141">
        <v>106.4</v>
      </c>
      <c r="AV733" s="141">
        <v>106.3</v>
      </c>
      <c r="AW733" s="141">
        <v>106.2</v>
      </c>
      <c r="AX733" s="141">
        <v>107.2</v>
      </c>
      <c r="AY733" s="141">
        <v>106.3</v>
      </c>
      <c r="AZ733" s="141">
        <v>110.2</v>
      </c>
      <c r="BA733" s="141">
        <v>110</v>
      </c>
      <c r="BB733" s="141">
        <v>109.7</v>
      </c>
      <c r="BC733" s="141">
        <v>109.7</v>
      </c>
      <c r="BD733" s="141">
        <v>109.7</v>
      </c>
      <c r="BE733" s="141">
        <v>109.7</v>
      </c>
      <c r="BF733" s="141">
        <v>109.8</v>
      </c>
      <c r="BG733" s="141">
        <v>110.2</v>
      </c>
      <c r="BH733" s="141">
        <v>111.3</v>
      </c>
      <c r="BI733" s="141">
        <v>106.6</v>
      </c>
      <c r="BJ733" s="141">
        <v>106.7</v>
      </c>
      <c r="BK733" s="141">
        <v>109.5</v>
      </c>
      <c r="BL733" s="141">
        <v>112.1</v>
      </c>
      <c r="BM733" s="141">
        <v>111.9</v>
      </c>
      <c r="BN733" s="141">
        <v>112.3</v>
      </c>
      <c r="BO733" s="141">
        <v>108.2</v>
      </c>
      <c r="BP733" s="141">
        <v>108.3</v>
      </c>
      <c r="BQ733" s="141">
        <v>108.3</v>
      </c>
      <c r="BR733" s="141">
        <v>108</v>
      </c>
      <c r="BS733" s="141">
        <v>108</v>
      </c>
      <c r="BT733" s="141">
        <v>108</v>
      </c>
      <c r="BU733" s="141">
        <v>108</v>
      </c>
      <c r="BV733" s="141">
        <v>109.5</v>
      </c>
      <c r="BW733" s="141">
        <v>109.5</v>
      </c>
      <c r="BX733" s="141">
        <v>113.9</v>
      </c>
      <c r="BY733" s="141">
        <v>114.1</v>
      </c>
      <c r="BZ733" s="141">
        <v>114.5</v>
      </c>
      <c r="CA733" s="141">
        <v>114.7</v>
      </c>
      <c r="CB733" s="141">
        <v>111.3</v>
      </c>
      <c r="CC733" s="141">
        <v>111.4</v>
      </c>
      <c r="CD733" s="141">
        <v>112.1</v>
      </c>
      <c r="CE733" s="141">
        <v>112.4</v>
      </c>
      <c r="CF733" s="141">
        <v>112.4</v>
      </c>
      <c r="CG733" s="141">
        <v>112.3</v>
      </c>
      <c r="CH733" s="141">
        <v>112.1</v>
      </c>
      <c r="CI733" s="141">
        <v>112.2</v>
      </c>
      <c r="CJ733" s="141">
        <v>114.9</v>
      </c>
      <c r="CK733" s="141">
        <v>118.4</v>
      </c>
      <c r="CL733" s="141">
        <v>117.7</v>
      </c>
    </row>
    <row r="734" spans="1:90" x14ac:dyDescent="0.2">
      <c r="A734" s="138" t="s">
        <v>4210</v>
      </c>
      <c r="B734" s="138" t="s">
        <v>4211</v>
      </c>
      <c r="C734" s="139">
        <v>0.33666000000000001</v>
      </c>
      <c r="D734" s="141">
        <v>99.7</v>
      </c>
      <c r="E734" s="141">
        <v>99.7</v>
      </c>
      <c r="F734" s="141">
        <v>99.6</v>
      </c>
      <c r="G734" s="141">
        <v>102.7</v>
      </c>
      <c r="H734" s="141">
        <v>103</v>
      </c>
      <c r="I734" s="141">
        <v>102.8</v>
      </c>
      <c r="J734" s="141">
        <v>102.4</v>
      </c>
      <c r="K734" s="141">
        <v>102.6</v>
      </c>
      <c r="L734" s="141">
        <v>102.6</v>
      </c>
      <c r="M734" s="141">
        <v>102.8</v>
      </c>
      <c r="N734" s="141">
        <v>103.3</v>
      </c>
      <c r="O734" s="141">
        <v>103.3</v>
      </c>
      <c r="P734" s="141">
        <v>103.5</v>
      </c>
      <c r="Q734" s="141">
        <v>103.5</v>
      </c>
      <c r="R734" s="141">
        <v>103.5</v>
      </c>
      <c r="S734" s="141">
        <v>105.9</v>
      </c>
      <c r="T734" s="141">
        <v>106.1</v>
      </c>
      <c r="U734" s="141">
        <v>106.4</v>
      </c>
      <c r="V734" s="141">
        <v>105.7</v>
      </c>
      <c r="W734" s="141">
        <v>105.6</v>
      </c>
      <c r="X734" s="141">
        <v>105.7</v>
      </c>
      <c r="Y734" s="141">
        <v>105.6</v>
      </c>
      <c r="Z734" s="141">
        <v>105.7</v>
      </c>
      <c r="AA734" s="141">
        <v>105.8</v>
      </c>
      <c r="AB734" s="141">
        <v>106.1</v>
      </c>
      <c r="AC734" s="141">
        <v>106.1</v>
      </c>
      <c r="AD734" s="141">
        <v>106.1</v>
      </c>
      <c r="AE734" s="141">
        <v>105.9</v>
      </c>
      <c r="AF734" s="141">
        <v>105.9</v>
      </c>
      <c r="AG734" s="141">
        <v>106.2</v>
      </c>
      <c r="AH734" s="141">
        <v>106.6</v>
      </c>
      <c r="AI734" s="141">
        <v>106.6</v>
      </c>
      <c r="AJ734" s="141">
        <v>106.6</v>
      </c>
      <c r="AK734" s="141">
        <v>106.3</v>
      </c>
      <c r="AL734" s="141">
        <v>106</v>
      </c>
      <c r="AM734" s="141">
        <v>105.7</v>
      </c>
      <c r="AN734" s="141">
        <v>106.1</v>
      </c>
      <c r="AO734" s="141">
        <v>106.1</v>
      </c>
      <c r="AP734" s="141">
        <v>106.1</v>
      </c>
      <c r="AQ734" s="141">
        <v>106.5</v>
      </c>
      <c r="AR734" s="141">
        <v>106.5</v>
      </c>
      <c r="AS734" s="141">
        <v>106.6</v>
      </c>
      <c r="AT734" s="141">
        <v>106.7</v>
      </c>
      <c r="AU734" s="141">
        <v>106.7</v>
      </c>
      <c r="AV734" s="141">
        <v>107</v>
      </c>
      <c r="AW734" s="141">
        <v>107</v>
      </c>
      <c r="AX734" s="141">
        <v>107</v>
      </c>
      <c r="AY734" s="141">
        <v>107.1</v>
      </c>
      <c r="AZ734" s="141">
        <v>108.2</v>
      </c>
      <c r="BA734" s="141">
        <v>108.2</v>
      </c>
      <c r="BB734" s="141">
        <v>108.1</v>
      </c>
      <c r="BC734" s="141">
        <v>108.2</v>
      </c>
      <c r="BD734" s="141">
        <v>108.2</v>
      </c>
      <c r="BE734" s="141">
        <v>108.2</v>
      </c>
      <c r="BF734" s="141">
        <v>108.2</v>
      </c>
      <c r="BG734" s="141">
        <v>108</v>
      </c>
      <c r="BH734" s="141">
        <v>106.3</v>
      </c>
      <c r="BI734" s="141">
        <v>106.3</v>
      </c>
      <c r="BJ734" s="141">
        <v>106.4</v>
      </c>
      <c r="BK734" s="141">
        <v>109.6</v>
      </c>
      <c r="BL734" s="141">
        <v>108.8</v>
      </c>
      <c r="BM734" s="141">
        <v>109.8</v>
      </c>
      <c r="BN734" s="141">
        <v>108.7</v>
      </c>
      <c r="BO734" s="141">
        <v>110.7</v>
      </c>
      <c r="BP734" s="141">
        <v>108.6</v>
      </c>
      <c r="BQ734" s="141">
        <v>110.3</v>
      </c>
      <c r="BR734" s="141">
        <v>109.3</v>
      </c>
      <c r="BS734" s="141">
        <v>109.5</v>
      </c>
      <c r="BT734" s="141">
        <v>109.7</v>
      </c>
      <c r="BU734" s="141">
        <v>109.7</v>
      </c>
      <c r="BV734" s="141">
        <v>111.3</v>
      </c>
      <c r="BW734" s="141">
        <v>112.8</v>
      </c>
      <c r="BX734" s="141">
        <v>113.3</v>
      </c>
      <c r="BY734" s="141">
        <v>114.3</v>
      </c>
      <c r="BZ734" s="141">
        <v>114.3</v>
      </c>
      <c r="CA734" s="141">
        <v>115.5</v>
      </c>
      <c r="CB734" s="141">
        <v>116.1</v>
      </c>
      <c r="CC734" s="141">
        <v>116.1</v>
      </c>
      <c r="CD734" s="141">
        <v>116.2</v>
      </c>
      <c r="CE734" s="141">
        <v>116.3</v>
      </c>
      <c r="CF734" s="141">
        <v>115.1</v>
      </c>
      <c r="CG734" s="141">
        <v>116.5</v>
      </c>
      <c r="CH734" s="141">
        <v>116.5</v>
      </c>
      <c r="CI734" s="141">
        <v>116.5</v>
      </c>
      <c r="CJ734" s="141">
        <v>116.8</v>
      </c>
      <c r="CK734" s="141">
        <v>116.8</v>
      </c>
      <c r="CL734" s="141">
        <v>116.8</v>
      </c>
    </row>
    <row r="735" spans="1:90" x14ac:dyDescent="0.2">
      <c r="A735" s="138" t="s">
        <v>4212</v>
      </c>
      <c r="B735" s="138" t="s">
        <v>4213</v>
      </c>
      <c r="C735" s="139">
        <v>7.2239999999999999E-2</v>
      </c>
      <c r="D735" s="141">
        <v>100</v>
      </c>
      <c r="E735" s="141">
        <v>100.4</v>
      </c>
      <c r="F735" s="141">
        <v>100.4</v>
      </c>
      <c r="G735" s="141">
        <v>101</v>
      </c>
      <c r="H735" s="141">
        <v>102.2</v>
      </c>
      <c r="I735" s="141">
        <v>101.1</v>
      </c>
      <c r="J735" s="141">
        <v>99.4</v>
      </c>
      <c r="K735" s="141">
        <v>99.4</v>
      </c>
      <c r="L735" s="141">
        <v>99.4</v>
      </c>
      <c r="M735" s="141">
        <v>99.4</v>
      </c>
      <c r="N735" s="141">
        <v>99.4</v>
      </c>
      <c r="O735" s="141">
        <v>99.4</v>
      </c>
      <c r="P735" s="141">
        <v>98.8</v>
      </c>
      <c r="Q735" s="141">
        <v>98.8</v>
      </c>
      <c r="R735" s="141">
        <v>98.8</v>
      </c>
      <c r="S735" s="141">
        <v>100.3</v>
      </c>
      <c r="T735" s="141">
        <v>101.6</v>
      </c>
      <c r="U735" s="141">
        <v>101.8</v>
      </c>
      <c r="V735" s="141">
        <v>101.8</v>
      </c>
      <c r="W735" s="141">
        <v>101.8</v>
      </c>
      <c r="X735" s="141">
        <v>101.8</v>
      </c>
      <c r="Y735" s="141">
        <v>101.8</v>
      </c>
      <c r="Z735" s="141">
        <v>101.8</v>
      </c>
      <c r="AA735" s="141">
        <v>101.8</v>
      </c>
      <c r="AB735" s="141">
        <v>102.3</v>
      </c>
      <c r="AC735" s="141">
        <v>102.3</v>
      </c>
      <c r="AD735" s="141">
        <v>102.3</v>
      </c>
      <c r="AE735" s="141">
        <v>101.8</v>
      </c>
      <c r="AF735" s="141">
        <v>101.5</v>
      </c>
      <c r="AG735" s="141">
        <v>101.5</v>
      </c>
      <c r="AH735" s="141">
        <v>101.5</v>
      </c>
      <c r="AI735" s="141">
        <v>101.5</v>
      </c>
      <c r="AJ735" s="141">
        <v>101.5</v>
      </c>
      <c r="AK735" s="141">
        <v>101.5</v>
      </c>
      <c r="AL735" s="141">
        <v>101.5</v>
      </c>
      <c r="AM735" s="141">
        <v>100.2</v>
      </c>
      <c r="AN735" s="141">
        <v>100.2</v>
      </c>
      <c r="AO735" s="141">
        <v>100.2</v>
      </c>
      <c r="AP735" s="141">
        <v>100.2</v>
      </c>
      <c r="AQ735" s="141">
        <v>100.7</v>
      </c>
      <c r="AR735" s="141">
        <v>100.9</v>
      </c>
      <c r="AS735" s="141">
        <v>100.9</v>
      </c>
      <c r="AT735" s="141">
        <v>100.9</v>
      </c>
      <c r="AU735" s="141">
        <v>100.9</v>
      </c>
      <c r="AV735" s="141">
        <v>100.9</v>
      </c>
      <c r="AW735" s="141">
        <v>100.9</v>
      </c>
      <c r="AX735" s="141">
        <v>100.9</v>
      </c>
      <c r="AY735" s="141">
        <v>104.1</v>
      </c>
      <c r="AZ735" s="141">
        <v>108.3</v>
      </c>
      <c r="BA735" s="141">
        <v>108.3</v>
      </c>
      <c r="BB735" s="141">
        <v>107.8</v>
      </c>
      <c r="BC735" s="141">
        <v>109.8</v>
      </c>
      <c r="BD735" s="141">
        <v>109.8</v>
      </c>
      <c r="BE735" s="141">
        <v>109.8</v>
      </c>
      <c r="BF735" s="141">
        <v>109.8</v>
      </c>
      <c r="BG735" s="141">
        <v>109.7</v>
      </c>
      <c r="BH735" s="141">
        <v>101.5</v>
      </c>
      <c r="BI735" s="141">
        <v>101.5</v>
      </c>
      <c r="BJ735" s="141">
        <v>102.5</v>
      </c>
      <c r="BK735" s="141">
        <v>103.2</v>
      </c>
      <c r="BL735" s="141">
        <v>103.5</v>
      </c>
      <c r="BM735" s="141">
        <v>104.4</v>
      </c>
      <c r="BN735" s="141">
        <v>104</v>
      </c>
      <c r="BO735" s="141">
        <v>101.8</v>
      </c>
      <c r="BP735" s="141">
        <v>100.9</v>
      </c>
      <c r="BQ735" s="141">
        <v>100.9</v>
      </c>
      <c r="BR735" s="141">
        <v>100.9</v>
      </c>
      <c r="BS735" s="141">
        <v>100.9</v>
      </c>
      <c r="BT735" s="141">
        <v>100.9</v>
      </c>
      <c r="BU735" s="141">
        <v>100.9</v>
      </c>
      <c r="BV735" s="141">
        <v>100.9</v>
      </c>
      <c r="BW735" s="141">
        <v>100.9</v>
      </c>
      <c r="BX735" s="141">
        <v>101.7</v>
      </c>
      <c r="BY735" s="141">
        <v>103.2</v>
      </c>
      <c r="BZ735" s="141">
        <v>103.8</v>
      </c>
      <c r="CA735" s="141">
        <v>103.8</v>
      </c>
      <c r="CB735" s="141">
        <v>103.8</v>
      </c>
      <c r="CC735" s="141">
        <v>103.8</v>
      </c>
      <c r="CD735" s="141">
        <v>103.8</v>
      </c>
      <c r="CE735" s="141">
        <v>103.8</v>
      </c>
      <c r="CF735" s="141">
        <v>103.8</v>
      </c>
      <c r="CG735" s="141">
        <v>103.8</v>
      </c>
      <c r="CH735" s="141">
        <v>103.8</v>
      </c>
      <c r="CI735" s="141">
        <v>104.1</v>
      </c>
      <c r="CJ735" s="141">
        <v>104.1</v>
      </c>
      <c r="CK735" s="141">
        <v>104.2</v>
      </c>
      <c r="CL735" s="141">
        <v>104.6</v>
      </c>
    </row>
    <row r="736" spans="1:90" x14ac:dyDescent="0.2">
      <c r="A736" s="138" t="s">
        <v>4214</v>
      </c>
      <c r="B736" s="138" t="s">
        <v>4215</v>
      </c>
      <c r="C736" s="139">
        <v>0.10242</v>
      </c>
      <c r="D736" s="141">
        <v>99.6</v>
      </c>
      <c r="E736" s="141">
        <v>99.4</v>
      </c>
      <c r="F736" s="141">
        <v>99.4</v>
      </c>
      <c r="G736" s="141">
        <v>99.6</v>
      </c>
      <c r="H736" s="141">
        <v>99.4</v>
      </c>
      <c r="I736" s="141">
        <v>99.4</v>
      </c>
      <c r="J736" s="141">
        <v>99.4</v>
      </c>
      <c r="K736" s="141">
        <v>100</v>
      </c>
      <c r="L736" s="141">
        <v>100</v>
      </c>
      <c r="M736" s="141">
        <v>100.2</v>
      </c>
      <c r="N736" s="141">
        <v>101.8</v>
      </c>
      <c r="O736" s="141">
        <v>101.8</v>
      </c>
      <c r="P736" s="141">
        <v>101.8</v>
      </c>
      <c r="Q736" s="141">
        <v>102</v>
      </c>
      <c r="R736" s="141">
        <v>102</v>
      </c>
      <c r="S736" s="141">
        <v>100.9</v>
      </c>
      <c r="T736" s="141">
        <v>100.9</v>
      </c>
      <c r="U736" s="141">
        <v>101</v>
      </c>
      <c r="V736" s="141">
        <v>98.5</v>
      </c>
      <c r="W736" s="141">
        <v>98</v>
      </c>
      <c r="X736" s="141">
        <v>98</v>
      </c>
      <c r="Y736" s="141">
        <v>98</v>
      </c>
      <c r="Z736" s="141">
        <v>98.2</v>
      </c>
      <c r="AA736" s="141">
        <v>98.3</v>
      </c>
      <c r="AB736" s="141">
        <v>99.1</v>
      </c>
      <c r="AC736" s="141">
        <v>99.1</v>
      </c>
      <c r="AD736" s="141">
        <v>99.1</v>
      </c>
      <c r="AE736" s="141">
        <v>102.9</v>
      </c>
      <c r="AF736" s="141">
        <v>102.9</v>
      </c>
      <c r="AG736" s="141">
        <v>104.1</v>
      </c>
      <c r="AH736" s="141">
        <v>105.4</v>
      </c>
      <c r="AI736" s="141">
        <v>105.4</v>
      </c>
      <c r="AJ736" s="141">
        <v>105.4</v>
      </c>
      <c r="AK736" s="141">
        <v>104.5</v>
      </c>
      <c r="AL736" s="141">
        <v>103.6</v>
      </c>
      <c r="AM736" s="141">
        <v>103.6</v>
      </c>
      <c r="AN736" s="141">
        <v>103.4</v>
      </c>
      <c r="AO736" s="141">
        <v>103.4</v>
      </c>
      <c r="AP736" s="141">
        <v>103.6</v>
      </c>
      <c r="AQ736" s="141">
        <v>104.5</v>
      </c>
      <c r="AR736" s="141">
        <v>104.6</v>
      </c>
      <c r="AS736" s="141">
        <v>104.6</v>
      </c>
      <c r="AT736" s="141">
        <v>104.7</v>
      </c>
      <c r="AU736" s="141">
        <v>104.7</v>
      </c>
      <c r="AV736" s="141">
        <v>104.7</v>
      </c>
      <c r="AW736" s="141">
        <v>104.7</v>
      </c>
      <c r="AX736" s="141">
        <v>104.7</v>
      </c>
      <c r="AY736" s="141">
        <v>103.1</v>
      </c>
      <c r="AZ736" s="141">
        <v>104.3</v>
      </c>
      <c r="BA736" s="141">
        <v>104.3</v>
      </c>
      <c r="BB736" s="141">
        <v>104.5</v>
      </c>
      <c r="BC736" s="141">
        <v>103.4</v>
      </c>
      <c r="BD736" s="141">
        <v>103.4</v>
      </c>
      <c r="BE736" s="141">
        <v>103.4</v>
      </c>
      <c r="BF736" s="141">
        <v>103.5</v>
      </c>
      <c r="BG736" s="141">
        <v>102.9</v>
      </c>
      <c r="BH736" s="141">
        <v>102.8</v>
      </c>
      <c r="BI736" s="141">
        <v>103.1</v>
      </c>
      <c r="BJ736" s="141">
        <v>103.1</v>
      </c>
      <c r="BK736" s="141">
        <v>103.1</v>
      </c>
      <c r="BL736" s="141">
        <v>103.1</v>
      </c>
      <c r="BM736" s="141">
        <v>105.4</v>
      </c>
      <c r="BN736" s="141">
        <v>105.2</v>
      </c>
      <c r="BO736" s="141">
        <v>105.5</v>
      </c>
      <c r="BP736" s="141">
        <v>105.3</v>
      </c>
      <c r="BQ736" s="141">
        <v>105.3</v>
      </c>
      <c r="BR736" s="141">
        <v>105.3</v>
      </c>
      <c r="BS736" s="141">
        <v>105.3</v>
      </c>
      <c r="BT736" s="141">
        <v>105.3</v>
      </c>
      <c r="BU736" s="141">
        <v>105.3</v>
      </c>
      <c r="BV736" s="141">
        <v>105.3</v>
      </c>
      <c r="BW736" s="141">
        <v>105.3</v>
      </c>
      <c r="BX736" s="141">
        <v>106.3</v>
      </c>
      <c r="BY736" s="141">
        <v>108</v>
      </c>
      <c r="BZ736" s="141">
        <v>109.3</v>
      </c>
      <c r="CA736" s="141">
        <v>112.1</v>
      </c>
      <c r="CB736" s="141">
        <v>112.1</v>
      </c>
      <c r="CC736" s="141">
        <v>112</v>
      </c>
      <c r="CD736" s="141">
        <v>112.1</v>
      </c>
      <c r="CE736" s="141">
        <v>113.1</v>
      </c>
      <c r="CF736" s="141">
        <v>113.1</v>
      </c>
      <c r="CG736" s="141">
        <v>113.1</v>
      </c>
      <c r="CH736" s="141">
        <v>113.1</v>
      </c>
      <c r="CI736" s="141">
        <v>113.1</v>
      </c>
      <c r="CJ736" s="141">
        <v>113.1</v>
      </c>
      <c r="CK736" s="141">
        <v>113.1</v>
      </c>
      <c r="CL736" s="141">
        <v>113.1</v>
      </c>
    </row>
    <row r="737" spans="1:90" x14ac:dyDescent="0.2">
      <c r="A737" s="138" t="s">
        <v>4216</v>
      </c>
      <c r="B737" s="138" t="s">
        <v>4217</v>
      </c>
      <c r="C737" s="139">
        <v>2.3519999999999999E-2</v>
      </c>
      <c r="D737" s="141">
        <v>100</v>
      </c>
      <c r="E737" s="141">
        <v>99.9</v>
      </c>
      <c r="F737" s="141">
        <v>99.8</v>
      </c>
      <c r="G737" s="141">
        <v>107.2</v>
      </c>
      <c r="H737" s="141">
        <v>107.2</v>
      </c>
      <c r="I737" s="141">
        <v>107.2</v>
      </c>
      <c r="J737" s="141">
        <v>107.3</v>
      </c>
      <c r="K737" s="141">
        <v>107.3</v>
      </c>
      <c r="L737" s="141">
        <v>107.3</v>
      </c>
      <c r="M737" s="141">
        <v>107.3</v>
      </c>
      <c r="N737" s="141">
        <v>107.3</v>
      </c>
      <c r="O737" s="141">
        <v>107.4</v>
      </c>
      <c r="P737" s="141">
        <v>107.5</v>
      </c>
      <c r="Q737" s="141">
        <v>107.5</v>
      </c>
      <c r="R737" s="141">
        <v>107.5</v>
      </c>
      <c r="S737" s="141">
        <v>111.9</v>
      </c>
      <c r="T737" s="141">
        <v>111.9</v>
      </c>
      <c r="U737" s="141">
        <v>113.7</v>
      </c>
      <c r="V737" s="141">
        <v>115.5</v>
      </c>
      <c r="W737" s="141">
        <v>116.3</v>
      </c>
      <c r="X737" s="141">
        <v>116.5</v>
      </c>
      <c r="Y737" s="141">
        <v>116.4</v>
      </c>
      <c r="Z737" s="141">
        <v>116.4</v>
      </c>
      <c r="AA737" s="141">
        <v>116.4</v>
      </c>
      <c r="AB737" s="141">
        <v>117.4</v>
      </c>
      <c r="AC737" s="141">
        <v>117.5</v>
      </c>
      <c r="AD737" s="141">
        <v>117.6</v>
      </c>
      <c r="AE737" s="141">
        <v>117.9</v>
      </c>
      <c r="AF737" s="141">
        <v>118.2</v>
      </c>
      <c r="AG737" s="141">
        <v>118.2</v>
      </c>
      <c r="AH737" s="141">
        <v>118.2</v>
      </c>
      <c r="AI737" s="141">
        <v>118.2</v>
      </c>
      <c r="AJ737" s="141">
        <v>118.2</v>
      </c>
      <c r="AK737" s="141">
        <v>118.2</v>
      </c>
      <c r="AL737" s="141">
        <v>118.2</v>
      </c>
      <c r="AM737" s="141">
        <v>118.2</v>
      </c>
      <c r="AN737" s="141">
        <v>118.2</v>
      </c>
      <c r="AO737" s="141">
        <v>118.2</v>
      </c>
      <c r="AP737" s="141">
        <v>116.3</v>
      </c>
      <c r="AQ737" s="141">
        <v>116.3</v>
      </c>
      <c r="AR737" s="141">
        <v>116.3</v>
      </c>
      <c r="AS737" s="141">
        <v>116.3</v>
      </c>
      <c r="AT737" s="141">
        <v>116.3</v>
      </c>
      <c r="AU737" s="141">
        <v>117.2</v>
      </c>
      <c r="AV737" s="141">
        <v>120</v>
      </c>
      <c r="AW737" s="141">
        <v>120.5</v>
      </c>
      <c r="AX737" s="141">
        <v>120.1</v>
      </c>
      <c r="AY737" s="141">
        <v>118.3</v>
      </c>
      <c r="AZ737" s="141">
        <v>125.8</v>
      </c>
      <c r="BA737" s="141">
        <v>125.3</v>
      </c>
      <c r="BB737" s="141">
        <v>124.6</v>
      </c>
      <c r="BC737" s="141">
        <v>124.9</v>
      </c>
      <c r="BD737" s="141">
        <v>125.2</v>
      </c>
      <c r="BE737" s="141">
        <v>125.2</v>
      </c>
      <c r="BF737" s="141">
        <v>125.2</v>
      </c>
      <c r="BG737" s="141">
        <v>125.5</v>
      </c>
      <c r="BH737" s="141">
        <v>125.9</v>
      </c>
      <c r="BI737" s="141">
        <v>126.1</v>
      </c>
      <c r="BJ737" s="141">
        <v>126.1</v>
      </c>
      <c r="BK737" s="141">
        <v>126.1</v>
      </c>
      <c r="BL737" s="141">
        <v>118.2</v>
      </c>
      <c r="BM737" s="141">
        <v>118.8</v>
      </c>
      <c r="BN737" s="141">
        <v>120.6</v>
      </c>
      <c r="BO737" s="141">
        <v>120.9</v>
      </c>
      <c r="BP737" s="141">
        <v>118.7</v>
      </c>
      <c r="BQ737" s="141">
        <v>118.7</v>
      </c>
      <c r="BR737" s="141">
        <v>118.3</v>
      </c>
      <c r="BS737" s="141">
        <v>118.3</v>
      </c>
      <c r="BT737" s="141">
        <v>118.3</v>
      </c>
      <c r="BU737" s="141">
        <v>118.3</v>
      </c>
      <c r="BV737" s="141">
        <v>118.3</v>
      </c>
      <c r="BW737" s="141">
        <v>118.3</v>
      </c>
      <c r="BX737" s="141">
        <v>118.3</v>
      </c>
      <c r="BY737" s="141">
        <v>118.3</v>
      </c>
      <c r="BZ737" s="141">
        <v>119</v>
      </c>
      <c r="CA737" s="141">
        <v>119.5</v>
      </c>
      <c r="CB737" s="141">
        <v>122</v>
      </c>
      <c r="CC737" s="141">
        <v>123.4</v>
      </c>
      <c r="CD737" s="141">
        <v>123.4</v>
      </c>
      <c r="CE737" s="141">
        <v>123.4</v>
      </c>
      <c r="CF737" s="141">
        <v>123.4</v>
      </c>
      <c r="CG737" s="141">
        <v>123.4</v>
      </c>
      <c r="CH737" s="141">
        <v>123.4</v>
      </c>
      <c r="CI737" s="141">
        <v>123.4</v>
      </c>
      <c r="CJ737" s="141">
        <v>126.5</v>
      </c>
      <c r="CK737" s="141">
        <v>126.5</v>
      </c>
      <c r="CL737" s="141">
        <v>125.8</v>
      </c>
    </row>
    <row r="738" spans="1:90" x14ac:dyDescent="0.2">
      <c r="A738" s="138" t="s">
        <v>4218</v>
      </c>
      <c r="B738" s="138" t="s">
        <v>4219</v>
      </c>
      <c r="C738" s="139">
        <v>1.289E-2</v>
      </c>
      <c r="D738" s="141">
        <v>100</v>
      </c>
      <c r="E738" s="141">
        <v>100</v>
      </c>
      <c r="F738" s="141">
        <v>100</v>
      </c>
      <c r="G738" s="141">
        <v>103.8</v>
      </c>
      <c r="H738" s="141">
        <v>104.3</v>
      </c>
      <c r="I738" s="141">
        <v>106.1</v>
      </c>
      <c r="J738" s="141">
        <v>106.1</v>
      </c>
      <c r="K738" s="141">
        <v>106.1</v>
      </c>
      <c r="L738" s="141">
        <v>106.9</v>
      </c>
      <c r="M738" s="141">
        <v>109.5</v>
      </c>
      <c r="N738" s="141">
        <v>109.5</v>
      </c>
      <c r="O738" s="141">
        <v>109.5</v>
      </c>
      <c r="P738" s="141">
        <v>115.5</v>
      </c>
      <c r="Q738" s="141">
        <v>115.5</v>
      </c>
      <c r="R738" s="141">
        <v>115.5</v>
      </c>
      <c r="S738" s="141">
        <v>117.6</v>
      </c>
      <c r="T738" s="141">
        <v>117.6</v>
      </c>
      <c r="U738" s="141">
        <v>117.6</v>
      </c>
      <c r="V738" s="141">
        <v>117.6</v>
      </c>
      <c r="W738" s="141">
        <v>117.6</v>
      </c>
      <c r="X738" s="141">
        <v>117.6</v>
      </c>
      <c r="Y738" s="141">
        <v>117.6</v>
      </c>
      <c r="Z738" s="141">
        <v>117.6</v>
      </c>
      <c r="AA738" s="141">
        <v>118.3</v>
      </c>
      <c r="AB738" s="141">
        <v>118.3</v>
      </c>
      <c r="AC738" s="141">
        <v>118.3</v>
      </c>
      <c r="AD738" s="141">
        <v>117.9</v>
      </c>
      <c r="AE738" s="141">
        <v>117.9</v>
      </c>
      <c r="AF738" s="141">
        <v>117.9</v>
      </c>
      <c r="AG738" s="141">
        <v>117.9</v>
      </c>
      <c r="AH738" s="141">
        <v>117.3</v>
      </c>
      <c r="AI738" s="141">
        <v>116.6</v>
      </c>
      <c r="AJ738" s="141">
        <v>116.6</v>
      </c>
      <c r="AK738" s="141">
        <v>116.6</v>
      </c>
      <c r="AL738" s="141">
        <v>116.6</v>
      </c>
      <c r="AM738" s="141">
        <v>116.6</v>
      </c>
      <c r="AN738" s="141">
        <v>116.6</v>
      </c>
      <c r="AO738" s="141">
        <v>116.6</v>
      </c>
      <c r="AP738" s="141">
        <v>116.6</v>
      </c>
      <c r="AQ738" s="141">
        <v>116.6</v>
      </c>
      <c r="AR738" s="141">
        <v>116.6</v>
      </c>
      <c r="AS738" s="141">
        <v>116.6</v>
      </c>
      <c r="AT738" s="141">
        <v>116.6</v>
      </c>
      <c r="AU738" s="141">
        <v>116.6</v>
      </c>
      <c r="AV738" s="141">
        <v>118.1</v>
      </c>
      <c r="AW738" s="141">
        <v>117.6</v>
      </c>
      <c r="AX738" s="141">
        <v>118.6</v>
      </c>
      <c r="AY738" s="141">
        <v>118.7</v>
      </c>
      <c r="AZ738" s="141">
        <v>118.7</v>
      </c>
      <c r="BA738" s="141">
        <v>118.7</v>
      </c>
      <c r="BB738" s="141">
        <v>118.7</v>
      </c>
      <c r="BC738" s="141">
        <v>118.7</v>
      </c>
      <c r="BD738" s="141">
        <v>118.7</v>
      </c>
      <c r="BE738" s="141">
        <v>118.7</v>
      </c>
      <c r="BF738" s="141">
        <v>118.7</v>
      </c>
      <c r="BG738" s="141">
        <v>118.7</v>
      </c>
      <c r="BH738" s="141">
        <v>118.7</v>
      </c>
      <c r="BI738" s="141">
        <v>118.7</v>
      </c>
      <c r="BJ738" s="141">
        <v>118.7</v>
      </c>
      <c r="BK738" s="141">
        <v>118.7</v>
      </c>
      <c r="BL738" s="141">
        <v>118.7</v>
      </c>
      <c r="BM738" s="141">
        <v>118.7</v>
      </c>
      <c r="BN738" s="141">
        <v>112.7</v>
      </c>
      <c r="BO738" s="141">
        <v>112.7</v>
      </c>
      <c r="BP738" s="141">
        <v>112.7</v>
      </c>
      <c r="BQ738" s="141">
        <v>112.7</v>
      </c>
      <c r="BR738" s="141">
        <v>112.9</v>
      </c>
      <c r="BS738" s="141">
        <v>112.9</v>
      </c>
      <c r="BT738" s="141">
        <v>112.9</v>
      </c>
      <c r="BU738" s="141">
        <v>112.9</v>
      </c>
      <c r="BV738" s="141">
        <v>112.9</v>
      </c>
      <c r="BW738" s="141">
        <v>112.8</v>
      </c>
      <c r="BX738" s="141">
        <v>112.8</v>
      </c>
      <c r="BY738" s="141">
        <v>112.9</v>
      </c>
      <c r="BZ738" s="141">
        <v>113</v>
      </c>
      <c r="CA738" s="141">
        <v>113</v>
      </c>
      <c r="CB738" s="141">
        <v>113</v>
      </c>
      <c r="CC738" s="141">
        <v>113.5</v>
      </c>
      <c r="CD738" s="141">
        <v>114</v>
      </c>
      <c r="CE738" s="141">
        <v>114</v>
      </c>
      <c r="CF738" s="141">
        <v>114</v>
      </c>
      <c r="CG738" s="141">
        <v>114</v>
      </c>
      <c r="CH738" s="141">
        <v>114.5</v>
      </c>
      <c r="CI738" s="141">
        <v>114.5</v>
      </c>
      <c r="CJ738" s="141">
        <v>114.5</v>
      </c>
      <c r="CK738" s="141">
        <v>114.5</v>
      </c>
      <c r="CL738" s="141">
        <v>114.6</v>
      </c>
    </row>
    <row r="739" spans="1:90" x14ac:dyDescent="0.2">
      <c r="A739" s="138" t="s">
        <v>4220</v>
      </c>
      <c r="B739" s="138" t="s">
        <v>4221</v>
      </c>
      <c r="C739" s="139">
        <v>0.11541999999999999</v>
      </c>
      <c r="D739" s="141">
        <v>99.4</v>
      </c>
      <c r="E739" s="141">
        <v>99.4</v>
      </c>
      <c r="F739" s="141">
        <v>99.4</v>
      </c>
      <c r="G739" s="141">
        <v>106.1</v>
      </c>
      <c r="H739" s="141">
        <v>106.1</v>
      </c>
      <c r="I739" s="141">
        <v>106.1</v>
      </c>
      <c r="J739" s="141">
        <v>106.1</v>
      </c>
      <c r="K739" s="141">
        <v>106.1</v>
      </c>
      <c r="L739" s="141">
        <v>106.1</v>
      </c>
      <c r="M739" s="141">
        <v>106.1</v>
      </c>
      <c r="N739" s="141">
        <v>106.1</v>
      </c>
      <c r="O739" s="141">
        <v>106.1</v>
      </c>
      <c r="P739" s="141">
        <v>106.4</v>
      </c>
      <c r="Q739" s="141">
        <v>106.4</v>
      </c>
      <c r="R739" s="141">
        <v>106.4</v>
      </c>
      <c r="S739" s="141">
        <v>112.2</v>
      </c>
      <c r="T739" s="141">
        <v>112.2</v>
      </c>
      <c r="U739" s="141">
        <v>112.2</v>
      </c>
      <c r="V739" s="141">
        <v>112.2</v>
      </c>
      <c r="W739" s="141">
        <v>112.2</v>
      </c>
      <c r="X739" s="141">
        <v>112.2</v>
      </c>
      <c r="Y739" s="141">
        <v>112.2</v>
      </c>
      <c r="Z739" s="141">
        <v>112.2</v>
      </c>
      <c r="AA739" s="141">
        <v>112.2</v>
      </c>
      <c r="AB739" s="141">
        <v>111.9</v>
      </c>
      <c r="AC739" s="141">
        <v>111.9</v>
      </c>
      <c r="AD739" s="141">
        <v>111.9</v>
      </c>
      <c r="AE739" s="141">
        <v>108.3</v>
      </c>
      <c r="AF739" s="141">
        <v>108.3</v>
      </c>
      <c r="AG739" s="141">
        <v>108.3</v>
      </c>
      <c r="AH739" s="141">
        <v>108.3</v>
      </c>
      <c r="AI739" s="141">
        <v>108.3</v>
      </c>
      <c r="AJ739" s="141">
        <v>108.3</v>
      </c>
      <c r="AK739" s="141">
        <v>108.3</v>
      </c>
      <c r="AL739" s="141">
        <v>108.3</v>
      </c>
      <c r="AM739" s="141">
        <v>108.3</v>
      </c>
      <c r="AN739" s="141">
        <v>109.7</v>
      </c>
      <c r="AO739" s="141">
        <v>109.7</v>
      </c>
      <c r="AP739" s="141">
        <v>109.7</v>
      </c>
      <c r="AQ739" s="141">
        <v>109.6</v>
      </c>
      <c r="AR739" s="141">
        <v>109.6</v>
      </c>
      <c r="AS739" s="141">
        <v>110</v>
      </c>
      <c r="AT739" s="141">
        <v>110</v>
      </c>
      <c r="AU739" s="141">
        <v>110</v>
      </c>
      <c r="AV739" s="141">
        <v>110</v>
      </c>
      <c r="AW739" s="141">
        <v>110</v>
      </c>
      <c r="AX739" s="141">
        <v>110</v>
      </c>
      <c r="AY739" s="141">
        <v>110</v>
      </c>
      <c r="AZ739" s="141">
        <v>108.1</v>
      </c>
      <c r="BA739" s="141">
        <v>108.1</v>
      </c>
      <c r="BB739" s="141">
        <v>108</v>
      </c>
      <c r="BC739" s="141">
        <v>108</v>
      </c>
      <c r="BD739" s="141">
        <v>108</v>
      </c>
      <c r="BE739" s="141">
        <v>108</v>
      </c>
      <c r="BF739" s="141">
        <v>108</v>
      </c>
      <c r="BG739" s="141">
        <v>108</v>
      </c>
      <c r="BH739" s="141">
        <v>108</v>
      </c>
      <c r="BI739" s="141">
        <v>107.8</v>
      </c>
      <c r="BJ739" s="141">
        <v>107.9</v>
      </c>
      <c r="BK739" s="141">
        <v>116.7</v>
      </c>
      <c r="BL739" s="141">
        <v>115.8</v>
      </c>
      <c r="BM739" s="141">
        <v>115.8</v>
      </c>
      <c r="BN739" s="141">
        <v>113.5</v>
      </c>
      <c r="BO739" s="141">
        <v>120.2</v>
      </c>
      <c r="BP739" s="141">
        <v>115.4</v>
      </c>
      <c r="BQ739" s="141">
        <v>120.6</v>
      </c>
      <c r="BR739" s="141">
        <v>117.6</v>
      </c>
      <c r="BS739" s="141">
        <v>118.1</v>
      </c>
      <c r="BT739" s="141">
        <v>118.7</v>
      </c>
      <c r="BU739" s="141">
        <v>118.7</v>
      </c>
      <c r="BV739" s="141">
        <v>123.5</v>
      </c>
      <c r="BW739" s="141">
        <v>127.8</v>
      </c>
      <c r="BX739" s="141">
        <v>127.8</v>
      </c>
      <c r="BY739" s="141">
        <v>128</v>
      </c>
      <c r="BZ739" s="141">
        <v>126.4</v>
      </c>
      <c r="CA739" s="141">
        <v>127.2</v>
      </c>
      <c r="CB739" s="141">
        <v>128.4</v>
      </c>
      <c r="CC739" s="141">
        <v>128.4</v>
      </c>
      <c r="CD739" s="141">
        <v>128.4</v>
      </c>
      <c r="CE739" s="141">
        <v>128.4</v>
      </c>
      <c r="CF739" s="141">
        <v>124.6</v>
      </c>
      <c r="CG739" s="141">
        <v>128.4</v>
      </c>
      <c r="CH739" s="141">
        <v>128.4</v>
      </c>
      <c r="CI739" s="141">
        <v>128.4</v>
      </c>
      <c r="CJ739" s="141">
        <v>128.4</v>
      </c>
      <c r="CK739" s="141">
        <v>128.4</v>
      </c>
      <c r="CL739" s="141">
        <v>128.4</v>
      </c>
    </row>
    <row r="740" spans="1:90" x14ac:dyDescent="0.2">
      <c r="A740" s="138" t="s">
        <v>4222</v>
      </c>
      <c r="B740" s="138" t="s">
        <v>4223</v>
      </c>
      <c r="C740" s="139">
        <v>1.017E-2</v>
      </c>
      <c r="D740" s="141">
        <v>99</v>
      </c>
      <c r="E740" s="141">
        <v>98.9</v>
      </c>
      <c r="F740" s="141">
        <v>97.6</v>
      </c>
      <c r="G740" s="141">
        <v>97.6</v>
      </c>
      <c r="H740" s="141">
        <v>97.6</v>
      </c>
      <c r="I740" s="141">
        <v>97.5</v>
      </c>
      <c r="J740" s="141">
        <v>96.9</v>
      </c>
      <c r="K740" s="141">
        <v>96.7</v>
      </c>
      <c r="L740" s="141">
        <v>96.7</v>
      </c>
      <c r="M740" s="141">
        <v>96.7</v>
      </c>
      <c r="N740" s="141">
        <v>96.7</v>
      </c>
      <c r="O740" s="141">
        <v>96.7</v>
      </c>
      <c r="P740" s="141">
        <v>95.9</v>
      </c>
      <c r="Q740" s="141">
        <v>95.6</v>
      </c>
      <c r="R740" s="141">
        <v>95.6</v>
      </c>
      <c r="S740" s="141">
        <v>95.6</v>
      </c>
      <c r="T740" s="141">
        <v>95.6</v>
      </c>
      <c r="U740" s="141">
        <v>95.6</v>
      </c>
      <c r="V740" s="141">
        <v>95.6</v>
      </c>
      <c r="W740" s="141">
        <v>95.6</v>
      </c>
      <c r="X740" s="141">
        <v>95.6</v>
      </c>
      <c r="Y740" s="141">
        <v>95.6</v>
      </c>
      <c r="Z740" s="141">
        <v>95.6</v>
      </c>
      <c r="AA740" s="141">
        <v>95.6</v>
      </c>
      <c r="AB740" s="141">
        <v>95.6</v>
      </c>
      <c r="AC740" s="141">
        <v>95.6</v>
      </c>
      <c r="AD740" s="141">
        <v>95.6</v>
      </c>
      <c r="AE740" s="141">
        <v>95.6</v>
      </c>
      <c r="AF740" s="141">
        <v>95.6</v>
      </c>
      <c r="AG740" s="141">
        <v>95.6</v>
      </c>
      <c r="AH740" s="141">
        <v>95.6</v>
      </c>
      <c r="AI740" s="141">
        <v>95.6</v>
      </c>
      <c r="AJ740" s="141">
        <v>95.4</v>
      </c>
      <c r="AK740" s="141">
        <v>94.7</v>
      </c>
      <c r="AL740" s="141">
        <v>94.7</v>
      </c>
      <c r="AM740" s="141">
        <v>94.7</v>
      </c>
      <c r="AN740" s="141">
        <v>94.7</v>
      </c>
      <c r="AO740" s="141">
        <v>94.7</v>
      </c>
      <c r="AP740" s="141">
        <v>94.7</v>
      </c>
      <c r="AQ740" s="141">
        <v>94.7</v>
      </c>
      <c r="AR740" s="141">
        <v>94.7</v>
      </c>
      <c r="AS740" s="141">
        <v>94.7</v>
      </c>
      <c r="AT740" s="141">
        <v>94.7</v>
      </c>
      <c r="AU740" s="141">
        <v>94.7</v>
      </c>
      <c r="AV740" s="141">
        <v>94.7</v>
      </c>
      <c r="AW740" s="141">
        <v>94.7</v>
      </c>
      <c r="AX740" s="141">
        <v>94.7</v>
      </c>
      <c r="AY740" s="141">
        <v>94.7</v>
      </c>
      <c r="AZ740" s="141">
        <v>94.7</v>
      </c>
      <c r="BA740" s="141">
        <v>94.7</v>
      </c>
      <c r="BB740" s="141">
        <v>94.7</v>
      </c>
      <c r="BC740" s="141">
        <v>94.7</v>
      </c>
      <c r="BD740" s="141">
        <v>94.7</v>
      </c>
      <c r="BE740" s="141">
        <v>94.7</v>
      </c>
      <c r="BF740" s="141">
        <v>94.7</v>
      </c>
      <c r="BG740" s="141">
        <v>94.7</v>
      </c>
      <c r="BH740" s="141">
        <v>94.7</v>
      </c>
      <c r="BI740" s="141">
        <v>93.8</v>
      </c>
      <c r="BJ740" s="141">
        <v>90.2</v>
      </c>
      <c r="BK740" s="141">
        <v>90.2</v>
      </c>
      <c r="BL740" s="141">
        <v>90.2</v>
      </c>
      <c r="BM740" s="141">
        <v>90.2</v>
      </c>
      <c r="BN740" s="141">
        <v>90.2</v>
      </c>
      <c r="BO740" s="141">
        <v>90.2</v>
      </c>
      <c r="BP740" s="141">
        <v>90.2</v>
      </c>
      <c r="BQ740" s="141">
        <v>90.2</v>
      </c>
      <c r="BR740" s="141">
        <v>90.2</v>
      </c>
      <c r="BS740" s="141">
        <v>90.2</v>
      </c>
      <c r="BT740" s="141">
        <v>90.2</v>
      </c>
      <c r="BU740" s="141">
        <v>90.2</v>
      </c>
      <c r="BV740" s="141">
        <v>90.2</v>
      </c>
      <c r="BW740" s="141">
        <v>90.8</v>
      </c>
      <c r="BX740" s="141">
        <v>91.3</v>
      </c>
      <c r="BY740" s="141">
        <v>93.1</v>
      </c>
      <c r="BZ740" s="141">
        <v>93.5</v>
      </c>
      <c r="CA740" s="141">
        <v>92.8</v>
      </c>
      <c r="CB740" s="141">
        <v>93.7</v>
      </c>
      <c r="CC740" s="141">
        <v>92.7</v>
      </c>
      <c r="CD740" s="141">
        <v>92.7</v>
      </c>
      <c r="CE740" s="141">
        <v>88</v>
      </c>
      <c r="CF740" s="141">
        <v>90.9</v>
      </c>
      <c r="CG740" s="141">
        <v>92.3</v>
      </c>
      <c r="CH740" s="141">
        <v>91.9</v>
      </c>
      <c r="CI740" s="141">
        <v>91.9</v>
      </c>
      <c r="CJ740" s="141">
        <v>92.2</v>
      </c>
      <c r="CK740" s="141">
        <v>92.4</v>
      </c>
      <c r="CL740" s="141">
        <v>91.5</v>
      </c>
    </row>
    <row r="741" spans="1:90" x14ac:dyDescent="0.2">
      <c r="A741" s="138" t="s">
        <v>4224</v>
      </c>
      <c r="B741" s="138" t="s">
        <v>4225</v>
      </c>
      <c r="C741" s="139">
        <v>0.96116999999999997</v>
      </c>
      <c r="D741" s="141">
        <v>99.7</v>
      </c>
      <c r="E741" s="141">
        <v>98.6</v>
      </c>
      <c r="F741" s="141">
        <v>99</v>
      </c>
      <c r="G741" s="141">
        <v>95.2</v>
      </c>
      <c r="H741" s="141">
        <v>95.3</v>
      </c>
      <c r="I741" s="141">
        <v>95.5</v>
      </c>
      <c r="J741" s="141">
        <v>95</v>
      </c>
      <c r="K741" s="141">
        <v>95</v>
      </c>
      <c r="L741" s="141">
        <v>94.9</v>
      </c>
      <c r="M741" s="141">
        <v>94.9</v>
      </c>
      <c r="N741" s="141">
        <v>95.3</v>
      </c>
      <c r="O741" s="141">
        <v>95.3</v>
      </c>
      <c r="P741" s="141">
        <v>94.2</v>
      </c>
      <c r="Q741" s="141">
        <v>94.1</v>
      </c>
      <c r="R741" s="141">
        <v>94.3</v>
      </c>
      <c r="S741" s="141">
        <v>91.9</v>
      </c>
      <c r="T741" s="141">
        <v>92</v>
      </c>
      <c r="U741" s="141">
        <v>91.8</v>
      </c>
      <c r="V741" s="141">
        <v>92</v>
      </c>
      <c r="W741" s="141">
        <v>92</v>
      </c>
      <c r="X741" s="141">
        <v>92</v>
      </c>
      <c r="Y741" s="141">
        <v>92</v>
      </c>
      <c r="Z741" s="141">
        <v>92</v>
      </c>
      <c r="AA741" s="141">
        <v>92.5</v>
      </c>
      <c r="AB741" s="141">
        <v>92.5</v>
      </c>
      <c r="AC741" s="141">
        <v>92.5</v>
      </c>
      <c r="AD741" s="141">
        <v>92.4</v>
      </c>
      <c r="AE741" s="141">
        <v>92</v>
      </c>
      <c r="AF741" s="141">
        <v>91.9</v>
      </c>
      <c r="AG741" s="141">
        <v>91.9</v>
      </c>
      <c r="AH741" s="141">
        <v>91.8</v>
      </c>
      <c r="AI741" s="141">
        <v>88.9</v>
      </c>
      <c r="AJ741" s="141">
        <v>88.5</v>
      </c>
      <c r="AK741" s="141">
        <v>88.1</v>
      </c>
      <c r="AL741" s="141">
        <v>88.2</v>
      </c>
      <c r="AM741" s="141">
        <v>88.2</v>
      </c>
      <c r="AN741" s="141">
        <v>87.3</v>
      </c>
      <c r="AO741" s="141">
        <v>87.3</v>
      </c>
      <c r="AP741" s="141">
        <v>87.5</v>
      </c>
      <c r="AQ741" s="141">
        <v>88.5</v>
      </c>
      <c r="AR741" s="141">
        <v>88.3</v>
      </c>
      <c r="AS741" s="141">
        <v>88.2</v>
      </c>
      <c r="AT741" s="141">
        <v>88.3</v>
      </c>
      <c r="AU741" s="141">
        <v>88.2</v>
      </c>
      <c r="AV741" s="141">
        <v>88.2</v>
      </c>
      <c r="AW741" s="141">
        <v>88.1</v>
      </c>
      <c r="AX741" s="141">
        <v>88.1</v>
      </c>
      <c r="AY741" s="141">
        <v>86.7</v>
      </c>
      <c r="AZ741" s="141">
        <v>87.2</v>
      </c>
      <c r="BA741" s="141">
        <v>86.7</v>
      </c>
      <c r="BB741" s="141">
        <v>87.4</v>
      </c>
      <c r="BC741" s="141">
        <v>86.8</v>
      </c>
      <c r="BD741" s="141">
        <v>86.6</v>
      </c>
      <c r="BE741" s="141">
        <v>86.5</v>
      </c>
      <c r="BF741" s="141">
        <v>86.4</v>
      </c>
      <c r="BG741" s="141">
        <v>86.6</v>
      </c>
      <c r="BH741" s="141">
        <v>87.2</v>
      </c>
      <c r="BI741" s="141">
        <v>87.2</v>
      </c>
      <c r="BJ741" s="141">
        <v>86.9</v>
      </c>
      <c r="BK741" s="141">
        <v>85.8</v>
      </c>
      <c r="BL741" s="141">
        <v>84.5</v>
      </c>
      <c r="BM741" s="141">
        <v>84.4</v>
      </c>
      <c r="BN741" s="141">
        <v>84.9</v>
      </c>
      <c r="BO741" s="141">
        <v>85.6</v>
      </c>
      <c r="BP741" s="141">
        <v>84.1</v>
      </c>
      <c r="BQ741" s="141">
        <v>84.1</v>
      </c>
      <c r="BR741" s="141">
        <v>84.1</v>
      </c>
      <c r="BS741" s="141">
        <v>84.5</v>
      </c>
      <c r="BT741" s="141">
        <v>84.6</v>
      </c>
      <c r="BU741" s="141">
        <v>84.6</v>
      </c>
      <c r="BV741" s="141">
        <v>84.8</v>
      </c>
      <c r="BW741" s="141">
        <v>84.7</v>
      </c>
      <c r="BX741" s="141">
        <v>84.5</v>
      </c>
      <c r="BY741" s="141">
        <v>84</v>
      </c>
      <c r="BZ741" s="141">
        <v>84.4</v>
      </c>
      <c r="CA741" s="141">
        <v>84.3</v>
      </c>
      <c r="CB741" s="141">
        <v>84.2</v>
      </c>
      <c r="CC741" s="141">
        <v>84.2</v>
      </c>
      <c r="CD741" s="141">
        <v>84.1</v>
      </c>
      <c r="CE741" s="141">
        <v>84.2</v>
      </c>
      <c r="CF741" s="141">
        <v>85.2</v>
      </c>
      <c r="CG741" s="141">
        <v>85.2</v>
      </c>
      <c r="CH741" s="141">
        <v>85.3</v>
      </c>
      <c r="CI741" s="141">
        <v>85.2</v>
      </c>
      <c r="CJ741" s="141">
        <v>85.2</v>
      </c>
      <c r="CK741" s="141">
        <v>85.3</v>
      </c>
      <c r="CL741" s="141">
        <v>85.7</v>
      </c>
    </row>
    <row r="742" spans="1:90" x14ac:dyDescent="0.2">
      <c r="A742" s="138" t="s">
        <v>4226</v>
      </c>
      <c r="B742" s="138" t="s">
        <v>4227</v>
      </c>
      <c r="C742" s="139">
        <v>0.48620999999999998</v>
      </c>
      <c r="D742" s="141">
        <v>100.3</v>
      </c>
      <c r="E742" s="141">
        <v>98.6</v>
      </c>
      <c r="F742" s="141">
        <v>98.6</v>
      </c>
      <c r="G742" s="141">
        <v>93.3</v>
      </c>
      <c r="H742" s="141">
        <v>93.3</v>
      </c>
      <c r="I742" s="141">
        <v>93.3</v>
      </c>
      <c r="J742" s="141">
        <v>93.3</v>
      </c>
      <c r="K742" s="141">
        <v>93.3</v>
      </c>
      <c r="L742" s="141">
        <v>93.3</v>
      </c>
      <c r="M742" s="141">
        <v>93.3</v>
      </c>
      <c r="N742" s="141">
        <v>93.3</v>
      </c>
      <c r="O742" s="141">
        <v>93.3</v>
      </c>
      <c r="P742" s="141">
        <v>92.5</v>
      </c>
      <c r="Q742" s="141">
        <v>91.7</v>
      </c>
      <c r="R742" s="141">
        <v>91.7</v>
      </c>
      <c r="S742" s="141">
        <v>88.5</v>
      </c>
      <c r="T742" s="141">
        <v>88.5</v>
      </c>
      <c r="U742" s="141">
        <v>88.5</v>
      </c>
      <c r="V742" s="141">
        <v>88.5</v>
      </c>
      <c r="W742" s="141">
        <v>88.5</v>
      </c>
      <c r="X742" s="141">
        <v>88.5</v>
      </c>
      <c r="Y742" s="141">
        <v>88.5</v>
      </c>
      <c r="Z742" s="141">
        <v>88.5</v>
      </c>
      <c r="AA742" s="141">
        <v>88.5</v>
      </c>
      <c r="AB742" s="141">
        <v>88.5</v>
      </c>
      <c r="AC742" s="141">
        <v>88.5</v>
      </c>
      <c r="AD742" s="141">
        <v>88.5</v>
      </c>
      <c r="AE742" s="141">
        <v>87.6</v>
      </c>
      <c r="AF742" s="141">
        <v>87.6</v>
      </c>
      <c r="AG742" s="141">
        <v>87.6</v>
      </c>
      <c r="AH742" s="141">
        <v>87.5</v>
      </c>
      <c r="AI742" s="141">
        <v>81.5</v>
      </c>
      <c r="AJ742" s="141">
        <v>80.5</v>
      </c>
      <c r="AK742" s="141">
        <v>79.7</v>
      </c>
      <c r="AL742" s="141">
        <v>79.7</v>
      </c>
      <c r="AM742" s="141">
        <v>79.7</v>
      </c>
      <c r="AN742" s="141">
        <v>79.7</v>
      </c>
      <c r="AO742" s="141">
        <v>79.599999999999994</v>
      </c>
      <c r="AP742" s="141">
        <v>79.900000000000006</v>
      </c>
      <c r="AQ742" s="141">
        <v>79.900000000000006</v>
      </c>
      <c r="AR742" s="141">
        <v>79.900000000000006</v>
      </c>
      <c r="AS742" s="141">
        <v>79.900000000000006</v>
      </c>
      <c r="AT742" s="141">
        <v>79.900000000000006</v>
      </c>
      <c r="AU742" s="141">
        <v>79.900000000000006</v>
      </c>
      <c r="AV742" s="141">
        <v>79.900000000000006</v>
      </c>
      <c r="AW742" s="141">
        <v>79.900000000000006</v>
      </c>
      <c r="AX742" s="141">
        <v>79.900000000000006</v>
      </c>
      <c r="AY742" s="141">
        <v>77.099999999999994</v>
      </c>
      <c r="AZ742" s="141">
        <v>77.7</v>
      </c>
      <c r="BA742" s="141">
        <v>76.5</v>
      </c>
      <c r="BB742" s="141">
        <v>77.599999999999994</v>
      </c>
      <c r="BC742" s="141">
        <v>75.099999999999994</v>
      </c>
      <c r="BD742" s="141">
        <v>74.7</v>
      </c>
      <c r="BE742" s="141">
        <v>74.7</v>
      </c>
      <c r="BF742" s="141">
        <v>74.7</v>
      </c>
      <c r="BG742" s="141">
        <v>74.7</v>
      </c>
      <c r="BH742" s="141">
        <v>75.7</v>
      </c>
      <c r="BI742" s="141">
        <v>75.7</v>
      </c>
      <c r="BJ742" s="141">
        <v>75.900000000000006</v>
      </c>
      <c r="BK742" s="141">
        <v>73.7</v>
      </c>
      <c r="BL742" s="141">
        <v>71.099999999999994</v>
      </c>
      <c r="BM742" s="141">
        <v>70.8</v>
      </c>
      <c r="BN742" s="141">
        <v>71.8</v>
      </c>
      <c r="BO742" s="141">
        <v>73.8</v>
      </c>
      <c r="BP742" s="141">
        <v>70.8</v>
      </c>
      <c r="BQ742" s="141">
        <v>70.8</v>
      </c>
      <c r="BR742" s="141">
        <v>70.8</v>
      </c>
      <c r="BS742" s="141">
        <v>70.8</v>
      </c>
      <c r="BT742" s="141">
        <v>70.8</v>
      </c>
      <c r="BU742" s="141">
        <v>70.8</v>
      </c>
      <c r="BV742" s="141">
        <v>70.8</v>
      </c>
      <c r="BW742" s="141">
        <v>70.8</v>
      </c>
      <c r="BX742" s="141">
        <v>70.8</v>
      </c>
      <c r="BY742" s="141">
        <v>70.099999999999994</v>
      </c>
      <c r="BZ742" s="141">
        <v>70.099999999999994</v>
      </c>
      <c r="CA742" s="141">
        <v>70.7</v>
      </c>
      <c r="CB742" s="141">
        <v>69.8</v>
      </c>
      <c r="CC742" s="141">
        <v>69.8</v>
      </c>
      <c r="CD742" s="141">
        <v>69.8</v>
      </c>
      <c r="CE742" s="141">
        <v>69.900000000000006</v>
      </c>
      <c r="CF742" s="141">
        <v>72.5</v>
      </c>
      <c r="CG742" s="141">
        <v>72.5</v>
      </c>
      <c r="CH742" s="141">
        <v>72.5</v>
      </c>
      <c r="CI742" s="141">
        <v>72.5</v>
      </c>
      <c r="CJ742" s="141">
        <v>72.3</v>
      </c>
      <c r="CK742" s="141">
        <v>72.400000000000006</v>
      </c>
      <c r="CL742" s="141">
        <v>73.099999999999994</v>
      </c>
    </row>
    <row r="743" spans="1:90" x14ac:dyDescent="0.2">
      <c r="A743" s="138" t="s">
        <v>4228</v>
      </c>
      <c r="B743" s="138" t="s">
        <v>4229</v>
      </c>
      <c r="C743" s="139">
        <v>0.17011999999999999</v>
      </c>
      <c r="D743" s="141">
        <v>96.9</v>
      </c>
      <c r="E743" s="141">
        <v>96.9</v>
      </c>
      <c r="F743" s="141">
        <v>96.9</v>
      </c>
      <c r="G743" s="141">
        <v>90.5</v>
      </c>
      <c r="H743" s="141">
        <v>90</v>
      </c>
      <c r="I743" s="141">
        <v>90</v>
      </c>
      <c r="J743" s="141">
        <v>89.3</v>
      </c>
      <c r="K743" s="141">
        <v>89.3</v>
      </c>
      <c r="L743" s="141">
        <v>89.1</v>
      </c>
      <c r="M743" s="141">
        <v>88.3</v>
      </c>
      <c r="N743" s="141">
        <v>88.3</v>
      </c>
      <c r="O743" s="141">
        <v>88.3</v>
      </c>
      <c r="P743" s="141">
        <v>87.8</v>
      </c>
      <c r="Q743" s="141">
        <v>87.8</v>
      </c>
      <c r="R743" s="141">
        <v>87.8</v>
      </c>
      <c r="S743" s="141">
        <v>84.1</v>
      </c>
      <c r="T743" s="141">
        <v>84.1</v>
      </c>
      <c r="U743" s="141">
        <v>84.1</v>
      </c>
      <c r="V743" s="141">
        <v>84.1</v>
      </c>
      <c r="W743" s="141">
        <v>84.1</v>
      </c>
      <c r="X743" s="141">
        <v>84.1</v>
      </c>
      <c r="Y743" s="141">
        <v>84.1</v>
      </c>
      <c r="Z743" s="141">
        <v>84.1</v>
      </c>
      <c r="AA743" s="141">
        <v>84.1</v>
      </c>
      <c r="AB743" s="141">
        <v>83.9</v>
      </c>
      <c r="AC743" s="141">
        <v>83.9</v>
      </c>
      <c r="AD743" s="141">
        <v>83.9</v>
      </c>
      <c r="AE743" s="141">
        <v>81.400000000000006</v>
      </c>
      <c r="AF743" s="141">
        <v>81.400000000000006</v>
      </c>
      <c r="AG743" s="141">
        <v>81.400000000000006</v>
      </c>
      <c r="AH743" s="141">
        <v>81.2</v>
      </c>
      <c r="AI743" s="141">
        <v>81.2</v>
      </c>
      <c r="AJ743" s="141">
        <v>81.2</v>
      </c>
      <c r="AK743" s="141">
        <v>81.599999999999994</v>
      </c>
      <c r="AL743" s="141">
        <v>81.599999999999994</v>
      </c>
      <c r="AM743" s="141">
        <v>81.599999999999994</v>
      </c>
      <c r="AN743" s="141">
        <v>83</v>
      </c>
      <c r="AO743" s="141">
        <v>83</v>
      </c>
      <c r="AP743" s="141">
        <v>83.2</v>
      </c>
      <c r="AQ743" s="141">
        <v>83.3</v>
      </c>
      <c r="AR743" s="141">
        <v>82.6</v>
      </c>
      <c r="AS743" s="141">
        <v>82.6</v>
      </c>
      <c r="AT743" s="141">
        <v>82.6</v>
      </c>
      <c r="AU743" s="141">
        <v>82.6</v>
      </c>
      <c r="AV743" s="141">
        <v>82.6</v>
      </c>
      <c r="AW743" s="141">
        <v>82.6</v>
      </c>
      <c r="AX743" s="141">
        <v>82.6</v>
      </c>
      <c r="AY743" s="141">
        <v>82.2</v>
      </c>
      <c r="AZ743" s="141">
        <v>83.1</v>
      </c>
      <c r="BA743" s="141">
        <v>82.9</v>
      </c>
      <c r="BB743" s="141">
        <v>82.8</v>
      </c>
      <c r="BC743" s="141">
        <v>82.9</v>
      </c>
      <c r="BD743" s="141">
        <v>83</v>
      </c>
      <c r="BE743" s="141">
        <v>82.9</v>
      </c>
      <c r="BF743" s="141">
        <v>82.9</v>
      </c>
      <c r="BG743" s="141">
        <v>82.9</v>
      </c>
      <c r="BH743" s="141">
        <v>82.9</v>
      </c>
      <c r="BI743" s="141">
        <v>82.9</v>
      </c>
      <c r="BJ743" s="141">
        <v>82.9</v>
      </c>
      <c r="BK743" s="141">
        <v>82.9</v>
      </c>
      <c r="BL743" s="141">
        <v>82.9</v>
      </c>
      <c r="BM743" s="141">
        <v>83</v>
      </c>
      <c r="BN743" s="141">
        <v>83.2</v>
      </c>
      <c r="BO743" s="141">
        <v>83.2</v>
      </c>
      <c r="BP743" s="141">
        <v>83.4</v>
      </c>
      <c r="BQ743" s="141">
        <v>83.2</v>
      </c>
      <c r="BR743" s="141">
        <v>83.2</v>
      </c>
      <c r="BS743" s="141">
        <v>83.2</v>
      </c>
      <c r="BT743" s="141">
        <v>83.2</v>
      </c>
      <c r="BU743" s="141">
        <v>83.2</v>
      </c>
      <c r="BV743" s="141">
        <v>83.2</v>
      </c>
      <c r="BW743" s="141">
        <v>83.2</v>
      </c>
      <c r="BX743" s="141">
        <v>82.1</v>
      </c>
      <c r="BY743" s="141">
        <v>82</v>
      </c>
      <c r="BZ743" s="141">
        <v>82</v>
      </c>
      <c r="CA743" s="141">
        <v>82</v>
      </c>
      <c r="CB743" s="141">
        <v>82</v>
      </c>
      <c r="CC743" s="141">
        <v>82</v>
      </c>
      <c r="CD743" s="141">
        <v>82.2</v>
      </c>
      <c r="CE743" s="141">
        <v>82.3</v>
      </c>
      <c r="CF743" s="141">
        <v>82.3</v>
      </c>
      <c r="CG743" s="141">
        <v>82.4</v>
      </c>
      <c r="CH743" s="141">
        <v>82.6</v>
      </c>
      <c r="CI743" s="141">
        <v>82.6</v>
      </c>
      <c r="CJ743" s="141">
        <v>82.6</v>
      </c>
      <c r="CK743" s="141">
        <v>82.6</v>
      </c>
      <c r="CL743" s="141">
        <v>82.7</v>
      </c>
    </row>
    <row r="744" spans="1:90" x14ac:dyDescent="0.2">
      <c r="A744" s="138" t="s">
        <v>4230</v>
      </c>
      <c r="B744" s="138" t="s">
        <v>4231</v>
      </c>
      <c r="C744" s="139">
        <v>8.5599999999999999E-3</v>
      </c>
      <c r="D744" s="141">
        <v>97.8</v>
      </c>
      <c r="E744" s="141">
        <v>97.8</v>
      </c>
      <c r="F744" s="141">
        <v>97.8</v>
      </c>
      <c r="G744" s="141">
        <v>97.5</v>
      </c>
      <c r="H744" s="141">
        <v>97.5</v>
      </c>
      <c r="I744" s="141">
        <v>97.5</v>
      </c>
      <c r="J744" s="141">
        <v>97.5</v>
      </c>
      <c r="K744" s="141">
        <v>97.5</v>
      </c>
      <c r="L744" s="141">
        <v>97.5</v>
      </c>
      <c r="M744" s="141">
        <v>97.5</v>
      </c>
      <c r="N744" s="141">
        <v>97.5</v>
      </c>
      <c r="O744" s="141">
        <v>97.5</v>
      </c>
      <c r="P744" s="141">
        <v>98.1</v>
      </c>
      <c r="Q744" s="141">
        <v>98.1</v>
      </c>
      <c r="R744" s="141">
        <v>98.1</v>
      </c>
      <c r="S744" s="141">
        <v>102</v>
      </c>
      <c r="T744" s="141">
        <v>102</v>
      </c>
      <c r="U744" s="141">
        <v>102</v>
      </c>
      <c r="V744" s="141">
        <v>102</v>
      </c>
      <c r="W744" s="141">
        <v>102</v>
      </c>
      <c r="X744" s="141">
        <v>102</v>
      </c>
      <c r="Y744" s="141">
        <v>102</v>
      </c>
      <c r="Z744" s="141">
        <v>102</v>
      </c>
      <c r="AA744" s="141">
        <v>102</v>
      </c>
      <c r="AB744" s="141">
        <v>110.3</v>
      </c>
      <c r="AC744" s="141">
        <v>110.3</v>
      </c>
      <c r="AD744" s="141">
        <v>111.8</v>
      </c>
      <c r="AE744" s="141">
        <v>117.5</v>
      </c>
      <c r="AF744" s="141">
        <v>117.5</v>
      </c>
      <c r="AG744" s="141">
        <v>117.5</v>
      </c>
      <c r="AH744" s="141">
        <v>117.5</v>
      </c>
      <c r="AI744" s="141">
        <v>117.5</v>
      </c>
      <c r="AJ744" s="141">
        <v>117.5</v>
      </c>
      <c r="AK744" s="141">
        <v>117.5</v>
      </c>
      <c r="AL744" s="141">
        <v>117.5</v>
      </c>
      <c r="AM744" s="141">
        <v>117.5</v>
      </c>
      <c r="AN744" s="141">
        <v>123.1</v>
      </c>
      <c r="AO744" s="141">
        <v>123.1</v>
      </c>
      <c r="AP744" s="141">
        <v>123.1</v>
      </c>
      <c r="AQ744" s="141">
        <v>122.4</v>
      </c>
      <c r="AR744" s="141">
        <v>122.4</v>
      </c>
      <c r="AS744" s="141">
        <v>122.4</v>
      </c>
      <c r="AT744" s="141">
        <v>122.4</v>
      </c>
      <c r="AU744" s="141">
        <v>122.5</v>
      </c>
      <c r="AV744" s="141">
        <v>122.5</v>
      </c>
      <c r="AW744" s="141">
        <v>123.6</v>
      </c>
      <c r="AX744" s="141">
        <v>121.7</v>
      </c>
      <c r="AY744" s="141">
        <v>122</v>
      </c>
      <c r="AZ744" s="141">
        <v>127.1</v>
      </c>
      <c r="BA744" s="141">
        <v>126.8</v>
      </c>
      <c r="BB744" s="141">
        <v>127.3</v>
      </c>
      <c r="BC744" s="141">
        <v>127.3</v>
      </c>
      <c r="BD744" s="141">
        <v>127.3</v>
      </c>
      <c r="BE744" s="141">
        <v>127.1</v>
      </c>
      <c r="BF744" s="141">
        <v>127.5</v>
      </c>
      <c r="BG744" s="141">
        <v>127.5</v>
      </c>
      <c r="BH744" s="141">
        <v>127.4</v>
      </c>
      <c r="BI744" s="141">
        <v>127</v>
      </c>
      <c r="BJ744" s="141">
        <v>127.7</v>
      </c>
      <c r="BK744" s="141">
        <v>127.1</v>
      </c>
      <c r="BL744" s="141">
        <v>127.1</v>
      </c>
      <c r="BM744" s="141">
        <v>126.7</v>
      </c>
      <c r="BN744" s="141">
        <v>126.4</v>
      </c>
      <c r="BO744" s="141">
        <v>126.4</v>
      </c>
      <c r="BP744" s="141">
        <v>126.4</v>
      </c>
      <c r="BQ744" s="141">
        <v>126.4</v>
      </c>
      <c r="BR744" s="141">
        <v>126.4</v>
      </c>
      <c r="BS744" s="141">
        <v>127.1</v>
      </c>
      <c r="BT744" s="141">
        <v>127.3</v>
      </c>
      <c r="BU744" s="141">
        <v>127.3</v>
      </c>
      <c r="BV744" s="141">
        <v>127.3</v>
      </c>
      <c r="BW744" s="141">
        <v>127.3</v>
      </c>
      <c r="BX744" s="141">
        <v>127.3</v>
      </c>
      <c r="BY744" s="141">
        <v>127.3</v>
      </c>
      <c r="BZ744" s="141">
        <v>127.3</v>
      </c>
      <c r="CA744" s="141">
        <v>127.3</v>
      </c>
      <c r="CB744" s="141">
        <v>127.3</v>
      </c>
      <c r="CC744" s="141">
        <v>127.3</v>
      </c>
      <c r="CD744" s="141">
        <v>127.3</v>
      </c>
      <c r="CE744" s="141">
        <v>127.3</v>
      </c>
      <c r="CF744" s="141">
        <v>127.3</v>
      </c>
      <c r="CG744" s="141">
        <v>127.3</v>
      </c>
      <c r="CH744" s="141">
        <v>127.3</v>
      </c>
      <c r="CI744" s="141">
        <v>129.4</v>
      </c>
      <c r="CJ744" s="141">
        <v>129.4</v>
      </c>
      <c r="CK744" s="141">
        <v>129.4</v>
      </c>
      <c r="CL744" s="141">
        <v>129.5</v>
      </c>
    </row>
    <row r="745" spans="1:90" x14ac:dyDescent="0.2">
      <c r="A745" s="138" t="s">
        <v>4232</v>
      </c>
      <c r="B745" s="138" t="s">
        <v>4233</v>
      </c>
      <c r="C745" s="139">
        <v>8.0999999999999996E-3</v>
      </c>
      <c r="D745" s="141">
        <v>100.6</v>
      </c>
      <c r="E745" s="141">
        <v>100.6</v>
      </c>
      <c r="F745" s="141">
        <v>105.2</v>
      </c>
      <c r="G745" s="141">
        <v>118.2</v>
      </c>
      <c r="H745" s="141">
        <v>118.2</v>
      </c>
      <c r="I745" s="141">
        <v>119.8</v>
      </c>
      <c r="J745" s="141">
        <v>118.7</v>
      </c>
      <c r="K745" s="141">
        <v>118.7</v>
      </c>
      <c r="L745" s="141">
        <v>118.7</v>
      </c>
      <c r="M745" s="141">
        <v>118.7</v>
      </c>
      <c r="N745" s="141">
        <v>118.7</v>
      </c>
      <c r="O745" s="141">
        <v>118.7</v>
      </c>
      <c r="P745" s="141">
        <v>118.7</v>
      </c>
      <c r="Q745" s="141">
        <v>118.7</v>
      </c>
      <c r="R745" s="141">
        <v>114.6</v>
      </c>
      <c r="S745" s="141">
        <v>126.5</v>
      </c>
      <c r="T745" s="141">
        <v>126.5</v>
      </c>
      <c r="U745" s="141">
        <v>126.5</v>
      </c>
      <c r="V745" s="141">
        <v>126.4</v>
      </c>
      <c r="W745" s="141">
        <v>126.4</v>
      </c>
      <c r="X745" s="141">
        <v>126.4</v>
      </c>
      <c r="Y745" s="141">
        <v>127.6</v>
      </c>
      <c r="Z745" s="141">
        <v>127.6</v>
      </c>
      <c r="AA745" s="141">
        <v>130.69999999999999</v>
      </c>
      <c r="AB745" s="141">
        <v>130.69999999999999</v>
      </c>
      <c r="AC745" s="141">
        <v>130.69999999999999</v>
      </c>
      <c r="AD745" s="141">
        <v>132.19999999999999</v>
      </c>
      <c r="AE745" s="141">
        <v>132.19999999999999</v>
      </c>
      <c r="AF745" s="141">
        <v>132.19999999999999</v>
      </c>
      <c r="AG745" s="141">
        <v>132.19999999999999</v>
      </c>
      <c r="AH745" s="141">
        <v>132.19999999999999</v>
      </c>
      <c r="AI745" s="141">
        <v>132.19999999999999</v>
      </c>
      <c r="AJ745" s="141">
        <v>132.19999999999999</v>
      </c>
      <c r="AK745" s="141">
        <v>130.30000000000001</v>
      </c>
      <c r="AL745" s="141">
        <v>130.30000000000001</v>
      </c>
      <c r="AM745" s="141">
        <v>130.30000000000001</v>
      </c>
      <c r="AN745" s="141">
        <v>130.30000000000001</v>
      </c>
      <c r="AO745" s="141">
        <v>130.30000000000001</v>
      </c>
      <c r="AP745" s="141">
        <v>130.30000000000001</v>
      </c>
      <c r="AQ745" s="141">
        <v>130.30000000000001</v>
      </c>
      <c r="AR745" s="141">
        <v>130.30000000000001</v>
      </c>
      <c r="AS745" s="141">
        <v>130.30000000000001</v>
      </c>
      <c r="AT745" s="141">
        <v>130.30000000000001</v>
      </c>
      <c r="AU745" s="141">
        <v>130.30000000000001</v>
      </c>
      <c r="AV745" s="141">
        <v>130.30000000000001</v>
      </c>
      <c r="AW745" s="141">
        <v>130.30000000000001</v>
      </c>
      <c r="AX745" s="141">
        <v>130.30000000000001</v>
      </c>
      <c r="AY745" s="141">
        <v>130.30000000000001</v>
      </c>
      <c r="AZ745" s="141">
        <v>130.30000000000001</v>
      </c>
      <c r="BA745" s="141">
        <v>130.30000000000001</v>
      </c>
      <c r="BB745" s="141">
        <v>130.30000000000001</v>
      </c>
      <c r="BC745" s="141">
        <v>130.30000000000001</v>
      </c>
      <c r="BD745" s="141">
        <v>130.30000000000001</v>
      </c>
      <c r="BE745" s="141">
        <v>130.30000000000001</v>
      </c>
      <c r="BF745" s="141">
        <v>130.30000000000001</v>
      </c>
      <c r="BG745" s="141">
        <v>130.30000000000001</v>
      </c>
      <c r="BH745" s="141">
        <v>130.30000000000001</v>
      </c>
      <c r="BI745" s="141">
        <v>130.30000000000001</v>
      </c>
      <c r="BJ745" s="141">
        <v>130.30000000000001</v>
      </c>
      <c r="BK745" s="141">
        <v>130.30000000000001</v>
      </c>
      <c r="BL745" s="141">
        <v>130.30000000000001</v>
      </c>
      <c r="BM745" s="141">
        <v>130.30000000000001</v>
      </c>
      <c r="BN745" s="141">
        <v>130.30000000000001</v>
      </c>
      <c r="BO745" s="141">
        <v>130.30000000000001</v>
      </c>
      <c r="BP745" s="141">
        <v>130.30000000000001</v>
      </c>
      <c r="BQ745" s="141">
        <v>130.30000000000001</v>
      </c>
      <c r="BR745" s="141">
        <v>130.30000000000001</v>
      </c>
      <c r="BS745" s="141">
        <v>130.30000000000001</v>
      </c>
      <c r="BT745" s="141">
        <v>130.30000000000001</v>
      </c>
      <c r="BU745" s="141">
        <v>130.30000000000001</v>
      </c>
      <c r="BV745" s="141">
        <v>130.30000000000001</v>
      </c>
      <c r="BW745" s="141">
        <v>130.30000000000001</v>
      </c>
      <c r="BX745" s="141">
        <v>130.30000000000001</v>
      </c>
      <c r="BY745" s="141">
        <v>130.30000000000001</v>
      </c>
      <c r="BZ745" s="141">
        <v>130.30000000000001</v>
      </c>
      <c r="CA745" s="141">
        <v>130.30000000000001</v>
      </c>
      <c r="CB745" s="141">
        <v>130.30000000000001</v>
      </c>
      <c r="CC745" s="141">
        <v>130.30000000000001</v>
      </c>
      <c r="CD745" s="141">
        <v>130.30000000000001</v>
      </c>
      <c r="CE745" s="141">
        <v>130.30000000000001</v>
      </c>
      <c r="CF745" s="141">
        <v>130.30000000000001</v>
      </c>
      <c r="CG745" s="141">
        <v>130.30000000000001</v>
      </c>
      <c r="CH745" s="141">
        <v>130.30000000000001</v>
      </c>
      <c r="CI745" s="141">
        <v>130.30000000000001</v>
      </c>
      <c r="CJ745" s="141">
        <v>130.30000000000001</v>
      </c>
      <c r="CK745" s="141">
        <v>130.30000000000001</v>
      </c>
      <c r="CL745" s="141">
        <v>130.30000000000001</v>
      </c>
    </row>
    <row r="746" spans="1:90" x14ac:dyDescent="0.2">
      <c r="A746" s="138" t="s">
        <v>4234</v>
      </c>
      <c r="B746" s="138" t="s">
        <v>4235</v>
      </c>
      <c r="C746" s="139">
        <v>8.7899999999999992E-3</v>
      </c>
      <c r="D746" s="141">
        <v>100</v>
      </c>
      <c r="E746" s="141">
        <v>100</v>
      </c>
      <c r="F746" s="141">
        <v>100</v>
      </c>
      <c r="G746" s="141">
        <v>96.5</v>
      </c>
      <c r="H746" s="141">
        <v>96.5</v>
      </c>
      <c r="I746" s="141">
        <v>96.5</v>
      </c>
      <c r="J746" s="141">
        <v>96.5</v>
      </c>
      <c r="K746" s="141">
        <v>96.5</v>
      </c>
      <c r="L746" s="141">
        <v>96.5</v>
      </c>
      <c r="M746" s="141">
        <v>96.5</v>
      </c>
      <c r="N746" s="141">
        <v>96.5</v>
      </c>
      <c r="O746" s="141">
        <v>96.5</v>
      </c>
      <c r="P746" s="141">
        <v>80.400000000000006</v>
      </c>
      <c r="Q746" s="141">
        <v>80.400000000000006</v>
      </c>
      <c r="R746" s="141">
        <v>80.400000000000006</v>
      </c>
      <c r="S746" s="141">
        <v>80.400000000000006</v>
      </c>
      <c r="T746" s="141">
        <v>80.400000000000006</v>
      </c>
      <c r="U746" s="141">
        <v>80.400000000000006</v>
      </c>
      <c r="V746" s="141">
        <v>80.400000000000006</v>
      </c>
      <c r="W746" s="141">
        <v>80.400000000000006</v>
      </c>
      <c r="X746" s="141">
        <v>80.400000000000006</v>
      </c>
      <c r="Y746" s="141">
        <v>80.400000000000006</v>
      </c>
      <c r="Z746" s="141">
        <v>80.400000000000006</v>
      </c>
      <c r="AA746" s="141">
        <v>80.400000000000006</v>
      </c>
      <c r="AB746" s="141">
        <v>80.400000000000006</v>
      </c>
      <c r="AC746" s="141">
        <v>80.400000000000006</v>
      </c>
      <c r="AD746" s="141">
        <v>80.400000000000006</v>
      </c>
      <c r="AE746" s="141">
        <v>80.400000000000006</v>
      </c>
      <c r="AF746" s="141">
        <v>80.400000000000006</v>
      </c>
      <c r="AG746" s="141">
        <v>80.400000000000006</v>
      </c>
      <c r="AH746" s="141">
        <v>80.400000000000006</v>
      </c>
      <c r="AI746" s="141">
        <v>80.400000000000006</v>
      </c>
      <c r="AJ746" s="141">
        <v>80.400000000000006</v>
      </c>
      <c r="AK746" s="141">
        <v>80.400000000000006</v>
      </c>
      <c r="AL746" s="141">
        <v>80.400000000000006</v>
      </c>
      <c r="AM746" s="141">
        <v>80.400000000000006</v>
      </c>
      <c r="AN746" s="141">
        <v>80.400000000000006</v>
      </c>
      <c r="AO746" s="141">
        <v>80.400000000000006</v>
      </c>
      <c r="AP746" s="141">
        <v>80.400000000000006</v>
      </c>
      <c r="AQ746" s="141">
        <v>80.400000000000006</v>
      </c>
      <c r="AR746" s="141">
        <v>80.400000000000006</v>
      </c>
      <c r="AS746" s="141">
        <v>80.400000000000006</v>
      </c>
      <c r="AT746" s="141">
        <v>80.400000000000006</v>
      </c>
      <c r="AU746" s="141">
        <v>80.400000000000006</v>
      </c>
      <c r="AV746" s="141">
        <v>80.400000000000006</v>
      </c>
      <c r="AW746" s="141">
        <v>80.400000000000006</v>
      </c>
      <c r="AX746" s="141">
        <v>80.400000000000006</v>
      </c>
      <c r="AY746" s="141">
        <v>80.400000000000006</v>
      </c>
      <c r="AZ746" s="141">
        <v>80.400000000000006</v>
      </c>
      <c r="BA746" s="141">
        <v>80.400000000000006</v>
      </c>
      <c r="BB746" s="141">
        <v>80.400000000000006</v>
      </c>
      <c r="BC746" s="141">
        <v>80.400000000000006</v>
      </c>
      <c r="BD746" s="141">
        <v>80.400000000000006</v>
      </c>
      <c r="BE746" s="141">
        <v>80.400000000000006</v>
      </c>
      <c r="BF746" s="141">
        <v>80.400000000000006</v>
      </c>
      <c r="BG746" s="141">
        <v>80.400000000000006</v>
      </c>
      <c r="BH746" s="141">
        <v>80.400000000000006</v>
      </c>
      <c r="BI746" s="141">
        <v>80.400000000000006</v>
      </c>
      <c r="BJ746" s="141">
        <v>80.400000000000006</v>
      </c>
      <c r="BK746" s="141">
        <v>80.400000000000006</v>
      </c>
      <c r="BL746" s="141">
        <v>80.400000000000006</v>
      </c>
      <c r="BM746" s="141">
        <v>80.400000000000006</v>
      </c>
      <c r="BN746" s="141">
        <v>80.400000000000006</v>
      </c>
      <c r="BO746" s="141">
        <v>80.400000000000006</v>
      </c>
      <c r="BP746" s="141">
        <v>80.400000000000006</v>
      </c>
      <c r="BQ746" s="141">
        <v>80.400000000000006</v>
      </c>
      <c r="BR746" s="141">
        <v>80.400000000000006</v>
      </c>
      <c r="BS746" s="141">
        <v>80.400000000000006</v>
      </c>
      <c r="BT746" s="141">
        <v>80.400000000000006</v>
      </c>
      <c r="BU746" s="141">
        <v>80.400000000000006</v>
      </c>
      <c r="BV746" s="141">
        <v>80.400000000000006</v>
      </c>
      <c r="BW746" s="141">
        <v>80.400000000000006</v>
      </c>
      <c r="BX746" s="141">
        <v>80.400000000000006</v>
      </c>
      <c r="BY746" s="141">
        <v>80.400000000000006</v>
      </c>
      <c r="BZ746" s="141">
        <v>80.400000000000006</v>
      </c>
      <c r="CA746" s="141">
        <v>80.400000000000006</v>
      </c>
      <c r="CB746" s="141">
        <v>80.400000000000006</v>
      </c>
      <c r="CC746" s="141">
        <v>80.400000000000006</v>
      </c>
      <c r="CD746" s="141">
        <v>80.400000000000006</v>
      </c>
      <c r="CE746" s="141">
        <v>80.400000000000006</v>
      </c>
      <c r="CF746" s="141">
        <v>80.400000000000006</v>
      </c>
      <c r="CG746" s="141">
        <v>80.400000000000006</v>
      </c>
      <c r="CH746" s="141">
        <v>80.400000000000006</v>
      </c>
      <c r="CI746" s="141">
        <v>80.400000000000006</v>
      </c>
      <c r="CJ746" s="141">
        <v>80.400000000000006</v>
      </c>
      <c r="CK746" s="141">
        <v>80.400000000000006</v>
      </c>
      <c r="CL746" s="141">
        <v>80.400000000000006</v>
      </c>
    </row>
    <row r="747" spans="1:90" x14ac:dyDescent="0.2">
      <c r="A747" s="138" t="s">
        <v>4236</v>
      </c>
      <c r="B747" s="138" t="s">
        <v>4237</v>
      </c>
      <c r="C747" s="139">
        <v>7.5500000000000003E-3</v>
      </c>
      <c r="D747" s="141">
        <v>99.5</v>
      </c>
      <c r="E747" s="141">
        <v>100.3</v>
      </c>
      <c r="F747" s="141">
        <v>100.3</v>
      </c>
      <c r="G747" s="141">
        <v>112.2</v>
      </c>
      <c r="H747" s="141">
        <v>112</v>
      </c>
      <c r="I747" s="141">
        <v>111.7</v>
      </c>
      <c r="J747" s="141">
        <v>111.7</v>
      </c>
      <c r="K747" s="141">
        <v>111.7</v>
      </c>
      <c r="L747" s="141">
        <v>111.7</v>
      </c>
      <c r="M747" s="141">
        <v>111.7</v>
      </c>
      <c r="N747" s="141">
        <v>111.7</v>
      </c>
      <c r="O747" s="141">
        <v>111.7</v>
      </c>
      <c r="P747" s="141">
        <v>111.7</v>
      </c>
      <c r="Q747" s="141">
        <v>111.7</v>
      </c>
      <c r="R747" s="141">
        <v>117.6</v>
      </c>
      <c r="S747" s="141">
        <v>126.7</v>
      </c>
      <c r="T747" s="141">
        <v>132.30000000000001</v>
      </c>
      <c r="U747" s="141">
        <v>134.1</v>
      </c>
      <c r="V747" s="141">
        <v>134.1</v>
      </c>
      <c r="W747" s="141">
        <v>134.1</v>
      </c>
      <c r="X747" s="141">
        <v>134.1</v>
      </c>
      <c r="Y747" s="141">
        <v>134.1</v>
      </c>
      <c r="Z747" s="141">
        <v>134.1</v>
      </c>
      <c r="AA747" s="141">
        <v>134.1</v>
      </c>
      <c r="AB747" s="141">
        <v>134.1</v>
      </c>
      <c r="AC747" s="141">
        <v>134.1</v>
      </c>
      <c r="AD747" s="141">
        <v>134.19999999999999</v>
      </c>
      <c r="AE747" s="141">
        <v>130</v>
      </c>
      <c r="AF747" s="141">
        <v>130</v>
      </c>
      <c r="AG747" s="141">
        <v>130</v>
      </c>
      <c r="AH747" s="141">
        <v>130</v>
      </c>
      <c r="AI747" s="141">
        <v>131.5</v>
      </c>
      <c r="AJ747" s="141">
        <v>132.6</v>
      </c>
      <c r="AK747" s="141">
        <v>133.4</v>
      </c>
      <c r="AL747" s="141">
        <v>133.4</v>
      </c>
      <c r="AM747" s="141">
        <v>133.4</v>
      </c>
      <c r="AN747" s="141">
        <v>133.4</v>
      </c>
      <c r="AO747" s="141">
        <v>137.69999999999999</v>
      </c>
      <c r="AP747" s="141">
        <v>137.19999999999999</v>
      </c>
      <c r="AQ747" s="141">
        <v>137.19999999999999</v>
      </c>
      <c r="AR747" s="141">
        <v>136.80000000000001</v>
      </c>
      <c r="AS747" s="141">
        <v>136.5</v>
      </c>
      <c r="AT747" s="141">
        <v>136.5</v>
      </c>
      <c r="AU747" s="141">
        <v>136.5</v>
      </c>
      <c r="AV747" s="141">
        <v>136.5</v>
      </c>
      <c r="AW747" s="141">
        <v>136.5</v>
      </c>
      <c r="AX747" s="141">
        <v>136.5</v>
      </c>
      <c r="AY747" s="141">
        <v>135.19999999999999</v>
      </c>
      <c r="AZ747" s="141">
        <v>141.1</v>
      </c>
      <c r="BA747" s="141">
        <v>140.5</v>
      </c>
      <c r="BB747" s="141">
        <v>140</v>
      </c>
      <c r="BC747" s="141">
        <v>140</v>
      </c>
      <c r="BD747" s="141">
        <v>140</v>
      </c>
      <c r="BE747" s="141">
        <v>139.9</v>
      </c>
      <c r="BF747" s="141">
        <v>139.9</v>
      </c>
      <c r="BG747" s="141">
        <v>139.9</v>
      </c>
      <c r="BH747" s="141">
        <v>142.69999999999999</v>
      </c>
      <c r="BI747" s="141">
        <v>145.5</v>
      </c>
      <c r="BJ747" s="141">
        <v>145.5</v>
      </c>
      <c r="BK747" s="141">
        <v>145.5</v>
      </c>
      <c r="BL747" s="141">
        <v>145.5</v>
      </c>
      <c r="BM747" s="141">
        <v>145.5</v>
      </c>
      <c r="BN747" s="141">
        <v>145.5</v>
      </c>
      <c r="BO747" s="141">
        <v>146</v>
      </c>
      <c r="BP747" s="141">
        <v>146.19999999999999</v>
      </c>
      <c r="BQ747" s="141">
        <v>146.19999999999999</v>
      </c>
      <c r="BR747" s="141">
        <v>146.19999999999999</v>
      </c>
      <c r="BS747" s="141">
        <v>146.19999999999999</v>
      </c>
      <c r="BT747" s="141">
        <v>146.19999999999999</v>
      </c>
      <c r="BU747" s="141">
        <v>146.19999999999999</v>
      </c>
      <c r="BV747" s="141">
        <v>146.19999999999999</v>
      </c>
      <c r="BW747" s="141">
        <v>146.19999999999999</v>
      </c>
      <c r="BX747" s="141">
        <v>146.19999999999999</v>
      </c>
      <c r="BY747" s="141">
        <v>146.19999999999999</v>
      </c>
      <c r="BZ747" s="141">
        <v>146.19999999999999</v>
      </c>
      <c r="CA747" s="141">
        <v>146.19999999999999</v>
      </c>
      <c r="CB747" s="141">
        <v>143.69999999999999</v>
      </c>
      <c r="CC747" s="141">
        <v>144.4</v>
      </c>
      <c r="CD747" s="141">
        <v>146.4</v>
      </c>
      <c r="CE747" s="141">
        <v>146.4</v>
      </c>
      <c r="CF747" s="141">
        <v>146.4</v>
      </c>
      <c r="CG747" s="141">
        <v>146.4</v>
      </c>
      <c r="CH747" s="141">
        <v>146.4</v>
      </c>
      <c r="CI747" s="141">
        <v>146.4</v>
      </c>
      <c r="CJ747" s="141">
        <v>146.4</v>
      </c>
      <c r="CK747" s="141">
        <v>146.4</v>
      </c>
      <c r="CL747" s="141">
        <v>146.6</v>
      </c>
    </row>
    <row r="748" spans="1:90" x14ac:dyDescent="0.2">
      <c r="A748" s="138" t="s">
        <v>4238</v>
      </c>
      <c r="B748" s="138" t="s">
        <v>4239</v>
      </c>
      <c r="C748" s="139">
        <v>1.485E-2</v>
      </c>
      <c r="D748" s="141">
        <v>99.6</v>
      </c>
      <c r="E748" s="141">
        <v>99.6</v>
      </c>
      <c r="F748" s="141">
        <v>99.5</v>
      </c>
      <c r="G748" s="141">
        <v>98.2</v>
      </c>
      <c r="H748" s="141">
        <v>98</v>
      </c>
      <c r="I748" s="141">
        <v>97.8</v>
      </c>
      <c r="J748" s="141">
        <v>98</v>
      </c>
      <c r="K748" s="141">
        <v>98</v>
      </c>
      <c r="L748" s="141">
        <v>98</v>
      </c>
      <c r="M748" s="141">
        <v>103.5</v>
      </c>
      <c r="N748" s="141">
        <v>103.5</v>
      </c>
      <c r="O748" s="141">
        <v>103.5</v>
      </c>
      <c r="P748" s="141">
        <v>104.5</v>
      </c>
      <c r="Q748" s="141">
        <v>104.5</v>
      </c>
      <c r="R748" s="141">
        <v>103.7</v>
      </c>
      <c r="S748" s="141">
        <v>107.2</v>
      </c>
      <c r="T748" s="141">
        <v>107.2</v>
      </c>
      <c r="U748" s="141">
        <v>107.2</v>
      </c>
      <c r="V748" s="141">
        <v>106.1</v>
      </c>
      <c r="W748" s="141">
        <v>106.1</v>
      </c>
      <c r="X748" s="141">
        <v>109.7</v>
      </c>
      <c r="Y748" s="141">
        <v>111.4</v>
      </c>
      <c r="Z748" s="141">
        <v>110.4</v>
      </c>
      <c r="AA748" s="141">
        <v>107.4</v>
      </c>
      <c r="AB748" s="141">
        <v>109.3</v>
      </c>
      <c r="AC748" s="141">
        <v>109.3</v>
      </c>
      <c r="AD748" s="141">
        <v>109.3</v>
      </c>
      <c r="AE748" s="141">
        <v>107.5</v>
      </c>
      <c r="AF748" s="141">
        <v>108</v>
      </c>
      <c r="AG748" s="141">
        <v>108.4</v>
      </c>
      <c r="AH748" s="141">
        <v>108.3</v>
      </c>
      <c r="AI748" s="141">
        <v>119.3</v>
      </c>
      <c r="AJ748" s="141">
        <v>119.3</v>
      </c>
      <c r="AK748" s="141">
        <v>119.4</v>
      </c>
      <c r="AL748" s="141">
        <v>124.5</v>
      </c>
      <c r="AM748" s="141">
        <v>124.5</v>
      </c>
      <c r="AN748" s="141">
        <v>122.5</v>
      </c>
      <c r="AO748" s="141">
        <v>122.5</v>
      </c>
      <c r="AP748" s="141">
        <v>122</v>
      </c>
      <c r="AQ748" s="141">
        <v>113.8</v>
      </c>
      <c r="AR748" s="141">
        <v>113.8</v>
      </c>
      <c r="AS748" s="141">
        <v>113.8</v>
      </c>
      <c r="AT748" s="141">
        <v>113.8</v>
      </c>
      <c r="AU748" s="141">
        <v>113.8</v>
      </c>
      <c r="AV748" s="141">
        <v>113.8</v>
      </c>
      <c r="AW748" s="141">
        <v>113.8</v>
      </c>
      <c r="AX748" s="141">
        <v>113.8</v>
      </c>
      <c r="AY748" s="141">
        <v>112.9</v>
      </c>
      <c r="AZ748" s="141">
        <v>112.9</v>
      </c>
      <c r="BA748" s="141">
        <v>112.9</v>
      </c>
      <c r="BB748" s="141">
        <v>112.4</v>
      </c>
      <c r="BC748" s="141">
        <v>115.1</v>
      </c>
      <c r="BD748" s="141">
        <v>115.1</v>
      </c>
      <c r="BE748" s="141">
        <v>115.1</v>
      </c>
      <c r="BF748" s="141">
        <v>115.1</v>
      </c>
      <c r="BG748" s="141">
        <v>115.1</v>
      </c>
      <c r="BH748" s="141">
        <v>115.1</v>
      </c>
      <c r="BI748" s="141">
        <v>112.5</v>
      </c>
      <c r="BJ748" s="141">
        <v>112.5</v>
      </c>
      <c r="BK748" s="141">
        <v>112.5</v>
      </c>
      <c r="BL748" s="141">
        <v>109</v>
      </c>
      <c r="BM748" s="141">
        <v>108.3</v>
      </c>
      <c r="BN748" s="141">
        <v>108.3</v>
      </c>
      <c r="BO748" s="141">
        <v>108.3</v>
      </c>
      <c r="BP748" s="141">
        <v>108.3</v>
      </c>
      <c r="BQ748" s="141">
        <v>108.3</v>
      </c>
      <c r="BR748" s="141">
        <v>108.3</v>
      </c>
      <c r="BS748" s="141">
        <v>108.3</v>
      </c>
      <c r="BT748" s="141">
        <v>108.3</v>
      </c>
      <c r="BU748" s="141">
        <v>108.3</v>
      </c>
      <c r="BV748" s="141">
        <v>108.3</v>
      </c>
      <c r="BW748" s="141">
        <v>108.3</v>
      </c>
      <c r="BX748" s="141">
        <v>108.3</v>
      </c>
      <c r="BY748" s="141">
        <v>108.3</v>
      </c>
      <c r="BZ748" s="141">
        <v>108.3</v>
      </c>
      <c r="CA748" s="141">
        <v>114.5</v>
      </c>
      <c r="CB748" s="141">
        <v>114.5</v>
      </c>
      <c r="CC748" s="141">
        <v>114.5</v>
      </c>
      <c r="CD748" s="141">
        <v>114.5</v>
      </c>
      <c r="CE748" s="141">
        <v>114.5</v>
      </c>
      <c r="CF748" s="141">
        <v>114.5</v>
      </c>
      <c r="CG748" s="141">
        <v>114.5</v>
      </c>
      <c r="CH748" s="141">
        <v>114.5</v>
      </c>
      <c r="CI748" s="141">
        <v>114.5</v>
      </c>
      <c r="CJ748" s="141">
        <v>114.5</v>
      </c>
      <c r="CK748" s="141">
        <v>114.5</v>
      </c>
      <c r="CL748" s="141">
        <v>114.5</v>
      </c>
    </row>
    <row r="749" spans="1:90" x14ac:dyDescent="0.2">
      <c r="A749" s="138" t="s">
        <v>2710</v>
      </c>
      <c r="B749" s="138" t="s">
        <v>4240</v>
      </c>
      <c r="C749" s="139">
        <v>2.4539999999999999E-2</v>
      </c>
      <c r="D749" s="141">
        <v>98.4</v>
      </c>
      <c r="E749" s="141">
        <v>98.4</v>
      </c>
      <c r="F749" s="141">
        <v>98.4</v>
      </c>
      <c r="G749" s="141">
        <v>99.6</v>
      </c>
      <c r="H749" s="141">
        <v>99.6</v>
      </c>
      <c r="I749" s="141">
        <v>94.8</v>
      </c>
      <c r="J749" s="141">
        <v>94.8</v>
      </c>
      <c r="K749" s="141">
        <v>94.8</v>
      </c>
      <c r="L749" s="141">
        <v>94.8</v>
      </c>
      <c r="M749" s="141">
        <v>97.9</v>
      </c>
      <c r="N749" s="141">
        <v>97.9</v>
      </c>
      <c r="O749" s="141">
        <v>97.9</v>
      </c>
      <c r="P749" s="141">
        <v>97.9</v>
      </c>
      <c r="Q749" s="141">
        <v>97.9</v>
      </c>
      <c r="R749" s="141">
        <v>97.9</v>
      </c>
      <c r="S749" s="141">
        <v>99.1</v>
      </c>
      <c r="T749" s="141">
        <v>99.1</v>
      </c>
      <c r="U749" s="141">
        <v>96.2</v>
      </c>
      <c r="V749" s="141">
        <v>96.2</v>
      </c>
      <c r="W749" s="141">
        <v>96.2</v>
      </c>
      <c r="X749" s="141">
        <v>96.2</v>
      </c>
      <c r="Y749" s="141">
        <v>94.1</v>
      </c>
      <c r="Z749" s="141">
        <v>94.1</v>
      </c>
      <c r="AA749" s="141">
        <v>94.1</v>
      </c>
      <c r="AB749" s="141">
        <v>94.1</v>
      </c>
      <c r="AC749" s="141">
        <v>94.1</v>
      </c>
      <c r="AD749" s="141">
        <v>94.1</v>
      </c>
      <c r="AE749" s="141">
        <v>92.9</v>
      </c>
      <c r="AF749" s="141">
        <v>92.4</v>
      </c>
      <c r="AG749" s="141">
        <v>91.9</v>
      </c>
      <c r="AH749" s="141">
        <v>91.9</v>
      </c>
      <c r="AI749" s="141">
        <v>91.9</v>
      </c>
      <c r="AJ749" s="141">
        <v>91.9</v>
      </c>
      <c r="AK749" s="141">
        <v>86.9</v>
      </c>
      <c r="AL749" s="141">
        <v>86.9</v>
      </c>
      <c r="AM749" s="141">
        <v>86.9</v>
      </c>
      <c r="AN749" s="141">
        <v>93.1</v>
      </c>
      <c r="AO749" s="141">
        <v>91.3</v>
      </c>
      <c r="AP749" s="141">
        <v>90.6</v>
      </c>
      <c r="AQ749" s="141">
        <v>93.8</v>
      </c>
      <c r="AR749" s="141">
        <v>89</v>
      </c>
      <c r="AS749" s="141">
        <v>88.9</v>
      </c>
      <c r="AT749" s="141">
        <v>93.5</v>
      </c>
      <c r="AU749" s="141">
        <v>93.5</v>
      </c>
      <c r="AV749" s="141">
        <v>93.5</v>
      </c>
      <c r="AW749" s="141">
        <v>93.5</v>
      </c>
      <c r="AX749" s="141">
        <v>93.5</v>
      </c>
      <c r="AY749" s="141">
        <v>93.5</v>
      </c>
      <c r="AZ749" s="141">
        <v>93.5</v>
      </c>
      <c r="BA749" s="141">
        <v>93.5</v>
      </c>
      <c r="BB749" s="141">
        <v>93.5</v>
      </c>
      <c r="BC749" s="141">
        <v>93.5</v>
      </c>
      <c r="BD749" s="141">
        <v>94.7</v>
      </c>
      <c r="BE749" s="141">
        <v>94.7</v>
      </c>
      <c r="BF749" s="141">
        <v>94.7</v>
      </c>
      <c r="BG749" s="141">
        <v>94.7</v>
      </c>
      <c r="BH749" s="141">
        <v>94.7</v>
      </c>
      <c r="BI749" s="141">
        <v>94.7</v>
      </c>
      <c r="BJ749" s="141">
        <v>105</v>
      </c>
      <c r="BK749" s="141">
        <v>105.1</v>
      </c>
      <c r="BL749" s="141">
        <v>99.9</v>
      </c>
      <c r="BM749" s="141">
        <v>100.8</v>
      </c>
      <c r="BN749" s="141">
        <v>102.4</v>
      </c>
      <c r="BO749" s="141">
        <v>103.1</v>
      </c>
      <c r="BP749" s="141">
        <v>103.1</v>
      </c>
      <c r="BQ749" s="141">
        <v>103.1</v>
      </c>
      <c r="BR749" s="141">
        <v>103.1</v>
      </c>
      <c r="BS749" s="141">
        <v>117.9</v>
      </c>
      <c r="BT749" s="141">
        <v>122.9</v>
      </c>
      <c r="BU749" s="141">
        <v>122.9</v>
      </c>
      <c r="BV749" s="141">
        <v>122.9</v>
      </c>
      <c r="BW749" s="141">
        <v>122.9</v>
      </c>
      <c r="BX749" s="141">
        <v>127.5</v>
      </c>
      <c r="BY749" s="141">
        <v>127.5</v>
      </c>
      <c r="BZ749" s="141">
        <v>127.5</v>
      </c>
      <c r="CA749" s="141">
        <v>127.5</v>
      </c>
      <c r="CB749" s="141">
        <v>127.4</v>
      </c>
      <c r="CC749" s="141">
        <v>127.4</v>
      </c>
      <c r="CD749" s="141">
        <v>121.2</v>
      </c>
      <c r="CE749" s="141">
        <v>121.2</v>
      </c>
      <c r="CF749" s="141">
        <v>121.2</v>
      </c>
      <c r="CG749" s="141">
        <v>121.2</v>
      </c>
      <c r="CH749" s="141">
        <v>121.2</v>
      </c>
      <c r="CI749" s="141">
        <v>121.2</v>
      </c>
      <c r="CJ749" s="141">
        <v>121.2</v>
      </c>
      <c r="CK749" s="141">
        <v>121.2</v>
      </c>
      <c r="CL749" s="141">
        <v>121.4</v>
      </c>
    </row>
    <row r="750" spans="1:90" x14ac:dyDescent="0.2">
      <c r="A750" s="138" t="s">
        <v>4241</v>
      </c>
      <c r="B750" s="138" t="s">
        <v>4242</v>
      </c>
      <c r="C750" s="139">
        <v>6.0830000000000002E-2</v>
      </c>
      <c r="D750" s="141">
        <v>99.4</v>
      </c>
      <c r="E750" s="141">
        <v>99.2</v>
      </c>
      <c r="F750" s="141">
        <v>99.2</v>
      </c>
      <c r="G750" s="141">
        <v>103.6</v>
      </c>
      <c r="H750" s="141">
        <v>103.9</v>
      </c>
      <c r="I750" s="141">
        <v>103.9</v>
      </c>
      <c r="J750" s="141">
        <v>103.9</v>
      </c>
      <c r="K750" s="141">
        <v>103.9</v>
      </c>
      <c r="L750" s="141">
        <v>103.5</v>
      </c>
      <c r="M750" s="141">
        <v>103.5</v>
      </c>
      <c r="N750" s="141">
        <v>103.5</v>
      </c>
      <c r="O750" s="141">
        <v>103.4</v>
      </c>
      <c r="P750" s="141">
        <v>103.3</v>
      </c>
      <c r="Q750" s="141">
        <v>103.3</v>
      </c>
      <c r="R750" s="141">
        <v>103.3</v>
      </c>
      <c r="S750" s="141">
        <v>104</v>
      </c>
      <c r="T750" s="141">
        <v>102.2</v>
      </c>
      <c r="U750" s="141">
        <v>102.4</v>
      </c>
      <c r="V750" s="141">
        <v>102.5</v>
      </c>
      <c r="W750" s="141">
        <v>102.7</v>
      </c>
      <c r="X750" s="141">
        <v>101.4</v>
      </c>
      <c r="Y750" s="141">
        <v>101.3</v>
      </c>
      <c r="Z750" s="141">
        <v>101.3</v>
      </c>
      <c r="AA750" s="141">
        <v>99.9</v>
      </c>
      <c r="AB750" s="141">
        <v>99.6</v>
      </c>
      <c r="AC750" s="141">
        <v>99.4</v>
      </c>
      <c r="AD750" s="141">
        <v>99</v>
      </c>
      <c r="AE750" s="141">
        <v>104.6</v>
      </c>
      <c r="AF750" s="141">
        <v>104.3</v>
      </c>
      <c r="AG750" s="141">
        <v>104.3</v>
      </c>
      <c r="AH750" s="141">
        <v>104.1</v>
      </c>
      <c r="AI750" s="141">
        <v>104.5</v>
      </c>
      <c r="AJ750" s="141">
        <v>104.1</v>
      </c>
      <c r="AK750" s="141">
        <v>105.2</v>
      </c>
      <c r="AL750" s="141">
        <v>104.4</v>
      </c>
      <c r="AM750" s="141">
        <v>104.3</v>
      </c>
      <c r="AN750" s="141">
        <v>103.5</v>
      </c>
      <c r="AO750" s="141">
        <v>103.5</v>
      </c>
      <c r="AP750" s="141">
        <v>103.8</v>
      </c>
      <c r="AQ750" s="141">
        <v>122.7</v>
      </c>
      <c r="AR750" s="141">
        <v>122.7</v>
      </c>
      <c r="AS750" s="141">
        <v>120.7</v>
      </c>
      <c r="AT750" s="141">
        <v>120.7</v>
      </c>
      <c r="AU750" s="141">
        <v>120.7</v>
      </c>
      <c r="AV750" s="141">
        <v>120.7</v>
      </c>
      <c r="AW750" s="141">
        <v>120.7</v>
      </c>
      <c r="AX750" s="141">
        <v>120.7</v>
      </c>
      <c r="AY750" s="141">
        <v>121.3</v>
      </c>
      <c r="AZ750" s="141">
        <v>122</v>
      </c>
      <c r="BA750" s="141">
        <v>122.5</v>
      </c>
      <c r="BB750" s="141">
        <v>122.3</v>
      </c>
      <c r="BC750" s="141">
        <v>132.80000000000001</v>
      </c>
      <c r="BD750" s="141">
        <v>132.80000000000001</v>
      </c>
      <c r="BE750" s="141">
        <v>131</v>
      </c>
      <c r="BF750" s="141">
        <v>130.1</v>
      </c>
      <c r="BG750" s="141">
        <v>132.1</v>
      </c>
      <c r="BH750" s="141">
        <v>133</v>
      </c>
      <c r="BI750" s="141">
        <v>132.80000000000001</v>
      </c>
      <c r="BJ750" s="141">
        <v>123.2</v>
      </c>
      <c r="BK750" s="141">
        <v>122.8</v>
      </c>
      <c r="BL750" s="141">
        <v>123.2</v>
      </c>
      <c r="BM750" s="141">
        <v>124</v>
      </c>
      <c r="BN750" s="141">
        <v>123.9</v>
      </c>
      <c r="BO750" s="141">
        <v>121.9</v>
      </c>
      <c r="BP750" s="141">
        <v>121.8</v>
      </c>
      <c r="BQ750" s="141">
        <v>121.7</v>
      </c>
      <c r="BR750" s="141">
        <v>121.4</v>
      </c>
      <c r="BS750" s="141">
        <v>121.6</v>
      </c>
      <c r="BT750" s="141">
        <v>121.6</v>
      </c>
      <c r="BU750" s="141">
        <v>121.6</v>
      </c>
      <c r="BV750" s="141">
        <v>124</v>
      </c>
      <c r="BW750" s="141">
        <v>124</v>
      </c>
      <c r="BX750" s="141">
        <v>124.6</v>
      </c>
      <c r="BY750" s="141">
        <v>125.3</v>
      </c>
      <c r="BZ750" s="141">
        <v>131.30000000000001</v>
      </c>
      <c r="CA750" s="141">
        <v>125</v>
      </c>
      <c r="CB750" s="141">
        <v>129.80000000000001</v>
      </c>
      <c r="CC750" s="141">
        <v>130.4</v>
      </c>
      <c r="CD750" s="141">
        <v>130.19999999999999</v>
      </c>
      <c r="CE750" s="141">
        <v>130.19999999999999</v>
      </c>
      <c r="CF750" s="141">
        <v>130.1</v>
      </c>
      <c r="CG750" s="141">
        <v>130.30000000000001</v>
      </c>
      <c r="CH750" s="141">
        <v>130.30000000000001</v>
      </c>
      <c r="CI750" s="141">
        <v>130.5</v>
      </c>
      <c r="CJ750" s="141">
        <v>130.80000000000001</v>
      </c>
      <c r="CK750" s="141">
        <v>131.69999999999999</v>
      </c>
      <c r="CL750" s="141">
        <v>131.5</v>
      </c>
    </row>
    <row r="751" spans="1:90" x14ac:dyDescent="0.2">
      <c r="A751" s="138" t="s">
        <v>2780</v>
      </c>
      <c r="B751" s="138" t="s">
        <v>4243</v>
      </c>
      <c r="C751" s="139">
        <v>5.2500000000000003E-3</v>
      </c>
      <c r="D751" s="141">
        <v>99.9</v>
      </c>
      <c r="E751" s="141">
        <v>99.9</v>
      </c>
      <c r="F751" s="141">
        <v>99.9</v>
      </c>
      <c r="G751" s="141">
        <v>99.9</v>
      </c>
      <c r="H751" s="141">
        <v>99.9</v>
      </c>
      <c r="I751" s="141">
        <v>99.9</v>
      </c>
      <c r="J751" s="141">
        <v>99.9</v>
      </c>
      <c r="K751" s="141">
        <v>99.9</v>
      </c>
      <c r="L751" s="141">
        <v>99.9</v>
      </c>
      <c r="M751" s="141">
        <v>99.9</v>
      </c>
      <c r="N751" s="141">
        <v>99.9</v>
      </c>
      <c r="O751" s="141">
        <v>99.9</v>
      </c>
      <c r="P751" s="141">
        <v>99.9</v>
      </c>
      <c r="Q751" s="141">
        <v>99.9</v>
      </c>
      <c r="R751" s="141">
        <v>99.9</v>
      </c>
      <c r="S751" s="141">
        <v>99.9</v>
      </c>
      <c r="T751" s="141">
        <v>99.9</v>
      </c>
      <c r="U751" s="141">
        <v>102.4</v>
      </c>
      <c r="V751" s="141">
        <v>102.4</v>
      </c>
      <c r="W751" s="141">
        <v>104.4</v>
      </c>
      <c r="X751" s="141">
        <v>104.4</v>
      </c>
      <c r="Y751" s="141">
        <v>104.4</v>
      </c>
      <c r="Z751" s="141">
        <v>104.4</v>
      </c>
      <c r="AA751" s="141">
        <v>104.4</v>
      </c>
      <c r="AB751" s="141">
        <v>106</v>
      </c>
      <c r="AC751" s="141">
        <v>106</v>
      </c>
      <c r="AD751" s="141">
        <v>106</v>
      </c>
      <c r="AE751" s="141">
        <v>106</v>
      </c>
      <c r="AF751" s="141">
        <v>106</v>
      </c>
      <c r="AG751" s="141">
        <v>100.2</v>
      </c>
      <c r="AH751" s="141">
        <v>100.5</v>
      </c>
      <c r="AI751" s="141">
        <v>100.5</v>
      </c>
      <c r="AJ751" s="141">
        <v>100.5</v>
      </c>
      <c r="AK751" s="141">
        <v>107.1</v>
      </c>
      <c r="AL751" s="141">
        <v>107.1</v>
      </c>
      <c r="AM751" s="141">
        <v>107.1</v>
      </c>
      <c r="AN751" s="141">
        <v>107.1</v>
      </c>
      <c r="AO751" s="141">
        <v>107.1</v>
      </c>
      <c r="AP751" s="141">
        <v>107.1</v>
      </c>
      <c r="AQ751" s="141">
        <v>105.7</v>
      </c>
      <c r="AR751" s="141">
        <v>105.7</v>
      </c>
      <c r="AS751" s="141">
        <v>105.7</v>
      </c>
      <c r="AT751" s="141">
        <v>105.7</v>
      </c>
      <c r="AU751" s="141">
        <v>105.7</v>
      </c>
      <c r="AV751" s="141">
        <v>105.7</v>
      </c>
      <c r="AW751" s="141">
        <v>105.7</v>
      </c>
      <c r="AX751" s="141">
        <v>105.7</v>
      </c>
      <c r="AY751" s="141">
        <v>105.7</v>
      </c>
      <c r="AZ751" s="141">
        <v>105.7</v>
      </c>
      <c r="BA751" s="141">
        <v>105.7</v>
      </c>
      <c r="BB751" s="141">
        <v>105.7</v>
      </c>
      <c r="BC751" s="141">
        <v>111</v>
      </c>
      <c r="BD751" s="141">
        <v>111</v>
      </c>
      <c r="BE751" s="141">
        <v>111</v>
      </c>
      <c r="BF751" s="141">
        <v>111</v>
      </c>
      <c r="BG751" s="141">
        <v>112.9</v>
      </c>
      <c r="BH751" s="141">
        <v>120.4</v>
      </c>
      <c r="BI751" s="141">
        <v>120.5</v>
      </c>
      <c r="BJ751" s="141">
        <v>120.5</v>
      </c>
      <c r="BK751" s="141">
        <v>120.6</v>
      </c>
      <c r="BL751" s="141">
        <v>120.6</v>
      </c>
      <c r="BM751" s="141">
        <v>120.6</v>
      </c>
      <c r="BN751" s="141">
        <v>120.6</v>
      </c>
      <c r="BO751" s="141">
        <v>121.4</v>
      </c>
      <c r="BP751" s="141">
        <v>121.2</v>
      </c>
      <c r="BQ751" s="141">
        <v>120.9</v>
      </c>
      <c r="BR751" s="141">
        <v>120.9</v>
      </c>
      <c r="BS751" s="141">
        <v>120.9</v>
      </c>
      <c r="BT751" s="141">
        <v>120.9</v>
      </c>
      <c r="BU751" s="141">
        <v>120.9</v>
      </c>
      <c r="BV751" s="141">
        <v>120.9</v>
      </c>
      <c r="BW751" s="141">
        <v>120.9</v>
      </c>
      <c r="BX751" s="141">
        <v>120.5</v>
      </c>
      <c r="BY751" s="141">
        <v>126.2</v>
      </c>
      <c r="BZ751" s="141">
        <v>121.3</v>
      </c>
      <c r="CA751" s="141">
        <v>121.3</v>
      </c>
      <c r="CB751" s="141">
        <v>126.2</v>
      </c>
      <c r="CC751" s="141">
        <v>121.3</v>
      </c>
      <c r="CD751" s="141">
        <v>121.3</v>
      </c>
      <c r="CE751" s="141">
        <v>121.3</v>
      </c>
      <c r="CF751" s="141">
        <v>121.3</v>
      </c>
      <c r="CG751" s="141">
        <v>121.3</v>
      </c>
      <c r="CH751" s="141">
        <v>121.3</v>
      </c>
      <c r="CI751" s="141">
        <v>121.3</v>
      </c>
      <c r="CJ751" s="141">
        <v>121.3</v>
      </c>
      <c r="CK751" s="141">
        <v>121.3</v>
      </c>
      <c r="CL751" s="141">
        <v>125.6</v>
      </c>
    </row>
    <row r="752" spans="1:90" x14ac:dyDescent="0.2">
      <c r="A752" s="138" t="s">
        <v>4244</v>
      </c>
      <c r="B752" s="138" t="s">
        <v>4245</v>
      </c>
      <c r="C752" s="139">
        <v>3.2230000000000002E-2</v>
      </c>
      <c r="D752" s="141">
        <v>100.9</v>
      </c>
      <c r="E752" s="141">
        <v>100.9</v>
      </c>
      <c r="F752" s="141">
        <v>100.9</v>
      </c>
      <c r="G752" s="141">
        <v>103.4</v>
      </c>
      <c r="H752" s="141">
        <v>103.4</v>
      </c>
      <c r="I752" s="141">
        <v>103.4</v>
      </c>
      <c r="J752" s="141">
        <v>103.4</v>
      </c>
      <c r="K752" s="141">
        <v>103.4</v>
      </c>
      <c r="L752" s="141">
        <v>103.4</v>
      </c>
      <c r="M752" s="141">
        <v>103.4</v>
      </c>
      <c r="N752" s="141">
        <v>103.4</v>
      </c>
      <c r="O752" s="141">
        <v>103.4</v>
      </c>
      <c r="P752" s="141">
        <v>103.4</v>
      </c>
      <c r="Q752" s="141">
        <v>103.4</v>
      </c>
      <c r="R752" s="141">
        <v>103.4</v>
      </c>
      <c r="S752" s="141">
        <v>103.3</v>
      </c>
      <c r="T752" s="141">
        <v>103.3</v>
      </c>
      <c r="U752" s="141">
        <v>103.3</v>
      </c>
      <c r="V752" s="141">
        <v>103.3</v>
      </c>
      <c r="W752" s="141">
        <v>103.3</v>
      </c>
      <c r="X752" s="141">
        <v>103.3</v>
      </c>
      <c r="Y752" s="141">
        <v>103.3</v>
      </c>
      <c r="Z752" s="141">
        <v>103.3</v>
      </c>
      <c r="AA752" s="141">
        <v>103.3</v>
      </c>
      <c r="AB752" s="141">
        <v>103.3</v>
      </c>
      <c r="AC752" s="141">
        <v>103.3</v>
      </c>
      <c r="AD752" s="141">
        <v>103.3</v>
      </c>
      <c r="AE752" s="141">
        <v>103.3</v>
      </c>
      <c r="AF752" s="141">
        <v>103.3</v>
      </c>
      <c r="AG752" s="141">
        <v>103.3</v>
      </c>
      <c r="AH752" s="141">
        <v>103.3</v>
      </c>
      <c r="AI752" s="141">
        <v>103.3</v>
      </c>
      <c r="AJ752" s="141">
        <v>103.3</v>
      </c>
      <c r="AK752" s="141">
        <v>103.3</v>
      </c>
      <c r="AL752" s="141">
        <v>103.3</v>
      </c>
      <c r="AM752" s="141">
        <v>103.3</v>
      </c>
      <c r="AN752" s="141">
        <v>103.4</v>
      </c>
      <c r="AO752" s="141">
        <v>103.4</v>
      </c>
      <c r="AP752" s="141">
        <v>103.4</v>
      </c>
      <c r="AQ752" s="141">
        <v>103.4</v>
      </c>
      <c r="AR752" s="141">
        <v>103.4</v>
      </c>
      <c r="AS752" s="141">
        <v>103.4</v>
      </c>
      <c r="AT752" s="141">
        <v>103.4</v>
      </c>
      <c r="AU752" s="141">
        <v>103.4</v>
      </c>
      <c r="AV752" s="141">
        <v>103.4</v>
      </c>
      <c r="AW752" s="141">
        <v>103.4</v>
      </c>
      <c r="AX752" s="141">
        <v>103.4</v>
      </c>
      <c r="AY752" s="141">
        <v>103.4</v>
      </c>
      <c r="AZ752" s="141">
        <v>103.4</v>
      </c>
      <c r="BA752" s="141">
        <v>103.4</v>
      </c>
      <c r="BB752" s="141">
        <v>103.4</v>
      </c>
      <c r="BC752" s="141">
        <v>103.4</v>
      </c>
      <c r="BD752" s="141">
        <v>103.4</v>
      </c>
      <c r="BE752" s="141">
        <v>103.4</v>
      </c>
      <c r="BF752" s="141">
        <v>103.4</v>
      </c>
      <c r="BG752" s="141">
        <v>103.4</v>
      </c>
      <c r="BH752" s="141">
        <v>103.4</v>
      </c>
      <c r="BI752" s="141">
        <v>103.4</v>
      </c>
      <c r="BJ752" s="141">
        <v>103.4</v>
      </c>
      <c r="BK752" s="141">
        <v>103.4</v>
      </c>
      <c r="BL752" s="141">
        <v>103.4</v>
      </c>
      <c r="BM752" s="141">
        <v>103.4</v>
      </c>
      <c r="BN752" s="141">
        <v>103.4</v>
      </c>
      <c r="BO752" s="141">
        <v>103.4</v>
      </c>
      <c r="BP752" s="141">
        <v>103.4</v>
      </c>
      <c r="BQ752" s="141">
        <v>103.4</v>
      </c>
      <c r="BR752" s="141">
        <v>103.4</v>
      </c>
      <c r="BS752" s="141">
        <v>103.4</v>
      </c>
      <c r="BT752" s="141">
        <v>103.4</v>
      </c>
      <c r="BU752" s="141">
        <v>103.4</v>
      </c>
      <c r="BV752" s="141">
        <v>103.4</v>
      </c>
      <c r="BW752" s="141">
        <v>103.4</v>
      </c>
      <c r="BX752" s="141">
        <v>103.4</v>
      </c>
      <c r="BY752" s="141">
        <v>103.4</v>
      </c>
      <c r="BZ752" s="141">
        <v>103.4</v>
      </c>
      <c r="CA752" s="141">
        <v>103.4</v>
      </c>
      <c r="CB752" s="141">
        <v>103.4</v>
      </c>
      <c r="CC752" s="141">
        <v>103.4</v>
      </c>
      <c r="CD752" s="141">
        <v>103.4</v>
      </c>
      <c r="CE752" s="141">
        <v>103.4</v>
      </c>
      <c r="CF752" s="141">
        <v>103.4</v>
      </c>
      <c r="CG752" s="141">
        <v>103.4</v>
      </c>
      <c r="CH752" s="141">
        <v>103.4</v>
      </c>
      <c r="CI752" s="141">
        <v>102.2</v>
      </c>
      <c r="CJ752" s="141">
        <v>102.2</v>
      </c>
      <c r="CK752" s="141">
        <v>102.2</v>
      </c>
      <c r="CL752" s="141">
        <v>102.2</v>
      </c>
    </row>
    <row r="753" spans="1:90" x14ac:dyDescent="0.2">
      <c r="A753" s="138" t="s">
        <v>4246</v>
      </c>
      <c r="B753" s="138" t="s">
        <v>4247</v>
      </c>
      <c r="C753" s="139">
        <v>2.0500000000000001E-2</v>
      </c>
      <c r="D753" s="141">
        <v>96.8</v>
      </c>
      <c r="E753" s="141">
        <v>96.3</v>
      </c>
      <c r="F753" s="141">
        <v>96.4</v>
      </c>
      <c r="G753" s="141">
        <v>101</v>
      </c>
      <c r="H753" s="141">
        <v>100.9</v>
      </c>
      <c r="I753" s="141">
        <v>99.9</v>
      </c>
      <c r="J753" s="141">
        <v>100.6</v>
      </c>
      <c r="K753" s="141">
        <v>100.3</v>
      </c>
      <c r="L753" s="141">
        <v>100.3</v>
      </c>
      <c r="M753" s="141">
        <v>100.3</v>
      </c>
      <c r="N753" s="141">
        <v>100.3</v>
      </c>
      <c r="O753" s="141">
        <v>100.5</v>
      </c>
      <c r="P753" s="141">
        <v>100</v>
      </c>
      <c r="Q753" s="141">
        <v>99.9</v>
      </c>
      <c r="R753" s="141">
        <v>100.3</v>
      </c>
      <c r="S753" s="141">
        <v>93.4</v>
      </c>
      <c r="T753" s="141">
        <v>94.3</v>
      </c>
      <c r="U753" s="141">
        <v>94</v>
      </c>
      <c r="V753" s="141">
        <v>93.1</v>
      </c>
      <c r="W753" s="141">
        <v>92.6</v>
      </c>
      <c r="X753" s="141">
        <v>93</v>
      </c>
      <c r="Y753" s="141">
        <v>93.1</v>
      </c>
      <c r="Z753" s="141">
        <v>93.1</v>
      </c>
      <c r="AA753" s="141">
        <v>91.8</v>
      </c>
      <c r="AB753" s="141">
        <v>88.1</v>
      </c>
      <c r="AC753" s="141">
        <v>88.5</v>
      </c>
      <c r="AD753" s="141">
        <v>88.2</v>
      </c>
      <c r="AE753" s="141">
        <v>94.1</v>
      </c>
      <c r="AF753" s="141">
        <v>94.1</v>
      </c>
      <c r="AG753" s="141">
        <v>94.2</v>
      </c>
      <c r="AH753" s="141">
        <v>94.3</v>
      </c>
      <c r="AI753" s="141">
        <v>94</v>
      </c>
      <c r="AJ753" s="141">
        <v>95</v>
      </c>
      <c r="AK753" s="141">
        <v>94.8</v>
      </c>
      <c r="AL753" s="141">
        <v>95.1</v>
      </c>
      <c r="AM753" s="141">
        <v>95.3</v>
      </c>
      <c r="AN753" s="141">
        <v>95.3</v>
      </c>
      <c r="AO753" s="141">
        <v>95.3</v>
      </c>
      <c r="AP753" s="141">
        <v>95.3</v>
      </c>
      <c r="AQ753" s="141">
        <v>95.3</v>
      </c>
      <c r="AR753" s="141">
        <v>95.3</v>
      </c>
      <c r="AS753" s="141">
        <v>95.3</v>
      </c>
      <c r="AT753" s="141">
        <v>95.3</v>
      </c>
      <c r="AU753" s="141">
        <v>95.3</v>
      </c>
      <c r="AV753" s="141">
        <v>95.3</v>
      </c>
      <c r="AW753" s="141">
        <v>95.3</v>
      </c>
      <c r="AX753" s="141">
        <v>95.3</v>
      </c>
      <c r="AY753" s="141">
        <v>95.3</v>
      </c>
      <c r="AZ753" s="141">
        <v>95.3</v>
      </c>
      <c r="BA753" s="141">
        <v>95.3</v>
      </c>
      <c r="BB753" s="141">
        <v>95.3</v>
      </c>
      <c r="BC753" s="141">
        <v>95.3</v>
      </c>
      <c r="BD753" s="141">
        <v>95.3</v>
      </c>
      <c r="BE753" s="141">
        <v>95.3</v>
      </c>
      <c r="BF753" s="141">
        <v>95.3</v>
      </c>
      <c r="BG753" s="141">
        <v>95.3</v>
      </c>
      <c r="BH753" s="141">
        <v>95.3</v>
      </c>
      <c r="BI753" s="141">
        <v>94.9</v>
      </c>
      <c r="BJ753" s="141">
        <v>94.9</v>
      </c>
      <c r="BK753" s="141">
        <v>94.9</v>
      </c>
      <c r="BL753" s="141">
        <v>94.9</v>
      </c>
      <c r="BM753" s="141">
        <v>93.8</v>
      </c>
      <c r="BN753" s="141">
        <v>93.8</v>
      </c>
      <c r="BO753" s="141">
        <v>94.1</v>
      </c>
      <c r="BP753" s="141">
        <v>93.8</v>
      </c>
      <c r="BQ753" s="141">
        <v>93.9</v>
      </c>
      <c r="BR753" s="141">
        <v>94.2</v>
      </c>
      <c r="BS753" s="141">
        <v>95.2</v>
      </c>
      <c r="BT753" s="141">
        <v>95.6</v>
      </c>
      <c r="BU753" s="141">
        <v>95.6</v>
      </c>
      <c r="BV753" s="141">
        <v>95.6</v>
      </c>
      <c r="BW753" s="141">
        <v>94.6</v>
      </c>
      <c r="BX753" s="141">
        <v>93.5</v>
      </c>
      <c r="BY753" s="141">
        <v>91.9</v>
      </c>
      <c r="BZ753" s="141">
        <v>91.9</v>
      </c>
      <c r="CA753" s="141">
        <v>90.5</v>
      </c>
      <c r="CB753" s="141">
        <v>91</v>
      </c>
      <c r="CC753" s="141">
        <v>93.3</v>
      </c>
      <c r="CD753" s="141">
        <v>93.3</v>
      </c>
      <c r="CE753" s="141">
        <v>93.3</v>
      </c>
      <c r="CF753" s="141">
        <v>92.5</v>
      </c>
      <c r="CG753" s="141">
        <v>92.8</v>
      </c>
      <c r="CH753" s="141">
        <v>93.3</v>
      </c>
      <c r="CI753" s="141">
        <v>93.2</v>
      </c>
      <c r="CJ753" s="141">
        <v>93.3</v>
      </c>
      <c r="CK753" s="141">
        <v>93.3</v>
      </c>
      <c r="CL753" s="141">
        <v>94.4</v>
      </c>
    </row>
    <row r="754" spans="1:90" x14ac:dyDescent="0.2">
      <c r="A754" s="138" t="s">
        <v>4248</v>
      </c>
      <c r="B754" s="138" t="s">
        <v>4249</v>
      </c>
      <c r="C754" s="139">
        <v>0.11364</v>
      </c>
      <c r="D754" s="141">
        <v>102.4</v>
      </c>
      <c r="E754" s="141">
        <v>99.8</v>
      </c>
      <c r="F754" s="141">
        <v>102.8</v>
      </c>
      <c r="G754" s="141">
        <v>97.5</v>
      </c>
      <c r="H754" s="141">
        <v>99.5</v>
      </c>
      <c r="I754" s="141">
        <v>102.2</v>
      </c>
      <c r="J754" s="141">
        <v>98.8</v>
      </c>
      <c r="K754" s="141">
        <v>99.4</v>
      </c>
      <c r="L754" s="141">
        <v>99</v>
      </c>
      <c r="M754" s="141">
        <v>98.6</v>
      </c>
      <c r="N754" s="141">
        <v>102</v>
      </c>
      <c r="O754" s="141">
        <v>101.9</v>
      </c>
      <c r="P754" s="141">
        <v>98</v>
      </c>
      <c r="Q754" s="141">
        <v>100.4</v>
      </c>
      <c r="R754" s="141">
        <v>102.2</v>
      </c>
      <c r="S754" s="141">
        <v>99.4</v>
      </c>
      <c r="T754" s="141">
        <v>100.9</v>
      </c>
      <c r="U754" s="141">
        <v>99.9</v>
      </c>
      <c r="V754" s="141">
        <v>101.7</v>
      </c>
      <c r="W754" s="141">
        <v>101.7</v>
      </c>
      <c r="X754" s="141">
        <v>101.7</v>
      </c>
      <c r="Y754" s="141">
        <v>101.7</v>
      </c>
      <c r="Z754" s="141">
        <v>101.7</v>
      </c>
      <c r="AA754" s="141">
        <v>107.1</v>
      </c>
      <c r="AB754" s="141">
        <v>107.1</v>
      </c>
      <c r="AC754" s="141">
        <v>107.1</v>
      </c>
      <c r="AD754" s="141">
        <v>107.1</v>
      </c>
      <c r="AE754" s="141">
        <v>106.9</v>
      </c>
      <c r="AF754" s="141">
        <v>106.9</v>
      </c>
      <c r="AG754" s="141">
        <v>106.9</v>
      </c>
      <c r="AH754" s="141">
        <v>106.9</v>
      </c>
      <c r="AI754" s="141">
        <v>106.9</v>
      </c>
      <c r="AJ754" s="141">
        <v>106.9</v>
      </c>
      <c r="AK754" s="141">
        <v>106.9</v>
      </c>
      <c r="AL754" s="141">
        <v>107.1</v>
      </c>
      <c r="AM754" s="141">
        <v>107.3</v>
      </c>
      <c r="AN754" s="141">
        <v>96.8</v>
      </c>
      <c r="AO754" s="141">
        <v>96.8</v>
      </c>
      <c r="AP754" s="141">
        <v>96.8</v>
      </c>
      <c r="AQ754" s="141">
        <v>96.2</v>
      </c>
      <c r="AR754" s="141">
        <v>96.2</v>
      </c>
      <c r="AS754" s="141">
        <v>96.2</v>
      </c>
      <c r="AT754" s="141">
        <v>96</v>
      </c>
      <c r="AU754" s="141">
        <v>95.2</v>
      </c>
      <c r="AV754" s="141">
        <v>95.2</v>
      </c>
      <c r="AW754" s="141">
        <v>95.2</v>
      </c>
      <c r="AX754" s="141">
        <v>95.2</v>
      </c>
      <c r="AY754" s="141">
        <v>95.3</v>
      </c>
      <c r="AZ754" s="141">
        <v>95.1</v>
      </c>
      <c r="BA754" s="141">
        <v>96</v>
      </c>
      <c r="BB754" s="141">
        <v>96.6</v>
      </c>
      <c r="BC754" s="141">
        <v>96.2</v>
      </c>
      <c r="BD754" s="141">
        <v>95.9</v>
      </c>
      <c r="BE754" s="141">
        <v>95.9</v>
      </c>
      <c r="BF754" s="141">
        <v>96.1</v>
      </c>
      <c r="BG754" s="141">
        <v>96.3</v>
      </c>
      <c r="BH754" s="141">
        <v>96.5</v>
      </c>
      <c r="BI754" s="141">
        <v>96.3</v>
      </c>
      <c r="BJ754" s="141">
        <v>96.3</v>
      </c>
      <c r="BK754" s="141">
        <v>96.7</v>
      </c>
      <c r="BL754" s="141">
        <v>97.8</v>
      </c>
      <c r="BM754" s="141">
        <v>97.8</v>
      </c>
      <c r="BN754" s="141">
        <v>96.7</v>
      </c>
      <c r="BO754" s="141">
        <v>95.6</v>
      </c>
      <c r="BP754" s="141">
        <v>95.6</v>
      </c>
      <c r="BQ754" s="141">
        <v>95.6</v>
      </c>
      <c r="BR754" s="141">
        <v>95.6</v>
      </c>
      <c r="BS754" s="141">
        <v>95.6</v>
      </c>
      <c r="BT754" s="141">
        <v>95.6</v>
      </c>
      <c r="BU754" s="141">
        <v>95.6</v>
      </c>
      <c r="BV754" s="141">
        <v>95.6</v>
      </c>
      <c r="BW754" s="141">
        <v>95.3</v>
      </c>
      <c r="BX754" s="141">
        <v>94</v>
      </c>
      <c r="BY754" s="141">
        <v>92.3</v>
      </c>
      <c r="BZ754" s="141">
        <v>92.3</v>
      </c>
      <c r="CA754" s="141">
        <v>92.3</v>
      </c>
      <c r="CB754" s="141">
        <v>92.3</v>
      </c>
      <c r="CC754" s="141">
        <v>92.3</v>
      </c>
      <c r="CD754" s="141">
        <v>92.3</v>
      </c>
      <c r="CE754" s="141">
        <v>92.2</v>
      </c>
      <c r="CF754" s="141">
        <v>89.8</v>
      </c>
      <c r="CG754" s="141">
        <v>89.8</v>
      </c>
      <c r="CH754" s="141">
        <v>89.8</v>
      </c>
      <c r="CI754" s="141">
        <v>89.8</v>
      </c>
      <c r="CJ754" s="141">
        <v>89.8</v>
      </c>
      <c r="CK754" s="141">
        <v>89.8</v>
      </c>
      <c r="CL754" s="141">
        <v>89.8</v>
      </c>
    </row>
    <row r="755" spans="1:90" x14ac:dyDescent="0.2">
      <c r="A755" s="138" t="s">
        <v>4250</v>
      </c>
      <c r="B755" s="138" t="s">
        <v>4251</v>
      </c>
      <c r="C755" s="139">
        <v>0.26700000000000002</v>
      </c>
      <c r="D755" s="141">
        <v>100.2</v>
      </c>
      <c r="E755" s="141">
        <v>100.7</v>
      </c>
      <c r="F755" s="141">
        <v>100.7</v>
      </c>
      <c r="G755" s="141">
        <v>94.7</v>
      </c>
      <c r="H755" s="141">
        <v>94.5</v>
      </c>
      <c r="I755" s="141">
        <v>94.9</v>
      </c>
      <c r="J755" s="141">
        <v>94.8</v>
      </c>
      <c r="K755" s="141">
        <v>94</v>
      </c>
      <c r="L755" s="141">
        <v>93.1</v>
      </c>
      <c r="M755" s="141">
        <v>93.6</v>
      </c>
      <c r="N755" s="141">
        <v>93.8</v>
      </c>
      <c r="O755" s="141">
        <v>93.1</v>
      </c>
      <c r="P755" s="141">
        <v>92.2</v>
      </c>
      <c r="Q755" s="141">
        <v>93.2</v>
      </c>
      <c r="R755" s="141">
        <v>92.7</v>
      </c>
      <c r="S755" s="141">
        <v>90.6</v>
      </c>
      <c r="T755" s="141">
        <v>92</v>
      </c>
      <c r="U755" s="141">
        <v>91.6</v>
      </c>
      <c r="V755" s="141">
        <v>90.8</v>
      </c>
      <c r="W755" s="141">
        <v>91.1</v>
      </c>
      <c r="X755" s="141">
        <v>91.8</v>
      </c>
      <c r="Y755" s="141">
        <v>91.2</v>
      </c>
      <c r="Z755" s="141">
        <v>91.1</v>
      </c>
      <c r="AA755" s="141">
        <v>90.6</v>
      </c>
      <c r="AB755" s="141">
        <v>91.2</v>
      </c>
      <c r="AC755" s="141">
        <v>91.9</v>
      </c>
      <c r="AD755" s="141">
        <v>88.6</v>
      </c>
      <c r="AE755" s="141">
        <v>88</v>
      </c>
      <c r="AF755" s="141">
        <v>88.3</v>
      </c>
      <c r="AG755" s="141">
        <v>89.2</v>
      </c>
      <c r="AH755" s="141">
        <v>89.4</v>
      </c>
      <c r="AI755" s="141">
        <v>89</v>
      </c>
      <c r="AJ755" s="141">
        <v>89.1</v>
      </c>
      <c r="AK755" s="141">
        <v>90</v>
      </c>
      <c r="AL755" s="141">
        <v>90</v>
      </c>
      <c r="AM755" s="141">
        <v>90</v>
      </c>
      <c r="AN755" s="141">
        <v>89.9</v>
      </c>
      <c r="AO755" s="141">
        <v>89.9</v>
      </c>
      <c r="AP755" s="141">
        <v>89.9</v>
      </c>
      <c r="AQ755" s="141">
        <v>88.7</v>
      </c>
      <c r="AR755" s="141">
        <v>88</v>
      </c>
      <c r="AS755" s="141">
        <v>88</v>
      </c>
      <c r="AT755" s="141">
        <v>88</v>
      </c>
      <c r="AU755" s="141">
        <v>87.6</v>
      </c>
      <c r="AV755" s="141">
        <v>87.6</v>
      </c>
      <c r="AW755" s="141">
        <v>87.6</v>
      </c>
      <c r="AX755" s="141">
        <v>87.6</v>
      </c>
      <c r="AY755" s="141">
        <v>87.6</v>
      </c>
      <c r="AZ755" s="141">
        <v>87.6</v>
      </c>
      <c r="BA755" s="141">
        <v>87.7</v>
      </c>
      <c r="BB755" s="141">
        <v>87.7</v>
      </c>
      <c r="BC755" s="141">
        <v>86.8</v>
      </c>
      <c r="BD755" s="141">
        <v>86.8</v>
      </c>
      <c r="BE755" s="141">
        <v>86.8</v>
      </c>
      <c r="BF755" s="141">
        <v>86.8</v>
      </c>
      <c r="BG755" s="141">
        <v>86</v>
      </c>
      <c r="BH755" s="141">
        <v>86.2</v>
      </c>
      <c r="BI755" s="141">
        <v>86.1</v>
      </c>
      <c r="BJ755" s="141">
        <v>86.1</v>
      </c>
      <c r="BK755" s="141">
        <v>86.1</v>
      </c>
      <c r="BL755" s="141">
        <v>88.2</v>
      </c>
      <c r="BM755" s="141">
        <v>86.7</v>
      </c>
      <c r="BN755" s="141">
        <v>86.9</v>
      </c>
      <c r="BO755" s="141">
        <v>87</v>
      </c>
      <c r="BP755" s="141">
        <v>87</v>
      </c>
      <c r="BQ755" s="141">
        <v>87</v>
      </c>
      <c r="BR755" s="141">
        <v>87</v>
      </c>
      <c r="BS755" s="141">
        <v>87</v>
      </c>
      <c r="BT755" s="141">
        <v>87</v>
      </c>
      <c r="BU755" s="141">
        <v>87</v>
      </c>
      <c r="BV755" s="141">
        <v>87</v>
      </c>
      <c r="BW755" s="141">
        <v>87</v>
      </c>
      <c r="BX755" s="141">
        <v>87.5</v>
      </c>
      <c r="BY755" s="141">
        <v>87.2</v>
      </c>
      <c r="BZ755" s="141">
        <v>86.5</v>
      </c>
      <c r="CA755" s="141">
        <v>87.1</v>
      </c>
      <c r="CB755" s="141">
        <v>87.1</v>
      </c>
      <c r="CC755" s="141">
        <v>87.1</v>
      </c>
      <c r="CD755" s="141">
        <v>87.8</v>
      </c>
      <c r="CE755" s="141">
        <v>89.1</v>
      </c>
      <c r="CF755" s="141">
        <v>89.1</v>
      </c>
      <c r="CG755" s="141">
        <v>89.1</v>
      </c>
      <c r="CH755" s="141">
        <v>89.1</v>
      </c>
      <c r="CI755" s="141">
        <v>89.1</v>
      </c>
      <c r="CJ755" s="141">
        <v>89.1</v>
      </c>
      <c r="CK755" s="141">
        <v>89.1</v>
      </c>
      <c r="CL755" s="141">
        <v>89.1</v>
      </c>
    </row>
    <row r="756" spans="1:90" x14ac:dyDescent="0.2">
      <c r="A756" s="138" t="s">
        <v>1374</v>
      </c>
      <c r="B756" s="138" t="s">
        <v>4252</v>
      </c>
      <c r="C756" s="139">
        <v>0.17865</v>
      </c>
      <c r="D756" s="141">
        <v>100.3</v>
      </c>
      <c r="E756" s="141">
        <v>101</v>
      </c>
      <c r="F756" s="141">
        <v>101</v>
      </c>
      <c r="G756" s="141">
        <v>92.6</v>
      </c>
      <c r="H756" s="141">
        <v>92.2</v>
      </c>
      <c r="I756" s="141">
        <v>92.7</v>
      </c>
      <c r="J756" s="141">
        <v>92.7</v>
      </c>
      <c r="K756" s="141">
        <v>91.4</v>
      </c>
      <c r="L756" s="141">
        <v>90.1</v>
      </c>
      <c r="M756" s="141">
        <v>91.1</v>
      </c>
      <c r="N756" s="141">
        <v>91.3</v>
      </c>
      <c r="O756" s="141">
        <v>90.2</v>
      </c>
      <c r="P756" s="141">
        <v>88.9</v>
      </c>
      <c r="Q756" s="141">
        <v>90.5</v>
      </c>
      <c r="R756" s="141">
        <v>89.7</v>
      </c>
      <c r="S756" s="141">
        <v>86.1</v>
      </c>
      <c r="T756" s="141">
        <v>88.3</v>
      </c>
      <c r="U756" s="141">
        <v>87.9</v>
      </c>
      <c r="V756" s="141">
        <v>86.9</v>
      </c>
      <c r="W756" s="141">
        <v>87.7</v>
      </c>
      <c r="X756" s="141">
        <v>88.7</v>
      </c>
      <c r="Y756" s="141">
        <v>88.1</v>
      </c>
      <c r="Z756" s="141">
        <v>88</v>
      </c>
      <c r="AA756" s="141">
        <v>87.4</v>
      </c>
      <c r="AB756" s="141">
        <v>88.3</v>
      </c>
      <c r="AC756" s="141">
        <v>89.3</v>
      </c>
      <c r="AD756" s="141">
        <v>84.4</v>
      </c>
      <c r="AE756" s="141">
        <v>82</v>
      </c>
      <c r="AF756" s="141">
        <v>82.5</v>
      </c>
      <c r="AG756" s="141">
        <v>83.9</v>
      </c>
      <c r="AH756" s="141">
        <v>84.2</v>
      </c>
      <c r="AI756" s="141">
        <v>83.6</v>
      </c>
      <c r="AJ756" s="141">
        <v>83.8</v>
      </c>
      <c r="AK756" s="141">
        <v>85.2</v>
      </c>
      <c r="AL756" s="141">
        <v>85</v>
      </c>
      <c r="AM756" s="141">
        <v>85.2</v>
      </c>
      <c r="AN756" s="141">
        <v>85.5</v>
      </c>
      <c r="AO756" s="141">
        <v>85.5</v>
      </c>
      <c r="AP756" s="141">
        <v>85.5</v>
      </c>
      <c r="AQ756" s="141">
        <v>84.7</v>
      </c>
      <c r="AR756" s="141">
        <v>84.7</v>
      </c>
      <c r="AS756" s="141">
        <v>84.7</v>
      </c>
      <c r="AT756" s="141">
        <v>84.7</v>
      </c>
      <c r="AU756" s="141">
        <v>84.1</v>
      </c>
      <c r="AV756" s="141">
        <v>84.1</v>
      </c>
      <c r="AW756" s="141">
        <v>84.1</v>
      </c>
      <c r="AX756" s="141">
        <v>84.1</v>
      </c>
      <c r="AY756" s="141">
        <v>84.1</v>
      </c>
      <c r="AZ756" s="141">
        <v>84.1</v>
      </c>
      <c r="BA756" s="141">
        <v>84.1</v>
      </c>
      <c r="BB756" s="141">
        <v>84.1</v>
      </c>
      <c r="BC756" s="141">
        <v>82.8</v>
      </c>
      <c r="BD756" s="141">
        <v>82.8</v>
      </c>
      <c r="BE756" s="141">
        <v>82.8</v>
      </c>
      <c r="BF756" s="141">
        <v>82.8</v>
      </c>
      <c r="BG756" s="141">
        <v>81.5</v>
      </c>
      <c r="BH756" s="141">
        <v>81.8</v>
      </c>
      <c r="BI756" s="141">
        <v>81.8</v>
      </c>
      <c r="BJ756" s="141">
        <v>81.8</v>
      </c>
      <c r="BK756" s="141">
        <v>81.8</v>
      </c>
      <c r="BL756" s="141">
        <v>84.9</v>
      </c>
      <c r="BM756" s="141">
        <v>82.7</v>
      </c>
      <c r="BN756" s="141">
        <v>82.9</v>
      </c>
      <c r="BO756" s="141">
        <v>83</v>
      </c>
      <c r="BP756" s="141">
        <v>83.1</v>
      </c>
      <c r="BQ756" s="141">
        <v>83.1</v>
      </c>
      <c r="BR756" s="141">
        <v>83.1</v>
      </c>
      <c r="BS756" s="141">
        <v>83.1</v>
      </c>
      <c r="BT756" s="141">
        <v>83.1</v>
      </c>
      <c r="BU756" s="141">
        <v>83.1</v>
      </c>
      <c r="BV756" s="141">
        <v>83.1</v>
      </c>
      <c r="BW756" s="141">
        <v>83.1</v>
      </c>
      <c r="BX756" s="141">
        <v>83.8</v>
      </c>
      <c r="BY756" s="141">
        <v>84</v>
      </c>
      <c r="BZ756" s="141">
        <v>83.1</v>
      </c>
      <c r="CA756" s="141">
        <v>84.1</v>
      </c>
      <c r="CB756" s="141">
        <v>84.1</v>
      </c>
      <c r="CC756" s="141">
        <v>84.1</v>
      </c>
      <c r="CD756" s="141">
        <v>85.1</v>
      </c>
      <c r="CE756" s="141">
        <v>87</v>
      </c>
      <c r="CF756" s="141">
        <v>87</v>
      </c>
      <c r="CG756" s="141">
        <v>87</v>
      </c>
      <c r="CH756" s="141">
        <v>87</v>
      </c>
      <c r="CI756" s="141">
        <v>87</v>
      </c>
      <c r="CJ756" s="141">
        <v>87</v>
      </c>
      <c r="CK756" s="141">
        <v>87</v>
      </c>
      <c r="CL756" s="141">
        <v>87</v>
      </c>
    </row>
    <row r="757" spans="1:90" x14ac:dyDescent="0.2">
      <c r="A757" s="138" t="s">
        <v>4253</v>
      </c>
      <c r="B757" s="138" t="s">
        <v>4254</v>
      </c>
      <c r="C757" s="139">
        <v>8.8349999999999998E-2</v>
      </c>
      <c r="D757" s="141">
        <v>100</v>
      </c>
      <c r="E757" s="141">
        <v>100</v>
      </c>
      <c r="F757" s="141">
        <v>100</v>
      </c>
      <c r="G757" s="141">
        <v>99.2</v>
      </c>
      <c r="H757" s="141">
        <v>99.2</v>
      </c>
      <c r="I757" s="141">
        <v>99.2</v>
      </c>
      <c r="J757" s="141">
        <v>99.2</v>
      </c>
      <c r="K757" s="141">
        <v>99.2</v>
      </c>
      <c r="L757" s="141">
        <v>99.2</v>
      </c>
      <c r="M757" s="141">
        <v>98.8</v>
      </c>
      <c r="N757" s="141">
        <v>98.8</v>
      </c>
      <c r="O757" s="141">
        <v>98.8</v>
      </c>
      <c r="P757" s="141">
        <v>98.8</v>
      </c>
      <c r="Q757" s="141">
        <v>98.8</v>
      </c>
      <c r="R757" s="141">
        <v>98.8</v>
      </c>
      <c r="S757" s="141">
        <v>99.7</v>
      </c>
      <c r="T757" s="141">
        <v>99.3</v>
      </c>
      <c r="U757" s="141">
        <v>99.1</v>
      </c>
      <c r="V757" s="141">
        <v>98.8</v>
      </c>
      <c r="W757" s="141">
        <v>98.3</v>
      </c>
      <c r="X757" s="141">
        <v>98.2</v>
      </c>
      <c r="Y757" s="141">
        <v>97.6</v>
      </c>
      <c r="Z757" s="141">
        <v>97.5</v>
      </c>
      <c r="AA757" s="141">
        <v>97.1</v>
      </c>
      <c r="AB757" s="141">
        <v>97.1</v>
      </c>
      <c r="AC757" s="141">
        <v>97.1</v>
      </c>
      <c r="AD757" s="141">
        <v>97.1</v>
      </c>
      <c r="AE757" s="141">
        <v>100.2</v>
      </c>
      <c r="AF757" s="141">
        <v>100</v>
      </c>
      <c r="AG757" s="141">
        <v>99.9</v>
      </c>
      <c r="AH757" s="141">
        <v>99.9</v>
      </c>
      <c r="AI757" s="141">
        <v>99.9</v>
      </c>
      <c r="AJ757" s="141">
        <v>99.9</v>
      </c>
      <c r="AK757" s="141">
        <v>99.9</v>
      </c>
      <c r="AL757" s="141">
        <v>99.9</v>
      </c>
      <c r="AM757" s="141">
        <v>99.8</v>
      </c>
      <c r="AN757" s="141">
        <v>98.8</v>
      </c>
      <c r="AO757" s="141">
        <v>98.8</v>
      </c>
      <c r="AP757" s="141">
        <v>98.7</v>
      </c>
      <c r="AQ757" s="141">
        <v>96.8</v>
      </c>
      <c r="AR757" s="141">
        <v>94.8</v>
      </c>
      <c r="AS757" s="141">
        <v>94.8</v>
      </c>
      <c r="AT757" s="141">
        <v>94.8</v>
      </c>
      <c r="AU757" s="141">
        <v>94.8</v>
      </c>
      <c r="AV757" s="141">
        <v>94.8</v>
      </c>
      <c r="AW757" s="141">
        <v>94.8</v>
      </c>
      <c r="AX757" s="141">
        <v>94.8</v>
      </c>
      <c r="AY757" s="141">
        <v>94.8</v>
      </c>
      <c r="AZ757" s="141">
        <v>94.8</v>
      </c>
      <c r="BA757" s="141">
        <v>94.9</v>
      </c>
      <c r="BB757" s="141">
        <v>95</v>
      </c>
      <c r="BC757" s="141">
        <v>94.9</v>
      </c>
      <c r="BD757" s="141">
        <v>94.9</v>
      </c>
      <c r="BE757" s="141">
        <v>95</v>
      </c>
      <c r="BF757" s="141">
        <v>95</v>
      </c>
      <c r="BG757" s="141">
        <v>95</v>
      </c>
      <c r="BH757" s="141">
        <v>95</v>
      </c>
      <c r="BI757" s="141">
        <v>94.9</v>
      </c>
      <c r="BJ757" s="141">
        <v>94.9</v>
      </c>
      <c r="BK757" s="141">
        <v>94.9</v>
      </c>
      <c r="BL757" s="141">
        <v>94.9</v>
      </c>
      <c r="BM757" s="141">
        <v>94.9</v>
      </c>
      <c r="BN757" s="141">
        <v>94.9</v>
      </c>
      <c r="BO757" s="141">
        <v>94.9</v>
      </c>
      <c r="BP757" s="141">
        <v>94.9</v>
      </c>
      <c r="BQ757" s="141">
        <v>94.9</v>
      </c>
      <c r="BR757" s="141">
        <v>94.9</v>
      </c>
      <c r="BS757" s="141">
        <v>94.9</v>
      </c>
      <c r="BT757" s="141">
        <v>94.9</v>
      </c>
      <c r="BU757" s="141">
        <v>94.9</v>
      </c>
      <c r="BV757" s="141">
        <v>94.9</v>
      </c>
      <c r="BW757" s="141">
        <v>94.9</v>
      </c>
      <c r="BX757" s="141">
        <v>94.9</v>
      </c>
      <c r="BY757" s="141">
        <v>93.7</v>
      </c>
      <c r="BZ757" s="141">
        <v>93.3</v>
      </c>
      <c r="CA757" s="141">
        <v>93.3</v>
      </c>
      <c r="CB757" s="141">
        <v>93.3</v>
      </c>
      <c r="CC757" s="141">
        <v>93.3</v>
      </c>
      <c r="CD757" s="141">
        <v>93.3</v>
      </c>
      <c r="CE757" s="141">
        <v>93.3</v>
      </c>
      <c r="CF757" s="141">
        <v>93.3</v>
      </c>
      <c r="CG757" s="141">
        <v>93.3</v>
      </c>
      <c r="CH757" s="141">
        <v>93.3</v>
      </c>
      <c r="CI757" s="141">
        <v>93.3</v>
      </c>
      <c r="CJ757" s="141">
        <v>93.3</v>
      </c>
      <c r="CK757" s="141">
        <v>93.3</v>
      </c>
      <c r="CL757" s="141">
        <v>93.3</v>
      </c>
    </row>
    <row r="758" spans="1:90" x14ac:dyDescent="0.2">
      <c r="A758" s="138" t="s">
        <v>4255</v>
      </c>
      <c r="B758" s="138" t="s">
        <v>4256</v>
      </c>
      <c r="C758" s="139">
        <v>0.11821</v>
      </c>
      <c r="D758" s="141">
        <v>99.7</v>
      </c>
      <c r="E758" s="141">
        <v>99.7</v>
      </c>
      <c r="F758" s="141">
        <v>99.3</v>
      </c>
      <c r="G758" s="141">
        <v>97</v>
      </c>
      <c r="H758" s="141">
        <v>97</v>
      </c>
      <c r="I758" s="141">
        <v>97</v>
      </c>
      <c r="J758" s="141">
        <v>97</v>
      </c>
      <c r="K758" s="141">
        <v>97</v>
      </c>
      <c r="L758" s="141">
        <v>97</v>
      </c>
      <c r="M758" s="141">
        <v>97</v>
      </c>
      <c r="N758" s="141">
        <v>97</v>
      </c>
      <c r="O758" s="141">
        <v>97</v>
      </c>
      <c r="P758" s="141">
        <v>94.2</v>
      </c>
      <c r="Q758" s="141">
        <v>94.2</v>
      </c>
      <c r="R758" s="141">
        <v>94.2</v>
      </c>
      <c r="S758" s="141">
        <v>92.8</v>
      </c>
      <c r="T758" s="141">
        <v>92.8</v>
      </c>
      <c r="U758" s="141">
        <v>92.8</v>
      </c>
      <c r="V758" s="141">
        <v>92.8</v>
      </c>
      <c r="W758" s="141">
        <v>92.8</v>
      </c>
      <c r="X758" s="141">
        <v>92.8</v>
      </c>
      <c r="Y758" s="141">
        <v>92.8</v>
      </c>
      <c r="Z758" s="141">
        <v>92.8</v>
      </c>
      <c r="AA758" s="141">
        <v>92.8</v>
      </c>
      <c r="AB758" s="141">
        <v>93.5</v>
      </c>
      <c r="AC758" s="141">
        <v>93.5</v>
      </c>
      <c r="AD758" s="141">
        <v>93.3</v>
      </c>
      <c r="AE758" s="141">
        <v>95.5</v>
      </c>
      <c r="AF758" s="141">
        <v>95.5</v>
      </c>
      <c r="AG758" s="141">
        <v>95.5</v>
      </c>
      <c r="AH758" s="141">
        <v>95.5</v>
      </c>
      <c r="AI758" s="141">
        <v>95.5</v>
      </c>
      <c r="AJ758" s="141">
        <v>95.5</v>
      </c>
      <c r="AK758" s="141">
        <v>95.5</v>
      </c>
      <c r="AL758" s="141">
        <v>95.4</v>
      </c>
      <c r="AM758" s="141">
        <v>95.3</v>
      </c>
      <c r="AN758" s="141">
        <v>95.6</v>
      </c>
      <c r="AO758" s="141">
        <v>95.9</v>
      </c>
      <c r="AP758" s="141">
        <v>95.8</v>
      </c>
      <c r="AQ758" s="141">
        <v>95.8</v>
      </c>
      <c r="AR758" s="141">
        <v>95.8</v>
      </c>
      <c r="AS758" s="141">
        <v>95.8</v>
      </c>
      <c r="AT758" s="141">
        <v>95.8</v>
      </c>
      <c r="AU758" s="141">
        <v>95.8</v>
      </c>
      <c r="AV758" s="141">
        <v>95.8</v>
      </c>
      <c r="AW758" s="141">
        <v>95.8</v>
      </c>
      <c r="AX758" s="141">
        <v>95.8</v>
      </c>
      <c r="AY758" s="141">
        <v>95.8</v>
      </c>
      <c r="AZ758" s="141">
        <v>95.8</v>
      </c>
      <c r="BA758" s="141">
        <v>95.8</v>
      </c>
      <c r="BB758" s="141">
        <v>95.8</v>
      </c>
      <c r="BC758" s="141">
        <v>95.8</v>
      </c>
      <c r="BD758" s="141">
        <v>95.8</v>
      </c>
      <c r="BE758" s="141">
        <v>95.8</v>
      </c>
      <c r="BF758" s="141">
        <v>95.8</v>
      </c>
      <c r="BG758" s="141">
        <v>95.8</v>
      </c>
      <c r="BH758" s="141">
        <v>95.8</v>
      </c>
      <c r="BI758" s="141">
        <v>95.8</v>
      </c>
      <c r="BJ758" s="141">
        <v>95.7</v>
      </c>
      <c r="BK758" s="141">
        <v>95.8</v>
      </c>
      <c r="BL758" s="141">
        <v>95.8</v>
      </c>
      <c r="BM758" s="141">
        <v>95</v>
      </c>
      <c r="BN758" s="141">
        <v>95</v>
      </c>
      <c r="BO758" s="141">
        <v>92.3</v>
      </c>
      <c r="BP758" s="141">
        <v>91.9</v>
      </c>
      <c r="BQ758" s="141">
        <v>91.9</v>
      </c>
      <c r="BR758" s="141">
        <v>91.9</v>
      </c>
      <c r="BS758" s="141">
        <v>91.9</v>
      </c>
      <c r="BT758" s="141">
        <v>91.9</v>
      </c>
      <c r="BU758" s="141">
        <v>91.9</v>
      </c>
      <c r="BV758" s="141">
        <v>91.9</v>
      </c>
      <c r="BW758" s="141">
        <v>91.9</v>
      </c>
      <c r="BX758" s="141">
        <v>91.9</v>
      </c>
      <c r="BY758" s="141">
        <v>92</v>
      </c>
      <c r="BZ758" s="141">
        <v>92.5</v>
      </c>
      <c r="CA758" s="141">
        <v>92.7</v>
      </c>
      <c r="CB758" s="141">
        <v>94.2</v>
      </c>
      <c r="CC758" s="141">
        <v>94.2</v>
      </c>
      <c r="CD758" s="141">
        <v>94.2</v>
      </c>
      <c r="CE758" s="141">
        <v>94.2</v>
      </c>
      <c r="CF758" s="141">
        <v>94.2</v>
      </c>
      <c r="CG758" s="141">
        <v>94.2</v>
      </c>
      <c r="CH758" s="141">
        <v>94.2</v>
      </c>
      <c r="CI758" s="141">
        <v>94.2</v>
      </c>
      <c r="CJ758" s="141">
        <v>94.2</v>
      </c>
      <c r="CK758" s="141">
        <v>94.4</v>
      </c>
      <c r="CL758" s="141">
        <v>95.1</v>
      </c>
    </row>
    <row r="759" spans="1:90" x14ac:dyDescent="0.2">
      <c r="A759" s="138" t="s">
        <v>4257</v>
      </c>
      <c r="B759" s="138" t="s">
        <v>4258</v>
      </c>
      <c r="C759" s="139">
        <v>4.197E-2</v>
      </c>
      <c r="D759" s="141">
        <v>100</v>
      </c>
      <c r="E759" s="141">
        <v>100</v>
      </c>
      <c r="F759" s="141">
        <v>100</v>
      </c>
      <c r="G759" s="141">
        <v>97.7</v>
      </c>
      <c r="H759" s="141">
        <v>97.7</v>
      </c>
      <c r="I759" s="141">
        <v>97.7</v>
      </c>
      <c r="J759" s="141">
        <v>97.7</v>
      </c>
      <c r="K759" s="141">
        <v>97.7</v>
      </c>
      <c r="L759" s="141">
        <v>97.7</v>
      </c>
      <c r="M759" s="141">
        <v>97.7</v>
      </c>
      <c r="N759" s="141">
        <v>97.7</v>
      </c>
      <c r="O759" s="141">
        <v>97.7</v>
      </c>
      <c r="P759" s="141">
        <v>95.7</v>
      </c>
      <c r="Q759" s="141">
        <v>95.7</v>
      </c>
      <c r="R759" s="141">
        <v>95.7</v>
      </c>
      <c r="S759" s="141">
        <v>94.7</v>
      </c>
      <c r="T759" s="141">
        <v>94.7</v>
      </c>
      <c r="U759" s="141">
        <v>94.7</v>
      </c>
      <c r="V759" s="141">
        <v>94.7</v>
      </c>
      <c r="W759" s="141">
        <v>94.7</v>
      </c>
      <c r="X759" s="141">
        <v>94.7</v>
      </c>
      <c r="Y759" s="141">
        <v>94.7</v>
      </c>
      <c r="Z759" s="141">
        <v>94.7</v>
      </c>
      <c r="AA759" s="141">
        <v>94.7</v>
      </c>
      <c r="AB759" s="141">
        <v>96.6</v>
      </c>
      <c r="AC759" s="141">
        <v>96.6</v>
      </c>
      <c r="AD759" s="141">
        <v>96.6</v>
      </c>
      <c r="AE759" s="141">
        <v>100.2</v>
      </c>
      <c r="AF759" s="141">
        <v>100.2</v>
      </c>
      <c r="AG759" s="141">
        <v>100.2</v>
      </c>
      <c r="AH759" s="141">
        <v>100.2</v>
      </c>
      <c r="AI759" s="141">
        <v>100.2</v>
      </c>
      <c r="AJ759" s="141">
        <v>100.2</v>
      </c>
      <c r="AK759" s="141">
        <v>100.2</v>
      </c>
      <c r="AL759" s="141">
        <v>100.2</v>
      </c>
      <c r="AM759" s="141">
        <v>100.2</v>
      </c>
      <c r="AN759" s="141">
        <v>100.2</v>
      </c>
      <c r="AO759" s="141">
        <v>100.2</v>
      </c>
      <c r="AP759" s="141">
        <v>100.2</v>
      </c>
      <c r="AQ759" s="141">
        <v>100.2</v>
      </c>
      <c r="AR759" s="141">
        <v>100.2</v>
      </c>
      <c r="AS759" s="141">
        <v>100.2</v>
      </c>
      <c r="AT759" s="141">
        <v>100.2</v>
      </c>
      <c r="AU759" s="141">
        <v>100.2</v>
      </c>
      <c r="AV759" s="141">
        <v>100.2</v>
      </c>
      <c r="AW759" s="141">
        <v>100.2</v>
      </c>
      <c r="AX759" s="141">
        <v>100.2</v>
      </c>
      <c r="AY759" s="141">
        <v>100.2</v>
      </c>
      <c r="AZ759" s="141">
        <v>100.2</v>
      </c>
      <c r="BA759" s="141">
        <v>100.2</v>
      </c>
      <c r="BB759" s="141">
        <v>100.2</v>
      </c>
      <c r="BC759" s="141">
        <v>100.2</v>
      </c>
      <c r="BD759" s="141">
        <v>100.2</v>
      </c>
      <c r="BE759" s="141">
        <v>100.2</v>
      </c>
      <c r="BF759" s="141">
        <v>100.2</v>
      </c>
      <c r="BG759" s="141">
        <v>100.2</v>
      </c>
      <c r="BH759" s="141">
        <v>100.2</v>
      </c>
      <c r="BI759" s="141">
        <v>100.2</v>
      </c>
      <c r="BJ759" s="141">
        <v>100.2</v>
      </c>
      <c r="BK759" s="141">
        <v>100.2</v>
      </c>
      <c r="BL759" s="141">
        <v>100.2</v>
      </c>
      <c r="BM759" s="141">
        <v>97.9</v>
      </c>
      <c r="BN759" s="141">
        <v>97.9</v>
      </c>
      <c r="BO759" s="141">
        <v>97.9</v>
      </c>
      <c r="BP759" s="141">
        <v>97.9</v>
      </c>
      <c r="BQ759" s="141">
        <v>97.9</v>
      </c>
      <c r="BR759" s="141">
        <v>97.9</v>
      </c>
      <c r="BS759" s="141">
        <v>97.9</v>
      </c>
      <c r="BT759" s="141">
        <v>97.9</v>
      </c>
      <c r="BU759" s="141">
        <v>97.9</v>
      </c>
      <c r="BV759" s="141">
        <v>97.9</v>
      </c>
      <c r="BW759" s="141">
        <v>97.9</v>
      </c>
      <c r="BX759" s="141">
        <v>97.9</v>
      </c>
      <c r="BY759" s="141">
        <v>97.9</v>
      </c>
      <c r="BZ759" s="141">
        <v>97.9</v>
      </c>
      <c r="CA759" s="141">
        <v>97.9</v>
      </c>
      <c r="CB759" s="141">
        <v>97.9</v>
      </c>
      <c r="CC759" s="141">
        <v>97.9</v>
      </c>
      <c r="CD759" s="141">
        <v>97.9</v>
      </c>
      <c r="CE759" s="141">
        <v>97.9</v>
      </c>
      <c r="CF759" s="141">
        <v>97.9</v>
      </c>
      <c r="CG759" s="141">
        <v>97.9</v>
      </c>
      <c r="CH759" s="141">
        <v>97.9</v>
      </c>
      <c r="CI759" s="141">
        <v>97.9</v>
      </c>
      <c r="CJ759" s="141">
        <v>97.9</v>
      </c>
      <c r="CK759" s="141">
        <v>98.5</v>
      </c>
      <c r="CL759" s="141">
        <v>100.4</v>
      </c>
    </row>
    <row r="760" spans="1:90" x14ac:dyDescent="0.2">
      <c r="A760" s="138" t="s">
        <v>4259</v>
      </c>
      <c r="B760" s="138" t="s">
        <v>4260</v>
      </c>
      <c r="C760" s="139">
        <v>7.8100000000000001E-3</v>
      </c>
      <c r="D760" s="141">
        <v>100</v>
      </c>
      <c r="E760" s="141">
        <v>100</v>
      </c>
      <c r="F760" s="141">
        <v>100</v>
      </c>
      <c r="G760" s="141">
        <v>98.1</v>
      </c>
      <c r="H760" s="141">
        <v>98.1</v>
      </c>
      <c r="I760" s="141">
        <v>98.1</v>
      </c>
      <c r="J760" s="141">
        <v>98.1</v>
      </c>
      <c r="K760" s="141">
        <v>98.1</v>
      </c>
      <c r="L760" s="141">
        <v>98.1</v>
      </c>
      <c r="M760" s="141">
        <v>98.1</v>
      </c>
      <c r="N760" s="141">
        <v>98.1</v>
      </c>
      <c r="O760" s="141">
        <v>98.1</v>
      </c>
      <c r="P760" s="141">
        <v>98.1</v>
      </c>
      <c r="Q760" s="141">
        <v>98.1</v>
      </c>
      <c r="R760" s="141">
        <v>98.1</v>
      </c>
      <c r="S760" s="141">
        <v>98.1</v>
      </c>
      <c r="T760" s="141">
        <v>98.1</v>
      </c>
      <c r="U760" s="141">
        <v>98.1</v>
      </c>
      <c r="V760" s="141">
        <v>98.1</v>
      </c>
      <c r="W760" s="141">
        <v>98.1</v>
      </c>
      <c r="X760" s="141">
        <v>98.1</v>
      </c>
      <c r="Y760" s="141">
        <v>98.1</v>
      </c>
      <c r="Z760" s="141">
        <v>98.1</v>
      </c>
      <c r="AA760" s="141">
        <v>98.1</v>
      </c>
      <c r="AB760" s="141">
        <v>98.1</v>
      </c>
      <c r="AC760" s="141">
        <v>98.1</v>
      </c>
      <c r="AD760" s="141">
        <v>98.1</v>
      </c>
      <c r="AE760" s="141">
        <v>98.1</v>
      </c>
      <c r="AF760" s="141">
        <v>98.1</v>
      </c>
      <c r="AG760" s="141">
        <v>98.1</v>
      </c>
      <c r="AH760" s="141">
        <v>98.1</v>
      </c>
      <c r="AI760" s="141">
        <v>98.1</v>
      </c>
      <c r="AJ760" s="141">
        <v>98.1</v>
      </c>
      <c r="AK760" s="141">
        <v>98.1</v>
      </c>
      <c r="AL760" s="141">
        <v>98.1</v>
      </c>
      <c r="AM760" s="141">
        <v>96.4</v>
      </c>
      <c r="AN760" s="141">
        <v>96.4</v>
      </c>
      <c r="AO760" s="141">
        <v>96.4</v>
      </c>
      <c r="AP760" s="141">
        <v>96.4</v>
      </c>
      <c r="AQ760" s="141">
        <v>96.4</v>
      </c>
      <c r="AR760" s="141">
        <v>96.4</v>
      </c>
      <c r="AS760" s="141">
        <v>96.4</v>
      </c>
      <c r="AT760" s="141">
        <v>96.4</v>
      </c>
      <c r="AU760" s="141">
        <v>96.4</v>
      </c>
      <c r="AV760" s="141">
        <v>96.4</v>
      </c>
      <c r="AW760" s="141">
        <v>96.4</v>
      </c>
      <c r="AX760" s="141">
        <v>96.4</v>
      </c>
      <c r="AY760" s="141">
        <v>96.4</v>
      </c>
      <c r="AZ760" s="141">
        <v>96.4</v>
      </c>
      <c r="BA760" s="141">
        <v>96.4</v>
      </c>
      <c r="BB760" s="141">
        <v>96.4</v>
      </c>
      <c r="BC760" s="141">
        <v>96.4</v>
      </c>
      <c r="BD760" s="141">
        <v>96.4</v>
      </c>
      <c r="BE760" s="141">
        <v>96.4</v>
      </c>
      <c r="BF760" s="141">
        <v>96.4</v>
      </c>
      <c r="BG760" s="141">
        <v>96.4</v>
      </c>
      <c r="BH760" s="141">
        <v>96.4</v>
      </c>
      <c r="BI760" s="141">
        <v>96.4</v>
      </c>
      <c r="BJ760" s="141">
        <v>98.7</v>
      </c>
      <c r="BK760" s="141">
        <v>100.9</v>
      </c>
      <c r="BL760" s="141">
        <v>100.9</v>
      </c>
      <c r="BM760" s="141">
        <v>100.9</v>
      </c>
      <c r="BN760" s="141">
        <v>100.9</v>
      </c>
      <c r="BO760" s="141">
        <v>100.9</v>
      </c>
      <c r="BP760" s="141">
        <v>100.9</v>
      </c>
      <c r="BQ760" s="141">
        <v>100.9</v>
      </c>
      <c r="BR760" s="141">
        <v>100.9</v>
      </c>
      <c r="BS760" s="141">
        <v>100.9</v>
      </c>
      <c r="BT760" s="141">
        <v>100.9</v>
      </c>
      <c r="BU760" s="141">
        <v>100.9</v>
      </c>
      <c r="BV760" s="141">
        <v>100.9</v>
      </c>
      <c r="BW760" s="141">
        <v>100.9</v>
      </c>
      <c r="BX760" s="141">
        <v>100.9</v>
      </c>
      <c r="BY760" s="141">
        <v>102.1</v>
      </c>
      <c r="BZ760" s="141">
        <v>105.6</v>
      </c>
      <c r="CA760" s="141">
        <v>105.6</v>
      </c>
      <c r="CB760" s="141">
        <v>105.6</v>
      </c>
      <c r="CC760" s="141">
        <v>105.6</v>
      </c>
      <c r="CD760" s="141">
        <v>105.6</v>
      </c>
      <c r="CE760" s="141">
        <v>105.6</v>
      </c>
      <c r="CF760" s="141">
        <v>105.6</v>
      </c>
      <c r="CG760" s="141">
        <v>105.6</v>
      </c>
      <c r="CH760" s="141">
        <v>105.6</v>
      </c>
      <c r="CI760" s="141">
        <v>105.6</v>
      </c>
      <c r="CJ760" s="141">
        <v>105.6</v>
      </c>
      <c r="CK760" s="141">
        <v>105.6</v>
      </c>
      <c r="CL760" s="141">
        <v>105.6</v>
      </c>
    </row>
    <row r="761" spans="1:90" x14ac:dyDescent="0.2">
      <c r="A761" s="138" t="s">
        <v>4261</v>
      </c>
      <c r="B761" s="138" t="s">
        <v>4262</v>
      </c>
      <c r="C761" s="139">
        <v>6.8430000000000005E-2</v>
      </c>
      <c r="D761" s="141">
        <v>99.4</v>
      </c>
      <c r="E761" s="141">
        <v>99.4</v>
      </c>
      <c r="F761" s="141">
        <v>98.7</v>
      </c>
      <c r="G761" s="141">
        <v>96.5</v>
      </c>
      <c r="H761" s="141">
        <v>96.5</v>
      </c>
      <c r="I761" s="141">
        <v>96.5</v>
      </c>
      <c r="J761" s="141">
        <v>96.5</v>
      </c>
      <c r="K761" s="141">
        <v>96.5</v>
      </c>
      <c r="L761" s="141">
        <v>96.5</v>
      </c>
      <c r="M761" s="141">
        <v>96.5</v>
      </c>
      <c r="N761" s="141">
        <v>96.5</v>
      </c>
      <c r="O761" s="141">
        <v>96.5</v>
      </c>
      <c r="P761" s="141">
        <v>92.9</v>
      </c>
      <c r="Q761" s="141">
        <v>92.9</v>
      </c>
      <c r="R761" s="141">
        <v>92.9</v>
      </c>
      <c r="S761" s="141">
        <v>91</v>
      </c>
      <c r="T761" s="141">
        <v>91</v>
      </c>
      <c r="U761" s="141">
        <v>91</v>
      </c>
      <c r="V761" s="141">
        <v>91</v>
      </c>
      <c r="W761" s="141">
        <v>91</v>
      </c>
      <c r="X761" s="141">
        <v>91</v>
      </c>
      <c r="Y761" s="141">
        <v>91</v>
      </c>
      <c r="Z761" s="141">
        <v>91</v>
      </c>
      <c r="AA761" s="141">
        <v>91</v>
      </c>
      <c r="AB761" s="141">
        <v>91</v>
      </c>
      <c r="AC761" s="141">
        <v>91</v>
      </c>
      <c r="AD761" s="141">
        <v>90.8</v>
      </c>
      <c r="AE761" s="141">
        <v>92.4</v>
      </c>
      <c r="AF761" s="141">
        <v>92.4</v>
      </c>
      <c r="AG761" s="141">
        <v>92.4</v>
      </c>
      <c r="AH761" s="141">
        <v>92.4</v>
      </c>
      <c r="AI761" s="141">
        <v>92.4</v>
      </c>
      <c r="AJ761" s="141">
        <v>92.4</v>
      </c>
      <c r="AK761" s="141">
        <v>92.3</v>
      </c>
      <c r="AL761" s="141">
        <v>92.1</v>
      </c>
      <c r="AM761" s="141">
        <v>92.1</v>
      </c>
      <c r="AN761" s="141">
        <v>92.6</v>
      </c>
      <c r="AO761" s="141">
        <v>93.2</v>
      </c>
      <c r="AP761" s="141">
        <v>93.1</v>
      </c>
      <c r="AQ761" s="141">
        <v>93.1</v>
      </c>
      <c r="AR761" s="141">
        <v>93.1</v>
      </c>
      <c r="AS761" s="141">
        <v>93.1</v>
      </c>
      <c r="AT761" s="141">
        <v>93.1</v>
      </c>
      <c r="AU761" s="141">
        <v>93.1</v>
      </c>
      <c r="AV761" s="141">
        <v>93.1</v>
      </c>
      <c r="AW761" s="141">
        <v>93.1</v>
      </c>
      <c r="AX761" s="141">
        <v>93.1</v>
      </c>
      <c r="AY761" s="141">
        <v>93.1</v>
      </c>
      <c r="AZ761" s="141">
        <v>93.1</v>
      </c>
      <c r="BA761" s="141">
        <v>93.1</v>
      </c>
      <c r="BB761" s="141">
        <v>93.1</v>
      </c>
      <c r="BC761" s="141">
        <v>93.1</v>
      </c>
      <c r="BD761" s="141">
        <v>93.1</v>
      </c>
      <c r="BE761" s="141">
        <v>93.1</v>
      </c>
      <c r="BF761" s="141">
        <v>93.1</v>
      </c>
      <c r="BG761" s="141">
        <v>93.1</v>
      </c>
      <c r="BH761" s="141">
        <v>93.1</v>
      </c>
      <c r="BI761" s="141">
        <v>93.1</v>
      </c>
      <c r="BJ761" s="141">
        <v>92.7</v>
      </c>
      <c r="BK761" s="141">
        <v>92.6</v>
      </c>
      <c r="BL761" s="141">
        <v>92.6</v>
      </c>
      <c r="BM761" s="141">
        <v>92.6</v>
      </c>
      <c r="BN761" s="141">
        <v>92.6</v>
      </c>
      <c r="BO761" s="141">
        <v>87.9</v>
      </c>
      <c r="BP761" s="141">
        <v>87.2</v>
      </c>
      <c r="BQ761" s="141">
        <v>87.2</v>
      </c>
      <c r="BR761" s="141">
        <v>87.2</v>
      </c>
      <c r="BS761" s="141">
        <v>87.2</v>
      </c>
      <c r="BT761" s="141">
        <v>87.2</v>
      </c>
      <c r="BU761" s="141">
        <v>87.2</v>
      </c>
      <c r="BV761" s="141">
        <v>87.2</v>
      </c>
      <c r="BW761" s="141">
        <v>87.2</v>
      </c>
      <c r="BX761" s="141">
        <v>87.2</v>
      </c>
      <c r="BY761" s="141">
        <v>87.2</v>
      </c>
      <c r="BZ761" s="141">
        <v>87.7</v>
      </c>
      <c r="CA761" s="141">
        <v>88.1</v>
      </c>
      <c r="CB761" s="141">
        <v>90.7</v>
      </c>
      <c r="CC761" s="141">
        <v>90.7</v>
      </c>
      <c r="CD761" s="141">
        <v>90.7</v>
      </c>
      <c r="CE761" s="141">
        <v>90.7</v>
      </c>
      <c r="CF761" s="141">
        <v>90.7</v>
      </c>
      <c r="CG761" s="141">
        <v>90.7</v>
      </c>
      <c r="CH761" s="141">
        <v>90.7</v>
      </c>
      <c r="CI761" s="141">
        <v>90.7</v>
      </c>
      <c r="CJ761" s="141">
        <v>90.7</v>
      </c>
      <c r="CK761" s="141">
        <v>90.7</v>
      </c>
      <c r="CL761" s="141">
        <v>90.7</v>
      </c>
    </row>
    <row r="762" spans="1:90" x14ac:dyDescent="0.2">
      <c r="A762" s="138" t="s">
        <v>4263</v>
      </c>
      <c r="B762" s="138" t="s">
        <v>2379</v>
      </c>
      <c r="C762" s="139">
        <v>5.2128199999999998</v>
      </c>
      <c r="D762" s="141">
        <v>100.5</v>
      </c>
      <c r="E762" s="141">
        <v>100.7</v>
      </c>
      <c r="F762" s="141">
        <v>100.9</v>
      </c>
      <c r="G762" s="141">
        <v>101.9</v>
      </c>
      <c r="H762" s="141">
        <v>102</v>
      </c>
      <c r="I762" s="141">
        <v>102.1</v>
      </c>
      <c r="J762" s="141">
        <v>102.4</v>
      </c>
      <c r="K762" s="141">
        <v>102.3</v>
      </c>
      <c r="L762" s="141">
        <v>102.4</v>
      </c>
      <c r="M762" s="141">
        <v>102.5</v>
      </c>
      <c r="N762" s="141">
        <v>102.8</v>
      </c>
      <c r="O762" s="141">
        <v>103.2</v>
      </c>
      <c r="P762" s="141">
        <v>103.6</v>
      </c>
      <c r="Q762" s="141">
        <v>103.5</v>
      </c>
      <c r="R762" s="141">
        <v>103.6</v>
      </c>
      <c r="S762" s="141">
        <v>104</v>
      </c>
      <c r="T762" s="141">
        <v>104.1</v>
      </c>
      <c r="U762" s="141">
        <v>104.7</v>
      </c>
      <c r="V762" s="141">
        <v>104.9</v>
      </c>
      <c r="W762" s="141">
        <v>105</v>
      </c>
      <c r="X762" s="141">
        <v>104.8</v>
      </c>
      <c r="Y762" s="141">
        <v>105.5</v>
      </c>
      <c r="Z762" s="141">
        <v>104.3</v>
      </c>
      <c r="AA762" s="141">
        <v>104.6</v>
      </c>
      <c r="AB762" s="141">
        <v>105.6</v>
      </c>
      <c r="AC762" s="141">
        <v>106</v>
      </c>
      <c r="AD762" s="141">
        <v>106.1</v>
      </c>
      <c r="AE762" s="141">
        <v>106.6</v>
      </c>
      <c r="AF762" s="141">
        <v>106.8</v>
      </c>
      <c r="AG762" s="141">
        <v>106.5</v>
      </c>
      <c r="AH762" s="141">
        <v>106.5</v>
      </c>
      <c r="AI762" s="141">
        <v>106.8</v>
      </c>
      <c r="AJ762" s="141">
        <v>106.9</v>
      </c>
      <c r="AK762" s="141">
        <v>107.1</v>
      </c>
      <c r="AL762" s="141">
        <v>106.9</v>
      </c>
      <c r="AM762" s="141">
        <v>107.1</v>
      </c>
      <c r="AN762" s="141">
        <v>109.6</v>
      </c>
      <c r="AO762" s="141">
        <v>110.5</v>
      </c>
      <c r="AP762" s="141">
        <v>109.4</v>
      </c>
      <c r="AQ762" s="141">
        <v>111</v>
      </c>
      <c r="AR762" s="141">
        <v>111.3</v>
      </c>
      <c r="AS762" s="141">
        <v>111.9</v>
      </c>
      <c r="AT762" s="141">
        <v>112.3</v>
      </c>
      <c r="AU762" s="141">
        <v>112.5</v>
      </c>
      <c r="AV762" s="141">
        <v>112.5</v>
      </c>
      <c r="AW762" s="141">
        <v>112.7</v>
      </c>
      <c r="AX762" s="141">
        <v>112.8</v>
      </c>
      <c r="AY762" s="141">
        <v>113.1</v>
      </c>
      <c r="AZ762" s="141">
        <v>116.7</v>
      </c>
      <c r="BA762" s="141">
        <v>116.4</v>
      </c>
      <c r="BB762" s="141">
        <v>116.7</v>
      </c>
      <c r="BC762" s="141">
        <v>116.9</v>
      </c>
      <c r="BD762" s="141">
        <v>116.7</v>
      </c>
      <c r="BE762" s="141">
        <v>116.8</v>
      </c>
      <c r="BF762" s="141">
        <v>116</v>
      </c>
      <c r="BG762" s="141">
        <v>115.9</v>
      </c>
      <c r="BH762" s="141">
        <v>115.9</v>
      </c>
      <c r="BI762" s="141">
        <v>116.1</v>
      </c>
      <c r="BJ762" s="141">
        <v>116.5</v>
      </c>
      <c r="BK762" s="141">
        <v>116.7</v>
      </c>
      <c r="BL762" s="141">
        <v>118.1</v>
      </c>
      <c r="BM762" s="141">
        <v>118.1</v>
      </c>
      <c r="BN762" s="141">
        <v>118.1</v>
      </c>
      <c r="BO762" s="141">
        <v>120.1</v>
      </c>
      <c r="BP762" s="141">
        <v>120.1</v>
      </c>
      <c r="BQ762" s="141">
        <v>120.2</v>
      </c>
      <c r="BR762" s="141">
        <v>120.4</v>
      </c>
      <c r="BS762" s="141">
        <v>119.3</v>
      </c>
      <c r="BT762" s="141">
        <v>119.3</v>
      </c>
      <c r="BU762" s="141">
        <v>119.6</v>
      </c>
      <c r="BV762" s="141">
        <v>119.7</v>
      </c>
      <c r="BW762" s="141">
        <v>119.9</v>
      </c>
      <c r="BX762" s="141">
        <v>121.5</v>
      </c>
      <c r="BY762" s="141">
        <v>121.6</v>
      </c>
      <c r="BZ762" s="141">
        <v>122.4</v>
      </c>
      <c r="CA762" s="141">
        <v>122.6</v>
      </c>
      <c r="CB762" s="141">
        <v>121.8</v>
      </c>
      <c r="CC762" s="141">
        <v>123.8</v>
      </c>
      <c r="CD762" s="141">
        <v>124.2</v>
      </c>
      <c r="CE762" s="141">
        <v>124.6</v>
      </c>
      <c r="CF762" s="141">
        <v>124.8</v>
      </c>
      <c r="CG762" s="141">
        <v>124.9</v>
      </c>
      <c r="CH762" s="141">
        <v>125.3</v>
      </c>
      <c r="CI762" s="141">
        <v>125.3</v>
      </c>
      <c r="CJ762" s="141">
        <v>125.5</v>
      </c>
      <c r="CK762" s="141">
        <v>125.8</v>
      </c>
      <c r="CL762" s="141">
        <v>126.4</v>
      </c>
    </row>
    <row r="763" spans="1:90" x14ac:dyDescent="0.2">
      <c r="A763" s="138" t="s">
        <v>4264</v>
      </c>
      <c r="B763" s="138" t="s">
        <v>2381</v>
      </c>
      <c r="C763" s="139">
        <v>4.2310600000000003</v>
      </c>
      <c r="D763" s="141">
        <v>100.4</v>
      </c>
      <c r="E763" s="141">
        <v>100.6</v>
      </c>
      <c r="F763" s="141">
        <v>100.7</v>
      </c>
      <c r="G763" s="141">
        <v>101.6</v>
      </c>
      <c r="H763" s="141">
        <v>101.7</v>
      </c>
      <c r="I763" s="141">
        <v>101.7</v>
      </c>
      <c r="J763" s="141">
        <v>102.1</v>
      </c>
      <c r="K763" s="141">
        <v>101.9</v>
      </c>
      <c r="L763" s="141">
        <v>101.9</v>
      </c>
      <c r="M763" s="141">
        <v>102</v>
      </c>
      <c r="N763" s="141">
        <v>102.4</v>
      </c>
      <c r="O763" s="141">
        <v>102.8</v>
      </c>
      <c r="P763" s="141">
        <v>102.8</v>
      </c>
      <c r="Q763" s="141">
        <v>102.7</v>
      </c>
      <c r="R763" s="141">
        <v>102.7</v>
      </c>
      <c r="S763" s="141">
        <v>103.2</v>
      </c>
      <c r="T763" s="141">
        <v>103.2</v>
      </c>
      <c r="U763" s="141">
        <v>103.7</v>
      </c>
      <c r="V763" s="141">
        <v>103.9</v>
      </c>
      <c r="W763" s="141">
        <v>104.1</v>
      </c>
      <c r="X763" s="141">
        <v>103.8</v>
      </c>
      <c r="Y763" s="141">
        <v>104.6</v>
      </c>
      <c r="Z763" s="141">
        <v>103.1</v>
      </c>
      <c r="AA763" s="141">
        <v>103.5</v>
      </c>
      <c r="AB763" s="141">
        <v>104.6</v>
      </c>
      <c r="AC763" s="141">
        <v>105</v>
      </c>
      <c r="AD763" s="141">
        <v>105.2</v>
      </c>
      <c r="AE763" s="141">
        <v>105.2</v>
      </c>
      <c r="AF763" s="141">
        <v>105.3</v>
      </c>
      <c r="AG763" s="141">
        <v>105</v>
      </c>
      <c r="AH763" s="141">
        <v>105</v>
      </c>
      <c r="AI763" s="141">
        <v>105.3</v>
      </c>
      <c r="AJ763" s="141">
        <v>105.5</v>
      </c>
      <c r="AK763" s="141">
        <v>105.6</v>
      </c>
      <c r="AL763" s="141">
        <v>105.4</v>
      </c>
      <c r="AM763" s="141">
        <v>105.5</v>
      </c>
      <c r="AN763" s="141">
        <v>108.2</v>
      </c>
      <c r="AO763" s="141">
        <v>109.3</v>
      </c>
      <c r="AP763" s="141">
        <v>107.9</v>
      </c>
      <c r="AQ763" s="141">
        <v>109.6</v>
      </c>
      <c r="AR763" s="141">
        <v>109.7</v>
      </c>
      <c r="AS763" s="141">
        <v>110.4</v>
      </c>
      <c r="AT763" s="141">
        <v>110.8</v>
      </c>
      <c r="AU763" s="141">
        <v>110.9</v>
      </c>
      <c r="AV763" s="141">
        <v>110.9</v>
      </c>
      <c r="AW763" s="141">
        <v>111.1</v>
      </c>
      <c r="AX763" s="141">
        <v>111.1</v>
      </c>
      <c r="AY763" s="141">
        <v>111.6</v>
      </c>
      <c r="AZ763" s="141">
        <v>115.5</v>
      </c>
      <c r="BA763" s="141">
        <v>115.2</v>
      </c>
      <c r="BB763" s="141">
        <v>115.7</v>
      </c>
      <c r="BC763" s="141">
        <v>115.9</v>
      </c>
      <c r="BD763" s="141">
        <v>115.7</v>
      </c>
      <c r="BE763" s="141">
        <v>115.8</v>
      </c>
      <c r="BF763" s="141">
        <v>114.8</v>
      </c>
      <c r="BG763" s="141">
        <v>114.8</v>
      </c>
      <c r="BH763" s="141">
        <v>114.8</v>
      </c>
      <c r="BI763" s="141">
        <v>115</v>
      </c>
      <c r="BJ763" s="141">
        <v>115.5</v>
      </c>
      <c r="BK763" s="141">
        <v>115.8</v>
      </c>
      <c r="BL763" s="141">
        <v>117.7</v>
      </c>
      <c r="BM763" s="141">
        <v>117.6</v>
      </c>
      <c r="BN763" s="141">
        <v>117.6</v>
      </c>
      <c r="BO763" s="141">
        <v>119.8</v>
      </c>
      <c r="BP763" s="141">
        <v>120</v>
      </c>
      <c r="BQ763" s="141">
        <v>120</v>
      </c>
      <c r="BR763" s="141">
        <v>120.3</v>
      </c>
      <c r="BS763" s="141">
        <v>119</v>
      </c>
      <c r="BT763" s="141">
        <v>119</v>
      </c>
      <c r="BU763" s="141">
        <v>119.3</v>
      </c>
      <c r="BV763" s="141">
        <v>119.4</v>
      </c>
      <c r="BW763" s="141">
        <v>119.6</v>
      </c>
      <c r="BX763" s="141">
        <v>121.1</v>
      </c>
      <c r="BY763" s="141">
        <v>120.8</v>
      </c>
      <c r="BZ763" s="141">
        <v>121.6</v>
      </c>
      <c r="CA763" s="141">
        <v>121.8</v>
      </c>
      <c r="CB763" s="141">
        <v>120.6</v>
      </c>
      <c r="CC763" s="141">
        <v>123</v>
      </c>
      <c r="CD763" s="141">
        <v>123.5</v>
      </c>
      <c r="CE763" s="141">
        <v>123.9</v>
      </c>
      <c r="CF763" s="141">
        <v>124.1</v>
      </c>
      <c r="CG763" s="141">
        <v>124.1</v>
      </c>
      <c r="CH763" s="141">
        <v>124.5</v>
      </c>
      <c r="CI763" s="141">
        <v>124.5</v>
      </c>
      <c r="CJ763" s="141">
        <v>124.8</v>
      </c>
      <c r="CK763" s="141">
        <v>125</v>
      </c>
      <c r="CL763" s="141">
        <v>125.6</v>
      </c>
    </row>
    <row r="764" spans="1:90" x14ac:dyDescent="0.2">
      <c r="A764" s="138" t="s">
        <v>4265</v>
      </c>
      <c r="B764" s="138" t="s">
        <v>2383</v>
      </c>
      <c r="C764" s="139">
        <v>1.8976</v>
      </c>
      <c r="D764" s="141">
        <v>100.3</v>
      </c>
      <c r="E764" s="141">
        <v>100.5</v>
      </c>
      <c r="F764" s="141">
        <v>100.7</v>
      </c>
      <c r="G764" s="141">
        <v>101.2</v>
      </c>
      <c r="H764" s="141">
        <v>101.3</v>
      </c>
      <c r="I764" s="141">
        <v>101.3</v>
      </c>
      <c r="J764" s="141">
        <v>101.3</v>
      </c>
      <c r="K764" s="141">
        <v>101.4</v>
      </c>
      <c r="L764" s="141">
        <v>101.2</v>
      </c>
      <c r="M764" s="141">
        <v>101</v>
      </c>
      <c r="N764" s="141">
        <v>101</v>
      </c>
      <c r="O764" s="141">
        <v>101.5</v>
      </c>
      <c r="P764" s="141">
        <v>101.6</v>
      </c>
      <c r="Q764" s="141">
        <v>101.6</v>
      </c>
      <c r="R764" s="141">
        <v>101.6</v>
      </c>
      <c r="S764" s="141">
        <v>101.9</v>
      </c>
      <c r="T764" s="141">
        <v>101.9</v>
      </c>
      <c r="U764" s="141">
        <v>102.9</v>
      </c>
      <c r="V764" s="141">
        <v>103.1</v>
      </c>
      <c r="W764" s="141">
        <v>103.2</v>
      </c>
      <c r="X764" s="141">
        <v>102.5</v>
      </c>
      <c r="Y764" s="141">
        <v>103.4</v>
      </c>
      <c r="Z764" s="141">
        <v>102.7</v>
      </c>
      <c r="AA764" s="141">
        <v>102.6</v>
      </c>
      <c r="AB764" s="141">
        <v>104.3</v>
      </c>
      <c r="AC764" s="141">
        <v>105.2</v>
      </c>
      <c r="AD764" s="141">
        <v>105.3</v>
      </c>
      <c r="AE764" s="141">
        <v>104.7</v>
      </c>
      <c r="AF764" s="141">
        <v>104.7</v>
      </c>
      <c r="AG764" s="141">
        <v>104</v>
      </c>
      <c r="AH764" s="141">
        <v>103.9</v>
      </c>
      <c r="AI764" s="141">
        <v>103.9</v>
      </c>
      <c r="AJ764" s="141">
        <v>103.9</v>
      </c>
      <c r="AK764" s="141">
        <v>103.9</v>
      </c>
      <c r="AL764" s="141">
        <v>103.8</v>
      </c>
      <c r="AM764" s="141">
        <v>103.9</v>
      </c>
      <c r="AN764" s="141">
        <v>108.9</v>
      </c>
      <c r="AO764" s="141">
        <v>108.9</v>
      </c>
      <c r="AP764" s="141">
        <v>108.8</v>
      </c>
      <c r="AQ764" s="141">
        <v>108.9</v>
      </c>
      <c r="AR764" s="141">
        <v>108.9</v>
      </c>
      <c r="AS764" s="141">
        <v>109</v>
      </c>
      <c r="AT764" s="141">
        <v>109.7</v>
      </c>
      <c r="AU764" s="141">
        <v>109.9</v>
      </c>
      <c r="AV764" s="141">
        <v>109.9</v>
      </c>
      <c r="AW764" s="141">
        <v>110</v>
      </c>
      <c r="AX764" s="141">
        <v>110</v>
      </c>
      <c r="AY764" s="141">
        <v>110.2</v>
      </c>
      <c r="AZ764" s="141">
        <v>111.8</v>
      </c>
      <c r="BA764" s="141">
        <v>111.1</v>
      </c>
      <c r="BB764" s="141">
        <v>111.5</v>
      </c>
      <c r="BC764" s="141">
        <v>112.2</v>
      </c>
      <c r="BD764" s="141">
        <v>112.2</v>
      </c>
      <c r="BE764" s="141">
        <v>112.2</v>
      </c>
      <c r="BF764" s="141">
        <v>110.2</v>
      </c>
      <c r="BG764" s="141">
        <v>110.2</v>
      </c>
      <c r="BH764" s="141">
        <v>110.1</v>
      </c>
      <c r="BI764" s="141">
        <v>110.1</v>
      </c>
      <c r="BJ764" s="141">
        <v>110.1</v>
      </c>
      <c r="BK764" s="141">
        <v>110.1</v>
      </c>
      <c r="BL764" s="141">
        <v>114.2</v>
      </c>
      <c r="BM764" s="141">
        <v>114</v>
      </c>
      <c r="BN764" s="141">
        <v>114</v>
      </c>
      <c r="BO764" s="141">
        <v>113.7</v>
      </c>
      <c r="BP764" s="141">
        <v>113.9</v>
      </c>
      <c r="BQ764" s="141">
        <v>114.1</v>
      </c>
      <c r="BR764" s="141">
        <v>114.2</v>
      </c>
      <c r="BS764" s="141">
        <v>114.2</v>
      </c>
      <c r="BT764" s="141">
        <v>114.2</v>
      </c>
      <c r="BU764" s="141">
        <v>114.2</v>
      </c>
      <c r="BV764" s="141">
        <v>114.4</v>
      </c>
      <c r="BW764" s="141">
        <v>114.3</v>
      </c>
      <c r="BX764" s="141">
        <v>113.7</v>
      </c>
      <c r="BY764" s="141">
        <v>112.2</v>
      </c>
      <c r="BZ764" s="141">
        <v>112.9</v>
      </c>
      <c r="CA764" s="141">
        <v>112.4</v>
      </c>
      <c r="CB764" s="141">
        <v>111.8</v>
      </c>
      <c r="CC764" s="141">
        <v>116.8</v>
      </c>
      <c r="CD764" s="141">
        <v>117.3</v>
      </c>
      <c r="CE764" s="141">
        <v>118</v>
      </c>
      <c r="CF764" s="141">
        <v>118</v>
      </c>
      <c r="CG764" s="141">
        <v>118</v>
      </c>
      <c r="CH764" s="141">
        <v>118.1</v>
      </c>
      <c r="CI764" s="141">
        <v>118.1</v>
      </c>
      <c r="CJ764" s="141">
        <v>118.3</v>
      </c>
      <c r="CK764" s="141">
        <v>118.4</v>
      </c>
      <c r="CL764" s="141">
        <v>118.9</v>
      </c>
    </row>
    <row r="765" spans="1:90" x14ac:dyDescent="0.2">
      <c r="A765" s="138" t="s">
        <v>4266</v>
      </c>
      <c r="B765" s="138" t="s">
        <v>2385</v>
      </c>
      <c r="C765" s="139">
        <v>0.40572000000000003</v>
      </c>
      <c r="D765" s="141">
        <v>100.6</v>
      </c>
      <c r="E765" s="141">
        <v>100.8</v>
      </c>
      <c r="F765" s="141">
        <v>101.1</v>
      </c>
      <c r="G765" s="141">
        <v>102.2</v>
      </c>
      <c r="H765" s="141">
        <v>102.2</v>
      </c>
      <c r="I765" s="141">
        <v>102.7</v>
      </c>
      <c r="J765" s="141">
        <v>102.7</v>
      </c>
      <c r="K765" s="141">
        <v>102.7</v>
      </c>
      <c r="L765" s="141">
        <v>102.7</v>
      </c>
      <c r="M765" s="141">
        <v>103.8</v>
      </c>
      <c r="N765" s="141">
        <v>103.9</v>
      </c>
      <c r="O765" s="141">
        <v>103.9</v>
      </c>
      <c r="P765" s="141">
        <v>104</v>
      </c>
      <c r="Q765" s="141">
        <v>104.4</v>
      </c>
      <c r="R765" s="141">
        <v>104.7</v>
      </c>
      <c r="S765" s="141">
        <v>105.3</v>
      </c>
      <c r="T765" s="141">
        <v>105.3</v>
      </c>
      <c r="U765" s="141">
        <v>105.3</v>
      </c>
      <c r="V765" s="141">
        <v>106.5</v>
      </c>
      <c r="W765" s="141">
        <v>107.4</v>
      </c>
      <c r="X765" s="141">
        <v>107.4</v>
      </c>
      <c r="Y765" s="141">
        <v>107.4</v>
      </c>
      <c r="Z765" s="141">
        <v>107.4</v>
      </c>
      <c r="AA765" s="141">
        <v>107.4</v>
      </c>
      <c r="AB765" s="141">
        <v>107.4</v>
      </c>
      <c r="AC765" s="141">
        <v>108</v>
      </c>
      <c r="AD765" s="141">
        <v>108.7</v>
      </c>
      <c r="AE765" s="141">
        <v>109.5</v>
      </c>
      <c r="AF765" s="141">
        <v>109.5</v>
      </c>
      <c r="AG765" s="141">
        <v>109.5</v>
      </c>
      <c r="AH765" s="141">
        <v>109.5</v>
      </c>
      <c r="AI765" s="141">
        <v>110.3</v>
      </c>
      <c r="AJ765" s="141">
        <v>110.5</v>
      </c>
      <c r="AK765" s="141">
        <v>110.5</v>
      </c>
      <c r="AL765" s="141">
        <v>110.5</v>
      </c>
      <c r="AM765" s="141">
        <v>111.1</v>
      </c>
      <c r="AN765" s="141">
        <v>111.2</v>
      </c>
      <c r="AO765" s="141">
        <v>111.2</v>
      </c>
      <c r="AP765" s="141">
        <v>111.2</v>
      </c>
      <c r="AQ765" s="141">
        <v>111.9</v>
      </c>
      <c r="AR765" s="141">
        <v>112.1</v>
      </c>
      <c r="AS765" s="141">
        <v>112.8</v>
      </c>
      <c r="AT765" s="141">
        <v>112.8</v>
      </c>
      <c r="AU765" s="141">
        <v>112.8</v>
      </c>
      <c r="AV765" s="141">
        <v>112.8</v>
      </c>
      <c r="AW765" s="141">
        <v>112.8</v>
      </c>
      <c r="AX765" s="141">
        <v>112.8</v>
      </c>
      <c r="AY765" s="141">
        <v>112.8</v>
      </c>
      <c r="AZ765" s="141">
        <v>122</v>
      </c>
      <c r="BA765" s="141">
        <v>122</v>
      </c>
      <c r="BB765" s="141">
        <v>122.1</v>
      </c>
      <c r="BC765" s="141">
        <v>122.6</v>
      </c>
      <c r="BD765" s="141">
        <v>122.7</v>
      </c>
      <c r="BE765" s="141">
        <v>122.7</v>
      </c>
      <c r="BF765" s="141">
        <v>122.7</v>
      </c>
      <c r="BG765" s="141">
        <v>122.7</v>
      </c>
      <c r="BH765" s="141">
        <v>122.6</v>
      </c>
      <c r="BI765" s="141">
        <v>123.2</v>
      </c>
      <c r="BJ765" s="141">
        <v>123.2</v>
      </c>
      <c r="BK765" s="141">
        <v>123.2</v>
      </c>
      <c r="BL765" s="141">
        <v>123.5</v>
      </c>
      <c r="BM765" s="141">
        <v>123.5</v>
      </c>
      <c r="BN765" s="141">
        <v>123.7</v>
      </c>
      <c r="BO765" s="141">
        <v>123.5</v>
      </c>
      <c r="BP765" s="141">
        <v>123.9</v>
      </c>
      <c r="BQ765" s="141">
        <v>124</v>
      </c>
      <c r="BR765" s="141">
        <v>124</v>
      </c>
      <c r="BS765" s="141">
        <v>124</v>
      </c>
      <c r="BT765" s="141">
        <v>124.2</v>
      </c>
      <c r="BU765" s="141">
        <v>125</v>
      </c>
      <c r="BV765" s="141">
        <v>125.6</v>
      </c>
      <c r="BW765" s="141">
        <v>125.6</v>
      </c>
      <c r="BX765" s="141">
        <v>128</v>
      </c>
      <c r="BY765" s="141">
        <v>128.30000000000001</v>
      </c>
      <c r="BZ765" s="141">
        <v>128.9</v>
      </c>
      <c r="CA765" s="141">
        <v>131.4</v>
      </c>
      <c r="CB765" s="141">
        <v>134.80000000000001</v>
      </c>
      <c r="CC765" s="141">
        <v>134.80000000000001</v>
      </c>
      <c r="CD765" s="141">
        <v>136</v>
      </c>
      <c r="CE765" s="141">
        <v>136.4</v>
      </c>
      <c r="CF765" s="141">
        <v>137.19999999999999</v>
      </c>
      <c r="CG765" s="141">
        <v>137.5</v>
      </c>
      <c r="CH765" s="141">
        <v>137.80000000000001</v>
      </c>
      <c r="CI765" s="141">
        <v>137.80000000000001</v>
      </c>
      <c r="CJ765" s="141">
        <v>137.9</v>
      </c>
      <c r="CK765" s="141">
        <v>138</v>
      </c>
      <c r="CL765" s="141">
        <v>138.4</v>
      </c>
    </row>
    <row r="766" spans="1:90" x14ac:dyDescent="0.2">
      <c r="A766" s="138" t="s">
        <v>4267</v>
      </c>
      <c r="B766" s="138" t="s">
        <v>2387</v>
      </c>
      <c r="C766" s="139">
        <v>0.74744999999999995</v>
      </c>
      <c r="D766" s="141">
        <v>101</v>
      </c>
      <c r="E766" s="141">
        <v>101.3</v>
      </c>
      <c r="F766" s="141">
        <v>101.3</v>
      </c>
      <c r="G766" s="141">
        <v>103.7</v>
      </c>
      <c r="H766" s="141">
        <v>103.7</v>
      </c>
      <c r="I766" s="141">
        <v>103.6</v>
      </c>
      <c r="J766" s="141">
        <v>103.4</v>
      </c>
      <c r="K766" s="141">
        <v>103.4</v>
      </c>
      <c r="L766" s="141">
        <v>103.3</v>
      </c>
      <c r="M766" s="141">
        <v>102.8</v>
      </c>
      <c r="N766" s="141">
        <v>103</v>
      </c>
      <c r="O766" s="141">
        <v>103.6</v>
      </c>
      <c r="P766" s="141">
        <v>103.6</v>
      </c>
      <c r="Q766" s="141">
        <v>102.5</v>
      </c>
      <c r="R766" s="141">
        <v>102.2</v>
      </c>
      <c r="S766" s="141">
        <v>104</v>
      </c>
      <c r="T766" s="141">
        <v>104</v>
      </c>
      <c r="U766" s="141">
        <v>104.1</v>
      </c>
      <c r="V766" s="141">
        <v>104.3</v>
      </c>
      <c r="W766" s="141">
        <v>104.4</v>
      </c>
      <c r="X766" s="141">
        <v>104.4</v>
      </c>
      <c r="Y766" s="141">
        <v>104.5</v>
      </c>
      <c r="Z766" s="141">
        <v>104.5</v>
      </c>
      <c r="AA766" s="141">
        <v>104.5</v>
      </c>
      <c r="AB766" s="141">
        <v>104.8</v>
      </c>
      <c r="AC766" s="141">
        <v>104.8</v>
      </c>
      <c r="AD766" s="141">
        <v>104.9</v>
      </c>
      <c r="AE766" s="141">
        <v>106.4</v>
      </c>
      <c r="AF766" s="141">
        <v>106.5</v>
      </c>
      <c r="AG766" s="141">
        <v>106.5</v>
      </c>
      <c r="AH766" s="141">
        <v>106.7</v>
      </c>
      <c r="AI766" s="141">
        <v>107.8</v>
      </c>
      <c r="AJ766" s="141">
        <v>109</v>
      </c>
      <c r="AK766" s="141">
        <v>109.5</v>
      </c>
      <c r="AL766" s="141">
        <v>108.6</v>
      </c>
      <c r="AM766" s="141">
        <v>108.5</v>
      </c>
      <c r="AN766" s="141">
        <v>108.7</v>
      </c>
      <c r="AO766" s="141">
        <v>111.7</v>
      </c>
      <c r="AP766" s="141">
        <v>112.3</v>
      </c>
      <c r="AQ766" s="141">
        <v>115.7</v>
      </c>
      <c r="AR766" s="141">
        <v>115.7</v>
      </c>
      <c r="AS766" s="141">
        <v>117.6</v>
      </c>
      <c r="AT766" s="141">
        <v>117.8</v>
      </c>
      <c r="AU766" s="141">
        <v>117.9</v>
      </c>
      <c r="AV766" s="141">
        <v>117.9</v>
      </c>
      <c r="AW766" s="141">
        <v>118.6</v>
      </c>
      <c r="AX766" s="141">
        <v>118.6</v>
      </c>
      <c r="AY766" s="141">
        <v>118.6</v>
      </c>
      <c r="AZ766" s="141">
        <v>122.9</v>
      </c>
      <c r="BA766" s="141">
        <v>122.8</v>
      </c>
      <c r="BB766" s="141">
        <v>121.9</v>
      </c>
      <c r="BC766" s="141">
        <v>121.9</v>
      </c>
      <c r="BD766" s="141">
        <v>122.1</v>
      </c>
      <c r="BE766" s="141">
        <v>122.1</v>
      </c>
      <c r="BF766" s="141">
        <v>121.5</v>
      </c>
      <c r="BG766" s="141">
        <v>121.5</v>
      </c>
      <c r="BH766" s="141">
        <v>122.1</v>
      </c>
      <c r="BI766" s="141">
        <v>122.1</v>
      </c>
      <c r="BJ766" s="141">
        <v>124</v>
      </c>
      <c r="BK766" s="141">
        <v>125.9</v>
      </c>
      <c r="BL766" s="141">
        <v>125.9</v>
      </c>
      <c r="BM766" s="141">
        <v>125</v>
      </c>
      <c r="BN766" s="141">
        <v>125.1</v>
      </c>
      <c r="BO766" s="141">
        <v>132.30000000000001</v>
      </c>
      <c r="BP766" s="141">
        <v>132.80000000000001</v>
      </c>
      <c r="BQ766" s="141">
        <v>132.80000000000001</v>
      </c>
      <c r="BR766" s="141">
        <v>132.80000000000001</v>
      </c>
      <c r="BS766" s="141">
        <v>125.1</v>
      </c>
      <c r="BT766" s="141">
        <v>125.1</v>
      </c>
      <c r="BU766" s="141">
        <v>125.5</v>
      </c>
      <c r="BV766" s="141">
        <v>125.6</v>
      </c>
      <c r="BW766" s="141">
        <v>125.9</v>
      </c>
      <c r="BX766" s="141">
        <v>128.6</v>
      </c>
      <c r="BY766" s="141">
        <v>129.19999999999999</v>
      </c>
      <c r="BZ766" s="141">
        <v>128.5</v>
      </c>
      <c r="CA766" s="141">
        <v>128.6</v>
      </c>
      <c r="CB766" s="141">
        <v>121.3</v>
      </c>
      <c r="CC766" s="141">
        <v>121.4</v>
      </c>
      <c r="CD766" s="141">
        <v>122.1</v>
      </c>
      <c r="CE766" s="141">
        <v>122</v>
      </c>
      <c r="CF766" s="141">
        <v>122.6</v>
      </c>
      <c r="CG766" s="141">
        <v>122.3</v>
      </c>
      <c r="CH766" s="141">
        <v>123.3</v>
      </c>
      <c r="CI766" s="141">
        <v>123.7</v>
      </c>
      <c r="CJ766" s="141">
        <v>124.4</v>
      </c>
      <c r="CK766" s="141">
        <v>124.4</v>
      </c>
      <c r="CL766" s="141">
        <v>124.5</v>
      </c>
    </row>
    <row r="767" spans="1:90" x14ac:dyDescent="0.2">
      <c r="A767" s="138" t="s">
        <v>4268</v>
      </c>
      <c r="B767" s="138" t="s">
        <v>2389</v>
      </c>
      <c r="C767" s="139">
        <v>0.29308000000000001</v>
      </c>
      <c r="D767" s="141">
        <v>99.9</v>
      </c>
      <c r="E767" s="141">
        <v>99.9</v>
      </c>
      <c r="F767" s="141">
        <v>100</v>
      </c>
      <c r="G767" s="141">
        <v>101</v>
      </c>
      <c r="H767" s="141">
        <v>101</v>
      </c>
      <c r="I767" s="141">
        <v>101.2</v>
      </c>
      <c r="J767" s="141">
        <v>101.2</v>
      </c>
      <c r="K767" s="141">
        <v>101.2</v>
      </c>
      <c r="L767" s="141">
        <v>101.2</v>
      </c>
      <c r="M767" s="141">
        <v>101.2</v>
      </c>
      <c r="N767" s="141">
        <v>101.2</v>
      </c>
      <c r="O767" s="141">
        <v>101.2</v>
      </c>
      <c r="P767" s="141">
        <v>101.8</v>
      </c>
      <c r="Q767" s="141">
        <v>101.8</v>
      </c>
      <c r="R767" s="141">
        <v>101.8</v>
      </c>
      <c r="S767" s="141">
        <v>102.5</v>
      </c>
      <c r="T767" s="141">
        <v>102.5</v>
      </c>
      <c r="U767" s="141">
        <v>103</v>
      </c>
      <c r="V767" s="141">
        <v>103.1</v>
      </c>
      <c r="W767" s="141">
        <v>103.1</v>
      </c>
      <c r="X767" s="141">
        <v>103.1</v>
      </c>
      <c r="Y767" s="141">
        <v>103.1</v>
      </c>
      <c r="Z767" s="141">
        <v>103.1</v>
      </c>
      <c r="AA767" s="141">
        <v>103.1</v>
      </c>
      <c r="AB767" s="141">
        <v>104.4</v>
      </c>
      <c r="AC767" s="141">
        <v>104.4</v>
      </c>
      <c r="AD767" s="141">
        <v>104.4</v>
      </c>
      <c r="AE767" s="141">
        <v>105.5</v>
      </c>
      <c r="AF767" s="141">
        <v>105.7</v>
      </c>
      <c r="AG767" s="141">
        <v>105.7</v>
      </c>
      <c r="AH767" s="141">
        <v>105.7</v>
      </c>
      <c r="AI767" s="141">
        <v>105.7</v>
      </c>
      <c r="AJ767" s="141">
        <v>105.7</v>
      </c>
      <c r="AK767" s="141">
        <v>106.1</v>
      </c>
      <c r="AL767" s="141">
        <v>106.1</v>
      </c>
      <c r="AM767" s="141">
        <v>106.1</v>
      </c>
      <c r="AN767" s="141">
        <v>106.1</v>
      </c>
      <c r="AO767" s="141">
        <v>106.1</v>
      </c>
      <c r="AP767" s="141">
        <v>106.2</v>
      </c>
      <c r="AQ767" s="141">
        <v>107</v>
      </c>
      <c r="AR767" s="141">
        <v>107.8</v>
      </c>
      <c r="AS767" s="141">
        <v>107.8</v>
      </c>
      <c r="AT767" s="141">
        <v>107.8</v>
      </c>
      <c r="AU767" s="141">
        <v>107.8</v>
      </c>
      <c r="AV767" s="141">
        <v>107.8</v>
      </c>
      <c r="AW767" s="141">
        <v>107.8</v>
      </c>
      <c r="AX767" s="141">
        <v>107.8</v>
      </c>
      <c r="AY767" s="141">
        <v>109.1</v>
      </c>
      <c r="AZ767" s="141">
        <v>115</v>
      </c>
      <c r="BA767" s="141">
        <v>115</v>
      </c>
      <c r="BB767" s="141">
        <v>115</v>
      </c>
      <c r="BC767" s="141">
        <v>115</v>
      </c>
      <c r="BD767" s="141">
        <v>115</v>
      </c>
      <c r="BE767" s="141">
        <v>115</v>
      </c>
      <c r="BF767" s="141">
        <v>115</v>
      </c>
      <c r="BG767" s="141">
        <v>115</v>
      </c>
      <c r="BH767" s="141">
        <v>114.8</v>
      </c>
      <c r="BI767" s="141">
        <v>115</v>
      </c>
      <c r="BJ767" s="141">
        <v>115.6</v>
      </c>
      <c r="BK767" s="141">
        <v>115.6</v>
      </c>
      <c r="BL767" s="141">
        <v>115.6</v>
      </c>
      <c r="BM767" s="141">
        <v>115.6</v>
      </c>
      <c r="BN767" s="141">
        <v>115.6</v>
      </c>
      <c r="BO767" s="141">
        <v>117.9</v>
      </c>
      <c r="BP767" s="141">
        <v>117.9</v>
      </c>
      <c r="BQ767" s="141">
        <v>117.9</v>
      </c>
      <c r="BR767" s="141">
        <v>117.9</v>
      </c>
      <c r="BS767" s="141">
        <v>117.9</v>
      </c>
      <c r="BT767" s="141">
        <v>117.9</v>
      </c>
      <c r="BU767" s="141">
        <v>117.9</v>
      </c>
      <c r="BV767" s="141">
        <v>117.9</v>
      </c>
      <c r="BW767" s="141">
        <v>119.1</v>
      </c>
      <c r="BX767" s="141">
        <v>121</v>
      </c>
      <c r="BY767" s="141">
        <v>122.1</v>
      </c>
      <c r="BZ767" s="141">
        <v>123.4</v>
      </c>
      <c r="CA767" s="141">
        <v>123.4</v>
      </c>
      <c r="CB767" s="141">
        <v>123.4</v>
      </c>
      <c r="CC767" s="141">
        <v>124.1</v>
      </c>
      <c r="CD767" s="141">
        <v>124.3</v>
      </c>
      <c r="CE767" s="141">
        <v>124.3</v>
      </c>
      <c r="CF767" s="141">
        <v>124.4</v>
      </c>
      <c r="CG767" s="141">
        <v>124.5</v>
      </c>
      <c r="CH767" s="141">
        <v>124.5</v>
      </c>
      <c r="CI767" s="141">
        <v>124.5</v>
      </c>
      <c r="CJ767" s="141">
        <v>124.5</v>
      </c>
      <c r="CK767" s="141">
        <v>124.5</v>
      </c>
      <c r="CL767" s="141">
        <v>124.9</v>
      </c>
    </row>
    <row r="768" spans="1:90" x14ac:dyDescent="0.2">
      <c r="A768" s="138" t="s">
        <v>4269</v>
      </c>
      <c r="B768" s="138" t="s">
        <v>2391</v>
      </c>
      <c r="C768" s="139">
        <v>0.88049999999999995</v>
      </c>
      <c r="D768" s="141">
        <v>100.3</v>
      </c>
      <c r="E768" s="141">
        <v>100.3</v>
      </c>
      <c r="F768" s="141">
        <v>100.3</v>
      </c>
      <c r="G768" s="141">
        <v>100.7</v>
      </c>
      <c r="H768" s="141">
        <v>100.8</v>
      </c>
      <c r="I768" s="141">
        <v>100.8</v>
      </c>
      <c r="J768" s="141">
        <v>102.5</v>
      </c>
      <c r="K768" s="141">
        <v>101.5</v>
      </c>
      <c r="L768" s="141">
        <v>102.3</v>
      </c>
      <c r="M768" s="141">
        <v>103</v>
      </c>
      <c r="N768" s="141">
        <v>104.7</v>
      </c>
      <c r="O768" s="141">
        <v>104.7</v>
      </c>
      <c r="P768" s="141">
        <v>104.7</v>
      </c>
      <c r="Q768" s="141">
        <v>104.7</v>
      </c>
      <c r="R768" s="141">
        <v>104.7</v>
      </c>
      <c r="S768" s="141">
        <v>104.3</v>
      </c>
      <c r="T768" s="141">
        <v>104.3</v>
      </c>
      <c r="U768" s="141">
        <v>104.3</v>
      </c>
      <c r="V768" s="141">
        <v>104.3</v>
      </c>
      <c r="W768" s="141">
        <v>104.5</v>
      </c>
      <c r="X768" s="141">
        <v>104.5</v>
      </c>
      <c r="Y768" s="141">
        <v>106.3</v>
      </c>
      <c r="Z768" s="141">
        <v>100.5</v>
      </c>
      <c r="AA768" s="141">
        <v>103</v>
      </c>
      <c r="AB768" s="141">
        <v>103.5</v>
      </c>
      <c r="AC768" s="141">
        <v>103.5</v>
      </c>
      <c r="AD768" s="141">
        <v>103.6</v>
      </c>
      <c r="AE768" s="141">
        <v>103.3</v>
      </c>
      <c r="AF768" s="141">
        <v>103.3</v>
      </c>
      <c r="AG768" s="141">
        <v>103.3</v>
      </c>
      <c r="AH768" s="141">
        <v>103.4</v>
      </c>
      <c r="AI768" s="141">
        <v>103.5</v>
      </c>
      <c r="AJ768" s="141">
        <v>103.5</v>
      </c>
      <c r="AK768" s="141">
        <v>103.5</v>
      </c>
      <c r="AL768" s="141">
        <v>103.5</v>
      </c>
      <c r="AM768" s="141">
        <v>103.5</v>
      </c>
      <c r="AN768" s="141">
        <v>105.5</v>
      </c>
      <c r="AO768" s="141">
        <v>108</v>
      </c>
      <c r="AP768" s="141">
        <v>101.3</v>
      </c>
      <c r="AQ768" s="141">
        <v>105.8</v>
      </c>
      <c r="AR768" s="141">
        <v>105.9</v>
      </c>
      <c r="AS768" s="141">
        <v>107.1</v>
      </c>
      <c r="AT768" s="141">
        <v>107.1</v>
      </c>
      <c r="AU768" s="141">
        <v>107.1</v>
      </c>
      <c r="AV768" s="141">
        <v>107.1</v>
      </c>
      <c r="AW768" s="141">
        <v>107.1</v>
      </c>
      <c r="AX768" s="141">
        <v>107.1</v>
      </c>
      <c r="AY768" s="141">
        <v>108.6</v>
      </c>
      <c r="AZ768" s="141">
        <v>114.5</v>
      </c>
      <c r="BA768" s="141">
        <v>114.2</v>
      </c>
      <c r="BB768" s="141">
        <v>116.5</v>
      </c>
      <c r="BC768" s="141">
        <v>115.8</v>
      </c>
      <c r="BD768" s="141">
        <v>114.9</v>
      </c>
      <c r="BE768" s="141">
        <v>115.3</v>
      </c>
      <c r="BF768" s="141">
        <v>115.2</v>
      </c>
      <c r="BG768" s="141">
        <v>115.1</v>
      </c>
      <c r="BH768" s="141">
        <v>115.1</v>
      </c>
      <c r="BI768" s="141">
        <v>115.8</v>
      </c>
      <c r="BJ768" s="141">
        <v>116</v>
      </c>
      <c r="BK768" s="141">
        <v>116.1</v>
      </c>
      <c r="BL768" s="141">
        <v>116.4</v>
      </c>
      <c r="BM768" s="141">
        <v>116.8</v>
      </c>
      <c r="BN768" s="141">
        <v>116.9</v>
      </c>
      <c r="BO768" s="141">
        <v>120.9</v>
      </c>
      <c r="BP768" s="141">
        <v>120.9</v>
      </c>
      <c r="BQ768" s="141">
        <v>120.6</v>
      </c>
      <c r="BR768" s="141">
        <v>122</v>
      </c>
      <c r="BS768" s="141">
        <v>122</v>
      </c>
      <c r="BT768" s="141">
        <v>122.2</v>
      </c>
      <c r="BU768" s="141">
        <v>122.8</v>
      </c>
      <c r="BV768" s="141">
        <v>122.7</v>
      </c>
      <c r="BW768" s="141">
        <v>123.1</v>
      </c>
      <c r="BX768" s="141">
        <v>127.6</v>
      </c>
      <c r="BY768" s="141">
        <v>128.4</v>
      </c>
      <c r="BZ768" s="141">
        <v>130.5</v>
      </c>
      <c r="CA768" s="141">
        <v>131.19999999999999</v>
      </c>
      <c r="CB768" s="141">
        <v>131.4</v>
      </c>
      <c r="CC768" s="141">
        <v>131.69999999999999</v>
      </c>
      <c r="CD768" s="141">
        <v>132.1</v>
      </c>
      <c r="CE768" s="141">
        <v>132.19999999999999</v>
      </c>
      <c r="CF768" s="141">
        <v>132.19999999999999</v>
      </c>
      <c r="CG768" s="141">
        <v>132.5</v>
      </c>
      <c r="CH768" s="141">
        <v>132.9</v>
      </c>
      <c r="CI768" s="141">
        <v>132.9</v>
      </c>
      <c r="CJ768" s="141">
        <v>132.9</v>
      </c>
      <c r="CK768" s="141">
        <v>133.6</v>
      </c>
      <c r="CL768" s="141">
        <v>135.1</v>
      </c>
    </row>
    <row r="769" spans="1:90" x14ac:dyDescent="0.2">
      <c r="A769" s="138" t="s">
        <v>4270</v>
      </c>
      <c r="B769" s="138" t="s">
        <v>2393</v>
      </c>
      <c r="C769" s="139">
        <v>6.7099999999999998E-3</v>
      </c>
      <c r="D769" s="141">
        <v>100.4</v>
      </c>
      <c r="E769" s="141">
        <v>100.4</v>
      </c>
      <c r="F769" s="141">
        <v>100.4</v>
      </c>
      <c r="G769" s="141">
        <v>106.7</v>
      </c>
      <c r="H769" s="141">
        <v>106.7</v>
      </c>
      <c r="I769" s="141">
        <v>106.7</v>
      </c>
      <c r="J769" s="141">
        <v>106.7</v>
      </c>
      <c r="K769" s="141">
        <v>106.2</v>
      </c>
      <c r="L769" s="141">
        <v>106.2</v>
      </c>
      <c r="M769" s="141">
        <v>106.4</v>
      </c>
      <c r="N769" s="141">
        <v>106.8</v>
      </c>
      <c r="O769" s="141">
        <v>106.8</v>
      </c>
      <c r="P769" s="141">
        <v>106.8</v>
      </c>
      <c r="Q769" s="141">
        <v>106.8</v>
      </c>
      <c r="R769" s="141">
        <v>106.8</v>
      </c>
      <c r="S769" s="141">
        <v>112.5</v>
      </c>
      <c r="T769" s="141">
        <v>113.2</v>
      </c>
      <c r="U769" s="141">
        <v>113.2</v>
      </c>
      <c r="V769" s="141">
        <v>113.2</v>
      </c>
      <c r="W769" s="141">
        <v>113.2</v>
      </c>
      <c r="X769" s="141">
        <v>113.2</v>
      </c>
      <c r="Y769" s="141">
        <v>114.8</v>
      </c>
      <c r="Z769" s="141">
        <v>116.4</v>
      </c>
      <c r="AA769" s="141">
        <v>116.4</v>
      </c>
      <c r="AB769" s="141">
        <v>116.6</v>
      </c>
      <c r="AC769" s="141">
        <v>116.6</v>
      </c>
      <c r="AD769" s="141">
        <v>118</v>
      </c>
      <c r="AE769" s="141">
        <v>118.4</v>
      </c>
      <c r="AF769" s="141">
        <v>118.9</v>
      </c>
      <c r="AG769" s="141">
        <v>118.5</v>
      </c>
      <c r="AH769" s="141">
        <v>118.4</v>
      </c>
      <c r="AI769" s="141">
        <v>118.4</v>
      </c>
      <c r="AJ769" s="141">
        <v>118.4</v>
      </c>
      <c r="AK769" s="141">
        <v>118.4</v>
      </c>
      <c r="AL769" s="141">
        <v>119.4</v>
      </c>
      <c r="AM769" s="141">
        <v>122.1</v>
      </c>
      <c r="AN769" s="141">
        <v>127.5</v>
      </c>
      <c r="AO769" s="141">
        <v>127.5</v>
      </c>
      <c r="AP769" s="141">
        <v>127.5</v>
      </c>
      <c r="AQ769" s="141">
        <v>127.8</v>
      </c>
      <c r="AR769" s="141">
        <v>128.19999999999999</v>
      </c>
      <c r="AS769" s="141">
        <v>128.19999999999999</v>
      </c>
      <c r="AT769" s="141">
        <v>128.19999999999999</v>
      </c>
      <c r="AU769" s="141">
        <v>128.19999999999999</v>
      </c>
      <c r="AV769" s="141">
        <v>128.19999999999999</v>
      </c>
      <c r="AW769" s="141">
        <v>123.3</v>
      </c>
      <c r="AX769" s="141">
        <v>123.3</v>
      </c>
      <c r="AY769" s="141">
        <v>122.7</v>
      </c>
      <c r="AZ769" s="141">
        <v>123.6</v>
      </c>
      <c r="BA769" s="141">
        <v>123.8</v>
      </c>
      <c r="BB769" s="141">
        <v>123.3</v>
      </c>
      <c r="BC769" s="141">
        <v>123.3</v>
      </c>
      <c r="BD769" s="141">
        <v>123.3</v>
      </c>
      <c r="BE769" s="141">
        <v>123.3</v>
      </c>
      <c r="BF769" s="141">
        <v>123.4</v>
      </c>
      <c r="BG769" s="141">
        <v>123.4</v>
      </c>
      <c r="BH769" s="141">
        <v>123.5</v>
      </c>
      <c r="BI769" s="141">
        <v>123.5</v>
      </c>
      <c r="BJ769" s="141">
        <v>119.2</v>
      </c>
      <c r="BK769" s="141">
        <v>119.6</v>
      </c>
      <c r="BL769" s="141">
        <v>119</v>
      </c>
      <c r="BM769" s="141">
        <v>119.9</v>
      </c>
      <c r="BN769" s="141">
        <v>119.9</v>
      </c>
      <c r="BO769" s="141">
        <v>126.2</v>
      </c>
      <c r="BP769" s="141">
        <v>126.7</v>
      </c>
      <c r="BQ769" s="141">
        <v>126.7</v>
      </c>
      <c r="BR769" s="141">
        <v>126.7</v>
      </c>
      <c r="BS769" s="141">
        <v>126.7</v>
      </c>
      <c r="BT769" s="141">
        <v>126.7</v>
      </c>
      <c r="BU769" s="141">
        <v>126.7</v>
      </c>
      <c r="BV769" s="141">
        <v>126.7</v>
      </c>
      <c r="BW769" s="141">
        <v>126.7</v>
      </c>
      <c r="BX769" s="141">
        <v>132.5</v>
      </c>
      <c r="BY769" s="141">
        <v>134.80000000000001</v>
      </c>
      <c r="BZ769" s="141">
        <v>135.5</v>
      </c>
      <c r="CA769" s="141">
        <v>135.5</v>
      </c>
      <c r="CB769" s="141">
        <v>134.5</v>
      </c>
      <c r="CC769" s="141">
        <v>134.5</v>
      </c>
      <c r="CD769" s="141">
        <v>134.9</v>
      </c>
      <c r="CE769" s="141">
        <v>135.6</v>
      </c>
      <c r="CF769" s="141">
        <v>135.5</v>
      </c>
      <c r="CG769" s="141">
        <v>135.5</v>
      </c>
      <c r="CH769" s="141">
        <v>136.9</v>
      </c>
      <c r="CI769" s="141">
        <v>137.4</v>
      </c>
      <c r="CJ769" s="141">
        <v>137.4</v>
      </c>
      <c r="CK769" s="141">
        <v>137.4</v>
      </c>
      <c r="CL769" s="141">
        <v>137.4</v>
      </c>
    </row>
    <row r="770" spans="1:90" x14ac:dyDescent="0.2">
      <c r="A770" s="138" t="s">
        <v>4271</v>
      </c>
      <c r="B770" s="138" t="s">
        <v>2405</v>
      </c>
      <c r="C770" s="139">
        <v>0.80388000000000004</v>
      </c>
      <c r="D770" s="141">
        <v>100.8</v>
      </c>
      <c r="E770" s="141">
        <v>100.8</v>
      </c>
      <c r="F770" s="141">
        <v>101.3</v>
      </c>
      <c r="G770" s="141">
        <v>102.5</v>
      </c>
      <c r="H770" s="141">
        <v>102.5</v>
      </c>
      <c r="I770" s="141">
        <v>102.8</v>
      </c>
      <c r="J770" s="141">
        <v>102.8</v>
      </c>
      <c r="K770" s="141">
        <v>103</v>
      </c>
      <c r="L770" s="141">
        <v>103.1</v>
      </c>
      <c r="M770" s="141">
        <v>103.8</v>
      </c>
      <c r="N770" s="141">
        <v>103.5</v>
      </c>
      <c r="O770" s="141">
        <v>103.8</v>
      </c>
      <c r="P770" s="141">
        <v>105.8</v>
      </c>
      <c r="Q770" s="141">
        <v>106</v>
      </c>
      <c r="R770" s="141">
        <v>106.3</v>
      </c>
      <c r="S770" s="141">
        <v>106.4</v>
      </c>
      <c r="T770" s="141">
        <v>107.1</v>
      </c>
      <c r="U770" s="141">
        <v>107.9</v>
      </c>
      <c r="V770" s="141">
        <v>108</v>
      </c>
      <c r="W770" s="141">
        <v>108</v>
      </c>
      <c r="X770" s="141">
        <v>108.1</v>
      </c>
      <c r="Y770" s="141">
        <v>108.3</v>
      </c>
      <c r="Z770" s="141">
        <v>108.2</v>
      </c>
      <c r="AA770" s="141">
        <v>108.3</v>
      </c>
      <c r="AB770" s="141">
        <v>109</v>
      </c>
      <c r="AC770" s="141">
        <v>109.1</v>
      </c>
      <c r="AD770" s="141">
        <v>109.2</v>
      </c>
      <c r="AE770" s="141">
        <v>111.8</v>
      </c>
      <c r="AF770" s="141">
        <v>112.1</v>
      </c>
      <c r="AG770" s="141">
        <v>112.1</v>
      </c>
      <c r="AH770" s="141">
        <v>111.8</v>
      </c>
      <c r="AI770" s="141">
        <v>112.1</v>
      </c>
      <c r="AJ770" s="141">
        <v>112</v>
      </c>
      <c r="AK770" s="141">
        <v>112.2</v>
      </c>
      <c r="AL770" s="141">
        <v>112.2</v>
      </c>
      <c r="AM770" s="141">
        <v>112.9</v>
      </c>
      <c r="AN770" s="141">
        <v>113.8</v>
      </c>
      <c r="AO770" s="141">
        <v>114.1</v>
      </c>
      <c r="AP770" s="141">
        <v>114.4</v>
      </c>
      <c r="AQ770" s="141">
        <v>115.7</v>
      </c>
      <c r="AR770" s="141">
        <v>116.9</v>
      </c>
      <c r="AS770" s="141">
        <v>117.3</v>
      </c>
      <c r="AT770" s="141">
        <v>117.7</v>
      </c>
      <c r="AU770" s="141">
        <v>118.4</v>
      </c>
      <c r="AV770" s="141">
        <v>118.4</v>
      </c>
      <c r="AW770" s="141">
        <v>118.3</v>
      </c>
      <c r="AX770" s="141">
        <v>119</v>
      </c>
      <c r="AY770" s="141">
        <v>118.3</v>
      </c>
      <c r="AZ770" s="141">
        <v>118.6</v>
      </c>
      <c r="BA770" s="141">
        <v>119</v>
      </c>
      <c r="BB770" s="141">
        <v>118.4</v>
      </c>
      <c r="BC770" s="141">
        <v>118.8</v>
      </c>
      <c r="BD770" s="141">
        <v>118.7</v>
      </c>
      <c r="BE770" s="141">
        <v>118.7</v>
      </c>
      <c r="BF770" s="141">
        <v>118.5</v>
      </c>
      <c r="BG770" s="141">
        <v>118.2</v>
      </c>
      <c r="BH770" s="141">
        <v>118.1</v>
      </c>
      <c r="BI770" s="141">
        <v>118.5</v>
      </c>
      <c r="BJ770" s="141">
        <v>118.4</v>
      </c>
      <c r="BK770" s="141">
        <v>118.6</v>
      </c>
      <c r="BL770" s="141">
        <v>118.4</v>
      </c>
      <c r="BM770" s="141">
        <v>118.7</v>
      </c>
      <c r="BN770" s="141">
        <v>119</v>
      </c>
      <c r="BO770" s="141">
        <v>120.4</v>
      </c>
      <c r="BP770" s="141">
        <v>119.1</v>
      </c>
      <c r="BQ770" s="141">
        <v>119.2</v>
      </c>
      <c r="BR770" s="141">
        <v>119.3</v>
      </c>
      <c r="BS770" s="141">
        <v>119</v>
      </c>
      <c r="BT770" s="141">
        <v>119.1</v>
      </c>
      <c r="BU770" s="141">
        <v>119</v>
      </c>
      <c r="BV770" s="141">
        <v>119.1</v>
      </c>
      <c r="BW770" s="141">
        <v>119.5</v>
      </c>
      <c r="BX770" s="141">
        <v>121.4</v>
      </c>
      <c r="BY770" s="141">
        <v>122.8</v>
      </c>
      <c r="BZ770" s="141">
        <v>123.8</v>
      </c>
      <c r="CA770" s="141">
        <v>123.3</v>
      </c>
      <c r="CB770" s="141">
        <v>124.7</v>
      </c>
      <c r="CC770" s="141">
        <v>124.6</v>
      </c>
      <c r="CD770" s="141">
        <v>124.3</v>
      </c>
      <c r="CE770" s="141">
        <v>124.8</v>
      </c>
      <c r="CF770" s="141">
        <v>125.1</v>
      </c>
      <c r="CG770" s="141">
        <v>125.6</v>
      </c>
      <c r="CH770" s="141">
        <v>125.9</v>
      </c>
      <c r="CI770" s="141">
        <v>126</v>
      </c>
      <c r="CJ770" s="141">
        <v>126.1</v>
      </c>
      <c r="CK770" s="141">
        <v>126.5</v>
      </c>
      <c r="CL770" s="141">
        <v>127</v>
      </c>
    </row>
    <row r="771" spans="1:90" x14ac:dyDescent="0.2">
      <c r="A771" s="138" t="s">
        <v>4272</v>
      </c>
      <c r="B771" s="138" t="s">
        <v>2407</v>
      </c>
      <c r="C771" s="139">
        <v>0.18625</v>
      </c>
      <c r="D771" s="141">
        <v>99.4</v>
      </c>
      <c r="E771" s="141">
        <v>99.6</v>
      </c>
      <c r="F771" s="141">
        <v>99.9</v>
      </c>
      <c r="G771" s="141">
        <v>103.5</v>
      </c>
      <c r="H771" s="141">
        <v>103.6</v>
      </c>
      <c r="I771" s="141">
        <v>104</v>
      </c>
      <c r="J771" s="141">
        <v>103.6</v>
      </c>
      <c r="K771" s="141">
        <v>103.8</v>
      </c>
      <c r="L771" s="141">
        <v>103.5</v>
      </c>
      <c r="M771" s="141">
        <v>103.5</v>
      </c>
      <c r="N771" s="141">
        <v>103.5</v>
      </c>
      <c r="O771" s="141">
        <v>103.7</v>
      </c>
      <c r="P771" s="141">
        <v>104.9</v>
      </c>
      <c r="Q771" s="141">
        <v>104.9</v>
      </c>
      <c r="R771" s="141">
        <v>105</v>
      </c>
      <c r="S771" s="141">
        <v>105.6</v>
      </c>
      <c r="T771" s="141">
        <v>105.6</v>
      </c>
      <c r="U771" s="141">
        <v>105.4</v>
      </c>
      <c r="V771" s="141">
        <v>105.9</v>
      </c>
      <c r="W771" s="141">
        <v>105.9</v>
      </c>
      <c r="X771" s="141">
        <v>105.7</v>
      </c>
      <c r="Y771" s="141">
        <v>105.5</v>
      </c>
      <c r="Z771" s="141">
        <v>105.5</v>
      </c>
      <c r="AA771" s="141">
        <v>105.7</v>
      </c>
      <c r="AB771" s="141">
        <v>107.7</v>
      </c>
      <c r="AC771" s="141">
        <v>107.8</v>
      </c>
      <c r="AD771" s="141">
        <v>107.6</v>
      </c>
      <c r="AE771" s="141">
        <v>110.4</v>
      </c>
      <c r="AF771" s="141">
        <v>110.7</v>
      </c>
      <c r="AG771" s="141">
        <v>110.8</v>
      </c>
      <c r="AH771" s="141">
        <v>110.8</v>
      </c>
      <c r="AI771" s="141">
        <v>111.7</v>
      </c>
      <c r="AJ771" s="141">
        <v>111.6</v>
      </c>
      <c r="AK771" s="141">
        <v>112.3</v>
      </c>
      <c r="AL771" s="141">
        <v>112.2</v>
      </c>
      <c r="AM771" s="141">
        <v>112.5</v>
      </c>
      <c r="AN771" s="141">
        <v>112.7</v>
      </c>
      <c r="AO771" s="141">
        <v>112.9</v>
      </c>
      <c r="AP771" s="141">
        <v>113.2</v>
      </c>
      <c r="AQ771" s="141">
        <v>115.4</v>
      </c>
      <c r="AR771" s="141">
        <v>115.2</v>
      </c>
      <c r="AS771" s="141">
        <v>115.6</v>
      </c>
      <c r="AT771" s="141">
        <v>116.1</v>
      </c>
      <c r="AU771" s="141">
        <v>117.6</v>
      </c>
      <c r="AV771" s="141">
        <v>117.6</v>
      </c>
      <c r="AW771" s="141">
        <v>117.6</v>
      </c>
      <c r="AX771" s="141">
        <v>117.5</v>
      </c>
      <c r="AY771" s="141">
        <v>117.4</v>
      </c>
      <c r="AZ771" s="141">
        <v>120.8</v>
      </c>
      <c r="BA771" s="141">
        <v>124.5</v>
      </c>
      <c r="BB771" s="141">
        <v>124.4</v>
      </c>
      <c r="BC771" s="141">
        <v>124</v>
      </c>
      <c r="BD771" s="141">
        <v>123.9</v>
      </c>
      <c r="BE771" s="141">
        <v>123.9</v>
      </c>
      <c r="BF771" s="141">
        <v>123.9</v>
      </c>
      <c r="BG771" s="141">
        <v>123.5</v>
      </c>
      <c r="BH771" s="141">
        <v>123.4</v>
      </c>
      <c r="BI771" s="141">
        <v>125</v>
      </c>
      <c r="BJ771" s="141">
        <v>125.6</v>
      </c>
      <c r="BK771" s="141">
        <v>125.8</v>
      </c>
      <c r="BL771" s="141">
        <v>124.8</v>
      </c>
      <c r="BM771" s="141">
        <v>125.1</v>
      </c>
      <c r="BN771" s="141">
        <v>125.4</v>
      </c>
      <c r="BO771" s="141">
        <v>124.3</v>
      </c>
      <c r="BP771" s="141">
        <v>124.1</v>
      </c>
      <c r="BQ771" s="141">
        <v>123.9</v>
      </c>
      <c r="BR771" s="141">
        <v>123.7</v>
      </c>
      <c r="BS771" s="141">
        <v>122.9</v>
      </c>
      <c r="BT771" s="141">
        <v>123.4</v>
      </c>
      <c r="BU771" s="141">
        <v>123.6</v>
      </c>
      <c r="BV771" s="141">
        <v>123.7</v>
      </c>
      <c r="BW771" s="141">
        <v>123.8</v>
      </c>
      <c r="BX771" s="141">
        <v>125.1</v>
      </c>
      <c r="BY771" s="141">
        <v>126</v>
      </c>
      <c r="BZ771" s="141">
        <v>126.3</v>
      </c>
      <c r="CA771" s="141">
        <v>124.3</v>
      </c>
      <c r="CB771" s="141">
        <v>127.2</v>
      </c>
      <c r="CC771" s="141">
        <v>127</v>
      </c>
      <c r="CD771" s="141">
        <v>127.4</v>
      </c>
      <c r="CE771" s="141">
        <v>126.4</v>
      </c>
      <c r="CF771" s="141">
        <v>126.6</v>
      </c>
      <c r="CG771" s="141">
        <v>127.6</v>
      </c>
      <c r="CH771" s="141">
        <v>128</v>
      </c>
      <c r="CI771" s="141">
        <v>128.69999999999999</v>
      </c>
      <c r="CJ771" s="141">
        <v>128.4</v>
      </c>
      <c r="CK771" s="141">
        <v>128.6</v>
      </c>
      <c r="CL771" s="141">
        <v>128.80000000000001</v>
      </c>
    </row>
    <row r="772" spans="1:90" x14ac:dyDescent="0.2">
      <c r="A772" s="138" t="s">
        <v>4273</v>
      </c>
      <c r="B772" s="138" t="s">
        <v>2409</v>
      </c>
      <c r="C772" s="139">
        <v>2.478E-2</v>
      </c>
      <c r="D772" s="141">
        <v>99.4</v>
      </c>
      <c r="E772" s="141">
        <v>99.4</v>
      </c>
      <c r="F772" s="141">
        <v>99.5</v>
      </c>
      <c r="G772" s="141">
        <v>96.4</v>
      </c>
      <c r="H772" s="141">
        <v>95.6</v>
      </c>
      <c r="I772" s="141">
        <v>95.6</v>
      </c>
      <c r="J772" s="141">
        <v>95.6</v>
      </c>
      <c r="K772" s="141">
        <v>94.2</v>
      </c>
      <c r="L772" s="141">
        <v>94.2</v>
      </c>
      <c r="M772" s="141">
        <v>93</v>
      </c>
      <c r="N772" s="141">
        <v>93</v>
      </c>
      <c r="O772" s="141">
        <v>94</v>
      </c>
      <c r="P772" s="141">
        <v>94</v>
      </c>
      <c r="Q772" s="141">
        <v>94</v>
      </c>
      <c r="R772" s="141">
        <v>94</v>
      </c>
      <c r="S772" s="141">
        <v>98.9</v>
      </c>
      <c r="T772" s="141">
        <v>98.9</v>
      </c>
      <c r="U772" s="141">
        <v>99.8</v>
      </c>
      <c r="V772" s="141">
        <v>99.8</v>
      </c>
      <c r="W772" s="141">
        <v>99.8</v>
      </c>
      <c r="X772" s="141">
        <v>99.8</v>
      </c>
      <c r="Y772" s="141">
        <v>99.8</v>
      </c>
      <c r="Z772" s="141">
        <v>99.8</v>
      </c>
      <c r="AA772" s="141">
        <v>99.8</v>
      </c>
      <c r="AB772" s="141">
        <v>104</v>
      </c>
      <c r="AC772" s="141">
        <v>104</v>
      </c>
      <c r="AD772" s="141">
        <v>103.6</v>
      </c>
      <c r="AE772" s="141">
        <v>102.7</v>
      </c>
      <c r="AF772" s="141">
        <v>103.1</v>
      </c>
      <c r="AG772" s="141">
        <v>103.1</v>
      </c>
      <c r="AH772" s="141">
        <v>103.2</v>
      </c>
      <c r="AI772" s="141">
        <v>103.2</v>
      </c>
      <c r="AJ772" s="141">
        <v>103.2</v>
      </c>
      <c r="AK772" s="141">
        <v>103.2</v>
      </c>
      <c r="AL772" s="141">
        <v>103.2</v>
      </c>
      <c r="AM772" s="141">
        <v>103.3</v>
      </c>
      <c r="AN772" s="141">
        <v>98.7</v>
      </c>
      <c r="AO772" s="141">
        <v>98.7</v>
      </c>
      <c r="AP772" s="141">
        <v>98.4</v>
      </c>
      <c r="AQ772" s="141">
        <v>105.5</v>
      </c>
      <c r="AR772" s="141">
        <v>105.5</v>
      </c>
      <c r="AS772" s="141">
        <v>105.5</v>
      </c>
      <c r="AT772" s="141">
        <v>105.5</v>
      </c>
      <c r="AU772" s="141">
        <v>105.5</v>
      </c>
      <c r="AV772" s="141">
        <v>105.5</v>
      </c>
      <c r="AW772" s="141">
        <v>105.5</v>
      </c>
      <c r="AX772" s="141">
        <v>105.5</v>
      </c>
      <c r="AY772" s="141">
        <v>104</v>
      </c>
      <c r="AZ772" s="141">
        <v>102.7</v>
      </c>
      <c r="BA772" s="141">
        <v>102.4</v>
      </c>
      <c r="BB772" s="141">
        <v>101.3</v>
      </c>
      <c r="BC772" s="141">
        <v>101.9</v>
      </c>
      <c r="BD772" s="141">
        <v>101.9</v>
      </c>
      <c r="BE772" s="141">
        <v>101.9</v>
      </c>
      <c r="BF772" s="141">
        <v>101.9</v>
      </c>
      <c r="BG772" s="141">
        <v>101.9</v>
      </c>
      <c r="BH772" s="141">
        <v>101.9</v>
      </c>
      <c r="BI772" s="141">
        <v>104.1</v>
      </c>
      <c r="BJ772" s="141">
        <v>105.6</v>
      </c>
      <c r="BK772" s="141">
        <v>105.6</v>
      </c>
      <c r="BL772" s="141">
        <v>105.6</v>
      </c>
      <c r="BM772" s="141">
        <v>105.6</v>
      </c>
      <c r="BN772" s="141">
        <v>105.6</v>
      </c>
      <c r="BO772" s="141">
        <v>104.5</v>
      </c>
      <c r="BP772" s="141">
        <v>104.5</v>
      </c>
      <c r="BQ772" s="141">
        <v>104.5</v>
      </c>
      <c r="BR772" s="141">
        <v>104.5</v>
      </c>
      <c r="BS772" s="141">
        <v>104.5</v>
      </c>
      <c r="BT772" s="141">
        <v>104.5</v>
      </c>
      <c r="BU772" s="141">
        <v>104.5</v>
      </c>
      <c r="BV772" s="141">
        <v>104.5</v>
      </c>
      <c r="BW772" s="141">
        <v>104.3</v>
      </c>
      <c r="BX772" s="141">
        <v>103.7</v>
      </c>
      <c r="BY772" s="141">
        <v>103.7</v>
      </c>
      <c r="BZ772" s="141">
        <v>103.7</v>
      </c>
      <c r="CA772" s="141">
        <v>104.7</v>
      </c>
      <c r="CB772" s="141">
        <v>104.7</v>
      </c>
      <c r="CC772" s="141">
        <v>105.6</v>
      </c>
      <c r="CD772" s="141">
        <v>105.6</v>
      </c>
      <c r="CE772" s="141">
        <v>105.6</v>
      </c>
      <c r="CF772" s="141">
        <v>105.6</v>
      </c>
      <c r="CG772" s="141">
        <v>105.6</v>
      </c>
      <c r="CH772" s="141">
        <v>105.6</v>
      </c>
      <c r="CI772" s="141">
        <v>105.4</v>
      </c>
      <c r="CJ772" s="141">
        <v>104.7</v>
      </c>
      <c r="CK772" s="141">
        <v>104.7</v>
      </c>
      <c r="CL772" s="141">
        <v>104.7</v>
      </c>
    </row>
    <row r="773" spans="1:90" x14ac:dyDescent="0.2">
      <c r="A773" s="138" t="s">
        <v>4274</v>
      </c>
      <c r="B773" s="138" t="s">
        <v>2411</v>
      </c>
      <c r="C773" s="139">
        <v>1.6899999999999998E-2</v>
      </c>
      <c r="D773" s="141">
        <v>100.4</v>
      </c>
      <c r="E773" s="141">
        <v>100.4</v>
      </c>
      <c r="F773" s="141">
        <v>100.4</v>
      </c>
      <c r="G773" s="141">
        <v>105.1</v>
      </c>
      <c r="H773" s="141">
        <v>105.1</v>
      </c>
      <c r="I773" s="141">
        <v>105.1</v>
      </c>
      <c r="J773" s="141">
        <v>105.1</v>
      </c>
      <c r="K773" s="141">
        <v>105.1</v>
      </c>
      <c r="L773" s="141">
        <v>105.1</v>
      </c>
      <c r="M773" s="141">
        <v>105.1</v>
      </c>
      <c r="N773" s="141">
        <v>105.1</v>
      </c>
      <c r="O773" s="141">
        <v>105.1</v>
      </c>
      <c r="P773" s="141">
        <v>109.4</v>
      </c>
      <c r="Q773" s="141">
        <v>109.4</v>
      </c>
      <c r="R773" s="141">
        <v>109.4</v>
      </c>
      <c r="S773" s="141">
        <v>112.9</v>
      </c>
      <c r="T773" s="141">
        <v>112.9</v>
      </c>
      <c r="U773" s="141">
        <v>114</v>
      </c>
      <c r="V773" s="141">
        <v>118.1</v>
      </c>
      <c r="W773" s="141">
        <v>118.1</v>
      </c>
      <c r="X773" s="141">
        <v>123.4</v>
      </c>
      <c r="Y773" s="141">
        <v>128.6</v>
      </c>
      <c r="Z773" s="141">
        <v>128.6</v>
      </c>
      <c r="AA773" s="141">
        <v>128.6</v>
      </c>
      <c r="AB773" s="141">
        <v>131.1</v>
      </c>
      <c r="AC773" s="141">
        <v>131.1</v>
      </c>
      <c r="AD773" s="141">
        <v>131.1</v>
      </c>
      <c r="AE773" s="141">
        <v>129.9</v>
      </c>
      <c r="AF773" s="141">
        <v>129.9</v>
      </c>
      <c r="AG773" s="141">
        <v>131</v>
      </c>
      <c r="AH773" s="141">
        <v>130.69999999999999</v>
      </c>
      <c r="AI773" s="141">
        <v>130.69999999999999</v>
      </c>
      <c r="AJ773" s="141">
        <v>130.69999999999999</v>
      </c>
      <c r="AK773" s="141">
        <v>129</v>
      </c>
      <c r="AL773" s="141">
        <v>129</v>
      </c>
      <c r="AM773" s="141">
        <v>129</v>
      </c>
      <c r="AN773" s="141">
        <v>128.1</v>
      </c>
      <c r="AO773" s="141">
        <v>124.3</v>
      </c>
      <c r="AP773" s="141">
        <v>123.7</v>
      </c>
      <c r="AQ773" s="141">
        <v>123.7</v>
      </c>
      <c r="AR773" s="141">
        <v>123.7</v>
      </c>
      <c r="AS773" s="141">
        <v>123.7</v>
      </c>
      <c r="AT773" s="141">
        <v>123.7</v>
      </c>
      <c r="AU773" s="141">
        <v>123.7</v>
      </c>
      <c r="AV773" s="141">
        <v>123.3</v>
      </c>
      <c r="AW773" s="141">
        <v>124.2</v>
      </c>
      <c r="AX773" s="141">
        <v>124</v>
      </c>
      <c r="AY773" s="141">
        <v>122.6</v>
      </c>
      <c r="AZ773" s="141">
        <v>121.2</v>
      </c>
      <c r="BA773" s="141">
        <v>121.6</v>
      </c>
      <c r="BB773" s="141">
        <v>122.1</v>
      </c>
      <c r="BC773" s="141">
        <v>121.5</v>
      </c>
      <c r="BD773" s="141">
        <v>121.5</v>
      </c>
      <c r="BE773" s="141">
        <v>121.5</v>
      </c>
      <c r="BF773" s="141">
        <v>121.5</v>
      </c>
      <c r="BG773" s="141">
        <v>121.5</v>
      </c>
      <c r="BH773" s="141">
        <v>121.5</v>
      </c>
      <c r="BI773" s="141">
        <v>121.2</v>
      </c>
      <c r="BJ773" s="141">
        <v>121.5</v>
      </c>
      <c r="BK773" s="141">
        <v>121.8</v>
      </c>
      <c r="BL773" s="141">
        <v>121.8</v>
      </c>
      <c r="BM773" s="141">
        <v>121.8</v>
      </c>
      <c r="BN773" s="141">
        <v>122.3</v>
      </c>
      <c r="BO773" s="141">
        <v>122.9</v>
      </c>
      <c r="BP773" s="141">
        <v>120.6</v>
      </c>
      <c r="BQ773" s="141">
        <v>120.6</v>
      </c>
      <c r="BR773" s="141">
        <v>120.6</v>
      </c>
      <c r="BS773" s="141">
        <v>120.1</v>
      </c>
      <c r="BT773" s="141">
        <v>119.7</v>
      </c>
      <c r="BU773" s="141">
        <v>119.7</v>
      </c>
      <c r="BV773" s="141">
        <v>119.7</v>
      </c>
      <c r="BW773" s="141">
        <v>120.5</v>
      </c>
      <c r="BX773" s="141">
        <v>125.3</v>
      </c>
      <c r="BY773" s="141">
        <v>125.4</v>
      </c>
      <c r="BZ773" s="141">
        <v>125.4</v>
      </c>
      <c r="CA773" s="141">
        <v>128.19999999999999</v>
      </c>
      <c r="CB773" s="141">
        <v>128.5</v>
      </c>
      <c r="CC773" s="141">
        <v>130.30000000000001</v>
      </c>
      <c r="CD773" s="141">
        <v>130</v>
      </c>
      <c r="CE773" s="141">
        <v>130.30000000000001</v>
      </c>
      <c r="CF773" s="141">
        <v>128.30000000000001</v>
      </c>
      <c r="CG773" s="141">
        <v>127.4</v>
      </c>
      <c r="CH773" s="141">
        <v>127</v>
      </c>
      <c r="CI773" s="141">
        <v>126.7</v>
      </c>
      <c r="CJ773" s="141">
        <v>127.8</v>
      </c>
      <c r="CK773" s="141">
        <v>130.4</v>
      </c>
      <c r="CL773" s="141">
        <v>130.6</v>
      </c>
    </row>
    <row r="774" spans="1:90" x14ac:dyDescent="0.2">
      <c r="A774" s="138" t="s">
        <v>4275</v>
      </c>
      <c r="B774" s="138" t="s">
        <v>2413</v>
      </c>
      <c r="C774" s="139">
        <v>2.9919999999999999E-2</v>
      </c>
      <c r="D774" s="141">
        <v>100.4</v>
      </c>
      <c r="E774" s="141">
        <v>100.7</v>
      </c>
      <c r="F774" s="141">
        <v>100.7</v>
      </c>
      <c r="G774" s="141">
        <v>100.6</v>
      </c>
      <c r="H774" s="141">
        <v>100.5</v>
      </c>
      <c r="I774" s="141">
        <v>100.5</v>
      </c>
      <c r="J774" s="141">
        <v>100.5</v>
      </c>
      <c r="K774" s="141">
        <v>100.5</v>
      </c>
      <c r="L774" s="141">
        <v>100.5</v>
      </c>
      <c r="M774" s="141">
        <v>100.5</v>
      </c>
      <c r="N774" s="141">
        <v>99.1</v>
      </c>
      <c r="O774" s="141">
        <v>99.5</v>
      </c>
      <c r="P774" s="141">
        <v>99.8</v>
      </c>
      <c r="Q774" s="141">
        <v>100.9</v>
      </c>
      <c r="R774" s="141">
        <v>101</v>
      </c>
      <c r="S774" s="141">
        <v>101</v>
      </c>
      <c r="T774" s="141">
        <v>102.1</v>
      </c>
      <c r="U774" s="141">
        <v>100.8</v>
      </c>
      <c r="V774" s="141">
        <v>100.2</v>
      </c>
      <c r="W774" s="141">
        <v>100.5</v>
      </c>
      <c r="X774" s="141">
        <v>100.7</v>
      </c>
      <c r="Y774" s="141">
        <v>100.7</v>
      </c>
      <c r="Z774" s="141">
        <v>100.7</v>
      </c>
      <c r="AA774" s="141">
        <v>100.7</v>
      </c>
      <c r="AB774" s="141">
        <v>100.7</v>
      </c>
      <c r="AC774" s="141">
        <v>100.6</v>
      </c>
      <c r="AD774" s="141">
        <v>101.4</v>
      </c>
      <c r="AE774" s="141">
        <v>103.8</v>
      </c>
      <c r="AF774" s="141">
        <v>103.8</v>
      </c>
      <c r="AG774" s="141">
        <v>103.8</v>
      </c>
      <c r="AH774" s="141">
        <v>103.7</v>
      </c>
      <c r="AI774" s="141">
        <v>103.7</v>
      </c>
      <c r="AJ774" s="141">
        <v>103.7</v>
      </c>
      <c r="AK774" s="141">
        <v>103.7</v>
      </c>
      <c r="AL774" s="141">
        <v>104.7</v>
      </c>
      <c r="AM774" s="141">
        <v>104.8</v>
      </c>
      <c r="AN774" s="141">
        <v>104.8</v>
      </c>
      <c r="AO774" s="141">
        <v>104.7</v>
      </c>
      <c r="AP774" s="141">
        <v>106</v>
      </c>
      <c r="AQ774" s="141">
        <v>106.4</v>
      </c>
      <c r="AR774" s="141">
        <v>107.2</v>
      </c>
      <c r="AS774" s="141">
        <v>108.4</v>
      </c>
      <c r="AT774" s="141">
        <v>107.4</v>
      </c>
      <c r="AU774" s="141">
        <v>107.1</v>
      </c>
      <c r="AV774" s="141">
        <v>107.1</v>
      </c>
      <c r="AW774" s="141">
        <v>107.1</v>
      </c>
      <c r="AX774" s="141">
        <v>107.1</v>
      </c>
      <c r="AY774" s="141">
        <v>107.1</v>
      </c>
      <c r="AZ774" s="141">
        <v>106.5</v>
      </c>
      <c r="BA774" s="141">
        <v>106.4</v>
      </c>
      <c r="BB774" s="141">
        <v>105.9</v>
      </c>
      <c r="BC774" s="141">
        <v>105.7</v>
      </c>
      <c r="BD774" s="141">
        <v>105.7</v>
      </c>
      <c r="BE774" s="141">
        <v>105.7</v>
      </c>
      <c r="BF774" s="141">
        <v>105.7</v>
      </c>
      <c r="BG774" s="141">
        <v>105.7</v>
      </c>
      <c r="BH774" s="141">
        <v>105.7</v>
      </c>
      <c r="BI774" s="141">
        <v>105.7</v>
      </c>
      <c r="BJ774" s="141">
        <v>103</v>
      </c>
      <c r="BK774" s="141">
        <v>106.6</v>
      </c>
      <c r="BL774" s="141">
        <v>106</v>
      </c>
      <c r="BM774" s="141">
        <v>106.4</v>
      </c>
      <c r="BN774" s="141">
        <v>107.5</v>
      </c>
      <c r="BO774" s="141">
        <v>105.3</v>
      </c>
      <c r="BP774" s="141">
        <v>95.9</v>
      </c>
      <c r="BQ774" s="141">
        <v>95.9</v>
      </c>
      <c r="BR774" s="141">
        <v>95.9</v>
      </c>
      <c r="BS774" s="141">
        <v>95.9</v>
      </c>
      <c r="BT774" s="141">
        <v>95.9</v>
      </c>
      <c r="BU774" s="141">
        <v>95.9</v>
      </c>
      <c r="BV774" s="141">
        <v>95.9</v>
      </c>
      <c r="BW774" s="141">
        <v>98.3</v>
      </c>
      <c r="BX774" s="141">
        <v>100.9</v>
      </c>
      <c r="BY774" s="141">
        <v>103.1</v>
      </c>
      <c r="BZ774" s="141">
        <v>103.3</v>
      </c>
      <c r="CA774" s="141">
        <v>105.3</v>
      </c>
      <c r="CB774" s="141">
        <v>105.6</v>
      </c>
      <c r="CC774" s="141">
        <v>105.9</v>
      </c>
      <c r="CD774" s="141">
        <v>106.2</v>
      </c>
      <c r="CE774" s="141">
        <v>106.2</v>
      </c>
      <c r="CF774" s="141">
        <v>103.1</v>
      </c>
      <c r="CG774" s="141">
        <v>103.1</v>
      </c>
      <c r="CH774" s="141">
        <v>103</v>
      </c>
      <c r="CI774" s="141">
        <v>103</v>
      </c>
      <c r="CJ774" s="141">
        <v>103</v>
      </c>
      <c r="CK774" s="141">
        <v>103</v>
      </c>
      <c r="CL774" s="141">
        <v>103.3</v>
      </c>
    </row>
    <row r="775" spans="1:90" x14ac:dyDescent="0.2">
      <c r="A775" s="138" t="s">
        <v>4276</v>
      </c>
      <c r="B775" s="138" t="s">
        <v>2415</v>
      </c>
      <c r="C775" s="139">
        <v>2.2270000000000002E-2</v>
      </c>
      <c r="D775" s="141">
        <v>101.8</v>
      </c>
      <c r="E775" s="141">
        <v>100.8</v>
      </c>
      <c r="F775" s="141">
        <v>100.8</v>
      </c>
      <c r="G775" s="141">
        <v>101.8</v>
      </c>
      <c r="H775" s="141">
        <v>101.8</v>
      </c>
      <c r="I775" s="141">
        <v>102.8</v>
      </c>
      <c r="J775" s="141">
        <v>104</v>
      </c>
      <c r="K775" s="141">
        <v>109.4</v>
      </c>
      <c r="L775" s="141">
        <v>109.4</v>
      </c>
      <c r="M775" s="141">
        <v>109.2</v>
      </c>
      <c r="N775" s="141">
        <v>109.2</v>
      </c>
      <c r="O775" s="141">
        <v>109.5</v>
      </c>
      <c r="P775" s="141">
        <v>110.5</v>
      </c>
      <c r="Q775" s="141">
        <v>110</v>
      </c>
      <c r="R775" s="141">
        <v>110.1</v>
      </c>
      <c r="S775" s="141">
        <v>116.1</v>
      </c>
      <c r="T775" s="141">
        <v>113.2</v>
      </c>
      <c r="U775" s="141">
        <v>113.2</v>
      </c>
      <c r="V775" s="141">
        <v>119.1</v>
      </c>
      <c r="W775" s="141">
        <v>116.7</v>
      </c>
      <c r="X775" s="141">
        <v>117</v>
      </c>
      <c r="Y775" s="141">
        <v>117.2</v>
      </c>
      <c r="Z775" s="141">
        <v>117.2</v>
      </c>
      <c r="AA775" s="141">
        <v>117.2</v>
      </c>
      <c r="AB775" s="141">
        <v>117.2</v>
      </c>
      <c r="AC775" s="141">
        <v>117.2</v>
      </c>
      <c r="AD775" s="141">
        <v>117.2</v>
      </c>
      <c r="AE775" s="141">
        <v>119</v>
      </c>
      <c r="AF775" s="141">
        <v>118.9</v>
      </c>
      <c r="AG775" s="141">
        <v>119.1</v>
      </c>
      <c r="AH775" s="141">
        <v>119.1</v>
      </c>
      <c r="AI775" s="141">
        <v>120.1</v>
      </c>
      <c r="AJ775" s="141">
        <v>120.1</v>
      </c>
      <c r="AK775" s="141">
        <v>120.1</v>
      </c>
      <c r="AL775" s="141">
        <v>120.1</v>
      </c>
      <c r="AM775" s="141">
        <v>121.2</v>
      </c>
      <c r="AN775" s="141">
        <v>125.8</v>
      </c>
      <c r="AO775" s="141">
        <v>125.8</v>
      </c>
      <c r="AP775" s="141">
        <v>125.5</v>
      </c>
      <c r="AQ775" s="141">
        <v>125.5</v>
      </c>
      <c r="AR775" s="141">
        <v>125.5</v>
      </c>
      <c r="AS775" s="141">
        <v>125.5</v>
      </c>
      <c r="AT775" s="141">
        <v>125.5</v>
      </c>
      <c r="AU775" s="141">
        <v>125.5</v>
      </c>
      <c r="AV775" s="141">
        <v>125.5</v>
      </c>
      <c r="AW775" s="141">
        <v>125.5</v>
      </c>
      <c r="AX775" s="141">
        <v>125.5</v>
      </c>
      <c r="AY775" s="141">
        <v>125.5</v>
      </c>
      <c r="AZ775" s="141">
        <v>131.4</v>
      </c>
      <c r="BA775" s="141">
        <v>131.30000000000001</v>
      </c>
      <c r="BB775" s="141">
        <v>130.9</v>
      </c>
      <c r="BC775" s="141">
        <v>127</v>
      </c>
      <c r="BD775" s="141">
        <v>127</v>
      </c>
      <c r="BE775" s="141">
        <v>127</v>
      </c>
      <c r="BF775" s="141">
        <v>126</v>
      </c>
      <c r="BG775" s="141">
        <v>126</v>
      </c>
      <c r="BH775" s="141">
        <v>126</v>
      </c>
      <c r="BI775" s="141">
        <v>126</v>
      </c>
      <c r="BJ775" s="141">
        <v>126</v>
      </c>
      <c r="BK775" s="141">
        <v>126.6</v>
      </c>
      <c r="BL775" s="141">
        <v>126.6</v>
      </c>
      <c r="BM775" s="141">
        <v>126.6</v>
      </c>
      <c r="BN775" s="141">
        <v>128.30000000000001</v>
      </c>
      <c r="BO775" s="141">
        <v>128.80000000000001</v>
      </c>
      <c r="BP775" s="141">
        <v>128.80000000000001</v>
      </c>
      <c r="BQ775" s="141">
        <v>128.80000000000001</v>
      </c>
      <c r="BR775" s="141">
        <v>128.80000000000001</v>
      </c>
      <c r="BS775" s="141">
        <v>128.80000000000001</v>
      </c>
      <c r="BT775" s="141">
        <v>128.80000000000001</v>
      </c>
      <c r="BU775" s="141">
        <v>128.80000000000001</v>
      </c>
      <c r="BV775" s="141">
        <v>128.80000000000001</v>
      </c>
      <c r="BW775" s="141">
        <v>129.4</v>
      </c>
      <c r="BX775" s="141">
        <v>142.19999999999999</v>
      </c>
      <c r="BY775" s="141">
        <v>140.1</v>
      </c>
      <c r="BZ775" s="141">
        <v>148.19999999999999</v>
      </c>
      <c r="CA775" s="141">
        <v>141.1</v>
      </c>
      <c r="CB775" s="141">
        <v>142.6</v>
      </c>
      <c r="CC775" s="141">
        <v>143.1</v>
      </c>
      <c r="CD775" s="141">
        <v>144</v>
      </c>
      <c r="CE775" s="141">
        <v>144.30000000000001</v>
      </c>
      <c r="CF775" s="141">
        <v>144.30000000000001</v>
      </c>
      <c r="CG775" s="141">
        <v>148.19999999999999</v>
      </c>
      <c r="CH775" s="141">
        <v>150.6</v>
      </c>
      <c r="CI775" s="141">
        <v>150.6</v>
      </c>
      <c r="CJ775" s="141">
        <v>150.6</v>
      </c>
      <c r="CK775" s="141">
        <v>150.6</v>
      </c>
      <c r="CL775" s="141">
        <v>150.6</v>
      </c>
    </row>
    <row r="776" spans="1:90" x14ac:dyDescent="0.2">
      <c r="A776" s="138" t="s">
        <v>4277</v>
      </c>
      <c r="B776" s="138" t="s">
        <v>2417</v>
      </c>
      <c r="C776" s="139">
        <v>4.4729999999999999E-2</v>
      </c>
      <c r="D776" s="141">
        <v>98.9</v>
      </c>
      <c r="E776" s="141">
        <v>98.9</v>
      </c>
      <c r="F776" s="141">
        <v>99</v>
      </c>
      <c r="G776" s="141">
        <v>101.5</v>
      </c>
      <c r="H776" s="141">
        <v>101.5</v>
      </c>
      <c r="I776" s="141">
        <v>101.5</v>
      </c>
      <c r="J776" s="141">
        <v>102</v>
      </c>
      <c r="K776" s="141">
        <v>102.2</v>
      </c>
      <c r="L776" s="141">
        <v>104.3</v>
      </c>
      <c r="M776" s="141">
        <v>104.3</v>
      </c>
      <c r="N776" s="141">
        <v>104.3</v>
      </c>
      <c r="O776" s="141">
        <v>104.3</v>
      </c>
      <c r="P776" s="141">
        <v>104.2</v>
      </c>
      <c r="Q776" s="141">
        <v>104.2</v>
      </c>
      <c r="R776" s="141">
        <v>104.2</v>
      </c>
      <c r="S776" s="141">
        <v>105.7</v>
      </c>
      <c r="T776" s="141">
        <v>105.7</v>
      </c>
      <c r="U776" s="141">
        <v>105.7</v>
      </c>
      <c r="V776" s="141">
        <v>105.7</v>
      </c>
      <c r="W776" s="141">
        <v>105.7</v>
      </c>
      <c r="X776" s="141">
        <v>105.7</v>
      </c>
      <c r="Y776" s="141">
        <v>105.6</v>
      </c>
      <c r="Z776" s="141">
        <v>105.8</v>
      </c>
      <c r="AA776" s="141">
        <v>105.5</v>
      </c>
      <c r="AB776" s="141">
        <v>105.5</v>
      </c>
      <c r="AC776" s="141">
        <v>105.5</v>
      </c>
      <c r="AD776" s="141">
        <v>106.2</v>
      </c>
      <c r="AE776" s="141">
        <v>107.5</v>
      </c>
      <c r="AF776" s="141">
        <v>107.5</v>
      </c>
      <c r="AG776" s="141">
        <v>107.5</v>
      </c>
      <c r="AH776" s="141">
        <v>107.6</v>
      </c>
      <c r="AI776" s="141">
        <v>107.6</v>
      </c>
      <c r="AJ776" s="141">
        <v>107.6</v>
      </c>
      <c r="AK776" s="141">
        <v>107.6</v>
      </c>
      <c r="AL776" s="141">
        <v>107.6</v>
      </c>
      <c r="AM776" s="141">
        <v>107.6</v>
      </c>
      <c r="AN776" s="141">
        <v>107.3</v>
      </c>
      <c r="AO776" s="141">
        <v>107.3</v>
      </c>
      <c r="AP776" s="141">
        <v>107.3</v>
      </c>
      <c r="AQ776" s="141">
        <v>108.5</v>
      </c>
      <c r="AR776" s="141">
        <v>106.3</v>
      </c>
      <c r="AS776" s="141">
        <v>106.3</v>
      </c>
      <c r="AT776" s="141">
        <v>106.3</v>
      </c>
      <c r="AU776" s="141">
        <v>106.3</v>
      </c>
      <c r="AV776" s="141">
        <v>106.4</v>
      </c>
      <c r="AW776" s="141">
        <v>106.4</v>
      </c>
      <c r="AX776" s="141">
        <v>106.4</v>
      </c>
      <c r="AY776" s="141">
        <v>105.8</v>
      </c>
      <c r="AZ776" s="141">
        <v>102.2</v>
      </c>
      <c r="BA776" s="141">
        <v>102.1</v>
      </c>
      <c r="BB776" s="141">
        <v>101.8</v>
      </c>
      <c r="BC776" s="141">
        <v>101.8</v>
      </c>
      <c r="BD776" s="141">
        <v>101.8</v>
      </c>
      <c r="BE776" s="141">
        <v>101.8</v>
      </c>
      <c r="BF776" s="141">
        <v>101.8</v>
      </c>
      <c r="BG776" s="141">
        <v>101.8</v>
      </c>
      <c r="BH776" s="141">
        <v>101.8</v>
      </c>
      <c r="BI776" s="141">
        <v>101.8</v>
      </c>
      <c r="BJ776" s="141">
        <v>98</v>
      </c>
      <c r="BK776" s="141">
        <v>96.7</v>
      </c>
      <c r="BL776" s="141">
        <v>96.8</v>
      </c>
      <c r="BM776" s="141">
        <v>96.8</v>
      </c>
      <c r="BN776" s="141">
        <v>96.8</v>
      </c>
      <c r="BO776" s="141">
        <v>114.9</v>
      </c>
      <c r="BP776" s="141">
        <v>105.4</v>
      </c>
      <c r="BQ776" s="141">
        <v>102.6</v>
      </c>
      <c r="BR776" s="141">
        <v>102.6</v>
      </c>
      <c r="BS776" s="141">
        <v>102.6</v>
      </c>
      <c r="BT776" s="141">
        <v>102.6</v>
      </c>
      <c r="BU776" s="141">
        <v>102.6</v>
      </c>
      <c r="BV776" s="141">
        <v>102.6</v>
      </c>
      <c r="BW776" s="141">
        <v>102.6</v>
      </c>
      <c r="BX776" s="141">
        <v>104</v>
      </c>
      <c r="BY776" s="141">
        <v>103.5</v>
      </c>
      <c r="BZ776" s="141">
        <v>103.2</v>
      </c>
      <c r="CA776" s="141">
        <v>104.2</v>
      </c>
      <c r="CB776" s="141">
        <v>104.2</v>
      </c>
      <c r="CC776" s="141">
        <v>104.8</v>
      </c>
      <c r="CD776" s="141">
        <v>105.2</v>
      </c>
      <c r="CE776" s="141">
        <v>105.2</v>
      </c>
      <c r="CF776" s="141">
        <v>105.7</v>
      </c>
      <c r="CG776" s="141">
        <v>105.7</v>
      </c>
      <c r="CH776" s="141">
        <v>105.7</v>
      </c>
      <c r="CI776" s="141">
        <v>105.6</v>
      </c>
      <c r="CJ776" s="141">
        <v>105</v>
      </c>
      <c r="CK776" s="141">
        <v>105</v>
      </c>
      <c r="CL776" s="141">
        <v>105.8</v>
      </c>
    </row>
    <row r="777" spans="1:90" x14ac:dyDescent="0.2">
      <c r="A777" s="138" t="s">
        <v>4278</v>
      </c>
      <c r="B777" s="138" t="s">
        <v>2419</v>
      </c>
      <c r="C777" s="139">
        <v>7.1599999999999997E-2</v>
      </c>
      <c r="D777" s="141">
        <v>107.4</v>
      </c>
      <c r="E777" s="141">
        <v>107.4</v>
      </c>
      <c r="F777" s="141">
        <v>107.4</v>
      </c>
      <c r="G777" s="141">
        <v>107.6</v>
      </c>
      <c r="H777" s="141">
        <v>107</v>
      </c>
      <c r="I777" s="141">
        <v>107</v>
      </c>
      <c r="J777" s="141">
        <v>107</v>
      </c>
      <c r="K777" s="141">
        <v>107</v>
      </c>
      <c r="L777" s="141">
        <v>107</v>
      </c>
      <c r="M777" s="141">
        <v>107</v>
      </c>
      <c r="N777" s="141">
        <v>107</v>
      </c>
      <c r="O777" s="141">
        <v>107</v>
      </c>
      <c r="P777" s="141">
        <v>121.7</v>
      </c>
      <c r="Q777" s="141">
        <v>121.7</v>
      </c>
      <c r="R777" s="141">
        <v>121.7</v>
      </c>
      <c r="S777" s="141">
        <v>112.6</v>
      </c>
      <c r="T777" s="141">
        <v>112.6</v>
      </c>
      <c r="U777" s="141">
        <v>122.7</v>
      </c>
      <c r="V777" s="141">
        <v>122.7</v>
      </c>
      <c r="W777" s="141">
        <v>122.7</v>
      </c>
      <c r="X777" s="141">
        <v>122.7</v>
      </c>
      <c r="Y777" s="141">
        <v>122.7</v>
      </c>
      <c r="Z777" s="141">
        <v>122.7</v>
      </c>
      <c r="AA777" s="141">
        <v>122.7</v>
      </c>
      <c r="AB777" s="141">
        <v>123.2</v>
      </c>
      <c r="AC777" s="141">
        <v>123.2</v>
      </c>
      <c r="AD777" s="141">
        <v>123.2</v>
      </c>
      <c r="AE777" s="141">
        <v>132.80000000000001</v>
      </c>
      <c r="AF777" s="141">
        <v>132.80000000000001</v>
      </c>
      <c r="AG777" s="141">
        <v>132.80000000000001</v>
      </c>
      <c r="AH777" s="141">
        <v>132.80000000000001</v>
      </c>
      <c r="AI777" s="141">
        <v>132.80000000000001</v>
      </c>
      <c r="AJ777" s="141">
        <v>132.80000000000001</v>
      </c>
      <c r="AK777" s="141">
        <v>132.80000000000001</v>
      </c>
      <c r="AL777" s="141">
        <v>132.80000000000001</v>
      </c>
      <c r="AM777" s="141">
        <v>132.80000000000001</v>
      </c>
      <c r="AN777" s="141">
        <v>137</v>
      </c>
      <c r="AO777" s="141">
        <v>139.9</v>
      </c>
      <c r="AP777" s="141">
        <v>139.9</v>
      </c>
      <c r="AQ777" s="141">
        <v>139.5</v>
      </c>
      <c r="AR777" s="141">
        <v>151.19999999999999</v>
      </c>
      <c r="AS777" s="141">
        <v>151.19999999999999</v>
      </c>
      <c r="AT777" s="141">
        <v>152</v>
      </c>
      <c r="AU777" s="141">
        <v>154.1</v>
      </c>
      <c r="AV777" s="141">
        <v>154.1</v>
      </c>
      <c r="AW777" s="141">
        <v>154.1</v>
      </c>
      <c r="AX777" s="141">
        <v>154.1</v>
      </c>
      <c r="AY777" s="141">
        <v>154.1</v>
      </c>
      <c r="AZ777" s="141">
        <v>153.30000000000001</v>
      </c>
      <c r="BA777" s="141">
        <v>145.80000000000001</v>
      </c>
      <c r="BB777" s="141">
        <v>144.80000000000001</v>
      </c>
      <c r="BC777" s="141">
        <v>144.80000000000001</v>
      </c>
      <c r="BD777" s="141">
        <v>144.80000000000001</v>
      </c>
      <c r="BE777" s="141">
        <v>144.80000000000001</v>
      </c>
      <c r="BF777" s="141">
        <v>144.80000000000001</v>
      </c>
      <c r="BG777" s="141">
        <v>144.80000000000001</v>
      </c>
      <c r="BH777" s="141">
        <v>140.30000000000001</v>
      </c>
      <c r="BI777" s="141">
        <v>138.9</v>
      </c>
      <c r="BJ777" s="141">
        <v>138.9</v>
      </c>
      <c r="BK777" s="141">
        <v>138.80000000000001</v>
      </c>
      <c r="BL777" s="141">
        <v>138.80000000000001</v>
      </c>
      <c r="BM777" s="141">
        <v>139</v>
      </c>
      <c r="BN777" s="141">
        <v>139.4</v>
      </c>
      <c r="BO777" s="141">
        <v>140.30000000000001</v>
      </c>
      <c r="BP777" s="141">
        <v>139.1</v>
      </c>
      <c r="BQ777" s="141">
        <v>137.30000000000001</v>
      </c>
      <c r="BR777" s="141">
        <v>137.30000000000001</v>
      </c>
      <c r="BS777" s="141">
        <v>137.30000000000001</v>
      </c>
      <c r="BT777" s="141">
        <v>137.30000000000001</v>
      </c>
      <c r="BU777" s="141">
        <v>137.30000000000001</v>
      </c>
      <c r="BV777" s="141">
        <v>137.30000000000001</v>
      </c>
      <c r="BW777" s="141">
        <v>137.30000000000001</v>
      </c>
      <c r="BX777" s="141">
        <v>154</v>
      </c>
      <c r="BY777" s="141">
        <v>160.4</v>
      </c>
      <c r="BZ777" s="141">
        <v>161.5</v>
      </c>
      <c r="CA777" s="141">
        <v>161.5</v>
      </c>
      <c r="CB777" s="141">
        <v>164.2</v>
      </c>
      <c r="CC777" s="141">
        <v>161.69999999999999</v>
      </c>
      <c r="CD777" s="141">
        <v>161.69999999999999</v>
      </c>
      <c r="CE777" s="141">
        <v>162.5</v>
      </c>
      <c r="CF777" s="141">
        <v>163.1</v>
      </c>
      <c r="CG777" s="141">
        <v>163.1</v>
      </c>
      <c r="CH777" s="141">
        <v>163.1</v>
      </c>
      <c r="CI777" s="141">
        <v>163.1</v>
      </c>
      <c r="CJ777" s="141">
        <v>163.1</v>
      </c>
      <c r="CK777" s="141">
        <v>163.1</v>
      </c>
      <c r="CL777" s="141">
        <v>163.1</v>
      </c>
    </row>
    <row r="778" spans="1:90" x14ac:dyDescent="0.2">
      <c r="A778" s="138" t="s">
        <v>4279</v>
      </c>
      <c r="B778" s="138" t="s">
        <v>2421</v>
      </c>
      <c r="C778" s="139">
        <v>4.3979999999999998E-2</v>
      </c>
      <c r="D778" s="141">
        <v>100.7</v>
      </c>
      <c r="E778" s="141">
        <v>101</v>
      </c>
      <c r="F778" s="141">
        <v>102.1</v>
      </c>
      <c r="G778" s="141">
        <v>105.6</v>
      </c>
      <c r="H778" s="141">
        <v>105.8</v>
      </c>
      <c r="I778" s="141">
        <v>106.2</v>
      </c>
      <c r="J778" s="141">
        <v>106.5</v>
      </c>
      <c r="K778" s="141">
        <v>107.3</v>
      </c>
      <c r="L778" s="141">
        <v>107.8</v>
      </c>
      <c r="M778" s="141">
        <v>107.7</v>
      </c>
      <c r="N778" s="141">
        <v>107.3</v>
      </c>
      <c r="O778" s="141">
        <v>107.1</v>
      </c>
      <c r="P778" s="141">
        <v>107.1</v>
      </c>
      <c r="Q778" s="141">
        <v>107.3</v>
      </c>
      <c r="R778" s="141">
        <v>107.8</v>
      </c>
      <c r="S778" s="141">
        <v>108.1</v>
      </c>
      <c r="T778" s="141">
        <v>108.5</v>
      </c>
      <c r="U778" s="141">
        <v>109</v>
      </c>
      <c r="V778" s="141">
        <v>110</v>
      </c>
      <c r="W778" s="141">
        <v>110.6</v>
      </c>
      <c r="X778" s="141">
        <v>111.5</v>
      </c>
      <c r="Y778" s="141">
        <v>113.3</v>
      </c>
      <c r="Z778" s="141">
        <v>114.2</v>
      </c>
      <c r="AA778" s="141">
        <v>116.3</v>
      </c>
      <c r="AB778" s="141">
        <v>118.4</v>
      </c>
      <c r="AC778" s="141">
        <v>118.3</v>
      </c>
      <c r="AD778" s="141">
        <v>119.3</v>
      </c>
      <c r="AE778" s="141">
        <v>122.1</v>
      </c>
      <c r="AF778" s="141">
        <v>122.6</v>
      </c>
      <c r="AG778" s="141">
        <v>122.4</v>
      </c>
      <c r="AH778" s="141">
        <v>121.6</v>
      </c>
      <c r="AI778" s="141">
        <v>122</v>
      </c>
      <c r="AJ778" s="141">
        <v>121.1</v>
      </c>
      <c r="AK778" s="141">
        <v>123.2</v>
      </c>
      <c r="AL778" s="141">
        <v>123.2</v>
      </c>
      <c r="AM778" s="141">
        <v>124.4</v>
      </c>
      <c r="AN778" s="141">
        <v>126.8</v>
      </c>
      <c r="AO778" s="141">
        <v>125.7</v>
      </c>
      <c r="AP778" s="141">
        <v>125.4</v>
      </c>
      <c r="AQ778" s="141">
        <v>130.6</v>
      </c>
      <c r="AR778" s="141">
        <v>130.9</v>
      </c>
      <c r="AS778" s="141">
        <v>131.1</v>
      </c>
      <c r="AT778" s="141">
        <v>131.69999999999999</v>
      </c>
      <c r="AU778" s="141">
        <v>133.69999999999999</v>
      </c>
      <c r="AV778" s="141">
        <v>133.80000000000001</v>
      </c>
      <c r="AW778" s="141">
        <v>132.6</v>
      </c>
      <c r="AX778" s="141">
        <v>136.19999999999999</v>
      </c>
      <c r="AY778" s="141">
        <v>135.9</v>
      </c>
      <c r="AZ778" s="141">
        <v>133.30000000000001</v>
      </c>
      <c r="BA778" s="141">
        <v>134.9</v>
      </c>
      <c r="BB778" s="141">
        <v>133.80000000000001</v>
      </c>
      <c r="BC778" s="141">
        <v>132.69999999999999</v>
      </c>
      <c r="BD778" s="141">
        <v>133.5</v>
      </c>
      <c r="BE778" s="141">
        <v>131.69999999999999</v>
      </c>
      <c r="BF778" s="141">
        <v>131.4</v>
      </c>
      <c r="BG778" s="141">
        <v>131.4</v>
      </c>
      <c r="BH778" s="141">
        <v>131.30000000000001</v>
      </c>
      <c r="BI778" s="141">
        <v>131.9</v>
      </c>
      <c r="BJ778" s="141">
        <v>133.19999999999999</v>
      </c>
      <c r="BK778" s="141">
        <v>134.4</v>
      </c>
      <c r="BL778" s="141">
        <v>133.9</v>
      </c>
      <c r="BM778" s="141">
        <v>134</v>
      </c>
      <c r="BN778" s="141">
        <v>134.30000000000001</v>
      </c>
      <c r="BO778" s="141">
        <v>134.69999999999999</v>
      </c>
      <c r="BP778" s="141">
        <v>134.80000000000001</v>
      </c>
      <c r="BQ778" s="141">
        <v>135.1</v>
      </c>
      <c r="BR778" s="141">
        <v>135.1</v>
      </c>
      <c r="BS778" s="141">
        <v>134.69999999999999</v>
      </c>
      <c r="BT778" s="141">
        <v>134.5</v>
      </c>
      <c r="BU778" s="141">
        <v>134.5</v>
      </c>
      <c r="BV778" s="141">
        <v>134.5</v>
      </c>
      <c r="BW778" s="141">
        <v>135.9</v>
      </c>
      <c r="BX778" s="141">
        <v>141.1</v>
      </c>
      <c r="BY778" s="141">
        <v>141.9</v>
      </c>
      <c r="BZ778" s="141">
        <v>141.5</v>
      </c>
      <c r="CA778" s="141">
        <v>142.30000000000001</v>
      </c>
      <c r="CB778" s="141">
        <v>142.6</v>
      </c>
      <c r="CC778" s="141">
        <v>144.4</v>
      </c>
      <c r="CD778" s="141">
        <v>144</v>
      </c>
      <c r="CE778" s="141">
        <v>143.6</v>
      </c>
      <c r="CF778" s="141">
        <v>142.19999999999999</v>
      </c>
      <c r="CG778" s="141">
        <v>144.6</v>
      </c>
      <c r="CH778" s="141">
        <v>145.5</v>
      </c>
      <c r="CI778" s="141">
        <v>145.5</v>
      </c>
      <c r="CJ778" s="141">
        <v>145.5</v>
      </c>
      <c r="CK778" s="141">
        <v>145.6</v>
      </c>
      <c r="CL778" s="141">
        <v>145.6</v>
      </c>
    </row>
    <row r="779" spans="1:90" x14ac:dyDescent="0.2">
      <c r="A779" s="138" t="s">
        <v>4280</v>
      </c>
      <c r="B779" s="138" t="s">
        <v>2423</v>
      </c>
      <c r="C779" s="139">
        <v>0.10538</v>
      </c>
      <c r="D779" s="141">
        <v>99.7</v>
      </c>
      <c r="E779" s="141">
        <v>99.8</v>
      </c>
      <c r="F779" s="141">
        <v>102.8</v>
      </c>
      <c r="G779" s="141">
        <v>100.6</v>
      </c>
      <c r="H779" s="141">
        <v>100.7</v>
      </c>
      <c r="I779" s="141">
        <v>100.9</v>
      </c>
      <c r="J779" s="141">
        <v>101.6</v>
      </c>
      <c r="K779" s="141">
        <v>101.5</v>
      </c>
      <c r="L779" s="141">
        <v>101.5</v>
      </c>
      <c r="M779" s="141">
        <v>101.4</v>
      </c>
      <c r="N779" s="141">
        <v>101.3</v>
      </c>
      <c r="O779" s="141">
        <v>101.3</v>
      </c>
      <c r="P779" s="141">
        <v>102.6</v>
      </c>
      <c r="Q779" s="141">
        <v>102.9</v>
      </c>
      <c r="R779" s="141">
        <v>103.7</v>
      </c>
      <c r="S779" s="141">
        <v>102.6</v>
      </c>
      <c r="T779" s="141">
        <v>102.6</v>
      </c>
      <c r="U779" s="141">
        <v>103.4</v>
      </c>
      <c r="V779" s="141">
        <v>103.4</v>
      </c>
      <c r="W779" s="141">
        <v>103.4</v>
      </c>
      <c r="X779" s="141">
        <v>103.4</v>
      </c>
      <c r="Y779" s="141">
        <v>102.6</v>
      </c>
      <c r="Z779" s="141">
        <v>101.5</v>
      </c>
      <c r="AA779" s="141">
        <v>100.7</v>
      </c>
      <c r="AB779" s="141">
        <v>100.7</v>
      </c>
      <c r="AC779" s="141">
        <v>100.7</v>
      </c>
      <c r="AD779" s="141">
        <v>100.7</v>
      </c>
      <c r="AE779" s="141">
        <v>101.6</v>
      </c>
      <c r="AF779" s="141">
        <v>102.5</v>
      </c>
      <c r="AG779" s="141">
        <v>102.5</v>
      </c>
      <c r="AH779" s="141">
        <v>102.5</v>
      </c>
      <c r="AI779" s="141">
        <v>102.5</v>
      </c>
      <c r="AJ779" s="141">
        <v>102.5</v>
      </c>
      <c r="AK779" s="141">
        <v>102.5</v>
      </c>
      <c r="AL779" s="141">
        <v>102.2</v>
      </c>
      <c r="AM779" s="141">
        <v>102.2</v>
      </c>
      <c r="AN779" s="141">
        <v>102.2</v>
      </c>
      <c r="AO779" s="141">
        <v>102.2</v>
      </c>
      <c r="AP779" s="141">
        <v>102.2</v>
      </c>
      <c r="AQ779" s="141">
        <v>101.6</v>
      </c>
      <c r="AR779" s="141">
        <v>101.6</v>
      </c>
      <c r="AS779" s="141">
        <v>101.6</v>
      </c>
      <c r="AT779" s="141">
        <v>101.6</v>
      </c>
      <c r="AU779" s="141">
        <v>101.6</v>
      </c>
      <c r="AV779" s="141">
        <v>101.6</v>
      </c>
      <c r="AW779" s="141">
        <v>101.6</v>
      </c>
      <c r="AX779" s="141">
        <v>102.7</v>
      </c>
      <c r="AY779" s="141">
        <v>101.6</v>
      </c>
      <c r="AZ779" s="141">
        <v>102</v>
      </c>
      <c r="BA779" s="141">
        <v>102.2</v>
      </c>
      <c r="BB779" s="141">
        <v>102.2</v>
      </c>
      <c r="BC779" s="141">
        <v>106.6</v>
      </c>
      <c r="BD779" s="141">
        <v>106.6</v>
      </c>
      <c r="BE779" s="141">
        <v>106.6</v>
      </c>
      <c r="BF779" s="141">
        <v>106.6</v>
      </c>
      <c r="BG779" s="141">
        <v>106.6</v>
      </c>
      <c r="BH779" s="141">
        <v>107.6</v>
      </c>
      <c r="BI779" s="141">
        <v>107.9</v>
      </c>
      <c r="BJ779" s="141">
        <v>107.8</v>
      </c>
      <c r="BK779" s="141">
        <v>107.5</v>
      </c>
      <c r="BL779" s="141">
        <v>107.4</v>
      </c>
      <c r="BM779" s="141">
        <v>107.6</v>
      </c>
      <c r="BN779" s="141">
        <v>108.3</v>
      </c>
      <c r="BO779" s="141">
        <v>106.5</v>
      </c>
      <c r="BP779" s="141">
        <v>106.3</v>
      </c>
      <c r="BQ779" s="141">
        <v>108.3</v>
      </c>
      <c r="BR779" s="141">
        <v>109</v>
      </c>
      <c r="BS779" s="141">
        <v>109</v>
      </c>
      <c r="BT779" s="141">
        <v>109</v>
      </c>
      <c r="BU779" s="141">
        <v>109</v>
      </c>
      <c r="BV779" s="141">
        <v>109</v>
      </c>
      <c r="BW779" s="141">
        <v>109</v>
      </c>
      <c r="BX779" s="141">
        <v>100.3</v>
      </c>
      <c r="BY779" s="141">
        <v>99.4</v>
      </c>
      <c r="BZ779" s="141">
        <v>107.7</v>
      </c>
      <c r="CA779" s="141">
        <v>106.4</v>
      </c>
      <c r="CB779" s="141">
        <v>106.4</v>
      </c>
      <c r="CC779" s="141">
        <v>105.5</v>
      </c>
      <c r="CD779" s="141">
        <v>107</v>
      </c>
      <c r="CE779" s="141">
        <v>108.3</v>
      </c>
      <c r="CF779" s="141">
        <v>109.7</v>
      </c>
      <c r="CG779" s="141">
        <v>109.9</v>
      </c>
      <c r="CH779" s="141">
        <v>109.8</v>
      </c>
      <c r="CI779" s="141">
        <v>110.1</v>
      </c>
      <c r="CJ779" s="141">
        <v>109.8</v>
      </c>
      <c r="CK779" s="141">
        <v>109.1</v>
      </c>
      <c r="CL779" s="141">
        <v>110.5</v>
      </c>
    </row>
    <row r="780" spans="1:90" x14ac:dyDescent="0.2">
      <c r="A780" s="138" t="s">
        <v>4281</v>
      </c>
      <c r="B780" s="138" t="s">
        <v>2425</v>
      </c>
      <c r="C780" s="139">
        <v>1.422E-2</v>
      </c>
      <c r="D780" s="141">
        <v>101.4</v>
      </c>
      <c r="E780" s="141">
        <v>101.4</v>
      </c>
      <c r="F780" s="141">
        <v>101.4</v>
      </c>
      <c r="G780" s="141">
        <v>100.1</v>
      </c>
      <c r="H780" s="141">
        <v>100.1</v>
      </c>
      <c r="I780" s="141">
        <v>100.1</v>
      </c>
      <c r="J780" s="141">
        <v>101.5</v>
      </c>
      <c r="K780" s="141">
        <v>101.5</v>
      </c>
      <c r="L780" s="141">
        <v>101.5</v>
      </c>
      <c r="M780" s="141">
        <v>101.5</v>
      </c>
      <c r="N780" s="141">
        <v>101.5</v>
      </c>
      <c r="O780" s="141">
        <v>101.2</v>
      </c>
      <c r="P780" s="141">
        <v>100.2</v>
      </c>
      <c r="Q780" s="141">
        <v>100.2</v>
      </c>
      <c r="R780" s="141">
        <v>100.2</v>
      </c>
      <c r="S780" s="141">
        <v>100.3</v>
      </c>
      <c r="T780" s="141">
        <v>100.3</v>
      </c>
      <c r="U780" s="141">
        <v>100.3</v>
      </c>
      <c r="V780" s="141">
        <v>100.3</v>
      </c>
      <c r="W780" s="141">
        <v>100.3</v>
      </c>
      <c r="X780" s="141">
        <v>100.4</v>
      </c>
      <c r="Y780" s="141">
        <v>100.6</v>
      </c>
      <c r="Z780" s="141">
        <v>100.6</v>
      </c>
      <c r="AA780" s="141">
        <v>100.6</v>
      </c>
      <c r="AB780" s="141">
        <v>99.8</v>
      </c>
      <c r="AC780" s="141">
        <v>99.8</v>
      </c>
      <c r="AD780" s="141">
        <v>99.9</v>
      </c>
      <c r="AE780" s="141">
        <v>104</v>
      </c>
      <c r="AF780" s="141">
        <v>104</v>
      </c>
      <c r="AG780" s="141">
        <v>104</v>
      </c>
      <c r="AH780" s="141">
        <v>104.2</v>
      </c>
      <c r="AI780" s="141">
        <v>104.2</v>
      </c>
      <c r="AJ780" s="141">
        <v>104.2</v>
      </c>
      <c r="AK780" s="141">
        <v>104.4</v>
      </c>
      <c r="AL780" s="141">
        <v>104.4</v>
      </c>
      <c r="AM780" s="141">
        <v>104.4</v>
      </c>
      <c r="AN780" s="141">
        <v>105</v>
      </c>
      <c r="AO780" s="141">
        <v>105</v>
      </c>
      <c r="AP780" s="141">
        <v>105</v>
      </c>
      <c r="AQ780" s="141">
        <v>105</v>
      </c>
      <c r="AR780" s="141">
        <v>105</v>
      </c>
      <c r="AS780" s="141">
        <v>105</v>
      </c>
      <c r="AT780" s="141">
        <v>111.1</v>
      </c>
      <c r="AU780" s="141">
        <v>111.1</v>
      </c>
      <c r="AV780" s="141">
        <v>111.1</v>
      </c>
      <c r="AW780" s="141">
        <v>112.5</v>
      </c>
      <c r="AX780" s="141">
        <v>112.5</v>
      </c>
      <c r="AY780" s="141">
        <v>111.5</v>
      </c>
      <c r="AZ780" s="141">
        <v>113.1</v>
      </c>
      <c r="BA780" s="141">
        <v>110.1</v>
      </c>
      <c r="BB780" s="141">
        <v>106.1</v>
      </c>
      <c r="BC780" s="141">
        <v>103</v>
      </c>
      <c r="BD780" s="141">
        <v>103.5</v>
      </c>
      <c r="BE780" s="141">
        <v>103.9</v>
      </c>
      <c r="BF780" s="141">
        <v>105.8</v>
      </c>
      <c r="BG780" s="141">
        <v>105.7</v>
      </c>
      <c r="BH780" s="141">
        <v>105.1</v>
      </c>
      <c r="BI780" s="141">
        <v>106</v>
      </c>
      <c r="BJ780" s="141">
        <v>107.2</v>
      </c>
      <c r="BK780" s="141">
        <v>111</v>
      </c>
      <c r="BL780" s="141">
        <v>118.1</v>
      </c>
      <c r="BM780" s="141">
        <v>119.7</v>
      </c>
      <c r="BN780" s="141">
        <v>119.3</v>
      </c>
      <c r="BO780" s="141">
        <v>121.7</v>
      </c>
      <c r="BP780" s="141">
        <v>119.1</v>
      </c>
      <c r="BQ780" s="141">
        <v>118.4</v>
      </c>
      <c r="BR780" s="141">
        <v>118.4</v>
      </c>
      <c r="BS780" s="141">
        <v>118.4</v>
      </c>
      <c r="BT780" s="141">
        <v>119.7</v>
      </c>
      <c r="BU780" s="141">
        <v>120.3</v>
      </c>
      <c r="BV780" s="141">
        <v>120.2</v>
      </c>
      <c r="BW780" s="141">
        <v>120.5</v>
      </c>
      <c r="BX780" s="141">
        <v>120.2</v>
      </c>
      <c r="BY780" s="141">
        <v>120.1</v>
      </c>
      <c r="BZ780" s="141">
        <v>123.3</v>
      </c>
      <c r="CA780" s="141">
        <v>125.1</v>
      </c>
      <c r="CB780" s="141">
        <v>129.19999999999999</v>
      </c>
      <c r="CC780" s="141">
        <v>129.19999999999999</v>
      </c>
      <c r="CD780" s="141">
        <v>129.19999999999999</v>
      </c>
      <c r="CE780" s="141">
        <v>129.19999999999999</v>
      </c>
      <c r="CF780" s="141">
        <v>129.19999999999999</v>
      </c>
      <c r="CG780" s="141">
        <v>129.4</v>
      </c>
      <c r="CH780" s="141">
        <v>129.6</v>
      </c>
      <c r="CI780" s="141">
        <v>129.6</v>
      </c>
      <c r="CJ780" s="141">
        <v>128</v>
      </c>
      <c r="CK780" s="141">
        <v>128.80000000000001</v>
      </c>
      <c r="CL780" s="141">
        <v>128.69999999999999</v>
      </c>
    </row>
    <row r="781" spans="1:90" x14ac:dyDescent="0.2">
      <c r="A781" s="138" t="s">
        <v>4282</v>
      </c>
      <c r="B781" s="138" t="s">
        <v>4283</v>
      </c>
      <c r="C781" s="139">
        <v>3.6800000000000001E-3</v>
      </c>
      <c r="D781" s="141">
        <v>100</v>
      </c>
      <c r="E781" s="141">
        <v>100</v>
      </c>
      <c r="F781" s="141">
        <v>100</v>
      </c>
      <c r="G781" s="141">
        <v>101.8</v>
      </c>
      <c r="H781" s="141">
        <v>101.8</v>
      </c>
      <c r="I781" s="141">
        <v>101.8</v>
      </c>
      <c r="J781" s="141">
        <v>101.8</v>
      </c>
      <c r="K781" s="141">
        <v>101.8</v>
      </c>
      <c r="L781" s="141">
        <v>101.8</v>
      </c>
      <c r="M781" s="141">
        <v>101.8</v>
      </c>
      <c r="N781" s="141">
        <v>101.8</v>
      </c>
      <c r="O781" s="141">
        <v>101.8</v>
      </c>
      <c r="P781" s="141">
        <v>104.7</v>
      </c>
      <c r="Q781" s="141">
        <v>104.7</v>
      </c>
      <c r="R781" s="141">
        <v>104.7</v>
      </c>
      <c r="S781" s="141">
        <v>111</v>
      </c>
      <c r="T781" s="141">
        <v>111</v>
      </c>
      <c r="U781" s="141">
        <v>111</v>
      </c>
      <c r="V781" s="141">
        <v>111</v>
      </c>
      <c r="W781" s="141">
        <v>111</v>
      </c>
      <c r="X781" s="141">
        <v>111</v>
      </c>
      <c r="Y781" s="141">
        <v>111</v>
      </c>
      <c r="Z781" s="141">
        <v>111</v>
      </c>
      <c r="AA781" s="141">
        <v>111</v>
      </c>
      <c r="AB781" s="141">
        <v>111</v>
      </c>
      <c r="AC781" s="141">
        <v>111</v>
      </c>
      <c r="AD781" s="141">
        <v>111</v>
      </c>
      <c r="AE781" s="141">
        <v>110.4</v>
      </c>
      <c r="AF781" s="141">
        <v>110.4</v>
      </c>
      <c r="AG781" s="141">
        <v>110.4</v>
      </c>
      <c r="AH781" s="141">
        <v>110.4</v>
      </c>
      <c r="AI781" s="141">
        <v>110.4</v>
      </c>
      <c r="AJ781" s="141">
        <v>110.4</v>
      </c>
      <c r="AK781" s="141">
        <v>110.4</v>
      </c>
      <c r="AL781" s="141">
        <v>110.4</v>
      </c>
      <c r="AM781" s="141">
        <v>110.4</v>
      </c>
      <c r="AN781" s="141">
        <v>110.4</v>
      </c>
      <c r="AO781" s="141">
        <v>110.4</v>
      </c>
      <c r="AP781" s="141">
        <v>110.4</v>
      </c>
      <c r="AQ781" s="141">
        <v>110.4</v>
      </c>
      <c r="AR781" s="141">
        <v>117.6</v>
      </c>
      <c r="AS781" s="141">
        <v>117.6</v>
      </c>
      <c r="AT781" s="141">
        <v>117.6</v>
      </c>
      <c r="AU781" s="141">
        <v>117.6</v>
      </c>
      <c r="AV781" s="141">
        <v>117.6</v>
      </c>
      <c r="AW781" s="141">
        <v>117.6</v>
      </c>
      <c r="AX781" s="141">
        <v>117.6</v>
      </c>
      <c r="AY781" s="141">
        <v>117.1</v>
      </c>
      <c r="AZ781" s="141">
        <v>125.2</v>
      </c>
      <c r="BA781" s="141">
        <v>125.1</v>
      </c>
      <c r="BB781" s="141">
        <v>124.9</v>
      </c>
      <c r="BC781" s="141">
        <v>124.3</v>
      </c>
      <c r="BD781" s="141">
        <v>124.3</v>
      </c>
      <c r="BE781" s="141">
        <v>124.3</v>
      </c>
      <c r="BF781" s="141">
        <v>122.4</v>
      </c>
      <c r="BG781" s="141">
        <v>122.4</v>
      </c>
      <c r="BH781" s="141">
        <v>122.3</v>
      </c>
      <c r="BI781" s="141">
        <v>122.3</v>
      </c>
      <c r="BJ781" s="141">
        <v>122.3</v>
      </c>
      <c r="BK781" s="141">
        <v>122.3</v>
      </c>
      <c r="BL781" s="141">
        <v>119.8</v>
      </c>
      <c r="BM781" s="141">
        <v>119.8</v>
      </c>
      <c r="BN781" s="141">
        <v>119.8</v>
      </c>
      <c r="BO781" s="141">
        <v>120.1</v>
      </c>
      <c r="BP781" s="141">
        <v>120.1</v>
      </c>
      <c r="BQ781" s="141">
        <v>120.3</v>
      </c>
      <c r="BR781" s="141">
        <v>120.3</v>
      </c>
      <c r="BS781" s="141">
        <v>120.3</v>
      </c>
      <c r="BT781" s="141">
        <v>120.3</v>
      </c>
      <c r="BU781" s="141">
        <v>120.3</v>
      </c>
      <c r="BV781" s="141">
        <v>120.3</v>
      </c>
      <c r="BW781" s="141">
        <v>120.4</v>
      </c>
      <c r="BX781" s="141">
        <v>120.4</v>
      </c>
      <c r="BY781" s="141">
        <v>120.4</v>
      </c>
      <c r="BZ781" s="141">
        <v>120.4</v>
      </c>
      <c r="CA781" s="141">
        <v>120.4</v>
      </c>
      <c r="CB781" s="141">
        <v>120.4</v>
      </c>
      <c r="CC781" s="141">
        <v>121.2</v>
      </c>
      <c r="CD781" s="141">
        <v>123.6</v>
      </c>
      <c r="CE781" s="141">
        <v>123.6</v>
      </c>
      <c r="CF781" s="141">
        <v>123.6</v>
      </c>
      <c r="CG781" s="141">
        <v>123.6</v>
      </c>
      <c r="CH781" s="141">
        <v>123.6</v>
      </c>
      <c r="CI781" s="141">
        <v>123.6</v>
      </c>
      <c r="CJ781" s="141">
        <v>123.6</v>
      </c>
      <c r="CK781" s="141">
        <v>123.6</v>
      </c>
      <c r="CL781" s="141">
        <v>123.8</v>
      </c>
    </row>
    <row r="782" spans="1:90" x14ac:dyDescent="0.2">
      <c r="A782" s="138" t="s">
        <v>4284</v>
      </c>
      <c r="B782" s="138" t="s">
        <v>4285</v>
      </c>
      <c r="C782" s="139">
        <v>6.3229999999999995E-2</v>
      </c>
      <c r="D782" s="141">
        <v>100.1</v>
      </c>
      <c r="E782" s="141">
        <v>100.1</v>
      </c>
      <c r="F782" s="141">
        <v>100.1</v>
      </c>
      <c r="G782" s="141">
        <v>100.2</v>
      </c>
      <c r="H782" s="141">
        <v>100.4</v>
      </c>
      <c r="I782" s="141">
        <v>100.4</v>
      </c>
      <c r="J782" s="141">
        <v>100.4</v>
      </c>
      <c r="K782" s="141">
        <v>100.4</v>
      </c>
      <c r="L782" s="141">
        <v>100.4</v>
      </c>
      <c r="M782" s="141">
        <v>100.4</v>
      </c>
      <c r="N782" s="141">
        <v>100.5</v>
      </c>
      <c r="O782" s="141">
        <v>100.6</v>
      </c>
      <c r="P782" s="141">
        <v>101</v>
      </c>
      <c r="Q782" s="141">
        <v>101.3</v>
      </c>
      <c r="R782" s="141">
        <v>101.5</v>
      </c>
      <c r="S782" s="141">
        <v>108.4</v>
      </c>
      <c r="T782" s="141">
        <v>108.8</v>
      </c>
      <c r="U782" s="141">
        <v>109.2</v>
      </c>
      <c r="V782" s="141">
        <v>109.3</v>
      </c>
      <c r="W782" s="141">
        <v>109.3</v>
      </c>
      <c r="X782" s="141">
        <v>109.3</v>
      </c>
      <c r="Y782" s="141">
        <v>109.7</v>
      </c>
      <c r="Z782" s="141">
        <v>109.2</v>
      </c>
      <c r="AA782" s="141">
        <v>109.2</v>
      </c>
      <c r="AB782" s="141">
        <v>109.6</v>
      </c>
      <c r="AC782" s="141">
        <v>109.6</v>
      </c>
      <c r="AD782" s="141">
        <v>110.4</v>
      </c>
      <c r="AE782" s="141">
        <v>111</v>
      </c>
      <c r="AF782" s="141">
        <v>111</v>
      </c>
      <c r="AG782" s="141">
        <v>111</v>
      </c>
      <c r="AH782" s="141">
        <v>110.7</v>
      </c>
      <c r="AI782" s="141">
        <v>110.7</v>
      </c>
      <c r="AJ782" s="141">
        <v>110.7</v>
      </c>
      <c r="AK782" s="141">
        <v>110.6</v>
      </c>
      <c r="AL782" s="141">
        <v>110.6</v>
      </c>
      <c r="AM782" s="141">
        <v>110.6</v>
      </c>
      <c r="AN782" s="141">
        <v>118.3</v>
      </c>
      <c r="AO782" s="141">
        <v>119.5</v>
      </c>
      <c r="AP782" s="141">
        <v>119.5</v>
      </c>
      <c r="AQ782" s="141">
        <v>122.9</v>
      </c>
      <c r="AR782" s="141">
        <v>123.5</v>
      </c>
      <c r="AS782" s="141">
        <v>125.2</v>
      </c>
      <c r="AT782" s="141">
        <v>126.5</v>
      </c>
      <c r="AU782" s="141">
        <v>127.3</v>
      </c>
      <c r="AV782" s="141">
        <v>127.4</v>
      </c>
      <c r="AW782" s="141">
        <v>125.3</v>
      </c>
      <c r="AX782" s="141">
        <v>125.4</v>
      </c>
      <c r="AY782" s="141">
        <v>124</v>
      </c>
      <c r="AZ782" s="141">
        <v>123.7</v>
      </c>
      <c r="BA782" s="141">
        <v>125.7</v>
      </c>
      <c r="BB782" s="141">
        <v>126.5</v>
      </c>
      <c r="BC782" s="141">
        <v>126.7</v>
      </c>
      <c r="BD782" s="141">
        <v>125.2</v>
      </c>
      <c r="BE782" s="141">
        <v>125.8</v>
      </c>
      <c r="BF782" s="141">
        <v>124</v>
      </c>
      <c r="BG782" s="141">
        <v>121.1</v>
      </c>
      <c r="BH782" s="141">
        <v>122.5</v>
      </c>
      <c r="BI782" s="141">
        <v>122.9</v>
      </c>
      <c r="BJ782" s="141">
        <v>122.2</v>
      </c>
      <c r="BK782" s="141">
        <v>124.2</v>
      </c>
      <c r="BL782" s="141">
        <v>124.7</v>
      </c>
      <c r="BM782" s="141">
        <v>122.7</v>
      </c>
      <c r="BN782" s="141">
        <v>123</v>
      </c>
      <c r="BO782" s="141">
        <v>137</v>
      </c>
      <c r="BP782" s="141">
        <v>136</v>
      </c>
      <c r="BQ782" s="141">
        <v>138</v>
      </c>
      <c r="BR782" s="141">
        <v>137.5</v>
      </c>
      <c r="BS782" s="141">
        <v>137.69999999999999</v>
      </c>
      <c r="BT782" s="141">
        <v>137.80000000000001</v>
      </c>
      <c r="BU782" s="141">
        <v>137</v>
      </c>
      <c r="BV782" s="141">
        <v>137.6</v>
      </c>
      <c r="BW782" s="141">
        <v>137.69999999999999</v>
      </c>
      <c r="BX782" s="141">
        <v>140</v>
      </c>
      <c r="BY782" s="141">
        <v>148.19999999999999</v>
      </c>
      <c r="BZ782" s="141">
        <v>151.30000000000001</v>
      </c>
      <c r="CA782" s="141">
        <v>150.19999999999999</v>
      </c>
      <c r="CB782" s="141">
        <v>152.30000000000001</v>
      </c>
      <c r="CC782" s="141">
        <v>152.19999999999999</v>
      </c>
      <c r="CD782" s="141">
        <v>145</v>
      </c>
      <c r="CE782" s="141">
        <v>150.30000000000001</v>
      </c>
      <c r="CF782" s="141">
        <v>150.6</v>
      </c>
      <c r="CG782" s="141">
        <v>151.30000000000001</v>
      </c>
      <c r="CH782" s="141">
        <v>152.19999999999999</v>
      </c>
      <c r="CI782" s="141">
        <v>151.5</v>
      </c>
      <c r="CJ782" s="141">
        <v>155.30000000000001</v>
      </c>
      <c r="CK782" s="141">
        <v>155.80000000000001</v>
      </c>
      <c r="CL782" s="141">
        <v>156</v>
      </c>
    </row>
    <row r="783" spans="1:90" x14ac:dyDescent="0.2">
      <c r="A783" s="138" t="s">
        <v>4286</v>
      </c>
      <c r="B783" s="138" t="s">
        <v>4287</v>
      </c>
      <c r="C783" s="139">
        <v>9.2999999999999992E-3</v>
      </c>
      <c r="D783" s="141">
        <v>99.7</v>
      </c>
      <c r="E783" s="141">
        <v>99.7</v>
      </c>
      <c r="F783" s="141">
        <v>99.7</v>
      </c>
      <c r="G783" s="141">
        <v>106.9</v>
      </c>
      <c r="H783" s="141">
        <v>108.3</v>
      </c>
      <c r="I783" s="141">
        <v>108.3</v>
      </c>
      <c r="J783" s="141">
        <v>108.3</v>
      </c>
      <c r="K783" s="141">
        <v>108.3</v>
      </c>
      <c r="L783" s="141">
        <v>108.3</v>
      </c>
      <c r="M783" s="141">
        <v>108.3</v>
      </c>
      <c r="N783" s="141">
        <v>108.3</v>
      </c>
      <c r="O783" s="141">
        <v>108.3</v>
      </c>
      <c r="P783" s="141">
        <v>108.3</v>
      </c>
      <c r="Q783" s="141">
        <v>108.3</v>
      </c>
      <c r="R783" s="141">
        <v>108.3</v>
      </c>
      <c r="S783" s="141">
        <v>134.69999999999999</v>
      </c>
      <c r="T783" s="141">
        <v>134.9</v>
      </c>
      <c r="U783" s="141">
        <v>139</v>
      </c>
      <c r="V783" s="141">
        <v>140.6</v>
      </c>
      <c r="W783" s="141">
        <v>140.6</v>
      </c>
      <c r="X783" s="141">
        <v>140.6</v>
      </c>
      <c r="Y783" s="141">
        <v>140.6</v>
      </c>
      <c r="Z783" s="141">
        <v>140.6</v>
      </c>
      <c r="AA783" s="141">
        <v>140.6</v>
      </c>
      <c r="AB783" s="141">
        <v>140</v>
      </c>
      <c r="AC783" s="141">
        <v>140</v>
      </c>
      <c r="AD783" s="141">
        <v>140</v>
      </c>
      <c r="AE783" s="141">
        <v>154.5</v>
      </c>
      <c r="AF783" s="141">
        <v>154.5</v>
      </c>
      <c r="AG783" s="141">
        <v>154.5</v>
      </c>
      <c r="AH783" s="141">
        <v>154.5</v>
      </c>
      <c r="AI783" s="141">
        <v>154.5</v>
      </c>
      <c r="AJ783" s="141">
        <v>154.5</v>
      </c>
      <c r="AK783" s="141">
        <v>154.5</v>
      </c>
      <c r="AL783" s="141">
        <v>154.5</v>
      </c>
      <c r="AM783" s="141">
        <v>154.5</v>
      </c>
      <c r="AN783" s="141">
        <v>156</v>
      </c>
      <c r="AO783" s="141">
        <v>156</v>
      </c>
      <c r="AP783" s="141">
        <v>155.69999999999999</v>
      </c>
      <c r="AQ783" s="141">
        <v>163.4</v>
      </c>
      <c r="AR783" s="141">
        <v>163.4</v>
      </c>
      <c r="AS783" s="141">
        <v>163.4</v>
      </c>
      <c r="AT783" s="141">
        <v>163.4</v>
      </c>
      <c r="AU783" s="141">
        <v>163.4</v>
      </c>
      <c r="AV783" s="141">
        <v>163.4</v>
      </c>
      <c r="AW783" s="141">
        <v>163.4</v>
      </c>
      <c r="AX783" s="141">
        <v>163.4</v>
      </c>
      <c r="AY783" s="141">
        <v>163.4</v>
      </c>
      <c r="AZ783" s="141">
        <v>159.30000000000001</v>
      </c>
      <c r="BA783" s="141">
        <v>159.6</v>
      </c>
      <c r="BB783" s="141">
        <v>158.6</v>
      </c>
      <c r="BC783" s="141">
        <v>159</v>
      </c>
      <c r="BD783" s="141">
        <v>159</v>
      </c>
      <c r="BE783" s="141">
        <v>159.4</v>
      </c>
      <c r="BF783" s="141">
        <v>158.69999999999999</v>
      </c>
      <c r="BG783" s="141">
        <v>159.5</v>
      </c>
      <c r="BH783" s="141">
        <v>166.4</v>
      </c>
      <c r="BI783" s="141">
        <v>166.5</v>
      </c>
      <c r="BJ783" s="141">
        <v>157.5</v>
      </c>
      <c r="BK783" s="141">
        <v>146.9</v>
      </c>
      <c r="BL783" s="141">
        <v>149.4</v>
      </c>
      <c r="BM783" s="141">
        <v>159.5</v>
      </c>
      <c r="BN783" s="141">
        <v>153.80000000000001</v>
      </c>
      <c r="BO783" s="141">
        <v>143.30000000000001</v>
      </c>
      <c r="BP783" s="141">
        <v>142.6</v>
      </c>
      <c r="BQ783" s="141">
        <v>142.6</v>
      </c>
      <c r="BR783" s="141">
        <v>142.6</v>
      </c>
      <c r="BS783" s="141">
        <v>142.6</v>
      </c>
      <c r="BT783" s="141">
        <v>142.6</v>
      </c>
      <c r="BU783" s="141">
        <v>142.6</v>
      </c>
      <c r="BV783" s="141">
        <v>142.6</v>
      </c>
      <c r="BW783" s="141">
        <v>142.6</v>
      </c>
      <c r="BX783" s="141">
        <v>143.5</v>
      </c>
      <c r="BY783" s="141">
        <v>143.5</v>
      </c>
      <c r="BZ783" s="141">
        <v>145.9</v>
      </c>
      <c r="CA783" s="141">
        <v>145.5</v>
      </c>
      <c r="CB783" s="141">
        <v>145</v>
      </c>
      <c r="CC783" s="141">
        <v>145</v>
      </c>
      <c r="CD783" s="141">
        <v>145</v>
      </c>
      <c r="CE783" s="141">
        <v>145</v>
      </c>
      <c r="CF783" s="141">
        <v>145</v>
      </c>
      <c r="CG783" s="141">
        <v>145</v>
      </c>
      <c r="CH783" s="141">
        <v>145</v>
      </c>
      <c r="CI783" s="141">
        <v>145</v>
      </c>
      <c r="CJ783" s="141">
        <v>145</v>
      </c>
      <c r="CK783" s="141">
        <v>145</v>
      </c>
      <c r="CL783" s="141">
        <v>145</v>
      </c>
    </row>
    <row r="784" spans="1:90" x14ac:dyDescent="0.2">
      <c r="A784" s="138" t="s">
        <v>4288</v>
      </c>
      <c r="B784" s="138" t="s">
        <v>4289</v>
      </c>
      <c r="C784" s="139">
        <v>1.09E-3</v>
      </c>
      <c r="D784" s="141">
        <v>100.8</v>
      </c>
      <c r="E784" s="141">
        <v>100.8</v>
      </c>
      <c r="F784" s="141">
        <v>100.8</v>
      </c>
      <c r="G784" s="141">
        <v>104.6</v>
      </c>
      <c r="H784" s="141">
        <v>104.6</v>
      </c>
      <c r="I784" s="141">
        <v>104.6</v>
      </c>
      <c r="J784" s="141">
        <v>104.6</v>
      </c>
      <c r="K784" s="141">
        <v>104.6</v>
      </c>
      <c r="L784" s="141">
        <v>104.6</v>
      </c>
      <c r="M784" s="141">
        <v>104.6</v>
      </c>
      <c r="N784" s="141">
        <v>104.6</v>
      </c>
      <c r="O784" s="141">
        <v>104.6</v>
      </c>
      <c r="P784" s="141">
        <v>122.4</v>
      </c>
      <c r="Q784" s="141">
        <v>122.4</v>
      </c>
      <c r="R784" s="141">
        <v>122.4</v>
      </c>
      <c r="S784" s="141">
        <v>144.80000000000001</v>
      </c>
      <c r="T784" s="141">
        <v>144.80000000000001</v>
      </c>
      <c r="U784" s="141">
        <v>144.80000000000001</v>
      </c>
      <c r="V784" s="141">
        <v>144.80000000000001</v>
      </c>
      <c r="W784" s="141">
        <v>144.80000000000001</v>
      </c>
      <c r="X784" s="141">
        <v>144.80000000000001</v>
      </c>
      <c r="Y784" s="141">
        <v>144.80000000000001</v>
      </c>
      <c r="Z784" s="141">
        <v>144.80000000000001</v>
      </c>
      <c r="AA784" s="141">
        <v>144.80000000000001</v>
      </c>
      <c r="AB784" s="141">
        <v>149.30000000000001</v>
      </c>
      <c r="AC784" s="141">
        <v>149.30000000000001</v>
      </c>
      <c r="AD784" s="141">
        <v>149.30000000000001</v>
      </c>
      <c r="AE784" s="141">
        <v>205</v>
      </c>
      <c r="AF784" s="141">
        <v>205</v>
      </c>
      <c r="AG784" s="141">
        <v>205</v>
      </c>
      <c r="AH784" s="141">
        <v>205</v>
      </c>
      <c r="AI784" s="141">
        <v>205</v>
      </c>
      <c r="AJ784" s="141">
        <v>205</v>
      </c>
      <c r="AK784" s="141">
        <v>205</v>
      </c>
      <c r="AL784" s="141">
        <v>205</v>
      </c>
      <c r="AM784" s="141">
        <v>205</v>
      </c>
      <c r="AN784" s="141">
        <v>203.8</v>
      </c>
      <c r="AO784" s="141">
        <v>205</v>
      </c>
      <c r="AP784" s="141">
        <v>205</v>
      </c>
      <c r="AQ784" s="141">
        <v>205</v>
      </c>
      <c r="AR784" s="141">
        <v>205</v>
      </c>
      <c r="AS784" s="141">
        <v>205</v>
      </c>
      <c r="AT784" s="141">
        <v>205</v>
      </c>
      <c r="AU784" s="141">
        <v>201.1</v>
      </c>
      <c r="AV784" s="141">
        <v>201.1</v>
      </c>
      <c r="AW784" s="141">
        <v>201.1</v>
      </c>
      <c r="AX784" s="141">
        <v>201.1</v>
      </c>
      <c r="AY784" s="141">
        <v>201.1</v>
      </c>
      <c r="AZ784" s="141">
        <v>195.5</v>
      </c>
      <c r="BA784" s="141">
        <v>195.3</v>
      </c>
      <c r="BB784" s="141">
        <v>194.5</v>
      </c>
      <c r="BC784" s="141">
        <v>194.5</v>
      </c>
      <c r="BD784" s="141">
        <v>194.5</v>
      </c>
      <c r="BE784" s="141">
        <v>194.5</v>
      </c>
      <c r="BF784" s="141">
        <v>195.4</v>
      </c>
      <c r="BG784" s="141">
        <v>195.7</v>
      </c>
      <c r="BH784" s="141">
        <v>203.5</v>
      </c>
      <c r="BI784" s="141">
        <v>203.5</v>
      </c>
      <c r="BJ784" s="141">
        <v>221.4</v>
      </c>
      <c r="BK784" s="141">
        <v>234.6</v>
      </c>
      <c r="BL784" s="141">
        <v>234.6</v>
      </c>
      <c r="BM784" s="141">
        <v>234.6</v>
      </c>
      <c r="BN784" s="141">
        <v>235.1</v>
      </c>
      <c r="BO784" s="141">
        <v>235.6</v>
      </c>
      <c r="BP784" s="141">
        <v>235.6</v>
      </c>
      <c r="BQ784" s="141">
        <v>235.6</v>
      </c>
      <c r="BR784" s="141">
        <v>235.6</v>
      </c>
      <c r="BS784" s="141">
        <v>235.6</v>
      </c>
      <c r="BT784" s="141">
        <v>235.6</v>
      </c>
      <c r="BU784" s="141">
        <v>235.6</v>
      </c>
      <c r="BV784" s="141">
        <v>235.6</v>
      </c>
      <c r="BW784" s="141">
        <v>235.6</v>
      </c>
      <c r="BX784" s="141">
        <v>226.2</v>
      </c>
      <c r="BY784" s="141">
        <v>226.2</v>
      </c>
      <c r="BZ784" s="141">
        <v>228.8</v>
      </c>
      <c r="CA784" s="141">
        <v>229.2</v>
      </c>
      <c r="CB784" s="141">
        <v>226.2</v>
      </c>
      <c r="CC784" s="141">
        <v>226.2</v>
      </c>
      <c r="CD784" s="141">
        <v>227.8</v>
      </c>
      <c r="CE784" s="141">
        <v>227.8</v>
      </c>
      <c r="CF784" s="141">
        <v>227.8</v>
      </c>
      <c r="CG784" s="141">
        <v>227.8</v>
      </c>
      <c r="CH784" s="141">
        <v>227.8</v>
      </c>
      <c r="CI784" s="141">
        <v>230.4</v>
      </c>
      <c r="CJ784" s="141">
        <v>230.4</v>
      </c>
      <c r="CK784" s="141">
        <v>230.4</v>
      </c>
      <c r="CL784" s="141">
        <v>231.7</v>
      </c>
    </row>
    <row r="785" spans="1:90" x14ac:dyDescent="0.2">
      <c r="A785" s="138" t="s">
        <v>4290</v>
      </c>
      <c r="B785" s="138" t="s">
        <v>4291</v>
      </c>
      <c r="C785" s="139">
        <v>8.5800000000000001E-2</v>
      </c>
      <c r="D785" s="141">
        <v>101.5</v>
      </c>
      <c r="E785" s="141">
        <v>100.8</v>
      </c>
      <c r="F785" s="141">
        <v>99.8</v>
      </c>
      <c r="G785" s="141">
        <v>100.8</v>
      </c>
      <c r="H785" s="141">
        <v>101.1</v>
      </c>
      <c r="I785" s="141">
        <v>102.9</v>
      </c>
      <c r="J785" s="141">
        <v>102.5</v>
      </c>
      <c r="K785" s="141">
        <v>102.4</v>
      </c>
      <c r="L785" s="141">
        <v>102.4</v>
      </c>
      <c r="M785" s="141">
        <v>102.6</v>
      </c>
      <c r="N785" s="141">
        <v>101.2</v>
      </c>
      <c r="O785" s="141">
        <v>103.1</v>
      </c>
      <c r="P785" s="141">
        <v>102.7</v>
      </c>
      <c r="Q785" s="141">
        <v>102</v>
      </c>
      <c r="R785" s="141">
        <v>102</v>
      </c>
      <c r="S785" s="141">
        <v>100.7</v>
      </c>
      <c r="T785" s="141">
        <v>102.3</v>
      </c>
      <c r="U785" s="141">
        <v>101.4</v>
      </c>
      <c r="V785" s="141">
        <v>101.7</v>
      </c>
      <c r="W785" s="141">
        <v>102.2</v>
      </c>
      <c r="X785" s="141">
        <v>102.1</v>
      </c>
      <c r="Y785" s="141">
        <v>101.8</v>
      </c>
      <c r="Z785" s="141">
        <v>102.3</v>
      </c>
      <c r="AA785" s="141">
        <v>101.6</v>
      </c>
      <c r="AB785" s="141">
        <v>101.3</v>
      </c>
      <c r="AC785" s="141">
        <v>101.2</v>
      </c>
      <c r="AD785" s="141">
        <v>101.3</v>
      </c>
      <c r="AE785" s="141">
        <v>103.1</v>
      </c>
      <c r="AF785" s="141">
        <v>102.9</v>
      </c>
      <c r="AG785" s="141">
        <v>102.7</v>
      </c>
      <c r="AH785" s="141">
        <v>101.8</v>
      </c>
      <c r="AI785" s="141">
        <v>101.6</v>
      </c>
      <c r="AJ785" s="141">
        <v>101.7</v>
      </c>
      <c r="AK785" s="141">
        <v>100.6</v>
      </c>
      <c r="AL785" s="141">
        <v>100.8</v>
      </c>
      <c r="AM785" s="141">
        <v>101.3</v>
      </c>
      <c r="AN785" s="141">
        <v>102.2</v>
      </c>
      <c r="AO785" s="141">
        <v>102.2</v>
      </c>
      <c r="AP785" s="141">
        <v>104.3</v>
      </c>
      <c r="AQ785" s="141">
        <v>104.3</v>
      </c>
      <c r="AR785" s="141">
        <v>105</v>
      </c>
      <c r="AS785" s="141">
        <v>105</v>
      </c>
      <c r="AT785" s="141">
        <v>105</v>
      </c>
      <c r="AU785" s="141">
        <v>105</v>
      </c>
      <c r="AV785" s="141">
        <v>105</v>
      </c>
      <c r="AW785" s="141">
        <v>105</v>
      </c>
      <c r="AX785" s="141">
        <v>105</v>
      </c>
      <c r="AY785" s="141">
        <v>105.9</v>
      </c>
      <c r="AZ785" s="141">
        <v>109.9</v>
      </c>
      <c r="BA785" s="141">
        <v>109.6</v>
      </c>
      <c r="BB785" s="141">
        <v>108.6</v>
      </c>
      <c r="BC785" s="141">
        <v>108.6</v>
      </c>
      <c r="BD785" s="141">
        <v>108.6</v>
      </c>
      <c r="BE785" s="141">
        <v>108.6</v>
      </c>
      <c r="BF785" s="141">
        <v>108.6</v>
      </c>
      <c r="BG785" s="141">
        <v>108.6</v>
      </c>
      <c r="BH785" s="141">
        <v>108.6</v>
      </c>
      <c r="BI785" s="141">
        <v>108.6</v>
      </c>
      <c r="BJ785" s="141">
        <v>108.6</v>
      </c>
      <c r="BK785" s="141">
        <v>108.6</v>
      </c>
      <c r="BL785" s="141">
        <v>106.8</v>
      </c>
      <c r="BM785" s="141">
        <v>107.3</v>
      </c>
      <c r="BN785" s="141">
        <v>107.5</v>
      </c>
      <c r="BO785" s="141">
        <v>106.7</v>
      </c>
      <c r="BP785" s="141">
        <v>106.2</v>
      </c>
      <c r="BQ785" s="141">
        <v>106.5</v>
      </c>
      <c r="BR785" s="141">
        <v>106.5</v>
      </c>
      <c r="BS785" s="141">
        <v>106.5</v>
      </c>
      <c r="BT785" s="141">
        <v>106.5</v>
      </c>
      <c r="BU785" s="141">
        <v>105.7</v>
      </c>
      <c r="BV785" s="141">
        <v>105.7</v>
      </c>
      <c r="BW785" s="141">
        <v>106.2</v>
      </c>
      <c r="BX785" s="141">
        <v>107.1</v>
      </c>
      <c r="BY785" s="141">
        <v>106.4</v>
      </c>
      <c r="BZ785" s="141">
        <v>103</v>
      </c>
      <c r="CA785" s="141">
        <v>103.6</v>
      </c>
      <c r="CB785" s="141">
        <v>103.5</v>
      </c>
      <c r="CC785" s="141">
        <v>102.9</v>
      </c>
      <c r="CD785" s="141">
        <v>102.6</v>
      </c>
      <c r="CE785" s="141">
        <v>102.5</v>
      </c>
      <c r="CF785" s="141">
        <v>102.8</v>
      </c>
      <c r="CG785" s="141">
        <v>102.8</v>
      </c>
      <c r="CH785" s="141">
        <v>103.1</v>
      </c>
      <c r="CI785" s="141">
        <v>103</v>
      </c>
      <c r="CJ785" s="141">
        <v>103</v>
      </c>
      <c r="CK785" s="141">
        <v>105.5</v>
      </c>
      <c r="CL785" s="141">
        <v>108</v>
      </c>
    </row>
    <row r="786" spans="1:90" x14ac:dyDescent="0.2">
      <c r="A786" s="138" t="s">
        <v>4292</v>
      </c>
      <c r="B786" s="138" t="s">
        <v>4293</v>
      </c>
      <c r="C786" s="139">
        <v>1.1199999999999999E-3</v>
      </c>
      <c r="D786" s="141">
        <v>100.2</v>
      </c>
      <c r="E786" s="141">
        <v>100.2</v>
      </c>
      <c r="F786" s="141">
        <v>100.2</v>
      </c>
      <c r="G786" s="141">
        <v>103.7</v>
      </c>
      <c r="H786" s="141">
        <v>103.7</v>
      </c>
      <c r="I786" s="141">
        <v>103.7</v>
      </c>
      <c r="J786" s="141">
        <v>103.7</v>
      </c>
      <c r="K786" s="141">
        <v>103.7</v>
      </c>
      <c r="L786" s="141">
        <v>106.7</v>
      </c>
      <c r="M786" s="141">
        <v>106.7</v>
      </c>
      <c r="N786" s="141">
        <v>106.7</v>
      </c>
      <c r="O786" s="141">
        <v>104.6</v>
      </c>
      <c r="P786" s="141">
        <v>104.6</v>
      </c>
      <c r="Q786" s="141">
        <v>104.6</v>
      </c>
      <c r="R786" s="141">
        <v>104.6</v>
      </c>
      <c r="S786" s="141">
        <v>111.3</v>
      </c>
      <c r="T786" s="141">
        <v>113.1</v>
      </c>
      <c r="U786" s="141">
        <v>113.1</v>
      </c>
      <c r="V786" s="141">
        <v>113.1</v>
      </c>
      <c r="W786" s="141">
        <v>113.1</v>
      </c>
      <c r="X786" s="141">
        <v>112.5</v>
      </c>
      <c r="Y786" s="141">
        <v>112.5</v>
      </c>
      <c r="Z786" s="141">
        <v>112.5</v>
      </c>
      <c r="AA786" s="141">
        <v>112.5</v>
      </c>
      <c r="AB786" s="141">
        <v>112.6</v>
      </c>
      <c r="AC786" s="141">
        <v>112.6</v>
      </c>
      <c r="AD786" s="141">
        <v>112.6</v>
      </c>
      <c r="AE786" s="141">
        <v>114.8</v>
      </c>
      <c r="AF786" s="141">
        <v>115</v>
      </c>
      <c r="AG786" s="141">
        <v>115</v>
      </c>
      <c r="AH786" s="141">
        <v>115</v>
      </c>
      <c r="AI786" s="141">
        <v>115.1</v>
      </c>
      <c r="AJ786" s="141">
        <v>115.1</v>
      </c>
      <c r="AK786" s="141">
        <v>115.1</v>
      </c>
      <c r="AL786" s="141">
        <v>114.8</v>
      </c>
      <c r="AM786" s="141">
        <v>115</v>
      </c>
      <c r="AN786" s="141">
        <v>117.2</v>
      </c>
      <c r="AO786" s="141">
        <v>117.2</v>
      </c>
      <c r="AP786" s="141">
        <v>116.8</v>
      </c>
      <c r="AQ786" s="141">
        <v>116.8</v>
      </c>
      <c r="AR786" s="141">
        <v>116.8</v>
      </c>
      <c r="AS786" s="141">
        <v>116.8</v>
      </c>
      <c r="AT786" s="141">
        <v>116.8</v>
      </c>
      <c r="AU786" s="141">
        <v>117.2</v>
      </c>
      <c r="AV786" s="141">
        <v>117.2</v>
      </c>
      <c r="AW786" s="141">
        <v>117.2</v>
      </c>
      <c r="AX786" s="141">
        <v>117.2</v>
      </c>
      <c r="AY786" s="141">
        <v>117.2</v>
      </c>
      <c r="AZ786" s="141">
        <v>117.5</v>
      </c>
      <c r="BA786" s="141">
        <v>117.5</v>
      </c>
      <c r="BB786" s="141">
        <v>117</v>
      </c>
      <c r="BC786" s="141">
        <v>117</v>
      </c>
      <c r="BD786" s="141">
        <v>117</v>
      </c>
      <c r="BE786" s="141">
        <v>117</v>
      </c>
      <c r="BF786" s="141">
        <v>113.1</v>
      </c>
      <c r="BG786" s="141">
        <v>115.7</v>
      </c>
      <c r="BH786" s="141">
        <v>113.7</v>
      </c>
      <c r="BI786" s="141">
        <v>113.5</v>
      </c>
      <c r="BJ786" s="141">
        <v>116.1</v>
      </c>
      <c r="BK786" s="141">
        <v>116.4</v>
      </c>
      <c r="BL786" s="141">
        <v>116.4</v>
      </c>
      <c r="BM786" s="141">
        <v>116.4</v>
      </c>
      <c r="BN786" s="141">
        <v>116.4</v>
      </c>
      <c r="BO786" s="141">
        <v>116.4</v>
      </c>
      <c r="BP786" s="141">
        <v>116.4</v>
      </c>
      <c r="BQ786" s="141">
        <v>116.4</v>
      </c>
      <c r="BR786" s="141">
        <v>116.4</v>
      </c>
      <c r="BS786" s="141">
        <v>116.4</v>
      </c>
      <c r="BT786" s="141">
        <v>116.4</v>
      </c>
      <c r="BU786" s="141">
        <v>116.4</v>
      </c>
      <c r="BV786" s="141">
        <v>116.4</v>
      </c>
      <c r="BW786" s="141">
        <v>116.4</v>
      </c>
      <c r="BX786" s="141">
        <v>122.8</v>
      </c>
      <c r="BY786" s="141">
        <v>122.6</v>
      </c>
      <c r="BZ786" s="141">
        <v>117</v>
      </c>
      <c r="CA786" s="141">
        <v>112.1</v>
      </c>
      <c r="CB786" s="141">
        <v>111.6</v>
      </c>
      <c r="CC786" s="141">
        <v>112.1</v>
      </c>
      <c r="CD786" s="141">
        <v>112.1</v>
      </c>
      <c r="CE786" s="141">
        <v>112.1</v>
      </c>
      <c r="CF786" s="141">
        <v>112.1</v>
      </c>
      <c r="CG786" s="141">
        <v>112.1</v>
      </c>
      <c r="CH786" s="141">
        <v>112.8</v>
      </c>
      <c r="CI786" s="141">
        <v>113.1</v>
      </c>
      <c r="CJ786" s="141">
        <v>113</v>
      </c>
      <c r="CK786" s="141">
        <v>113</v>
      </c>
      <c r="CL786" s="141">
        <v>113</v>
      </c>
    </row>
    <row r="787" spans="1:90" x14ac:dyDescent="0.2">
      <c r="A787" s="138" t="s">
        <v>4294</v>
      </c>
      <c r="B787" s="138" t="s">
        <v>4295</v>
      </c>
      <c r="C787" s="139">
        <v>5.9800000000000001E-3</v>
      </c>
      <c r="D787" s="141">
        <v>105.9</v>
      </c>
      <c r="E787" s="141">
        <v>105.9</v>
      </c>
      <c r="F787" s="141">
        <v>105.9</v>
      </c>
      <c r="G787" s="141">
        <v>120.3</v>
      </c>
      <c r="H787" s="141">
        <v>120.3</v>
      </c>
      <c r="I787" s="141">
        <v>120.3</v>
      </c>
      <c r="J787" s="141">
        <v>120.3</v>
      </c>
      <c r="K787" s="141">
        <v>120.3</v>
      </c>
      <c r="L787" s="141">
        <v>120.3</v>
      </c>
      <c r="M787" s="141">
        <v>120.3</v>
      </c>
      <c r="N787" s="141">
        <v>120.3</v>
      </c>
      <c r="O787" s="141">
        <v>120.3</v>
      </c>
      <c r="P787" s="141">
        <v>126.5</v>
      </c>
      <c r="Q787" s="141">
        <v>126.5</v>
      </c>
      <c r="R787" s="141">
        <v>126.5</v>
      </c>
      <c r="S787" s="141">
        <v>143.1</v>
      </c>
      <c r="T787" s="141">
        <v>143.1</v>
      </c>
      <c r="U787" s="141">
        <v>143.1</v>
      </c>
      <c r="V787" s="141">
        <v>143.1</v>
      </c>
      <c r="W787" s="141">
        <v>143.1</v>
      </c>
      <c r="X787" s="141">
        <v>143.1</v>
      </c>
      <c r="Y787" s="141">
        <v>143.1</v>
      </c>
      <c r="Z787" s="141">
        <v>143.1</v>
      </c>
      <c r="AA787" s="141">
        <v>143.1</v>
      </c>
      <c r="AB787" s="141">
        <v>147.9</v>
      </c>
      <c r="AC787" s="141">
        <v>147.9</v>
      </c>
      <c r="AD787" s="141">
        <v>147.9</v>
      </c>
      <c r="AE787" s="141">
        <v>153.19999999999999</v>
      </c>
      <c r="AF787" s="141">
        <v>153.19999999999999</v>
      </c>
      <c r="AG787" s="141">
        <v>153.19999999999999</v>
      </c>
      <c r="AH787" s="141">
        <v>153.19999999999999</v>
      </c>
      <c r="AI787" s="141">
        <v>153.19999999999999</v>
      </c>
      <c r="AJ787" s="141">
        <v>153.19999999999999</v>
      </c>
      <c r="AK787" s="141">
        <v>153.19999999999999</v>
      </c>
      <c r="AL787" s="141">
        <v>153.19999999999999</v>
      </c>
      <c r="AM787" s="141">
        <v>153.19999999999999</v>
      </c>
      <c r="AN787" s="141">
        <v>131.4</v>
      </c>
      <c r="AO787" s="141">
        <v>131.4</v>
      </c>
      <c r="AP787" s="141">
        <v>131.4</v>
      </c>
      <c r="AQ787" s="141">
        <v>123.1</v>
      </c>
      <c r="AR787" s="141">
        <v>123.1</v>
      </c>
      <c r="AS787" s="141">
        <v>123.1</v>
      </c>
      <c r="AT787" s="141">
        <v>123.1</v>
      </c>
      <c r="AU787" s="141">
        <v>123.1</v>
      </c>
      <c r="AV787" s="141">
        <v>123.1</v>
      </c>
      <c r="AW787" s="141">
        <v>123.1</v>
      </c>
      <c r="AX787" s="141">
        <v>123.1</v>
      </c>
      <c r="AY787" s="141">
        <v>123.1</v>
      </c>
      <c r="AZ787" s="141">
        <v>123.1</v>
      </c>
      <c r="BA787" s="141">
        <v>123.3</v>
      </c>
      <c r="BB787" s="141">
        <v>124.1</v>
      </c>
      <c r="BC787" s="141">
        <v>122.9</v>
      </c>
      <c r="BD787" s="141">
        <v>122.9</v>
      </c>
      <c r="BE787" s="141">
        <v>122.9</v>
      </c>
      <c r="BF787" s="141">
        <v>122.9</v>
      </c>
      <c r="BG787" s="141">
        <v>122.9</v>
      </c>
      <c r="BH787" s="141">
        <v>122.9</v>
      </c>
      <c r="BI787" s="141">
        <v>122.9</v>
      </c>
      <c r="BJ787" s="141">
        <v>122.8</v>
      </c>
      <c r="BK787" s="141">
        <v>122.8</v>
      </c>
      <c r="BL787" s="141">
        <v>134.19999999999999</v>
      </c>
      <c r="BM787" s="141">
        <v>136.4</v>
      </c>
      <c r="BN787" s="141">
        <v>135.4</v>
      </c>
      <c r="BO787" s="141">
        <v>132.6</v>
      </c>
      <c r="BP787" s="141">
        <v>132.6</v>
      </c>
      <c r="BQ787" s="141">
        <v>132.6</v>
      </c>
      <c r="BR787" s="141">
        <v>132.6</v>
      </c>
      <c r="BS787" s="141">
        <v>132.6</v>
      </c>
      <c r="BT787" s="141">
        <v>132.6</v>
      </c>
      <c r="BU787" s="141">
        <v>132.6</v>
      </c>
      <c r="BV787" s="141">
        <v>132.6</v>
      </c>
      <c r="BW787" s="141">
        <v>132.6</v>
      </c>
      <c r="BX787" s="141">
        <v>136</v>
      </c>
      <c r="BY787" s="141">
        <v>136</v>
      </c>
      <c r="BZ787" s="141">
        <v>133.30000000000001</v>
      </c>
      <c r="CA787" s="141">
        <v>129.5</v>
      </c>
      <c r="CB787" s="141">
        <v>140.19999999999999</v>
      </c>
      <c r="CC787" s="141">
        <v>140.19999999999999</v>
      </c>
      <c r="CD787" s="141">
        <v>140.19999999999999</v>
      </c>
      <c r="CE787" s="141">
        <v>140.19999999999999</v>
      </c>
      <c r="CF787" s="141">
        <v>140.19999999999999</v>
      </c>
      <c r="CG787" s="141">
        <v>140.19999999999999</v>
      </c>
      <c r="CH787" s="141">
        <v>140.19999999999999</v>
      </c>
      <c r="CI787" s="141">
        <v>133</v>
      </c>
      <c r="CJ787" s="141">
        <v>131.19999999999999</v>
      </c>
      <c r="CK787" s="141">
        <v>131.19999999999999</v>
      </c>
      <c r="CL787" s="141">
        <v>131.19999999999999</v>
      </c>
    </row>
    <row r="788" spans="1:90" x14ac:dyDescent="0.2">
      <c r="A788" s="138" t="s">
        <v>4296</v>
      </c>
      <c r="B788" s="138" t="s">
        <v>4297</v>
      </c>
      <c r="C788" s="139">
        <v>3.9010000000000003E-2</v>
      </c>
      <c r="D788" s="141">
        <v>100</v>
      </c>
      <c r="E788" s="141">
        <v>100</v>
      </c>
      <c r="F788" s="141">
        <v>100</v>
      </c>
      <c r="G788" s="141">
        <v>100</v>
      </c>
      <c r="H788" s="141">
        <v>100</v>
      </c>
      <c r="I788" s="141">
        <v>100</v>
      </c>
      <c r="J788" s="141">
        <v>100</v>
      </c>
      <c r="K788" s="141">
        <v>100</v>
      </c>
      <c r="L788" s="141">
        <v>100</v>
      </c>
      <c r="M788" s="141">
        <v>100</v>
      </c>
      <c r="N788" s="141">
        <v>100</v>
      </c>
      <c r="O788" s="141">
        <v>100</v>
      </c>
      <c r="P788" s="141">
        <v>100</v>
      </c>
      <c r="Q788" s="141">
        <v>100</v>
      </c>
      <c r="R788" s="141">
        <v>100</v>
      </c>
      <c r="S788" s="141">
        <v>103.3</v>
      </c>
      <c r="T788" s="141">
        <v>103.3</v>
      </c>
      <c r="U788" s="141">
        <v>103.3</v>
      </c>
      <c r="V788" s="141">
        <v>103.3</v>
      </c>
      <c r="W788" s="141">
        <v>103.3</v>
      </c>
      <c r="X788" s="141">
        <v>103.3</v>
      </c>
      <c r="Y788" s="141">
        <v>103.3</v>
      </c>
      <c r="Z788" s="141">
        <v>103.3</v>
      </c>
      <c r="AA788" s="141">
        <v>103.3</v>
      </c>
      <c r="AB788" s="141">
        <v>103.3</v>
      </c>
      <c r="AC788" s="141">
        <v>103.3</v>
      </c>
      <c r="AD788" s="141">
        <v>103.3</v>
      </c>
      <c r="AE788" s="141">
        <v>107.4</v>
      </c>
      <c r="AF788" s="141">
        <v>107.4</v>
      </c>
      <c r="AG788" s="141">
        <v>107.4</v>
      </c>
      <c r="AH788" s="141">
        <v>107.4</v>
      </c>
      <c r="AI788" s="141">
        <v>107.4</v>
      </c>
      <c r="AJ788" s="141">
        <v>107.4</v>
      </c>
      <c r="AK788" s="141">
        <v>107.4</v>
      </c>
      <c r="AL788" s="141">
        <v>107.4</v>
      </c>
      <c r="AM788" s="141">
        <v>107.4</v>
      </c>
      <c r="AN788" s="141">
        <v>107.4</v>
      </c>
      <c r="AO788" s="141">
        <v>107.4</v>
      </c>
      <c r="AP788" s="141">
        <v>107.4</v>
      </c>
      <c r="AQ788" s="141">
        <v>108.6</v>
      </c>
      <c r="AR788" s="141">
        <v>109.6</v>
      </c>
      <c r="AS788" s="141">
        <v>111.4</v>
      </c>
      <c r="AT788" s="141">
        <v>112.4</v>
      </c>
      <c r="AU788" s="141">
        <v>113.9</v>
      </c>
      <c r="AV788" s="141">
        <v>112.7</v>
      </c>
      <c r="AW788" s="141">
        <v>112.9</v>
      </c>
      <c r="AX788" s="141">
        <v>122.5</v>
      </c>
      <c r="AY788" s="141">
        <v>114.5</v>
      </c>
      <c r="AZ788" s="141">
        <v>101.3</v>
      </c>
      <c r="BA788" s="141">
        <v>102</v>
      </c>
      <c r="BB788" s="141">
        <v>97.9</v>
      </c>
      <c r="BC788" s="141">
        <v>97.9</v>
      </c>
      <c r="BD788" s="141">
        <v>98.1</v>
      </c>
      <c r="BE788" s="141">
        <v>98.1</v>
      </c>
      <c r="BF788" s="141">
        <v>98.1</v>
      </c>
      <c r="BG788" s="141">
        <v>98.1</v>
      </c>
      <c r="BH788" s="141">
        <v>98.1</v>
      </c>
      <c r="BI788" s="141">
        <v>98.1</v>
      </c>
      <c r="BJ788" s="141">
        <v>98.1</v>
      </c>
      <c r="BK788" s="141">
        <v>98.1</v>
      </c>
      <c r="BL788" s="141">
        <v>98.1</v>
      </c>
      <c r="BM788" s="141">
        <v>98.5</v>
      </c>
      <c r="BN788" s="141">
        <v>98.9</v>
      </c>
      <c r="BO788" s="141">
        <v>98.9</v>
      </c>
      <c r="BP788" s="141">
        <v>98.9</v>
      </c>
      <c r="BQ788" s="141">
        <v>98.9</v>
      </c>
      <c r="BR788" s="141">
        <v>98.9</v>
      </c>
      <c r="BS788" s="141">
        <v>98.9</v>
      </c>
      <c r="BT788" s="141">
        <v>98.6</v>
      </c>
      <c r="BU788" s="141">
        <v>97.7</v>
      </c>
      <c r="BV788" s="141">
        <v>97.7</v>
      </c>
      <c r="BW788" s="141">
        <v>100.1</v>
      </c>
      <c r="BX788" s="141">
        <v>101.7</v>
      </c>
      <c r="BY788" s="141">
        <v>105</v>
      </c>
      <c r="BZ788" s="141">
        <v>107.4</v>
      </c>
      <c r="CA788" s="141">
        <v>107.4</v>
      </c>
      <c r="CB788" s="141">
        <v>107.4</v>
      </c>
      <c r="CC788" s="141">
        <v>107.4</v>
      </c>
      <c r="CD788" s="141">
        <v>107.4</v>
      </c>
      <c r="CE788" s="141">
        <v>107.4</v>
      </c>
      <c r="CF788" s="141">
        <v>111.5</v>
      </c>
      <c r="CG788" s="141">
        <v>111.5</v>
      </c>
      <c r="CH788" s="141">
        <v>111.5</v>
      </c>
      <c r="CI788" s="141">
        <v>111.4</v>
      </c>
      <c r="CJ788" s="141">
        <v>111.4</v>
      </c>
      <c r="CK788" s="141">
        <v>111.4</v>
      </c>
      <c r="CL788" s="141">
        <v>111.6</v>
      </c>
    </row>
    <row r="789" spans="1:90" x14ac:dyDescent="0.2">
      <c r="A789" s="138" t="s">
        <v>4298</v>
      </c>
      <c r="B789" s="138" t="s">
        <v>4299</v>
      </c>
      <c r="C789" s="139">
        <v>7.9000000000000008E-3</v>
      </c>
      <c r="D789" s="141">
        <v>99.7</v>
      </c>
      <c r="E789" s="141">
        <v>99.7</v>
      </c>
      <c r="F789" s="141">
        <v>104.2</v>
      </c>
      <c r="G789" s="141">
        <v>105.8</v>
      </c>
      <c r="H789" s="141">
        <v>100</v>
      </c>
      <c r="I789" s="141">
        <v>94.3</v>
      </c>
      <c r="J789" s="141">
        <v>94.3</v>
      </c>
      <c r="K789" s="141">
        <v>94.3</v>
      </c>
      <c r="L789" s="141">
        <v>94.3</v>
      </c>
      <c r="M789" s="141">
        <v>94.3</v>
      </c>
      <c r="N789" s="141">
        <v>94.3</v>
      </c>
      <c r="O789" s="141">
        <v>94.3</v>
      </c>
      <c r="P789" s="141">
        <v>94.3</v>
      </c>
      <c r="Q789" s="141">
        <v>94.3</v>
      </c>
      <c r="R789" s="141">
        <v>94.3</v>
      </c>
      <c r="S789" s="141">
        <v>96.3</v>
      </c>
      <c r="T789" s="141">
        <v>96.3</v>
      </c>
      <c r="U789" s="141">
        <v>96.4</v>
      </c>
      <c r="V789" s="141">
        <v>96.6</v>
      </c>
      <c r="W789" s="141">
        <v>96.6</v>
      </c>
      <c r="X789" s="141">
        <v>95.8</v>
      </c>
      <c r="Y789" s="141">
        <v>94.6</v>
      </c>
      <c r="Z789" s="141">
        <v>95.2</v>
      </c>
      <c r="AA789" s="141">
        <v>95.8</v>
      </c>
      <c r="AB789" s="141">
        <v>95.8</v>
      </c>
      <c r="AC789" s="141">
        <v>95.8</v>
      </c>
      <c r="AD789" s="141">
        <v>95.8</v>
      </c>
      <c r="AE789" s="141">
        <v>103.3</v>
      </c>
      <c r="AF789" s="141">
        <v>106.7</v>
      </c>
      <c r="AG789" s="141">
        <v>106.7</v>
      </c>
      <c r="AH789" s="141">
        <v>105.6</v>
      </c>
      <c r="AI789" s="141">
        <v>105.6</v>
      </c>
      <c r="AJ789" s="141">
        <v>105.6</v>
      </c>
      <c r="AK789" s="141">
        <v>105.6</v>
      </c>
      <c r="AL789" s="141">
        <v>110.9</v>
      </c>
      <c r="AM789" s="141">
        <v>110.9</v>
      </c>
      <c r="AN789" s="141">
        <v>110.9</v>
      </c>
      <c r="AO789" s="141">
        <v>107.8</v>
      </c>
      <c r="AP789" s="141">
        <v>106.2</v>
      </c>
      <c r="AQ789" s="141">
        <v>111</v>
      </c>
      <c r="AR789" s="141">
        <v>112.7</v>
      </c>
      <c r="AS789" s="141">
        <v>112.7</v>
      </c>
      <c r="AT789" s="141">
        <v>112.7</v>
      </c>
      <c r="AU789" s="141">
        <v>112.7</v>
      </c>
      <c r="AV789" s="141">
        <v>112.7</v>
      </c>
      <c r="AW789" s="141">
        <v>112.7</v>
      </c>
      <c r="AX789" s="141">
        <v>112.7</v>
      </c>
      <c r="AY789" s="141">
        <v>112.7</v>
      </c>
      <c r="AZ789" s="141">
        <v>112.7</v>
      </c>
      <c r="BA789" s="141">
        <v>112.7</v>
      </c>
      <c r="BB789" s="141">
        <v>112.7</v>
      </c>
      <c r="BC789" s="141">
        <v>134.4</v>
      </c>
      <c r="BD789" s="141">
        <v>134.4</v>
      </c>
      <c r="BE789" s="141">
        <v>134.4</v>
      </c>
      <c r="BF789" s="141">
        <v>134.4</v>
      </c>
      <c r="BG789" s="141">
        <v>134.4</v>
      </c>
      <c r="BH789" s="141">
        <v>134.4</v>
      </c>
      <c r="BI789" s="141">
        <v>134.4</v>
      </c>
      <c r="BJ789" s="141">
        <v>134.4</v>
      </c>
      <c r="BK789" s="141">
        <v>134.4</v>
      </c>
      <c r="BL789" s="141">
        <v>134.4</v>
      </c>
      <c r="BM789" s="141">
        <v>134.4</v>
      </c>
      <c r="BN789" s="141">
        <v>134.4</v>
      </c>
      <c r="BO789" s="141">
        <v>134.80000000000001</v>
      </c>
      <c r="BP789" s="141">
        <v>134.80000000000001</v>
      </c>
      <c r="BQ789" s="141">
        <v>134.80000000000001</v>
      </c>
      <c r="BR789" s="141">
        <v>134.80000000000001</v>
      </c>
      <c r="BS789" s="141">
        <v>134.80000000000001</v>
      </c>
      <c r="BT789" s="141">
        <v>134.80000000000001</v>
      </c>
      <c r="BU789" s="141">
        <v>134.80000000000001</v>
      </c>
      <c r="BV789" s="141">
        <v>134.80000000000001</v>
      </c>
      <c r="BW789" s="141">
        <v>134.80000000000001</v>
      </c>
      <c r="BX789" s="141">
        <v>134.80000000000001</v>
      </c>
      <c r="BY789" s="141">
        <v>134.80000000000001</v>
      </c>
      <c r="BZ789" s="141">
        <v>134.80000000000001</v>
      </c>
      <c r="CA789" s="141">
        <v>143</v>
      </c>
      <c r="CB789" s="141">
        <v>143</v>
      </c>
      <c r="CC789" s="141">
        <v>143</v>
      </c>
      <c r="CD789" s="141">
        <v>143</v>
      </c>
      <c r="CE789" s="141">
        <v>143</v>
      </c>
      <c r="CF789" s="141">
        <v>143</v>
      </c>
      <c r="CG789" s="141">
        <v>143</v>
      </c>
      <c r="CH789" s="141">
        <v>143</v>
      </c>
      <c r="CI789" s="141">
        <v>143</v>
      </c>
      <c r="CJ789" s="141">
        <v>143</v>
      </c>
      <c r="CK789" s="141">
        <v>143</v>
      </c>
      <c r="CL789" s="141">
        <v>143.19999999999999</v>
      </c>
    </row>
    <row r="790" spans="1:90" x14ac:dyDescent="0.2">
      <c r="A790" s="138" t="s">
        <v>4300</v>
      </c>
      <c r="B790" s="138" t="s">
        <v>4301</v>
      </c>
      <c r="C790" s="139">
        <v>2.1360000000000001E-2</v>
      </c>
      <c r="D790" s="141">
        <v>101.3</v>
      </c>
      <c r="E790" s="141">
        <v>102.6</v>
      </c>
      <c r="F790" s="141">
        <v>102.7</v>
      </c>
      <c r="G790" s="141">
        <v>103.7</v>
      </c>
      <c r="H790" s="141">
        <v>102.9</v>
      </c>
      <c r="I790" s="141">
        <v>103.3</v>
      </c>
      <c r="J790" s="141">
        <v>103.4</v>
      </c>
      <c r="K790" s="141">
        <v>103.4</v>
      </c>
      <c r="L790" s="141">
        <v>103.3</v>
      </c>
      <c r="M790" s="141">
        <v>128.5</v>
      </c>
      <c r="N790" s="141">
        <v>128.30000000000001</v>
      </c>
      <c r="O790" s="141">
        <v>129.19999999999999</v>
      </c>
      <c r="P790" s="141">
        <v>128.9</v>
      </c>
      <c r="Q790" s="141">
        <v>136.6</v>
      </c>
      <c r="R790" s="141">
        <v>142.19999999999999</v>
      </c>
      <c r="S790" s="141">
        <v>116.3</v>
      </c>
      <c r="T790" s="141">
        <v>136.80000000000001</v>
      </c>
      <c r="U790" s="141">
        <v>130.69999999999999</v>
      </c>
      <c r="V790" s="141">
        <v>116.1</v>
      </c>
      <c r="W790" s="141">
        <v>115.8</v>
      </c>
      <c r="X790" s="141">
        <v>115.5</v>
      </c>
      <c r="Y790" s="141">
        <v>119.6</v>
      </c>
      <c r="Z790" s="141">
        <v>119.9</v>
      </c>
      <c r="AA790" s="141">
        <v>121.8</v>
      </c>
      <c r="AB790" s="141">
        <v>117.8</v>
      </c>
      <c r="AC790" s="141">
        <v>122.4</v>
      </c>
      <c r="AD790" s="141">
        <v>119.9</v>
      </c>
      <c r="AE790" s="141">
        <v>111.9</v>
      </c>
      <c r="AF790" s="141">
        <v>116.3</v>
      </c>
      <c r="AG790" s="141">
        <v>114.8</v>
      </c>
      <c r="AH790" s="141">
        <v>110.7</v>
      </c>
      <c r="AI790" s="141">
        <v>111.9</v>
      </c>
      <c r="AJ790" s="141">
        <v>111.9</v>
      </c>
      <c r="AK790" s="141">
        <v>114.5</v>
      </c>
      <c r="AL790" s="141">
        <v>111.9</v>
      </c>
      <c r="AM790" s="141">
        <v>128.4</v>
      </c>
      <c r="AN790" s="141">
        <v>125.8</v>
      </c>
      <c r="AO790" s="141">
        <v>125.8</v>
      </c>
      <c r="AP790" s="141">
        <v>124.5</v>
      </c>
      <c r="AQ790" s="141">
        <v>125.5</v>
      </c>
      <c r="AR790" s="141">
        <v>125.5</v>
      </c>
      <c r="AS790" s="141">
        <v>125.5</v>
      </c>
      <c r="AT790" s="141">
        <v>125.5</v>
      </c>
      <c r="AU790" s="141">
        <v>125.5</v>
      </c>
      <c r="AV790" s="141">
        <v>125.5</v>
      </c>
      <c r="AW790" s="141">
        <v>125.5</v>
      </c>
      <c r="AX790" s="141">
        <v>125.5</v>
      </c>
      <c r="AY790" s="141">
        <v>124.9</v>
      </c>
      <c r="AZ790" s="141">
        <v>125.5</v>
      </c>
      <c r="BA790" s="141">
        <v>125.2</v>
      </c>
      <c r="BB790" s="141">
        <v>124.2</v>
      </c>
      <c r="BC790" s="141">
        <v>123.1</v>
      </c>
      <c r="BD790" s="141">
        <v>123.1</v>
      </c>
      <c r="BE790" s="141">
        <v>123.1</v>
      </c>
      <c r="BF790" s="141">
        <v>123.2</v>
      </c>
      <c r="BG790" s="141">
        <v>123.2</v>
      </c>
      <c r="BH790" s="141">
        <v>123.2</v>
      </c>
      <c r="BI790" s="141">
        <v>123.6</v>
      </c>
      <c r="BJ790" s="141">
        <v>123.6</v>
      </c>
      <c r="BK790" s="141">
        <v>123.6</v>
      </c>
      <c r="BL790" s="141">
        <v>123.6</v>
      </c>
      <c r="BM790" s="141">
        <v>123.6</v>
      </c>
      <c r="BN790" s="141">
        <v>123.8</v>
      </c>
      <c r="BO790" s="141">
        <v>124</v>
      </c>
      <c r="BP790" s="141">
        <v>124</v>
      </c>
      <c r="BQ790" s="141">
        <v>124.5</v>
      </c>
      <c r="BR790" s="141">
        <v>124.7</v>
      </c>
      <c r="BS790" s="141">
        <v>124.3</v>
      </c>
      <c r="BT790" s="141">
        <v>124.2</v>
      </c>
      <c r="BU790" s="141">
        <v>124.4</v>
      </c>
      <c r="BV790" s="141">
        <v>124.8</v>
      </c>
      <c r="BW790" s="141">
        <v>124.8</v>
      </c>
      <c r="BX790" s="141">
        <v>124.1</v>
      </c>
      <c r="BY790" s="141">
        <v>123.1</v>
      </c>
      <c r="BZ790" s="141">
        <v>103.6</v>
      </c>
      <c r="CA790" s="141">
        <v>103.6</v>
      </c>
      <c r="CB790" s="141">
        <v>105.9</v>
      </c>
      <c r="CC790" s="141">
        <v>113.2</v>
      </c>
      <c r="CD790" s="141">
        <v>113.2</v>
      </c>
      <c r="CE790" s="141">
        <v>113.1</v>
      </c>
      <c r="CF790" s="141">
        <v>113.1</v>
      </c>
      <c r="CG790" s="141">
        <v>113.1</v>
      </c>
      <c r="CH790" s="141">
        <v>113.2</v>
      </c>
      <c r="CI790" s="141">
        <v>113.2</v>
      </c>
      <c r="CJ790" s="141">
        <v>113.2</v>
      </c>
      <c r="CK790" s="141">
        <v>113.1</v>
      </c>
      <c r="CL790" s="141">
        <v>113.9</v>
      </c>
    </row>
    <row r="791" spans="1:90" x14ac:dyDescent="0.2">
      <c r="A791" s="138" t="s">
        <v>4302</v>
      </c>
      <c r="B791" s="138" t="s">
        <v>4303</v>
      </c>
      <c r="C791" s="139">
        <v>5.3800000000000002E-3</v>
      </c>
      <c r="D791" s="141">
        <v>100.2</v>
      </c>
      <c r="E791" s="141">
        <v>100.2</v>
      </c>
      <c r="F791" s="141">
        <v>100.2</v>
      </c>
      <c r="G791" s="141">
        <v>98</v>
      </c>
      <c r="H791" s="141">
        <v>98</v>
      </c>
      <c r="I791" s="141">
        <v>98</v>
      </c>
      <c r="J791" s="141">
        <v>98</v>
      </c>
      <c r="K791" s="141">
        <v>98</v>
      </c>
      <c r="L791" s="141">
        <v>98</v>
      </c>
      <c r="M791" s="141">
        <v>98</v>
      </c>
      <c r="N791" s="141">
        <v>98</v>
      </c>
      <c r="O791" s="141">
        <v>98</v>
      </c>
      <c r="P791" s="141">
        <v>98</v>
      </c>
      <c r="Q791" s="141">
        <v>98</v>
      </c>
      <c r="R791" s="141">
        <v>97.5</v>
      </c>
      <c r="S791" s="141">
        <v>98.4</v>
      </c>
      <c r="T791" s="141">
        <v>98.4</v>
      </c>
      <c r="U791" s="141">
        <v>98.8</v>
      </c>
      <c r="V791" s="141">
        <v>100.2</v>
      </c>
      <c r="W791" s="141">
        <v>100.2</v>
      </c>
      <c r="X791" s="141">
        <v>100.2</v>
      </c>
      <c r="Y791" s="141">
        <v>100.2</v>
      </c>
      <c r="Z791" s="141">
        <v>100.2</v>
      </c>
      <c r="AA791" s="141">
        <v>100.2</v>
      </c>
      <c r="AB791" s="141">
        <v>100.1</v>
      </c>
      <c r="AC791" s="141">
        <v>100.1</v>
      </c>
      <c r="AD791" s="141">
        <v>100.1</v>
      </c>
      <c r="AE791" s="141">
        <v>100.2</v>
      </c>
      <c r="AF791" s="141">
        <v>100.2</v>
      </c>
      <c r="AG791" s="141">
        <v>100.2</v>
      </c>
      <c r="AH791" s="141">
        <v>100.2</v>
      </c>
      <c r="AI791" s="141">
        <v>100.2</v>
      </c>
      <c r="AJ791" s="141">
        <v>100.2</v>
      </c>
      <c r="AK791" s="141">
        <v>100.2</v>
      </c>
      <c r="AL791" s="141">
        <v>100.2</v>
      </c>
      <c r="AM791" s="141">
        <v>100.2</v>
      </c>
      <c r="AN791" s="141">
        <v>99.9</v>
      </c>
      <c r="AO791" s="141">
        <v>99.9</v>
      </c>
      <c r="AP791" s="141">
        <v>100.4</v>
      </c>
      <c r="AQ791" s="141">
        <v>98</v>
      </c>
      <c r="AR791" s="141">
        <v>100.4</v>
      </c>
      <c r="AS791" s="141">
        <v>102.1</v>
      </c>
      <c r="AT791" s="141">
        <v>100.5</v>
      </c>
      <c r="AU791" s="141">
        <v>100.5</v>
      </c>
      <c r="AV791" s="141">
        <v>100.5</v>
      </c>
      <c r="AW791" s="141">
        <v>100.5</v>
      </c>
      <c r="AX791" s="141">
        <v>100.5</v>
      </c>
      <c r="AY791" s="141">
        <v>100.9</v>
      </c>
      <c r="AZ791" s="141">
        <v>102.9</v>
      </c>
      <c r="BA791" s="141">
        <v>102.9</v>
      </c>
      <c r="BB791" s="141">
        <v>102.2</v>
      </c>
      <c r="BC791" s="141">
        <v>102.2</v>
      </c>
      <c r="BD791" s="141">
        <v>102.2</v>
      </c>
      <c r="BE791" s="141">
        <v>102.2</v>
      </c>
      <c r="BF791" s="141">
        <v>102.2</v>
      </c>
      <c r="BG791" s="141">
        <v>102.2</v>
      </c>
      <c r="BH791" s="141">
        <v>102.2</v>
      </c>
      <c r="BI791" s="141">
        <v>102.7</v>
      </c>
      <c r="BJ791" s="141">
        <v>102.7</v>
      </c>
      <c r="BK791" s="141">
        <v>102.7</v>
      </c>
      <c r="BL791" s="141">
        <v>102.2</v>
      </c>
      <c r="BM791" s="141">
        <v>102.2</v>
      </c>
      <c r="BN791" s="141">
        <v>102.2</v>
      </c>
      <c r="BO791" s="141">
        <v>103.4</v>
      </c>
      <c r="BP791" s="141">
        <v>103.4</v>
      </c>
      <c r="BQ791" s="141">
        <v>103.4</v>
      </c>
      <c r="BR791" s="141">
        <v>103.4</v>
      </c>
      <c r="BS791" s="141">
        <v>104</v>
      </c>
      <c r="BT791" s="141">
        <v>104.2</v>
      </c>
      <c r="BU791" s="141">
        <v>104.2</v>
      </c>
      <c r="BV791" s="141">
        <v>104.2</v>
      </c>
      <c r="BW791" s="141">
        <v>104.2</v>
      </c>
      <c r="BX791" s="141">
        <v>104.2</v>
      </c>
      <c r="BY791" s="141">
        <v>104.7</v>
      </c>
      <c r="BZ791" s="141">
        <v>104.8</v>
      </c>
      <c r="CA791" s="141">
        <v>104.8</v>
      </c>
      <c r="CB791" s="141">
        <v>104.8</v>
      </c>
      <c r="CC791" s="141">
        <v>106.9</v>
      </c>
      <c r="CD791" s="141">
        <v>108.7</v>
      </c>
      <c r="CE791" s="141">
        <v>108.8</v>
      </c>
      <c r="CF791" s="141">
        <v>108.7</v>
      </c>
      <c r="CG791" s="141">
        <v>108.7</v>
      </c>
      <c r="CH791" s="141">
        <v>108.8</v>
      </c>
      <c r="CI791" s="141">
        <v>108.8</v>
      </c>
      <c r="CJ791" s="141">
        <v>108.7</v>
      </c>
      <c r="CK791" s="141">
        <v>108.6</v>
      </c>
      <c r="CL791" s="141">
        <v>108.8</v>
      </c>
    </row>
    <row r="792" spans="1:90" x14ac:dyDescent="0.2">
      <c r="A792" s="138" t="s">
        <v>4304</v>
      </c>
      <c r="B792" s="138" t="s">
        <v>2427</v>
      </c>
      <c r="C792" s="139">
        <v>0.17788000000000001</v>
      </c>
      <c r="D792" s="141">
        <v>102</v>
      </c>
      <c r="E792" s="141">
        <v>102.5</v>
      </c>
      <c r="F792" s="141">
        <v>103.1</v>
      </c>
      <c r="G792" s="141">
        <v>107</v>
      </c>
      <c r="H792" s="141">
        <v>107</v>
      </c>
      <c r="I792" s="141">
        <v>108.6</v>
      </c>
      <c r="J792" s="141">
        <v>108.9</v>
      </c>
      <c r="K792" s="141">
        <v>108.9</v>
      </c>
      <c r="L792" s="141">
        <v>108.8</v>
      </c>
      <c r="M792" s="141">
        <v>108.8</v>
      </c>
      <c r="N792" s="141">
        <v>108.8</v>
      </c>
      <c r="O792" s="141">
        <v>108.6</v>
      </c>
      <c r="P792" s="141">
        <v>110.8</v>
      </c>
      <c r="Q792" s="141">
        <v>111.4</v>
      </c>
      <c r="R792" s="141">
        <v>111.9</v>
      </c>
      <c r="S792" s="141">
        <v>111.9</v>
      </c>
      <c r="T792" s="141">
        <v>113.1</v>
      </c>
      <c r="U792" s="141">
        <v>113.5</v>
      </c>
      <c r="V792" s="141">
        <v>113.6</v>
      </c>
      <c r="W792" s="141">
        <v>113.9</v>
      </c>
      <c r="X792" s="141">
        <v>114.1</v>
      </c>
      <c r="Y792" s="141">
        <v>114.2</v>
      </c>
      <c r="Z792" s="141">
        <v>114.6</v>
      </c>
      <c r="AA792" s="141">
        <v>114.3</v>
      </c>
      <c r="AB792" s="141">
        <v>114.7</v>
      </c>
      <c r="AC792" s="141">
        <v>114.7</v>
      </c>
      <c r="AD792" s="141">
        <v>114.5</v>
      </c>
      <c r="AE792" s="141">
        <v>117.8</v>
      </c>
      <c r="AF792" s="141">
        <v>117.2</v>
      </c>
      <c r="AG792" s="141">
        <v>117.4</v>
      </c>
      <c r="AH792" s="141">
        <v>117.8</v>
      </c>
      <c r="AI792" s="141">
        <v>117.5</v>
      </c>
      <c r="AJ792" s="141">
        <v>117.5</v>
      </c>
      <c r="AK792" s="141">
        <v>118.9</v>
      </c>
      <c r="AL792" s="141">
        <v>118.9</v>
      </c>
      <c r="AM792" s="141">
        <v>119.7</v>
      </c>
      <c r="AN792" s="141">
        <v>122.2</v>
      </c>
      <c r="AO792" s="141">
        <v>121.6</v>
      </c>
      <c r="AP792" s="141">
        <v>122</v>
      </c>
      <c r="AQ792" s="141">
        <v>123.4</v>
      </c>
      <c r="AR792" s="141">
        <v>123.6</v>
      </c>
      <c r="AS792" s="141">
        <v>123.2</v>
      </c>
      <c r="AT792" s="141">
        <v>124.7</v>
      </c>
      <c r="AU792" s="141">
        <v>125.5</v>
      </c>
      <c r="AV792" s="141">
        <v>125.1</v>
      </c>
      <c r="AW792" s="141">
        <v>125.1</v>
      </c>
      <c r="AX792" s="141">
        <v>125.3</v>
      </c>
      <c r="AY792" s="141">
        <v>125.6</v>
      </c>
      <c r="AZ792" s="141">
        <v>135.1</v>
      </c>
      <c r="BA792" s="141">
        <v>134.6</v>
      </c>
      <c r="BB792" s="141">
        <v>133.9</v>
      </c>
      <c r="BC792" s="141">
        <v>132.80000000000001</v>
      </c>
      <c r="BD792" s="141">
        <v>132.19999999999999</v>
      </c>
      <c r="BE792" s="141">
        <v>131.9</v>
      </c>
      <c r="BF792" s="141">
        <v>131.69999999999999</v>
      </c>
      <c r="BG792" s="141">
        <v>131.5</v>
      </c>
      <c r="BH792" s="141">
        <v>131.6</v>
      </c>
      <c r="BI792" s="141">
        <v>131.5</v>
      </c>
      <c r="BJ792" s="141">
        <v>131.80000000000001</v>
      </c>
      <c r="BK792" s="141">
        <v>129.6</v>
      </c>
      <c r="BL792" s="141">
        <v>126.8</v>
      </c>
      <c r="BM792" s="141">
        <v>126.7</v>
      </c>
      <c r="BN792" s="141">
        <v>126.8</v>
      </c>
      <c r="BO792" s="141">
        <v>127.6</v>
      </c>
      <c r="BP792" s="141">
        <v>127.9</v>
      </c>
      <c r="BQ792" s="141">
        <v>127.9</v>
      </c>
      <c r="BR792" s="141">
        <v>127.9</v>
      </c>
      <c r="BS792" s="141">
        <v>127.9</v>
      </c>
      <c r="BT792" s="141">
        <v>128.5</v>
      </c>
      <c r="BU792" s="141">
        <v>128.4</v>
      </c>
      <c r="BV792" s="141">
        <v>128.4</v>
      </c>
      <c r="BW792" s="141">
        <v>128.5</v>
      </c>
      <c r="BX792" s="141">
        <v>130</v>
      </c>
      <c r="BY792" s="141">
        <v>134.9</v>
      </c>
      <c r="BZ792" s="141">
        <v>136.6</v>
      </c>
      <c r="CA792" s="141">
        <v>137.30000000000001</v>
      </c>
      <c r="CB792" s="141">
        <v>137.9</v>
      </c>
      <c r="CC792" s="141">
        <v>138.5</v>
      </c>
      <c r="CD792" s="141">
        <v>139.30000000000001</v>
      </c>
      <c r="CE792" s="141">
        <v>140</v>
      </c>
      <c r="CF792" s="141">
        <v>140.4</v>
      </c>
      <c r="CG792" s="141">
        <v>140.4</v>
      </c>
      <c r="CH792" s="141">
        <v>140.9</v>
      </c>
      <c r="CI792" s="141">
        <v>141.80000000000001</v>
      </c>
      <c r="CJ792" s="141">
        <v>141.6</v>
      </c>
      <c r="CK792" s="141">
        <v>142.1</v>
      </c>
      <c r="CL792" s="141">
        <v>142.9</v>
      </c>
    </row>
    <row r="793" spans="1:90" x14ac:dyDescent="0.2">
      <c r="A793" s="138" t="s">
        <v>4305</v>
      </c>
      <c r="B793" s="138" t="s">
        <v>2429</v>
      </c>
      <c r="C793" s="139">
        <v>4.1700000000000001E-3</v>
      </c>
      <c r="D793" s="141">
        <v>100</v>
      </c>
      <c r="E793" s="141">
        <v>100</v>
      </c>
      <c r="F793" s="141">
        <v>100.2</v>
      </c>
      <c r="G793" s="141">
        <v>102.5</v>
      </c>
      <c r="H793" s="141">
        <v>107.2</v>
      </c>
      <c r="I793" s="141">
        <v>107.2</v>
      </c>
      <c r="J793" s="141">
        <v>107.2</v>
      </c>
      <c r="K793" s="141">
        <v>107.2</v>
      </c>
      <c r="L793" s="141">
        <v>107.2</v>
      </c>
      <c r="M793" s="141">
        <v>106.4</v>
      </c>
      <c r="N793" s="141">
        <v>106.4</v>
      </c>
      <c r="O793" s="141">
        <v>106.4</v>
      </c>
      <c r="P793" s="141">
        <v>106</v>
      </c>
      <c r="Q793" s="141">
        <v>106</v>
      </c>
      <c r="R793" s="141">
        <v>106</v>
      </c>
      <c r="S793" s="141">
        <v>108.8</v>
      </c>
      <c r="T793" s="141">
        <v>108.8</v>
      </c>
      <c r="U793" s="141">
        <v>108.8</v>
      </c>
      <c r="V793" s="141">
        <v>108.8</v>
      </c>
      <c r="W793" s="141">
        <v>108.8</v>
      </c>
      <c r="X793" s="141">
        <v>108.8</v>
      </c>
      <c r="Y793" s="141">
        <v>108.8</v>
      </c>
      <c r="Z793" s="141">
        <v>108.8</v>
      </c>
      <c r="AA793" s="141">
        <v>108.8</v>
      </c>
      <c r="AB793" s="141">
        <v>110</v>
      </c>
      <c r="AC793" s="141">
        <v>110</v>
      </c>
      <c r="AD793" s="141">
        <v>110</v>
      </c>
      <c r="AE793" s="141">
        <v>110</v>
      </c>
      <c r="AF793" s="141">
        <v>110</v>
      </c>
      <c r="AG793" s="141">
        <v>110</v>
      </c>
      <c r="AH793" s="141">
        <v>110</v>
      </c>
      <c r="AI793" s="141">
        <v>110</v>
      </c>
      <c r="AJ793" s="141">
        <v>110</v>
      </c>
      <c r="AK793" s="141">
        <v>110</v>
      </c>
      <c r="AL793" s="141">
        <v>110</v>
      </c>
      <c r="AM793" s="141">
        <v>110</v>
      </c>
      <c r="AN793" s="141">
        <v>109.6</v>
      </c>
      <c r="AO793" s="141">
        <v>109.6</v>
      </c>
      <c r="AP793" s="141">
        <v>109.6</v>
      </c>
      <c r="AQ793" s="141">
        <v>113.8</v>
      </c>
      <c r="AR793" s="141">
        <v>113.8</v>
      </c>
      <c r="AS793" s="141">
        <v>113.8</v>
      </c>
      <c r="AT793" s="141">
        <v>113.8</v>
      </c>
      <c r="AU793" s="141">
        <v>113.8</v>
      </c>
      <c r="AV793" s="141">
        <v>113.8</v>
      </c>
      <c r="AW793" s="141">
        <v>113.8</v>
      </c>
      <c r="AX793" s="141">
        <v>115.6</v>
      </c>
      <c r="AY793" s="141">
        <v>116.1</v>
      </c>
      <c r="AZ793" s="141">
        <v>117.9</v>
      </c>
      <c r="BA793" s="141">
        <v>117.7</v>
      </c>
      <c r="BB793" s="141">
        <v>117.5</v>
      </c>
      <c r="BC793" s="141">
        <v>117.2</v>
      </c>
      <c r="BD793" s="141">
        <v>117.2</v>
      </c>
      <c r="BE793" s="141">
        <v>117.2</v>
      </c>
      <c r="BF793" s="141">
        <v>117.2</v>
      </c>
      <c r="BG793" s="141">
        <v>117.2</v>
      </c>
      <c r="BH793" s="141">
        <v>116.8</v>
      </c>
      <c r="BI793" s="141">
        <v>116.8</v>
      </c>
      <c r="BJ793" s="141">
        <v>117.2</v>
      </c>
      <c r="BK793" s="141">
        <v>116.8</v>
      </c>
      <c r="BL793" s="141">
        <v>116.8</v>
      </c>
      <c r="BM793" s="141">
        <v>116.2</v>
      </c>
      <c r="BN793" s="141">
        <v>116.6</v>
      </c>
      <c r="BO793" s="141">
        <v>116.4</v>
      </c>
      <c r="BP793" s="141">
        <v>116.4</v>
      </c>
      <c r="BQ793" s="141">
        <v>116.4</v>
      </c>
      <c r="BR793" s="141">
        <v>116.4</v>
      </c>
      <c r="BS793" s="141">
        <v>116.4</v>
      </c>
      <c r="BT793" s="141">
        <v>116.4</v>
      </c>
      <c r="BU793" s="141">
        <v>116.4</v>
      </c>
      <c r="BV793" s="141">
        <v>116.4</v>
      </c>
      <c r="BW793" s="141">
        <v>116.4</v>
      </c>
      <c r="BX793" s="141">
        <v>118</v>
      </c>
      <c r="BY793" s="141">
        <v>118.1</v>
      </c>
      <c r="BZ793" s="141">
        <v>128.1</v>
      </c>
      <c r="CA793" s="141">
        <v>128.9</v>
      </c>
      <c r="CB793" s="141">
        <v>125.4</v>
      </c>
      <c r="CC793" s="141">
        <v>126.2</v>
      </c>
      <c r="CD793" s="141">
        <v>126.2</v>
      </c>
      <c r="CE793" s="141">
        <v>126.2</v>
      </c>
      <c r="CF793" s="141">
        <v>126.1</v>
      </c>
      <c r="CG793" s="141">
        <v>125.8</v>
      </c>
      <c r="CH793" s="141">
        <v>125.5</v>
      </c>
      <c r="CI793" s="141">
        <v>125.5</v>
      </c>
      <c r="CJ793" s="141">
        <v>125.3</v>
      </c>
      <c r="CK793" s="141">
        <v>125.2</v>
      </c>
      <c r="CL793" s="141">
        <v>128.1</v>
      </c>
    </row>
    <row r="794" spans="1:90" x14ac:dyDescent="0.2">
      <c r="A794" s="138" t="s">
        <v>4306</v>
      </c>
      <c r="B794" s="138" t="s">
        <v>2431</v>
      </c>
      <c r="C794" s="139">
        <v>3.1829999999999997E-2</v>
      </c>
      <c r="D794" s="141">
        <v>99.3</v>
      </c>
      <c r="E794" s="141">
        <v>99.3</v>
      </c>
      <c r="F794" s="141">
        <v>99.3</v>
      </c>
      <c r="G794" s="141">
        <v>113.6</v>
      </c>
      <c r="H794" s="141">
        <v>113.6</v>
      </c>
      <c r="I794" s="141">
        <v>113.6</v>
      </c>
      <c r="J794" s="141">
        <v>113.6</v>
      </c>
      <c r="K794" s="141">
        <v>113.2</v>
      </c>
      <c r="L794" s="141">
        <v>113.2</v>
      </c>
      <c r="M794" s="141">
        <v>113.2</v>
      </c>
      <c r="N794" s="141">
        <v>113.2</v>
      </c>
      <c r="O794" s="141">
        <v>113.2</v>
      </c>
      <c r="P794" s="141">
        <v>119.3</v>
      </c>
      <c r="Q794" s="141">
        <v>119.3</v>
      </c>
      <c r="R794" s="141">
        <v>119.3</v>
      </c>
      <c r="S794" s="141">
        <v>117.8</v>
      </c>
      <c r="T794" s="141">
        <v>117.8</v>
      </c>
      <c r="U794" s="141">
        <v>117.8</v>
      </c>
      <c r="V794" s="141">
        <v>117.8</v>
      </c>
      <c r="W794" s="141">
        <v>117.8</v>
      </c>
      <c r="X794" s="141">
        <v>117.8</v>
      </c>
      <c r="Y794" s="141">
        <v>117.8</v>
      </c>
      <c r="Z794" s="141">
        <v>117.8</v>
      </c>
      <c r="AA794" s="141">
        <v>117.8</v>
      </c>
      <c r="AB794" s="141">
        <v>117.8</v>
      </c>
      <c r="AC794" s="141">
        <v>117.8</v>
      </c>
      <c r="AD794" s="141">
        <v>117.8</v>
      </c>
      <c r="AE794" s="141">
        <v>122</v>
      </c>
      <c r="AF794" s="141">
        <v>122</v>
      </c>
      <c r="AG794" s="141">
        <v>122</v>
      </c>
      <c r="AH794" s="141">
        <v>122</v>
      </c>
      <c r="AI794" s="141">
        <v>122</v>
      </c>
      <c r="AJ794" s="141">
        <v>122</v>
      </c>
      <c r="AK794" s="141">
        <v>122</v>
      </c>
      <c r="AL794" s="141">
        <v>122</v>
      </c>
      <c r="AM794" s="141">
        <v>122</v>
      </c>
      <c r="AN794" s="141">
        <v>135</v>
      </c>
      <c r="AO794" s="141">
        <v>135</v>
      </c>
      <c r="AP794" s="141">
        <v>135</v>
      </c>
      <c r="AQ794" s="141">
        <v>135</v>
      </c>
      <c r="AR794" s="141">
        <v>135</v>
      </c>
      <c r="AS794" s="141">
        <v>135</v>
      </c>
      <c r="AT794" s="141">
        <v>135</v>
      </c>
      <c r="AU794" s="141">
        <v>135</v>
      </c>
      <c r="AV794" s="141">
        <v>135</v>
      </c>
      <c r="AW794" s="141">
        <v>135</v>
      </c>
      <c r="AX794" s="141">
        <v>135</v>
      </c>
      <c r="AY794" s="141">
        <v>135</v>
      </c>
      <c r="AZ794" s="141">
        <v>151</v>
      </c>
      <c r="BA794" s="141">
        <v>150.80000000000001</v>
      </c>
      <c r="BB794" s="141">
        <v>150.30000000000001</v>
      </c>
      <c r="BC794" s="141">
        <v>138.30000000000001</v>
      </c>
      <c r="BD794" s="141">
        <v>138.30000000000001</v>
      </c>
      <c r="BE794" s="141">
        <v>138.30000000000001</v>
      </c>
      <c r="BF794" s="141">
        <v>138.5</v>
      </c>
      <c r="BG794" s="141">
        <v>138.5</v>
      </c>
      <c r="BH794" s="141">
        <v>138.5</v>
      </c>
      <c r="BI794" s="141">
        <v>138.5</v>
      </c>
      <c r="BJ794" s="141">
        <v>138.5</v>
      </c>
      <c r="BK794" s="141">
        <v>126.5</v>
      </c>
      <c r="BL794" s="141">
        <v>125.9</v>
      </c>
      <c r="BM794" s="141">
        <v>125.9</v>
      </c>
      <c r="BN794" s="141">
        <v>126.8</v>
      </c>
      <c r="BO794" s="141">
        <v>128.5</v>
      </c>
      <c r="BP794" s="141">
        <v>126.5</v>
      </c>
      <c r="BQ794" s="141">
        <v>126.5</v>
      </c>
      <c r="BR794" s="141">
        <v>126.5</v>
      </c>
      <c r="BS794" s="141">
        <v>126.5</v>
      </c>
      <c r="BT794" s="141">
        <v>126.5</v>
      </c>
      <c r="BU794" s="141">
        <v>126.5</v>
      </c>
      <c r="BV794" s="141">
        <v>126.5</v>
      </c>
      <c r="BW794" s="141">
        <v>127.3</v>
      </c>
      <c r="BX794" s="141">
        <v>126.8</v>
      </c>
      <c r="BY794" s="141">
        <v>129.9</v>
      </c>
      <c r="BZ794" s="141">
        <v>128.9</v>
      </c>
      <c r="CA794" s="141">
        <v>133.6</v>
      </c>
      <c r="CB794" s="141">
        <v>133.6</v>
      </c>
      <c r="CC794" s="141">
        <v>133.6</v>
      </c>
      <c r="CD794" s="141">
        <v>133.6</v>
      </c>
      <c r="CE794" s="141">
        <v>133.6</v>
      </c>
      <c r="CF794" s="141">
        <v>133.6</v>
      </c>
      <c r="CG794" s="141">
        <v>133.6</v>
      </c>
      <c r="CH794" s="141">
        <v>133.6</v>
      </c>
      <c r="CI794" s="141">
        <v>133.6</v>
      </c>
      <c r="CJ794" s="141">
        <v>133.6</v>
      </c>
      <c r="CK794" s="141">
        <v>133.6</v>
      </c>
      <c r="CL794" s="141">
        <v>133.6</v>
      </c>
    </row>
    <row r="795" spans="1:90" x14ac:dyDescent="0.2">
      <c r="A795" s="138" t="s">
        <v>4307</v>
      </c>
      <c r="B795" s="138" t="s">
        <v>2433</v>
      </c>
      <c r="C795" s="139">
        <v>8.1200000000000005E-3</v>
      </c>
      <c r="D795" s="141">
        <v>100.5</v>
      </c>
      <c r="E795" s="141">
        <v>100.5</v>
      </c>
      <c r="F795" s="141">
        <v>100.5</v>
      </c>
      <c r="G795" s="141">
        <v>104</v>
      </c>
      <c r="H795" s="141">
        <v>104</v>
      </c>
      <c r="I795" s="141">
        <v>104</v>
      </c>
      <c r="J795" s="141">
        <v>104</v>
      </c>
      <c r="K795" s="141">
        <v>104.9</v>
      </c>
      <c r="L795" s="141">
        <v>104.9</v>
      </c>
      <c r="M795" s="141">
        <v>104.9</v>
      </c>
      <c r="N795" s="141">
        <v>104.9</v>
      </c>
      <c r="O795" s="141">
        <v>104.9</v>
      </c>
      <c r="P795" s="141">
        <v>104.9</v>
      </c>
      <c r="Q795" s="141">
        <v>104.9</v>
      </c>
      <c r="R795" s="141">
        <v>104.9</v>
      </c>
      <c r="S795" s="141">
        <v>113</v>
      </c>
      <c r="T795" s="141">
        <v>113</v>
      </c>
      <c r="U795" s="141">
        <v>113</v>
      </c>
      <c r="V795" s="141">
        <v>113.3</v>
      </c>
      <c r="W795" s="141">
        <v>113.3</v>
      </c>
      <c r="X795" s="141">
        <v>113.3</v>
      </c>
      <c r="Y795" s="141">
        <v>113.3</v>
      </c>
      <c r="Z795" s="141">
        <v>113.3</v>
      </c>
      <c r="AA795" s="141">
        <v>113.3</v>
      </c>
      <c r="AB795" s="141">
        <v>113.3</v>
      </c>
      <c r="AC795" s="141">
        <v>113.3</v>
      </c>
      <c r="AD795" s="141">
        <v>113.3</v>
      </c>
      <c r="AE795" s="141">
        <v>107.9</v>
      </c>
      <c r="AF795" s="141">
        <v>107.9</v>
      </c>
      <c r="AG795" s="141">
        <v>107.9</v>
      </c>
      <c r="AH795" s="141">
        <v>107.9</v>
      </c>
      <c r="AI795" s="141">
        <v>107.9</v>
      </c>
      <c r="AJ795" s="141">
        <v>107.9</v>
      </c>
      <c r="AK795" s="141">
        <v>107.9</v>
      </c>
      <c r="AL795" s="141">
        <v>108.6</v>
      </c>
      <c r="AM795" s="141">
        <v>108.6</v>
      </c>
      <c r="AN795" s="141">
        <v>106.4</v>
      </c>
      <c r="AO795" s="141">
        <v>106.4</v>
      </c>
      <c r="AP795" s="141">
        <v>106.4</v>
      </c>
      <c r="AQ795" s="141">
        <v>106.9</v>
      </c>
      <c r="AR795" s="141">
        <v>106.9</v>
      </c>
      <c r="AS795" s="141">
        <v>106.9</v>
      </c>
      <c r="AT795" s="141">
        <v>109.1</v>
      </c>
      <c r="AU795" s="141">
        <v>109.1</v>
      </c>
      <c r="AV795" s="141">
        <v>109.1</v>
      </c>
      <c r="AW795" s="141">
        <v>109.1</v>
      </c>
      <c r="AX795" s="141">
        <v>109.1</v>
      </c>
      <c r="AY795" s="141">
        <v>109.1</v>
      </c>
      <c r="AZ795" s="141">
        <v>109.1</v>
      </c>
      <c r="BA795" s="141">
        <v>109.1</v>
      </c>
      <c r="BB795" s="141">
        <v>109.1</v>
      </c>
      <c r="BC795" s="141">
        <v>109.1</v>
      </c>
      <c r="BD795" s="141">
        <v>109.1</v>
      </c>
      <c r="BE795" s="141">
        <v>109.1</v>
      </c>
      <c r="BF795" s="141">
        <v>109.1</v>
      </c>
      <c r="BG795" s="141">
        <v>109.1</v>
      </c>
      <c r="BH795" s="141">
        <v>109.1</v>
      </c>
      <c r="BI795" s="141">
        <v>109.1</v>
      </c>
      <c r="BJ795" s="141">
        <v>109.1</v>
      </c>
      <c r="BK795" s="141">
        <v>109.1</v>
      </c>
      <c r="BL795" s="141">
        <v>109.1</v>
      </c>
      <c r="BM795" s="141">
        <v>109.1</v>
      </c>
      <c r="BN795" s="141">
        <v>109.1</v>
      </c>
      <c r="BO795" s="141">
        <v>109.1</v>
      </c>
      <c r="BP795" s="141">
        <v>109.1</v>
      </c>
      <c r="BQ795" s="141">
        <v>109.1</v>
      </c>
      <c r="BR795" s="141">
        <v>109.1</v>
      </c>
      <c r="BS795" s="141">
        <v>109.1</v>
      </c>
      <c r="BT795" s="141">
        <v>109.1</v>
      </c>
      <c r="BU795" s="141">
        <v>109.1</v>
      </c>
      <c r="BV795" s="141">
        <v>109.1</v>
      </c>
      <c r="BW795" s="141">
        <v>109.1</v>
      </c>
      <c r="BX795" s="141">
        <v>109.1</v>
      </c>
      <c r="BY795" s="141">
        <v>109.1</v>
      </c>
      <c r="BZ795" s="141">
        <v>136.6</v>
      </c>
      <c r="CA795" s="141">
        <v>136.6</v>
      </c>
      <c r="CB795" s="141">
        <v>136.6</v>
      </c>
      <c r="CC795" s="141">
        <v>136.6</v>
      </c>
      <c r="CD795" s="141">
        <v>136.6</v>
      </c>
      <c r="CE795" s="141">
        <v>136.6</v>
      </c>
      <c r="CF795" s="141">
        <v>136.6</v>
      </c>
      <c r="CG795" s="141">
        <v>136.6</v>
      </c>
      <c r="CH795" s="141">
        <v>136.6</v>
      </c>
      <c r="CI795" s="141">
        <v>136.6</v>
      </c>
      <c r="CJ795" s="141">
        <v>136.6</v>
      </c>
      <c r="CK795" s="141">
        <v>136.6</v>
      </c>
      <c r="CL795" s="141">
        <v>137.19999999999999</v>
      </c>
    </row>
    <row r="796" spans="1:90" x14ac:dyDescent="0.2">
      <c r="A796" s="138" t="s">
        <v>4308</v>
      </c>
      <c r="B796" s="138" t="s">
        <v>2435</v>
      </c>
      <c r="C796" s="139">
        <v>7.7060000000000003E-2</v>
      </c>
      <c r="D796" s="141">
        <v>100.3</v>
      </c>
      <c r="E796" s="141">
        <v>101.7</v>
      </c>
      <c r="F796" s="141">
        <v>101.7</v>
      </c>
      <c r="G796" s="141">
        <v>102.2</v>
      </c>
      <c r="H796" s="141">
        <v>102.3</v>
      </c>
      <c r="I796" s="141">
        <v>105.2</v>
      </c>
      <c r="J796" s="141">
        <v>105.2</v>
      </c>
      <c r="K796" s="141">
        <v>105.2</v>
      </c>
      <c r="L796" s="141">
        <v>105.2</v>
      </c>
      <c r="M796" s="141">
        <v>105.2</v>
      </c>
      <c r="N796" s="141">
        <v>105.2</v>
      </c>
      <c r="O796" s="141">
        <v>105.2</v>
      </c>
      <c r="P796" s="141">
        <v>105.2</v>
      </c>
      <c r="Q796" s="141">
        <v>105.2</v>
      </c>
      <c r="R796" s="141">
        <v>106.5</v>
      </c>
      <c r="S796" s="141">
        <v>107</v>
      </c>
      <c r="T796" s="141">
        <v>109</v>
      </c>
      <c r="U796" s="141">
        <v>109.9</v>
      </c>
      <c r="V796" s="141">
        <v>110.6</v>
      </c>
      <c r="W796" s="141">
        <v>111</v>
      </c>
      <c r="X796" s="141">
        <v>111.4</v>
      </c>
      <c r="Y796" s="141">
        <v>112.5</v>
      </c>
      <c r="Z796" s="141">
        <v>112.5</v>
      </c>
      <c r="AA796" s="141">
        <v>112.5</v>
      </c>
      <c r="AB796" s="141">
        <v>112.5</v>
      </c>
      <c r="AC796" s="141">
        <v>112.5</v>
      </c>
      <c r="AD796" s="141">
        <v>112.5</v>
      </c>
      <c r="AE796" s="141">
        <v>114.4</v>
      </c>
      <c r="AF796" s="141">
        <v>115</v>
      </c>
      <c r="AG796" s="141">
        <v>115</v>
      </c>
      <c r="AH796" s="141">
        <v>115.2</v>
      </c>
      <c r="AI796" s="141">
        <v>115.4</v>
      </c>
      <c r="AJ796" s="141">
        <v>115.4</v>
      </c>
      <c r="AK796" s="141">
        <v>115.4</v>
      </c>
      <c r="AL796" s="141">
        <v>116</v>
      </c>
      <c r="AM796" s="141">
        <v>116.7</v>
      </c>
      <c r="AN796" s="141">
        <v>117</v>
      </c>
      <c r="AO796" s="141">
        <v>117</v>
      </c>
      <c r="AP796" s="141">
        <v>117.8</v>
      </c>
      <c r="AQ796" s="141">
        <v>119.3</v>
      </c>
      <c r="AR796" s="141">
        <v>119.3</v>
      </c>
      <c r="AS796" s="141">
        <v>119.8</v>
      </c>
      <c r="AT796" s="141">
        <v>120.2</v>
      </c>
      <c r="AU796" s="141">
        <v>120.4</v>
      </c>
      <c r="AV796" s="141">
        <v>121.2</v>
      </c>
      <c r="AW796" s="141">
        <v>121.2</v>
      </c>
      <c r="AX796" s="141">
        <v>121.2</v>
      </c>
      <c r="AY796" s="141">
        <v>121.2</v>
      </c>
      <c r="AZ796" s="141">
        <v>130.19999999999999</v>
      </c>
      <c r="BA796" s="141">
        <v>130.19999999999999</v>
      </c>
      <c r="BB796" s="141">
        <v>130.19999999999999</v>
      </c>
      <c r="BC796" s="141">
        <v>133.80000000000001</v>
      </c>
      <c r="BD796" s="141">
        <v>133.80000000000001</v>
      </c>
      <c r="BE796" s="141">
        <v>132.69999999999999</v>
      </c>
      <c r="BF796" s="141">
        <v>131.80000000000001</v>
      </c>
      <c r="BG796" s="141">
        <v>131.9</v>
      </c>
      <c r="BH796" s="141">
        <v>132</v>
      </c>
      <c r="BI796" s="141">
        <v>132</v>
      </c>
      <c r="BJ796" s="141">
        <v>132</v>
      </c>
      <c r="BK796" s="141">
        <v>132.5</v>
      </c>
      <c r="BL796" s="141">
        <v>134.1</v>
      </c>
      <c r="BM796" s="141">
        <v>134.1</v>
      </c>
      <c r="BN796" s="141">
        <v>134.1</v>
      </c>
      <c r="BO796" s="141">
        <v>134.1</v>
      </c>
      <c r="BP796" s="141">
        <v>134.1</v>
      </c>
      <c r="BQ796" s="141">
        <v>134.1</v>
      </c>
      <c r="BR796" s="141">
        <v>134.1</v>
      </c>
      <c r="BS796" s="141">
        <v>134.1</v>
      </c>
      <c r="BT796" s="141">
        <v>134.1</v>
      </c>
      <c r="BU796" s="141">
        <v>134.1</v>
      </c>
      <c r="BV796" s="141">
        <v>134.1</v>
      </c>
      <c r="BW796" s="141">
        <v>134.1</v>
      </c>
      <c r="BX796" s="141">
        <v>140.19999999999999</v>
      </c>
      <c r="BY796" s="141">
        <v>150.6</v>
      </c>
      <c r="BZ796" s="141">
        <v>151.19999999999999</v>
      </c>
      <c r="CA796" s="141">
        <v>150</v>
      </c>
      <c r="CB796" s="141">
        <v>151.69999999999999</v>
      </c>
      <c r="CC796" s="141">
        <v>152</v>
      </c>
      <c r="CD796" s="141">
        <v>153.69999999999999</v>
      </c>
      <c r="CE796" s="141">
        <v>155.1</v>
      </c>
      <c r="CF796" s="141">
        <v>156.1</v>
      </c>
      <c r="CG796" s="141">
        <v>156</v>
      </c>
      <c r="CH796" s="141">
        <v>157.30000000000001</v>
      </c>
      <c r="CI796" s="141">
        <v>157.30000000000001</v>
      </c>
      <c r="CJ796" s="141">
        <v>157.30000000000001</v>
      </c>
      <c r="CK796" s="141">
        <v>157.5</v>
      </c>
      <c r="CL796" s="141">
        <v>158.9</v>
      </c>
    </row>
    <row r="797" spans="1:90" x14ac:dyDescent="0.2">
      <c r="A797" s="138" t="s">
        <v>4309</v>
      </c>
      <c r="B797" s="138" t="s">
        <v>2437</v>
      </c>
      <c r="C797" s="139">
        <v>1.321E-2</v>
      </c>
      <c r="D797" s="141">
        <v>117.3</v>
      </c>
      <c r="E797" s="141">
        <v>117.3</v>
      </c>
      <c r="F797" s="141">
        <v>117.3</v>
      </c>
      <c r="G797" s="141">
        <v>117.3</v>
      </c>
      <c r="H797" s="141">
        <v>117.3</v>
      </c>
      <c r="I797" s="141">
        <v>117.3</v>
      </c>
      <c r="J797" s="141">
        <v>117.3</v>
      </c>
      <c r="K797" s="141">
        <v>117.3</v>
      </c>
      <c r="L797" s="141">
        <v>117.3</v>
      </c>
      <c r="M797" s="141">
        <v>117.3</v>
      </c>
      <c r="N797" s="141">
        <v>113</v>
      </c>
      <c r="O797" s="141">
        <v>111.5</v>
      </c>
      <c r="P797" s="141">
        <v>122.3</v>
      </c>
      <c r="Q797" s="141">
        <v>137</v>
      </c>
      <c r="R797" s="141">
        <v>137</v>
      </c>
      <c r="S797" s="141">
        <v>141.69999999999999</v>
      </c>
      <c r="T797" s="141">
        <v>141.69999999999999</v>
      </c>
      <c r="U797" s="141">
        <v>141.69999999999999</v>
      </c>
      <c r="V797" s="141">
        <v>141.69999999999999</v>
      </c>
      <c r="W797" s="141">
        <v>141.69999999999999</v>
      </c>
      <c r="X797" s="141">
        <v>141.69999999999999</v>
      </c>
      <c r="Y797" s="141">
        <v>141.69999999999999</v>
      </c>
      <c r="Z797" s="141">
        <v>141.69999999999999</v>
      </c>
      <c r="AA797" s="141">
        <v>141.69999999999999</v>
      </c>
      <c r="AB797" s="141">
        <v>141.69999999999999</v>
      </c>
      <c r="AC797" s="141">
        <v>141.69999999999999</v>
      </c>
      <c r="AD797" s="141">
        <v>141.69999999999999</v>
      </c>
      <c r="AE797" s="141">
        <v>144.1</v>
      </c>
      <c r="AF797" s="141">
        <v>144.1</v>
      </c>
      <c r="AG797" s="141">
        <v>144.1</v>
      </c>
      <c r="AH797" s="141">
        <v>144.1</v>
      </c>
      <c r="AI797" s="141">
        <v>144.1</v>
      </c>
      <c r="AJ797" s="141">
        <v>144.1</v>
      </c>
      <c r="AK797" s="141">
        <v>144.1</v>
      </c>
      <c r="AL797" s="141">
        <v>144.1</v>
      </c>
      <c r="AM797" s="141">
        <v>144.1</v>
      </c>
      <c r="AN797" s="141">
        <v>145.6</v>
      </c>
      <c r="AO797" s="141">
        <v>144.69999999999999</v>
      </c>
      <c r="AP797" s="141">
        <v>144.69999999999999</v>
      </c>
      <c r="AQ797" s="141">
        <v>144.69999999999999</v>
      </c>
      <c r="AR797" s="141">
        <v>144.69999999999999</v>
      </c>
      <c r="AS797" s="141">
        <v>144.69999999999999</v>
      </c>
      <c r="AT797" s="141">
        <v>158.19999999999999</v>
      </c>
      <c r="AU797" s="141">
        <v>158.19999999999999</v>
      </c>
      <c r="AV797" s="141">
        <v>158.19999999999999</v>
      </c>
      <c r="AW797" s="141">
        <v>158.19999999999999</v>
      </c>
      <c r="AX797" s="141">
        <v>158.19999999999999</v>
      </c>
      <c r="AY797" s="141">
        <v>158.19999999999999</v>
      </c>
      <c r="AZ797" s="141">
        <v>167.5</v>
      </c>
      <c r="BA797" s="141">
        <v>167.5</v>
      </c>
      <c r="BB797" s="141">
        <v>167.5</v>
      </c>
      <c r="BC797" s="141">
        <v>167.5</v>
      </c>
      <c r="BD797" s="141">
        <v>167.5</v>
      </c>
      <c r="BE797" s="141">
        <v>167.5</v>
      </c>
      <c r="BF797" s="141">
        <v>167.5</v>
      </c>
      <c r="BG797" s="141">
        <v>167.5</v>
      </c>
      <c r="BH797" s="141">
        <v>167.5</v>
      </c>
      <c r="BI797" s="141">
        <v>167.5</v>
      </c>
      <c r="BJ797" s="141">
        <v>167.5</v>
      </c>
      <c r="BK797" s="141">
        <v>167.5</v>
      </c>
      <c r="BL797" s="141">
        <v>122.9</v>
      </c>
      <c r="BM797" s="141">
        <v>122.9</v>
      </c>
      <c r="BN797" s="141">
        <v>122.9</v>
      </c>
      <c r="BO797" s="141">
        <v>122.9</v>
      </c>
      <c r="BP797" s="141">
        <v>122.9</v>
      </c>
      <c r="BQ797" s="141">
        <v>122.9</v>
      </c>
      <c r="BR797" s="141">
        <v>122.9</v>
      </c>
      <c r="BS797" s="141">
        <v>122.9</v>
      </c>
      <c r="BT797" s="141">
        <v>122.9</v>
      </c>
      <c r="BU797" s="141">
        <v>122.9</v>
      </c>
      <c r="BV797" s="141">
        <v>122.9</v>
      </c>
      <c r="BW797" s="141">
        <v>122.9</v>
      </c>
      <c r="BX797" s="141">
        <v>107.9</v>
      </c>
      <c r="BY797" s="141">
        <v>104.9</v>
      </c>
      <c r="BZ797" s="141">
        <v>104.9</v>
      </c>
      <c r="CA797" s="141">
        <v>104.9</v>
      </c>
      <c r="CB797" s="141">
        <v>104.9</v>
      </c>
      <c r="CC797" s="141">
        <v>112.3</v>
      </c>
      <c r="CD797" s="141">
        <v>112.3</v>
      </c>
      <c r="CE797" s="141">
        <v>112.3</v>
      </c>
      <c r="CF797" s="141">
        <v>112.3</v>
      </c>
      <c r="CG797" s="141">
        <v>112.3</v>
      </c>
      <c r="CH797" s="141">
        <v>112.3</v>
      </c>
      <c r="CI797" s="141">
        <v>112.3</v>
      </c>
      <c r="CJ797" s="141">
        <v>104.9</v>
      </c>
      <c r="CK797" s="141">
        <v>104.9</v>
      </c>
      <c r="CL797" s="141">
        <v>104.9</v>
      </c>
    </row>
    <row r="798" spans="1:90" x14ac:dyDescent="0.2">
      <c r="A798" s="138" t="s">
        <v>4310</v>
      </c>
      <c r="B798" s="138" t="s">
        <v>2439</v>
      </c>
      <c r="C798" s="139">
        <v>4.3490000000000001E-2</v>
      </c>
      <c r="D798" s="141">
        <v>102.6</v>
      </c>
      <c r="E798" s="141">
        <v>102.3</v>
      </c>
      <c r="F798" s="141">
        <v>104.7</v>
      </c>
      <c r="G798" s="141">
        <v>108.5</v>
      </c>
      <c r="H798" s="141">
        <v>107.9</v>
      </c>
      <c r="I798" s="141">
        <v>109.3</v>
      </c>
      <c r="J798" s="141">
        <v>110.6</v>
      </c>
      <c r="K798" s="141">
        <v>110.5</v>
      </c>
      <c r="L798" s="141">
        <v>110.4</v>
      </c>
      <c r="M798" s="141">
        <v>110.4</v>
      </c>
      <c r="N798" s="141">
        <v>111.5</v>
      </c>
      <c r="O798" s="141">
        <v>111.3</v>
      </c>
      <c r="P798" s="141">
        <v>112.5</v>
      </c>
      <c r="Q798" s="141">
        <v>110.4</v>
      </c>
      <c r="R798" s="141">
        <v>110.2</v>
      </c>
      <c r="S798" s="141">
        <v>107.3</v>
      </c>
      <c r="T798" s="141">
        <v>108.8</v>
      </c>
      <c r="U798" s="141">
        <v>108.8</v>
      </c>
      <c r="V798" s="141">
        <v>108</v>
      </c>
      <c r="W798" s="141">
        <v>108.4</v>
      </c>
      <c r="X798" s="141">
        <v>108.4</v>
      </c>
      <c r="Y798" s="141">
        <v>107</v>
      </c>
      <c r="Z798" s="141">
        <v>108.5</v>
      </c>
      <c r="AA798" s="141">
        <v>107.2</v>
      </c>
      <c r="AB798" s="141">
        <v>108.9</v>
      </c>
      <c r="AC798" s="141">
        <v>108.8</v>
      </c>
      <c r="AD798" s="141">
        <v>107.9</v>
      </c>
      <c r="AE798" s="141">
        <v>115.4</v>
      </c>
      <c r="AF798" s="141">
        <v>111.7</v>
      </c>
      <c r="AG798" s="141">
        <v>112.6</v>
      </c>
      <c r="AH798" s="141">
        <v>113.9</v>
      </c>
      <c r="AI798" s="141">
        <v>112.5</v>
      </c>
      <c r="AJ798" s="141">
        <v>112.5</v>
      </c>
      <c r="AK798" s="141">
        <v>117.9</v>
      </c>
      <c r="AL798" s="141">
        <v>116.9</v>
      </c>
      <c r="AM798" s="141">
        <v>119</v>
      </c>
      <c r="AN798" s="141">
        <v>119</v>
      </c>
      <c r="AO798" s="141">
        <v>116.8</v>
      </c>
      <c r="AP798" s="141">
        <v>117.4</v>
      </c>
      <c r="AQ798" s="141">
        <v>119.9</v>
      </c>
      <c r="AR798" s="141">
        <v>120.4</v>
      </c>
      <c r="AS798" s="141">
        <v>118.3</v>
      </c>
      <c r="AT798" s="141">
        <v>118.8</v>
      </c>
      <c r="AU798" s="141">
        <v>121.9</v>
      </c>
      <c r="AV798" s="141">
        <v>118.6</v>
      </c>
      <c r="AW798" s="141">
        <v>119</v>
      </c>
      <c r="AX798" s="141">
        <v>119.4</v>
      </c>
      <c r="AY798" s="141">
        <v>120.5</v>
      </c>
      <c r="AZ798" s="141">
        <v>129.1</v>
      </c>
      <c r="BA798" s="141">
        <v>126.8</v>
      </c>
      <c r="BB798" s="141">
        <v>124.4</v>
      </c>
      <c r="BC798" s="141">
        <v>122.4</v>
      </c>
      <c r="BD798" s="141">
        <v>119.7</v>
      </c>
      <c r="BE798" s="141">
        <v>120.9</v>
      </c>
      <c r="BF798" s="141">
        <v>121.2</v>
      </c>
      <c r="BG798" s="141">
        <v>120.5</v>
      </c>
      <c r="BH798" s="141">
        <v>120.8</v>
      </c>
      <c r="BI798" s="141">
        <v>120.1</v>
      </c>
      <c r="BJ798" s="141">
        <v>121.2</v>
      </c>
      <c r="BK798" s="141">
        <v>120.4</v>
      </c>
      <c r="BL798" s="141">
        <v>120.1</v>
      </c>
      <c r="BM798" s="141">
        <v>119.5</v>
      </c>
      <c r="BN798" s="141">
        <v>119.4</v>
      </c>
      <c r="BO798" s="141">
        <v>121.5</v>
      </c>
      <c r="BP798" s="141">
        <v>124.1</v>
      </c>
      <c r="BQ798" s="141">
        <v>124.1</v>
      </c>
      <c r="BR798" s="141">
        <v>124.1</v>
      </c>
      <c r="BS798" s="141">
        <v>124.1</v>
      </c>
      <c r="BT798" s="141">
        <v>126.4</v>
      </c>
      <c r="BU798" s="141">
        <v>126</v>
      </c>
      <c r="BV798" s="141">
        <v>126</v>
      </c>
      <c r="BW798" s="141">
        <v>126</v>
      </c>
      <c r="BX798" s="141">
        <v>126.2</v>
      </c>
      <c r="BY798" s="141">
        <v>126.4</v>
      </c>
      <c r="BZ798" s="141">
        <v>126.8</v>
      </c>
      <c r="CA798" s="141">
        <v>128.30000000000001</v>
      </c>
      <c r="CB798" s="141">
        <v>128.30000000000001</v>
      </c>
      <c r="CC798" s="141">
        <v>127.9</v>
      </c>
      <c r="CD798" s="141">
        <v>127.9</v>
      </c>
      <c r="CE798" s="141">
        <v>128.30000000000001</v>
      </c>
      <c r="CF798" s="141">
        <v>128.30000000000001</v>
      </c>
      <c r="CG798" s="141">
        <v>128.30000000000001</v>
      </c>
      <c r="CH798" s="141">
        <v>128.30000000000001</v>
      </c>
      <c r="CI798" s="141">
        <v>131.6</v>
      </c>
      <c r="CJ798" s="141">
        <v>133.5</v>
      </c>
      <c r="CK798" s="141">
        <v>135.1</v>
      </c>
      <c r="CL798" s="141">
        <v>135.4</v>
      </c>
    </row>
    <row r="3198" spans="24:24" x14ac:dyDescent="0.2">
      <c r="X3198" s="131" t="e">
        <f>MATCH($X$3,'Cat-3'!$1:$1,0)</f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870"/>
  <sheetViews>
    <sheetView topLeftCell="A653" workbookViewId="0">
      <selection activeCell="A671" sqref="A671"/>
    </sheetView>
  </sheetViews>
  <sheetFormatPr defaultRowHeight="12.75" x14ac:dyDescent="0.2"/>
  <cols>
    <col min="1" max="1" width="53.7109375" style="131" customWidth="1"/>
    <col min="2" max="3" width="9.140625" style="131"/>
    <col min="4" max="135" width="10.140625" style="131" bestFit="1" customWidth="1"/>
    <col min="136" max="144" width="10.42578125" style="131" bestFit="1" customWidth="1"/>
    <col min="145" max="256" width="9.140625" style="131"/>
    <col min="257" max="257" width="53.7109375" style="131" customWidth="1"/>
    <col min="258" max="512" width="9.140625" style="131"/>
    <col min="513" max="513" width="53.7109375" style="131" customWidth="1"/>
    <col min="514" max="768" width="9.140625" style="131"/>
    <col min="769" max="769" width="53.7109375" style="131" customWidth="1"/>
    <col min="770" max="1024" width="9.140625" style="131"/>
    <col min="1025" max="1025" width="53.7109375" style="131" customWidth="1"/>
    <col min="1026" max="1280" width="9.140625" style="131"/>
    <col min="1281" max="1281" width="53.7109375" style="131" customWidth="1"/>
    <col min="1282" max="1536" width="9.140625" style="131"/>
    <col min="1537" max="1537" width="53.7109375" style="131" customWidth="1"/>
    <col min="1538" max="1792" width="9.140625" style="131"/>
    <col min="1793" max="1793" width="53.7109375" style="131" customWidth="1"/>
    <col min="1794" max="2048" width="9.140625" style="131"/>
    <col min="2049" max="2049" width="53.7109375" style="131" customWidth="1"/>
    <col min="2050" max="2304" width="9.140625" style="131"/>
    <col min="2305" max="2305" width="53.7109375" style="131" customWidth="1"/>
    <col min="2306" max="2560" width="9.140625" style="131"/>
    <col min="2561" max="2561" width="53.7109375" style="131" customWidth="1"/>
    <col min="2562" max="2816" width="9.140625" style="131"/>
    <col min="2817" max="2817" width="53.7109375" style="131" customWidth="1"/>
    <col min="2818" max="3072" width="9.140625" style="131"/>
    <col min="3073" max="3073" width="53.7109375" style="131" customWidth="1"/>
    <col min="3074" max="3328" width="9.140625" style="131"/>
    <col min="3329" max="3329" width="53.7109375" style="131" customWidth="1"/>
    <col min="3330" max="3584" width="9.140625" style="131"/>
    <col min="3585" max="3585" width="53.7109375" style="131" customWidth="1"/>
    <col min="3586" max="3840" width="9.140625" style="131"/>
    <col min="3841" max="3841" width="53.7109375" style="131" customWidth="1"/>
    <col min="3842" max="4096" width="9.140625" style="131"/>
    <col min="4097" max="4097" width="53.7109375" style="131" customWidth="1"/>
    <col min="4098" max="4352" width="9.140625" style="131"/>
    <col min="4353" max="4353" width="53.7109375" style="131" customWidth="1"/>
    <col min="4354" max="4608" width="9.140625" style="131"/>
    <col min="4609" max="4609" width="53.7109375" style="131" customWidth="1"/>
    <col min="4610" max="4864" width="9.140625" style="131"/>
    <col min="4865" max="4865" width="53.7109375" style="131" customWidth="1"/>
    <col min="4866" max="5120" width="9.140625" style="131"/>
    <col min="5121" max="5121" width="53.7109375" style="131" customWidth="1"/>
    <col min="5122" max="5376" width="9.140625" style="131"/>
    <col min="5377" max="5377" width="53.7109375" style="131" customWidth="1"/>
    <col min="5378" max="5632" width="9.140625" style="131"/>
    <col min="5633" max="5633" width="53.7109375" style="131" customWidth="1"/>
    <col min="5634" max="5888" width="9.140625" style="131"/>
    <col min="5889" max="5889" width="53.7109375" style="131" customWidth="1"/>
    <col min="5890" max="6144" width="9.140625" style="131"/>
    <col min="6145" max="6145" width="53.7109375" style="131" customWidth="1"/>
    <col min="6146" max="6400" width="9.140625" style="131"/>
    <col min="6401" max="6401" width="53.7109375" style="131" customWidth="1"/>
    <col min="6402" max="6656" width="9.140625" style="131"/>
    <col min="6657" max="6657" width="53.7109375" style="131" customWidth="1"/>
    <col min="6658" max="6912" width="9.140625" style="131"/>
    <col min="6913" max="6913" width="53.7109375" style="131" customWidth="1"/>
    <col min="6914" max="7168" width="9.140625" style="131"/>
    <col min="7169" max="7169" width="53.7109375" style="131" customWidth="1"/>
    <col min="7170" max="7424" width="9.140625" style="131"/>
    <col min="7425" max="7425" width="53.7109375" style="131" customWidth="1"/>
    <col min="7426" max="7680" width="9.140625" style="131"/>
    <col min="7681" max="7681" width="53.7109375" style="131" customWidth="1"/>
    <col min="7682" max="7936" width="9.140625" style="131"/>
    <col min="7937" max="7937" width="53.7109375" style="131" customWidth="1"/>
    <col min="7938" max="8192" width="9.140625" style="131"/>
    <col min="8193" max="8193" width="53.7109375" style="131" customWidth="1"/>
    <col min="8194" max="8448" width="9.140625" style="131"/>
    <col min="8449" max="8449" width="53.7109375" style="131" customWidth="1"/>
    <col min="8450" max="8704" width="9.140625" style="131"/>
    <col min="8705" max="8705" width="53.7109375" style="131" customWidth="1"/>
    <col min="8706" max="8960" width="9.140625" style="131"/>
    <col min="8961" max="8961" width="53.7109375" style="131" customWidth="1"/>
    <col min="8962" max="9216" width="9.140625" style="131"/>
    <col min="9217" max="9217" width="53.7109375" style="131" customWidth="1"/>
    <col min="9218" max="9472" width="9.140625" style="131"/>
    <col min="9473" max="9473" width="53.7109375" style="131" customWidth="1"/>
    <col min="9474" max="9728" width="9.140625" style="131"/>
    <col min="9729" max="9729" width="53.7109375" style="131" customWidth="1"/>
    <col min="9730" max="9984" width="9.140625" style="131"/>
    <col min="9985" max="9985" width="53.7109375" style="131" customWidth="1"/>
    <col min="9986" max="10240" width="9.140625" style="131"/>
    <col min="10241" max="10241" width="53.7109375" style="131" customWidth="1"/>
    <col min="10242" max="10496" width="9.140625" style="131"/>
    <col min="10497" max="10497" width="53.7109375" style="131" customWidth="1"/>
    <col min="10498" max="10752" width="9.140625" style="131"/>
    <col min="10753" max="10753" width="53.7109375" style="131" customWidth="1"/>
    <col min="10754" max="11008" width="9.140625" style="131"/>
    <col min="11009" max="11009" width="53.7109375" style="131" customWidth="1"/>
    <col min="11010" max="11264" width="9.140625" style="131"/>
    <col min="11265" max="11265" width="53.7109375" style="131" customWidth="1"/>
    <col min="11266" max="11520" width="9.140625" style="131"/>
    <col min="11521" max="11521" width="53.7109375" style="131" customWidth="1"/>
    <col min="11522" max="11776" width="9.140625" style="131"/>
    <col min="11777" max="11777" width="53.7109375" style="131" customWidth="1"/>
    <col min="11778" max="12032" width="9.140625" style="131"/>
    <col min="12033" max="12033" width="53.7109375" style="131" customWidth="1"/>
    <col min="12034" max="12288" width="9.140625" style="131"/>
    <col min="12289" max="12289" width="53.7109375" style="131" customWidth="1"/>
    <col min="12290" max="12544" width="9.140625" style="131"/>
    <col min="12545" max="12545" width="53.7109375" style="131" customWidth="1"/>
    <col min="12546" max="12800" width="9.140625" style="131"/>
    <col min="12801" max="12801" width="53.7109375" style="131" customWidth="1"/>
    <col min="12802" max="13056" width="9.140625" style="131"/>
    <col min="13057" max="13057" width="53.7109375" style="131" customWidth="1"/>
    <col min="13058" max="13312" width="9.140625" style="131"/>
    <col min="13313" max="13313" width="53.7109375" style="131" customWidth="1"/>
    <col min="13314" max="13568" width="9.140625" style="131"/>
    <col min="13569" max="13569" width="53.7109375" style="131" customWidth="1"/>
    <col min="13570" max="13824" width="9.140625" style="131"/>
    <col min="13825" max="13825" width="53.7109375" style="131" customWidth="1"/>
    <col min="13826" max="14080" width="9.140625" style="131"/>
    <col min="14081" max="14081" width="53.7109375" style="131" customWidth="1"/>
    <col min="14082" max="14336" width="9.140625" style="131"/>
    <col min="14337" max="14337" width="53.7109375" style="131" customWidth="1"/>
    <col min="14338" max="14592" width="9.140625" style="131"/>
    <col min="14593" max="14593" width="53.7109375" style="131" customWidth="1"/>
    <col min="14594" max="14848" width="9.140625" style="131"/>
    <col min="14849" max="14849" width="53.7109375" style="131" customWidth="1"/>
    <col min="14850" max="15104" width="9.140625" style="131"/>
    <col min="15105" max="15105" width="53.7109375" style="131" customWidth="1"/>
    <col min="15106" max="15360" width="9.140625" style="131"/>
    <col min="15361" max="15361" width="53.7109375" style="131" customWidth="1"/>
    <col min="15362" max="15616" width="9.140625" style="131"/>
    <col min="15617" max="15617" width="53.7109375" style="131" customWidth="1"/>
    <col min="15618" max="15872" width="9.140625" style="131"/>
    <col min="15873" max="15873" width="53.7109375" style="131" customWidth="1"/>
    <col min="15874" max="16128" width="9.140625" style="131"/>
    <col min="16129" max="16129" width="53.7109375" style="131" customWidth="1"/>
    <col min="16130" max="16384" width="9.140625" style="131"/>
  </cols>
  <sheetData>
    <row r="1" spans="1:144" ht="15" x14ac:dyDescent="0.25">
      <c r="A1" s="129" t="s">
        <v>1430</v>
      </c>
      <c r="B1" s="129" t="s">
        <v>1431</v>
      </c>
      <c r="C1" s="129" t="s">
        <v>1432</v>
      </c>
      <c r="D1" s="129">
        <v>41000</v>
      </c>
      <c r="E1" s="129">
        <v>41030</v>
      </c>
      <c r="F1" s="129">
        <v>41061</v>
      </c>
      <c r="G1" s="129">
        <v>41091</v>
      </c>
      <c r="H1" s="129">
        <v>41122</v>
      </c>
      <c r="I1" s="129">
        <v>41153</v>
      </c>
      <c r="J1" s="129">
        <v>41183</v>
      </c>
      <c r="K1" s="129">
        <v>41214</v>
      </c>
      <c r="L1" s="129">
        <v>41244</v>
      </c>
      <c r="M1" s="129">
        <v>41275</v>
      </c>
      <c r="N1" s="129">
        <v>41306</v>
      </c>
      <c r="O1" s="129">
        <v>41334</v>
      </c>
      <c r="P1" s="129">
        <v>41365</v>
      </c>
      <c r="Q1" s="129">
        <v>41395</v>
      </c>
      <c r="R1" s="129">
        <v>41426</v>
      </c>
      <c r="S1" s="129">
        <v>41456</v>
      </c>
      <c r="T1" s="129">
        <v>41487</v>
      </c>
      <c r="U1" s="129">
        <v>41518</v>
      </c>
      <c r="V1" s="129">
        <v>41548</v>
      </c>
      <c r="W1" s="129">
        <v>41579</v>
      </c>
      <c r="X1" s="129">
        <v>41609</v>
      </c>
      <c r="Y1" s="129">
        <v>41640</v>
      </c>
      <c r="Z1" s="129">
        <v>41671</v>
      </c>
      <c r="AA1" s="129">
        <v>41699</v>
      </c>
      <c r="AB1" s="129">
        <v>41730</v>
      </c>
      <c r="AC1" s="129">
        <v>41760</v>
      </c>
      <c r="AD1" s="129">
        <v>41791</v>
      </c>
      <c r="AE1" s="129">
        <v>41821</v>
      </c>
      <c r="AF1" s="129">
        <v>41852</v>
      </c>
      <c r="AG1" s="129">
        <v>41883</v>
      </c>
      <c r="AH1" s="129">
        <v>41913</v>
      </c>
      <c r="AI1" s="129">
        <v>41944</v>
      </c>
      <c r="AJ1" s="129">
        <v>41974</v>
      </c>
      <c r="AK1" s="129">
        <v>42005</v>
      </c>
      <c r="AL1" s="129">
        <v>42036</v>
      </c>
      <c r="AM1" s="129">
        <v>42064</v>
      </c>
      <c r="AN1" s="129">
        <v>42095</v>
      </c>
      <c r="AO1" s="129">
        <v>42125</v>
      </c>
      <c r="AP1" s="129">
        <v>42156</v>
      </c>
      <c r="AQ1" s="129">
        <v>42186</v>
      </c>
      <c r="AR1" s="129">
        <v>42217</v>
      </c>
      <c r="AS1" s="129">
        <v>42248</v>
      </c>
      <c r="AT1" s="129">
        <v>42278</v>
      </c>
      <c r="AU1" s="129">
        <v>42309</v>
      </c>
      <c r="AV1" s="129">
        <v>42339</v>
      </c>
      <c r="AW1" s="129">
        <v>42370</v>
      </c>
      <c r="AX1" s="129">
        <v>42401</v>
      </c>
      <c r="AY1" s="129">
        <v>42430</v>
      </c>
      <c r="AZ1" s="129">
        <v>42461</v>
      </c>
      <c r="BA1" s="129">
        <v>42491</v>
      </c>
      <c r="BB1" s="129">
        <v>42522</v>
      </c>
      <c r="BC1" s="129">
        <v>42552</v>
      </c>
      <c r="BD1" s="129">
        <v>42583</v>
      </c>
      <c r="BE1" s="129">
        <v>42614</v>
      </c>
      <c r="BF1" s="129">
        <v>42644</v>
      </c>
      <c r="BG1" s="129">
        <v>42675</v>
      </c>
      <c r="BH1" s="129">
        <v>42705</v>
      </c>
      <c r="BI1" s="129">
        <v>42736</v>
      </c>
      <c r="BJ1" s="129">
        <v>42767</v>
      </c>
      <c r="BK1" s="129">
        <v>42795</v>
      </c>
      <c r="BL1" s="129">
        <v>42826</v>
      </c>
      <c r="BM1" s="129">
        <v>42856</v>
      </c>
      <c r="BN1" s="129">
        <v>42887</v>
      </c>
      <c r="BO1" s="129">
        <v>42917</v>
      </c>
      <c r="BP1" s="129">
        <v>42948</v>
      </c>
      <c r="BQ1" s="129">
        <v>42979</v>
      </c>
      <c r="BR1" s="129">
        <v>43009</v>
      </c>
      <c r="BS1" s="129">
        <v>43040</v>
      </c>
      <c r="BT1" s="129">
        <v>43070</v>
      </c>
      <c r="BU1" s="129">
        <v>43101</v>
      </c>
      <c r="BV1" s="129">
        <v>43132</v>
      </c>
      <c r="BW1" s="129">
        <v>43160</v>
      </c>
      <c r="BX1" s="129">
        <v>43191</v>
      </c>
      <c r="BY1" s="129">
        <v>43221</v>
      </c>
      <c r="BZ1" s="129">
        <v>43252</v>
      </c>
      <c r="CA1" s="129">
        <v>43282</v>
      </c>
      <c r="CB1" s="129">
        <v>43313</v>
      </c>
      <c r="CC1" s="129">
        <v>43344</v>
      </c>
      <c r="CD1" s="129">
        <v>43374</v>
      </c>
      <c r="CE1" s="129">
        <v>43405</v>
      </c>
      <c r="CF1" s="129">
        <v>43435</v>
      </c>
      <c r="CG1" s="129">
        <v>43466</v>
      </c>
      <c r="CH1" s="129">
        <v>43497</v>
      </c>
      <c r="CI1" s="129">
        <v>43525</v>
      </c>
      <c r="CJ1" s="129">
        <v>43556</v>
      </c>
      <c r="CK1" s="129">
        <v>43586</v>
      </c>
      <c r="CL1" s="129">
        <v>43617</v>
      </c>
      <c r="CM1" s="129">
        <v>43647</v>
      </c>
      <c r="CN1" s="129">
        <v>43678</v>
      </c>
      <c r="CO1" s="129">
        <v>43709</v>
      </c>
      <c r="CP1" s="129">
        <v>43739</v>
      </c>
      <c r="CQ1" s="129">
        <v>43770</v>
      </c>
      <c r="CR1" s="129">
        <v>43800</v>
      </c>
      <c r="CS1" s="129">
        <v>43831</v>
      </c>
      <c r="CT1" s="129">
        <v>43862</v>
      </c>
      <c r="CU1" s="129">
        <v>43891</v>
      </c>
      <c r="CV1" s="129">
        <v>43922</v>
      </c>
      <c r="CW1" s="129">
        <v>43952</v>
      </c>
      <c r="CX1" s="129">
        <v>43983</v>
      </c>
      <c r="CY1" s="129">
        <v>44013</v>
      </c>
      <c r="CZ1" s="129">
        <v>44044</v>
      </c>
      <c r="DA1" s="129">
        <v>44075</v>
      </c>
      <c r="DB1" s="129">
        <v>44105</v>
      </c>
      <c r="DC1" s="129">
        <v>44136</v>
      </c>
      <c r="DD1" s="129">
        <v>44166</v>
      </c>
      <c r="DE1" s="129">
        <v>44197</v>
      </c>
      <c r="DF1" s="129">
        <v>44228</v>
      </c>
      <c r="DG1" s="129">
        <v>44256</v>
      </c>
      <c r="DH1" s="129">
        <v>44287</v>
      </c>
      <c r="DI1" s="129">
        <v>44317</v>
      </c>
      <c r="DJ1" s="129">
        <v>44348</v>
      </c>
      <c r="DK1" s="129">
        <v>44378</v>
      </c>
      <c r="DL1" s="129">
        <v>44409</v>
      </c>
      <c r="DM1" s="129">
        <v>44440</v>
      </c>
      <c r="DN1" s="129">
        <v>44470</v>
      </c>
      <c r="DO1" s="129">
        <v>44501</v>
      </c>
      <c r="DP1" s="129">
        <v>44531</v>
      </c>
      <c r="DQ1" s="129">
        <v>44562</v>
      </c>
      <c r="DR1" s="129">
        <v>44593</v>
      </c>
      <c r="DS1" s="129">
        <v>44621</v>
      </c>
      <c r="DT1" s="129">
        <v>44652</v>
      </c>
      <c r="DU1" s="129">
        <v>44682</v>
      </c>
      <c r="DV1" s="129">
        <v>44713</v>
      </c>
      <c r="DW1" s="129">
        <v>44743</v>
      </c>
      <c r="DX1" s="129">
        <v>44774</v>
      </c>
      <c r="DY1" s="129">
        <v>44805</v>
      </c>
      <c r="DZ1" s="129">
        <v>44835</v>
      </c>
      <c r="EA1" s="129">
        <v>44866</v>
      </c>
      <c r="EB1" s="129">
        <v>44896</v>
      </c>
      <c r="EC1" s="129">
        <v>44927</v>
      </c>
      <c r="ED1" s="129">
        <v>44958</v>
      </c>
      <c r="EE1" s="129">
        <v>44986</v>
      </c>
      <c r="EF1" s="130">
        <v>45017</v>
      </c>
      <c r="EG1" s="130">
        <v>45047</v>
      </c>
      <c r="EH1" s="130">
        <v>45078</v>
      </c>
      <c r="EI1" s="130">
        <v>45108</v>
      </c>
      <c r="EJ1" s="130">
        <v>45139</v>
      </c>
      <c r="EK1" s="130">
        <v>45170</v>
      </c>
      <c r="EL1" s="130">
        <v>45200</v>
      </c>
      <c r="EM1" s="130">
        <v>45231</v>
      </c>
      <c r="EN1" s="130">
        <v>45261</v>
      </c>
    </row>
    <row r="2" spans="1:144" ht="15" x14ac:dyDescent="0.25">
      <c r="A2" s="132" t="s">
        <v>1433</v>
      </c>
      <c r="B2" s="132" t="s">
        <v>1434</v>
      </c>
      <c r="C2" s="133">
        <v>100</v>
      </c>
      <c r="D2" s="134">
        <v>104.7</v>
      </c>
      <c r="E2" s="134">
        <v>105.3</v>
      </c>
      <c r="F2" s="134">
        <v>105.3</v>
      </c>
      <c r="G2" s="134">
        <v>106.2</v>
      </c>
      <c r="H2" s="134">
        <v>106.9</v>
      </c>
      <c r="I2" s="134">
        <v>107.6</v>
      </c>
      <c r="J2" s="134">
        <v>107.4</v>
      </c>
      <c r="K2" s="134">
        <v>107.3</v>
      </c>
      <c r="L2" s="134">
        <v>107.1</v>
      </c>
      <c r="M2" s="134">
        <v>108</v>
      </c>
      <c r="N2" s="134">
        <v>108.4</v>
      </c>
      <c r="O2" s="134">
        <v>108.6</v>
      </c>
      <c r="P2" s="134">
        <v>108.6</v>
      </c>
      <c r="Q2" s="134">
        <v>108.6</v>
      </c>
      <c r="R2" s="134">
        <v>110.1</v>
      </c>
      <c r="S2" s="134">
        <v>111.2</v>
      </c>
      <c r="T2" s="134">
        <v>112.9</v>
      </c>
      <c r="U2" s="134">
        <v>114.3</v>
      </c>
      <c r="V2" s="134">
        <v>114.6</v>
      </c>
      <c r="W2" s="134">
        <v>114.3</v>
      </c>
      <c r="X2" s="134">
        <v>113.4</v>
      </c>
      <c r="Y2" s="134">
        <v>113.6</v>
      </c>
      <c r="Z2" s="134">
        <v>113.6</v>
      </c>
      <c r="AA2" s="134">
        <v>114.3</v>
      </c>
      <c r="AB2" s="134">
        <v>114.1</v>
      </c>
      <c r="AC2" s="134">
        <v>114.8</v>
      </c>
      <c r="AD2" s="134">
        <v>115.2</v>
      </c>
      <c r="AE2" s="134">
        <v>116.7</v>
      </c>
      <c r="AF2" s="134">
        <v>117.2</v>
      </c>
      <c r="AG2" s="134">
        <v>116.4</v>
      </c>
      <c r="AH2" s="134">
        <v>115.6</v>
      </c>
      <c r="AI2" s="134">
        <v>114.1</v>
      </c>
      <c r="AJ2" s="134">
        <v>112.1</v>
      </c>
      <c r="AK2" s="134">
        <v>110.8</v>
      </c>
      <c r="AL2" s="134">
        <v>109.6</v>
      </c>
      <c r="AM2" s="134">
        <v>109.9</v>
      </c>
      <c r="AN2" s="134">
        <v>110.2</v>
      </c>
      <c r="AO2" s="134">
        <v>111.4</v>
      </c>
      <c r="AP2" s="134">
        <v>111.8</v>
      </c>
      <c r="AQ2" s="134">
        <v>111.1</v>
      </c>
      <c r="AR2" s="134">
        <v>110</v>
      </c>
      <c r="AS2" s="134">
        <v>109.9</v>
      </c>
      <c r="AT2" s="134">
        <v>110.1</v>
      </c>
      <c r="AU2" s="134">
        <v>109.9</v>
      </c>
      <c r="AV2" s="134">
        <v>109.4</v>
      </c>
      <c r="AW2" s="134">
        <v>108</v>
      </c>
      <c r="AX2" s="134">
        <v>107.1</v>
      </c>
      <c r="AY2" s="134">
        <v>107.7</v>
      </c>
      <c r="AZ2" s="134">
        <v>109</v>
      </c>
      <c r="BA2" s="134">
        <v>110.4</v>
      </c>
      <c r="BB2" s="134">
        <v>111.7</v>
      </c>
      <c r="BC2" s="134">
        <v>111.8</v>
      </c>
      <c r="BD2" s="134">
        <v>111.2</v>
      </c>
      <c r="BE2" s="134">
        <v>111.4</v>
      </c>
      <c r="BF2" s="134">
        <v>111.5</v>
      </c>
      <c r="BG2" s="134">
        <v>111.9</v>
      </c>
      <c r="BH2" s="134">
        <v>111.7</v>
      </c>
      <c r="BI2" s="134">
        <v>112.6</v>
      </c>
      <c r="BJ2" s="134">
        <v>113</v>
      </c>
      <c r="BK2" s="134">
        <v>113.2</v>
      </c>
      <c r="BL2" s="134">
        <v>113.2</v>
      </c>
      <c r="BM2" s="134">
        <v>112.9</v>
      </c>
      <c r="BN2" s="134">
        <v>112.7</v>
      </c>
      <c r="BO2" s="134">
        <v>113.9</v>
      </c>
      <c r="BP2" s="134">
        <v>114.8</v>
      </c>
      <c r="BQ2" s="134">
        <v>114.9</v>
      </c>
      <c r="BR2" s="134">
        <v>115.6</v>
      </c>
      <c r="BS2" s="134">
        <v>116.4</v>
      </c>
      <c r="BT2" s="134">
        <v>115.7</v>
      </c>
      <c r="BU2" s="134">
        <v>116</v>
      </c>
      <c r="BV2" s="134">
        <v>116.1</v>
      </c>
      <c r="BW2" s="134">
        <v>116.3</v>
      </c>
      <c r="BX2" s="134">
        <v>117.3</v>
      </c>
      <c r="BY2" s="134">
        <v>118.3</v>
      </c>
      <c r="BZ2" s="134">
        <v>119.1</v>
      </c>
      <c r="CA2" s="134">
        <v>119.9</v>
      </c>
      <c r="CB2" s="134">
        <v>120.1</v>
      </c>
      <c r="CC2" s="134">
        <v>120.9</v>
      </c>
      <c r="CD2" s="134">
        <v>122</v>
      </c>
      <c r="CE2" s="134">
        <v>121.6</v>
      </c>
      <c r="CF2" s="134">
        <v>119.7</v>
      </c>
      <c r="CG2" s="134">
        <v>119.2</v>
      </c>
      <c r="CH2" s="134">
        <v>119.5</v>
      </c>
      <c r="CI2" s="134">
        <v>119.9</v>
      </c>
      <c r="CJ2" s="134">
        <v>121.1</v>
      </c>
      <c r="CK2" s="134">
        <v>121.6</v>
      </c>
      <c r="CL2" s="134">
        <v>121.5</v>
      </c>
      <c r="CM2" s="134">
        <v>121.3</v>
      </c>
      <c r="CN2" s="134">
        <v>121.5</v>
      </c>
      <c r="CO2" s="134">
        <v>121.3</v>
      </c>
      <c r="CP2" s="134">
        <v>122</v>
      </c>
      <c r="CQ2" s="134">
        <v>122.3</v>
      </c>
      <c r="CR2" s="134">
        <v>123</v>
      </c>
      <c r="CS2" s="134">
        <v>123.4</v>
      </c>
      <c r="CT2" s="134">
        <v>122.2</v>
      </c>
      <c r="CU2" s="134">
        <v>120.4</v>
      </c>
      <c r="CV2" s="134">
        <v>119.2</v>
      </c>
      <c r="CW2" s="134">
        <v>117.5</v>
      </c>
      <c r="CX2" s="134">
        <v>119.3</v>
      </c>
      <c r="CY2" s="134">
        <v>121</v>
      </c>
      <c r="CZ2" s="134">
        <v>122</v>
      </c>
      <c r="DA2" s="134">
        <v>122.9</v>
      </c>
      <c r="DB2" s="134">
        <v>123.6</v>
      </c>
      <c r="DC2" s="134">
        <v>125.1</v>
      </c>
      <c r="DD2" s="134">
        <v>125.4</v>
      </c>
      <c r="DE2" s="134">
        <v>126.5</v>
      </c>
      <c r="DF2" s="134">
        <v>128.1</v>
      </c>
      <c r="DG2" s="134">
        <v>129.9</v>
      </c>
      <c r="DH2" s="134">
        <v>132</v>
      </c>
      <c r="DI2" s="134">
        <v>132.9</v>
      </c>
      <c r="DJ2" s="134">
        <v>133.69999999999999</v>
      </c>
      <c r="DK2" s="134">
        <v>135</v>
      </c>
      <c r="DL2" s="134">
        <v>136.19999999999999</v>
      </c>
      <c r="DM2" s="134">
        <v>137.4</v>
      </c>
      <c r="DN2" s="134">
        <v>140.69999999999999</v>
      </c>
      <c r="DO2" s="134">
        <v>143.69999999999999</v>
      </c>
      <c r="DP2" s="134">
        <v>143.30000000000001</v>
      </c>
      <c r="DQ2" s="134">
        <v>143.80000000000001</v>
      </c>
      <c r="DR2" s="134">
        <v>145.30000000000001</v>
      </c>
      <c r="DS2" s="134">
        <v>148.80000000000001</v>
      </c>
      <c r="DT2" s="134">
        <v>151.9</v>
      </c>
      <c r="DU2" s="134">
        <v>155</v>
      </c>
      <c r="DV2" s="134">
        <v>154</v>
      </c>
      <c r="DW2" s="134">
        <v>153.80000000000001</v>
      </c>
      <c r="DX2" s="134">
        <v>153.19999999999999</v>
      </c>
      <c r="DY2" s="134">
        <v>151.9</v>
      </c>
      <c r="DZ2" s="134">
        <v>152.5</v>
      </c>
      <c r="EA2" s="135">
        <v>152.1</v>
      </c>
      <c r="EB2" s="136">
        <v>150.4</v>
      </c>
      <c r="EC2" s="136">
        <v>150.6</v>
      </c>
      <c r="ED2" s="134">
        <v>150.9</v>
      </c>
      <c r="EE2" s="134">
        <v>151</v>
      </c>
      <c r="EF2" s="137">
        <v>151.1</v>
      </c>
      <c r="EG2" s="137">
        <v>149.4</v>
      </c>
      <c r="EH2" s="137">
        <v>149</v>
      </c>
      <c r="EI2" s="137">
        <v>151.9</v>
      </c>
      <c r="EJ2" s="136">
        <v>152.4</v>
      </c>
      <c r="EK2" s="136">
        <v>151.5</v>
      </c>
      <c r="EL2" s="147">
        <v>152.5</v>
      </c>
      <c r="EM2" s="147">
        <v>152.9</v>
      </c>
      <c r="EN2" s="147">
        <v>151.6</v>
      </c>
    </row>
    <row r="3" spans="1:144" ht="15" x14ac:dyDescent="0.25">
      <c r="A3" s="132" t="s">
        <v>1435</v>
      </c>
      <c r="B3" s="132" t="s">
        <v>1436</v>
      </c>
      <c r="C3" s="133">
        <v>22.617560000000001</v>
      </c>
      <c r="D3" s="134">
        <v>107.1</v>
      </c>
      <c r="E3" s="134">
        <v>107.5</v>
      </c>
      <c r="F3" s="134">
        <v>107.9</v>
      </c>
      <c r="G3" s="134">
        <v>111.4</v>
      </c>
      <c r="H3" s="134">
        <v>112.7</v>
      </c>
      <c r="I3" s="134">
        <v>112</v>
      </c>
      <c r="J3" s="134">
        <v>111</v>
      </c>
      <c r="K3" s="134">
        <v>112.2</v>
      </c>
      <c r="L3" s="134">
        <v>111.9</v>
      </c>
      <c r="M3" s="134">
        <v>113.8</v>
      </c>
      <c r="N3" s="134">
        <v>115.2</v>
      </c>
      <c r="O3" s="134">
        <v>114.6</v>
      </c>
      <c r="P3" s="134">
        <v>114.6</v>
      </c>
      <c r="Q3" s="134">
        <v>116.8</v>
      </c>
      <c r="R3" s="134">
        <v>120.5</v>
      </c>
      <c r="S3" s="134">
        <v>121.7</v>
      </c>
      <c r="T3" s="134">
        <v>125.6</v>
      </c>
      <c r="U3" s="134">
        <v>126</v>
      </c>
      <c r="V3" s="134">
        <v>128.4</v>
      </c>
      <c r="W3" s="134">
        <v>128.4</v>
      </c>
      <c r="X3" s="134">
        <v>123.3</v>
      </c>
      <c r="Y3" s="134">
        <v>121.2</v>
      </c>
      <c r="Z3" s="134">
        <v>121.1</v>
      </c>
      <c r="AA3" s="134">
        <v>121.4</v>
      </c>
      <c r="AB3" s="134">
        <v>121.5</v>
      </c>
      <c r="AC3" s="134">
        <v>124</v>
      </c>
      <c r="AD3" s="134">
        <v>125.7</v>
      </c>
      <c r="AE3" s="134">
        <v>130.1</v>
      </c>
      <c r="AF3" s="134">
        <v>131.5</v>
      </c>
      <c r="AG3" s="134">
        <v>129.4</v>
      </c>
      <c r="AH3" s="134">
        <v>127.3</v>
      </c>
      <c r="AI3" s="134">
        <v>126.5</v>
      </c>
      <c r="AJ3" s="134">
        <v>123.1</v>
      </c>
      <c r="AK3" s="134">
        <v>120.8</v>
      </c>
      <c r="AL3" s="134">
        <v>120.7</v>
      </c>
      <c r="AM3" s="134">
        <v>120.1</v>
      </c>
      <c r="AN3" s="134">
        <v>121.5</v>
      </c>
      <c r="AO3" s="134">
        <v>123.4</v>
      </c>
      <c r="AP3" s="134">
        <v>124.9</v>
      </c>
      <c r="AQ3" s="134">
        <v>124.3</v>
      </c>
      <c r="AR3" s="134">
        <v>125.4</v>
      </c>
      <c r="AS3" s="134">
        <v>125.9</v>
      </c>
      <c r="AT3" s="134">
        <v>126.4</v>
      </c>
      <c r="AU3" s="134">
        <v>127.1</v>
      </c>
      <c r="AV3" s="134">
        <v>126.7</v>
      </c>
      <c r="AW3" s="134">
        <v>124.3</v>
      </c>
      <c r="AX3" s="134">
        <v>122.1</v>
      </c>
      <c r="AY3" s="134">
        <v>123</v>
      </c>
      <c r="AZ3" s="134">
        <v>126.1</v>
      </c>
      <c r="BA3" s="134">
        <v>128.80000000000001</v>
      </c>
      <c r="BB3" s="134">
        <v>132</v>
      </c>
      <c r="BC3" s="134">
        <v>131.80000000000001</v>
      </c>
      <c r="BD3" s="134">
        <v>131.4</v>
      </c>
      <c r="BE3" s="134">
        <v>130.6</v>
      </c>
      <c r="BF3" s="134">
        <v>129.1</v>
      </c>
      <c r="BG3" s="134">
        <v>128.80000000000001</v>
      </c>
      <c r="BH3" s="134">
        <v>126.8</v>
      </c>
      <c r="BI3" s="134">
        <v>126.7</v>
      </c>
      <c r="BJ3" s="134">
        <v>127</v>
      </c>
      <c r="BK3" s="134">
        <v>127.1</v>
      </c>
      <c r="BL3" s="134">
        <v>127.4</v>
      </c>
      <c r="BM3" s="134">
        <v>126.6</v>
      </c>
      <c r="BN3" s="134">
        <v>126.5</v>
      </c>
      <c r="BO3" s="134">
        <v>132.6</v>
      </c>
      <c r="BP3" s="134">
        <v>135.30000000000001</v>
      </c>
      <c r="BQ3" s="134">
        <v>131.5</v>
      </c>
      <c r="BR3" s="134">
        <v>133.9</v>
      </c>
      <c r="BS3" s="134">
        <v>136</v>
      </c>
      <c r="BT3" s="134">
        <v>131.69999999999999</v>
      </c>
      <c r="BU3" s="134">
        <v>129.9</v>
      </c>
      <c r="BV3" s="134">
        <v>128</v>
      </c>
      <c r="BW3" s="134">
        <v>128.19999999999999</v>
      </c>
      <c r="BX3" s="134">
        <v>130.69999999999999</v>
      </c>
      <c r="BY3" s="134">
        <v>131.4</v>
      </c>
      <c r="BZ3" s="134">
        <v>132.5</v>
      </c>
      <c r="CA3" s="134">
        <v>135.30000000000001</v>
      </c>
      <c r="CB3" s="134">
        <v>135.19999999999999</v>
      </c>
      <c r="CC3" s="134">
        <v>135.5</v>
      </c>
      <c r="CD3" s="134">
        <v>137.19999999999999</v>
      </c>
      <c r="CE3" s="134">
        <v>136.80000000000001</v>
      </c>
      <c r="CF3" s="134">
        <v>133.5</v>
      </c>
      <c r="CG3" s="134">
        <v>133.80000000000001</v>
      </c>
      <c r="CH3" s="134">
        <v>134.1</v>
      </c>
      <c r="CI3" s="134">
        <v>134.5</v>
      </c>
      <c r="CJ3" s="134">
        <v>139.30000000000001</v>
      </c>
      <c r="CK3" s="134">
        <v>140.30000000000001</v>
      </c>
      <c r="CL3" s="134">
        <v>141</v>
      </c>
      <c r="CM3" s="134">
        <v>142.80000000000001</v>
      </c>
      <c r="CN3" s="134">
        <v>144</v>
      </c>
      <c r="CO3" s="134">
        <v>143</v>
      </c>
      <c r="CP3" s="134">
        <v>145.5</v>
      </c>
      <c r="CQ3" s="134">
        <v>147.19999999999999</v>
      </c>
      <c r="CR3" s="134">
        <v>148.9</v>
      </c>
      <c r="CS3" s="134">
        <v>147.19999999999999</v>
      </c>
      <c r="CT3" s="134">
        <v>142.80000000000001</v>
      </c>
      <c r="CU3" s="134">
        <v>137.4</v>
      </c>
      <c r="CV3" s="134">
        <v>137.80000000000001</v>
      </c>
      <c r="CW3" s="134">
        <v>137.30000000000001</v>
      </c>
      <c r="CX3" s="134">
        <v>140.9</v>
      </c>
      <c r="CY3" s="134">
        <v>145.1</v>
      </c>
      <c r="CZ3" s="134">
        <v>146.69999999999999</v>
      </c>
      <c r="DA3" s="134">
        <v>148.80000000000001</v>
      </c>
      <c r="DB3" s="134">
        <v>151.80000000000001</v>
      </c>
      <c r="DC3" s="134">
        <v>152.80000000000001</v>
      </c>
      <c r="DD3" s="134">
        <v>148</v>
      </c>
      <c r="DE3" s="134">
        <v>144.9</v>
      </c>
      <c r="DF3" s="134">
        <v>147.1</v>
      </c>
      <c r="DG3" s="134">
        <v>147.4</v>
      </c>
      <c r="DH3" s="134">
        <v>151.5</v>
      </c>
      <c r="DI3" s="134">
        <v>150.19999999999999</v>
      </c>
      <c r="DJ3" s="134">
        <v>153</v>
      </c>
      <c r="DK3" s="134">
        <v>154.30000000000001</v>
      </c>
      <c r="DL3" s="134">
        <v>155.4</v>
      </c>
      <c r="DM3" s="134">
        <v>157.69999999999999</v>
      </c>
      <c r="DN3" s="134">
        <v>163</v>
      </c>
      <c r="DO3" s="134">
        <v>168.4</v>
      </c>
      <c r="DP3" s="134">
        <v>168.4</v>
      </c>
      <c r="DQ3" s="134">
        <v>167.5</v>
      </c>
      <c r="DR3" s="134">
        <v>167.5</v>
      </c>
      <c r="DS3" s="134">
        <v>170.3</v>
      </c>
      <c r="DT3" s="134">
        <v>174.9</v>
      </c>
      <c r="DU3" s="134">
        <v>178.5</v>
      </c>
      <c r="DV3" s="134">
        <v>182.4</v>
      </c>
      <c r="DW3" s="134">
        <v>177.5</v>
      </c>
      <c r="DX3" s="134">
        <v>178.3</v>
      </c>
      <c r="DY3" s="134">
        <v>175.9</v>
      </c>
      <c r="DZ3" s="134">
        <v>181</v>
      </c>
      <c r="EA3" s="135">
        <v>177.7</v>
      </c>
      <c r="EB3" s="136">
        <v>172.4</v>
      </c>
      <c r="EC3" s="136">
        <v>174</v>
      </c>
      <c r="ED3" s="134">
        <v>173.6</v>
      </c>
      <c r="EE3" s="134">
        <v>175.2</v>
      </c>
      <c r="EF3" s="137">
        <v>177.8</v>
      </c>
      <c r="EG3" s="137">
        <v>175.1</v>
      </c>
      <c r="EH3" s="137">
        <v>176.3</v>
      </c>
      <c r="EI3" s="137">
        <v>190.5</v>
      </c>
      <c r="EJ3" s="136">
        <v>189.6</v>
      </c>
      <c r="EK3" s="136">
        <v>182.4</v>
      </c>
      <c r="EL3" s="147">
        <v>185.3</v>
      </c>
      <c r="EM3" s="147">
        <v>186.9</v>
      </c>
      <c r="EN3" s="147">
        <v>182.9</v>
      </c>
    </row>
    <row r="4" spans="1:144" ht="15" x14ac:dyDescent="0.25">
      <c r="A4" s="132" t="s">
        <v>1437</v>
      </c>
      <c r="B4" s="132" t="s">
        <v>1438</v>
      </c>
      <c r="C4" s="133">
        <v>15.255850000000001</v>
      </c>
      <c r="D4" s="134">
        <v>106.2</v>
      </c>
      <c r="E4" s="134">
        <v>106.7</v>
      </c>
      <c r="F4" s="134">
        <v>109.3</v>
      </c>
      <c r="G4" s="134">
        <v>111.3</v>
      </c>
      <c r="H4" s="134">
        <v>111.2</v>
      </c>
      <c r="I4" s="134">
        <v>111.3</v>
      </c>
      <c r="J4" s="134">
        <v>111</v>
      </c>
      <c r="K4" s="134">
        <v>112</v>
      </c>
      <c r="L4" s="134">
        <v>110.8</v>
      </c>
      <c r="M4" s="134">
        <v>113.2</v>
      </c>
      <c r="N4" s="134">
        <v>113.9</v>
      </c>
      <c r="O4" s="134">
        <v>113.5</v>
      </c>
      <c r="P4" s="134">
        <v>114.7</v>
      </c>
      <c r="Q4" s="134">
        <v>117.8</v>
      </c>
      <c r="R4" s="134">
        <v>122.2</v>
      </c>
      <c r="S4" s="134">
        <v>123.6</v>
      </c>
      <c r="T4" s="134">
        <v>128.19999999999999</v>
      </c>
      <c r="U4" s="134">
        <v>128.5</v>
      </c>
      <c r="V4" s="134">
        <v>132.6</v>
      </c>
      <c r="W4" s="134">
        <v>133.19999999999999</v>
      </c>
      <c r="X4" s="134">
        <v>125.6</v>
      </c>
      <c r="Y4" s="134">
        <v>122.7</v>
      </c>
      <c r="Z4" s="134">
        <v>122.2</v>
      </c>
      <c r="AA4" s="134">
        <v>122.9</v>
      </c>
      <c r="AB4" s="134">
        <v>123.1</v>
      </c>
      <c r="AC4" s="134">
        <v>126.3</v>
      </c>
      <c r="AD4" s="134">
        <v>129.69999999999999</v>
      </c>
      <c r="AE4" s="134">
        <v>136.30000000000001</v>
      </c>
      <c r="AF4" s="134">
        <v>138.5</v>
      </c>
      <c r="AG4" s="134">
        <v>136</v>
      </c>
      <c r="AH4" s="134">
        <v>134.80000000000001</v>
      </c>
      <c r="AI4" s="134">
        <v>134.5</v>
      </c>
      <c r="AJ4" s="134">
        <v>131</v>
      </c>
      <c r="AK4" s="134">
        <v>130.1</v>
      </c>
      <c r="AL4" s="134">
        <v>129.1</v>
      </c>
      <c r="AM4" s="134">
        <v>128.69999999999999</v>
      </c>
      <c r="AN4" s="134">
        <v>130.69999999999999</v>
      </c>
      <c r="AO4" s="134">
        <v>131.9</v>
      </c>
      <c r="AP4" s="134">
        <v>133.6</v>
      </c>
      <c r="AQ4" s="134">
        <v>133.80000000000001</v>
      </c>
      <c r="AR4" s="134">
        <v>135.9</v>
      </c>
      <c r="AS4" s="134">
        <v>136.19999999999999</v>
      </c>
      <c r="AT4" s="134">
        <v>137.80000000000001</v>
      </c>
      <c r="AU4" s="134">
        <v>138.6</v>
      </c>
      <c r="AV4" s="134">
        <v>137.5</v>
      </c>
      <c r="AW4" s="134">
        <v>136.1</v>
      </c>
      <c r="AX4" s="134">
        <v>133.19999999999999</v>
      </c>
      <c r="AY4" s="134">
        <v>133.4</v>
      </c>
      <c r="AZ4" s="134">
        <v>137.80000000000001</v>
      </c>
      <c r="BA4" s="134">
        <v>140.9</v>
      </c>
      <c r="BB4" s="134">
        <v>144</v>
      </c>
      <c r="BC4" s="134">
        <v>144.5</v>
      </c>
      <c r="BD4" s="134">
        <v>142.6</v>
      </c>
      <c r="BE4" s="134">
        <v>141.9</v>
      </c>
      <c r="BF4" s="134">
        <v>141.9</v>
      </c>
      <c r="BG4" s="134">
        <v>142</v>
      </c>
      <c r="BH4" s="134">
        <v>137.6</v>
      </c>
      <c r="BI4" s="134">
        <v>136.5</v>
      </c>
      <c r="BJ4" s="134">
        <v>136.6</v>
      </c>
      <c r="BK4" s="134">
        <v>137.6</v>
      </c>
      <c r="BL4" s="134">
        <v>138.6</v>
      </c>
      <c r="BM4" s="134">
        <v>137.9</v>
      </c>
      <c r="BN4" s="134">
        <v>139.19999999999999</v>
      </c>
      <c r="BO4" s="134">
        <v>147.9</v>
      </c>
      <c r="BP4" s="134">
        <v>150.9</v>
      </c>
      <c r="BQ4" s="134">
        <v>144.80000000000001</v>
      </c>
      <c r="BR4" s="134">
        <v>148</v>
      </c>
      <c r="BS4" s="134">
        <v>151.1</v>
      </c>
      <c r="BT4" s="134">
        <v>144.1</v>
      </c>
      <c r="BU4" s="134">
        <v>140.80000000000001</v>
      </c>
      <c r="BV4" s="134">
        <v>137.9</v>
      </c>
      <c r="BW4" s="134">
        <v>137.30000000000001</v>
      </c>
      <c r="BX4" s="134">
        <v>139.80000000000001</v>
      </c>
      <c r="BY4" s="134">
        <v>140.30000000000001</v>
      </c>
      <c r="BZ4" s="134">
        <v>141.80000000000001</v>
      </c>
      <c r="CA4" s="134">
        <v>144.80000000000001</v>
      </c>
      <c r="CB4" s="134">
        <v>144.80000000000001</v>
      </c>
      <c r="CC4" s="134">
        <v>144.5</v>
      </c>
      <c r="CD4" s="134">
        <v>145.9</v>
      </c>
      <c r="CE4" s="134">
        <v>146.19999999999999</v>
      </c>
      <c r="CF4" s="134">
        <v>143.5</v>
      </c>
      <c r="CG4" s="134">
        <v>144.19999999999999</v>
      </c>
      <c r="CH4" s="134">
        <v>143.69999999999999</v>
      </c>
      <c r="CI4" s="134">
        <v>144.5</v>
      </c>
      <c r="CJ4" s="134">
        <v>148.80000000000001</v>
      </c>
      <c r="CK4" s="134">
        <v>150.6</v>
      </c>
      <c r="CL4" s="134">
        <v>152.19999999999999</v>
      </c>
      <c r="CM4" s="134">
        <v>154.30000000000001</v>
      </c>
      <c r="CN4" s="134">
        <v>156.1</v>
      </c>
      <c r="CO4" s="134">
        <v>155.4</v>
      </c>
      <c r="CP4" s="134">
        <v>160.19999999999999</v>
      </c>
      <c r="CQ4" s="134">
        <v>162.6</v>
      </c>
      <c r="CR4" s="134">
        <v>162.6</v>
      </c>
      <c r="CS4" s="134">
        <v>160.5</v>
      </c>
      <c r="CT4" s="134">
        <v>154.69999999999999</v>
      </c>
      <c r="CU4" s="134">
        <v>151.19999999999999</v>
      </c>
      <c r="CV4" s="134">
        <v>154.5</v>
      </c>
      <c r="CW4" s="134">
        <v>153.1</v>
      </c>
      <c r="CX4" s="134">
        <v>155.4</v>
      </c>
      <c r="CY4" s="134">
        <v>161.30000000000001</v>
      </c>
      <c r="CZ4" s="134">
        <v>163</v>
      </c>
      <c r="DA4" s="134">
        <v>168.4</v>
      </c>
      <c r="DB4" s="134">
        <v>171.5</v>
      </c>
      <c r="DC4" s="134">
        <v>170.1</v>
      </c>
      <c r="DD4" s="134">
        <v>161.1</v>
      </c>
      <c r="DE4" s="134">
        <v>155.80000000000001</v>
      </c>
      <c r="DF4" s="134">
        <v>157.5</v>
      </c>
      <c r="DG4" s="134">
        <v>156.4</v>
      </c>
      <c r="DH4" s="134">
        <v>161.6</v>
      </c>
      <c r="DI4" s="134">
        <v>159.6</v>
      </c>
      <c r="DJ4" s="134">
        <v>160.5</v>
      </c>
      <c r="DK4" s="134">
        <v>161.5</v>
      </c>
      <c r="DL4" s="134">
        <v>161.69999999999999</v>
      </c>
      <c r="DM4" s="134">
        <v>164.1</v>
      </c>
      <c r="DN4" s="134">
        <v>171.6</v>
      </c>
      <c r="DO4" s="134">
        <v>178.3</v>
      </c>
      <c r="DP4" s="134">
        <v>176.7</v>
      </c>
      <c r="DQ4" s="134">
        <v>172</v>
      </c>
      <c r="DR4" s="134">
        <v>170.4</v>
      </c>
      <c r="DS4" s="134">
        <v>169</v>
      </c>
      <c r="DT4" s="134">
        <v>175.1</v>
      </c>
      <c r="DU4" s="134">
        <v>178.4</v>
      </c>
      <c r="DV4" s="134">
        <v>183.6</v>
      </c>
      <c r="DW4" s="134">
        <v>178.9</v>
      </c>
      <c r="DX4" s="134">
        <v>182</v>
      </c>
      <c r="DY4" s="134">
        <v>182.2</v>
      </c>
      <c r="DZ4" s="134">
        <v>185.9</v>
      </c>
      <c r="EA4" s="135">
        <v>180.2</v>
      </c>
      <c r="EB4" s="136">
        <v>174.5</v>
      </c>
      <c r="EC4" s="136">
        <v>176.1</v>
      </c>
      <c r="ED4" s="134">
        <v>176.9</v>
      </c>
      <c r="EE4" s="134">
        <v>178.8</v>
      </c>
      <c r="EF4" s="137">
        <v>182.1</v>
      </c>
      <c r="EG4" s="137">
        <v>181.3</v>
      </c>
      <c r="EH4" s="137">
        <v>184.9</v>
      </c>
      <c r="EI4" s="137">
        <v>204.4</v>
      </c>
      <c r="EJ4" s="136">
        <v>201.3</v>
      </c>
      <c r="EK4" s="136">
        <v>188.3</v>
      </c>
      <c r="EL4" s="147">
        <v>192</v>
      </c>
      <c r="EM4" s="147">
        <v>195.8</v>
      </c>
      <c r="EN4" s="147">
        <v>191.3</v>
      </c>
    </row>
    <row r="5" spans="1:144" ht="15" x14ac:dyDescent="0.25">
      <c r="A5" s="132" t="s">
        <v>1439</v>
      </c>
      <c r="B5" s="132" t="s">
        <v>1440</v>
      </c>
      <c r="C5" s="133">
        <v>3.46238</v>
      </c>
      <c r="D5" s="134">
        <v>104.8</v>
      </c>
      <c r="E5" s="134">
        <v>106</v>
      </c>
      <c r="F5" s="134">
        <v>107.4</v>
      </c>
      <c r="G5" s="134">
        <v>111.5</v>
      </c>
      <c r="H5" s="134">
        <v>117.4</v>
      </c>
      <c r="I5" s="134">
        <v>119.4</v>
      </c>
      <c r="J5" s="134">
        <v>118.4</v>
      </c>
      <c r="K5" s="134">
        <v>119.3</v>
      </c>
      <c r="L5" s="134">
        <v>119.1</v>
      </c>
      <c r="M5" s="134">
        <v>119.2</v>
      </c>
      <c r="N5" s="134">
        <v>119.6</v>
      </c>
      <c r="O5" s="134">
        <v>119.6</v>
      </c>
      <c r="P5" s="134">
        <v>119.9</v>
      </c>
      <c r="Q5" s="134">
        <v>120</v>
      </c>
      <c r="R5" s="134">
        <v>122.2</v>
      </c>
      <c r="S5" s="134">
        <v>124</v>
      </c>
      <c r="T5" s="134">
        <v>124.8</v>
      </c>
      <c r="U5" s="134">
        <v>125.4</v>
      </c>
      <c r="V5" s="134">
        <v>125.5</v>
      </c>
      <c r="W5" s="134">
        <v>126.3</v>
      </c>
      <c r="X5" s="134">
        <v>126.2</v>
      </c>
      <c r="Y5" s="134">
        <v>126.3</v>
      </c>
      <c r="Z5" s="134">
        <v>126.4</v>
      </c>
      <c r="AA5" s="134">
        <v>126.8</v>
      </c>
      <c r="AB5" s="134">
        <v>126.3</v>
      </c>
      <c r="AC5" s="134">
        <v>126.7</v>
      </c>
      <c r="AD5" s="134">
        <v>126.8</v>
      </c>
      <c r="AE5" s="134">
        <v>129</v>
      </c>
      <c r="AF5" s="134">
        <v>129.80000000000001</v>
      </c>
      <c r="AG5" s="134">
        <v>129.4</v>
      </c>
      <c r="AH5" s="134">
        <v>129.1</v>
      </c>
      <c r="AI5" s="134">
        <v>128.5</v>
      </c>
      <c r="AJ5" s="134">
        <v>127.9</v>
      </c>
      <c r="AK5" s="134">
        <v>129.1</v>
      </c>
      <c r="AL5" s="134">
        <v>129.4</v>
      </c>
      <c r="AM5" s="134">
        <v>129</v>
      </c>
      <c r="AN5" s="134">
        <v>129.5</v>
      </c>
      <c r="AO5" s="134">
        <v>131.69999999999999</v>
      </c>
      <c r="AP5" s="134">
        <v>132.9</v>
      </c>
      <c r="AQ5" s="134">
        <v>133.69999999999999</v>
      </c>
      <c r="AR5" s="134">
        <v>135.30000000000001</v>
      </c>
      <c r="AS5" s="134">
        <v>137</v>
      </c>
      <c r="AT5" s="134">
        <v>140.30000000000001</v>
      </c>
      <c r="AU5" s="134">
        <v>141.19999999999999</v>
      </c>
      <c r="AV5" s="134">
        <v>141.80000000000001</v>
      </c>
      <c r="AW5" s="134">
        <v>142.30000000000001</v>
      </c>
      <c r="AX5" s="134">
        <v>141.19999999999999</v>
      </c>
      <c r="AY5" s="134">
        <v>140.80000000000001</v>
      </c>
      <c r="AZ5" s="134">
        <v>143.5</v>
      </c>
      <c r="BA5" s="134">
        <v>147</v>
      </c>
      <c r="BB5" s="134">
        <v>150.6</v>
      </c>
      <c r="BC5" s="134">
        <v>154.80000000000001</v>
      </c>
      <c r="BD5" s="134">
        <v>153.6</v>
      </c>
      <c r="BE5" s="134">
        <v>153</v>
      </c>
      <c r="BF5" s="134">
        <v>155.19999999999999</v>
      </c>
      <c r="BG5" s="134">
        <v>158.19999999999999</v>
      </c>
      <c r="BH5" s="134">
        <v>157.5</v>
      </c>
      <c r="BI5" s="134">
        <v>153</v>
      </c>
      <c r="BJ5" s="134">
        <v>150.19999999999999</v>
      </c>
      <c r="BK5" s="134">
        <v>146.80000000000001</v>
      </c>
      <c r="BL5" s="134">
        <v>146.6</v>
      </c>
      <c r="BM5" s="134">
        <v>144.80000000000001</v>
      </c>
      <c r="BN5" s="134">
        <v>143.5</v>
      </c>
      <c r="BO5" s="134">
        <v>143.19999999999999</v>
      </c>
      <c r="BP5" s="134">
        <v>143</v>
      </c>
      <c r="BQ5" s="134">
        <v>144</v>
      </c>
      <c r="BR5" s="134">
        <v>143.1</v>
      </c>
      <c r="BS5" s="134">
        <v>141.69999999999999</v>
      </c>
      <c r="BT5" s="134">
        <v>140.6</v>
      </c>
      <c r="BU5" s="134">
        <v>140.4</v>
      </c>
      <c r="BV5" s="134">
        <v>139.9</v>
      </c>
      <c r="BW5" s="134">
        <v>140.5</v>
      </c>
      <c r="BX5" s="134">
        <v>140.4</v>
      </c>
      <c r="BY5" s="134">
        <v>140.80000000000001</v>
      </c>
      <c r="BZ5" s="134">
        <v>141</v>
      </c>
      <c r="CA5" s="134">
        <v>142.6</v>
      </c>
      <c r="CB5" s="134">
        <v>145.1</v>
      </c>
      <c r="CC5" s="134">
        <v>145.4</v>
      </c>
      <c r="CD5" s="134">
        <v>146.69999999999999</v>
      </c>
      <c r="CE5" s="134">
        <v>148.6</v>
      </c>
      <c r="CF5" s="134">
        <v>150.4</v>
      </c>
      <c r="CG5" s="134">
        <v>151.80000000000001</v>
      </c>
      <c r="CH5" s="134">
        <v>153.80000000000001</v>
      </c>
      <c r="CI5" s="134">
        <v>153.4</v>
      </c>
      <c r="CJ5" s="134">
        <v>153.5</v>
      </c>
      <c r="CK5" s="134">
        <v>154.30000000000001</v>
      </c>
      <c r="CL5" s="134">
        <v>155.4</v>
      </c>
      <c r="CM5" s="134">
        <v>157.5</v>
      </c>
      <c r="CN5" s="134">
        <v>159.19999999999999</v>
      </c>
      <c r="CO5" s="134">
        <v>160.1</v>
      </c>
      <c r="CP5" s="134">
        <v>160.80000000000001</v>
      </c>
      <c r="CQ5" s="134">
        <v>162.5</v>
      </c>
      <c r="CR5" s="134">
        <v>163.5</v>
      </c>
      <c r="CS5" s="134">
        <v>165</v>
      </c>
      <c r="CT5" s="134">
        <v>163.4</v>
      </c>
      <c r="CU5" s="134">
        <v>159.80000000000001</v>
      </c>
      <c r="CV5" s="134">
        <v>161.80000000000001</v>
      </c>
      <c r="CW5" s="134">
        <v>162.1</v>
      </c>
      <c r="CX5" s="134">
        <v>161.6</v>
      </c>
      <c r="CY5" s="134">
        <v>161.1</v>
      </c>
      <c r="CZ5" s="134">
        <v>159.69999999999999</v>
      </c>
      <c r="DA5" s="134">
        <v>158.6</v>
      </c>
      <c r="DB5" s="134">
        <v>158.1</v>
      </c>
      <c r="DC5" s="134">
        <v>158.80000000000001</v>
      </c>
      <c r="DD5" s="134">
        <v>157.4</v>
      </c>
      <c r="DE5" s="134">
        <v>157.19999999999999</v>
      </c>
      <c r="DF5" s="134">
        <v>157.4</v>
      </c>
      <c r="DG5" s="134">
        <v>158.1</v>
      </c>
      <c r="DH5" s="134">
        <v>161</v>
      </c>
      <c r="DI5" s="134">
        <v>162.19999999999999</v>
      </c>
      <c r="DJ5" s="134">
        <v>161.30000000000001</v>
      </c>
      <c r="DK5" s="134">
        <v>159.69999999999999</v>
      </c>
      <c r="DL5" s="134">
        <v>161.1</v>
      </c>
      <c r="DM5" s="134">
        <v>163</v>
      </c>
      <c r="DN5" s="134">
        <v>163.69999999999999</v>
      </c>
      <c r="DO5" s="134">
        <v>164.7</v>
      </c>
      <c r="DP5" s="134">
        <v>165.1</v>
      </c>
      <c r="DQ5" s="134">
        <v>165.5</v>
      </c>
      <c r="DR5" s="134">
        <v>165.9</v>
      </c>
      <c r="DS5" s="134">
        <v>169.1</v>
      </c>
      <c r="DT5" s="134">
        <v>170.8</v>
      </c>
      <c r="DU5" s="134">
        <v>171.7</v>
      </c>
      <c r="DV5" s="134">
        <v>170.7</v>
      </c>
      <c r="DW5" s="134">
        <v>172.6</v>
      </c>
      <c r="DX5" s="134">
        <v>177</v>
      </c>
      <c r="DY5" s="134">
        <v>178.4</v>
      </c>
      <c r="DZ5" s="134">
        <v>179.6</v>
      </c>
      <c r="EA5" s="135">
        <v>181.9</v>
      </c>
      <c r="EB5" s="136">
        <v>184.2</v>
      </c>
      <c r="EC5" s="136">
        <v>187</v>
      </c>
      <c r="ED5" s="134">
        <v>185.4</v>
      </c>
      <c r="EE5" s="134">
        <v>183</v>
      </c>
      <c r="EF5" s="137">
        <v>183.7</v>
      </c>
      <c r="EG5" s="137">
        <v>183.2</v>
      </c>
      <c r="EH5" s="137">
        <v>185.2</v>
      </c>
      <c r="EI5" s="137">
        <v>187.4</v>
      </c>
      <c r="EJ5" s="136">
        <v>190.9</v>
      </c>
      <c r="EK5" s="136">
        <v>194.8</v>
      </c>
      <c r="EL5" s="147">
        <v>197.4</v>
      </c>
      <c r="EM5" s="147">
        <v>199.6</v>
      </c>
      <c r="EN5" s="147">
        <v>199.8</v>
      </c>
    </row>
    <row r="6" spans="1:144" ht="15" x14ac:dyDescent="0.25">
      <c r="A6" s="132" t="s">
        <v>1441</v>
      </c>
      <c r="B6" s="132" t="s">
        <v>1442</v>
      </c>
      <c r="C6" s="133">
        <v>2.8237800000000002</v>
      </c>
      <c r="D6" s="134">
        <v>104.6</v>
      </c>
      <c r="E6" s="134">
        <v>104.8</v>
      </c>
      <c r="F6" s="134">
        <v>105.9</v>
      </c>
      <c r="G6" s="134">
        <v>108.8</v>
      </c>
      <c r="H6" s="134">
        <v>114.8</v>
      </c>
      <c r="I6" s="134">
        <v>117.2</v>
      </c>
      <c r="J6" s="134">
        <v>116.5</v>
      </c>
      <c r="K6" s="134">
        <v>117.8</v>
      </c>
      <c r="L6" s="134">
        <v>118.4</v>
      </c>
      <c r="M6" s="134">
        <v>119</v>
      </c>
      <c r="N6" s="134">
        <v>120.4</v>
      </c>
      <c r="O6" s="134">
        <v>120.6</v>
      </c>
      <c r="P6" s="134">
        <v>120.5</v>
      </c>
      <c r="Q6" s="134">
        <v>120.7</v>
      </c>
      <c r="R6" s="134">
        <v>123.7</v>
      </c>
      <c r="S6" s="134">
        <v>126.2</v>
      </c>
      <c r="T6" s="134">
        <v>127.5</v>
      </c>
      <c r="U6" s="134">
        <v>127.9</v>
      </c>
      <c r="V6" s="134">
        <v>127.6</v>
      </c>
      <c r="W6" s="134">
        <v>128.6</v>
      </c>
      <c r="X6" s="134">
        <v>128.69999999999999</v>
      </c>
      <c r="Y6" s="134">
        <v>129.30000000000001</v>
      </c>
      <c r="Z6" s="134">
        <v>129.4</v>
      </c>
      <c r="AA6" s="134">
        <v>129.5</v>
      </c>
      <c r="AB6" s="134">
        <v>128.6</v>
      </c>
      <c r="AC6" s="134">
        <v>128.69999999999999</v>
      </c>
      <c r="AD6" s="134">
        <v>129.19999999999999</v>
      </c>
      <c r="AE6" s="134">
        <v>131.5</v>
      </c>
      <c r="AF6" s="134">
        <v>131.80000000000001</v>
      </c>
      <c r="AG6" s="134">
        <v>131.30000000000001</v>
      </c>
      <c r="AH6" s="134">
        <v>131</v>
      </c>
      <c r="AI6" s="134">
        <v>130.19999999999999</v>
      </c>
      <c r="AJ6" s="134">
        <v>129.1</v>
      </c>
      <c r="AK6" s="134">
        <v>129.4</v>
      </c>
      <c r="AL6" s="134">
        <v>129.5</v>
      </c>
      <c r="AM6" s="134">
        <v>128.6</v>
      </c>
      <c r="AN6" s="134">
        <v>128.5</v>
      </c>
      <c r="AO6" s="134">
        <v>128.9</v>
      </c>
      <c r="AP6" s="134">
        <v>127.8</v>
      </c>
      <c r="AQ6" s="134">
        <v>128.5</v>
      </c>
      <c r="AR6" s="134">
        <v>129.4</v>
      </c>
      <c r="AS6" s="134">
        <v>130.30000000000001</v>
      </c>
      <c r="AT6" s="134">
        <v>131.80000000000001</v>
      </c>
      <c r="AU6" s="134">
        <v>132.4</v>
      </c>
      <c r="AV6" s="134">
        <v>133.5</v>
      </c>
      <c r="AW6" s="134">
        <v>134.9</v>
      </c>
      <c r="AX6" s="134">
        <v>134.80000000000001</v>
      </c>
      <c r="AY6" s="134">
        <v>134.9</v>
      </c>
      <c r="AZ6" s="134">
        <v>135.19999999999999</v>
      </c>
      <c r="BA6" s="134">
        <v>137.5</v>
      </c>
      <c r="BB6" s="134">
        <v>139.9</v>
      </c>
      <c r="BC6" s="134">
        <v>141.80000000000001</v>
      </c>
      <c r="BD6" s="134">
        <v>142.19999999999999</v>
      </c>
      <c r="BE6" s="134">
        <v>142.6</v>
      </c>
      <c r="BF6" s="134">
        <v>142.69999999999999</v>
      </c>
      <c r="BG6" s="134">
        <v>145.5</v>
      </c>
      <c r="BH6" s="134">
        <v>146.69999999999999</v>
      </c>
      <c r="BI6" s="134">
        <v>146.30000000000001</v>
      </c>
      <c r="BJ6" s="134">
        <v>147</v>
      </c>
      <c r="BK6" s="134">
        <v>145.19999999999999</v>
      </c>
      <c r="BL6" s="134">
        <v>144.5</v>
      </c>
      <c r="BM6" s="134">
        <v>143.19999999999999</v>
      </c>
      <c r="BN6" s="134">
        <v>142.6</v>
      </c>
      <c r="BO6" s="134">
        <v>142.6</v>
      </c>
      <c r="BP6" s="134">
        <v>142.5</v>
      </c>
      <c r="BQ6" s="134">
        <v>142.5</v>
      </c>
      <c r="BR6" s="134">
        <v>142.6</v>
      </c>
      <c r="BS6" s="134">
        <v>142.4</v>
      </c>
      <c r="BT6" s="134">
        <v>142.30000000000001</v>
      </c>
      <c r="BU6" s="134">
        <v>143.4</v>
      </c>
      <c r="BV6" s="134">
        <v>143.5</v>
      </c>
      <c r="BW6" s="134">
        <v>144.6</v>
      </c>
      <c r="BX6" s="134">
        <v>144.80000000000001</v>
      </c>
      <c r="BY6" s="134">
        <v>145.6</v>
      </c>
      <c r="BZ6" s="134">
        <v>146.30000000000001</v>
      </c>
      <c r="CA6" s="134">
        <v>147.6</v>
      </c>
      <c r="CB6" s="134">
        <v>149.69999999999999</v>
      </c>
      <c r="CC6" s="134">
        <v>150.4</v>
      </c>
      <c r="CD6" s="134">
        <v>151.5</v>
      </c>
      <c r="CE6" s="134">
        <v>152.6</v>
      </c>
      <c r="CF6" s="134">
        <v>153.69999999999999</v>
      </c>
      <c r="CG6" s="134">
        <v>155.30000000000001</v>
      </c>
      <c r="CH6" s="134">
        <v>157.5</v>
      </c>
      <c r="CI6" s="134">
        <v>157.5</v>
      </c>
      <c r="CJ6" s="134">
        <v>157</v>
      </c>
      <c r="CK6" s="134">
        <v>157.1</v>
      </c>
      <c r="CL6" s="134">
        <v>157.9</v>
      </c>
      <c r="CM6" s="134">
        <v>160.4</v>
      </c>
      <c r="CN6" s="134">
        <v>162.4</v>
      </c>
      <c r="CO6" s="134">
        <v>163.5</v>
      </c>
      <c r="CP6" s="134">
        <v>164.1</v>
      </c>
      <c r="CQ6" s="134">
        <v>164.8</v>
      </c>
      <c r="CR6" s="134">
        <v>165.7</v>
      </c>
      <c r="CS6" s="134">
        <v>167.5</v>
      </c>
      <c r="CT6" s="134">
        <v>165.7</v>
      </c>
      <c r="CU6" s="134">
        <v>161.69999999999999</v>
      </c>
      <c r="CV6" s="134">
        <v>162.69999999999999</v>
      </c>
      <c r="CW6" s="134">
        <v>162.69999999999999</v>
      </c>
      <c r="CX6" s="134">
        <v>162.19999999999999</v>
      </c>
      <c r="CY6" s="134">
        <v>161.5</v>
      </c>
      <c r="CZ6" s="134">
        <v>159.80000000000001</v>
      </c>
      <c r="DA6" s="134">
        <v>157.4</v>
      </c>
      <c r="DB6" s="134">
        <v>155.5</v>
      </c>
      <c r="DC6" s="134">
        <v>155.69999999999999</v>
      </c>
      <c r="DD6" s="134">
        <v>154.9</v>
      </c>
      <c r="DE6" s="134">
        <v>155.1</v>
      </c>
      <c r="DF6" s="134">
        <v>154.80000000000001</v>
      </c>
      <c r="DG6" s="134">
        <v>155.1</v>
      </c>
      <c r="DH6" s="134">
        <v>157.69999999999999</v>
      </c>
      <c r="DI6" s="134">
        <v>158.5</v>
      </c>
      <c r="DJ6" s="134">
        <v>157.69999999999999</v>
      </c>
      <c r="DK6" s="134">
        <v>156.80000000000001</v>
      </c>
      <c r="DL6" s="134">
        <v>158</v>
      </c>
      <c r="DM6" s="134">
        <v>159.5</v>
      </c>
      <c r="DN6" s="134">
        <v>160.4</v>
      </c>
      <c r="DO6" s="134">
        <v>161.9</v>
      </c>
      <c r="DP6" s="134">
        <v>162.9</v>
      </c>
      <c r="DQ6" s="134">
        <v>163.6</v>
      </c>
      <c r="DR6" s="134">
        <v>164.2</v>
      </c>
      <c r="DS6" s="134">
        <v>167.7</v>
      </c>
      <c r="DT6" s="134">
        <v>170</v>
      </c>
      <c r="DU6" s="134">
        <v>171.3</v>
      </c>
      <c r="DV6" s="134">
        <v>170.3</v>
      </c>
      <c r="DW6" s="134">
        <v>172.1</v>
      </c>
      <c r="DX6" s="134">
        <v>176.6</v>
      </c>
      <c r="DY6" s="134">
        <v>178.5</v>
      </c>
      <c r="DZ6" s="134">
        <v>179.7</v>
      </c>
      <c r="EA6" s="135">
        <v>182.7</v>
      </c>
      <c r="EB6" s="136">
        <v>185.7</v>
      </c>
      <c r="EC6" s="136">
        <v>188.9</v>
      </c>
      <c r="ED6" s="134">
        <v>187.1</v>
      </c>
      <c r="EE6" s="134">
        <v>183.6</v>
      </c>
      <c r="EF6" s="137">
        <v>183.5</v>
      </c>
      <c r="EG6" s="137">
        <v>183.1</v>
      </c>
      <c r="EH6" s="137">
        <v>184.5</v>
      </c>
      <c r="EI6" s="137">
        <v>186.4</v>
      </c>
      <c r="EJ6" s="136">
        <v>189.4</v>
      </c>
      <c r="EK6" s="136">
        <v>191.5</v>
      </c>
      <c r="EL6" s="147">
        <v>193.5</v>
      </c>
      <c r="EM6" s="147">
        <v>195.7</v>
      </c>
      <c r="EN6" s="147">
        <v>196.8</v>
      </c>
    </row>
    <row r="7" spans="1:144" ht="15" x14ac:dyDescent="0.25">
      <c r="A7" s="132" t="s">
        <v>1443</v>
      </c>
      <c r="B7" s="132" t="s">
        <v>1444</v>
      </c>
      <c r="C7" s="133">
        <v>1.43052</v>
      </c>
      <c r="D7" s="134">
        <v>104.2</v>
      </c>
      <c r="E7" s="134">
        <v>104.2</v>
      </c>
      <c r="F7" s="134">
        <v>107</v>
      </c>
      <c r="G7" s="134">
        <v>111</v>
      </c>
      <c r="H7" s="134">
        <v>114</v>
      </c>
      <c r="I7" s="134">
        <v>116.1</v>
      </c>
      <c r="J7" s="134">
        <v>116.6</v>
      </c>
      <c r="K7" s="134">
        <v>116.3</v>
      </c>
      <c r="L7" s="134">
        <v>115.9</v>
      </c>
      <c r="M7" s="134">
        <v>116.7</v>
      </c>
      <c r="N7" s="134">
        <v>117.9</v>
      </c>
      <c r="O7" s="134">
        <v>118.7</v>
      </c>
      <c r="P7" s="134">
        <v>120.4</v>
      </c>
      <c r="Q7" s="134">
        <v>121.9</v>
      </c>
      <c r="R7" s="134">
        <v>124.9</v>
      </c>
      <c r="S7" s="134">
        <v>129.4</v>
      </c>
      <c r="T7" s="134">
        <v>132</v>
      </c>
      <c r="U7" s="134">
        <v>131.30000000000001</v>
      </c>
      <c r="V7" s="134">
        <v>131</v>
      </c>
      <c r="W7" s="134">
        <v>131.30000000000001</v>
      </c>
      <c r="X7" s="134">
        <v>130.6</v>
      </c>
      <c r="Y7" s="134">
        <v>131.1</v>
      </c>
      <c r="Z7" s="134">
        <v>132.30000000000001</v>
      </c>
      <c r="AA7" s="134">
        <v>132.6</v>
      </c>
      <c r="AB7" s="134">
        <v>133.69999999999999</v>
      </c>
      <c r="AC7" s="134">
        <v>136</v>
      </c>
      <c r="AD7" s="134">
        <v>137.19999999999999</v>
      </c>
      <c r="AE7" s="134">
        <v>139.6</v>
      </c>
      <c r="AF7" s="134">
        <v>140.5</v>
      </c>
      <c r="AG7" s="134">
        <v>140.5</v>
      </c>
      <c r="AH7" s="134">
        <v>140</v>
      </c>
      <c r="AI7" s="134">
        <v>138</v>
      </c>
      <c r="AJ7" s="134">
        <v>134.6</v>
      </c>
      <c r="AK7" s="134">
        <v>133.5</v>
      </c>
      <c r="AL7" s="134">
        <v>134.1</v>
      </c>
      <c r="AM7" s="134">
        <v>132</v>
      </c>
      <c r="AN7" s="134">
        <v>132.6</v>
      </c>
      <c r="AO7" s="134">
        <v>134.19999999999999</v>
      </c>
      <c r="AP7" s="134">
        <v>133.6</v>
      </c>
      <c r="AQ7" s="134">
        <v>133.4</v>
      </c>
      <c r="AR7" s="134">
        <v>133.9</v>
      </c>
      <c r="AS7" s="134">
        <v>135.19999999999999</v>
      </c>
      <c r="AT7" s="134">
        <v>135.80000000000001</v>
      </c>
      <c r="AU7" s="134">
        <v>135.6</v>
      </c>
      <c r="AV7" s="134">
        <v>135.4</v>
      </c>
      <c r="AW7" s="134">
        <v>135.80000000000001</v>
      </c>
      <c r="AX7" s="134">
        <v>135.30000000000001</v>
      </c>
      <c r="AY7" s="134">
        <v>135.19999999999999</v>
      </c>
      <c r="AZ7" s="134">
        <v>136.30000000000001</v>
      </c>
      <c r="BA7" s="134">
        <v>139.1</v>
      </c>
      <c r="BB7" s="134">
        <v>142.19999999999999</v>
      </c>
      <c r="BC7" s="134">
        <v>144.19999999999999</v>
      </c>
      <c r="BD7" s="134">
        <v>144.6</v>
      </c>
      <c r="BE7" s="134">
        <v>144.69999999999999</v>
      </c>
      <c r="BF7" s="134">
        <v>145.1</v>
      </c>
      <c r="BG7" s="134">
        <v>145</v>
      </c>
      <c r="BH7" s="134">
        <v>144.19999999999999</v>
      </c>
      <c r="BI7" s="134">
        <v>143.80000000000001</v>
      </c>
      <c r="BJ7" s="134">
        <v>146.4</v>
      </c>
      <c r="BK7" s="134">
        <v>147.69999999999999</v>
      </c>
      <c r="BL7" s="134">
        <v>147.6</v>
      </c>
      <c r="BM7" s="134">
        <v>148</v>
      </c>
      <c r="BN7" s="134">
        <v>148.4</v>
      </c>
      <c r="BO7" s="134">
        <v>149.1</v>
      </c>
      <c r="BP7" s="134">
        <v>148.5</v>
      </c>
      <c r="BQ7" s="134">
        <v>148.80000000000001</v>
      </c>
      <c r="BR7" s="134">
        <v>149.6</v>
      </c>
      <c r="BS7" s="134">
        <v>149.19999999999999</v>
      </c>
      <c r="BT7" s="134">
        <v>148.80000000000001</v>
      </c>
      <c r="BU7" s="134">
        <v>150.4</v>
      </c>
      <c r="BV7" s="134">
        <v>151.4</v>
      </c>
      <c r="BW7" s="134">
        <v>152.6</v>
      </c>
      <c r="BX7" s="134">
        <v>153.30000000000001</v>
      </c>
      <c r="BY7" s="134">
        <v>154.19999999999999</v>
      </c>
      <c r="BZ7" s="134">
        <v>153.9</v>
      </c>
      <c r="CA7" s="134">
        <v>155</v>
      </c>
      <c r="CB7" s="134">
        <v>155.6</v>
      </c>
      <c r="CC7" s="134">
        <v>155.69999999999999</v>
      </c>
      <c r="CD7" s="134">
        <v>155.69999999999999</v>
      </c>
      <c r="CE7" s="134">
        <v>155.5</v>
      </c>
      <c r="CF7" s="134">
        <v>155.69999999999999</v>
      </c>
      <c r="CG7" s="134">
        <v>155.80000000000001</v>
      </c>
      <c r="CH7" s="134">
        <v>156.5</v>
      </c>
      <c r="CI7" s="134">
        <v>156.6</v>
      </c>
      <c r="CJ7" s="134">
        <v>157</v>
      </c>
      <c r="CK7" s="134">
        <v>157.6</v>
      </c>
      <c r="CL7" s="134">
        <v>158.4</v>
      </c>
      <c r="CM7" s="134">
        <v>159.9</v>
      </c>
      <c r="CN7" s="134">
        <v>160.80000000000001</v>
      </c>
      <c r="CO7" s="134">
        <v>161.9</v>
      </c>
      <c r="CP7" s="134">
        <v>162.69999999999999</v>
      </c>
      <c r="CQ7" s="134">
        <v>162.1</v>
      </c>
      <c r="CR7" s="134">
        <v>162</v>
      </c>
      <c r="CS7" s="134">
        <v>162.30000000000001</v>
      </c>
      <c r="CT7" s="134">
        <v>162.30000000000001</v>
      </c>
      <c r="CU7" s="134">
        <v>159.30000000000001</v>
      </c>
      <c r="CV7" s="134">
        <v>162.69999999999999</v>
      </c>
      <c r="CW7" s="134">
        <v>163.1</v>
      </c>
      <c r="CX7" s="134">
        <v>165.6</v>
      </c>
      <c r="CY7" s="134">
        <v>165.8</v>
      </c>
      <c r="CZ7" s="134">
        <v>165.4</v>
      </c>
      <c r="DA7" s="134">
        <v>165</v>
      </c>
      <c r="DB7" s="134">
        <v>163.69999999999999</v>
      </c>
      <c r="DC7" s="134">
        <v>163.1</v>
      </c>
      <c r="DD7" s="134">
        <v>162.19999999999999</v>
      </c>
      <c r="DE7" s="134">
        <v>162</v>
      </c>
      <c r="DF7" s="134">
        <v>161.69999999999999</v>
      </c>
      <c r="DG7" s="134">
        <v>161.5</v>
      </c>
      <c r="DH7" s="134">
        <v>162</v>
      </c>
      <c r="DI7" s="134">
        <v>162.19999999999999</v>
      </c>
      <c r="DJ7" s="134">
        <v>161.69999999999999</v>
      </c>
      <c r="DK7" s="134">
        <v>161.19999999999999</v>
      </c>
      <c r="DL7" s="134">
        <v>161.80000000000001</v>
      </c>
      <c r="DM7" s="134">
        <v>162.30000000000001</v>
      </c>
      <c r="DN7" s="134">
        <v>162.80000000000001</v>
      </c>
      <c r="DO7" s="134">
        <v>162.80000000000001</v>
      </c>
      <c r="DP7" s="134">
        <v>162.6</v>
      </c>
      <c r="DQ7" s="134">
        <v>162.9</v>
      </c>
      <c r="DR7" s="134">
        <v>161.69999999999999</v>
      </c>
      <c r="DS7" s="134">
        <v>163.19999999999999</v>
      </c>
      <c r="DT7" s="134">
        <v>164.4</v>
      </c>
      <c r="DU7" s="134">
        <v>165.1</v>
      </c>
      <c r="DV7" s="134">
        <v>165.5</v>
      </c>
      <c r="DW7" s="134">
        <v>166.2</v>
      </c>
      <c r="DX7" s="134">
        <v>168.8</v>
      </c>
      <c r="DY7" s="134">
        <v>171.7</v>
      </c>
      <c r="DZ7" s="134">
        <v>173.6</v>
      </c>
      <c r="EA7" s="135">
        <v>173.3</v>
      </c>
      <c r="EB7" s="136">
        <v>173.7</v>
      </c>
      <c r="EC7" s="136">
        <v>174.6</v>
      </c>
      <c r="ED7" s="134">
        <v>175.6</v>
      </c>
      <c r="EE7" s="134">
        <v>175.4</v>
      </c>
      <c r="EF7" s="137">
        <v>176.2</v>
      </c>
      <c r="EG7" s="137">
        <v>177.2</v>
      </c>
      <c r="EH7" s="137">
        <v>178.2</v>
      </c>
      <c r="EI7" s="137">
        <v>181.2</v>
      </c>
      <c r="EJ7" s="136">
        <v>184.3</v>
      </c>
      <c r="EK7" s="136">
        <v>187.1</v>
      </c>
      <c r="EL7" s="147">
        <v>190.2</v>
      </c>
      <c r="EM7" s="147">
        <v>191.4</v>
      </c>
      <c r="EN7" s="147">
        <v>192</v>
      </c>
    </row>
    <row r="8" spans="1:144" ht="15" x14ac:dyDescent="0.25">
      <c r="A8" s="132" t="s">
        <v>1445</v>
      </c>
      <c r="B8" s="132" t="s">
        <v>1446</v>
      </c>
      <c r="C8" s="133">
        <v>1.02823</v>
      </c>
      <c r="D8" s="134">
        <v>104.6</v>
      </c>
      <c r="E8" s="134">
        <v>105.4</v>
      </c>
      <c r="F8" s="134">
        <v>104.4</v>
      </c>
      <c r="G8" s="134">
        <v>105.8</v>
      </c>
      <c r="H8" s="134">
        <v>116</v>
      </c>
      <c r="I8" s="134">
        <v>119.4</v>
      </c>
      <c r="J8" s="134">
        <v>117.4</v>
      </c>
      <c r="K8" s="134">
        <v>120.7</v>
      </c>
      <c r="L8" s="134">
        <v>121.7</v>
      </c>
      <c r="M8" s="134">
        <v>121.6</v>
      </c>
      <c r="N8" s="134">
        <v>123.6</v>
      </c>
      <c r="O8" s="134">
        <v>122.8</v>
      </c>
      <c r="P8" s="134">
        <v>120.1</v>
      </c>
      <c r="Q8" s="134">
        <v>118.9</v>
      </c>
      <c r="R8" s="134">
        <v>121.9</v>
      </c>
      <c r="S8" s="134">
        <v>122.3</v>
      </c>
      <c r="T8" s="134">
        <v>123.1</v>
      </c>
      <c r="U8" s="134">
        <v>124.6</v>
      </c>
      <c r="V8" s="134">
        <v>125.7</v>
      </c>
      <c r="W8" s="134">
        <v>127.6</v>
      </c>
      <c r="X8" s="134">
        <v>128.6</v>
      </c>
      <c r="Y8" s="134">
        <v>130</v>
      </c>
      <c r="Z8" s="134">
        <v>128.80000000000001</v>
      </c>
      <c r="AA8" s="134">
        <v>127.5</v>
      </c>
      <c r="AB8" s="134">
        <v>123.5</v>
      </c>
      <c r="AC8" s="134">
        <v>120.9</v>
      </c>
      <c r="AD8" s="134">
        <v>120.4</v>
      </c>
      <c r="AE8" s="134">
        <v>121.9</v>
      </c>
      <c r="AF8" s="134">
        <v>122.5</v>
      </c>
      <c r="AG8" s="134">
        <v>121.8</v>
      </c>
      <c r="AH8" s="134">
        <v>122.3</v>
      </c>
      <c r="AI8" s="134">
        <v>123.7</v>
      </c>
      <c r="AJ8" s="134">
        <v>125.8</v>
      </c>
      <c r="AK8" s="134">
        <v>126.3</v>
      </c>
      <c r="AL8" s="134">
        <v>125.9</v>
      </c>
      <c r="AM8" s="134">
        <v>125.9</v>
      </c>
      <c r="AN8" s="134">
        <v>125.1</v>
      </c>
      <c r="AO8" s="134">
        <v>124.1</v>
      </c>
      <c r="AP8" s="134">
        <v>122.3</v>
      </c>
      <c r="AQ8" s="134">
        <v>124.8</v>
      </c>
      <c r="AR8" s="134">
        <v>126.1</v>
      </c>
      <c r="AS8" s="134">
        <v>126.2</v>
      </c>
      <c r="AT8" s="134">
        <v>128.5</v>
      </c>
      <c r="AU8" s="134">
        <v>129.9</v>
      </c>
      <c r="AV8" s="134">
        <v>131.9</v>
      </c>
      <c r="AW8" s="134">
        <v>134.1</v>
      </c>
      <c r="AX8" s="134">
        <v>134.1</v>
      </c>
      <c r="AY8" s="134">
        <v>134.1</v>
      </c>
      <c r="AZ8" s="134">
        <v>132.9</v>
      </c>
      <c r="BA8" s="134">
        <v>134.5</v>
      </c>
      <c r="BB8" s="134">
        <v>136.5</v>
      </c>
      <c r="BC8" s="134">
        <v>137.9</v>
      </c>
      <c r="BD8" s="134">
        <v>139.1</v>
      </c>
      <c r="BE8" s="134">
        <v>140</v>
      </c>
      <c r="BF8" s="134">
        <v>140.80000000000001</v>
      </c>
      <c r="BG8" s="134">
        <v>147.9</v>
      </c>
      <c r="BH8" s="134">
        <v>152.30000000000001</v>
      </c>
      <c r="BI8" s="134">
        <v>151.30000000000001</v>
      </c>
      <c r="BJ8" s="134">
        <v>149.30000000000001</v>
      </c>
      <c r="BK8" s="134">
        <v>142.9</v>
      </c>
      <c r="BL8" s="134">
        <v>141</v>
      </c>
      <c r="BM8" s="134">
        <v>137.5</v>
      </c>
      <c r="BN8" s="134">
        <v>136.1</v>
      </c>
      <c r="BO8" s="134">
        <v>136.30000000000001</v>
      </c>
      <c r="BP8" s="134">
        <v>137.1</v>
      </c>
      <c r="BQ8" s="134">
        <v>137.6</v>
      </c>
      <c r="BR8" s="134">
        <v>138</v>
      </c>
      <c r="BS8" s="134">
        <v>139.4</v>
      </c>
      <c r="BT8" s="134">
        <v>139.4</v>
      </c>
      <c r="BU8" s="134">
        <v>140.80000000000001</v>
      </c>
      <c r="BV8" s="134">
        <v>140</v>
      </c>
      <c r="BW8" s="134">
        <v>141.19999999999999</v>
      </c>
      <c r="BX8" s="134">
        <v>140.9</v>
      </c>
      <c r="BY8" s="134">
        <v>141.69999999999999</v>
      </c>
      <c r="BZ8" s="134">
        <v>143.1</v>
      </c>
      <c r="CA8" s="134">
        <v>145</v>
      </c>
      <c r="CB8" s="134">
        <v>148.6</v>
      </c>
      <c r="CC8" s="134">
        <v>149.80000000000001</v>
      </c>
      <c r="CD8" s="134">
        <v>151.1</v>
      </c>
      <c r="CE8" s="134">
        <v>152.19999999999999</v>
      </c>
      <c r="CF8" s="134">
        <v>152.80000000000001</v>
      </c>
      <c r="CG8" s="134">
        <v>154.80000000000001</v>
      </c>
      <c r="CH8" s="134">
        <v>157.19999999999999</v>
      </c>
      <c r="CI8" s="134">
        <v>155.5</v>
      </c>
      <c r="CJ8" s="134">
        <v>151.5</v>
      </c>
      <c r="CK8" s="134">
        <v>150.69999999999999</v>
      </c>
      <c r="CL8" s="134">
        <v>150.80000000000001</v>
      </c>
      <c r="CM8" s="134">
        <v>153.4</v>
      </c>
      <c r="CN8" s="134">
        <v>156.5</v>
      </c>
      <c r="CO8" s="134">
        <v>158.30000000000001</v>
      </c>
      <c r="CP8" s="134">
        <v>160.4</v>
      </c>
      <c r="CQ8" s="134">
        <v>164.5</v>
      </c>
      <c r="CR8" s="134">
        <v>165.7</v>
      </c>
      <c r="CS8" s="134">
        <v>168.7</v>
      </c>
      <c r="CT8" s="134">
        <v>167.3</v>
      </c>
      <c r="CU8" s="134">
        <v>162.9</v>
      </c>
      <c r="CV8" s="134">
        <v>161.19999999999999</v>
      </c>
      <c r="CW8" s="134">
        <v>161.5</v>
      </c>
      <c r="CX8" s="134">
        <v>158.5</v>
      </c>
      <c r="CY8" s="134">
        <v>157.30000000000001</v>
      </c>
      <c r="CZ8" s="134">
        <v>154.19999999999999</v>
      </c>
      <c r="DA8" s="134">
        <v>150</v>
      </c>
      <c r="DB8" s="134">
        <v>147.4</v>
      </c>
      <c r="DC8" s="134">
        <v>147.9</v>
      </c>
      <c r="DD8" s="134">
        <v>147.30000000000001</v>
      </c>
      <c r="DE8" s="134">
        <v>149.1</v>
      </c>
      <c r="DF8" s="134">
        <v>149.6</v>
      </c>
      <c r="DG8" s="134">
        <v>150.30000000000001</v>
      </c>
      <c r="DH8" s="134">
        <v>156.1</v>
      </c>
      <c r="DI8" s="134">
        <v>157.4</v>
      </c>
      <c r="DJ8" s="134">
        <v>155.69999999999999</v>
      </c>
      <c r="DK8" s="134">
        <v>152.80000000000001</v>
      </c>
      <c r="DL8" s="134">
        <v>153.9</v>
      </c>
      <c r="DM8" s="134">
        <v>156.6</v>
      </c>
      <c r="DN8" s="134">
        <v>159.4</v>
      </c>
      <c r="DO8" s="134">
        <v>162.9</v>
      </c>
      <c r="DP8" s="134">
        <v>164.1</v>
      </c>
      <c r="DQ8" s="134">
        <v>164.6</v>
      </c>
      <c r="DR8" s="134">
        <v>166.1</v>
      </c>
      <c r="DS8" s="134">
        <v>171.4</v>
      </c>
      <c r="DT8" s="134">
        <v>172.8</v>
      </c>
      <c r="DU8" s="134">
        <v>174.1</v>
      </c>
      <c r="DV8" s="134">
        <v>171.8</v>
      </c>
      <c r="DW8" s="134">
        <v>173.6</v>
      </c>
      <c r="DX8" s="134">
        <v>180.6</v>
      </c>
      <c r="DY8" s="134">
        <v>181.8</v>
      </c>
      <c r="DZ8" s="134">
        <v>185.3</v>
      </c>
      <c r="EA8" s="135">
        <v>192.4</v>
      </c>
      <c r="EB8" s="136">
        <v>198.1</v>
      </c>
      <c r="EC8" s="136">
        <v>203.5</v>
      </c>
      <c r="ED8" s="134">
        <v>196.8</v>
      </c>
      <c r="EE8" s="134">
        <v>187.1</v>
      </c>
      <c r="EF8" s="137">
        <v>186.4</v>
      </c>
      <c r="EG8" s="137">
        <v>184.9</v>
      </c>
      <c r="EH8" s="137">
        <v>187.3</v>
      </c>
      <c r="EI8" s="137">
        <v>187.5</v>
      </c>
      <c r="EJ8" s="136">
        <v>191.1</v>
      </c>
      <c r="EK8" s="136">
        <v>193.3</v>
      </c>
      <c r="EL8" s="147">
        <v>194</v>
      </c>
      <c r="EM8" s="147">
        <v>197.3</v>
      </c>
      <c r="EN8" s="147">
        <v>197.4</v>
      </c>
    </row>
    <row r="9" spans="1:144" ht="15" x14ac:dyDescent="0.25">
      <c r="A9" s="132" t="s">
        <v>1447</v>
      </c>
      <c r="B9" s="132" t="s">
        <v>1448</v>
      </c>
      <c r="C9" s="133">
        <v>6.7640000000000006E-2</v>
      </c>
      <c r="D9" s="134">
        <v>98.3</v>
      </c>
      <c r="E9" s="134">
        <v>98.2</v>
      </c>
      <c r="F9" s="134">
        <v>97</v>
      </c>
      <c r="G9" s="134">
        <v>93.7</v>
      </c>
      <c r="H9" s="134">
        <v>96.2</v>
      </c>
      <c r="I9" s="134">
        <v>97.2</v>
      </c>
      <c r="J9" s="134">
        <v>95.5</v>
      </c>
      <c r="K9" s="134">
        <v>95.6</v>
      </c>
      <c r="L9" s="134">
        <v>95</v>
      </c>
      <c r="M9" s="134">
        <v>95.2</v>
      </c>
      <c r="N9" s="134">
        <v>97.9</v>
      </c>
      <c r="O9" s="134">
        <v>101.9</v>
      </c>
      <c r="P9" s="134">
        <v>101.7</v>
      </c>
      <c r="Q9" s="134">
        <v>99.5</v>
      </c>
      <c r="R9" s="134">
        <v>97.7</v>
      </c>
      <c r="S9" s="134">
        <v>99.5</v>
      </c>
      <c r="T9" s="134">
        <v>94.5</v>
      </c>
      <c r="U9" s="134">
        <v>98</v>
      </c>
      <c r="V9" s="134">
        <v>98.4</v>
      </c>
      <c r="W9" s="134">
        <v>99.5</v>
      </c>
      <c r="X9" s="134">
        <v>100.8</v>
      </c>
      <c r="Y9" s="134">
        <v>100.8</v>
      </c>
      <c r="Z9" s="134">
        <v>103</v>
      </c>
      <c r="AA9" s="134">
        <v>111.3</v>
      </c>
      <c r="AB9" s="134">
        <v>115.7</v>
      </c>
      <c r="AC9" s="134">
        <v>112.8</v>
      </c>
      <c r="AD9" s="134">
        <v>113.9</v>
      </c>
      <c r="AE9" s="134">
        <v>120.7</v>
      </c>
      <c r="AF9" s="134">
        <v>116.1</v>
      </c>
      <c r="AG9" s="134">
        <v>115</v>
      </c>
      <c r="AH9" s="134">
        <v>117</v>
      </c>
      <c r="AI9" s="134">
        <v>115.3</v>
      </c>
      <c r="AJ9" s="134">
        <v>110.3</v>
      </c>
      <c r="AK9" s="134">
        <v>119.2</v>
      </c>
      <c r="AL9" s="134">
        <v>119.6</v>
      </c>
      <c r="AM9" s="134">
        <v>114.4</v>
      </c>
      <c r="AN9" s="134">
        <v>111.3</v>
      </c>
      <c r="AO9" s="134">
        <v>117.4</v>
      </c>
      <c r="AP9" s="134">
        <v>115.7</v>
      </c>
      <c r="AQ9" s="134">
        <v>110.7</v>
      </c>
      <c r="AR9" s="134">
        <v>108.4</v>
      </c>
      <c r="AS9" s="134">
        <v>108.4</v>
      </c>
      <c r="AT9" s="134">
        <v>114.4</v>
      </c>
      <c r="AU9" s="134">
        <v>113.4</v>
      </c>
      <c r="AV9" s="134">
        <v>119.2</v>
      </c>
      <c r="AW9" s="134">
        <v>115.4</v>
      </c>
      <c r="AX9" s="134">
        <v>116.1</v>
      </c>
      <c r="AY9" s="134">
        <v>115.8</v>
      </c>
      <c r="AZ9" s="134">
        <v>115.5</v>
      </c>
      <c r="BA9" s="134">
        <v>118.7</v>
      </c>
      <c r="BB9" s="134">
        <v>120.9</v>
      </c>
      <c r="BC9" s="134">
        <v>120.1</v>
      </c>
      <c r="BD9" s="134">
        <v>121.4</v>
      </c>
      <c r="BE9" s="134">
        <v>124</v>
      </c>
      <c r="BF9" s="134">
        <v>121.9</v>
      </c>
      <c r="BG9" s="134">
        <v>123.2</v>
      </c>
      <c r="BH9" s="134">
        <v>127.8</v>
      </c>
      <c r="BI9" s="134">
        <v>132.30000000000001</v>
      </c>
      <c r="BJ9" s="134">
        <v>136</v>
      </c>
      <c r="BK9" s="134">
        <v>132.1</v>
      </c>
      <c r="BL9" s="134">
        <v>131.6</v>
      </c>
      <c r="BM9" s="134">
        <v>130.5</v>
      </c>
      <c r="BN9" s="134">
        <v>126.9</v>
      </c>
      <c r="BO9" s="134">
        <v>126.3</v>
      </c>
      <c r="BP9" s="134">
        <v>124.5</v>
      </c>
      <c r="BQ9" s="134">
        <v>126.1</v>
      </c>
      <c r="BR9" s="134">
        <v>123.3</v>
      </c>
      <c r="BS9" s="134">
        <v>118.5</v>
      </c>
      <c r="BT9" s="134">
        <v>121.3</v>
      </c>
      <c r="BU9" s="134">
        <v>118.3</v>
      </c>
      <c r="BV9" s="134">
        <v>115.9</v>
      </c>
      <c r="BW9" s="134">
        <v>118.1</v>
      </c>
      <c r="BX9" s="134">
        <v>118</v>
      </c>
      <c r="BY9" s="134">
        <v>117</v>
      </c>
      <c r="BZ9" s="134">
        <v>119.3</v>
      </c>
      <c r="CA9" s="134">
        <v>119.6</v>
      </c>
      <c r="CB9" s="134">
        <v>121.9</v>
      </c>
      <c r="CC9" s="134">
        <v>121.4</v>
      </c>
      <c r="CD9" s="134">
        <v>125.8</v>
      </c>
      <c r="CE9" s="134">
        <v>137.69999999999999</v>
      </c>
      <c r="CF9" s="134">
        <v>142.30000000000001</v>
      </c>
      <c r="CG9" s="134">
        <v>143</v>
      </c>
      <c r="CH9" s="134">
        <v>146.6</v>
      </c>
      <c r="CI9" s="134">
        <v>150.4</v>
      </c>
      <c r="CJ9" s="134">
        <v>150.9</v>
      </c>
      <c r="CK9" s="134">
        <v>151.1</v>
      </c>
      <c r="CL9" s="134">
        <v>151.19999999999999</v>
      </c>
      <c r="CM9" s="134">
        <v>157.6</v>
      </c>
      <c r="CN9" s="134">
        <v>163.6</v>
      </c>
      <c r="CO9" s="134">
        <v>160</v>
      </c>
      <c r="CP9" s="134">
        <v>159.6</v>
      </c>
      <c r="CQ9" s="134">
        <v>165</v>
      </c>
      <c r="CR9" s="134">
        <v>173.2</v>
      </c>
      <c r="CS9" s="134">
        <v>177.1</v>
      </c>
      <c r="CT9" s="134">
        <v>165.6</v>
      </c>
      <c r="CU9" s="134">
        <v>158.19999999999999</v>
      </c>
      <c r="CV9" s="134">
        <v>159.1</v>
      </c>
      <c r="CW9" s="134">
        <v>164.7</v>
      </c>
      <c r="CX9" s="134">
        <v>161.30000000000001</v>
      </c>
      <c r="CY9" s="134">
        <v>157.5</v>
      </c>
      <c r="CZ9" s="134">
        <v>154.30000000000001</v>
      </c>
      <c r="DA9" s="134">
        <v>148</v>
      </c>
      <c r="DB9" s="134">
        <v>147.80000000000001</v>
      </c>
      <c r="DC9" s="134">
        <v>155.19999999999999</v>
      </c>
      <c r="DD9" s="134">
        <v>154.6</v>
      </c>
      <c r="DE9" s="134">
        <v>151.9</v>
      </c>
      <c r="DF9" s="134">
        <v>148.69999999999999</v>
      </c>
      <c r="DG9" s="134">
        <v>149</v>
      </c>
      <c r="DH9" s="134">
        <v>150.5</v>
      </c>
      <c r="DI9" s="134">
        <v>148.80000000000001</v>
      </c>
      <c r="DJ9" s="134">
        <v>144.69999999999999</v>
      </c>
      <c r="DK9" s="134">
        <v>142.6</v>
      </c>
      <c r="DL9" s="134">
        <v>140.30000000000001</v>
      </c>
      <c r="DM9" s="134">
        <v>138.4</v>
      </c>
      <c r="DN9" s="134">
        <v>136.80000000000001</v>
      </c>
      <c r="DO9" s="134">
        <v>135.4</v>
      </c>
      <c r="DP9" s="134">
        <v>136.4</v>
      </c>
      <c r="DQ9" s="134">
        <v>142.69999999999999</v>
      </c>
      <c r="DR9" s="134">
        <v>148.9</v>
      </c>
      <c r="DS9" s="134">
        <v>153.9</v>
      </c>
      <c r="DT9" s="134">
        <v>161.9</v>
      </c>
      <c r="DU9" s="134">
        <v>162.69999999999999</v>
      </c>
      <c r="DV9" s="134">
        <v>161.69999999999999</v>
      </c>
      <c r="DW9" s="134">
        <v>167</v>
      </c>
      <c r="DX9" s="134">
        <v>171.7</v>
      </c>
      <c r="DY9" s="134">
        <v>172.9</v>
      </c>
      <c r="DZ9" s="134">
        <v>166</v>
      </c>
      <c r="EA9" s="135">
        <v>183.6</v>
      </c>
      <c r="EB9" s="136">
        <v>193.2</v>
      </c>
      <c r="EC9" s="136">
        <v>201.5</v>
      </c>
      <c r="ED9" s="134">
        <v>208.8</v>
      </c>
      <c r="EE9" s="134">
        <v>208.3</v>
      </c>
      <c r="EF9" s="137">
        <v>208</v>
      </c>
      <c r="EG9" s="137">
        <v>209.2</v>
      </c>
      <c r="EH9" s="137">
        <v>219.5</v>
      </c>
      <c r="EI9" s="137">
        <v>224.1</v>
      </c>
      <c r="EJ9" s="136">
        <v>224.7</v>
      </c>
      <c r="EK9" s="136">
        <v>229.7</v>
      </c>
      <c r="EL9" s="147">
        <v>224.6</v>
      </c>
      <c r="EM9" s="147">
        <v>232.2</v>
      </c>
      <c r="EN9" s="147">
        <v>241.1</v>
      </c>
    </row>
    <row r="10" spans="1:144" ht="15" x14ac:dyDescent="0.25">
      <c r="A10" s="132" t="s">
        <v>1449</v>
      </c>
      <c r="B10" s="132" t="s">
        <v>1450</v>
      </c>
      <c r="C10" s="133">
        <v>8.6370000000000002E-2</v>
      </c>
      <c r="D10" s="134">
        <v>107.7</v>
      </c>
      <c r="E10" s="134">
        <v>109.3</v>
      </c>
      <c r="F10" s="134">
        <v>107</v>
      </c>
      <c r="G10" s="134">
        <v>113.9</v>
      </c>
      <c r="H10" s="134">
        <v>120.7</v>
      </c>
      <c r="I10" s="134">
        <v>121.7</v>
      </c>
      <c r="J10" s="134">
        <v>114.8</v>
      </c>
      <c r="K10" s="134">
        <v>120.4</v>
      </c>
      <c r="L10" s="134">
        <v>127.7</v>
      </c>
      <c r="M10" s="134">
        <v>131.6</v>
      </c>
      <c r="N10" s="134">
        <v>132.69999999999999</v>
      </c>
      <c r="O10" s="134">
        <v>132.5</v>
      </c>
      <c r="P10" s="134">
        <v>136.4</v>
      </c>
      <c r="Q10" s="134">
        <v>137.6</v>
      </c>
      <c r="R10" s="134">
        <v>136.9</v>
      </c>
      <c r="S10" s="134">
        <v>135.30000000000001</v>
      </c>
      <c r="T10" s="134">
        <v>131</v>
      </c>
      <c r="U10" s="134">
        <v>130.9</v>
      </c>
      <c r="V10" s="134">
        <v>129.69999999999999</v>
      </c>
      <c r="W10" s="134">
        <v>129.5</v>
      </c>
      <c r="X10" s="134">
        <v>131.1</v>
      </c>
      <c r="Y10" s="134">
        <v>132.30000000000001</v>
      </c>
      <c r="Z10" s="134">
        <v>131.5</v>
      </c>
      <c r="AA10" s="134">
        <v>133.6</v>
      </c>
      <c r="AB10" s="134">
        <v>134.4</v>
      </c>
      <c r="AC10" s="134">
        <v>134.6</v>
      </c>
      <c r="AD10" s="134">
        <v>132.5</v>
      </c>
      <c r="AE10" s="134">
        <v>134.4</v>
      </c>
      <c r="AF10" s="134">
        <v>133.19999999999999</v>
      </c>
      <c r="AG10" s="134">
        <v>133.9</v>
      </c>
      <c r="AH10" s="134">
        <v>129.30000000000001</v>
      </c>
      <c r="AI10" s="134">
        <v>125.6</v>
      </c>
      <c r="AJ10" s="134">
        <v>123.9</v>
      </c>
      <c r="AK10" s="134">
        <v>125</v>
      </c>
      <c r="AL10" s="134">
        <v>123.2</v>
      </c>
      <c r="AM10" s="134">
        <v>124.8</v>
      </c>
      <c r="AN10" s="134">
        <v>127.3</v>
      </c>
      <c r="AO10" s="134">
        <v>126.7</v>
      </c>
      <c r="AP10" s="134">
        <v>125.2</v>
      </c>
      <c r="AQ10" s="134">
        <v>124.3</v>
      </c>
      <c r="AR10" s="134">
        <v>127.4</v>
      </c>
      <c r="AS10" s="134">
        <v>132.19999999999999</v>
      </c>
      <c r="AT10" s="134">
        <v>132.69999999999999</v>
      </c>
      <c r="AU10" s="134">
        <v>135.30000000000001</v>
      </c>
      <c r="AV10" s="134">
        <v>139.19999999999999</v>
      </c>
      <c r="AW10" s="134">
        <v>142.9</v>
      </c>
      <c r="AX10" s="134">
        <v>144.19999999999999</v>
      </c>
      <c r="AY10" s="134">
        <v>147.69999999999999</v>
      </c>
      <c r="AZ10" s="134">
        <v>155.80000000000001</v>
      </c>
      <c r="BA10" s="134">
        <v>162.6</v>
      </c>
      <c r="BB10" s="134">
        <v>158.69999999999999</v>
      </c>
      <c r="BC10" s="134">
        <v>159.6</v>
      </c>
      <c r="BD10" s="134">
        <v>159.30000000000001</v>
      </c>
      <c r="BE10" s="134">
        <v>155.1</v>
      </c>
      <c r="BF10" s="134">
        <v>148.1</v>
      </c>
      <c r="BG10" s="134">
        <v>151</v>
      </c>
      <c r="BH10" s="134">
        <v>154.69999999999999</v>
      </c>
      <c r="BI10" s="134">
        <v>151.9</v>
      </c>
      <c r="BJ10" s="134">
        <v>151.30000000000001</v>
      </c>
      <c r="BK10" s="134">
        <v>152.6</v>
      </c>
      <c r="BL10" s="134">
        <v>153.80000000000001</v>
      </c>
      <c r="BM10" s="134">
        <v>153.19999999999999</v>
      </c>
      <c r="BN10" s="134">
        <v>149.69999999999999</v>
      </c>
      <c r="BO10" s="134">
        <v>145.4</v>
      </c>
      <c r="BP10" s="134">
        <v>143.80000000000001</v>
      </c>
      <c r="BQ10" s="134">
        <v>139.4</v>
      </c>
      <c r="BR10" s="134">
        <v>132.9</v>
      </c>
      <c r="BS10" s="134">
        <v>130.19999999999999</v>
      </c>
      <c r="BT10" s="134">
        <v>133.9</v>
      </c>
      <c r="BU10" s="134">
        <v>131.69999999999999</v>
      </c>
      <c r="BV10" s="134">
        <v>127.9</v>
      </c>
      <c r="BW10" s="134">
        <v>126.8</v>
      </c>
      <c r="BX10" s="134">
        <v>127</v>
      </c>
      <c r="BY10" s="134">
        <v>128.1</v>
      </c>
      <c r="BZ10" s="134">
        <v>129.5</v>
      </c>
      <c r="CA10" s="134">
        <v>132.9</v>
      </c>
      <c r="CB10" s="134">
        <v>138.19999999999999</v>
      </c>
      <c r="CC10" s="134">
        <v>141.69999999999999</v>
      </c>
      <c r="CD10" s="134">
        <v>148.6</v>
      </c>
      <c r="CE10" s="134">
        <v>161.69999999999999</v>
      </c>
      <c r="CF10" s="134">
        <v>165.1</v>
      </c>
      <c r="CG10" s="134">
        <v>171.2</v>
      </c>
      <c r="CH10" s="134">
        <v>178.3</v>
      </c>
      <c r="CI10" s="134">
        <v>182</v>
      </c>
      <c r="CJ10" s="134">
        <v>188</v>
      </c>
      <c r="CK10" s="134">
        <v>194.7</v>
      </c>
      <c r="CL10" s="134">
        <v>195.3</v>
      </c>
      <c r="CM10" s="134">
        <v>199.6</v>
      </c>
      <c r="CN10" s="134">
        <v>200.4</v>
      </c>
      <c r="CO10" s="134">
        <v>195.9</v>
      </c>
      <c r="CP10" s="134">
        <v>184.9</v>
      </c>
      <c r="CQ10" s="134">
        <v>188.4</v>
      </c>
      <c r="CR10" s="134">
        <v>194.7</v>
      </c>
      <c r="CS10" s="134">
        <v>201.6</v>
      </c>
      <c r="CT10" s="134">
        <v>193.7</v>
      </c>
      <c r="CU10" s="134">
        <v>187.5</v>
      </c>
      <c r="CV10" s="134">
        <v>188.9</v>
      </c>
      <c r="CW10" s="134">
        <v>185</v>
      </c>
      <c r="CX10" s="134">
        <v>176.1</v>
      </c>
      <c r="CY10" s="134">
        <v>167.3</v>
      </c>
      <c r="CZ10" s="134">
        <v>161.1</v>
      </c>
      <c r="DA10" s="134">
        <v>155.69999999999999</v>
      </c>
      <c r="DB10" s="134">
        <v>155.4</v>
      </c>
      <c r="DC10" s="134">
        <v>154.19999999999999</v>
      </c>
      <c r="DD10" s="134">
        <v>150</v>
      </c>
      <c r="DE10" s="134">
        <v>148.30000000000001</v>
      </c>
      <c r="DF10" s="134">
        <v>145.69999999999999</v>
      </c>
      <c r="DG10" s="134">
        <v>146.9</v>
      </c>
      <c r="DH10" s="134">
        <v>146.6</v>
      </c>
      <c r="DI10" s="134">
        <v>149.1</v>
      </c>
      <c r="DJ10" s="134">
        <v>150.1</v>
      </c>
      <c r="DK10" s="134">
        <v>153.9</v>
      </c>
      <c r="DL10" s="134">
        <v>161.1</v>
      </c>
      <c r="DM10" s="134">
        <v>166.4</v>
      </c>
      <c r="DN10" s="134">
        <v>164.8</v>
      </c>
      <c r="DO10" s="134">
        <v>172.6</v>
      </c>
      <c r="DP10" s="134">
        <v>183.4</v>
      </c>
      <c r="DQ10" s="134">
        <v>183.2</v>
      </c>
      <c r="DR10" s="134">
        <v>187.7</v>
      </c>
      <c r="DS10" s="134">
        <v>196.4</v>
      </c>
      <c r="DT10" s="134">
        <v>205.4</v>
      </c>
      <c r="DU10" s="134">
        <v>209.3</v>
      </c>
      <c r="DV10" s="134">
        <v>207</v>
      </c>
      <c r="DW10" s="134">
        <v>208</v>
      </c>
      <c r="DX10" s="134">
        <v>214.3</v>
      </c>
      <c r="DY10" s="134">
        <v>212.8</v>
      </c>
      <c r="DZ10" s="134">
        <v>201.3</v>
      </c>
      <c r="EA10" s="135">
        <v>209.7</v>
      </c>
      <c r="EB10" s="136">
        <v>221.2</v>
      </c>
      <c r="EC10" s="136">
        <v>227.5</v>
      </c>
      <c r="ED10" s="134">
        <v>219.6</v>
      </c>
      <c r="EE10" s="134">
        <v>225.1</v>
      </c>
      <c r="EF10" s="137">
        <v>229.6</v>
      </c>
      <c r="EG10" s="137">
        <v>229.4</v>
      </c>
      <c r="EH10" s="137">
        <v>226.7</v>
      </c>
      <c r="EI10" s="137">
        <v>226.9</v>
      </c>
      <c r="EJ10" s="136">
        <v>225.9</v>
      </c>
      <c r="EK10" s="136">
        <v>225.5</v>
      </c>
      <c r="EL10" s="147">
        <v>231.5</v>
      </c>
      <c r="EM10" s="147">
        <v>238.5</v>
      </c>
      <c r="EN10" s="147">
        <v>246.2</v>
      </c>
    </row>
    <row r="11" spans="1:144" ht="15" x14ac:dyDescent="0.25">
      <c r="A11" s="132" t="s">
        <v>1451</v>
      </c>
      <c r="B11" s="132" t="s">
        <v>1452</v>
      </c>
      <c r="C11" s="133">
        <v>0.18926999999999999</v>
      </c>
      <c r="D11" s="134">
        <v>107.9</v>
      </c>
      <c r="E11" s="134">
        <v>105.5</v>
      </c>
      <c r="F11" s="134">
        <v>107.2</v>
      </c>
      <c r="G11" s="134">
        <v>111.3</v>
      </c>
      <c r="H11" s="134">
        <v>117.8</v>
      </c>
      <c r="I11" s="134">
        <v>117.3</v>
      </c>
      <c r="J11" s="134">
        <v>117.8</v>
      </c>
      <c r="K11" s="134">
        <v>117.9</v>
      </c>
      <c r="L11" s="134">
        <v>121.2</v>
      </c>
      <c r="M11" s="134">
        <v>123.4</v>
      </c>
      <c r="N11" s="134">
        <v>122.9</v>
      </c>
      <c r="O11" s="134">
        <v>121.8</v>
      </c>
      <c r="P11" s="134">
        <v>121.4</v>
      </c>
      <c r="Q11" s="134">
        <v>120.6</v>
      </c>
      <c r="R11" s="134">
        <v>126.1</v>
      </c>
      <c r="S11" s="134">
        <v>127.6</v>
      </c>
      <c r="T11" s="134">
        <v>126.5</v>
      </c>
      <c r="U11" s="134">
        <v>128.9</v>
      </c>
      <c r="V11" s="134">
        <v>121.2</v>
      </c>
      <c r="W11" s="134">
        <v>122.1</v>
      </c>
      <c r="X11" s="134">
        <v>123</v>
      </c>
      <c r="Y11" s="134">
        <v>120.1</v>
      </c>
      <c r="Z11" s="134">
        <v>118.9</v>
      </c>
      <c r="AA11" s="134">
        <v>121</v>
      </c>
      <c r="AB11" s="134">
        <v>119.2</v>
      </c>
      <c r="AC11" s="134">
        <v>118.3</v>
      </c>
      <c r="AD11" s="134">
        <v>119.8</v>
      </c>
      <c r="AE11" s="134">
        <v>124.6</v>
      </c>
      <c r="AF11" s="134">
        <v>121.7</v>
      </c>
      <c r="AG11" s="134">
        <v>117.4</v>
      </c>
      <c r="AH11" s="134">
        <v>114.2</v>
      </c>
      <c r="AI11" s="134">
        <v>113</v>
      </c>
      <c r="AJ11" s="134">
        <v>113.7</v>
      </c>
      <c r="AK11" s="134">
        <v>118.6</v>
      </c>
      <c r="AL11" s="134">
        <v>119.3</v>
      </c>
      <c r="AM11" s="134">
        <v>122.4</v>
      </c>
      <c r="AN11" s="134">
        <v>121.4</v>
      </c>
      <c r="AO11" s="134">
        <v>118.9</v>
      </c>
      <c r="AP11" s="134">
        <v>118.3</v>
      </c>
      <c r="AQ11" s="134">
        <v>119.9</v>
      </c>
      <c r="AR11" s="134">
        <v>120.4</v>
      </c>
      <c r="AS11" s="134">
        <v>121.9</v>
      </c>
      <c r="AT11" s="134">
        <v>123.5</v>
      </c>
      <c r="AU11" s="134">
        <v>126.6</v>
      </c>
      <c r="AV11" s="134">
        <v>129.19999999999999</v>
      </c>
      <c r="AW11" s="134">
        <v>133.80000000000001</v>
      </c>
      <c r="AX11" s="134">
        <v>135.9</v>
      </c>
      <c r="AY11" s="134">
        <v>135.80000000000001</v>
      </c>
      <c r="AZ11" s="134">
        <v>135.19999999999999</v>
      </c>
      <c r="BA11" s="134">
        <v>135.19999999999999</v>
      </c>
      <c r="BB11" s="134">
        <v>136.6</v>
      </c>
      <c r="BC11" s="134">
        <v>142.19999999999999</v>
      </c>
      <c r="BD11" s="134">
        <v>139.30000000000001</v>
      </c>
      <c r="BE11" s="134">
        <v>139.80000000000001</v>
      </c>
      <c r="BF11" s="134">
        <v>138.6</v>
      </c>
      <c r="BG11" s="134">
        <v>137.69999999999999</v>
      </c>
      <c r="BH11" s="134">
        <v>134</v>
      </c>
      <c r="BI11" s="134">
        <v>134.6</v>
      </c>
      <c r="BJ11" s="134">
        <v>135.6</v>
      </c>
      <c r="BK11" s="134">
        <v>135.19999999999999</v>
      </c>
      <c r="BL11" s="134">
        <v>135.5</v>
      </c>
      <c r="BM11" s="134">
        <v>134.19999999999999</v>
      </c>
      <c r="BN11" s="134">
        <v>132.6</v>
      </c>
      <c r="BO11" s="134">
        <v>129.19999999999999</v>
      </c>
      <c r="BP11" s="134">
        <v>127.7</v>
      </c>
      <c r="BQ11" s="134">
        <v>125.1</v>
      </c>
      <c r="BR11" s="134">
        <v>123.7</v>
      </c>
      <c r="BS11" s="134">
        <v>119.1</v>
      </c>
      <c r="BT11" s="134">
        <v>117.9</v>
      </c>
      <c r="BU11" s="134">
        <v>116.4</v>
      </c>
      <c r="BV11" s="134">
        <v>117.3</v>
      </c>
      <c r="BW11" s="134">
        <v>117.3</v>
      </c>
      <c r="BX11" s="134">
        <v>118</v>
      </c>
      <c r="BY11" s="134">
        <v>117.6</v>
      </c>
      <c r="BZ11" s="134">
        <v>121.5</v>
      </c>
      <c r="CA11" s="134">
        <v>121.6</v>
      </c>
      <c r="CB11" s="134">
        <v>123.2</v>
      </c>
      <c r="CC11" s="134">
        <v>125.7</v>
      </c>
      <c r="CD11" s="134">
        <v>129.30000000000001</v>
      </c>
      <c r="CE11" s="134">
        <v>131.9</v>
      </c>
      <c r="CF11" s="134">
        <v>139.19999999999999</v>
      </c>
      <c r="CG11" s="134">
        <v>147.9</v>
      </c>
      <c r="CH11" s="134">
        <v>158.9</v>
      </c>
      <c r="CI11" s="134">
        <v>163.69999999999999</v>
      </c>
      <c r="CJ11" s="134">
        <v>171.3</v>
      </c>
      <c r="CK11" s="134">
        <v>171.3</v>
      </c>
      <c r="CL11" s="134">
        <v>174</v>
      </c>
      <c r="CM11" s="134">
        <v>181.5</v>
      </c>
      <c r="CN11" s="134">
        <v>184.8</v>
      </c>
      <c r="CO11" s="134">
        <v>185.8</v>
      </c>
      <c r="CP11" s="134">
        <v>183.6</v>
      </c>
      <c r="CQ11" s="134">
        <v>172.4</v>
      </c>
      <c r="CR11" s="134">
        <v>175.6</v>
      </c>
      <c r="CS11" s="134">
        <v>178.8</v>
      </c>
      <c r="CT11" s="134">
        <v>167</v>
      </c>
      <c r="CU11" s="134">
        <v>158.5</v>
      </c>
      <c r="CV11" s="134">
        <v>155.4</v>
      </c>
      <c r="CW11" s="134">
        <v>152</v>
      </c>
      <c r="CX11" s="134">
        <v>148.4</v>
      </c>
      <c r="CY11" s="134">
        <v>147.6</v>
      </c>
      <c r="CZ11" s="134">
        <v>146.9</v>
      </c>
      <c r="DA11" s="134">
        <v>142.5</v>
      </c>
      <c r="DB11" s="134">
        <v>137.9</v>
      </c>
      <c r="DC11" s="134">
        <v>139.80000000000001</v>
      </c>
      <c r="DD11" s="134">
        <v>140.5</v>
      </c>
      <c r="DE11" s="134">
        <v>137.4</v>
      </c>
      <c r="DF11" s="134">
        <v>135.4</v>
      </c>
      <c r="DG11" s="134">
        <v>135.69999999999999</v>
      </c>
      <c r="DH11" s="134">
        <v>139.9</v>
      </c>
      <c r="DI11" s="134">
        <v>141.5</v>
      </c>
      <c r="DJ11" s="134">
        <v>142.6</v>
      </c>
      <c r="DK11" s="134">
        <v>147.6</v>
      </c>
      <c r="DL11" s="134">
        <v>153.6</v>
      </c>
      <c r="DM11" s="134">
        <v>154.80000000000001</v>
      </c>
      <c r="DN11" s="134">
        <v>151.6</v>
      </c>
      <c r="DO11" s="134">
        <v>150.4</v>
      </c>
      <c r="DP11" s="134">
        <v>154.19999999999999</v>
      </c>
      <c r="DQ11" s="134">
        <v>157.4</v>
      </c>
      <c r="DR11" s="134">
        <v>162.4</v>
      </c>
      <c r="DS11" s="134">
        <v>169.5</v>
      </c>
      <c r="DT11" s="134">
        <v>178.8</v>
      </c>
      <c r="DU11" s="134">
        <v>182.3</v>
      </c>
      <c r="DV11" s="134">
        <v>178.3</v>
      </c>
      <c r="DW11" s="134">
        <v>186.1</v>
      </c>
      <c r="DX11" s="134">
        <v>192.4</v>
      </c>
      <c r="DY11" s="134">
        <v>193.4</v>
      </c>
      <c r="DZ11" s="134">
        <v>185.7</v>
      </c>
      <c r="EA11" s="135">
        <v>182.4</v>
      </c>
      <c r="EB11" s="136">
        <v>185</v>
      </c>
      <c r="EC11" s="136">
        <v>191</v>
      </c>
      <c r="ED11" s="134">
        <v>193.1</v>
      </c>
      <c r="EE11" s="134">
        <v>193.7</v>
      </c>
      <c r="EF11" s="137">
        <v>189.8</v>
      </c>
      <c r="EG11" s="137">
        <v>184.5</v>
      </c>
      <c r="EH11" s="137">
        <v>181.9</v>
      </c>
      <c r="EI11" s="137">
        <v>186</v>
      </c>
      <c r="EJ11" s="136">
        <v>186.8</v>
      </c>
      <c r="EK11" s="136">
        <v>182.9</v>
      </c>
      <c r="EL11" s="147">
        <v>183.5</v>
      </c>
      <c r="EM11" s="147">
        <v>183.5</v>
      </c>
      <c r="EN11" s="147">
        <v>188</v>
      </c>
    </row>
    <row r="12" spans="1:144" ht="15" x14ac:dyDescent="0.25">
      <c r="A12" s="132" t="s">
        <v>1453</v>
      </c>
      <c r="B12" s="132" t="s">
        <v>1454</v>
      </c>
      <c r="C12" s="133">
        <v>1.4370000000000001E-2</v>
      </c>
      <c r="D12" s="134">
        <v>117.1</v>
      </c>
      <c r="E12" s="134">
        <v>118</v>
      </c>
      <c r="F12" s="134">
        <v>111.2</v>
      </c>
      <c r="G12" s="134">
        <v>113.2</v>
      </c>
      <c r="H12" s="134">
        <v>113.8</v>
      </c>
      <c r="I12" s="134">
        <v>111.8</v>
      </c>
      <c r="J12" s="134">
        <v>110.5</v>
      </c>
      <c r="K12" s="134">
        <v>113.9</v>
      </c>
      <c r="L12" s="134">
        <v>119</v>
      </c>
      <c r="M12" s="134">
        <v>119.4</v>
      </c>
      <c r="N12" s="134">
        <v>120.2</v>
      </c>
      <c r="O12" s="134">
        <v>119.5</v>
      </c>
      <c r="P12" s="134">
        <v>116.5</v>
      </c>
      <c r="Q12" s="134">
        <v>114.7</v>
      </c>
      <c r="R12" s="134">
        <v>115.8</v>
      </c>
      <c r="S12" s="134">
        <v>115.8</v>
      </c>
      <c r="T12" s="134">
        <v>116.3</v>
      </c>
      <c r="U12" s="134">
        <v>118</v>
      </c>
      <c r="V12" s="134">
        <v>118.6</v>
      </c>
      <c r="W12" s="134">
        <v>120.1</v>
      </c>
      <c r="X12" s="134">
        <v>123.3</v>
      </c>
      <c r="Y12" s="134">
        <v>123.9</v>
      </c>
      <c r="Z12" s="134">
        <v>123.5</v>
      </c>
      <c r="AA12" s="134">
        <v>124.1</v>
      </c>
      <c r="AB12" s="134">
        <v>119.2</v>
      </c>
      <c r="AC12" s="134">
        <v>120.7</v>
      </c>
      <c r="AD12" s="134">
        <v>118.2</v>
      </c>
      <c r="AE12" s="134">
        <v>120.1</v>
      </c>
      <c r="AF12" s="134">
        <v>124.2</v>
      </c>
      <c r="AG12" s="134">
        <v>127.1</v>
      </c>
      <c r="AH12" s="134">
        <v>129.80000000000001</v>
      </c>
      <c r="AI12" s="134">
        <v>128.4</v>
      </c>
      <c r="AJ12" s="134">
        <v>131</v>
      </c>
      <c r="AK12" s="134">
        <v>135.4</v>
      </c>
      <c r="AL12" s="134">
        <v>134.69999999999999</v>
      </c>
      <c r="AM12" s="134">
        <v>132.6</v>
      </c>
      <c r="AN12" s="134">
        <v>120.1</v>
      </c>
      <c r="AO12" s="134">
        <v>122.7</v>
      </c>
      <c r="AP12" s="134">
        <v>120.7</v>
      </c>
      <c r="AQ12" s="134">
        <v>121.9</v>
      </c>
      <c r="AR12" s="134">
        <v>122.6</v>
      </c>
      <c r="AS12" s="134">
        <v>124.3</v>
      </c>
      <c r="AT12" s="134">
        <v>128.5</v>
      </c>
      <c r="AU12" s="134">
        <v>133.1</v>
      </c>
      <c r="AV12" s="134">
        <v>136.1</v>
      </c>
      <c r="AW12" s="134">
        <v>138.5</v>
      </c>
      <c r="AX12" s="134">
        <v>141.6</v>
      </c>
      <c r="AY12" s="134">
        <v>139.4</v>
      </c>
      <c r="AZ12" s="134">
        <v>143.4</v>
      </c>
      <c r="BA12" s="134">
        <v>148.69999999999999</v>
      </c>
      <c r="BB12" s="134">
        <v>151.80000000000001</v>
      </c>
      <c r="BC12" s="134">
        <v>154.19999999999999</v>
      </c>
      <c r="BD12" s="134">
        <v>155.5</v>
      </c>
      <c r="BE12" s="134">
        <v>154</v>
      </c>
      <c r="BF12" s="134">
        <v>153.6</v>
      </c>
      <c r="BG12" s="134">
        <v>159.5</v>
      </c>
      <c r="BH12" s="134">
        <v>161.19999999999999</v>
      </c>
      <c r="BI12" s="134">
        <v>161.6</v>
      </c>
      <c r="BJ12" s="134">
        <v>161.9</v>
      </c>
      <c r="BK12" s="134">
        <v>156.9</v>
      </c>
      <c r="BL12" s="134">
        <v>144.5</v>
      </c>
      <c r="BM12" s="134">
        <v>137.69999999999999</v>
      </c>
      <c r="BN12" s="134">
        <v>138.1</v>
      </c>
      <c r="BO12" s="134">
        <v>139.30000000000001</v>
      </c>
      <c r="BP12" s="134">
        <v>139.1</v>
      </c>
      <c r="BQ12" s="134">
        <v>140.30000000000001</v>
      </c>
      <c r="BR12" s="134">
        <v>141.19999999999999</v>
      </c>
      <c r="BS12" s="134">
        <v>140.4</v>
      </c>
      <c r="BT12" s="134">
        <v>142.9</v>
      </c>
      <c r="BU12" s="134">
        <v>141.6</v>
      </c>
      <c r="BV12" s="134">
        <v>141</v>
      </c>
      <c r="BW12" s="134">
        <v>140.80000000000001</v>
      </c>
      <c r="BX12" s="134">
        <v>138.9</v>
      </c>
      <c r="BY12" s="134">
        <v>139.80000000000001</v>
      </c>
      <c r="BZ12" s="134">
        <v>141.69999999999999</v>
      </c>
      <c r="CA12" s="134">
        <v>141</v>
      </c>
      <c r="CB12" s="134">
        <v>145</v>
      </c>
      <c r="CC12" s="134">
        <v>146.69999999999999</v>
      </c>
      <c r="CD12" s="134">
        <v>150.19999999999999</v>
      </c>
      <c r="CE12" s="134">
        <v>153.5</v>
      </c>
      <c r="CF12" s="134">
        <v>154.80000000000001</v>
      </c>
      <c r="CG12" s="134">
        <v>159.19999999999999</v>
      </c>
      <c r="CH12" s="134">
        <v>163.4</v>
      </c>
      <c r="CI12" s="134">
        <v>163.9</v>
      </c>
      <c r="CJ12" s="134">
        <v>159</v>
      </c>
      <c r="CK12" s="134">
        <v>160.9</v>
      </c>
      <c r="CL12" s="134">
        <v>167</v>
      </c>
      <c r="CM12" s="134">
        <v>169</v>
      </c>
      <c r="CN12" s="134">
        <v>173.4</v>
      </c>
      <c r="CO12" s="134">
        <v>175.4</v>
      </c>
      <c r="CP12" s="134">
        <v>174.4</v>
      </c>
      <c r="CQ12" s="134">
        <v>174.9</v>
      </c>
      <c r="CR12" s="134">
        <v>176.8</v>
      </c>
      <c r="CS12" s="134">
        <v>180.4</v>
      </c>
      <c r="CT12" s="134">
        <v>181.7</v>
      </c>
      <c r="CU12" s="134">
        <v>182.3</v>
      </c>
      <c r="CV12" s="134">
        <v>177.8</v>
      </c>
      <c r="CW12" s="134">
        <v>166.3</v>
      </c>
      <c r="CX12" s="134">
        <v>157.4</v>
      </c>
      <c r="CY12" s="134">
        <v>153.1</v>
      </c>
      <c r="CZ12" s="134">
        <v>150.30000000000001</v>
      </c>
      <c r="DA12" s="134">
        <v>149.1</v>
      </c>
      <c r="DB12" s="134">
        <v>148.6</v>
      </c>
      <c r="DC12" s="134">
        <v>149.4</v>
      </c>
      <c r="DD12" s="134">
        <v>152</v>
      </c>
      <c r="DE12" s="134">
        <v>151.6</v>
      </c>
      <c r="DF12" s="134">
        <v>149.1</v>
      </c>
      <c r="DG12" s="134">
        <v>150</v>
      </c>
      <c r="DH12" s="134">
        <v>150</v>
      </c>
      <c r="DI12" s="134">
        <v>154.6</v>
      </c>
      <c r="DJ12" s="134">
        <v>156</v>
      </c>
      <c r="DK12" s="134">
        <v>156.69999999999999</v>
      </c>
      <c r="DL12" s="134">
        <v>160</v>
      </c>
      <c r="DM12" s="134">
        <v>166.4</v>
      </c>
      <c r="DN12" s="134">
        <v>170.7</v>
      </c>
      <c r="DO12" s="134">
        <v>174.8</v>
      </c>
      <c r="DP12" s="134">
        <v>179.9</v>
      </c>
      <c r="DQ12" s="134">
        <v>183.6</v>
      </c>
      <c r="DR12" s="134">
        <v>188.4</v>
      </c>
      <c r="DS12" s="134">
        <v>187</v>
      </c>
      <c r="DT12" s="134">
        <v>201.6</v>
      </c>
      <c r="DU12" s="134">
        <v>233.4</v>
      </c>
      <c r="DV12" s="134">
        <v>234.9</v>
      </c>
      <c r="DW12" s="134">
        <v>235</v>
      </c>
      <c r="DX12" s="134">
        <v>234</v>
      </c>
      <c r="DY12" s="134">
        <v>234.4</v>
      </c>
      <c r="DZ12" s="134">
        <v>231.8</v>
      </c>
      <c r="EA12" s="135">
        <v>238.6</v>
      </c>
      <c r="EB12" s="136">
        <v>241.9</v>
      </c>
      <c r="EC12" s="136">
        <v>242</v>
      </c>
      <c r="ED12" s="134">
        <v>238.9</v>
      </c>
      <c r="EE12" s="134">
        <v>218.6</v>
      </c>
      <c r="EF12" s="137">
        <v>202.8</v>
      </c>
      <c r="EG12" s="137">
        <v>187.8</v>
      </c>
      <c r="EH12" s="137">
        <v>191.6</v>
      </c>
      <c r="EI12" s="137">
        <v>186.6</v>
      </c>
      <c r="EJ12" s="136">
        <v>191.1</v>
      </c>
      <c r="EK12" s="136">
        <v>194.2</v>
      </c>
      <c r="EL12" s="147">
        <v>202.3</v>
      </c>
      <c r="EM12" s="147">
        <v>196.2</v>
      </c>
      <c r="EN12" s="147">
        <v>197.7</v>
      </c>
    </row>
    <row r="13" spans="1:144" ht="15" x14ac:dyDescent="0.25">
      <c r="A13" s="132" t="s">
        <v>1455</v>
      </c>
      <c r="B13" s="132" t="s">
        <v>1456</v>
      </c>
      <c r="C13" s="133">
        <v>7.3800000000000003E-3</v>
      </c>
      <c r="D13" s="134">
        <v>107.2</v>
      </c>
      <c r="E13" s="134">
        <v>110.3</v>
      </c>
      <c r="F13" s="134">
        <v>108.9</v>
      </c>
      <c r="G13" s="134">
        <v>115.6</v>
      </c>
      <c r="H13" s="134">
        <v>126.4</v>
      </c>
      <c r="I13" s="134">
        <v>134.1</v>
      </c>
      <c r="J13" s="134">
        <v>149.5</v>
      </c>
      <c r="K13" s="134">
        <v>161.5</v>
      </c>
      <c r="L13" s="134">
        <v>162.1</v>
      </c>
      <c r="M13" s="134">
        <v>159.69999999999999</v>
      </c>
      <c r="N13" s="134">
        <v>170.2</v>
      </c>
      <c r="O13" s="134">
        <v>173.8</v>
      </c>
      <c r="P13" s="134">
        <v>173.1</v>
      </c>
      <c r="Q13" s="134">
        <v>172.9</v>
      </c>
      <c r="R13" s="134">
        <v>170.4</v>
      </c>
      <c r="S13" s="134">
        <v>174.2</v>
      </c>
      <c r="T13" s="134">
        <v>174.5</v>
      </c>
      <c r="U13" s="134">
        <v>169.9</v>
      </c>
      <c r="V13" s="134">
        <v>166.7</v>
      </c>
      <c r="W13" s="134">
        <v>167.2</v>
      </c>
      <c r="X13" s="134">
        <v>164.3</v>
      </c>
      <c r="Y13" s="134">
        <v>156.6</v>
      </c>
      <c r="Z13" s="134">
        <v>158.1</v>
      </c>
      <c r="AA13" s="134">
        <v>162.5</v>
      </c>
      <c r="AB13" s="134">
        <v>163.19999999999999</v>
      </c>
      <c r="AC13" s="134">
        <v>159.19999999999999</v>
      </c>
      <c r="AD13" s="134">
        <v>157.6</v>
      </c>
      <c r="AE13" s="134">
        <v>159.6</v>
      </c>
      <c r="AF13" s="134">
        <v>163.69999999999999</v>
      </c>
      <c r="AG13" s="134">
        <v>163</v>
      </c>
      <c r="AH13" s="134">
        <v>161.69999999999999</v>
      </c>
      <c r="AI13" s="134">
        <v>154.4</v>
      </c>
      <c r="AJ13" s="134">
        <v>160.6</v>
      </c>
      <c r="AK13" s="134">
        <v>160.6</v>
      </c>
      <c r="AL13" s="134">
        <v>161.1</v>
      </c>
      <c r="AM13" s="134">
        <v>166.7</v>
      </c>
      <c r="AN13" s="134">
        <v>164.2</v>
      </c>
      <c r="AO13" s="134">
        <v>159.5</v>
      </c>
      <c r="AP13" s="134">
        <v>158.69999999999999</v>
      </c>
      <c r="AQ13" s="134">
        <v>156.1</v>
      </c>
      <c r="AR13" s="134">
        <v>159.1</v>
      </c>
      <c r="AS13" s="134">
        <v>161.5</v>
      </c>
      <c r="AT13" s="134">
        <v>159.5</v>
      </c>
      <c r="AU13" s="134">
        <v>157</v>
      </c>
      <c r="AV13" s="134">
        <v>158.1</v>
      </c>
      <c r="AW13" s="134">
        <v>164.3</v>
      </c>
      <c r="AX13" s="134">
        <v>166.9</v>
      </c>
      <c r="AY13" s="134">
        <v>167.3</v>
      </c>
      <c r="AZ13" s="134">
        <v>174.1</v>
      </c>
      <c r="BA13" s="134">
        <v>177</v>
      </c>
      <c r="BB13" s="134">
        <v>169.3</v>
      </c>
      <c r="BC13" s="134">
        <v>169.3</v>
      </c>
      <c r="BD13" s="134">
        <v>167.1</v>
      </c>
      <c r="BE13" s="134">
        <v>167.3</v>
      </c>
      <c r="BF13" s="134">
        <v>178.1</v>
      </c>
      <c r="BG13" s="134">
        <v>209</v>
      </c>
      <c r="BH13" s="134">
        <v>228.6</v>
      </c>
      <c r="BI13" s="134">
        <v>242.6</v>
      </c>
      <c r="BJ13" s="134">
        <v>242.9</v>
      </c>
      <c r="BK13" s="134">
        <v>258</v>
      </c>
      <c r="BL13" s="134">
        <v>252.8</v>
      </c>
      <c r="BM13" s="134">
        <v>245</v>
      </c>
      <c r="BN13" s="134">
        <v>237.5</v>
      </c>
      <c r="BO13" s="134">
        <v>247</v>
      </c>
      <c r="BP13" s="134">
        <v>261.89999999999998</v>
      </c>
      <c r="BQ13" s="134">
        <v>252.5</v>
      </c>
      <c r="BR13" s="134">
        <v>233.7</v>
      </c>
      <c r="BS13" s="134">
        <v>217.3</v>
      </c>
      <c r="BT13" s="134">
        <v>217.6</v>
      </c>
      <c r="BU13" s="134">
        <v>207.9</v>
      </c>
      <c r="BV13" s="134">
        <v>214.9</v>
      </c>
      <c r="BW13" s="134">
        <v>220.8</v>
      </c>
      <c r="BX13" s="134">
        <v>213.5</v>
      </c>
      <c r="BY13" s="134">
        <v>211.2</v>
      </c>
      <c r="BZ13" s="134">
        <v>208.3</v>
      </c>
      <c r="CA13" s="134">
        <v>206.6</v>
      </c>
      <c r="CB13" s="134">
        <v>216.2</v>
      </c>
      <c r="CC13" s="134">
        <v>213</v>
      </c>
      <c r="CD13" s="134">
        <v>214.1</v>
      </c>
      <c r="CE13" s="134">
        <v>211.4</v>
      </c>
      <c r="CF13" s="134">
        <v>212.9</v>
      </c>
      <c r="CG13" s="134">
        <v>223.4</v>
      </c>
      <c r="CH13" s="134">
        <v>224.9</v>
      </c>
      <c r="CI13" s="134">
        <v>221.4</v>
      </c>
      <c r="CJ13" s="134">
        <v>221.7</v>
      </c>
      <c r="CK13" s="134">
        <v>223.1</v>
      </c>
      <c r="CL13" s="134">
        <v>220.3</v>
      </c>
      <c r="CM13" s="134">
        <v>221.4</v>
      </c>
      <c r="CN13" s="134">
        <v>228.9</v>
      </c>
      <c r="CO13" s="134">
        <v>233.1</v>
      </c>
      <c r="CP13" s="134">
        <v>226.9</v>
      </c>
      <c r="CQ13" s="134">
        <v>220.9</v>
      </c>
      <c r="CR13" s="134">
        <v>213.5</v>
      </c>
      <c r="CS13" s="134">
        <v>213.8</v>
      </c>
      <c r="CT13" s="134">
        <v>211.9</v>
      </c>
      <c r="CU13" s="134">
        <v>215</v>
      </c>
      <c r="CV13" s="134">
        <v>224.5</v>
      </c>
      <c r="CW13" s="134">
        <v>229.6</v>
      </c>
      <c r="CX13" s="134">
        <v>228.2</v>
      </c>
      <c r="CY13" s="134">
        <v>232.7</v>
      </c>
      <c r="CZ13" s="134">
        <v>231.9</v>
      </c>
      <c r="DA13" s="134">
        <v>225.1</v>
      </c>
      <c r="DB13" s="134">
        <v>223.9</v>
      </c>
      <c r="DC13" s="134">
        <v>228.4</v>
      </c>
      <c r="DD13" s="134">
        <v>230.1</v>
      </c>
      <c r="DE13" s="134">
        <v>226.2</v>
      </c>
      <c r="DF13" s="134">
        <v>226.8</v>
      </c>
      <c r="DG13" s="134">
        <v>232</v>
      </c>
      <c r="DH13" s="134">
        <v>231.8</v>
      </c>
      <c r="DI13" s="134">
        <v>233.7</v>
      </c>
      <c r="DJ13" s="134">
        <v>235.2</v>
      </c>
      <c r="DK13" s="134">
        <v>233.1</v>
      </c>
      <c r="DL13" s="134">
        <v>230.1</v>
      </c>
      <c r="DM13" s="134">
        <v>227.8</v>
      </c>
      <c r="DN13" s="134">
        <v>227.1</v>
      </c>
      <c r="DO13" s="134">
        <v>229.3</v>
      </c>
      <c r="DP13" s="134">
        <v>229.6</v>
      </c>
      <c r="DQ13" s="134">
        <v>232.2</v>
      </c>
      <c r="DR13" s="134">
        <v>235.4</v>
      </c>
      <c r="DS13" s="134">
        <v>234.9</v>
      </c>
      <c r="DT13" s="134">
        <v>233.4</v>
      </c>
      <c r="DU13" s="134">
        <v>231.1</v>
      </c>
      <c r="DV13" s="134">
        <v>225.9</v>
      </c>
      <c r="DW13" s="134">
        <v>219.6</v>
      </c>
      <c r="DX13" s="134">
        <v>209.7</v>
      </c>
      <c r="DY13" s="134">
        <v>203.9</v>
      </c>
      <c r="DZ13" s="134">
        <v>207.1</v>
      </c>
      <c r="EA13" s="135">
        <v>208.6</v>
      </c>
      <c r="EB13" s="136">
        <v>213.3</v>
      </c>
      <c r="EC13" s="136">
        <v>221.6</v>
      </c>
      <c r="ED13" s="134">
        <v>222</v>
      </c>
      <c r="EE13" s="134">
        <v>224.3</v>
      </c>
      <c r="EF13" s="137">
        <v>233.8</v>
      </c>
      <c r="EG13" s="137">
        <v>237</v>
      </c>
      <c r="EH13" s="137">
        <v>237.1</v>
      </c>
      <c r="EI13" s="137">
        <v>245.4</v>
      </c>
      <c r="EJ13" s="136">
        <v>256.60000000000002</v>
      </c>
      <c r="EK13" s="136">
        <v>259</v>
      </c>
      <c r="EL13" s="147">
        <v>263.10000000000002</v>
      </c>
      <c r="EM13" s="147">
        <v>269.5</v>
      </c>
      <c r="EN13" s="147">
        <v>279.2</v>
      </c>
    </row>
    <row r="14" spans="1:144" ht="15" x14ac:dyDescent="0.25">
      <c r="A14" s="132" t="s">
        <v>1457</v>
      </c>
      <c r="B14" s="132" t="s">
        <v>1458</v>
      </c>
      <c r="C14" s="133">
        <v>0.63859999999999995</v>
      </c>
      <c r="D14" s="134">
        <v>105.4</v>
      </c>
      <c r="E14" s="134">
        <v>111.4</v>
      </c>
      <c r="F14" s="134">
        <v>114</v>
      </c>
      <c r="G14" s="134">
        <v>123.4</v>
      </c>
      <c r="H14" s="134">
        <v>128.80000000000001</v>
      </c>
      <c r="I14" s="134">
        <v>129.30000000000001</v>
      </c>
      <c r="J14" s="134">
        <v>127.2</v>
      </c>
      <c r="K14" s="134">
        <v>126.3</v>
      </c>
      <c r="L14" s="134">
        <v>122.5</v>
      </c>
      <c r="M14" s="134">
        <v>120</v>
      </c>
      <c r="N14" s="134">
        <v>116.2</v>
      </c>
      <c r="O14" s="134">
        <v>115.2</v>
      </c>
      <c r="P14" s="134">
        <v>117.2</v>
      </c>
      <c r="Q14" s="134">
        <v>116.6</v>
      </c>
      <c r="R14" s="134">
        <v>115.8</v>
      </c>
      <c r="S14" s="134">
        <v>114.2</v>
      </c>
      <c r="T14" s="134">
        <v>112.8</v>
      </c>
      <c r="U14" s="134">
        <v>114.4</v>
      </c>
      <c r="V14" s="134">
        <v>115.9</v>
      </c>
      <c r="W14" s="134">
        <v>116.3</v>
      </c>
      <c r="X14" s="134">
        <v>115.2</v>
      </c>
      <c r="Y14" s="134">
        <v>112.8</v>
      </c>
      <c r="Z14" s="134">
        <v>112.9</v>
      </c>
      <c r="AA14" s="134">
        <v>114.9</v>
      </c>
      <c r="AB14" s="134">
        <v>116.1</v>
      </c>
      <c r="AC14" s="134">
        <v>117.7</v>
      </c>
      <c r="AD14" s="134">
        <v>116.4</v>
      </c>
      <c r="AE14" s="134">
        <v>117.9</v>
      </c>
      <c r="AF14" s="134">
        <v>120.7</v>
      </c>
      <c r="AG14" s="134">
        <v>120.7</v>
      </c>
      <c r="AH14" s="134">
        <v>120.8</v>
      </c>
      <c r="AI14" s="134">
        <v>121</v>
      </c>
      <c r="AJ14" s="134">
        <v>122.3</v>
      </c>
      <c r="AK14" s="134">
        <v>127.7</v>
      </c>
      <c r="AL14" s="134">
        <v>128.80000000000001</v>
      </c>
      <c r="AM14" s="134">
        <v>130.80000000000001</v>
      </c>
      <c r="AN14" s="134">
        <v>134.30000000000001</v>
      </c>
      <c r="AO14" s="134">
        <v>144.1</v>
      </c>
      <c r="AP14" s="134">
        <v>155.4</v>
      </c>
      <c r="AQ14" s="134">
        <v>156.5</v>
      </c>
      <c r="AR14" s="134">
        <v>161.6</v>
      </c>
      <c r="AS14" s="134">
        <v>166.7</v>
      </c>
      <c r="AT14" s="134">
        <v>178.2</v>
      </c>
      <c r="AU14" s="134">
        <v>180.3</v>
      </c>
      <c r="AV14" s="134">
        <v>178.8</v>
      </c>
      <c r="AW14" s="134">
        <v>175.3</v>
      </c>
      <c r="AX14" s="134">
        <v>169.2</v>
      </c>
      <c r="AY14" s="134">
        <v>167</v>
      </c>
      <c r="AZ14" s="134">
        <v>180.4</v>
      </c>
      <c r="BA14" s="134">
        <v>189.1</v>
      </c>
      <c r="BB14" s="134">
        <v>197.9</v>
      </c>
      <c r="BC14" s="134">
        <v>212.2</v>
      </c>
      <c r="BD14" s="134">
        <v>203.9</v>
      </c>
      <c r="BE14" s="134">
        <v>198.7</v>
      </c>
      <c r="BF14" s="134">
        <v>210.6</v>
      </c>
      <c r="BG14" s="134">
        <v>214.5</v>
      </c>
      <c r="BH14" s="134">
        <v>205.2</v>
      </c>
      <c r="BI14" s="134">
        <v>182.7</v>
      </c>
      <c r="BJ14" s="134">
        <v>164.4</v>
      </c>
      <c r="BK14" s="134">
        <v>154</v>
      </c>
      <c r="BL14" s="134">
        <v>155.80000000000001</v>
      </c>
      <c r="BM14" s="134">
        <v>151.9</v>
      </c>
      <c r="BN14" s="134">
        <v>147.30000000000001</v>
      </c>
      <c r="BO14" s="134">
        <v>145.6</v>
      </c>
      <c r="BP14" s="134">
        <v>145.19999999999999</v>
      </c>
      <c r="BQ14" s="134">
        <v>150.5</v>
      </c>
      <c r="BR14" s="134">
        <v>145.1</v>
      </c>
      <c r="BS14" s="134">
        <v>138.30000000000001</v>
      </c>
      <c r="BT14" s="134">
        <v>133</v>
      </c>
      <c r="BU14" s="134">
        <v>127.1</v>
      </c>
      <c r="BV14" s="134">
        <v>124.1</v>
      </c>
      <c r="BW14" s="134">
        <v>122.3</v>
      </c>
      <c r="BX14" s="134">
        <v>120.8</v>
      </c>
      <c r="BY14" s="134">
        <v>119.8</v>
      </c>
      <c r="BZ14" s="134">
        <v>117.5</v>
      </c>
      <c r="CA14" s="134">
        <v>120.5</v>
      </c>
      <c r="CB14" s="134">
        <v>124.7</v>
      </c>
      <c r="CC14" s="134">
        <v>123.2</v>
      </c>
      <c r="CD14" s="134">
        <v>125.5</v>
      </c>
      <c r="CE14" s="134">
        <v>130.80000000000001</v>
      </c>
      <c r="CF14" s="134">
        <v>135.80000000000001</v>
      </c>
      <c r="CG14" s="134">
        <v>136.6</v>
      </c>
      <c r="CH14" s="134">
        <v>137.5</v>
      </c>
      <c r="CI14" s="134">
        <v>135.30000000000001</v>
      </c>
      <c r="CJ14" s="134">
        <v>138.1</v>
      </c>
      <c r="CK14" s="134">
        <v>141.9</v>
      </c>
      <c r="CL14" s="134">
        <v>144.6</v>
      </c>
      <c r="CM14" s="134">
        <v>144.6</v>
      </c>
      <c r="CN14" s="134">
        <v>145.1</v>
      </c>
      <c r="CO14" s="134">
        <v>145.30000000000001</v>
      </c>
      <c r="CP14" s="134">
        <v>146.30000000000001</v>
      </c>
      <c r="CQ14" s="134">
        <v>152.6</v>
      </c>
      <c r="CR14" s="134">
        <v>153.69999999999999</v>
      </c>
      <c r="CS14" s="134">
        <v>154.1</v>
      </c>
      <c r="CT14" s="134">
        <v>153.19999999999999</v>
      </c>
      <c r="CU14" s="134">
        <v>151.4</v>
      </c>
      <c r="CV14" s="134">
        <v>158.30000000000001</v>
      </c>
      <c r="CW14" s="134">
        <v>159.69999999999999</v>
      </c>
      <c r="CX14" s="134">
        <v>159.19999999999999</v>
      </c>
      <c r="CY14" s="134">
        <v>159.4</v>
      </c>
      <c r="CZ14" s="134">
        <v>159.4</v>
      </c>
      <c r="DA14" s="134">
        <v>163.5</v>
      </c>
      <c r="DB14" s="134">
        <v>169.8</v>
      </c>
      <c r="DC14" s="134">
        <v>172.5</v>
      </c>
      <c r="DD14" s="134">
        <v>168.6</v>
      </c>
      <c r="DE14" s="134">
        <v>166.3</v>
      </c>
      <c r="DF14" s="134">
        <v>168.9</v>
      </c>
      <c r="DG14" s="134">
        <v>171.3</v>
      </c>
      <c r="DH14" s="134">
        <v>175.3</v>
      </c>
      <c r="DI14" s="134">
        <v>179</v>
      </c>
      <c r="DJ14" s="134">
        <v>177.6</v>
      </c>
      <c r="DK14" s="134">
        <v>172.8</v>
      </c>
      <c r="DL14" s="134">
        <v>174.5</v>
      </c>
      <c r="DM14" s="134">
        <v>178.7</v>
      </c>
      <c r="DN14" s="134">
        <v>178.3</v>
      </c>
      <c r="DO14" s="134">
        <v>177.4</v>
      </c>
      <c r="DP14" s="134">
        <v>175.2</v>
      </c>
      <c r="DQ14" s="134">
        <v>174</v>
      </c>
      <c r="DR14" s="134">
        <v>173.5</v>
      </c>
      <c r="DS14" s="134">
        <v>175.1</v>
      </c>
      <c r="DT14" s="134">
        <v>174.7</v>
      </c>
      <c r="DU14" s="134">
        <v>173.5</v>
      </c>
      <c r="DV14" s="134">
        <v>172.6</v>
      </c>
      <c r="DW14" s="134">
        <v>175.1</v>
      </c>
      <c r="DX14" s="134">
        <v>179</v>
      </c>
      <c r="DY14" s="134">
        <v>178.1</v>
      </c>
      <c r="DZ14" s="134">
        <v>179.1</v>
      </c>
      <c r="EA14" s="135">
        <v>178.4</v>
      </c>
      <c r="EB14" s="136">
        <v>177.8</v>
      </c>
      <c r="EC14" s="136">
        <v>178.2</v>
      </c>
      <c r="ED14" s="134">
        <v>178</v>
      </c>
      <c r="EE14" s="134">
        <v>180.4</v>
      </c>
      <c r="EF14" s="137">
        <v>184.6</v>
      </c>
      <c r="EG14" s="137">
        <v>183.6</v>
      </c>
      <c r="EH14" s="137">
        <v>188.5</v>
      </c>
      <c r="EI14" s="137">
        <v>191.9</v>
      </c>
      <c r="EJ14" s="136">
        <v>197.7</v>
      </c>
      <c r="EK14" s="136">
        <v>209.6</v>
      </c>
      <c r="EL14" s="147">
        <v>214.6</v>
      </c>
      <c r="EM14" s="147">
        <v>217</v>
      </c>
      <c r="EN14" s="147">
        <v>213</v>
      </c>
    </row>
    <row r="15" spans="1:144" ht="15" x14ac:dyDescent="0.25">
      <c r="A15" s="132" t="s">
        <v>1459</v>
      </c>
      <c r="B15" s="132" t="s">
        <v>1460</v>
      </c>
      <c r="C15" s="133">
        <v>0.26377</v>
      </c>
      <c r="D15" s="134">
        <v>116.1</v>
      </c>
      <c r="E15" s="134">
        <v>127.5</v>
      </c>
      <c r="F15" s="134">
        <v>130.69999999999999</v>
      </c>
      <c r="G15" s="134">
        <v>143.69999999999999</v>
      </c>
      <c r="H15" s="134">
        <v>149.9</v>
      </c>
      <c r="I15" s="134">
        <v>148.9</v>
      </c>
      <c r="J15" s="134">
        <v>145.5</v>
      </c>
      <c r="K15" s="134">
        <v>146</v>
      </c>
      <c r="L15" s="134">
        <v>139.4</v>
      </c>
      <c r="M15" s="134">
        <v>134</v>
      </c>
      <c r="N15" s="134">
        <v>124.1</v>
      </c>
      <c r="O15" s="134">
        <v>117.5</v>
      </c>
      <c r="P15" s="134">
        <v>118.8</v>
      </c>
      <c r="Q15" s="134">
        <v>117</v>
      </c>
      <c r="R15" s="134">
        <v>113.6</v>
      </c>
      <c r="S15" s="134">
        <v>110</v>
      </c>
      <c r="T15" s="134">
        <v>107.9</v>
      </c>
      <c r="U15" s="134">
        <v>109.3</v>
      </c>
      <c r="V15" s="134">
        <v>111</v>
      </c>
      <c r="W15" s="134">
        <v>108.8</v>
      </c>
      <c r="X15" s="134">
        <v>107.3</v>
      </c>
      <c r="Y15" s="134">
        <v>103.6</v>
      </c>
      <c r="Z15" s="134">
        <v>101.7</v>
      </c>
      <c r="AA15" s="134">
        <v>103.5</v>
      </c>
      <c r="AB15" s="134">
        <v>102.8</v>
      </c>
      <c r="AC15" s="134">
        <v>103.1</v>
      </c>
      <c r="AD15" s="134">
        <v>99.6</v>
      </c>
      <c r="AE15" s="134">
        <v>97.8</v>
      </c>
      <c r="AF15" s="134">
        <v>100.4</v>
      </c>
      <c r="AG15" s="134">
        <v>100.2</v>
      </c>
      <c r="AH15" s="134">
        <v>100.8</v>
      </c>
      <c r="AI15" s="134">
        <v>100.5</v>
      </c>
      <c r="AJ15" s="134">
        <v>102.6</v>
      </c>
      <c r="AK15" s="134">
        <v>107.5</v>
      </c>
      <c r="AL15" s="134">
        <v>109.4</v>
      </c>
      <c r="AM15" s="134">
        <v>110.9</v>
      </c>
      <c r="AN15" s="134">
        <v>115.3</v>
      </c>
      <c r="AO15" s="134">
        <v>126.4</v>
      </c>
      <c r="AP15" s="134">
        <v>135</v>
      </c>
      <c r="AQ15" s="134">
        <v>137.9</v>
      </c>
      <c r="AR15" s="134">
        <v>142.30000000000001</v>
      </c>
      <c r="AS15" s="134">
        <v>146.30000000000001</v>
      </c>
      <c r="AT15" s="134">
        <v>153</v>
      </c>
      <c r="AU15" s="134">
        <v>154.80000000000001</v>
      </c>
      <c r="AV15" s="134">
        <v>153.80000000000001</v>
      </c>
      <c r="AW15" s="134">
        <v>149.5</v>
      </c>
      <c r="AX15" s="134">
        <v>145.80000000000001</v>
      </c>
      <c r="AY15" s="134">
        <v>143.80000000000001</v>
      </c>
      <c r="AZ15" s="134">
        <v>159.1</v>
      </c>
      <c r="BA15" s="134">
        <v>172.8</v>
      </c>
      <c r="BB15" s="134">
        <v>188.5</v>
      </c>
      <c r="BC15" s="134">
        <v>227.1</v>
      </c>
      <c r="BD15" s="134">
        <v>225.7</v>
      </c>
      <c r="BE15" s="134">
        <v>227.4</v>
      </c>
      <c r="BF15" s="134">
        <v>262.3</v>
      </c>
      <c r="BG15" s="134">
        <v>278.89999999999998</v>
      </c>
      <c r="BH15" s="134">
        <v>270.3</v>
      </c>
      <c r="BI15" s="134">
        <v>235.9</v>
      </c>
      <c r="BJ15" s="134">
        <v>200.4</v>
      </c>
      <c r="BK15" s="134">
        <v>181.9</v>
      </c>
      <c r="BL15" s="134">
        <v>183.4</v>
      </c>
      <c r="BM15" s="134">
        <v>179.3</v>
      </c>
      <c r="BN15" s="134">
        <v>174</v>
      </c>
      <c r="BO15" s="134">
        <v>176</v>
      </c>
      <c r="BP15" s="134">
        <v>176.7</v>
      </c>
      <c r="BQ15" s="134">
        <v>186.9</v>
      </c>
      <c r="BR15" s="134">
        <v>177.9</v>
      </c>
      <c r="BS15" s="134">
        <v>165</v>
      </c>
      <c r="BT15" s="134">
        <v>152.9</v>
      </c>
      <c r="BU15" s="134">
        <v>140.80000000000001</v>
      </c>
      <c r="BV15" s="134">
        <v>134.69999999999999</v>
      </c>
      <c r="BW15" s="134">
        <v>130.30000000000001</v>
      </c>
      <c r="BX15" s="134">
        <v>127</v>
      </c>
      <c r="BY15" s="134">
        <v>124.3</v>
      </c>
      <c r="BZ15" s="134">
        <v>121.6</v>
      </c>
      <c r="CA15" s="134">
        <v>128.30000000000001</v>
      </c>
      <c r="CB15" s="134">
        <v>135.69999999999999</v>
      </c>
      <c r="CC15" s="134">
        <v>132.5</v>
      </c>
      <c r="CD15" s="134">
        <v>135.69999999999999</v>
      </c>
      <c r="CE15" s="134">
        <v>140.80000000000001</v>
      </c>
      <c r="CF15" s="134">
        <v>146.69999999999999</v>
      </c>
      <c r="CG15" s="134">
        <v>147.4</v>
      </c>
      <c r="CH15" s="134">
        <v>146.5</v>
      </c>
      <c r="CI15" s="134">
        <v>141.5</v>
      </c>
      <c r="CJ15" s="134">
        <v>144.1</v>
      </c>
      <c r="CK15" s="134">
        <v>146.19999999999999</v>
      </c>
      <c r="CL15" s="134">
        <v>146.5</v>
      </c>
      <c r="CM15" s="134">
        <v>145.9</v>
      </c>
      <c r="CN15" s="134">
        <v>145.1</v>
      </c>
      <c r="CO15" s="134">
        <v>145.5</v>
      </c>
      <c r="CP15" s="134">
        <v>146.6</v>
      </c>
      <c r="CQ15" s="134">
        <v>148.30000000000001</v>
      </c>
      <c r="CR15" s="134">
        <v>146.30000000000001</v>
      </c>
      <c r="CS15" s="134">
        <v>145.6</v>
      </c>
      <c r="CT15" s="134">
        <v>142</v>
      </c>
      <c r="CU15" s="134">
        <v>138.5</v>
      </c>
      <c r="CV15" s="134">
        <v>146.69999999999999</v>
      </c>
      <c r="CW15" s="134">
        <v>144.80000000000001</v>
      </c>
      <c r="CX15" s="134">
        <v>143.80000000000001</v>
      </c>
      <c r="CY15" s="134">
        <v>144.30000000000001</v>
      </c>
      <c r="CZ15" s="134">
        <v>144.80000000000001</v>
      </c>
      <c r="DA15" s="134">
        <v>154.80000000000001</v>
      </c>
      <c r="DB15" s="134">
        <v>163.6</v>
      </c>
      <c r="DC15" s="134">
        <v>164.3</v>
      </c>
      <c r="DD15" s="134">
        <v>159.80000000000001</v>
      </c>
      <c r="DE15" s="134">
        <v>155.6</v>
      </c>
      <c r="DF15" s="134">
        <v>156.30000000000001</v>
      </c>
      <c r="DG15" s="134">
        <v>159.6</v>
      </c>
      <c r="DH15" s="134">
        <v>165.1</v>
      </c>
      <c r="DI15" s="134">
        <v>171.5</v>
      </c>
      <c r="DJ15" s="134">
        <v>169.5</v>
      </c>
      <c r="DK15" s="134">
        <v>165</v>
      </c>
      <c r="DL15" s="134">
        <v>167.6</v>
      </c>
      <c r="DM15" s="134">
        <v>172.6</v>
      </c>
      <c r="DN15" s="134">
        <v>170.9</v>
      </c>
      <c r="DO15" s="134">
        <v>168.8</v>
      </c>
      <c r="DP15" s="134">
        <v>166</v>
      </c>
      <c r="DQ15" s="134">
        <v>165.4</v>
      </c>
      <c r="DR15" s="134">
        <v>163.4</v>
      </c>
      <c r="DS15" s="134">
        <v>165.9</v>
      </c>
      <c r="DT15" s="134">
        <v>164.8</v>
      </c>
      <c r="DU15" s="134">
        <v>162</v>
      </c>
      <c r="DV15" s="134">
        <v>161.30000000000001</v>
      </c>
      <c r="DW15" s="134">
        <v>163.19999999999999</v>
      </c>
      <c r="DX15" s="134">
        <v>165.9</v>
      </c>
      <c r="DY15" s="134">
        <v>163.1</v>
      </c>
      <c r="DZ15" s="134">
        <v>162</v>
      </c>
      <c r="EA15" s="135">
        <v>161.19999999999999</v>
      </c>
      <c r="EB15" s="136">
        <v>162.9</v>
      </c>
      <c r="EC15" s="136">
        <v>164.9</v>
      </c>
      <c r="ED15" s="134">
        <v>165.6</v>
      </c>
      <c r="EE15" s="134">
        <v>167.4</v>
      </c>
      <c r="EF15" s="137">
        <v>169.4</v>
      </c>
      <c r="EG15" s="137">
        <v>167</v>
      </c>
      <c r="EH15" s="137">
        <v>166.5</v>
      </c>
      <c r="EI15" s="137">
        <v>166.2</v>
      </c>
      <c r="EJ15" s="136">
        <v>174.2</v>
      </c>
      <c r="EK15" s="136">
        <v>187.2</v>
      </c>
      <c r="EL15" s="147">
        <v>192.2</v>
      </c>
      <c r="EM15" s="147">
        <v>195.7</v>
      </c>
      <c r="EN15" s="147">
        <v>194.1</v>
      </c>
    </row>
    <row r="16" spans="1:144" ht="15" x14ac:dyDescent="0.25">
      <c r="A16" s="132" t="s">
        <v>1461</v>
      </c>
      <c r="B16" s="132" t="s">
        <v>1462</v>
      </c>
      <c r="C16" s="133">
        <v>0.12914</v>
      </c>
      <c r="D16" s="134">
        <v>97.1</v>
      </c>
      <c r="E16" s="134">
        <v>99.7</v>
      </c>
      <c r="F16" s="134">
        <v>101.6</v>
      </c>
      <c r="G16" s="134">
        <v>108.6</v>
      </c>
      <c r="H16" s="134">
        <v>115.6</v>
      </c>
      <c r="I16" s="134">
        <v>118.6</v>
      </c>
      <c r="J16" s="134">
        <v>116.3</v>
      </c>
      <c r="K16" s="134">
        <v>114.4</v>
      </c>
      <c r="L16" s="134">
        <v>110.2</v>
      </c>
      <c r="M16" s="134">
        <v>109.1</v>
      </c>
      <c r="N16" s="134">
        <v>110.6</v>
      </c>
      <c r="O16" s="134">
        <v>116.3</v>
      </c>
      <c r="P16" s="134">
        <v>118.1</v>
      </c>
      <c r="Q16" s="134">
        <v>118.2</v>
      </c>
      <c r="R16" s="134">
        <v>117.7</v>
      </c>
      <c r="S16" s="134">
        <v>116.5</v>
      </c>
      <c r="T16" s="134">
        <v>116.7</v>
      </c>
      <c r="U16" s="134">
        <v>117.2</v>
      </c>
      <c r="V16" s="134">
        <v>118.4</v>
      </c>
      <c r="W16" s="134">
        <v>119</v>
      </c>
      <c r="X16" s="134">
        <v>118.4</v>
      </c>
      <c r="Y16" s="134">
        <v>118.1</v>
      </c>
      <c r="Z16" s="134">
        <v>118.4</v>
      </c>
      <c r="AA16" s="134">
        <v>119</v>
      </c>
      <c r="AB16" s="134">
        <v>120.6</v>
      </c>
      <c r="AC16" s="134">
        <v>121</v>
      </c>
      <c r="AD16" s="134">
        <v>120.1</v>
      </c>
      <c r="AE16" s="134">
        <v>122.2</v>
      </c>
      <c r="AF16" s="134">
        <v>126.8</v>
      </c>
      <c r="AG16" s="134">
        <v>126.5</v>
      </c>
      <c r="AH16" s="134">
        <v>126.3</v>
      </c>
      <c r="AI16" s="134">
        <v>127.7</v>
      </c>
      <c r="AJ16" s="134">
        <v>128.19999999999999</v>
      </c>
      <c r="AK16" s="134">
        <v>134.30000000000001</v>
      </c>
      <c r="AL16" s="134">
        <v>139.1</v>
      </c>
      <c r="AM16" s="134">
        <v>144.80000000000001</v>
      </c>
      <c r="AN16" s="134">
        <v>148.4</v>
      </c>
      <c r="AO16" s="134">
        <v>157.30000000000001</v>
      </c>
      <c r="AP16" s="134">
        <v>173.7</v>
      </c>
      <c r="AQ16" s="134">
        <v>174.8</v>
      </c>
      <c r="AR16" s="134">
        <v>185.5</v>
      </c>
      <c r="AS16" s="134">
        <v>196.9</v>
      </c>
      <c r="AT16" s="134">
        <v>219</v>
      </c>
      <c r="AU16" s="134">
        <v>217.1</v>
      </c>
      <c r="AV16" s="134">
        <v>222.8</v>
      </c>
      <c r="AW16" s="134">
        <v>215.8</v>
      </c>
      <c r="AX16" s="134">
        <v>205.5</v>
      </c>
      <c r="AY16" s="134">
        <v>201.2</v>
      </c>
      <c r="AZ16" s="134">
        <v>217.5</v>
      </c>
      <c r="BA16" s="134">
        <v>216.8</v>
      </c>
      <c r="BB16" s="134">
        <v>217.2</v>
      </c>
      <c r="BC16" s="134">
        <v>215.1</v>
      </c>
      <c r="BD16" s="134">
        <v>195</v>
      </c>
      <c r="BE16" s="134">
        <v>184.6</v>
      </c>
      <c r="BF16" s="134">
        <v>182.4</v>
      </c>
      <c r="BG16" s="134">
        <v>178.9</v>
      </c>
      <c r="BH16" s="134">
        <v>166</v>
      </c>
      <c r="BI16" s="134">
        <v>140.69999999999999</v>
      </c>
      <c r="BJ16" s="134">
        <v>133.1</v>
      </c>
      <c r="BK16" s="134">
        <v>126</v>
      </c>
      <c r="BL16" s="134">
        <v>127.2</v>
      </c>
      <c r="BM16" s="134">
        <v>121.6</v>
      </c>
      <c r="BN16" s="134">
        <v>118.3</v>
      </c>
      <c r="BO16" s="134">
        <v>114.1</v>
      </c>
      <c r="BP16" s="134">
        <v>115.4</v>
      </c>
      <c r="BQ16" s="134">
        <v>118.4</v>
      </c>
      <c r="BR16" s="134">
        <v>113.8</v>
      </c>
      <c r="BS16" s="134">
        <v>111.6</v>
      </c>
      <c r="BT16" s="134">
        <v>112.6</v>
      </c>
      <c r="BU16" s="134">
        <v>114.9</v>
      </c>
      <c r="BV16" s="134">
        <v>116.5</v>
      </c>
      <c r="BW16" s="134">
        <v>116.6</v>
      </c>
      <c r="BX16" s="134">
        <v>115.3</v>
      </c>
      <c r="BY16" s="134">
        <v>115.9</v>
      </c>
      <c r="BZ16" s="134">
        <v>113.2</v>
      </c>
      <c r="CA16" s="134">
        <v>111.2</v>
      </c>
      <c r="CB16" s="134">
        <v>110.8</v>
      </c>
      <c r="CC16" s="134">
        <v>110.8</v>
      </c>
      <c r="CD16" s="134">
        <v>109.4</v>
      </c>
      <c r="CE16" s="134">
        <v>114</v>
      </c>
      <c r="CF16" s="134">
        <v>123.9</v>
      </c>
      <c r="CG16" s="134">
        <v>127.8</v>
      </c>
      <c r="CH16" s="134">
        <v>133.6</v>
      </c>
      <c r="CI16" s="134">
        <v>132.4</v>
      </c>
      <c r="CJ16" s="134">
        <v>136.80000000000001</v>
      </c>
      <c r="CK16" s="134">
        <v>143.69999999999999</v>
      </c>
      <c r="CL16" s="134">
        <v>149.5</v>
      </c>
      <c r="CM16" s="134">
        <v>150.19999999999999</v>
      </c>
      <c r="CN16" s="134">
        <v>153</v>
      </c>
      <c r="CO16" s="134">
        <v>150.5</v>
      </c>
      <c r="CP16" s="134">
        <v>150.4</v>
      </c>
      <c r="CQ16" s="134">
        <v>153.6</v>
      </c>
      <c r="CR16" s="134">
        <v>154.6</v>
      </c>
      <c r="CS16" s="134">
        <v>152</v>
      </c>
      <c r="CT16" s="134">
        <v>152.80000000000001</v>
      </c>
      <c r="CU16" s="134">
        <v>150.9</v>
      </c>
      <c r="CV16" s="134">
        <v>155.69999999999999</v>
      </c>
      <c r="CW16" s="134">
        <v>157</v>
      </c>
      <c r="CX16" s="134">
        <v>158.6</v>
      </c>
      <c r="CY16" s="134">
        <v>160.1</v>
      </c>
      <c r="CZ16" s="134">
        <v>160.9</v>
      </c>
      <c r="DA16" s="134">
        <v>165.8</v>
      </c>
      <c r="DB16" s="134">
        <v>173.6</v>
      </c>
      <c r="DC16" s="134">
        <v>174.5</v>
      </c>
      <c r="DD16" s="134">
        <v>169.1</v>
      </c>
      <c r="DE16" s="134">
        <v>166.8</v>
      </c>
      <c r="DF16" s="134">
        <v>173.2</v>
      </c>
      <c r="DG16" s="134">
        <v>175</v>
      </c>
      <c r="DH16" s="134">
        <v>177.4</v>
      </c>
      <c r="DI16" s="134">
        <v>179.7</v>
      </c>
      <c r="DJ16" s="134">
        <v>178.8</v>
      </c>
      <c r="DK16" s="134">
        <v>174.4</v>
      </c>
      <c r="DL16" s="134">
        <v>177.4</v>
      </c>
      <c r="DM16" s="134">
        <v>179.9</v>
      </c>
      <c r="DN16" s="134">
        <v>180.8</v>
      </c>
      <c r="DO16" s="134">
        <v>176.2</v>
      </c>
      <c r="DP16" s="134">
        <v>176.5</v>
      </c>
      <c r="DQ16" s="134">
        <v>175.8</v>
      </c>
      <c r="DR16" s="134">
        <v>176.4</v>
      </c>
      <c r="DS16" s="134">
        <v>177.9</v>
      </c>
      <c r="DT16" s="134">
        <v>176.1</v>
      </c>
      <c r="DU16" s="134">
        <v>175.7</v>
      </c>
      <c r="DV16" s="134">
        <v>174.2</v>
      </c>
      <c r="DW16" s="134">
        <v>180.3</v>
      </c>
      <c r="DX16" s="134">
        <v>188.8</v>
      </c>
      <c r="DY16" s="134">
        <v>191.2</v>
      </c>
      <c r="DZ16" s="134">
        <v>192.2</v>
      </c>
      <c r="EA16" s="135">
        <v>193.7</v>
      </c>
      <c r="EB16" s="136">
        <v>193.6</v>
      </c>
      <c r="EC16" s="136">
        <v>195.3</v>
      </c>
      <c r="ED16" s="134">
        <v>197.3</v>
      </c>
      <c r="EE16" s="134">
        <v>201.7</v>
      </c>
      <c r="EF16" s="137">
        <v>207.1</v>
      </c>
      <c r="EG16" s="137">
        <v>211.6</v>
      </c>
      <c r="EH16" s="137">
        <v>226.3</v>
      </c>
      <c r="EI16" s="137">
        <v>238.5</v>
      </c>
      <c r="EJ16" s="136">
        <v>248.5</v>
      </c>
      <c r="EK16" s="136">
        <v>267.3</v>
      </c>
      <c r="EL16" s="147">
        <v>274.8</v>
      </c>
      <c r="EM16" s="147">
        <v>273.5</v>
      </c>
      <c r="EN16" s="147">
        <v>267.89999999999998</v>
      </c>
    </row>
    <row r="17" spans="1:144" ht="15" x14ac:dyDescent="0.25">
      <c r="A17" s="132" t="s">
        <v>1463</v>
      </c>
      <c r="B17" s="132" t="s">
        <v>1464</v>
      </c>
      <c r="C17" s="133">
        <v>7.0879999999999999E-2</v>
      </c>
      <c r="D17" s="134">
        <v>96.3</v>
      </c>
      <c r="E17" s="134">
        <v>96</v>
      </c>
      <c r="F17" s="134">
        <v>96.6</v>
      </c>
      <c r="G17" s="134">
        <v>103.6</v>
      </c>
      <c r="H17" s="134">
        <v>108.7</v>
      </c>
      <c r="I17" s="134">
        <v>108.4</v>
      </c>
      <c r="J17" s="134">
        <v>112.2</v>
      </c>
      <c r="K17" s="134">
        <v>113.5</v>
      </c>
      <c r="L17" s="134">
        <v>115.4</v>
      </c>
      <c r="M17" s="134">
        <v>116.9</v>
      </c>
      <c r="N17" s="134">
        <v>117.1</v>
      </c>
      <c r="O17" s="134">
        <v>118.3</v>
      </c>
      <c r="P17" s="134">
        <v>120</v>
      </c>
      <c r="Q17" s="134">
        <v>118.9</v>
      </c>
      <c r="R17" s="134">
        <v>119</v>
      </c>
      <c r="S17" s="134">
        <v>118</v>
      </c>
      <c r="T17" s="134">
        <v>113.9</v>
      </c>
      <c r="U17" s="134">
        <v>117.5</v>
      </c>
      <c r="V17" s="134">
        <v>122.9</v>
      </c>
      <c r="W17" s="134">
        <v>126.4</v>
      </c>
      <c r="X17" s="134">
        <v>126.7</v>
      </c>
      <c r="Y17" s="134">
        <v>126.5</v>
      </c>
      <c r="Z17" s="134">
        <v>129.30000000000001</v>
      </c>
      <c r="AA17" s="134">
        <v>132.6</v>
      </c>
      <c r="AB17" s="134">
        <v>135.5</v>
      </c>
      <c r="AC17" s="134">
        <v>137.80000000000001</v>
      </c>
      <c r="AD17" s="134">
        <v>136.80000000000001</v>
      </c>
      <c r="AE17" s="134">
        <v>142.5</v>
      </c>
      <c r="AF17" s="134">
        <v>142.19999999999999</v>
      </c>
      <c r="AG17" s="134">
        <v>141.19999999999999</v>
      </c>
      <c r="AH17" s="134">
        <v>144.6</v>
      </c>
      <c r="AI17" s="134">
        <v>148.5</v>
      </c>
      <c r="AJ17" s="134">
        <v>153.9</v>
      </c>
      <c r="AK17" s="134">
        <v>159.1</v>
      </c>
      <c r="AL17" s="134">
        <v>155.69999999999999</v>
      </c>
      <c r="AM17" s="134">
        <v>150.69999999999999</v>
      </c>
      <c r="AN17" s="134">
        <v>151.4</v>
      </c>
      <c r="AO17" s="134">
        <v>155.69999999999999</v>
      </c>
      <c r="AP17" s="134">
        <v>170.2</v>
      </c>
      <c r="AQ17" s="134">
        <v>165.3</v>
      </c>
      <c r="AR17" s="134">
        <v>164.8</v>
      </c>
      <c r="AS17" s="134">
        <v>167.5</v>
      </c>
      <c r="AT17" s="134">
        <v>173.5</v>
      </c>
      <c r="AU17" s="134">
        <v>178.1</v>
      </c>
      <c r="AV17" s="134">
        <v>168.8</v>
      </c>
      <c r="AW17" s="134">
        <v>167.1</v>
      </c>
      <c r="AX17" s="134">
        <v>161</v>
      </c>
      <c r="AY17" s="134">
        <v>158.69999999999999</v>
      </c>
      <c r="AZ17" s="134">
        <v>162.19999999999999</v>
      </c>
      <c r="BA17" s="134">
        <v>161.9</v>
      </c>
      <c r="BB17" s="134">
        <v>155.4</v>
      </c>
      <c r="BC17" s="134">
        <v>150.4</v>
      </c>
      <c r="BD17" s="134">
        <v>143.5</v>
      </c>
      <c r="BE17" s="134">
        <v>134.69999999999999</v>
      </c>
      <c r="BF17" s="134">
        <v>131.6</v>
      </c>
      <c r="BG17" s="134">
        <v>127.4</v>
      </c>
      <c r="BH17" s="134">
        <v>122.7</v>
      </c>
      <c r="BI17" s="134">
        <v>119.7</v>
      </c>
      <c r="BJ17" s="134">
        <v>116.9</v>
      </c>
      <c r="BK17" s="134">
        <v>115.4</v>
      </c>
      <c r="BL17" s="134">
        <v>120.8</v>
      </c>
      <c r="BM17" s="134">
        <v>120.1</v>
      </c>
      <c r="BN17" s="134">
        <v>116.8</v>
      </c>
      <c r="BO17" s="134">
        <v>113</v>
      </c>
      <c r="BP17" s="134">
        <v>112.6</v>
      </c>
      <c r="BQ17" s="134">
        <v>112.9</v>
      </c>
      <c r="BR17" s="134">
        <v>111.5</v>
      </c>
      <c r="BS17" s="134">
        <v>109.8</v>
      </c>
      <c r="BT17" s="134">
        <v>110.7</v>
      </c>
      <c r="BU17" s="134">
        <v>112.2</v>
      </c>
      <c r="BV17" s="134">
        <v>113</v>
      </c>
      <c r="BW17" s="134">
        <v>114.1</v>
      </c>
      <c r="BX17" s="134">
        <v>111.5</v>
      </c>
      <c r="BY17" s="134">
        <v>113</v>
      </c>
      <c r="BZ17" s="134">
        <v>112.4</v>
      </c>
      <c r="CA17" s="134">
        <v>115</v>
      </c>
      <c r="CB17" s="134">
        <v>118.9</v>
      </c>
      <c r="CC17" s="134">
        <v>119.8</v>
      </c>
      <c r="CD17" s="134">
        <v>118.1</v>
      </c>
      <c r="CE17" s="134">
        <v>121.6</v>
      </c>
      <c r="CF17" s="134">
        <v>123</v>
      </c>
      <c r="CG17" s="134">
        <v>125.8</v>
      </c>
      <c r="CH17" s="134">
        <v>128.19999999999999</v>
      </c>
      <c r="CI17" s="134">
        <v>127.8</v>
      </c>
      <c r="CJ17" s="134">
        <v>128.19999999999999</v>
      </c>
      <c r="CK17" s="134">
        <v>130.9</v>
      </c>
      <c r="CL17" s="134">
        <v>135.6</v>
      </c>
      <c r="CM17" s="134">
        <v>137.1</v>
      </c>
      <c r="CN17" s="134">
        <v>137.19999999999999</v>
      </c>
      <c r="CO17" s="134">
        <v>138.69999999999999</v>
      </c>
      <c r="CP17" s="134">
        <v>139.69999999999999</v>
      </c>
      <c r="CQ17" s="134">
        <v>146.69999999999999</v>
      </c>
      <c r="CR17" s="134">
        <v>149.6</v>
      </c>
      <c r="CS17" s="134">
        <v>151.30000000000001</v>
      </c>
      <c r="CT17" s="134">
        <v>156.6</v>
      </c>
      <c r="CU17" s="134">
        <v>162</v>
      </c>
      <c r="CV17" s="134">
        <v>174.2</v>
      </c>
      <c r="CW17" s="134">
        <v>179.7</v>
      </c>
      <c r="CX17" s="134">
        <v>176.1</v>
      </c>
      <c r="CY17" s="134">
        <v>173.6</v>
      </c>
      <c r="CZ17" s="134">
        <v>170.4</v>
      </c>
      <c r="DA17" s="134">
        <v>164.3</v>
      </c>
      <c r="DB17" s="134">
        <v>162.6</v>
      </c>
      <c r="DC17" s="134">
        <v>165.1</v>
      </c>
      <c r="DD17" s="134">
        <v>168.5</v>
      </c>
      <c r="DE17" s="134">
        <v>166.7</v>
      </c>
      <c r="DF17" s="134">
        <v>169.7</v>
      </c>
      <c r="DG17" s="134">
        <v>169.2</v>
      </c>
      <c r="DH17" s="134">
        <v>169.7</v>
      </c>
      <c r="DI17" s="134">
        <v>169.6</v>
      </c>
      <c r="DJ17" s="134">
        <v>167.4</v>
      </c>
      <c r="DK17" s="134">
        <v>163.5</v>
      </c>
      <c r="DL17" s="134">
        <v>162.5</v>
      </c>
      <c r="DM17" s="134">
        <v>164.9</v>
      </c>
      <c r="DN17" s="134">
        <v>166.3</v>
      </c>
      <c r="DO17" s="134">
        <v>164.7</v>
      </c>
      <c r="DP17" s="134">
        <v>165.1</v>
      </c>
      <c r="DQ17" s="134">
        <v>164.1</v>
      </c>
      <c r="DR17" s="134">
        <v>166.1</v>
      </c>
      <c r="DS17" s="134">
        <v>168.8</v>
      </c>
      <c r="DT17" s="134">
        <v>167.7</v>
      </c>
      <c r="DU17" s="134">
        <v>166.3</v>
      </c>
      <c r="DV17" s="134">
        <v>165.1</v>
      </c>
      <c r="DW17" s="134">
        <v>166.2</v>
      </c>
      <c r="DX17" s="134">
        <v>167.6</v>
      </c>
      <c r="DY17" s="134">
        <v>166.2</v>
      </c>
      <c r="DZ17" s="134">
        <v>165.9</v>
      </c>
      <c r="EA17" s="135">
        <v>165.7</v>
      </c>
      <c r="EB17" s="136">
        <v>167.6</v>
      </c>
      <c r="EC17" s="136">
        <v>167.8</v>
      </c>
      <c r="ED17" s="134">
        <v>167.8</v>
      </c>
      <c r="EE17" s="134">
        <v>172.8</v>
      </c>
      <c r="EF17" s="137">
        <v>180.8</v>
      </c>
      <c r="EG17" s="137">
        <v>178.6</v>
      </c>
      <c r="EH17" s="137">
        <v>184.8</v>
      </c>
      <c r="EI17" s="137">
        <v>189</v>
      </c>
      <c r="EJ17" s="136">
        <v>188.6</v>
      </c>
      <c r="EK17" s="136">
        <v>197.3</v>
      </c>
      <c r="EL17" s="147">
        <v>205.6</v>
      </c>
      <c r="EM17" s="147">
        <v>202</v>
      </c>
      <c r="EN17" s="147">
        <v>203.9</v>
      </c>
    </row>
    <row r="18" spans="1:144" ht="15" x14ac:dyDescent="0.25">
      <c r="A18" s="132" t="s">
        <v>1465</v>
      </c>
      <c r="B18" s="132" t="s">
        <v>1466</v>
      </c>
      <c r="C18" s="133">
        <v>5.2990000000000002E-2</v>
      </c>
      <c r="D18" s="134">
        <v>102.5</v>
      </c>
      <c r="E18" s="134">
        <v>107.4</v>
      </c>
      <c r="F18" s="134">
        <v>109.7</v>
      </c>
      <c r="G18" s="134">
        <v>115.2</v>
      </c>
      <c r="H18" s="134">
        <v>119.2</v>
      </c>
      <c r="I18" s="134">
        <v>119</v>
      </c>
      <c r="J18" s="134">
        <v>118.6</v>
      </c>
      <c r="K18" s="134">
        <v>118.1</v>
      </c>
      <c r="L18" s="134">
        <v>117.4</v>
      </c>
      <c r="M18" s="134">
        <v>119.8</v>
      </c>
      <c r="N18" s="134">
        <v>120.1</v>
      </c>
      <c r="O18" s="134">
        <v>119.5</v>
      </c>
      <c r="P18" s="134">
        <v>126.1</v>
      </c>
      <c r="Q18" s="134">
        <v>127.1</v>
      </c>
      <c r="R18" s="134">
        <v>130.6</v>
      </c>
      <c r="S18" s="134">
        <v>131.5</v>
      </c>
      <c r="T18" s="134">
        <v>132.19999999999999</v>
      </c>
      <c r="U18" s="134">
        <v>132.69999999999999</v>
      </c>
      <c r="V18" s="134">
        <v>130.9</v>
      </c>
      <c r="W18" s="134">
        <v>134.1</v>
      </c>
      <c r="X18" s="134">
        <v>135.6</v>
      </c>
      <c r="Y18" s="134">
        <v>136.4</v>
      </c>
      <c r="Z18" s="134">
        <v>136.6</v>
      </c>
      <c r="AA18" s="134">
        <v>140.80000000000001</v>
      </c>
      <c r="AB18" s="134">
        <v>143.30000000000001</v>
      </c>
      <c r="AC18" s="134">
        <v>145.5</v>
      </c>
      <c r="AD18" s="134">
        <v>146.19999999999999</v>
      </c>
      <c r="AE18" s="134">
        <v>147.9</v>
      </c>
      <c r="AF18" s="134">
        <v>150.19999999999999</v>
      </c>
      <c r="AG18" s="134">
        <v>152.6</v>
      </c>
      <c r="AH18" s="134">
        <v>152.1</v>
      </c>
      <c r="AI18" s="134">
        <v>153.9</v>
      </c>
      <c r="AJ18" s="134">
        <v>157.5</v>
      </c>
      <c r="AK18" s="134">
        <v>166.8</v>
      </c>
      <c r="AL18" s="134">
        <v>166.2</v>
      </c>
      <c r="AM18" s="134">
        <v>164.9</v>
      </c>
      <c r="AN18" s="134">
        <v>165.1</v>
      </c>
      <c r="AO18" s="134">
        <v>177</v>
      </c>
      <c r="AP18" s="134">
        <v>186.3</v>
      </c>
      <c r="AQ18" s="134">
        <v>188.4</v>
      </c>
      <c r="AR18" s="134">
        <v>195.6</v>
      </c>
      <c r="AS18" s="134">
        <v>195.1</v>
      </c>
      <c r="AT18" s="134">
        <v>197</v>
      </c>
      <c r="AU18" s="134">
        <v>198.8</v>
      </c>
      <c r="AV18" s="134">
        <v>195.5</v>
      </c>
      <c r="AW18" s="134">
        <v>190.5</v>
      </c>
      <c r="AX18" s="134">
        <v>184</v>
      </c>
      <c r="AY18" s="134">
        <v>182.3</v>
      </c>
      <c r="AZ18" s="134">
        <v>186.8</v>
      </c>
      <c r="BA18" s="134">
        <v>190.2</v>
      </c>
      <c r="BB18" s="134">
        <v>191</v>
      </c>
      <c r="BC18" s="134">
        <v>190.7</v>
      </c>
      <c r="BD18" s="134">
        <v>185.6</v>
      </c>
      <c r="BE18" s="134">
        <v>182</v>
      </c>
      <c r="BF18" s="134">
        <v>179.2</v>
      </c>
      <c r="BG18" s="134">
        <v>176.8</v>
      </c>
      <c r="BH18" s="134">
        <v>169.6</v>
      </c>
      <c r="BI18" s="134">
        <v>161.1</v>
      </c>
      <c r="BJ18" s="134">
        <v>156.19999999999999</v>
      </c>
      <c r="BK18" s="134">
        <v>154</v>
      </c>
      <c r="BL18" s="134">
        <v>155.30000000000001</v>
      </c>
      <c r="BM18" s="134">
        <v>148.5</v>
      </c>
      <c r="BN18" s="134">
        <v>144.5</v>
      </c>
      <c r="BO18" s="134">
        <v>137.5</v>
      </c>
      <c r="BP18" s="134">
        <v>136</v>
      </c>
      <c r="BQ18" s="134">
        <v>138.30000000000001</v>
      </c>
      <c r="BR18" s="134">
        <v>133.80000000000001</v>
      </c>
      <c r="BS18" s="134">
        <v>130.9</v>
      </c>
      <c r="BT18" s="134">
        <v>130.30000000000001</v>
      </c>
      <c r="BU18" s="134">
        <v>126.7</v>
      </c>
      <c r="BV18" s="134">
        <v>122.1</v>
      </c>
      <c r="BW18" s="134">
        <v>120.6</v>
      </c>
      <c r="BX18" s="134">
        <v>120.8</v>
      </c>
      <c r="BY18" s="134">
        <v>120.7</v>
      </c>
      <c r="BZ18" s="134">
        <v>117.8</v>
      </c>
      <c r="CA18" s="134">
        <v>117.9</v>
      </c>
      <c r="CB18" s="134">
        <v>121</v>
      </c>
      <c r="CC18" s="134">
        <v>121.8</v>
      </c>
      <c r="CD18" s="134">
        <v>121.7</v>
      </c>
      <c r="CE18" s="134">
        <v>121.2</v>
      </c>
      <c r="CF18" s="134">
        <v>124.6</v>
      </c>
      <c r="CG18" s="134">
        <v>127.5</v>
      </c>
      <c r="CH18" s="134">
        <v>129.5</v>
      </c>
      <c r="CI18" s="134">
        <v>130.1</v>
      </c>
      <c r="CJ18" s="134">
        <v>131.80000000000001</v>
      </c>
      <c r="CK18" s="134">
        <v>134.9</v>
      </c>
      <c r="CL18" s="134">
        <v>137.1</v>
      </c>
      <c r="CM18" s="134">
        <v>137.5</v>
      </c>
      <c r="CN18" s="134">
        <v>137.30000000000001</v>
      </c>
      <c r="CO18" s="134">
        <v>137.30000000000001</v>
      </c>
      <c r="CP18" s="134">
        <v>137</v>
      </c>
      <c r="CQ18" s="134">
        <v>140.5</v>
      </c>
      <c r="CR18" s="134">
        <v>143.19999999999999</v>
      </c>
      <c r="CS18" s="134">
        <v>147.9</v>
      </c>
      <c r="CT18" s="134">
        <v>147.1</v>
      </c>
      <c r="CU18" s="134">
        <v>146</v>
      </c>
      <c r="CV18" s="134">
        <v>149.69999999999999</v>
      </c>
      <c r="CW18" s="134">
        <v>150.80000000000001</v>
      </c>
      <c r="CX18" s="134">
        <v>155.1</v>
      </c>
      <c r="CY18" s="134">
        <v>157.5</v>
      </c>
      <c r="CZ18" s="134">
        <v>158</v>
      </c>
      <c r="DA18" s="134">
        <v>159</v>
      </c>
      <c r="DB18" s="134">
        <v>162.80000000000001</v>
      </c>
      <c r="DC18" s="134">
        <v>166.3</v>
      </c>
      <c r="DD18" s="134">
        <v>163.80000000000001</v>
      </c>
      <c r="DE18" s="134">
        <v>165.4</v>
      </c>
      <c r="DF18" s="134">
        <v>166.3</v>
      </c>
      <c r="DG18" s="134">
        <v>168.4</v>
      </c>
      <c r="DH18" s="134">
        <v>171.9</v>
      </c>
      <c r="DI18" s="134">
        <v>176.1</v>
      </c>
      <c r="DJ18" s="134">
        <v>179.6</v>
      </c>
      <c r="DK18" s="134">
        <v>179.9</v>
      </c>
      <c r="DL18" s="134">
        <v>184</v>
      </c>
      <c r="DM18" s="134">
        <v>197.3</v>
      </c>
      <c r="DN18" s="134">
        <v>203.3</v>
      </c>
      <c r="DO18" s="134">
        <v>203.4</v>
      </c>
      <c r="DP18" s="134">
        <v>201.7</v>
      </c>
      <c r="DQ18" s="134">
        <v>202.9</v>
      </c>
      <c r="DR18" s="134">
        <v>204.9</v>
      </c>
      <c r="DS18" s="134">
        <v>205.5</v>
      </c>
      <c r="DT18" s="134">
        <v>202.8</v>
      </c>
      <c r="DU18" s="134">
        <v>202.5</v>
      </c>
      <c r="DV18" s="134">
        <v>200.6</v>
      </c>
      <c r="DW18" s="134">
        <v>202.1</v>
      </c>
      <c r="DX18" s="134">
        <v>204.4</v>
      </c>
      <c r="DY18" s="134">
        <v>199.7</v>
      </c>
      <c r="DZ18" s="134">
        <v>199.8</v>
      </c>
      <c r="EA18" s="135">
        <v>202.1</v>
      </c>
      <c r="EB18" s="136">
        <v>200</v>
      </c>
      <c r="EC18" s="136">
        <v>199.2</v>
      </c>
      <c r="ED18" s="134">
        <v>196.3</v>
      </c>
      <c r="EE18" s="134">
        <v>194.6</v>
      </c>
      <c r="EF18" s="137">
        <v>192.1</v>
      </c>
      <c r="EG18" s="137">
        <v>188.1</v>
      </c>
      <c r="EH18" s="137">
        <v>187.7</v>
      </c>
      <c r="EI18" s="137">
        <v>186.5</v>
      </c>
      <c r="EJ18" s="136">
        <v>186.8</v>
      </c>
      <c r="EK18" s="136">
        <v>191.5</v>
      </c>
      <c r="EL18" s="147">
        <v>189.5</v>
      </c>
      <c r="EM18" s="147">
        <v>193.1</v>
      </c>
      <c r="EN18" s="147">
        <v>189.2</v>
      </c>
    </row>
    <row r="19" spans="1:144" ht="15" x14ac:dyDescent="0.25">
      <c r="A19" s="132" t="s">
        <v>1467</v>
      </c>
      <c r="B19" s="132" t="s">
        <v>1468</v>
      </c>
      <c r="C19" s="133">
        <v>9.1649999999999995E-2</v>
      </c>
      <c r="D19" s="134">
        <v>90.7</v>
      </c>
      <c r="E19" s="134">
        <v>90.8</v>
      </c>
      <c r="F19" s="134">
        <v>92.1</v>
      </c>
      <c r="G19" s="134">
        <v>97.9</v>
      </c>
      <c r="H19" s="134">
        <v>102.3</v>
      </c>
      <c r="I19" s="134">
        <v>102.3</v>
      </c>
      <c r="J19" s="134">
        <v>99.3</v>
      </c>
      <c r="K19" s="134">
        <v>97.5</v>
      </c>
      <c r="L19" s="134">
        <v>97.2</v>
      </c>
      <c r="M19" s="134">
        <v>96.5</v>
      </c>
      <c r="N19" s="134">
        <v>96.3</v>
      </c>
      <c r="O19" s="134">
        <v>96.5</v>
      </c>
      <c r="P19" s="134">
        <v>96.2</v>
      </c>
      <c r="Q19" s="134">
        <v>96.3</v>
      </c>
      <c r="R19" s="134">
        <v>95.2</v>
      </c>
      <c r="S19" s="134">
        <v>96.6</v>
      </c>
      <c r="T19" s="134">
        <v>96.3</v>
      </c>
      <c r="U19" s="134">
        <v>97.1</v>
      </c>
      <c r="V19" s="134">
        <v>97.9</v>
      </c>
      <c r="W19" s="134">
        <v>103.1</v>
      </c>
      <c r="X19" s="134">
        <v>103.7</v>
      </c>
      <c r="Y19" s="134">
        <v>105.7</v>
      </c>
      <c r="Z19" s="134">
        <v>108.5</v>
      </c>
      <c r="AA19" s="134">
        <v>108.3</v>
      </c>
      <c r="AB19" s="134">
        <v>109.7</v>
      </c>
      <c r="AC19" s="134">
        <v>115.1</v>
      </c>
      <c r="AD19" s="134">
        <v>116.5</v>
      </c>
      <c r="AE19" s="134">
        <v>122.3</v>
      </c>
      <c r="AF19" s="134">
        <v>127</v>
      </c>
      <c r="AG19" s="134">
        <v>128</v>
      </c>
      <c r="AH19" s="134">
        <v>124.3</v>
      </c>
      <c r="AI19" s="134">
        <v>124</v>
      </c>
      <c r="AJ19" s="134">
        <v>124.7</v>
      </c>
      <c r="AK19" s="134">
        <v>131.6</v>
      </c>
      <c r="AL19" s="134">
        <v>132.1</v>
      </c>
      <c r="AM19" s="134">
        <v>133.69999999999999</v>
      </c>
      <c r="AN19" s="134">
        <v>138.80000000000001</v>
      </c>
      <c r="AO19" s="134">
        <v>149.69999999999999</v>
      </c>
      <c r="AP19" s="134">
        <v>160.4</v>
      </c>
      <c r="AQ19" s="134">
        <v>162.80000000000001</v>
      </c>
      <c r="AR19" s="134">
        <v>167.7</v>
      </c>
      <c r="AS19" s="134">
        <v>171.8</v>
      </c>
      <c r="AT19" s="134">
        <v>196.9</v>
      </c>
      <c r="AU19" s="134">
        <v>204.7</v>
      </c>
      <c r="AV19" s="134">
        <v>203.4</v>
      </c>
      <c r="AW19" s="134">
        <v>206.1</v>
      </c>
      <c r="AX19" s="134">
        <v>199.3</v>
      </c>
      <c r="AY19" s="134">
        <v>198.2</v>
      </c>
      <c r="AZ19" s="134">
        <v>213</v>
      </c>
      <c r="BA19" s="134">
        <v>231</v>
      </c>
      <c r="BB19" s="134">
        <v>247.6</v>
      </c>
      <c r="BC19" s="134">
        <v>243.7</v>
      </c>
      <c r="BD19" s="134">
        <v>229.3</v>
      </c>
      <c r="BE19" s="134">
        <v>211.6</v>
      </c>
      <c r="BF19" s="134">
        <v>199</v>
      </c>
      <c r="BG19" s="134">
        <v>188.4</v>
      </c>
      <c r="BH19" s="134">
        <v>178.4</v>
      </c>
      <c r="BI19" s="134">
        <v>167.6</v>
      </c>
      <c r="BJ19" s="134">
        <v>158.1</v>
      </c>
      <c r="BK19" s="134">
        <v>151.1</v>
      </c>
      <c r="BL19" s="134">
        <v>149.5</v>
      </c>
      <c r="BM19" s="134">
        <v>145.69999999999999</v>
      </c>
      <c r="BN19" s="134">
        <v>140.80000000000001</v>
      </c>
      <c r="BO19" s="134">
        <v>134.1</v>
      </c>
      <c r="BP19" s="134">
        <v>127.2</v>
      </c>
      <c r="BQ19" s="134">
        <v>129.1</v>
      </c>
      <c r="BR19" s="134">
        <v>127.7</v>
      </c>
      <c r="BS19" s="134">
        <v>123.7</v>
      </c>
      <c r="BT19" s="134">
        <v>121</v>
      </c>
      <c r="BU19" s="134">
        <v>114.8</v>
      </c>
      <c r="BV19" s="134">
        <v>112.6</v>
      </c>
      <c r="BW19" s="134">
        <v>112.1</v>
      </c>
      <c r="BX19" s="134">
        <v>110.5</v>
      </c>
      <c r="BY19" s="134">
        <v>108.4</v>
      </c>
      <c r="BZ19" s="134">
        <v>105.9</v>
      </c>
      <c r="CA19" s="134">
        <v>106.9</v>
      </c>
      <c r="CB19" s="134">
        <v>109.8</v>
      </c>
      <c r="CC19" s="134">
        <v>107.6</v>
      </c>
      <c r="CD19" s="134">
        <v>111</v>
      </c>
      <c r="CE19" s="134">
        <v>118.6</v>
      </c>
      <c r="CF19" s="134">
        <v>123.3</v>
      </c>
      <c r="CG19" s="134">
        <v>123.5</v>
      </c>
      <c r="CH19" s="134">
        <v>124.5</v>
      </c>
      <c r="CI19" s="134">
        <v>122.1</v>
      </c>
      <c r="CJ19" s="134">
        <v>123.5</v>
      </c>
      <c r="CK19" s="134">
        <v>128.5</v>
      </c>
      <c r="CL19" s="134">
        <v>132.1</v>
      </c>
      <c r="CM19" s="134">
        <v>131.5</v>
      </c>
      <c r="CN19" s="134">
        <v>131.80000000000001</v>
      </c>
      <c r="CO19" s="134">
        <v>133</v>
      </c>
      <c r="CP19" s="134">
        <v>136.1</v>
      </c>
      <c r="CQ19" s="134">
        <v>162.1</v>
      </c>
      <c r="CR19" s="134">
        <v>177</v>
      </c>
      <c r="CS19" s="134">
        <v>180.9</v>
      </c>
      <c r="CT19" s="134">
        <v>179.6</v>
      </c>
      <c r="CU19" s="134">
        <v>176.9</v>
      </c>
      <c r="CV19" s="134">
        <v>180.6</v>
      </c>
      <c r="CW19" s="134">
        <v>187.7</v>
      </c>
      <c r="CX19" s="134">
        <v>184</v>
      </c>
      <c r="CY19" s="134">
        <v>181.7</v>
      </c>
      <c r="CZ19" s="134">
        <v>180.9</v>
      </c>
      <c r="DA19" s="134">
        <v>177.6</v>
      </c>
      <c r="DB19" s="134">
        <v>181.5</v>
      </c>
      <c r="DC19" s="134">
        <v>188.1</v>
      </c>
      <c r="DD19" s="134">
        <v>191</v>
      </c>
      <c r="DE19" s="134">
        <v>194</v>
      </c>
      <c r="DF19" s="134">
        <v>196.6</v>
      </c>
      <c r="DG19" s="134">
        <v>196.7</v>
      </c>
      <c r="DH19" s="134">
        <v>195.3</v>
      </c>
      <c r="DI19" s="134">
        <v>196.2</v>
      </c>
      <c r="DJ19" s="134">
        <v>194.2</v>
      </c>
      <c r="DK19" s="134">
        <v>182.9</v>
      </c>
      <c r="DL19" s="134">
        <v>179.9</v>
      </c>
      <c r="DM19" s="134">
        <v>181.5</v>
      </c>
      <c r="DN19" s="134">
        <v>179.5</v>
      </c>
      <c r="DO19" s="134">
        <v>179.7</v>
      </c>
      <c r="DP19" s="134">
        <v>181</v>
      </c>
      <c r="DQ19" s="134">
        <v>178</v>
      </c>
      <c r="DR19" s="134">
        <v>175.9</v>
      </c>
      <c r="DS19" s="134">
        <v>176.7</v>
      </c>
      <c r="DT19" s="134">
        <v>176.3</v>
      </c>
      <c r="DU19" s="134">
        <v>174.3</v>
      </c>
      <c r="DV19" s="134">
        <v>175.3</v>
      </c>
      <c r="DW19" s="134">
        <v>177.4</v>
      </c>
      <c r="DX19" s="134">
        <v>178.3</v>
      </c>
      <c r="DY19" s="134">
        <v>179.9</v>
      </c>
      <c r="DZ19" s="134">
        <v>183.8</v>
      </c>
      <c r="EA19" s="135">
        <v>186.2</v>
      </c>
      <c r="EB19" s="136">
        <v>190</v>
      </c>
      <c r="EC19" s="136">
        <v>189</v>
      </c>
      <c r="ED19" s="134">
        <v>184.6</v>
      </c>
      <c r="EE19" s="134">
        <v>185.6</v>
      </c>
      <c r="EF19" s="137">
        <v>189</v>
      </c>
      <c r="EG19" s="137">
        <v>185.3</v>
      </c>
      <c r="EH19" s="137">
        <v>196.5</v>
      </c>
      <c r="EI19" s="137">
        <v>195.8</v>
      </c>
      <c r="EJ19" s="136">
        <v>196.9</v>
      </c>
      <c r="EK19" s="136">
        <v>205.5</v>
      </c>
      <c r="EL19" s="147">
        <v>207.2</v>
      </c>
      <c r="EM19" s="147">
        <v>217.1</v>
      </c>
      <c r="EN19" s="147">
        <v>216.6</v>
      </c>
    </row>
    <row r="20" spans="1:144" ht="15" x14ac:dyDescent="0.25">
      <c r="A20" s="132" t="s">
        <v>1469</v>
      </c>
      <c r="B20" s="132" t="s">
        <v>1470</v>
      </c>
      <c r="C20" s="133">
        <v>2.444E-2</v>
      </c>
      <c r="D20" s="134">
        <v>113.2</v>
      </c>
      <c r="E20" s="134">
        <v>123.1</v>
      </c>
      <c r="F20" s="134">
        <v>134.30000000000001</v>
      </c>
      <c r="G20" s="134">
        <v>147.4</v>
      </c>
      <c r="H20" s="134">
        <v>143.30000000000001</v>
      </c>
      <c r="I20" s="134">
        <v>153.80000000000001</v>
      </c>
      <c r="J20" s="134">
        <v>146.6</v>
      </c>
      <c r="K20" s="134">
        <v>131.80000000000001</v>
      </c>
      <c r="L20" s="134">
        <v>124.8</v>
      </c>
      <c r="M20" s="134">
        <v>118.4</v>
      </c>
      <c r="N20" s="134">
        <v>113</v>
      </c>
      <c r="O20" s="134">
        <v>123.2</v>
      </c>
      <c r="P20" s="134">
        <v>136.19999999999999</v>
      </c>
      <c r="Q20" s="134">
        <v>139.69999999999999</v>
      </c>
      <c r="R20" s="134">
        <v>153.1</v>
      </c>
      <c r="S20" s="134">
        <v>151.69999999999999</v>
      </c>
      <c r="T20" s="134">
        <v>147.4</v>
      </c>
      <c r="U20" s="134">
        <v>157.1</v>
      </c>
      <c r="V20" s="134">
        <v>157</v>
      </c>
      <c r="W20" s="134">
        <v>150.19999999999999</v>
      </c>
      <c r="X20" s="134">
        <v>131.9</v>
      </c>
      <c r="Y20" s="134">
        <v>103.4</v>
      </c>
      <c r="Z20" s="134">
        <v>105.8</v>
      </c>
      <c r="AA20" s="134">
        <v>116.7</v>
      </c>
      <c r="AB20" s="134">
        <v>129.9</v>
      </c>
      <c r="AC20" s="134">
        <v>135.6</v>
      </c>
      <c r="AD20" s="134">
        <v>139.80000000000001</v>
      </c>
      <c r="AE20" s="134">
        <v>145.69999999999999</v>
      </c>
      <c r="AF20" s="134">
        <v>147.19999999999999</v>
      </c>
      <c r="AG20" s="134">
        <v>146.4</v>
      </c>
      <c r="AH20" s="134">
        <v>147.30000000000001</v>
      </c>
      <c r="AI20" s="134">
        <v>136.5</v>
      </c>
      <c r="AJ20" s="134">
        <v>119.1</v>
      </c>
      <c r="AK20" s="134">
        <v>113.6</v>
      </c>
      <c r="AL20" s="134">
        <v>106.5</v>
      </c>
      <c r="AM20" s="134">
        <v>124.7</v>
      </c>
      <c r="AN20" s="134">
        <v>126.1</v>
      </c>
      <c r="AO20" s="134">
        <v>136.9</v>
      </c>
      <c r="AP20" s="134">
        <v>150</v>
      </c>
      <c r="AQ20" s="134">
        <v>142.1</v>
      </c>
      <c r="AR20" s="134">
        <v>139.69999999999999</v>
      </c>
      <c r="AS20" s="134">
        <v>148.19999999999999</v>
      </c>
      <c r="AT20" s="134">
        <v>142.69999999999999</v>
      </c>
      <c r="AU20" s="134">
        <v>140.30000000000001</v>
      </c>
      <c r="AV20" s="134">
        <v>122.8</v>
      </c>
      <c r="AW20" s="134">
        <v>120.5</v>
      </c>
      <c r="AX20" s="134">
        <v>112.4</v>
      </c>
      <c r="AY20" s="134">
        <v>112.4</v>
      </c>
      <c r="AZ20" s="134">
        <v>136.6</v>
      </c>
      <c r="BA20" s="134">
        <v>146.30000000000001</v>
      </c>
      <c r="BB20" s="134">
        <v>158.19999999999999</v>
      </c>
      <c r="BC20" s="134">
        <v>156.6</v>
      </c>
      <c r="BD20" s="134">
        <v>147.4</v>
      </c>
      <c r="BE20" s="134">
        <v>147.4</v>
      </c>
      <c r="BF20" s="134">
        <v>153.69999999999999</v>
      </c>
      <c r="BG20" s="134">
        <v>152.19999999999999</v>
      </c>
      <c r="BH20" s="134">
        <v>134.69999999999999</v>
      </c>
      <c r="BI20" s="134">
        <v>120.2</v>
      </c>
      <c r="BJ20" s="134">
        <v>119.7</v>
      </c>
      <c r="BK20" s="134">
        <v>122.2</v>
      </c>
      <c r="BL20" s="134">
        <v>133.30000000000001</v>
      </c>
      <c r="BM20" s="134">
        <v>136.1</v>
      </c>
      <c r="BN20" s="134">
        <v>130.19999999999999</v>
      </c>
      <c r="BO20" s="134">
        <v>137.6</v>
      </c>
      <c r="BP20" s="134">
        <v>141.4</v>
      </c>
      <c r="BQ20" s="134">
        <v>142.30000000000001</v>
      </c>
      <c r="BR20" s="134">
        <v>142.4</v>
      </c>
      <c r="BS20" s="134">
        <v>141.19999999999999</v>
      </c>
      <c r="BT20" s="134">
        <v>137.80000000000001</v>
      </c>
      <c r="BU20" s="134">
        <v>130</v>
      </c>
      <c r="BV20" s="134">
        <v>127.3</v>
      </c>
      <c r="BW20" s="134">
        <v>129</v>
      </c>
      <c r="BX20" s="134">
        <v>145.5</v>
      </c>
      <c r="BY20" s="134">
        <v>149.9</v>
      </c>
      <c r="BZ20" s="134">
        <v>150.5</v>
      </c>
      <c r="CA20" s="134">
        <v>154</v>
      </c>
      <c r="CB20" s="134">
        <v>158.4</v>
      </c>
      <c r="CC20" s="134">
        <v>157.6</v>
      </c>
      <c r="CD20" s="134">
        <v>183</v>
      </c>
      <c r="CE20" s="134">
        <v>203.9</v>
      </c>
      <c r="CF20" s="134">
        <v>189.9</v>
      </c>
      <c r="CG20" s="134">
        <v>167.7</v>
      </c>
      <c r="CH20" s="134">
        <v>155.69999999999999</v>
      </c>
      <c r="CI20" s="134">
        <v>168.2</v>
      </c>
      <c r="CJ20" s="134">
        <v>179</v>
      </c>
      <c r="CK20" s="134">
        <v>185.1</v>
      </c>
      <c r="CL20" s="134">
        <v>189.9</v>
      </c>
      <c r="CM20" s="134">
        <v>190.7</v>
      </c>
      <c r="CN20" s="134">
        <v>194.9</v>
      </c>
      <c r="CO20" s="134">
        <v>199.9</v>
      </c>
      <c r="CP20" s="134">
        <v>200.6</v>
      </c>
      <c r="CQ20" s="134">
        <v>202.4</v>
      </c>
      <c r="CR20" s="134">
        <v>177.4</v>
      </c>
      <c r="CS20" s="134">
        <v>182.4</v>
      </c>
      <c r="CT20" s="134">
        <v>182.3</v>
      </c>
      <c r="CU20" s="134">
        <v>180.1</v>
      </c>
      <c r="CV20" s="134">
        <v>187.8</v>
      </c>
      <c r="CW20" s="134">
        <v>194.9</v>
      </c>
      <c r="CX20" s="134">
        <v>199.6</v>
      </c>
      <c r="CY20" s="134">
        <v>200</v>
      </c>
      <c r="CZ20" s="134">
        <v>202.4</v>
      </c>
      <c r="DA20" s="134">
        <v>205.1</v>
      </c>
      <c r="DB20" s="134">
        <v>213.5</v>
      </c>
      <c r="DC20" s="134">
        <v>230.2</v>
      </c>
      <c r="DD20" s="134">
        <v>187.1</v>
      </c>
      <c r="DE20" s="134">
        <v>172.9</v>
      </c>
      <c r="DF20" s="134">
        <v>178.6</v>
      </c>
      <c r="DG20" s="134">
        <v>188.7</v>
      </c>
      <c r="DH20" s="134">
        <v>217.7</v>
      </c>
      <c r="DI20" s="134">
        <v>219</v>
      </c>
      <c r="DJ20" s="134">
        <v>216.5</v>
      </c>
      <c r="DK20" s="134">
        <v>214</v>
      </c>
      <c r="DL20" s="134">
        <v>217.6</v>
      </c>
      <c r="DM20" s="134">
        <v>219</v>
      </c>
      <c r="DN20" s="134">
        <v>209.7</v>
      </c>
      <c r="DO20" s="134">
        <v>237</v>
      </c>
      <c r="DP20" s="134">
        <v>199.2</v>
      </c>
      <c r="DQ20" s="134">
        <v>191.4</v>
      </c>
      <c r="DR20" s="134">
        <v>195.1</v>
      </c>
      <c r="DS20" s="134">
        <v>188</v>
      </c>
      <c r="DT20" s="134">
        <v>209.6</v>
      </c>
      <c r="DU20" s="134">
        <v>223.5</v>
      </c>
      <c r="DV20" s="134">
        <v>220.6</v>
      </c>
      <c r="DW20" s="134">
        <v>218.3</v>
      </c>
      <c r="DX20" s="134">
        <v>230.1</v>
      </c>
      <c r="DY20" s="134">
        <v>235.7</v>
      </c>
      <c r="DZ20" s="134">
        <v>253.8</v>
      </c>
      <c r="EA20" s="135">
        <v>223.1</v>
      </c>
      <c r="EB20" s="136">
        <v>175.9</v>
      </c>
      <c r="EC20" s="136">
        <v>160.4</v>
      </c>
      <c r="ED20" s="134">
        <v>160.19999999999999</v>
      </c>
      <c r="EE20" s="134">
        <v>166.9</v>
      </c>
      <c r="EF20" s="137">
        <v>195.5</v>
      </c>
      <c r="EG20" s="137">
        <v>199.5</v>
      </c>
      <c r="EH20" s="137">
        <v>196</v>
      </c>
      <c r="EI20" s="137">
        <v>215.9</v>
      </c>
      <c r="EJ20" s="136">
        <v>224</v>
      </c>
      <c r="EK20" s="136">
        <v>227.4</v>
      </c>
      <c r="EL20" s="147">
        <v>237.6</v>
      </c>
      <c r="EM20" s="147">
        <v>235.8</v>
      </c>
      <c r="EN20" s="147">
        <v>184.3</v>
      </c>
    </row>
    <row r="21" spans="1:144" ht="15" x14ac:dyDescent="0.25">
      <c r="A21" s="132" t="s">
        <v>1471</v>
      </c>
      <c r="B21" s="132" t="s">
        <v>1472</v>
      </c>
      <c r="C21" s="133">
        <v>5.7299999999999999E-3</v>
      </c>
      <c r="D21" s="134">
        <v>134.69999999999999</v>
      </c>
      <c r="E21" s="134">
        <v>138.69999999999999</v>
      </c>
      <c r="F21" s="134">
        <v>146.9</v>
      </c>
      <c r="G21" s="134">
        <v>151.19999999999999</v>
      </c>
      <c r="H21" s="134">
        <v>153.9</v>
      </c>
      <c r="I21" s="134">
        <v>151.19999999999999</v>
      </c>
      <c r="J21" s="134">
        <v>153.9</v>
      </c>
      <c r="K21" s="134">
        <v>157.6</v>
      </c>
      <c r="L21" s="134">
        <v>148.4</v>
      </c>
      <c r="M21" s="134">
        <v>149.19999999999999</v>
      </c>
      <c r="N21" s="134">
        <v>161.4</v>
      </c>
      <c r="O21" s="134">
        <v>164.8</v>
      </c>
      <c r="P21" s="134">
        <v>166.1</v>
      </c>
      <c r="Q21" s="134">
        <v>166.7</v>
      </c>
      <c r="R21" s="134">
        <v>167.2</v>
      </c>
      <c r="S21" s="134">
        <v>171.6</v>
      </c>
      <c r="T21" s="134">
        <v>174.9</v>
      </c>
      <c r="U21" s="134">
        <v>174.6</v>
      </c>
      <c r="V21" s="134">
        <v>175.9</v>
      </c>
      <c r="W21" s="134">
        <v>180.5</v>
      </c>
      <c r="X21" s="134">
        <v>185.8</v>
      </c>
      <c r="Y21" s="134">
        <v>186.6</v>
      </c>
      <c r="Z21" s="134">
        <v>183.8</v>
      </c>
      <c r="AA21" s="134">
        <v>183.2</v>
      </c>
      <c r="AB21" s="134">
        <v>180.2</v>
      </c>
      <c r="AC21" s="134">
        <v>172.6</v>
      </c>
      <c r="AD21" s="134">
        <v>172.5</v>
      </c>
      <c r="AE21" s="134">
        <v>173</v>
      </c>
      <c r="AF21" s="134">
        <v>166.9</v>
      </c>
      <c r="AG21" s="134">
        <v>162.69999999999999</v>
      </c>
      <c r="AH21" s="134">
        <v>162</v>
      </c>
      <c r="AI21" s="134">
        <v>159.9</v>
      </c>
      <c r="AJ21" s="134">
        <v>157.69999999999999</v>
      </c>
      <c r="AK21" s="134">
        <v>157.80000000000001</v>
      </c>
      <c r="AL21" s="134">
        <v>156.19999999999999</v>
      </c>
      <c r="AM21" s="134">
        <v>155</v>
      </c>
      <c r="AN21" s="134">
        <v>157.19999999999999</v>
      </c>
      <c r="AO21" s="134">
        <v>156.69999999999999</v>
      </c>
      <c r="AP21" s="134">
        <v>157</v>
      </c>
      <c r="AQ21" s="134">
        <v>155</v>
      </c>
      <c r="AR21" s="134">
        <v>155</v>
      </c>
      <c r="AS21" s="134">
        <v>155</v>
      </c>
      <c r="AT21" s="134">
        <v>155</v>
      </c>
      <c r="AU21" s="134">
        <v>155</v>
      </c>
      <c r="AV21" s="134">
        <v>155</v>
      </c>
      <c r="AW21" s="134">
        <v>155</v>
      </c>
      <c r="AX21" s="134">
        <v>155</v>
      </c>
      <c r="AY21" s="134">
        <v>155</v>
      </c>
      <c r="AZ21" s="134">
        <v>153.80000000000001</v>
      </c>
      <c r="BA21" s="134">
        <v>158.30000000000001</v>
      </c>
      <c r="BB21" s="134">
        <v>158.4</v>
      </c>
      <c r="BC21" s="134">
        <v>159.5</v>
      </c>
      <c r="BD21" s="134">
        <v>153.9</v>
      </c>
      <c r="BE21" s="134">
        <v>153.80000000000001</v>
      </c>
      <c r="BF21" s="134">
        <v>157.69999999999999</v>
      </c>
      <c r="BG21" s="134">
        <v>160.4</v>
      </c>
      <c r="BH21" s="134">
        <v>166.1</v>
      </c>
      <c r="BI21" s="134">
        <v>165.5</v>
      </c>
      <c r="BJ21" s="134">
        <v>165.1</v>
      </c>
      <c r="BK21" s="134">
        <v>163</v>
      </c>
      <c r="BL21" s="134">
        <v>162.19999999999999</v>
      </c>
      <c r="BM21" s="134">
        <v>160</v>
      </c>
      <c r="BN21" s="134">
        <v>157.5</v>
      </c>
      <c r="BO21" s="134">
        <v>157.9</v>
      </c>
      <c r="BP21" s="134">
        <v>157.30000000000001</v>
      </c>
      <c r="BQ21" s="134">
        <v>157.80000000000001</v>
      </c>
      <c r="BR21" s="134">
        <v>156.1</v>
      </c>
      <c r="BS21" s="134">
        <v>151.30000000000001</v>
      </c>
      <c r="BT21" s="134">
        <v>144.9</v>
      </c>
      <c r="BU21" s="134">
        <v>141.19999999999999</v>
      </c>
      <c r="BV21" s="134">
        <v>137</v>
      </c>
      <c r="BW21" s="134">
        <v>134.1</v>
      </c>
      <c r="BX21" s="134">
        <v>132.6</v>
      </c>
      <c r="BY21" s="134">
        <v>132.5</v>
      </c>
      <c r="BZ21" s="134">
        <v>132.19999999999999</v>
      </c>
      <c r="CA21" s="134">
        <v>132.30000000000001</v>
      </c>
      <c r="CB21" s="134">
        <v>133.19999999999999</v>
      </c>
      <c r="CC21" s="134">
        <v>132.80000000000001</v>
      </c>
      <c r="CD21" s="134">
        <v>132.19999999999999</v>
      </c>
      <c r="CE21" s="134">
        <v>133</v>
      </c>
      <c r="CF21" s="134">
        <v>134.80000000000001</v>
      </c>
      <c r="CG21" s="134">
        <v>133.6</v>
      </c>
      <c r="CH21" s="134">
        <v>133</v>
      </c>
      <c r="CI21" s="134">
        <v>131.19999999999999</v>
      </c>
      <c r="CJ21" s="134">
        <v>131.9</v>
      </c>
      <c r="CK21" s="134">
        <v>132.19999999999999</v>
      </c>
      <c r="CL21" s="134">
        <v>133</v>
      </c>
      <c r="CM21" s="134">
        <v>132.9</v>
      </c>
      <c r="CN21" s="134">
        <v>134.30000000000001</v>
      </c>
      <c r="CO21" s="134">
        <v>135.9</v>
      </c>
      <c r="CP21" s="134">
        <v>137.69999999999999</v>
      </c>
      <c r="CQ21" s="134">
        <v>142.5</v>
      </c>
      <c r="CR21" s="134">
        <v>141.30000000000001</v>
      </c>
      <c r="CS21" s="134">
        <v>141.80000000000001</v>
      </c>
      <c r="CT21" s="134">
        <v>142.69999999999999</v>
      </c>
      <c r="CU21" s="134">
        <v>142.19999999999999</v>
      </c>
      <c r="CV21" s="134">
        <v>142.19999999999999</v>
      </c>
      <c r="CW21" s="134">
        <v>142.9</v>
      </c>
      <c r="CX21" s="134">
        <v>145.5</v>
      </c>
      <c r="CY21" s="134">
        <v>145.9</v>
      </c>
      <c r="CZ21" s="134">
        <v>145.5</v>
      </c>
      <c r="DA21" s="134">
        <v>147.80000000000001</v>
      </c>
      <c r="DB21" s="134">
        <v>153.4</v>
      </c>
      <c r="DC21" s="134">
        <v>155.6</v>
      </c>
      <c r="DD21" s="134">
        <v>167.4</v>
      </c>
      <c r="DE21" s="134">
        <v>179.5</v>
      </c>
      <c r="DF21" s="134">
        <v>183.7</v>
      </c>
      <c r="DG21" s="134">
        <v>197.2</v>
      </c>
      <c r="DH21" s="134">
        <v>199.8</v>
      </c>
      <c r="DI21" s="134">
        <v>200</v>
      </c>
      <c r="DJ21" s="134">
        <v>201.9</v>
      </c>
      <c r="DK21" s="134">
        <v>206.1</v>
      </c>
      <c r="DL21" s="134">
        <v>217.4</v>
      </c>
      <c r="DM21" s="134">
        <v>220.3</v>
      </c>
      <c r="DN21" s="134">
        <v>224</v>
      </c>
      <c r="DO21" s="134">
        <v>227.2</v>
      </c>
      <c r="DP21" s="134">
        <v>250.3</v>
      </c>
      <c r="DQ21" s="134">
        <v>248.7</v>
      </c>
      <c r="DR21" s="134">
        <v>244.9</v>
      </c>
      <c r="DS21" s="134">
        <v>246.7</v>
      </c>
      <c r="DT21" s="134">
        <v>246.3</v>
      </c>
      <c r="DU21" s="134">
        <v>246.8</v>
      </c>
      <c r="DV21" s="134">
        <v>245</v>
      </c>
      <c r="DW21" s="134">
        <v>250.4</v>
      </c>
      <c r="DX21" s="134">
        <v>257.10000000000002</v>
      </c>
      <c r="DY21" s="134">
        <v>253.3</v>
      </c>
      <c r="DZ21" s="134">
        <v>253.2</v>
      </c>
      <c r="EA21" s="135">
        <v>246.3</v>
      </c>
      <c r="EB21" s="136">
        <v>237.8</v>
      </c>
      <c r="EC21" s="136">
        <v>239.6</v>
      </c>
      <c r="ED21" s="134">
        <v>240.6</v>
      </c>
      <c r="EE21" s="134">
        <v>240.1</v>
      </c>
      <c r="EF21" s="137">
        <v>238.6</v>
      </c>
      <c r="EG21" s="137">
        <v>238.2</v>
      </c>
      <c r="EH21" s="137">
        <v>241.8</v>
      </c>
      <c r="EI21" s="137">
        <v>243.8</v>
      </c>
      <c r="EJ21" s="136">
        <v>249.8</v>
      </c>
      <c r="EK21" s="136">
        <v>250</v>
      </c>
      <c r="EL21" s="147">
        <v>246.4</v>
      </c>
      <c r="EM21" s="147">
        <v>244.2</v>
      </c>
      <c r="EN21" s="147">
        <v>243.2</v>
      </c>
    </row>
    <row r="22" spans="1:144" ht="15" x14ac:dyDescent="0.25">
      <c r="A22" s="132" t="s">
        <v>1473</v>
      </c>
      <c r="B22" s="132" t="s">
        <v>1474</v>
      </c>
      <c r="C22" s="133">
        <v>3.4750800000000002</v>
      </c>
      <c r="D22" s="134">
        <v>114.8</v>
      </c>
      <c r="E22" s="134">
        <v>113.7</v>
      </c>
      <c r="F22" s="134">
        <v>120.5</v>
      </c>
      <c r="G22" s="134">
        <v>123.8</v>
      </c>
      <c r="H22" s="134">
        <v>117.2</v>
      </c>
      <c r="I22" s="134">
        <v>112.7</v>
      </c>
      <c r="J22" s="134">
        <v>112.7</v>
      </c>
      <c r="K22" s="134">
        <v>116.5</v>
      </c>
      <c r="L22" s="134">
        <v>109.8</v>
      </c>
      <c r="M22" s="134">
        <v>113.6</v>
      </c>
      <c r="N22" s="134">
        <v>111.8</v>
      </c>
      <c r="O22" s="134">
        <v>111.7</v>
      </c>
      <c r="P22" s="134">
        <v>115.6</v>
      </c>
      <c r="Q22" s="134">
        <v>125.2</v>
      </c>
      <c r="R22" s="134">
        <v>137.5</v>
      </c>
      <c r="S22" s="134">
        <v>143.5</v>
      </c>
      <c r="T22" s="134">
        <v>160.6</v>
      </c>
      <c r="U22" s="134">
        <v>161.6</v>
      </c>
      <c r="V22" s="134">
        <v>175.6</v>
      </c>
      <c r="W22" s="134">
        <v>173.4</v>
      </c>
      <c r="X22" s="134">
        <v>136.6</v>
      </c>
      <c r="Y22" s="134">
        <v>118.7</v>
      </c>
      <c r="Z22" s="134">
        <v>116.1</v>
      </c>
      <c r="AA22" s="134">
        <v>120.5</v>
      </c>
      <c r="AB22" s="134">
        <v>124.6</v>
      </c>
      <c r="AC22" s="134">
        <v>129.6</v>
      </c>
      <c r="AD22" s="134">
        <v>140.69999999999999</v>
      </c>
      <c r="AE22" s="134">
        <v>167.8</v>
      </c>
      <c r="AF22" s="134">
        <v>175.1</v>
      </c>
      <c r="AG22" s="134">
        <v>165.5</v>
      </c>
      <c r="AH22" s="134">
        <v>158.6</v>
      </c>
      <c r="AI22" s="134">
        <v>155.4</v>
      </c>
      <c r="AJ22" s="134">
        <v>143.6</v>
      </c>
      <c r="AK22" s="134">
        <v>136.5</v>
      </c>
      <c r="AL22" s="134">
        <v>130.69999999999999</v>
      </c>
      <c r="AM22" s="134">
        <v>130.1</v>
      </c>
      <c r="AN22" s="134">
        <v>131.9</v>
      </c>
      <c r="AO22" s="134">
        <v>132</v>
      </c>
      <c r="AP22" s="134">
        <v>138.80000000000001</v>
      </c>
      <c r="AQ22" s="134">
        <v>139.69999999999999</v>
      </c>
      <c r="AR22" s="134">
        <v>149.4</v>
      </c>
      <c r="AS22" s="134">
        <v>149.30000000000001</v>
      </c>
      <c r="AT22" s="134">
        <v>152.1</v>
      </c>
      <c r="AU22" s="134">
        <v>152.80000000000001</v>
      </c>
      <c r="AV22" s="134">
        <v>142.69999999999999</v>
      </c>
      <c r="AW22" s="134">
        <v>134</v>
      </c>
      <c r="AX22" s="134">
        <v>123.5</v>
      </c>
      <c r="AY22" s="134">
        <v>124.7</v>
      </c>
      <c r="AZ22" s="134">
        <v>136.6</v>
      </c>
      <c r="BA22" s="134">
        <v>144.6</v>
      </c>
      <c r="BB22" s="134">
        <v>157</v>
      </c>
      <c r="BC22" s="134">
        <v>155.4</v>
      </c>
      <c r="BD22" s="134">
        <v>149.80000000000001</v>
      </c>
      <c r="BE22" s="134">
        <v>148.69999999999999</v>
      </c>
      <c r="BF22" s="134">
        <v>145.5</v>
      </c>
      <c r="BG22" s="134">
        <v>139.9</v>
      </c>
      <c r="BH22" s="134">
        <v>120.5</v>
      </c>
      <c r="BI22" s="134">
        <v>117.5</v>
      </c>
      <c r="BJ22" s="134">
        <v>120.6</v>
      </c>
      <c r="BK22" s="134">
        <v>128</v>
      </c>
      <c r="BL22" s="134">
        <v>130.80000000000001</v>
      </c>
      <c r="BM22" s="134">
        <v>129.1</v>
      </c>
      <c r="BN22" s="134">
        <v>137.30000000000001</v>
      </c>
      <c r="BO22" s="134">
        <v>176.8</v>
      </c>
      <c r="BP22" s="134">
        <v>191.4</v>
      </c>
      <c r="BQ22" s="134">
        <v>162.80000000000001</v>
      </c>
      <c r="BR22" s="134">
        <v>177.1</v>
      </c>
      <c r="BS22" s="134">
        <v>190.2</v>
      </c>
      <c r="BT22" s="134">
        <v>162.1</v>
      </c>
      <c r="BU22" s="134">
        <v>146.80000000000001</v>
      </c>
      <c r="BV22" s="134">
        <v>134.1</v>
      </c>
      <c r="BW22" s="134">
        <v>132.30000000000001</v>
      </c>
      <c r="BX22" s="134">
        <v>142.9</v>
      </c>
      <c r="BY22" s="134">
        <v>141.1</v>
      </c>
      <c r="BZ22" s="134">
        <v>145.9</v>
      </c>
      <c r="CA22" s="134">
        <v>156.1</v>
      </c>
      <c r="CB22" s="134">
        <v>155.80000000000001</v>
      </c>
      <c r="CC22" s="134">
        <v>154</v>
      </c>
      <c r="CD22" s="134">
        <v>157.80000000000001</v>
      </c>
      <c r="CE22" s="134">
        <v>155.6</v>
      </c>
      <c r="CF22" s="134">
        <v>140.4</v>
      </c>
      <c r="CG22" s="134">
        <v>140.5</v>
      </c>
      <c r="CH22" s="134">
        <v>136.1</v>
      </c>
      <c r="CI22" s="134">
        <v>141.80000000000001</v>
      </c>
      <c r="CJ22" s="134">
        <v>158.5</v>
      </c>
      <c r="CK22" s="134">
        <v>163.69999999999999</v>
      </c>
      <c r="CL22" s="134">
        <v>166.8</v>
      </c>
      <c r="CM22" s="134">
        <v>175.5</v>
      </c>
      <c r="CN22" s="134">
        <v>180.1</v>
      </c>
      <c r="CO22" s="134">
        <v>175.2</v>
      </c>
      <c r="CP22" s="134">
        <v>194.2</v>
      </c>
      <c r="CQ22" s="134">
        <v>199.5</v>
      </c>
      <c r="CR22" s="134">
        <v>195.6</v>
      </c>
      <c r="CS22" s="134">
        <v>180.9</v>
      </c>
      <c r="CT22" s="134">
        <v>157.19999999999999</v>
      </c>
      <c r="CU22" s="134">
        <v>148.69999999999999</v>
      </c>
      <c r="CV22" s="134">
        <v>161.4</v>
      </c>
      <c r="CW22" s="134">
        <v>152.80000000000001</v>
      </c>
      <c r="CX22" s="134">
        <v>159.30000000000001</v>
      </c>
      <c r="CY22" s="134">
        <v>181.8</v>
      </c>
      <c r="CZ22" s="134">
        <v>187.6</v>
      </c>
      <c r="DA22" s="134">
        <v>211.1</v>
      </c>
      <c r="DB22" s="134">
        <v>223.9</v>
      </c>
      <c r="DC22" s="134">
        <v>218.8</v>
      </c>
      <c r="DD22" s="134">
        <v>180.7</v>
      </c>
      <c r="DE22" s="134">
        <v>158.30000000000001</v>
      </c>
      <c r="DF22" s="134">
        <v>160.5</v>
      </c>
      <c r="DG22" s="134">
        <v>154.6</v>
      </c>
      <c r="DH22" s="134">
        <v>170.1</v>
      </c>
      <c r="DI22" s="134">
        <v>159.4</v>
      </c>
      <c r="DJ22" s="134">
        <v>163.5</v>
      </c>
      <c r="DK22" s="134">
        <v>170.1</v>
      </c>
      <c r="DL22" s="134">
        <v>171.5</v>
      </c>
      <c r="DM22" s="134">
        <v>174</v>
      </c>
      <c r="DN22" s="134">
        <v>208.2</v>
      </c>
      <c r="DO22" s="134">
        <v>234.4</v>
      </c>
      <c r="DP22" s="134">
        <v>226.9</v>
      </c>
      <c r="DQ22" s="134">
        <v>201.8</v>
      </c>
      <c r="DR22" s="134">
        <v>192.1</v>
      </c>
      <c r="DS22" s="134">
        <v>178.5</v>
      </c>
      <c r="DT22" s="134">
        <v>198.8</v>
      </c>
      <c r="DU22" s="134">
        <v>208.4</v>
      </c>
      <c r="DV22" s="134">
        <v>229.1</v>
      </c>
      <c r="DW22" s="134">
        <v>208.7</v>
      </c>
      <c r="DX22" s="134">
        <v>216.4</v>
      </c>
      <c r="DY22" s="134">
        <v>215.6</v>
      </c>
      <c r="DZ22" s="134">
        <v>231</v>
      </c>
      <c r="EA22" s="135">
        <v>202</v>
      </c>
      <c r="EB22" s="136">
        <v>173.4</v>
      </c>
      <c r="EC22" s="136">
        <v>171.2</v>
      </c>
      <c r="ED22" s="134">
        <v>173</v>
      </c>
      <c r="EE22" s="134">
        <v>180.7</v>
      </c>
      <c r="EF22" s="137">
        <v>192.2</v>
      </c>
      <c r="EG22" s="137">
        <v>184.2</v>
      </c>
      <c r="EH22" s="137">
        <v>194.3</v>
      </c>
      <c r="EI22" s="137">
        <v>277.10000000000002</v>
      </c>
      <c r="EJ22" s="136">
        <v>263.60000000000002</v>
      </c>
      <c r="EK22" s="136">
        <v>200.3</v>
      </c>
      <c r="EL22" s="147">
        <v>204.9</v>
      </c>
      <c r="EM22" s="147">
        <v>225.2</v>
      </c>
      <c r="EN22" s="147">
        <v>202</v>
      </c>
    </row>
    <row r="23" spans="1:144" ht="15" x14ac:dyDescent="0.25">
      <c r="A23" s="132" t="s">
        <v>1475</v>
      </c>
      <c r="B23" s="132" t="s">
        <v>1476</v>
      </c>
      <c r="C23" s="133">
        <v>1.8744799999999999</v>
      </c>
      <c r="D23" s="134">
        <v>125.6</v>
      </c>
      <c r="E23" s="134">
        <v>123.2</v>
      </c>
      <c r="F23" s="134">
        <v>137</v>
      </c>
      <c r="G23" s="134">
        <v>141.4</v>
      </c>
      <c r="H23" s="134">
        <v>128.9</v>
      </c>
      <c r="I23" s="134">
        <v>120</v>
      </c>
      <c r="J23" s="134">
        <v>119.4</v>
      </c>
      <c r="K23" s="134">
        <v>124.8</v>
      </c>
      <c r="L23" s="134">
        <v>114.3</v>
      </c>
      <c r="M23" s="134">
        <v>117.5</v>
      </c>
      <c r="N23" s="134">
        <v>115.2</v>
      </c>
      <c r="O23" s="134">
        <v>114.5</v>
      </c>
      <c r="P23" s="134">
        <v>123.3</v>
      </c>
      <c r="Q23" s="134">
        <v>140.80000000000001</v>
      </c>
      <c r="R23" s="134">
        <v>164.2</v>
      </c>
      <c r="S23" s="134">
        <v>177</v>
      </c>
      <c r="T23" s="134">
        <v>206.2</v>
      </c>
      <c r="U23" s="134">
        <v>197.8</v>
      </c>
      <c r="V23" s="134">
        <v>222.4</v>
      </c>
      <c r="W23" s="134">
        <v>220.9</v>
      </c>
      <c r="X23" s="134">
        <v>156.4</v>
      </c>
      <c r="Y23" s="134">
        <v>121.8</v>
      </c>
      <c r="Z23" s="134">
        <v>114.6</v>
      </c>
      <c r="AA23" s="134">
        <v>117.2</v>
      </c>
      <c r="AB23" s="134">
        <v>124</v>
      </c>
      <c r="AC23" s="134">
        <v>132.1</v>
      </c>
      <c r="AD23" s="134">
        <v>152.5</v>
      </c>
      <c r="AE23" s="134">
        <v>199.6</v>
      </c>
      <c r="AF23" s="134">
        <v>211.5</v>
      </c>
      <c r="AG23" s="134">
        <v>187.9</v>
      </c>
      <c r="AH23" s="134">
        <v>175.3</v>
      </c>
      <c r="AI23" s="134">
        <v>175.7</v>
      </c>
      <c r="AJ23" s="134">
        <v>157.5</v>
      </c>
      <c r="AK23" s="134">
        <v>142</v>
      </c>
      <c r="AL23" s="134">
        <v>128.5</v>
      </c>
      <c r="AM23" s="134">
        <v>125.9</v>
      </c>
      <c r="AN23" s="134">
        <v>129.19999999999999</v>
      </c>
      <c r="AO23" s="134">
        <v>132.80000000000001</v>
      </c>
      <c r="AP23" s="134">
        <v>145</v>
      </c>
      <c r="AQ23" s="134">
        <v>146.9</v>
      </c>
      <c r="AR23" s="134">
        <v>163.9</v>
      </c>
      <c r="AS23" s="134">
        <v>160.6</v>
      </c>
      <c r="AT23" s="134">
        <v>166.4</v>
      </c>
      <c r="AU23" s="134">
        <v>173.3</v>
      </c>
      <c r="AV23" s="134">
        <v>155.5</v>
      </c>
      <c r="AW23" s="134">
        <v>138.80000000000001</v>
      </c>
      <c r="AX23" s="134">
        <v>117.5</v>
      </c>
      <c r="AY23" s="134">
        <v>119</v>
      </c>
      <c r="AZ23" s="134">
        <v>134.80000000000001</v>
      </c>
      <c r="BA23" s="134">
        <v>151.30000000000001</v>
      </c>
      <c r="BB23" s="134">
        <v>172</v>
      </c>
      <c r="BC23" s="134">
        <v>165.4</v>
      </c>
      <c r="BD23" s="134">
        <v>151.19999999999999</v>
      </c>
      <c r="BE23" s="134">
        <v>144.69999999999999</v>
      </c>
      <c r="BF23" s="134">
        <v>146.69999999999999</v>
      </c>
      <c r="BG23" s="134">
        <v>143.30000000000001</v>
      </c>
      <c r="BH23" s="134">
        <v>113.7</v>
      </c>
      <c r="BI23" s="134">
        <v>106.2</v>
      </c>
      <c r="BJ23" s="134">
        <v>108.1</v>
      </c>
      <c r="BK23" s="134">
        <v>118.4</v>
      </c>
      <c r="BL23" s="134">
        <v>124</v>
      </c>
      <c r="BM23" s="134">
        <v>123.5</v>
      </c>
      <c r="BN23" s="134">
        <v>135.5</v>
      </c>
      <c r="BO23" s="134">
        <v>201.8</v>
      </c>
      <c r="BP23" s="134">
        <v>219</v>
      </c>
      <c r="BQ23" s="134">
        <v>167</v>
      </c>
      <c r="BR23" s="134">
        <v>200.5</v>
      </c>
      <c r="BS23" s="134">
        <v>229.1</v>
      </c>
      <c r="BT23" s="134">
        <v>177.8</v>
      </c>
      <c r="BU23" s="134">
        <v>149.5</v>
      </c>
      <c r="BV23" s="134">
        <v>124.6</v>
      </c>
      <c r="BW23" s="134">
        <v>115.2</v>
      </c>
      <c r="BX23" s="134">
        <v>123.5</v>
      </c>
      <c r="BY23" s="134">
        <v>127.9</v>
      </c>
      <c r="BZ23" s="134">
        <v>147</v>
      </c>
      <c r="CA23" s="134">
        <v>174.4</v>
      </c>
      <c r="CB23" s="134">
        <v>175.2</v>
      </c>
      <c r="CC23" s="134">
        <v>160.1</v>
      </c>
      <c r="CD23" s="134">
        <v>163.69999999999999</v>
      </c>
      <c r="CE23" s="134">
        <v>167.9</v>
      </c>
      <c r="CF23" s="134">
        <v>143.5</v>
      </c>
      <c r="CG23" s="134">
        <v>143.4</v>
      </c>
      <c r="CH23" s="134">
        <v>132.80000000000001</v>
      </c>
      <c r="CI23" s="134">
        <v>142.9</v>
      </c>
      <c r="CJ23" s="134">
        <v>162.19999999999999</v>
      </c>
      <c r="CK23" s="134">
        <v>174.7</v>
      </c>
      <c r="CL23" s="134">
        <v>183.5</v>
      </c>
      <c r="CM23" s="134">
        <v>192.7</v>
      </c>
      <c r="CN23" s="134">
        <v>197.8</v>
      </c>
      <c r="CO23" s="134">
        <v>191</v>
      </c>
      <c r="CP23" s="134">
        <v>227.5</v>
      </c>
      <c r="CQ23" s="134">
        <v>244.3</v>
      </c>
      <c r="CR23" s="134">
        <v>243.2</v>
      </c>
      <c r="CS23" s="134">
        <v>216.1</v>
      </c>
      <c r="CT23" s="134">
        <v>172.6</v>
      </c>
      <c r="CU23" s="134">
        <v>158.1</v>
      </c>
      <c r="CV23" s="134">
        <v>167.3</v>
      </c>
      <c r="CW23" s="134">
        <v>153.30000000000001</v>
      </c>
      <c r="CX23" s="134">
        <v>166.6</v>
      </c>
      <c r="CY23" s="134">
        <v>208.5</v>
      </c>
      <c r="CZ23" s="134">
        <v>212.1</v>
      </c>
      <c r="DA23" s="134">
        <v>263.8</v>
      </c>
      <c r="DB23" s="134">
        <v>288.3</v>
      </c>
      <c r="DC23" s="134">
        <v>281.60000000000002</v>
      </c>
      <c r="DD23" s="134">
        <v>213.9</v>
      </c>
      <c r="DE23" s="134">
        <v>170.6</v>
      </c>
      <c r="DF23" s="134">
        <v>167.5</v>
      </c>
      <c r="DG23" s="134">
        <v>149.9</v>
      </c>
      <c r="DH23" s="134">
        <v>152.30000000000001</v>
      </c>
      <c r="DI23" s="134">
        <v>142.30000000000001</v>
      </c>
      <c r="DJ23" s="134">
        <v>165.3</v>
      </c>
      <c r="DK23" s="134">
        <v>191.2</v>
      </c>
      <c r="DL23" s="134">
        <v>185.3</v>
      </c>
      <c r="DM23" s="134">
        <v>178.5</v>
      </c>
      <c r="DN23" s="134">
        <v>238</v>
      </c>
      <c r="DO23" s="134">
        <v>291.3</v>
      </c>
      <c r="DP23" s="134">
        <v>281.2</v>
      </c>
      <c r="DQ23" s="134">
        <v>236</v>
      </c>
      <c r="DR23" s="134">
        <v>212.7</v>
      </c>
      <c r="DS23" s="134">
        <v>179.7</v>
      </c>
      <c r="DT23" s="134">
        <v>187.7</v>
      </c>
      <c r="DU23" s="134">
        <v>224.2</v>
      </c>
      <c r="DV23" s="134">
        <v>259.10000000000002</v>
      </c>
      <c r="DW23" s="134">
        <v>226.1</v>
      </c>
      <c r="DX23" s="134">
        <v>226.9</v>
      </c>
      <c r="DY23" s="134">
        <v>249.3</v>
      </c>
      <c r="DZ23" s="134">
        <v>279.89999999999998</v>
      </c>
      <c r="EA23" s="135">
        <v>232.8</v>
      </c>
      <c r="EB23" s="136">
        <v>180.1</v>
      </c>
      <c r="EC23" s="136">
        <v>173.5</v>
      </c>
      <c r="ED23" s="134">
        <v>166.8</v>
      </c>
      <c r="EE23" s="134">
        <v>175.7</v>
      </c>
      <c r="EF23" s="137">
        <v>183.9</v>
      </c>
      <c r="EG23" s="137">
        <v>178.3</v>
      </c>
      <c r="EH23" s="137">
        <v>202.7</v>
      </c>
      <c r="EI23" s="137">
        <v>367.2</v>
      </c>
      <c r="EJ23" s="136">
        <v>336.7</v>
      </c>
      <c r="EK23" s="136">
        <v>211.9</v>
      </c>
      <c r="EL23" s="147">
        <v>221.6</v>
      </c>
      <c r="EM23" s="147">
        <v>257.10000000000002</v>
      </c>
      <c r="EN23" s="147">
        <v>226.2</v>
      </c>
    </row>
    <row r="24" spans="1:144" ht="15" x14ac:dyDescent="0.25">
      <c r="A24" s="132" t="s">
        <v>1477</v>
      </c>
      <c r="B24" s="132" t="s">
        <v>1478</v>
      </c>
      <c r="C24" s="133">
        <v>0.27737000000000001</v>
      </c>
      <c r="D24" s="134">
        <v>142.4</v>
      </c>
      <c r="E24" s="134">
        <v>155.9</v>
      </c>
      <c r="F24" s="134">
        <v>186.5</v>
      </c>
      <c r="G24" s="134">
        <v>194.6</v>
      </c>
      <c r="H24" s="134">
        <v>198</v>
      </c>
      <c r="I24" s="134">
        <v>189.4</v>
      </c>
      <c r="J24" s="134">
        <v>172.9</v>
      </c>
      <c r="K24" s="134">
        <v>171.1</v>
      </c>
      <c r="L24" s="134">
        <v>147.9</v>
      </c>
      <c r="M24" s="134">
        <v>142.30000000000001</v>
      </c>
      <c r="N24" s="134">
        <v>129.80000000000001</v>
      </c>
      <c r="O24" s="134">
        <v>124.1</v>
      </c>
      <c r="P24" s="134">
        <v>148.9</v>
      </c>
      <c r="Q24" s="134">
        <v>168.5</v>
      </c>
      <c r="R24" s="134">
        <v>176.9</v>
      </c>
      <c r="S24" s="134">
        <v>181.1</v>
      </c>
      <c r="T24" s="134">
        <v>170.8</v>
      </c>
      <c r="U24" s="134">
        <v>162.4</v>
      </c>
      <c r="V24" s="134">
        <v>187.9</v>
      </c>
      <c r="W24" s="134">
        <v>249.9</v>
      </c>
      <c r="X24" s="134">
        <v>213.8</v>
      </c>
      <c r="Y24" s="134">
        <v>155.6</v>
      </c>
      <c r="Z24" s="134">
        <v>144.30000000000001</v>
      </c>
      <c r="AA24" s="134">
        <v>158.30000000000001</v>
      </c>
      <c r="AB24" s="134">
        <v>188.9</v>
      </c>
      <c r="AC24" s="134">
        <v>224</v>
      </c>
      <c r="AD24" s="134">
        <v>248.5</v>
      </c>
      <c r="AE24" s="134">
        <v>265.89999999999998</v>
      </c>
      <c r="AF24" s="134">
        <v>289.89999999999998</v>
      </c>
      <c r="AG24" s="134">
        <v>310.7</v>
      </c>
      <c r="AH24" s="134">
        <v>315.39999999999998</v>
      </c>
      <c r="AI24" s="134">
        <v>320.2</v>
      </c>
      <c r="AJ24" s="134">
        <v>201.1</v>
      </c>
      <c r="AK24" s="134">
        <v>137.5</v>
      </c>
      <c r="AL24" s="134">
        <v>116.2</v>
      </c>
      <c r="AM24" s="134">
        <v>109.2</v>
      </c>
      <c r="AN24" s="134">
        <v>100.5</v>
      </c>
      <c r="AO24" s="134">
        <v>105.5</v>
      </c>
      <c r="AP24" s="134">
        <v>118.4</v>
      </c>
      <c r="AQ24" s="134">
        <v>130.6</v>
      </c>
      <c r="AR24" s="134">
        <v>132</v>
      </c>
      <c r="AS24" s="134">
        <v>131.19999999999999</v>
      </c>
      <c r="AT24" s="134">
        <v>138.19999999999999</v>
      </c>
      <c r="AU24" s="134">
        <v>152.19999999999999</v>
      </c>
      <c r="AV24" s="134">
        <v>137.19999999999999</v>
      </c>
      <c r="AW24" s="134">
        <v>123</v>
      </c>
      <c r="AX24" s="134">
        <v>127.6</v>
      </c>
      <c r="AY24" s="134">
        <v>133.19999999999999</v>
      </c>
      <c r="AZ24" s="134">
        <v>167.7</v>
      </c>
      <c r="BA24" s="134">
        <v>194.1</v>
      </c>
      <c r="BB24" s="134">
        <v>214.3</v>
      </c>
      <c r="BC24" s="134">
        <v>230.4</v>
      </c>
      <c r="BD24" s="134">
        <v>235.5</v>
      </c>
      <c r="BE24" s="134">
        <v>229.8</v>
      </c>
      <c r="BF24" s="134">
        <v>214.7</v>
      </c>
      <c r="BG24" s="134">
        <v>201.8</v>
      </c>
      <c r="BH24" s="134">
        <v>128.5</v>
      </c>
      <c r="BI24" s="134">
        <v>102.5</v>
      </c>
      <c r="BJ24" s="134">
        <v>96.8</v>
      </c>
      <c r="BK24" s="134">
        <v>91.1</v>
      </c>
      <c r="BL24" s="134">
        <v>99.5</v>
      </c>
      <c r="BM24" s="134">
        <v>109</v>
      </c>
      <c r="BN24" s="134">
        <v>112.5</v>
      </c>
      <c r="BO24" s="134">
        <v>132.6</v>
      </c>
      <c r="BP24" s="134">
        <v>132</v>
      </c>
      <c r="BQ24" s="134">
        <v>122.3</v>
      </c>
      <c r="BR24" s="134">
        <v>119.6</v>
      </c>
      <c r="BS24" s="134">
        <v>119.6</v>
      </c>
      <c r="BT24" s="134">
        <v>117.7</v>
      </c>
      <c r="BU24" s="134">
        <v>111.4</v>
      </c>
      <c r="BV24" s="134">
        <v>108.1</v>
      </c>
      <c r="BW24" s="134">
        <v>130.5</v>
      </c>
      <c r="BX24" s="134">
        <v>170.8</v>
      </c>
      <c r="BY24" s="134">
        <v>205.5</v>
      </c>
      <c r="BZ24" s="134">
        <v>224.6</v>
      </c>
      <c r="CA24" s="134">
        <v>232.3</v>
      </c>
      <c r="CB24" s="134">
        <v>226</v>
      </c>
      <c r="CC24" s="134">
        <v>220</v>
      </c>
      <c r="CD24" s="134">
        <v>232.6</v>
      </c>
      <c r="CE24" s="134">
        <v>225.5</v>
      </c>
      <c r="CF24" s="134">
        <v>167</v>
      </c>
      <c r="CG24" s="134">
        <v>141.4</v>
      </c>
      <c r="CH24" s="134">
        <v>131.4</v>
      </c>
      <c r="CI24" s="134">
        <v>133.80000000000001</v>
      </c>
      <c r="CJ24" s="134">
        <v>143.1</v>
      </c>
      <c r="CK24" s="134">
        <v>157.9</v>
      </c>
      <c r="CL24" s="134">
        <v>170.1</v>
      </c>
      <c r="CM24" s="134">
        <v>176.2</v>
      </c>
      <c r="CN24" s="134">
        <v>175.7</v>
      </c>
      <c r="CO24" s="134">
        <v>170.4</v>
      </c>
      <c r="CP24" s="134">
        <v>187</v>
      </c>
      <c r="CQ24" s="134">
        <v>206.3</v>
      </c>
      <c r="CR24" s="134">
        <v>250.6</v>
      </c>
      <c r="CS24" s="134">
        <v>262.3</v>
      </c>
      <c r="CT24" s="134">
        <v>211.2</v>
      </c>
      <c r="CU24" s="134">
        <v>215.9</v>
      </c>
      <c r="CV24" s="134">
        <v>231.9</v>
      </c>
      <c r="CW24" s="134">
        <v>240.9</v>
      </c>
      <c r="CX24" s="134">
        <v>265.7</v>
      </c>
      <c r="CY24" s="134">
        <v>297.89999999999998</v>
      </c>
      <c r="CZ24" s="134">
        <v>322.3</v>
      </c>
      <c r="DA24" s="134">
        <v>372.6</v>
      </c>
      <c r="DB24" s="134">
        <v>410</v>
      </c>
      <c r="DC24" s="134">
        <v>491.1</v>
      </c>
      <c r="DD24" s="134">
        <v>364.4</v>
      </c>
      <c r="DE24" s="134">
        <v>200.7</v>
      </c>
      <c r="DF24" s="134">
        <v>147.5</v>
      </c>
      <c r="DG24" s="134">
        <v>143.80000000000001</v>
      </c>
      <c r="DH24" s="134">
        <v>162.30000000000001</v>
      </c>
      <c r="DI24" s="134">
        <v>178</v>
      </c>
      <c r="DJ24" s="134">
        <v>183.1</v>
      </c>
      <c r="DK24" s="134">
        <v>188.6</v>
      </c>
      <c r="DL24" s="134">
        <v>201.8</v>
      </c>
      <c r="DM24" s="134">
        <v>190.2</v>
      </c>
      <c r="DN24" s="134">
        <v>204.6</v>
      </c>
      <c r="DO24" s="134">
        <v>254.5</v>
      </c>
      <c r="DP24" s="134">
        <v>209.6</v>
      </c>
      <c r="DQ24" s="134">
        <v>171.7</v>
      </c>
      <c r="DR24" s="134">
        <v>170.6</v>
      </c>
      <c r="DS24" s="134">
        <v>179.2</v>
      </c>
      <c r="DT24" s="134">
        <v>194.5</v>
      </c>
      <c r="DU24" s="134">
        <v>232</v>
      </c>
      <c r="DV24" s="134">
        <v>255.2</v>
      </c>
      <c r="DW24" s="134">
        <v>289.5</v>
      </c>
      <c r="DX24" s="134">
        <v>291.39999999999998</v>
      </c>
      <c r="DY24" s="134">
        <v>284.89999999999998</v>
      </c>
      <c r="DZ24" s="134">
        <v>296.60000000000002</v>
      </c>
      <c r="EA24" s="135">
        <v>289.5</v>
      </c>
      <c r="EB24" s="136">
        <v>256.5</v>
      </c>
      <c r="EC24" s="136">
        <v>188.5</v>
      </c>
      <c r="ED24" s="134">
        <v>146</v>
      </c>
      <c r="EE24" s="134">
        <v>135.19999999999999</v>
      </c>
      <c r="EF24" s="137">
        <v>157</v>
      </c>
      <c r="EG24" s="137">
        <v>190</v>
      </c>
      <c r="EH24" s="137">
        <v>204</v>
      </c>
      <c r="EI24" s="137">
        <v>220.3</v>
      </c>
      <c r="EJ24" s="136">
        <v>221.4</v>
      </c>
      <c r="EK24" s="136">
        <v>213</v>
      </c>
      <c r="EL24" s="147">
        <v>209.7</v>
      </c>
      <c r="EM24" s="147">
        <v>210.7</v>
      </c>
      <c r="EN24" s="147">
        <v>191.1</v>
      </c>
    </row>
    <row r="25" spans="1:144" ht="15" x14ac:dyDescent="0.25">
      <c r="A25" s="132" t="s">
        <v>1479</v>
      </c>
      <c r="B25" s="132" t="s">
        <v>1480</v>
      </c>
      <c r="C25" s="133">
        <v>2.051E-2</v>
      </c>
      <c r="D25" s="134">
        <v>106.9</v>
      </c>
      <c r="E25" s="134">
        <v>107.8</v>
      </c>
      <c r="F25" s="134">
        <v>103.8</v>
      </c>
      <c r="G25" s="134">
        <v>107.9</v>
      </c>
      <c r="H25" s="134">
        <v>107</v>
      </c>
      <c r="I25" s="134">
        <v>111.9</v>
      </c>
      <c r="J25" s="134">
        <v>113.6</v>
      </c>
      <c r="K25" s="134">
        <v>116.7</v>
      </c>
      <c r="L25" s="134">
        <v>93.7</v>
      </c>
      <c r="M25" s="134">
        <v>78.099999999999994</v>
      </c>
      <c r="N25" s="134">
        <v>77.7</v>
      </c>
      <c r="O25" s="134">
        <v>77.599999999999994</v>
      </c>
      <c r="P25" s="134">
        <v>77.5</v>
      </c>
      <c r="Q25" s="134">
        <v>77.2</v>
      </c>
      <c r="R25" s="134">
        <v>77.2</v>
      </c>
      <c r="S25" s="134">
        <v>77.2</v>
      </c>
      <c r="T25" s="134">
        <v>83</v>
      </c>
      <c r="U25" s="134">
        <v>112.1</v>
      </c>
      <c r="V25" s="134">
        <v>144</v>
      </c>
      <c r="W25" s="134">
        <v>190.6</v>
      </c>
      <c r="X25" s="134">
        <v>120.9</v>
      </c>
      <c r="Y25" s="134">
        <v>99.9</v>
      </c>
      <c r="Z25" s="134">
        <v>99.9</v>
      </c>
      <c r="AA25" s="134">
        <v>96.7</v>
      </c>
      <c r="AB25" s="134">
        <v>93.3</v>
      </c>
      <c r="AC25" s="134">
        <v>89.1</v>
      </c>
      <c r="AD25" s="134">
        <v>103.4</v>
      </c>
      <c r="AE25" s="134">
        <v>171.3</v>
      </c>
      <c r="AF25" s="134">
        <v>174.3</v>
      </c>
      <c r="AG25" s="134">
        <v>157.69999999999999</v>
      </c>
      <c r="AH25" s="134">
        <v>156.6</v>
      </c>
      <c r="AI25" s="134">
        <v>131.80000000000001</v>
      </c>
      <c r="AJ25" s="134">
        <v>122.9</v>
      </c>
      <c r="AK25" s="134">
        <v>71.599999999999994</v>
      </c>
      <c r="AL25" s="134">
        <v>71</v>
      </c>
      <c r="AM25" s="134">
        <v>71</v>
      </c>
      <c r="AN25" s="134">
        <v>71</v>
      </c>
      <c r="AO25" s="134">
        <v>71</v>
      </c>
      <c r="AP25" s="134">
        <v>71</v>
      </c>
      <c r="AQ25" s="134">
        <v>71</v>
      </c>
      <c r="AR25" s="134">
        <v>71</v>
      </c>
      <c r="AS25" s="134">
        <v>71</v>
      </c>
      <c r="AT25" s="134">
        <v>71</v>
      </c>
      <c r="AU25" s="134">
        <v>71</v>
      </c>
      <c r="AV25" s="134">
        <v>71</v>
      </c>
      <c r="AW25" s="134">
        <v>71</v>
      </c>
      <c r="AX25" s="134">
        <v>71</v>
      </c>
      <c r="AY25" s="134">
        <v>71</v>
      </c>
      <c r="AZ25" s="134">
        <v>71</v>
      </c>
      <c r="BA25" s="134">
        <v>71</v>
      </c>
      <c r="BB25" s="134">
        <v>71</v>
      </c>
      <c r="BC25" s="134">
        <v>71</v>
      </c>
      <c r="BD25" s="134">
        <v>71</v>
      </c>
      <c r="BE25" s="134">
        <v>71</v>
      </c>
      <c r="BF25" s="134">
        <v>71</v>
      </c>
      <c r="BG25" s="134">
        <v>71</v>
      </c>
      <c r="BH25" s="134">
        <v>71</v>
      </c>
      <c r="BI25" s="134">
        <v>71</v>
      </c>
      <c r="BJ25" s="134">
        <v>71</v>
      </c>
      <c r="BK25" s="134">
        <v>71</v>
      </c>
      <c r="BL25" s="134">
        <v>71</v>
      </c>
      <c r="BM25" s="134">
        <v>71</v>
      </c>
      <c r="BN25" s="134">
        <v>71</v>
      </c>
      <c r="BO25" s="134">
        <v>71</v>
      </c>
      <c r="BP25" s="134">
        <v>71</v>
      </c>
      <c r="BQ25" s="134">
        <v>71</v>
      </c>
      <c r="BR25" s="134">
        <v>71</v>
      </c>
      <c r="BS25" s="134">
        <v>71</v>
      </c>
      <c r="BT25" s="134">
        <v>71</v>
      </c>
      <c r="BU25" s="134">
        <v>71</v>
      </c>
      <c r="BV25" s="134">
        <v>71</v>
      </c>
      <c r="BW25" s="134">
        <v>71</v>
      </c>
      <c r="BX25" s="134">
        <v>71</v>
      </c>
      <c r="BY25" s="134">
        <v>71</v>
      </c>
      <c r="BZ25" s="134">
        <v>71</v>
      </c>
      <c r="CA25" s="134">
        <v>71</v>
      </c>
      <c r="CB25" s="134">
        <v>71</v>
      </c>
      <c r="CC25" s="134">
        <v>71</v>
      </c>
      <c r="CD25" s="134">
        <v>71</v>
      </c>
      <c r="CE25" s="134">
        <v>71</v>
      </c>
      <c r="CF25" s="134">
        <v>71</v>
      </c>
      <c r="CG25" s="134">
        <v>61.4</v>
      </c>
      <c r="CH25" s="134">
        <v>64.2</v>
      </c>
      <c r="CI25" s="134">
        <v>69.8</v>
      </c>
      <c r="CJ25" s="134">
        <v>68.099999999999994</v>
      </c>
      <c r="CK25" s="134">
        <v>68.099999999999994</v>
      </c>
      <c r="CL25" s="134">
        <v>68.099999999999994</v>
      </c>
      <c r="CM25" s="134">
        <v>68.099999999999994</v>
      </c>
      <c r="CN25" s="134">
        <v>68.099999999999994</v>
      </c>
      <c r="CO25" s="134">
        <v>68.099999999999994</v>
      </c>
      <c r="CP25" s="134">
        <v>68.099999999999994</v>
      </c>
      <c r="CQ25" s="134">
        <v>74.7</v>
      </c>
      <c r="CR25" s="134">
        <v>65.7</v>
      </c>
      <c r="CS25" s="134">
        <v>70.8</v>
      </c>
      <c r="CT25" s="134">
        <v>69.099999999999994</v>
      </c>
      <c r="CU25" s="134">
        <v>66.099999999999994</v>
      </c>
      <c r="CV25" s="134">
        <v>68.099999999999994</v>
      </c>
      <c r="CW25" s="134">
        <v>68.099999999999994</v>
      </c>
      <c r="CX25" s="134">
        <v>68.099999999999994</v>
      </c>
      <c r="CY25" s="134">
        <v>68.099999999999994</v>
      </c>
      <c r="CZ25" s="134">
        <v>68.099999999999994</v>
      </c>
      <c r="DA25" s="134">
        <v>68.099999999999994</v>
      </c>
      <c r="DB25" s="134">
        <v>68.099999999999994</v>
      </c>
      <c r="DC25" s="134">
        <v>73.900000000000006</v>
      </c>
      <c r="DD25" s="134">
        <v>80.3</v>
      </c>
      <c r="DE25" s="134">
        <v>67.099999999999994</v>
      </c>
      <c r="DF25" s="134">
        <v>69.7</v>
      </c>
      <c r="DG25" s="134">
        <v>71.3</v>
      </c>
      <c r="DH25" s="134">
        <v>77.900000000000006</v>
      </c>
      <c r="DI25" s="134">
        <v>77.900000000000006</v>
      </c>
      <c r="DJ25" s="134">
        <v>76.5</v>
      </c>
      <c r="DK25" s="134">
        <v>77.900000000000006</v>
      </c>
      <c r="DL25" s="134">
        <v>77.900000000000006</v>
      </c>
      <c r="DM25" s="134">
        <v>77.900000000000006</v>
      </c>
      <c r="DN25" s="134">
        <v>77.900000000000006</v>
      </c>
      <c r="DO25" s="134">
        <v>83.8</v>
      </c>
      <c r="DP25" s="134">
        <v>98</v>
      </c>
      <c r="DQ25" s="134">
        <v>86.1</v>
      </c>
      <c r="DR25" s="134">
        <v>83.5</v>
      </c>
      <c r="DS25" s="134">
        <v>96</v>
      </c>
      <c r="DT25" s="134">
        <v>106.2</v>
      </c>
      <c r="DU25" s="134">
        <v>106.9</v>
      </c>
      <c r="DV25" s="134">
        <v>106.9</v>
      </c>
      <c r="DW25" s="134">
        <v>106.9</v>
      </c>
      <c r="DX25" s="134">
        <v>106.9</v>
      </c>
      <c r="DY25" s="134">
        <v>106.9</v>
      </c>
      <c r="DZ25" s="134">
        <v>106.9</v>
      </c>
      <c r="EA25" s="135">
        <v>102.2</v>
      </c>
      <c r="EB25" s="136">
        <v>80.400000000000006</v>
      </c>
      <c r="EC25" s="136">
        <v>77.900000000000006</v>
      </c>
      <c r="ED25" s="134">
        <v>93.2</v>
      </c>
      <c r="EE25" s="134">
        <v>95.5</v>
      </c>
      <c r="EF25" s="137">
        <v>94.3</v>
      </c>
      <c r="EG25" s="137">
        <v>94.4</v>
      </c>
      <c r="EH25" s="137">
        <v>94.4</v>
      </c>
      <c r="EI25" s="137">
        <v>94.4</v>
      </c>
      <c r="EJ25" s="136">
        <v>94.4</v>
      </c>
      <c r="EK25" s="136">
        <v>94.4</v>
      </c>
      <c r="EL25" s="147">
        <v>94.4</v>
      </c>
      <c r="EM25" s="147">
        <v>103.2</v>
      </c>
      <c r="EN25" s="147">
        <v>96.5</v>
      </c>
    </row>
    <row r="26" spans="1:144" ht="15" x14ac:dyDescent="0.25">
      <c r="A26" s="132" t="s">
        <v>1481</v>
      </c>
      <c r="B26" s="132" t="s">
        <v>1482</v>
      </c>
      <c r="C26" s="133">
        <v>0.16445000000000001</v>
      </c>
      <c r="D26" s="134">
        <v>72.8</v>
      </c>
      <c r="E26" s="134">
        <v>72</v>
      </c>
      <c r="F26" s="134">
        <v>80.099999999999994</v>
      </c>
      <c r="G26" s="134">
        <v>94.1</v>
      </c>
      <c r="H26" s="134">
        <v>105.6</v>
      </c>
      <c r="I26" s="134">
        <v>104.5</v>
      </c>
      <c r="J26" s="134">
        <v>111.8</v>
      </c>
      <c r="K26" s="134">
        <v>145.19999999999999</v>
      </c>
      <c r="L26" s="134">
        <v>161.6</v>
      </c>
      <c r="M26" s="134">
        <v>190</v>
      </c>
      <c r="N26" s="134">
        <v>216.2</v>
      </c>
      <c r="O26" s="134">
        <v>159.1</v>
      </c>
      <c r="P26" s="134">
        <v>145.19999999999999</v>
      </c>
      <c r="Q26" s="134">
        <v>141.69999999999999</v>
      </c>
      <c r="R26" s="134">
        <v>190.8</v>
      </c>
      <c r="S26" s="134">
        <v>279</v>
      </c>
      <c r="T26" s="134">
        <v>441.3</v>
      </c>
      <c r="U26" s="134">
        <v>491</v>
      </c>
      <c r="V26" s="134">
        <v>530.9</v>
      </c>
      <c r="W26" s="134">
        <v>392.7</v>
      </c>
      <c r="X26" s="134">
        <v>210.1</v>
      </c>
      <c r="Y26" s="134">
        <v>163.30000000000001</v>
      </c>
      <c r="Z26" s="134">
        <v>133.1</v>
      </c>
      <c r="AA26" s="134">
        <v>126.8</v>
      </c>
      <c r="AB26" s="134">
        <v>130.69999999999999</v>
      </c>
      <c r="AC26" s="134">
        <v>139.5</v>
      </c>
      <c r="AD26" s="134">
        <v>185</v>
      </c>
      <c r="AE26" s="134">
        <v>243.4</v>
      </c>
      <c r="AF26" s="134">
        <v>232</v>
      </c>
      <c r="AG26" s="134">
        <v>206.1</v>
      </c>
      <c r="AH26" s="134">
        <v>201.8</v>
      </c>
      <c r="AI26" s="134">
        <v>204.4</v>
      </c>
      <c r="AJ26" s="134">
        <v>208.7</v>
      </c>
      <c r="AK26" s="134">
        <v>193.5</v>
      </c>
      <c r="AL26" s="134">
        <v>198</v>
      </c>
      <c r="AM26" s="134">
        <v>185</v>
      </c>
      <c r="AN26" s="134">
        <v>171.8</v>
      </c>
      <c r="AO26" s="134">
        <v>179.9</v>
      </c>
      <c r="AP26" s="134">
        <v>204.2</v>
      </c>
      <c r="AQ26" s="134">
        <v>275.5</v>
      </c>
      <c r="AR26" s="134">
        <v>440.2</v>
      </c>
      <c r="AS26" s="134">
        <v>460.3</v>
      </c>
      <c r="AT26" s="134">
        <v>369.4</v>
      </c>
      <c r="AU26" s="134">
        <v>269.89999999999998</v>
      </c>
      <c r="AV26" s="134">
        <v>209.5</v>
      </c>
      <c r="AW26" s="134">
        <v>184.3</v>
      </c>
      <c r="AX26" s="134">
        <v>144.9</v>
      </c>
      <c r="AY26" s="134">
        <v>133.19999999999999</v>
      </c>
      <c r="AZ26" s="134">
        <v>123.5</v>
      </c>
      <c r="BA26" s="134">
        <v>117.4</v>
      </c>
      <c r="BB26" s="134">
        <v>123.5</v>
      </c>
      <c r="BC26" s="134">
        <v>129.5</v>
      </c>
      <c r="BD26" s="134">
        <v>117</v>
      </c>
      <c r="BE26" s="134">
        <v>107.8</v>
      </c>
      <c r="BF26" s="134">
        <v>104.3</v>
      </c>
      <c r="BG26" s="134">
        <v>120.6</v>
      </c>
      <c r="BH26" s="134">
        <v>122.2</v>
      </c>
      <c r="BI26" s="134">
        <v>117.8</v>
      </c>
      <c r="BJ26" s="134">
        <v>114.5</v>
      </c>
      <c r="BK26" s="134">
        <v>110.6</v>
      </c>
      <c r="BL26" s="134">
        <v>107.9</v>
      </c>
      <c r="BM26" s="134">
        <v>102.3</v>
      </c>
      <c r="BN26" s="134">
        <v>111.8</v>
      </c>
      <c r="BO26" s="134">
        <v>117.2</v>
      </c>
      <c r="BP26" s="134">
        <v>220.5</v>
      </c>
      <c r="BQ26" s="134">
        <v>193.8</v>
      </c>
      <c r="BR26" s="134">
        <v>237.6</v>
      </c>
      <c r="BS26" s="134">
        <v>335.5</v>
      </c>
      <c r="BT26" s="134">
        <v>363</v>
      </c>
      <c r="BU26" s="134">
        <v>346.2</v>
      </c>
      <c r="BV26" s="134">
        <v>250.7</v>
      </c>
      <c r="BW26" s="134">
        <v>157.30000000000001</v>
      </c>
      <c r="BX26" s="134">
        <v>122.6</v>
      </c>
      <c r="BY26" s="134">
        <v>115.8</v>
      </c>
      <c r="BZ26" s="134">
        <v>135.30000000000001</v>
      </c>
      <c r="CA26" s="134">
        <v>169</v>
      </c>
      <c r="CB26" s="134">
        <v>163.30000000000001</v>
      </c>
      <c r="CC26" s="134">
        <v>147.80000000000001</v>
      </c>
      <c r="CD26" s="134">
        <v>162.30000000000001</v>
      </c>
      <c r="CE26" s="134">
        <v>175.8</v>
      </c>
      <c r="CF26" s="134">
        <v>131.30000000000001</v>
      </c>
      <c r="CG26" s="134">
        <v>119.1</v>
      </c>
      <c r="CH26" s="134">
        <v>105.3</v>
      </c>
      <c r="CI26" s="134">
        <v>108</v>
      </c>
      <c r="CJ26" s="134">
        <v>118.6</v>
      </c>
      <c r="CK26" s="134">
        <v>134.19999999999999</v>
      </c>
      <c r="CL26" s="134">
        <v>157.80000000000001</v>
      </c>
      <c r="CM26" s="134">
        <v>181.9</v>
      </c>
      <c r="CN26" s="134">
        <v>217.2</v>
      </c>
      <c r="CO26" s="134">
        <v>328.7</v>
      </c>
      <c r="CP26" s="134">
        <v>356.8</v>
      </c>
      <c r="CQ26" s="134">
        <v>478.7</v>
      </c>
      <c r="CR26" s="134">
        <v>729.8</v>
      </c>
      <c r="CS26" s="134">
        <v>468.5</v>
      </c>
      <c r="CT26" s="134">
        <v>276.2</v>
      </c>
      <c r="CU26" s="134">
        <v>229.3</v>
      </c>
      <c r="CV26" s="134">
        <v>204.4</v>
      </c>
      <c r="CW26" s="134">
        <v>142</v>
      </c>
      <c r="CX26" s="134">
        <v>133.69999999999999</v>
      </c>
      <c r="CY26" s="134">
        <v>135.4</v>
      </c>
      <c r="CZ26" s="134">
        <v>142.4</v>
      </c>
      <c r="DA26" s="134">
        <v>224.7</v>
      </c>
      <c r="DB26" s="134">
        <v>387.1</v>
      </c>
      <c r="DC26" s="134">
        <v>442.3</v>
      </c>
      <c r="DD26" s="134">
        <v>330.7</v>
      </c>
      <c r="DE26" s="134">
        <v>316</v>
      </c>
      <c r="DF26" s="134">
        <v>362.6</v>
      </c>
      <c r="DG26" s="134">
        <v>241.1</v>
      </c>
      <c r="DH26" s="134">
        <v>164.1</v>
      </c>
      <c r="DI26" s="134">
        <v>175</v>
      </c>
      <c r="DJ26" s="134">
        <v>219.7</v>
      </c>
      <c r="DK26" s="134">
        <v>232.9</v>
      </c>
      <c r="DL26" s="134">
        <v>231.8</v>
      </c>
      <c r="DM26" s="134">
        <v>220.4</v>
      </c>
      <c r="DN26" s="134">
        <v>293.10000000000002</v>
      </c>
      <c r="DO26" s="134">
        <v>290.2</v>
      </c>
      <c r="DP26" s="134">
        <v>267.60000000000002</v>
      </c>
      <c r="DQ26" s="134">
        <v>265.5</v>
      </c>
      <c r="DR26" s="134">
        <v>266.8</v>
      </c>
      <c r="DS26" s="134">
        <v>218.6</v>
      </c>
      <c r="DT26" s="134">
        <v>157.5</v>
      </c>
      <c r="DU26" s="134">
        <v>139.30000000000001</v>
      </c>
      <c r="DV26" s="134">
        <v>150.4</v>
      </c>
      <c r="DW26" s="134">
        <v>172.5</v>
      </c>
      <c r="DX26" s="134">
        <v>174.4</v>
      </c>
      <c r="DY26" s="134">
        <v>174.2</v>
      </c>
      <c r="DZ26" s="134">
        <v>205.1</v>
      </c>
      <c r="EA26" s="135">
        <v>234.5</v>
      </c>
      <c r="EB26" s="136">
        <v>198.1</v>
      </c>
      <c r="EC26" s="136">
        <v>198.6</v>
      </c>
      <c r="ED26" s="134">
        <v>159.5</v>
      </c>
      <c r="EE26" s="134">
        <v>138.1</v>
      </c>
      <c r="EF26" s="137">
        <v>128.19999999999999</v>
      </c>
      <c r="EG26" s="137">
        <v>129.19999999999999</v>
      </c>
      <c r="EH26" s="137">
        <v>144.4</v>
      </c>
      <c r="EI26" s="137">
        <v>184.8</v>
      </c>
      <c r="EJ26" s="136">
        <v>229.2</v>
      </c>
      <c r="EK26" s="136">
        <v>270.10000000000002</v>
      </c>
      <c r="EL26" s="147">
        <v>343.4</v>
      </c>
      <c r="EM26" s="147">
        <v>471.3</v>
      </c>
      <c r="EN26" s="147">
        <v>372.6</v>
      </c>
    </row>
    <row r="27" spans="1:144" ht="15" x14ac:dyDescent="0.25">
      <c r="A27" s="132" t="s">
        <v>1483</v>
      </c>
      <c r="B27" s="132" t="s">
        <v>1484</v>
      </c>
      <c r="C27" s="133">
        <v>7.213E-2</v>
      </c>
      <c r="D27" s="134">
        <v>87.5</v>
      </c>
      <c r="E27" s="134">
        <v>89.2</v>
      </c>
      <c r="F27" s="134">
        <v>87</v>
      </c>
      <c r="G27" s="134">
        <v>83.6</v>
      </c>
      <c r="H27" s="134">
        <v>80.3</v>
      </c>
      <c r="I27" s="134">
        <v>93.7</v>
      </c>
      <c r="J27" s="134">
        <v>101.9</v>
      </c>
      <c r="K27" s="134">
        <v>94.7</v>
      </c>
      <c r="L27" s="134">
        <v>101.9</v>
      </c>
      <c r="M27" s="134">
        <v>116.8</v>
      </c>
      <c r="N27" s="134">
        <v>143.69999999999999</v>
      </c>
      <c r="O27" s="134">
        <v>157.1</v>
      </c>
      <c r="P27" s="134">
        <v>162.6</v>
      </c>
      <c r="Q27" s="134">
        <v>155.1</v>
      </c>
      <c r="R27" s="134">
        <v>146.6</v>
      </c>
      <c r="S27" s="134">
        <v>150.30000000000001</v>
      </c>
      <c r="T27" s="134">
        <v>175.9</v>
      </c>
      <c r="U27" s="134">
        <v>188.6</v>
      </c>
      <c r="V27" s="134">
        <v>198.2</v>
      </c>
      <c r="W27" s="134">
        <v>196.2</v>
      </c>
      <c r="X27" s="134">
        <v>209.9</v>
      </c>
      <c r="Y27" s="134">
        <v>216</v>
      </c>
      <c r="Z27" s="134">
        <v>220.4</v>
      </c>
      <c r="AA27" s="134">
        <v>199.1</v>
      </c>
      <c r="AB27" s="134">
        <v>191.6</v>
      </c>
      <c r="AC27" s="134">
        <v>171.3</v>
      </c>
      <c r="AD27" s="134">
        <v>151.4</v>
      </c>
      <c r="AE27" s="134">
        <v>140.1</v>
      </c>
      <c r="AF27" s="134">
        <v>134.30000000000001</v>
      </c>
      <c r="AG27" s="134">
        <v>129.9</v>
      </c>
      <c r="AH27" s="134">
        <v>129.4</v>
      </c>
      <c r="AI27" s="134">
        <v>126.5</v>
      </c>
      <c r="AJ27" s="134">
        <v>123.4</v>
      </c>
      <c r="AK27" s="134">
        <v>111.3</v>
      </c>
      <c r="AL27" s="134">
        <v>107.6</v>
      </c>
      <c r="AM27" s="134">
        <v>114.6</v>
      </c>
      <c r="AN27" s="134">
        <v>115.2</v>
      </c>
      <c r="AO27" s="134">
        <v>114</v>
      </c>
      <c r="AP27" s="134">
        <v>112.1</v>
      </c>
      <c r="AQ27" s="134">
        <v>108.5</v>
      </c>
      <c r="AR27" s="134">
        <v>104.8</v>
      </c>
      <c r="AS27" s="134">
        <v>109.2</v>
      </c>
      <c r="AT27" s="134">
        <v>110.7</v>
      </c>
      <c r="AU27" s="134">
        <v>107.5</v>
      </c>
      <c r="AV27" s="134">
        <v>106.6</v>
      </c>
      <c r="AW27" s="134">
        <v>103.2</v>
      </c>
      <c r="AX27" s="134">
        <v>107.1</v>
      </c>
      <c r="AY27" s="134">
        <v>110.4</v>
      </c>
      <c r="AZ27" s="134">
        <v>124.1</v>
      </c>
      <c r="BA27" s="134">
        <v>130.19999999999999</v>
      </c>
      <c r="BB27" s="134">
        <v>132.19999999999999</v>
      </c>
      <c r="BC27" s="134">
        <v>140.9</v>
      </c>
      <c r="BD27" s="134">
        <v>171.7</v>
      </c>
      <c r="BE27" s="134">
        <v>181.6</v>
      </c>
      <c r="BF27" s="134">
        <v>186.8</v>
      </c>
      <c r="BG27" s="134">
        <v>194.6</v>
      </c>
      <c r="BH27" s="134">
        <v>199</v>
      </c>
      <c r="BI27" s="134">
        <v>196.7</v>
      </c>
      <c r="BJ27" s="134">
        <v>197.5</v>
      </c>
      <c r="BK27" s="134">
        <v>207.8</v>
      </c>
      <c r="BL27" s="134">
        <v>205.1</v>
      </c>
      <c r="BM27" s="134">
        <v>206.7</v>
      </c>
      <c r="BN27" s="134">
        <v>197.4</v>
      </c>
      <c r="BO27" s="134">
        <v>199.4</v>
      </c>
      <c r="BP27" s="134">
        <v>194.7</v>
      </c>
      <c r="BQ27" s="134">
        <v>185.9</v>
      </c>
      <c r="BR27" s="134">
        <v>177.6</v>
      </c>
      <c r="BS27" s="134">
        <v>163.4</v>
      </c>
      <c r="BT27" s="134">
        <v>156.1</v>
      </c>
      <c r="BU27" s="134">
        <v>147.1</v>
      </c>
      <c r="BV27" s="134">
        <v>141.5</v>
      </c>
      <c r="BW27" s="134">
        <v>148.80000000000001</v>
      </c>
      <c r="BX27" s="134">
        <v>151.5</v>
      </c>
      <c r="BY27" s="134">
        <v>135.80000000000001</v>
      </c>
      <c r="BZ27" s="134">
        <v>124.8</v>
      </c>
      <c r="CA27" s="134">
        <v>123.4</v>
      </c>
      <c r="CB27" s="134">
        <v>123.2</v>
      </c>
      <c r="CC27" s="134">
        <v>131.5</v>
      </c>
      <c r="CD27" s="134">
        <v>133.5</v>
      </c>
      <c r="CE27" s="134">
        <v>132.4</v>
      </c>
      <c r="CF27" s="134">
        <v>137.9</v>
      </c>
      <c r="CG27" s="134">
        <v>144.30000000000001</v>
      </c>
      <c r="CH27" s="134">
        <v>140.19999999999999</v>
      </c>
      <c r="CI27" s="134">
        <v>145.6</v>
      </c>
      <c r="CJ27" s="134">
        <v>152.4</v>
      </c>
      <c r="CK27" s="134">
        <v>155.5</v>
      </c>
      <c r="CL27" s="134">
        <v>156.5</v>
      </c>
      <c r="CM27" s="134">
        <v>155.19999999999999</v>
      </c>
      <c r="CN27" s="134">
        <v>155.69999999999999</v>
      </c>
      <c r="CO27" s="134">
        <v>156.5</v>
      </c>
      <c r="CP27" s="134">
        <v>153</v>
      </c>
      <c r="CQ27" s="134">
        <v>166.5</v>
      </c>
      <c r="CR27" s="134">
        <v>175.4</v>
      </c>
      <c r="CS27" s="134">
        <v>181.2</v>
      </c>
      <c r="CT27" s="134">
        <v>186.1</v>
      </c>
      <c r="CU27" s="134">
        <v>188.6</v>
      </c>
      <c r="CV27" s="134">
        <v>198.9</v>
      </c>
      <c r="CW27" s="134">
        <v>188.6</v>
      </c>
      <c r="CX27" s="134">
        <v>179.4</v>
      </c>
      <c r="CY27" s="134">
        <v>166.1</v>
      </c>
      <c r="CZ27" s="134">
        <v>162.80000000000001</v>
      </c>
      <c r="DA27" s="134">
        <v>163</v>
      </c>
      <c r="DB27" s="134">
        <v>163.30000000000001</v>
      </c>
      <c r="DC27" s="134">
        <v>156.19999999999999</v>
      </c>
      <c r="DD27" s="134">
        <v>150</v>
      </c>
      <c r="DE27" s="134">
        <v>152.80000000000001</v>
      </c>
      <c r="DF27" s="134">
        <v>154.30000000000001</v>
      </c>
      <c r="DG27" s="134">
        <v>151.4</v>
      </c>
      <c r="DH27" s="134">
        <v>154.4</v>
      </c>
      <c r="DI27" s="134">
        <v>154.30000000000001</v>
      </c>
      <c r="DJ27" s="134">
        <v>149.9</v>
      </c>
      <c r="DK27" s="134">
        <v>149.30000000000001</v>
      </c>
      <c r="DL27" s="134">
        <v>146.80000000000001</v>
      </c>
      <c r="DM27" s="134">
        <v>143.5</v>
      </c>
      <c r="DN27" s="134">
        <v>142.5</v>
      </c>
      <c r="DO27" s="134">
        <v>151.9</v>
      </c>
      <c r="DP27" s="134">
        <v>168.9</v>
      </c>
      <c r="DQ27" s="134">
        <v>180.7</v>
      </c>
      <c r="DR27" s="134">
        <v>181.1</v>
      </c>
      <c r="DS27" s="134">
        <v>196.3</v>
      </c>
      <c r="DT27" s="134">
        <v>211.1</v>
      </c>
      <c r="DU27" s="134">
        <v>214.5</v>
      </c>
      <c r="DV27" s="134">
        <v>223</v>
      </c>
      <c r="DW27" s="134">
        <v>242.5</v>
      </c>
      <c r="DX27" s="134">
        <v>255.9</v>
      </c>
      <c r="DY27" s="134">
        <v>265.7</v>
      </c>
      <c r="DZ27" s="134">
        <v>285.60000000000002</v>
      </c>
      <c r="EA27" s="135">
        <v>277.3</v>
      </c>
      <c r="EB27" s="136">
        <v>255.6</v>
      </c>
      <c r="EC27" s="136">
        <v>256.89999999999998</v>
      </c>
      <c r="ED27" s="134">
        <v>247.9</v>
      </c>
      <c r="EE27" s="134">
        <v>252.2</v>
      </c>
      <c r="EF27" s="137">
        <v>262.5</v>
      </c>
      <c r="EG27" s="137">
        <v>253.8</v>
      </c>
      <c r="EH27" s="137">
        <v>244</v>
      </c>
      <c r="EI27" s="137">
        <v>230.2</v>
      </c>
      <c r="EJ27" s="136">
        <v>230.7</v>
      </c>
      <c r="EK27" s="136">
        <v>234.5</v>
      </c>
      <c r="EL27" s="147">
        <v>233</v>
      </c>
      <c r="EM27" s="147">
        <v>238</v>
      </c>
      <c r="EN27" s="147">
        <v>232.5</v>
      </c>
    </row>
    <row r="28" spans="1:144" ht="15" x14ac:dyDescent="0.25">
      <c r="A28" s="132" t="s">
        <v>1485</v>
      </c>
      <c r="B28" s="132" t="s">
        <v>1486</v>
      </c>
      <c r="C28" s="133">
        <v>2.1239999999999998E-2</v>
      </c>
      <c r="D28" s="134">
        <v>74.2</v>
      </c>
      <c r="E28" s="134">
        <v>75.400000000000006</v>
      </c>
      <c r="F28" s="134">
        <v>97.4</v>
      </c>
      <c r="G28" s="134">
        <v>102.7</v>
      </c>
      <c r="H28" s="134">
        <v>107.8</v>
      </c>
      <c r="I28" s="134">
        <v>117.3</v>
      </c>
      <c r="J28" s="134">
        <v>123.6</v>
      </c>
      <c r="K28" s="134">
        <v>128.6</v>
      </c>
      <c r="L28" s="134">
        <v>134.9</v>
      </c>
      <c r="M28" s="134">
        <v>149.80000000000001</v>
      </c>
      <c r="N28" s="134">
        <v>155</v>
      </c>
      <c r="O28" s="134">
        <v>189.5</v>
      </c>
      <c r="P28" s="134">
        <v>237.4</v>
      </c>
      <c r="Q28" s="134">
        <v>296.10000000000002</v>
      </c>
      <c r="R28" s="134">
        <v>340.6</v>
      </c>
      <c r="S28" s="134">
        <v>368.5</v>
      </c>
      <c r="T28" s="134">
        <v>326.7</v>
      </c>
      <c r="U28" s="134">
        <v>258.39999999999998</v>
      </c>
      <c r="V28" s="134">
        <v>238</v>
      </c>
      <c r="W28" s="134">
        <v>220.3</v>
      </c>
      <c r="X28" s="134">
        <v>235.6</v>
      </c>
      <c r="Y28" s="134">
        <v>265.5</v>
      </c>
      <c r="Z28" s="134">
        <v>275.60000000000002</v>
      </c>
      <c r="AA28" s="134">
        <v>299.89999999999998</v>
      </c>
      <c r="AB28" s="134">
        <v>351.5</v>
      </c>
      <c r="AC28" s="134">
        <v>362.5</v>
      </c>
      <c r="AD28" s="134">
        <v>353.4</v>
      </c>
      <c r="AE28" s="134">
        <v>360.3</v>
      </c>
      <c r="AF28" s="134">
        <v>313.5</v>
      </c>
      <c r="AG28" s="134">
        <v>240.4</v>
      </c>
      <c r="AH28" s="134">
        <v>224.4</v>
      </c>
      <c r="AI28" s="134">
        <v>190.7</v>
      </c>
      <c r="AJ28" s="134">
        <v>182.6</v>
      </c>
      <c r="AK28" s="134">
        <v>199</v>
      </c>
      <c r="AL28" s="134">
        <v>213</v>
      </c>
      <c r="AM28" s="134">
        <v>203.4</v>
      </c>
      <c r="AN28" s="134">
        <v>202.8</v>
      </c>
      <c r="AO28" s="134">
        <v>220.4</v>
      </c>
      <c r="AP28" s="134">
        <v>271.2</v>
      </c>
      <c r="AQ28" s="134">
        <v>245.2</v>
      </c>
      <c r="AR28" s="134">
        <v>195</v>
      </c>
      <c r="AS28" s="134">
        <v>187.6</v>
      </c>
      <c r="AT28" s="134">
        <v>176</v>
      </c>
      <c r="AU28" s="134">
        <v>151.30000000000001</v>
      </c>
      <c r="AV28" s="134">
        <v>148.30000000000001</v>
      </c>
      <c r="AW28" s="134">
        <v>147.69999999999999</v>
      </c>
      <c r="AX28" s="134">
        <v>137</v>
      </c>
      <c r="AY28" s="134">
        <v>134.6</v>
      </c>
      <c r="AZ28" s="134">
        <v>130.1</v>
      </c>
      <c r="BA28" s="134">
        <v>152.1</v>
      </c>
      <c r="BB28" s="134">
        <v>160.69999999999999</v>
      </c>
      <c r="BC28" s="134">
        <v>152.5</v>
      </c>
      <c r="BD28" s="134">
        <v>169.6</v>
      </c>
      <c r="BE28" s="134">
        <v>170.1</v>
      </c>
      <c r="BF28" s="134">
        <v>161.9</v>
      </c>
      <c r="BG28" s="134">
        <v>139</v>
      </c>
      <c r="BH28" s="134">
        <v>129.30000000000001</v>
      </c>
      <c r="BI28" s="134">
        <v>119.6</v>
      </c>
      <c r="BJ28" s="134">
        <v>108</v>
      </c>
      <c r="BK28" s="134">
        <v>110</v>
      </c>
      <c r="BL28" s="134">
        <v>113.1</v>
      </c>
      <c r="BM28" s="134">
        <v>115.9</v>
      </c>
      <c r="BN28" s="134">
        <v>126.7</v>
      </c>
      <c r="BO28" s="134">
        <v>138.9</v>
      </c>
      <c r="BP28" s="134">
        <v>151.69999999999999</v>
      </c>
      <c r="BQ28" s="134">
        <v>158.19999999999999</v>
      </c>
      <c r="BR28" s="134">
        <v>149.4</v>
      </c>
      <c r="BS28" s="134">
        <v>129.1</v>
      </c>
      <c r="BT28" s="134">
        <v>123.5</v>
      </c>
      <c r="BU28" s="134">
        <v>121.1</v>
      </c>
      <c r="BV28" s="134">
        <v>120.5</v>
      </c>
      <c r="BW28" s="134">
        <v>124.2</v>
      </c>
      <c r="BX28" s="134">
        <v>135.6</v>
      </c>
      <c r="BY28" s="134">
        <v>193.2</v>
      </c>
      <c r="BZ28" s="134">
        <v>193.8</v>
      </c>
      <c r="CA28" s="134">
        <v>200.9</v>
      </c>
      <c r="CB28" s="134">
        <v>217.1</v>
      </c>
      <c r="CC28" s="134">
        <v>213.4</v>
      </c>
      <c r="CD28" s="134">
        <v>235</v>
      </c>
      <c r="CE28" s="134">
        <v>228.6</v>
      </c>
      <c r="CF28" s="134">
        <v>218.3</v>
      </c>
      <c r="CG28" s="134">
        <v>237.6</v>
      </c>
      <c r="CH28" s="134">
        <v>252.5</v>
      </c>
      <c r="CI28" s="134">
        <v>264.39999999999998</v>
      </c>
      <c r="CJ28" s="134">
        <v>285.5</v>
      </c>
      <c r="CK28" s="134">
        <v>299</v>
      </c>
      <c r="CL28" s="134">
        <v>336.1</v>
      </c>
      <c r="CM28" s="134">
        <v>414.5</v>
      </c>
      <c r="CN28" s="134">
        <v>440.6</v>
      </c>
      <c r="CO28" s="134">
        <v>378.7</v>
      </c>
      <c r="CP28" s="134">
        <v>346.6</v>
      </c>
      <c r="CQ28" s="134">
        <v>307.7</v>
      </c>
      <c r="CR28" s="134">
        <v>248.2</v>
      </c>
      <c r="CS28" s="134">
        <v>238.5</v>
      </c>
      <c r="CT28" s="134">
        <v>218.8</v>
      </c>
      <c r="CU28" s="134">
        <v>213.1</v>
      </c>
      <c r="CV28" s="134">
        <v>231.3</v>
      </c>
      <c r="CW28" s="134">
        <v>232.8</v>
      </c>
      <c r="CX28" s="134">
        <v>252.1</v>
      </c>
      <c r="CY28" s="134">
        <v>256.10000000000002</v>
      </c>
      <c r="CZ28" s="134">
        <v>258.8</v>
      </c>
      <c r="DA28" s="134">
        <v>225.5</v>
      </c>
      <c r="DB28" s="134">
        <v>201.8</v>
      </c>
      <c r="DC28" s="134">
        <v>156.5</v>
      </c>
      <c r="DD28" s="134">
        <v>130.9</v>
      </c>
      <c r="DE28" s="134">
        <v>127.8</v>
      </c>
      <c r="DF28" s="134">
        <v>109.1</v>
      </c>
      <c r="DG28" s="134">
        <v>113.4</v>
      </c>
      <c r="DH28" s="134">
        <v>119.6</v>
      </c>
      <c r="DI28" s="134">
        <v>125.4</v>
      </c>
      <c r="DJ28" s="134">
        <v>148.69999999999999</v>
      </c>
      <c r="DK28" s="134">
        <v>168</v>
      </c>
      <c r="DL28" s="134">
        <v>153.5</v>
      </c>
      <c r="DM28" s="134">
        <v>156</v>
      </c>
      <c r="DN28" s="134">
        <v>158.5</v>
      </c>
      <c r="DO28" s="134">
        <v>155.19999999999999</v>
      </c>
      <c r="DP28" s="134">
        <v>129.80000000000001</v>
      </c>
      <c r="DQ28" s="134">
        <v>110.6</v>
      </c>
      <c r="DR28" s="134">
        <v>107.6</v>
      </c>
      <c r="DS28" s="134">
        <v>129.6</v>
      </c>
      <c r="DT28" s="134">
        <v>132.69999999999999</v>
      </c>
      <c r="DU28" s="134">
        <v>134.69999999999999</v>
      </c>
      <c r="DV28" s="134">
        <v>137.4</v>
      </c>
      <c r="DW28" s="134">
        <v>157.4</v>
      </c>
      <c r="DX28" s="134">
        <v>158.19999999999999</v>
      </c>
      <c r="DY28" s="134">
        <v>169.8</v>
      </c>
      <c r="DZ28" s="134">
        <v>173.1</v>
      </c>
      <c r="EA28" s="135">
        <v>170</v>
      </c>
      <c r="EB28" s="136">
        <v>173.8</v>
      </c>
      <c r="EC28" s="136">
        <v>184.8</v>
      </c>
      <c r="ED28" s="134">
        <v>194.3</v>
      </c>
      <c r="EE28" s="134">
        <v>221</v>
      </c>
      <c r="EF28" s="137">
        <v>292.3</v>
      </c>
      <c r="EG28" s="137">
        <v>433.1</v>
      </c>
      <c r="EH28" s="137">
        <v>477.5</v>
      </c>
      <c r="EI28" s="137">
        <v>544.1</v>
      </c>
      <c r="EJ28" s="136">
        <v>609</v>
      </c>
      <c r="EK28" s="136">
        <v>608.79999999999995</v>
      </c>
      <c r="EL28" s="147">
        <v>494.2</v>
      </c>
      <c r="EM28" s="147">
        <v>440</v>
      </c>
      <c r="EN28" s="147">
        <v>375.8</v>
      </c>
    </row>
    <row r="29" spans="1:144" ht="15" x14ac:dyDescent="0.25">
      <c r="A29" s="132" t="s">
        <v>1487</v>
      </c>
      <c r="B29" s="132" t="s">
        <v>1488</v>
      </c>
      <c r="C29" s="133">
        <v>0.13653999999999999</v>
      </c>
      <c r="D29" s="134">
        <v>112.2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185.2</v>
      </c>
      <c r="L29" s="134">
        <v>122.5</v>
      </c>
      <c r="M29" s="134">
        <v>113.1</v>
      </c>
      <c r="N29" s="134">
        <v>101.1</v>
      </c>
      <c r="O29" s="134">
        <v>103.3</v>
      </c>
      <c r="P29" s="134">
        <v>116.7</v>
      </c>
      <c r="Q29" s="134">
        <v>0</v>
      </c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236.2</v>
      </c>
      <c r="X29" s="134">
        <v>169.5</v>
      </c>
      <c r="Y29" s="134">
        <v>109.2</v>
      </c>
      <c r="Z29" s="134">
        <v>102.7</v>
      </c>
      <c r="AA29" s="134">
        <v>128.9</v>
      </c>
      <c r="AB29" s="134">
        <v>140.30000000000001</v>
      </c>
      <c r="AC29" s="134">
        <v>0</v>
      </c>
      <c r="AD29" s="134">
        <v>0</v>
      </c>
      <c r="AE29" s="134">
        <v>0</v>
      </c>
      <c r="AF29" s="134">
        <v>0</v>
      </c>
      <c r="AG29" s="134">
        <v>0</v>
      </c>
      <c r="AH29" s="134">
        <v>0</v>
      </c>
      <c r="AI29" s="134">
        <v>212.8</v>
      </c>
      <c r="AJ29" s="134">
        <v>162.1</v>
      </c>
      <c r="AK29" s="134">
        <v>171.7</v>
      </c>
      <c r="AL29" s="134">
        <v>158.9</v>
      </c>
      <c r="AM29" s="134">
        <v>174.2</v>
      </c>
      <c r="AN29" s="134">
        <v>186.7</v>
      </c>
      <c r="AO29" s="134">
        <v>0</v>
      </c>
      <c r="AP29" s="134">
        <v>0</v>
      </c>
      <c r="AQ29" s="134">
        <v>0</v>
      </c>
      <c r="AR29" s="134">
        <v>0</v>
      </c>
      <c r="AS29" s="134">
        <v>0</v>
      </c>
      <c r="AT29" s="134">
        <v>0</v>
      </c>
      <c r="AU29" s="134">
        <v>242</v>
      </c>
      <c r="AV29" s="134">
        <v>174.1</v>
      </c>
      <c r="AW29" s="134">
        <v>148.19999999999999</v>
      </c>
      <c r="AX29" s="134">
        <v>125.3</v>
      </c>
      <c r="AY29" s="134">
        <v>142.69999999999999</v>
      </c>
      <c r="AZ29" s="134">
        <v>189.8</v>
      </c>
      <c r="BA29" s="134">
        <v>0</v>
      </c>
      <c r="BB29" s="134">
        <v>0</v>
      </c>
      <c r="BC29" s="134">
        <v>0</v>
      </c>
      <c r="BD29" s="134">
        <v>0</v>
      </c>
      <c r="BE29" s="134">
        <v>0</v>
      </c>
      <c r="BF29" s="134">
        <v>0</v>
      </c>
      <c r="BG29" s="134">
        <v>263.5</v>
      </c>
      <c r="BH29" s="134">
        <v>147.6</v>
      </c>
      <c r="BI29" s="134">
        <v>102.8</v>
      </c>
      <c r="BJ29" s="134">
        <v>101.1</v>
      </c>
      <c r="BK29" s="134">
        <v>121.2</v>
      </c>
      <c r="BL29" s="134">
        <v>161.9</v>
      </c>
      <c r="BM29" s="134">
        <v>0</v>
      </c>
      <c r="BN29" s="134">
        <v>0</v>
      </c>
      <c r="BO29" s="134">
        <v>0</v>
      </c>
      <c r="BP29" s="134">
        <v>0</v>
      </c>
      <c r="BQ29" s="134">
        <v>0</v>
      </c>
      <c r="BR29" s="134">
        <v>0</v>
      </c>
      <c r="BS29" s="134">
        <v>191.1</v>
      </c>
      <c r="BT29" s="134">
        <v>137.19999999999999</v>
      </c>
      <c r="BU29" s="134">
        <v>119.5</v>
      </c>
      <c r="BV29" s="134">
        <v>100.9</v>
      </c>
      <c r="BW29" s="134">
        <v>99.3</v>
      </c>
      <c r="BX29" s="134">
        <v>156.1</v>
      </c>
      <c r="BY29" s="134">
        <v>0</v>
      </c>
      <c r="BZ29" s="134">
        <v>0</v>
      </c>
      <c r="CA29" s="134">
        <v>0</v>
      </c>
      <c r="CB29" s="134">
        <v>0</v>
      </c>
      <c r="CC29" s="134">
        <v>0</v>
      </c>
      <c r="CD29" s="134">
        <v>0</v>
      </c>
      <c r="CE29" s="134">
        <v>327.8</v>
      </c>
      <c r="CF29" s="134">
        <v>220.9</v>
      </c>
      <c r="CG29" s="134">
        <v>135</v>
      </c>
      <c r="CH29" s="134">
        <v>107.5</v>
      </c>
      <c r="CI29" s="134">
        <v>126.3</v>
      </c>
      <c r="CJ29" s="134">
        <v>193.9</v>
      </c>
      <c r="CK29" s="134">
        <v>0</v>
      </c>
      <c r="CL29" s="134">
        <v>0</v>
      </c>
      <c r="CM29" s="134">
        <v>0</v>
      </c>
      <c r="CN29" s="134">
        <v>0</v>
      </c>
      <c r="CO29" s="134">
        <v>0</v>
      </c>
      <c r="CP29" s="134">
        <v>0</v>
      </c>
      <c r="CQ29" s="134">
        <v>309.2</v>
      </c>
      <c r="CR29" s="134">
        <v>154.4</v>
      </c>
      <c r="CS29" s="134">
        <v>151.30000000000001</v>
      </c>
      <c r="CT29" s="134">
        <v>147.30000000000001</v>
      </c>
      <c r="CU29" s="134">
        <v>129.4</v>
      </c>
      <c r="CV29" s="134">
        <v>156.4</v>
      </c>
      <c r="CW29" s="134">
        <v>0</v>
      </c>
      <c r="CX29" s="134">
        <v>0</v>
      </c>
      <c r="CY29" s="134">
        <v>0</v>
      </c>
      <c r="CZ29" s="134">
        <v>0</v>
      </c>
      <c r="DA29" s="134">
        <v>0</v>
      </c>
      <c r="DB29" s="134">
        <v>0</v>
      </c>
      <c r="DC29" s="134">
        <v>253.1</v>
      </c>
      <c r="DD29" s="134">
        <v>164</v>
      </c>
      <c r="DE29" s="134">
        <v>106.5</v>
      </c>
      <c r="DF29" s="134">
        <v>115.4</v>
      </c>
      <c r="DG29" s="134">
        <v>151.30000000000001</v>
      </c>
      <c r="DH29" s="134">
        <v>251.9</v>
      </c>
      <c r="DI29" s="134">
        <v>0</v>
      </c>
      <c r="DJ29" s="134">
        <v>0</v>
      </c>
      <c r="DK29" s="134">
        <v>0</v>
      </c>
      <c r="DL29" s="134">
        <v>0</v>
      </c>
      <c r="DM29" s="134">
        <v>0</v>
      </c>
      <c r="DN29" s="134">
        <v>0</v>
      </c>
      <c r="DO29" s="134">
        <v>335.4</v>
      </c>
      <c r="DP29" s="134">
        <v>192.9</v>
      </c>
      <c r="DQ29" s="134">
        <v>152</v>
      </c>
      <c r="DR29" s="134">
        <v>158.69999999999999</v>
      </c>
      <c r="DS29" s="134">
        <v>159.6</v>
      </c>
      <c r="DT29" s="134">
        <v>238.4</v>
      </c>
      <c r="DU29" s="134">
        <v>0</v>
      </c>
      <c r="DV29" s="134">
        <v>0</v>
      </c>
      <c r="DW29" s="134">
        <v>0</v>
      </c>
      <c r="DX29" s="134">
        <v>0</v>
      </c>
      <c r="DY29" s="134">
        <v>0</v>
      </c>
      <c r="DZ29" s="134">
        <v>0</v>
      </c>
      <c r="EA29" s="135">
        <v>353.3</v>
      </c>
      <c r="EB29" s="136">
        <v>157.30000000000001</v>
      </c>
      <c r="EC29" s="136">
        <v>113.5</v>
      </c>
      <c r="ED29" s="134">
        <v>111.1</v>
      </c>
      <c r="EE29" s="134">
        <v>149.5</v>
      </c>
      <c r="EF29" s="137">
        <v>243.7</v>
      </c>
      <c r="EG29" s="137">
        <v>0</v>
      </c>
      <c r="EH29" s="137">
        <v>0</v>
      </c>
      <c r="EI29" s="137">
        <v>0</v>
      </c>
      <c r="EJ29" s="136">
        <v>0</v>
      </c>
      <c r="EK29" s="136">
        <v>0</v>
      </c>
      <c r="EL29" s="147">
        <v>0</v>
      </c>
      <c r="EM29" s="147">
        <v>415.3</v>
      </c>
      <c r="EN29" s="147">
        <v>174.9</v>
      </c>
    </row>
    <row r="30" spans="1:144" ht="15" x14ac:dyDescent="0.25">
      <c r="A30" s="132" t="s">
        <v>1489</v>
      </c>
      <c r="B30" s="132" t="s">
        <v>1490</v>
      </c>
      <c r="C30" s="133">
        <v>0.28445999999999999</v>
      </c>
      <c r="D30" s="134">
        <v>129.30000000000001</v>
      </c>
      <c r="E30" s="134">
        <v>138.30000000000001</v>
      </c>
      <c r="F30" s="134">
        <v>144.80000000000001</v>
      </c>
      <c r="G30" s="134">
        <v>182.3</v>
      </c>
      <c r="H30" s="134">
        <v>147.19999999999999</v>
      </c>
      <c r="I30" s="134">
        <v>107</v>
      </c>
      <c r="J30" s="134">
        <v>105.5</v>
      </c>
      <c r="K30" s="134">
        <v>111.4</v>
      </c>
      <c r="L30" s="134">
        <v>86.6</v>
      </c>
      <c r="M30" s="134">
        <v>88.3</v>
      </c>
      <c r="N30" s="134">
        <v>73.7</v>
      </c>
      <c r="O30" s="134">
        <v>84.1</v>
      </c>
      <c r="P30" s="134">
        <v>106.9</v>
      </c>
      <c r="Q30" s="134">
        <v>162.9</v>
      </c>
      <c r="R30" s="134">
        <v>186.1</v>
      </c>
      <c r="S30" s="134">
        <v>158.30000000000001</v>
      </c>
      <c r="T30" s="134">
        <v>184.8</v>
      </c>
      <c r="U30" s="134">
        <v>206.4</v>
      </c>
      <c r="V30" s="134">
        <v>269.5</v>
      </c>
      <c r="W30" s="134">
        <v>258.8</v>
      </c>
      <c r="X30" s="134">
        <v>151</v>
      </c>
      <c r="Y30" s="134">
        <v>79.5</v>
      </c>
      <c r="Z30" s="134">
        <v>79.599999999999994</v>
      </c>
      <c r="AA30" s="134">
        <v>82.1</v>
      </c>
      <c r="AB30" s="134">
        <v>102.4</v>
      </c>
      <c r="AC30" s="134">
        <v>101.1</v>
      </c>
      <c r="AD30" s="134">
        <v>108.3</v>
      </c>
      <c r="AE30" s="134">
        <v>248.3</v>
      </c>
      <c r="AF30" s="134">
        <v>325.10000000000002</v>
      </c>
      <c r="AG30" s="134">
        <v>213.9</v>
      </c>
      <c r="AH30" s="134">
        <v>168.4</v>
      </c>
      <c r="AI30" s="134">
        <v>139.1</v>
      </c>
      <c r="AJ30" s="134">
        <v>147.19999999999999</v>
      </c>
      <c r="AK30" s="134">
        <v>131.30000000000001</v>
      </c>
      <c r="AL30" s="134">
        <v>119.2</v>
      </c>
      <c r="AM30" s="134">
        <v>122.7</v>
      </c>
      <c r="AN30" s="134">
        <v>166.7</v>
      </c>
      <c r="AO30" s="134">
        <v>168.7</v>
      </c>
      <c r="AP30" s="134">
        <v>196</v>
      </c>
      <c r="AQ30" s="134">
        <v>164.1</v>
      </c>
      <c r="AR30" s="134">
        <v>149.30000000000001</v>
      </c>
      <c r="AS30" s="134">
        <v>164.4</v>
      </c>
      <c r="AT30" s="134">
        <v>220.9</v>
      </c>
      <c r="AU30" s="134">
        <v>293.89999999999998</v>
      </c>
      <c r="AV30" s="134">
        <v>211.3</v>
      </c>
      <c r="AW30" s="134">
        <v>144.80000000000001</v>
      </c>
      <c r="AX30" s="134">
        <v>103.6</v>
      </c>
      <c r="AY30" s="134">
        <v>99.4</v>
      </c>
      <c r="AZ30" s="134">
        <v>142.69999999999999</v>
      </c>
      <c r="BA30" s="134">
        <v>179</v>
      </c>
      <c r="BB30" s="134">
        <v>209.4</v>
      </c>
      <c r="BC30" s="134">
        <v>147.5</v>
      </c>
      <c r="BD30" s="134">
        <v>114.9</v>
      </c>
      <c r="BE30" s="134">
        <v>116.6</v>
      </c>
      <c r="BF30" s="134">
        <v>132.30000000000001</v>
      </c>
      <c r="BG30" s="134">
        <v>114.4</v>
      </c>
      <c r="BH30" s="134">
        <v>95.3</v>
      </c>
      <c r="BI30" s="134">
        <v>91.4</v>
      </c>
      <c r="BJ30" s="134">
        <v>110.1</v>
      </c>
      <c r="BK30" s="134">
        <v>126.1</v>
      </c>
      <c r="BL30" s="134">
        <v>118.8</v>
      </c>
      <c r="BM30" s="134">
        <v>98.6</v>
      </c>
      <c r="BN30" s="134">
        <v>147.80000000000001</v>
      </c>
      <c r="BO30" s="134">
        <v>456.6</v>
      </c>
      <c r="BP30" s="134">
        <v>413.3</v>
      </c>
      <c r="BQ30" s="134">
        <v>219.3</v>
      </c>
      <c r="BR30" s="134">
        <v>260.3</v>
      </c>
      <c r="BS30" s="134">
        <v>422.6</v>
      </c>
      <c r="BT30" s="134">
        <v>224.5</v>
      </c>
      <c r="BU30" s="134">
        <v>119.7</v>
      </c>
      <c r="BV30" s="134">
        <v>95.5</v>
      </c>
      <c r="BW30" s="134">
        <v>92.7</v>
      </c>
      <c r="BX30" s="134">
        <v>111.2</v>
      </c>
      <c r="BY30" s="134">
        <v>104.6</v>
      </c>
      <c r="BZ30" s="134">
        <v>147.19999999999999</v>
      </c>
      <c r="CA30" s="134">
        <v>232.3</v>
      </c>
      <c r="CB30" s="134">
        <v>190.4</v>
      </c>
      <c r="CC30" s="134">
        <v>140.19999999999999</v>
      </c>
      <c r="CD30" s="134">
        <v>141</v>
      </c>
      <c r="CE30" s="134">
        <v>144.1</v>
      </c>
      <c r="CF30" s="134">
        <v>139.69999999999999</v>
      </c>
      <c r="CG30" s="134">
        <v>167.5</v>
      </c>
      <c r="CH30" s="134">
        <v>133.4</v>
      </c>
      <c r="CI30" s="134">
        <v>161.80000000000001</v>
      </c>
      <c r="CJ30" s="134">
        <v>208.8</v>
      </c>
      <c r="CK30" s="134">
        <v>287.2</v>
      </c>
      <c r="CL30" s="134">
        <v>318.89999999999998</v>
      </c>
      <c r="CM30" s="134">
        <v>326.3</v>
      </c>
      <c r="CN30" s="134">
        <v>299.3</v>
      </c>
      <c r="CO30" s="134">
        <v>217.8</v>
      </c>
      <c r="CP30" s="134">
        <v>341.9</v>
      </c>
      <c r="CQ30" s="134">
        <v>302.7</v>
      </c>
      <c r="CR30" s="134">
        <v>191.5</v>
      </c>
      <c r="CS30" s="134">
        <v>200</v>
      </c>
      <c r="CT30" s="134">
        <v>158.4</v>
      </c>
      <c r="CU30" s="134">
        <v>135.69999999999999</v>
      </c>
      <c r="CV30" s="134">
        <v>146.69999999999999</v>
      </c>
      <c r="CW30" s="134">
        <v>125.8</v>
      </c>
      <c r="CX30" s="134">
        <v>173.5</v>
      </c>
      <c r="CY30" s="134">
        <v>388.4</v>
      </c>
      <c r="CZ30" s="134">
        <v>345.3</v>
      </c>
      <c r="DA30" s="134">
        <v>434</v>
      </c>
      <c r="DB30" s="134">
        <v>389.9</v>
      </c>
      <c r="DC30" s="134">
        <v>339.6</v>
      </c>
      <c r="DD30" s="134">
        <v>268.5</v>
      </c>
      <c r="DE30" s="134">
        <v>175.7</v>
      </c>
      <c r="DF30" s="134">
        <v>163.4</v>
      </c>
      <c r="DG30" s="134">
        <v>142.1</v>
      </c>
      <c r="DH30" s="134">
        <v>147.19999999999999</v>
      </c>
      <c r="DI30" s="134">
        <v>132.19999999999999</v>
      </c>
      <c r="DJ30" s="134">
        <v>145.19999999999999</v>
      </c>
      <c r="DK30" s="134">
        <v>228.5</v>
      </c>
      <c r="DL30" s="134">
        <v>235.7</v>
      </c>
      <c r="DM30" s="134">
        <v>214.3</v>
      </c>
      <c r="DN30" s="134">
        <v>415.3</v>
      </c>
      <c r="DO30" s="134">
        <v>560.9</v>
      </c>
      <c r="DP30" s="134">
        <v>520.1</v>
      </c>
      <c r="DQ30" s="134">
        <v>272.8</v>
      </c>
      <c r="DR30" s="134">
        <v>194.1</v>
      </c>
      <c r="DS30" s="134">
        <v>162.1</v>
      </c>
      <c r="DT30" s="134">
        <v>204</v>
      </c>
      <c r="DU30" s="134">
        <v>421.9</v>
      </c>
      <c r="DV30" s="134">
        <v>553.29999999999995</v>
      </c>
      <c r="DW30" s="134">
        <v>301.8</v>
      </c>
      <c r="DX30" s="134">
        <v>249.8</v>
      </c>
      <c r="DY30" s="134">
        <v>354.3</v>
      </c>
      <c r="DZ30" s="134">
        <v>437.4</v>
      </c>
      <c r="EA30" s="135">
        <v>266.60000000000002</v>
      </c>
      <c r="EB30" s="136">
        <v>181.8</v>
      </c>
      <c r="EC30" s="136">
        <v>162.5</v>
      </c>
      <c r="ED30" s="134">
        <v>167.8</v>
      </c>
      <c r="EE30" s="134">
        <v>191.1</v>
      </c>
      <c r="EF30" s="137">
        <v>173.6</v>
      </c>
      <c r="EG30" s="137">
        <v>159.80000000000001</v>
      </c>
      <c r="EH30" s="137">
        <v>249.2</v>
      </c>
      <c r="EI30" s="137">
        <v>1015</v>
      </c>
      <c r="EJ30" s="136">
        <v>817.6</v>
      </c>
      <c r="EK30" s="136">
        <v>221</v>
      </c>
      <c r="EL30" s="147">
        <v>189.9</v>
      </c>
      <c r="EM30" s="147">
        <v>330.7</v>
      </c>
      <c r="EN30" s="147">
        <v>330.3</v>
      </c>
    </row>
    <row r="31" spans="1:144" ht="15" x14ac:dyDescent="0.25">
      <c r="A31" s="132" t="s">
        <v>1491</v>
      </c>
      <c r="B31" s="132" t="s">
        <v>1492</v>
      </c>
      <c r="C31" s="133">
        <v>0.16697000000000001</v>
      </c>
      <c r="D31" s="134">
        <v>119.1</v>
      </c>
      <c r="E31" s="134">
        <v>0</v>
      </c>
      <c r="F31" s="134">
        <v>0</v>
      </c>
      <c r="G31" s="134">
        <v>0</v>
      </c>
      <c r="H31" s="134">
        <v>0</v>
      </c>
      <c r="I31" s="134">
        <v>134.6</v>
      </c>
      <c r="J31" s="134">
        <v>129.4</v>
      </c>
      <c r="K31" s="134">
        <v>101.7</v>
      </c>
      <c r="L31" s="134">
        <v>92.6</v>
      </c>
      <c r="M31" s="134">
        <v>103.1</v>
      </c>
      <c r="N31" s="134">
        <v>99.6</v>
      </c>
      <c r="O31" s="134">
        <v>103.6</v>
      </c>
      <c r="P31" s="134">
        <v>109</v>
      </c>
      <c r="Q31" s="134">
        <v>0</v>
      </c>
      <c r="R31" s="134">
        <v>0</v>
      </c>
      <c r="S31" s="134">
        <v>0</v>
      </c>
      <c r="T31" s="134">
        <v>0</v>
      </c>
      <c r="U31" s="134">
        <v>146.4</v>
      </c>
      <c r="V31" s="134">
        <v>162.9</v>
      </c>
      <c r="W31" s="134">
        <v>178.3</v>
      </c>
      <c r="X31" s="134">
        <v>119</v>
      </c>
      <c r="Y31" s="134">
        <v>99.6</v>
      </c>
      <c r="Z31" s="134">
        <v>91.7</v>
      </c>
      <c r="AA31" s="134">
        <v>97.9</v>
      </c>
      <c r="AB31" s="134">
        <v>105.8</v>
      </c>
      <c r="AC31" s="134">
        <v>0</v>
      </c>
      <c r="AD31" s="134">
        <v>0</v>
      </c>
      <c r="AE31" s="134">
        <v>0</v>
      </c>
      <c r="AF31" s="134">
        <v>0</v>
      </c>
      <c r="AG31" s="134">
        <v>162</v>
      </c>
      <c r="AH31" s="134">
        <v>148.30000000000001</v>
      </c>
      <c r="AI31" s="134">
        <v>129.69999999999999</v>
      </c>
      <c r="AJ31" s="134">
        <v>119.7</v>
      </c>
      <c r="AK31" s="134">
        <v>110.7</v>
      </c>
      <c r="AL31" s="134">
        <v>102</v>
      </c>
      <c r="AM31" s="134">
        <v>102.7</v>
      </c>
      <c r="AN31" s="134">
        <v>101.6</v>
      </c>
      <c r="AO31" s="134">
        <v>0</v>
      </c>
      <c r="AP31" s="134">
        <v>0</v>
      </c>
      <c r="AQ31" s="134">
        <v>0</v>
      </c>
      <c r="AR31" s="134">
        <v>0</v>
      </c>
      <c r="AS31" s="134">
        <v>123.6</v>
      </c>
      <c r="AT31" s="134">
        <v>121</v>
      </c>
      <c r="AU31" s="134">
        <v>122</v>
      </c>
      <c r="AV31" s="134">
        <v>126.1</v>
      </c>
      <c r="AW31" s="134">
        <v>111.9</v>
      </c>
      <c r="AX31" s="134">
        <v>93.5</v>
      </c>
      <c r="AY31" s="134">
        <v>87.5</v>
      </c>
      <c r="AZ31" s="134">
        <v>90.4</v>
      </c>
      <c r="BA31" s="134">
        <v>0</v>
      </c>
      <c r="BB31" s="134">
        <v>0</v>
      </c>
      <c r="BC31" s="134">
        <v>0</v>
      </c>
      <c r="BD31" s="134">
        <v>0</v>
      </c>
      <c r="BE31" s="134">
        <v>154.1</v>
      </c>
      <c r="BF31" s="134">
        <v>171.3</v>
      </c>
      <c r="BG31" s="134">
        <v>145.4</v>
      </c>
      <c r="BH31" s="134">
        <v>110.4</v>
      </c>
      <c r="BI31" s="134">
        <v>88</v>
      </c>
      <c r="BJ31" s="134">
        <v>80.8</v>
      </c>
      <c r="BK31" s="134">
        <v>104.8</v>
      </c>
      <c r="BL31" s="134">
        <v>115.2</v>
      </c>
      <c r="BM31" s="134">
        <v>0</v>
      </c>
      <c r="BN31" s="134">
        <v>0</v>
      </c>
      <c r="BO31" s="134">
        <v>0</v>
      </c>
      <c r="BP31" s="134">
        <v>0</v>
      </c>
      <c r="BQ31" s="134">
        <v>118.8</v>
      </c>
      <c r="BR31" s="134">
        <v>142.19999999999999</v>
      </c>
      <c r="BS31" s="134">
        <v>141.5</v>
      </c>
      <c r="BT31" s="134">
        <v>106.2</v>
      </c>
      <c r="BU31" s="134">
        <v>92</v>
      </c>
      <c r="BV31" s="134">
        <v>76.599999999999994</v>
      </c>
      <c r="BW31" s="134">
        <v>68.5</v>
      </c>
      <c r="BX31" s="134">
        <v>80.8</v>
      </c>
      <c r="BY31" s="134">
        <v>0</v>
      </c>
      <c r="BZ31" s="134">
        <v>0</v>
      </c>
      <c r="CA31" s="134">
        <v>0</v>
      </c>
      <c r="CB31" s="134">
        <v>0</v>
      </c>
      <c r="CC31" s="134">
        <v>174.9</v>
      </c>
      <c r="CD31" s="134">
        <v>178.5</v>
      </c>
      <c r="CE31" s="134">
        <v>161</v>
      </c>
      <c r="CF31" s="134">
        <v>132.30000000000001</v>
      </c>
      <c r="CG31" s="134">
        <v>130.5</v>
      </c>
      <c r="CH31" s="134">
        <v>114</v>
      </c>
      <c r="CI31" s="134">
        <v>149.19999999999999</v>
      </c>
      <c r="CJ31" s="134">
        <v>178.9</v>
      </c>
      <c r="CK31" s="134">
        <v>0</v>
      </c>
      <c r="CL31" s="134">
        <v>0</v>
      </c>
      <c r="CM31" s="134">
        <v>0</v>
      </c>
      <c r="CN31" s="134">
        <v>0</v>
      </c>
      <c r="CO31" s="134">
        <v>191.1</v>
      </c>
      <c r="CP31" s="134">
        <v>227.7</v>
      </c>
      <c r="CQ31" s="134">
        <v>246.1</v>
      </c>
      <c r="CR31" s="134">
        <v>196.6</v>
      </c>
      <c r="CS31" s="134">
        <v>198.3</v>
      </c>
      <c r="CT31" s="134">
        <v>154.69999999999999</v>
      </c>
      <c r="CU31" s="134">
        <v>142.9</v>
      </c>
      <c r="CV31" s="134">
        <v>160.69999999999999</v>
      </c>
      <c r="CW31" s="134">
        <v>0</v>
      </c>
      <c r="CX31" s="134">
        <v>0</v>
      </c>
      <c r="CY31" s="134">
        <v>0</v>
      </c>
      <c r="CZ31" s="134">
        <v>0</v>
      </c>
      <c r="DA31" s="134">
        <v>226.4</v>
      </c>
      <c r="DB31" s="134">
        <v>239.6</v>
      </c>
      <c r="DC31" s="134">
        <v>215.1</v>
      </c>
      <c r="DD31" s="134">
        <v>162.19999999999999</v>
      </c>
      <c r="DE31" s="134">
        <v>141.1</v>
      </c>
      <c r="DF31" s="134">
        <v>137.30000000000001</v>
      </c>
      <c r="DG31" s="134">
        <v>139.1</v>
      </c>
      <c r="DH31" s="134">
        <v>159.69999999999999</v>
      </c>
      <c r="DI31" s="134">
        <v>0</v>
      </c>
      <c r="DJ31" s="134">
        <v>0</v>
      </c>
      <c r="DK31" s="134">
        <v>0</v>
      </c>
      <c r="DL31" s="134">
        <v>0</v>
      </c>
      <c r="DM31" s="134">
        <v>231.2</v>
      </c>
      <c r="DN31" s="134">
        <v>250.1</v>
      </c>
      <c r="DO31" s="134">
        <v>293.10000000000002</v>
      </c>
      <c r="DP31" s="134">
        <v>282</v>
      </c>
      <c r="DQ31" s="134">
        <v>245.7</v>
      </c>
      <c r="DR31" s="134">
        <v>208.7</v>
      </c>
      <c r="DS31" s="134">
        <v>184.5</v>
      </c>
      <c r="DT31" s="134">
        <v>209.2</v>
      </c>
      <c r="DU31" s="134">
        <v>0</v>
      </c>
      <c r="DV31" s="134">
        <v>0</v>
      </c>
      <c r="DW31" s="134">
        <v>0</v>
      </c>
      <c r="DX31" s="134">
        <v>0</v>
      </c>
      <c r="DY31" s="134">
        <v>291.7</v>
      </c>
      <c r="DZ31" s="134">
        <v>332.3</v>
      </c>
      <c r="EA31" s="135">
        <v>234.2</v>
      </c>
      <c r="EB31" s="136">
        <v>164.3</v>
      </c>
      <c r="EC31" s="136">
        <v>161.1</v>
      </c>
      <c r="ED31" s="134">
        <v>148.4</v>
      </c>
      <c r="EE31" s="134">
        <v>163.5</v>
      </c>
      <c r="EF31" s="137">
        <v>176.9</v>
      </c>
      <c r="EG31" s="137">
        <v>0</v>
      </c>
      <c r="EH31" s="137">
        <v>0</v>
      </c>
      <c r="EI31" s="137">
        <v>0</v>
      </c>
      <c r="EJ31" s="136">
        <v>0</v>
      </c>
      <c r="EK31" s="136">
        <v>230.3</v>
      </c>
      <c r="EL31" s="147">
        <v>244.6</v>
      </c>
      <c r="EM31" s="147">
        <v>207.1</v>
      </c>
      <c r="EN31" s="147">
        <v>185.9</v>
      </c>
    </row>
    <row r="32" spans="1:144" ht="15" x14ac:dyDescent="0.25">
      <c r="A32" s="132" t="s">
        <v>1493</v>
      </c>
      <c r="B32" s="132" t="s">
        <v>1494</v>
      </c>
      <c r="C32" s="133">
        <v>0.24124999999999999</v>
      </c>
      <c r="D32" s="134">
        <v>122.4</v>
      </c>
      <c r="E32" s="134">
        <v>108.3</v>
      </c>
      <c r="F32" s="134">
        <v>132.19999999999999</v>
      </c>
      <c r="G32" s="134">
        <v>112.4</v>
      </c>
      <c r="H32" s="134">
        <v>109.9</v>
      </c>
      <c r="I32" s="134">
        <v>110.4</v>
      </c>
      <c r="J32" s="134">
        <v>107.2</v>
      </c>
      <c r="K32" s="134">
        <v>103.2</v>
      </c>
      <c r="L32" s="134">
        <v>98.2</v>
      </c>
      <c r="M32" s="134">
        <v>103.2</v>
      </c>
      <c r="N32" s="134">
        <v>102.8</v>
      </c>
      <c r="O32" s="134">
        <v>112.4</v>
      </c>
      <c r="P32" s="134">
        <v>115.3</v>
      </c>
      <c r="Q32" s="134">
        <v>141.4</v>
      </c>
      <c r="R32" s="134">
        <v>170.7</v>
      </c>
      <c r="S32" s="134">
        <v>182.1</v>
      </c>
      <c r="T32" s="134">
        <v>198.4</v>
      </c>
      <c r="U32" s="134">
        <v>145.19999999999999</v>
      </c>
      <c r="V32" s="134">
        <v>179.6</v>
      </c>
      <c r="W32" s="134">
        <v>145.19999999999999</v>
      </c>
      <c r="X32" s="134">
        <v>88.6</v>
      </c>
      <c r="Y32" s="134">
        <v>80.599999999999994</v>
      </c>
      <c r="Z32" s="134">
        <v>79</v>
      </c>
      <c r="AA32" s="134">
        <v>88.6</v>
      </c>
      <c r="AB32" s="134">
        <v>86.3</v>
      </c>
      <c r="AC32" s="134">
        <v>99.2</v>
      </c>
      <c r="AD32" s="134">
        <v>120.6</v>
      </c>
      <c r="AE32" s="134">
        <v>154.1</v>
      </c>
      <c r="AF32" s="134">
        <v>137.80000000000001</v>
      </c>
      <c r="AG32" s="134">
        <v>140.9</v>
      </c>
      <c r="AH32" s="134">
        <v>119.4</v>
      </c>
      <c r="AI32" s="134">
        <v>135.30000000000001</v>
      </c>
      <c r="AJ32" s="134">
        <v>132.30000000000001</v>
      </c>
      <c r="AK32" s="134">
        <v>122.9</v>
      </c>
      <c r="AL32" s="134">
        <v>109.7</v>
      </c>
      <c r="AM32" s="134">
        <v>109.9</v>
      </c>
      <c r="AN32" s="134">
        <v>105.8</v>
      </c>
      <c r="AO32" s="134">
        <v>124.4</v>
      </c>
      <c r="AP32" s="134">
        <v>127.1</v>
      </c>
      <c r="AQ32" s="134">
        <v>107.4</v>
      </c>
      <c r="AR32" s="134">
        <v>122</v>
      </c>
      <c r="AS32" s="134">
        <v>101.6</v>
      </c>
      <c r="AT32" s="134">
        <v>125.4</v>
      </c>
      <c r="AU32" s="134">
        <v>110.8</v>
      </c>
      <c r="AV32" s="134">
        <v>157.9</v>
      </c>
      <c r="AW32" s="134">
        <v>157</v>
      </c>
      <c r="AX32" s="134">
        <v>106.5</v>
      </c>
      <c r="AY32" s="134">
        <v>130.19999999999999</v>
      </c>
      <c r="AZ32" s="134">
        <v>128.80000000000001</v>
      </c>
      <c r="BA32" s="134">
        <v>133.80000000000001</v>
      </c>
      <c r="BB32" s="134">
        <v>158</v>
      </c>
      <c r="BC32" s="134">
        <v>164.7</v>
      </c>
      <c r="BD32" s="134">
        <v>162.9</v>
      </c>
      <c r="BE32" s="134">
        <v>138.6</v>
      </c>
      <c r="BF32" s="134">
        <v>130</v>
      </c>
      <c r="BG32" s="134">
        <v>96.1</v>
      </c>
      <c r="BH32" s="134">
        <v>78.599999999999994</v>
      </c>
      <c r="BI32" s="134">
        <v>94.4</v>
      </c>
      <c r="BJ32" s="134">
        <v>99.6</v>
      </c>
      <c r="BK32" s="134">
        <v>124</v>
      </c>
      <c r="BL32" s="134">
        <v>130.6</v>
      </c>
      <c r="BM32" s="134">
        <v>137.19999999999999</v>
      </c>
      <c r="BN32" s="134">
        <v>153.1</v>
      </c>
      <c r="BO32" s="134">
        <v>199.5</v>
      </c>
      <c r="BP32" s="134">
        <v>259.5</v>
      </c>
      <c r="BQ32" s="134">
        <v>198.5</v>
      </c>
      <c r="BR32" s="134">
        <v>227.3</v>
      </c>
      <c r="BS32" s="134">
        <v>216.3</v>
      </c>
      <c r="BT32" s="134">
        <v>156.30000000000001</v>
      </c>
      <c r="BU32" s="134">
        <v>170.9</v>
      </c>
      <c r="BV32" s="134">
        <v>143.30000000000001</v>
      </c>
      <c r="BW32" s="134">
        <v>137.9</v>
      </c>
      <c r="BX32" s="134">
        <v>135.6</v>
      </c>
      <c r="BY32" s="134">
        <v>133.5</v>
      </c>
      <c r="BZ32" s="134">
        <v>157.9</v>
      </c>
      <c r="CA32" s="134">
        <v>160.30000000000001</v>
      </c>
      <c r="CB32" s="134">
        <v>205.6</v>
      </c>
      <c r="CC32" s="134">
        <v>185.2</v>
      </c>
      <c r="CD32" s="134">
        <v>175.8</v>
      </c>
      <c r="CE32" s="134">
        <v>139.4</v>
      </c>
      <c r="CF32" s="134">
        <v>138.4</v>
      </c>
      <c r="CG32" s="134">
        <v>164.5</v>
      </c>
      <c r="CH32" s="134">
        <v>162.6</v>
      </c>
      <c r="CI32" s="134">
        <v>161.4</v>
      </c>
      <c r="CJ32" s="134">
        <v>172.5</v>
      </c>
      <c r="CK32" s="134">
        <v>166.4</v>
      </c>
      <c r="CL32" s="134">
        <v>164.5</v>
      </c>
      <c r="CM32" s="134">
        <v>160.5</v>
      </c>
      <c r="CN32" s="134">
        <v>194.3</v>
      </c>
      <c r="CO32" s="134">
        <v>203.5</v>
      </c>
      <c r="CP32" s="134">
        <v>227.2</v>
      </c>
      <c r="CQ32" s="134">
        <v>190</v>
      </c>
      <c r="CR32" s="134">
        <v>190</v>
      </c>
      <c r="CS32" s="134">
        <v>167.7</v>
      </c>
      <c r="CT32" s="134">
        <v>158.80000000000001</v>
      </c>
      <c r="CU32" s="134">
        <v>154.4</v>
      </c>
      <c r="CV32" s="134">
        <v>171.1</v>
      </c>
      <c r="CW32" s="134">
        <v>162.6</v>
      </c>
      <c r="CX32" s="134">
        <v>159.69999999999999</v>
      </c>
      <c r="CY32" s="134">
        <v>151.1</v>
      </c>
      <c r="CZ32" s="134">
        <v>169.4</v>
      </c>
      <c r="DA32" s="134">
        <v>230.6</v>
      </c>
      <c r="DB32" s="134">
        <v>211.1</v>
      </c>
      <c r="DC32" s="134">
        <v>203</v>
      </c>
      <c r="DD32" s="134">
        <v>155.6</v>
      </c>
      <c r="DE32" s="134">
        <v>155.69999999999999</v>
      </c>
      <c r="DF32" s="134">
        <v>156</v>
      </c>
      <c r="DG32" s="134">
        <v>143.19999999999999</v>
      </c>
      <c r="DH32" s="134">
        <v>147.19999999999999</v>
      </c>
      <c r="DI32" s="134">
        <v>139.80000000000001</v>
      </c>
      <c r="DJ32" s="134">
        <v>200.3</v>
      </c>
      <c r="DK32" s="134">
        <v>229.6</v>
      </c>
      <c r="DL32" s="134">
        <v>200</v>
      </c>
      <c r="DM32" s="134">
        <v>173.9</v>
      </c>
      <c r="DN32" s="134">
        <v>228.8</v>
      </c>
      <c r="DO32" s="134">
        <v>243.6</v>
      </c>
      <c r="DP32" s="134">
        <v>257.60000000000002</v>
      </c>
      <c r="DQ32" s="134">
        <v>283.8</v>
      </c>
      <c r="DR32" s="134">
        <v>275.3</v>
      </c>
      <c r="DS32" s="134">
        <v>198.7</v>
      </c>
      <c r="DT32" s="134">
        <v>194.6</v>
      </c>
      <c r="DU32" s="134">
        <v>204.9</v>
      </c>
      <c r="DV32" s="134">
        <v>202.3</v>
      </c>
      <c r="DW32" s="134">
        <v>201.8</v>
      </c>
      <c r="DX32" s="134">
        <v>216.9</v>
      </c>
      <c r="DY32" s="134">
        <v>230.8</v>
      </c>
      <c r="DZ32" s="134">
        <v>260.2</v>
      </c>
      <c r="EA32" s="135">
        <v>181.4</v>
      </c>
      <c r="EB32" s="136">
        <v>144.5</v>
      </c>
      <c r="EC32" s="136">
        <v>165.6</v>
      </c>
      <c r="ED32" s="134">
        <v>181.7</v>
      </c>
      <c r="EE32" s="134">
        <v>219.7</v>
      </c>
      <c r="EF32" s="137">
        <v>230.8</v>
      </c>
      <c r="EG32" s="137">
        <v>225.6</v>
      </c>
      <c r="EH32" s="137">
        <v>257</v>
      </c>
      <c r="EI32" s="137">
        <v>308.3</v>
      </c>
      <c r="EJ32" s="136">
        <v>306.8</v>
      </c>
      <c r="EK32" s="136">
        <v>222</v>
      </c>
      <c r="EL32" s="147">
        <v>234.7</v>
      </c>
      <c r="EM32" s="147">
        <v>167.3</v>
      </c>
      <c r="EN32" s="147">
        <v>181.9</v>
      </c>
    </row>
    <row r="33" spans="1:144" ht="15" x14ac:dyDescent="0.25">
      <c r="A33" s="132" t="s">
        <v>1495</v>
      </c>
      <c r="B33" s="132" t="s">
        <v>1496</v>
      </c>
      <c r="C33" s="133">
        <v>0.14591999999999999</v>
      </c>
      <c r="D33" s="134">
        <v>152.19999999999999</v>
      </c>
      <c r="E33" s="134">
        <v>92.6</v>
      </c>
      <c r="F33" s="134">
        <v>90.3</v>
      </c>
      <c r="G33" s="134">
        <v>87</v>
      </c>
      <c r="H33" s="134">
        <v>78</v>
      </c>
      <c r="I33" s="134">
        <v>75.099999999999994</v>
      </c>
      <c r="J33" s="134">
        <v>89.3</v>
      </c>
      <c r="K33" s="134">
        <v>94.2</v>
      </c>
      <c r="L33" s="134">
        <v>112.4</v>
      </c>
      <c r="M33" s="134">
        <v>112.7</v>
      </c>
      <c r="N33" s="134">
        <v>117.1</v>
      </c>
      <c r="O33" s="134">
        <v>115.8</v>
      </c>
      <c r="P33" s="134">
        <v>99.6</v>
      </c>
      <c r="Q33" s="134">
        <v>61.5</v>
      </c>
      <c r="R33" s="134">
        <v>69.8</v>
      </c>
      <c r="S33" s="134">
        <v>86.5</v>
      </c>
      <c r="T33" s="134">
        <v>89.7</v>
      </c>
      <c r="U33" s="134">
        <v>91.6</v>
      </c>
      <c r="V33" s="134">
        <v>109.6</v>
      </c>
      <c r="W33" s="134">
        <v>142.80000000000001</v>
      </c>
      <c r="X33" s="134">
        <v>144.80000000000001</v>
      </c>
      <c r="Y33" s="134">
        <v>142.4</v>
      </c>
      <c r="Z33" s="134">
        <v>143.6</v>
      </c>
      <c r="AA33" s="134">
        <v>134.5</v>
      </c>
      <c r="AB33" s="134">
        <v>94</v>
      </c>
      <c r="AC33" s="134">
        <v>61.3</v>
      </c>
      <c r="AD33" s="134">
        <v>61.5</v>
      </c>
      <c r="AE33" s="134">
        <v>89.9</v>
      </c>
      <c r="AF33" s="134">
        <v>84</v>
      </c>
      <c r="AG33" s="134">
        <v>85.8</v>
      </c>
      <c r="AH33" s="134">
        <v>83.4</v>
      </c>
      <c r="AI33" s="134">
        <v>106.5</v>
      </c>
      <c r="AJ33" s="134">
        <v>125.4</v>
      </c>
      <c r="AK33" s="134">
        <v>137.80000000000001</v>
      </c>
      <c r="AL33" s="134">
        <v>109.2</v>
      </c>
      <c r="AM33" s="134">
        <v>110.2</v>
      </c>
      <c r="AN33" s="134">
        <v>99.8</v>
      </c>
      <c r="AO33" s="134">
        <v>74.400000000000006</v>
      </c>
      <c r="AP33" s="134">
        <v>80.400000000000006</v>
      </c>
      <c r="AQ33" s="134">
        <v>77.099999999999994</v>
      </c>
      <c r="AR33" s="134">
        <v>65.099999999999994</v>
      </c>
      <c r="AS33" s="134">
        <v>65.400000000000006</v>
      </c>
      <c r="AT33" s="134">
        <v>83.8</v>
      </c>
      <c r="AU33" s="134">
        <v>94.7</v>
      </c>
      <c r="AV33" s="134">
        <v>117.4</v>
      </c>
      <c r="AW33" s="134">
        <v>125.3</v>
      </c>
      <c r="AX33" s="134">
        <v>117</v>
      </c>
      <c r="AY33" s="134">
        <v>95.6</v>
      </c>
      <c r="AZ33" s="134">
        <v>84.8</v>
      </c>
      <c r="BA33" s="134">
        <v>79.7</v>
      </c>
      <c r="BB33" s="134">
        <v>73</v>
      </c>
      <c r="BC33" s="134">
        <v>79.2</v>
      </c>
      <c r="BD33" s="134">
        <v>82</v>
      </c>
      <c r="BE33" s="134">
        <v>80.8</v>
      </c>
      <c r="BF33" s="134">
        <v>86.5</v>
      </c>
      <c r="BG33" s="134">
        <v>74</v>
      </c>
      <c r="BH33" s="134">
        <v>89.9</v>
      </c>
      <c r="BI33" s="134">
        <v>112.8</v>
      </c>
      <c r="BJ33" s="134">
        <v>122.1</v>
      </c>
      <c r="BK33" s="134">
        <v>115.3</v>
      </c>
      <c r="BL33" s="134">
        <v>99</v>
      </c>
      <c r="BM33" s="134">
        <v>97.3</v>
      </c>
      <c r="BN33" s="134">
        <v>87.4</v>
      </c>
      <c r="BO33" s="134">
        <v>104.9</v>
      </c>
      <c r="BP33" s="134">
        <v>129</v>
      </c>
      <c r="BQ33" s="134">
        <v>98.5</v>
      </c>
      <c r="BR33" s="134">
        <v>132.9</v>
      </c>
      <c r="BS33" s="134">
        <v>149.19999999999999</v>
      </c>
      <c r="BT33" s="134">
        <v>158.1</v>
      </c>
      <c r="BU33" s="134">
        <v>160.19999999999999</v>
      </c>
      <c r="BV33" s="134">
        <v>151.30000000000001</v>
      </c>
      <c r="BW33" s="134">
        <v>154.4</v>
      </c>
      <c r="BX33" s="134">
        <v>114.8</v>
      </c>
      <c r="BY33" s="134">
        <v>80.2</v>
      </c>
      <c r="BZ33" s="134">
        <v>83.3</v>
      </c>
      <c r="CA33" s="134">
        <v>114.7</v>
      </c>
      <c r="CB33" s="134">
        <v>128.69999999999999</v>
      </c>
      <c r="CC33" s="134">
        <v>110.3</v>
      </c>
      <c r="CD33" s="134">
        <v>117.1</v>
      </c>
      <c r="CE33" s="134">
        <v>108.3</v>
      </c>
      <c r="CF33" s="134">
        <v>135.6</v>
      </c>
      <c r="CG33" s="134">
        <v>166.2</v>
      </c>
      <c r="CH33" s="134">
        <v>173.3</v>
      </c>
      <c r="CI33" s="134">
        <v>168.5</v>
      </c>
      <c r="CJ33" s="134">
        <v>142.4</v>
      </c>
      <c r="CK33" s="134">
        <v>119.6</v>
      </c>
      <c r="CL33" s="134">
        <v>87</v>
      </c>
      <c r="CM33" s="134">
        <v>91.8</v>
      </c>
      <c r="CN33" s="134">
        <v>87.6</v>
      </c>
      <c r="CO33" s="134">
        <v>80.3</v>
      </c>
      <c r="CP33" s="134">
        <v>110.2</v>
      </c>
      <c r="CQ33" s="134">
        <v>156.69999999999999</v>
      </c>
      <c r="CR33" s="134">
        <v>196.2</v>
      </c>
      <c r="CS33" s="134">
        <v>191.9</v>
      </c>
      <c r="CT33" s="134">
        <v>191.1</v>
      </c>
      <c r="CU33" s="134">
        <v>173</v>
      </c>
      <c r="CV33" s="134">
        <v>156</v>
      </c>
      <c r="CW33" s="134">
        <v>97.5</v>
      </c>
      <c r="CX33" s="134">
        <v>87.6</v>
      </c>
      <c r="CY33" s="134">
        <v>82.6</v>
      </c>
      <c r="CZ33" s="134">
        <v>93.7</v>
      </c>
      <c r="DA33" s="134">
        <v>131.6</v>
      </c>
      <c r="DB33" s="134">
        <v>161</v>
      </c>
      <c r="DC33" s="134">
        <v>131.4</v>
      </c>
      <c r="DD33" s="134">
        <v>152.19999999999999</v>
      </c>
      <c r="DE33" s="134">
        <v>194.1</v>
      </c>
      <c r="DF33" s="134">
        <v>225.9</v>
      </c>
      <c r="DG33" s="134">
        <v>190.4</v>
      </c>
      <c r="DH33" s="134">
        <v>149.69999999999999</v>
      </c>
      <c r="DI33" s="134">
        <v>120.5</v>
      </c>
      <c r="DJ33" s="134">
        <v>129.4</v>
      </c>
      <c r="DK33" s="134">
        <v>153</v>
      </c>
      <c r="DL33" s="134">
        <v>113</v>
      </c>
      <c r="DM33" s="134">
        <v>97.8</v>
      </c>
      <c r="DN33" s="134">
        <v>129.19999999999999</v>
      </c>
      <c r="DO33" s="134">
        <v>195.6</v>
      </c>
      <c r="DP33" s="134">
        <v>274.39999999999998</v>
      </c>
      <c r="DQ33" s="134">
        <v>279.8</v>
      </c>
      <c r="DR33" s="134">
        <v>273.7</v>
      </c>
      <c r="DS33" s="134">
        <v>212.9</v>
      </c>
      <c r="DT33" s="134">
        <v>179.6</v>
      </c>
      <c r="DU33" s="134">
        <v>106.6</v>
      </c>
      <c r="DV33" s="134">
        <v>88.7</v>
      </c>
      <c r="DW33" s="134">
        <v>102.8</v>
      </c>
      <c r="DX33" s="134">
        <v>113.7</v>
      </c>
      <c r="DY33" s="134">
        <v>125.3</v>
      </c>
      <c r="DZ33" s="134">
        <v>144.19999999999999</v>
      </c>
      <c r="EA33" s="135">
        <v>132.6</v>
      </c>
      <c r="EB33" s="136">
        <v>152.6</v>
      </c>
      <c r="EC33" s="136">
        <v>246.8</v>
      </c>
      <c r="ED33" s="134">
        <v>266.89999999999998</v>
      </c>
      <c r="EE33" s="134">
        <v>263.39999999999998</v>
      </c>
      <c r="EF33" s="137">
        <v>212</v>
      </c>
      <c r="EG33" s="137">
        <v>147</v>
      </c>
      <c r="EH33" s="137">
        <v>121.7</v>
      </c>
      <c r="EI33" s="137">
        <v>173.2</v>
      </c>
      <c r="EJ33" s="136">
        <v>128.1</v>
      </c>
      <c r="EK33" s="136">
        <v>96.2</v>
      </c>
      <c r="EL33" s="147">
        <v>123.5</v>
      </c>
      <c r="EM33" s="147">
        <v>144</v>
      </c>
      <c r="EN33" s="147">
        <v>212.2</v>
      </c>
    </row>
    <row r="34" spans="1:144" ht="15" x14ac:dyDescent="0.25">
      <c r="A34" s="132" t="s">
        <v>1497</v>
      </c>
      <c r="B34" s="132" t="s">
        <v>1498</v>
      </c>
      <c r="C34" s="133">
        <v>0.12250999999999999</v>
      </c>
      <c r="D34" s="134">
        <v>182</v>
      </c>
      <c r="E34" s="134">
        <v>202.4</v>
      </c>
      <c r="F34" s="134">
        <v>216.4</v>
      </c>
      <c r="G34" s="134">
        <v>189.6</v>
      </c>
      <c r="H34" s="134">
        <v>122.4</v>
      </c>
      <c r="I34" s="134">
        <v>111.8</v>
      </c>
      <c r="J34" s="134">
        <v>114.4</v>
      </c>
      <c r="K34" s="134">
        <v>110.5</v>
      </c>
      <c r="L34" s="134">
        <v>97.1</v>
      </c>
      <c r="M34" s="134">
        <v>87.4</v>
      </c>
      <c r="N34" s="134">
        <v>84.1</v>
      </c>
      <c r="O34" s="134">
        <v>79.400000000000006</v>
      </c>
      <c r="P34" s="134">
        <v>86.3</v>
      </c>
      <c r="Q34" s="134">
        <v>106.9</v>
      </c>
      <c r="R34" s="134">
        <v>170.8</v>
      </c>
      <c r="S34" s="134">
        <v>240.9</v>
      </c>
      <c r="T34" s="134">
        <v>275</v>
      </c>
      <c r="U34" s="134">
        <v>252.8</v>
      </c>
      <c r="V34" s="134">
        <v>201.9</v>
      </c>
      <c r="W34" s="134">
        <v>277.5</v>
      </c>
      <c r="X34" s="134">
        <v>151.80000000000001</v>
      </c>
      <c r="Y34" s="134">
        <v>105.9</v>
      </c>
      <c r="Z34" s="134">
        <v>86.8</v>
      </c>
      <c r="AA34" s="134">
        <v>79</v>
      </c>
      <c r="AB34" s="134">
        <v>83</v>
      </c>
      <c r="AC34" s="134">
        <v>104.9</v>
      </c>
      <c r="AD34" s="134">
        <v>155.69999999999999</v>
      </c>
      <c r="AE34" s="134">
        <v>212.1</v>
      </c>
      <c r="AF34" s="134">
        <v>196.1</v>
      </c>
      <c r="AG34" s="134">
        <v>182</v>
      </c>
      <c r="AH34" s="134">
        <v>173.8</v>
      </c>
      <c r="AI34" s="134">
        <v>157.4</v>
      </c>
      <c r="AJ34" s="134">
        <v>171.3</v>
      </c>
      <c r="AK34" s="134">
        <v>174.3</v>
      </c>
      <c r="AL34" s="134">
        <v>151.5</v>
      </c>
      <c r="AM34" s="134">
        <v>126.5</v>
      </c>
      <c r="AN34" s="134">
        <v>130.80000000000001</v>
      </c>
      <c r="AO34" s="134">
        <v>132.6</v>
      </c>
      <c r="AP34" s="134">
        <v>163.4</v>
      </c>
      <c r="AQ34" s="134">
        <v>170.4</v>
      </c>
      <c r="AR34" s="134">
        <v>194.9</v>
      </c>
      <c r="AS34" s="134">
        <v>182.1</v>
      </c>
      <c r="AT34" s="134">
        <v>174.3</v>
      </c>
      <c r="AU34" s="134">
        <v>149.1</v>
      </c>
      <c r="AV34" s="134">
        <v>134.6</v>
      </c>
      <c r="AW34" s="134">
        <v>142.6</v>
      </c>
      <c r="AX34" s="134">
        <v>114.3</v>
      </c>
      <c r="AY34" s="134">
        <v>115.2</v>
      </c>
      <c r="AZ34" s="134">
        <v>113.6</v>
      </c>
      <c r="BA34" s="134">
        <v>162.19999999999999</v>
      </c>
      <c r="BB34" s="134">
        <v>230.3</v>
      </c>
      <c r="BC34" s="134">
        <v>284.2</v>
      </c>
      <c r="BD34" s="134">
        <v>200.2</v>
      </c>
      <c r="BE34" s="134">
        <v>159.19999999999999</v>
      </c>
      <c r="BF34" s="134">
        <v>152.5</v>
      </c>
      <c r="BG34" s="134">
        <v>145.9</v>
      </c>
      <c r="BH34" s="134">
        <v>98.7</v>
      </c>
      <c r="BI34" s="134">
        <v>83.5</v>
      </c>
      <c r="BJ34" s="134">
        <v>78.2</v>
      </c>
      <c r="BK34" s="134">
        <v>90</v>
      </c>
      <c r="BL34" s="134">
        <v>117.4</v>
      </c>
      <c r="BM34" s="134">
        <v>153.9</v>
      </c>
      <c r="BN34" s="134">
        <v>156</v>
      </c>
      <c r="BO34" s="134">
        <v>142.5</v>
      </c>
      <c r="BP34" s="134">
        <v>191.2</v>
      </c>
      <c r="BQ34" s="134">
        <v>259.10000000000002</v>
      </c>
      <c r="BR34" s="134">
        <v>436</v>
      </c>
      <c r="BS34" s="134">
        <v>397.1</v>
      </c>
      <c r="BT34" s="134">
        <v>273.60000000000002</v>
      </c>
      <c r="BU34" s="134">
        <v>157.6</v>
      </c>
      <c r="BV34" s="134">
        <v>112.8</v>
      </c>
      <c r="BW34" s="134">
        <v>83.5</v>
      </c>
      <c r="BX34" s="134">
        <v>91.1</v>
      </c>
      <c r="BY34" s="134">
        <v>109.2</v>
      </c>
      <c r="BZ34" s="134">
        <v>118.5</v>
      </c>
      <c r="CA34" s="134">
        <v>162.9</v>
      </c>
      <c r="CB34" s="134">
        <v>195.9</v>
      </c>
      <c r="CC34" s="134">
        <v>184.1</v>
      </c>
      <c r="CD34" s="134">
        <v>174.5</v>
      </c>
      <c r="CE34" s="134">
        <v>142.80000000000001</v>
      </c>
      <c r="CF34" s="134">
        <v>104.1</v>
      </c>
      <c r="CG34" s="134">
        <v>108.6</v>
      </c>
      <c r="CH34" s="134">
        <v>116</v>
      </c>
      <c r="CI34" s="134">
        <v>119.1</v>
      </c>
      <c r="CJ34" s="134">
        <v>150.19999999999999</v>
      </c>
      <c r="CK34" s="134">
        <v>157.9</v>
      </c>
      <c r="CL34" s="134">
        <v>157.5</v>
      </c>
      <c r="CM34" s="134">
        <v>190.9</v>
      </c>
      <c r="CN34" s="134">
        <v>213.1</v>
      </c>
      <c r="CO34" s="134">
        <v>182.1</v>
      </c>
      <c r="CP34" s="134">
        <v>192.2</v>
      </c>
      <c r="CQ34" s="134">
        <v>216.1</v>
      </c>
      <c r="CR34" s="134">
        <v>193.6</v>
      </c>
      <c r="CS34" s="134">
        <v>155.1</v>
      </c>
      <c r="CT34" s="134">
        <v>101.5</v>
      </c>
      <c r="CU34" s="134">
        <v>79.599999999999994</v>
      </c>
      <c r="CV34" s="134">
        <v>89.5</v>
      </c>
      <c r="CW34" s="134">
        <v>92.3</v>
      </c>
      <c r="CX34" s="134">
        <v>115.7</v>
      </c>
      <c r="CY34" s="134">
        <v>126.9</v>
      </c>
      <c r="CZ34" s="134">
        <v>141.30000000000001</v>
      </c>
      <c r="DA34" s="134">
        <v>186.8</v>
      </c>
      <c r="DB34" s="134">
        <v>307.60000000000002</v>
      </c>
      <c r="DC34" s="134">
        <v>252.3</v>
      </c>
      <c r="DD34" s="134">
        <v>124</v>
      </c>
      <c r="DE34" s="134">
        <v>92.4</v>
      </c>
      <c r="DF34" s="134">
        <v>72.099999999999994</v>
      </c>
      <c r="DG34" s="134">
        <v>68.3</v>
      </c>
      <c r="DH34" s="134">
        <v>68.2</v>
      </c>
      <c r="DI34" s="134">
        <v>92</v>
      </c>
      <c r="DJ34" s="134">
        <v>104.9</v>
      </c>
      <c r="DK34" s="134">
        <v>136.6</v>
      </c>
      <c r="DL34" s="134">
        <v>145.9</v>
      </c>
      <c r="DM34" s="134">
        <v>146.4</v>
      </c>
      <c r="DN34" s="134">
        <v>163.19999999999999</v>
      </c>
      <c r="DO34" s="134">
        <v>201.2</v>
      </c>
      <c r="DP34" s="134">
        <v>262.3</v>
      </c>
      <c r="DQ34" s="134">
        <v>269</v>
      </c>
      <c r="DR34" s="134">
        <v>215.9</v>
      </c>
      <c r="DS34" s="134">
        <v>136.19999999999999</v>
      </c>
      <c r="DT34" s="134">
        <v>128.4</v>
      </c>
      <c r="DU34" s="134">
        <v>165.9</v>
      </c>
      <c r="DV34" s="134">
        <v>231.1</v>
      </c>
      <c r="DW34" s="134">
        <v>245.9</v>
      </c>
      <c r="DX34" s="134">
        <v>298.3</v>
      </c>
      <c r="DY34" s="134">
        <v>257.5</v>
      </c>
      <c r="DZ34" s="134">
        <v>278.10000000000002</v>
      </c>
      <c r="EA34" s="135">
        <v>171.5</v>
      </c>
      <c r="EB34" s="136">
        <v>111.5</v>
      </c>
      <c r="EC34" s="136">
        <v>104</v>
      </c>
      <c r="ED34" s="134">
        <v>102.6</v>
      </c>
      <c r="EE34" s="134">
        <v>93.3</v>
      </c>
      <c r="EF34" s="137">
        <v>103.8</v>
      </c>
      <c r="EG34" s="137">
        <v>117.8</v>
      </c>
      <c r="EH34" s="137">
        <v>120.8</v>
      </c>
      <c r="EI34" s="137">
        <v>162.1</v>
      </c>
      <c r="EJ34" s="136">
        <v>220.4</v>
      </c>
      <c r="EK34" s="136">
        <v>204</v>
      </c>
      <c r="EL34" s="147">
        <v>205.3</v>
      </c>
      <c r="EM34" s="147">
        <v>201.8</v>
      </c>
      <c r="EN34" s="147">
        <v>129.69999999999999</v>
      </c>
    </row>
    <row r="35" spans="1:144" ht="15" x14ac:dyDescent="0.25">
      <c r="A35" s="132" t="s">
        <v>1499</v>
      </c>
      <c r="B35" s="132" t="s">
        <v>1500</v>
      </c>
      <c r="C35" s="133">
        <v>1.874E-2</v>
      </c>
      <c r="D35" s="134">
        <v>133</v>
      </c>
      <c r="E35" s="134">
        <v>132.80000000000001</v>
      </c>
      <c r="F35" s="134">
        <v>156.4</v>
      </c>
      <c r="G35" s="134">
        <v>182</v>
      </c>
      <c r="H35" s="134">
        <v>155.69999999999999</v>
      </c>
      <c r="I35" s="134">
        <v>140.5</v>
      </c>
      <c r="J35" s="134">
        <v>166.2</v>
      </c>
      <c r="K35" s="134">
        <v>150.1</v>
      </c>
      <c r="L35" s="134">
        <v>104.3</v>
      </c>
      <c r="M35" s="134">
        <v>102.7</v>
      </c>
      <c r="N35" s="134">
        <v>78.599999999999994</v>
      </c>
      <c r="O35" s="134">
        <v>75.3</v>
      </c>
      <c r="P35" s="134">
        <v>108</v>
      </c>
      <c r="Q35" s="134">
        <v>131.6</v>
      </c>
      <c r="R35" s="134">
        <v>122.9</v>
      </c>
      <c r="S35" s="134">
        <v>130.80000000000001</v>
      </c>
      <c r="T35" s="134">
        <v>137.4</v>
      </c>
      <c r="U35" s="134">
        <v>138.30000000000001</v>
      </c>
      <c r="V35" s="134">
        <v>160.5</v>
      </c>
      <c r="W35" s="134">
        <v>222</v>
      </c>
      <c r="X35" s="134">
        <v>98.5</v>
      </c>
      <c r="Y35" s="134">
        <v>73.5</v>
      </c>
      <c r="Z35" s="134">
        <v>81.900000000000006</v>
      </c>
      <c r="AA35" s="134">
        <v>92</v>
      </c>
      <c r="AB35" s="134">
        <v>109.1</v>
      </c>
      <c r="AC35" s="134">
        <v>116.2</v>
      </c>
      <c r="AD35" s="134">
        <v>149.5</v>
      </c>
      <c r="AE35" s="134">
        <v>179.5</v>
      </c>
      <c r="AF35" s="134">
        <v>157.6</v>
      </c>
      <c r="AG35" s="134">
        <v>230</v>
      </c>
      <c r="AH35" s="134">
        <v>221.7</v>
      </c>
      <c r="AI35" s="134">
        <v>209.1</v>
      </c>
      <c r="AJ35" s="134">
        <v>140.80000000000001</v>
      </c>
      <c r="AK35" s="134">
        <v>140.4</v>
      </c>
      <c r="AL35" s="134">
        <v>94.9</v>
      </c>
      <c r="AM35" s="134">
        <v>121.3</v>
      </c>
      <c r="AN35" s="134">
        <v>110.8</v>
      </c>
      <c r="AO35" s="134">
        <v>133.9</v>
      </c>
      <c r="AP35" s="134">
        <v>135.6</v>
      </c>
      <c r="AQ35" s="134">
        <v>174.7</v>
      </c>
      <c r="AR35" s="134">
        <v>174.7</v>
      </c>
      <c r="AS35" s="134">
        <v>174.7</v>
      </c>
      <c r="AT35" s="134">
        <v>174.7</v>
      </c>
      <c r="AU35" s="134">
        <v>174.7</v>
      </c>
      <c r="AV35" s="134">
        <v>174.7</v>
      </c>
      <c r="AW35" s="134">
        <v>174.7</v>
      </c>
      <c r="AX35" s="134">
        <v>174.7</v>
      </c>
      <c r="AY35" s="134">
        <v>174.7</v>
      </c>
      <c r="AZ35" s="134">
        <v>136.80000000000001</v>
      </c>
      <c r="BA35" s="134">
        <v>133.80000000000001</v>
      </c>
      <c r="BB35" s="134">
        <v>158.80000000000001</v>
      </c>
      <c r="BC35" s="134">
        <v>179.6</v>
      </c>
      <c r="BD35" s="134">
        <v>164.4</v>
      </c>
      <c r="BE35" s="134">
        <v>163.5</v>
      </c>
      <c r="BF35" s="134">
        <v>162.80000000000001</v>
      </c>
      <c r="BG35" s="134">
        <v>145.9</v>
      </c>
      <c r="BH35" s="134">
        <v>115.1</v>
      </c>
      <c r="BI35" s="134">
        <v>101.7</v>
      </c>
      <c r="BJ35" s="134">
        <v>85.6</v>
      </c>
      <c r="BK35" s="134">
        <v>98.5</v>
      </c>
      <c r="BL35" s="134">
        <v>115.3</v>
      </c>
      <c r="BM35" s="134">
        <v>138.5</v>
      </c>
      <c r="BN35" s="134">
        <v>146.5</v>
      </c>
      <c r="BO35" s="134">
        <v>135.80000000000001</v>
      </c>
      <c r="BP35" s="134">
        <v>132.30000000000001</v>
      </c>
      <c r="BQ35" s="134">
        <v>133.19999999999999</v>
      </c>
      <c r="BR35" s="134">
        <v>149.1</v>
      </c>
      <c r="BS35" s="134">
        <v>189.5</v>
      </c>
      <c r="BT35" s="134">
        <v>156.9</v>
      </c>
      <c r="BU35" s="134">
        <v>136.80000000000001</v>
      </c>
      <c r="BV35" s="134">
        <v>112.9</v>
      </c>
      <c r="BW35" s="134">
        <v>102.8</v>
      </c>
      <c r="BX35" s="134">
        <v>99.1</v>
      </c>
      <c r="BY35" s="134">
        <v>99.3</v>
      </c>
      <c r="BZ35" s="134">
        <v>101.8</v>
      </c>
      <c r="CA35" s="134">
        <v>121.2</v>
      </c>
      <c r="CB35" s="134">
        <v>125.5</v>
      </c>
      <c r="CC35" s="134">
        <v>113.6</v>
      </c>
      <c r="CD35" s="134">
        <v>137.69999999999999</v>
      </c>
      <c r="CE35" s="134">
        <v>135.5</v>
      </c>
      <c r="CF35" s="134">
        <v>112.3</v>
      </c>
      <c r="CG35" s="134">
        <v>96</v>
      </c>
      <c r="CH35" s="134">
        <v>89.5</v>
      </c>
      <c r="CI35" s="134">
        <v>94.7</v>
      </c>
      <c r="CJ35" s="134">
        <v>110.9</v>
      </c>
      <c r="CK35" s="134">
        <v>123</v>
      </c>
      <c r="CL35" s="134">
        <v>131.1</v>
      </c>
      <c r="CM35" s="134">
        <v>154.5</v>
      </c>
      <c r="CN35" s="134">
        <v>168.4</v>
      </c>
      <c r="CO35" s="134">
        <v>176.3</v>
      </c>
      <c r="CP35" s="134">
        <v>214.3</v>
      </c>
      <c r="CQ35" s="134">
        <v>248.9</v>
      </c>
      <c r="CR35" s="134">
        <v>202.3</v>
      </c>
      <c r="CS35" s="134">
        <v>177.8</v>
      </c>
      <c r="CT35" s="134">
        <v>141.5</v>
      </c>
      <c r="CU35" s="134">
        <v>140</v>
      </c>
      <c r="CV35" s="134">
        <v>138.9</v>
      </c>
      <c r="CW35" s="134">
        <v>139.30000000000001</v>
      </c>
      <c r="CX35" s="134">
        <v>139.80000000000001</v>
      </c>
      <c r="CY35" s="134">
        <v>138.80000000000001</v>
      </c>
      <c r="CZ35" s="134">
        <v>141</v>
      </c>
      <c r="DA35" s="134">
        <v>167.3</v>
      </c>
      <c r="DB35" s="134">
        <v>193.4</v>
      </c>
      <c r="DC35" s="134">
        <v>226</v>
      </c>
      <c r="DD35" s="134">
        <v>164.4</v>
      </c>
      <c r="DE35" s="134">
        <v>121</v>
      </c>
      <c r="DF35" s="134">
        <v>108</v>
      </c>
      <c r="DG35" s="134">
        <v>113</v>
      </c>
      <c r="DH35" s="134">
        <v>124</v>
      </c>
      <c r="DI35" s="134">
        <v>119.1</v>
      </c>
      <c r="DJ35" s="134">
        <v>144.5</v>
      </c>
      <c r="DK35" s="134">
        <v>164.7</v>
      </c>
      <c r="DL35" s="134">
        <v>176.9</v>
      </c>
      <c r="DM35" s="134">
        <v>183.6</v>
      </c>
      <c r="DN35" s="134">
        <v>176.6</v>
      </c>
      <c r="DO35" s="134">
        <v>209.1</v>
      </c>
      <c r="DP35" s="134">
        <v>198.7</v>
      </c>
      <c r="DQ35" s="134">
        <v>186.1</v>
      </c>
      <c r="DR35" s="134">
        <v>170.3</v>
      </c>
      <c r="DS35" s="134">
        <v>155.19999999999999</v>
      </c>
      <c r="DT35" s="134">
        <v>180.3</v>
      </c>
      <c r="DU35" s="134">
        <v>171.9</v>
      </c>
      <c r="DV35" s="134">
        <v>189.1</v>
      </c>
      <c r="DW35" s="134">
        <v>218.6</v>
      </c>
      <c r="DX35" s="134">
        <v>247.6</v>
      </c>
      <c r="DY35" s="134">
        <v>259.10000000000002</v>
      </c>
      <c r="DZ35" s="134">
        <v>261.89999999999998</v>
      </c>
      <c r="EA35" s="135">
        <v>245.8</v>
      </c>
      <c r="EB35" s="136">
        <v>169.7</v>
      </c>
      <c r="EC35" s="136">
        <v>145.1</v>
      </c>
      <c r="ED35" s="134">
        <v>134.80000000000001</v>
      </c>
      <c r="EE35" s="134">
        <v>141.80000000000001</v>
      </c>
      <c r="EF35" s="137">
        <v>144.5</v>
      </c>
      <c r="EG35" s="137">
        <v>153.4</v>
      </c>
      <c r="EH35" s="137">
        <v>173.6</v>
      </c>
      <c r="EI35" s="137">
        <v>196.3</v>
      </c>
      <c r="EJ35" s="136">
        <v>220.4</v>
      </c>
      <c r="EK35" s="136">
        <v>193.3</v>
      </c>
      <c r="EL35" s="147">
        <v>186.5</v>
      </c>
      <c r="EM35" s="147">
        <v>211.1</v>
      </c>
      <c r="EN35" s="147">
        <v>201.9</v>
      </c>
    </row>
    <row r="36" spans="1:144" ht="15" x14ac:dyDescent="0.25">
      <c r="A36" s="132" t="s">
        <v>1501</v>
      </c>
      <c r="B36" s="132" t="s">
        <v>1502</v>
      </c>
      <c r="C36" s="133">
        <v>3.9419999999999997E-2</v>
      </c>
      <c r="D36" s="134">
        <v>107.7</v>
      </c>
      <c r="E36" s="134">
        <v>103.7</v>
      </c>
      <c r="F36" s="134">
        <v>118.7</v>
      </c>
      <c r="G36" s="134">
        <v>163.6</v>
      </c>
      <c r="H36" s="134">
        <v>145.19999999999999</v>
      </c>
      <c r="I36" s="134">
        <v>151.6</v>
      </c>
      <c r="J36" s="134">
        <v>142.4</v>
      </c>
      <c r="K36" s="134">
        <v>99.9</v>
      </c>
      <c r="L36" s="134">
        <v>75.599999999999994</v>
      </c>
      <c r="M36" s="134">
        <v>89.4</v>
      </c>
      <c r="N36" s="134">
        <v>88.2</v>
      </c>
      <c r="O36" s="134">
        <v>93.2</v>
      </c>
      <c r="P36" s="134">
        <v>103.3</v>
      </c>
      <c r="Q36" s="134">
        <v>101.6</v>
      </c>
      <c r="R36" s="134">
        <v>132.30000000000001</v>
      </c>
      <c r="S36" s="134">
        <v>165</v>
      </c>
      <c r="T36" s="134">
        <v>259.8</v>
      </c>
      <c r="U36" s="134">
        <v>229.1</v>
      </c>
      <c r="V36" s="134">
        <v>204.4</v>
      </c>
      <c r="W36" s="134">
        <v>118.9</v>
      </c>
      <c r="X36" s="134">
        <v>101</v>
      </c>
      <c r="Y36" s="134">
        <v>81.8</v>
      </c>
      <c r="Z36" s="134">
        <v>95.5</v>
      </c>
      <c r="AA36" s="134">
        <v>78.599999999999994</v>
      </c>
      <c r="AB36" s="134">
        <v>91.9</v>
      </c>
      <c r="AC36" s="134">
        <v>94.6</v>
      </c>
      <c r="AD36" s="134">
        <v>111.2</v>
      </c>
      <c r="AE36" s="134">
        <v>128.6</v>
      </c>
      <c r="AF36" s="134">
        <v>179.2</v>
      </c>
      <c r="AG36" s="134">
        <v>188.1</v>
      </c>
      <c r="AH36" s="134">
        <v>156.19999999999999</v>
      </c>
      <c r="AI36" s="134">
        <v>111.7</v>
      </c>
      <c r="AJ36" s="134">
        <v>97.5</v>
      </c>
      <c r="AK36" s="134">
        <v>80.3</v>
      </c>
      <c r="AL36" s="134">
        <v>67.599999999999994</v>
      </c>
      <c r="AM36" s="134">
        <v>105.1</v>
      </c>
      <c r="AN36" s="134">
        <v>98.5</v>
      </c>
      <c r="AO36" s="134">
        <v>86.7</v>
      </c>
      <c r="AP36" s="134">
        <v>84.1</v>
      </c>
      <c r="AQ36" s="134">
        <v>121.9</v>
      </c>
      <c r="AR36" s="134">
        <v>121.9</v>
      </c>
      <c r="AS36" s="134">
        <v>121.9</v>
      </c>
      <c r="AT36" s="134">
        <v>121.9</v>
      </c>
      <c r="AU36" s="134">
        <v>121.9</v>
      </c>
      <c r="AV36" s="134">
        <v>121.9</v>
      </c>
      <c r="AW36" s="134">
        <v>121.9</v>
      </c>
      <c r="AX36" s="134">
        <v>121.9</v>
      </c>
      <c r="AY36" s="134">
        <v>121.9</v>
      </c>
      <c r="AZ36" s="134">
        <v>131.5</v>
      </c>
      <c r="BA36" s="134">
        <v>126.7</v>
      </c>
      <c r="BB36" s="134">
        <v>139.5</v>
      </c>
      <c r="BC36" s="134">
        <v>152.6</v>
      </c>
      <c r="BD36" s="134">
        <v>158.80000000000001</v>
      </c>
      <c r="BE36" s="134">
        <v>153.69999999999999</v>
      </c>
      <c r="BF36" s="134">
        <v>160.19999999999999</v>
      </c>
      <c r="BG36" s="134">
        <v>145.19999999999999</v>
      </c>
      <c r="BH36" s="134">
        <v>104</v>
      </c>
      <c r="BI36" s="134">
        <v>102.9</v>
      </c>
      <c r="BJ36" s="134">
        <v>100.7</v>
      </c>
      <c r="BK36" s="134">
        <v>109</v>
      </c>
      <c r="BL36" s="134">
        <v>121.3</v>
      </c>
      <c r="BM36" s="134">
        <v>119.5</v>
      </c>
      <c r="BN36" s="134">
        <v>116.5</v>
      </c>
      <c r="BO36" s="134">
        <v>121.3</v>
      </c>
      <c r="BP36" s="134">
        <v>133.80000000000001</v>
      </c>
      <c r="BQ36" s="134">
        <v>124.1</v>
      </c>
      <c r="BR36" s="134">
        <v>123.9</v>
      </c>
      <c r="BS36" s="134">
        <v>110.1</v>
      </c>
      <c r="BT36" s="134">
        <v>105.9</v>
      </c>
      <c r="BU36" s="134">
        <v>105.6</v>
      </c>
      <c r="BV36" s="134">
        <v>103.4</v>
      </c>
      <c r="BW36" s="134">
        <v>102.4</v>
      </c>
      <c r="BX36" s="134">
        <v>100.7</v>
      </c>
      <c r="BY36" s="134">
        <v>98.5</v>
      </c>
      <c r="BZ36" s="134">
        <v>96.6</v>
      </c>
      <c r="CA36" s="134">
        <v>105.5</v>
      </c>
      <c r="CB36" s="134">
        <v>107.7</v>
      </c>
      <c r="CC36" s="134">
        <v>124</v>
      </c>
      <c r="CD36" s="134">
        <v>112.4</v>
      </c>
      <c r="CE36" s="134">
        <v>94.8</v>
      </c>
      <c r="CF36" s="134">
        <v>92.7</v>
      </c>
      <c r="CG36" s="134">
        <v>92</v>
      </c>
      <c r="CH36" s="134">
        <v>97.6</v>
      </c>
      <c r="CI36" s="134">
        <v>121.6</v>
      </c>
      <c r="CJ36" s="134">
        <v>135.5</v>
      </c>
      <c r="CK36" s="134">
        <v>154.69999999999999</v>
      </c>
      <c r="CL36" s="134">
        <v>166.7</v>
      </c>
      <c r="CM36" s="134">
        <v>164.3</v>
      </c>
      <c r="CN36" s="134">
        <v>151.80000000000001</v>
      </c>
      <c r="CO36" s="134">
        <v>158.30000000000001</v>
      </c>
      <c r="CP36" s="134">
        <v>157.1</v>
      </c>
      <c r="CQ36" s="134">
        <v>124.8</v>
      </c>
      <c r="CR36" s="134">
        <v>109.9</v>
      </c>
      <c r="CS36" s="134">
        <v>96.4</v>
      </c>
      <c r="CT36" s="134">
        <v>104.3</v>
      </c>
      <c r="CU36" s="134">
        <v>114.1</v>
      </c>
      <c r="CV36" s="134">
        <v>121.2</v>
      </c>
      <c r="CW36" s="134">
        <v>135.6</v>
      </c>
      <c r="CX36" s="134">
        <v>152.80000000000001</v>
      </c>
      <c r="CY36" s="134">
        <v>169.3</v>
      </c>
      <c r="CZ36" s="134">
        <v>188.2</v>
      </c>
      <c r="DA36" s="134">
        <v>231.5</v>
      </c>
      <c r="DB36" s="134">
        <v>213.5</v>
      </c>
      <c r="DC36" s="134">
        <v>122.9</v>
      </c>
      <c r="DD36" s="134">
        <v>87.9</v>
      </c>
      <c r="DE36" s="134">
        <v>78.7</v>
      </c>
      <c r="DF36" s="134">
        <v>90.8</v>
      </c>
      <c r="DG36" s="134">
        <v>102.2</v>
      </c>
      <c r="DH36" s="134">
        <v>117.1</v>
      </c>
      <c r="DI36" s="134">
        <v>135</v>
      </c>
      <c r="DJ36" s="134">
        <v>146.80000000000001</v>
      </c>
      <c r="DK36" s="134">
        <v>173.1</v>
      </c>
      <c r="DL36" s="134">
        <v>175.7</v>
      </c>
      <c r="DM36" s="134">
        <v>173.6</v>
      </c>
      <c r="DN36" s="134">
        <v>214.4</v>
      </c>
      <c r="DO36" s="134">
        <v>220.9</v>
      </c>
      <c r="DP36" s="134">
        <v>195.6</v>
      </c>
      <c r="DQ36" s="134">
        <v>166.1</v>
      </c>
      <c r="DR36" s="134">
        <v>179.3</v>
      </c>
      <c r="DS36" s="134">
        <v>180.3</v>
      </c>
      <c r="DT36" s="134">
        <v>208.1</v>
      </c>
      <c r="DU36" s="134">
        <v>234.7</v>
      </c>
      <c r="DV36" s="134">
        <v>258.8</v>
      </c>
      <c r="DW36" s="134">
        <v>260.5</v>
      </c>
      <c r="DX36" s="134">
        <v>262.10000000000002</v>
      </c>
      <c r="DY36" s="134">
        <v>226.9</v>
      </c>
      <c r="DZ36" s="134">
        <v>216.2</v>
      </c>
      <c r="EA36" s="135">
        <v>221</v>
      </c>
      <c r="EB36" s="136">
        <v>151.9</v>
      </c>
      <c r="EC36" s="136">
        <v>117</v>
      </c>
      <c r="ED36" s="134">
        <v>121.8</v>
      </c>
      <c r="EE36" s="134">
        <v>149</v>
      </c>
      <c r="EF36" s="137">
        <v>171.6</v>
      </c>
      <c r="EG36" s="137">
        <v>208.7</v>
      </c>
      <c r="EH36" s="137">
        <v>189.3</v>
      </c>
      <c r="EI36" s="137">
        <v>197.6</v>
      </c>
      <c r="EJ36" s="136">
        <v>239.7</v>
      </c>
      <c r="EK36" s="136">
        <v>237.5</v>
      </c>
      <c r="EL36" s="147">
        <v>224.1</v>
      </c>
      <c r="EM36" s="147">
        <v>215.2</v>
      </c>
      <c r="EN36" s="147">
        <v>144.80000000000001</v>
      </c>
    </row>
    <row r="37" spans="1:144" ht="15" x14ac:dyDescent="0.25">
      <c r="A37" s="132" t="s">
        <v>1503</v>
      </c>
      <c r="B37" s="132" t="s">
        <v>1504</v>
      </c>
      <c r="C37" s="133">
        <v>9.0600000000000003E-3</v>
      </c>
      <c r="D37" s="134">
        <v>134.69999999999999</v>
      </c>
      <c r="E37" s="134">
        <v>74.7</v>
      </c>
      <c r="F37" s="134">
        <v>95.9</v>
      </c>
      <c r="G37" s="134">
        <v>105.8</v>
      </c>
      <c r="H37" s="134">
        <v>104.5</v>
      </c>
      <c r="I37" s="134">
        <v>87.5</v>
      </c>
      <c r="J37" s="134">
        <v>85.9</v>
      </c>
      <c r="K37" s="134">
        <v>102</v>
      </c>
      <c r="L37" s="134">
        <v>123.8</v>
      </c>
      <c r="M37" s="134">
        <v>116.6</v>
      </c>
      <c r="N37" s="134">
        <v>119.6</v>
      </c>
      <c r="O37" s="134">
        <v>149.5</v>
      </c>
      <c r="P37" s="134">
        <v>132.5</v>
      </c>
      <c r="Q37" s="134">
        <v>114.8</v>
      </c>
      <c r="R37" s="134">
        <v>97.7</v>
      </c>
      <c r="S37" s="134">
        <v>115.5</v>
      </c>
      <c r="T37" s="134">
        <v>110.2</v>
      </c>
      <c r="U37" s="134">
        <v>113</v>
      </c>
      <c r="V37" s="134">
        <v>107.2</v>
      </c>
      <c r="W37" s="134">
        <v>117.7</v>
      </c>
      <c r="X37" s="134">
        <v>136.4</v>
      </c>
      <c r="Y37" s="134">
        <v>156.9</v>
      </c>
      <c r="Z37" s="134">
        <v>136.5</v>
      </c>
      <c r="AA37" s="134">
        <v>137.6</v>
      </c>
      <c r="AB37" s="134">
        <v>121.8</v>
      </c>
      <c r="AC37" s="134">
        <v>89.7</v>
      </c>
      <c r="AD37" s="134">
        <v>119</v>
      </c>
      <c r="AE37" s="134">
        <v>97.1</v>
      </c>
      <c r="AF37" s="134">
        <v>86.2</v>
      </c>
      <c r="AG37" s="134">
        <v>86.6</v>
      </c>
      <c r="AH37" s="134">
        <v>102.7</v>
      </c>
      <c r="AI37" s="134">
        <v>106.4</v>
      </c>
      <c r="AJ37" s="134">
        <v>112</v>
      </c>
      <c r="AK37" s="134">
        <v>156.5</v>
      </c>
      <c r="AL37" s="134">
        <v>164.3</v>
      </c>
      <c r="AM37" s="134">
        <v>120.7</v>
      </c>
      <c r="AN37" s="134">
        <v>109</v>
      </c>
      <c r="AO37" s="134">
        <v>112.6</v>
      </c>
      <c r="AP37" s="134">
        <v>121.2</v>
      </c>
      <c r="AQ37" s="134">
        <v>120.7</v>
      </c>
      <c r="AR37" s="134">
        <v>120.7</v>
      </c>
      <c r="AS37" s="134">
        <v>120.7</v>
      </c>
      <c r="AT37" s="134">
        <v>120.7</v>
      </c>
      <c r="AU37" s="134">
        <v>120.7</v>
      </c>
      <c r="AV37" s="134">
        <v>120.7</v>
      </c>
      <c r="AW37" s="134">
        <v>120.7</v>
      </c>
      <c r="AX37" s="134">
        <v>120.7</v>
      </c>
      <c r="AY37" s="134">
        <v>120.7</v>
      </c>
      <c r="AZ37" s="134">
        <v>154.80000000000001</v>
      </c>
      <c r="BA37" s="134">
        <v>144.5</v>
      </c>
      <c r="BB37" s="134">
        <v>159.5</v>
      </c>
      <c r="BC37" s="134">
        <v>116.9</v>
      </c>
      <c r="BD37" s="134">
        <v>104.4</v>
      </c>
      <c r="BE37" s="134">
        <v>106.6</v>
      </c>
      <c r="BF37" s="134">
        <v>114.5</v>
      </c>
      <c r="BG37" s="134">
        <v>142.4</v>
      </c>
      <c r="BH37" s="134">
        <v>148.6</v>
      </c>
      <c r="BI37" s="134">
        <v>129.5</v>
      </c>
      <c r="BJ37" s="134">
        <v>127.3</v>
      </c>
      <c r="BK37" s="134">
        <v>134.69999999999999</v>
      </c>
      <c r="BL37" s="134">
        <v>134.4</v>
      </c>
      <c r="BM37" s="134">
        <v>115.9</v>
      </c>
      <c r="BN37" s="134">
        <v>126.8</v>
      </c>
      <c r="BO37" s="134">
        <v>186.3</v>
      </c>
      <c r="BP37" s="134">
        <v>146.4</v>
      </c>
      <c r="BQ37" s="134">
        <v>124.9</v>
      </c>
      <c r="BR37" s="134">
        <v>123.1</v>
      </c>
      <c r="BS37" s="134">
        <v>136.1</v>
      </c>
      <c r="BT37" s="134">
        <v>121.8</v>
      </c>
      <c r="BU37" s="134">
        <v>123.6</v>
      </c>
      <c r="BV37" s="134">
        <v>131.30000000000001</v>
      </c>
      <c r="BW37" s="134">
        <v>115.3</v>
      </c>
      <c r="BX37" s="134">
        <v>117.9</v>
      </c>
      <c r="BY37" s="134">
        <v>121.4</v>
      </c>
      <c r="BZ37" s="134">
        <v>133.30000000000001</v>
      </c>
      <c r="CA37" s="134">
        <v>155.19999999999999</v>
      </c>
      <c r="CB37" s="134">
        <v>156.19999999999999</v>
      </c>
      <c r="CC37" s="134">
        <v>146.19999999999999</v>
      </c>
      <c r="CD37" s="134">
        <v>142.4</v>
      </c>
      <c r="CE37" s="134">
        <v>143</v>
      </c>
      <c r="CF37" s="134">
        <v>146.4</v>
      </c>
      <c r="CG37" s="134">
        <v>164.4</v>
      </c>
      <c r="CH37" s="134">
        <v>180</v>
      </c>
      <c r="CI37" s="134">
        <v>170.9</v>
      </c>
      <c r="CJ37" s="134">
        <v>143.6</v>
      </c>
      <c r="CK37" s="134">
        <v>136.6</v>
      </c>
      <c r="CL37" s="134">
        <v>151.69999999999999</v>
      </c>
      <c r="CM37" s="134">
        <v>185.4</v>
      </c>
      <c r="CN37" s="134">
        <v>202.6</v>
      </c>
      <c r="CO37" s="134">
        <v>193.7</v>
      </c>
      <c r="CP37" s="134">
        <v>184.1</v>
      </c>
      <c r="CQ37" s="134">
        <v>182.5</v>
      </c>
      <c r="CR37" s="134">
        <v>181</v>
      </c>
      <c r="CS37" s="134">
        <v>189.3</v>
      </c>
      <c r="CT37" s="134">
        <v>145.30000000000001</v>
      </c>
      <c r="CU37" s="134">
        <v>134.6</v>
      </c>
      <c r="CV37" s="134">
        <v>146.1</v>
      </c>
      <c r="CW37" s="134">
        <v>157</v>
      </c>
      <c r="CX37" s="134">
        <v>171.1</v>
      </c>
      <c r="CY37" s="134">
        <v>169.1</v>
      </c>
      <c r="CZ37" s="134">
        <v>152.69999999999999</v>
      </c>
      <c r="DA37" s="134">
        <v>193.2</v>
      </c>
      <c r="DB37" s="134">
        <v>193</v>
      </c>
      <c r="DC37" s="134">
        <v>145.1</v>
      </c>
      <c r="DD37" s="134">
        <v>127.5</v>
      </c>
      <c r="DE37" s="134">
        <v>159</v>
      </c>
      <c r="DF37" s="134">
        <v>170.2</v>
      </c>
      <c r="DG37" s="134">
        <v>180.6</v>
      </c>
      <c r="DH37" s="134">
        <v>169</v>
      </c>
      <c r="DI37" s="134">
        <v>151.1</v>
      </c>
      <c r="DJ37" s="134">
        <v>165.1</v>
      </c>
      <c r="DK37" s="134">
        <v>167.1</v>
      </c>
      <c r="DL37" s="134">
        <v>130.9</v>
      </c>
      <c r="DM37" s="134">
        <v>131.80000000000001</v>
      </c>
      <c r="DN37" s="134">
        <v>163.6</v>
      </c>
      <c r="DO37" s="134">
        <v>205.5</v>
      </c>
      <c r="DP37" s="134">
        <v>218.3</v>
      </c>
      <c r="DQ37" s="134">
        <v>181.1</v>
      </c>
      <c r="DR37" s="134">
        <v>179.8</v>
      </c>
      <c r="DS37" s="134">
        <v>154.6</v>
      </c>
      <c r="DT37" s="134">
        <v>163.5</v>
      </c>
      <c r="DU37" s="134">
        <v>138.80000000000001</v>
      </c>
      <c r="DV37" s="134">
        <v>165.5</v>
      </c>
      <c r="DW37" s="134">
        <v>167.2</v>
      </c>
      <c r="DX37" s="134">
        <v>174.5</v>
      </c>
      <c r="DY37" s="134">
        <v>172</v>
      </c>
      <c r="DZ37" s="134">
        <v>162.69999999999999</v>
      </c>
      <c r="EA37" s="135">
        <v>163.19999999999999</v>
      </c>
      <c r="EB37" s="136">
        <v>170.9</v>
      </c>
      <c r="EC37" s="136">
        <v>182.8</v>
      </c>
      <c r="ED37" s="134">
        <v>169.4</v>
      </c>
      <c r="EE37" s="134">
        <v>158.80000000000001</v>
      </c>
      <c r="EF37" s="137">
        <v>124.2</v>
      </c>
      <c r="EG37" s="137">
        <v>128.9</v>
      </c>
      <c r="EH37" s="137">
        <v>152.80000000000001</v>
      </c>
      <c r="EI37" s="137">
        <v>191.3</v>
      </c>
      <c r="EJ37" s="136">
        <v>168.3</v>
      </c>
      <c r="EK37" s="136">
        <v>174.9</v>
      </c>
      <c r="EL37" s="147">
        <v>168.2</v>
      </c>
      <c r="EM37" s="147">
        <v>207.5</v>
      </c>
      <c r="EN37" s="147">
        <v>167.1</v>
      </c>
    </row>
    <row r="38" spans="1:144" ht="15" x14ac:dyDescent="0.25">
      <c r="A38" s="132" t="s">
        <v>1505</v>
      </c>
      <c r="B38" s="132" t="s">
        <v>1506</v>
      </c>
      <c r="C38" s="133">
        <v>2.0999999999999999E-3</v>
      </c>
      <c r="D38" s="134">
        <v>146.5</v>
      </c>
      <c r="E38" s="134">
        <v>83.3</v>
      </c>
      <c r="F38" s="134">
        <v>80.2</v>
      </c>
      <c r="G38" s="134">
        <v>71.3</v>
      </c>
      <c r="H38" s="134">
        <v>54.1</v>
      </c>
      <c r="I38" s="134">
        <v>69</v>
      </c>
      <c r="J38" s="134">
        <v>75.5</v>
      </c>
      <c r="K38" s="134">
        <v>81.2</v>
      </c>
      <c r="L38" s="134">
        <v>113.1</v>
      </c>
      <c r="M38" s="134">
        <v>191.3</v>
      </c>
      <c r="N38" s="134">
        <v>221.9</v>
      </c>
      <c r="O38" s="134">
        <v>205.7</v>
      </c>
      <c r="P38" s="134">
        <v>117.5</v>
      </c>
      <c r="Q38" s="134">
        <v>85.4</v>
      </c>
      <c r="R38" s="134">
        <v>98.8</v>
      </c>
      <c r="S38" s="134">
        <v>86.4</v>
      </c>
      <c r="T38" s="134">
        <v>139.1</v>
      </c>
      <c r="U38" s="134">
        <v>134.5</v>
      </c>
      <c r="V38" s="134">
        <v>179.8</v>
      </c>
      <c r="W38" s="134">
        <v>169.8</v>
      </c>
      <c r="X38" s="134">
        <v>185.8</v>
      </c>
      <c r="Y38" s="134">
        <v>248.1</v>
      </c>
      <c r="Z38" s="134">
        <v>153.9</v>
      </c>
      <c r="AA38" s="134">
        <v>120.1</v>
      </c>
      <c r="AB38" s="134">
        <v>106.2</v>
      </c>
      <c r="AC38" s="134">
        <v>87.1</v>
      </c>
      <c r="AD38" s="134">
        <v>118</v>
      </c>
      <c r="AE38" s="134">
        <v>111</v>
      </c>
      <c r="AF38" s="134">
        <v>112.9</v>
      </c>
      <c r="AG38" s="134">
        <v>105.1</v>
      </c>
      <c r="AH38" s="134">
        <v>116.6</v>
      </c>
      <c r="AI38" s="134">
        <v>128.9</v>
      </c>
      <c r="AJ38" s="134">
        <v>163.69999999999999</v>
      </c>
      <c r="AK38" s="134">
        <v>262.89999999999998</v>
      </c>
      <c r="AL38" s="134">
        <v>109.4</v>
      </c>
      <c r="AM38" s="134">
        <v>107.3</v>
      </c>
      <c r="AN38" s="134">
        <v>101.2</v>
      </c>
      <c r="AO38" s="134">
        <v>92.5</v>
      </c>
      <c r="AP38" s="134">
        <v>89.8</v>
      </c>
      <c r="AQ38" s="134">
        <v>114.7</v>
      </c>
      <c r="AR38" s="134">
        <v>114.7</v>
      </c>
      <c r="AS38" s="134">
        <v>114.7</v>
      </c>
      <c r="AT38" s="134">
        <v>114.7</v>
      </c>
      <c r="AU38" s="134">
        <v>114.7</v>
      </c>
      <c r="AV38" s="134">
        <v>114.7</v>
      </c>
      <c r="AW38" s="134">
        <v>114.7</v>
      </c>
      <c r="AX38" s="134">
        <v>114.7</v>
      </c>
      <c r="AY38" s="134">
        <v>114.7</v>
      </c>
      <c r="AZ38" s="134">
        <v>135</v>
      </c>
      <c r="BA38" s="134">
        <v>111.6</v>
      </c>
      <c r="BB38" s="134">
        <v>113.7</v>
      </c>
      <c r="BC38" s="134">
        <v>82.8</v>
      </c>
      <c r="BD38" s="134">
        <v>76.599999999999994</v>
      </c>
      <c r="BE38" s="134">
        <v>70.400000000000006</v>
      </c>
      <c r="BF38" s="134">
        <v>95.9</v>
      </c>
      <c r="BG38" s="134">
        <v>108.8</v>
      </c>
      <c r="BH38" s="134">
        <v>123.6</v>
      </c>
      <c r="BI38" s="134">
        <v>147.1</v>
      </c>
      <c r="BJ38" s="134">
        <v>172</v>
      </c>
      <c r="BK38" s="134">
        <v>168.2</v>
      </c>
      <c r="BL38" s="134">
        <v>156.80000000000001</v>
      </c>
      <c r="BM38" s="134">
        <v>106.4</v>
      </c>
      <c r="BN38" s="134">
        <v>87.4</v>
      </c>
      <c r="BO38" s="134">
        <v>65.3</v>
      </c>
      <c r="BP38" s="134">
        <v>81.900000000000006</v>
      </c>
      <c r="BQ38" s="134">
        <v>81.400000000000006</v>
      </c>
      <c r="BR38" s="134">
        <v>86.1</v>
      </c>
      <c r="BS38" s="134">
        <v>105.9</v>
      </c>
      <c r="BT38" s="134">
        <v>99</v>
      </c>
      <c r="BU38" s="134">
        <v>115.7</v>
      </c>
      <c r="BV38" s="134">
        <v>143.6</v>
      </c>
      <c r="BW38" s="134">
        <v>156.30000000000001</v>
      </c>
      <c r="BX38" s="134">
        <v>115.8</v>
      </c>
      <c r="BY38" s="134">
        <v>87.7</v>
      </c>
      <c r="BZ38" s="134">
        <v>86.5</v>
      </c>
      <c r="CA38" s="134">
        <v>74.7</v>
      </c>
      <c r="CB38" s="134">
        <v>108.8</v>
      </c>
      <c r="CC38" s="134">
        <v>95.7</v>
      </c>
      <c r="CD38" s="134">
        <v>93.6</v>
      </c>
      <c r="CE38" s="134">
        <v>99.4</v>
      </c>
      <c r="CF38" s="134">
        <v>113.6</v>
      </c>
      <c r="CG38" s="134">
        <v>126.4</v>
      </c>
      <c r="CH38" s="134">
        <v>150</v>
      </c>
      <c r="CI38" s="134">
        <v>212.3</v>
      </c>
      <c r="CJ38" s="134">
        <v>174</v>
      </c>
      <c r="CK38" s="134">
        <v>147.1</v>
      </c>
      <c r="CL38" s="134">
        <v>99.8</v>
      </c>
      <c r="CM38" s="134">
        <v>82.5</v>
      </c>
      <c r="CN38" s="134">
        <v>99.4</v>
      </c>
      <c r="CO38" s="134">
        <v>112.3</v>
      </c>
      <c r="CP38" s="134">
        <v>136</v>
      </c>
      <c r="CQ38" s="134">
        <v>136.1</v>
      </c>
      <c r="CR38" s="134">
        <v>126.9</v>
      </c>
      <c r="CS38" s="134">
        <v>157.9</v>
      </c>
      <c r="CT38" s="134">
        <v>226.5</v>
      </c>
      <c r="CU38" s="134">
        <v>195.2</v>
      </c>
      <c r="CV38" s="134">
        <v>181.9</v>
      </c>
      <c r="CW38" s="134">
        <v>92.4</v>
      </c>
      <c r="CX38" s="134">
        <v>78.8</v>
      </c>
      <c r="CY38" s="134">
        <v>68.2</v>
      </c>
      <c r="CZ38" s="134">
        <v>85.2</v>
      </c>
      <c r="DA38" s="134">
        <v>170.2</v>
      </c>
      <c r="DB38" s="134">
        <v>145.30000000000001</v>
      </c>
      <c r="DC38" s="134">
        <v>143.69999999999999</v>
      </c>
      <c r="DD38" s="134">
        <v>114.6</v>
      </c>
      <c r="DE38" s="134">
        <v>188</v>
      </c>
      <c r="DF38" s="134">
        <v>245</v>
      </c>
      <c r="DG38" s="134">
        <v>228.6</v>
      </c>
      <c r="DH38" s="134">
        <v>168.6</v>
      </c>
      <c r="DI38" s="134">
        <v>128.19999999999999</v>
      </c>
      <c r="DJ38" s="134">
        <v>112.2</v>
      </c>
      <c r="DK38" s="134">
        <v>83.3</v>
      </c>
      <c r="DL38" s="134">
        <v>75.099999999999994</v>
      </c>
      <c r="DM38" s="134">
        <v>95.2</v>
      </c>
      <c r="DN38" s="134">
        <v>153.9</v>
      </c>
      <c r="DO38" s="134">
        <v>171.2</v>
      </c>
      <c r="DP38" s="134">
        <v>156.4</v>
      </c>
      <c r="DQ38" s="134">
        <v>253.8</v>
      </c>
      <c r="DR38" s="134">
        <v>323.39999999999998</v>
      </c>
      <c r="DS38" s="134">
        <v>291.3</v>
      </c>
      <c r="DT38" s="134">
        <v>203.6</v>
      </c>
      <c r="DU38" s="134">
        <v>131.30000000000001</v>
      </c>
      <c r="DV38" s="134">
        <v>125.6</v>
      </c>
      <c r="DW38" s="134">
        <v>128.5</v>
      </c>
      <c r="DX38" s="134">
        <v>152.30000000000001</v>
      </c>
      <c r="DY38" s="134">
        <v>136.80000000000001</v>
      </c>
      <c r="DZ38" s="134">
        <v>131.1</v>
      </c>
      <c r="EA38" s="135">
        <v>120.2</v>
      </c>
      <c r="EB38" s="136">
        <v>133.9</v>
      </c>
      <c r="EC38" s="136">
        <v>225.3</v>
      </c>
      <c r="ED38" s="134">
        <v>277.3</v>
      </c>
      <c r="EE38" s="134">
        <v>241.5</v>
      </c>
      <c r="EF38" s="137">
        <v>192.8</v>
      </c>
      <c r="EG38" s="137">
        <v>142.80000000000001</v>
      </c>
      <c r="EH38" s="137">
        <v>134.30000000000001</v>
      </c>
      <c r="EI38" s="137">
        <v>156.80000000000001</v>
      </c>
      <c r="EJ38" s="136">
        <v>117.9</v>
      </c>
      <c r="EK38" s="136">
        <v>107.1</v>
      </c>
      <c r="EL38" s="147">
        <v>131</v>
      </c>
      <c r="EM38" s="147">
        <v>113.3</v>
      </c>
      <c r="EN38" s="147">
        <v>129.6</v>
      </c>
    </row>
    <row r="39" spans="1:144" ht="15" x14ac:dyDescent="0.25">
      <c r="A39" s="132" t="s">
        <v>1507</v>
      </c>
      <c r="B39" s="132" t="s">
        <v>1508</v>
      </c>
      <c r="C39" s="133">
        <v>2.2610000000000002E-2</v>
      </c>
      <c r="D39" s="134">
        <v>137.19999999999999</v>
      </c>
      <c r="E39" s="134">
        <v>99</v>
      </c>
      <c r="F39" s="134">
        <v>126.1</v>
      </c>
      <c r="G39" s="134">
        <v>98.1</v>
      </c>
      <c r="H39" s="134">
        <v>77.3</v>
      </c>
      <c r="I39" s="134">
        <v>90.5</v>
      </c>
      <c r="J39" s="134">
        <v>99.8</v>
      </c>
      <c r="K39" s="134">
        <v>106.9</v>
      </c>
      <c r="L39" s="134">
        <v>120</v>
      </c>
      <c r="M39" s="134">
        <v>157.5</v>
      </c>
      <c r="N39" s="134">
        <v>166.5</v>
      </c>
      <c r="O39" s="134">
        <v>174.9</v>
      </c>
      <c r="P39" s="134">
        <v>131.5</v>
      </c>
      <c r="Q39" s="134">
        <v>104.8</v>
      </c>
      <c r="R39" s="134">
        <v>126.2</v>
      </c>
      <c r="S39" s="134">
        <v>124.1</v>
      </c>
      <c r="T39" s="134">
        <v>129.9</v>
      </c>
      <c r="U39" s="134">
        <v>118.9</v>
      </c>
      <c r="V39" s="134">
        <v>148.4</v>
      </c>
      <c r="W39" s="134">
        <v>189.6</v>
      </c>
      <c r="X39" s="134">
        <v>187.9</v>
      </c>
      <c r="Y39" s="134">
        <v>181.4</v>
      </c>
      <c r="Z39" s="134">
        <v>191.8</v>
      </c>
      <c r="AA39" s="134">
        <v>174.4</v>
      </c>
      <c r="AB39" s="134">
        <v>140.9</v>
      </c>
      <c r="AC39" s="134">
        <v>105.7</v>
      </c>
      <c r="AD39" s="134">
        <v>130.80000000000001</v>
      </c>
      <c r="AE39" s="134">
        <v>128.6</v>
      </c>
      <c r="AF39" s="134">
        <v>142.80000000000001</v>
      </c>
      <c r="AG39" s="134">
        <v>143.6</v>
      </c>
      <c r="AH39" s="134">
        <v>130.9</v>
      </c>
      <c r="AI39" s="134">
        <v>164.7</v>
      </c>
      <c r="AJ39" s="134">
        <v>188.6</v>
      </c>
      <c r="AK39" s="134">
        <v>218.6</v>
      </c>
      <c r="AL39" s="134">
        <v>224.9</v>
      </c>
      <c r="AM39" s="134">
        <v>193.9</v>
      </c>
      <c r="AN39" s="134">
        <v>151</v>
      </c>
      <c r="AO39" s="134">
        <v>132.4</v>
      </c>
      <c r="AP39" s="134">
        <v>133.6</v>
      </c>
      <c r="AQ39" s="134">
        <v>136.4</v>
      </c>
      <c r="AR39" s="134">
        <v>136.4</v>
      </c>
      <c r="AS39" s="134">
        <v>136.4</v>
      </c>
      <c r="AT39" s="134">
        <v>136.4</v>
      </c>
      <c r="AU39" s="134">
        <v>136.4</v>
      </c>
      <c r="AV39" s="134">
        <v>136.4</v>
      </c>
      <c r="AW39" s="134">
        <v>136.4</v>
      </c>
      <c r="AX39" s="134">
        <v>136.4</v>
      </c>
      <c r="AY39" s="134">
        <v>136.4</v>
      </c>
      <c r="AZ39" s="134">
        <v>198.3</v>
      </c>
      <c r="BA39" s="134">
        <v>155.6</v>
      </c>
      <c r="BB39" s="134">
        <v>159.6</v>
      </c>
      <c r="BC39" s="134">
        <v>193.1</v>
      </c>
      <c r="BD39" s="134">
        <v>184.8</v>
      </c>
      <c r="BE39" s="134">
        <v>178.6</v>
      </c>
      <c r="BF39" s="134">
        <v>166.7</v>
      </c>
      <c r="BG39" s="134">
        <v>157.9</v>
      </c>
      <c r="BH39" s="134">
        <v>166</v>
      </c>
      <c r="BI39" s="134">
        <v>205.9</v>
      </c>
      <c r="BJ39" s="134">
        <v>216.1</v>
      </c>
      <c r="BK39" s="134">
        <v>214.1</v>
      </c>
      <c r="BL39" s="134">
        <v>211.7</v>
      </c>
      <c r="BM39" s="134">
        <v>207.4</v>
      </c>
      <c r="BN39" s="134">
        <v>218.7</v>
      </c>
      <c r="BO39" s="134">
        <v>116.4</v>
      </c>
      <c r="BP39" s="134">
        <v>113.1</v>
      </c>
      <c r="BQ39" s="134">
        <v>103.2</v>
      </c>
      <c r="BR39" s="134">
        <v>97.8</v>
      </c>
      <c r="BS39" s="134">
        <v>103.1</v>
      </c>
      <c r="BT39" s="134">
        <v>108.6</v>
      </c>
      <c r="BU39" s="134">
        <v>116.4</v>
      </c>
      <c r="BV39" s="134">
        <v>111.5</v>
      </c>
      <c r="BW39" s="134">
        <v>112.7</v>
      </c>
      <c r="BX39" s="134">
        <v>107.2</v>
      </c>
      <c r="BY39" s="134">
        <v>101.4</v>
      </c>
      <c r="BZ39" s="134">
        <v>103.2</v>
      </c>
      <c r="CA39" s="134">
        <v>107.5</v>
      </c>
      <c r="CB39" s="134">
        <v>110.2</v>
      </c>
      <c r="CC39" s="134">
        <v>105.1</v>
      </c>
      <c r="CD39" s="134">
        <v>93.8</v>
      </c>
      <c r="CE39" s="134">
        <v>114.5</v>
      </c>
      <c r="CF39" s="134">
        <v>122.3</v>
      </c>
      <c r="CG39" s="134">
        <v>147</v>
      </c>
      <c r="CH39" s="134">
        <v>175.3</v>
      </c>
      <c r="CI39" s="134">
        <v>175.7</v>
      </c>
      <c r="CJ39" s="134">
        <v>171.7</v>
      </c>
      <c r="CK39" s="134">
        <v>153.1</v>
      </c>
      <c r="CL39" s="134">
        <v>145.5</v>
      </c>
      <c r="CM39" s="134">
        <v>141.1</v>
      </c>
      <c r="CN39" s="134">
        <v>132.9</v>
      </c>
      <c r="CO39" s="134">
        <v>127.9</v>
      </c>
      <c r="CP39" s="134">
        <v>129.9</v>
      </c>
      <c r="CQ39" s="134">
        <v>152.19999999999999</v>
      </c>
      <c r="CR39" s="134">
        <v>154.1</v>
      </c>
      <c r="CS39" s="134">
        <v>155.30000000000001</v>
      </c>
      <c r="CT39" s="134">
        <v>162</v>
      </c>
      <c r="CU39" s="134">
        <v>133.69999999999999</v>
      </c>
      <c r="CV39" s="134">
        <v>127.6</v>
      </c>
      <c r="CW39" s="134">
        <v>112.2</v>
      </c>
      <c r="CX39" s="134">
        <v>113.7</v>
      </c>
      <c r="CY39" s="134">
        <v>114</v>
      </c>
      <c r="CZ39" s="134">
        <v>112.5</v>
      </c>
      <c r="DA39" s="134">
        <v>135.5</v>
      </c>
      <c r="DB39" s="134">
        <v>140.6</v>
      </c>
      <c r="DC39" s="134">
        <v>128.69999999999999</v>
      </c>
      <c r="DD39" s="134">
        <v>119.1</v>
      </c>
      <c r="DE39" s="134">
        <v>130.19999999999999</v>
      </c>
      <c r="DF39" s="134">
        <v>135.69999999999999</v>
      </c>
      <c r="DG39" s="134">
        <v>134.80000000000001</v>
      </c>
      <c r="DH39" s="134">
        <v>121</v>
      </c>
      <c r="DI39" s="134">
        <v>113</v>
      </c>
      <c r="DJ39" s="134">
        <v>124.7</v>
      </c>
      <c r="DK39" s="134">
        <v>137.80000000000001</v>
      </c>
      <c r="DL39" s="134">
        <v>118.6</v>
      </c>
      <c r="DM39" s="134">
        <v>134.5</v>
      </c>
      <c r="DN39" s="134">
        <v>148.5</v>
      </c>
      <c r="DO39" s="134">
        <v>209.4</v>
      </c>
      <c r="DP39" s="134">
        <v>247.9</v>
      </c>
      <c r="DQ39" s="134">
        <v>289.89999999999998</v>
      </c>
      <c r="DR39" s="134">
        <v>279.2</v>
      </c>
      <c r="DS39" s="134">
        <v>231.3</v>
      </c>
      <c r="DT39" s="134">
        <v>212.2</v>
      </c>
      <c r="DU39" s="134">
        <v>146.69999999999999</v>
      </c>
      <c r="DV39" s="134">
        <v>156.9</v>
      </c>
      <c r="DW39" s="134">
        <v>159.19999999999999</v>
      </c>
      <c r="DX39" s="134">
        <v>178</v>
      </c>
      <c r="DY39" s="134">
        <v>183.7</v>
      </c>
      <c r="DZ39" s="134">
        <v>186</v>
      </c>
      <c r="EA39" s="135">
        <v>191</v>
      </c>
      <c r="EB39" s="136">
        <v>191.5</v>
      </c>
      <c r="EC39" s="136">
        <v>228.7</v>
      </c>
      <c r="ED39" s="134">
        <v>253.7</v>
      </c>
      <c r="EE39" s="134">
        <v>258.89999999999998</v>
      </c>
      <c r="EF39" s="137">
        <v>235.7</v>
      </c>
      <c r="EG39" s="137">
        <v>206.9</v>
      </c>
      <c r="EH39" s="137">
        <v>194.3</v>
      </c>
      <c r="EI39" s="137">
        <v>236.4</v>
      </c>
      <c r="EJ39" s="136">
        <v>217</v>
      </c>
      <c r="EK39" s="136">
        <v>162.69999999999999</v>
      </c>
      <c r="EL39" s="147">
        <v>185.2</v>
      </c>
      <c r="EM39" s="147">
        <v>179.3</v>
      </c>
      <c r="EN39" s="147">
        <v>224.3</v>
      </c>
    </row>
    <row r="40" spans="1:144" ht="15" x14ac:dyDescent="0.25">
      <c r="A40" s="132" t="s">
        <v>1509</v>
      </c>
      <c r="B40" s="132" t="s">
        <v>1510</v>
      </c>
      <c r="C40" s="133">
        <v>2.3230000000000001E-2</v>
      </c>
      <c r="D40" s="134">
        <v>137.80000000000001</v>
      </c>
      <c r="E40" s="134">
        <v>74.400000000000006</v>
      </c>
      <c r="F40" s="134">
        <v>87.4</v>
      </c>
      <c r="G40" s="134">
        <v>107.3</v>
      </c>
      <c r="H40" s="134">
        <v>102.8</v>
      </c>
      <c r="I40" s="134">
        <v>96.5</v>
      </c>
      <c r="J40" s="134">
        <v>106.3</v>
      </c>
      <c r="K40" s="134">
        <v>101.2</v>
      </c>
      <c r="L40" s="134">
        <v>115.3</v>
      </c>
      <c r="M40" s="134">
        <v>133.80000000000001</v>
      </c>
      <c r="N40" s="134">
        <v>139.69999999999999</v>
      </c>
      <c r="O40" s="134">
        <v>166.3</v>
      </c>
      <c r="P40" s="134">
        <v>154.69999999999999</v>
      </c>
      <c r="Q40" s="134">
        <v>122.9</v>
      </c>
      <c r="R40" s="134">
        <v>161.80000000000001</v>
      </c>
      <c r="S40" s="134">
        <v>193.3</v>
      </c>
      <c r="T40" s="134">
        <v>267.10000000000002</v>
      </c>
      <c r="U40" s="134">
        <v>195.9</v>
      </c>
      <c r="V40" s="134">
        <v>258.89999999999998</v>
      </c>
      <c r="W40" s="134">
        <v>147.19999999999999</v>
      </c>
      <c r="X40" s="134">
        <v>111.5</v>
      </c>
      <c r="Y40" s="134">
        <v>95.6</v>
      </c>
      <c r="Z40" s="134">
        <v>117</v>
      </c>
      <c r="AA40" s="134">
        <v>112.3</v>
      </c>
      <c r="AB40" s="134">
        <v>115.8</v>
      </c>
      <c r="AC40" s="134">
        <v>96.9</v>
      </c>
      <c r="AD40" s="134">
        <v>155.69999999999999</v>
      </c>
      <c r="AE40" s="134">
        <v>207.9</v>
      </c>
      <c r="AF40" s="134">
        <v>232</v>
      </c>
      <c r="AG40" s="134">
        <v>214.7</v>
      </c>
      <c r="AH40" s="134">
        <v>120.6</v>
      </c>
      <c r="AI40" s="134">
        <v>149.80000000000001</v>
      </c>
      <c r="AJ40" s="134">
        <v>205</v>
      </c>
      <c r="AK40" s="134">
        <v>145</v>
      </c>
      <c r="AL40" s="134">
        <v>156.5</v>
      </c>
      <c r="AM40" s="134">
        <v>138.9</v>
      </c>
      <c r="AN40" s="134">
        <v>105.6</v>
      </c>
      <c r="AO40" s="134">
        <v>97.5</v>
      </c>
      <c r="AP40" s="134">
        <v>131.5</v>
      </c>
      <c r="AQ40" s="134">
        <v>147.4</v>
      </c>
      <c r="AR40" s="134">
        <v>147.4</v>
      </c>
      <c r="AS40" s="134">
        <v>147.4</v>
      </c>
      <c r="AT40" s="134">
        <v>147.4</v>
      </c>
      <c r="AU40" s="134">
        <v>147.4</v>
      </c>
      <c r="AV40" s="134">
        <v>147.4</v>
      </c>
      <c r="AW40" s="134">
        <v>147.4</v>
      </c>
      <c r="AX40" s="134">
        <v>147.4</v>
      </c>
      <c r="AY40" s="134">
        <v>147.4</v>
      </c>
      <c r="AZ40" s="134">
        <v>154.1</v>
      </c>
      <c r="BA40" s="134">
        <v>161.4</v>
      </c>
      <c r="BB40" s="134">
        <v>200.7</v>
      </c>
      <c r="BC40" s="134">
        <v>185.2</v>
      </c>
      <c r="BD40" s="134">
        <v>110.7</v>
      </c>
      <c r="BE40" s="134">
        <v>100.8</v>
      </c>
      <c r="BF40" s="134">
        <v>104.3</v>
      </c>
      <c r="BG40" s="134">
        <v>108.6</v>
      </c>
      <c r="BH40" s="134">
        <v>105.8</v>
      </c>
      <c r="BI40" s="134">
        <v>99.9</v>
      </c>
      <c r="BJ40" s="134">
        <v>103.1</v>
      </c>
      <c r="BK40" s="134">
        <v>115.8</v>
      </c>
      <c r="BL40" s="134">
        <v>115.3</v>
      </c>
      <c r="BM40" s="134">
        <v>105.1</v>
      </c>
      <c r="BN40" s="134">
        <v>106.4</v>
      </c>
      <c r="BO40" s="134">
        <v>131.9</v>
      </c>
      <c r="BP40" s="134">
        <v>140.1</v>
      </c>
      <c r="BQ40" s="134">
        <v>138.9</v>
      </c>
      <c r="BR40" s="134">
        <v>144.69999999999999</v>
      </c>
      <c r="BS40" s="134">
        <v>141.4</v>
      </c>
      <c r="BT40" s="134">
        <v>138.19999999999999</v>
      </c>
      <c r="BU40" s="134">
        <v>137.9</v>
      </c>
      <c r="BV40" s="134">
        <v>132</v>
      </c>
      <c r="BW40" s="134">
        <v>125.7</v>
      </c>
      <c r="BX40" s="134">
        <v>121</v>
      </c>
      <c r="BY40" s="134">
        <v>105.3</v>
      </c>
      <c r="BZ40" s="134">
        <v>137.6</v>
      </c>
      <c r="CA40" s="134">
        <v>159.1</v>
      </c>
      <c r="CB40" s="134">
        <v>155</v>
      </c>
      <c r="CC40" s="134">
        <v>137.5</v>
      </c>
      <c r="CD40" s="134">
        <v>124</v>
      </c>
      <c r="CE40" s="134">
        <v>118.4</v>
      </c>
      <c r="CF40" s="134">
        <v>117.7</v>
      </c>
      <c r="CG40" s="134">
        <v>119</v>
      </c>
      <c r="CH40" s="134">
        <v>133.9</v>
      </c>
      <c r="CI40" s="134">
        <v>167.5</v>
      </c>
      <c r="CJ40" s="134">
        <v>151.19999999999999</v>
      </c>
      <c r="CK40" s="134">
        <v>131.9</v>
      </c>
      <c r="CL40" s="134">
        <v>127.2</v>
      </c>
      <c r="CM40" s="134">
        <v>136.5</v>
      </c>
      <c r="CN40" s="134">
        <v>161.4</v>
      </c>
      <c r="CO40" s="134">
        <v>168.8</v>
      </c>
      <c r="CP40" s="134">
        <v>190.7</v>
      </c>
      <c r="CQ40" s="134">
        <v>192.4</v>
      </c>
      <c r="CR40" s="134">
        <v>164.1</v>
      </c>
      <c r="CS40" s="134">
        <v>142.19999999999999</v>
      </c>
      <c r="CT40" s="134">
        <v>128.19999999999999</v>
      </c>
      <c r="CU40" s="134">
        <v>130.19999999999999</v>
      </c>
      <c r="CV40" s="134">
        <v>138.1</v>
      </c>
      <c r="CW40" s="134">
        <v>138.5</v>
      </c>
      <c r="CX40" s="134">
        <v>142.80000000000001</v>
      </c>
      <c r="CY40" s="134">
        <v>134.5</v>
      </c>
      <c r="CZ40" s="134">
        <v>135.80000000000001</v>
      </c>
      <c r="DA40" s="134">
        <v>189.8</v>
      </c>
      <c r="DB40" s="134">
        <v>201.6</v>
      </c>
      <c r="DC40" s="134">
        <v>160</v>
      </c>
      <c r="DD40" s="134">
        <v>131.19999999999999</v>
      </c>
      <c r="DE40" s="134">
        <v>132</v>
      </c>
      <c r="DF40" s="134">
        <v>128.80000000000001</v>
      </c>
      <c r="DG40" s="134">
        <v>134.80000000000001</v>
      </c>
      <c r="DH40" s="134">
        <v>119.4</v>
      </c>
      <c r="DI40" s="134">
        <v>125.3</v>
      </c>
      <c r="DJ40" s="134">
        <v>151.5</v>
      </c>
      <c r="DK40" s="134">
        <v>162.5</v>
      </c>
      <c r="DL40" s="134">
        <v>141.9</v>
      </c>
      <c r="DM40" s="134">
        <v>137.80000000000001</v>
      </c>
      <c r="DN40" s="134">
        <v>180.2</v>
      </c>
      <c r="DO40" s="134">
        <v>204.5</v>
      </c>
      <c r="DP40" s="134">
        <v>212.9</v>
      </c>
      <c r="DQ40" s="134">
        <v>207.3</v>
      </c>
      <c r="DR40" s="134">
        <v>177.4</v>
      </c>
      <c r="DS40" s="134">
        <v>156.30000000000001</v>
      </c>
      <c r="DT40" s="134">
        <v>139.1</v>
      </c>
      <c r="DU40" s="134">
        <v>133.9</v>
      </c>
      <c r="DV40" s="134">
        <v>154.69999999999999</v>
      </c>
      <c r="DW40" s="134">
        <v>170.8</v>
      </c>
      <c r="DX40" s="134">
        <v>200.6</v>
      </c>
      <c r="DY40" s="134">
        <v>177.7</v>
      </c>
      <c r="DZ40" s="134">
        <v>202.5</v>
      </c>
      <c r="EA40" s="135">
        <v>167.7</v>
      </c>
      <c r="EB40" s="136">
        <v>154.4</v>
      </c>
      <c r="EC40" s="136">
        <v>171.5</v>
      </c>
      <c r="ED40" s="134">
        <v>164.7</v>
      </c>
      <c r="EE40" s="134">
        <v>161.1</v>
      </c>
      <c r="EF40" s="137">
        <v>145.30000000000001</v>
      </c>
      <c r="EG40" s="137">
        <v>139.1</v>
      </c>
      <c r="EH40" s="137">
        <v>138.5</v>
      </c>
      <c r="EI40" s="137">
        <v>159.80000000000001</v>
      </c>
      <c r="EJ40" s="136">
        <v>182</v>
      </c>
      <c r="EK40" s="136">
        <v>160.1</v>
      </c>
      <c r="EL40" s="147">
        <v>176.2</v>
      </c>
      <c r="EM40" s="147">
        <v>135.6</v>
      </c>
      <c r="EN40" s="147">
        <v>178</v>
      </c>
    </row>
    <row r="41" spans="1:144" ht="15" x14ac:dyDescent="0.25">
      <c r="A41" s="132" t="s">
        <v>1511</v>
      </c>
      <c r="B41" s="132" t="s">
        <v>1512</v>
      </c>
      <c r="C41" s="133">
        <v>8.3089999999999997E-2</v>
      </c>
      <c r="D41" s="134">
        <v>140.4</v>
      </c>
      <c r="E41" s="134">
        <v>137.4</v>
      </c>
      <c r="F41" s="134">
        <v>138.30000000000001</v>
      </c>
      <c r="G41" s="134">
        <v>111.2</v>
      </c>
      <c r="H41" s="134">
        <v>113.3</v>
      </c>
      <c r="I41" s="134">
        <v>90.3</v>
      </c>
      <c r="J41" s="134">
        <v>96.5</v>
      </c>
      <c r="K41" s="134">
        <v>113.1</v>
      </c>
      <c r="L41" s="134">
        <v>113.6</v>
      </c>
      <c r="M41" s="134">
        <v>106.4</v>
      </c>
      <c r="N41" s="134">
        <v>108.9</v>
      </c>
      <c r="O41" s="134">
        <v>136.9</v>
      </c>
      <c r="P41" s="134">
        <v>172</v>
      </c>
      <c r="Q41" s="134">
        <v>179.2</v>
      </c>
      <c r="R41" s="134">
        <v>181.8</v>
      </c>
      <c r="S41" s="134">
        <v>119.1</v>
      </c>
      <c r="T41" s="134">
        <v>112.3</v>
      </c>
      <c r="U41" s="134">
        <v>131.9</v>
      </c>
      <c r="V41" s="134">
        <v>125.1</v>
      </c>
      <c r="W41" s="134">
        <v>99.5</v>
      </c>
      <c r="X41" s="134">
        <v>117</v>
      </c>
      <c r="Y41" s="134">
        <v>109.2</v>
      </c>
      <c r="Z41" s="134">
        <v>103.8</v>
      </c>
      <c r="AA41" s="134">
        <v>109.5</v>
      </c>
      <c r="AB41" s="134">
        <v>116.7</v>
      </c>
      <c r="AC41" s="134">
        <v>148.80000000000001</v>
      </c>
      <c r="AD41" s="134">
        <v>153.1</v>
      </c>
      <c r="AE41" s="134">
        <v>135.30000000000001</v>
      </c>
      <c r="AF41" s="134">
        <v>110.5</v>
      </c>
      <c r="AG41" s="134">
        <v>90.3</v>
      </c>
      <c r="AH41" s="134">
        <v>127.5</v>
      </c>
      <c r="AI41" s="134">
        <v>129</v>
      </c>
      <c r="AJ41" s="134">
        <v>127.9</v>
      </c>
      <c r="AK41" s="134">
        <v>99.5</v>
      </c>
      <c r="AL41" s="134">
        <v>112.4</v>
      </c>
      <c r="AM41" s="134">
        <v>107.6</v>
      </c>
      <c r="AN41" s="134">
        <v>124.2</v>
      </c>
      <c r="AO41" s="134">
        <v>176.5</v>
      </c>
      <c r="AP41" s="134">
        <v>137.30000000000001</v>
      </c>
      <c r="AQ41" s="134">
        <v>134.80000000000001</v>
      </c>
      <c r="AR41" s="134">
        <v>134.80000000000001</v>
      </c>
      <c r="AS41" s="134">
        <v>134.80000000000001</v>
      </c>
      <c r="AT41" s="134">
        <v>134.80000000000001</v>
      </c>
      <c r="AU41" s="134">
        <v>134.80000000000001</v>
      </c>
      <c r="AV41" s="134">
        <v>134.80000000000001</v>
      </c>
      <c r="AW41" s="134">
        <v>134.80000000000001</v>
      </c>
      <c r="AX41" s="134">
        <v>134.80000000000001</v>
      </c>
      <c r="AY41" s="134">
        <v>134.80000000000001</v>
      </c>
      <c r="AZ41" s="134">
        <v>170.3</v>
      </c>
      <c r="BA41" s="134">
        <v>203.5</v>
      </c>
      <c r="BB41" s="134">
        <v>210.2</v>
      </c>
      <c r="BC41" s="134">
        <v>110.7</v>
      </c>
      <c r="BD41" s="134">
        <v>88.9</v>
      </c>
      <c r="BE41" s="134">
        <v>110.9</v>
      </c>
      <c r="BF41" s="134">
        <v>142</v>
      </c>
      <c r="BG41" s="134">
        <v>125.3</v>
      </c>
      <c r="BH41" s="134">
        <v>125.3</v>
      </c>
      <c r="BI41" s="134">
        <v>116.9</v>
      </c>
      <c r="BJ41" s="134">
        <v>140.1</v>
      </c>
      <c r="BK41" s="134">
        <v>175.4</v>
      </c>
      <c r="BL41" s="134">
        <v>180.2</v>
      </c>
      <c r="BM41" s="134">
        <v>187.3</v>
      </c>
      <c r="BN41" s="134">
        <v>182.6</v>
      </c>
      <c r="BO41" s="134">
        <v>154.69999999999999</v>
      </c>
      <c r="BP41" s="134">
        <v>136.69999999999999</v>
      </c>
      <c r="BQ41" s="134">
        <v>143.5</v>
      </c>
      <c r="BR41" s="134">
        <v>161.5</v>
      </c>
      <c r="BS41" s="134">
        <v>148.6</v>
      </c>
      <c r="BT41" s="134">
        <v>110.6</v>
      </c>
      <c r="BU41" s="134">
        <v>92.6</v>
      </c>
      <c r="BV41" s="134">
        <v>71.599999999999994</v>
      </c>
      <c r="BW41" s="134">
        <v>75.400000000000006</v>
      </c>
      <c r="BX41" s="134">
        <v>83</v>
      </c>
      <c r="BY41" s="134">
        <v>99.3</v>
      </c>
      <c r="BZ41" s="134">
        <v>114.2</v>
      </c>
      <c r="CA41" s="134">
        <v>99</v>
      </c>
      <c r="CB41" s="134">
        <v>84.5</v>
      </c>
      <c r="CC41" s="134">
        <v>100.9</v>
      </c>
      <c r="CD41" s="134">
        <v>119.9</v>
      </c>
      <c r="CE41" s="134">
        <v>125.7</v>
      </c>
      <c r="CF41" s="134">
        <v>116.3</v>
      </c>
      <c r="CG41" s="134">
        <v>113.1</v>
      </c>
      <c r="CH41" s="134">
        <v>105.3</v>
      </c>
      <c r="CI41" s="134">
        <v>122</v>
      </c>
      <c r="CJ41" s="134">
        <v>134.1</v>
      </c>
      <c r="CK41" s="134">
        <v>142.80000000000001</v>
      </c>
      <c r="CL41" s="134">
        <v>157.4</v>
      </c>
      <c r="CM41" s="134">
        <v>150.4</v>
      </c>
      <c r="CN41" s="134">
        <v>143.1</v>
      </c>
      <c r="CO41" s="134">
        <v>134</v>
      </c>
      <c r="CP41" s="134">
        <v>142.1</v>
      </c>
      <c r="CQ41" s="134">
        <v>134.9</v>
      </c>
      <c r="CR41" s="134">
        <v>136.1</v>
      </c>
      <c r="CS41" s="134">
        <v>145.19999999999999</v>
      </c>
      <c r="CT41" s="134">
        <v>117.8</v>
      </c>
      <c r="CU41" s="134">
        <v>108.4</v>
      </c>
      <c r="CV41" s="134">
        <v>146.5</v>
      </c>
      <c r="CW41" s="134">
        <v>149.30000000000001</v>
      </c>
      <c r="CX41" s="134">
        <v>143.9</v>
      </c>
      <c r="CY41" s="134">
        <v>108.4</v>
      </c>
      <c r="CZ41" s="134">
        <v>124.3</v>
      </c>
      <c r="DA41" s="134">
        <v>173.1</v>
      </c>
      <c r="DB41" s="134">
        <v>196</v>
      </c>
      <c r="DC41" s="134">
        <v>166.5</v>
      </c>
      <c r="DD41" s="134">
        <v>134.4</v>
      </c>
      <c r="DE41" s="134">
        <v>137.69999999999999</v>
      </c>
      <c r="DF41" s="134">
        <v>165.8</v>
      </c>
      <c r="DG41" s="134">
        <v>147.19999999999999</v>
      </c>
      <c r="DH41" s="134">
        <v>152.1</v>
      </c>
      <c r="DI41" s="134">
        <v>152.30000000000001</v>
      </c>
      <c r="DJ41" s="134">
        <v>181.2</v>
      </c>
      <c r="DK41" s="134">
        <v>141.1</v>
      </c>
      <c r="DL41" s="134">
        <v>129.9</v>
      </c>
      <c r="DM41" s="134">
        <v>130.19999999999999</v>
      </c>
      <c r="DN41" s="134">
        <v>158.69999999999999</v>
      </c>
      <c r="DO41" s="134">
        <v>172.5</v>
      </c>
      <c r="DP41" s="134">
        <v>200.5</v>
      </c>
      <c r="DQ41" s="134">
        <v>181.3</v>
      </c>
      <c r="DR41" s="134">
        <v>148.6</v>
      </c>
      <c r="DS41" s="134">
        <v>133.4</v>
      </c>
      <c r="DT41" s="134">
        <v>152.9</v>
      </c>
      <c r="DU41" s="134">
        <v>184.2</v>
      </c>
      <c r="DV41" s="134">
        <v>188.5</v>
      </c>
      <c r="DW41" s="134">
        <v>198.8</v>
      </c>
      <c r="DX41" s="134">
        <v>204.5</v>
      </c>
      <c r="DY41" s="134">
        <v>200.1</v>
      </c>
      <c r="DZ41" s="134">
        <v>186.2</v>
      </c>
      <c r="EA41" s="135">
        <v>163.4</v>
      </c>
      <c r="EB41" s="136">
        <v>121.5</v>
      </c>
      <c r="EC41" s="136">
        <v>129.5</v>
      </c>
      <c r="ED41" s="134">
        <v>143.4</v>
      </c>
      <c r="EE41" s="134">
        <v>166.3</v>
      </c>
      <c r="EF41" s="137">
        <v>223.3</v>
      </c>
      <c r="EG41" s="137">
        <v>207.1</v>
      </c>
      <c r="EH41" s="137">
        <v>225.1</v>
      </c>
      <c r="EI41" s="137">
        <v>248.2</v>
      </c>
      <c r="EJ41" s="136">
        <v>220.5</v>
      </c>
      <c r="EK41" s="136">
        <v>172.8</v>
      </c>
      <c r="EL41" s="147">
        <v>224.5</v>
      </c>
      <c r="EM41" s="147">
        <v>219</v>
      </c>
      <c r="EN41" s="147">
        <v>194.9</v>
      </c>
    </row>
    <row r="42" spans="1:144" ht="15" x14ac:dyDescent="0.25">
      <c r="A42" s="132" t="s">
        <v>1513</v>
      </c>
      <c r="B42" s="132" t="s">
        <v>1514</v>
      </c>
      <c r="C42" s="133">
        <v>4.6499999999999996E-3</v>
      </c>
      <c r="D42" s="134">
        <v>133.6</v>
      </c>
      <c r="E42" s="134">
        <v>107.6</v>
      </c>
      <c r="F42" s="134">
        <v>103.3</v>
      </c>
      <c r="G42" s="134">
        <v>144.69999999999999</v>
      </c>
      <c r="H42" s="134">
        <v>128.5</v>
      </c>
      <c r="I42" s="134">
        <v>118.8</v>
      </c>
      <c r="J42" s="134">
        <v>103.2</v>
      </c>
      <c r="K42" s="134">
        <v>94.6</v>
      </c>
      <c r="L42" s="134">
        <v>111</v>
      </c>
      <c r="M42" s="134">
        <v>133.5</v>
      </c>
      <c r="N42" s="134">
        <v>142.69999999999999</v>
      </c>
      <c r="O42" s="134">
        <v>164.2</v>
      </c>
      <c r="P42" s="134">
        <v>146.19999999999999</v>
      </c>
      <c r="Q42" s="134">
        <v>113.4</v>
      </c>
      <c r="R42" s="134">
        <v>118.9</v>
      </c>
      <c r="S42" s="134">
        <v>152.30000000000001</v>
      </c>
      <c r="T42" s="134">
        <v>166.5</v>
      </c>
      <c r="U42" s="134">
        <v>180.7</v>
      </c>
      <c r="V42" s="134">
        <v>224.3</v>
      </c>
      <c r="W42" s="134">
        <v>211.3</v>
      </c>
      <c r="X42" s="134">
        <v>136.69999999999999</v>
      </c>
      <c r="Y42" s="134">
        <v>169.8</v>
      </c>
      <c r="Z42" s="134">
        <v>143.5</v>
      </c>
      <c r="AA42" s="134">
        <v>145.1</v>
      </c>
      <c r="AB42" s="134">
        <v>119.6</v>
      </c>
      <c r="AC42" s="134">
        <v>88.3</v>
      </c>
      <c r="AD42" s="134">
        <v>116.3</v>
      </c>
      <c r="AE42" s="134">
        <v>142.5</v>
      </c>
      <c r="AF42" s="134">
        <v>148.1</v>
      </c>
      <c r="AG42" s="134">
        <v>173.8</v>
      </c>
      <c r="AH42" s="134">
        <v>159.9</v>
      </c>
      <c r="AI42" s="134">
        <v>182</v>
      </c>
      <c r="AJ42" s="134">
        <v>145</v>
      </c>
      <c r="AK42" s="134">
        <v>167.9</v>
      </c>
      <c r="AL42" s="134">
        <v>162.6</v>
      </c>
      <c r="AM42" s="134">
        <v>187.9</v>
      </c>
      <c r="AN42" s="134">
        <v>135.9</v>
      </c>
      <c r="AO42" s="134">
        <v>115.3</v>
      </c>
      <c r="AP42" s="134">
        <v>104.2</v>
      </c>
      <c r="AQ42" s="134">
        <v>118.5</v>
      </c>
      <c r="AR42" s="134">
        <v>118.5</v>
      </c>
      <c r="AS42" s="134">
        <v>118.5</v>
      </c>
      <c r="AT42" s="134">
        <v>118.5</v>
      </c>
      <c r="AU42" s="134">
        <v>118.5</v>
      </c>
      <c r="AV42" s="134">
        <v>118.5</v>
      </c>
      <c r="AW42" s="134">
        <v>118.5</v>
      </c>
      <c r="AX42" s="134">
        <v>118.5</v>
      </c>
      <c r="AY42" s="134">
        <v>118.5</v>
      </c>
      <c r="AZ42" s="134">
        <v>153.30000000000001</v>
      </c>
      <c r="BA42" s="134">
        <v>134.19999999999999</v>
      </c>
      <c r="BB42" s="134">
        <v>130.80000000000001</v>
      </c>
      <c r="BC42" s="134">
        <v>165.5</v>
      </c>
      <c r="BD42" s="134">
        <v>161.1</v>
      </c>
      <c r="BE42" s="134">
        <v>150.9</v>
      </c>
      <c r="BF42" s="134">
        <v>126.2</v>
      </c>
      <c r="BG42" s="134">
        <v>133</v>
      </c>
      <c r="BH42" s="134">
        <v>128</v>
      </c>
      <c r="BI42" s="134">
        <v>126.9</v>
      </c>
      <c r="BJ42" s="134">
        <v>132.4</v>
      </c>
      <c r="BK42" s="134">
        <v>141.1</v>
      </c>
      <c r="BL42" s="134">
        <v>143.1</v>
      </c>
      <c r="BM42" s="134">
        <v>131.9</v>
      </c>
      <c r="BN42" s="134">
        <v>122.1</v>
      </c>
      <c r="BO42" s="134">
        <v>140.69999999999999</v>
      </c>
      <c r="BP42" s="134">
        <v>155</v>
      </c>
      <c r="BQ42" s="134">
        <v>143.80000000000001</v>
      </c>
      <c r="BR42" s="134">
        <v>137.1</v>
      </c>
      <c r="BS42" s="134">
        <v>145.4</v>
      </c>
      <c r="BT42" s="134">
        <v>148.80000000000001</v>
      </c>
      <c r="BU42" s="134">
        <v>154.5</v>
      </c>
      <c r="BV42" s="134">
        <v>144.6</v>
      </c>
      <c r="BW42" s="134">
        <v>134.4</v>
      </c>
      <c r="BX42" s="134">
        <v>112.9</v>
      </c>
      <c r="BY42" s="134">
        <v>119.4</v>
      </c>
      <c r="BZ42" s="134">
        <v>116.7</v>
      </c>
      <c r="CA42" s="134">
        <v>122.7</v>
      </c>
      <c r="CB42" s="134">
        <v>144.80000000000001</v>
      </c>
      <c r="CC42" s="134">
        <v>121</v>
      </c>
      <c r="CD42" s="134">
        <v>122.6</v>
      </c>
      <c r="CE42" s="134">
        <v>126.8</v>
      </c>
      <c r="CF42" s="134">
        <v>125.8</v>
      </c>
      <c r="CG42" s="134">
        <v>123.9</v>
      </c>
      <c r="CH42" s="134">
        <v>127.3</v>
      </c>
      <c r="CI42" s="134">
        <v>151.69999999999999</v>
      </c>
      <c r="CJ42" s="134">
        <v>165</v>
      </c>
      <c r="CK42" s="134">
        <v>174.3</v>
      </c>
      <c r="CL42" s="134">
        <v>156.1</v>
      </c>
      <c r="CM42" s="134">
        <v>151.80000000000001</v>
      </c>
      <c r="CN42" s="134">
        <v>134.30000000000001</v>
      </c>
      <c r="CO42" s="134">
        <v>139.5</v>
      </c>
      <c r="CP42" s="134">
        <v>154.1</v>
      </c>
      <c r="CQ42" s="134">
        <v>165.3</v>
      </c>
      <c r="CR42" s="134">
        <v>196.1</v>
      </c>
      <c r="CS42" s="134">
        <v>190.5</v>
      </c>
      <c r="CT42" s="134">
        <v>176.1</v>
      </c>
      <c r="CU42" s="134">
        <v>167</v>
      </c>
      <c r="CV42" s="134">
        <v>172.3</v>
      </c>
      <c r="CW42" s="134">
        <v>150.4</v>
      </c>
      <c r="CX42" s="134">
        <v>157.6</v>
      </c>
      <c r="CY42" s="134">
        <v>166.5</v>
      </c>
      <c r="CZ42" s="134">
        <v>170.4</v>
      </c>
      <c r="DA42" s="134">
        <v>175.9</v>
      </c>
      <c r="DB42" s="134">
        <v>190.2</v>
      </c>
      <c r="DC42" s="134">
        <v>169.8</v>
      </c>
      <c r="DD42" s="134">
        <v>177.1</v>
      </c>
      <c r="DE42" s="134">
        <v>153.6</v>
      </c>
      <c r="DF42" s="134">
        <v>163</v>
      </c>
      <c r="DG42" s="134">
        <v>158.30000000000001</v>
      </c>
      <c r="DH42" s="134">
        <v>151.19999999999999</v>
      </c>
      <c r="DI42" s="134">
        <v>145.69999999999999</v>
      </c>
      <c r="DJ42" s="134">
        <v>147.9</v>
      </c>
      <c r="DK42" s="134">
        <v>177.7</v>
      </c>
      <c r="DL42" s="134">
        <v>167</v>
      </c>
      <c r="DM42" s="134">
        <v>131.4</v>
      </c>
      <c r="DN42" s="134">
        <v>129.80000000000001</v>
      </c>
      <c r="DO42" s="134">
        <v>144.19999999999999</v>
      </c>
      <c r="DP42" s="134">
        <v>160.1</v>
      </c>
      <c r="DQ42" s="134">
        <v>189.9</v>
      </c>
      <c r="DR42" s="134">
        <v>204.7</v>
      </c>
      <c r="DS42" s="134">
        <v>190.2</v>
      </c>
      <c r="DT42" s="134">
        <v>158.80000000000001</v>
      </c>
      <c r="DU42" s="134">
        <v>146.6</v>
      </c>
      <c r="DV42" s="134">
        <v>146.69999999999999</v>
      </c>
      <c r="DW42" s="134">
        <v>185.9</v>
      </c>
      <c r="DX42" s="134">
        <v>212.6</v>
      </c>
      <c r="DY42" s="134">
        <v>212.2</v>
      </c>
      <c r="DZ42" s="134">
        <v>209.6</v>
      </c>
      <c r="EA42" s="135">
        <v>194.4</v>
      </c>
      <c r="EB42" s="136">
        <v>170.8</v>
      </c>
      <c r="EC42" s="136">
        <v>150.80000000000001</v>
      </c>
      <c r="ED42" s="134">
        <v>159.19999999999999</v>
      </c>
      <c r="EE42" s="134">
        <v>170.1</v>
      </c>
      <c r="EF42" s="137">
        <v>156</v>
      </c>
      <c r="EG42" s="137">
        <v>130.80000000000001</v>
      </c>
      <c r="EH42" s="137">
        <v>168.8</v>
      </c>
      <c r="EI42" s="137">
        <v>159.1</v>
      </c>
      <c r="EJ42" s="136">
        <v>169.5</v>
      </c>
      <c r="EK42" s="136">
        <v>154.80000000000001</v>
      </c>
      <c r="EL42" s="147">
        <v>160.69999999999999</v>
      </c>
      <c r="EM42" s="147">
        <v>163.6</v>
      </c>
      <c r="EN42" s="147">
        <v>158.19999999999999</v>
      </c>
    </row>
    <row r="43" spans="1:144" ht="15" x14ac:dyDescent="0.25">
      <c r="A43" s="132" t="s">
        <v>1515</v>
      </c>
      <c r="B43" s="132" t="s">
        <v>1516</v>
      </c>
      <c r="C43" s="133">
        <v>1.823E-2</v>
      </c>
      <c r="D43" s="134">
        <v>59</v>
      </c>
      <c r="E43" s="134">
        <v>59.5</v>
      </c>
      <c r="F43" s="134">
        <v>90.9</v>
      </c>
      <c r="G43" s="134">
        <v>94.1</v>
      </c>
      <c r="H43" s="134">
        <v>74.3</v>
      </c>
      <c r="I43" s="134">
        <v>64.8</v>
      </c>
      <c r="J43" s="134">
        <v>81.900000000000006</v>
      </c>
      <c r="K43" s="134">
        <v>114</v>
      </c>
      <c r="L43" s="134">
        <v>227.1</v>
      </c>
      <c r="M43" s="134">
        <v>189.2</v>
      </c>
      <c r="N43" s="134">
        <v>122.5</v>
      </c>
      <c r="O43" s="134">
        <v>69.3</v>
      </c>
      <c r="P43" s="134">
        <v>61.5</v>
      </c>
      <c r="Q43" s="134">
        <v>69.5</v>
      </c>
      <c r="R43" s="134">
        <v>112</v>
      </c>
      <c r="S43" s="134">
        <v>134.30000000000001</v>
      </c>
      <c r="T43" s="134">
        <v>115.8</v>
      </c>
      <c r="U43" s="134">
        <v>115.3</v>
      </c>
      <c r="V43" s="134">
        <v>203</v>
      </c>
      <c r="W43" s="134">
        <v>256.89999999999998</v>
      </c>
      <c r="X43" s="134">
        <v>276.10000000000002</v>
      </c>
      <c r="Y43" s="134">
        <v>273.39999999999998</v>
      </c>
      <c r="Z43" s="134">
        <v>178.7</v>
      </c>
      <c r="AA43" s="134">
        <v>88.3</v>
      </c>
      <c r="AB43" s="134">
        <v>89.7</v>
      </c>
      <c r="AC43" s="134">
        <v>94.4</v>
      </c>
      <c r="AD43" s="134">
        <v>182.4</v>
      </c>
      <c r="AE43" s="134">
        <v>133</v>
      </c>
      <c r="AF43" s="134">
        <v>122.8</v>
      </c>
      <c r="AG43" s="134">
        <v>147.69999999999999</v>
      </c>
      <c r="AH43" s="134">
        <v>172.9</v>
      </c>
      <c r="AI43" s="134">
        <v>276</v>
      </c>
      <c r="AJ43" s="134">
        <v>352.5</v>
      </c>
      <c r="AK43" s="134">
        <v>379.2</v>
      </c>
      <c r="AL43" s="134">
        <v>204.1</v>
      </c>
      <c r="AM43" s="134">
        <v>121.5</v>
      </c>
      <c r="AN43" s="134">
        <v>113.3</v>
      </c>
      <c r="AO43" s="134">
        <v>151.80000000000001</v>
      </c>
      <c r="AP43" s="134">
        <v>158.19999999999999</v>
      </c>
      <c r="AQ43" s="134">
        <v>129.69999999999999</v>
      </c>
      <c r="AR43" s="134">
        <v>129.69999999999999</v>
      </c>
      <c r="AS43" s="134">
        <v>129.69999999999999</v>
      </c>
      <c r="AT43" s="134">
        <v>129.69999999999999</v>
      </c>
      <c r="AU43" s="134">
        <v>129.69999999999999</v>
      </c>
      <c r="AV43" s="134">
        <v>129.69999999999999</v>
      </c>
      <c r="AW43" s="134">
        <v>129.69999999999999</v>
      </c>
      <c r="AX43" s="134">
        <v>129.69999999999999</v>
      </c>
      <c r="AY43" s="134">
        <v>129.69999999999999</v>
      </c>
      <c r="AZ43" s="134">
        <v>76.5</v>
      </c>
      <c r="BA43" s="134">
        <v>102.8</v>
      </c>
      <c r="BB43" s="134">
        <v>163</v>
      </c>
      <c r="BC43" s="134">
        <v>139.69999999999999</v>
      </c>
      <c r="BD43" s="134">
        <v>91</v>
      </c>
      <c r="BE43" s="134">
        <v>91.9</v>
      </c>
      <c r="BF43" s="134">
        <v>103</v>
      </c>
      <c r="BG43" s="134">
        <v>138.6</v>
      </c>
      <c r="BH43" s="134">
        <v>214</v>
      </c>
      <c r="BI43" s="134">
        <v>229.6</v>
      </c>
      <c r="BJ43" s="134">
        <v>131.19999999999999</v>
      </c>
      <c r="BK43" s="134">
        <v>89</v>
      </c>
      <c r="BL43" s="134">
        <v>76.2</v>
      </c>
      <c r="BM43" s="134">
        <v>112.8</v>
      </c>
      <c r="BN43" s="134">
        <v>125.8</v>
      </c>
      <c r="BO43" s="134">
        <v>162.9</v>
      </c>
      <c r="BP43" s="134">
        <v>160.6</v>
      </c>
      <c r="BQ43" s="134">
        <v>176.8</v>
      </c>
      <c r="BR43" s="134">
        <v>256.2</v>
      </c>
      <c r="BS43" s="134">
        <v>254.2</v>
      </c>
      <c r="BT43" s="134">
        <v>380.2</v>
      </c>
      <c r="BU43" s="134">
        <v>315.7</v>
      </c>
      <c r="BV43" s="134">
        <v>218.5</v>
      </c>
      <c r="BW43" s="134">
        <v>112.5</v>
      </c>
      <c r="BX43" s="134">
        <v>97.1</v>
      </c>
      <c r="BY43" s="134">
        <v>103</v>
      </c>
      <c r="BZ43" s="134">
        <v>134</v>
      </c>
      <c r="CA43" s="134">
        <v>148.6</v>
      </c>
      <c r="CB43" s="134">
        <v>117.1</v>
      </c>
      <c r="CC43" s="134">
        <v>112.7</v>
      </c>
      <c r="CD43" s="134">
        <v>128.69999999999999</v>
      </c>
      <c r="CE43" s="134">
        <v>199.1</v>
      </c>
      <c r="CF43" s="134">
        <v>219.3</v>
      </c>
      <c r="CG43" s="134">
        <v>269.8</v>
      </c>
      <c r="CH43" s="134">
        <v>227.5</v>
      </c>
      <c r="CI43" s="134">
        <v>106.3</v>
      </c>
      <c r="CJ43" s="134">
        <v>79.5</v>
      </c>
      <c r="CK43" s="134">
        <v>95.9</v>
      </c>
      <c r="CL43" s="134">
        <v>120.4</v>
      </c>
      <c r="CM43" s="134">
        <v>192.5</v>
      </c>
      <c r="CN43" s="134">
        <v>161.80000000000001</v>
      </c>
      <c r="CO43" s="134">
        <v>156.80000000000001</v>
      </c>
      <c r="CP43" s="134">
        <v>178.7</v>
      </c>
      <c r="CQ43" s="134">
        <v>321.39999999999998</v>
      </c>
      <c r="CR43" s="134">
        <v>601.4</v>
      </c>
      <c r="CS43" s="134">
        <v>472</v>
      </c>
      <c r="CT43" s="134">
        <v>248.9</v>
      </c>
      <c r="CU43" s="134">
        <v>127.3</v>
      </c>
      <c r="CV43" s="134">
        <v>105.3</v>
      </c>
      <c r="CW43" s="134">
        <v>98.7</v>
      </c>
      <c r="CX43" s="134">
        <v>138.80000000000001</v>
      </c>
      <c r="CY43" s="134">
        <v>157.1</v>
      </c>
      <c r="CZ43" s="134">
        <v>173.6</v>
      </c>
      <c r="DA43" s="134">
        <v>228.7</v>
      </c>
      <c r="DB43" s="134">
        <v>228.2</v>
      </c>
      <c r="DC43" s="134">
        <v>255.7</v>
      </c>
      <c r="DD43" s="134">
        <v>208.2</v>
      </c>
      <c r="DE43" s="134">
        <v>345.8</v>
      </c>
      <c r="DF43" s="134">
        <v>307.7</v>
      </c>
      <c r="DG43" s="134">
        <v>232.5</v>
      </c>
      <c r="DH43" s="134">
        <v>102.6</v>
      </c>
      <c r="DI43" s="134">
        <v>103.2</v>
      </c>
      <c r="DJ43" s="134">
        <v>194</v>
      </c>
      <c r="DK43" s="134">
        <v>181.9</v>
      </c>
      <c r="DL43" s="134">
        <v>147.19999999999999</v>
      </c>
      <c r="DM43" s="134">
        <v>161.5</v>
      </c>
      <c r="DN43" s="134">
        <v>251.6</v>
      </c>
      <c r="DO43" s="134">
        <v>335.6</v>
      </c>
      <c r="DP43" s="134">
        <v>581.4</v>
      </c>
      <c r="DQ43" s="134">
        <v>698.3</v>
      </c>
      <c r="DR43" s="134">
        <v>525.5</v>
      </c>
      <c r="DS43" s="134">
        <v>275.8</v>
      </c>
      <c r="DT43" s="134">
        <v>129.9</v>
      </c>
      <c r="DU43" s="134">
        <v>150.9</v>
      </c>
      <c r="DV43" s="134">
        <v>208.4</v>
      </c>
      <c r="DW43" s="134">
        <v>153.30000000000001</v>
      </c>
      <c r="DX43" s="134">
        <v>159.9</v>
      </c>
      <c r="DY43" s="134">
        <v>223.7</v>
      </c>
      <c r="DZ43" s="134">
        <v>310.60000000000002</v>
      </c>
      <c r="EA43" s="135">
        <v>374.4</v>
      </c>
      <c r="EB43" s="136">
        <v>485.2</v>
      </c>
      <c r="EC43" s="136">
        <v>480.1</v>
      </c>
      <c r="ED43" s="134">
        <v>407.5</v>
      </c>
      <c r="EE43" s="134">
        <v>257.60000000000002</v>
      </c>
      <c r="EF43" s="137">
        <v>140.1</v>
      </c>
      <c r="EG43" s="137">
        <v>142.5</v>
      </c>
      <c r="EH43" s="137">
        <v>192.7</v>
      </c>
      <c r="EI43" s="137">
        <v>166.5</v>
      </c>
      <c r="EJ43" s="136">
        <v>138.30000000000001</v>
      </c>
      <c r="EK43" s="136">
        <v>102.7</v>
      </c>
      <c r="EL43" s="147">
        <v>258.2</v>
      </c>
      <c r="EM43" s="147">
        <v>279.89999999999998</v>
      </c>
      <c r="EN43" s="147">
        <v>330</v>
      </c>
    </row>
    <row r="44" spans="1:144" ht="15" x14ac:dyDescent="0.25">
      <c r="A44" s="132" t="s">
        <v>1517</v>
      </c>
      <c r="B44" s="132" t="s">
        <v>1518</v>
      </c>
      <c r="C44" s="133">
        <v>1.6006</v>
      </c>
      <c r="D44" s="134">
        <v>102.2</v>
      </c>
      <c r="E44" s="134">
        <v>102.6</v>
      </c>
      <c r="F44" s="134">
        <v>101.2</v>
      </c>
      <c r="G44" s="134">
        <v>103.2</v>
      </c>
      <c r="H44" s="134">
        <v>103.5</v>
      </c>
      <c r="I44" s="134">
        <v>104.1</v>
      </c>
      <c r="J44" s="134">
        <v>104.9</v>
      </c>
      <c r="K44" s="134">
        <v>106.7</v>
      </c>
      <c r="L44" s="134">
        <v>104.5</v>
      </c>
      <c r="M44" s="134">
        <v>109</v>
      </c>
      <c r="N44" s="134">
        <v>107.9</v>
      </c>
      <c r="O44" s="134">
        <v>108.4</v>
      </c>
      <c r="P44" s="134">
        <v>106.6</v>
      </c>
      <c r="Q44" s="134">
        <v>106.9</v>
      </c>
      <c r="R44" s="134">
        <v>106.2</v>
      </c>
      <c r="S44" s="134">
        <v>104.4</v>
      </c>
      <c r="T44" s="134">
        <v>107.2</v>
      </c>
      <c r="U44" s="134">
        <v>119.3</v>
      </c>
      <c r="V44" s="134">
        <v>120.7</v>
      </c>
      <c r="W44" s="134">
        <v>117.9</v>
      </c>
      <c r="X44" s="134">
        <v>113.4</v>
      </c>
      <c r="Y44" s="134">
        <v>115</v>
      </c>
      <c r="Z44" s="134">
        <v>117.9</v>
      </c>
      <c r="AA44" s="134">
        <v>124.5</v>
      </c>
      <c r="AB44" s="134">
        <v>125.3</v>
      </c>
      <c r="AC44" s="134">
        <v>126.6</v>
      </c>
      <c r="AD44" s="134">
        <v>126.9</v>
      </c>
      <c r="AE44" s="134">
        <v>130.5</v>
      </c>
      <c r="AF44" s="134">
        <v>132.4</v>
      </c>
      <c r="AG44" s="134">
        <v>139.30000000000001</v>
      </c>
      <c r="AH44" s="134">
        <v>139</v>
      </c>
      <c r="AI44" s="134">
        <v>131.6</v>
      </c>
      <c r="AJ44" s="134">
        <v>127.3</v>
      </c>
      <c r="AK44" s="134">
        <v>130</v>
      </c>
      <c r="AL44" s="134">
        <v>133.4</v>
      </c>
      <c r="AM44" s="134">
        <v>135.1</v>
      </c>
      <c r="AN44" s="134">
        <v>135.1</v>
      </c>
      <c r="AO44" s="134">
        <v>131.1</v>
      </c>
      <c r="AP44" s="134">
        <v>131.6</v>
      </c>
      <c r="AQ44" s="134">
        <v>131.30000000000001</v>
      </c>
      <c r="AR44" s="134">
        <v>132.4</v>
      </c>
      <c r="AS44" s="134">
        <v>136</v>
      </c>
      <c r="AT44" s="134">
        <v>135.4</v>
      </c>
      <c r="AU44" s="134">
        <v>128.80000000000001</v>
      </c>
      <c r="AV44" s="134">
        <v>127.6</v>
      </c>
      <c r="AW44" s="134">
        <v>128.30000000000001</v>
      </c>
      <c r="AX44" s="134">
        <v>130.6</v>
      </c>
      <c r="AY44" s="134">
        <v>131.4</v>
      </c>
      <c r="AZ44" s="134">
        <v>138.69999999999999</v>
      </c>
      <c r="BA44" s="134">
        <v>136.69999999999999</v>
      </c>
      <c r="BB44" s="134">
        <v>139.5</v>
      </c>
      <c r="BC44" s="134">
        <v>143.69999999999999</v>
      </c>
      <c r="BD44" s="134">
        <v>148.19999999999999</v>
      </c>
      <c r="BE44" s="134">
        <v>153.4</v>
      </c>
      <c r="BF44" s="134">
        <v>144.1</v>
      </c>
      <c r="BG44" s="134">
        <v>135.9</v>
      </c>
      <c r="BH44" s="134">
        <v>128.4</v>
      </c>
      <c r="BI44" s="134">
        <v>130.69999999999999</v>
      </c>
      <c r="BJ44" s="134">
        <v>135.30000000000001</v>
      </c>
      <c r="BK44" s="134">
        <v>139.30000000000001</v>
      </c>
      <c r="BL44" s="134">
        <v>138.69999999999999</v>
      </c>
      <c r="BM44" s="134">
        <v>135.69999999999999</v>
      </c>
      <c r="BN44" s="134">
        <v>139.5</v>
      </c>
      <c r="BO44" s="134">
        <v>147.6</v>
      </c>
      <c r="BP44" s="134">
        <v>159.1</v>
      </c>
      <c r="BQ44" s="134">
        <v>157.9</v>
      </c>
      <c r="BR44" s="134">
        <v>149.80000000000001</v>
      </c>
      <c r="BS44" s="134">
        <v>144.69999999999999</v>
      </c>
      <c r="BT44" s="134">
        <v>143.80000000000001</v>
      </c>
      <c r="BU44" s="134">
        <v>143.6</v>
      </c>
      <c r="BV44" s="134">
        <v>145.30000000000001</v>
      </c>
      <c r="BW44" s="134">
        <v>152.19999999999999</v>
      </c>
      <c r="BX44" s="134">
        <v>165.6</v>
      </c>
      <c r="BY44" s="134">
        <v>156.6</v>
      </c>
      <c r="BZ44" s="134">
        <v>144.69999999999999</v>
      </c>
      <c r="CA44" s="134">
        <v>134.6</v>
      </c>
      <c r="CB44" s="134">
        <v>133</v>
      </c>
      <c r="CC44" s="134">
        <v>146.9</v>
      </c>
      <c r="CD44" s="134">
        <v>151</v>
      </c>
      <c r="CE44" s="134">
        <v>141.1</v>
      </c>
      <c r="CF44" s="134">
        <v>136.80000000000001</v>
      </c>
      <c r="CG44" s="134">
        <v>137.1</v>
      </c>
      <c r="CH44" s="134">
        <v>140</v>
      </c>
      <c r="CI44" s="134">
        <v>140.5</v>
      </c>
      <c r="CJ44" s="134">
        <v>154.19999999999999</v>
      </c>
      <c r="CK44" s="134">
        <v>150.9</v>
      </c>
      <c r="CL44" s="134">
        <v>147.4</v>
      </c>
      <c r="CM44" s="134">
        <v>155.30000000000001</v>
      </c>
      <c r="CN44" s="134">
        <v>159.30000000000001</v>
      </c>
      <c r="CO44" s="134">
        <v>156.69999999999999</v>
      </c>
      <c r="CP44" s="134">
        <v>155.1</v>
      </c>
      <c r="CQ44" s="134">
        <v>147.19999999999999</v>
      </c>
      <c r="CR44" s="134">
        <v>139.9</v>
      </c>
      <c r="CS44" s="134">
        <v>139.69999999999999</v>
      </c>
      <c r="CT44" s="134">
        <v>139.30000000000001</v>
      </c>
      <c r="CU44" s="134">
        <v>137.80000000000001</v>
      </c>
      <c r="CV44" s="134">
        <v>154.6</v>
      </c>
      <c r="CW44" s="134">
        <v>152.19999999999999</v>
      </c>
      <c r="CX44" s="134">
        <v>150.80000000000001</v>
      </c>
      <c r="CY44" s="134">
        <v>150.6</v>
      </c>
      <c r="CZ44" s="134">
        <v>158.9</v>
      </c>
      <c r="DA44" s="134">
        <v>149.5</v>
      </c>
      <c r="DB44" s="134">
        <v>148.5</v>
      </c>
      <c r="DC44" s="134">
        <v>145.19999999999999</v>
      </c>
      <c r="DD44" s="134">
        <v>141.80000000000001</v>
      </c>
      <c r="DE44" s="134">
        <v>144</v>
      </c>
      <c r="DF44" s="134">
        <v>152.4</v>
      </c>
      <c r="DG44" s="134">
        <v>160.1</v>
      </c>
      <c r="DH44" s="134">
        <v>191</v>
      </c>
      <c r="DI44" s="134">
        <v>179.3</v>
      </c>
      <c r="DJ44" s="134">
        <v>161.30000000000001</v>
      </c>
      <c r="DK44" s="134">
        <v>145.4</v>
      </c>
      <c r="DL44" s="134">
        <v>155.30000000000001</v>
      </c>
      <c r="DM44" s="134">
        <v>168.6</v>
      </c>
      <c r="DN44" s="134">
        <v>173.3</v>
      </c>
      <c r="DO44" s="134">
        <v>167.7</v>
      </c>
      <c r="DP44" s="134">
        <v>163.30000000000001</v>
      </c>
      <c r="DQ44" s="134">
        <v>161.80000000000001</v>
      </c>
      <c r="DR44" s="134">
        <v>168</v>
      </c>
      <c r="DS44" s="134">
        <v>177.1</v>
      </c>
      <c r="DT44" s="134">
        <v>211.8</v>
      </c>
      <c r="DU44" s="134">
        <v>189.9</v>
      </c>
      <c r="DV44" s="134">
        <v>194.1</v>
      </c>
      <c r="DW44" s="134">
        <v>188.2</v>
      </c>
      <c r="DX44" s="134">
        <v>204.2</v>
      </c>
      <c r="DY44" s="134">
        <v>176.2</v>
      </c>
      <c r="DZ44" s="134">
        <v>173.7</v>
      </c>
      <c r="EA44" s="135">
        <v>165.9</v>
      </c>
      <c r="EB44" s="136">
        <v>165.5</v>
      </c>
      <c r="EC44" s="136">
        <v>168.5</v>
      </c>
      <c r="ED44" s="134">
        <v>180.3</v>
      </c>
      <c r="EE44" s="134">
        <v>186.6</v>
      </c>
      <c r="EF44" s="137">
        <v>201.9</v>
      </c>
      <c r="EG44" s="137">
        <v>191.2</v>
      </c>
      <c r="EH44" s="137">
        <v>184.6</v>
      </c>
      <c r="EI44" s="137">
        <v>171.7</v>
      </c>
      <c r="EJ44" s="136">
        <v>177.9</v>
      </c>
      <c r="EK44" s="136">
        <v>186.7</v>
      </c>
      <c r="EL44" s="147">
        <v>185.3</v>
      </c>
      <c r="EM44" s="147">
        <v>187.8</v>
      </c>
      <c r="EN44" s="147">
        <v>173.7</v>
      </c>
    </row>
    <row r="45" spans="1:144" ht="15" x14ac:dyDescent="0.25">
      <c r="A45" s="132" t="s">
        <v>1519</v>
      </c>
      <c r="B45" s="132" t="s">
        <v>1520</v>
      </c>
      <c r="C45" s="133">
        <v>0.32937</v>
      </c>
      <c r="D45" s="134">
        <v>101.2</v>
      </c>
      <c r="E45" s="134">
        <v>109.5</v>
      </c>
      <c r="F45" s="134">
        <v>109.1</v>
      </c>
      <c r="G45" s="134">
        <v>113.3</v>
      </c>
      <c r="H45" s="134">
        <v>117.5</v>
      </c>
      <c r="I45" s="134">
        <v>108.8</v>
      </c>
      <c r="J45" s="134">
        <v>111.3</v>
      </c>
      <c r="K45" s="134">
        <v>121.6</v>
      </c>
      <c r="L45" s="134">
        <v>115.8</v>
      </c>
      <c r="M45" s="134">
        <v>116.5</v>
      </c>
      <c r="N45" s="134">
        <v>115.4</v>
      </c>
      <c r="O45" s="134">
        <v>118</v>
      </c>
      <c r="P45" s="134">
        <v>122.5</v>
      </c>
      <c r="Q45" s="134">
        <v>123.1</v>
      </c>
      <c r="R45" s="134">
        <v>124.8</v>
      </c>
      <c r="S45" s="134">
        <v>127.6</v>
      </c>
      <c r="T45" s="134">
        <v>133.1</v>
      </c>
      <c r="U45" s="134">
        <v>136.4</v>
      </c>
      <c r="V45" s="134">
        <v>139.19999999999999</v>
      </c>
      <c r="W45" s="134">
        <v>140.5</v>
      </c>
      <c r="X45" s="134">
        <v>134.69999999999999</v>
      </c>
      <c r="Y45" s="134">
        <v>136.1</v>
      </c>
      <c r="Z45" s="134">
        <v>136.1</v>
      </c>
      <c r="AA45" s="134">
        <v>136.30000000000001</v>
      </c>
      <c r="AB45" s="134">
        <v>141.1</v>
      </c>
      <c r="AC45" s="134">
        <v>144</v>
      </c>
      <c r="AD45" s="134">
        <v>148.30000000000001</v>
      </c>
      <c r="AE45" s="134">
        <v>152.19999999999999</v>
      </c>
      <c r="AF45" s="134">
        <v>154.19999999999999</v>
      </c>
      <c r="AG45" s="134">
        <v>151.69999999999999</v>
      </c>
      <c r="AH45" s="134">
        <v>147.1</v>
      </c>
      <c r="AI45" s="134">
        <v>146.1</v>
      </c>
      <c r="AJ45" s="134">
        <v>140.69999999999999</v>
      </c>
      <c r="AK45" s="134">
        <v>140.5</v>
      </c>
      <c r="AL45" s="134">
        <v>145.19999999999999</v>
      </c>
      <c r="AM45" s="134">
        <v>142.9</v>
      </c>
      <c r="AN45" s="134">
        <v>137.6</v>
      </c>
      <c r="AO45" s="134">
        <v>136.1</v>
      </c>
      <c r="AP45" s="134">
        <v>145.6</v>
      </c>
      <c r="AQ45" s="134">
        <v>144.1</v>
      </c>
      <c r="AR45" s="134">
        <v>143.30000000000001</v>
      </c>
      <c r="AS45" s="134">
        <v>141.1</v>
      </c>
      <c r="AT45" s="134">
        <v>139.4</v>
      </c>
      <c r="AU45" s="134">
        <v>136.19999999999999</v>
      </c>
      <c r="AV45" s="134">
        <v>130.6</v>
      </c>
      <c r="AW45" s="134">
        <v>128.9</v>
      </c>
      <c r="AX45" s="134">
        <v>133.1</v>
      </c>
      <c r="AY45" s="134">
        <v>129.30000000000001</v>
      </c>
      <c r="AZ45" s="134">
        <v>136</v>
      </c>
      <c r="BA45" s="134">
        <v>140.6</v>
      </c>
      <c r="BB45" s="134">
        <v>154.19999999999999</v>
      </c>
      <c r="BC45" s="134">
        <v>153.1</v>
      </c>
      <c r="BD45" s="134">
        <v>162.80000000000001</v>
      </c>
      <c r="BE45" s="134">
        <v>156.19999999999999</v>
      </c>
      <c r="BF45" s="134">
        <v>147</v>
      </c>
      <c r="BG45" s="134">
        <v>142</v>
      </c>
      <c r="BH45" s="134">
        <v>127.8</v>
      </c>
      <c r="BI45" s="134">
        <v>134.30000000000001</v>
      </c>
      <c r="BJ45" s="134">
        <v>140.19999999999999</v>
      </c>
      <c r="BK45" s="134">
        <v>145</v>
      </c>
      <c r="BL45" s="134">
        <v>155.1</v>
      </c>
      <c r="BM45" s="134">
        <v>159.9</v>
      </c>
      <c r="BN45" s="134">
        <v>167.2</v>
      </c>
      <c r="BO45" s="134">
        <v>168.4</v>
      </c>
      <c r="BP45" s="134">
        <v>177.7</v>
      </c>
      <c r="BQ45" s="134">
        <v>164.6</v>
      </c>
      <c r="BR45" s="134">
        <v>152.4</v>
      </c>
      <c r="BS45" s="134">
        <v>152.6</v>
      </c>
      <c r="BT45" s="134">
        <v>148.69999999999999</v>
      </c>
      <c r="BU45" s="134">
        <v>149.1</v>
      </c>
      <c r="BV45" s="134">
        <v>150.6</v>
      </c>
      <c r="BW45" s="134">
        <v>152.80000000000001</v>
      </c>
      <c r="BX45" s="134">
        <v>155.80000000000001</v>
      </c>
      <c r="BY45" s="134">
        <v>147.6</v>
      </c>
      <c r="BZ45" s="134">
        <v>148.5</v>
      </c>
      <c r="CA45" s="134">
        <v>143.5</v>
      </c>
      <c r="CB45" s="134">
        <v>140.1</v>
      </c>
      <c r="CC45" s="134">
        <v>139.4</v>
      </c>
      <c r="CD45" s="134">
        <v>141.69999999999999</v>
      </c>
      <c r="CE45" s="134">
        <v>140</v>
      </c>
      <c r="CF45" s="134">
        <v>132.80000000000001</v>
      </c>
      <c r="CG45" s="134">
        <v>133.1</v>
      </c>
      <c r="CH45" s="134">
        <v>134.4</v>
      </c>
      <c r="CI45" s="134">
        <v>130.6</v>
      </c>
      <c r="CJ45" s="134">
        <v>132.19999999999999</v>
      </c>
      <c r="CK45" s="134">
        <v>133.80000000000001</v>
      </c>
      <c r="CL45" s="134">
        <v>137.80000000000001</v>
      </c>
      <c r="CM45" s="134">
        <v>143.30000000000001</v>
      </c>
      <c r="CN45" s="134">
        <v>141.19999999999999</v>
      </c>
      <c r="CO45" s="134">
        <v>138.1</v>
      </c>
      <c r="CP45" s="134">
        <v>137.30000000000001</v>
      </c>
      <c r="CQ45" s="134">
        <v>126.4</v>
      </c>
      <c r="CR45" s="134">
        <v>123.6</v>
      </c>
      <c r="CS45" s="134">
        <v>127.2</v>
      </c>
      <c r="CT45" s="134">
        <v>131.9</v>
      </c>
      <c r="CU45" s="134">
        <v>132.69999999999999</v>
      </c>
      <c r="CV45" s="134">
        <v>128</v>
      </c>
      <c r="CW45" s="134">
        <v>130.19999999999999</v>
      </c>
      <c r="CX45" s="134">
        <v>132.5</v>
      </c>
      <c r="CY45" s="134">
        <v>134.1</v>
      </c>
      <c r="CZ45" s="134">
        <v>140.19999999999999</v>
      </c>
      <c r="DA45" s="134">
        <v>136.69999999999999</v>
      </c>
      <c r="DB45" s="134">
        <v>130.9</v>
      </c>
      <c r="DC45" s="134">
        <v>129.9</v>
      </c>
      <c r="DD45" s="134">
        <v>123.1</v>
      </c>
      <c r="DE45" s="134">
        <v>124.9</v>
      </c>
      <c r="DF45" s="134">
        <v>122.4</v>
      </c>
      <c r="DG45" s="134">
        <v>125.6</v>
      </c>
      <c r="DH45" s="134">
        <v>129.19999999999999</v>
      </c>
      <c r="DI45" s="134">
        <v>133.4</v>
      </c>
      <c r="DJ45" s="134">
        <v>136</v>
      </c>
      <c r="DK45" s="134">
        <v>135.1</v>
      </c>
      <c r="DL45" s="134">
        <v>138.9</v>
      </c>
      <c r="DM45" s="134">
        <v>167.3</v>
      </c>
      <c r="DN45" s="134">
        <v>163.9</v>
      </c>
      <c r="DO45" s="134">
        <v>152.5</v>
      </c>
      <c r="DP45" s="134">
        <v>146.19999999999999</v>
      </c>
      <c r="DQ45" s="134">
        <v>144.19999999999999</v>
      </c>
      <c r="DR45" s="134">
        <v>150.19999999999999</v>
      </c>
      <c r="DS45" s="134">
        <v>159.30000000000001</v>
      </c>
      <c r="DT45" s="134">
        <v>166</v>
      </c>
      <c r="DU45" s="134">
        <v>146.5</v>
      </c>
      <c r="DV45" s="134">
        <v>181.5</v>
      </c>
      <c r="DW45" s="134">
        <v>161.9</v>
      </c>
      <c r="DX45" s="134">
        <v>164.3</v>
      </c>
      <c r="DY45" s="134">
        <v>159.6</v>
      </c>
      <c r="DZ45" s="134">
        <v>151.30000000000001</v>
      </c>
      <c r="EA45" s="135">
        <v>147</v>
      </c>
      <c r="EB45" s="136">
        <v>145</v>
      </c>
      <c r="EC45" s="136">
        <v>146.19999999999999</v>
      </c>
      <c r="ED45" s="134">
        <v>156.19999999999999</v>
      </c>
      <c r="EE45" s="134">
        <v>160.30000000000001</v>
      </c>
      <c r="EF45" s="137">
        <v>156.80000000000001</v>
      </c>
      <c r="EG45" s="137">
        <v>155.4</v>
      </c>
      <c r="EH45" s="137">
        <v>155.80000000000001</v>
      </c>
      <c r="EI45" s="137">
        <v>162.19999999999999</v>
      </c>
      <c r="EJ45" s="136">
        <v>176</v>
      </c>
      <c r="EK45" s="136">
        <v>179.9</v>
      </c>
      <c r="EL45" s="147">
        <v>175.8</v>
      </c>
      <c r="EM45" s="147">
        <v>172.6</v>
      </c>
      <c r="EN45" s="147">
        <v>166.9</v>
      </c>
    </row>
    <row r="46" spans="1:144" ht="15" x14ac:dyDescent="0.25">
      <c r="A46" s="132" t="s">
        <v>1521</v>
      </c>
      <c r="B46" s="132" t="s">
        <v>1522</v>
      </c>
      <c r="C46" s="133">
        <v>0.46209</v>
      </c>
      <c r="D46" s="134">
        <v>101.3</v>
      </c>
      <c r="E46" s="134">
        <v>95.6</v>
      </c>
      <c r="F46" s="134">
        <v>91.7</v>
      </c>
      <c r="G46" s="134">
        <v>94.2</v>
      </c>
      <c r="H46" s="134">
        <v>97.3</v>
      </c>
      <c r="I46" s="134">
        <v>0</v>
      </c>
      <c r="J46" s="134">
        <v>0</v>
      </c>
      <c r="K46" s="134">
        <v>0</v>
      </c>
      <c r="L46" s="134">
        <v>0</v>
      </c>
      <c r="M46" s="134">
        <v>0</v>
      </c>
      <c r="N46" s="134">
        <v>0</v>
      </c>
      <c r="O46" s="134">
        <v>0</v>
      </c>
      <c r="P46" s="134">
        <v>95.7</v>
      </c>
      <c r="Q46" s="134">
        <v>87.6</v>
      </c>
      <c r="R46" s="134">
        <v>82.2</v>
      </c>
      <c r="S46" s="134">
        <v>81.099999999999994</v>
      </c>
      <c r="T46" s="134">
        <v>87.4</v>
      </c>
      <c r="U46" s="134">
        <v>0</v>
      </c>
      <c r="V46" s="134">
        <v>0</v>
      </c>
      <c r="W46" s="134">
        <v>0</v>
      </c>
      <c r="X46" s="134">
        <v>0</v>
      </c>
      <c r="Y46" s="134">
        <v>0</v>
      </c>
      <c r="Z46" s="134">
        <v>0</v>
      </c>
      <c r="AA46" s="134">
        <v>0</v>
      </c>
      <c r="AB46" s="134">
        <v>105.3</v>
      </c>
      <c r="AC46" s="134">
        <v>103.4</v>
      </c>
      <c r="AD46" s="134">
        <v>102.5</v>
      </c>
      <c r="AE46" s="134">
        <v>108.2</v>
      </c>
      <c r="AF46" s="134">
        <v>117.3</v>
      </c>
      <c r="AG46" s="134">
        <v>0</v>
      </c>
      <c r="AH46" s="134">
        <v>0</v>
      </c>
      <c r="AI46" s="134">
        <v>0</v>
      </c>
      <c r="AJ46" s="134">
        <v>0</v>
      </c>
      <c r="AK46" s="134">
        <v>0</v>
      </c>
      <c r="AL46" s="134">
        <v>0</v>
      </c>
      <c r="AM46" s="134">
        <v>0</v>
      </c>
      <c r="AN46" s="134">
        <v>136.1</v>
      </c>
      <c r="AO46" s="134">
        <v>120.6</v>
      </c>
      <c r="AP46" s="134">
        <v>113.6</v>
      </c>
      <c r="AQ46" s="134">
        <v>114.7</v>
      </c>
      <c r="AR46" s="134">
        <v>121.2</v>
      </c>
      <c r="AS46" s="134">
        <v>0</v>
      </c>
      <c r="AT46" s="134">
        <v>0</v>
      </c>
      <c r="AU46" s="134">
        <v>0</v>
      </c>
      <c r="AV46" s="134">
        <v>0</v>
      </c>
      <c r="AW46" s="134">
        <v>0</v>
      </c>
      <c r="AX46" s="134">
        <v>0</v>
      </c>
      <c r="AY46" s="134">
        <v>0</v>
      </c>
      <c r="AZ46" s="134">
        <v>142.30000000000001</v>
      </c>
      <c r="BA46" s="134">
        <v>127.5</v>
      </c>
      <c r="BB46" s="134">
        <v>120.5</v>
      </c>
      <c r="BC46" s="134">
        <v>131.4</v>
      </c>
      <c r="BD46" s="134">
        <v>138.80000000000001</v>
      </c>
      <c r="BE46" s="134">
        <v>0</v>
      </c>
      <c r="BF46" s="134">
        <v>0</v>
      </c>
      <c r="BG46" s="134">
        <v>0</v>
      </c>
      <c r="BH46" s="134">
        <v>0</v>
      </c>
      <c r="BI46" s="134">
        <v>0</v>
      </c>
      <c r="BJ46" s="134">
        <v>0</v>
      </c>
      <c r="BK46" s="134">
        <v>0</v>
      </c>
      <c r="BL46" s="134">
        <v>131.1</v>
      </c>
      <c r="BM46" s="134">
        <v>107.1</v>
      </c>
      <c r="BN46" s="134">
        <v>111.7</v>
      </c>
      <c r="BO46" s="134">
        <v>129.30000000000001</v>
      </c>
      <c r="BP46" s="134">
        <v>154.30000000000001</v>
      </c>
      <c r="BQ46" s="134">
        <v>0</v>
      </c>
      <c r="BR46" s="134">
        <v>0</v>
      </c>
      <c r="BS46" s="134">
        <v>0</v>
      </c>
      <c r="BT46" s="134">
        <v>0</v>
      </c>
      <c r="BU46" s="134">
        <v>0</v>
      </c>
      <c r="BV46" s="134">
        <v>0</v>
      </c>
      <c r="BW46" s="134">
        <v>0</v>
      </c>
      <c r="BX46" s="134">
        <v>181.4</v>
      </c>
      <c r="BY46" s="134">
        <v>147.1</v>
      </c>
      <c r="BZ46" s="134">
        <v>113.3</v>
      </c>
      <c r="CA46" s="134">
        <v>100.8</v>
      </c>
      <c r="CB46" s="134">
        <v>108.2</v>
      </c>
      <c r="CC46" s="134">
        <v>0</v>
      </c>
      <c r="CD46" s="134">
        <v>0</v>
      </c>
      <c r="CE46" s="134">
        <v>0</v>
      </c>
      <c r="CF46" s="134">
        <v>0</v>
      </c>
      <c r="CG46" s="134">
        <v>0</v>
      </c>
      <c r="CH46" s="134">
        <v>0</v>
      </c>
      <c r="CI46" s="134">
        <v>0</v>
      </c>
      <c r="CJ46" s="134">
        <v>179.5</v>
      </c>
      <c r="CK46" s="134">
        <v>155.9</v>
      </c>
      <c r="CL46" s="134">
        <v>138.19999999999999</v>
      </c>
      <c r="CM46" s="134">
        <v>142.80000000000001</v>
      </c>
      <c r="CN46" s="134">
        <v>160.6</v>
      </c>
      <c r="CO46" s="134">
        <v>0</v>
      </c>
      <c r="CP46" s="134">
        <v>0</v>
      </c>
      <c r="CQ46" s="134">
        <v>0</v>
      </c>
      <c r="CR46" s="134">
        <v>0</v>
      </c>
      <c r="CS46" s="134">
        <v>0</v>
      </c>
      <c r="CT46" s="134">
        <v>0</v>
      </c>
      <c r="CU46" s="134">
        <v>0</v>
      </c>
      <c r="CV46" s="134">
        <v>196.4</v>
      </c>
      <c r="CW46" s="134">
        <v>185.8</v>
      </c>
      <c r="CX46" s="134">
        <v>177</v>
      </c>
      <c r="CY46" s="134">
        <v>163.1</v>
      </c>
      <c r="CZ46" s="134">
        <v>181.8</v>
      </c>
      <c r="DA46" s="134">
        <v>0</v>
      </c>
      <c r="DB46" s="134">
        <v>0</v>
      </c>
      <c r="DC46" s="134">
        <v>0</v>
      </c>
      <c r="DD46" s="134">
        <v>0</v>
      </c>
      <c r="DE46" s="134">
        <v>0</v>
      </c>
      <c r="DF46" s="134">
        <v>0</v>
      </c>
      <c r="DG46" s="134">
        <v>0</v>
      </c>
      <c r="DH46" s="134">
        <v>227.8</v>
      </c>
      <c r="DI46" s="134">
        <v>175.7</v>
      </c>
      <c r="DJ46" s="134">
        <v>126.1</v>
      </c>
      <c r="DK46" s="134">
        <v>120.8</v>
      </c>
      <c r="DL46" s="134">
        <v>160.9</v>
      </c>
      <c r="DM46" s="134">
        <v>0</v>
      </c>
      <c r="DN46" s="134">
        <v>0</v>
      </c>
      <c r="DO46" s="134">
        <v>0</v>
      </c>
      <c r="DP46" s="134">
        <v>0</v>
      </c>
      <c r="DQ46" s="134">
        <v>0</v>
      </c>
      <c r="DR46" s="134">
        <v>0</v>
      </c>
      <c r="DS46" s="134">
        <v>0</v>
      </c>
      <c r="DT46" s="134">
        <v>245.1</v>
      </c>
      <c r="DU46" s="134">
        <v>195.2</v>
      </c>
      <c r="DV46" s="134">
        <v>179.5</v>
      </c>
      <c r="DW46" s="134">
        <v>202.8</v>
      </c>
      <c r="DX46" s="134">
        <v>257.5</v>
      </c>
      <c r="DY46" s="134">
        <v>0</v>
      </c>
      <c r="DZ46" s="134">
        <v>0</v>
      </c>
      <c r="EA46" s="135">
        <v>0</v>
      </c>
      <c r="EB46" s="136">
        <v>0</v>
      </c>
      <c r="EC46" s="136">
        <v>0</v>
      </c>
      <c r="ED46" s="134">
        <v>0</v>
      </c>
      <c r="EE46" s="134">
        <v>0</v>
      </c>
      <c r="EF46" s="137">
        <v>222.4</v>
      </c>
      <c r="EG46" s="137">
        <v>185.7</v>
      </c>
      <c r="EH46" s="137">
        <v>150.6</v>
      </c>
      <c r="EI46" s="137">
        <v>142.69999999999999</v>
      </c>
      <c r="EJ46" s="136">
        <v>169.7</v>
      </c>
      <c r="EK46" s="136">
        <v>0</v>
      </c>
      <c r="EL46" s="147">
        <v>0</v>
      </c>
      <c r="EM46" s="147">
        <v>0</v>
      </c>
      <c r="EN46" s="147">
        <v>0</v>
      </c>
    </row>
    <row r="47" spans="1:144" ht="15" x14ac:dyDescent="0.25">
      <c r="A47" s="132" t="s">
        <v>1523</v>
      </c>
      <c r="B47" s="132" t="s">
        <v>1524</v>
      </c>
      <c r="C47" s="133">
        <v>7.5050000000000006E-2</v>
      </c>
      <c r="D47" s="134">
        <v>107.1</v>
      </c>
      <c r="E47" s="134">
        <v>118.2</v>
      </c>
      <c r="F47" s="134">
        <v>118.1</v>
      </c>
      <c r="G47" s="134">
        <v>118.1</v>
      </c>
      <c r="H47" s="134">
        <v>105.5</v>
      </c>
      <c r="I47" s="134">
        <v>97.1</v>
      </c>
      <c r="J47" s="134">
        <v>97</v>
      </c>
      <c r="K47" s="134">
        <v>98.5</v>
      </c>
      <c r="L47" s="134">
        <v>95.8</v>
      </c>
      <c r="M47" s="134">
        <v>102</v>
      </c>
      <c r="N47" s="134">
        <v>108.8</v>
      </c>
      <c r="O47" s="134">
        <v>116.3</v>
      </c>
      <c r="P47" s="134">
        <v>121.8</v>
      </c>
      <c r="Q47" s="134">
        <v>127.5</v>
      </c>
      <c r="R47" s="134">
        <v>126.7</v>
      </c>
      <c r="S47" s="134">
        <v>115.2</v>
      </c>
      <c r="T47" s="134">
        <v>105</v>
      </c>
      <c r="U47" s="134">
        <v>95.4</v>
      </c>
      <c r="V47" s="134">
        <v>91.7</v>
      </c>
      <c r="W47" s="134">
        <v>85.2</v>
      </c>
      <c r="X47" s="134">
        <v>89.2</v>
      </c>
      <c r="Y47" s="134">
        <v>94.2</v>
      </c>
      <c r="Z47" s="134">
        <v>84.9</v>
      </c>
      <c r="AA47" s="134">
        <v>114.5</v>
      </c>
      <c r="AB47" s="134">
        <v>126.4</v>
      </c>
      <c r="AC47" s="134">
        <v>129.9</v>
      </c>
      <c r="AD47" s="134">
        <v>131.5</v>
      </c>
      <c r="AE47" s="134">
        <v>132.5</v>
      </c>
      <c r="AF47" s="134">
        <v>124.3</v>
      </c>
      <c r="AG47" s="134">
        <v>104.6</v>
      </c>
      <c r="AH47" s="134">
        <v>96.2</v>
      </c>
      <c r="AI47" s="134">
        <v>93.7</v>
      </c>
      <c r="AJ47" s="134">
        <v>91.7</v>
      </c>
      <c r="AK47" s="134">
        <v>92.2</v>
      </c>
      <c r="AL47" s="134">
        <v>95.9</v>
      </c>
      <c r="AM47" s="134">
        <v>100.5</v>
      </c>
      <c r="AN47" s="134">
        <v>107.9</v>
      </c>
      <c r="AO47" s="134">
        <v>118.4</v>
      </c>
      <c r="AP47" s="134">
        <v>123.2</v>
      </c>
      <c r="AQ47" s="134">
        <v>114.8</v>
      </c>
      <c r="AR47" s="134">
        <v>108.1</v>
      </c>
      <c r="AS47" s="134">
        <v>94.8</v>
      </c>
      <c r="AT47" s="134">
        <v>88.1</v>
      </c>
      <c r="AU47" s="134">
        <v>90.1</v>
      </c>
      <c r="AV47" s="134">
        <v>88.4</v>
      </c>
      <c r="AW47" s="134">
        <v>88.5</v>
      </c>
      <c r="AX47" s="134">
        <v>94.1</v>
      </c>
      <c r="AY47" s="134">
        <v>95.6</v>
      </c>
      <c r="AZ47" s="134">
        <v>109.4</v>
      </c>
      <c r="BA47" s="134">
        <v>115.5</v>
      </c>
      <c r="BB47" s="134">
        <v>101.8</v>
      </c>
      <c r="BC47" s="134">
        <v>108.4</v>
      </c>
      <c r="BD47" s="134">
        <v>94.1</v>
      </c>
      <c r="BE47" s="134">
        <v>109.5</v>
      </c>
      <c r="BF47" s="134">
        <v>99.4</v>
      </c>
      <c r="BG47" s="134">
        <v>96.6</v>
      </c>
      <c r="BH47" s="134">
        <v>103.1</v>
      </c>
      <c r="BI47" s="134">
        <v>115</v>
      </c>
      <c r="BJ47" s="134">
        <v>125.2</v>
      </c>
      <c r="BK47" s="134">
        <v>131.5</v>
      </c>
      <c r="BL47" s="134">
        <v>136.69999999999999</v>
      </c>
      <c r="BM47" s="134">
        <v>140.6</v>
      </c>
      <c r="BN47" s="134">
        <v>144</v>
      </c>
      <c r="BO47" s="134">
        <v>139.4</v>
      </c>
      <c r="BP47" s="134">
        <v>117.9</v>
      </c>
      <c r="BQ47" s="134">
        <v>107.1</v>
      </c>
      <c r="BR47" s="134">
        <v>97</v>
      </c>
      <c r="BS47" s="134">
        <v>92.9</v>
      </c>
      <c r="BT47" s="134">
        <v>90.8</v>
      </c>
      <c r="BU47" s="134">
        <v>95.1</v>
      </c>
      <c r="BV47" s="134">
        <v>100.2</v>
      </c>
      <c r="BW47" s="134">
        <v>109.9</v>
      </c>
      <c r="BX47" s="134">
        <v>116.6</v>
      </c>
      <c r="BY47" s="134">
        <v>129.30000000000001</v>
      </c>
      <c r="BZ47" s="134">
        <v>144.9</v>
      </c>
      <c r="CA47" s="134">
        <v>144.1</v>
      </c>
      <c r="CB47" s="134">
        <v>114.1</v>
      </c>
      <c r="CC47" s="134">
        <v>93.4</v>
      </c>
      <c r="CD47" s="134">
        <v>88.9</v>
      </c>
      <c r="CE47" s="134">
        <v>88.5</v>
      </c>
      <c r="CF47" s="134">
        <v>90.2</v>
      </c>
      <c r="CG47" s="134">
        <v>91.1</v>
      </c>
      <c r="CH47" s="134">
        <v>99.6</v>
      </c>
      <c r="CI47" s="134">
        <v>103.9</v>
      </c>
      <c r="CJ47" s="134">
        <v>112.2</v>
      </c>
      <c r="CK47" s="134">
        <v>116.2</v>
      </c>
      <c r="CL47" s="134">
        <v>124.7</v>
      </c>
      <c r="CM47" s="134">
        <v>131</v>
      </c>
      <c r="CN47" s="134">
        <v>117.5</v>
      </c>
      <c r="CO47" s="134">
        <v>92.9</v>
      </c>
      <c r="CP47" s="134">
        <v>90.3</v>
      </c>
      <c r="CQ47" s="134">
        <v>83.5</v>
      </c>
      <c r="CR47" s="134">
        <v>87</v>
      </c>
      <c r="CS47" s="134">
        <v>91.6</v>
      </c>
      <c r="CT47" s="134">
        <v>98.9</v>
      </c>
      <c r="CU47" s="134">
        <v>102.9</v>
      </c>
      <c r="CV47" s="134">
        <v>107.9</v>
      </c>
      <c r="CW47" s="134">
        <v>109.9</v>
      </c>
      <c r="CX47" s="134">
        <v>126.9</v>
      </c>
      <c r="CY47" s="134">
        <v>130.4</v>
      </c>
      <c r="CZ47" s="134">
        <v>127.3</v>
      </c>
      <c r="DA47" s="134">
        <v>108.1</v>
      </c>
      <c r="DB47" s="134">
        <v>95</v>
      </c>
      <c r="DC47" s="134">
        <v>94.7</v>
      </c>
      <c r="DD47" s="134">
        <v>103.1</v>
      </c>
      <c r="DE47" s="134">
        <v>110</v>
      </c>
      <c r="DF47" s="134">
        <v>121.8</v>
      </c>
      <c r="DG47" s="134">
        <v>131.19999999999999</v>
      </c>
      <c r="DH47" s="134">
        <v>149</v>
      </c>
      <c r="DI47" s="134">
        <v>167</v>
      </c>
      <c r="DJ47" s="134">
        <v>185.5</v>
      </c>
      <c r="DK47" s="134">
        <v>173.6</v>
      </c>
      <c r="DL47" s="134">
        <v>119.2</v>
      </c>
      <c r="DM47" s="134">
        <v>96.6</v>
      </c>
      <c r="DN47" s="134">
        <v>99.3</v>
      </c>
      <c r="DO47" s="134">
        <v>106.4</v>
      </c>
      <c r="DP47" s="134">
        <v>110.1</v>
      </c>
      <c r="DQ47" s="134">
        <v>115</v>
      </c>
      <c r="DR47" s="134">
        <v>118.1</v>
      </c>
      <c r="DS47" s="134">
        <v>125.1</v>
      </c>
      <c r="DT47" s="134">
        <v>140.69999999999999</v>
      </c>
      <c r="DU47" s="134">
        <v>148.69999999999999</v>
      </c>
      <c r="DV47" s="134">
        <v>159.30000000000001</v>
      </c>
      <c r="DW47" s="134">
        <v>156.1</v>
      </c>
      <c r="DX47" s="134">
        <v>129</v>
      </c>
      <c r="DY47" s="134">
        <v>118</v>
      </c>
      <c r="DZ47" s="134">
        <v>109.2</v>
      </c>
      <c r="EA47" s="135">
        <v>97.9</v>
      </c>
      <c r="EB47" s="136">
        <v>94.6</v>
      </c>
      <c r="EC47" s="136">
        <v>101.1</v>
      </c>
      <c r="ED47" s="134">
        <v>115.4</v>
      </c>
      <c r="EE47" s="134">
        <v>134.1</v>
      </c>
      <c r="EF47" s="137">
        <v>148.1</v>
      </c>
      <c r="EG47" s="137">
        <v>161</v>
      </c>
      <c r="EH47" s="137">
        <v>170.2</v>
      </c>
      <c r="EI47" s="137">
        <v>173.5</v>
      </c>
      <c r="EJ47" s="136">
        <v>164.1</v>
      </c>
      <c r="EK47" s="136">
        <v>157.19999999999999</v>
      </c>
      <c r="EL47" s="147">
        <v>145.9</v>
      </c>
      <c r="EM47" s="147">
        <v>133.19999999999999</v>
      </c>
      <c r="EN47" s="147">
        <v>127.5</v>
      </c>
    </row>
    <row r="48" spans="1:144" ht="15" x14ac:dyDescent="0.25">
      <c r="A48" s="132" t="s">
        <v>1525</v>
      </c>
      <c r="B48" s="132" t="s">
        <v>1526</v>
      </c>
      <c r="C48" s="133">
        <v>0.12653</v>
      </c>
      <c r="D48" s="134">
        <v>107.9</v>
      </c>
      <c r="E48" s="134">
        <v>109.9</v>
      </c>
      <c r="F48" s="134">
        <v>112.2</v>
      </c>
      <c r="G48" s="134">
        <v>0</v>
      </c>
      <c r="H48" s="134">
        <v>0</v>
      </c>
      <c r="I48" s="134">
        <v>0</v>
      </c>
      <c r="J48" s="134">
        <v>0</v>
      </c>
      <c r="K48" s="134">
        <v>113.3</v>
      </c>
      <c r="L48" s="134">
        <v>109.9</v>
      </c>
      <c r="M48" s="134">
        <v>109.7</v>
      </c>
      <c r="N48" s="134">
        <v>111</v>
      </c>
      <c r="O48" s="134">
        <v>110</v>
      </c>
      <c r="P48" s="134">
        <v>110.2</v>
      </c>
      <c r="Q48" s="134">
        <v>120.1</v>
      </c>
      <c r="R48" s="134">
        <v>120.4</v>
      </c>
      <c r="S48" s="134">
        <v>0</v>
      </c>
      <c r="T48" s="134">
        <v>0</v>
      </c>
      <c r="U48" s="134">
        <v>0</v>
      </c>
      <c r="V48" s="134">
        <v>0</v>
      </c>
      <c r="W48" s="134">
        <v>108</v>
      </c>
      <c r="X48" s="134">
        <v>99.3</v>
      </c>
      <c r="Y48" s="134">
        <v>95.2</v>
      </c>
      <c r="Z48" s="134">
        <v>100.1</v>
      </c>
      <c r="AA48" s="134">
        <v>109.2</v>
      </c>
      <c r="AB48" s="134">
        <v>114</v>
      </c>
      <c r="AC48" s="134">
        <v>119.9</v>
      </c>
      <c r="AD48" s="134">
        <v>121.2</v>
      </c>
      <c r="AE48" s="134">
        <v>0</v>
      </c>
      <c r="AF48" s="134">
        <v>0</v>
      </c>
      <c r="AG48" s="134">
        <v>0</v>
      </c>
      <c r="AH48" s="134">
        <v>0</v>
      </c>
      <c r="AI48" s="134">
        <v>106.8</v>
      </c>
      <c r="AJ48" s="134">
        <v>101.4</v>
      </c>
      <c r="AK48" s="134">
        <v>106.6</v>
      </c>
      <c r="AL48" s="134">
        <v>111.8</v>
      </c>
      <c r="AM48" s="134">
        <v>112.3</v>
      </c>
      <c r="AN48" s="134">
        <v>113.3</v>
      </c>
      <c r="AO48" s="134">
        <v>114.7</v>
      </c>
      <c r="AP48" s="134">
        <v>116.4</v>
      </c>
      <c r="AQ48" s="134">
        <v>0</v>
      </c>
      <c r="AR48" s="134">
        <v>0</v>
      </c>
      <c r="AS48" s="134">
        <v>0</v>
      </c>
      <c r="AT48" s="134">
        <v>0</v>
      </c>
      <c r="AU48" s="134">
        <v>94.2</v>
      </c>
      <c r="AV48" s="134">
        <v>97.4</v>
      </c>
      <c r="AW48" s="134">
        <v>105.4</v>
      </c>
      <c r="AX48" s="134">
        <v>105.6</v>
      </c>
      <c r="AY48" s="134">
        <v>108.1</v>
      </c>
      <c r="AZ48" s="134">
        <v>124.2</v>
      </c>
      <c r="BA48" s="134">
        <v>124.6</v>
      </c>
      <c r="BB48" s="134">
        <v>130.19999999999999</v>
      </c>
      <c r="BC48" s="134">
        <v>0</v>
      </c>
      <c r="BD48" s="134">
        <v>0</v>
      </c>
      <c r="BE48" s="134">
        <v>0</v>
      </c>
      <c r="BF48" s="134">
        <v>0</v>
      </c>
      <c r="BG48" s="134">
        <v>124.5</v>
      </c>
      <c r="BH48" s="134">
        <v>122.2</v>
      </c>
      <c r="BI48" s="134">
        <v>121.7</v>
      </c>
      <c r="BJ48" s="134">
        <v>122.2</v>
      </c>
      <c r="BK48" s="134">
        <v>122.6</v>
      </c>
      <c r="BL48" s="134">
        <v>122.9</v>
      </c>
      <c r="BM48" s="134">
        <v>126.5</v>
      </c>
      <c r="BN48" s="134">
        <v>132.5</v>
      </c>
      <c r="BO48" s="134">
        <v>0</v>
      </c>
      <c r="BP48" s="134">
        <v>0</v>
      </c>
      <c r="BQ48" s="134">
        <v>0</v>
      </c>
      <c r="BR48" s="134">
        <v>0</v>
      </c>
      <c r="BS48" s="134">
        <v>125.1</v>
      </c>
      <c r="BT48" s="134">
        <v>126</v>
      </c>
      <c r="BU48" s="134">
        <v>123.3</v>
      </c>
      <c r="BV48" s="134">
        <v>123.7</v>
      </c>
      <c r="BW48" s="134">
        <v>121.2</v>
      </c>
      <c r="BX48" s="134">
        <v>123.7</v>
      </c>
      <c r="BY48" s="134">
        <v>136.1</v>
      </c>
      <c r="BZ48" s="134">
        <v>145.1</v>
      </c>
      <c r="CA48" s="134">
        <v>0</v>
      </c>
      <c r="CB48" s="134">
        <v>0</v>
      </c>
      <c r="CC48" s="134">
        <v>0</v>
      </c>
      <c r="CD48" s="134">
        <v>0</v>
      </c>
      <c r="CE48" s="134">
        <v>108.4</v>
      </c>
      <c r="CF48" s="134">
        <v>93.9</v>
      </c>
      <c r="CG48" s="134">
        <v>94.7</v>
      </c>
      <c r="CH48" s="134">
        <v>99.2</v>
      </c>
      <c r="CI48" s="134">
        <v>101.3</v>
      </c>
      <c r="CJ48" s="134">
        <v>112.3</v>
      </c>
      <c r="CK48" s="134">
        <v>117.7</v>
      </c>
      <c r="CL48" s="134">
        <v>120.1</v>
      </c>
      <c r="CM48" s="134">
        <v>0</v>
      </c>
      <c r="CN48" s="134">
        <v>0</v>
      </c>
      <c r="CO48" s="134">
        <v>0</v>
      </c>
      <c r="CP48" s="134">
        <v>0</v>
      </c>
      <c r="CQ48" s="134">
        <v>120.2</v>
      </c>
      <c r="CR48" s="134">
        <v>111.4</v>
      </c>
      <c r="CS48" s="134">
        <v>111.6</v>
      </c>
      <c r="CT48" s="134">
        <v>99</v>
      </c>
      <c r="CU48" s="134">
        <v>96.7</v>
      </c>
      <c r="CV48" s="134">
        <v>104.7</v>
      </c>
      <c r="CW48" s="134">
        <v>115</v>
      </c>
      <c r="CX48" s="134">
        <v>121</v>
      </c>
      <c r="CY48" s="134">
        <v>0</v>
      </c>
      <c r="CZ48" s="134">
        <v>0</v>
      </c>
      <c r="DA48" s="134">
        <v>0</v>
      </c>
      <c r="DB48" s="134">
        <v>0</v>
      </c>
      <c r="DC48" s="134">
        <v>130.4</v>
      </c>
      <c r="DD48" s="134">
        <v>110.8</v>
      </c>
      <c r="DE48" s="134">
        <v>117.7</v>
      </c>
      <c r="DF48" s="134">
        <v>154.4</v>
      </c>
      <c r="DG48" s="134">
        <v>186.1</v>
      </c>
      <c r="DH48" s="134">
        <v>253.8</v>
      </c>
      <c r="DI48" s="134">
        <v>285.7</v>
      </c>
      <c r="DJ48" s="134">
        <v>284.89999999999998</v>
      </c>
      <c r="DK48" s="134">
        <v>0</v>
      </c>
      <c r="DL48" s="134">
        <v>0</v>
      </c>
      <c r="DM48" s="134">
        <v>0</v>
      </c>
      <c r="DN48" s="134">
        <v>0</v>
      </c>
      <c r="DO48" s="134">
        <v>168.2</v>
      </c>
      <c r="DP48" s="134">
        <v>177.7</v>
      </c>
      <c r="DQ48" s="134">
        <v>184.7</v>
      </c>
      <c r="DR48" s="134">
        <v>201.2</v>
      </c>
      <c r="DS48" s="134">
        <v>217.3</v>
      </c>
      <c r="DT48" s="134">
        <v>254</v>
      </c>
      <c r="DU48" s="134">
        <v>259</v>
      </c>
      <c r="DV48" s="134">
        <v>265.39999999999998</v>
      </c>
      <c r="DW48" s="134">
        <v>0</v>
      </c>
      <c r="DX48" s="134">
        <v>0</v>
      </c>
      <c r="DY48" s="134">
        <v>0</v>
      </c>
      <c r="DZ48" s="134">
        <v>0</v>
      </c>
      <c r="EA48" s="135">
        <v>124.4</v>
      </c>
      <c r="EB48" s="136">
        <v>181.8</v>
      </c>
      <c r="EC48" s="136">
        <v>211.6</v>
      </c>
      <c r="ED48" s="134">
        <v>239</v>
      </c>
      <c r="EE48" s="134">
        <v>242.5</v>
      </c>
      <c r="EF48" s="137">
        <v>280.5</v>
      </c>
      <c r="EG48" s="137">
        <v>284.2</v>
      </c>
      <c r="EH48" s="137">
        <v>293.10000000000002</v>
      </c>
      <c r="EI48" s="137">
        <v>0</v>
      </c>
      <c r="EJ48" s="136">
        <v>0</v>
      </c>
      <c r="EK48" s="136">
        <v>0</v>
      </c>
      <c r="EL48" s="147">
        <v>0</v>
      </c>
      <c r="EM48" s="147">
        <v>188.8</v>
      </c>
      <c r="EN48" s="147">
        <v>167.8</v>
      </c>
    </row>
    <row r="49" spans="1:144" ht="15" x14ac:dyDescent="0.25">
      <c r="A49" s="132" t="s">
        <v>1527</v>
      </c>
      <c r="B49" s="132" t="s">
        <v>1528</v>
      </c>
      <c r="C49" s="133">
        <v>6.583E-2</v>
      </c>
      <c r="D49" s="134">
        <v>90.3</v>
      </c>
      <c r="E49" s="134">
        <v>96.1</v>
      </c>
      <c r="F49" s="134">
        <v>96</v>
      </c>
      <c r="G49" s="134">
        <v>99.5</v>
      </c>
      <c r="H49" s="134">
        <v>103.5</v>
      </c>
      <c r="I49" s="134">
        <v>103.1</v>
      </c>
      <c r="J49" s="134">
        <v>101.5</v>
      </c>
      <c r="K49" s="134">
        <v>102.7</v>
      </c>
      <c r="L49" s="134">
        <v>101.2</v>
      </c>
      <c r="M49" s="134">
        <v>103</v>
      </c>
      <c r="N49" s="134">
        <v>104.6</v>
      </c>
      <c r="O49" s="134">
        <v>98.3</v>
      </c>
      <c r="P49" s="134">
        <v>95.8</v>
      </c>
      <c r="Q49" s="134">
        <v>96.7</v>
      </c>
      <c r="R49" s="134">
        <v>99.1</v>
      </c>
      <c r="S49" s="134">
        <v>101.9</v>
      </c>
      <c r="T49" s="134">
        <v>103.9</v>
      </c>
      <c r="U49" s="134">
        <v>106.6</v>
      </c>
      <c r="V49" s="134">
        <v>109.8</v>
      </c>
      <c r="W49" s="134">
        <v>113.5</v>
      </c>
      <c r="X49" s="134">
        <v>114.3</v>
      </c>
      <c r="Y49" s="134">
        <v>115.3</v>
      </c>
      <c r="Z49" s="134">
        <v>116.4</v>
      </c>
      <c r="AA49" s="134">
        <v>115.3</v>
      </c>
      <c r="AB49" s="134">
        <v>115.2</v>
      </c>
      <c r="AC49" s="134">
        <v>107.7</v>
      </c>
      <c r="AD49" s="134">
        <v>112.8</v>
      </c>
      <c r="AE49" s="134">
        <v>115.3</v>
      </c>
      <c r="AF49" s="134">
        <v>112.6</v>
      </c>
      <c r="AG49" s="134">
        <v>116.5</v>
      </c>
      <c r="AH49" s="134">
        <v>123.9</v>
      </c>
      <c r="AI49" s="134">
        <v>124.5</v>
      </c>
      <c r="AJ49" s="134">
        <v>122.8</v>
      </c>
      <c r="AK49" s="134">
        <v>127.8</v>
      </c>
      <c r="AL49" s="134">
        <v>131.4</v>
      </c>
      <c r="AM49" s="134">
        <v>128.5</v>
      </c>
      <c r="AN49" s="134">
        <v>126.3</v>
      </c>
      <c r="AO49" s="134">
        <v>131.69999999999999</v>
      </c>
      <c r="AP49" s="134">
        <v>132.4</v>
      </c>
      <c r="AQ49" s="134">
        <v>134.9</v>
      </c>
      <c r="AR49" s="134">
        <v>136</v>
      </c>
      <c r="AS49" s="134">
        <v>138.6</v>
      </c>
      <c r="AT49" s="134">
        <v>145.1</v>
      </c>
      <c r="AU49" s="134">
        <v>144.19999999999999</v>
      </c>
      <c r="AV49" s="134">
        <v>145.80000000000001</v>
      </c>
      <c r="AW49" s="134">
        <v>142.69999999999999</v>
      </c>
      <c r="AX49" s="134">
        <v>145.19999999999999</v>
      </c>
      <c r="AY49" s="134">
        <v>144.4</v>
      </c>
      <c r="AZ49" s="134">
        <v>145.4</v>
      </c>
      <c r="BA49" s="134">
        <v>148.5</v>
      </c>
      <c r="BB49" s="134">
        <v>150.80000000000001</v>
      </c>
      <c r="BC49" s="134">
        <v>150.5</v>
      </c>
      <c r="BD49" s="134">
        <v>154.1</v>
      </c>
      <c r="BE49" s="134">
        <v>164.8</v>
      </c>
      <c r="BF49" s="134">
        <v>166.6</v>
      </c>
      <c r="BG49" s="134">
        <v>165.6</v>
      </c>
      <c r="BH49" s="134">
        <v>169.5</v>
      </c>
      <c r="BI49" s="134">
        <v>171.7</v>
      </c>
      <c r="BJ49" s="134">
        <v>172.3</v>
      </c>
      <c r="BK49" s="134">
        <v>171.1</v>
      </c>
      <c r="BL49" s="134">
        <v>166.8</v>
      </c>
      <c r="BM49" s="134">
        <v>170.9</v>
      </c>
      <c r="BN49" s="134">
        <v>173.2</v>
      </c>
      <c r="BO49" s="134">
        <v>173.8</v>
      </c>
      <c r="BP49" s="134">
        <v>178.6</v>
      </c>
      <c r="BQ49" s="134">
        <v>179.9</v>
      </c>
      <c r="BR49" s="134">
        <v>181.3</v>
      </c>
      <c r="BS49" s="134">
        <v>177.6</v>
      </c>
      <c r="BT49" s="134">
        <v>181.6</v>
      </c>
      <c r="BU49" s="134">
        <v>183.5</v>
      </c>
      <c r="BV49" s="134">
        <v>182.6</v>
      </c>
      <c r="BW49" s="134">
        <v>181</v>
      </c>
      <c r="BX49" s="134">
        <v>177.3</v>
      </c>
      <c r="BY49" s="134">
        <v>173.7</v>
      </c>
      <c r="BZ49" s="134">
        <v>171.5</v>
      </c>
      <c r="CA49" s="134">
        <v>172.9</v>
      </c>
      <c r="CB49" s="134">
        <v>173.2</v>
      </c>
      <c r="CC49" s="134">
        <v>170.8</v>
      </c>
      <c r="CD49" s="134">
        <v>168.6</v>
      </c>
      <c r="CE49" s="134">
        <v>171.3</v>
      </c>
      <c r="CF49" s="134">
        <v>170.9</v>
      </c>
      <c r="CG49" s="134">
        <v>169.7</v>
      </c>
      <c r="CH49" s="134">
        <v>165.7</v>
      </c>
      <c r="CI49" s="134">
        <v>163.30000000000001</v>
      </c>
      <c r="CJ49" s="134">
        <v>159.19999999999999</v>
      </c>
      <c r="CK49" s="134">
        <v>156.9</v>
      </c>
      <c r="CL49" s="134">
        <v>158.80000000000001</v>
      </c>
      <c r="CM49" s="134">
        <v>157.1</v>
      </c>
      <c r="CN49" s="134">
        <v>155.19999999999999</v>
      </c>
      <c r="CO49" s="134">
        <v>158</v>
      </c>
      <c r="CP49" s="134">
        <v>160.30000000000001</v>
      </c>
      <c r="CQ49" s="134">
        <v>161.69999999999999</v>
      </c>
      <c r="CR49" s="134">
        <v>163.30000000000001</v>
      </c>
      <c r="CS49" s="134">
        <v>163.69999999999999</v>
      </c>
      <c r="CT49" s="134">
        <v>163.1</v>
      </c>
      <c r="CU49" s="134">
        <v>159.6</v>
      </c>
      <c r="CV49" s="134">
        <v>160.30000000000001</v>
      </c>
      <c r="CW49" s="134">
        <v>160.4</v>
      </c>
      <c r="CX49" s="134">
        <v>159.1</v>
      </c>
      <c r="CY49" s="134">
        <v>154.80000000000001</v>
      </c>
      <c r="CZ49" s="134">
        <v>156.80000000000001</v>
      </c>
      <c r="DA49" s="134">
        <v>156.69999999999999</v>
      </c>
      <c r="DB49" s="134">
        <v>158.5</v>
      </c>
      <c r="DC49" s="134">
        <v>161.69999999999999</v>
      </c>
      <c r="DD49" s="134">
        <v>158.80000000000001</v>
      </c>
      <c r="DE49" s="134">
        <v>164.7</v>
      </c>
      <c r="DF49" s="134">
        <v>161.80000000000001</v>
      </c>
      <c r="DG49" s="134">
        <v>162.1</v>
      </c>
      <c r="DH49" s="134">
        <v>158.30000000000001</v>
      </c>
      <c r="DI49" s="134">
        <v>154.4</v>
      </c>
      <c r="DJ49" s="134">
        <v>152.5</v>
      </c>
      <c r="DK49" s="134">
        <v>150.4</v>
      </c>
      <c r="DL49" s="134">
        <v>156.9</v>
      </c>
      <c r="DM49" s="134">
        <v>163</v>
      </c>
      <c r="DN49" s="134">
        <v>167.5</v>
      </c>
      <c r="DO49" s="134">
        <v>168.3</v>
      </c>
      <c r="DP49" s="134">
        <v>163</v>
      </c>
      <c r="DQ49" s="134">
        <v>162.30000000000001</v>
      </c>
      <c r="DR49" s="134">
        <v>160.30000000000001</v>
      </c>
      <c r="DS49" s="134">
        <v>160.80000000000001</v>
      </c>
      <c r="DT49" s="134">
        <v>161.6</v>
      </c>
      <c r="DU49" s="134">
        <v>163.19999999999999</v>
      </c>
      <c r="DV49" s="134">
        <v>161.1</v>
      </c>
      <c r="DW49" s="134">
        <v>157.1</v>
      </c>
      <c r="DX49" s="134">
        <v>154.9</v>
      </c>
      <c r="DY49" s="134">
        <v>155.1</v>
      </c>
      <c r="DZ49" s="134">
        <v>154.1</v>
      </c>
      <c r="EA49" s="135">
        <v>153.9</v>
      </c>
      <c r="EB49" s="136">
        <v>153.5</v>
      </c>
      <c r="EC49" s="136">
        <v>151.80000000000001</v>
      </c>
      <c r="ED49" s="134">
        <v>152.4</v>
      </c>
      <c r="EE49" s="134">
        <v>151.80000000000001</v>
      </c>
      <c r="EF49" s="137">
        <v>154.80000000000001</v>
      </c>
      <c r="EG49" s="137">
        <v>150.4</v>
      </c>
      <c r="EH49" s="137">
        <v>146.69999999999999</v>
      </c>
      <c r="EI49" s="137">
        <v>144.5</v>
      </c>
      <c r="EJ49" s="136">
        <v>145.30000000000001</v>
      </c>
      <c r="EK49" s="136">
        <v>145</v>
      </c>
      <c r="EL49" s="147">
        <v>147</v>
      </c>
      <c r="EM49" s="147">
        <v>147.9</v>
      </c>
      <c r="EN49" s="147">
        <v>150</v>
      </c>
    </row>
    <row r="50" spans="1:144" ht="15" x14ac:dyDescent="0.25">
      <c r="A50" s="132" t="s">
        <v>1529</v>
      </c>
      <c r="B50" s="132" t="s">
        <v>1530</v>
      </c>
      <c r="C50" s="133">
        <v>7.8729999999999994E-2</v>
      </c>
      <c r="D50" s="134">
        <v>95.2</v>
      </c>
      <c r="E50" s="134">
        <v>93.5</v>
      </c>
      <c r="F50" s="134">
        <v>94.4</v>
      </c>
      <c r="G50" s="134">
        <v>96.2</v>
      </c>
      <c r="H50" s="134">
        <v>95.8</v>
      </c>
      <c r="I50" s="134">
        <v>93.7</v>
      </c>
      <c r="J50" s="134">
        <v>94.8</v>
      </c>
      <c r="K50" s="134">
        <v>93.7</v>
      </c>
      <c r="L50" s="134">
        <v>98.2</v>
      </c>
      <c r="M50" s="134">
        <v>109.6</v>
      </c>
      <c r="N50" s="134">
        <v>110.9</v>
      </c>
      <c r="O50" s="134">
        <v>112.4</v>
      </c>
      <c r="P50" s="134">
        <v>106.4</v>
      </c>
      <c r="Q50" s="134">
        <v>109.6</v>
      </c>
      <c r="R50" s="134">
        <v>108.5</v>
      </c>
      <c r="S50" s="134">
        <v>107</v>
      </c>
      <c r="T50" s="134">
        <v>112.6</v>
      </c>
      <c r="U50" s="134">
        <v>112.8</v>
      </c>
      <c r="V50" s="134">
        <v>122.8</v>
      </c>
      <c r="W50" s="134">
        <v>128</v>
      </c>
      <c r="X50" s="134">
        <v>126</v>
      </c>
      <c r="Y50" s="134">
        <v>130.5</v>
      </c>
      <c r="Z50" s="134">
        <v>134.30000000000001</v>
      </c>
      <c r="AA50" s="134">
        <v>141.6</v>
      </c>
      <c r="AB50" s="134">
        <v>149.30000000000001</v>
      </c>
      <c r="AC50" s="134">
        <v>160.6</v>
      </c>
      <c r="AD50" s="134">
        <v>160.6</v>
      </c>
      <c r="AE50" s="134">
        <v>162.4</v>
      </c>
      <c r="AF50" s="134">
        <v>168.2</v>
      </c>
      <c r="AG50" s="134">
        <v>174.5</v>
      </c>
      <c r="AH50" s="134">
        <v>171.6</v>
      </c>
      <c r="AI50" s="134">
        <v>174.2</v>
      </c>
      <c r="AJ50" s="134">
        <v>170.1</v>
      </c>
      <c r="AK50" s="134">
        <v>175</v>
      </c>
      <c r="AL50" s="134">
        <v>177.7</v>
      </c>
      <c r="AM50" s="134">
        <v>183.2</v>
      </c>
      <c r="AN50" s="134">
        <v>189.9</v>
      </c>
      <c r="AO50" s="134">
        <v>186.8</v>
      </c>
      <c r="AP50" s="134">
        <v>187.7</v>
      </c>
      <c r="AQ50" s="134">
        <v>177</v>
      </c>
      <c r="AR50" s="134">
        <v>178.3</v>
      </c>
      <c r="AS50" s="134">
        <v>184</v>
      </c>
      <c r="AT50" s="134">
        <v>184.1</v>
      </c>
      <c r="AU50" s="134">
        <v>179.8</v>
      </c>
      <c r="AV50" s="134">
        <v>178.1</v>
      </c>
      <c r="AW50" s="134">
        <v>173.7</v>
      </c>
      <c r="AX50" s="134">
        <v>161.5</v>
      </c>
      <c r="AY50" s="134">
        <v>159.9</v>
      </c>
      <c r="AZ50" s="134">
        <v>157.80000000000001</v>
      </c>
      <c r="BA50" s="134">
        <v>155.6</v>
      </c>
      <c r="BB50" s="134">
        <v>149.9</v>
      </c>
      <c r="BC50" s="134">
        <v>138.69999999999999</v>
      </c>
      <c r="BD50" s="134">
        <v>141.6</v>
      </c>
      <c r="BE50" s="134">
        <v>139</v>
      </c>
      <c r="BF50" s="134">
        <v>142.9</v>
      </c>
      <c r="BG50" s="134">
        <v>141.19999999999999</v>
      </c>
      <c r="BH50" s="134">
        <v>143.4</v>
      </c>
      <c r="BI50" s="134">
        <v>151.69999999999999</v>
      </c>
      <c r="BJ50" s="134">
        <v>159.80000000000001</v>
      </c>
      <c r="BK50" s="134">
        <v>161.80000000000001</v>
      </c>
      <c r="BL50" s="134">
        <v>175.4</v>
      </c>
      <c r="BM50" s="134">
        <v>184.2</v>
      </c>
      <c r="BN50" s="134">
        <v>183.2</v>
      </c>
      <c r="BO50" s="134">
        <v>181.4</v>
      </c>
      <c r="BP50" s="134">
        <v>193.4</v>
      </c>
      <c r="BQ50" s="134">
        <v>207.1</v>
      </c>
      <c r="BR50" s="134">
        <v>206.1</v>
      </c>
      <c r="BS50" s="134">
        <v>208.6</v>
      </c>
      <c r="BT50" s="134">
        <v>222.4</v>
      </c>
      <c r="BU50" s="134">
        <v>230</v>
      </c>
      <c r="BV50" s="134">
        <v>229.9</v>
      </c>
      <c r="BW50" s="134">
        <v>222.6</v>
      </c>
      <c r="BX50" s="134">
        <v>224.2</v>
      </c>
      <c r="BY50" s="134">
        <v>233.3</v>
      </c>
      <c r="BZ50" s="134">
        <v>223.4</v>
      </c>
      <c r="CA50" s="134">
        <v>221.1</v>
      </c>
      <c r="CB50" s="134">
        <v>222.2</v>
      </c>
      <c r="CC50" s="134">
        <v>223.5</v>
      </c>
      <c r="CD50" s="134">
        <v>214.2</v>
      </c>
      <c r="CE50" s="134">
        <v>200.7</v>
      </c>
      <c r="CF50" s="134">
        <v>205.7</v>
      </c>
      <c r="CG50" s="134">
        <v>217.1</v>
      </c>
      <c r="CH50" s="134">
        <v>216.9</v>
      </c>
      <c r="CI50" s="134">
        <v>212.1</v>
      </c>
      <c r="CJ50" s="134">
        <v>205.1</v>
      </c>
      <c r="CK50" s="134">
        <v>206.7</v>
      </c>
      <c r="CL50" s="134">
        <v>205.8</v>
      </c>
      <c r="CM50" s="134">
        <v>206.5</v>
      </c>
      <c r="CN50" s="134">
        <v>206.7</v>
      </c>
      <c r="CO50" s="134">
        <v>207.8</v>
      </c>
      <c r="CP50" s="134">
        <v>204.4</v>
      </c>
      <c r="CQ50" s="134">
        <v>210.1</v>
      </c>
      <c r="CR50" s="134">
        <v>207.3</v>
      </c>
      <c r="CS50" s="134">
        <v>210.7</v>
      </c>
      <c r="CT50" s="134">
        <v>220.1</v>
      </c>
      <c r="CU50" s="134">
        <v>221.9</v>
      </c>
      <c r="CV50" s="134">
        <v>219.4</v>
      </c>
      <c r="CW50" s="134">
        <v>207.8</v>
      </c>
      <c r="CX50" s="134">
        <v>210.5</v>
      </c>
      <c r="CY50" s="134">
        <v>215.1</v>
      </c>
      <c r="CZ50" s="134">
        <v>207.9</v>
      </c>
      <c r="DA50" s="134">
        <v>213.8</v>
      </c>
      <c r="DB50" s="134">
        <v>231.3</v>
      </c>
      <c r="DC50" s="134">
        <v>232.2</v>
      </c>
      <c r="DD50" s="134">
        <v>240.6</v>
      </c>
      <c r="DE50" s="134">
        <v>240.4</v>
      </c>
      <c r="DF50" s="134">
        <v>237.3</v>
      </c>
      <c r="DG50" s="134">
        <v>237.5</v>
      </c>
      <c r="DH50" s="134">
        <v>245</v>
      </c>
      <c r="DI50" s="134">
        <v>257.10000000000002</v>
      </c>
      <c r="DJ50" s="134">
        <v>261.10000000000002</v>
      </c>
      <c r="DK50" s="134">
        <v>262.3</v>
      </c>
      <c r="DL50" s="134">
        <v>252.8</v>
      </c>
      <c r="DM50" s="134">
        <v>316.89999999999998</v>
      </c>
      <c r="DN50" s="134">
        <v>315.3</v>
      </c>
      <c r="DO50" s="134">
        <v>299.7</v>
      </c>
      <c r="DP50" s="134">
        <v>294.39999999999998</v>
      </c>
      <c r="DQ50" s="134">
        <v>290.7</v>
      </c>
      <c r="DR50" s="134">
        <v>286</v>
      </c>
      <c r="DS50" s="134">
        <v>283.89999999999998</v>
      </c>
      <c r="DT50" s="134">
        <v>301.5</v>
      </c>
      <c r="DU50" s="134">
        <v>238.6</v>
      </c>
      <c r="DV50" s="134">
        <v>289</v>
      </c>
      <c r="DW50" s="134">
        <v>226.6</v>
      </c>
      <c r="DX50" s="134">
        <v>234.3</v>
      </c>
      <c r="DY50" s="134">
        <v>231.9</v>
      </c>
      <c r="DZ50" s="134">
        <v>236</v>
      </c>
      <c r="EA50" s="135">
        <v>243.7</v>
      </c>
      <c r="EB50" s="136">
        <v>245.1</v>
      </c>
      <c r="EC50" s="136">
        <v>252</v>
      </c>
      <c r="ED50" s="134">
        <v>246.4</v>
      </c>
      <c r="EE50" s="134">
        <v>245.4</v>
      </c>
      <c r="EF50" s="137">
        <v>239.9</v>
      </c>
      <c r="EG50" s="137">
        <v>237.9</v>
      </c>
      <c r="EH50" s="137">
        <v>234.1</v>
      </c>
      <c r="EI50" s="137">
        <v>227.9</v>
      </c>
      <c r="EJ50" s="136">
        <v>229.8</v>
      </c>
      <c r="EK50" s="136">
        <v>229.1</v>
      </c>
      <c r="EL50" s="147">
        <v>236.5</v>
      </c>
      <c r="EM50" s="147">
        <v>238.9</v>
      </c>
      <c r="EN50" s="147">
        <v>239.8</v>
      </c>
    </row>
    <row r="51" spans="1:144" ht="15" x14ac:dyDescent="0.25">
      <c r="A51" s="132" t="s">
        <v>1531</v>
      </c>
      <c r="B51" s="132" t="s">
        <v>1532</v>
      </c>
      <c r="C51" s="133">
        <v>6.368E-2</v>
      </c>
      <c r="D51" s="134">
        <v>73.2</v>
      </c>
      <c r="E51" s="134">
        <v>60.2</v>
      </c>
      <c r="F51" s="134">
        <v>62.3</v>
      </c>
      <c r="G51" s="134">
        <v>70.5</v>
      </c>
      <c r="H51" s="134">
        <v>79.900000000000006</v>
      </c>
      <c r="I51" s="134">
        <v>68.7</v>
      </c>
      <c r="J51" s="134">
        <v>68.3</v>
      </c>
      <c r="K51" s="134">
        <v>67.5</v>
      </c>
      <c r="L51" s="134">
        <v>66.5</v>
      </c>
      <c r="M51" s="134">
        <v>65</v>
      </c>
      <c r="N51" s="134">
        <v>66</v>
      </c>
      <c r="O51" s="134">
        <v>66</v>
      </c>
      <c r="P51" s="134">
        <v>69.5</v>
      </c>
      <c r="Q51" s="134">
        <v>78.2</v>
      </c>
      <c r="R51" s="134">
        <v>77.400000000000006</v>
      </c>
      <c r="S51" s="134">
        <v>75.8</v>
      </c>
      <c r="T51" s="134">
        <v>78.3</v>
      </c>
      <c r="U51" s="134">
        <v>77.5</v>
      </c>
      <c r="V51" s="134">
        <v>76.5</v>
      </c>
      <c r="W51" s="134">
        <v>77.3</v>
      </c>
      <c r="X51" s="134">
        <v>73.900000000000006</v>
      </c>
      <c r="Y51" s="134">
        <v>68.3</v>
      </c>
      <c r="Z51" s="134">
        <v>68.2</v>
      </c>
      <c r="AA51" s="134">
        <v>74.5</v>
      </c>
      <c r="AB51" s="134">
        <v>69.2</v>
      </c>
      <c r="AC51" s="134">
        <v>68.900000000000006</v>
      </c>
      <c r="AD51" s="134">
        <v>64.5</v>
      </c>
      <c r="AE51" s="134">
        <v>79.400000000000006</v>
      </c>
      <c r="AF51" s="134">
        <v>71.099999999999994</v>
      </c>
      <c r="AG51" s="134">
        <v>70.099999999999994</v>
      </c>
      <c r="AH51" s="134">
        <v>69.599999999999994</v>
      </c>
      <c r="AI51" s="134">
        <v>67.7</v>
      </c>
      <c r="AJ51" s="134">
        <v>69.7</v>
      </c>
      <c r="AK51" s="134">
        <v>70.900000000000006</v>
      </c>
      <c r="AL51" s="134">
        <v>69.3</v>
      </c>
      <c r="AM51" s="134">
        <v>69.8</v>
      </c>
      <c r="AN51" s="134">
        <v>70.400000000000006</v>
      </c>
      <c r="AO51" s="134">
        <v>71</v>
      </c>
      <c r="AP51" s="134">
        <v>75.7</v>
      </c>
      <c r="AQ51" s="134">
        <v>76.099999999999994</v>
      </c>
      <c r="AR51" s="134">
        <v>75</v>
      </c>
      <c r="AS51" s="134">
        <v>68.099999999999994</v>
      </c>
      <c r="AT51" s="134">
        <v>68.8</v>
      </c>
      <c r="AU51" s="134">
        <v>65.3</v>
      </c>
      <c r="AV51" s="134">
        <v>68.5</v>
      </c>
      <c r="AW51" s="134">
        <v>66.900000000000006</v>
      </c>
      <c r="AX51" s="134">
        <v>70</v>
      </c>
      <c r="AY51" s="134">
        <v>70.599999999999994</v>
      </c>
      <c r="AZ51" s="134">
        <v>69.099999999999994</v>
      </c>
      <c r="BA51" s="134">
        <v>71.5</v>
      </c>
      <c r="BB51" s="134">
        <v>87.9</v>
      </c>
      <c r="BC51" s="134">
        <v>82.1</v>
      </c>
      <c r="BD51" s="134">
        <v>79</v>
      </c>
      <c r="BE51" s="134">
        <v>82.3</v>
      </c>
      <c r="BF51" s="134">
        <v>75.099999999999994</v>
      </c>
      <c r="BG51" s="134">
        <v>74.099999999999994</v>
      </c>
      <c r="BH51" s="134">
        <v>63.6</v>
      </c>
      <c r="BI51" s="134">
        <v>66.400000000000006</v>
      </c>
      <c r="BJ51" s="134">
        <v>66.7</v>
      </c>
      <c r="BK51" s="134">
        <v>62.1</v>
      </c>
      <c r="BL51" s="134">
        <v>56.7</v>
      </c>
      <c r="BM51" s="134">
        <v>56.8</v>
      </c>
      <c r="BN51" s="134">
        <v>64.099999999999994</v>
      </c>
      <c r="BO51" s="134">
        <v>64.099999999999994</v>
      </c>
      <c r="BP51" s="134">
        <v>77.400000000000006</v>
      </c>
      <c r="BQ51" s="134">
        <v>74.2</v>
      </c>
      <c r="BR51" s="134">
        <v>75.400000000000006</v>
      </c>
      <c r="BS51" s="134">
        <v>72.8</v>
      </c>
      <c r="BT51" s="134">
        <v>67.900000000000006</v>
      </c>
      <c r="BU51" s="134">
        <v>66.5</v>
      </c>
      <c r="BV51" s="134">
        <v>67.5</v>
      </c>
      <c r="BW51" s="134">
        <v>69.3</v>
      </c>
      <c r="BX51" s="134">
        <v>67.5</v>
      </c>
      <c r="BY51" s="134">
        <v>82</v>
      </c>
      <c r="BZ51" s="134">
        <v>95.1</v>
      </c>
      <c r="CA51" s="134">
        <v>70</v>
      </c>
      <c r="CB51" s="134">
        <v>70.7</v>
      </c>
      <c r="CC51" s="134">
        <v>73.7</v>
      </c>
      <c r="CD51" s="134">
        <v>83</v>
      </c>
      <c r="CE51" s="134">
        <v>75.900000000000006</v>
      </c>
      <c r="CF51" s="134">
        <v>66.8</v>
      </c>
      <c r="CG51" s="134">
        <v>65.099999999999994</v>
      </c>
      <c r="CH51" s="134">
        <v>67.2</v>
      </c>
      <c r="CI51" s="134">
        <v>68.3</v>
      </c>
      <c r="CJ51" s="134">
        <v>58.9</v>
      </c>
      <c r="CK51" s="134">
        <v>65.900000000000006</v>
      </c>
      <c r="CL51" s="134">
        <v>60.4</v>
      </c>
      <c r="CM51" s="134">
        <v>71</v>
      </c>
      <c r="CN51" s="134">
        <v>86</v>
      </c>
      <c r="CO51" s="134">
        <v>95.9</v>
      </c>
      <c r="CP51" s="134">
        <v>102.4</v>
      </c>
      <c r="CQ51" s="134">
        <v>97.4</v>
      </c>
      <c r="CR51" s="134">
        <v>91.4</v>
      </c>
      <c r="CS51" s="134">
        <v>91.8</v>
      </c>
      <c r="CT51" s="134">
        <v>92</v>
      </c>
      <c r="CU51" s="134">
        <v>82.6</v>
      </c>
      <c r="CV51" s="134">
        <v>79.8</v>
      </c>
      <c r="CW51" s="134">
        <v>67.599999999999994</v>
      </c>
      <c r="CX51" s="134">
        <v>61.7</v>
      </c>
      <c r="CY51" s="134">
        <v>62.4</v>
      </c>
      <c r="CZ51" s="134">
        <v>68.599999999999994</v>
      </c>
      <c r="DA51" s="134">
        <v>75.7</v>
      </c>
      <c r="DB51" s="134">
        <v>84.3</v>
      </c>
      <c r="DC51" s="134">
        <v>111.2</v>
      </c>
      <c r="DD51" s="134">
        <v>105.8</v>
      </c>
      <c r="DE51" s="134">
        <v>94.7</v>
      </c>
      <c r="DF51" s="134">
        <v>99.1</v>
      </c>
      <c r="DG51" s="134">
        <v>107.7</v>
      </c>
      <c r="DH51" s="134">
        <v>122.7</v>
      </c>
      <c r="DI51" s="134">
        <v>127</v>
      </c>
      <c r="DJ51" s="134">
        <v>119.8</v>
      </c>
      <c r="DK51" s="134">
        <v>128.6</v>
      </c>
      <c r="DL51" s="134">
        <v>123.1</v>
      </c>
      <c r="DM51" s="134">
        <v>124.7</v>
      </c>
      <c r="DN51" s="134">
        <v>133.30000000000001</v>
      </c>
      <c r="DO51" s="134">
        <v>132.80000000000001</v>
      </c>
      <c r="DP51" s="134">
        <v>116.7</v>
      </c>
      <c r="DQ51" s="134">
        <v>99.3</v>
      </c>
      <c r="DR51" s="134">
        <v>107.6</v>
      </c>
      <c r="DS51" s="134">
        <v>111.8</v>
      </c>
      <c r="DT51" s="134">
        <v>125.7</v>
      </c>
      <c r="DU51" s="134">
        <v>107.9</v>
      </c>
      <c r="DV51" s="134">
        <v>110.9</v>
      </c>
      <c r="DW51" s="134">
        <v>138.1</v>
      </c>
      <c r="DX51" s="134">
        <v>162.5</v>
      </c>
      <c r="DY51" s="134">
        <v>134.9</v>
      </c>
      <c r="DZ51" s="134">
        <v>146.30000000000001</v>
      </c>
      <c r="EA51" s="135">
        <v>185.5</v>
      </c>
      <c r="EB51" s="136">
        <v>167.6</v>
      </c>
      <c r="EC51" s="136">
        <v>152.9</v>
      </c>
      <c r="ED51" s="134">
        <v>158</v>
      </c>
      <c r="EE51" s="134">
        <v>159.19999999999999</v>
      </c>
      <c r="EF51" s="137">
        <v>154.69999999999999</v>
      </c>
      <c r="EG51" s="137">
        <v>134.80000000000001</v>
      </c>
      <c r="EH51" s="137">
        <v>137.9</v>
      </c>
      <c r="EI51" s="137">
        <v>147</v>
      </c>
      <c r="EJ51" s="136">
        <v>154.19999999999999</v>
      </c>
      <c r="EK51" s="136">
        <v>165.4</v>
      </c>
      <c r="EL51" s="147">
        <v>162.80000000000001</v>
      </c>
      <c r="EM51" s="147">
        <v>212.6</v>
      </c>
      <c r="EN51" s="147">
        <v>140.9</v>
      </c>
    </row>
    <row r="52" spans="1:144" ht="15" x14ac:dyDescent="0.25">
      <c r="A52" s="132" t="s">
        <v>1533</v>
      </c>
      <c r="B52" s="132" t="s">
        <v>1534</v>
      </c>
      <c r="C52" s="133">
        <v>4.9320000000000003E-2</v>
      </c>
      <c r="D52" s="134">
        <v>88.1</v>
      </c>
      <c r="E52" s="134">
        <v>0</v>
      </c>
      <c r="F52" s="134">
        <v>0</v>
      </c>
      <c r="G52" s="134">
        <v>0</v>
      </c>
      <c r="H52" s="134">
        <v>0</v>
      </c>
      <c r="I52" s="134">
        <v>0</v>
      </c>
      <c r="J52" s="134">
        <v>93.5</v>
      </c>
      <c r="K52" s="134">
        <v>101.3</v>
      </c>
      <c r="L52" s="134">
        <v>104.1</v>
      </c>
      <c r="M52" s="134">
        <v>102.4</v>
      </c>
      <c r="N52" s="134">
        <v>94.8</v>
      </c>
      <c r="O52" s="134">
        <v>92.2</v>
      </c>
      <c r="P52" s="134">
        <v>94.2</v>
      </c>
      <c r="Q52" s="134">
        <v>0</v>
      </c>
      <c r="R52" s="134">
        <v>0</v>
      </c>
      <c r="S52" s="134">
        <v>0</v>
      </c>
      <c r="T52" s="134">
        <v>0</v>
      </c>
      <c r="U52" s="134">
        <v>0</v>
      </c>
      <c r="V52" s="134">
        <v>105.4</v>
      </c>
      <c r="W52" s="134">
        <v>107.7</v>
      </c>
      <c r="X52" s="134">
        <v>109.1</v>
      </c>
      <c r="Y52" s="134">
        <v>103.9</v>
      </c>
      <c r="Z52" s="134">
        <v>99</v>
      </c>
      <c r="AA52" s="134">
        <v>98</v>
      </c>
      <c r="AB52" s="134">
        <v>101.6</v>
      </c>
      <c r="AC52" s="134">
        <v>0</v>
      </c>
      <c r="AD52" s="134">
        <v>0</v>
      </c>
      <c r="AE52" s="134">
        <v>0</v>
      </c>
      <c r="AF52" s="134">
        <v>0</v>
      </c>
      <c r="AG52" s="134">
        <v>0</v>
      </c>
      <c r="AH52" s="134">
        <v>118.2</v>
      </c>
      <c r="AI52" s="134">
        <v>123.8</v>
      </c>
      <c r="AJ52" s="134">
        <v>121.9</v>
      </c>
      <c r="AK52" s="134">
        <v>130.5</v>
      </c>
      <c r="AL52" s="134">
        <v>120.5</v>
      </c>
      <c r="AM52" s="134">
        <v>108.1</v>
      </c>
      <c r="AN52" s="134">
        <v>110</v>
      </c>
      <c r="AO52" s="134">
        <v>0</v>
      </c>
      <c r="AP52" s="134">
        <v>0</v>
      </c>
      <c r="AQ52" s="134">
        <v>0</v>
      </c>
      <c r="AR52" s="134">
        <v>0</v>
      </c>
      <c r="AS52" s="134">
        <v>0</v>
      </c>
      <c r="AT52" s="134">
        <v>135.5</v>
      </c>
      <c r="AU52" s="134">
        <v>128.6</v>
      </c>
      <c r="AV52" s="134">
        <v>125.1</v>
      </c>
      <c r="AW52" s="134">
        <v>116.4</v>
      </c>
      <c r="AX52" s="134">
        <v>128</v>
      </c>
      <c r="AY52" s="134">
        <v>119.4</v>
      </c>
      <c r="AZ52" s="134">
        <v>108.7</v>
      </c>
      <c r="BA52" s="134">
        <v>0</v>
      </c>
      <c r="BB52" s="134">
        <v>0</v>
      </c>
      <c r="BC52" s="134">
        <v>0</v>
      </c>
      <c r="BD52" s="134">
        <v>0</v>
      </c>
      <c r="BE52" s="134">
        <v>0</v>
      </c>
      <c r="BF52" s="134">
        <v>111.5</v>
      </c>
      <c r="BG52" s="134">
        <v>113.8</v>
      </c>
      <c r="BH52" s="134">
        <v>120</v>
      </c>
      <c r="BI52" s="134">
        <v>112.8</v>
      </c>
      <c r="BJ52" s="134">
        <v>115.4</v>
      </c>
      <c r="BK52" s="134">
        <v>105.2</v>
      </c>
      <c r="BL52" s="134">
        <v>102.1</v>
      </c>
      <c r="BM52" s="134">
        <v>0</v>
      </c>
      <c r="BN52" s="134">
        <v>0</v>
      </c>
      <c r="BO52" s="134">
        <v>0</v>
      </c>
      <c r="BP52" s="134">
        <v>0</v>
      </c>
      <c r="BQ52" s="134">
        <v>0</v>
      </c>
      <c r="BR52" s="134">
        <v>122</v>
      </c>
      <c r="BS52" s="134">
        <v>123.5</v>
      </c>
      <c r="BT52" s="134">
        <v>128.6</v>
      </c>
      <c r="BU52" s="134">
        <v>119.2</v>
      </c>
      <c r="BV52" s="134">
        <v>113.7</v>
      </c>
      <c r="BW52" s="134">
        <v>111.1</v>
      </c>
      <c r="BX52" s="134">
        <v>119.2</v>
      </c>
      <c r="BY52" s="134">
        <v>0</v>
      </c>
      <c r="BZ52" s="134">
        <v>0</v>
      </c>
      <c r="CA52" s="134">
        <v>0</v>
      </c>
      <c r="CB52" s="134">
        <v>0</v>
      </c>
      <c r="CC52" s="134">
        <v>0</v>
      </c>
      <c r="CD52" s="134">
        <v>119.6</v>
      </c>
      <c r="CE52" s="134">
        <v>118.5</v>
      </c>
      <c r="CF52" s="134">
        <v>121.6</v>
      </c>
      <c r="CG52" s="134">
        <v>118.8</v>
      </c>
      <c r="CH52" s="134">
        <v>111</v>
      </c>
      <c r="CI52" s="134">
        <v>109.6</v>
      </c>
      <c r="CJ52" s="134">
        <v>118.1</v>
      </c>
      <c r="CK52" s="134">
        <v>0</v>
      </c>
      <c r="CL52" s="134">
        <v>0</v>
      </c>
      <c r="CM52" s="134">
        <v>0</v>
      </c>
      <c r="CN52" s="134">
        <v>0</v>
      </c>
      <c r="CO52" s="134">
        <v>0</v>
      </c>
      <c r="CP52" s="134">
        <v>154.5</v>
      </c>
      <c r="CQ52" s="134">
        <v>176.9</v>
      </c>
      <c r="CR52" s="134">
        <v>139.5</v>
      </c>
      <c r="CS52" s="134">
        <v>138.5</v>
      </c>
      <c r="CT52" s="134">
        <v>143</v>
      </c>
      <c r="CU52" s="134">
        <v>139.19999999999999</v>
      </c>
      <c r="CV52" s="134">
        <v>132.19999999999999</v>
      </c>
      <c r="CW52" s="134">
        <v>0</v>
      </c>
      <c r="CX52" s="134">
        <v>0</v>
      </c>
      <c r="CY52" s="134">
        <v>0</v>
      </c>
      <c r="CZ52" s="134">
        <v>0</v>
      </c>
      <c r="DA52" s="134">
        <v>0</v>
      </c>
      <c r="DB52" s="134">
        <v>120.3</v>
      </c>
      <c r="DC52" s="134">
        <v>123</v>
      </c>
      <c r="DD52" s="134">
        <v>139.80000000000001</v>
      </c>
      <c r="DE52" s="134">
        <v>142.69999999999999</v>
      </c>
      <c r="DF52" s="134">
        <v>145.1</v>
      </c>
      <c r="DG52" s="134">
        <v>132.80000000000001</v>
      </c>
      <c r="DH52" s="134">
        <v>143.4</v>
      </c>
      <c r="DI52" s="134">
        <v>0</v>
      </c>
      <c r="DJ52" s="134">
        <v>0</v>
      </c>
      <c r="DK52" s="134">
        <v>0</v>
      </c>
      <c r="DL52" s="134">
        <v>0</v>
      </c>
      <c r="DM52" s="134">
        <v>0</v>
      </c>
      <c r="DN52" s="134">
        <v>169.7</v>
      </c>
      <c r="DO52" s="134">
        <v>199.3</v>
      </c>
      <c r="DP52" s="134">
        <v>161.6</v>
      </c>
      <c r="DQ52" s="134">
        <v>159.9</v>
      </c>
      <c r="DR52" s="134">
        <v>146.30000000000001</v>
      </c>
      <c r="DS52" s="134">
        <v>149</v>
      </c>
      <c r="DT52" s="134">
        <v>159.5</v>
      </c>
      <c r="DU52" s="134">
        <v>0</v>
      </c>
      <c r="DV52" s="134">
        <v>0</v>
      </c>
      <c r="DW52" s="134">
        <v>0</v>
      </c>
      <c r="DX52" s="134">
        <v>0</v>
      </c>
      <c r="DY52" s="134">
        <v>0</v>
      </c>
      <c r="DZ52" s="134">
        <v>185.3</v>
      </c>
      <c r="EA52" s="135">
        <v>217.7</v>
      </c>
      <c r="EB52" s="136">
        <v>195.4</v>
      </c>
      <c r="EC52" s="136">
        <v>179.4</v>
      </c>
      <c r="ED52" s="134">
        <v>194.4</v>
      </c>
      <c r="EE52" s="134">
        <v>187.4</v>
      </c>
      <c r="EF52" s="137">
        <v>183.2</v>
      </c>
      <c r="EG52" s="137">
        <v>0</v>
      </c>
      <c r="EH52" s="137">
        <v>0</v>
      </c>
      <c r="EI52" s="137">
        <v>0</v>
      </c>
      <c r="EJ52" s="136">
        <v>0</v>
      </c>
      <c r="EK52" s="136">
        <v>0</v>
      </c>
      <c r="EL52" s="147">
        <v>216</v>
      </c>
      <c r="EM52" s="147">
        <v>232.2</v>
      </c>
      <c r="EN52" s="147">
        <v>201.7</v>
      </c>
    </row>
    <row r="53" spans="1:144" ht="15" x14ac:dyDescent="0.25">
      <c r="A53" s="132" t="s">
        <v>1535</v>
      </c>
      <c r="B53" s="132" t="s">
        <v>1536</v>
      </c>
      <c r="C53" s="133">
        <v>3.0890000000000001E-2</v>
      </c>
      <c r="D53" s="134">
        <v>124.7</v>
      </c>
      <c r="E53" s="134">
        <v>116.5</v>
      </c>
      <c r="F53" s="134">
        <v>120.7</v>
      </c>
      <c r="G53" s="134">
        <v>134.30000000000001</v>
      </c>
      <c r="H53" s="134">
        <v>114.3</v>
      </c>
      <c r="I53" s="134">
        <v>123</v>
      </c>
      <c r="J53" s="134">
        <v>121.8</v>
      </c>
      <c r="K53" s="134">
        <v>102</v>
      </c>
      <c r="L53" s="134">
        <v>112.2</v>
      </c>
      <c r="M53" s="134">
        <v>116</v>
      </c>
      <c r="N53" s="134">
        <v>124.5</v>
      </c>
      <c r="O53" s="134">
        <v>130.19999999999999</v>
      </c>
      <c r="P53" s="134">
        <v>125.9</v>
      </c>
      <c r="Q53" s="134">
        <v>135.80000000000001</v>
      </c>
      <c r="R53" s="134">
        <v>138.9</v>
      </c>
      <c r="S53" s="134">
        <v>126.5</v>
      </c>
      <c r="T53" s="134">
        <v>149.30000000000001</v>
      </c>
      <c r="U53" s="134">
        <v>143.5</v>
      </c>
      <c r="V53" s="134">
        <v>137.6</v>
      </c>
      <c r="W53" s="134">
        <v>136.19999999999999</v>
      </c>
      <c r="X53" s="134">
        <v>111</v>
      </c>
      <c r="Y53" s="134">
        <v>117.4</v>
      </c>
      <c r="Z53" s="134">
        <v>130.6</v>
      </c>
      <c r="AA53" s="134">
        <v>126.7</v>
      </c>
      <c r="AB53" s="134">
        <v>134.69999999999999</v>
      </c>
      <c r="AC53" s="134">
        <v>125.2</v>
      </c>
      <c r="AD53" s="134">
        <v>142.80000000000001</v>
      </c>
      <c r="AE53" s="134">
        <v>149.80000000000001</v>
      </c>
      <c r="AF53" s="134">
        <v>137.9</v>
      </c>
      <c r="AG53" s="134">
        <v>127.1</v>
      </c>
      <c r="AH53" s="134">
        <v>123.8</v>
      </c>
      <c r="AI53" s="134">
        <v>111.4</v>
      </c>
      <c r="AJ53" s="134">
        <v>128.80000000000001</v>
      </c>
      <c r="AK53" s="134">
        <v>123.6</v>
      </c>
      <c r="AL53" s="134">
        <v>120</v>
      </c>
      <c r="AM53" s="134">
        <v>130.6</v>
      </c>
      <c r="AN53" s="134">
        <v>129.80000000000001</v>
      </c>
      <c r="AO53" s="134">
        <v>126.6</v>
      </c>
      <c r="AP53" s="134">
        <v>132</v>
      </c>
      <c r="AQ53" s="134">
        <v>131.69999999999999</v>
      </c>
      <c r="AR53" s="134">
        <v>138</v>
      </c>
      <c r="AS53" s="134">
        <v>132.1</v>
      </c>
      <c r="AT53" s="134">
        <v>125.4</v>
      </c>
      <c r="AU53" s="134">
        <v>118.1</v>
      </c>
      <c r="AV53" s="134">
        <v>112.2</v>
      </c>
      <c r="AW53" s="134">
        <v>118.7</v>
      </c>
      <c r="AX53" s="134">
        <v>136.1</v>
      </c>
      <c r="AY53" s="134">
        <v>140.5</v>
      </c>
      <c r="AZ53" s="134">
        <v>149.30000000000001</v>
      </c>
      <c r="BA53" s="134">
        <v>132.69999999999999</v>
      </c>
      <c r="BB53" s="134">
        <v>148.80000000000001</v>
      </c>
      <c r="BC53" s="134">
        <v>168.6</v>
      </c>
      <c r="BD53" s="134">
        <v>165.2</v>
      </c>
      <c r="BE53" s="134">
        <v>165</v>
      </c>
      <c r="BF53" s="134">
        <v>152.4</v>
      </c>
      <c r="BG53" s="134">
        <v>144.9</v>
      </c>
      <c r="BH53" s="134">
        <v>126.3</v>
      </c>
      <c r="BI53" s="134">
        <v>143</v>
      </c>
      <c r="BJ53" s="134">
        <v>144.9</v>
      </c>
      <c r="BK53" s="134">
        <v>137.80000000000001</v>
      </c>
      <c r="BL53" s="134">
        <v>146.80000000000001</v>
      </c>
      <c r="BM53" s="134">
        <v>149.6</v>
      </c>
      <c r="BN53" s="134">
        <v>150.4</v>
      </c>
      <c r="BO53" s="134">
        <v>156.4</v>
      </c>
      <c r="BP53" s="134">
        <v>147.69999999999999</v>
      </c>
      <c r="BQ53" s="134">
        <v>148.1</v>
      </c>
      <c r="BR53" s="134">
        <v>153.9</v>
      </c>
      <c r="BS53" s="134">
        <v>144.30000000000001</v>
      </c>
      <c r="BT53" s="134">
        <v>140</v>
      </c>
      <c r="BU53" s="134">
        <v>148.80000000000001</v>
      </c>
      <c r="BV53" s="134">
        <v>146.19999999999999</v>
      </c>
      <c r="BW53" s="134">
        <v>144.30000000000001</v>
      </c>
      <c r="BX53" s="134">
        <v>155</v>
      </c>
      <c r="BY53" s="134">
        <v>163.5</v>
      </c>
      <c r="BZ53" s="134">
        <v>150.1</v>
      </c>
      <c r="CA53" s="134">
        <v>162.4</v>
      </c>
      <c r="CB53" s="134">
        <v>155.1</v>
      </c>
      <c r="CC53" s="134">
        <v>158.80000000000001</v>
      </c>
      <c r="CD53" s="134">
        <v>181.3</v>
      </c>
      <c r="CE53" s="134">
        <v>160.5</v>
      </c>
      <c r="CF53" s="134">
        <v>144.30000000000001</v>
      </c>
      <c r="CG53" s="134">
        <v>124.5</v>
      </c>
      <c r="CH53" s="134">
        <v>125.7</v>
      </c>
      <c r="CI53" s="134">
        <v>150.9</v>
      </c>
      <c r="CJ53" s="134">
        <v>169.7</v>
      </c>
      <c r="CK53" s="134">
        <v>196.7</v>
      </c>
      <c r="CL53" s="134">
        <v>161.9</v>
      </c>
      <c r="CM53" s="134">
        <v>185.5</v>
      </c>
      <c r="CN53" s="134">
        <v>176.4</v>
      </c>
      <c r="CO53" s="134">
        <v>162.69999999999999</v>
      </c>
      <c r="CP53" s="134">
        <v>165.4</v>
      </c>
      <c r="CQ53" s="134">
        <v>151.80000000000001</v>
      </c>
      <c r="CR53" s="134">
        <v>175.4</v>
      </c>
      <c r="CS53" s="134">
        <v>173.9</v>
      </c>
      <c r="CT53" s="134">
        <v>171</v>
      </c>
      <c r="CU53" s="134">
        <v>161.4</v>
      </c>
      <c r="CV53" s="134">
        <v>137.80000000000001</v>
      </c>
      <c r="CW53" s="134">
        <v>129.1</v>
      </c>
      <c r="CX53" s="134">
        <v>128</v>
      </c>
      <c r="CY53" s="134">
        <v>126.8</v>
      </c>
      <c r="CZ53" s="134">
        <v>128.1</v>
      </c>
      <c r="DA53" s="134">
        <v>160.19999999999999</v>
      </c>
      <c r="DB53" s="134">
        <v>155</v>
      </c>
      <c r="DC53" s="134">
        <v>139.4</v>
      </c>
      <c r="DD53" s="134">
        <v>134.9</v>
      </c>
      <c r="DE53" s="134">
        <v>116.7</v>
      </c>
      <c r="DF53" s="134">
        <v>118</v>
      </c>
      <c r="DG53" s="134">
        <v>127.3</v>
      </c>
      <c r="DH53" s="134">
        <v>174.7</v>
      </c>
      <c r="DI53" s="134">
        <v>137.19999999999999</v>
      </c>
      <c r="DJ53" s="134">
        <v>121.5</v>
      </c>
      <c r="DK53" s="134">
        <v>138.80000000000001</v>
      </c>
      <c r="DL53" s="134">
        <v>160.4</v>
      </c>
      <c r="DM53" s="134">
        <v>166.2</v>
      </c>
      <c r="DN53" s="134">
        <v>158.9</v>
      </c>
      <c r="DO53" s="134">
        <v>138.9</v>
      </c>
      <c r="DP53" s="134">
        <v>152.69999999999999</v>
      </c>
      <c r="DQ53" s="134">
        <v>145.9</v>
      </c>
      <c r="DR53" s="134">
        <v>169.2</v>
      </c>
      <c r="DS53" s="134">
        <v>210.2</v>
      </c>
      <c r="DT53" s="134">
        <v>210.9</v>
      </c>
      <c r="DU53" s="134">
        <v>148.4</v>
      </c>
      <c r="DV53" s="134">
        <v>200.9</v>
      </c>
      <c r="DW53" s="134">
        <v>189.1</v>
      </c>
      <c r="DX53" s="134">
        <v>166.2</v>
      </c>
      <c r="DY53" s="134">
        <v>234.6</v>
      </c>
      <c r="DZ53" s="134">
        <v>204.3</v>
      </c>
      <c r="EA53" s="135">
        <v>176.7</v>
      </c>
      <c r="EB53" s="136">
        <v>190.8</v>
      </c>
      <c r="EC53" s="136">
        <v>178.4</v>
      </c>
      <c r="ED53" s="134">
        <v>185.1</v>
      </c>
      <c r="EE53" s="134">
        <v>224.4</v>
      </c>
      <c r="EF53" s="137">
        <v>243.2</v>
      </c>
      <c r="EG53" s="137">
        <v>212.9</v>
      </c>
      <c r="EH53" s="137">
        <v>187.2</v>
      </c>
      <c r="EI53" s="137">
        <v>206.6</v>
      </c>
      <c r="EJ53" s="136">
        <v>201.8</v>
      </c>
      <c r="EK53" s="136">
        <v>224</v>
      </c>
      <c r="EL53" s="147">
        <v>208.2</v>
      </c>
      <c r="EM53" s="147">
        <v>209.5</v>
      </c>
      <c r="EN53" s="147">
        <v>165.1</v>
      </c>
    </row>
    <row r="54" spans="1:144" ht="15" x14ac:dyDescent="0.25">
      <c r="A54" s="132" t="s">
        <v>1537</v>
      </c>
      <c r="B54" s="132" t="s">
        <v>1538</v>
      </c>
      <c r="C54" s="133">
        <v>4.5600000000000002E-2</v>
      </c>
      <c r="D54" s="134">
        <v>77.099999999999994</v>
      </c>
      <c r="E54" s="134">
        <v>77.099999999999994</v>
      </c>
      <c r="F54" s="134">
        <v>77.099999999999994</v>
      </c>
      <c r="G54" s="134">
        <v>77.099999999999994</v>
      </c>
      <c r="H54" s="134">
        <v>67.8</v>
      </c>
      <c r="I54" s="134">
        <v>58.9</v>
      </c>
      <c r="J54" s="134">
        <v>85.3</v>
      </c>
      <c r="K54" s="134">
        <v>82.4</v>
      </c>
      <c r="L54" s="134">
        <v>64.599999999999994</v>
      </c>
      <c r="M54" s="134">
        <v>62.9</v>
      </c>
      <c r="N54" s="134">
        <v>76</v>
      </c>
      <c r="O54" s="134">
        <v>82.1</v>
      </c>
      <c r="P54" s="134">
        <v>80.5</v>
      </c>
      <c r="Q54" s="134">
        <v>86.5</v>
      </c>
      <c r="R54" s="134">
        <v>108</v>
      </c>
      <c r="S54" s="134">
        <v>109.7</v>
      </c>
      <c r="T54" s="134">
        <v>104.9</v>
      </c>
      <c r="U54" s="134">
        <v>131.1</v>
      </c>
      <c r="V54" s="134">
        <v>137.4</v>
      </c>
      <c r="W54" s="134">
        <v>133.19999999999999</v>
      </c>
      <c r="X54" s="134">
        <v>111</v>
      </c>
      <c r="Y54" s="134">
        <v>109.9</v>
      </c>
      <c r="Z54" s="134">
        <v>108.6</v>
      </c>
      <c r="AA54" s="134">
        <v>146.30000000000001</v>
      </c>
      <c r="AB54" s="134">
        <v>208.1</v>
      </c>
      <c r="AC54" s="134">
        <v>229.1</v>
      </c>
      <c r="AD54" s="134">
        <v>229.1</v>
      </c>
      <c r="AE54" s="134">
        <v>229.1</v>
      </c>
      <c r="AF54" s="134">
        <v>217.5</v>
      </c>
      <c r="AG54" s="134">
        <v>197.4</v>
      </c>
      <c r="AH54" s="134">
        <v>214.7</v>
      </c>
      <c r="AI54" s="134">
        <v>222.5</v>
      </c>
      <c r="AJ54" s="134">
        <v>220.7</v>
      </c>
      <c r="AK54" s="134">
        <v>198.4</v>
      </c>
      <c r="AL54" s="134">
        <v>208.2</v>
      </c>
      <c r="AM54" s="134">
        <v>209.3</v>
      </c>
      <c r="AN54" s="134">
        <v>239.6</v>
      </c>
      <c r="AO54" s="134">
        <v>253.7</v>
      </c>
      <c r="AP54" s="134">
        <v>259.7</v>
      </c>
      <c r="AQ54" s="134">
        <v>259.7</v>
      </c>
      <c r="AR54" s="134">
        <v>267.7</v>
      </c>
      <c r="AS54" s="134">
        <v>249.7</v>
      </c>
      <c r="AT54" s="134">
        <v>225.5</v>
      </c>
      <c r="AU54" s="134">
        <v>217.2</v>
      </c>
      <c r="AV54" s="134">
        <v>263.3</v>
      </c>
      <c r="AW54" s="134">
        <v>279.39999999999998</v>
      </c>
      <c r="AX54" s="134">
        <v>265.3</v>
      </c>
      <c r="AY54" s="134">
        <v>285.10000000000002</v>
      </c>
      <c r="AZ54" s="134">
        <v>250.9</v>
      </c>
      <c r="BA54" s="134">
        <v>272.39999999999998</v>
      </c>
      <c r="BB54" s="134">
        <v>294.8</v>
      </c>
      <c r="BC54" s="134">
        <v>297</v>
      </c>
      <c r="BD54" s="134">
        <v>274.10000000000002</v>
      </c>
      <c r="BE54" s="134">
        <v>249.4</v>
      </c>
      <c r="BF54" s="134">
        <v>255.3</v>
      </c>
      <c r="BG54" s="134">
        <v>220.4</v>
      </c>
      <c r="BH54" s="134">
        <v>198.6</v>
      </c>
      <c r="BI54" s="134">
        <v>198.8</v>
      </c>
      <c r="BJ54" s="134">
        <v>233.6</v>
      </c>
      <c r="BK54" s="134">
        <v>230.8</v>
      </c>
      <c r="BL54" s="134">
        <v>196.8</v>
      </c>
      <c r="BM54" s="134">
        <v>229.4</v>
      </c>
      <c r="BN54" s="134">
        <v>231.4</v>
      </c>
      <c r="BO54" s="134">
        <v>240.2</v>
      </c>
      <c r="BP54" s="134">
        <v>237.8</v>
      </c>
      <c r="BQ54" s="134">
        <v>241.8</v>
      </c>
      <c r="BR54" s="134">
        <v>226.1</v>
      </c>
      <c r="BS54" s="134">
        <v>208.2</v>
      </c>
      <c r="BT54" s="134">
        <v>223.2</v>
      </c>
      <c r="BU54" s="134">
        <v>234.8</v>
      </c>
      <c r="BV54" s="134">
        <v>244.6</v>
      </c>
      <c r="BW54" s="134">
        <v>297</v>
      </c>
      <c r="BX54" s="134">
        <v>325.8</v>
      </c>
      <c r="BY54" s="134">
        <v>367.3</v>
      </c>
      <c r="BZ54" s="134">
        <v>362.7</v>
      </c>
      <c r="CA54" s="134">
        <v>303.8</v>
      </c>
      <c r="CB54" s="134">
        <v>254.5</v>
      </c>
      <c r="CC54" s="134">
        <v>255.2</v>
      </c>
      <c r="CD54" s="134">
        <v>265.7</v>
      </c>
      <c r="CE54" s="134">
        <v>256.8</v>
      </c>
      <c r="CF54" s="134">
        <v>290.8</v>
      </c>
      <c r="CG54" s="134">
        <v>324.89999999999998</v>
      </c>
      <c r="CH54" s="134">
        <v>366.5</v>
      </c>
      <c r="CI54" s="134">
        <v>360.9</v>
      </c>
      <c r="CJ54" s="134">
        <v>339.3</v>
      </c>
      <c r="CK54" s="134">
        <v>339.3</v>
      </c>
      <c r="CL54" s="134">
        <v>334.1</v>
      </c>
      <c r="CM54" s="134">
        <v>344.2</v>
      </c>
      <c r="CN54" s="134">
        <v>320.3</v>
      </c>
      <c r="CO54" s="134">
        <v>295.5</v>
      </c>
      <c r="CP54" s="134">
        <v>317.39999999999998</v>
      </c>
      <c r="CQ54" s="134">
        <v>368.5</v>
      </c>
      <c r="CR54" s="134">
        <v>343.5</v>
      </c>
      <c r="CS54" s="134">
        <v>316.39999999999998</v>
      </c>
      <c r="CT54" s="134">
        <v>296.2</v>
      </c>
      <c r="CU54" s="134">
        <v>253</v>
      </c>
      <c r="CV54" s="134">
        <v>262</v>
      </c>
      <c r="CW54" s="134">
        <v>254.3</v>
      </c>
      <c r="CX54" s="134">
        <v>250.9</v>
      </c>
      <c r="CY54" s="134">
        <v>290.89999999999998</v>
      </c>
      <c r="CZ54" s="134">
        <v>263.10000000000002</v>
      </c>
      <c r="DA54" s="134">
        <v>271.89999999999998</v>
      </c>
      <c r="DB54" s="134">
        <v>329.1</v>
      </c>
      <c r="DC54" s="134">
        <v>285.3</v>
      </c>
      <c r="DD54" s="134">
        <v>270.2</v>
      </c>
      <c r="DE54" s="134">
        <v>252.6</v>
      </c>
      <c r="DF54" s="134">
        <v>316.39999999999998</v>
      </c>
      <c r="DG54" s="134">
        <v>317.2</v>
      </c>
      <c r="DH54" s="134">
        <v>299.5</v>
      </c>
      <c r="DI54" s="134">
        <v>314.10000000000002</v>
      </c>
      <c r="DJ54" s="134">
        <v>315.10000000000002</v>
      </c>
      <c r="DK54" s="134">
        <v>291.10000000000002</v>
      </c>
      <c r="DL54" s="134">
        <v>206.3</v>
      </c>
      <c r="DM54" s="134">
        <v>194.8</v>
      </c>
      <c r="DN54" s="134">
        <v>278.2</v>
      </c>
      <c r="DO54" s="134">
        <v>280.89999999999998</v>
      </c>
      <c r="DP54" s="134">
        <v>301.7</v>
      </c>
      <c r="DQ54" s="134">
        <v>280.5</v>
      </c>
      <c r="DR54" s="134">
        <v>311.10000000000002</v>
      </c>
      <c r="DS54" s="134">
        <v>252.2</v>
      </c>
      <c r="DT54" s="134">
        <v>322.89999999999998</v>
      </c>
      <c r="DU54" s="134">
        <v>411.1</v>
      </c>
      <c r="DV54" s="134">
        <v>432.9</v>
      </c>
      <c r="DW54" s="134">
        <v>360.7</v>
      </c>
      <c r="DX54" s="134">
        <v>327.7</v>
      </c>
      <c r="DY54" s="134">
        <v>309</v>
      </c>
      <c r="DZ54" s="134">
        <v>320.10000000000002</v>
      </c>
      <c r="EA54" s="135">
        <v>274.89999999999998</v>
      </c>
      <c r="EB54" s="136">
        <v>231</v>
      </c>
      <c r="EC54" s="136">
        <v>248.2</v>
      </c>
      <c r="ED54" s="134">
        <v>314.2</v>
      </c>
      <c r="EE54" s="134">
        <v>290.8</v>
      </c>
      <c r="EF54" s="137">
        <v>302.2</v>
      </c>
      <c r="EG54" s="137">
        <v>419.7</v>
      </c>
      <c r="EH54" s="137">
        <v>454.6</v>
      </c>
      <c r="EI54" s="137">
        <v>393.2</v>
      </c>
      <c r="EJ54" s="136">
        <v>308.60000000000002</v>
      </c>
      <c r="EK54" s="136">
        <v>306.39999999999998</v>
      </c>
      <c r="EL54" s="147">
        <v>318.2</v>
      </c>
      <c r="EM54" s="147">
        <v>332.1</v>
      </c>
      <c r="EN54" s="147">
        <v>310.39999999999998</v>
      </c>
    </row>
    <row r="55" spans="1:144" ht="15" x14ac:dyDescent="0.25">
      <c r="A55" s="132" t="s">
        <v>1539</v>
      </c>
      <c r="B55" s="132" t="s">
        <v>1540</v>
      </c>
      <c r="C55" s="133">
        <v>2.955E-2</v>
      </c>
      <c r="D55" s="134">
        <v>0</v>
      </c>
      <c r="E55" s="134">
        <v>0</v>
      </c>
      <c r="F55" s="134">
        <v>125.7</v>
      </c>
      <c r="G55" s="134">
        <v>156.69999999999999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0</v>
      </c>
      <c r="N55" s="134">
        <v>0</v>
      </c>
      <c r="O55" s="134">
        <v>0</v>
      </c>
      <c r="P55" s="134">
        <v>0</v>
      </c>
      <c r="Q55" s="134">
        <v>0</v>
      </c>
      <c r="R55" s="134">
        <v>129.5</v>
      </c>
      <c r="S55" s="134">
        <v>147.5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4">
        <v>170</v>
      </c>
      <c r="AE55" s="134">
        <v>159.30000000000001</v>
      </c>
      <c r="AF55" s="134">
        <v>0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4">
        <v>0</v>
      </c>
      <c r="AN55" s="134">
        <v>0</v>
      </c>
      <c r="AO55" s="134">
        <v>0</v>
      </c>
      <c r="AP55" s="134">
        <v>161</v>
      </c>
      <c r="AQ55" s="134">
        <v>178.5</v>
      </c>
      <c r="AR55" s="134">
        <v>0</v>
      </c>
      <c r="AS55" s="134">
        <v>0</v>
      </c>
      <c r="AT55" s="134">
        <v>0</v>
      </c>
      <c r="AU55" s="134">
        <v>0</v>
      </c>
      <c r="AV55" s="134">
        <v>0</v>
      </c>
      <c r="AW55" s="134">
        <v>0</v>
      </c>
      <c r="AX55" s="134">
        <v>0</v>
      </c>
      <c r="AY55" s="134">
        <v>0</v>
      </c>
      <c r="AZ55" s="134">
        <v>0</v>
      </c>
      <c r="BA55" s="134">
        <v>0</v>
      </c>
      <c r="BB55" s="134">
        <v>181.1</v>
      </c>
      <c r="BC55" s="134">
        <v>191.2</v>
      </c>
      <c r="BD55" s="134">
        <v>0</v>
      </c>
      <c r="BE55" s="134">
        <v>0</v>
      </c>
      <c r="BF55" s="134">
        <v>0</v>
      </c>
      <c r="BG55" s="134">
        <v>0</v>
      </c>
      <c r="BH55" s="134">
        <v>0</v>
      </c>
      <c r="BI55" s="134">
        <v>0</v>
      </c>
      <c r="BJ55" s="134">
        <v>0</v>
      </c>
      <c r="BK55" s="134">
        <v>0</v>
      </c>
      <c r="BL55" s="134">
        <v>0</v>
      </c>
      <c r="BM55" s="134">
        <v>0</v>
      </c>
      <c r="BN55" s="134">
        <v>132.6</v>
      </c>
      <c r="BO55" s="134">
        <v>194.1</v>
      </c>
      <c r="BP55" s="134">
        <v>0</v>
      </c>
      <c r="BQ55" s="134">
        <v>0</v>
      </c>
      <c r="BR55" s="134">
        <v>0</v>
      </c>
      <c r="BS55" s="134">
        <v>0</v>
      </c>
      <c r="BT55" s="134">
        <v>0</v>
      </c>
      <c r="BU55" s="134">
        <v>0</v>
      </c>
      <c r="BV55" s="134">
        <v>0</v>
      </c>
      <c r="BW55" s="134">
        <v>0</v>
      </c>
      <c r="BX55" s="134">
        <v>0</v>
      </c>
      <c r="BY55" s="134">
        <v>0</v>
      </c>
      <c r="BZ55" s="134">
        <v>126.7</v>
      </c>
      <c r="CA55" s="134">
        <v>132.80000000000001</v>
      </c>
      <c r="CB55" s="134">
        <v>0</v>
      </c>
      <c r="CC55" s="134">
        <v>0</v>
      </c>
      <c r="CD55" s="134">
        <v>0</v>
      </c>
      <c r="CE55" s="134">
        <v>0</v>
      </c>
      <c r="CF55" s="134">
        <v>0</v>
      </c>
      <c r="CG55" s="134">
        <v>0</v>
      </c>
      <c r="CH55" s="134">
        <v>0</v>
      </c>
      <c r="CI55" s="134">
        <v>0</v>
      </c>
      <c r="CJ55" s="134">
        <v>0</v>
      </c>
      <c r="CK55" s="134">
        <v>0</v>
      </c>
      <c r="CL55" s="134">
        <v>135.9</v>
      </c>
      <c r="CM55" s="134">
        <v>127.5</v>
      </c>
      <c r="CN55" s="134">
        <v>0</v>
      </c>
      <c r="CO55" s="134">
        <v>0</v>
      </c>
      <c r="CP55" s="134">
        <v>0</v>
      </c>
      <c r="CQ55" s="134">
        <v>0</v>
      </c>
      <c r="CR55" s="134">
        <v>0</v>
      </c>
      <c r="CS55" s="134">
        <v>0</v>
      </c>
      <c r="CT55" s="134">
        <v>0</v>
      </c>
      <c r="CU55" s="134">
        <v>0</v>
      </c>
      <c r="CV55" s="134">
        <v>0</v>
      </c>
      <c r="CW55" s="134">
        <v>0</v>
      </c>
      <c r="CX55" s="134">
        <v>127.5</v>
      </c>
      <c r="CY55" s="134">
        <v>127.5</v>
      </c>
      <c r="CZ55" s="134">
        <v>0</v>
      </c>
      <c r="DA55" s="134">
        <v>0</v>
      </c>
      <c r="DB55" s="134">
        <v>0</v>
      </c>
      <c r="DC55" s="134">
        <v>0</v>
      </c>
      <c r="DD55" s="134">
        <v>0</v>
      </c>
      <c r="DE55" s="134">
        <v>0</v>
      </c>
      <c r="DF55" s="134">
        <v>0</v>
      </c>
      <c r="DG55" s="134">
        <v>0</v>
      </c>
      <c r="DH55" s="134">
        <v>0</v>
      </c>
      <c r="DI55" s="134">
        <v>0</v>
      </c>
      <c r="DJ55" s="134">
        <v>121.8</v>
      </c>
      <c r="DK55" s="134">
        <v>131.5</v>
      </c>
      <c r="DL55" s="134">
        <v>0</v>
      </c>
      <c r="DM55" s="134">
        <v>0</v>
      </c>
      <c r="DN55" s="134">
        <v>0</v>
      </c>
      <c r="DO55" s="134">
        <v>0</v>
      </c>
      <c r="DP55" s="134">
        <v>0</v>
      </c>
      <c r="DQ55" s="134">
        <v>0</v>
      </c>
      <c r="DR55" s="134">
        <v>0</v>
      </c>
      <c r="DS55" s="134">
        <v>0</v>
      </c>
      <c r="DT55" s="134">
        <v>0</v>
      </c>
      <c r="DU55" s="134">
        <v>0</v>
      </c>
      <c r="DV55" s="134">
        <v>148.69999999999999</v>
      </c>
      <c r="DW55" s="134">
        <v>287.7</v>
      </c>
      <c r="DX55" s="134">
        <v>0</v>
      </c>
      <c r="DY55" s="134">
        <v>0</v>
      </c>
      <c r="DZ55" s="134">
        <v>0</v>
      </c>
      <c r="EA55" s="135">
        <v>0</v>
      </c>
      <c r="EB55" s="136">
        <v>0</v>
      </c>
      <c r="EC55" s="136">
        <v>0</v>
      </c>
      <c r="ED55" s="134">
        <v>0</v>
      </c>
      <c r="EE55" s="134">
        <v>0</v>
      </c>
      <c r="EF55" s="137">
        <v>0</v>
      </c>
      <c r="EG55" s="137">
        <v>0</v>
      </c>
      <c r="EH55" s="137">
        <v>308</v>
      </c>
      <c r="EI55" s="137">
        <v>308</v>
      </c>
      <c r="EJ55" s="136">
        <v>0</v>
      </c>
      <c r="EK55" s="136">
        <v>0</v>
      </c>
      <c r="EL55" s="147">
        <v>0</v>
      </c>
      <c r="EM55" s="147">
        <v>0</v>
      </c>
      <c r="EN55" s="147">
        <v>0</v>
      </c>
    </row>
    <row r="56" spans="1:144" ht="15" x14ac:dyDescent="0.25">
      <c r="A56" s="132" t="s">
        <v>1541</v>
      </c>
      <c r="B56" s="132" t="s">
        <v>1542</v>
      </c>
      <c r="C56" s="133">
        <v>6.5750000000000003E-2</v>
      </c>
      <c r="D56" s="134">
        <v>160</v>
      </c>
      <c r="E56" s="134">
        <v>153.4</v>
      </c>
      <c r="F56" s="134">
        <v>133.5</v>
      </c>
      <c r="G56" s="134">
        <v>121.6</v>
      </c>
      <c r="H56" s="134">
        <v>125.8</v>
      </c>
      <c r="I56" s="134">
        <v>144.69999999999999</v>
      </c>
      <c r="J56" s="134">
        <v>127.1</v>
      </c>
      <c r="K56" s="134">
        <v>85.8</v>
      </c>
      <c r="L56" s="134">
        <v>82.3</v>
      </c>
      <c r="M56" s="134">
        <v>98.4</v>
      </c>
      <c r="N56" s="134">
        <v>100.2</v>
      </c>
      <c r="O56" s="134">
        <v>103.8</v>
      </c>
      <c r="P56" s="134">
        <v>124.7</v>
      </c>
      <c r="Q56" s="134">
        <v>130.5</v>
      </c>
      <c r="R56" s="134">
        <v>118.8</v>
      </c>
      <c r="S56" s="134">
        <v>100.6</v>
      </c>
      <c r="T56" s="134">
        <v>98</v>
      </c>
      <c r="U56" s="134">
        <v>117</v>
      </c>
      <c r="V56" s="134">
        <v>116.9</v>
      </c>
      <c r="W56" s="134">
        <v>92.3</v>
      </c>
      <c r="X56" s="134">
        <v>74.400000000000006</v>
      </c>
      <c r="Y56" s="134">
        <v>87.5</v>
      </c>
      <c r="Z56" s="134">
        <v>126.2</v>
      </c>
      <c r="AA56" s="134">
        <v>144.1</v>
      </c>
      <c r="AB56" s="134">
        <v>197.7</v>
      </c>
      <c r="AC56" s="134">
        <v>171.4</v>
      </c>
      <c r="AD56" s="134">
        <v>120.6</v>
      </c>
      <c r="AE56" s="134">
        <v>103.9</v>
      </c>
      <c r="AF56" s="134">
        <v>111.3</v>
      </c>
      <c r="AG56" s="134">
        <v>156.69999999999999</v>
      </c>
      <c r="AH56" s="134">
        <v>197.1</v>
      </c>
      <c r="AI56" s="134">
        <v>135</v>
      </c>
      <c r="AJ56" s="134">
        <v>105.1</v>
      </c>
      <c r="AK56" s="134">
        <v>117</v>
      </c>
      <c r="AL56" s="134">
        <v>129</v>
      </c>
      <c r="AM56" s="134">
        <v>147.30000000000001</v>
      </c>
      <c r="AN56" s="134">
        <v>155.4</v>
      </c>
      <c r="AO56" s="134">
        <v>143.9</v>
      </c>
      <c r="AP56" s="134">
        <v>127.2</v>
      </c>
      <c r="AQ56" s="134">
        <v>99</v>
      </c>
      <c r="AR56" s="134">
        <v>104.9</v>
      </c>
      <c r="AS56" s="134">
        <v>115.5</v>
      </c>
      <c r="AT56" s="134">
        <v>132</v>
      </c>
      <c r="AU56" s="134">
        <v>136.9</v>
      </c>
      <c r="AV56" s="134">
        <v>119.6</v>
      </c>
      <c r="AW56" s="134">
        <v>125.8</v>
      </c>
      <c r="AX56" s="134">
        <v>144.19999999999999</v>
      </c>
      <c r="AY56" s="134">
        <v>163.80000000000001</v>
      </c>
      <c r="AZ56" s="134">
        <v>176.4</v>
      </c>
      <c r="BA56" s="134">
        <v>183.2</v>
      </c>
      <c r="BB56" s="134">
        <v>144.69999999999999</v>
      </c>
      <c r="BC56" s="134">
        <v>142.5</v>
      </c>
      <c r="BD56" s="134">
        <v>155.5</v>
      </c>
      <c r="BE56" s="134">
        <v>180.8</v>
      </c>
      <c r="BF56" s="134">
        <v>138</v>
      </c>
      <c r="BG56" s="134">
        <v>92.8</v>
      </c>
      <c r="BH56" s="134">
        <v>73.3</v>
      </c>
      <c r="BI56" s="134">
        <v>63.5</v>
      </c>
      <c r="BJ56" s="134">
        <v>67.099999999999994</v>
      </c>
      <c r="BK56" s="134">
        <v>115.4</v>
      </c>
      <c r="BL56" s="134">
        <v>128</v>
      </c>
      <c r="BM56" s="134">
        <v>123.6</v>
      </c>
      <c r="BN56" s="134">
        <v>104</v>
      </c>
      <c r="BO56" s="134">
        <v>83</v>
      </c>
      <c r="BP56" s="134">
        <v>90.2</v>
      </c>
      <c r="BQ56" s="134">
        <v>113.7</v>
      </c>
      <c r="BR56" s="134">
        <v>113.2</v>
      </c>
      <c r="BS56" s="134">
        <v>87.2</v>
      </c>
      <c r="BT56" s="134">
        <v>76.099999999999994</v>
      </c>
      <c r="BU56" s="134">
        <v>77</v>
      </c>
      <c r="BV56" s="134">
        <v>83.4</v>
      </c>
      <c r="BW56" s="134">
        <v>149.30000000000001</v>
      </c>
      <c r="BX56" s="134">
        <v>217.3</v>
      </c>
      <c r="BY56" s="134">
        <v>158.80000000000001</v>
      </c>
      <c r="BZ56" s="134">
        <v>108.1</v>
      </c>
      <c r="CA56" s="134">
        <v>90.2</v>
      </c>
      <c r="CB56" s="134">
        <v>97.5</v>
      </c>
      <c r="CC56" s="134">
        <v>135.1</v>
      </c>
      <c r="CD56" s="134">
        <v>164.3</v>
      </c>
      <c r="CE56" s="134">
        <v>138.6</v>
      </c>
      <c r="CF56" s="134">
        <v>126.8</v>
      </c>
      <c r="CG56" s="134">
        <v>120.4</v>
      </c>
      <c r="CH56" s="134">
        <v>119.8</v>
      </c>
      <c r="CI56" s="134">
        <v>134.80000000000001</v>
      </c>
      <c r="CJ56" s="134">
        <v>164.5</v>
      </c>
      <c r="CK56" s="134">
        <v>174.9</v>
      </c>
      <c r="CL56" s="134">
        <v>184.8</v>
      </c>
      <c r="CM56" s="134">
        <v>180.6</v>
      </c>
      <c r="CN56" s="134">
        <v>172.8</v>
      </c>
      <c r="CO56" s="134">
        <v>206.7</v>
      </c>
      <c r="CP56" s="134">
        <v>173.9</v>
      </c>
      <c r="CQ56" s="134">
        <v>106.5</v>
      </c>
      <c r="CR56" s="134">
        <v>65.5</v>
      </c>
      <c r="CS56" s="134">
        <v>66.099999999999994</v>
      </c>
      <c r="CT56" s="134">
        <v>70.8</v>
      </c>
      <c r="CU56" s="134">
        <v>88.4</v>
      </c>
      <c r="CV56" s="134">
        <v>98.5</v>
      </c>
      <c r="CW56" s="134">
        <v>111.6</v>
      </c>
      <c r="CX56" s="134">
        <v>98.9</v>
      </c>
      <c r="CY56" s="134">
        <v>87.6</v>
      </c>
      <c r="CZ56" s="134">
        <v>83.3</v>
      </c>
      <c r="DA56" s="134">
        <v>102.1</v>
      </c>
      <c r="DB56" s="134">
        <v>89.9</v>
      </c>
      <c r="DC56" s="134">
        <v>80.2</v>
      </c>
      <c r="DD56" s="134">
        <v>79.2</v>
      </c>
      <c r="DE56" s="134">
        <v>104.8</v>
      </c>
      <c r="DF56" s="134">
        <v>126.5</v>
      </c>
      <c r="DG56" s="134">
        <v>174</v>
      </c>
      <c r="DH56" s="134">
        <v>222.8</v>
      </c>
      <c r="DI56" s="134">
        <v>178.8</v>
      </c>
      <c r="DJ56" s="134">
        <v>107.8</v>
      </c>
      <c r="DK56" s="134">
        <v>73.7</v>
      </c>
      <c r="DL56" s="134">
        <v>87.4</v>
      </c>
      <c r="DM56" s="134">
        <v>110.9</v>
      </c>
      <c r="DN56" s="134">
        <v>123.1</v>
      </c>
      <c r="DO56" s="134">
        <v>84.7</v>
      </c>
      <c r="DP56" s="134">
        <v>71.099999999999994</v>
      </c>
      <c r="DQ56" s="134">
        <v>71.900000000000006</v>
      </c>
      <c r="DR56" s="134">
        <v>84.3</v>
      </c>
      <c r="DS56" s="134">
        <v>163.1</v>
      </c>
      <c r="DT56" s="134">
        <v>270.39999999999998</v>
      </c>
      <c r="DU56" s="134">
        <v>222.5</v>
      </c>
      <c r="DV56" s="134">
        <v>140.69999999999999</v>
      </c>
      <c r="DW56" s="134">
        <v>124.2</v>
      </c>
      <c r="DX56" s="134">
        <v>134.4</v>
      </c>
      <c r="DY56" s="134">
        <v>165.3</v>
      </c>
      <c r="DZ56" s="134">
        <v>141.80000000000001</v>
      </c>
      <c r="EA56" s="135">
        <v>110.3</v>
      </c>
      <c r="EB56" s="136">
        <v>94.3</v>
      </c>
      <c r="EC56" s="136">
        <v>95</v>
      </c>
      <c r="ED56" s="134">
        <v>112.5</v>
      </c>
      <c r="EE56" s="134">
        <v>185.9</v>
      </c>
      <c r="EF56" s="137">
        <v>223.5</v>
      </c>
      <c r="EG56" s="137">
        <v>158.19999999999999</v>
      </c>
      <c r="EH56" s="137">
        <v>134.6</v>
      </c>
      <c r="EI56" s="137">
        <v>113.9</v>
      </c>
      <c r="EJ56" s="136">
        <v>114.2</v>
      </c>
      <c r="EK56" s="136">
        <v>153.19999999999999</v>
      </c>
      <c r="EL56" s="147">
        <v>148.4</v>
      </c>
      <c r="EM56" s="147">
        <v>145.1</v>
      </c>
      <c r="EN56" s="147">
        <v>124.1</v>
      </c>
    </row>
    <row r="57" spans="1:144" ht="15" x14ac:dyDescent="0.25">
      <c r="A57" s="132" t="s">
        <v>1543</v>
      </c>
      <c r="B57" s="132" t="s">
        <v>1544</v>
      </c>
      <c r="C57" s="133">
        <v>2.8139999999999998E-2</v>
      </c>
      <c r="D57" s="134">
        <v>105.9</v>
      </c>
      <c r="E57" s="134">
        <v>103.5</v>
      </c>
      <c r="F57" s="134">
        <v>104.8</v>
      </c>
      <c r="G57" s="134">
        <v>112.8</v>
      </c>
      <c r="H57" s="134">
        <v>114.5</v>
      </c>
      <c r="I57" s="134">
        <v>113.8</v>
      </c>
      <c r="J57" s="134">
        <v>114.9</v>
      </c>
      <c r="K57" s="134">
        <v>133.9</v>
      </c>
      <c r="L57" s="134">
        <v>133</v>
      </c>
      <c r="M57" s="134">
        <v>117</v>
      </c>
      <c r="N57" s="134">
        <v>113.2</v>
      </c>
      <c r="O57" s="134">
        <v>112.2</v>
      </c>
      <c r="P57" s="134">
        <v>118.4</v>
      </c>
      <c r="Q57" s="134">
        <v>92.5</v>
      </c>
      <c r="R57" s="134">
        <v>79.400000000000006</v>
      </c>
      <c r="S57" s="134">
        <v>100.3</v>
      </c>
      <c r="T57" s="134">
        <v>120.6</v>
      </c>
      <c r="U57" s="134">
        <v>114.8</v>
      </c>
      <c r="V57" s="134">
        <v>122.8</v>
      </c>
      <c r="W57" s="134">
        <v>128.19999999999999</v>
      </c>
      <c r="X57" s="134">
        <v>129.6</v>
      </c>
      <c r="Y57" s="134">
        <v>119.1</v>
      </c>
      <c r="Z57" s="134">
        <v>111.6</v>
      </c>
      <c r="AA57" s="134">
        <v>105.8</v>
      </c>
      <c r="AB57" s="134">
        <v>105</v>
      </c>
      <c r="AC57" s="134">
        <v>103.6</v>
      </c>
      <c r="AD57" s="134">
        <v>99.4</v>
      </c>
      <c r="AE57" s="134">
        <v>111.8</v>
      </c>
      <c r="AF57" s="134">
        <v>133.80000000000001</v>
      </c>
      <c r="AG57" s="134">
        <v>129.80000000000001</v>
      </c>
      <c r="AH57" s="134">
        <v>129.19999999999999</v>
      </c>
      <c r="AI57" s="134">
        <v>128</v>
      </c>
      <c r="AJ57" s="134">
        <v>122.6</v>
      </c>
      <c r="AK57" s="134">
        <v>97.6</v>
      </c>
      <c r="AL57" s="134">
        <v>102.1</v>
      </c>
      <c r="AM57" s="134">
        <v>116.8</v>
      </c>
      <c r="AN57" s="134">
        <v>103.8</v>
      </c>
      <c r="AO57" s="134">
        <v>91.8</v>
      </c>
      <c r="AP57" s="134">
        <v>93.7</v>
      </c>
      <c r="AQ57" s="134">
        <v>104.5</v>
      </c>
      <c r="AR57" s="134">
        <v>98.6</v>
      </c>
      <c r="AS57" s="134">
        <v>101.5</v>
      </c>
      <c r="AT57" s="134">
        <v>120.1</v>
      </c>
      <c r="AU57" s="134">
        <v>128</v>
      </c>
      <c r="AV57" s="134">
        <v>110.7</v>
      </c>
      <c r="AW57" s="134">
        <v>108.3</v>
      </c>
      <c r="AX57" s="134">
        <v>92.9</v>
      </c>
      <c r="AY57" s="134">
        <v>91.1</v>
      </c>
      <c r="AZ57" s="134">
        <v>96.4</v>
      </c>
      <c r="BA57" s="134">
        <v>92.5</v>
      </c>
      <c r="BB57" s="134">
        <v>96.6</v>
      </c>
      <c r="BC57" s="134">
        <v>100.7</v>
      </c>
      <c r="BD57" s="134">
        <v>113.1</v>
      </c>
      <c r="BE57" s="134">
        <v>130.5</v>
      </c>
      <c r="BF57" s="134">
        <v>138.6</v>
      </c>
      <c r="BG57" s="134">
        <v>138.19999999999999</v>
      </c>
      <c r="BH57" s="134">
        <v>101</v>
      </c>
      <c r="BI57" s="134">
        <v>94.3</v>
      </c>
      <c r="BJ57" s="134">
        <v>93.3</v>
      </c>
      <c r="BK57" s="134">
        <v>88.6</v>
      </c>
      <c r="BL57" s="134">
        <v>90.8</v>
      </c>
      <c r="BM57" s="134">
        <v>83.7</v>
      </c>
      <c r="BN57" s="134">
        <v>88.7</v>
      </c>
      <c r="BO57" s="134">
        <v>120.1</v>
      </c>
      <c r="BP57" s="134">
        <v>129.19999999999999</v>
      </c>
      <c r="BQ57" s="134">
        <v>128.30000000000001</v>
      </c>
      <c r="BR57" s="134">
        <v>134.6</v>
      </c>
      <c r="BS57" s="134">
        <v>144.1</v>
      </c>
      <c r="BT57" s="134">
        <v>126.1</v>
      </c>
      <c r="BU57" s="134">
        <v>120.1</v>
      </c>
      <c r="BV57" s="134">
        <v>113.1</v>
      </c>
      <c r="BW57" s="134">
        <v>111</v>
      </c>
      <c r="BX57" s="134">
        <v>109.7</v>
      </c>
      <c r="BY57" s="134">
        <v>129.5</v>
      </c>
      <c r="BZ57" s="134">
        <v>154.9</v>
      </c>
      <c r="CA57" s="134">
        <v>151.69999999999999</v>
      </c>
      <c r="CB57" s="134">
        <v>146</v>
      </c>
      <c r="CC57" s="134">
        <v>161.30000000000001</v>
      </c>
      <c r="CD57" s="134">
        <v>225.3</v>
      </c>
      <c r="CE57" s="134">
        <v>186</v>
      </c>
      <c r="CF57" s="134">
        <v>144.9</v>
      </c>
      <c r="CG57" s="134">
        <v>122.8</v>
      </c>
      <c r="CH57" s="134">
        <v>129.6</v>
      </c>
      <c r="CI57" s="134">
        <v>126.6</v>
      </c>
      <c r="CJ57" s="134">
        <v>125</v>
      </c>
      <c r="CK57" s="134">
        <v>132.1</v>
      </c>
      <c r="CL57" s="134">
        <v>150.6</v>
      </c>
      <c r="CM57" s="134">
        <v>180.1</v>
      </c>
      <c r="CN57" s="134">
        <v>178.6</v>
      </c>
      <c r="CO57" s="134">
        <v>171</v>
      </c>
      <c r="CP57" s="134">
        <v>187.5</v>
      </c>
      <c r="CQ57" s="134">
        <v>204</v>
      </c>
      <c r="CR57" s="134">
        <v>187</v>
      </c>
      <c r="CS57" s="134">
        <v>158.19999999999999</v>
      </c>
      <c r="CT57" s="134">
        <v>144.80000000000001</v>
      </c>
      <c r="CU57" s="134">
        <v>136.30000000000001</v>
      </c>
      <c r="CV57" s="134">
        <v>131.1</v>
      </c>
      <c r="CW57" s="134">
        <v>129.5</v>
      </c>
      <c r="CX57" s="134">
        <v>140.6</v>
      </c>
      <c r="CY57" s="134">
        <v>137.5</v>
      </c>
      <c r="CZ57" s="134">
        <v>145.69999999999999</v>
      </c>
      <c r="DA57" s="134">
        <v>151.19999999999999</v>
      </c>
      <c r="DB57" s="134">
        <v>155.19999999999999</v>
      </c>
      <c r="DC57" s="134">
        <v>155.5</v>
      </c>
      <c r="DD57" s="134">
        <v>159.9</v>
      </c>
      <c r="DE57" s="134">
        <v>160.5</v>
      </c>
      <c r="DF57" s="134">
        <v>155.5</v>
      </c>
      <c r="DG57" s="134">
        <v>149.6</v>
      </c>
      <c r="DH57" s="134">
        <v>149.19999999999999</v>
      </c>
      <c r="DI57" s="134">
        <v>145</v>
      </c>
      <c r="DJ57" s="134">
        <v>151.9</v>
      </c>
      <c r="DK57" s="134">
        <v>156.5</v>
      </c>
      <c r="DL57" s="134">
        <v>169.9</v>
      </c>
      <c r="DM57" s="134">
        <v>176.8</v>
      </c>
      <c r="DN57" s="134">
        <v>193.1</v>
      </c>
      <c r="DO57" s="134">
        <v>198.8</v>
      </c>
      <c r="DP57" s="134">
        <v>158</v>
      </c>
      <c r="DQ57" s="134">
        <v>167.1</v>
      </c>
      <c r="DR57" s="134">
        <v>157.5</v>
      </c>
      <c r="DS57" s="134">
        <v>150.69999999999999</v>
      </c>
      <c r="DT57" s="134">
        <v>166</v>
      </c>
      <c r="DU57" s="134">
        <v>160.80000000000001</v>
      </c>
      <c r="DV57" s="134">
        <v>201.1</v>
      </c>
      <c r="DW57" s="134">
        <v>246.1</v>
      </c>
      <c r="DX57" s="134">
        <v>247.5</v>
      </c>
      <c r="DY57" s="134">
        <v>239.1</v>
      </c>
      <c r="DZ57" s="134">
        <v>284.10000000000002</v>
      </c>
      <c r="EA57" s="135">
        <v>271.60000000000002</v>
      </c>
      <c r="EB57" s="136">
        <v>205.8</v>
      </c>
      <c r="EC57" s="136">
        <v>188.1</v>
      </c>
      <c r="ED57" s="134">
        <v>198</v>
      </c>
      <c r="EE57" s="134">
        <v>183.4</v>
      </c>
      <c r="EF57" s="137">
        <v>166.7</v>
      </c>
      <c r="EG57" s="137">
        <v>178.2</v>
      </c>
      <c r="EH57" s="137">
        <v>228.8</v>
      </c>
      <c r="EI57" s="137">
        <v>255.3</v>
      </c>
      <c r="EJ57" s="136">
        <v>249.1</v>
      </c>
      <c r="EK57" s="136">
        <v>230.1</v>
      </c>
      <c r="EL57" s="147">
        <v>211.6</v>
      </c>
      <c r="EM57" s="147">
        <v>216.3</v>
      </c>
      <c r="EN57" s="147">
        <v>186.3</v>
      </c>
    </row>
    <row r="58" spans="1:144" ht="15" x14ac:dyDescent="0.25">
      <c r="A58" s="132" t="s">
        <v>1545</v>
      </c>
      <c r="B58" s="132" t="s">
        <v>1546</v>
      </c>
      <c r="C58" s="133">
        <v>2.521E-2</v>
      </c>
      <c r="D58" s="134">
        <v>106.6</v>
      </c>
      <c r="E58" s="134">
        <v>116.9</v>
      </c>
      <c r="F58" s="134">
        <v>111.2</v>
      </c>
      <c r="G58" s="134">
        <v>109.8</v>
      </c>
      <c r="H58" s="134">
        <v>84.5</v>
      </c>
      <c r="I58" s="134">
        <v>92.1</v>
      </c>
      <c r="J58" s="134">
        <v>107.9</v>
      </c>
      <c r="K58" s="134">
        <v>107.2</v>
      </c>
      <c r="L58" s="134">
        <v>104.6</v>
      </c>
      <c r="M58" s="134">
        <v>93.7</v>
      </c>
      <c r="N58" s="134">
        <v>73.8</v>
      </c>
      <c r="O58" s="134">
        <v>95.6</v>
      </c>
      <c r="P58" s="134">
        <v>107.7</v>
      </c>
      <c r="Q58" s="134">
        <v>125.2</v>
      </c>
      <c r="R58" s="134">
        <v>135.6</v>
      </c>
      <c r="S58" s="134">
        <v>125.9</v>
      </c>
      <c r="T58" s="134">
        <v>102.6</v>
      </c>
      <c r="U58" s="134">
        <v>100.4</v>
      </c>
      <c r="V58" s="134">
        <v>110.1</v>
      </c>
      <c r="W58" s="134">
        <v>108.8</v>
      </c>
      <c r="X58" s="134">
        <v>103.8</v>
      </c>
      <c r="Y58" s="134">
        <v>93.4</v>
      </c>
      <c r="Z58" s="134">
        <v>84.8</v>
      </c>
      <c r="AA58" s="134">
        <v>94.2</v>
      </c>
      <c r="AB58" s="134">
        <v>112.2</v>
      </c>
      <c r="AC58" s="134">
        <v>129.1</v>
      </c>
      <c r="AD58" s="134">
        <v>142.5</v>
      </c>
      <c r="AE58" s="134">
        <v>134.80000000000001</v>
      </c>
      <c r="AF58" s="134">
        <v>115.2</v>
      </c>
      <c r="AG58" s="134">
        <v>109.9</v>
      </c>
      <c r="AH58" s="134">
        <v>115.2</v>
      </c>
      <c r="AI58" s="134">
        <v>99.3</v>
      </c>
      <c r="AJ58" s="134">
        <v>97.1</v>
      </c>
      <c r="AK58" s="134">
        <v>109.4</v>
      </c>
      <c r="AL58" s="134">
        <v>108.1</v>
      </c>
      <c r="AM58" s="134">
        <v>113.6</v>
      </c>
      <c r="AN58" s="134">
        <v>108</v>
      </c>
      <c r="AO58" s="134">
        <v>122.3</v>
      </c>
      <c r="AP58" s="134">
        <v>116.3</v>
      </c>
      <c r="AQ58" s="134">
        <v>112.2</v>
      </c>
      <c r="AR58" s="134">
        <v>112.2</v>
      </c>
      <c r="AS58" s="134">
        <v>112.2</v>
      </c>
      <c r="AT58" s="134">
        <v>112.2</v>
      </c>
      <c r="AU58" s="134">
        <v>112.2</v>
      </c>
      <c r="AV58" s="134">
        <v>112.2</v>
      </c>
      <c r="AW58" s="134">
        <v>112.2</v>
      </c>
      <c r="AX58" s="134">
        <v>112.2</v>
      </c>
      <c r="AY58" s="134">
        <v>112.2</v>
      </c>
      <c r="AZ58" s="134">
        <v>146.4</v>
      </c>
      <c r="BA58" s="134">
        <v>133</v>
      </c>
      <c r="BB58" s="134">
        <v>156.9</v>
      </c>
      <c r="BC58" s="134">
        <v>131.4</v>
      </c>
      <c r="BD58" s="134">
        <v>126.6</v>
      </c>
      <c r="BE58" s="134">
        <v>134.30000000000001</v>
      </c>
      <c r="BF58" s="134">
        <v>151.1</v>
      </c>
      <c r="BG58" s="134">
        <v>163.9</v>
      </c>
      <c r="BH58" s="134">
        <v>156.9</v>
      </c>
      <c r="BI58" s="134">
        <v>143.4</v>
      </c>
      <c r="BJ58" s="134">
        <v>134.30000000000001</v>
      </c>
      <c r="BK58" s="134">
        <v>133</v>
      </c>
      <c r="BL58" s="134">
        <v>125.3</v>
      </c>
      <c r="BM58" s="134">
        <v>119.9</v>
      </c>
      <c r="BN58" s="134">
        <v>116.9</v>
      </c>
      <c r="BO58" s="134">
        <v>115.2</v>
      </c>
      <c r="BP58" s="134">
        <v>110.5</v>
      </c>
      <c r="BQ58" s="134">
        <v>111.5</v>
      </c>
      <c r="BR58" s="134">
        <v>115.8</v>
      </c>
      <c r="BS58" s="134">
        <v>110.7</v>
      </c>
      <c r="BT58" s="134">
        <v>110.6</v>
      </c>
      <c r="BU58" s="134">
        <v>104</v>
      </c>
      <c r="BV58" s="134">
        <v>109.3</v>
      </c>
      <c r="BW58" s="134">
        <v>114.9</v>
      </c>
      <c r="BX58" s="134">
        <v>127.9</v>
      </c>
      <c r="BY58" s="134">
        <v>142.4</v>
      </c>
      <c r="BZ58" s="134">
        <v>154.9</v>
      </c>
      <c r="CA58" s="134">
        <v>142.6</v>
      </c>
      <c r="CB58" s="134">
        <v>121.9</v>
      </c>
      <c r="CC58" s="134">
        <v>109</v>
      </c>
      <c r="CD58" s="134">
        <v>109.2</v>
      </c>
      <c r="CE58" s="134">
        <v>113.3</v>
      </c>
      <c r="CF58" s="134">
        <v>118</v>
      </c>
      <c r="CG58" s="134">
        <v>117.3</v>
      </c>
      <c r="CH58" s="134">
        <v>119.9</v>
      </c>
      <c r="CI58" s="134">
        <v>125.9</v>
      </c>
      <c r="CJ58" s="134">
        <v>146.30000000000001</v>
      </c>
      <c r="CK58" s="134">
        <v>160.80000000000001</v>
      </c>
      <c r="CL58" s="134">
        <v>160.69999999999999</v>
      </c>
      <c r="CM58" s="134">
        <v>160.6</v>
      </c>
      <c r="CN58" s="134">
        <v>152.5</v>
      </c>
      <c r="CO58" s="134">
        <v>165.8</v>
      </c>
      <c r="CP58" s="134">
        <v>171.3</v>
      </c>
      <c r="CQ58" s="134">
        <v>191.4</v>
      </c>
      <c r="CR58" s="134">
        <v>179.8</v>
      </c>
      <c r="CS58" s="134">
        <v>159.80000000000001</v>
      </c>
      <c r="CT58" s="134">
        <v>134.80000000000001</v>
      </c>
      <c r="CU58" s="134">
        <v>127</v>
      </c>
      <c r="CV58" s="134">
        <v>128</v>
      </c>
      <c r="CW58" s="134">
        <v>125.8</v>
      </c>
      <c r="CX58" s="134">
        <v>134.4</v>
      </c>
      <c r="CY58" s="134">
        <v>135.6</v>
      </c>
      <c r="CZ58" s="134">
        <v>137.5</v>
      </c>
      <c r="DA58" s="134">
        <v>138.80000000000001</v>
      </c>
      <c r="DB58" s="134">
        <v>138.5</v>
      </c>
      <c r="DC58" s="134">
        <v>146.9</v>
      </c>
      <c r="DD58" s="134">
        <v>143.30000000000001</v>
      </c>
      <c r="DE58" s="134">
        <v>155.4</v>
      </c>
      <c r="DF58" s="134">
        <v>167.4</v>
      </c>
      <c r="DG58" s="134">
        <v>177.4</v>
      </c>
      <c r="DH58" s="134">
        <v>187.8</v>
      </c>
      <c r="DI58" s="134">
        <v>188.8</v>
      </c>
      <c r="DJ58" s="134">
        <v>205.5</v>
      </c>
      <c r="DK58" s="134">
        <v>171.1</v>
      </c>
      <c r="DL58" s="134">
        <v>156.9</v>
      </c>
      <c r="DM58" s="134">
        <v>145</v>
      </c>
      <c r="DN58" s="134">
        <v>150</v>
      </c>
      <c r="DO58" s="134">
        <v>147.6</v>
      </c>
      <c r="DP58" s="134">
        <v>149.4</v>
      </c>
      <c r="DQ58" s="134">
        <v>140.1</v>
      </c>
      <c r="DR58" s="134">
        <v>150.6</v>
      </c>
      <c r="DS58" s="134">
        <v>165.1</v>
      </c>
      <c r="DT58" s="134">
        <v>187.2</v>
      </c>
      <c r="DU58" s="134">
        <v>193.2</v>
      </c>
      <c r="DV58" s="134">
        <v>194.3</v>
      </c>
      <c r="DW58" s="134">
        <v>181.4</v>
      </c>
      <c r="DX58" s="134">
        <v>160</v>
      </c>
      <c r="DY58" s="134">
        <v>152.5</v>
      </c>
      <c r="DZ58" s="134">
        <v>156.19999999999999</v>
      </c>
      <c r="EA58" s="135">
        <v>169.7</v>
      </c>
      <c r="EB58" s="136">
        <v>175.7</v>
      </c>
      <c r="EC58" s="136">
        <v>180.3</v>
      </c>
      <c r="ED58" s="134">
        <v>177.7</v>
      </c>
      <c r="EE58" s="134">
        <v>168.7</v>
      </c>
      <c r="EF58" s="137">
        <v>170.1</v>
      </c>
      <c r="EG58" s="137">
        <v>166.3</v>
      </c>
      <c r="EH58" s="137">
        <v>167.2</v>
      </c>
      <c r="EI58" s="137">
        <v>166.1</v>
      </c>
      <c r="EJ58" s="136">
        <v>156.19999999999999</v>
      </c>
      <c r="EK58" s="136">
        <v>151.80000000000001</v>
      </c>
      <c r="EL58" s="147">
        <v>154.80000000000001</v>
      </c>
      <c r="EM58" s="147">
        <v>164.9</v>
      </c>
      <c r="EN58" s="147">
        <v>169.6</v>
      </c>
    </row>
    <row r="59" spans="1:144" ht="15" x14ac:dyDescent="0.25">
      <c r="A59" s="132" t="s">
        <v>1547</v>
      </c>
      <c r="B59" s="132" t="s">
        <v>1548</v>
      </c>
      <c r="C59" s="133">
        <v>2.1219999999999999E-2</v>
      </c>
      <c r="D59" s="134">
        <v>99</v>
      </c>
      <c r="E59" s="134">
        <v>92.6</v>
      </c>
      <c r="F59" s="134">
        <v>90.5</v>
      </c>
      <c r="G59" s="134">
        <v>97.4</v>
      </c>
      <c r="H59" s="134">
        <v>94.1</v>
      </c>
      <c r="I59" s="134">
        <v>92.9</v>
      </c>
      <c r="J59" s="134">
        <v>104.5</v>
      </c>
      <c r="K59" s="134">
        <v>106.8</v>
      </c>
      <c r="L59" s="134">
        <v>94.4</v>
      </c>
      <c r="M59" s="134">
        <v>96.7</v>
      </c>
      <c r="N59" s="134">
        <v>113.2</v>
      </c>
      <c r="O59" s="134">
        <v>104.9</v>
      </c>
      <c r="P59" s="134">
        <v>102.3</v>
      </c>
      <c r="Q59" s="134">
        <v>103.2</v>
      </c>
      <c r="R59" s="134">
        <v>100.1</v>
      </c>
      <c r="S59" s="134">
        <v>95.9</v>
      </c>
      <c r="T59" s="134">
        <v>86.5</v>
      </c>
      <c r="U59" s="134">
        <v>91.5</v>
      </c>
      <c r="V59" s="134">
        <v>106.4</v>
      </c>
      <c r="W59" s="134">
        <v>101.1</v>
      </c>
      <c r="X59" s="134">
        <v>102.2</v>
      </c>
      <c r="Y59" s="134">
        <v>110.6</v>
      </c>
      <c r="Z59" s="134">
        <v>120.5</v>
      </c>
      <c r="AA59" s="134">
        <v>114.4</v>
      </c>
      <c r="AB59" s="134">
        <v>102.7</v>
      </c>
      <c r="AC59" s="134">
        <v>98</v>
      </c>
      <c r="AD59" s="134">
        <v>94.3</v>
      </c>
      <c r="AE59" s="134">
        <v>93.3</v>
      </c>
      <c r="AF59" s="134">
        <v>80.8</v>
      </c>
      <c r="AG59" s="134">
        <v>76.099999999999994</v>
      </c>
      <c r="AH59" s="134">
        <v>92.7</v>
      </c>
      <c r="AI59" s="134">
        <v>97.6</v>
      </c>
      <c r="AJ59" s="134">
        <v>96.3</v>
      </c>
      <c r="AK59" s="134">
        <v>90.8</v>
      </c>
      <c r="AL59" s="134">
        <v>99</v>
      </c>
      <c r="AM59" s="134">
        <v>105.4</v>
      </c>
      <c r="AN59" s="134">
        <v>99.5</v>
      </c>
      <c r="AO59" s="134">
        <v>88.4</v>
      </c>
      <c r="AP59" s="134">
        <v>82.4</v>
      </c>
      <c r="AQ59" s="134">
        <v>73.7</v>
      </c>
      <c r="AR59" s="134">
        <v>73.7</v>
      </c>
      <c r="AS59" s="134">
        <v>74.5</v>
      </c>
      <c r="AT59" s="134">
        <v>73.7</v>
      </c>
      <c r="AU59" s="134">
        <v>70.2</v>
      </c>
      <c r="AV59" s="134">
        <v>72.099999999999994</v>
      </c>
      <c r="AW59" s="134">
        <v>76.400000000000006</v>
      </c>
      <c r="AX59" s="134">
        <v>72.099999999999994</v>
      </c>
      <c r="AY59" s="134">
        <v>72.099999999999994</v>
      </c>
      <c r="AZ59" s="134">
        <v>73.3</v>
      </c>
      <c r="BA59" s="134">
        <v>72.599999999999994</v>
      </c>
      <c r="BB59" s="134">
        <v>76.5</v>
      </c>
      <c r="BC59" s="134">
        <v>71.5</v>
      </c>
      <c r="BD59" s="134">
        <v>71.8</v>
      </c>
      <c r="BE59" s="134">
        <v>74</v>
      </c>
      <c r="BF59" s="134">
        <v>79.5</v>
      </c>
      <c r="BG59" s="134">
        <v>81.2</v>
      </c>
      <c r="BH59" s="134">
        <v>74.8</v>
      </c>
      <c r="BI59" s="134">
        <v>71.8</v>
      </c>
      <c r="BJ59" s="134">
        <v>80.400000000000006</v>
      </c>
      <c r="BK59" s="134">
        <v>82.7</v>
      </c>
      <c r="BL59" s="134">
        <v>73.8</v>
      </c>
      <c r="BM59" s="134">
        <v>67.3</v>
      </c>
      <c r="BN59" s="134">
        <v>63.9</v>
      </c>
      <c r="BO59" s="134">
        <v>65</v>
      </c>
      <c r="BP59" s="134">
        <v>68.7</v>
      </c>
      <c r="BQ59" s="134">
        <v>70.599999999999994</v>
      </c>
      <c r="BR59" s="134">
        <v>74.3</v>
      </c>
      <c r="BS59" s="134">
        <v>77.400000000000006</v>
      </c>
      <c r="BT59" s="134">
        <v>68.400000000000006</v>
      </c>
      <c r="BU59" s="134">
        <v>70.2</v>
      </c>
      <c r="BV59" s="134">
        <v>72.2</v>
      </c>
      <c r="BW59" s="134">
        <v>78.7</v>
      </c>
      <c r="BX59" s="134">
        <v>88.6</v>
      </c>
      <c r="BY59" s="134">
        <v>93.6</v>
      </c>
      <c r="BZ59" s="134">
        <v>82.9</v>
      </c>
      <c r="CA59" s="134">
        <v>68.900000000000006</v>
      </c>
      <c r="CB59" s="134">
        <v>62.2</v>
      </c>
      <c r="CC59" s="134">
        <v>65.3</v>
      </c>
      <c r="CD59" s="134">
        <v>72.5</v>
      </c>
      <c r="CE59" s="134">
        <v>76.2</v>
      </c>
      <c r="CF59" s="134">
        <v>65.7</v>
      </c>
      <c r="CG59" s="134">
        <v>64</v>
      </c>
      <c r="CH59" s="134">
        <v>64.8</v>
      </c>
      <c r="CI59" s="134">
        <v>63.8</v>
      </c>
      <c r="CJ59" s="134">
        <v>66.3</v>
      </c>
      <c r="CK59" s="134">
        <v>63.3</v>
      </c>
      <c r="CL59" s="134">
        <v>65</v>
      </c>
      <c r="CM59" s="134">
        <v>69</v>
      </c>
      <c r="CN59" s="134">
        <v>74.3</v>
      </c>
      <c r="CO59" s="134">
        <v>81.400000000000006</v>
      </c>
      <c r="CP59" s="134">
        <v>88.5</v>
      </c>
      <c r="CQ59" s="134">
        <v>85.1</v>
      </c>
      <c r="CR59" s="134">
        <v>74.599999999999994</v>
      </c>
      <c r="CS59" s="134">
        <v>67.099999999999994</v>
      </c>
      <c r="CT59" s="134">
        <v>66.900000000000006</v>
      </c>
      <c r="CU59" s="134">
        <v>73.900000000000006</v>
      </c>
      <c r="CV59" s="134">
        <v>67.599999999999994</v>
      </c>
      <c r="CW59" s="134">
        <v>69.400000000000006</v>
      </c>
      <c r="CX59" s="134">
        <v>80</v>
      </c>
      <c r="CY59" s="134">
        <v>78.7</v>
      </c>
      <c r="CZ59" s="134">
        <v>76</v>
      </c>
      <c r="DA59" s="134">
        <v>76.099999999999994</v>
      </c>
      <c r="DB59" s="134">
        <v>88</v>
      </c>
      <c r="DC59" s="134">
        <v>92.9</v>
      </c>
      <c r="DD59" s="134">
        <v>102.2</v>
      </c>
      <c r="DE59" s="134">
        <v>112</v>
      </c>
      <c r="DF59" s="134">
        <v>120.2</v>
      </c>
      <c r="DG59" s="134">
        <v>111.1</v>
      </c>
      <c r="DH59" s="134">
        <v>108.4</v>
      </c>
      <c r="DI59" s="134">
        <v>107.8</v>
      </c>
      <c r="DJ59" s="134">
        <v>101.9</v>
      </c>
      <c r="DK59" s="134">
        <v>87.2</v>
      </c>
      <c r="DL59" s="134">
        <v>87.2</v>
      </c>
      <c r="DM59" s="134">
        <v>94.1</v>
      </c>
      <c r="DN59" s="134">
        <v>100.5</v>
      </c>
      <c r="DO59" s="134">
        <v>116.1</v>
      </c>
      <c r="DP59" s="134">
        <v>107.4</v>
      </c>
      <c r="DQ59" s="134">
        <v>95.7</v>
      </c>
      <c r="DR59" s="134">
        <v>103</v>
      </c>
      <c r="DS59" s="134">
        <v>100.1</v>
      </c>
      <c r="DT59" s="134">
        <v>105.9</v>
      </c>
      <c r="DU59" s="134">
        <v>125.7</v>
      </c>
      <c r="DV59" s="134">
        <v>119.2</v>
      </c>
      <c r="DW59" s="134">
        <v>111.2</v>
      </c>
      <c r="DX59" s="134">
        <v>108.3</v>
      </c>
      <c r="DY59" s="134">
        <v>107.5</v>
      </c>
      <c r="DZ59" s="134">
        <v>119.5</v>
      </c>
      <c r="EA59" s="135">
        <v>127.4</v>
      </c>
      <c r="EB59" s="136">
        <v>122.1</v>
      </c>
      <c r="EC59" s="136">
        <v>119.3</v>
      </c>
      <c r="ED59" s="134">
        <v>112.1</v>
      </c>
      <c r="EE59" s="134">
        <v>109.4</v>
      </c>
      <c r="EF59" s="137">
        <v>104.9</v>
      </c>
      <c r="EG59" s="137">
        <v>100.7</v>
      </c>
      <c r="EH59" s="137">
        <v>105.7</v>
      </c>
      <c r="EI59" s="137">
        <v>102.5</v>
      </c>
      <c r="EJ59" s="136">
        <v>96.4</v>
      </c>
      <c r="EK59" s="136">
        <v>112.8</v>
      </c>
      <c r="EL59" s="147">
        <v>122.8</v>
      </c>
      <c r="EM59" s="147">
        <v>119.2</v>
      </c>
      <c r="EN59" s="147">
        <v>105.3</v>
      </c>
    </row>
    <row r="60" spans="1:144" ht="15" x14ac:dyDescent="0.25">
      <c r="A60" s="132" t="s">
        <v>1549</v>
      </c>
      <c r="B60" s="132" t="s">
        <v>1550</v>
      </c>
      <c r="C60" s="133">
        <v>1.8370000000000001E-2</v>
      </c>
      <c r="D60" s="134">
        <v>100</v>
      </c>
      <c r="E60" s="134">
        <v>108.6</v>
      </c>
      <c r="F60" s="134">
        <v>107.4</v>
      </c>
      <c r="G60" s="134">
        <v>107.1</v>
      </c>
      <c r="H60" s="134">
        <v>144.4</v>
      </c>
      <c r="I60" s="134">
        <v>142.5</v>
      </c>
      <c r="J60" s="134">
        <v>121.1</v>
      </c>
      <c r="K60" s="134">
        <v>99.4</v>
      </c>
      <c r="L60" s="134">
        <v>86.9</v>
      </c>
      <c r="M60" s="134">
        <v>99.8</v>
      </c>
      <c r="N60" s="134">
        <v>107.6</v>
      </c>
      <c r="O60" s="134">
        <v>110.1</v>
      </c>
      <c r="P60" s="134">
        <v>117.7</v>
      </c>
      <c r="Q60" s="134">
        <v>131.19999999999999</v>
      </c>
      <c r="R60" s="134">
        <v>151.80000000000001</v>
      </c>
      <c r="S60" s="134">
        <v>163.30000000000001</v>
      </c>
      <c r="T60" s="134">
        <v>174</v>
      </c>
      <c r="U60" s="134">
        <v>131.9</v>
      </c>
      <c r="V60" s="134">
        <v>101.9</v>
      </c>
      <c r="W60" s="134">
        <v>86.7</v>
      </c>
      <c r="X60" s="134">
        <v>87.5</v>
      </c>
      <c r="Y60" s="134">
        <v>92.5</v>
      </c>
      <c r="Z60" s="134">
        <v>102.7</v>
      </c>
      <c r="AA60" s="134">
        <v>123.1</v>
      </c>
      <c r="AB60" s="134">
        <v>141.1</v>
      </c>
      <c r="AC60" s="134">
        <v>158.4</v>
      </c>
      <c r="AD60" s="134">
        <v>198.9</v>
      </c>
      <c r="AE60" s="134">
        <v>219.4</v>
      </c>
      <c r="AF60" s="134">
        <v>214.1</v>
      </c>
      <c r="AG60" s="134">
        <v>181.8</v>
      </c>
      <c r="AH60" s="134">
        <v>113</v>
      </c>
      <c r="AI60" s="134">
        <v>95.8</v>
      </c>
      <c r="AJ60" s="134">
        <v>90.5</v>
      </c>
      <c r="AK60" s="134">
        <v>106.7</v>
      </c>
      <c r="AL60" s="134">
        <v>121.1</v>
      </c>
      <c r="AM60" s="134">
        <v>157.19999999999999</v>
      </c>
      <c r="AN60" s="134">
        <v>160.80000000000001</v>
      </c>
      <c r="AO60" s="134">
        <v>151.6</v>
      </c>
      <c r="AP60" s="134">
        <v>145.4</v>
      </c>
      <c r="AQ60" s="134">
        <v>162.19999999999999</v>
      </c>
      <c r="AR60" s="134">
        <v>153.1</v>
      </c>
      <c r="AS60" s="134">
        <v>144.5</v>
      </c>
      <c r="AT60" s="134">
        <v>133.30000000000001</v>
      </c>
      <c r="AU60" s="134">
        <v>125.3</v>
      </c>
      <c r="AV60" s="134">
        <v>125.3</v>
      </c>
      <c r="AW60" s="134">
        <v>121.6</v>
      </c>
      <c r="AX60" s="134">
        <v>131.4</v>
      </c>
      <c r="AY60" s="134">
        <v>131.4</v>
      </c>
      <c r="AZ60" s="134">
        <v>153.1</v>
      </c>
      <c r="BA60" s="134">
        <v>158.4</v>
      </c>
      <c r="BB60" s="134">
        <v>236.6</v>
      </c>
      <c r="BC60" s="134">
        <v>258.89999999999998</v>
      </c>
      <c r="BD60" s="134">
        <v>276.2</v>
      </c>
      <c r="BE60" s="134">
        <v>245.7</v>
      </c>
      <c r="BF60" s="134">
        <v>173.6</v>
      </c>
      <c r="BG60" s="134">
        <v>150.4</v>
      </c>
      <c r="BH60" s="134">
        <v>133.9</v>
      </c>
      <c r="BI60" s="134">
        <v>124.7</v>
      </c>
      <c r="BJ60" s="134">
        <v>123.7</v>
      </c>
      <c r="BK60" s="134">
        <v>136.9</v>
      </c>
      <c r="BL60" s="134">
        <v>142.30000000000001</v>
      </c>
      <c r="BM60" s="134">
        <v>189.3</v>
      </c>
      <c r="BN60" s="134">
        <v>250.4</v>
      </c>
      <c r="BO60" s="134">
        <v>295.89999999999998</v>
      </c>
      <c r="BP60" s="134">
        <v>345.2</v>
      </c>
      <c r="BQ60" s="134">
        <v>276.10000000000002</v>
      </c>
      <c r="BR60" s="134">
        <v>153.9</v>
      </c>
      <c r="BS60" s="134">
        <v>124.4</v>
      </c>
      <c r="BT60" s="134">
        <v>137.4</v>
      </c>
      <c r="BU60" s="134">
        <v>155.4</v>
      </c>
      <c r="BV60" s="134">
        <v>184.6</v>
      </c>
      <c r="BW60" s="134">
        <v>200.1</v>
      </c>
      <c r="BX60" s="134">
        <v>194.8</v>
      </c>
      <c r="BY60" s="134">
        <v>196</v>
      </c>
      <c r="BZ60" s="134">
        <v>185.2</v>
      </c>
      <c r="CA60" s="134">
        <v>145.69999999999999</v>
      </c>
      <c r="CB60" s="134">
        <v>170.1</v>
      </c>
      <c r="CC60" s="134">
        <v>175.3</v>
      </c>
      <c r="CD60" s="134">
        <v>169.3</v>
      </c>
      <c r="CE60" s="134">
        <v>151.30000000000001</v>
      </c>
      <c r="CF60" s="134">
        <v>140.4</v>
      </c>
      <c r="CG60" s="134">
        <v>132</v>
      </c>
      <c r="CH60" s="134">
        <v>150.5</v>
      </c>
      <c r="CI60" s="134">
        <v>167.4</v>
      </c>
      <c r="CJ60" s="134">
        <v>174.7</v>
      </c>
      <c r="CK60" s="134">
        <v>191.7</v>
      </c>
      <c r="CL60" s="134">
        <v>254.2</v>
      </c>
      <c r="CM60" s="134">
        <v>323.5</v>
      </c>
      <c r="CN60" s="134">
        <v>307.7</v>
      </c>
      <c r="CO60" s="134">
        <v>253.1</v>
      </c>
      <c r="CP60" s="134">
        <v>178.7</v>
      </c>
      <c r="CQ60" s="134">
        <v>155.6</v>
      </c>
      <c r="CR60" s="134">
        <v>147</v>
      </c>
      <c r="CS60" s="134">
        <v>155.9</v>
      </c>
      <c r="CT60" s="134">
        <v>177.2</v>
      </c>
      <c r="CU60" s="134">
        <v>191.9</v>
      </c>
      <c r="CV60" s="134">
        <v>192.7</v>
      </c>
      <c r="CW60" s="134">
        <v>177.7</v>
      </c>
      <c r="CX60" s="134">
        <v>187.3</v>
      </c>
      <c r="CY60" s="134">
        <v>202</v>
      </c>
      <c r="CZ60" s="134">
        <v>245.3</v>
      </c>
      <c r="DA60" s="134">
        <v>261.10000000000002</v>
      </c>
      <c r="DB60" s="134">
        <v>193.2</v>
      </c>
      <c r="DC60" s="134">
        <v>171.1</v>
      </c>
      <c r="DD60" s="134">
        <v>180</v>
      </c>
      <c r="DE60" s="134">
        <v>183.6</v>
      </c>
      <c r="DF60" s="134">
        <v>201.1</v>
      </c>
      <c r="DG60" s="134">
        <v>198.6</v>
      </c>
      <c r="DH60" s="134">
        <v>229.8</v>
      </c>
      <c r="DI60" s="134">
        <v>231.3</v>
      </c>
      <c r="DJ60" s="134">
        <v>215.1</v>
      </c>
      <c r="DK60" s="134">
        <v>199.8</v>
      </c>
      <c r="DL60" s="134">
        <v>210.8</v>
      </c>
      <c r="DM60" s="134">
        <v>215.1</v>
      </c>
      <c r="DN60" s="134">
        <v>190.8</v>
      </c>
      <c r="DO60" s="134">
        <v>166.4</v>
      </c>
      <c r="DP60" s="134">
        <v>169.1</v>
      </c>
      <c r="DQ60" s="134">
        <v>173.5</v>
      </c>
      <c r="DR60" s="134">
        <v>177.3</v>
      </c>
      <c r="DS60" s="134">
        <v>206.6</v>
      </c>
      <c r="DT60" s="134">
        <v>240.2</v>
      </c>
      <c r="DU60" s="134">
        <v>224.1</v>
      </c>
      <c r="DV60" s="134">
        <v>222.3</v>
      </c>
      <c r="DW60" s="134">
        <v>212.1</v>
      </c>
      <c r="DX60" s="134">
        <v>243</v>
      </c>
      <c r="DY60" s="134">
        <v>247.3</v>
      </c>
      <c r="DZ60" s="134">
        <v>201.6</v>
      </c>
      <c r="EA60" s="135">
        <v>183.8</v>
      </c>
      <c r="EB60" s="136">
        <v>194.6</v>
      </c>
      <c r="EC60" s="136">
        <v>201.8</v>
      </c>
      <c r="ED60" s="134">
        <v>211.9</v>
      </c>
      <c r="EE60" s="134">
        <v>208.1</v>
      </c>
      <c r="EF60" s="137">
        <v>245.9</v>
      </c>
      <c r="EG60" s="137">
        <v>255.2</v>
      </c>
      <c r="EH60" s="137">
        <v>252.6</v>
      </c>
      <c r="EI60" s="137">
        <v>253.4</v>
      </c>
      <c r="EJ60" s="136">
        <v>264.60000000000002</v>
      </c>
      <c r="EK60" s="136">
        <v>273.8</v>
      </c>
      <c r="EL60" s="147">
        <v>243.2</v>
      </c>
      <c r="EM60" s="147">
        <v>213.2</v>
      </c>
      <c r="EN60" s="147">
        <v>198.2</v>
      </c>
    </row>
    <row r="61" spans="1:144" ht="15" x14ac:dyDescent="0.25">
      <c r="A61" s="132" t="s">
        <v>1551</v>
      </c>
      <c r="B61" s="132" t="s">
        <v>1552</v>
      </c>
      <c r="C61" s="133">
        <v>2.4580000000000001E-2</v>
      </c>
      <c r="D61" s="134">
        <v>113.8</v>
      </c>
      <c r="E61" s="134">
        <v>104</v>
      </c>
      <c r="F61" s="134">
        <v>96.5</v>
      </c>
      <c r="G61" s="134">
        <v>102.3</v>
      </c>
      <c r="H61" s="134">
        <v>108.4</v>
      </c>
      <c r="I61" s="134">
        <v>139.69999999999999</v>
      </c>
      <c r="J61" s="134">
        <v>140.80000000000001</v>
      </c>
      <c r="K61" s="134">
        <v>141.5</v>
      </c>
      <c r="L61" s="134">
        <v>164.8</v>
      </c>
      <c r="M61" s="134">
        <v>269.7</v>
      </c>
      <c r="N61" s="134">
        <v>188.9</v>
      </c>
      <c r="O61" s="134">
        <v>130.80000000000001</v>
      </c>
      <c r="P61" s="134">
        <v>119.8</v>
      </c>
      <c r="Q61" s="134">
        <v>112.4</v>
      </c>
      <c r="R61" s="134">
        <v>107.8</v>
      </c>
      <c r="S61" s="134">
        <v>118.1</v>
      </c>
      <c r="T61" s="134">
        <v>114.5</v>
      </c>
      <c r="U61" s="134">
        <v>114.5</v>
      </c>
      <c r="V61" s="134">
        <v>114.5</v>
      </c>
      <c r="W61" s="134">
        <v>113.9</v>
      </c>
      <c r="X61" s="134">
        <v>128.4</v>
      </c>
      <c r="Y61" s="134">
        <v>140.4</v>
      </c>
      <c r="Z61" s="134">
        <v>153.4</v>
      </c>
      <c r="AA61" s="134">
        <v>147.1</v>
      </c>
      <c r="AB61" s="134">
        <v>128.30000000000001</v>
      </c>
      <c r="AC61" s="134">
        <v>103.6</v>
      </c>
      <c r="AD61" s="134">
        <v>102.1</v>
      </c>
      <c r="AE61" s="134">
        <v>106.5</v>
      </c>
      <c r="AF61" s="134">
        <v>118</v>
      </c>
      <c r="AG61" s="134">
        <v>118</v>
      </c>
      <c r="AH61" s="134">
        <v>118</v>
      </c>
      <c r="AI61" s="134">
        <v>131.1</v>
      </c>
      <c r="AJ61" s="134">
        <v>131.1</v>
      </c>
      <c r="AK61" s="134">
        <v>184</v>
      </c>
      <c r="AL61" s="134">
        <v>174.4</v>
      </c>
      <c r="AM61" s="134">
        <v>159.1</v>
      </c>
      <c r="AN61" s="134">
        <v>144.9</v>
      </c>
      <c r="AO61" s="134">
        <v>119.6</v>
      </c>
      <c r="AP61" s="134">
        <v>117.4</v>
      </c>
      <c r="AQ61" s="134">
        <v>107.8</v>
      </c>
      <c r="AR61" s="134">
        <v>107.8</v>
      </c>
      <c r="AS61" s="134">
        <v>107.8</v>
      </c>
      <c r="AT61" s="134">
        <v>107.8</v>
      </c>
      <c r="AU61" s="134">
        <v>107.8</v>
      </c>
      <c r="AV61" s="134">
        <v>107.8</v>
      </c>
      <c r="AW61" s="134">
        <v>107.8</v>
      </c>
      <c r="AX61" s="134">
        <v>107.8</v>
      </c>
      <c r="AY61" s="134">
        <v>107.8</v>
      </c>
      <c r="AZ61" s="134">
        <v>137.30000000000001</v>
      </c>
      <c r="BA61" s="134">
        <v>134.80000000000001</v>
      </c>
      <c r="BB61" s="134">
        <v>130.9</v>
      </c>
      <c r="BC61" s="134">
        <v>155.9</v>
      </c>
      <c r="BD61" s="134">
        <v>198.4</v>
      </c>
      <c r="BE61" s="134">
        <v>198.4</v>
      </c>
      <c r="BF61" s="134">
        <v>198.4</v>
      </c>
      <c r="BG61" s="134">
        <v>198.4</v>
      </c>
      <c r="BH61" s="134">
        <v>225.3</v>
      </c>
      <c r="BI61" s="134">
        <v>208.3</v>
      </c>
      <c r="BJ61" s="134">
        <v>193.8</v>
      </c>
      <c r="BK61" s="134">
        <v>198</v>
      </c>
      <c r="BL61" s="134">
        <v>185.2</v>
      </c>
      <c r="BM61" s="134">
        <v>179.6</v>
      </c>
      <c r="BN61" s="134">
        <v>174.1</v>
      </c>
      <c r="BO61" s="134">
        <v>185.5</v>
      </c>
      <c r="BP61" s="134">
        <v>194.4</v>
      </c>
      <c r="BQ61" s="134">
        <v>195.7</v>
      </c>
      <c r="BR61" s="134">
        <v>198.4</v>
      </c>
      <c r="BS61" s="134">
        <v>241.2</v>
      </c>
      <c r="BT61" s="134">
        <v>235.4</v>
      </c>
      <c r="BU61" s="134">
        <v>236.4</v>
      </c>
      <c r="BV61" s="134">
        <v>234.7</v>
      </c>
      <c r="BW61" s="134">
        <v>228.8</v>
      </c>
      <c r="BX61" s="134">
        <v>191.3</v>
      </c>
      <c r="BY61" s="134">
        <v>164.9</v>
      </c>
      <c r="BZ61" s="134">
        <v>116.6</v>
      </c>
      <c r="CA61" s="134">
        <v>99.2</v>
      </c>
      <c r="CB61" s="134">
        <v>102.3</v>
      </c>
      <c r="CC61" s="134">
        <v>109.8</v>
      </c>
      <c r="CD61" s="134">
        <v>118.9</v>
      </c>
      <c r="CE61" s="134">
        <v>129.5</v>
      </c>
      <c r="CF61" s="134">
        <v>140.5</v>
      </c>
      <c r="CG61" s="134">
        <v>136.9</v>
      </c>
      <c r="CH61" s="134">
        <v>124</v>
      </c>
      <c r="CI61" s="134">
        <v>121.7</v>
      </c>
      <c r="CJ61" s="134">
        <v>112.8</v>
      </c>
      <c r="CK61" s="134">
        <v>103.8</v>
      </c>
      <c r="CL61" s="134">
        <v>102.5</v>
      </c>
      <c r="CM61" s="134">
        <v>102.7</v>
      </c>
      <c r="CN61" s="134">
        <v>101.7</v>
      </c>
      <c r="CO61" s="134">
        <v>104.3</v>
      </c>
      <c r="CP61" s="134">
        <v>106.9</v>
      </c>
      <c r="CQ61" s="134">
        <v>110</v>
      </c>
      <c r="CR61" s="134">
        <v>121.3</v>
      </c>
      <c r="CS61" s="134">
        <v>139</v>
      </c>
      <c r="CT61" s="134">
        <v>117.6</v>
      </c>
      <c r="CU61" s="134">
        <v>131.6</v>
      </c>
      <c r="CV61" s="134">
        <v>135</v>
      </c>
      <c r="CW61" s="134">
        <v>124.2</v>
      </c>
      <c r="CX61" s="134">
        <v>131</v>
      </c>
      <c r="CY61" s="134">
        <v>145.9</v>
      </c>
      <c r="CZ61" s="134">
        <v>151.30000000000001</v>
      </c>
      <c r="DA61" s="134">
        <v>152.30000000000001</v>
      </c>
      <c r="DB61" s="134">
        <v>167.5</v>
      </c>
      <c r="DC61" s="134">
        <v>167.9</v>
      </c>
      <c r="DD61" s="134">
        <v>170.9</v>
      </c>
      <c r="DE61" s="134">
        <v>158.5</v>
      </c>
      <c r="DF61" s="134">
        <v>150.69999999999999</v>
      </c>
      <c r="DG61" s="134">
        <v>142.5</v>
      </c>
      <c r="DH61" s="134">
        <v>130</v>
      </c>
      <c r="DI61" s="134">
        <v>120.6</v>
      </c>
      <c r="DJ61" s="134">
        <v>113.6</v>
      </c>
      <c r="DK61" s="134">
        <v>105.6</v>
      </c>
      <c r="DL61" s="134">
        <v>109.6</v>
      </c>
      <c r="DM61" s="134">
        <v>112.2</v>
      </c>
      <c r="DN61" s="134">
        <v>121</v>
      </c>
      <c r="DO61" s="134">
        <v>137.80000000000001</v>
      </c>
      <c r="DP61" s="134">
        <v>136.6</v>
      </c>
      <c r="DQ61" s="134">
        <v>136.5</v>
      </c>
      <c r="DR61" s="134">
        <v>137.30000000000001</v>
      </c>
      <c r="DS61" s="134">
        <v>133</v>
      </c>
      <c r="DT61" s="134">
        <v>138.80000000000001</v>
      </c>
      <c r="DU61" s="134">
        <v>110.6</v>
      </c>
      <c r="DV61" s="134">
        <v>102.9</v>
      </c>
      <c r="DW61" s="134">
        <v>108.9</v>
      </c>
      <c r="DX61" s="134">
        <v>133</v>
      </c>
      <c r="DY61" s="134">
        <v>136.30000000000001</v>
      </c>
      <c r="DZ61" s="134">
        <v>140.6</v>
      </c>
      <c r="EA61" s="135">
        <v>147.5</v>
      </c>
      <c r="EB61" s="136">
        <v>143.4</v>
      </c>
      <c r="EC61" s="136">
        <v>139.30000000000001</v>
      </c>
      <c r="ED61" s="134">
        <v>137.69999999999999</v>
      </c>
      <c r="EE61" s="134">
        <v>139.4</v>
      </c>
      <c r="EF61" s="137">
        <v>131.5</v>
      </c>
      <c r="EG61" s="137">
        <v>116.6</v>
      </c>
      <c r="EH61" s="137">
        <v>110.5</v>
      </c>
      <c r="EI61" s="137">
        <v>101.2</v>
      </c>
      <c r="EJ61" s="136">
        <v>101.9</v>
      </c>
      <c r="EK61" s="136">
        <v>104</v>
      </c>
      <c r="EL61" s="147">
        <v>110.2</v>
      </c>
      <c r="EM61" s="147">
        <v>111.6</v>
      </c>
      <c r="EN61" s="147">
        <v>120.1</v>
      </c>
    </row>
    <row r="62" spans="1:144" ht="15" x14ac:dyDescent="0.25">
      <c r="A62" s="132" t="s">
        <v>1553</v>
      </c>
      <c r="B62" s="132" t="s">
        <v>1554</v>
      </c>
      <c r="C62" s="133">
        <v>1.001E-2</v>
      </c>
      <c r="D62" s="134">
        <v>115.6</v>
      </c>
      <c r="E62" s="134">
        <v>115.6</v>
      </c>
      <c r="F62" s="134">
        <v>99.7</v>
      </c>
      <c r="G62" s="134">
        <v>86</v>
      </c>
      <c r="H62" s="134">
        <v>63.9</v>
      </c>
      <c r="I62" s="134">
        <v>74.2</v>
      </c>
      <c r="J62" s="134">
        <v>84.5</v>
      </c>
      <c r="K62" s="134">
        <v>95.6</v>
      </c>
      <c r="L62" s="134">
        <v>90.2</v>
      </c>
      <c r="M62" s="134">
        <v>82.1</v>
      </c>
      <c r="N62" s="134">
        <v>85</v>
      </c>
      <c r="O62" s="134">
        <v>83.2</v>
      </c>
      <c r="P62" s="134">
        <v>72.900000000000006</v>
      </c>
      <c r="Q62" s="134">
        <v>72.900000000000006</v>
      </c>
      <c r="R62" s="134">
        <v>63.4</v>
      </c>
      <c r="S62" s="134">
        <v>50.6</v>
      </c>
      <c r="T62" s="134">
        <v>55.5</v>
      </c>
      <c r="U62" s="134">
        <v>58.5</v>
      </c>
      <c r="V62" s="134">
        <v>62.5</v>
      </c>
      <c r="W62" s="134">
        <v>64.2</v>
      </c>
      <c r="X62" s="134">
        <v>82.7</v>
      </c>
      <c r="Y62" s="134">
        <v>149.4</v>
      </c>
      <c r="Z62" s="134">
        <v>146.80000000000001</v>
      </c>
      <c r="AA62" s="134">
        <v>146.80000000000001</v>
      </c>
      <c r="AB62" s="134">
        <v>146.80000000000001</v>
      </c>
      <c r="AC62" s="134">
        <v>158.9</v>
      </c>
      <c r="AD62" s="134">
        <v>158.9</v>
      </c>
      <c r="AE62" s="134">
        <v>122.9</v>
      </c>
      <c r="AF62" s="134">
        <v>107.8</v>
      </c>
      <c r="AG62" s="134">
        <v>128.19999999999999</v>
      </c>
      <c r="AH62" s="134">
        <v>119.3</v>
      </c>
      <c r="AI62" s="134">
        <v>147.5</v>
      </c>
      <c r="AJ62" s="134">
        <v>146.19999999999999</v>
      </c>
      <c r="AK62" s="134">
        <v>154.1</v>
      </c>
      <c r="AL62" s="134">
        <v>154.1</v>
      </c>
      <c r="AM62" s="134">
        <v>158.5</v>
      </c>
      <c r="AN62" s="134">
        <v>129.30000000000001</v>
      </c>
      <c r="AO62" s="134">
        <v>129.30000000000001</v>
      </c>
      <c r="AP62" s="134">
        <v>129.30000000000001</v>
      </c>
      <c r="AQ62" s="134">
        <v>131.5</v>
      </c>
      <c r="AR62" s="134">
        <v>131.5</v>
      </c>
      <c r="AS62" s="134">
        <v>131.5</v>
      </c>
      <c r="AT62" s="134">
        <v>131.5</v>
      </c>
      <c r="AU62" s="134">
        <v>131.5</v>
      </c>
      <c r="AV62" s="134">
        <v>131.5</v>
      </c>
      <c r="AW62" s="134">
        <v>131.5</v>
      </c>
      <c r="AX62" s="134">
        <v>131.5</v>
      </c>
      <c r="AY62" s="134">
        <v>131.5</v>
      </c>
      <c r="AZ62" s="134">
        <v>131.5</v>
      </c>
      <c r="BA62" s="134">
        <v>131.5</v>
      </c>
      <c r="BB62" s="134">
        <v>179.3</v>
      </c>
      <c r="BC62" s="134">
        <v>153.19999999999999</v>
      </c>
      <c r="BD62" s="134">
        <v>150.9</v>
      </c>
      <c r="BE62" s="134">
        <v>159.4</v>
      </c>
      <c r="BF62" s="134">
        <v>162.9</v>
      </c>
      <c r="BG62" s="134">
        <v>181.8</v>
      </c>
      <c r="BH62" s="134">
        <v>170.1</v>
      </c>
      <c r="BI62" s="134">
        <v>153</v>
      </c>
      <c r="BJ62" s="134">
        <v>145</v>
      </c>
      <c r="BK62" s="134">
        <v>142.6</v>
      </c>
      <c r="BL62" s="134">
        <v>139.19999999999999</v>
      </c>
      <c r="BM62" s="134">
        <v>137.4</v>
      </c>
      <c r="BN62" s="134">
        <v>146.4</v>
      </c>
      <c r="BO62" s="134">
        <v>135.69999999999999</v>
      </c>
      <c r="BP62" s="134">
        <v>127.8</v>
      </c>
      <c r="BQ62" s="134">
        <v>124.2</v>
      </c>
      <c r="BR62" s="134">
        <v>126.9</v>
      </c>
      <c r="BS62" s="134">
        <v>133.5</v>
      </c>
      <c r="BT62" s="134">
        <v>140.6</v>
      </c>
      <c r="BU62" s="134">
        <v>128.30000000000001</v>
      </c>
      <c r="BV62" s="134">
        <v>128.30000000000001</v>
      </c>
      <c r="BW62" s="134">
        <v>134.69999999999999</v>
      </c>
      <c r="BX62" s="134">
        <v>138.69999999999999</v>
      </c>
      <c r="BY62" s="134">
        <v>146.1</v>
      </c>
      <c r="BZ62" s="134">
        <v>145.80000000000001</v>
      </c>
      <c r="CA62" s="134">
        <v>130.1</v>
      </c>
      <c r="CB62" s="134">
        <v>116</v>
      </c>
      <c r="CC62" s="134">
        <v>114</v>
      </c>
      <c r="CD62" s="134">
        <v>113.9</v>
      </c>
      <c r="CE62" s="134">
        <v>114.6</v>
      </c>
      <c r="CF62" s="134">
        <v>125.8</v>
      </c>
      <c r="CG62" s="134">
        <v>126.1</v>
      </c>
      <c r="CH62" s="134">
        <v>127.5</v>
      </c>
      <c r="CI62" s="134">
        <v>126.9</v>
      </c>
      <c r="CJ62" s="134">
        <v>137.19999999999999</v>
      </c>
      <c r="CK62" s="134">
        <v>144.1</v>
      </c>
      <c r="CL62" s="134">
        <v>164.5</v>
      </c>
      <c r="CM62" s="134">
        <v>159.5</v>
      </c>
      <c r="CN62" s="134">
        <v>123.7</v>
      </c>
      <c r="CO62" s="134">
        <v>125.3</v>
      </c>
      <c r="CP62" s="134">
        <v>133.6</v>
      </c>
      <c r="CQ62" s="134">
        <v>144.5</v>
      </c>
      <c r="CR62" s="134">
        <v>130.5</v>
      </c>
      <c r="CS62" s="134">
        <v>126.5</v>
      </c>
      <c r="CT62" s="134">
        <v>120.9</v>
      </c>
      <c r="CU62" s="134">
        <v>110</v>
      </c>
      <c r="CV62" s="134">
        <v>110</v>
      </c>
      <c r="CW62" s="134">
        <v>111.9</v>
      </c>
      <c r="CX62" s="134">
        <v>120</v>
      </c>
      <c r="CY62" s="134">
        <v>111.6</v>
      </c>
      <c r="CZ62" s="134">
        <v>106.7</v>
      </c>
      <c r="DA62" s="134">
        <v>116</v>
      </c>
      <c r="DB62" s="134">
        <v>126.8</v>
      </c>
      <c r="DC62" s="134">
        <v>133.30000000000001</v>
      </c>
      <c r="DD62" s="134">
        <v>133.5</v>
      </c>
      <c r="DE62" s="134">
        <v>133.5</v>
      </c>
      <c r="DF62" s="134">
        <v>133.5</v>
      </c>
      <c r="DG62" s="134">
        <v>133.5</v>
      </c>
      <c r="DH62" s="134">
        <v>133.5</v>
      </c>
      <c r="DI62" s="134">
        <v>133.5</v>
      </c>
      <c r="DJ62" s="134">
        <v>130.30000000000001</v>
      </c>
      <c r="DK62" s="134">
        <v>120</v>
      </c>
      <c r="DL62" s="134">
        <v>104.1</v>
      </c>
      <c r="DM62" s="134">
        <v>114</v>
      </c>
      <c r="DN62" s="134">
        <v>116.6</v>
      </c>
      <c r="DO62" s="134">
        <v>112</v>
      </c>
      <c r="DP62" s="134">
        <v>113</v>
      </c>
      <c r="DQ62" s="134">
        <v>113</v>
      </c>
      <c r="DR62" s="134">
        <v>113</v>
      </c>
      <c r="DS62" s="134">
        <v>113</v>
      </c>
      <c r="DT62" s="134">
        <v>113</v>
      </c>
      <c r="DU62" s="134">
        <v>113</v>
      </c>
      <c r="DV62" s="134">
        <v>111.9</v>
      </c>
      <c r="DW62" s="134">
        <v>119.5</v>
      </c>
      <c r="DX62" s="134">
        <v>115.3</v>
      </c>
      <c r="DY62" s="134">
        <v>120.6</v>
      </c>
      <c r="DZ62" s="134">
        <v>134.6</v>
      </c>
      <c r="EA62" s="135">
        <v>148.6</v>
      </c>
      <c r="EB62" s="136">
        <v>149.80000000000001</v>
      </c>
      <c r="EC62" s="136">
        <v>149.80000000000001</v>
      </c>
      <c r="ED62" s="134">
        <v>149.80000000000001</v>
      </c>
      <c r="EE62" s="134">
        <v>149.80000000000001</v>
      </c>
      <c r="EF62" s="137">
        <v>149.80000000000001</v>
      </c>
      <c r="EG62" s="137">
        <v>149.80000000000001</v>
      </c>
      <c r="EH62" s="137">
        <v>152.5</v>
      </c>
      <c r="EI62" s="137">
        <v>132.6</v>
      </c>
      <c r="EJ62" s="136">
        <v>129.80000000000001</v>
      </c>
      <c r="EK62" s="136">
        <v>125.4</v>
      </c>
      <c r="EL62" s="147">
        <v>132.80000000000001</v>
      </c>
      <c r="EM62" s="147">
        <v>136.69999999999999</v>
      </c>
      <c r="EN62" s="147">
        <v>136.6</v>
      </c>
    </row>
    <row r="63" spans="1:144" ht="15" x14ac:dyDescent="0.25">
      <c r="A63" s="132" t="s">
        <v>1555</v>
      </c>
      <c r="B63" s="132" t="s">
        <v>1556</v>
      </c>
      <c r="C63" s="133">
        <v>2.469E-2</v>
      </c>
      <c r="D63" s="134">
        <v>91.8</v>
      </c>
      <c r="E63" s="134">
        <v>94.3</v>
      </c>
      <c r="F63" s="134">
        <v>98.1</v>
      </c>
      <c r="G63" s="134">
        <v>99</v>
      </c>
      <c r="H63" s="134">
        <v>98.5</v>
      </c>
      <c r="I63" s="134">
        <v>102</v>
      </c>
      <c r="J63" s="134">
        <v>101.7</v>
      </c>
      <c r="K63" s="134">
        <v>104.1</v>
      </c>
      <c r="L63" s="134">
        <v>103.9</v>
      </c>
      <c r="M63" s="134">
        <v>112.2</v>
      </c>
      <c r="N63" s="134">
        <v>105.2</v>
      </c>
      <c r="O63" s="134">
        <v>104.1</v>
      </c>
      <c r="P63" s="134">
        <v>104.7</v>
      </c>
      <c r="Q63" s="134">
        <v>112.3</v>
      </c>
      <c r="R63" s="134">
        <v>110.5</v>
      </c>
      <c r="S63" s="134">
        <v>110.2</v>
      </c>
      <c r="T63" s="134">
        <v>112.6</v>
      </c>
      <c r="U63" s="134">
        <v>120.3</v>
      </c>
      <c r="V63" s="134">
        <v>124.5</v>
      </c>
      <c r="W63" s="134">
        <v>129</v>
      </c>
      <c r="X63" s="134">
        <v>131</v>
      </c>
      <c r="Y63" s="134">
        <v>125.6</v>
      </c>
      <c r="Z63" s="134">
        <v>126</v>
      </c>
      <c r="AA63" s="134">
        <v>127.8</v>
      </c>
      <c r="AB63" s="134">
        <v>127.8</v>
      </c>
      <c r="AC63" s="134">
        <v>126.8</v>
      </c>
      <c r="AD63" s="134">
        <v>132.19999999999999</v>
      </c>
      <c r="AE63" s="134">
        <v>134.69999999999999</v>
      </c>
      <c r="AF63" s="134">
        <v>135.80000000000001</v>
      </c>
      <c r="AG63" s="134">
        <v>136.9</v>
      </c>
      <c r="AH63" s="134">
        <v>141</v>
      </c>
      <c r="AI63" s="134">
        <v>141.4</v>
      </c>
      <c r="AJ63" s="134">
        <v>144.5</v>
      </c>
      <c r="AK63" s="134">
        <v>154</v>
      </c>
      <c r="AL63" s="134">
        <v>154</v>
      </c>
      <c r="AM63" s="134">
        <v>152.80000000000001</v>
      </c>
      <c r="AN63" s="134">
        <v>154.5</v>
      </c>
      <c r="AO63" s="134">
        <v>155</v>
      </c>
      <c r="AP63" s="134">
        <v>153.69999999999999</v>
      </c>
      <c r="AQ63" s="134">
        <v>158.80000000000001</v>
      </c>
      <c r="AR63" s="134">
        <v>158.80000000000001</v>
      </c>
      <c r="AS63" s="134">
        <v>158.80000000000001</v>
      </c>
      <c r="AT63" s="134">
        <v>158.80000000000001</v>
      </c>
      <c r="AU63" s="134">
        <v>158.80000000000001</v>
      </c>
      <c r="AV63" s="134">
        <v>158.80000000000001</v>
      </c>
      <c r="AW63" s="134">
        <v>158.80000000000001</v>
      </c>
      <c r="AX63" s="134">
        <v>158.80000000000001</v>
      </c>
      <c r="AY63" s="134">
        <v>158.80000000000001</v>
      </c>
      <c r="AZ63" s="134">
        <v>168.6</v>
      </c>
      <c r="BA63" s="134">
        <v>160.5</v>
      </c>
      <c r="BB63" s="134">
        <v>156.19999999999999</v>
      </c>
      <c r="BC63" s="134">
        <v>158.4</v>
      </c>
      <c r="BD63" s="134">
        <v>168.6</v>
      </c>
      <c r="BE63" s="134">
        <v>171.8</v>
      </c>
      <c r="BF63" s="134">
        <v>174.6</v>
      </c>
      <c r="BG63" s="134">
        <v>172.8</v>
      </c>
      <c r="BH63" s="134">
        <v>171.8</v>
      </c>
      <c r="BI63" s="134">
        <v>175.3</v>
      </c>
      <c r="BJ63" s="134">
        <v>178.1</v>
      </c>
      <c r="BK63" s="134">
        <v>178</v>
      </c>
      <c r="BL63" s="134">
        <v>177.8</v>
      </c>
      <c r="BM63" s="134">
        <v>171.6</v>
      </c>
      <c r="BN63" s="134">
        <v>172.1</v>
      </c>
      <c r="BO63" s="134">
        <v>166.5</v>
      </c>
      <c r="BP63" s="134">
        <v>169</v>
      </c>
      <c r="BQ63" s="134">
        <v>181</v>
      </c>
      <c r="BR63" s="134">
        <v>194.7</v>
      </c>
      <c r="BS63" s="134">
        <v>191.8</v>
      </c>
      <c r="BT63" s="134">
        <v>188.2</v>
      </c>
      <c r="BU63" s="134">
        <v>188.5</v>
      </c>
      <c r="BV63" s="134">
        <v>187.3</v>
      </c>
      <c r="BW63" s="134">
        <v>189.1</v>
      </c>
      <c r="BX63" s="134">
        <v>186.5</v>
      </c>
      <c r="BY63" s="134">
        <v>186.3</v>
      </c>
      <c r="BZ63" s="134">
        <v>184.5</v>
      </c>
      <c r="CA63" s="134">
        <v>189.9</v>
      </c>
      <c r="CB63" s="134">
        <v>187.1</v>
      </c>
      <c r="CC63" s="134">
        <v>185.2</v>
      </c>
      <c r="CD63" s="134">
        <v>190.8</v>
      </c>
      <c r="CE63" s="134">
        <v>194</v>
      </c>
      <c r="CF63" s="134">
        <v>199.3</v>
      </c>
      <c r="CG63" s="134">
        <v>197.6</v>
      </c>
      <c r="CH63" s="134">
        <v>192.5</v>
      </c>
      <c r="CI63" s="134">
        <v>191.6</v>
      </c>
      <c r="CJ63" s="134">
        <v>191.3</v>
      </c>
      <c r="CK63" s="134">
        <v>192.3</v>
      </c>
      <c r="CL63" s="134">
        <v>193.2</v>
      </c>
      <c r="CM63" s="134">
        <v>193.8</v>
      </c>
      <c r="CN63" s="134">
        <v>194.2</v>
      </c>
      <c r="CO63" s="134">
        <v>189.7</v>
      </c>
      <c r="CP63" s="134">
        <v>198.3</v>
      </c>
      <c r="CQ63" s="134">
        <v>197.6</v>
      </c>
      <c r="CR63" s="134">
        <v>201.3</v>
      </c>
      <c r="CS63" s="134">
        <v>201</v>
      </c>
      <c r="CT63" s="134">
        <v>200</v>
      </c>
      <c r="CU63" s="134">
        <v>194.2</v>
      </c>
      <c r="CV63" s="134">
        <v>192.4</v>
      </c>
      <c r="CW63" s="134">
        <v>194</v>
      </c>
      <c r="CX63" s="134">
        <v>194.8</v>
      </c>
      <c r="CY63" s="134">
        <v>193.5</v>
      </c>
      <c r="CZ63" s="134">
        <v>209.7</v>
      </c>
      <c r="DA63" s="134">
        <v>210.8</v>
      </c>
      <c r="DB63" s="134">
        <v>214.4</v>
      </c>
      <c r="DC63" s="134">
        <v>215.9</v>
      </c>
      <c r="DD63" s="134">
        <v>206.5</v>
      </c>
      <c r="DE63" s="134">
        <v>210.4</v>
      </c>
      <c r="DF63" s="134">
        <v>206.8</v>
      </c>
      <c r="DG63" s="134">
        <v>202.4</v>
      </c>
      <c r="DH63" s="134">
        <v>202.3</v>
      </c>
      <c r="DI63" s="134">
        <v>201.9</v>
      </c>
      <c r="DJ63" s="134">
        <v>198.6</v>
      </c>
      <c r="DK63" s="134">
        <v>203.5</v>
      </c>
      <c r="DL63" s="134">
        <v>224.8</v>
      </c>
      <c r="DM63" s="134">
        <v>234.6</v>
      </c>
      <c r="DN63" s="134">
        <v>232.7</v>
      </c>
      <c r="DO63" s="134">
        <v>234</v>
      </c>
      <c r="DP63" s="134">
        <v>234.5</v>
      </c>
      <c r="DQ63" s="134">
        <v>238.3</v>
      </c>
      <c r="DR63" s="134">
        <v>244.1</v>
      </c>
      <c r="DS63" s="134">
        <v>242.3</v>
      </c>
      <c r="DT63" s="134">
        <v>242.3</v>
      </c>
      <c r="DU63" s="134">
        <v>242.2</v>
      </c>
      <c r="DV63" s="134">
        <v>233.5</v>
      </c>
      <c r="DW63" s="134">
        <v>224.5</v>
      </c>
      <c r="DX63" s="134">
        <v>222.5</v>
      </c>
      <c r="DY63" s="134">
        <v>220</v>
      </c>
      <c r="DZ63" s="134">
        <v>224.2</v>
      </c>
      <c r="EA63" s="135">
        <v>228.9</v>
      </c>
      <c r="EB63" s="136">
        <v>231</v>
      </c>
      <c r="EC63" s="136">
        <v>228.5</v>
      </c>
      <c r="ED63" s="134">
        <v>227.3</v>
      </c>
      <c r="EE63" s="134">
        <v>226.7</v>
      </c>
      <c r="EF63" s="137">
        <v>226</v>
      </c>
      <c r="EG63" s="137">
        <v>229.1</v>
      </c>
      <c r="EH63" s="137">
        <v>234</v>
      </c>
      <c r="EI63" s="137">
        <v>235</v>
      </c>
      <c r="EJ63" s="136">
        <v>236.1</v>
      </c>
      <c r="EK63" s="136">
        <v>236.5</v>
      </c>
      <c r="EL63" s="147">
        <v>234</v>
      </c>
      <c r="EM63" s="147">
        <v>236</v>
      </c>
      <c r="EN63" s="147">
        <v>239</v>
      </c>
    </row>
    <row r="64" spans="1:144" ht="15" x14ac:dyDescent="0.25">
      <c r="A64" s="132" t="s">
        <v>1557</v>
      </c>
      <c r="B64" s="132" t="s">
        <v>1558</v>
      </c>
      <c r="C64" s="133">
        <v>2.5989999999999999E-2</v>
      </c>
      <c r="D64" s="134">
        <v>99.3</v>
      </c>
      <c r="E64" s="134">
        <v>99.8</v>
      </c>
      <c r="F64" s="134">
        <v>101.9</v>
      </c>
      <c r="G64" s="134">
        <v>102.6</v>
      </c>
      <c r="H64" s="134">
        <v>106.9</v>
      </c>
      <c r="I64" s="134">
        <v>103.3</v>
      </c>
      <c r="J64" s="134">
        <v>107.2</v>
      </c>
      <c r="K64" s="134">
        <v>114.5</v>
      </c>
      <c r="L64" s="134">
        <v>138.69999999999999</v>
      </c>
      <c r="M64" s="134">
        <v>140.9</v>
      </c>
      <c r="N64" s="134">
        <v>136.6</v>
      </c>
      <c r="O64" s="134">
        <v>140.4</v>
      </c>
      <c r="P64" s="134">
        <v>140.19999999999999</v>
      </c>
      <c r="Q64" s="134">
        <v>139.9</v>
      </c>
      <c r="R64" s="134">
        <v>136.6</v>
      </c>
      <c r="S64" s="134">
        <v>137</v>
      </c>
      <c r="T64" s="134">
        <v>142.4</v>
      </c>
      <c r="U64" s="134">
        <v>145.5</v>
      </c>
      <c r="V64" s="134">
        <v>145.19999999999999</v>
      </c>
      <c r="W64" s="134">
        <v>136.5</v>
      </c>
      <c r="X64" s="134">
        <v>149.9</v>
      </c>
      <c r="Y64" s="134">
        <v>155</v>
      </c>
      <c r="Z64" s="134">
        <v>154.6</v>
      </c>
      <c r="AA64" s="134">
        <v>155.80000000000001</v>
      </c>
      <c r="AB64" s="134">
        <v>156</v>
      </c>
      <c r="AC64" s="134">
        <v>172</v>
      </c>
      <c r="AD64" s="134">
        <v>155.9</v>
      </c>
      <c r="AE64" s="134">
        <v>155.9</v>
      </c>
      <c r="AF64" s="134">
        <v>157.4</v>
      </c>
      <c r="AG64" s="134">
        <v>156.5</v>
      </c>
      <c r="AH64" s="134">
        <v>162.5</v>
      </c>
      <c r="AI64" s="134">
        <v>167.8</v>
      </c>
      <c r="AJ64" s="134">
        <v>168.9</v>
      </c>
      <c r="AK64" s="134">
        <v>174.6</v>
      </c>
      <c r="AL64" s="134">
        <v>174.6</v>
      </c>
      <c r="AM64" s="134">
        <v>172.7</v>
      </c>
      <c r="AN64" s="134">
        <v>150</v>
      </c>
      <c r="AO64" s="134">
        <v>166.9</v>
      </c>
      <c r="AP64" s="134">
        <v>168</v>
      </c>
      <c r="AQ64" s="134">
        <v>171.1</v>
      </c>
      <c r="AR64" s="134">
        <v>171.1</v>
      </c>
      <c r="AS64" s="134">
        <v>171.1</v>
      </c>
      <c r="AT64" s="134">
        <v>171.1</v>
      </c>
      <c r="AU64" s="134">
        <v>171.1</v>
      </c>
      <c r="AV64" s="134">
        <v>171.1</v>
      </c>
      <c r="AW64" s="134">
        <v>171.1</v>
      </c>
      <c r="AX64" s="134">
        <v>171.1</v>
      </c>
      <c r="AY64" s="134">
        <v>171.1</v>
      </c>
      <c r="AZ64" s="134">
        <v>167.6</v>
      </c>
      <c r="BA64" s="134">
        <v>162.4</v>
      </c>
      <c r="BB64" s="134">
        <v>155.30000000000001</v>
      </c>
      <c r="BC64" s="134">
        <v>154.80000000000001</v>
      </c>
      <c r="BD64" s="134">
        <v>161.80000000000001</v>
      </c>
      <c r="BE64" s="134">
        <v>162.5</v>
      </c>
      <c r="BF64" s="134">
        <v>166.9</v>
      </c>
      <c r="BG64" s="134">
        <v>174.8</v>
      </c>
      <c r="BH64" s="134">
        <v>177.3</v>
      </c>
      <c r="BI64" s="134">
        <v>187.7</v>
      </c>
      <c r="BJ64" s="134">
        <v>191.5</v>
      </c>
      <c r="BK64" s="134">
        <v>192</v>
      </c>
      <c r="BL64" s="134">
        <v>190.1</v>
      </c>
      <c r="BM64" s="134">
        <v>185.4</v>
      </c>
      <c r="BN64" s="134">
        <v>185.3</v>
      </c>
      <c r="BO64" s="134">
        <v>178.6</v>
      </c>
      <c r="BP64" s="134">
        <v>180.2</v>
      </c>
      <c r="BQ64" s="134">
        <v>181.4</v>
      </c>
      <c r="BR64" s="134">
        <v>190.8</v>
      </c>
      <c r="BS64" s="134">
        <v>183.4</v>
      </c>
      <c r="BT64" s="134">
        <v>176.2</v>
      </c>
      <c r="BU64" s="134">
        <v>177.1</v>
      </c>
      <c r="BV64" s="134">
        <v>176.8</v>
      </c>
      <c r="BW64" s="134">
        <v>180.8</v>
      </c>
      <c r="BX64" s="134">
        <v>181.7</v>
      </c>
      <c r="BY64" s="134">
        <v>179.7</v>
      </c>
      <c r="BZ64" s="134">
        <v>177.6</v>
      </c>
      <c r="CA64" s="134">
        <v>181</v>
      </c>
      <c r="CB64" s="134">
        <v>184.2</v>
      </c>
      <c r="CC64" s="134">
        <v>188.1</v>
      </c>
      <c r="CD64" s="134">
        <v>186.1</v>
      </c>
      <c r="CE64" s="134">
        <v>187.9</v>
      </c>
      <c r="CF64" s="134">
        <v>187.8</v>
      </c>
      <c r="CG64" s="134">
        <v>185.1</v>
      </c>
      <c r="CH64" s="134">
        <v>184.9</v>
      </c>
      <c r="CI64" s="134">
        <v>186.3</v>
      </c>
      <c r="CJ64" s="134">
        <v>184</v>
      </c>
      <c r="CK64" s="134">
        <v>178.9</v>
      </c>
      <c r="CL64" s="134">
        <v>178.2</v>
      </c>
      <c r="CM64" s="134">
        <v>176.4</v>
      </c>
      <c r="CN64" s="134">
        <v>181.8</v>
      </c>
      <c r="CO64" s="134">
        <v>188.9</v>
      </c>
      <c r="CP64" s="134">
        <v>190.7</v>
      </c>
      <c r="CQ64" s="134">
        <v>201</v>
      </c>
      <c r="CR64" s="134">
        <v>206</v>
      </c>
      <c r="CS64" s="134">
        <v>207.1</v>
      </c>
      <c r="CT64" s="134">
        <v>208.5</v>
      </c>
      <c r="CU64" s="134">
        <v>207.9</v>
      </c>
      <c r="CV64" s="134">
        <v>208.3</v>
      </c>
      <c r="CW64" s="134">
        <v>211.7</v>
      </c>
      <c r="CX64" s="134">
        <v>201.2</v>
      </c>
      <c r="CY64" s="134">
        <v>204.9</v>
      </c>
      <c r="CZ64" s="134">
        <v>225.8</v>
      </c>
      <c r="DA64" s="134">
        <v>231.3</v>
      </c>
      <c r="DB64" s="134">
        <v>233.5</v>
      </c>
      <c r="DC64" s="134">
        <v>232.5</v>
      </c>
      <c r="DD64" s="134">
        <v>232.6</v>
      </c>
      <c r="DE64" s="134">
        <v>229.9</v>
      </c>
      <c r="DF64" s="134">
        <v>226</v>
      </c>
      <c r="DG64" s="134">
        <v>219</v>
      </c>
      <c r="DH64" s="134">
        <v>216.1</v>
      </c>
      <c r="DI64" s="134">
        <v>215.9</v>
      </c>
      <c r="DJ64" s="134">
        <v>218.1</v>
      </c>
      <c r="DK64" s="134">
        <v>218.1</v>
      </c>
      <c r="DL64" s="134">
        <v>219.6</v>
      </c>
      <c r="DM64" s="134">
        <v>223.4</v>
      </c>
      <c r="DN64" s="134">
        <v>220.4</v>
      </c>
      <c r="DO64" s="134">
        <v>221.5</v>
      </c>
      <c r="DP64" s="134">
        <v>225.3</v>
      </c>
      <c r="DQ64" s="134">
        <v>242.4</v>
      </c>
      <c r="DR64" s="134">
        <v>240</v>
      </c>
      <c r="DS64" s="134">
        <v>240.7</v>
      </c>
      <c r="DT64" s="134">
        <v>240.5</v>
      </c>
      <c r="DU64" s="134">
        <v>241.5</v>
      </c>
      <c r="DV64" s="134">
        <v>240.2</v>
      </c>
      <c r="DW64" s="134">
        <v>244</v>
      </c>
      <c r="DX64" s="134">
        <v>251.8</v>
      </c>
      <c r="DY64" s="134">
        <v>243.4</v>
      </c>
      <c r="DZ64" s="134">
        <v>257.39999999999998</v>
      </c>
      <c r="EA64" s="135">
        <v>255</v>
      </c>
      <c r="EB64" s="136">
        <v>238.8</v>
      </c>
      <c r="EC64" s="136">
        <v>238.2</v>
      </c>
      <c r="ED64" s="134">
        <v>239</v>
      </c>
      <c r="EE64" s="134">
        <v>239.3</v>
      </c>
      <c r="EF64" s="137">
        <v>239.4</v>
      </c>
      <c r="EG64" s="137">
        <v>250.1</v>
      </c>
      <c r="EH64" s="137">
        <v>256.5</v>
      </c>
      <c r="EI64" s="137">
        <v>256.2</v>
      </c>
      <c r="EJ64" s="136">
        <v>257.60000000000002</v>
      </c>
      <c r="EK64" s="136">
        <v>257.89999999999998</v>
      </c>
      <c r="EL64" s="147">
        <v>247.4</v>
      </c>
      <c r="EM64" s="147">
        <v>238.7</v>
      </c>
      <c r="EN64" s="147">
        <v>238.5</v>
      </c>
    </row>
    <row r="65" spans="1:144" ht="15" x14ac:dyDescent="0.25">
      <c r="A65" s="132" t="s">
        <v>1559</v>
      </c>
      <c r="B65" s="132" t="s">
        <v>1560</v>
      </c>
      <c r="C65" s="133">
        <v>4.4399899999999999</v>
      </c>
      <c r="D65" s="134">
        <v>105.1</v>
      </c>
      <c r="E65" s="134">
        <v>105.4</v>
      </c>
      <c r="F65" s="134">
        <v>106.2</v>
      </c>
      <c r="G65" s="134">
        <v>107.2</v>
      </c>
      <c r="H65" s="134">
        <v>106.7</v>
      </c>
      <c r="I65" s="134">
        <v>107.5</v>
      </c>
      <c r="J65" s="134">
        <v>108.3</v>
      </c>
      <c r="K65" s="134">
        <v>108.5</v>
      </c>
      <c r="L65" s="134">
        <v>108</v>
      </c>
      <c r="M65" s="134">
        <v>108.7</v>
      </c>
      <c r="N65" s="134">
        <v>109.8</v>
      </c>
      <c r="O65" s="134">
        <v>109.8</v>
      </c>
      <c r="P65" s="134">
        <v>110.3</v>
      </c>
      <c r="Q65" s="134">
        <v>111.8</v>
      </c>
      <c r="R65" s="134">
        <v>112.6</v>
      </c>
      <c r="S65" s="134">
        <v>113.5</v>
      </c>
      <c r="T65" s="134">
        <v>114.4</v>
      </c>
      <c r="U65" s="134">
        <v>115.4</v>
      </c>
      <c r="V65" s="134">
        <v>116.6</v>
      </c>
      <c r="W65" s="134">
        <v>117.4</v>
      </c>
      <c r="X65" s="134">
        <v>118.6</v>
      </c>
      <c r="Y65" s="134">
        <v>118.6</v>
      </c>
      <c r="Z65" s="134">
        <v>120.9</v>
      </c>
      <c r="AA65" s="134">
        <v>121.6</v>
      </c>
      <c r="AB65" s="134">
        <v>120.9</v>
      </c>
      <c r="AC65" s="134">
        <v>123.4</v>
      </c>
      <c r="AD65" s="134">
        <v>124.8</v>
      </c>
      <c r="AE65" s="134">
        <v>125.2</v>
      </c>
      <c r="AF65" s="134">
        <v>126.5</v>
      </c>
      <c r="AG65" s="134">
        <v>126.6</v>
      </c>
      <c r="AH65" s="134">
        <v>127</v>
      </c>
      <c r="AI65" s="134">
        <v>128.5</v>
      </c>
      <c r="AJ65" s="134">
        <v>129</v>
      </c>
      <c r="AK65" s="134">
        <v>129.19999999999999</v>
      </c>
      <c r="AL65" s="134">
        <v>129.1</v>
      </c>
      <c r="AM65" s="134">
        <v>129.19999999999999</v>
      </c>
      <c r="AN65" s="134">
        <v>129.69999999999999</v>
      </c>
      <c r="AO65" s="134">
        <v>130.19999999999999</v>
      </c>
      <c r="AP65" s="134">
        <v>130.4</v>
      </c>
      <c r="AQ65" s="134">
        <v>130.30000000000001</v>
      </c>
      <c r="AR65" s="134">
        <v>130.30000000000001</v>
      </c>
      <c r="AS65" s="134">
        <v>130.30000000000001</v>
      </c>
      <c r="AT65" s="134">
        <v>130.30000000000001</v>
      </c>
      <c r="AU65" s="134">
        <v>130.30000000000001</v>
      </c>
      <c r="AV65" s="134">
        <v>130.4</v>
      </c>
      <c r="AW65" s="134">
        <v>131.1</v>
      </c>
      <c r="AX65" s="134">
        <v>131.30000000000001</v>
      </c>
      <c r="AY65" s="134">
        <v>131.69999999999999</v>
      </c>
      <c r="AZ65" s="134">
        <v>131.9</v>
      </c>
      <c r="BA65" s="134">
        <v>132.1</v>
      </c>
      <c r="BB65" s="134">
        <v>133.4</v>
      </c>
      <c r="BC65" s="134">
        <v>134.19999999999999</v>
      </c>
      <c r="BD65" s="134">
        <v>134.4</v>
      </c>
      <c r="BE65" s="134">
        <v>134.6</v>
      </c>
      <c r="BF65" s="134">
        <v>134.80000000000001</v>
      </c>
      <c r="BG65" s="134">
        <v>134.69999999999999</v>
      </c>
      <c r="BH65" s="134">
        <v>135</v>
      </c>
      <c r="BI65" s="134">
        <v>135</v>
      </c>
      <c r="BJ65" s="134">
        <v>135.4</v>
      </c>
      <c r="BK65" s="134">
        <v>136.5</v>
      </c>
      <c r="BL65" s="134">
        <v>137.69999999999999</v>
      </c>
      <c r="BM65" s="134">
        <v>138.5</v>
      </c>
      <c r="BN65" s="134">
        <v>139.19999999999999</v>
      </c>
      <c r="BO65" s="134">
        <v>139.19999999999999</v>
      </c>
      <c r="BP65" s="134">
        <v>139.69999999999999</v>
      </c>
      <c r="BQ65" s="134">
        <v>140.4</v>
      </c>
      <c r="BR65" s="134">
        <v>140.19999999999999</v>
      </c>
      <c r="BS65" s="134">
        <v>140.19999999999999</v>
      </c>
      <c r="BT65" s="134">
        <v>140.19999999999999</v>
      </c>
      <c r="BU65" s="134">
        <v>140.30000000000001</v>
      </c>
      <c r="BV65" s="134">
        <v>140.6</v>
      </c>
      <c r="BW65" s="134">
        <v>140.69999999999999</v>
      </c>
      <c r="BX65" s="134">
        <v>141.19999999999999</v>
      </c>
      <c r="BY65" s="134">
        <v>141.80000000000001</v>
      </c>
      <c r="BZ65" s="134">
        <v>142.5</v>
      </c>
      <c r="CA65" s="134">
        <v>143.19999999999999</v>
      </c>
      <c r="CB65" s="134">
        <v>143.69999999999999</v>
      </c>
      <c r="CC65" s="134">
        <v>143.5</v>
      </c>
      <c r="CD65" s="134">
        <v>144.1</v>
      </c>
      <c r="CE65" s="134">
        <v>144.1</v>
      </c>
      <c r="CF65" s="134">
        <v>143.69999999999999</v>
      </c>
      <c r="CG65" s="134">
        <v>143.4</v>
      </c>
      <c r="CH65" s="134">
        <v>142.9</v>
      </c>
      <c r="CI65" s="134">
        <v>143.19999999999999</v>
      </c>
      <c r="CJ65" s="134">
        <v>143.19999999999999</v>
      </c>
      <c r="CK65" s="134">
        <v>143.4</v>
      </c>
      <c r="CL65" s="134">
        <v>145.5</v>
      </c>
      <c r="CM65" s="134">
        <v>145.30000000000001</v>
      </c>
      <c r="CN65" s="134">
        <v>145.9</v>
      </c>
      <c r="CO65" s="134">
        <v>145.69999999999999</v>
      </c>
      <c r="CP65" s="134">
        <v>146.19999999999999</v>
      </c>
      <c r="CQ65" s="134">
        <v>146.6</v>
      </c>
      <c r="CR65" s="134">
        <v>148.5</v>
      </c>
      <c r="CS65" s="134">
        <v>149</v>
      </c>
      <c r="CT65" s="134">
        <v>149.6</v>
      </c>
      <c r="CU65" s="134">
        <v>151.19999999999999</v>
      </c>
      <c r="CV65" s="134">
        <v>151.6</v>
      </c>
      <c r="CW65" s="134">
        <v>151.4</v>
      </c>
      <c r="CX65" s="134">
        <v>151.9</v>
      </c>
      <c r="CY65" s="134">
        <v>152.1</v>
      </c>
      <c r="CZ65" s="134">
        <v>152.30000000000001</v>
      </c>
      <c r="DA65" s="134">
        <v>153.80000000000001</v>
      </c>
      <c r="DB65" s="134">
        <v>154.6</v>
      </c>
      <c r="DC65" s="134">
        <v>154.69999999999999</v>
      </c>
      <c r="DD65" s="134">
        <v>154.1</v>
      </c>
      <c r="DE65" s="134">
        <v>154</v>
      </c>
      <c r="DF65" s="134">
        <v>154.9</v>
      </c>
      <c r="DG65" s="134">
        <v>155.19999999999999</v>
      </c>
      <c r="DH65" s="134">
        <v>154.69999999999999</v>
      </c>
      <c r="DI65" s="134">
        <v>154.9</v>
      </c>
      <c r="DJ65" s="134">
        <v>154.4</v>
      </c>
      <c r="DK65" s="134">
        <v>155.9</v>
      </c>
      <c r="DL65" s="134">
        <v>157</v>
      </c>
      <c r="DM65" s="134">
        <v>156.80000000000001</v>
      </c>
      <c r="DN65" s="134">
        <v>157.30000000000001</v>
      </c>
      <c r="DO65" s="134">
        <v>157.5</v>
      </c>
      <c r="DP65" s="134">
        <v>157.30000000000001</v>
      </c>
      <c r="DQ65" s="134">
        <v>157.4</v>
      </c>
      <c r="DR65" s="134">
        <v>157.80000000000001</v>
      </c>
      <c r="DS65" s="134">
        <v>159.69999999999999</v>
      </c>
      <c r="DT65" s="134">
        <v>162.6</v>
      </c>
      <c r="DU65" s="134">
        <v>163.9</v>
      </c>
      <c r="DV65" s="134">
        <v>164.2</v>
      </c>
      <c r="DW65" s="134">
        <v>164.4</v>
      </c>
      <c r="DX65" s="134">
        <v>165.5</v>
      </c>
      <c r="DY65" s="134">
        <v>165.5</v>
      </c>
      <c r="DZ65" s="134">
        <v>166</v>
      </c>
      <c r="EA65" s="135">
        <v>167</v>
      </c>
      <c r="EB65" s="136">
        <v>168.3</v>
      </c>
      <c r="EC65" s="136">
        <v>171.5</v>
      </c>
      <c r="ED65" s="134">
        <v>174.1</v>
      </c>
      <c r="EE65" s="134">
        <v>175.3</v>
      </c>
      <c r="EF65" s="137">
        <v>176.7</v>
      </c>
      <c r="EG65" s="137">
        <v>177.3</v>
      </c>
      <c r="EH65" s="137">
        <v>178.3</v>
      </c>
      <c r="EI65" s="137">
        <v>177.8</v>
      </c>
      <c r="EJ65" s="136">
        <v>178.4</v>
      </c>
      <c r="EK65" s="136">
        <v>179.7</v>
      </c>
      <c r="EL65" s="147">
        <v>180.2</v>
      </c>
      <c r="EM65" s="147">
        <v>180.6</v>
      </c>
      <c r="EN65" s="147">
        <v>181.7</v>
      </c>
    </row>
    <row r="66" spans="1:144" ht="15" x14ac:dyDescent="0.25">
      <c r="A66" s="132" t="s">
        <v>1561</v>
      </c>
      <c r="B66" s="132" t="s">
        <v>1562</v>
      </c>
      <c r="C66" s="133">
        <v>4.4399899999999999</v>
      </c>
      <c r="D66" s="134">
        <v>105.1</v>
      </c>
      <c r="E66" s="134">
        <v>105.4</v>
      </c>
      <c r="F66" s="134">
        <v>106.2</v>
      </c>
      <c r="G66" s="134">
        <v>107.2</v>
      </c>
      <c r="H66" s="134">
        <v>106.7</v>
      </c>
      <c r="I66" s="134">
        <v>107.5</v>
      </c>
      <c r="J66" s="134">
        <v>108.3</v>
      </c>
      <c r="K66" s="134">
        <v>108.5</v>
      </c>
      <c r="L66" s="134">
        <v>108</v>
      </c>
      <c r="M66" s="134">
        <v>108.7</v>
      </c>
      <c r="N66" s="134">
        <v>109.8</v>
      </c>
      <c r="O66" s="134">
        <v>109.8</v>
      </c>
      <c r="P66" s="134">
        <v>110.3</v>
      </c>
      <c r="Q66" s="134">
        <v>111.8</v>
      </c>
      <c r="R66" s="134">
        <v>112.6</v>
      </c>
      <c r="S66" s="134">
        <v>113.5</v>
      </c>
      <c r="T66" s="134">
        <v>114.4</v>
      </c>
      <c r="U66" s="134">
        <v>115.4</v>
      </c>
      <c r="V66" s="134">
        <v>116.6</v>
      </c>
      <c r="W66" s="134">
        <v>117.4</v>
      </c>
      <c r="X66" s="134">
        <v>118.6</v>
      </c>
      <c r="Y66" s="134">
        <v>118.6</v>
      </c>
      <c r="Z66" s="134">
        <v>120.9</v>
      </c>
      <c r="AA66" s="134">
        <v>121.6</v>
      </c>
      <c r="AB66" s="134">
        <v>120.9</v>
      </c>
      <c r="AC66" s="134">
        <v>123.4</v>
      </c>
      <c r="AD66" s="134">
        <v>124.8</v>
      </c>
      <c r="AE66" s="134">
        <v>125.2</v>
      </c>
      <c r="AF66" s="134">
        <v>126.5</v>
      </c>
      <c r="AG66" s="134">
        <v>126.6</v>
      </c>
      <c r="AH66" s="134">
        <v>127</v>
      </c>
      <c r="AI66" s="134">
        <v>128.5</v>
      </c>
      <c r="AJ66" s="134">
        <v>129</v>
      </c>
      <c r="AK66" s="134">
        <v>129.19999999999999</v>
      </c>
      <c r="AL66" s="134">
        <v>129.1</v>
      </c>
      <c r="AM66" s="134">
        <v>129.19999999999999</v>
      </c>
      <c r="AN66" s="134">
        <v>129.69999999999999</v>
      </c>
      <c r="AO66" s="134">
        <v>130.19999999999999</v>
      </c>
      <c r="AP66" s="134">
        <v>130.4</v>
      </c>
      <c r="AQ66" s="134">
        <v>130.30000000000001</v>
      </c>
      <c r="AR66" s="134">
        <v>130.30000000000001</v>
      </c>
      <c r="AS66" s="134">
        <v>130.30000000000001</v>
      </c>
      <c r="AT66" s="134">
        <v>130.30000000000001</v>
      </c>
      <c r="AU66" s="134">
        <v>130.30000000000001</v>
      </c>
      <c r="AV66" s="134">
        <v>130.4</v>
      </c>
      <c r="AW66" s="134">
        <v>131.1</v>
      </c>
      <c r="AX66" s="134">
        <v>131.30000000000001</v>
      </c>
      <c r="AY66" s="134">
        <v>131.69999999999999</v>
      </c>
      <c r="AZ66" s="134">
        <v>131.9</v>
      </c>
      <c r="BA66" s="134">
        <v>132.1</v>
      </c>
      <c r="BB66" s="134">
        <v>133.4</v>
      </c>
      <c r="BC66" s="134">
        <v>134.19999999999999</v>
      </c>
      <c r="BD66" s="134">
        <v>134.4</v>
      </c>
      <c r="BE66" s="134">
        <v>134.6</v>
      </c>
      <c r="BF66" s="134">
        <v>134.80000000000001</v>
      </c>
      <c r="BG66" s="134">
        <v>134.69999999999999</v>
      </c>
      <c r="BH66" s="134">
        <v>135</v>
      </c>
      <c r="BI66" s="134">
        <v>135</v>
      </c>
      <c r="BJ66" s="134">
        <v>135.4</v>
      </c>
      <c r="BK66" s="134">
        <v>136.5</v>
      </c>
      <c r="BL66" s="134">
        <v>137.69999999999999</v>
      </c>
      <c r="BM66" s="134">
        <v>138.5</v>
      </c>
      <c r="BN66" s="134">
        <v>139.19999999999999</v>
      </c>
      <c r="BO66" s="134">
        <v>139.19999999999999</v>
      </c>
      <c r="BP66" s="134">
        <v>139.69999999999999</v>
      </c>
      <c r="BQ66" s="134">
        <v>140.4</v>
      </c>
      <c r="BR66" s="134">
        <v>140.19999999999999</v>
      </c>
      <c r="BS66" s="134">
        <v>140.19999999999999</v>
      </c>
      <c r="BT66" s="134">
        <v>140.19999999999999</v>
      </c>
      <c r="BU66" s="134">
        <v>140.30000000000001</v>
      </c>
      <c r="BV66" s="134">
        <v>140.6</v>
      </c>
      <c r="BW66" s="134">
        <v>140.69999999999999</v>
      </c>
      <c r="BX66" s="134">
        <v>141.19999999999999</v>
      </c>
      <c r="BY66" s="134">
        <v>141.80000000000001</v>
      </c>
      <c r="BZ66" s="134">
        <v>142.5</v>
      </c>
      <c r="CA66" s="134">
        <v>143.19999999999999</v>
      </c>
      <c r="CB66" s="134">
        <v>143.69999999999999</v>
      </c>
      <c r="CC66" s="134">
        <v>143.5</v>
      </c>
      <c r="CD66" s="134">
        <v>144.1</v>
      </c>
      <c r="CE66" s="134">
        <v>144.1</v>
      </c>
      <c r="CF66" s="134">
        <v>143.69999999999999</v>
      </c>
      <c r="CG66" s="134">
        <v>143.4</v>
      </c>
      <c r="CH66" s="134">
        <v>142.9</v>
      </c>
      <c r="CI66" s="134">
        <v>143.19999999999999</v>
      </c>
      <c r="CJ66" s="134">
        <v>143.19999999999999</v>
      </c>
      <c r="CK66" s="134">
        <v>143.4</v>
      </c>
      <c r="CL66" s="134">
        <v>145.5</v>
      </c>
      <c r="CM66" s="134">
        <v>145.30000000000001</v>
      </c>
      <c r="CN66" s="134">
        <v>145.9</v>
      </c>
      <c r="CO66" s="134">
        <v>145.69999999999999</v>
      </c>
      <c r="CP66" s="134">
        <v>146.19999999999999</v>
      </c>
      <c r="CQ66" s="134">
        <v>146.6</v>
      </c>
      <c r="CR66" s="134">
        <v>148.5</v>
      </c>
      <c r="CS66" s="134">
        <v>149</v>
      </c>
      <c r="CT66" s="134">
        <v>149.6</v>
      </c>
      <c r="CU66" s="134">
        <v>151.19999999999999</v>
      </c>
      <c r="CV66" s="134">
        <v>151.6</v>
      </c>
      <c r="CW66" s="134">
        <v>151.4</v>
      </c>
      <c r="CX66" s="134">
        <v>151.9</v>
      </c>
      <c r="CY66" s="134">
        <v>152.1</v>
      </c>
      <c r="CZ66" s="134">
        <v>152.30000000000001</v>
      </c>
      <c r="DA66" s="134">
        <v>153.80000000000001</v>
      </c>
      <c r="DB66" s="134">
        <v>154.6</v>
      </c>
      <c r="DC66" s="134">
        <v>154.69999999999999</v>
      </c>
      <c r="DD66" s="134">
        <v>154.1</v>
      </c>
      <c r="DE66" s="134">
        <v>154</v>
      </c>
      <c r="DF66" s="134">
        <v>154.9</v>
      </c>
      <c r="DG66" s="134">
        <v>155.19999999999999</v>
      </c>
      <c r="DH66" s="134">
        <v>154.69999999999999</v>
      </c>
      <c r="DI66" s="134">
        <v>154.9</v>
      </c>
      <c r="DJ66" s="134">
        <v>154.4</v>
      </c>
      <c r="DK66" s="134">
        <v>155.9</v>
      </c>
      <c r="DL66" s="134">
        <v>157</v>
      </c>
      <c r="DM66" s="134">
        <v>156.80000000000001</v>
      </c>
      <c r="DN66" s="134">
        <v>157.30000000000001</v>
      </c>
      <c r="DO66" s="134">
        <v>157.5</v>
      </c>
      <c r="DP66" s="134">
        <v>157.30000000000001</v>
      </c>
      <c r="DQ66" s="134">
        <v>157.4</v>
      </c>
      <c r="DR66" s="134">
        <v>157.80000000000001</v>
      </c>
      <c r="DS66" s="134">
        <v>159.69999999999999</v>
      </c>
      <c r="DT66" s="134">
        <v>162.6</v>
      </c>
      <c r="DU66" s="134">
        <v>163.9</v>
      </c>
      <c r="DV66" s="134">
        <v>164.2</v>
      </c>
      <c r="DW66" s="134">
        <v>164.4</v>
      </c>
      <c r="DX66" s="134">
        <v>165.5</v>
      </c>
      <c r="DY66" s="134">
        <v>165.5</v>
      </c>
      <c r="DZ66" s="134">
        <v>166</v>
      </c>
      <c r="EA66" s="135">
        <v>167</v>
      </c>
      <c r="EB66" s="136">
        <v>168.3</v>
      </c>
      <c r="EC66" s="136">
        <v>171.5</v>
      </c>
      <c r="ED66" s="134">
        <v>174.1</v>
      </c>
      <c r="EE66" s="134">
        <v>175.3</v>
      </c>
      <c r="EF66" s="137">
        <v>176.7</v>
      </c>
      <c r="EG66" s="137">
        <v>177.3</v>
      </c>
      <c r="EH66" s="137">
        <v>178.3</v>
      </c>
      <c r="EI66" s="137">
        <v>177.8</v>
      </c>
      <c r="EJ66" s="136">
        <v>178.4</v>
      </c>
      <c r="EK66" s="136">
        <v>179.7</v>
      </c>
      <c r="EL66" s="147">
        <v>180.2</v>
      </c>
      <c r="EM66" s="147">
        <v>180.6</v>
      </c>
      <c r="EN66" s="147">
        <v>181.7</v>
      </c>
    </row>
    <row r="67" spans="1:144" ht="15" x14ac:dyDescent="0.25">
      <c r="A67" s="132" t="s">
        <v>1563</v>
      </c>
      <c r="B67" s="132" t="s">
        <v>1564</v>
      </c>
      <c r="C67" s="133">
        <v>2.4015599999999999</v>
      </c>
      <c r="D67" s="134">
        <v>105.8</v>
      </c>
      <c r="E67" s="134">
        <v>108.3</v>
      </c>
      <c r="F67" s="134">
        <v>111.3</v>
      </c>
      <c r="G67" s="134">
        <v>111.2</v>
      </c>
      <c r="H67" s="134">
        <v>111.4</v>
      </c>
      <c r="I67" s="134">
        <v>114</v>
      </c>
      <c r="J67" s="134">
        <v>111.7</v>
      </c>
      <c r="K67" s="134">
        <v>110.9</v>
      </c>
      <c r="L67" s="134">
        <v>112.4</v>
      </c>
      <c r="M67" s="134">
        <v>119.4</v>
      </c>
      <c r="N67" s="134">
        <v>122.8</v>
      </c>
      <c r="O67" s="134">
        <v>120.2</v>
      </c>
      <c r="P67" s="134">
        <v>119.1</v>
      </c>
      <c r="Q67" s="134">
        <v>121.8</v>
      </c>
      <c r="R67" s="134">
        <v>127.7</v>
      </c>
      <c r="S67" s="134">
        <v>124.9</v>
      </c>
      <c r="T67" s="134">
        <v>126.5</v>
      </c>
      <c r="U67" s="134">
        <v>123.6</v>
      </c>
      <c r="V67" s="134">
        <v>125.6</v>
      </c>
      <c r="W67" s="134">
        <v>125.4</v>
      </c>
      <c r="X67" s="134">
        <v>127.9</v>
      </c>
      <c r="Y67" s="134">
        <v>132.80000000000001</v>
      </c>
      <c r="Z67" s="134">
        <v>130</v>
      </c>
      <c r="AA67" s="134">
        <v>127.6</v>
      </c>
      <c r="AB67" s="134">
        <v>124.2</v>
      </c>
      <c r="AC67" s="134">
        <v>130.69999999999999</v>
      </c>
      <c r="AD67" s="134">
        <v>133.4</v>
      </c>
      <c r="AE67" s="134">
        <v>131.5</v>
      </c>
      <c r="AF67" s="134">
        <v>131.19999999999999</v>
      </c>
      <c r="AG67" s="134">
        <v>130.69999999999999</v>
      </c>
      <c r="AH67" s="134">
        <v>132.5</v>
      </c>
      <c r="AI67" s="134">
        <v>133</v>
      </c>
      <c r="AJ67" s="134">
        <v>127.9</v>
      </c>
      <c r="AK67" s="134">
        <v>127.7</v>
      </c>
      <c r="AL67" s="134">
        <v>128.30000000000001</v>
      </c>
      <c r="AM67" s="134">
        <v>129.30000000000001</v>
      </c>
      <c r="AN67" s="134">
        <v>129.80000000000001</v>
      </c>
      <c r="AO67" s="134">
        <v>133.80000000000001</v>
      </c>
      <c r="AP67" s="134">
        <v>132.30000000000001</v>
      </c>
      <c r="AQ67" s="134">
        <v>131.19999999999999</v>
      </c>
      <c r="AR67" s="134">
        <v>128.5</v>
      </c>
      <c r="AS67" s="134">
        <v>127.6</v>
      </c>
      <c r="AT67" s="134">
        <v>128.6</v>
      </c>
      <c r="AU67" s="134">
        <v>130.1</v>
      </c>
      <c r="AV67" s="134">
        <v>135.69999999999999</v>
      </c>
      <c r="AW67" s="134">
        <v>135.80000000000001</v>
      </c>
      <c r="AX67" s="134">
        <v>134.30000000000001</v>
      </c>
      <c r="AY67" s="134">
        <v>135.1</v>
      </c>
      <c r="AZ67" s="134">
        <v>136.30000000000001</v>
      </c>
      <c r="BA67" s="134">
        <v>137.80000000000001</v>
      </c>
      <c r="BB67" s="134">
        <v>135.30000000000001</v>
      </c>
      <c r="BC67" s="134">
        <v>133.19999999999999</v>
      </c>
      <c r="BD67" s="134">
        <v>129.69999999999999</v>
      </c>
      <c r="BE67" s="134">
        <v>127.9</v>
      </c>
      <c r="BF67" s="134">
        <v>128.5</v>
      </c>
      <c r="BG67" s="134">
        <v>131.19999999999999</v>
      </c>
      <c r="BH67" s="134">
        <v>132</v>
      </c>
      <c r="BI67" s="134">
        <v>134.69999999999999</v>
      </c>
      <c r="BJ67" s="134">
        <v>135</v>
      </c>
      <c r="BK67" s="134">
        <v>134.19999999999999</v>
      </c>
      <c r="BL67" s="134">
        <v>135.19999999999999</v>
      </c>
      <c r="BM67" s="134">
        <v>136.4</v>
      </c>
      <c r="BN67" s="134">
        <v>138.30000000000001</v>
      </c>
      <c r="BO67" s="134">
        <v>138.1</v>
      </c>
      <c r="BP67" s="134">
        <v>134.9</v>
      </c>
      <c r="BQ67" s="134">
        <v>134.9</v>
      </c>
      <c r="BR67" s="134">
        <v>135.9</v>
      </c>
      <c r="BS67" s="134">
        <v>137.4</v>
      </c>
      <c r="BT67" s="134">
        <v>134.19999999999999</v>
      </c>
      <c r="BU67" s="134">
        <v>135.19999999999999</v>
      </c>
      <c r="BV67" s="134">
        <v>134.69999999999999</v>
      </c>
      <c r="BW67" s="134">
        <v>133.1</v>
      </c>
      <c r="BX67" s="134">
        <v>132.5</v>
      </c>
      <c r="BY67" s="134">
        <v>136.6</v>
      </c>
      <c r="BZ67" s="134">
        <v>138.19999999999999</v>
      </c>
      <c r="CA67" s="134">
        <v>139.30000000000001</v>
      </c>
      <c r="CB67" s="134">
        <v>134.9</v>
      </c>
      <c r="CC67" s="134">
        <v>134.30000000000001</v>
      </c>
      <c r="CD67" s="134">
        <v>135.30000000000001</v>
      </c>
      <c r="CE67" s="134">
        <v>137.4</v>
      </c>
      <c r="CF67" s="134">
        <v>140.1</v>
      </c>
      <c r="CG67" s="134">
        <v>142.6</v>
      </c>
      <c r="CH67" s="134">
        <v>143.80000000000001</v>
      </c>
      <c r="CI67" s="134">
        <v>140.9</v>
      </c>
      <c r="CJ67" s="134">
        <v>142.9</v>
      </c>
      <c r="CK67" s="134">
        <v>144.30000000000001</v>
      </c>
      <c r="CL67" s="134">
        <v>146</v>
      </c>
      <c r="CM67" s="134">
        <v>144.30000000000001</v>
      </c>
      <c r="CN67" s="134">
        <v>144.4</v>
      </c>
      <c r="CO67" s="134">
        <v>144.69999999999999</v>
      </c>
      <c r="CP67" s="134">
        <v>145.6</v>
      </c>
      <c r="CQ67" s="134">
        <v>148.69999999999999</v>
      </c>
      <c r="CR67" s="134">
        <v>149.19999999999999</v>
      </c>
      <c r="CS67" s="134">
        <v>153.1</v>
      </c>
      <c r="CT67" s="134">
        <v>153.69999999999999</v>
      </c>
      <c r="CU67" s="134">
        <v>146.80000000000001</v>
      </c>
      <c r="CV67" s="134">
        <v>146.19999999999999</v>
      </c>
      <c r="CW67" s="134">
        <v>147.30000000000001</v>
      </c>
      <c r="CX67" s="134">
        <v>152.5</v>
      </c>
      <c r="CY67" s="134">
        <v>151.9</v>
      </c>
      <c r="CZ67" s="134">
        <v>153.4</v>
      </c>
      <c r="DA67" s="134">
        <v>150.69999999999999</v>
      </c>
      <c r="DB67" s="134">
        <v>151.69999999999999</v>
      </c>
      <c r="DC67" s="134">
        <v>149</v>
      </c>
      <c r="DD67" s="134">
        <v>151.19999999999999</v>
      </c>
      <c r="DE67" s="134">
        <v>150.30000000000001</v>
      </c>
      <c r="DF67" s="134">
        <v>154.69999999999999</v>
      </c>
      <c r="DG67" s="134">
        <v>155</v>
      </c>
      <c r="DH67" s="134">
        <v>162.1</v>
      </c>
      <c r="DI67" s="134">
        <v>163.19999999999999</v>
      </c>
      <c r="DJ67" s="134">
        <v>165.8</v>
      </c>
      <c r="DK67" s="134">
        <v>164</v>
      </c>
      <c r="DL67" s="134">
        <v>158.69999999999999</v>
      </c>
      <c r="DM67" s="134">
        <v>165.3</v>
      </c>
      <c r="DN67" s="134">
        <v>161.4</v>
      </c>
      <c r="DO67" s="134">
        <v>163</v>
      </c>
      <c r="DP67" s="134">
        <v>161.5</v>
      </c>
      <c r="DQ67" s="134">
        <v>165.6</v>
      </c>
      <c r="DR67" s="134">
        <v>167.3</v>
      </c>
      <c r="DS67" s="134">
        <v>169.6</v>
      </c>
      <c r="DT67" s="134">
        <v>169.4</v>
      </c>
      <c r="DU67" s="134">
        <v>173.6</v>
      </c>
      <c r="DV67" s="134">
        <v>177.8</v>
      </c>
      <c r="DW67" s="134">
        <v>173.1</v>
      </c>
      <c r="DX67" s="134">
        <v>171.2</v>
      </c>
      <c r="DY67" s="134">
        <v>171.3</v>
      </c>
      <c r="DZ67" s="134">
        <v>167.8</v>
      </c>
      <c r="EA67" s="135">
        <v>166.7</v>
      </c>
      <c r="EB67" s="136">
        <v>166.9</v>
      </c>
      <c r="EC67" s="136">
        <v>169.3</v>
      </c>
      <c r="ED67" s="134">
        <v>169.8</v>
      </c>
      <c r="EE67" s="134">
        <v>171.9</v>
      </c>
      <c r="EF67" s="137">
        <v>171.1</v>
      </c>
      <c r="EG67" s="137">
        <v>177.2</v>
      </c>
      <c r="EH67" s="137">
        <v>180.1</v>
      </c>
      <c r="EI67" s="137">
        <v>176.2</v>
      </c>
      <c r="EJ67" s="136">
        <v>166.1</v>
      </c>
      <c r="EK67" s="136">
        <v>166.4</v>
      </c>
      <c r="EL67" s="147">
        <v>171.9</v>
      </c>
      <c r="EM67" s="147">
        <v>169.2</v>
      </c>
      <c r="EN67" s="147">
        <v>165.6</v>
      </c>
    </row>
    <row r="68" spans="1:144" ht="15" x14ac:dyDescent="0.25">
      <c r="A68" s="132" t="s">
        <v>1565</v>
      </c>
      <c r="B68" s="132" t="s">
        <v>1566</v>
      </c>
      <c r="C68" s="133">
        <v>0.23264000000000001</v>
      </c>
      <c r="D68" s="134">
        <v>98.1</v>
      </c>
      <c r="E68" s="134">
        <v>99.6</v>
      </c>
      <c r="F68" s="134">
        <v>106.4</v>
      </c>
      <c r="G68" s="134">
        <v>106.5</v>
      </c>
      <c r="H68" s="134">
        <v>113.8</v>
      </c>
      <c r="I68" s="134">
        <v>117</v>
      </c>
      <c r="J68" s="134">
        <v>115.3</v>
      </c>
      <c r="K68" s="134">
        <v>110.9</v>
      </c>
      <c r="L68" s="134">
        <v>115.1</v>
      </c>
      <c r="M68" s="134">
        <v>116.6</v>
      </c>
      <c r="N68" s="134">
        <v>119.3</v>
      </c>
      <c r="O68" s="134">
        <v>108.3</v>
      </c>
      <c r="P68" s="134">
        <v>107.4</v>
      </c>
      <c r="Q68" s="134">
        <v>108.4</v>
      </c>
      <c r="R68" s="134">
        <v>116.3</v>
      </c>
      <c r="S68" s="134">
        <v>114</v>
      </c>
      <c r="T68" s="134">
        <v>113.5</v>
      </c>
      <c r="U68" s="134">
        <v>118.2</v>
      </c>
      <c r="V68" s="134">
        <v>122.3</v>
      </c>
      <c r="W68" s="134">
        <v>133.6</v>
      </c>
      <c r="X68" s="134">
        <v>138.4</v>
      </c>
      <c r="Y68" s="134">
        <v>137.9</v>
      </c>
      <c r="Z68" s="134">
        <v>133.30000000000001</v>
      </c>
      <c r="AA68" s="134">
        <v>121.9</v>
      </c>
      <c r="AB68" s="134">
        <v>113.2</v>
      </c>
      <c r="AC68" s="134">
        <v>115.2</v>
      </c>
      <c r="AD68" s="134">
        <v>119.9</v>
      </c>
      <c r="AE68" s="134">
        <v>116.8</v>
      </c>
      <c r="AF68" s="134">
        <v>117.2</v>
      </c>
      <c r="AG68" s="134">
        <v>124.9</v>
      </c>
      <c r="AH68" s="134">
        <v>124.5</v>
      </c>
      <c r="AI68" s="134">
        <v>134.30000000000001</v>
      </c>
      <c r="AJ68" s="134">
        <v>137.1</v>
      </c>
      <c r="AK68" s="134">
        <v>131.30000000000001</v>
      </c>
      <c r="AL68" s="134">
        <v>120.1</v>
      </c>
      <c r="AM68" s="134">
        <v>118.4</v>
      </c>
      <c r="AN68" s="134">
        <v>113.5</v>
      </c>
      <c r="AO68" s="134">
        <v>119.8</v>
      </c>
      <c r="AP68" s="134">
        <v>129.9</v>
      </c>
      <c r="AQ68" s="134">
        <v>126.1</v>
      </c>
      <c r="AR68" s="134">
        <v>122.1</v>
      </c>
      <c r="AS68" s="134">
        <v>122</v>
      </c>
      <c r="AT68" s="134">
        <v>124.4</v>
      </c>
      <c r="AU68" s="134">
        <v>129.69999999999999</v>
      </c>
      <c r="AV68" s="134">
        <v>136.1</v>
      </c>
      <c r="AW68" s="134">
        <v>139.5</v>
      </c>
      <c r="AX68" s="134">
        <v>127.9</v>
      </c>
      <c r="AY68" s="134">
        <v>124.7</v>
      </c>
      <c r="AZ68" s="134">
        <v>117.4</v>
      </c>
      <c r="BA68" s="134">
        <v>133</v>
      </c>
      <c r="BB68" s="134">
        <v>135.5</v>
      </c>
      <c r="BC68" s="134">
        <v>139.4</v>
      </c>
      <c r="BD68" s="134">
        <v>133.19999999999999</v>
      </c>
      <c r="BE68" s="134">
        <v>133.19999999999999</v>
      </c>
      <c r="BF68" s="134">
        <v>133.69999999999999</v>
      </c>
      <c r="BG68" s="134">
        <v>135.5</v>
      </c>
      <c r="BH68" s="134">
        <v>138</v>
      </c>
      <c r="BI68" s="134">
        <v>132</v>
      </c>
      <c r="BJ68" s="134">
        <v>129.30000000000001</v>
      </c>
      <c r="BK68" s="134">
        <v>165.5</v>
      </c>
      <c r="BL68" s="134">
        <v>125.3</v>
      </c>
      <c r="BM68" s="134">
        <v>130.69999999999999</v>
      </c>
      <c r="BN68" s="134">
        <v>132.5</v>
      </c>
      <c r="BO68" s="134">
        <v>132.9</v>
      </c>
      <c r="BP68" s="134">
        <v>132.30000000000001</v>
      </c>
      <c r="BQ68" s="134">
        <v>133.5</v>
      </c>
      <c r="BR68" s="134">
        <v>136.4</v>
      </c>
      <c r="BS68" s="134">
        <v>150.9</v>
      </c>
      <c r="BT68" s="134">
        <v>143.6</v>
      </c>
      <c r="BU68" s="134">
        <v>146.6</v>
      </c>
      <c r="BV68" s="134">
        <v>143.30000000000001</v>
      </c>
      <c r="BW68" s="134">
        <v>136.5</v>
      </c>
      <c r="BX68" s="134">
        <v>131</v>
      </c>
      <c r="BY68" s="134">
        <v>135.1</v>
      </c>
      <c r="BZ68" s="134">
        <v>141.30000000000001</v>
      </c>
      <c r="CA68" s="134">
        <v>144.5</v>
      </c>
      <c r="CB68" s="134">
        <v>135.6</v>
      </c>
      <c r="CC68" s="134">
        <v>131.4</v>
      </c>
      <c r="CD68" s="134">
        <v>133.69999999999999</v>
      </c>
      <c r="CE68" s="134">
        <v>142</v>
      </c>
      <c r="CF68" s="134">
        <v>142.6</v>
      </c>
      <c r="CG68" s="134">
        <v>147.9</v>
      </c>
      <c r="CH68" s="134">
        <v>148.80000000000001</v>
      </c>
      <c r="CI68" s="134">
        <v>141.1</v>
      </c>
      <c r="CJ68" s="134">
        <v>133.19999999999999</v>
      </c>
      <c r="CK68" s="134">
        <v>137.80000000000001</v>
      </c>
      <c r="CL68" s="134">
        <v>138.1</v>
      </c>
      <c r="CM68" s="134">
        <v>144.1</v>
      </c>
      <c r="CN68" s="134">
        <v>134.19999999999999</v>
      </c>
      <c r="CO68" s="134">
        <v>136.80000000000001</v>
      </c>
      <c r="CP68" s="134">
        <v>142.4</v>
      </c>
      <c r="CQ68" s="134">
        <v>146.9</v>
      </c>
      <c r="CR68" s="134">
        <v>153.9</v>
      </c>
      <c r="CS68" s="134">
        <v>157</v>
      </c>
      <c r="CT68" s="134">
        <v>146</v>
      </c>
      <c r="CU68" s="134">
        <v>121.7</v>
      </c>
      <c r="CV68" s="134">
        <v>113.7</v>
      </c>
      <c r="CW68" s="134">
        <v>118</v>
      </c>
      <c r="CX68" s="134">
        <v>136.19999999999999</v>
      </c>
      <c r="CY68" s="134">
        <v>139.9</v>
      </c>
      <c r="CZ68" s="134">
        <v>143.9</v>
      </c>
      <c r="DA68" s="134">
        <v>155.9</v>
      </c>
      <c r="DB68" s="134">
        <v>173.7</v>
      </c>
      <c r="DC68" s="134">
        <v>168.5</v>
      </c>
      <c r="DD68" s="134">
        <v>170.4</v>
      </c>
      <c r="DE68" s="134">
        <v>158.80000000000001</v>
      </c>
      <c r="DF68" s="134">
        <v>152.19999999999999</v>
      </c>
      <c r="DG68" s="134">
        <v>145.9</v>
      </c>
      <c r="DH68" s="134">
        <v>155.19999999999999</v>
      </c>
      <c r="DI68" s="134">
        <v>163.5</v>
      </c>
      <c r="DJ68" s="134">
        <v>176.7</v>
      </c>
      <c r="DK68" s="134">
        <v>171.8</v>
      </c>
      <c r="DL68" s="134">
        <v>156.9</v>
      </c>
      <c r="DM68" s="134">
        <v>185.7</v>
      </c>
      <c r="DN68" s="134">
        <v>182.3</v>
      </c>
      <c r="DO68" s="134">
        <v>193.2</v>
      </c>
      <c r="DP68" s="134">
        <v>202.2</v>
      </c>
      <c r="DQ68" s="134">
        <v>197.9</v>
      </c>
      <c r="DR68" s="134">
        <v>189.3</v>
      </c>
      <c r="DS68" s="134">
        <v>173.6</v>
      </c>
      <c r="DT68" s="134">
        <v>172.3</v>
      </c>
      <c r="DU68" s="134">
        <v>153.69999999999999</v>
      </c>
      <c r="DV68" s="134">
        <v>196.1</v>
      </c>
      <c r="DW68" s="134">
        <v>168.3</v>
      </c>
      <c r="DX68" s="134">
        <v>157.30000000000001</v>
      </c>
      <c r="DY68" s="134">
        <v>160.30000000000001</v>
      </c>
      <c r="DZ68" s="134">
        <v>164</v>
      </c>
      <c r="EA68" s="135">
        <v>181.3</v>
      </c>
      <c r="EB68" s="136">
        <v>187.4</v>
      </c>
      <c r="EC68" s="136">
        <v>185.1</v>
      </c>
      <c r="ED68" s="134">
        <v>162.69999999999999</v>
      </c>
      <c r="EE68" s="134">
        <v>160.80000000000001</v>
      </c>
      <c r="EF68" s="137">
        <v>155.69999999999999</v>
      </c>
      <c r="EG68" s="137">
        <v>166.7</v>
      </c>
      <c r="EH68" s="137">
        <v>175.8</v>
      </c>
      <c r="EI68" s="137">
        <v>164.6</v>
      </c>
      <c r="EJ68" s="136">
        <v>160.30000000000001</v>
      </c>
      <c r="EK68" s="136">
        <v>170.2</v>
      </c>
      <c r="EL68" s="147">
        <v>177.4</v>
      </c>
      <c r="EM68" s="147">
        <v>182.7</v>
      </c>
      <c r="EN68" s="147">
        <v>189.8</v>
      </c>
    </row>
    <row r="69" spans="1:144" ht="15" x14ac:dyDescent="0.25">
      <c r="A69" s="132" t="s">
        <v>1567</v>
      </c>
      <c r="B69" s="132" t="s">
        <v>1568</v>
      </c>
      <c r="C69" s="133">
        <v>0.52500000000000002</v>
      </c>
      <c r="D69" s="134">
        <v>102.1</v>
      </c>
      <c r="E69" s="134">
        <v>103.9</v>
      </c>
      <c r="F69" s="134">
        <v>106.3</v>
      </c>
      <c r="G69" s="134">
        <v>107.9</v>
      </c>
      <c r="H69" s="134">
        <v>109.9</v>
      </c>
      <c r="I69" s="134">
        <v>111.8</v>
      </c>
      <c r="J69" s="134">
        <v>114.1</v>
      </c>
      <c r="K69" s="134">
        <v>114.4</v>
      </c>
      <c r="L69" s="134">
        <v>115.6</v>
      </c>
      <c r="M69" s="134">
        <v>129.30000000000001</v>
      </c>
      <c r="N69" s="134">
        <v>134.19999999999999</v>
      </c>
      <c r="O69" s="134">
        <v>131.19999999999999</v>
      </c>
      <c r="P69" s="134">
        <v>131.6</v>
      </c>
      <c r="Q69" s="134">
        <v>130.19999999999999</v>
      </c>
      <c r="R69" s="134">
        <v>133.5</v>
      </c>
      <c r="S69" s="134">
        <v>133.6</v>
      </c>
      <c r="T69" s="134">
        <v>138.80000000000001</v>
      </c>
      <c r="U69" s="134">
        <v>131.5</v>
      </c>
      <c r="V69" s="134">
        <v>141.1</v>
      </c>
      <c r="W69" s="134">
        <v>137.30000000000001</v>
      </c>
      <c r="X69" s="134">
        <v>137</v>
      </c>
      <c r="Y69" s="134">
        <v>142.30000000000001</v>
      </c>
      <c r="Z69" s="134">
        <v>143.69999999999999</v>
      </c>
      <c r="AA69" s="134">
        <v>142.30000000000001</v>
      </c>
      <c r="AB69" s="134">
        <v>137.9</v>
      </c>
      <c r="AC69" s="134">
        <v>139.80000000000001</v>
      </c>
      <c r="AD69" s="134">
        <v>140.1</v>
      </c>
      <c r="AE69" s="134">
        <v>133.9</v>
      </c>
      <c r="AF69" s="134">
        <v>132.1</v>
      </c>
      <c r="AG69" s="134">
        <v>137.6</v>
      </c>
      <c r="AH69" s="134">
        <v>141.6</v>
      </c>
      <c r="AI69" s="134">
        <v>140.1</v>
      </c>
      <c r="AJ69" s="134">
        <v>139.19999999999999</v>
      </c>
      <c r="AK69" s="134">
        <v>133.80000000000001</v>
      </c>
      <c r="AL69" s="134">
        <v>135.30000000000001</v>
      </c>
      <c r="AM69" s="134">
        <v>136.4</v>
      </c>
      <c r="AN69" s="134">
        <v>139.4</v>
      </c>
      <c r="AO69" s="134">
        <v>134.4</v>
      </c>
      <c r="AP69" s="134">
        <v>134.1</v>
      </c>
      <c r="AQ69" s="134">
        <v>132.9</v>
      </c>
      <c r="AR69" s="134">
        <v>131.30000000000001</v>
      </c>
      <c r="AS69" s="134">
        <v>138.6</v>
      </c>
      <c r="AT69" s="134">
        <v>143.6</v>
      </c>
      <c r="AU69" s="134">
        <v>143.9</v>
      </c>
      <c r="AV69" s="134">
        <v>146.4</v>
      </c>
      <c r="AW69" s="134">
        <v>147.6</v>
      </c>
      <c r="AX69" s="134">
        <v>147.6</v>
      </c>
      <c r="AY69" s="134">
        <v>145.9</v>
      </c>
      <c r="AZ69" s="134">
        <v>148.1</v>
      </c>
      <c r="BA69" s="134">
        <v>149.9</v>
      </c>
      <c r="BB69" s="134">
        <v>140.9</v>
      </c>
      <c r="BC69" s="134">
        <v>135.5</v>
      </c>
      <c r="BD69" s="134">
        <v>132.1</v>
      </c>
      <c r="BE69" s="134">
        <v>134</v>
      </c>
      <c r="BF69" s="134">
        <v>132.4</v>
      </c>
      <c r="BG69" s="134">
        <v>135.80000000000001</v>
      </c>
      <c r="BH69" s="134">
        <v>137.30000000000001</v>
      </c>
      <c r="BI69" s="134">
        <v>143.6</v>
      </c>
      <c r="BJ69" s="134">
        <v>144.4</v>
      </c>
      <c r="BK69" s="134">
        <v>143</v>
      </c>
      <c r="BL69" s="134">
        <v>143.1</v>
      </c>
      <c r="BM69" s="134">
        <v>141.4</v>
      </c>
      <c r="BN69" s="134">
        <v>143.1</v>
      </c>
      <c r="BO69" s="134">
        <v>140.80000000000001</v>
      </c>
      <c r="BP69" s="134">
        <v>142.30000000000001</v>
      </c>
      <c r="BQ69" s="134">
        <v>144.4</v>
      </c>
      <c r="BR69" s="134">
        <v>144.30000000000001</v>
      </c>
      <c r="BS69" s="134">
        <v>144.19999999999999</v>
      </c>
      <c r="BT69" s="134">
        <v>139.4</v>
      </c>
      <c r="BU69" s="134">
        <v>142.4</v>
      </c>
      <c r="BV69" s="134">
        <v>143.4</v>
      </c>
      <c r="BW69" s="134">
        <v>141.6</v>
      </c>
      <c r="BX69" s="134">
        <v>140.4</v>
      </c>
      <c r="BY69" s="134">
        <v>143.6</v>
      </c>
      <c r="BZ69" s="134">
        <v>143.6</v>
      </c>
      <c r="CA69" s="134">
        <v>145.69999999999999</v>
      </c>
      <c r="CB69" s="134">
        <v>141.19999999999999</v>
      </c>
      <c r="CC69" s="134">
        <v>144.6</v>
      </c>
      <c r="CD69" s="134">
        <v>144.6</v>
      </c>
      <c r="CE69" s="134">
        <v>147.30000000000001</v>
      </c>
      <c r="CF69" s="134">
        <v>148.9</v>
      </c>
      <c r="CG69" s="134">
        <v>149.1</v>
      </c>
      <c r="CH69" s="134">
        <v>149.80000000000001</v>
      </c>
      <c r="CI69" s="134">
        <v>150.1</v>
      </c>
      <c r="CJ69" s="134">
        <v>150</v>
      </c>
      <c r="CK69" s="134">
        <v>150.80000000000001</v>
      </c>
      <c r="CL69" s="134">
        <v>150.69999999999999</v>
      </c>
      <c r="CM69" s="134">
        <v>149.80000000000001</v>
      </c>
      <c r="CN69" s="134">
        <v>152.9</v>
      </c>
      <c r="CO69" s="134">
        <v>154.6</v>
      </c>
      <c r="CP69" s="134">
        <v>154.80000000000001</v>
      </c>
      <c r="CQ69" s="134">
        <v>156.69999999999999</v>
      </c>
      <c r="CR69" s="134">
        <v>154.69999999999999</v>
      </c>
      <c r="CS69" s="134">
        <v>156.5</v>
      </c>
      <c r="CT69" s="134">
        <v>154.4</v>
      </c>
      <c r="CU69" s="134">
        <v>152.1</v>
      </c>
      <c r="CV69" s="134">
        <v>151</v>
      </c>
      <c r="CW69" s="134">
        <v>150.1</v>
      </c>
      <c r="CX69" s="134">
        <v>151.19999999999999</v>
      </c>
      <c r="CY69" s="134">
        <v>149.5</v>
      </c>
      <c r="CZ69" s="134">
        <v>150.30000000000001</v>
      </c>
      <c r="DA69" s="134">
        <v>150.6</v>
      </c>
      <c r="DB69" s="134">
        <v>143.80000000000001</v>
      </c>
      <c r="DC69" s="134">
        <v>131.80000000000001</v>
      </c>
      <c r="DD69" s="134">
        <v>134.1</v>
      </c>
      <c r="DE69" s="134">
        <v>136.6</v>
      </c>
      <c r="DF69" s="134">
        <v>139.6</v>
      </c>
      <c r="DG69" s="134">
        <v>132.9</v>
      </c>
      <c r="DH69" s="134">
        <v>135.30000000000001</v>
      </c>
      <c r="DI69" s="134">
        <v>134.69999999999999</v>
      </c>
      <c r="DJ69" s="134">
        <v>135.80000000000001</v>
      </c>
      <c r="DK69" s="134">
        <v>138.5</v>
      </c>
      <c r="DL69" s="134">
        <v>139.1</v>
      </c>
      <c r="DM69" s="134">
        <v>154.69999999999999</v>
      </c>
      <c r="DN69" s="134">
        <v>155.6</v>
      </c>
      <c r="DO69" s="134">
        <v>155.80000000000001</v>
      </c>
      <c r="DP69" s="134">
        <v>155.80000000000001</v>
      </c>
      <c r="DQ69" s="134">
        <v>163.80000000000001</v>
      </c>
      <c r="DR69" s="134">
        <v>164.1</v>
      </c>
      <c r="DS69" s="134">
        <v>164.5</v>
      </c>
      <c r="DT69" s="134">
        <v>162.5</v>
      </c>
      <c r="DU69" s="134">
        <v>162.6</v>
      </c>
      <c r="DV69" s="134">
        <v>163.69999999999999</v>
      </c>
      <c r="DW69" s="134">
        <v>167.8</v>
      </c>
      <c r="DX69" s="134">
        <v>170.2</v>
      </c>
      <c r="DY69" s="134">
        <v>170.4</v>
      </c>
      <c r="DZ69" s="134">
        <v>173.1</v>
      </c>
      <c r="EA69" s="135">
        <v>174</v>
      </c>
      <c r="EB69" s="136">
        <v>174.5</v>
      </c>
      <c r="EC69" s="136">
        <v>174.6</v>
      </c>
      <c r="ED69" s="134">
        <v>174.7</v>
      </c>
      <c r="EE69" s="134">
        <v>172.9</v>
      </c>
      <c r="EF69" s="137">
        <v>168.6</v>
      </c>
      <c r="EG69" s="137">
        <v>170.8</v>
      </c>
      <c r="EH69" s="137">
        <v>172.3</v>
      </c>
      <c r="EI69" s="137">
        <v>174.2</v>
      </c>
      <c r="EJ69" s="136">
        <v>174.4</v>
      </c>
      <c r="EK69" s="136">
        <v>171.1</v>
      </c>
      <c r="EL69" s="147">
        <v>169.2</v>
      </c>
      <c r="EM69" s="147">
        <v>167.2</v>
      </c>
      <c r="EN69" s="147">
        <v>166.3</v>
      </c>
    </row>
    <row r="70" spans="1:144" ht="15" x14ac:dyDescent="0.25">
      <c r="A70" s="132" t="s">
        <v>1569</v>
      </c>
      <c r="B70" s="132" t="s">
        <v>1570</v>
      </c>
      <c r="C70" s="133">
        <v>0.42181999999999997</v>
      </c>
      <c r="D70" s="134">
        <v>112.9</v>
      </c>
      <c r="E70" s="134">
        <v>113.9</v>
      </c>
      <c r="F70" s="134">
        <v>115.3</v>
      </c>
      <c r="G70" s="134">
        <v>116.7</v>
      </c>
      <c r="H70" s="134">
        <v>116.4</v>
      </c>
      <c r="I70" s="134">
        <v>116.4</v>
      </c>
      <c r="J70" s="134">
        <v>109.9</v>
      </c>
      <c r="K70" s="134">
        <v>116.9</v>
      </c>
      <c r="L70" s="134">
        <v>112.8</v>
      </c>
      <c r="M70" s="134">
        <v>112.5</v>
      </c>
      <c r="N70" s="134">
        <v>115.6</v>
      </c>
      <c r="O70" s="134">
        <v>115.9</v>
      </c>
      <c r="P70" s="134">
        <v>118.6</v>
      </c>
      <c r="Q70" s="134">
        <v>119.3</v>
      </c>
      <c r="R70" s="134">
        <v>117.5</v>
      </c>
      <c r="S70" s="134">
        <v>120.7</v>
      </c>
      <c r="T70" s="134">
        <v>120.8</v>
      </c>
      <c r="U70" s="134">
        <v>120.4</v>
      </c>
      <c r="V70" s="134">
        <v>118.9</v>
      </c>
      <c r="W70" s="134">
        <v>122.2</v>
      </c>
      <c r="X70" s="134">
        <v>121.8</v>
      </c>
      <c r="Y70" s="134">
        <v>123.1</v>
      </c>
      <c r="Z70" s="134">
        <v>122.6</v>
      </c>
      <c r="AA70" s="134">
        <v>119.5</v>
      </c>
      <c r="AB70" s="134">
        <v>122.3</v>
      </c>
      <c r="AC70" s="134">
        <v>125.7</v>
      </c>
      <c r="AD70" s="134">
        <v>128.1</v>
      </c>
      <c r="AE70" s="134">
        <v>128.9</v>
      </c>
      <c r="AF70" s="134">
        <v>127.4</v>
      </c>
      <c r="AG70" s="134">
        <v>121.2</v>
      </c>
      <c r="AH70" s="134">
        <v>122.1</v>
      </c>
      <c r="AI70" s="134">
        <v>122</v>
      </c>
      <c r="AJ70" s="134">
        <v>125.3</v>
      </c>
      <c r="AK70" s="134">
        <v>127.7</v>
      </c>
      <c r="AL70" s="134">
        <v>128.6</v>
      </c>
      <c r="AM70" s="134">
        <v>128.9</v>
      </c>
      <c r="AN70" s="134">
        <v>130.1</v>
      </c>
      <c r="AO70" s="134">
        <v>133.6</v>
      </c>
      <c r="AP70" s="134">
        <v>133.19999999999999</v>
      </c>
      <c r="AQ70" s="134">
        <v>135.1</v>
      </c>
      <c r="AR70" s="134">
        <v>132.19999999999999</v>
      </c>
      <c r="AS70" s="134">
        <v>126.3</v>
      </c>
      <c r="AT70" s="134">
        <v>124.3</v>
      </c>
      <c r="AU70" s="134">
        <v>125.2</v>
      </c>
      <c r="AV70" s="134">
        <v>128.80000000000001</v>
      </c>
      <c r="AW70" s="134">
        <v>131.19999999999999</v>
      </c>
      <c r="AX70" s="134">
        <v>132.9</v>
      </c>
      <c r="AY70" s="134">
        <v>133.69999999999999</v>
      </c>
      <c r="AZ70" s="134">
        <v>132.19999999999999</v>
      </c>
      <c r="BA70" s="134">
        <v>121.2</v>
      </c>
      <c r="BB70" s="134">
        <v>118.9</v>
      </c>
      <c r="BC70" s="134">
        <v>117.9</v>
      </c>
      <c r="BD70" s="134">
        <v>113.7</v>
      </c>
      <c r="BE70" s="134">
        <v>112.9</v>
      </c>
      <c r="BF70" s="134">
        <v>112.8</v>
      </c>
      <c r="BG70" s="134">
        <v>112.9</v>
      </c>
      <c r="BH70" s="134">
        <v>114.7</v>
      </c>
      <c r="BI70" s="134">
        <v>119.8</v>
      </c>
      <c r="BJ70" s="134">
        <v>119.3</v>
      </c>
      <c r="BK70" s="134">
        <v>118.8</v>
      </c>
      <c r="BL70" s="134">
        <v>118.9</v>
      </c>
      <c r="BM70" s="134">
        <v>118.4</v>
      </c>
      <c r="BN70" s="134">
        <v>124</v>
      </c>
      <c r="BO70" s="134">
        <v>123.5</v>
      </c>
      <c r="BP70" s="134">
        <v>122.7</v>
      </c>
      <c r="BQ70" s="134">
        <v>122.2</v>
      </c>
      <c r="BR70" s="134">
        <v>121.9</v>
      </c>
      <c r="BS70" s="134">
        <v>123.5</v>
      </c>
      <c r="BT70" s="134">
        <v>123.2</v>
      </c>
      <c r="BU70" s="134">
        <v>124.6</v>
      </c>
      <c r="BV70" s="134">
        <v>121.7</v>
      </c>
      <c r="BW70" s="134">
        <v>123.9</v>
      </c>
      <c r="BX70" s="134">
        <v>128.6</v>
      </c>
      <c r="BY70" s="134">
        <v>138.80000000000001</v>
      </c>
      <c r="BZ70" s="134">
        <v>143</v>
      </c>
      <c r="CA70" s="134">
        <v>143.19999999999999</v>
      </c>
      <c r="CB70" s="134">
        <v>137.9</v>
      </c>
      <c r="CC70" s="134">
        <v>126.2</v>
      </c>
      <c r="CD70" s="134">
        <v>124.1</v>
      </c>
      <c r="CE70" s="134">
        <v>125.6</v>
      </c>
      <c r="CF70" s="134">
        <v>129.69999999999999</v>
      </c>
      <c r="CG70" s="134">
        <v>138</v>
      </c>
      <c r="CH70" s="134">
        <v>140.80000000000001</v>
      </c>
      <c r="CI70" s="134">
        <v>133.1</v>
      </c>
      <c r="CJ70" s="134">
        <v>139.69999999999999</v>
      </c>
      <c r="CK70" s="134">
        <v>142.6</v>
      </c>
      <c r="CL70" s="134">
        <v>150.4</v>
      </c>
      <c r="CM70" s="134">
        <v>143</v>
      </c>
      <c r="CN70" s="134">
        <v>144.9</v>
      </c>
      <c r="CO70" s="134">
        <v>141.5</v>
      </c>
      <c r="CP70" s="134">
        <v>141.6</v>
      </c>
      <c r="CQ70" s="134">
        <v>150.30000000000001</v>
      </c>
      <c r="CR70" s="134">
        <v>147.4</v>
      </c>
      <c r="CS70" s="134">
        <v>161.4</v>
      </c>
      <c r="CT70" s="134">
        <v>163.30000000000001</v>
      </c>
      <c r="CU70" s="134">
        <v>153.6</v>
      </c>
      <c r="CV70" s="134">
        <v>148.80000000000001</v>
      </c>
      <c r="CW70" s="134">
        <v>146.1</v>
      </c>
      <c r="CX70" s="134">
        <v>148.69999999999999</v>
      </c>
      <c r="CY70" s="134">
        <v>147.1</v>
      </c>
      <c r="CZ70" s="134">
        <v>152.80000000000001</v>
      </c>
      <c r="DA70" s="134">
        <v>150.6</v>
      </c>
      <c r="DB70" s="134">
        <v>147.19999999999999</v>
      </c>
      <c r="DC70" s="134">
        <v>147.6</v>
      </c>
      <c r="DD70" s="134">
        <v>148.5</v>
      </c>
      <c r="DE70" s="134">
        <v>145.6</v>
      </c>
      <c r="DF70" s="134">
        <v>155.6</v>
      </c>
      <c r="DG70" s="134">
        <v>145.6</v>
      </c>
      <c r="DH70" s="134">
        <v>159.80000000000001</v>
      </c>
      <c r="DI70" s="134">
        <v>172.3</v>
      </c>
      <c r="DJ70" s="134">
        <v>174.1</v>
      </c>
      <c r="DK70" s="134">
        <v>162.6</v>
      </c>
      <c r="DL70" s="134">
        <v>164</v>
      </c>
      <c r="DM70" s="134">
        <v>164.2</v>
      </c>
      <c r="DN70" s="134">
        <v>149.6</v>
      </c>
      <c r="DO70" s="134">
        <v>153.4</v>
      </c>
      <c r="DP70" s="134">
        <v>146.9</v>
      </c>
      <c r="DQ70" s="134">
        <v>159.19999999999999</v>
      </c>
      <c r="DR70" s="134">
        <v>165.8</v>
      </c>
      <c r="DS70" s="134">
        <v>163.5</v>
      </c>
      <c r="DT70" s="134">
        <v>174.4</v>
      </c>
      <c r="DU70" s="134">
        <v>193.6</v>
      </c>
      <c r="DV70" s="134">
        <v>194.5</v>
      </c>
      <c r="DW70" s="134">
        <v>190.5</v>
      </c>
      <c r="DX70" s="134">
        <v>190.8</v>
      </c>
      <c r="DY70" s="134">
        <v>176.8</v>
      </c>
      <c r="DZ70" s="134">
        <v>161.19999999999999</v>
      </c>
      <c r="EA70" s="135">
        <v>163.69999999999999</v>
      </c>
      <c r="EB70" s="136">
        <v>160.80000000000001</v>
      </c>
      <c r="EC70" s="136">
        <v>169.6</v>
      </c>
      <c r="ED70" s="134">
        <v>180.1</v>
      </c>
      <c r="EE70" s="134">
        <v>179.2</v>
      </c>
      <c r="EF70" s="137">
        <v>183.4</v>
      </c>
      <c r="EG70" s="137">
        <v>195.7</v>
      </c>
      <c r="EH70" s="137">
        <v>199.5</v>
      </c>
      <c r="EI70" s="137">
        <v>192</v>
      </c>
      <c r="EJ70" s="136">
        <v>135.4</v>
      </c>
      <c r="EK70" s="136">
        <v>126.5</v>
      </c>
      <c r="EL70" s="147">
        <v>164.3</v>
      </c>
      <c r="EM70" s="147">
        <v>159.6</v>
      </c>
      <c r="EN70" s="147">
        <v>157.4</v>
      </c>
    </row>
    <row r="71" spans="1:144" ht="15" x14ac:dyDescent="0.25">
      <c r="A71" s="132" t="s">
        <v>1571</v>
      </c>
      <c r="B71" s="132" t="s">
        <v>1572</v>
      </c>
      <c r="C71" s="133">
        <v>0.44094</v>
      </c>
      <c r="D71" s="134">
        <v>104.8</v>
      </c>
      <c r="E71" s="134">
        <v>105.6</v>
      </c>
      <c r="F71" s="134">
        <v>107.9</v>
      </c>
      <c r="G71" s="134">
        <v>107.9</v>
      </c>
      <c r="H71" s="134">
        <v>107.9</v>
      </c>
      <c r="I71" s="134">
        <v>108.6</v>
      </c>
      <c r="J71" s="134">
        <v>110.2</v>
      </c>
      <c r="K71" s="134">
        <v>111</v>
      </c>
      <c r="L71" s="134">
        <v>111.7</v>
      </c>
      <c r="M71" s="134">
        <v>112.5</v>
      </c>
      <c r="N71" s="134">
        <v>113</v>
      </c>
      <c r="O71" s="134">
        <v>115.5</v>
      </c>
      <c r="P71" s="134">
        <v>117.1</v>
      </c>
      <c r="Q71" s="134">
        <v>117.8</v>
      </c>
      <c r="R71" s="134">
        <v>118.6</v>
      </c>
      <c r="S71" s="134">
        <v>118.4</v>
      </c>
      <c r="T71" s="134">
        <v>119.4</v>
      </c>
      <c r="U71" s="134">
        <v>120.9</v>
      </c>
      <c r="V71" s="134">
        <v>121.9</v>
      </c>
      <c r="W71" s="134">
        <v>123.2</v>
      </c>
      <c r="X71" s="134">
        <v>122.5</v>
      </c>
      <c r="Y71" s="134">
        <v>122.5</v>
      </c>
      <c r="Z71" s="134">
        <v>123</v>
      </c>
      <c r="AA71" s="134">
        <v>123.9</v>
      </c>
      <c r="AB71" s="134">
        <v>124.5</v>
      </c>
      <c r="AC71" s="134">
        <v>125.6</v>
      </c>
      <c r="AD71" s="134">
        <v>127.2</v>
      </c>
      <c r="AE71" s="134">
        <v>126.7</v>
      </c>
      <c r="AF71" s="134">
        <v>126.9</v>
      </c>
      <c r="AG71" s="134">
        <v>127</v>
      </c>
      <c r="AH71" s="134">
        <v>127.9</v>
      </c>
      <c r="AI71" s="134">
        <v>130.69999999999999</v>
      </c>
      <c r="AJ71" s="134">
        <v>131</v>
      </c>
      <c r="AK71" s="134">
        <v>129.19999999999999</v>
      </c>
      <c r="AL71" s="134">
        <v>134.80000000000001</v>
      </c>
      <c r="AM71" s="134">
        <v>137.69999999999999</v>
      </c>
      <c r="AN71" s="134">
        <v>135.1</v>
      </c>
      <c r="AO71" s="134">
        <v>135.1</v>
      </c>
      <c r="AP71" s="134">
        <v>135.1</v>
      </c>
      <c r="AQ71" s="134">
        <v>134.6</v>
      </c>
      <c r="AR71" s="134">
        <v>134.69999999999999</v>
      </c>
      <c r="AS71" s="134">
        <v>135.1</v>
      </c>
      <c r="AT71" s="134">
        <v>136.6</v>
      </c>
      <c r="AU71" s="134">
        <v>135.80000000000001</v>
      </c>
      <c r="AV71" s="134">
        <v>134.80000000000001</v>
      </c>
      <c r="AW71" s="134">
        <v>134.4</v>
      </c>
      <c r="AX71" s="134">
        <v>134.1</v>
      </c>
      <c r="AY71" s="134">
        <v>133.6</v>
      </c>
      <c r="AZ71" s="134">
        <v>133.6</v>
      </c>
      <c r="BA71" s="134">
        <v>134.80000000000001</v>
      </c>
      <c r="BB71" s="134">
        <v>135.69999999999999</v>
      </c>
      <c r="BC71" s="134">
        <v>133</v>
      </c>
      <c r="BD71" s="134">
        <v>138.5</v>
      </c>
      <c r="BE71" s="134">
        <v>135.4</v>
      </c>
      <c r="BF71" s="134">
        <v>132.5</v>
      </c>
      <c r="BG71" s="134">
        <v>132.6</v>
      </c>
      <c r="BH71" s="134">
        <v>133</v>
      </c>
      <c r="BI71" s="134">
        <v>132.9</v>
      </c>
      <c r="BJ71" s="134">
        <v>132.1</v>
      </c>
      <c r="BK71" s="134">
        <v>132.1</v>
      </c>
      <c r="BL71" s="134">
        <v>131.9</v>
      </c>
      <c r="BM71" s="134">
        <v>131.9</v>
      </c>
      <c r="BN71" s="134">
        <v>131.9</v>
      </c>
      <c r="BO71" s="134">
        <v>131.9</v>
      </c>
      <c r="BP71" s="134">
        <v>131.9</v>
      </c>
      <c r="BQ71" s="134">
        <v>131.9</v>
      </c>
      <c r="BR71" s="134">
        <v>131.9</v>
      </c>
      <c r="BS71" s="134">
        <v>131.9</v>
      </c>
      <c r="BT71" s="134">
        <v>131.9</v>
      </c>
      <c r="BU71" s="134">
        <v>131.9</v>
      </c>
      <c r="BV71" s="134">
        <v>131.9</v>
      </c>
      <c r="BW71" s="134">
        <v>131.9</v>
      </c>
      <c r="BX71" s="134">
        <v>131.9</v>
      </c>
      <c r="BY71" s="134">
        <v>131.9</v>
      </c>
      <c r="BZ71" s="134">
        <v>131.9</v>
      </c>
      <c r="CA71" s="134">
        <v>131.9</v>
      </c>
      <c r="CB71" s="134">
        <v>132.6</v>
      </c>
      <c r="CC71" s="134">
        <v>133.5</v>
      </c>
      <c r="CD71" s="134">
        <v>133.19999999999999</v>
      </c>
      <c r="CE71" s="134">
        <v>130.30000000000001</v>
      </c>
      <c r="CF71" s="134">
        <v>129.80000000000001</v>
      </c>
      <c r="CG71" s="134">
        <v>130.30000000000001</v>
      </c>
      <c r="CH71" s="134">
        <v>129.1</v>
      </c>
      <c r="CI71" s="134">
        <v>126.1</v>
      </c>
      <c r="CJ71" s="134">
        <v>127.3</v>
      </c>
      <c r="CK71" s="134">
        <v>127.8</v>
      </c>
      <c r="CL71" s="134">
        <v>129.5</v>
      </c>
      <c r="CM71" s="134">
        <v>129.5</v>
      </c>
      <c r="CN71" s="134">
        <v>130.30000000000001</v>
      </c>
      <c r="CO71" s="134">
        <v>129.5</v>
      </c>
      <c r="CP71" s="134">
        <v>129.5</v>
      </c>
      <c r="CQ71" s="134">
        <v>130.1</v>
      </c>
      <c r="CR71" s="134">
        <v>135.6</v>
      </c>
      <c r="CS71" s="134">
        <v>136.9</v>
      </c>
      <c r="CT71" s="134">
        <v>139</v>
      </c>
      <c r="CU71" s="134">
        <v>138.69999999999999</v>
      </c>
      <c r="CV71" s="134">
        <v>146.19999999999999</v>
      </c>
      <c r="CW71" s="134">
        <v>147.9</v>
      </c>
      <c r="CX71" s="134">
        <v>147.9</v>
      </c>
      <c r="CY71" s="134">
        <v>145.6</v>
      </c>
      <c r="CZ71" s="134">
        <v>143.30000000000001</v>
      </c>
      <c r="DA71" s="134">
        <v>141.4</v>
      </c>
      <c r="DB71" s="134">
        <v>156.19999999999999</v>
      </c>
      <c r="DC71" s="134">
        <v>170.4</v>
      </c>
      <c r="DD71" s="134">
        <v>169.8</v>
      </c>
      <c r="DE71" s="134">
        <v>171.2</v>
      </c>
      <c r="DF71" s="134">
        <v>171.5</v>
      </c>
      <c r="DG71" s="134">
        <v>171.5</v>
      </c>
      <c r="DH71" s="134">
        <v>171.5</v>
      </c>
      <c r="DI71" s="134">
        <v>171.5</v>
      </c>
      <c r="DJ71" s="134">
        <v>171.9</v>
      </c>
      <c r="DK71" s="134">
        <v>172</v>
      </c>
      <c r="DL71" s="134">
        <v>172.3</v>
      </c>
      <c r="DM71" s="134">
        <v>172.7</v>
      </c>
      <c r="DN71" s="134">
        <v>172.9</v>
      </c>
      <c r="DO71" s="134">
        <v>173.5</v>
      </c>
      <c r="DP71" s="134">
        <v>172.9</v>
      </c>
      <c r="DQ71" s="134">
        <v>172.9</v>
      </c>
      <c r="DR71" s="134">
        <v>173.7</v>
      </c>
      <c r="DS71" s="134">
        <v>173.7</v>
      </c>
      <c r="DT71" s="134">
        <v>173.7</v>
      </c>
      <c r="DU71" s="134">
        <v>173.7</v>
      </c>
      <c r="DV71" s="134">
        <v>173.7</v>
      </c>
      <c r="DW71" s="134">
        <v>178.6</v>
      </c>
      <c r="DX71" s="134">
        <v>180.5</v>
      </c>
      <c r="DY71" s="134">
        <v>181.1</v>
      </c>
      <c r="DZ71" s="134">
        <v>185.3</v>
      </c>
      <c r="EA71" s="135">
        <v>184.3</v>
      </c>
      <c r="EB71" s="136">
        <v>184.3</v>
      </c>
      <c r="EC71" s="136">
        <v>185.2</v>
      </c>
      <c r="ED71" s="134">
        <v>188.6</v>
      </c>
      <c r="EE71" s="134">
        <v>190.5</v>
      </c>
      <c r="EF71" s="137">
        <v>190.9</v>
      </c>
      <c r="EG71" s="137">
        <v>191.3</v>
      </c>
      <c r="EH71" s="137">
        <v>191.3</v>
      </c>
      <c r="EI71" s="137">
        <v>190.3</v>
      </c>
      <c r="EJ71" s="136">
        <v>190.5</v>
      </c>
      <c r="EK71" s="136">
        <v>190.7</v>
      </c>
      <c r="EL71" s="147">
        <v>189</v>
      </c>
      <c r="EM71" s="147">
        <v>187.1</v>
      </c>
      <c r="EN71" s="147">
        <v>180</v>
      </c>
    </row>
    <row r="72" spans="1:144" ht="15" x14ac:dyDescent="0.25">
      <c r="A72" s="132" t="s">
        <v>1573</v>
      </c>
      <c r="B72" s="132" t="s">
        <v>1574</v>
      </c>
      <c r="C72" s="133">
        <v>0.16159000000000001</v>
      </c>
      <c r="D72" s="134">
        <v>103.5</v>
      </c>
      <c r="E72" s="134">
        <v>103.6</v>
      </c>
      <c r="F72" s="134">
        <v>103.4</v>
      </c>
      <c r="G72" s="134">
        <v>103.2</v>
      </c>
      <c r="H72" s="134">
        <v>103.2</v>
      </c>
      <c r="I72" s="134">
        <v>103.2</v>
      </c>
      <c r="J72" s="134">
        <v>103.2</v>
      </c>
      <c r="K72" s="134">
        <v>103.2</v>
      </c>
      <c r="L72" s="134">
        <v>103.2</v>
      </c>
      <c r="M72" s="134">
        <v>103.6</v>
      </c>
      <c r="N72" s="134">
        <v>103.6</v>
      </c>
      <c r="O72" s="134">
        <v>105.5</v>
      </c>
      <c r="P72" s="134">
        <v>105.5</v>
      </c>
      <c r="Q72" s="134">
        <v>108</v>
      </c>
      <c r="R72" s="134">
        <v>107.6</v>
      </c>
      <c r="S72" s="134">
        <v>112.3</v>
      </c>
      <c r="T72" s="134">
        <v>113.1</v>
      </c>
      <c r="U72" s="134">
        <v>112.6</v>
      </c>
      <c r="V72" s="134">
        <v>112.7</v>
      </c>
      <c r="W72" s="134">
        <v>115.6</v>
      </c>
      <c r="X72" s="134">
        <v>116.4</v>
      </c>
      <c r="Y72" s="134">
        <v>116.7</v>
      </c>
      <c r="Z72" s="134">
        <v>116.3</v>
      </c>
      <c r="AA72" s="134">
        <v>115.9</v>
      </c>
      <c r="AB72" s="134">
        <v>116.3</v>
      </c>
      <c r="AC72" s="134">
        <v>117.7</v>
      </c>
      <c r="AD72" s="134">
        <v>117.7</v>
      </c>
      <c r="AE72" s="134">
        <v>119.4</v>
      </c>
      <c r="AF72" s="134">
        <v>123.1</v>
      </c>
      <c r="AG72" s="134">
        <v>122.8</v>
      </c>
      <c r="AH72" s="134">
        <v>122.9</v>
      </c>
      <c r="AI72" s="134">
        <v>121.9</v>
      </c>
      <c r="AJ72" s="134">
        <v>120.2</v>
      </c>
      <c r="AK72" s="134">
        <v>119.5</v>
      </c>
      <c r="AL72" s="134">
        <v>119.7</v>
      </c>
      <c r="AM72" s="134">
        <v>119.7</v>
      </c>
      <c r="AN72" s="134">
        <v>118.5</v>
      </c>
      <c r="AO72" s="134">
        <v>117.5</v>
      </c>
      <c r="AP72" s="134">
        <v>115.5</v>
      </c>
      <c r="AQ72" s="134">
        <v>118.3</v>
      </c>
      <c r="AR72" s="134">
        <v>119.6</v>
      </c>
      <c r="AS72" s="134">
        <v>118.8</v>
      </c>
      <c r="AT72" s="134">
        <v>118.6</v>
      </c>
      <c r="AU72" s="134">
        <v>118.1</v>
      </c>
      <c r="AV72" s="134">
        <v>123.7</v>
      </c>
      <c r="AW72" s="134">
        <v>124.2</v>
      </c>
      <c r="AX72" s="134">
        <v>124.1</v>
      </c>
      <c r="AY72" s="134">
        <v>124.4</v>
      </c>
      <c r="AZ72" s="134">
        <v>126.1</v>
      </c>
      <c r="BA72" s="134">
        <v>125.5</v>
      </c>
      <c r="BB72" s="134">
        <v>126.5</v>
      </c>
      <c r="BC72" s="134">
        <v>127</v>
      </c>
      <c r="BD72" s="134">
        <v>127</v>
      </c>
      <c r="BE72" s="134">
        <v>127</v>
      </c>
      <c r="BF72" s="134">
        <v>127.1</v>
      </c>
      <c r="BG72" s="134">
        <v>127.3</v>
      </c>
      <c r="BH72" s="134">
        <v>126.9</v>
      </c>
      <c r="BI72" s="134">
        <v>128</v>
      </c>
      <c r="BJ72" s="134">
        <v>128.19999999999999</v>
      </c>
      <c r="BK72" s="134">
        <v>128.1</v>
      </c>
      <c r="BL72" s="134">
        <v>142.6</v>
      </c>
      <c r="BM72" s="134">
        <v>146.4</v>
      </c>
      <c r="BN72" s="134">
        <v>146.4</v>
      </c>
      <c r="BO72" s="134">
        <v>146.80000000000001</v>
      </c>
      <c r="BP72" s="134">
        <v>148.30000000000001</v>
      </c>
      <c r="BQ72" s="134">
        <v>148.1</v>
      </c>
      <c r="BR72" s="134">
        <v>148.19999999999999</v>
      </c>
      <c r="BS72" s="134">
        <v>149.69999999999999</v>
      </c>
      <c r="BT72" s="134">
        <v>149.30000000000001</v>
      </c>
      <c r="BU72" s="134">
        <v>149.69999999999999</v>
      </c>
      <c r="BV72" s="134">
        <v>149.4</v>
      </c>
      <c r="BW72" s="134">
        <v>148.6</v>
      </c>
      <c r="BX72" s="134">
        <v>146.9</v>
      </c>
      <c r="BY72" s="134">
        <v>146.30000000000001</v>
      </c>
      <c r="BZ72" s="134">
        <v>147.9</v>
      </c>
      <c r="CA72" s="134">
        <v>147.4</v>
      </c>
      <c r="CB72" s="134">
        <v>145.5</v>
      </c>
      <c r="CC72" s="134">
        <v>150.5</v>
      </c>
      <c r="CD72" s="134">
        <v>151.4</v>
      </c>
      <c r="CE72" s="134">
        <v>152.9</v>
      </c>
      <c r="CF72" s="134">
        <v>152.9</v>
      </c>
      <c r="CG72" s="134">
        <v>152.9</v>
      </c>
      <c r="CH72" s="134">
        <v>152.9</v>
      </c>
      <c r="CI72" s="134">
        <v>152.9</v>
      </c>
      <c r="CJ72" s="134">
        <v>150.69999999999999</v>
      </c>
      <c r="CK72" s="134">
        <v>150.30000000000001</v>
      </c>
      <c r="CL72" s="134">
        <v>153.9</v>
      </c>
      <c r="CM72" s="134">
        <v>157.4</v>
      </c>
      <c r="CN72" s="134">
        <v>159.69999999999999</v>
      </c>
      <c r="CO72" s="134">
        <v>161.5</v>
      </c>
      <c r="CP72" s="134">
        <v>161.5</v>
      </c>
      <c r="CQ72" s="134">
        <v>159.19999999999999</v>
      </c>
      <c r="CR72" s="134">
        <v>156.80000000000001</v>
      </c>
      <c r="CS72" s="134">
        <v>155.9</v>
      </c>
      <c r="CT72" s="134">
        <v>164.3</v>
      </c>
      <c r="CU72" s="134">
        <v>177.7</v>
      </c>
      <c r="CV72" s="134">
        <v>174.7</v>
      </c>
      <c r="CW72" s="134">
        <v>174.9</v>
      </c>
      <c r="CX72" s="134">
        <v>166.6</v>
      </c>
      <c r="CY72" s="134">
        <v>166.6</v>
      </c>
      <c r="CZ72" s="134">
        <v>165.1</v>
      </c>
      <c r="DA72" s="134">
        <v>152.80000000000001</v>
      </c>
      <c r="DB72" s="134">
        <v>140.6</v>
      </c>
      <c r="DC72" s="134">
        <v>145.30000000000001</v>
      </c>
      <c r="DD72" s="134">
        <v>159.6</v>
      </c>
      <c r="DE72" s="134">
        <v>166.5</v>
      </c>
      <c r="DF72" s="134">
        <v>174.6</v>
      </c>
      <c r="DG72" s="134">
        <v>170</v>
      </c>
      <c r="DH72" s="134">
        <v>165.9</v>
      </c>
      <c r="DI72" s="134">
        <v>169.5</v>
      </c>
      <c r="DJ72" s="134">
        <v>169.3</v>
      </c>
      <c r="DK72" s="134">
        <v>163.9</v>
      </c>
      <c r="DL72" s="134">
        <v>164.1</v>
      </c>
      <c r="DM72" s="134">
        <v>163.30000000000001</v>
      </c>
      <c r="DN72" s="134">
        <v>166.9</v>
      </c>
      <c r="DO72" s="134">
        <v>166.3</v>
      </c>
      <c r="DP72" s="134">
        <v>159.4</v>
      </c>
      <c r="DQ72" s="134">
        <v>161.69999999999999</v>
      </c>
      <c r="DR72" s="134">
        <v>160.4</v>
      </c>
      <c r="DS72" s="134">
        <v>155.5</v>
      </c>
      <c r="DT72" s="134">
        <v>156.30000000000001</v>
      </c>
      <c r="DU72" s="134">
        <v>155</v>
      </c>
      <c r="DV72" s="134">
        <v>156</v>
      </c>
      <c r="DW72" s="134">
        <v>160.6</v>
      </c>
      <c r="DX72" s="134">
        <v>155.5</v>
      </c>
      <c r="DY72" s="134">
        <v>155</v>
      </c>
      <c r="DZ72" s="134">
        <v>154.69999999999999</v>
      </c>
      <c r="EA72" s="135">
        <v>156.4</v>
      </c>
      <c r="EB72" s="136">
        <v>158.69999999999999</v>
      </c>
      <c r="EC72" s="136">
        <v>155.5</v>
      </c>
      <c r="ED72" s="134">
        <v>158.5</v>
      </c>
      <c r="EE72" s="134">
        <v>160.9</v>
      </c>
      <c r="EF72" s="137">
        <v>163.69999999999999</v>
      </c>
      <c r="EG72" s="137">
        <v>162.80000000000001</v>
      </c>
      <c r="EH72" s="137">
        <v>165.7</v>
      </c>
      <c r="EI72" s="137">
        <v>167.6</v>
      </c>
      <c r="EJ72" s="136">
        <v>165</v>
      </c>
      <c r="EK72" s="136">
        <v>169</v>
      </c>
      <c r="EL72" s="147">
        <v>168</v>
      </c>
      <c r="EM72" s="147">
        <v>167.9</v>
      </c>
      <c r="EN72" s="147">
        <v>165.8</v>
      </c>
    </row>
    <row r="73" spans="1:144" ht="15" x14ac:dyDescent="0.25">
      <c r="A73" s="132" t="s">
        <v>1575</v>
      </c>
      <c r="B73" s="132" t="s">
        <v>1576</v>
      </c>
      <c r="C73" s="133">
        <v>0.55906</v>
      </c>
      <c r="D73" s="134">
        <v>108.8</v>
      </c>
      <c r="E73" s="134">
        <v>115.5</v>
      </c>
      <c r="F73" s="134">
        <v>120.5</v>
      </c>
      <c r="G73" s="134">
        <v>117.5</v>
      </c>
      <c r="H73" s="134">
        <v>113.5</v>
      </c>
      <c r="I73" s="134">
        <v>121.4</v>
      </c>
      <c r="J73" s="134">
        <v>113.6</v>
      </c>
      <c r="K73" s="134">
        <v>105.6</v>
      </c>
      <c r="L73" s="134">
        <v>112</v>
      </c>
      <c r="M73" s="134">
        <v>127.9</v>
      </c>
      <c r="N73" s="134">
        <v>133.9</v>
      </c>
      <c r="O73" s="134">
        <v>127.3</v>
      </c>
      <c r="P73" s="134">
        <v>119.1</v>
      </c>
      <c r="Q73" s="134">
        <v>129.69999999999999</v>
      </c>
      <c r="R73" s="134">
        <v>149.69999999999999</v>
      </c>
      <c r="S73" s="134">
        <v>134.80000000000001</v>
      </c>
      <c r="T73" s="134">
        <v>135.69999999999999</v>
      </c>
      <c r="U73" s="134">
        <v>127.1</v>
      </c>
      <c r="V73" s="134">
        <v>125.1</v>
      </c>
      <c r="W73" s="134">
        <v>118.7</v>
      </c>
      <c r="X73" s="134">
        <v>127.8</v>
      </c>
      <c r="Y73" s="134">
        <v>143.30000000000001</v>
      </c>
      <c r="Z73" s="134">
        <v>131.69999999999999</v>
      </c>
      <c r="AA73" s="134">
        <v>129</v>
      </c>
      <c r="AB73" s="134">
        <v>119.5</v>
      </c>
      <c r="AC73" s="134">
        <v>140.6</v>
      </c>
      <c r="AD73" s="134">
        <v>146.80000000000001</v>
      </c>
      <c r="AE73" s="134">
        <v>145.1</v>
      </c>
      <c r="AF73" s="134">
        <v>145.1</v>
      </c>
      <c r="AG73" s="134">
        <v>139.4</v>
      </c>
      <c r="AH73" s="134">
        <v>142.19999999999999</v>
      </c>
      <c r="AI73" s="134">
        <v>140</v>
      </c>
      <c r="AJ73" s="134">
        <v>115.8</v>
      </c>
      <c r="AK73" s="134">
        <v>122.1</v>
      </c>
      <c r="AL73" s="134">
        <v>123</v>
      </c>
      <c r="AM73" s="134">
        <v>124.5</v>
      </c>
      <c r="AN73" s="134">
        <v>128</v>
      </c>
      <c r="AO73" s="134">
        <v>144.5</v>
      </c>
      <c r="AP73" s="134">
        <v>135.30000000000001</v>
      </c>
      <c r="AQ73" s="134">
        <v>131.4</v>
      </c>
      <c r="AR73" s="134">
        <v>124.3</v>
      </c>
      <c r="AS73" s="134">
        <v>117.8</v>
      </c>
      <c r="AT73" s="134">
        <v>116.9</v>
      </c>
      <c r="AU73" s="134">
        <v>120.3</v>
      </c>
      <c r="AV73" s="134">
        <v>135.5</v>
      </c>
      <c r="AW73" s="134">
        <v>132</v>
      </c>
      <c r="AX73" s="134">
        <v>128.80000000000001</v>
      </c>
      <c r="AY73" s="134">
        <v>134.9</v>
      </c>
      <c r="AZ73" s="134">
        <v>141.6</v>
      </c>
      <c r="BA73" s="134">
        <v>147.6</v>
      </c>
      <c r="BB73" s="134">
        <v>144.9</v>
      </c>
      <c r="BC73" s="134">
        <v>141.9</v>
      </c>
      <c r="BD73" s="134">
        <v>131.6</v>
      </c>
      <c r="BE73" s="134">
        <v>125.3</v>
      </c>
      <c r="BF73" s="134">
        <v>131.30000000000001</v>
      </c>
      <c r="BG73" s="134">
        <v>138.9</v>
      </c>
      <c r="BH73" s="134">
        <v>137.80000000000001</v>
      </c>
      <c r="BI73" s="134">
        <v>141.80000000000001</v>
      </c>
      <c r="BJ73" s="134">
        <v>144.5</v>
      </c>
      <c r="BK73" s="134">
        <v>165.5</v>
      </c>
      <c r="BL73" s="134">
        <v>144.4</v>
      </c>
      <c r="BM73" s="134">
        <v>148</v>
      </c>
      <c r="BN73" s="134">
        <v>149.9</v>
      </c>
      <c r="BO73" s="134">
        <v>150.9</v>
      </c>
      <c r="BP73" s="134">
        <v>136.30000000000001</v>
      </c>
      <c r="BQ73" s="134">
        <v>134.4</v>
      </c>
      <c r="BR73" s="134">
        <v>138.5</v>
      </c>
      <c r="BS73" s="134">
        <v>136.9</v>
      </c>
      <c r="BT73" s="134">
        <v>131.19999999999999</v>
      </c>
      <c r="BU73" s="134">
        <v>130</v>
      </c>
      <c r="BV73" s="134">
        <v>130.69999999999999</v>
      </c>
      <c r="BW73" s="134">
        <v>126.8</v>
      </c>
      <c r="BX73" s="134">
        <v>124.6</v>
      </c>
      <c r="BY73" s="134">
        <v>129.80000000000001</v>
      </c>
      <c r="BZ73" s="134">
        <v>130.5</v>
      </c>
      <c r="CA73" s="134">
        <v>132.19999999999999</v>
      </c>
      <c r="CB73" s="134">
        <v>125.2</v>
      </c>
      <c r="CC73" s="134">
        <v>127.1</v>
      </c>
      <c r="CD73" s="134">
        <v>131.69999999999999</v>
      </c>
      <c r="CE73" s="134">
        <v>135.30000000000001</v>
      </c>
      <c r="CF73" s="134">
        <v>142.69999999999999</v>
      </c>
      <c r="CG73" s="134">
        <v>143.69999999999999</v>
      </c>
      <c r="CH73" s="134">
        <v>146.69999999999999</v>
      </c>
      <c r="CI73" s="134">
        <v>145.6</v>
      </c>
      <c r="CJ73" s="134">
        <v>151.69999999999999</v>
      </c>
      <c r="CK73" s="134">
        <v>152.4</v>
      </c>
      <c r="CL73" s="134">
        <v>150.4</v>
      </c>
      <c r="CM73" s="134">
        <v>145.9</v>
      </c>
      <c r="CN73" s="134">
        <v>144.19999999999999</v>
      </c>
      <c r="CO73" s="134">
        <v>145.30000000000001</v>
      </c>
      <c r="CP73" s="134">
        <v>146.5</v>
      </c>
      <c r="CQ73" s="134">
        <v>149.69999999999999</v>
      </c>
      <c r="CR73" s="134">
        <v>149.1</v>
      </c>
      <c r="CS73" s="134">
        <v>151.80000000000001</v>
      </c>
      <c r="CT73" s="134">
        <v>155.69999999999999</v>
      </c>
      <c r="CU73" s="134">
        <v>142.30000000000001</v>
      </c>
      <c r="CV73" s="134">
        <v>141.9</v>
      </c>
      <c r="CW73" s="134">
        <v>146.4</v>
      </c>
      <c r="CX73" s="134">
        <v>160.30000000000001</v>
      </c>
      <c r="CY73" s="134">
        <v>160.30000000000001</v>
      </c>
      <c r="CZ73" s="134">
        <v>161.9</v>
      </c>
      <c r="DA73" s="134">
        <v>150.30000000000001</v>
      </c>
      <c r="DB73" s="134">
        <v>149</v>
      </c>
      <c r="DC73" s="134">
        <v>137.80000000000001</v>
      </c>
      <c r="DD73" s="134">
        <v>140.30000000000001</v>
      </c>
      <c r="DE73" s="134">
        <v>138.19999999999999</v>
      </c>
      <c r="DF73" s="134">
        <v>146.30000000000001</v>
      </c>
      <c r="DG73" s="134">
        <v>165.1</v>
      </c>
      <c r="DH73" s="134">
        <v>179.2</v>
      </c>
      <c r="DI73" s="134">
        <v>170.6</v>
      </c>
      <c r="DJ73" s="134">
        <v>173.5</v>
      </c>
      <c r="DK73" s="134">
        <v>175</v>
      </c>
      <c r="DL73" s="134">
        <v>156.5</v>
      </c>
      <c r="DM73" s="134">
        <v>158.19999999999999</v>
      </c>
      <c r="DN73" s="134">
        <v>152.1</v>
      </c>
      <c r="DO73" s="134">
        <v>150.1</v>
      </c>
      <c r="DP73" s="134">
        <v>149.19999999999999</v>
      </c>
      <c r="DQ73" s="134">
        <v>151.80000000000001</v>
      </c>
      <c r="DR73" s="134">
        <v>157.6</v>
      </c>
      <c r="DS73" s="134">
        <v>177.3</v>
      </c>
      <c r="DT73" s="134">
        <v>169.8</v>
      </c>
      <c r="DU73" s="134">
        <v>181.1</v>
      </c>
      <c r="DV73" s="134">
        <v>178.8</v>
      </c>
      <c r="DW73" s="134">
        <v>163.6</v>
      </c>
      <c r="DX73" s="134">
        <v>158.19999999999999</v>
      </c>
      <c r="DY73" s="134">
        <v>166.9</v>
      </c>
      <c r="DZ73" s="134">
        <v>156.6</v>
      </c>
      <c r="EA73" s="135">
        <v>142.30000000000001</v>
      </c>
      <c r="EB73" s="136">
        <v>141.6</v>
      </c>
      <c r="EC73" s="136">
        <v>145.69999999999999</v>
      </c>
      <c r="ED73" s="134">
        <v>145.5</v>
      </c>
      <c r="EE73" s="134">
        <v>155.1</v>
      </c>
      <c r="EF73" s="137">
        <v>153.4</v>
      </c>
      <c r="EG73" s="137">
        <v>164</v>
      </c>
      <c r="EH73" s="137">
        <v>167.5</v>
      </c>
      <c r="EI73" s="137">
        <v>159.1</v>
      </c>
      <c r="EJ73" s="136">
        <v>160.69999999999999</v>
      </c>
      <c r="EK73" s="136">
        <v>165.8</v>
      </c>
      <c r="EL73" s="147">
        <v>160.9</v>
      </c>
      <c r="EM73" s="147">
        <v>154.30000000000001</v>
      </c>
      <c r="EN73" s="147">
        <v>144.4</v>
      </c>
    </row>
    <row r="74" spans="1:144" ht="15" x14ac:dyDescent="0.25">
      <c r="A74" s="132" t="s">
        <v>1577</v>
      </c>
      <c r="B74" s="132" t="s">
        <v>1578</v>
      </c>
      <c r="C74" s="133">
        <v>6.0510000000000001E-2</v>
      </c>
      <c r="D74" s="134">
        <v>105.3</v>
      </c>
      <c r="E74" s="134">
        <v>106</v>
      </c>
      <c r="F74" s="134">
        <v>107</v>
      </c>
      <c r="G74" s="134">
        <v>107.1</v>
      </c>
      <c r="H74" s="134">
        <v>107.1</v>
      </c>
      <c r="I74" s="134">
        <v>107.1</v>
      </c>
      <c r="J74" s="134">
        <v>107.1</v>
      </c>
      <c r="K74" s="134">
        <v>107.1</v>
      </c>
      <c r="L74" s="134">
        <v>107.1</v>
      </c>
      <c r="M74" s="134">
        <v>107.1</v>
      </c>
      <c r="N74" s="134">
        <v>107.2</v>
      </c>
      <c r="O74" s="134">
        <v>108.7</v>
      </c>
      <c r="P74" s="134">
        <v>109.2</v>
      </c>
      <c r="Q74" s="134">
        <v>110.1</v>
      </c>
      <c r="R74" s="134">
        <v>111.1</v>
      </c>
      <c r="S74" s="134">
        <v>111</v>
      </c>
      <c r="T74" s="134">
        <v>111.5</v>
      </c>
      <c r="U74" s="134">
        <v>113.9</v>
      </c>
      <c r="V74" s="134">
        <v>115.6</v>
      </c>
      <c r="W74" s="134">
        <v>118.1</v>
      </c>
      <c r="X74" s="134">
        <v>119.2</v>
      </c>
      <c r="Y74" s="134">
        <v>121</v>
      </c>
      <c r="Z74" s="134">
        <v>121.2</v>
      </c>
      <c r="AA74" s="134">
        <v>123</v>
      </c>
      <c r="AB74" s="134">
        <v>124.2</v>
      </c>
      <c r="AC74" s="134">
        <v>125.6</v>
      </c>
      <c r="AD74" s="134">
        <v>127.8</v>
      </c>
      <c r="AE74" s="134">
        <v>128.6</v>
      </c>
      <c r="AF74" s="134">
        <v>126.6</v>
      </c>
      <c r="AG74" s="134">
        <v>126</v>
      </c>
      <c r="AH74" s="134">
        <v>126.4</v>
      </c>
      <c r="AI74" s="134">
        <v>125.2</v>
      </c>
      <c r="AJ74" s="134">
        <v>121.7</v>
      </c>
      <c r="AK74" s="134">
        <v>123.4</v>
      </c>
      <c r="AL74" s="134">
        <v>120.5</v>
      </c>
      <c r="AM74" s="134">
        <v>119.5</v>
      </c>
      <c r="AN74" s="134">
        <v>117.2</v>
      </c>
      <c r="AO74" s="134">
        <v>117.8</v>
      </c>
      <c r="AP74" s="134">
        <v>117.8</v>
      </c>
      <c r="AQ74" s="134">
        <v>116.8</v>
      </c>
      <c r="AR74" s="134">
        <v>119.1</v>
      </c>
      <c r="AS74" s="134">
        <v>120.7</v>
      </c>
      <c r="AT74" s="134">
        <v>121.8</v>
      </c>
      <c r="AU74" s="134">
        <v>126.1</v>
      </c>
      <c r="AV74" s="134">
        <v>129.4</v>
      </c>
      <c r="AW74" s="134">
        <v>129.69999999999999</v>
      </c>
      <c r="AX74" s="134">
        <v>131.9</v>
      </c>
      <c r="AY74" s="134">
        <v>132.4</v>
      </c>
      <c r="AZ74" s="134">
        <v>134.6</v>
      </c>
      <c r="BA74" s="134">
        <v>132.6</v>
      </c>
      <c r="BB74" s="134">
        <v>131.4</v>
      </c>
      <c r="BC74" s="134">
        <v>132.19999999999999</v>
      </c>
      <c r="BD74" s="134">
        <v>132.30000000000001</v>
      </c>
      <c r="BE74" s="134">
        <v>132.30000000000001</v>
      </c>
      <c r="BF74" s="134">
        <v>132.30000000000001</v>
      </c>
      <c r="BG74" s="134">
        <v>132.30000000000001</v>
      </c>
      <c r="BH74" s="134">
        <v>134.69999999999999</v>
      </c>
      <c r="BI74" s="134">
        <v>136</v>
      </c>
      <c r="BJ74" s="134">
        <v>136.30000000000001</v>
      </c>
      <c r="BK74" s="134">
        <v>136.30000000000001</v>
      </c>
      <c r="BL74" s="134">
        <v>138.5</v>
      </c>
      <c r="BM74" s="134">
        <v>139.1</v>
      </c>
      <c r="BN74" s="134">
        <v>139.1</v>
      </c>
      <c r="BO74" s="134">
        <v>139.1</v>
      </c>
      <c r="BP74" s="134">
        <v>139.1</v>
      </c>
      <c r="BQ74" s="134">
        <v>136.1</v>
      </c>
      <c r="BR74" s="134">
        <v>133.19999999999999</v>
      </c>
      <c r="BS74" s="134">
        <v>134.5</v>
      </c>
      <c r="BT74" s="134">
        <v>135.6</v>
      </c>
      <c r="BU74" s="134">
        <v>135.9</v>
      </c>
      <c r="BV74" s="134">
        <v>135.69999999999999</v>
      </c>
      <c r="BW74" s="134">
        <v>136.6</v>
      </c>
      <c r="BX74" s="134">
        <v>137.9</v>
      </c>
      <c r="BY74" s="134">
        <v>137</v>
      </c>
      <c r="BZ74" s="134">
        <v>136.9</v>
      </c>
      <c r="CA74" s="134">
        <v>135.6</v>
      </c>
      <c r="CB74" s="134">
        <v>134.4</v>
      </c>
      <c r="CC74" s="134">
        <v>139.9</v>
      </c>
      <c r="CD74" s="134">
        <v>142.5</v>
      </c>
      <c r="CE74" s="134">
        <v>144.19999999999999</v>
      </c>
      <c r="CF74" s="134">
        <v>146</v>
      </c>
      <c r="CG74" s="134">
        <v>147.80000000000001</v>
      </c>
      <c r="CH74" s="134">
        <v>149</v>
      </c>
      <c r="CI74" s="134">
        <v>148.9</v>
      </c>
      <c r="CJ74" s="134">
        <v>153</v>
      </c>
      <c r="CK74" s="134">
        <v>155.5</v>
      </c>
      <c r="CL74" s="134">
        <v>161.80000000000001</v>
      </c>
      <c r="CM74" s="134">
        <v>166</v>
      </c>
      <c r="CN74" s="134">
        <v>170.1</v>
      </c>
      <c r="CO74" s="134">
        <v>172.6</v>
      </c>
      <c r="CP74" s="134">
        <v>172.2</v>
      </c>
      <c r="CQ74" s="134">
        <v>173.1</v>
      </c>
      <c r="CR74" s="134">
        <v>174.6</v>
      </c>
      <c r="CS74" s="134">
        <v>173.7</v>
      </c>
      <c r="CT74" s="134">
        <v>171.9</v>
      </c>
      <c r="CU74" s="134">
        <v>169.5</v>
      </c>
      <c r="CV74" s="134">
        <v>173.7</v>
      </c>
      <c r="CW74" s="134">
        <v>174.4</v>
      </c>
      <c r="CX74" s="134">
        <v>175.2</v>
      </c>
      <c r="CY74" s="134">
        <v>182.6</v>
      </c>
      <c r="CZ74" s="134">
        <v>186.6</v>
      </c>
      <c r="DA74" s="134">
        <v>196.1</v>
      </c>
      <c r="DB74" s="134">
        <v>189.8</v>
      </c>
      <c r="DC74" s="134">
        <v>189.8</v>
      </c>
      <c r="DD74" s="134">
        <v>187.9</v>
      </c>
      <c r="DE74" s="134">
        <v>185.1</v>
      </c>
      <c r="DF74" s="134">
        <v>191.1</v>
      </c>
      <c r="DG74" s="134">
        <v>193.3</v>
      </c>
      <c r="DH74" s="134">
        <v>199.6</v>
      </c>
      <c r="DI74" s="134">
        <v>198.7</v>
      </c>
      <c r="DJ74" s="134">
        <v>202.9</v>
      </c>
      <c r="DK74" s="134">
        <v>207</v>
      </c>
      <c r="DL74" s="134">
        <v>204.9</v>
      </c>
      <c r="DM74" s="134">
        <v>202.1</v>
      </c>
      <c r="DN74" s="134">
        <v>202.3</v>
      </c>
      <c r="DO74" s="134">
        <v>209.1</v>
      </c>
      <c r="DP74" s="134">
        <v>194.2</v>
      </c>
      <c r="DQ74" s="134">
        <v>187.1</v>
      </c>
      <c r="DR74" s="134">
        <v>181.7</v>
      </c>
      <c r="DS74" s="134">
        <v>177.7</v>
      </c>
      <c r="DT74" s="134">
        <v>185.2</v>
      </c>
      <c r="DU74" s="134">
        <v>185.3</v>
      </c>
      <c r="DV74" s="134">
        <v>193.5</v>
      </c>
      <c r="DW74" s="134">
        <v>197.8</v>
      </c>
      <c r="DX74" s="134">
        <v>192.4</v>
      </c>
      <c r="DY74" s="134">
        <v>194.6</v>
      </c>
      <c r="DZ74" s="134">
        <v>194.5</v>
      </c>
      <c r="EA74" s="135">
        <v>193.5</v>
      </c>
      <c r="EB74" s="136">
        <v>194.1</v>
      </c>
      <c r="EC74" s="136">
        <v>200.5</v>
      </c>
      <c r="ED74" s="134">
        <v>202</v>
      </c>
      <c r="EE74" s="134">
        <v>204.7</v>
      </c>
      <c r="EF74" s="137">
        <v>204.2</v>
      </c>
      <c r="EG74" s="137">
        <v>200.5</v>
      </c>
      <c r="EH74" s="137">
        <v>201.3</v>
      </c>
      <c r="EI74" s="137">
        <v>204.8</v>
      </c>
      <c r="EJ74" s="136">
        <v>206.1</v>
      </c>
      <c r="EK74" s="136">
        <v>212</v>
      </c>
      <c r="EL74" s="147">
        <v>213.5</v>
      </c>
      <c r="EM74" s="147">
        <v>213.7</v>
      </c>
      <c r="EN74" s="147">
        <v>213.5</v>
      </c>
    </row>
    <row r="75" spans="1:144" ht="15" x14ac:dyDescent="0.25">
      <c r="A75" s="132" t="s">
        <v>1579</v>
      </c>
      <c r="B75" s="132" t="s">
        <v>1580</v>
      </c>
      <c r="C75" s="133">
        <v>0.52885000000000004</v>
      </c>
      <c r="D75" s="134">
        <v>84.4</v>
      </c>
      <c r="E75" s="134">
        <v>81.8</v>
      </c>
      <c r="F75" s="134">
        <v>81.2</v>
      </c>
      <c r="G75" s="134">
        <v>84.8</v>
      </c>
      <c r="H75" s="134">
        <v>87.5</v>
      </c>
      <c r="I75" s="134">
        <v>87</v>
      </c>
      <c r="J75" s="134">
        <v>86.6</v>
      </c>
      <c r="K75" s="134">
        <v>86.5</v>
      </c>
      <c r="L75" s="134">
        <v>88.7</v>
      </c>
      <c r="M75" s="134">
        <v>91.2</v>
      </c>
      <c r="N75" s="134">
        <v>92.4</v>
      </c>
      <c r="O75" s="134">
        <v>93.1</v>
      </c>
      <c r="P75" s="134">
        <v>96.8</v>
      </c>
      <c r="Q75" s="134">
        <v>98.5</v>
      </c>
      <c r="R75" s="134">
        <v>97.1</v>
      </c>
      <c r="S75" s="134">
        <v>98</v>
      </c>
      <c r="T75" s="134">
        <v>98</v>
      </c>
      <c r="U75" s="134">
        <v>99.4</v>
      </c>
      <c r="V75" s="134">
        <v>101.9</v>
      </c>
      <c r="W75" s="134">
        <v>106.1</v>
      </c>
      <c r="X75" s="134">
        <v>108.4</v>
      </c>
      <c r="Y75" s="134">
        <v>109.2</v>
      </c>
      <c r="Z75" s="134">
        <v>110.2</v>
      </c>
      <c r="AA75" s="134">
        <v>109.2</v>
      </c>
      <c r="AB75" s="134">
        <v>109.6</v>
      </c>
      <c r="AC75" s="134">
        <v>112.2</v>
      </c>
      <c r="AD75" s="134">
        <v>114.2</v>
      </c>
      <c r="AE75" s="134">
        <v>121.2</v>
      </c>
      <c r="AF75" s="134">
        <v>122.7</v>
      </c>
      <c r="AG75" s="134">
        <v>122.3</v>
      </c>
      <c r="AH75" s="134">
        <v>121.6</v>
      </c>
      <c r="AI75" s="134">
        <v>121.7</v>
      </c>
      <c r="AJ75" s="134">
        <v>123.3</v>
      </c>
      <c r="AK75" s="134">
        <v>125.5</v>
      </c>
      <c r="AL75" s="134">
        <v>128.1</v>
      </c>
      <c r="AM75" s="134">
        <v>126.9</v>
      </c>
      <c r="AN75" s="134">
        <v>127.2</v>
      </c>
      <c r="AO75" s="134">
        <v>129.80000000000001</v>
      </c>
      <c r="AP75" s="134">
        <v>133.30000000000001</v>
      </c>
      <c r="AQ75" s="134">
        <v>137.1</v>
      </c>
      <c r="AR75" s="134">
        <v>136.4</v>
      </c>
      <c r="AS75" s="134">
        <v>139.1</v>
      </c>
      <c r="AT75" s="134">
        <v>140.9</v>
      </c>
      <c r="AU75" s="134">
        <v>146.19999999999999</v>
      </c>
      <c r="AV75" s="134">
        <v>148.5</v>
      </c>
      <c r="AW75" s="134">
        <v>145.30000000000001</v>
      </c>
      <c r="AX75" s="134">
        <v>143.4</v>
      </c>
      <c r="AY75" s="134">
        <v>139.4</v>
      </c>
      <c r="AZ75" s="134">
        <v>140.1</v>
      </c>
      <c r="BA75" s="134">
        <v>142</v>
      </c>
      <c r="BB75" s="134">
        <v>142.19999999999999</v>
      </c>
      <c r="BC75" s="134">
        <v>142.4</v>
      </c>
      <c r="BD75" s="134">
        <v>145.9</v>
      </c>
      <c r="BE75" s="134">
        <v>144.6</v>
      </c>
      <c r="BF75" s="134">
        <v>142</v>
      </c>
      <c r="BG75" s="134">
        <v>140.80000000000001</v>
      </c>
      <c r="BH75" s="134">
        <v>140.6</v>
      </c>
      <c r="BI75" s="134">
        <v>141.80000000000001</v>
      </c>
      <c r="BJ75" s="134">
        <v>135.30000000000001</v>
      </c>
      <c r="BK75" s="134">
        <v>128.30000000000001</v>
      </c>
      <c r="BL75" s="134">
        <v>126.6</v>
      </c>
      <c r="BM75" s="134">
        <v>121.6</v>
      </c>
      <c r="BN75" s="134">
        <v>118.3</v>
      </c>
      <c r="BO75" s="134">
        <v>119.6</v>
      </c>
      <c r="BP75" s="134">
        <v>122.9</v>
      </c>
      <c r="BQ75" s="134">
        <v>124</v>
      </c>
      <c r="BR75" s="134">
        <v>124.9</v>
      </c>
      <c r="BS75" s="134">
        <v>126.1</v>
      </c>
      <c r="BT75" s="134">
        <v>128.19999999999999</v>
      </c>
      <c r="BU75" s="134">
        <v>130.69999999999999</v>
      </c>
      <c r="BV75" s="134">
        <v>131.69999999999999</v>
      </c>
      <c r="BW75" s="134">
        <v>128</v>
      </c>
      <c r="BX75" s="134">
        <v>127.2</v>
      </c>
      <c r="BY75" s="134">
        <v>128.4</v>
      </c>
      <c r="BZ75" s="134">
        <v>129.6</v>
      </c>
      <c r="CA75" s="134">
        <v>130.5</v>
      </c>
      <c r="CB75" s="134">
        <v>131.30000000000001</v>
      </c>
      <c r="CC75" s="134">
        <v>133.30000000000001</v>
      </c>
      <c r="CD75" s="134">
        <v>131.69999999999999</v>
      </c>
      <c r="CE75" s="134">
        <v>131.6</v>
      </c>
      <c r="CF75" s="134">
        <v>129.1</v>
      </c>
      <c r="CG75" s="134">
        <v>129.1</v>
      </c>
      <c r="CH75" s="134">
        <v>127.7</v>
      </c>
      <c r="CI75" s="134">
        <v>125.7</v>
      </c>
      <c r="CJ75" s="134">
        <v>127.4</v>
      </c>
      <c r="CK75" s="134">
        <v>132.30000000000001</v>
      </c>
      <c r="CL75" s="134">
        <v>133.9</v>
      </c>
      <c r="CM75" s="134">
        <v>136</v>
      </c>
      <c r="CN75" s="134">
        <v>141.6</v>
      </c>
      <c r="CO75" s="134">
        <v>145.1</v>
      </c>
      <c r="CP75" s="134">
        <v>148.80000000000001</v>
      </c>
      <c r="CQ75" s="134">
        <v>153</v>
      </c>
      <c r="CR75" s="134">
        <v>154.1</v>
      </c>
      <c r="CS75" s="134">
        <v>156.9</v>
      </c>
      <c r="CT75" s="134">
        <v>150</v>
      </c>
      <c r="CU75" s="134">
        <v>147.69999999999999</v>
      </c>
      <c r="CV75" s="134">
        <v>147.1</v>
      </c>
      <c r="CW75" s="134">
        <v>147.5</v>
      </c>
      <c r="CX75" s="134">
        <v>145.6</v>
      </c>
      <c r="CY75" s="134">
        <v>143</v>
      </c>
      <c r="CZ75" s="134">
        <v>143.80000000000001</v>
      </c>
      <c r="DA75" s="134">
        <v>149.1</v>
      </c>
      <c r="DB75" s="134">
        <v>152.9</v>
      </c>
      <c r="DC75" s="134">
        <v>156.5</v>
      </c>
      <c r="DD75" s="134">
        <v>153.19999999999999</v>
      </c>
      <c r="DE75" s="134">
        <v>151.5</v>
      </c>
      <c r="DF75" s="134">
        <v>151.5</v>
      </c>
      <c r="DG75" s="134">
        <v>151.9</v>
      </c>
      <c r="DH75" s="134">
        <v>151.6</v>
      </c>
      <c r="DI75" s="134">
        <v>150.30000000000001</v>
      </c>
      <c r="DJ75" s="134">
        <v>151.1</v>
      </c>
      <c r="DK75" s="134">
        <v>150.1</v>
      </c>
      <c r="DL75" s="134">
        <v>151.5</v>
      </c>
      <c r="DM75" s="134">
        <v>161.69999999999999</v>
      </c>
      <c r="DN75" s="134">
        <v>161.6</v>
      </c>
      <c r="DO75" s="134">
        <v>161.69999999999999</v>
      </c>
      <c r="DP75" s="134">
        <v>165.9</v>
      </c>
      <c r="DQ75" s="134">
        <v>168.5</v>
      </c>
      <c r="DR75" s="134">
        <v>170.3</v>
      </c>
      <c r="DS75" s="134">
        <v>172.9</v>
      </c>
      <c r="DT75" s="134">
        <v>173.8</v>
      </c>
      <c r="DU75" s="134">
        <v>177.9</v>
      </c>
      <c r="DV75" s="134">
        <v>177.9</v>
      </c>
      <c r="DW75" s="134">
        <v>182.9</v>
      </c>
      <c r="DX75" s="134">
        <v>187</v>
      </c>
      <c r="DY75" s="134">
        <v>191.2</v>
      </c>
      <c r="DZ75" s="134">
        <v>191.4</v>
      </c>
      <c r="EA75" s="135">
        <v>193</v>
      </c>
      <c r="EB75" s="136">
        <v>191.5</v>
      </c>
      <c r="EC75" s="136">
        <v>195.7</v>
      </c>
      <c r="ED75" s="134">
        <v>191.8</v>
      </c>
      <c r="EE75" s="134">
        <v>192.9</v>
      </c>
      <c r="EF75" s="137">
        <v>197.7</v>
      </c>
      <c r="EG75" s="137">
        <v>203.5</v>
      </c>
      <c r="EH75" s="137">
        <v>209.7</v>
      </c>
      <c r="EI75" s="137">
        <v>234.5</v>
      </c>
      <c r="EJ75" s="136">
        <v>251.2</v>
      </c>
      <c r="EK75" s="136">
        <v>253.6</v>
      </c>
      <c r="EL75" s="147">
        <v>250.7</v>
      </c>
      <c r="EM75" s="147">
        <v>246</v>
      </c>
      <c r="EN75" s="147">
        <v>248.4</v>
      </c>
    </row>
    <row r="76" spans="1:144" ht="15" x14ac:dyDescent="0.25">
      <c r="A76" s="132" t="s">
        <v>1581</v>
      </c>
      <c r="B76" s="132" t="s">
        <v>1582</v>
      </c>
      <c r="C76" s="133">
        <v>2.0979999999999999E-2</v>
      </c>
      <c r="D76" s="134">
        <v>120.8</v>
      </c>
      <c r="E76" s="134">
        <v>122.4</v>
      </c>
      <c r="F76" s="134">
        <v>124.6</v>
      </c>
      <c r="G76" s="134">
        <v>133.30000000000001</v>
      </c>
      <c r="H76" s="134">
        <v>133.19999999999999</v>
      </c>
      <c r="I76" s="134">
        <v>133.30000000000001</v>
      </c>
      <c r="J76" s="134">
        <v>133.30000000000001</v>
      </c>
      <c r="K76" s="134">
        <v>131.9</v>
      </c>
      <c r="L76" s="134">
        <v>130.4</v>
      </c>
      <c r="M76" s="134">
        <v>131.80000000000001</v>
      </c>
      <c r="N76" s="134">
        <v>134.9</v>
      </c>
      <c r="O76" s="134">
        <v>125.5</v>
      </c>
      <c r="P76" s="134">
        <v>124.1</v>
      </c>
      <c r="Q76" s="134">
        <v>122.6</v>
      </c>
      <c r="R76" s="134">
        <v>125.4</v>
      </c>
      <c r="S76" s="134">
        <v>130.4</v>
      </c>
      <c r="T76" s="134">
        <v>133.69999999999999</v>
      </c>
      <c r="U76" s="134">
        <v>134.19999999999999</v>
      </c>
      <c r="V76" s="134">
        <v>139.1</v>
      </c>
      <c r="W76" s="134">
        <v>145.80000000000001</v>
      </c>
      <c r="X76" s="134">
        <v>150.4</v>
      </c>
      <c r="Y76" s="134">
        <v>152.9</v>
      </c>
      <c r="Z76" s="134">
        <v>154.19999999999999</v>
      </c>
      <c r="AA76" s="134">
        <v>156</v>
      </c>
      <c r="AB76" s="134">
        <v>170.3</v>
      </c>
      <c r="AC76" s="134">
        <v>179.4</v>
      </c>
      <c r="AD76" s="134">
        <v>182.7</v>
      </c>
      <c r="AE76" s="134">
        <v>188.9</v>
      </c>
      <c r="AF76" s="134">
        <v>190.3</v>
      </c>
      <c r="AG76" s="134">
        <v>183.1</v>
      </c>
      <c r="AH76" s="134">
        <v>189.4</v>
      </c>
      <c r="AI76" s="134">
        <v>190.9</v>
      </c>
      <c r="AJ76" s="134">
        <v>190.2</v>
      </c>
      <c r="AK76" s="134">
        <v>184.9</v>
      </c>
      <c r="AL76" s="134">
        <v>179.3</v>
      </c>
      <c r="AM76" s="134">
        <v>172.8</v>
      </c>
      <c r="AN76" s="134">
        <v>175.9</v>
      </c>
      <c r="AO76" s="134">
        <v>177.7</v>
      </c>
      <c r="AP76" s="134">
        <v>181.1</v>
      </c>
      <c r="AQ76" s="134">
        <v>185.3</v>
      </c>
      <c r="AR76" s="134">
        <v>185.4</v>
      </c>
      <c r="AS76" s="134">
        <v>184.8</v>
      </c>
      <c r="AT76" s="134">
        <v>186.6</v>
      </c>
      <c r="AU76" s="134">
        <v>191.9</v>
      </c>
      <c r="AV76" s="134">
        <v>187.3</v>
      </c>
      <c r="AW76" s="134">
        <v>181.7</v>
      </c>
      <c r="AX76" s="134">
        <v>179.7</v>
      </c>
      <c r="AY76" s="134">
        <v>185.4</v>
      </c>
      <c r="AZ76" s="134">
        <v>193.8</v>
      </c>
      <c r="BA76" s="134">
        <v>195.5</v>
      </c>
      <c r="BB76" s="134">
        <v>192.3</v>
      </c>
      <c r="BC76" s="134">
        <v>190.3</v>
      </c>
      <c r="BD76" s="134">
        <v>189.7</v>
      </c>
      <c r="BE76" s="134">
        <v>188</v>
      </c>
      <c r="BF76" s="134">
        <v>186.9</v>
      </c>
      <c r="BG76" s="134">
        <v>182.8</v>
      </c>
      <c r="BH76" s="134">
        <v>185.6</v>
      </c>
      <c r="BI76" s="134">
        <v>183.8</v>
      </c>
      <c r="BJ76" s="134">
        <v>176.1</v>
      </c>
      <c r="BK76" s="134">
        <v>175.7</v>
      </c>
      <c r="BL76" s="134">
        <v>171.2</v>
      </c>
      <c r="BM76" s="134">
        <v>167.4</v>
      </c>
      <c r="BN76" s="134">
        <v>165.4</v>
      </c>
      <c r="BO76" s="134">
        <v>159.5</v>
      </c>
      <c r="BP76" s="134">
        <v>162.19999999999999</v>
      </c>
      <c r="BQ76" s="134">
        <v>157.80000000000001</v>
      </c>
      <c r="BR76" s="134">
        <v>154</v>
      </c>
      <c r="BS76" s="134">
        <v>150.9</v>
      </c>
      <c r="BT76" s="134">
        <v>154.4</v>
      </c>
      <c r="BU76" s="134">
        <v>154.6</v>
      </c>
      <c r="BV76" s="134">
        <v>153</v>
      </c>
      <c r="BW76" s="134">
        <v>145.1</v>
      </c>
      <c r="BX76" s="134">
        <v>136.30000000000001</v>
      </c>
      <c r="BY76" s="134">
        <v>136.30000000000001</v>
      </c>
      <c r="BZ76" s="134">
        <v>130.69999999999999</v>
      </c>
      <c r="CA76" s="134">
        <v>124.8</v>
      </c>
      <c r="CB76" s="134">
        <v>135.1</v>
      </c>
      <c r="CC76" s="134">
        <v>142</v>
      </c>
      <c r="CD76" s="134">
        <v>139.5</v>
      </c>
      <c r="CE76" s="134">
        <v>139.80000000000001</v>
      </c>
      <c r="CF76" s="134">
        <v>139.69999999999999</v>
      </c>
      <c r="CG76" s="134">
        <v>136.6</v>
      </c>
      <c r="CH76" s="134">
        <v>136.4</v>
      </c>
      <c r="CI76" s="134">
        <v>130.80000000000001</v>
      </c>
      <c r="CJ76" s="134">
        <v>131.69999999999999</v>
      </c>
      <c r="CK76" s="134">
        <v>136.30000000000001</v>
      </c>
      <c r="CL76" s="134">
        <v>134.30000000000001</v>
      </c>
      <c r="CM76" s="134">
        <v>130.80000000000001</v>
      </c>
      <c r="CN76" s="134">
        <v>131.1</v>
      </c>
      <c r="CO76" s="134">
        <v>129.1</v>
      </c>
      <c r="CP76" s="134">
        <v>123.8</v>
      </c>
      <c r="CQ76" s="134">
        <v>124.8</v>
      </c>
      <c r="CR76" s="134">
        <v>126.5</v>
      </c>
      <c r="CS76" s="134">
        <v>124.8</v>
      </c>
      <c r="CT76" s="134">
        <v>123.8</v>
      </c>
      <c r="CU76" s="134">
        <v>121.9</v>
      </c>
      <c r="CV76" s="134">
        <v>122.3</v>
      </c>
      <c r="CW76" s="134">
        <v>124</v>
      </c>
      <c r="CX76" s="134">
        <v>124.8</v>
      </c>
      <c r="CY76" s="134">
        <v>123.4</v>
      </c>
      <c r="CZ76" s="134">
        <v>123.7</v>
      </c>
      <c r="DA76" s="134">
        <v>123.5</v>
      </c>
      <c r="DB76" s="134">
        <v>123.2</v>
      </c>
      <c r="DC76" s="134">
        <v>124.3</v>
      </c>
      <c r="DD76" s="134">
        <v>125.2</v>
      </c>
      <c r="DE76" s="134">
        <v>122.2</v>
      </c>
      <c r="DF76" s="134">
        <v>121.5</v>
      </c>
      <c r="DG76" s="134">
        <v>126.9</v>
      </c>
      <c r="DH76" s="134">
        <v>130.30000000000001</v>
      </c>
      <c r="DI76" s="134">
        <v>130.6</v>
      </c>
      <c r="DJ76" s="134">
        <v>136.5</v>
      </c>
      <c r="DK76" s="134">
        <v>136</v>
      </c>
      <c r="DL76" s="134">
        <v>135.19999999999999</v>
      </c>
      <c r="DM76" s="134">
        <v>137.9</v>
      </c>
      <c r="DN76" s="134">
        <v>145</v>
      </c>
      <c r="DO76" s="134">
        <v>159.69999999999999</v>
      </c>
      <c r="DP76" s="134">
        <v>163.80000000000001</v>
      </c>
      <c r="DQ76" s="134">
        <v>165</v>
      </c>
      <c r="DR76" s="134">
        <v>166.1</v>
      </c>
      <c r="DS76" s="134">
        <v>167.9</v>
      </c>
      <c r="DT76" s="134">
        <v>168.7</v>
      </c>
      <c r="DU76" s="134">
        <v>166.6</v>
      </c>
      <c r="DV76" s="134">
        <v>165.4</v>
      </c>
      <c r="DW76" s="134">
        <v>164</v>
      </c>
      <c r="DX76" s="134">
        <v>165.6</v>
      </c>
      <c r="DY76" s="134">
        <v>165.7</v>
      </c>
      <c r="DZ76" s="134">
        <v>164.7</v>
      </c>
      <c r="EA76" s="135">
        <v>164.1</v>
      </c>
      <c r="EB76" s="136">
        <v>166.5</v>
      </c>
      <c r="EC76" s="136">
        <v>167.9</v>
      </c>
      <c r="ED76" s="134">
        <v>167.4</v>
      </c>
      <c r="EE76" s="134">
        <v>165.7</v>
      </c>
      <c r="EF76" s="137">
        <v>161.19999999999999</v>
      </c>
      <c r="EG76" s="137">
        <v>162.69999999999999</v>
      </c>
      <c r="EH76" s="137">
        <v>162.9</v>
      </c>
      <c r="EI76" s="137">
        <v>170.1</v>
      </c>
      <c r="EJ76" s="136">
        <v>190.2</v>
      </c>
      <c r="EK76" s="136">
        <v>198.3</v>
      </c>
      <c r="EL76" s="147">
        <v>201.4</v>
      </c>
      <c r="EM76" s="147">
        <v>200.7</v>
      </c>
      <c r="EN76" s="147">
        <v>201</v>
      </c>
    </row>
    <row r="77" spans="1:144" ht="15" x14ac:dyDescent="0.25">
      <c r="A77" s="132" t="s">
        <v>1583</v>
      </c>
      <c r="B77" s="132" t="s">
        <v>1584</v>
      </c>
      <c r="C77" s="133">
        <v>0.14055999999999999</v>
      </c>
      <c r="D77" s="134">
        <v>85</v>
      </c>
      <c r="E77" s="134">
        <v>80.2</v>
      </c>
      <c r="F77" s="134">
        <v>79.900000000000006</v>
      </c>
      <c r="G77" s="134">
        <v>82</v>
      </c>
      <c r="H77" s="134">
        <v>84.3</v>
      </c>
      <c r="I77" s="134">
        <v>81.2</v>
      </c>
      <c r="J77" s="134">
        <v>80.599999999999994</v>
      </c>
      <c r="K77" s="134">
        <v>81.900000000000006</v>
      </c>
      <c r="L77" s="134">
        <v>83.8</v>
      </c>
      <c r="M77" s="134">
        <v>85.4</v>
      </c>
      <c r="N77" s="134">
        <v>89.3</v>
      </c>
      <c r="O77" s="134">
        <v>89.7</v>
      </c>
      <c r="P77" s="134">
        <v>89.4</v>
      </c>
      <c r="Q77" s="134">
        <v>87.4</v>
      </c>
      <c r="R77" s="134">
        <v>86</v>
      </c>
      <c r="S77" s="134">
        <v>88</v>
      </c>
      <c r="T77" s="134">
        <v>90.6</v>
      </c>
      <c r="U77" s="134">
        <v>92.3</v>
      </c>
      <c r="V77" s="134">
        <v>93.1</v>
      </c>
      <c r="W77" s="134">
        <v>97.6</v>
      </c>
      <c r="X77" s="134">
        <v>102</v>
      </c>
      <c r="Y77" s="134">
        <v>103.7</v>
      </c>
      <c r="Z77" s="134">
        <v>104.3</v>
      </c>
      <c r="AA77" s="134">
        <v>98.3</v>
      </c>
      <c r="AB77" s="134">
        <v>95.1</v>
      </c>
      <c r="AC77" s="134">
        <v>94.5</v>
      </c>
      <c r="AD77" s="134">
        <v>102.6</v>
      </c>
      <c r="AE77" s="134">
        <v>108.4</v>
      </c>
      <c r="AF77" s="134">
        <v>106.9</v>
      </c>
      <c r="AG77" s="134">
        <v>110</v>
      </c>
      <c r="AH77" s="134">
        <v>111.7</v>
      </c>
      <c r="AI77" s="134">
        <v>113.4</v>
      </c>
      <c r="AJ77" s="134">
        <v>119</v>
      </c>
      <c r="AK77" s="134">
        <v>116.3</v>
      </c>
      <c r="AL77" s="134">
        <v>115.4</v>
      </c>
      <c r="AM77" s="134">
        <v>114.4</v>
      </c>
      <c r="AN77" s="134">
        <v>115.1</v>
      </c>
      <c r="AO77" s="134">
        <v>119.3</v>
      </c>
      <c r="AP77" s="134">
        <v>120.3</v>
      </c>
      <c r="AQ77" s="134">
        <v>123.3</v>
      </c>
      <c r="AR77" s="134">
        <v>120.7</v>
      </c>
      <c r="AS77" s="134">
        <v>127.3</v>
      </c>
      <c r="AT77" s="134">
        <v>132.69999999999999</v>
      </c>
      <c r="AU77" s="134">
        <v>140.5</v>
      </c>
      <c r="AV77" s="134">
        <v>140.6</v>
      </c>
      <c r="AW77" s="134">
        <v>138.69999999999999</v>
      </c>
      <c r="AX77" s="134">
        <v>143.19999999999999</v>
      </c>
      <c r="AY77" s="134">
        <v>142.6</v>
      </c>
      <c r="AZ77" s="134">
        <v>147.1</v>
      </c>
      <c r="BA77" s="134">
        <v>146.5</v>
      </c>
      <c r="BB77" s="134">
        <v>142.9</v>
      </c>
      <c r="BC77" s="134">
        <v>139.4</v>
      </c>
      <c r="BD77" s="134">
        <v>140.5</v>
      </c>
      <c r="BE77" s="134">
        <v>139</v>
      </c>
      <c r="BF77" s="134">
        <v>137.4</v>
      </c>
      <c r="BG77" s="134">
        <v>136.30000000000001</v>
      </c>
      <c r="BH77" s="134">
        <v>133.1</v>
      </c>
      <c r="BI77" s="134">
        <v>132</v>
      </c>
      <c r="BJ77" s="134">
        <v>120.8</v>
      </c>
      <c r="BK77" s="134">
        <v>165.5</v>
      </c>
      <c r="BL77" s="134">
        <v>108.6</v>
      </c>
      <c r="BM77" s="134">
        <v>101.8</v>
      </c>
      <c r="BN77" s="134">
        <v>100.1</v>
      </c>
      <c r="BO77" s="134">
        <v>102.7</v>
      </c>
      <c r="BP77" s="134">
        <v>106.9</v>
      </c>
      <c r="BQ77" s="134">
        <v>107.2</v>
      </c>
      <c r="BR77" s="134">
        <v>109</v>
      </c>
      <c r="BS77" s="134">
        <v>114</v>
      </c>
      <c r="BT77" s="134">
        <v>116.7</v>
      </c>
      <c r="BU77" s="134">
        <v>120.8</v>
      </c>
      <c r="BV77" s="134">
        <v>125.8</v>
      </c>
      <c r="BW77" s="134">
        <v>125.4</v>
      </c>
      <c r="BX77" s="134">
        <v>125.1</v>
      </c>
      <c r="BY77" s="134">
        <v>131.5</v>
      </c>
      <c r="BZ77" s="134">
        <v>135.6</v>
      </c>
      <c r="CA77" s="134">
        <v>135.30000000000001</v>
      </c>
      <c r="CB77" s="134">
        <v>134.69999999999999</v>
      </c>
      <c r="CC77" s="134">
        <v>132.6</v>
      </c>
      <c r="CD77" s="134">
        <v>128.5</v>
      </c>
      <c r="CE77" s="134">
        <v>125</v>
      </c>
      <c r="CF77" s="134">
        <v>120.1</v>
      </c>
      <c r="CG77" s="134">
        <v>119.3</v>
      </c>
      <c r="CH77" s="134">
        <v>117.4</v>
      </c>
      <c r="CI77" s="134">
        <v>115.1</v>
      </c>
      <c r="CJ77" s="134">
        <v>113.9</v>
      </c>
      <c r="CK77" s="134">
        <v>120.6</v>
      </c>
      <c r="CL77" s="134">
        <v>123.3</v>
      </c>
      <c r="CM77" s="134">
        <v>127.2</v>
      </c>
      <c r="CN77" s="134">
        <v>134.4</v>
      </c>
      <c r="CO77" s="134">
        <v>143.69999999999999</v>
      </c>
      <c r="CP77" s="134">
        <v>147.69999999999999</v>
      </c>
      <c r="CQ77" s="134">
        <v>155.4</v>
      </c>
      <c r="CR77" s="134">
        <v>158.9</v>
      </c>
      <c r="CS77" s="134">
        <v>171.9</v>
      </c>
      <c r="CT77" s="134">
        <v>159.4</v>
      </c>
      <c r="CU77" s="134">
        <v>162</v>
      </c>
      <c r="CV77" s="134">
        <v>163.30000000000001</v>
      </c>
      <c r="CW77" s="134">
        <v>164.3</v>
      </c>
      <c r="CX77" s="134">
        <v>158.1</v>
      </c>
      <c r="CY77" s="134">
        <v>147</v>
      </c>
      <c r="CZ77" s="134">
        <v>136.19999999999999</v>
      </c>
      <c r="DA77" s="134">
        <v>149.69999999999999</v>
      </c>
      <c r="DB77" s="134">
        <v>164.3</v>
      </c>
      <c r="DC77" s="134">
        <v>168.6</v>
      </c>
      <c r="DD77" s="134">
        <v>161.19999999999999</v>
      </c>
      <c r="DE77" s="134">
        <v>162.4</v>
      </c>
      <c r="DF77" s="134">
        <v>159.19999999999999</v>
      </c>
      <c r="DG77" s="134">
        <v>160</v>
      </c>
      <c r="DH77" s="134">
        <v>156.80000000000001</v>
      </c>
      <c r="DI77" s="134">
        <v>156.5</v>
      </c>
      <c r="DJ77" s="134">
        <v>153.5</v>
      </c>
      <c r="DK77" s="134">
        <v>153.30000000000001</v>
      </c>
      <c r="DL77" s="134">
        <v>154.69999999999999</v>
      </c>
      <c r="DM77" s="134">
        <v>162.30000000000001</v>
      </c>
      <c r="DN77" s="134">
        <v>158.80000000000001</v>
      </c>
      <c r="DO77" s="134">
        <v>157.6</v>
      </c>
      <c r="DP77" s="134">
        <v>170.5</v>
      </c>
      <c r="DQ77" s="134">
        <v>183.1</v>
      </c>
      <c r="DR77" s="134">
        <v>188.6</v>
      </c>
      <c r="DS77" s="134">
        <v>199.5</v>
      </c>
      <c r="DT77" s="134">
        <v>197.4</v>
      </c>
      <c r="DU77" s="134">
        <v>207.4</v>
      </c>
      <c r="DV77" s="134">
        <v>209.6</v>
      </c>
      <c r="DW77" s="134">
        <v>224.2</v>
      </c>
      <c r="DX77" s="134">
        <v>235</v>
      </c>
      <c r="DY77" s="134">
        <v>249.8</v>
      </c>
      <c r="DZ77" s="134">
        <v>248.5</v>
      </c>
      <c r="EA77" s="135">
        <v>258.2</v>
      </c>
      <c r="EB77" s="136">
        <v>250.2</v>
      </c>
      <c r="EC77" s="136">
        <v>249.4</v>
      </c>
      <c r="ED77" s="134">
        <v>235.5</v>
      </c>
      <c r="EE77" s="134">
        <v>235.7</v>
      </c>
      <c r="EF77" s="137">
        <v>240.5</v>
      </c>
      <c r="EG77" s="137">
        <v>238.7</v>
      </c>
      <c r="EH77" s="137">
        <v>238.8</v>
      </c>
      <c r="EI77" s="137">
        <v>244.4</v>
      </c>
      <c r="EJ77" s="136">
        <v>244.5</v>
      </c>
      <c r="EK77" s="136">
        <v>242.9</v>
      </c>
      <c r="EL77" s="147">
        <v>238.3</v>
      </c>
      <c r="EM77" s="147">
        <v>232.7</v>
      </c>
      <c r="EN77" s="147">
        <v>221</v>
      </c>
    </row>
    <row r="78" spans="1:144" ht="15" x14ac:dyDescent="0.25">
      <c r="A78" s="132" t="s">
        <v>1585</v>
      </c>
      <c r="B78" s="132" t="s">
        <v>1586</v>
      </c>
      <c r="C78" s="133">
        <v>0.10015</v>
      </c>
      <c r="D78" s="134">
        <v>66.8</v>
      </c>
      <c r="E78" s="134">
        <v>67.3</v>
      </c>
      <c r="F78" s="134">
        <v>65.900000000000006</v>
      </c>
      <c r="G78" s="134">
        <v>76</v>
      </c>
      <c r="H78" s="134">
        <v>84</v>
      </c>
      <c r="I78" s="134">
        <v>83.5</v>
      </c>
      <c r="J78" s="134">
        <v>81.2</v>
      </c>
      <c r="K78" s="134">
        <v>80</v>
      </c>
      <c r="L78" s="134">
        <v>82.2</v>
      </c>
      <c r="M78" s="134">
        <v>85.4</v>
      </c>
      <c r="N78" s="134">
        <v>89.3</v>
      </c>
      <c r="O78" s="134">
        <v>96.2</v>
      </c>
      <c r="P78" s="134">
        <v>104.2</v>
      </c>
      <c r="Q78" s="134">
        <v>107.6</v>
      </c>
      <c r="R78" s="134">
        <v>105.1</v>
      </c>
      <c r="S78" s="134">
        <v>104.5</v>
      </c>
      <c r="T78" s="134">
        <v>100.4</v>
      </c>
      <c r="U78" s="134">
        <v>99</v>
      </c>
      <c r="V78" s="134">
        <v>100</v>
      </c>
      <c r="W78" s="134">
        <v>101.4</v>
      </c>
      <c r="X78" s="134">
        <v>101.4</v>
      </c>
      <c r="Y78" s="134">
        <v>103</v>
      </c>
      <c r="Z78" s="134">
        <v>104.6</v>
      </c>
      <c r="AA78" s="134">
        <v>105.3</v>
      </c>
      <c r="AB78" s="134">
        <v>104.2</v>
      </c>
      <c r="AC78" s="134">
        <v>103.1</v>
      </c>
      <c r="AD78" s="134">
        <v>103.3</v>
      </c>
      <c r="AE78" s="134">
        <v>104.1</v>
      </c>
      <c r="AF78" s="134">
        <v>105.7</v>
      </c>
      <c r="AG78" s="134">
        <v>106.3</v>
      </c>
      <c r="AH78" s="134">
        <v>106.6</v>
      </c>
      <c r="AI78" s="134">
        <v>108.6</v>
      </c>
      <c r="AJ78" s="134">
        <v>113.6</v>
      </c>
      <c r="AK78" s="134">
        <v>116.1</v>
      </c>
      <c r="AL78" s="134">
        <v>120.7</v>
      </c>
      <c r="AM78" s="134">
        <v>119.7</v>
      </c>
      <c r="AN78" s="134">
        <v>119.7</v>
      </c>
      <c r="AO78" s="134">
        <v>119.3</v>
      </c>
      <c r="AP78" s="134">
        <v>117.9</v>
      </c>
      <c r="AQ78" s="134">
        <v>117.4</v>
      </c>
      <c r="AR78" s="134">
        <v>115.5</v>
      </c>
      <c r="AS78" s="134">
        <v>117</v>
      </c>
      <c r="AT78" s="134">
        <v>118.8</v>
      </c>
      <c r="AU78" s="134">
        <v>127.2</v>
      </c>
      <c r="AV78" s="134">
        <v>129</v>
      </c>
      <c r="AW78" s="134">
        <v>126.5</v>
      </c>
      <c r="AX78" s="134">
        <v>125.2</v>
      </c>
      <c r="AY78" s="134">
        <v>125</v>
      </c>
      <c r="AZ78" s="134">
        <v>124.5</v>
      </c>
      <c r="BA78" s="134">
        <v>121.8</v>
      </c>
      <c r="BB78" s="134">
        <v>120.5</v>
      </c>
      <c r="BC78" s="134">
        <v>121</v>
      </c>
      <c r="BD78" s="134">
        <v>118.9</v>
      </c>
      <c r="BE78" s="134">
        <v>115.8</v>
      </c>
      <c r="BF78" s="134">
        <v>115</v>
      </c>
      <c r="BG78" s="134">
        <v>116.4</v>
      </c>
      <c r="BH78" s="134">
        <v>115.7</v>
      </c>
      <c r="BI78" s="134">
        <v>113.8</v>
      </c>
      <c r="BJ78" s="134">
        <v>112.3</v>
      </c>
      <c r="BK78" s="134">
        <v>111.5</v>
      </c>
      <c r="BL78" s="134">
        <v>110.1</v>
      </c>
      <c r="BM78" s="134">
        <v>107</v>
      </c>
      <c r="BN78" s="134">
        <v>108</v>
      </c>
      <c r="BO78" s="134">
        <v>110.5</v>
      </c>
      <c r="BP78" s="134">
        <v>116.8</v>
      </c>
      <c r="BQ78" s="134">
        <v>122.6</v>
      </c>
      <c r="BR78" s="134">
        <v>129.30000000000001</v>
      </c>
      <c r="BS78" s="134">
        <v>128.69999999999999</v>
      </c>
      <c r="BT78" s="134">
        <v>128.30000000000001</v>
      </c>
      <c r="BU78" s="134">
        <v>125.5</v>
      </c>
      <c r="BV78" s="134">
        <v>125</v>
      </c>
      <c r="BW78" s="134">
        <v>124.7</v>
      </c>
      <c r="BX78" s="134">
        <v>122.4</v>
      </c>
      <c r="BY78" s="134">
        <v>124.6</v>
      </c>
      <c r="BZ78" s="134">
        <v>124.2</v>
      </c>
      <c r="CA78" s="134">
        <v>124.2</v>
      </c>
      <c r="CB78" s="134">
        <v>122.5</v>
      </c>
      <c r="CC78" s="134">
        <v>119.1</v>
      </c>
      <c r="CD78" s="134">
        <v>115.3</v>
      </c>
      <c r="CE78" s="134">
        <v>117.4</v>
      </c>
      <c r="CF78" s="134">
        <v>117.2</v>
      </c>
      <c r="CG78" s="134">
        <v>115.6</v>
      </c>
      <c r="CH78" s="134">
        <v>111.9</v>
      </c>
      <c r="CI78" s="134">
        <v>110.5</v>
      </c>
      <c r="CJ78" s="134">
        <v>111.5</v>
      </c>
      <c r="CK78" s="134">
        <v>114.7</v>
      </c>
      <c r="CL78" s="134">
        <v>115</v>
      </c>
      <c r="CM78" s="134">
        <v>113.4</v>
      </c>
      <c r="CN78" s="134">
        <v>116.5</v>
      </c>
      <c r="CO78" s="134">
        <v>118.3</v>
      </c>
      <c r="CP78" s="134">
        <v>114.9</v>
      </c>
      <c r="CQ78" s="134">
        <v>114.7</v>
      </c>
      <c r="CR78" s="134">
        <v>112.9</v>
      </c>
      <c r="CS78" s="134">
        <v>109.7</v>
      </c>
      <c r="CT78" s="134">
        <v>109.3</v>
      </c>
      <c r="CU78" s="134">
        <v>117</v>
      </c>
      <c r="CV78" s="134">
        <v>116.7</v>
      </c>
      <c r="CW78" s="134">
        <v>116.5</v>
      </c>
      <c r="CX78" s="134">
        <v>114.9</v>
      </c>
      <c r="CY78" s="134">
        <v>113.2</v>
      </c>
      <c r="CZ78" s="134">
        <v>115.4</v>
      </c>
      <c r="DA78" s="134">
        <v>113.5</v>
      </c>
      <c r="DB78" s="134">
        <v>111.5</v>
      </c>
      <c r="DC78" s="134">
        <v>112.2</v>
      </c>
      <c r="DD78" s="134">
        <v>113</v>
      </c>
      <c r="DE78" s="134">
        <v>113.7</v>
      </c>
      <c r="DF78" s="134">
        <v>118.6</v>
      </c>
      <c r="DG78" s="134">
        <v>126.3</v>
      </c>
      <c r="DH78" s="134">
        <v>132.6</v>
      </c>
      <c r="DI78" s="134">
        <v>128.5</v>
      </c>
      <c r="DJ78" s="134">
        <v>127.4</v>
      </c>
      <c r="DK78" s="134">
        <v>121.4</v>
      </c>
      <c r="DL78" s="134">
        <v>120.8</v>
      </c>
      <c r="DM78" s="134">
        <v>118.5</v>
      </c>
      <c r="DN78" s="134">
        <v>117.2</v>
      </c>
      <c r="DO78" s="134">
        <v>117.3</v>
      </c>
      <c r="DP78" s="134">
        <v>123.1</v>
      </c>
      <c r="DQ78" s="134">
        <v>127.1</v>
      </c>
      <c r="DR78" s="134">
        <v>127.2</v>
      </c>
      <c r="DS78" s="134">
        <v>126.6</v>
      </c>
      <c r="DT78" s="134">
        <v>120.7</v>
      </c>
      <c r="DU78" s="134">
        <v>119.7</v>
      </c>
      <c r="DV78" s="134">
        <v>118.5</v>
      </c>
      <c r="DW78" s="134">
        <v>117.9</v>
      </c>
      <c r="DX78" s="134">
        <v>115.2</v>
      </c>
      <c r="DY78" s="134">
        <v>114.9</v>
      </c>
      <c r="DZ78" s="134">
        <v>111</v>
      </c>
      <c r="EA78" s="135">
        <v>114</v>
      </c>
      <c r="EB78" s="136">
        <v>115.6</v>
      </c>
      <c r="EC78" s="136">
        <v>116.6</v>
      </c>
      <c r="ED78" s="134">
        <v>114.2</v>
      </c>
      <c r="EE78" s="134">
        <v>115</v>
      </c>
      <c r="EF78" s="137">
        <v>112.5</v>
      </c>
      <c r="EG78" s="137">
        <v>110.1</v>
      </c>
      <c r="EH78" s="137">
        <v>111</v>
      </c>
      <c r="EI78" s="137">
        <v>127.1</v>
      </c>
      <c r="EJ78" s="136">
        <v>156.6</v>
      </c>
      <c r="EK78" s="136">
        <v>163</v>
      </c>
      <c r="EL78" s="147">
        <v>163.80000000000001</v>
      </c>
      <c r="EM78" s="147">
        <v>171.7</v>
      </c>
      <c r="EN78" s="147">
        <v>172.4</v>
      </c>
    </row>
    <row r="79" spans="1:144" ht="15" x14ac:dyDescent="0.25">
      <c r="A79" s="132" t="s">
        <v>1587</v>
      </c>
      <c r="B79" s="132" t="s">
        <v>1588</v>
      </c>
      <c r="C79" s="133">
        <v>1.434E-2</v>
      </c>
      <c r="D79" s="134">
        <v>118.5</v>
      </c>
      <c r="E79" s="134">
        <v>119.3</v>
      </c>
      <c r="F79" s="134">
        <v>113.6</v>
      </c>
      <c r="G79" s="134">
        <v>112.1</v>
      </c>
      <c r="H79" s="134">
        <v>112.7</v>
      </c>
      <c r="I79" s="134">
        <v>105.2</v>
      </c>
      <c r="J79" s="134">
        <v>101.6</v>
      </c>
      <c r="K79" s="134">
        <v>101.8</v>
      </c>
      <c r="L79" s="134">
        <v>108.9</v>
      </c>
      <c r="M79" s="134">
        <v>109.6</v>
      </c>
      <c r="N79" s="134">
        <v>110.2</v>
      </c>
      <c r="O79" s="134">
        <v>102.3</v>
      </c>
      <c r="P79" s="134">
        <v>100.6</v>
      </c>
      <c r="Q79" s="134">
        <v>97.4</v>
      </c>
      <c r="R79" s="134">
        <v>97.2</v>
      </c>
      <c r="S79" s="134">
        <v>96.4</v>
      </c>
      <c r="T79" s="134">
        <v>100.8</v>
      </c>
      <c r="U79" s="134">
        <v>104.7</v>
      </c>
      <c r="V79" s="134">
        <v>104.2</v>
      </c>
      <c r="W79" s="134">
        <v>103</v>
      </c>
      <c r="X79" s="134">
        <v>103.2</v>
      </c>
      <c r="Y79" s="134">
        <v>103.6</v>
      </c>
      <c r="Z79" s="134">
        <v>105.7</v>
      </c>
      <c r="AA79" s="134">
        <v>108.5</v>
      </c>
      <c r="AB79" s="134">
        <v>113.6</v>
      </c>
      <c r="AC79" s="134">
        <v>118.8</v>
      </c>
      <c r="AD79" s="134">
        <v>115</v>
      </c>
      <c r="AE79" s="134">
        <v>113.8</v>
      </c>
      <c r="AF79" s="134">
        <v>113.5</v>
      </c>
      <c r="AG79" s="134">
        <v>121.3</v>
      </c>
      <c r="AH79" s="134">
        <v>119.9</v>
      </c>
      <c r="AI79" s="134">
        <v>119.1</v>
      </c>
      <c r="AJ79" s="134">
        <v>122.2</v>
      </c>
      <c r="AK79" s="134">
        <v>133</v>
      </c>
      <c r="AL79" s="134">
        <v>138.30000000000001</v>
      </c>
      <c r="AM79" s="134">
        <v>132.80000000000001</v>
      </c>
      <c r="AN79" s="134">
        <v>129.5</v>
      </c>
      <c r="AO79" s="134">
        <v>127</v>
      </c>
      <c r="AP79" s="134">
        <v>124.4</v>
      </c>
      <c r="AQ79" s="134">
        <v>124.1</v>
      </c>
      <c r="AR79" s="134">
        <v>122.3</v>
      </c>
      <c r="AS79" s="134">
        <v>121.4</v>
      </c>
      <c r="AT79" s="134">
        <v>120.6</v>
      </c>
      <c r="AU79" s="134">
        <v>119.9</v>
      </c>
      <c r="AV79" s="134">
        <v>120.3</v>
      </c>
      <c r="AW79" s="134">
        <v>122</v>
      </c>
      <c r="AX79" s="134">
        <v>119</v>
      </c>
      <c r="AY79" s="134">
        <v>116.9</v>
      </c>
      <c r="AZ79" s="134">
        <v>119.5</v>
      </c>
      <c r="BA79" s="134">
        <v>126.2</v>
      </c>
      <c r="BB79" s="134">
        <v>128.30000000000001</v>
      </c>
      <c r="BC79" s="134">
        <v>128</v>
      </c>
      <c r="BD79" s="134">
        <v>137.30000000000001</v>
      </c>
      <c r="BE79" s="134">
        <v>140.4</v>
      </c>
      <c r="BF79" s="134">
        <v>138.19999999999999</v>
      </c>
      <c r="BG79" s="134">
        <v>142</v>
      </c>
      <c r="BH79" s="134">
        <v>148.9</v>
      </c>
      <c r="BI79" s="134">
        <v>154.30000000000001</v>
      </c>
      <c r="BJ79" s="134">
        <v>157</v>
      </c>
      <c r="BK79" s="134">
        <v>151</v>
      </c>
      <c r="BL79" s="134">
        <v>143.80000000000001</v>
      </c>
      <c r="BM79" s="134">
        <v>134.4</v>
      </c>
      <c r="BN79" s="134">
        <v>128.4</v>
      </c>
      <c r="BO79" s="134">
        <v>130.80000000000001</v>
      </c>
      <c r="BP79" s="134">
        <v>136.6</v>
      </c>
      <c r="BQ79" s="134">
        <v>141.5</v>
      </c>
      <c r="BR79" s="134">
        <v>125.6</v>
      </c>
      <c r="BS79" s="134">
        <v>114.8</v>
      </c>
      <c r="BT79" s="134">
        <v>114.9</v>
      </c>
      <c r="BU79" s="134">
        <v>125.9</v>
      </c>
      <c r="BV79" s="134">
        <v>128.9</v>
      </c>
      <c r="BW79" s="134">
        <v>126.9</v>
      </c>
      <c r="BX79" s="134">
        <v>125.7</v>
      </c>
      <c r="BY79" s="134">
        <v>122.1</v>
      </c>
      <c r="BZ79" s="134">
        <v>120.8</v>
      </c>
      <c r="CA79" s="134">
        <v>123.4</v>
      </c>
      <c r="CB79" s="134">
        <v>126.5</v>
      </c>
      <c r="CC79" s="134">
        <v>134.69999999999999</v>
      </c>
      <c r="CD79" s="134">
        <v>130.6</v>
      </c>
      <c r="CE79" s="134">
        <v>131.69999999999999</v>
      </c>
      <c r="CF79" s="134">
        <v>132.19999999999999</v>
      </c>
      <c r="CG79" s="134">
        <v>134.30000000000001</v>
      </c>
      <c r="CH79" s="134">
        <v>138.5</v>
      </c>
      <c r="CI79" s="134">
        <v>134.9</v>
      </c>
      <c r="CJ79" s="134">
        <v>145.69999999999999</v>
      </c>
      <c r="CK79" s="134">
        <v>169</v>
      </c>
      <c r="CL79" s="134">
        <v>180.6</v>
      </c>
      <c r="CM79" s="134">
        <v>196.7</v>
      </c>
      <c r="CN79" s="134">
        <v>203.9</v>
      </c>
      <c r="CO79" s="134">
        <v>189.3</v>
      </c>
      <c r="CP79" s="134">
        <v>180.5</v>
      </c>
      <c r="CQ79" s="134">
        <v>178.5</v>
      </c>
      <c r="CR79" s="134">
        <v>185.5</v>
      </c>
      <c r="CS79" s="134">
        <v>207.7</v>
      </c>
      <c r="CT79" s="134">
        <v>197.6</v>
      </c>
      <c r="CU79" s="134">
        <v>179.9</v>
      </c>
      <c r="CV79" s="134">
        <v>178.2</v>
      </c>
      <c r="CW79" s="134">
        <v>174.1</v>
      </c>
      <c r="CX79" s="134">
        <v>158.19999999999999</v>
      </c>
      <c r="CY79" s="134">
        <v>157.19999999999999</v>
      </c>
      <c r="CZ79" s="134">
        <v>157.5</v>
      </c>
      <c r="DA79" s="134">
        <v>155</v>
      </c>
      <c r="DB79" s="134">
        <v>136.69999999999999</v>
      </c>
      <c r="DC79" s="134">
        <v>137.30000000000001</v>
      </c>
      <c r="DD79" s="134">
        <v>148.9</v>
      </c>
      <c r="DE79" s="134">
        <v>146.19999999999999</v>
      </c>
      <c r="DF79" s="134">
        <v>138.4</v>
      </c>
      <c r="DG79" s="134">
        <v>137.5</v>
      </c>
      <c r="DH79" s="134">
        <v>132.30000000000001</v>
      </c>
      <c r="DI79" s="134">
        <v>119.1</v>
      </c>
      <c r="DJ79" s="134">
        <v>120.9</v>
      </c>
      <c r="DK79" s="134">
        <v>120.7</v>
      </c>
      <c r="DL79" s="134">
        <v>125.3</v>
      </c>
      <c r="DM79" s="134">
        <v>127.9</v>
      </c>
      <c r="DN79" s="134">
        <v>128.69999999999999</v>
      </c>
      <c r="DO79" s="134">
        <v>134.6</v>
      </c>
      <c r="DP79" s="134">
        <v>130.4</v>
      </c>
      <c r="DQ79" s="134">
        <v>120.2</v>
      </c>
      <c r="DR79" s="134">
        <v>120</v>
      </c>
      <c r="DS79" s="134">
        <v>119.3</v>
      </c>
      <c r="DT79" s="134">
        <v>120.8</v>
      </c>
      <c r="DU79" s="134">
        <v>115.7</v>
      </c>
      <c r="DV79" s="134">
        <v>108.5</v>
      </c>
      <c r="DW79" s="134">
        <v>109.3</v>
      </c>
      <c r="DX79" s="134">
        <v>115.5</v>
      </c>
      <c r="DY79" s="134">
        <v>114.1</v>
      </c>
      <c r="DZ79" s="134">
        <v>114.1</v>
      </c>
      <c r="EA79" s="135">
        <v>108.1</v>
      </c>
      <c r="EB79" s="136">
        <v>106.5</v>
      </c>
      <c r="EC79" s="136">
        <v>109.2</v>
      </c>
      <c r="ED79" s="134">
        <v>131.9</v>
      </c>
      <c r="EE79" s="134">
        <v>153.9</v>
      </c>
      <c r="EF79" s="137">
        <v>156.4</v>
      </c>
      <c r="EG79" s="137">
        <v>154.19999999999999</v>
      </c>
      <c r="EH79" s="137">
        <v>144.19999999999999</v>
      </c>
      <c r="EI79" s="137">
        <v>153.80000000000001</v>
      </c>
      <c r="EJ79" s="136">
        <v>200.3</v>
      </c>
      <c r="EK79" s="136">
        <v>214.1</v>
      </c>
      <c r="EL79" s="147">
        <v>211.6</v>
      </c>
      <c r="EM79" s="147">
        <v>202.3</v>
      </c>
      <c r="EN79" s="147">
        <v>207.1</v>
      </c>
    </row>
    <row r="80" spans="1:144" ht="15" x14ac:dyDescent="0.25">
      <c r="A80" s="132" t="s">
        <v>1589</v>
      </c>
      <c r="B80" s="132" t="s">
        <v>1590</v>
      </c>
      <c r="C80" s="133">
        <v>2.0979999999999999E-2</v>
      </c>
      <c r="D80" s="134">
        <v>72.400000000000006</v>
      </c>
      <c r="E80" s="134">
        <v>67</v>
      </c>
      <c r="F80" s="134">
        <v>69</v>
      </c>
      <c r="G80" s="134">
        <v>77.3</v>
      </c>
      <c r="H80" s="134">
        <v>82.5</v>
      </c>
      <c r="I80" s="134">
        <v>82.4</v>
      </c>
      <c r="J80" s="134">
        <v>83.1</v>
      </c>
      <c r="K80" s="134">
        <v>95.3</v>
      </c>
      <c r="L80" s="134">
        <v>102.3</v>
      </c>
      <c r="M80" s="134">
        <v>102.4</v>
      </c>
      <c r="N80" s="134">
        <v>102.5</v>
      </c>
      <c r="O80" s="134">
        <v>104.7</v>
      </c>
      <c r="P80" s="134">
        <v>111.8</v>
      </c>
      <c r="Q80" s="134">
        <v>116.1</v>
      </c>
      <c r="R80" s="134">
        <v>120.5</v>
      </c>
      <c r="S80" s="134">
        <v>126.2</v>
      </c>
      <c r="T80" s="134">
        <v>130.19999999999999</v>
      </c>
      <c r="U80" s="134">
        <v>131.9</v>
      </c>
      <c r="V80" s="134">
        <v>132.1</v>
      </c>
      <c r="W80" s="134">
        <v>138.9</v>
      </c>
      <c r="X80" s="134">
        <v>147.6</v>
      </c>
      <c r="Y80" s="134">
        <v>152.5</v>
      </c>
      <c r="Z80" s="134">
        <v>158.80000000000001</v>
      </c>
      <c r="AA80" s="134">
        <v>164.7</v>
      </c>
      <c r="AB80" s="134">
        <v>184</v>
      </c>
      <c r="AC80" s="134">
        <v>197.9</v>
      </c>
      <c r="AD80" s="134">
        <v>186.7</v>
      </c>
      <c r="AE80" s="134">
        <v>181.4</v>
      </c>
      <c r="AF80" s="134">
        <v>175.2</v>
      </c>
      <c r="AG80" s="134">
        <v>162.30000000000001</v>
      </c>
      <c r="AH80" s="134">
        <v>154.4</v>
      </c>
      <c r="AI80" s="134">
        <v>158.4</v>
      </c>
      <c r="AJ80" s="134">
        <v>147.4</v>
      </c>
      <c r="AK80" s="134">
        <v>146</v>
      </c>
      <c r="AL80" s="134">
        <v>152.9</v>
      </c>
      <c r="AM80" s="134">
        <v>164.6</v>
      </c>
      <c r="AN80" s="134">
        <v>167.4</v>
      </c>
      <c r="AO80" s="134">
        <v>163.5</v>
      </c>
      <c r="AP80" s="134">
        <v>167.8</v>
      </c>
      <c r="AQ80" s="134">
        <v>172.1</v>
      </c>
      <c r="AR80" s="134">
        <v>165.9</v>
      </c>
      <c r="AS80" s="134">
        <v>161.30000000000001</v>
      </c>
      <c r="AT80" s="134">
        <v>157.19999999999999</v>
      </c>
      <c r="AU80" s="134">
        <v>158.5</v>
      </c>
      <c r="AV80" s="134">
        <v>159.80000000000001</v>
      </c>
      <c r="AW80" s="134">
        <v>154.19999999999999</v>
      </c>
      <c r="AX80" s="134">
        <v>153</v>
      </c>
      <c r="AY80" s="134">
        <v>151.80000000000001</v>
      </c>
      <c r="AZ80" s="134">
        <v>145.5</v>
      </c>
      <c r="BA80" s="134">
        <v>139.6</v>
      </c>
      <c r="BB80" s="134">
        <v>142.19999999999999</v>
      </c>
      <c r="BC80" s="134">
        <v>141.1</v>
      </c>
      <c r="BD80" s="134">
        <v>135.1</v>
      </c>
      <c r="BE80" s="134">
        <v>131.1</v>
      </c>
      <c r="BF80" s="134">
        <v>129.19999999999999</v>
      </c>
      <c r="BG80" s="134">
        <v>130.4</v>
      </c>
      <c r="BH80" s="134">
        <v>133.1</v>
      </c>
      <c r="BI80" s="134">
        <v>133.4</v>
      </c>
      <c r="BJ80" s="134">
        <v>129.80000000000001</v>
      </c>
      <c r="BK80" s="134">
        <v>126.4</v>
      </c>
      <c r="BL80" s="134">
        <v>121.1</v>
      </c>
      <c r="BM80" s="134">
        <v>114.9</v>
      </c>
      <c r="BN80" s="134">
        <v>111.1</v>
      </c>
      <c r="BO80" s="134">
        <v>109.2</v>
      </c>
      <c r="BP80" s="134">
        <v>114</v>
      </c>
      <c r="BQ80" s="134">
        <v>116.7</v>
      </c>
      <c r="BR80" s="134">
        <v>118.6</v>
      </c>
      <c r="BS80" s="134">
        <v>116.7</v>
      </c>
      <c r="BT80" s="134">
        <v>114.7</v>
      </c>
      <c r="BU80" s="134">
        <v>117.1</v>
      </c>
      <c r="BV80" s="134">
        <v>118.5</v>
      </c>
      <c r="BW80" s="134">
        <v>119.9</v>
      </c>
      <c r="BX80" s="134">
        <v>124.5</v>
      </c>
      <c r="BY80" s="134">
        <v>129.69999999999999</v>
      </c>
      <c r="BZ80" s="134">
        <v>129.19999999999999</v>
      </c>
      <c r="CA80" s="134">
        <v>133.4</v>
      </c>
      <c r="CB80" s="134">
        <v>135.30000000000001</v>
      </c>
      <c r="CC80" s="134">
        <v>151.19999999999999</v>
      </c>
      <c r="CD80" s="134">
        <v>149.30000000000001</v>
      </c>
      <c r="CE80" s="134">
        <v>153.4</v>
      </c>
      <c r="CF80" s="134">
        <v>154</v>
      </c>
      <c r="CG80" s="134">
        <v>164.8</v>
      </c>
      <c r="CH80" s="134">
        <v>174.8</v>
      </c>
      <c r="CI80" s="134">
        <v>174.2</v>
      </c>
      <c r="CJ80" s="134">
        <v>169.4</v>
      </c>
      <c r="CK80" s="134">
        <v>172.3</v>
      </c>
      <c r="CL80" s="134">
        <v>178.2</v>
      </c>
      <c r="CM80" s="134">
        <v>187.9</v>
      </c>
      <c r="CN80" s="134">
        <v>209.2</v>
      </c>
      <c r="CO80" s="134">
        <v>206.9</v>
      </c>
      <c r="CP80" s="134">
        <v>200.6</v>
      </c>
      <c r="CQ80" s="134">
        <v>209.8</v>
      </c>
      <c r="CR80" s="134">
        <v>213.1</v>
      </c>
      <c r="CS80" s="134">
        <v>208.8</v>
      </c>
      <c r="CT80" s="134">
        <v>214</v>
      </c>
      <c r="CU80" s="134">
        <v>209.1</v>
      </c>
      <c r="CV80" s="134">
        <v>212.5</v>
      </c>
      <c r="CW80" s="134">
        <v>213.5</v>
      </c>
      <c r="CX80" s="134">
        <v>212.1</v>
      </c>
      <c r="CY80" s="134">
        <v>213.7</v>
      </c>
      <c r="CZ80" s="134">
        <v>210.2</v>
      </c>
      <c r="DA80" s="134">
        <v>215.1</v>
      </c>
      <c r="DB80" s="134">
        <v>219.3</v>
      </c>
      <c r="DC80" s="134">
        <v>221.1</v>
      </c>
      <c r="DD80" s="134">
        <v>222.8</v>
      </c>
      <c r="DE80" s="134">
        <v>188.8</v>
      </c>
      <c r="DF80" s="134">
        <v>172.1</v>
      </c>
      <c r="DG80" s="134">
        <v>164.6</v>
      </c>
      <c r="DH80" s="134">
        <v>163.6</v>
      </c>
      <c r="DI80" s="134">
        <v>164.1</v>
      </c>
      <c r="DJ80" s="134">
        <v>169.3</v>
      </c>
      <c r="DK80" s="134">
        <v>165.3</v>
      </c>
      <c r="DL80" s="134">
        <v>161.30000000000001</v>
      </c>
      <c r="DM80" s="134">
        <v>299.39999999999998</v>
      </c>
      <c r="DN80" s="134">
        <v>294.60000000000002</v>
      </c>
      <c r="DO80" s="134">
        <v>282.7</v>
      </c>
      <c r="DP80" s="134">
        <v>282.3</v>
      </c>
      <c r="DQ80" s="134">
        <v>281.8</v>
      </c>
      <c r="DR80" s="134">
        <v>260.89999999999998</v>
      </c>
      <c r="DS80" s="134">
        <v>241.8</v>
      </c>
      <c r="DT80" s="134">
        <v>241.8</v>
      </c>
      <c r="DU80" s="134">
        <v>239.5</v>
      </c>
      <c r="DV80" s="134">
        <v>244.6</v>
      </c>
      <c r="DW80" s="134">
        <v>258.2</v>
      </c>
      <c r="DX80" s="134">
        <v>254.5</v>
      </c>
      <c r="DY80" s="134">
        <v>250.8</v>
      </c>
      <c r="DZ80" s="134">
        <v>251.3</v>
      </c>
      <c r="EA80" s="135">
        <v>257.60000000000002</v>
      </c>
      <c r="EB80" s="136">
        <v>272.5</v>
      </c>
      <c r="EC80" s="136">
        <v>277.8</v>
      </c>
      <c r="ED80" s="134">
        <v>282.3</v>
      </c>
      <c r="EE80" s="134">
        <v>291.8</v>
      </c>
      <c r="EF80" s="137">
        <v>301.10000000000002</v>
      </c>
      <c r="EG80" s="137">
        <v>322.39999999999998</v>
      </c>
      <c r="EH80" s="137">
        <v>354.8</v>
      </c>
      <c r="EI80" s="137">
        <v>384.1</v>
      </c>
      <c r="EJ80" s="136">
        <v>429.1</v>
      </c>
      <c r="EK80" s="136">
        <v>474.1</v>
      </c>
      <c r="EL80" s="147">
        <v>475.8</v>
      </c>
      <c r="EM80" s="147">
        <v>470.3</v>
      </c>
      <c r="EN80" s="147">
        <v>466.5</v>
      </c>
    </row>
    <row r="81" spans="1:144" ht="15" x14ac:dyDescent="0.25">
      <c r="A81" s="132" t="s">
        <v>1591</v>
      </c>
      <c r="B81" s="132" t="s">
        <v>1592</v>
      </c>
      <c r="C81" s="133">
        <v>8.4870000000000001E-2</v>
      </c>
      <c r="D81" s="134">
        <v>104.7</v>
      </c>
      <c r="E81" s="134">
        <v>100.2</v>
      </c>
      <c r="F81" s="134">
        <v>98.2</v>
      </c>
      <c r="G81" s="134">
        <v>100.9</v>
      </c>
      <c r="H81" s="134">
        <v>99.4</v>
      </c>
      <c r="I81" s="134">
        <v>104.5</v>
      </c>
      <c r="J81" s="134">
        <v>105.6</v>
      </c>
      <c r="K81" s="134">
        <v>104.1</v>
      </c>
      <c r="L81" s="134">
        <v>106</v>
      </c>
      <c r="M81" s="134">
        <v>112</v>
      </c>
      <c r="N81" s="134">
        <v>107.3</v>
      </c>
      <c r="O81" s="134">
        <v>103.8</v>
      </c>
      <c r="P81" s="134">
        <v>102.7</v>
      </c>
      <c r="Q81" s="134">
        <v>105.6</v>
      </c>
      <c r="R81" s="134">
        <v>102.2</v>
      </c>
      <c r="S81" s="134">
        <v>101.7</v>
      </c>
      <c r="T81" s="134">
        <v>102.7</v>
      </c>
      <c r="U81" s="134">
        <v>107.6</v>
      </c>
      <c r="V81" s="134">
        <v>117.3</v>
      </c>
      <c r="W81" s="134">
        <v>117.1</v>
      </c>
      <c r="X81" s="134">
        <v>118.2</v>
      </c>
      <c r="Y81" s="134">
        <v>118.2</v>
      </c>
      <c r="Z81" s="134">
        <v>118.4</v>
      </c>
      <c r="AA81" s="134">
        <v>120.3</v>
      </c>
      <c r="AB81" s="134">
        <v>122.8</v>
      </c>
      <c r="AC81" s="134">
        <v>129.6</v>
      </c>
      <c r="AD81" s="134">
        <v>136.30000000000001</v>
      </c>
      <c r="AE81" s="134">
        <v>156.6</v>
      </c>
      <c r="AF81" s="134">
        <v>157.19999999999999</v>
      </c>
      <c r="AG81" s="134">
        <v>150.1</v>
      </c>
      <c r="AH81" s="134">
        <v>148.1</v>
      </c>
      <c r="AI81" s="134">
        <v>148.5</v>
      </c>
      <c r="AJ81" s="134">
        <v>146.1</v>
      </c>
      <c r="AK81" s="134">
        <v>156.4</v>
      </c>
      <c r="AL81" s="134">
        <v>169</v>
      </c>
      <c r="AM81" s="134">
        <v>169.1</v>
      </c>
      <c r="AN81" s="134">
        <v>169.8</v>
      </c>
      <c r="AO81" s="134">
        <v>168.4</v>
      </c>
      <c r="AP81" s="134">
        <v>170.8</v>
      </c>
      <c r="AQ81" s="134">
        <v>174.1</v>
      </c>
      <c r="AR81" s="134">
        <v>171.7</v>
      </c>
      <c r="AS81" s="134">
        <v>177.5</v>
      </c>
      <c r="AT81" s="134">
        <v>182.7</v>
      </c>
      <c r="AU81" s="134">
        <v>183.7</v>
      </c>
      <c r="AV81" s="134">
        <v>183.8</v>
      </c>
      <c r="AW81" s="134">
        <v>184.3</v>
      </c>
      <c r="AX81" s="134">
        <v>181.3</v>
      </c>
      <c r="AY81" s="134">
        <v>180.5</v>
      </c>
      <c r="AZ81" s="134">
        <v>176.2</v>
      </c>
      <c r="BA81" s="134">
        <v>175.2</v>
      </c>
      <c r="BB81" s="134">
        <v>173.2</v>
      </c>
      <c r="BC81" s="134">
        <v>171.9</v>
      </c>
      <c r="BD81" s="134">
        <v>169.1</v>
      </c>
      <c r="BE81" s="134">
        <v>167.8</v>
      </c>
      <c r="BF81" s="134">
        <v>160.19999999999999</v>
      </c>
      <c r="BG81" s="134">
        <v>156.1</v>
      </c>
      <c r="BH81" s="134">
        <v>157.30000000000001</v>
      </c>
      <c r="BI81" s="134">
        <v>164.2</v>
      </c>
      <c r="BJ81" s="134">
        <v>163.6</v>
      </c>
      <c r="BK81" s="134">
        <v>165.5</v>
      </c>
      <c r="BL81" s="134">
        <v>173.2</v>
      </c>
      <c r="BM81" s="134">
        <v>166.7</v>
      </c>
      <c r="BN81" s="134">
        <v>156.19999999999999</v>
      </c>
      <c r="BO81" s="134">
        <v>159.1</v>
      </c>
      <c r="BP81" s="134">
        <v>161.69999999999999</v>
      </c>
      <c r="BQ81" s="134">
        <v>166.3</v>
      </c>
      <c r="BR81" s="134">
        <v>165.2</v>
      </c>
      <c r="BS81" s="134">
        <v>167.5</v>
      </c>
      <c r="BT81" s="134">
        <v>171.2</v>
      </c>
      <c r="BU81" s="134">
        <v>184.5</v>
      </c>
      <c r="BV81" s="134">
        <v>183.3</v>
      </c>
      <c r="BW81" s="134">
        <v>178.7</v>
      </c>
      <c r="BX81" s="134">
        <v>179.9</v>
      </c>
      <c r="BY81" s="134">
        <v>178.8</v>
      </c>
      <c r="BZ81" s="134">
        <v>182.9</v>
      </c>
      <c r="CA81" s="134">
        <v>176.6</v>
      </c>
      <c r="CB81" s="134">
        <v>180</v>
      </c>
      <c r="CC81" s="134">
        <v>194.5</v>
      </c>
      <c r="CD81" s="134">
        <v>199.3</v>
      </c>
      <c r="CE81" s="134">
        <v>197.9</v>
      </c>
      <c r="CF81" s="134">
        <v>193</v>
      </c>
      <c r="CG81" s="134">
        <v>194.1</v>
      </c>
      <c r="CH81" s="134">
        <v>190.6</v>
      </c>
      <c r="CI81" s="134">
        <v>185.1</v>
      </c>
      <c r="CJ81" s="134">
        <v>185.2</v>
      </c>
      <c r="CK81" s="134">
        <v>187.1</v>
      </c>
      <c r="CL81" s="134">
        <v>187</v>
      </c>
      <c r="CM81" s="134">
        <v>188.8</v>
      </c>
      <c r="CN81" s="134">
        <v>192.5</v>
      </c>
      <c r="CO81" s="134">
        <v>194.5</v>
      </c>
      <c r="CP81" s="134">
        <v>197.5</v>
      </c>
      <c r="CQ81" s="134">
        <v>198</v>
      </c>
      <c r="CR81" s="134">
        <v>202.1</v>
      </c>
      <c r="CS81" s="134">
        <v>198.9</v>
      </c>
      <c r="CT81" s="134">
        <v>195.2</v>
      </c>
      <c r="CU81" s="134">
        <v>187.8</v>
      </c>
      <c r="CV81" s="134">
        <v>185.4</v>
      </c>
      <c r="CW81" s="134">
        <v>189.6</v>
      </c>
      <c r="CX81" s="134">
        <v>198.5</v>
      </c>
      <c r="CY81" s="134">
        <v>207.7</v>
      </c>
      <c r="CZ81" s="134">
        <v>217.7</v>
      </c>
      <c r="DA81" s="134">
        <v>220.6</v>
      </c>
      <c r="DB81" s="134">
        <v>229</v>
      </c>
      <c r="DC81" s="134">
        <v>241.3</v>
      </c>
      <c r="DD81" s="134">
        <v>230.3</v>
      </c>
      <c r="DE81" s="134">
        <v>226</v>
      </c>
      <c r="DF81" s="134">
        <v>239.4</v>
      </c>
      <c r="DG81" s="134">
        <v>235.2</v>
      </c>
      <c r="DH81" s="134">
        <v>235</v>
      </c>
      <c r="DI81" s="134">
        <v>234.6</v>
      </c>
      <c r="DJ81" s="134">
        <v>239.1</v>
      </c>
      <c r="DK81" s="134">
        <v>242.4</v>
      </c>
      <c r="DL81" s="134">
        <v>253.2</v>
      </c>
      <c r="DM81" s="134">
        <v>269.2</v>
      </c>
      <c r="DN81" s="134">
        <v>279.89999999999998</v>
      </c>
      <c r="DO81" s="134">
        <v>280.5</v>
      </c>
      <c r="DP81" s="134">
        <v>285.60000000000002</v>
      </c>
      <c r="DQ81" s="134">
        <v>279.10000000000002</v>
      </c>
      <c r="DR81" s="134">
        <v>266.5</v>
      </c>
      <c r="DS81" s="134">
        <v>260.8</v>
      </c>
      <c r="DT81" s="134">
        <v>266</v>
      </c>
      <c r="DU81" s="134">
        <v>265.10000000000002</v>
      </c>
      <c r="DV81" s="134">
        <v>264.5</v>
      </c>
      <c r="DW81" s="134">
        <v>265.10000000000002</v>
      </c>
      <c r="DX81" s="134">
        <v>271.10000000000002</v>
      </c>
      <c r="DY81" s="134">
        <v>281.7</v>
      </c>
      <c r="DZ81" s="134">
        <v>287.39999999999998</v>
      </c>
      <c r="EA81" s="135">
        <v>272.39999999999998</v>
      </c>
      <c r="EB81" s="136">
        <v>261.5</v>
      </c>
      <c r="EC81" s="136">
        <v>268.10000000000002</v>
      </c>
      <c r="ED81" s="134">
        <v>265.60000000000002</v>
      </c>
      <c r="EE81" s="134">
        <v>261.5</v>
      </c>
      <c r="EF81" s="137">
        <v>261.5</v>
      </c>
      <c r="EG81" s="137">
        <v>267.7</v>
      </c>
      <c r="EH81" s="137">
        <v>272.3</v>
      </c>
      <c r="EI81" s="137">
        <v>277.39999999999998</v>
      </c>
      <c r="EJ81" s="136">
        <v>284.39999999999998</v>
      </c>
      <c r="EK81" s="136">
        <v>278.60000000000002</v>
      </c>
      <c r="EL81" s="147">
        <v>277.60000000000002</v>
      </c>
      <c r="EM81" s="147">
        <v>267.2</v>
      </c>
      <c r="EN81" s="147">
        <v>265.7</v>
      </c>
    </row>
    <row r="82" spans="1:144" ht="15" x14ac:dyDescent="0.25">
      <c r="A82" s="132" t="s">
        <v>1593</v>
      </c>
      <c r="B82" s="132" t="s">
        <v>1594</v>
      </c>
      <c r="C82" s="133">
        <v>6.2560000000000004E-2</v>
      </c>
      <c r="D82" s="134">
        <v>99.3</v>
      </c>
      <c r="E82" s="134">
        <v>99.2</v>
      </c>
      <c r="F82" s="134">
        <v>99.1</v>
      </c>
      <c r="G82" s="134">
        <v>99.2</v>
      </c>
      <c r="H82" s="134">
        <v>100.9</v>
      </c>
      <c r="I82" s="134">
        <v>102.7</v>
      </c>
      <c r="J82" s="134">
        <v>105.8</v>
      </c>
      <c r="K82" s="134">
        <v>104.7</v>
      </c>
      <c r="L82" s="134">
        <v>108.9</v>
      </c>
      <c r="M82" s="134">
        <v>106.4</v>
      </c>
      <c r="N82" s="134">
        <v>104.4</v>
      </c>
      <c r="O82" s="134">
        <v>99.4</v>
      </c>
      <c r="P82" s="134">
        <v>102.2</v>
      </c>
      <c r="Q82" s="134">
        <v>101.4</v>
      </c>
      <c r="R82" s="134">
        <v>99.1</v>
      </c>
      <c r="S82" s="134">
        <v>101.4</v>
      </c>
      <c r="T82" s="134">
        <v>100.2</v>
      </c>
      <c r="U82" s="134">
        <v>101.8</v>
      </c>
      <c r="V82" s="134">
        <v>101.9</v>
      </c>
      <c r="W82" s="134">
        <v>101.9</v>
      </c>
      <c r="X82" s="134">
        <v>101.7</v>
      </c>
      <c r="Y82" s="134">
        <v>102.6</v>
      </c>
      <c r="Z82" s="134">
        <v>101.2</v>
      </c>
      <c r="AA82" s="134">
        <v>97</v>
      </c>
      <c r="AB82" s="134">
        <v>93.6</v>
      </c>
      <c r="AC82" s="134">
        <v>93.4</v>
      </c>
      <c r="AD82" s="134">
        <v>89.9</v>
      </c>
      <c r="AE82" s="134">
        <v>89.4</v>
      </c>
      <c r="AF82" s="134">
        <v>89.8</v>
      </c>
      <c r="AG82" s="134">
        <v>89.7</v>
      </c>
      <c r="AH82" s="134">
        <v>90.1</v>
      </c>
      <c r="AI82" s="134">
        <v>89.2</v>
      </c>
      <c r="AJ82" s="134">
        <v>89.1</v>
      </c>
      <c r="AK82" s="134">
        <v>90.8</v>
      </c>
      <c r="AL82" s="134">
        <v>94.9</v>
      </c>
      <c r="AM82" s="134">
        <v>99.2</v>
      </c>
      <c r="AN82" s="134">
        <v>104.3</v>
      </c>
      <c r="AO82" s="134">
        <v>108.1</v>
      </c>
      <c r="AP82" s="134">
        <v>111.2</v>
      </c>
      <c r="AQ82" s="134">
        <v>114.7</v>
      </c>
      <c r="AR82" s="134">
        <v>112</v>
      </c>
      <c r="AS82" s="134">
        <v>109.5</v>
      </c>
      <c r="AT82" s="134">
        <v>110</v>
      </c>
      <c r="AU82" s="134">
        <v>107.9</v>
      </c>
      <c r="AV82" s="134">
        <v>107.1</v>
      </c>
      <c r="AW82" s="134">
        <v>105.2</v>
      </c>
      <c r="AX82" s="134">
        <v>104.5</v>
      </c>
      <c r="AY82" s="134">
        <v>102.1</v>
      </c>
      <c r="AZ82" s="134">
        <v>111.1</v>
      </c>
      <c r="BA82" s="134">
        <v>116.5</v>
      </c>
      <c r="BB82" s="134">
        <v>115.9</v>
      </c>
      <c r="BC82" s="134">
        <v>118.7</v>
      </c>
      <c r="BD82" s="134">
        <v>127.4</v>
      </c>
      <c r="BE82" s="134">
        <v>127.3</v>
      </c>
      <c r="BF82" s="134">
        <v>127.7</v>
      </c>
      <c r="BG82" s="134">
        <v>128.69999999999999</v>
      </c>
      <c r="BH82" s="134">
        <v>131.4</v>
      </c>
      <c r="BI82" s="134">
        <v>131.69999999999999</v>
      </c>
      <c r="BJ82" s="134">
        <v>128.19999999999999</v>
      </c>
      <c r="BK82" s="134">
        <v>123.2</v>
      </c>
      <c r="BL82" s="134">
        <v>131.5</v>
      </c>
      <c r="BM82" s="134">
        <v>130.80000000000001</v>
      </c>
      <c r="BN82" s="134">
        <v>129.6</v>
      </c>
      <c r="BO82" s="134">
        <v>132.1</v>
      </c>
      <c r="BP82" s="134">
        <v>133.1</v>
      </c>
      <c r="BQ82" s="134">
        <v>132.19999999999999</v>
      </c>
      <c r="BR82" s="134">
        <v>133.1</v>
      </c>
      <c r="BS82" s="134">
        <v>133.5</v>
      </c>
      <c r="BT82" s="134">
        <v>140.4</v>
      </c>
      <c r="BU82" s="134">
        <v>137.19999999999999</v>
      </c>
      <c r="BV82" s="134">
        <v>133.30000000000001</v>
      </c>
      <c r="BW82" s="134">
        <v>120.7</v>
      </c>
      <c r="BX82" s="134">
        <v>121</v>
      </c>
      <c r="BY82" s="134">
        <v>119.3</v>
      </c>
      <c r="BZ82" s="134">
        <v>120.9</v>
      </c>
      <c r="CA82" s="134">
        <v>130.30000000000001</v>
      </c>
      <c r="CB82" s="134">
        <v>132</v>
      </c>
      <c r="CC82" s="134">
        <v>131.19999999999999</v>
      </c>
      <c r="CD82" s="134">
        <v>131.5</v>
      </c>
      <c r="CE82" s="134">
        <v>134.30000000000001</v>
      </c>
      <c r="CF82" s="134">
        <v>127.9</v>
      </c>
      <c r="CG82" s="134">
        <v>127.5</v>
      </c>
      <c r="CH82" s="134">
        <v>123.5</v>
      </c>
      <c r="CI82" s="134">
        <v>119.4</v>
      </c>
      <c r="CJ82" s="134">
        <v>121</v>
      </c>
      <c r="CK82" s="134">
        <v>123</v>
      </c>
      <c r="CL82" s="134">
        <v>123.2</v>
      </c>
      <c r="CM82" s="134">
        <v>123</v>
      </c>
      <c r="CN82" s="134">
        <v>121.8</v>
      </c>
      <c r="CO82" s="134">
        <v>119.9</v>
      </c>
      <c r="CP82" s="134">
        <v>119.5</v>
      </c>
      <c r="CQ82" s="134">
        <v>119.7</v>
      </c>
      <c r="CR82" s="134">
        <v>119.8</v>
      </c>
      <c r="CS82" s="134">
        <v>119.6</v>
      </c>
      <c r="CT82" s="134">
        <v>116.2</v>
      </c>
      <c r="CU82" s="134">
        <v>113.3</v>
      </c>
      <c r="CV82" s="134">
        <v>111</v>
      </c>
      <c r="CW82" s="134">
        <v>112.8</v>
      </c>
      <c r="CX82" s="134">
        <v>109.9</v>
      </c>
      <c r="CY82" s="134">
        <v>108.1</v>
      </c>
      <c r="CZ82" s="134">
        <v>106.2</v>
      </c>
      <c r="DA82" s="134">
        <v>107.6</v>
      </c>
      <c r="DB82" s="134">
        <v>103.2</v>
      </c>
      <c r="DC82" s="134">
        <v>102</v>
      </c>
      <c r="DD82" s="134">
        <v>104.6</v>
      </c>
      <c r="DE82" s="134">
        <v>103.1</v>
      </c>
      <c r="DF82" s="134">
        <v>101.2</v>
      </c>
      <c r="DG82" s="134">
        <v>105.5</v>
      </c>
      <c r="DH82" s="134">
        <v>103.9</v>
      </c>
      <c r="DI82" s="134">
        <v>100</v>
      </c>
      <c r="DJ82" s="134">
        <v>93.9</v>
      </c>
      <c r="DK82" s="134">
        <v>93.1</v>
      </c>
      <c r="DL82" s="134">
        <v>94.6</v>
      </c>
      <c r="DM82" s="134">
        <v>103.3</v>
      </c>
      <c r="DN82" s="134">
        <v>99.5</v>
      </c>
      <c r="DO82" s="134">
        <v>103.5</v>
      </c>
      <c r="DP82" s="134">
        <v>107.4</v>
      </c>
      <c r="DQ82" s="134">
        <v>113.4</v>
      </c>
      <c r="DR82" s="134">
        <v>123</v>
      </c>
      <c r="DS82" s="134">
        <v>128.5</v>
      </c>
      <c r="DT82" s="134">
        <v>136.80000000000001</v>
      </c>
      <c r="DU82" s="134">
        <v>152.80000000000001</v>
      </c>
      <c r="DV82" s="134">
        <v>148.69999999999999</v>
      </c>
      <c r="DW82" s="134">
        <v>151</v>
      </c>
      <c r="DX82" s="134">
        <v>156.5</v>
      </c>
      <c r="DY82" s="134">
        <v>157.69999999999999</v>
      </c>
      <c r="DZ82" s="134">
        <v>161.5</v>
      </c>
      <c r="EA82" s="135">
        <v>161.80000000000001</v>
      </c>
      <c r="EB82" s="136">
        <v>182.3</v>
      </c>
      <c r="EC82" s="136">
        <v>205.2</v>
      </c>
      <c r="ED82" s="134">
        <v>200.5</v>
      </c>
      <c r="EE82" s="134">
        <v>205.9</v>
      </c>
      <c r="EF82" s="137">
        <v>230.7</v>
      </c>
      <c r="EG82" s="137">
        <v>267.7</v>
      </c>
      <c r="EH82" s="137">
        <v>291</v>
      </c>
      <c r="EI82" s="137">
        <v>402.5</v>
      </c>
      <c r="EJ82" s="136">
        <v>423.9</v>
      </c>
      <c r="EK82" s="136">
        <v>424.1</v>
      </c>
      <c r="EL82" s="147">
        <v>412</v>
      </c>
      <c r="EM82" s="147">
        <v>372.1</v>
      </c>
      <c r="EN82" s="147">
        <v>337.3</v>
      </c>
    </row>
    <row r="83" spans="1:144" ht="15" x14ac:dyDescent="0.25">
      <c r="A83" s="132" t="s">
        <v>1595</v>
      </c>
      <c r="B83" s="132" t="s">
        <v>1596</v>
      </c>
      <c r="C83" s="133">
        <v>5.323E-2</v>
      </c>
      <c r="D83" s="134">
        <v>44.4</v>
      </c>
      <c r="E83" s="134">
        <v>39.700000000000003</v>
      </c>
      <c r="F83" s="134">
        <v>40.799999999999997</v>
      </c>
      <c r="G83" s="134">
        <v>40.9</v>
      </c>
      <c r="H83" s="134">
        <v>42.3</v>
      </c>
      <c r="I83" s="134">
        <v>40</v>
      </c>
      <c r="J83" s="134">
        <v>37.1</v>
      </c>
      <c r="K83" s="134">
        <v>33.200000000000003</v>
      </c>
      <c r="L83" s="134">
        <v>32</v>
      </c>
      <c r="M83" s="134">
        <v>33.700000000000003</v>
      </c>
      <c r="N83" s="134">
        <v>35.5</v>
      </c>
      <c r="O83" s="134">
        <v>39.9</v>
      </c>
      <c r="P83" s="134">
        <v>54.1</v>
      </c>
      <c r="Q83" s="134">
        <v>64.099999999999994</v>
      </c>
      <c r="R83" s="134">
        <v>64</v>
      </c>
      <c r="S83" s="134">
        <v>63.3</v>
      </c>
      <c r="T83" s="134">
        <v>60.9</v>
      </c>
      <c r="U83" s="134">
        <v>61.7</v>
      </c>
      <c r="V83" s="134">
        <v>63.1</v>
      </c>
      <c r="W83" s="134">
        <v>83.1</v>
      </c>
      <c r="X83" s="134">
        <v>86.9</v>
      </c>
      <c r="Y83" s="134">
        <v>81.599999999999994</v>
      </c>
      <c r="Z83" s="134">
        <v>77.900000000000006</v>
      </c>
      <c r="AA83" s="134">
        <v>82.2</v>
      </c>
      <c r="AB83" s="134">
        <v>78.7</v>
      </c>
      <c r="AC83" s="134">
        <v>86.4</v>
      </c>
      <c r="AD83" s="134">
        <v>85</v>
      </c>
      <c r="AE83" s="134">
        <v>95.2</v>
      </c>
      <c r="AF83" s="134">
        <v>104.8</v>
      </c>
      <c r="AG83" s="134">
        <v>107.3</v>
      </c>
      <c r="AH83" s="134">
        <v>101.3</v>
      </c>
      <c r="AI83" s="134">
        <v>94.5</v>
      </c>
      <c r="AJ83" s="134">
        <v>93.1</v>
      </c>
      <c r="AK83" s="134">
        <v>99.4</v>
      </c>
      <c r="AL83" s="134">
        <v>105.2</v>
      </c>
      <c r="AM83" s="134">
        <v>98.5</v>
      </c>
      <c r="AN83" s="134">
        <v>85.6</v>
      </c>
      <c r="AO83" s="134">
        <v>91</v>
      </c>
      <c r="AP83" s="134">
        <v>112.1</v>
      </c>
      <c r="AQ83" s="134">
        <v>130.4</v>
      </c>
      <c r="AR83" s="134">
        <v>143.9</v>
      </c>
      <c r="AS83" s="134">
        <v>143.19999999999999</v>
      </c>
      <c r="AT83" s="134">
        <v>134.1</v>
      </c>
      <c r="AU83" s="134">
        <v>151</v>
      </c>
      <c r="AV83" s="134">
        <v>176.4</v>
      </c>
      <c r="AW83" s="134">
        <v>167</v>
      </c>
      <c r="AX83" s="134">
        <v>153.6</v>
      </c>
      <c r="AY83" s="134">
        <v>120.7</v>
      </c>
      <c r="AZ83" s="134">
        <v>103.7</v>
      </c>
      <c r="BA83" s="134">
        <v>122.5</v>
      </c>
      <c r="BB83" s="134">
        <v>141.5</v>
      </c>
      <c r="BC83" s="134">
        <v>151.69999999999999</v>
      </c>
      <c r="BD83" s="134">
        <v>178.7</v>
      </c>
      <c r="BE83" s="134">
        <v>180.1</v>
      </c>
      <c r="BF83" s="134">
        <v>174.3</v>
      </c>
      <c r="BG83" s="134">
        <v>171.8</v>
      </c>
      <c r="BH83" s="134">
        <v>171.9</v>
      </c>
      <c r="BI83" s="134">
        <v>181.4</v>
      </c>
      <c r="BJ83" s="134">
        <v>160.9</v>
      </c>
      <c r="BK83" s="134">
        <v>119.7</v>
      </c>
      <c r="BL83" s="134">
        <v>96.1</v>
      </c>
      <c r="BM83" s="134">
        <v>89.8</v>
      </c>
      <c r="BN83" s="134">
        <v>86.6</v>
      </c>
      <c r="BO83" s="134">
        <v>84.7</v>
      </c>
      <c r="BP83" s="134">
        <v>84</v>
      </c>
      <c r="BQ83" s="134">
        <v>74.900000000000006</v>
      </c>
      <c r="BR83" s="134">
        <v>73.099999999999994</v>
      </c>
      <c r="BS83" s="134">
        <v>72.7</v>
      </c>
      <c r="BT83" s="134">
        <v>65.2</v>
      </c>
      <c r="BU83" s="134">
        <v>61.6</v>
      </c>
      <c r="BV83" s="134">
        <v>63.5</v>
      </c>
      <c r="BW83" s="134">
        <v>55</v>
      </c>
      <c r="BX83" s="134">
        <v>53.2</v>
      </c>
      <c r="BY83" s="134">
        <v>47.7</v>
      </c>
      <c r="BZ83" s="134">
        <v>45.9</v>
      </c>
      <c r="CA83" s="134">
        <v>50.7</v>
      </c>
      <c r="CB83" s="134">
        <v>50.4</v>
      </c>
      <c r="CC83" s="134">
        <v>47.1</v>
      </c>
      <c r="CD83" s="134">
        <v>43.9</v>
      </c>
      <c r="CE83" s="134">
        <v>41.9</v>
      </c>
      <c r="CF83" s="134">
        <v>42.5</v>
      </c>
      <c r="CG83" s="134">
        <v>41.9</v>
      </c>
      <c r="CH83" s="134">
        <v>48.4</v>
      </c>
      <c r="CI83" s="134">
        <v>56</v>
      </c>
      <c r="CJ83" s="134">
        <v>67.599999999999994</v>
      </c>
      <c r="CK83" s="134">
        <v>79.8</v>
      </c>
      <c r="CL83" s="134">
        <v>83.5</v>
      </c>
      <c r="CM83" s="134">
        <v>86</v>
      </c>
      <c r="CN83" s="134">
        <v>103</v>
      </c>
      <c r="CO83" s="134">
        <v>115.2</v>
      </c>
      <c r="CP83" s="134">
        <v>150.9</v>
      </c>
      <c r="CQ83" s="134">
        <v>166.8</v>
      </c>
      <c r="CR83" s="134">
        <v>159.30000000000001</v>
      </c>
      <c r="CS83" s="134">
        <v>159.19999999999999</v>
      </c>
      <c r="CT83" s="134">
        <v>139.19999999999999</v>
      </c>
      <c r="CU83" s="134">
        <v>113</v>
      </c>
      <c r="CV83" s="134">
        <v>111.4</v>
      </c>
      <c r="CW83" s="134">
        <v>100.2</v>
      </c>
      <c r="CX83" s="134">
        <v>97</v>
      </c>
      <c r="CY83" s="134">
        <v>93.6</v>
      </c>
      <c r="CZ83" s="134">
        <v>109.7</v>
      </c>
      <c r="DA83" s="134">
        <v>120.8</v>
      </c>
      <c r="DB83" s="134">
        <v>118.4</v>
      </c>
      <c r="DC83" s="134">
        <v>121.6</v>
      </c>
      <c r="DD83" s="134">
        <v>119.5</v>
      </c>
      <c r="DE83" s="134">
        <v>120.9</v>
      </c>
      <c r="DF83" s="134">
        <v>107</v>
      </c>
      <c r="DG83" s="134">
        <v>96.4</v>
      </c>
      <c r="DH83" s="134">
        <v>92.8</v>
      </c>
      <c r="DI83" s="134">
        <v>94.1</v>
      </c>
      <c r="DJ83" s="134">
        <v>106.6</v>
      </c>
      <c r="DK83" s="134">
        <v>108.5</v>
      </c>
      <c r="DL83" s="134">
        <v>102.7</v>
      </c>
      <c r="DM83" s="134">
        <v>97.4</v>
      </c>
      <c r="DN83" s="134">
        <v>95.7</v>
      </c>
      <c r="DO83" s="134">
        <v>84.4</v>
      </c>
      <c r="DP83" s="134">
        <v>67.400000000000006</v>
      </c>
      <c r="DQ83" s="134">
        <v>58.6</v>
      </c>
      <c r="DR83" s="134">
        <v>70.8</v>
      </c>
      <c r="DS83" s="134">
        <v>71.099999999999994</v>
      </c>
      <c r="DT83" s="134">
        <v>67.400000000000006</v>
      </c>
      <c r="DU83" s="134">
        <v>66.400000000000006</v>
      </c>
      <c r="DV83" s="134">
        <v>68.099999999999994</v>
      </c>
      <c r="DW83" s="134">
        <v>64.2</v>
      </c>
      <c r="DX83" s="134">
        <v>63.5</v>
      </c>
      <c r="DY83" s="134">
        <v>52.7</v>
      </c>
      <c r="DZ83" s="134">
        <v>51.4</v>
      </c>
      <c r="EA83" s="135">
        <v>59</v>
      </c>
      <c r="EB83" s="136">
        <v>56.8</v>
      </c>
      <c r="EC83" s="136">
        <v>60.9</v>
      </c>
      <c r="ED83" s="134">
        <v>77.5</v>
      </c>
      <c r="EE83" s="134">
        <v>86.6</v>
      </c>
      <c r="EF83" s="137">
        <v>95.3</v>
      </c>
      <c r="EG83" s="137">
        <v>104.3</v>
      </c>
      <c r="EH83" s="137">
        <v>120.3</v>
      </c>
      <c r="EI83" s="137">
        <v>163.9</v>
      </c>
      <c r="EJ83" s="136">
        <v>199.1</v>
      </c>
      <c r="EK83" s="136">
        <v>199.4</v>
      </c>
      <c r="EL83" s="147">
        <v>194.9</v>
      </c>
      <c r="EM83" s="147">
        <v>217</v>
      </c>
      <c r="EN83" s="147">
        <v>312.10000000000002</v>
      </c>
    </row>
    <row r="84" spans="1:144" ht="15" x14ac:dyDescent="0.25">
      <c r="A84" s="132" t="s">
        <v>1597</v>
      </c>
      <c r="B84" s="132" t="s">
        <v>1598</v>
      </c>
      <c r="C84" s="133">
        <v>2.154E-2</v>
      </c>
      <c r="D84" s="134">
        <v>93.6</v>
      </c>
      <c r="E84" s="134">
        <v>92.8</v>
      </c>
      <c r="F84" s="134">
        <v>93.6</v>
      </c>
      <c r="G84" s="134">
        <v>94.3</v>
      </c>
      <c r="H84" s="134">
        <v>99.1</v>
      </c>
      <c r="I84" s="134">
        <v>95.7</v>
      </c>
      <c r="J84" s="134">
        <v>97</v>
      </c>
      <c r="K84" s="134">
        <v>100.1</v>
      </c>
      <c r="L84" s="134">
        <v>104.6</v>
      </c>
      <c r="M84" s="134">
        <v>114.8</v>
      </c>
      <c r="N84" s="134">
        <v>117</v>
      </c>
      <c r="O84" s="134">
        <v>127.4</v>
      </c>
      <c r="P84" s="134">
        <v>139.4</v>
      </c>
      <c r="Q84" s="134">
        <v>143.69999999999999</v>
      </c>
      <c r="R84" s="134">
        <v>139.4</v>
      </c>
      <c r="S84" s="134">
        <v>138.1</v>
      </c>
      <c r="T84" s="134">
        <v>135.1</v>
      </c>
      <c r="U84" s="134">
        <v>135.9</v>
      </c>
      <c r="V84" s="134">
        <v>140.6</v>
      </c>
      <c r="W84" s="134">
        <v>146.5</v>
      </c>
      <c r="X84" s="134">
        <v>148.4</v>
      </c>
      <c r="Y84" s="134">
        <v>150.1</v>
      </c>
      <c r="Z84" s="134">
        <v>167.3</v>
      </c>
      <c r="AA84" s="134">
        <v>165.7</v>
      </c>
      <c r="AB84" s="134">
        <v>171.2</v>
      </c>
      <c r="AC84" s="134">
        <v>173.1</v>
      </c>
      <c r="AD84" s="134">
        <v>169.2</v>
      </c>
      <c r="AE84" s="134">
        <v>188.4</v>
      </c>
      <c r="AF84" s="134">
        <v>204.8</v>
      </c>
      <c r="AG84" s="134">
        <v>208.8</v>
      </c>
      <c r="AH84" s="134">
        <v>204.3</v>
      </c>
      <c r="AI84" s="134">
        <v>202.6</v>
      </c>
      <c r="AJ84" s="134">
        <v>200.9</v>
      </c>
      <c r="AK84" s="134">
        <v>195.5</v>
      </c>
      <c r="AL84" s="134">
        <v>163.69999999999999</v>
      </c>
      <c r="AM84" s="134">
        <v>147.80000000000001</v>
      </c>
      <c r="AN84" s="134">
        <v>163.80000000000001</v>
      </c>
      <c r="AO84" s="134">
        <v>181.4</v>
      </c>
      <c r="AP84" s="134">
        <v>198.9</v>
      </c>
      <c r="AQ84" s="134">
        <v>200</v>
      </c>
      <c r="AR84" s="134">
        <v>198.4</v>
      </c>
      <c r="AS84" s="134">
        <v>207.6</v>
      </c>
      <c r="AT84" s="134">
        <v>211.6</v>
      </c>
      <c r="AU84" s="134">
        <v>205.5</v>
      </c>
      <c r="AV84" s="134">
        <v>195.4</v>
      </c>
      <c r="AW84" s="134">
        <v>177.2</v>
      </c>
      <c r="AX84" s="134">
        <v>159.1</v>
      </c>
      <c r="AY84" s="134">
        <v>156</v>
      </c>
      <c r="AZ84" s="134">
        <v>163.19999999999999</v>
      </c>
      <c r="BA84" s="134">
        <v>165.4</v>
      </c>
      <c r="BB84" s="134">
        <v>164.4</v>
      </c>
      <c r="BC84" s="134">
        <v>166.9</v>
      </c>
      <c r="BD84" s="134">
        <v>164.7</v>
      </c>
      <c r="BE84" s="134">
        <v>162.80000000000001</v>
      </c>
      <c r="BF84" s="134">
        <v>162.69999999999999</v>
      </c>
      <c r="BG84" s="134">
        <v>156.80000000000001</v>
      </c>
      <c r="BH84" s="134">
        <v>154.69999999999999</v>
      </c>
      <c r="BI84" s="134">
        <v>147.9</v>
      </c>
      <c r="BJ84" s="134">
        <v>143</v>
      </c>
      <c r="BK84" s="134">
        <v>137.30000000000001</v>
      </c>
      <c r="BL84" s="134">
        <v>146</v>
      </c>
      <c r="BM84" s="134">
        <v>140</v>
      </c>
      <c r="BN84" s="134">
        <v>130.1</v>
      </c>
      <c r="BO84" s="134">
        <v>125.6</v>
      </c>
      <c r="BP84" s="134">
        <v>124.2</v>
      </c>
      <c r="BQ84" s="134">
        <v>125.1</v>
      </c>
      <c r="BR84" s="134">
        <v>121.4</v>
      </c>
      <c r="BS84" s="134">
        <v>120.5</v>
      </c>
      <c r="BT84" s="134">
        <v>128.4</v>
      </c>
      <c r="BU84" s="134">
        <v>131.6</v>
      </c>
      <c r="BV84" s="134">
        <v>125.8</v>
      </c>
      <c r="BW84" s="134">
        <v>124</v>
      </c>
      <c r="BX84" s="134">
        <v>124.5</v>
      </c>
      <c r="BY84" s="134">
        <v>123.1</v>
      </c>
      <c r="BZ84" s="134">
        <v>120.3</v>
      </c>
      <c r="CA84" s="134">
        <v>125</v>
      </c>
      <c r="CB84" s="134">
        <v>127.9</v>
      </c>
      <c r="CC84" s="134">
        <v>131.19999999999999</v>
      </c>
      <c r="CD84" s="134">
        <v>133.5</v>
      </c>
      <c r="CE84" s="134">
        <v>141.80000000000001</v>
      </c>
      <c r="CF84" s="134">
        <v>148.69999999999999</v>
      </c>
      <c r="CG84" s="134">
        <v>151.69999999999999</v>
      </c>
      <c r="CH84" s="134">
        <v>149.30000000000001</v>
      </c>
      <c r="CI84" s="134">
        <v>145.30000000000001</v>
      </c>
      <c r="CJ84" s="134">
        <v>155.1</v>
      </c>
      <c r="CK84" s="134">
        <v>155.9</v>
      </c>
      <c r="CL84" s="134">
        <v>156.9</v>
      </c>
      <c r="CM84" s="134">
        <v>156.4</v>
      </c>
      <c r="CN84" s="134">
        <v>151.69999999999999</v>
      </c>
      <c r="CO84" s="134">
        <v>148.19999999999999</v>
      </c>
      <c r="CP84" s="134">
        <v>149.5</v>
      </c>
      <c r="CQ84" s="134">
        <v>154.19999999999999</v>
      </c>
      <c r="CR84" s="134">
        <v>158.80000000000001</v>
      </c>
      <c r="CS84" s="134">
        <v>159.69999999999999</v>
      </c>
      <c r="CT84" s="134">
        <v>152</v>
      </c>
      <c r="CU84" s="134">
        <v>145.80000000000001</v>
      </c>
      <c r="CV84" s="134">
        <v>145.1</v>
      </c>
      <c r="CW84" s="134">
        <v>156.1</v>
      </c>
      <c r="CX84" s="134">
        <v>163.69999999999999</v>
      </c>
      <c r="CY84" s="134">
        <v>161.80000000000001</v>
      </c>
      <c r="CZ84" s="134">
        <v>162.69999999999999</v>
      </c>
      <c r="DA84" s="134">
        <v>166.6</v>
      </c>
      <c r="DB84" s="134">
        <v>172</v>
      </c>
      <c r="DC84" s="134">
        <v>174.2</v>
      </c>
      <c r="DD84" s="134">
        <v>167.4</v>
      </c>
      <c r="DE84" s="134">
        <v>166.7</v>
      </c>
      <c r="DF84" s="134">
        <v>167.6</v>
      </c>
      <c r="DG84" s="134">
        <v>174.9</v>
      </c>
      <c r="DH84" s="134">
        <v>180.9</v>
      </c>
      <c r="DI84" s="134">
        <v>191.8</v>
      </c>
      <c r="DJ84" s="134">
        <v>193.6</v>
      </c>
      <c r="DK84" s="134">
        <v>186.7</v>
      </c>
      <c r="DL84" s="134">
        <v>183.2</v>
      </c>
      <c r="DM84" s="134">
        <v>181.7</v>
      </c>
      <c r="DN84" s="134">
        <v>179.5</v>
      </c>
      <c r="DO84" s="134">
        <v>197.1</v>
      </c>
      <c r="DP84" s="134">
        <v>199.7</v>
      </c>
      <c r="DQ84" s="134">
        <v>202.8</v>
      </c>
      <c r="DR84" s="134">
        <v>218.1</v>
      </c>
      <c r="DS84" s="134">
        <v>234.9</v>
      </c>
      <c r="DT84" s="134">
        <v>267.8</v>
      </c>
      <c r="DU84" s="134">
        <v>276.60000000000002</v>
      </c>
      <c r="DV84" s="134">
        <v>277</v>
      </c>
      <c r="DW84" s="134">
        <v>285.5</v>
      </c>
      <c r="DX84" s="134">
        <v>290.39999999999998</v>
      </c>
      <c r="DY84" s="134">
        <v>285.10000000000002</v>
      </c>
      <c r="DZ84" s="134">
        <v>286.3</v>
      </c>
      <c r="EA84" s="135">
        <v>286.39999999999998</v>
      </c>
      <c r="EB84" s="136">
        <v>269.7</v>
      </c>
      <c r="EC84" s="136">
        <v>264.89999999999998</v>
      </c>
      <c r="ED84" s="134">
        <v>242.5</v>
      </c>
      <c r="EE84" s="134">
        <v>222.8</v>
      </c>
      <c r="EF84" s="137">
        <v>218.1</v>
      </c>
      <c r="EG84" s="137">
        <v>207.1</v>
      </c>
      <c r="EH84" s="137">
        <v>204.9</v>
      </c>
      <c r="EI84" s="137">
        <v>209.8</v>
      </c>
      <c r="EJ84" s="136">
        <v>207.7</v>
      </c>
      <c r="EK84" s="136">
        <v>206.6</v>
      </c>
      <c r="EL84" s="147">
        <v>205.5</v>
      </c>
      <c r="EM84" s="147">
        <v>206.2</v>
      </c>
      <c r="EN84" s="147">
        <v>204.2</v>
      </c>
    </row>
    <row r="85" spans="1:144" ht="15" x14ac:dyDescent="0.25">
      <c r="A85" s="132" t="s">
        <v>1599</v>
      </c>
      <c r="B85" s="132" t="s">
        <v>1600</v>
      </c>
      <c r="C85" s="133">
        <v>9.6399999999999993E-3</v>
      </c>
      <c r="D85" s="134">
        <v>80.599999999999994</v>
      </c>
      <c r="E85" s="134">
        <v>78.7</v>
      </c>
      <c r="F85" s="134">
        <v>72</v>
      </c>
      <c r="G85" s="134">
        <v>72.400000000000006</v>
      </c>
      <c r="H85" s="134">
        <v>73.7</v>
      </c>
      <c r="I85" s="134">
        <v>73.7</v>
      </c>
      <c r="J85" s="134">
        <v>74.099999999999994</v>
      </c>
      <c r="K85" s="134">
        <v>71.3</v>
      </c>
      <c r="L85" s="134">
        <v>71.599999999999994</v>
      </c>
      <c r="M85" s="134">
        <v>76.8</v>
      </c>
      <c r="N85" s="134">
        <v>76.7</v>
      </c>
      <c r="O85" s="134">
        <v>81.599999999999994</v>
      </c>
      <c r="P85" s="134">
        <v>84.6</v>
      </c>
      <c r="Q85" s="134">
        <v>86.5</v>
      </c>
      <c r="R85" s="134">
        <v>90.7</v>
      </c>
      <c r="S85" s="134">
        <v>93.6</v>
      </c>
      <c r="T85" s="134">
        <v>94.9</v>
      </c>
      <c r="U85" s="134">
        <v>93.1</v>
      </c>
      <c r="V85" s="134">
        <v>93.2</v>
      </c>
      <c r="W85" s="134">
        <v>92</v>
      </c>
      <c r="X85" s="134">
        <v>94.8</v>
      </c>
      <c r="Y85" s="134">
        <v>96.6</v>
      </c>
      <c r="Z85" s="134">
        <v>97.8</v>
      </c>
      <c r="AA85" s="134">
        <v>92.4</v>
      </c>
      <c r="AB85" s="134">
        <v>95.3</v>
      </c>
      <c r="AC85" s="134">
        <v>100.3</v>
      </c>
      <c r="AD85" s="134">
        <v>92.5</v>
      </c>
      <c r="AE85" s="134">
        <v>106.2</v>
      </c>
      <c r="AF85" s="134">
        <v>107</v>
      </c>
      <c r="AG85" s="134">
        <v>105.6</v>
      </c>
      <c r="AH85" s="134">
        <v>105.6</v>
      </c>
      <c r="AI85" s="134">
        <v>99.5</v>
      </c>
      <c r="AJ85" s="134">
        <v>107.6</v>
      </c>
      <c r="AK85" s="134">
        <v>115.8</v>
      </c>
      <c r="AL85" s="134">
        <v>114.1</v>
      </c>
      <c r="AM85" s="134">
        <v>111.8</v>
      </c>
      <c r="AN85" s="134">
        <v>108</v>
      </c>
      <c r="AO85" s="134">
        <v>119.2</v>
      </c>
      <c r="AP85" s="134">
        <v>99.6</v>
      </c>
      <c r="AQ85" s="134">
        <v>98</v>
      </c>
      <c r="AR85" s="134">
        <v>98</v>
      </c>
      <c r="AS85" s="134">
        <v>98</v>
      </c>
      <c r="AT85" s="134">
        <v>98</v>
      </c>
      <c r="AU85" s="134">
        <v>98</v>
      </c>
      <c r="AV85" s="134">
        <v>98</v>
      </c>
      <c r="AW85" s="134">
        <v>98</v>
      </c>
      <c r="AX85" s="134">
        <v>98</v>
      </c>
      <c r="AY85" s="134">
        <v>98</v>
      </c>
      <c r="AZ85" s="134">
        <v>123.5</v>
      </c>
      <c r="BA85" s="134">
        <v>128.30000000000001</v>
      </c>
      <c r="BB85" s="134">
        <v>120.9</v>
      </c>
      <c r="BC85" s="134">
        <v>118.5</v>
      </c>
      <c r="BD85" s="134">
        <v>139.9</v>
      </c>
      <c r="BE85" s="134">
        <v>139.1</v>
      </c>
      <c r="BF85" s="134">
        <v>135.4</v>
      </c>
      <c r="BG85" s="134">
        <v>125.1</v>
      </c>
      <c r="BH85" s="134">
        <v>123.3</v>
      </c>
      <c r="BI85" s="134">
        <v>119.7</v>
      </c>
      <c r="BJ85" s="134">
        <v>112.8</v>
      </c>
      <c r="BK85" s="134">
        <v>120.4</v>
      </c>
      <c r="BL85" s="134">
        <v>133.69999999999999</v>
      </c>
      <c r="BM85" s="134">
        <v>135</v>
      </c>
      <c r="BN85" s="134">
        <v>129.30000000000001</v>
      </c>
      <c r="BO85" s="134">
        <v>132.30000000000001</v>
      </c>
      <c r="BP85" s="134">
        <v>137.9</v>
      </c>
      <c r="BQ85" s="134">
        <v>140.30000000000001</v>
      </c>
      <c r="BR85" s="134">
        <v>147.9</v>
      </c>
      <c r="BS85" s="134">
        <v>154</v>
      </c>
      <c r="BT85" s="134">
        <v>175.7</v>
      </c>
      <c r="BU85" s="134">
        <v>180.1</v>
      </c>
      <c r="BV85" s="134">
        <v>199.3</v>
      </c>
      <c r="BW85" s="134">
        <v>192.8</v>
      </c>
      <c r="BX85" s="134">
        <v>187.6</v>
      </c>
      <c r="BY85" s="134">
        <v>186.2</v>
      </c>
      <c r="BZ85" s="134">
        <v>178</v>
      </c>
      <c r="CA85" s="134">
        <v>190.3</v>
      </c>
      <c r="CB85" s="134">
        <v>184.2</v>
      </c>
      <c r="CC85" s="134">
        <v>189.9</v>
      </c>
      <c r="CD85" s="134">
        <v>184.8</v>
      </c>
      <c r="CE85" s="134">
        <v>183.7</v>
      </c>
      <c r="CF85" s="134">
        <v>182</v>
      </c>
      <c r="CG85" s="134">
        <v>177.5</v>
      </c>
      <c r="CH85" s="134">
        <v>168</v>
      </c>
      <c r="CI85" s="134">
        <v>166.1</v>
      </c>
      <c r="CJ85" s="134">
        <v>161</v>
      </c>
      <c r="CK85" s="134">
        <v>149.69999999999999</v>
      </c>
      <c r="CL85" s="134">
        <v>149.30000000000001</v>
      </c>
      <c r="CM85" s="134">
        <v>158.19999999999999</v>
      </c>
      <c r="CN85" s="134">
        <v>159.9</v>
      </c>
      <c r="CO85" s="134">
        <v>164.4</v>
      </c>
      <c r="CP85" s="134">
        <v>160.5</v>
      </c>
      <c r="CQ85" s="134">
        <v>156.4</v>
      </c>
      <c r="CR85" s="134">
        <v>156.4</v>
      </c>
      <c r="CS85" s="134">
        <v>161.69999999999999</v>
      </c>
      <c r="CT85" s="134">
        <v>161.6</v>
      </c>
      <c r="CU85" s="134">
        <v>195.7</v>
      </c>
      <c r="CV85" s="134">
        <v>192.7</v>
      </c>
      <c r="CW85" s="134">
        <v>191.1</v>
      </c>
      <c r="CX85" s="134">
        <v>159.9</v>
      </c>
      <c r="CY85" s="134">
        <v>151.6</v>
      </c>
      <c r="CZ85" s="134">
        <v>169.9</v>
      </c>
      <c r="DA85" s="134">
        <v>171.9</v>
      </c>
      <c r="DB85" s="134">
        <v>163.30000000000001</v>
      </c>
      <c r="DC85" s="134">
        <v>161.1</v>
      </c>
      <c r="DD85" s="134">
        <v>159.80000000000001</v>
      </c>
      <c r="DE85" s="134">
        <v>170.2</v>
      </c>
      <c r="DF85" s="134">
        <v>184.7</v>
      </c>
      <c r="DG85" s="134">
        <v>170.3</v>
      </c>
      <c r="DH85" s="134">
        <v>155.69999999999999</v>
      </c>
      <c r="DI85" s="134">
        <v>149.1</v>
      </c>
      <c r="DJ85" s="134">
        <v>146.1</v>
      </c>
      <c r="DK85" s="134">
        <v>149.69999999999999</v>
      </c>
      <c r="DL85" s="134">
        <v>148.5</v>
      </c>
      <c r="DM85" s="134">
        <v>146.9</v>
      </c>
      <c r="DN85" s="134">
        <v>144.4</v>
      </c>
      <c r="DO85" s="134">
        <v>141</v>
      </c>
      <c r="DP85" s="134">
        <v>139.30000000000001</v>
      </c>
      <c r="DQ85" s="134">
        <v>135</v>
      </c>
      <c r="DR85" s="134">
        <v>143</v>
      </c>
      <c r="DS85" s="134">
        <v>145.6</v>
      </c>
      <c r="DT85" s="134">
        <v>127.8</v>
      </c>
      <c r="DU85" s="134">
        <v>126.6</v>
      </c>
      <c r="DV85" s="134">
        <v>129.5</v>
      </c>
      <c r="DW85" s="134">
        <v>149.1</v>
      </c>
      <c r="DX85" s="134">
        <v>145.5</v>
      </c>
      <c r="DY85" s="134">
        <v>144.30000000000001</v>
      </c>
      <c r="DZ85" s="134">
        <v>144.80000000000001</v>
      </c>
      <c r="EA85" s="135">
        <v>143.80000000000001</v>
      </c>
      <c r="EB85" s="136">
        <v>143.5</v>
      </c>
      <c r="EC85" s="136">
        <v>137.4</v>
      </c>
      <c r="ED85" s="134">
        <v>119.2</v>
      </c>
      <c r="EE85" s="134">
        <v>111.9</v>
      </c>
      <c r="EF85" s="137">
        <v>118.4</v>
      </c>
      <c r="EG85" s="137">
        <v>122.3</v>
      </c>
      <c r="EH85" s="137">
        <v>118.8</v>
      </c>
      <c r="EI85" s="137">
        <v>118.7</v>
      </c>
      <c r="EJ85" s="136">
        <v>122.8</v>
      </c>
      <c r="EK85" s="136">
        <v>125.3</v>
      </c>
      <c r="EL85" s="147">
        <v>132.5</v>
      </c>
      <c r="EM85" s="147">
        <v>134.30000000000001</v>
      </c>
      <c r="EN85" s="147">
        <v>142</v>
      </c>
    </row>
    <row r="86" spans="1:144" ht="15" x14ac:dyDescent="0.25">
      <c r="A86" s="132" t="s">
        <v>1601</v>
      </c>
      <c r="B86" s="132" t="s">
        <v>1602</v>
      </c>
      <c r="C86" s="133">
        <v>0.94799</v>
      </c>
      <c r="D86" s="134">
        <v>98.5</v>
      </c>
      <c r="E86" s="134">
        <v>98.5</v>
      </c>
      <c r="F86" s="134">
        <v>100.5</v>
      </c>
      <c r="G86" s="134">
        <v>99.2</v>
      </c>
      <c r="H86" s="134">
        <v>100.8</v>
      </c>
      <c r="I86" s="134">
        <v>101.8</v>
      </c>
      <c r="J86" s="134">
        <v>101.5</v>
      </c>
      <c r="K86" s="134">
        <v>101.7</v>
      </c>
      <c r="L86" s="134">
        <v>104.9</v>
      </c>
      <c r="M86" s="134">
        <v>107.8</v>
      </c>
      <c r="N86" s="134">
        <v>109.7</v>
      </c>
      <c r="O86" s="134">
        <v>109.9</v>
      </c>
      <c r="P86" s="134">
        <v>111.8</v>
      </c>
      <c r="Q86" s="134">
        <v>111.3</v>
      </c>
      <c r="R86" s="134">
        <v>110.3</v>
      </c>
      <c r="S86" s="134">
        <v>108</v>
      </c>
      <c r="T86" s="134">
        <v>106.9</v>
      </c>
      <c r="U86" s="134">
        <v>108.1</v>
      </c>
      <c r="V86" s="134">
        <v>110.3</v>
      </c>
      <c r="W86" s="134">
        <v>119.3</v>
      </c>
      <c r="X86" s="134">
        <v>119.2</v>
      </c>
      <c r="Y86" s="134">
        <v>125</v>
      </c>
      <c r="Z86" s="134">
        <v>122.2</v>
      </c>
      <c r="AA86" s="134">
        <v>118.7</v>
      </c>
      <c r="AB86" s="134">
        <v>120.4</v>
      </c>
      <c r="AC86" s="134">
        <v>123.4</v>
      </c>
      <c r="AD86" s="134">
        <v>122.9</v>
      </c>
      <c r="AE86" s="134">
        <v>120.3</v>
      </c>
      <c r="AF86" s="134">
        <v>119</v>
      </c>
      <c r="AG86" s="134">
        <v>118</v>
      </c>
      <c r="AH86" s="134">
        <v>118</v>
      </c>
      <c r="AI86" s="134">
        <v>118.2</v>
      </c>
      <c r="AJ86" s="134">
        <v>118</v>
      </c>
      <c r="AK86" s="134">
        <v>123.9</v>
      </c>
      <c r="AL86" s="134">
        <v>124.5</v>
      </c>
      <c r="AM86" s="134">
        <v>119.9</v>
      </c>
      <c r="AN86" s="134">
        <v>138.5</v>
      </c>
      <c r="AO86" s="134">
        <v>136.5</v>
      </c>
      <c r="AP86" s="134">
        <v>136.1</v>
      </c>
      <c r="AQ86" s="134">
        <v>133.6</v>
      </c>
      <c r="AR86" s="134">
        <v>133.1</v>
      </c>
      <c r="AS86" s="134">
        <v>132.9</v>
      </c>
      <c r="AT86" s="134">
        <v>133.19999999999999</v>
      </c>
      <c r="AU86" s="134">
        <v>133.5</v>
      </c>
      <c r="AV86" s="134">
        <v>133.80000000000001</v>
      </c>
      <c r="AW86" s="134">
        <v>139.9</v>
      </c>
      <c r="AX86" s="134">
        <v>139.80000000000001</v>
      </c>
      <c r="AY86" s="134">
        <v>138.5</v>
      </c>
      <c r="AZ86" s="134">
        <v>150.9</v>
      </c>
      <c r="BA86" s="134">
        <v>153.4</v>
      </c>
      <c r="BB86" s="134">
        <v>145.80000000000001</v>
      </c>
      <c r="BC86" s="134">
        <v>145.69999999999999</v>
      </c>
      <c r="BD86" s="134">
        <v>144.80000000000001</v>
      </c>
      <c r="BE86" s="134">
        <v>144.69999999999999</v>
      </c>
      <c r="BF86" s="134">
        <v>147.9</v>
      </c>
      <c r="BG86" s="134">
        <v>152.30000000000001</v>
      </c>
      <c r="BH86" s="134">
        <v>153.1</v>
      </c>
      <c r="BI86" s="134">
        <v>154.30000000000001</v>
      </c>
      <c r="BJ86" s="134">
        <v>155.80000000000001</v>
      </c>
      <c r="BK86" s="134">
        <v>157</v>
      </c>
      <c r="BL86" s="134">
        <v>157</v>
      </c>
      <c r="BM86" s="134">
        <v>154.6</v>
      </c>
      <c r="BN86" s="134">
        <v>143.69999999999999</v>
      </c>
      <c r="BO86" s="134">
        <v>140</v>
      </c>
      <c r="BP86" s="134">
        <v>140.30000000000001</v>
      </c>
      <c r="BQ86" s="134">
        <v>139.4</v>
      </c>
      <c r="BR86" s="134">
        <v>139</v>
      </c>
      <c r="BS86" s="134">
        <v>141.19999999999999</v>
      </c>
      <c r="BT86" s="134">
        <v>142.6</v>
      </c>
      <c r="BU86" s="134">
        <v>143.1</v>
      </c>
      <c r="BV86" s="134">
        <v>144</v>
      </c>
      <c r="BW86" s="134">
        <v>143.4</v>
      </c>
      <c r="BX86" s="134">
        <v>145.69999999999999</v>
      </c>
      <c r="BY86" s="134">
        <v>144.19999999999999</v>
      </c>
      <c r="BZ86" s="134">
        <v>142.19999999999999</v>
      </c>
      <c r="CA86" s="134">
        <v>140.9</v>
      </c>
      <c r="CB86" s="134">
        <v>141.30000000000001</v>
      </c>
      <c r="CC86" s="134">
        <v>143.69999999999999</v>
      </c>
      <c r="CD86" s="134">
        <v>143.1</v>
      </c>
      <c r="CE86" s="134">
        <v>144.1</v>
      </c>
      <c r="CF86" s="134">
        <v>145.9</v>
      </c>
      <c r="CG86" s="134">
        <v>146.1</v>
      </c>
      <c r="CH86" s="134">
        <v>147.69999999999999</v>
      </c>
      <c r="CI86" s="134">
        <v>147.69999999999999</v>
      </c>
      <c r="CJ86" s="134">
        <v>149.6</v>
      </c>
      <c r="CK86" s="134">
        <v>148.5</v>
      </c>
      <c r="CL86" s="134">
        <v>144.19999999999999</v>
      </c>
      <c r="CM86" s="134">
        <v>142.6</v>
      </c>
      <c r="CN86" s="134">
        <v>142.80000000000001</v>
      </c>
      <c r="CO86" s="134">
        <v>143</v>
      </c>
      <c r="CP86" s="134">
        <v>142.9</v>
      </c>
      <c r="CQ86" s="134">
        <v>142.19999999999999</v>
      </c>
      <c r="CR86" s="134">
        <v>143.5</v>
      </c>
      <c r="CS86" s="134">
        <v>143.5</v>
      </c>
      <c r="CT86" s="134">
        <v>142.69999999999999</v>
      </c>
      <c r="CU86" s="134">
        <v>142.4</v>
      </c>
      <c r="CV86" s="134">
        <v>141.80000000000001</v>
      </c>
      <c r="CW86" s="134">
        <v>146.80000000000001</v>
      </c>
      <c r="CX86" s="134">
        <v>147.9</v>
      </c>
      <c r="CY86" s="134">
        <v>164.7</v>
      </c>
      <c r="CZ86" s="134">
        <v>169.9</v>
      </c>
      <c r="DA86" s="134">
        <v>172.1</v>
      </c>
      <c r="DB86" s="134">
        <v>167.5</v>
      </c>
      <c r="DC86" s="134">
        <v>165.7</v>
      </c>
      <c r="DD86" s="134">
        <v>164.4</v>
      </c>
      <c r="DE86" s="134">
        <v>166</v>
      </c>
      <c r="DF86" s="134">
        <v>169.3</v>
      </c>
      <c r="DG86" s="134">
        <v>168.4</v>
      </c>
      <c r="DH86" s="134">
        <v>169.7</v>
      </c>
      <c r="DI86" s="134">
        <v>169.4</v>
      </c>
      <c r="DJ86" s="134">
        <v>167.2</v>
      </c>
      <c r="DK86" s="134">
        <v>162.80000000000001</v>
      </c>
      <c r="DL86" s="134">
        <v>163.4</v>
      </c>
      <c r="DM86" s="134">
        <v>163.9</v>
      </c>
      <c r="DN86" s="134">
        <v>164.5</v>
      </c>
      <c r="DO86" s="134">
        <v>168.6</v>
      </c>
      <c r="DP86" s="134">
        <v>170.3</v>
      </c>
      <c r="DQ86" s="134">
        <v>172.6</v>
      </c>
      <c r="DR86" s="134">
        <v>173.8</v>
      </c>
      <c r="DS86" s="134">
        <v>173</v>
      </c>
      <c r="DT86" s="134">
        <v>177.3</v>
      </c>
      <c r="DU86" s="134">
        <v>173.5</v>
      </c>
      <c r="DV86" s="134">
        <v>172.1</v>
      </c>
      <c r="DW86" s="134">
        <v>172.3</v>
      </c>
      <c r="DX86" s="134">
        <v>174.9</v>
      </c>
      <c r="DY86" s="134">
        <v>174.7</v>
      </c>
      <c r="DZ86" s="134">
        <v>180.3</v>
      </c>
      <c r="EA86" s="135">
        <v>182.8</v>
      </c>
      <c r="EB86" s="136">
        <v>181.3</v>
      </c>
      <c r="EC86" s="136">
        <v>181.9</v>
      </c>
      <c r="ED86" s="134">
        <v>182.3</v>
      </c>
      <c r="EE86" s="134">
        <v>183.3</v>
      </c>
      <c r="EF86" s="137">
        <v>184.2</v>
      </c>
      <c r="EG86" s="137">
        <v>180.8</v>
      </c>
      <c r="EH86" s="137">
        <v>178.8</v>
      </c>
      <c r="EI86" s="137">
        <v>179.5</v>
      </c>
      <c r="EJ86" s="136">
        <v>179.8</v>
      </c>
      <c r="EK86" s="136">
        <v>180</v>
      </c>
      <c r="EL86" s="147">
        <v>199</v>
      </c>
      <c r="EM86" s="147">
        <v>185.4</v>
      </c>
      <c r="EN86" s="147">
        <v>198.3</v>
      </c>
    </row>
    <row r="87" spans="1:144" ht="15" x14ac:dyDescent="0.25">
      <c r="A87" s="132" t="s">
        <v>1603</v>
      </c>
      <c r="B87" s="132" t="s">
        <v>1604</v>
      </c>
      <c r="C87" s="133">
        <v>0.12359000000000001</v>
      </c>
      <c r="D87" s="134">
        <v>120.7</v>
      </c>
      <c r="E87" s="134">
        <v>134.69999999999999</v>
      </c>
      <c r="F87" s="134">
        <v>136</v>
      </c>
      <c r="G87" s="134">
        <v>128</v>
      </c>
      <c r="H87" s="134">
        <v>132</v>
      </c>
      <c r="I87" s="134">
        <v>132.5</v>
      </c>
      <c r="J87" s="134">
        <v>130.80000000000001</v>
      </c>
      <c r="K87" s="134">
        <v>130.5</v>
      </c>
      <c r="L87" s="134">
        <v>136.69999999999999</v>
      </c>
      <c r="M87" s="134">
        <v>133.69999999999999</v>
      </c>
      <c r="N87" s="134">
        <v>130.4</v>
      </c>
      <c r="O87" s="134">
        <v>141.30000000000001</v>
      </c>
      <c r="P87" s="134">
        <v>148.5</v>
      </c>
      <c r="Q87" s="134">
        <v>140</v>
      </c>
      <c r="R87" s="134">
        <v>140.9</v>
      </c>
      <c r="S87" s="134">
        <v>139.9</v>
      </c>
      <c r="T87" s="134">
        <v>135.69999999999999</v>
      </c>
      <c r="U87" s="134">
        <v>137.4</v>
      </c>
      <c r="V87" s="134">
        <v>131.5</v>
      </c>
      <c r="W87" s="134">
        <v>124.8</v>
      </c>
      <c r="X87" s="134">
        <v>120.4</v>
      </c>
      <c r="Y87" s="134">
        <v>120.7</v>
      </c>
      <c r="Z87" s="134">
        <v>117.5</v>
      </c>
      <c r="AA87" s="134">
        <v>112.7</v>
      </c>
      <c r="AB87" s="134">
        <v>127.4</v>
      </c>
      <c r="AC87" s="134">
        <v>132.19999999999999</v>
      </c>
      <c r="AD87" s="134">
        <v>129.6</v>
      </c>
      <c r="AE87" s="134">
        <v>126.5</v>
      </c>
      <c r="AF87" s="134">
        <v>115.8</v>
      </c>
      <c r="AG87" s="134">
        <v>115.3</v>
      </c>
      <c r="AH87" s="134">
        <v>116.4</v>
      </c>
      <c r="AI87" s="134">
        <v>112.1</v>
      </c>
      <c r="AJ87" s="134">
        <v>113.3</v>
      </c>
      <c r="AK87" s="134">
        <v>112.7</v>
      </c>
      <c r="AL87" s="134">
        <v>107</v>
      </c>
      <c r="AM87" s="134">
        <v>103.2</v>
      </c>
      <c r="AN87" s="134">
        <v>115.4</v>
      </c>
      <c r="AO87" s="134">
        <v>118.6</v>
      </c>
      <c r="AP87" s="134">
        <v>117.2</v>
      </c>
      <c r="AQ87" s="134">
        <v>119.9</v>
      </c>
      <c r="AR87" s="134">
        <v>117.5</v>
      </c>
      <c r="AS87" s="134">
        <v>116.1</v>
      </c>
      <c r="AT87" s="134">
        <v>118.6</v>
      </c>
      <c r="AU87" s="134">
        <v>122.5</v>
      </c>
      <c r="AV87" s="134">
        <v>126</v>
      </c>
      <c r="AW87" s="134">
        <v>129.9</v>
      </c>
      <c r="AX87" s="134">
        <v>128.6</v>
      </c>
      <c r="AY87" s="134">
        <v>120.8</v>
      </c>
      <c r="AZ87" s="134">
        <v>141.19999999999999</v>
      </c>
      <c r="BA87" s="134">
        <v>141.19999999999999</v>
      </c>
      <c r="BB87" s="134">
        <v>145.9</v>
      </c>
      <c r="BC87" s="134">
        <v>141.9</v>
      </c>
      <c r="BD87" s="134">
        <v>137.4</v>
      </c>
      <c r="BE87" s="134">
        <v>140.69999999999999</v>
      </c>
      <c r="BF87" s="134">
        <v>140.5</v>
      </c>
      <c r="BG87" s="134">
        <v>142.19999999999999</v>
      </c>
      <c r="BH87" s="134">
        <v>142.80000000000001</v>
      </c>
      <c r="BI87" s="134">
        <v>139.80000000000001</v>
      </c>
      <c r="BJ87" s="134">
        <v>134.4</v>
      </c>
      <c r="BK87" s="134">
        <v>133</v>
      </c>
      <c r="BL87" s="134">
        <v>147</v>
      </c>
      <c r="BM87" s="134">
        <v>140.1</v>
      </c>
      <c r="BN87" s="134">
        <v>136.5</v>
      </c>
      <c r="BO87" s="134">
        <v>130.4</v>
      </c>
      <c r="BP87" s="134">
        <v>126.7</v>
      </c>
      <c r="BQ87" s="134">
        <v>124.5</v>
      </c>
      <c r="BR87" s="134">
        <v>130.4</v>
      </c>
      <c r="BS87" s="134">
        <v>130.80000000000001</v>
      </c>
      <c r="BT87" s="134">
        <v>128.80000000000001</v>
      </c>
      <c r="BU87" s="134">
        <v>127.5</v>
      </c>
      <c r="BV87" s="134">
        <v>123.6</v>
      </c>
      <c r="BW87" s="134">
        <v>119.7</v>
      </c>
      <c r="BX87" s="134">
        <v>140.6</v>
      </c>
      <c r="BY87" s="134">
        <v>137.1</v>
      </c>
      <c r="BZ87" s="134">
        <v>136.6</v>
      </c>
      <c r="CA87" s="134">
        <v>138.30000000000001</v>
      </c>
      <c r="CB87" s="134">
        <v>141.69999999999999</v>
      </c>
      <c r="CC87" s="134">
        <v>147.9</v>
      </c>
      <c r="CD87" s="134">
        <v>145.1</v>
      </c>
      <c r="CE87" s="134">
        <v>148.6</v>
      </c>
      <c r="CF87" s="134">
        <v>149.30000000000001</v>
      </c>
      <c r="CG87" s="134">
        <v>139.19999999999999</v>
      </c>
      <c r="CH87" s="134">
        <v>132.9</v>
      </c>
      <c r="CI87" s="134">
        <v>133.30000000000001</v>
      </c>
      <c r="CJ87" s="134">
        <v>153</v>
      </c>
      <c r="CK87" s="134">
        <v>150.80000000000001</v>
      </c>
      <c r="CL87" s="134">
        <v>147.9</v>
      </c>
      <c r="CM87" s="134">
        <v>139.5</v>
      </c>
      <c r="CN87" s="134">
        <v>137.1</v>
      </c>
      <c r="CO87" s="134">
        <v>136.1</v>
      </c>
      <c r="CP87" s="134">
        <v>138.19999999999999</v>
      </c>
      <c r="CQ87" s="134">
        <v>134</v>
      </c>
      <c r="CR87" s="134">
        <v>131.80000000000001</v>
      </c>
      <c r="CS87" s="134">
        <v>123.1</v>
      </c>
      <c r="CT87" s="134">
        <v>112.6</v>
      </c>
      <c r="CU87" s="134">
        <v>105.6</v>
      </c>
      <c r="CV87" s="134">
        <v>111.2</v>
      </c>
      <c r="CW87" s="134">
        <v>148.1</v>
      </c>
      <c r="CX87" s="134">
        <v>161</v>
      </c>
      <c r="CY87" s="134">
        <v>203.4</v>
      </c>
      <c r="CZ87" s="134">
        <v>245.4</v>
      </c>
      <c r="DA87" s="134">
        <v>262.8</v>
      </c>
      <c r="DB87" s="134">
        <v>221.8</v>
      </c>
      <c r="DC87" s="134">
        <v>203.4</v>
      </c>
      <c r="DD87" s="134">
        <v>174.2</v>
      </c>
      <c r="DE87" s="134">
        <v>183.2</v>
      </c>
      <c r="DF87" s="134">
        <v>175.8</v>
      </c>
      <c r="DG87" s="134">
        <v>168.3</v>
      </c>
      <c r="DH87" s="134">
        <v>183.2</v>
      </c>
      <c r="DI87" s="134">
        <v>189.7</v>
      </c>
      <c r="DJ87" s="134">
        <v>187.1</v>
      </c>
      <c r="DK87" s="134">
        <v>164.9</v>
      </c>
      <c r="DL87" s="134">
        <v>156.19999999999999</v>
      </c>
      <c r="DM87" s="134">
        <v>155.19999999999999</v>
      </c>
      <c r="DN87" s="134">
        <v>151.19999999999999</v>
      </c>
      <c r="DO87" s="134">
        <v>157.9</v>
      </c>
      <c r="DP87" s="134">
        <v>160</v>
      </c>
      <c r="DQ87" s="134">
        <v>154.9</v>
      </c>
      <c r="DR87" s="134">
        <v>146.80000000000001</v>
      </c>
      <c r="DS87" s="134">
        <v>137.4</v>
      </c>
      <c r="DT87" s="134">
        <v>169.1</v>
      </c>
      <c r="DU87" s="134">
        <v>159.30000000000001</v>
      </c>
      <c r="DV87" s="134">
        <v>163.80000000000001</v>
      </c>
      <c r="DW87" s="134">
        <v>165</v>
      </c>
      <c r="DX87" s="134">
        <v>172.9</v>
      </c>
      <c r="DY87" s="134">
        <v>177.2</v>
      </c>
      <c r="DZ87" s="134">
        <v>172.1</v>
      </c>
      <c r="EA87" s="135">
        <v>181.4</v>
      </c>
      <c r="EB87" s="136">
        <v>168.6</v>
      </c>
      <c r="EC87" s="136">
        <v>161.80000000000001</v>
      </c>
      <c r="ED87" s="134">
        <v>161.6</v>
      </c>
      <c r="EE87" s="134">
        <v>159.1</v>
      </c>
      <c r="EF87" s="137">
        <v>179.9</v>
      </c>
      <c r="EG87" s="137">
        <v>171.7</v>
      </c>
      <c r="EH87" s="137">
        <v>168.2</v>
      </c>
      <c r="EI87" s="137">
        <v>167.3</v>
      </c>
      <c r="EJ87" s="136">
        <v>159.1</v>
      </c>
      <c r="EK87" s="136">
        <v>158</v>
      </c>
      <c r="EL87" s="147">
        <v>162.9</v>
      </c>
      <c r="EM87" s="147">
        <v>165.7</v>
      </c>
      <c r="EN87" s="147">
        <v>159.9</v>
      </c>
    </row>
    <row r="88" spans="1:144" ht="15" x14ac:dyDescent="0.25">
      <c r="A88" s="132" t="s">
        <v>1605</v>
      </c>
      <c r="B88" s="132" t="s">
        <v>1606</v>
      </c>
      <c r="C88" s="133">
        <v>9.8790000000000003E-2</v>
      </c>
      <c r="D88" s="134">
        <v>92.6</v>
      </c>
      <c r="E88" s="134">
        <v>93.6</v>
      </c>
      <c r="F88" s="134">
        <v>95.8</v>
      </c>
      <c r="G88" s="134">
        <v>97.6</v>
      </c>
      <c r="H88" s="134">
        <v>107.1</v>
      </c>
      <c r="I88" s="134">
        <v>109.2</v>
      </c>
      <c r="J88" s="134">
        <v>100.9</v>
      </c>
      <c r="K88" s="134">
        <v>98.1</v>
      </c>
      <c r="L88" s="134">
        <v>97</v>
      </c>
      <c r="M88" s="134">
        <v>90.5</v>
      </c>
      <c r="N88" s="134">
        <v>91.5</v>
      </c>
      <c r="O88" s="134">
        <v>90</v>
      </c>
      <c r="P88" s="134">
        <v>91.5</v>
      </c>
      <c r="Q88" s="134">
        <v>89.9</v>
      </c>
      <c r="R88" s="134">
        <v>88.3</v>
      </c>
      <c r="S88" s="134">
        <v>88.3</v>
      </c>
      <c r="T88" s="134">
        <v>88.3</v>
      </c>
      <c r="U88" s="134">
        <v>90.6</v>
      </c>
      <c r="V88" s="134">
        <v>88.1</v>
      </c>
      <c r="W88" s="134">
        <v>83.7</v>
      </c>
      <c r="X88" s="134">
        <v>84.4</v>
      </c>
      <c r="Y88" s="134">
        <v>84.9</v>
      </c>
      <c r="Z88" s="134">
        <v>84.9</v>
      </c>
      <c r="AA88" s="134">
        <v>97.1</v>
      </c>
      <c r="AB88" s="134">
        <v>107.8</v>
      </c>
      <c r="AC88" s="134">
        <v>107.8</v>
      </c>
      <c r="AD88" s="134">
        <v>111</v>
      </c>
      <c r="AE88" s="134">
        <v>112.4</v>
      </c>
      <c r="AF88" s="134">
        <v>114.2</v>
      </c>
      <c r="AG88" s="134">
        <v>115.5</v>
      </c>
      <c r="AH88" s="134">
        <v>118.1</v>
      </c>
      <c r="AI88" s="134">
        <v>116.1</v>
      </c>
      <c r="AJ88" s="134">
        <v>112.4</v>
      </c>
      <c r="AK88" s="134">
        <v>111.9</v>
      </c>
      <c r="AL88" s="134">
        <v>108.9</v>
      </c>
      <c r="AM88" s="134">
        <v>108.4</v>
      </c>
      <c r="AN88" s="134">
        <v>110.5</v>
      </c>
      <c r="AO88" s="134">
        <v>109.5</v>
      </c>
      <c r="AP88" s="134">
        <v>109.9</v>
      </c>
      <c r="AQ88" s="134">
        <v>109.9</v>
      </c>
      <c r="AR88" s="134">
        <v>108.3</v>
      </c>
      <c r="AS88" s="134">
        <v>107.8</v>
      </c>
      <c r="AT88" s="134">
        <v>107.8</v>
      </c>
      <c r="AU88" s="134">
        <v>105.4</v>
      </c>
      <c r="AV88" s="134">
        <v>104</v>
      </c>
      <c r="AW88" s="134">
        <v>102.8</v>
      </c>
      <c r="AX88" s="134">
        <v>102.8</v>
      </c>
      <c r="AY88" s="134">
        <v>100.4</v>
      </c>
      <c r="AZ88" s="134">
        <v>95.9</v>
      </c>
      <c r="BA88" s="134">
        <v>93.1</v>
      </c>
      <c r="BB88" s="134">
        <v>94.8</v>
      </c>
      <c r="BC88" s="134">
        <v>94.6</v>
      </c>
      <c r="BD88" s="134">
        <v>96.2</v>
      </c>
      <c r="BE88" s="134">
        <v>97.2</v>
      </c>
      <c r="BF88" s="134">
        <v>102.1</v>
      </c>
      <c r="BG88" s="134">
        <v>104.6</v>
      </c>
      <c r="BH88" s="134">
        <v>102.7</v>
      </c>
      <c r="BI88" s="134">
        <v>103.9</v>
      </c>
      <c r="BJ88" s="134">
        <v>104.3</v>
      </c>
      <c r="BK88" s="134">
        <v>104</v>
      </c>
      <c r="BL88" s="134">
        <v>103.7</v>
      </c>
      <c r="BM88" s="134">
        <v>102.5</v>
      </c>
      <c r="BN88" s="134">
        <v>102.3</v>
      </c>
      <c r="BO88" s="134">
        <v>99.3</v>
      </c>
      <c r="BP88" s="134">
        <v>99.1</v>
      </c>
      <c r="BQ88" s="134">
        <v>98.8</v>
      </c>
      <c r="BR88" s="134">
        <v>96.1</v>
      </c>
      <c r="BS88" s="134">
        <v>95.2</v>
      </c>
      <c r="BT88" s="134">
        <v>95.5</v>
      </c>
      <c r="BU88" s="134">
        <v>97</v>
      </c>
      <c r="BV88" s="134">
        <v>96.1</v>
      </c>
      <c r="BW88" s="134">
        <v>93.3</v>
      </c>
      <c r="BX88" s="134">
        <v>92</v>
      </c>
      <c r="BY88" s="134">
        <v>89.9</v>
      </c>
      <c r="BZ88" s="134">
        <v>90.8</v>
      </c>
      <c r="CA88" s="134">
        <v>91.7</v>
      </c>
      <c r="CB88" s="134">
        <v>92.6</v>
      </c>
      <c r="CC88" s="134">
        <v>92.6</v>
      </c>
      <c r="CD88" s="134">
        <v>94.1</v>
      </c>
      <c r="CE88" s="134">
        <v>95.6</v>
      </c>
      <c r="CF88" s="134">
        <v>97.3</v>
      </c>
      <c r="CG88" s="134">
        <v>97.3</v>
      </c>
      <c r="CH88" s="134">
        <v>97.3</v>
      </c>
      <c r="CI88" s="134">
        <v>97.3</v>
      </c>
      <c r="CJ88" s="134">
        <v>97.3</v>
      </c>
      <c r="CK88" s="134">
        <v>97.3</v>
      </c>
      <c r="CL88" s="134">
        <v>97.3</v>
      </c>
      <c r="CM88" s="134">
        <v>97.3</v>
      </c>
      <c r="CN88" s="134">
        <v>97.3</v>
      </c>
      <c r="CO88" s="134">
        <v>97.3</v>
      </c>
      <c r="CP88" s="134">
        <v>94.6</v>
      </c>
      <c r="CQ88" s="134">
        <v>93.6</v>
      </c>
      <c r="CR88" s="134">
        <v>95.1</v>
      </c>
      <c r="CS88" s="134">
        <v>95.1</v>
      </c>
      <c r="CT88" s="134">
        <v>95.1</v>
      </c>
      <c r="CU88" s="134">
        <v>103.5</v>
      </c>
      <c r="CV88" s="134">
        <v>105</v>
      </c>
      <c r="CW88" s="134">
        <v>105</v>
      </c>
      <c r="CX88" s="134">
        <v>105.6</v>
      </c>
      <c r="CY88" s="134">
        <v>103.9</v>
      </c>
      <c r="CZ88" s="134">
        <v>103.6</v>
      </c>
      <c r="DA88" s="134">
        <v>103.3</v>
      </c>
      <c r="DB88" s="134">
        <v>108</v>
      </c>
      <c r="DC88" s="134">
        <v>104.5</v>
      </c>
      <c r="DD88" s="134">
        <v>102.6</v>
      </c>
      <c r="DE88" s="134">
        <v>98.7</v>
      </c>
      <c r="DF88" s="134">
        <v>95</v>
      </c>
      <c r="DG88" s="134">
        <v>94.7</v>
      </c>
      <c r="DH88" s="134">
        <v>94.7</v>
      </c>
      <c r="DI88" s="134">
        <v>101.5</v>
      </c>
      <c r="DJ88" s="134">
        <v>103.8</v>
      </c>
      <c r="DK88" s="134">
        <v>103.8</v>
      </c>
      <c r="DL88" s="134">
        <v>118.2</v>
      </c>
      <c r="DM88" s="134">
        <v>118.2</v>
      </c>
      <c r="DN88" s="134">
        <v>120.2</v>
      </c>
      <c r="DO88" s="134">
        <v>124.6</v>
      </c>
      <c r="DP88" s="134">
        <v>128.6</v>
      </c>
      <c r="DQ88" s="134">
        <v>134.6</v>
      </c>
      <c r="DR88" s="134">
        <v>138.30000000000001</v>
      </c>
      <c r="DS88" s="134">
        <v>138.30000000000001</v>
      </c>
      <c r="DT88" s="134">
        <v>138.30000000000001</v>
      </c>
      <c r="DU88" s="134">
        <v>151.80000000000001</v>
      </c>
      <c r="DV88" s="134">
        <v>151.80000000000001</v>
      </c>
      <c r="DW88" s="134">
        <v>154.1</v>
      </c>
      <c r="DX88" s="134">
        <v>155.6</v>
      </c>
      <c r="DY88" s="134">
        <v>156.69999999999999</v>
      </c>
      <c r="DZ88" s="134">
        <v>156.69999999999999</v>
      </c>
      <c r="EA88" s="135">
        <v>156.69999999999999</v>
      </c>
      <c r="EB88" s="136">
        <v>154.1</v>
      </c>
      <c r="EC88" s="136">
        <v>154.1</v>
      </c>
      <c r="ED88" s="134">
        <v>143.19999999999999</v>
      </c>
      <c r="EE88" s="134">
        <v>145.69999999999999</v>
      </c>
      <c r="EF88" s="137">
        <v>145.69999999999999</v>
      </c>
      <c r="EG88" s="137">
        <v>145.69999999999999</v>
      </c>
      <c r="EH88" s="137">
        <v>145.69999999999999</v>
      </c>
      <c r="EI88" s="137">
        <v>145.69999999999999</v>
      </c>
      <c r="EJ88" s="136">
        <v>149.80000000000001</v>
      </c>
      <c r="EK88" s="136">
        <v>149.80000000000001</v>
      </c>
      <c r="EL88" s="147">
        <v>148.9</v>
      </c>
      <c r="EM88" s="147">
        <v>148.9</v>
      </c>
      <c r="EN88" s="147">
        <v>148.9</v>
      </c>
    </row>
    <row r="89" spans="1:144" ht="15" x14ac:dyDescent="0.25">
      <c r="A89" s="132" t="s">
        <v>1607</v>
      </c>
      <c r="B89" s="132" t="s">
        <v>1608</v>
      </c>
      <c r="C89" s="133">
        <v>0.14419000000000001</v>
      </c>
      <c r="D89" s="134">
        <v>77.7</v>
      </c>
      <c r="E89" s="134">
        <v>65</v>
      </c>
      <c r="F89" s="134">
        <v>59.9</v>
      </c>
      <c r="G89" s="134">
        <v>67.599999999999994</v>
      </c>
      <c r="H89" s="134">
        <v>53.2</v>
      </c>
      <c r="I89" s="134">
        <v>58</v>
      </c>
      <c r="J89" s="134">
        <v>63.3</v>
      </c>
      <c r="K89" s="134">
        <v>66.8</v>
      </c>
      <c r="L89" s="134">
        <v>83.3</v>
      </c>
      <c r="M89" s="134">
        <v>109.1</v>
      </c>
      <c r="N89" s="134">
        <v>123.7</v>
      </c>
      <c r="O89" s="134">
        <v>117</v>
      </c>
      <c r="P89" s="134">
        <v>122.4</v>
      </c>
      <c r="Q89" s="134">
        <v>127.6</v>
      </c>
      <c r="R89" s="134">
        <v>121.3</v>
      </c>
      <c r="S89" s="134">
        <v>107</v>
      </c>
      <c r="T89" s="134">
        <v>103</v>
      </c>
      <c r="U89" s="134">
        <v>108.3</v>
      </c>
      <c r="V89" s="134">
        <v>111.3</v>
      </c>
      <c r="W89" s="134">
        <v>118.7</v>
      </c>
      <c r="X89" s="134">
        <v>121.5</v>
      </c>
      <c r="Y89" s="134">
        <v>159.4</v>
      </c>
      <c r="Z89" s="134">
        <v>143.5</v>
      </c>
      <c r="AA89" s="134">
        <v>115.9</v>
      </c>
      <c r="AB89" s="134">
        <v>107.1</v>
      </c>
      <c r="AC89" s="134">
        <v>123</v>
      </c>
      <c r="AD89" s="134">
        <v>120.1</v>
      </c>
      <c r="AE89" s="134">
        <v>104</v>
      </c>
      <c r="AF89" s="134">
        <v>103.6</v>
      </c>
      <c r="AG89" s="134">
        <v>96.5</v>
      </c>
      <c r="AH89" s="134">
        <v>93.9</v>
      </c>
      <c r="AI89" s="134">
        <v>100.4</v>
      </c>
      <c r="AJ89" s="134">
        <v>100.4</v>
      </c>
      <c r="AK89" s="134">
        <v>140.4</v>
      </c>
      <c r="AL89" s="134">
        <v>150.9</v>
      </c>
      <c r="AM89" s="134">
        <v>124.4</v>
      </c>
      <c r="AN89" s="134">
        <v>129.6</v>
      </c>
      <c r="AO89" s="134">
        <v>114.3</v>
      </c>
      <c r="AP89" s="134">
        <v>112.9</v>
      </c>
      <c r="AQ89" s="134">
        <v>94.3</v>
      </c>
      <c r="AR89" s="134">
        <v>94.3</v>
      </c>
      <c r="AS89" s="134">
        <v>94.3</v>
      </c>
      <c r="AT89" s="134">
        <v>94.3</v>
      </c>
      <c r="AU89" s="134">
        <v>94.3</v>
      </c>
      <c r="AV89" s="134">
        <v>94.3</v>
      </c>
      <c r="AW89" s="134">
        <v>94.3</v>
      </c>
      <c r="AX89" s="134">
        <v>94.3</v>
      </c>
      <c r="AY89" s="134">
        <v>94.3</v>
      </c>
      <c r="AZ89" s="134">
        <v>161.19999999999999</v>
      </c>
      <c r="BA89" s="134">
        <v>179.9</v>
      </c>
      <c r="BB89" s="134">
        <v>124.5</v>
      </c>
      <c r="BC89" s="134">
        <v>127.6</v>
      </c>
      <c r="BD89" s="134">
        <v>124.6</v>
      </c>
      <c r="BE89" s="134">
        <v>120.2</v>
      </c>
      <c r="BF89" s="134">
        <v>119</v>
      </c>
      <c r="BG89" s="134">
        <v>131.69999999999999</v>
      </c>
      <c r="BH89" s="134">
        <v>137.9</v>
      </c>
      <c r="BI89" s="134">
        <v>147.9</v>
      </c>
      <c r="BJ89" s="134">
        <v>161.9</v>
      </c>
      <c r="BK89" s="134">
        <v>171.4</v>
      </c>
      <c r="BL89" s="134">
        <v>159.4</v>
      </c>
      <c r="BM89" s="134">
        <v>150.1</v>
      </c>
      <c r="BN89" s="134">
        <v>81.7</v>
      </c>
      <c r="BO89" s="134">
        <v>64.7</v>
      </c>
      <c r="BP89" s="134">
        <v>70.400000000000006</v>
      </c>
      <c r="BQ89" s="134">
        <v>66.400000000000006</v>
      </c>
      <c r="BR89" s="134">
        <v>60.3</v>
      </c>
      <c r="BS89" s="134">
        <v>67.7</v>
      </c>
      <c r="BT89" s="134">
        <v>78.400000000000006</v>
      </c>
      <c r="BU89" s="134">
        <v>81.5</v>
      </c>
      <c r="BV89" s="134">
        <v>91.8</v>
      </c>
      <c r="BW89" s="134">
        <v>92.7</v>
      </c>
      <c r="BX89" s="134">
        <v>90.9</v>
      </c>
      <c r="BY89" s="134">
        <v>85.4</v>
      </c>
      <c r="BZ89" s="134">
        <v>72.099999999999994</v>
      </c>
      <c r="CA89" s="134">
        <v>61.8</v>
      </c>
      <c r="CB89" s="134">
        <v>60.4</v>
      </c>
      <c r="CC89" s="134">
        <v>71</v>
      </c>
      <c r="CD89" s="134">
        <v>68.7</v>
      </c>
      <c r="CE89" s="134">
        <v>71.3</v>
      </c>
      <c r="CF89" s="134">
        <v>81.2</v>
      </c>
      <c r="CG89" s="134">
        <v>91.4</v>
      </c>
      <c r="CH89" s="134">
        <v>106.9</v>
      </c>
      <c r="CI89" s="134">
        <v>107</v>
      </c>
      <c r="CJ89" s="134">
        <v>102.4</v>
      </c>
      <c r="CK89" s="134">
        <v>97</v>
      </c>
      <c r="CL89" s="134">
        <v>71.5</v>
      </c>
      <c r="CM89" s="134">
        <v>68.2</v>
      </c>
      <c r="CN89" s="134">
        <v>71.099999999999994</v>
      </c>
      <c r="CO89" s="134">
        <v>73.5</v>
      </c>
      <c r="CP89" s="134">
        <v>73.2</v>
      </c>
      <c r="CQ89" s="134">
        <v>72.7</v>
      </c>
      <c r="CR89" s="134">
        <v>82.2</v>
      </c>
      <c r="CS89" s="134">
        <v>89.6</v>
      </c>
      <c r="CT89" s="134">
        <v>92.8</v>
      </c>
      <c r="CU89" s="134">
        <v>91.3</v>
      </c>
      <c r="CV89" s="134">
        <v>81.5</v>
      </c>
      <c r="CW89" s="134">
        <v>83.2</v>
      </c>
      <c r="CX89" s="134">
        <v>78.7</v>
      </c>
      <c r="CY89" s="134">
        <v>73.7</v>
      </c>
      <c r="CZ89" s="134">
        <v>71.599999999999994</v>
      </c>
      <c r="DA89" s="134">
        <v>71.3</v>
      </c>
      <c r="DB89" s="134">
        <v>73.400000000000006</v>
      </c>
      <c r="DC89" s="134">
        <v>79.5</v>
      </c>
      <c r="DD89" s="134">
        <v>97.2</v>
      </c>
      <c r="DE89" s="134">
        <v>103</v>
      </c>
      <c r="DF89" s="134">
        <v>105.4</v>
      </c>
      <c r="DG89" s="134">
        <v>106.6</v>
      </c>
      <c r="DH89" s="134">
        <v>101.9</v>
      </c>
      <c r="DI89" s="134">
        <v>89.8</v>
      </c>
      <c r="DJ89" s="134">
        <v>75.900000000000006</v>
      </c>
      <c r="DK89" s="134">
        <v>65.900000000000006</v>
      </c>
      <c r="DL89" s="134">
        <v>67.7</v>
      </c>
      <c r="DM89" s="134">
        <v>71.8</v>
      </c>
      <c r="DN89" s="134">
        <v>78.099999999999994</v>
      </c>
      <c r="DO89" s="134">
        <v>81.900000000000006</v>
      </c>
      <c r="DP89" s="134">
        <v>89.1</v>
      </c>
      <c r="DQ89" s="134">
        <v>103.9</v>
      </c>
      <c r="DR89" s="134">
        <v>116.4</v>
      </c>
      <c r="DS89" s="134">
        <v>119.2</v>
      </c>
      <c r="DT89" s="134">
        <v>120.4</v>
      </c>
      <c r="DU89" s="134">
        <v>94.4</v>
      </c>
      <c r="DV89" s="134">
        <v>81.900000000000006</v>
      </c>
      <c r="DW89" s="134">
        <v>80</v>
      </c>
      <c r="DX89" s="134">
        <v>89.6</v>
      </c>
      <c r="DY89" s="134">
        <v>83.7</v>
      </c>
      <c r="DZ89" s="134">
        <v>83.5</v>
      </c>
      <c r="EA89" s="135">
        <v>91.9</v>
      </c>
      <c r="EB89" s="136">
        <v>94.3</v>
      </c>
      <c r="EC89" s="136">
        <v>104.4</v>
      </c>
      <c r="ED89" s="134">
        <v>114.7</v>
      </c>
      <c r="EE89" s="134">
        <v>121.4</v>
      </c>
      <c r="EF89" s="137">
        <v>110.1</v>
      </c>
      <c r="EG89" s="137">
        <v>94.7</v>
      </c>
      <c r="EH89" s="137">
        <v>84.3</v>
      </c>
      <c r="EI89" s="137">
        <v>90</v>
      </c>
      <c r="EJ89" s="136">
        <v>96</v>
      </c>
      <c r="EK89" s="136">
        <v>98.5</v>
      </c>
      <c r="EL89" s="147">
        <v>191.5</v>
      </c>
      <c r="EM89" s="147">
        <v>99.7</v>
      </c>
      <c r="EN89" s="147">
        <v>189.8</v>
      </c>
    </row>
    <row r="90" spans="1:144" ht="15" x14ac:dyDescent="0.25">
      <c r="A90" s="132" t="s">
        <v>1609</v>
      </c>
      <c r="B90" s="132" t="s">
        <v>1610</v>
      </c>
      <c r="C90" s="133">
        <v>0.58142000000000005</v>
      </c>
      <c r="D90" s="134">
        <v>100</v>
      </c>
      <c r="E90" s="134">
        <v>100</v>
      </c>
      <c r="F90" s="134">
        <v>103.9</v>
      </c>
      <c r="G90" s="134">
        <v>101.2</v>
      </c>
      <c r="H90" s="134">
        <v>104.9</v>
      </c>
      <c r="I90" s="134">
        <v>104.9</v>
      </c>
      <c r="J90" s="134">
        <v>104.9</v>
      </c>
      <c r="K90" s="134">
        <v>104.9</v>
      </c>
      <c r="L90" s="134">
        <v>104.9</v>
      </c>
      <c r="M90" s="134">
        <v>104.9</v>
      </c>
      <c r="N90" s="134">
        <v>104.9</v>
      </c>
      <c r="O90" s="134">
        <v>104.9</v>
      </c>
      <c r="P90" s="134">
        <v>104.9</v>
      </c>
      <c r="Q90" s="134">
        <v>104.9</v>
      </c>
      <c r="R90" s="134">
        <v>104.9</v>
      </c>
      <c r="S90" s="134">
        <v>104.9</v>
      </c>
      <c r="T90" s="134">
        <v>104.9</v>
      </c>
      <c r="U90" s="134">
        <v>104.9</v>
      </c>
      <c r="V90" s="134">
        <v>109.4</v>
      </c>
      <c r="W90" s="134">
        <v>124.3</v>
      </c>
      <c r="X90" s="134">
        <v>124.3</v>
      </c>
      <c r="Y90" s="134">
        <v>124.3</v>
      </c>
      <c r="Z90" s="134">
        <v>124.3</v>
      </c>
      <c r="AA90" s="134">
        <v>124.3</v>
      </c>
      <c r="AB90" s="134">
        <v>124.3</v>
      </c>
      <c r="AC90" s="134">
        <v>124.3</v>
      </c>
      <c r="AD90" s="134">
        <v>124.3</v>
      </c>
      <c r="AE90" s="134">
        <v>124.3</v>
      </c>
      <c r="AF90" s="134">
        <v>124.3</v>
      </c>
      <c r="AG90" s="134">
        <v>124.3</v>
      </c>
      <c r="AH90" s="134">
        <v>124.3</v>
      </c>
      <c r="AI90" s="134">
        <v>124.3</v>
      </c>
      <c r="AJ90" s="134">
        <v>124.3</v>
      </c>
      <c r="AK90" s="134">
        <v>124.3</v>
      </c>
      <c r="AL90" s="134">
        <v>124.3</v>
      </c>
      <c r="AM90" s="134">
        <v>124.3</v>
      </c>
      <c r="AN90" s="134">
        <v>150.30000000000001</v>
      </c>
      <c r="AO90" s="134">
        <v>150.30000000000001</v>
      </c>
      <c r="AP90" s="134">
        <v>150.30000000000001</v>
      </c>
      <c r="AQ90" s="134">
        <v>150.30000000000001</v>
      </c>
      <c r="AR90" s="134">
        <v>150.30000000000001</v>
      </c>
      <c r="AS90" s="134">
        <v>150.30000000000001</v>
      </c>
      <c r="AT90" s="134">
        <v>150.30000000000001</v>
      </c>
      <c r="AU90" s="134">
        <v>150.30000000000001</v>
      </c>
      <c r="AV90" s="134">
        <v>150.30000000000001</v>
      </c>
      <c r="AW90" s="134">
        <v>159.69999999999999</v>
      </c>
      <c r="AX90" s="134">
        <v>159.69999999999999</v>
      </c>
      <c r="AY90" s="134">
        <v>159.69999999999999</v>
      </c>
      <c r="AZ90" s="134">
        <v>159.69999999999999</v>
      </c>
      <c r="BA90" s="134">
        <v>159.69999999999999</v>
      </c>
      <c r="BB90" s="134">
        <v>159.69999999999999</v>
      </c>
      <c r="BC90" s="134">
        <v>159.69999999999999</v>
      </c>
      <c r="BD90" s="134">
        <v>159.69999999999999</v>
      </c>
      <c r="BE90" s="134">
        <v>159.69999999999999</v>
      </c>
      <c r="BF90" s="134">
        <v>164.4</v>
      </c>
      <c r="BG90" s="134">
        <v>167.6</v>
      </c>
      <c r="BH90" s="134">
        <v>167.6</v>
      </c>
      <c r="BI90" s="134">
        <v>167.6</v>
      </c>
      <c r="BJ90" s="134">
        <v>167.6</v>
      </c>
      <c r="BK90" s="134">
        <v>167.6</v>
      </c>
      <c r="BL90" s="134">
        <v>167.6</v>
      </c>
      <c r="BM90" s="134">
        <v>167.6</v>
      </c>
      <c r="BN90" s="134">
        <v>167.6</v>
      </c>
      <c r="BO90" s="134">
        <v>167.6</v>
      </c>
      <c r="BP90" s="134">
        <v>167.6</v>
      </c>
      <c r="BQ90" s="134">
        <v>167.6</v>
      </c>
      <c r="BR90" s="134">
        <v>167.6</v>
      </c>
      <c r="BS90" s="134">
        <v>169.5</v>
      </c>
      <c r="BT90" s="134">
        <v>169.5</v>
      </c>
      <c r="BU90" s="134">
        <v>169.5</v>
      </c>
      <c r="BV90" s="134">
        <v>169.5</v>
      </c>
      <c r="BW90" s="134">
        <v>169.5</v>
      </c>
      <c r="BX90" s="134">
        <v>169.5</v>
      </c>
      <c r="BY90" s="134">
        <v>169.5</v>
      </c>
      <c r="BZ90" s="134">
        <v>169.5</v>
      </c>
      <c r="CA90" s="134">
        <v>169.5</v>
      </c>
      <c r="CB90" s="134">
        <v>169.5</v>
      </c>
      <c r="CC90" s="134">
        <v>169.5</v>
      </c>
      <c r="CD90" s="134">
        <v>169.5</v>
      </c>
      <c r="CE90" s="134">
        <v>169.5</v>
      </c>
      <c r="CF90" s="134">
        <v>169.5</v>
      </c>
      <c r="CG90" s="134">
        <v>169.5</v>
      </c>
      <c r="CH90" s="134">
        <v>169.5</v>
      </c>
      <c r="CI90" s="134">
        <v>169.5</v>
      </c>
      <c r="CJ90" s="134">
        <v>169.5</v>
      </c>
      <c r="CK90" s="134">
        <v>169.5</v>
      </c>
      <c r="CL90" s="134">
        <v>169.5</v>
      </c>
      <c r="CM90" s="134">
        <v>169.5</v>
      </c>
      <c r="CN90" s="134">
        <v>169.5</v>
      </c>
      <c r="CO90" s="134">
        <v>169.5</v>
      </c>
      <c r="CP90" s="134">
        <v>169.5</v>
      </c>
      <c r="CQ90" s="134">
        <v>169.5</v>
      </c>
      <c r="CR90" s="134">
        <v>169.5</v>
      </c>
      <c r="CS90" s="134">
        <v>169.5</v>
      </c>
      <c r="CT90" s="134">
        <v>169.5</v>
      </c>
      <c r="CU90" s="134">
        <v>169.5</v>
      </c>
      <c r="CV90" s="134">
        <v>169.5</v>
      </c>
      <c r="CW90" s="134">
        <v>169.5</v>
      </c>
      <c r="CX90" s="134">
        <v>169.5</v>
      </c>
      <c r="CY90" s="134">
        <v>189.4</v>
      </c>
      <c r="CZ90" s="134">
        <v>189.4</v>
      </c>
      <c r="DA90" s="134">
        <v>189.4</v>
      </c>
      <c r="DB90" s="134">
        <v>189.4</v>
      </c>
      <c r="DC90" s="134">
        <v>189.4</v>
      </c>
      <c r="DD90" s="134">
        <v>189.4</v>
      </c>
      <c r="DE90" s="134">
        <v>189.4</v>
      </c>
      <c r="DF90" s="134">
        <v>196.3</v>
      </c>
      <c r="DG90" s="134">
        <v>196.3</v>
      </c>
      <c r="DH90" s="134">
        <v>196.3</v>
      </c>
      <c r="DI90" s="134">
        <v>196.3</v>
      </c>
      <c r="DJ90" s="134">
        <v>196.3</v>
      </c>
      <c r="DK90" s="134">
        <v>196.3</v>
      </c>
      <c r="DL90" s="134">
        <v>196.3</v>
      </c>
      <c r="DM90" s="134">
        <v>196.3</v>
      </c>
      <c r="DN90" s="134">
        <v>196.3</v>
      </c>
      <c r="DO90" s="134">
        <v>199.8</v>
      </c>
      <c r="DP90" s="134">
        <v>199.8</v>
      </c>
      <c r="DQ90" s="134">
        <v>199.8</v>
      </c>
      <c r="DR90" s="134">
        <v>199.8</v>
      </c>
      <c r="DS90" s="134">
        <v>199.8</v>
      </c>
      <c r="DT90" s="134">
        <v>199.8</v>
      </c>
      <c r="DU90" s="134">
        <v>199.8</v>
      </c>
      <c r="DV90" s="134">
        <v>199.8</v>
      </c>
      <c r="DW90" s="134">
        <v>199.8</v>
      </c>
      <c r="DX90" s="134">
        <v>199.8</v>
      </c>
      <c r="DY90" s="134">
        <v>199.8</v>
      </c>
      <c r="DZ90" s="134">
        <v>210.1</v>
      </c>
      <c r="EA90" s="135">
        <v>210.1</v>
      </c>
      <c r="EB90" s="136">
        <v>210.1</v>
      </c>
      <c r="EC90" s="136">
        <v>210.1</v>
      </c>
      <c r="ED90" s="134">
        <v>210.1</v>
      </c>
      <c r="EE90" s="134">
        <v>210.1</v>
      </c>
      <c r="EF90" s="137">
        <v>210.1</v>
      </c>
      <c r="EG90" s="137">
        <v>210.1</v>
      </c>
      <c r="EH90" s="137">
        <v>210.1</v>
      </c>
      <c r="EI90" s="137">
        <v>210.1</v>
      </c>
      <c r="EJ90" s="136">
        <v>210.1</v>
      </c>
      <c r="EK90" s="136">
        <v>210.1</v>
      </c>
      <c r="EL90" s="147">
        <v>217</v>
      </c>
      <c r="EM90" s="147">
        <v>217</v>
      </c>
      <c r="EN90" s="147">
        <v>217</v>
      </c>
    </row>
    <row r="91" spans="1:144" ht="15" x14ac:dyDescent="0.25">
      <c r="A91" s="132" t="s">
        <v>1611</v>
      </c>
      <c r="B91" s="132" t="s">
        <v>1612</v>
      </c>
      <c r="C91" s="133">
        <v>4.1189400000000003</v>
      </c>
      <c r="D91" s="134">
        <v>107.6</v>
      </c>
      <c r="E91" s="134">
        <v>107.8</v>
      </c>
      <c r="F91" s="134">
        <v>106.9</v>
      </c>
      <c r="G91" s="134">
        <v>113.9</v>
      </c>
      <c r="H91" s="134">
        <v>115.7</v>
      </c>
      <c r="I91" s="134">
        <v>113.3</v>
      </c>
      <c r="J91" s="134">
        <v>111.7</v>
      </c>
      <c r="K91" s="134">
        <v>113.4</v>
      </c>
      <c r="L91" s="134">
        <v>115</v>
      </c>
      <c r="M91" s="134">
        <v>115.5</v>
      </c>
      <c r="N91" s="134">
        <v>119.5</v>
      </c>
      <c r="O91" s="134">
        <v>119.7</v>
      </c>
      <c r="P91" s="134">
        <v>120.5</v>
      </c>
      <c r="Q91" s="134">
        <v>120.7</v>
      </c>
      <c r="R91" s="134">
        <v>121.2</v>
      </c>
      <c r="S91" s="134">
        <v>120.3</v>
      </c>
      <c r="T91" s="134">
        <v>117.4</v>
      </c>
      <c r="U91" s="134">
        <v>119.2</v>
      </c>
      <c r="V91" s="134">
        <v>117.8</v>
      </c>
      <c r="W91" s="134">
        <v>115.1</v>
      </c>
      <c r="X91" s="134">
        <v>115.4</v>
      </c>
      <c r="Y91" s="134">
        <v>116.7</v>
      </c>
      <c r="Z91" s="134">
        <v>118.1</v>
      </c>
      <c r="AA91" s="134">
        <v>118.2</v>
      </c>
      <c r="AB91" s="134">
        <v>117.3</v>
      </c>
      <c r="AC91" s="134">
        <v>117.6</v>
      </c>
      <c r="AD91" s="134">
        <v>116.9</v>
      </c>
      <c r="AE91" s="134">
        <v>117.3</v>
      </c>
      <c r="AF91" s="134">
        <v>117.1</v>
      </c>
      <c r="AG91" s="134">
        <v>114.8</v>
      </c>
      <c r="AH91" s="134">
        <v>113.7</v>
      </c>
      <c r="AI91" s="134">
        <v>113.1</v>
      </c>
      <c r="AJ91" s="134">
        <v>114.1</v>
      </c>
      <c r="AK91" s="134">
        <v>113.9</v>
      </c>
      <c r="AL91" s="134">
        <v>113.1</v>
      </c>
      <c r="AM91" s="134">
        <v>111.7</v>
      </c>
      <c r="AN91" s="134">
        <v>112.2</v>
      </c>
      <c r="AO91" s="134">
        <v>116.2</v>
      </c>
      <c r="AP91" s="134">
        <v>117</v>
      </c>
      <c r="AQ91" s="134">
        <v>116.1</v>
      </c>
      <c r="AR91" s="134">
        <v>118.2</v>
      </c>
      <c r="AS91" s="134">
        <v>118.6</v>
      </c>
      <c r="AT91" s="134">
        <v>120.2</v>
      </c>
      <c r="AU91" s="134">
        <v>121.1</v>
      </c>
      <c r="AV91" s="134">
        <v>122.2</v>
      </c>
      <c r="AW91" s="134">
        <v>121.3</v>
      </c>
      <c r="AX91" s="134">
        <v>118.4</v>
      </c>
      <c r="AY91" s="134">
        <v>117.4</v>
      </c>
      <c r="AZ91" s="134">
        <v>121.4</v>
      </c>
      <c r="BA91" s="134">
        <v>120.9</v>
      </c>
      <c r="BB91" s="134">
        <v>124.2</v>
      </c>
      <c r="BC91" s="134">
        <v>126.5</v>
      </c>
      <c r="BD91" s="134">
        <v>125.1</v>
      </c>
      <c r="BE91" s="134">
        <v>123</v>
      </c>
      <c r="BF91" s="134">
        <v>120</v>
      </c>
      <c r="BG91" s="134">
        <v>117.7</v>
      </c>
      <c r="BH91" s="134">
        <v>119.4</v>
      </c>
      <c r="BI91" s="134">
        <v>122.2</v>
      </c>
      <c r="BJ91" s="134">
        <v>123.9</v>
      </c>
      <c r="BK91" s="134">
        <v>121.9</v>
      </c>
      <c r="BL91" s="134">
        <v>121.3</v>
      </c>
      <c r="BM91" s="134">
        <v>119.8</v>
      </c>
      <c r="BN91" s="134">
        <v>118</v>
      </c>
      <c r="BO91" s="134">
        <v>118.8</v>
      </c>
      <c r="BP91" s="134">
        <v>120.8</v>
      </c>
      <c r="BQ91" s="134">
        <v>119.8</v>
      </c>
      <c r="BR91" s="134">
        <v>118.5</v>
      </c>
      <c r="BS91" s="134">
        <v>117.1</v>
      </c>
      <c r="BT91" s="134">
        <v>119.2</v>
      </c>
      <c r="BU91" s="134">
        <v>120.6</v>
      </c>
      <c r="BV91" s="134">
        <v>120.7</v>
      </c>
      <c r="BW91" s="134">
        <v>120.1</v>
      </c>
      <c r="BX91" s="134">
        <v>120.4</v>
      </c>
      <c r="BY91" s="134">
        <v>120.3</v>
      </c>
      <c r="BZ91" s="134">
        <v>122.5</v>
      </c>
      <c r="CA91" s="134">
        <v>123.5</v>
      </c>
      <c r="CB91" s="134">
        <v>124</v>
      </c>
      <c r="CC91" s="134">
        <v>124</v>
      </c>
      <c r="CD91" s="134">
        <v>123.4</v>
      </c>
      <c r="CE91" s="134">
        <v>124.6</v>
      </c>
      <c r="CF91" s="134">
        <v>124.4</v>
      </c>
      <c r="CG91" s="134">
        <v>123.4</v>
      </c>
      <c r="CH91" s="134">
        <v>123.2</v>
      </c>
      <c r="CI91" s="134">
        <v>123.7</v>
      </c>
      <c r="CJ91" s="134">
        <v>127.7</v>
      </c>
      <c r="CK91" s="134">
        <v>127.5</v>
      </c>
      <c r="CL91" s="134">
        <v>128.69999999999999</v>
      </c>
      <c r="CM91" s="134">
        <v>128.69999999999999</v>
      </c>
      <c r="CN91" s="134">
        <v>129.80000000000001</v>
      </c>
      <c r="CO91" s="134">
        <v>126.8</v>
      </c>
      <c r="CP91" s="134">
        <v>126.1</v>
      </c>
      <c r="CQ91" s="134">
        <v>127</v>
      </c>
      <c r="CR91" s="134">
        <v>134</v>
      </c>
      <c r="CS91" s="134">
        <v>132.1</v>
      </c>
      <c r="CT91" s="134">
        <v>131.69999999999999</v>
      </c>
      <c r="CU91" s="134">
        <v>124.8</v>
      </c>
      <c r="CV91" s="134">
        <v>123.9</v>
      </c>
      <c r="CW91" s="134">
        <v>122.5</v>
      </c>
      <c r="CX91" s="134">
        <v>125.1</v>
      </c>
      <c r="CY91" s="134">
        <v>123.8</v>
      </c>
      <c r="CZ91" s="134">
        <v>125.5</v>
      </c>
      <c r="DA91" s="134">
        <v>124.5</v>
      </c>
      <c r="DB91" s="134">
        <v>129.80000000000001</v>
      </c>
      <c r="DC91" s="134">
        <v>138</v>
      </c>
      <c r="DD91" s="134">
        <v>138</v>
      </c>
      <c r="DE91" s="134">
        <v>137.69999999999999</v>
      </c>
      <c r="DF91" s="134">
        <v>137</v>
      </c>
      <c r="DG91" s="134">
        <v>139.69999999999999</v>
      </c>
      <c r="DH91" s="134">
        <v>143.19999999999999</v>
      </c>
      <c r="DI91" s="134">
        <v>145</v>
      </c>
      <c r="DJ91" s="134">
        <v>148.4</v>
      </c>
      <c r="DK91" s="134">
        <v>152.19999999999999</v>
      </c>
      <c r="DL91" s="134">
        <v>161.5</v>
      </c>
      <c r="DM91" s="134">
        <v>161.19999999999999</v>
      </c>
      <c r="DN91" s="134">
        <v>153.69999999999999</v>
      </c>
      <c r="DO91" s="134">
        <v>156.5</v>
      </c>
      <c r="DP91" s="134">
        <v>164.6</v>
      </c>
      <c r="DQ91" s="134">
        <v>165.9</v>
      </c>
      <c r="DR91" s="134">
        <v>170.2</v>
      </c>
      <c r="DS91" s="134">
        <v>175.2</v>
      </c>
      <c r="DT91" s="134">
        <v>177.3</v>
      </c>
      <c r="DU91" s="134">
        <v>179.9</v>
      </c>
      <c r="DV91" s="134">
        <v>176.3</v>
      </c>
      <c r="DW91" s="134">
        <v>171.7</v>
      </c>
      <c r="DX91" s="134">
        <v>175.1</v>
      </c>
      <c r="DY91" s="134">
        <v>168.2</v>
      </c>
      <c r="DZ91" s="134">
        <v>167.9</v>
      </c>
      <c r="EA91" s="135">
        <v>168.2</v>
      </c>
      <c r="EB91" s="136">
        <v>170.7</v>
      </c>
      <c r="EC91" s="136">
        <v>173.4</v>
      </c>
      <c r="ED91" s="134">
        <v>170.2</v>
      </c>
      <c r="EE91" s="134">
        <v>167.1</v>
      </c>
      <c r="EF91" s="137">
        <v>165.6</v>
      </c>
      <c r="EG91" s="137">
        <v>162.80000000000001</v>
      </c>
      <c r="EH91" s="137">
        <v>158.80000000000001</v>
      </c>
      <c r="EI91" s="137">
        <v>162.4</v>
      </c>
      <c r="EJ91" s="136">
        <v>162.80000000000001</v>
      </c>
      <c r="EK91" s="136">
        <v>164.2</v>
      </c>
      <c r="EL91" s="147">
        <v>164.1</v>
      </c>
      <c r="EM91" s="147">
        <v>163.4</v>
      </c>
      <c r="EN91" s="147">
        <v>163.1</v>
      </c>
    </row>
    <row r="92" spans="1:144" ht="15" x14ac:dyDescent="0.25">
      <c r="A92" s="132" t="s">
        <v>1613</v>
      </c>
      <c r="B92" s="132" t="s">
        <v>1614</v>
      </c>
      <c r="C92" s="133">
        <v>0.83931</v>
      </c>
      <c r="D92" s="134">
        <v>92.3</v>
      </c>
      <c r="E92" s="134">
        <v>94.3</v>
      </c>
      <c r="F92" s="134">
        <v>95.4</v>
      </c>
      <c r="G92" s="134">
        <v>103.7</v>
      </c>
      <c r="H92" s="134">
        <v>106.8</v>
      </c>
      <c r="I92" s="134">
        <v>101.9</v>
      </c>
      <c r="J92" s="134">
        <v>97</v>
      </c>
      <c r="K92" s="134">
        <v>97.2</v>
      </c>
      <c r="L92" s="134">
        <v>97.6</v>
      </c>
      <c r="M92" s="134">
        <v>97.5</v>
      </c>
      <c r="N92" s="134">
        <v>99.4</v>
      </c>
      <c r="O92" s="134">
        <v>105</v>
      </c>
      <c r="P92" s="134">
        <v>104.4</v>
      </c>
      <c r="Q92" s="134">
        <v>105.7</v>
      </c>
      <c r="R92" s="134">
        <v>110.1</v>
      </c>
      <c r="S92" s="134">
        <v>114.9</v>
      </c>
      <c r="T92" s="134">
        <v>118.8</v>
      </c>
      <c r="U92" s="134">
        <v>120.1</v>
      </c>
      <c r="V92" s="134">
        <v>117.7</v>
      </c>
      <c r="W92" s="134">
        <v>113.7</v>
      </c>
      <c r="X92" s="134">
        <v>112</v>
      </c>
      <c r="Y92" s="134">
        <v>116.2</v>
      </c>
      <c r="Z92" s="134">
        <v>117.4</v>
      </c>
      <c r="AA92" s="134">
        <v>113.3</v>
      </c>
      <c r="AB92" s="134">
        <v>112.7</v>
      </c>
      <c r="AC92" s="134">
        <v>112.5</v>
      </c>
      <c r="AD92" s="134">
        <v>114</v>
      </c>
      <c r="AE92" s="134">
        <v>111.4</v>
      </c>
      <c r="AF92" s="134">
        <v>109.3</v>
      </c>
      <c r="AG92" s="134">
        <v>103</v>
      </c>
      <c r="AH92" s="134">
        <v>98.1</v>
      </c>
      <c r="AI92" s="134">
        <v>96.8</v>
      </c>
      <c r="AJ92" s="134">
        <v>97.3</v>
      </c>
      <c r="AK92" s="134">
        <v>95.1</v>
      </c>
      <c r="AL92" s="134">
        <v>92.5</v>
      </c>
      <c r="AM92" s="134">
        <v>93.1</v>
      </c>
      <c r="AN92" s="134">
        <v>97.7</v>
      </c>
      <c r="AO92" s="134">
        <v>99.5</v>
      </c>
      <c r="AP92" s="134">
        <v>99.1</v>
      </c>
      <c r="AQ92" s="134">
        <v>98.5</v>
      </c>
      <c r="AR92" s="134">
        <v>97.9</v>
      </c>
      <c r="AS92" s="134">
        <v>98.8</v>
      </c>
      <c r="AT92" s="134">
        <v>95.8</v>
      </c>
      <c r="AU92" s="134">
        <v>96.8</v>
      </c>
      <c r="AV92" s="134">
        <v>100.5</v>
      </c>
      <c r="AW92" s="134">
        <v>102.6</v>
      </c>
      <c r="AX92" s="134">
        <v>101.3</v>
      </c>
      <c r="AY92" s="134">
        <v>100.6</v>
      </c>
      <c r="AZ92" s="134">
        <v>103.7</v>
      </c>
      <c r="BA92" s="134">
        <v>106.9</v>
      </c>
      <c r="BB92" s="134">
        <v>116.8</v>
      </c>
      <c r="BC92" s="134">
        <v>126.1</v>
      </c>
      <c r="BD92" s="134">
        <v>122.9</v>
      </c>
      <c r="BE92" s="134">
        <v>119.3</v>
      </c>
      <c r="BF92" s="134">
        <v>115</v>
      </c>
      <c r="BG92" s="134">
        <v>112.3</v>
      </c>
      <c r="BH92" s="134">
        <v>113.4</v>
      </c>
      <c r="BI92" s="134">
        <v>121.3</v>
      </c>
      <c r="BJ92" s="134">
        <v>123</v>
      </c>
      <c r="BK92" s="134">
        <v>124.9</v>
      </c>
      <c r="BL92" s="134">
        <v>122.1</v>
      </c>
      <c r="BM92" s="134">
        <v>119.5</v>
      </c>
      <c r="BN92" s="134">
        <v>120.3</v>
      </c>
      <c r="BO92" s="134">
        <v>119.6</v>
      </c>
      <c r="BP92" s="134">
        <v>119</v>
      </c>
      <c r="BQ92" s="134">
        <v>117.5</v>
      </c>
      <c r="BR92" s="134">
        <v>112.8</v>
      </c>
      <c r="BS92" s="134">
        <v>113.7</v>
      </c>
      <c r="BT92" s="134">
        <v>119.4</v>
      </c>
      <c r="BU92" s="134">
        <v>123.2</v>
      </c>
      <c r="BV92" s="134">
        <v>121.4</v>
      </c>
      <c r="BW92" s="134">
        <v>119.1</v>
      </c>
      <c r="BX92" s="134">
        <v>117.8</v>
      </c>
      <c r="BY92" s="134">
        <v>118.5</v>
      </c>
      <c r="BZ92" s="134">
        <v>127.3</v>
      </c>
      <c r="CA92" s="134">
        <v>129.9</v>
      </c>
      <c r="CB92" s="134">
        <v>130.80000000000001</v>
      </c>
      <c r="CC92" s="134">
        <v>130.19999999999999</v>
      </c>
      <c r="CD92" s="134">
        <v>130.1</v>
      </c>
      <c r="CE92" s="134">
        <v>130.9</v>
      </c>
      <c r="CF92" s="134">
        <v>128.6</v>
      </c>
      <c r="CG92" s="134">
        <v>127.2</v>
      </c>
      <c r="CH92" s="134">
        <v>125</v>
      </c>
      <c r="CI92" s="134">
        <v>127.6</v>
      </c>
      <c r="CJ92" s="134">
        <v>133.4</v>
      </c>
      <c r="CK92" s="134">
        <v>134.19999999999999</v>
      </c>
      <c r="CL92" s="134">
        <v>133.9</v>
      </c>
      <c r="CM92" s="134">
        <v>131.9</v>
      </c>
      <c r="CN92" s="134">
        <v>130.1</v>
      </c>
      <c r="CO92" s="134">
        <v>129.4</v>
      </c>
      <c r="CP92" s="134">
        <v>126.4</v>
      </c>
      <c r="CQ92" s="134">
        <v>123.5</v>
      </c>
      <c r="CR92" s="134">
        <v>123.7</v>
      </c>
      <c r="CS92" s="134">
        <v>124.1</v>
      </c>
      <c r="CT92" s="134">
        <v>124.4</v>
      </c>
      <c r="CU92" s="134">
        <v>122.9</v>
      </c>
      <c r="CV92" s="134">
        <v>121.4</v>
      </c>
      <c r="CW92" s="134">
        <v>118</v>
      </c>
      <c r="CX92" s="134">
        <v>116.9</v>
      </c>
      <c r="CY92" s="134">
        <v>116</v>
      </c>
      <c r="CZ92" s="134">
        <v>106.9</v>
      </c>
      <c r="DA92" s="134">
        <v>110.6</v>
      </c>
      <c r="DB92" s="134">
        <v>114.5</v>
      </c>
      <c r="DC92" s="134">
        <v>120.3</v>
      </c>
      <c r="DD92" s="134">
        <v>123.5</v>
      </c>
      <c r="DE92" s="134">
        <v>126.1</v>
      </c>
      <c r="DF92" s="134">
        <v>130.6</v>
      </c>
      <c r="DG92" s="134">
        <v>133.19999999999999</v>
      </c>
      <c r="DH92" s="134">
        <v>133.1</v>
      </c>
      <c r="DI92" s="134">
        <v>134.6</v>
      </c>
      <c r="DJ92" s="134">
        <v>142.5</v>
      </c>
      <c r="DK92" s="134">
        <v>146.30000000000001</v>
      </c>
      <c r="DL92" s="134">
        <v>147.1</v>
      </c>
      <c r="DM92" s="134">
        <v>147.6</v>
      </c>
      <c r="DN92" s="134">
        <v>156.1</v>
      </c>
      <c r="DO92" s="134">
        <v>161.1</v>
      </c>
      <c r="DP92" s="134">
        <v>164.6</v>
      </c>
      <c r="DQ92" s="134">
        <v>177.4</v>
      </c>
      <c r="DR92" s="134">
        <v>190.4</v>
      </c>
      <c r="DS92" s="134">
        <v>201.1</v>
      </c>
      <c r="DT92" s="134">
        <v>214.8</v>
      </c>
      <c r="DU92" s="134">
        <v>234.6</v>
      </c>
      <c r="DV92" s="134">
        <v>228.1</v>
      </c>
      <c r="DW92" s="134">
        <v>208.6</v>
      </c>
      <c r="DX92" s="134">
        <v>220.6</v>
      </c>
      <c r="DY92" s="134">
        <v>208.3</v>
      </c>
      <c r="DZ92" s="134">
        <v>194.2</v>
      </c>
      <c r="EA92" s="135">
        <v>193.6</v>
      </c>
      <c r="EB92" s="136">
        <v>188.1</v>
      </c>
      <c r="EC92" s="136">
        <v>185.3</v>
      </c>
      <c r="ED92" s="134">
        <v>182.6</v>
      </c>
      <c r="EE92" s="134">
        <v>179.9</v>
      </c>
      <c r="EF92" s="137">
        <v>180</v>
      </c>
      <c r="EG92" s="137">
        <v>175.3</v>
      </c>
      <c r="EH92" s="137">
        <v>169.4</v>
      </c>
      <c r="EI92" s="137">
        <v>168.4</v>
      </c>
      <c r="EJ92" s="136">
        <v>169.4</v>
      </c>
      <c r="EK92" s="136">
        <v>171.7</v>
      </c>
      <c r="EL92" s="147">
        <v>167.1</v>
      </c>
      <c r="EM92" s="147">
        <v>166.8</v>
      </c>
      <c r="EN92" s="147">
        <v>162.1</v>
      </c>
    </row>
    <row r="93" spans="1:144" ht="15" x14ac:dyDescent="0.25">
      <c r="A93" s="132" t="s">
        <v>1615</v>
      </c>
      <c r="B93" s="132" t="s">
        <v>1616</v>
      </c>
      <c r="C93" s="133">
        <v>0.66334000000000004</v>
      </c>
      <c r="D93" s="134">
        <v>89.9</v>
      </c>
      <c r="E93" s="134">
        <v>92.1</v>
      </c>
      <c r="F93" s="134">
        <v>92.7</v>
      </c>
      <c r="G93" s="134">
        <v>102</v>
      </c>
      <c r="H93" s="134">
        <v>103.6</v>
      </c>
      <c r="I93" s="134">
        <v>97.5</v>
      </c>
      <c r="J93" s="134">
        <v>91.8</v>
      </c>
      <c r="K93" s="134">
        <v>92.4</v>
      </c>
      <c r="L93" s="134">
        <v>92.5</v>
      </c>
      <c r="M93" s="134">
        <v>91.8</v>
      </c>
      <c r="N93" s="134">
        <v>93.9</v>
      </c>
      <c r="O93" s="134">
        <v>100.2</v>
      </c>
      <c r="P93" s="134">
        <v>98.8</v>
      </c>
      <c r="Q93" s="134">
        <v>100.2</v>
      </c>
      <c r="R93" s="134">
        <v>105.7</v>
      </c>
      <c r="S93" s="134">
        <v>111.6</v>
      </c>
      <c r="T93" s="134">
        <v>116.3</v>
      </c>
      <c r="U93" s="134">
        <v>115.5</v>
      </c>
      <c r="V93" s="134">
        <v>111.9</v>
      </c>
      <c r="W93" s="134">
        <v>107.5</v>
      </c>
      <c r="X93" s="134">
        <v>105</v>
      </c>
      <c r="Y93" s="134">
        <v>111.7</v>
      </c>
      <c r="Z93" s="134">
        <v>111.8</v>
      </c>
      <c r="AA93" s="134">
        <v>107.4</v>
      </c>
      <c r="AB93" s="134">
        <v>106.3</v>
      </c>
      <c r="AC93" s="134">
        <v>106.1</v>
      </c>
      <c r="AD93" s="134">
        <v>108.2</v>
      </c>
      <c r="AE93" s="134">
        <v>106.4</v>
      </c>
      <c r="AF93" s="134">
        <v>104.8</v>
      </c>
      <c r="AG93" s="134">
        <v>95.9</v>
      </c>
      <c r="AH93" s="134">
        <v>90.6</v>
      </c>
      <c r="AI93" s="134">
        <v>88.3</v>
      </c>
      <c r="AJ93" s="134">
        <v>89.5</v>
      </c>
      <c r="AK93" s="134">
        <v>86.5</v>
      </c>
      <c r="AL93" s="134">
        <v>83.4</v>
      </c>
      <c r="AM93" s="134">
        <v>83.6</v>
      </c>
      <c r="AN93" s="134">
        <v>89.5</v>
      </c>
      <c r="AO93" s="134">
        <v>93</v>
      </c>
      <c r="AP93" s="134">
        <v>91.8</v>
      </c>
      <c r="AQ93" s="134">
        <v>91.5</v>
      </c>
      <c r="AR93" s="134">
        <v>90.8</v>
      </c>
      <c r="AS93" s="134">
        <v>91.3</v>
      </c>
      <c r="AT93" s="134">
        <v>86.7</v>
      </c>
      <c r="AU93" s="134">
        <v>86.2</v>
      </c>
      <c r="AV93" s="134">
        <v>89.4</v>
      </c>
      <c r="AW93" s="134">
        <v>90.4</v>
      </c>
      <c r="AX93" s="134">
        <v>87.7</v>
      </c>
      <c r="AY93" s="134">
        <v>85.7</v>
      </c>
      <c r="AZ93" s="134">
        <v>89.9</v>
      </c>
      <c r="BA93" s="134">
        <v>93.5</v>
      </c>
      <c r="BB93" s="134">
        <v>104.5</v>
      </c>
      <c r="BC93" s="134">
        <v>116.4</v>
      </c>
      <c r="BD93" s="134">
        <v>115.6</v>
      </c>
      <c r="BE93" s="134">
        <v>111</v>
      </c>
      <c r="BF93" s="134">
        <v>105.9</v>
      </c>
      <c r="BG93" s="134">
        <v>102.1</v>
      </c>
      <c r="BH93" s="134">
        <v>103.6</v>
      </c>
      <c r="BI93" s="134">
        <v>111.4</v>
      </c>
      <c r="BJ93" s="134">
        <v>113.9</v>
      </c>
      <c r="BK93" s="134">
        <v>114.3</v>
      </c>
      <c r="BL93" s="134">
        <v>111.5</v>
      </c>
      <c r="BM93" s="134">
        <v>109.4</v>
      </c>
      <c r="BN93" s="134">
        <v>110.7</v>
      </c>
      <c r="BO93" s="134">
        <v>110.7</v>
      </c>
      <c r="BP93" s="134">
        <v>110.1</v>
      </c>
      <c r="BQ93" s="134">
        <v>106.5</v>
      </c>
      <c r="BR93" s="134">
        <v>100.8</v>
      </c>
      <c r="BS93" s="134">
        <v>101.7</v>
      </c>
      <c r="BT93" s="134">
        <v>107.6</v>
      </c>
      <c r="BU93" s="134">
        <v>110.6</v>
      </c>
      <c r="BV93" s="134">
        <v>106.9</v>
      </c>
      <c r="BW93" s="134">
        <v>103.3</v>
      </c>
      <c r="BX93" s="134">
        <v>102.9</v>
      </c>
      <c r="BY93" s="134">
        <v>105</v>
      </c>
      <c r="BZ93" s="134">
        <v>116.7</v>
      </c>
      <c r="CA93" s="134">
        <v>121.9</v>
      </c>
      <c r="CB93" s="134">
        <v>122.6</v>
      </c>
      <c r="CC93" s="134">
        <v>120.9</v>
      </c>
      <c r="CD93" s="134">
        <v>121.1</v>
      </c>
      <c r="CE93" s="134">
        <v>122.6</v>
      </c>
      <c r="CF93" s="134">
        <v>119.3</v>
      </c>
      <c r="CG93" s="134">
        <v>115.5</v>
      </c>
      <c r="CH93" s="134">
        <v>113.1</v>
      </c>
      <c r="CI93" s="134">
        <v>117.1</v>
      </c>
      <c r="CJ93" s="134">
        <v>125</v>
      </c>
      <c r="CK93" s="134">
        <v>125.2</v>
      </c>
      <c r="CL93" s="134">
        <v>124.9</v>
      </c>
      <c r="CM93" s="134">
        <v>123.2</v>
      </c>
      <c r="CN93" s="134">
        <v>120.7</v>
      </c>
      <c r="CO93" s="134">
        <v>117.7</v>
      </c>
      <c r="CP93" s="134">
        <v>113.6</v>
      </c>
      <c r="CQ93" s="134">
        <v>109.6</v>
      </c>
      <c r="CR93" s="134">
        <v>108.9</v>
      </c>
      <c r="CS93" s="134">
        <v>109</v>
      </c>
      <c r="CT93" s="134">
        <v>107.5</v>
      </c>
      <c r="CU93" s="134">
        <v>107</v>
      </c>
      <c r="CV93" s="134">
        <v>106.8</v>
      </c>
      <c r="CW93" s="134">
        <v>104.4</v>
      </c>
      <c r="CX93" s="134">
        <v>106.1</v>
      </c>
      <c r="CY93" s="134">
        <v>106.4</v>
      </c>
      <c r="CZ93" s="134">
        <v>92</v>
      </c>
      <c r="DA93" s="134">
        <v>94.8</v>
      </c>
      <c r="DB93" s="134">
        <v>99.6</v>
      </c>
      <c r="DC93" s="134">
        <v>105.4</v>
      </c>
      <c r="DD93" s="134">
        <v>107.9</v>
      </c>
      <c r="DE93" s="134">
        <v>109.9</v>
      </c>
      <c r="DF93" s="134">
        <v>113.9</v>
      </c>
      <c r="DG93" s="134">
        <v>116.1</v>
      </c>
      <c r="DH93" s="134">
        <v>114.9</v>
      </c>
      <c r="DI93" s="134">
        <v>116.6</v>
      </c>
      <c r="DJ93" s="134">
        <v>125.6</v>
      </c>
      <c r="DK93" s="134">
        <v>131.19999999999999</v>
      </c>
      <c r="DL93" s="134">
        <v>134</v>
      </c>
      <c r="DM93" s="134">
        <v>132.6</v>
      </c>
      <c r="DN93" s="134">
        <v>141.5</v>
      </c>
      <c r="DO93" s="134">
        <v>147.9</v>
      </c>
      <c r="DP93" s="134">
        <v>146.6</v>
      </c>
      <c r="DQ93" s="134">
        <v>159.1</v>
      </c>
      <c r="DR93" s="134">
        <v>173.3</v>
      </c>
      <c r="DS93" s="134">
        <v>185</v>
      </c>
      <c r="DT93" s="134">
        <v>208.2</v>
      </c>
      <c r="DU93" s="134">
        <v>235.1</v>
      </c>
      <c r="DV93" s="134">
        <v>226.2</v>
      </c>
      <c r="DW93" s="134">
        <v>203.6</v>
      </c>
      <c r="DX93" s="134">
        <v>219.6</v>
      </c>
      <c r="DY93" s="134">
        <v>201.5</v>
      </c>
      <c r="DZ93" s="134">
        <v>181</v>
      </c>
      <c r="EA93" s="135">
        <v>183</v>
      </c>
      <c r="EB93" s="136">
        <v>179.1</v>
      </c>
      <c r="EC93" s="136">
        <v>172.7</v>
      </c>
      <c r="ED93" s="134">
        <v>171.1</v>
      </c>
      <c r="EE93" s="134">
        <v>169.3</v>
      </c>
      <c r="EF93" s="137">
        <v>172.2</v>
      </c>
      <c r="EG93" s="137">
        <v>165.9</v>
      </c>
      <c r="EH93" s="137">
        <v>161.69999999999999</v>
      </c>
      <c r="EI93" s="137">
        <v>157.6</v>
      </c>
      <c r="EJ93" s="136">
        <v>162.19999999999999</v>
      </c>
      <c r="EK93" s="136">
        <v>164</v>
      </c>
      <c r="EL93" s="147">
        <v>159.4</v>
      </c>
      <c r="EM93" s="147">
        <v>158.1</v>
      </c>
      <c r="EN93" s="147">
        <v>152.80000000000001</v>
      </c>
    </row>
    <row r="94" spans="1:144" ht="15" x14ac:dyDescent="0.25">
      <c r="A94" s="132" t="s">
        <v>1617</v>
      </c>
      <c r="B94" s="132" t="s">
        <v>1618</v>
      </c>
      <c r="C94" s="133">
        <v>5.4530000000000002E-2</v>
      </c>
      <c r="D94" s="134">
        <v>101.6</v>
      </c>
      <c r="E94" s="134">
        <v>99.3</v>
      </c>
      <c r="F94" s="134">
        <v>104</v>
      </c>
      <c r="G94" s="134">
        <v>111.6</v>
      </c>
      <c r="H94" s="134">
        <v>114.2</v>
      </c>
      <c r="I94" s="134">
        <v>116.1</v>
      </c>
      <c r="J94" s="134">
        <v>110.8</v>
      </c>
      <c r="K94" s="134">
        <v>108.1</v>
      </c>
      <c r="L94" s="134">
        <v>106.5</v>
      </c>
      <c r="M94" s="134">
        <v>111.5</v>
      </c>
      <c r="N94" s="134">
        <v>116.3</v>
      </c>
      <c r="O94" s="134">
        <v>123.8</v>
      </c>
      <c r="P94" s="134">
        <v>124</v>
      </c>
      <c r="Q94" s="134">
        <v>122.7</v>
      </c>
      <c r="R94" s="134">
        <v>119.3</v>
      </c>
      <c r="S94" s="134">
        <v>117.7</v>
      </c>
      <c r="T94" s="134">
        <v>113.5</v>
      </c>
      <c r="U94" s="134">
        <v>113.7</v>
      </c>
      <c r="V94" s="134">
        <v>119.9</v>
      </c>
      <c r="W94" s="134">
        <v>117.8</v>
      </c>
      <c r="X94" s="134">
        <v>124.9</v>
      </c>
      <c r="Y94" s="134">
        <v>126.3</v>
      </c>
      <c r="Z94" s="134">
        <v>126.2</v>
      </c>
      <c r="AA94" s="134">
        <v>124.8</v>
      </c>
      <c r="AB94" s="134">
        <v>127.6</v>
      </c>
      <c r="AC94" s="134">
        <v>133</v>
      </c>
      <c r="AD94" s="134">
        <v>134.1</v>
      </c>
      <c r="AE94" s="134">
        <v>128.6</v>
      </c>
      <c r="AF94" s="134">
        <v>123.7</v>
      </c>
      <c r="AG94" s="134">
        <v>124.3</v>
      </c>
      <c r="AH94" s="134">
        <v>128</v>
      </c>
      <c r="AI94" s="134">
        <v>133.80000000000001</v>
      </c>
      <c r="AJ94" s="134">
        <v>137.1</v>
      </c>
      <c r="AK94" s="134">
        <v>136.80000000000001</v>
      </c>
      <c r="AL94" s="134">
        <v>140.80000000000001</v>
      </c>
      <c r="AM94" s="134">
        <v>141.6</v>
      </c>
      <c r="AN94" s="134">
        <v>141.1</v>
      </c>
      <c r="AO94" s="134">
        <v>142</v>
      </c>
      <c r="AP94" s="134">
        <v>159.69999999999999</v>
      </c>
      <c r="AQ94" s="134">
        <v>161.9</v>
      </c>
      <c r="AR94" s="134">
        <v>160.1</v>
      </c>
      <c r="AS94" s="134">
        <v>167.2</v>
      </c>
      <c r="AT94" s="134">
        <v>181</v>
      </c>
      <c r="AU94" s="134">
        <v>195.9</v>
      </c>
      <c r="AV94" s="134">
        <v>204.5</v>
      </c>
      <c r="AW94" s="134">
        <v>217.3</v>
      </c>
      <c r="AX94" s="134">
        <v>221.7</v>
      </c>
      <c r="AY94" s="134">
        <v>225.8</v>
      </c>
      <c r="AZ94" s="134">
        <v>229.4</v>
      </c>
      <c r="BA94" s="134">
        <v>231.5</v>
      </c>
      <c r="BB94" s="134">
        <v>251</v>
      </c>
      <c r="BC94" s="134">
        <v>242.9</v>
      </c>
      <c r="BD94" s="134">
        <v>196.8</v>
      </c>
      <c r="BE94" s="134">
        <v>194</v>
      </c>
      <c r="BF94" s="134">
        <v>194.2</v>
      </c>
      <c r="BG94" s="134">
        <v>196.7</v>
      </c>
      <c r="BH94" s="134">
        <v>190.2</v>
      </c>
      <c r="BI94" s="134">
        <v>190.2</v>
      </c>
      <c r="BJ94" s="134">
        <v>190.6</v>
      </c>
      <c r="BK94" s="134">
        <v>188.3</v>
      </c>
      <c r="BL94" s="134">
        <v>168.9</v>
      </c>
      <c r="BM94" s="134">
        <v>163.5</v>
      </c>
      <c r="BN94" s="134">
        <v>163.30000000000001</v>
      </c>
      <c r="BO94" s="134">
        <v>158.1</v>
      </c>
      <c r="BP94" s="134">
        <v>154.6</v>
      </c>
      <c r="BQ94" s="134">
        <v>159.9</v>
      </c>
      <c r="BR94" s="134">
        <v>158</v>
      </c>
      <c r="BS94" s="134">
        <v>152.4</v>
      </c>
      <c r="BT94" s="134">
        <v>154.4</v>
      </c>
      <c r="BU94" s="134">
        <v>159.5</v>
      </c>
      <c r="BV94" s="134">
        <v>166.8</v>
      </c>
      <c r="BW94" s="134">
        <v>165.8</v>
      </c>
      <c r="BX94" s="134">
        <v>166.1</v>
      </c>
      <c r="BY94" s="134">
        <v>166.3</v>
      </c>
      <c r="BZ94" s="134">
        <v>166.9</v>
      </c>
      <c r="CA94" s="134">
        <v>170.2</v>
      </c>
      <c r="CB94" s="134">
        <v>172.7</v>
      </c>
      <c r="CC94" s="134">
        <v>181.7</v>
      </c>
      <c r="CD94" s="134">
        <v>182.8</v>
      </c>
      <c r="CE94" s="134">
        <v>184.8</v>
      </c>
      <c r="CF94" s="134">
        <v>189.3</v>
      </c>
      <c r="CG94" s="134">
        <v>198.5</v>
      </c>
      <c r="CH94" s="134">
        <v>201.3</v>
      </c>
      <c r="CI94" s="134">
        <v>202.6</v>
      </c>
      <c r="CJ94" s="134">
        <v>197.3</v>
      </c>
      <c r="CK94" s="134">
        <v>199.8</v>
      </c>
      <c r="CL94" s="134">
        <v>197.2</v>
      </c>
      <c r="CM94" s="134">
        <v>191.4</v>
      </c>
      <c r="CN94" s="134">
        <v>191</v>
      </c>
      <c r="CO94" s="134">
        <v>194.6</v>
      </c>
      <c r="CP94" s="134">
        <v>199.3</v>
      </c>
      <c r="CQ94" s="134">
        <v>204.1</v>
      </c>
      <c r="CR94" s="134">
        <v>203.4</v>
      </c>
      <c r="CS94" s="134">
        <v>207.1</v>
      </c>
      <c r="CT94" s="134">
        <v>212.4</v>
      </c>
      <c r="CU94" s="134">
        <v>210.2</v>
      </c>
      <c r="CV94" s="134">
        <v>209.1</v>
      </c>
      <c r="CW94" s="134">
        <v>210.9</v>
      </c>
      <c r="CX94" s="134">
        <v>206.6</v>
      </c>
      <c r="CY94" s="134">
        <v>208.4</v>
      </c>
      <c r="CZ94" s="134">
        <v>213.9</v>
      </c>
      <c r="DA94" s="134">
        <v>230.6</v>
      </c>
      <c r="DB94" s="134">
        <v>238.5</v>
      </c>
      <c r="DC94" s="134">
        <v>252.5</v>
      </c>
      <c r="DD94" s="134">
        <v>253.1</v>
      </c>
      <c r="DE94" s="134">
        <v>253.8</v>
      </c>
      <c r="DF94" s="134">
        <v>263</v>
      </c>
      <c r="DG94" s="134">
        <v>282.60000000000002</v>
      </c>
      <c r="DH94" s="134">
        <v>289.89999999999998</v>
      </c>
      <c r="DI94" s="134">
        <v>298.60000000000002</v>
      </c>
      <c r="DJ94" s="134">
        <v>309.3</v>
      </c>
      <c r="DK94" s="134">
        <v>295.8</v>
      </c>
      <c r="DL94" s="134">
        <v>262.39999999999998</v>
      </c>
      <c r="DM94" s="134">
        <v>270.39999999999998</v>
      </c>
      <c r="DN94" s="134">
        <v>279.3</v>
      </c>
      <c r="DO94" s="134">
        <v>284</v>
      </c>
      <c r="DP94" s="134">
        <v>282.7</v>
      </c>
      <c r="DQ94" s="134">
        <v>289.39999999999998</v>
      </c>
      <c r="DR94" s="134">
        <v>291.2</v>
      </c>
      <c r="DS94" s="134">
        <v>291.60000000000002</v>
      </c>
      <c r="DT94" s="134">
        <v>291.39999999999998</v>
      </c>
      <c r="DU94" s="134">
        <v>289</v>
      </c>
      <c r="DV94" s="134">
        <v>284.7</v>
      </c>
      <c r="DW94" s="134">
        <v>277.10000000000002</v>
      </c>
      <c r="DX94" s="134">
        <v>269.2</v>
      </c>
      <c r="DY94" s="134">
        <v>276.60000000000002</v>
      </c>
      <c r="DZ94" s="134">
        <v>274.8</v>
      </c>
      <c r="EA94" s="135">
        <v>261.89999999999998</v>
      </c>
      <c r="EB94" s="136">
        <v>258</v>
      </c>
      <c r="EC94" s="136">
        <v>257.3</v>
      </c>
      <c r="ED94" s="134">
        <v>257</v>
      </c>
      <c r="EE94" s="134">
        <v>255.6</v>
      </c>
      <c r="EF94" s="137">
        <v>257.10000000000002</v>
      </c>
      <c r="EG94" s="137">
        <v>254.9</v>
      </c>
      <c r="EH94" s="137">
        <v>245.5</v>
      </c>
      <c r="EI94" s="137">
        <v>249.6</v>
      </c>
      <c r="EJ94" s="136">
        <v>248.4</v>
      </c>
      <c r="EK94" s="136">
        <v>235.9</v>
      </c>
      <c r="EL94" s="147">
        <v>225.3</v>
      </c>
      <c r="EM94" s="147">
        <v>229.9</v>
      </c>
      <c r="EN94" s="147">
        <v>229.6</v>
      </c>
    </row>
    <row r="95" spans="1:144" ht="15" x14ac:dyDescent="0.25">
      <c r="A95" s="132" t="s">
        <v>1619</v>
      </c>
      <c r="B95" s="132" t="s">
        <v>1620</v>
      </c>
      <c r="C95" s="133">
        <v>2.2499999999999998E-3</v>
      </c>
      <c r="D95" s="134">
        <v>97.7</v>
      </c>
      <c r="E95" s="134">
        <v>96.9</v>
      </c>
      <c r="F95" s="134">
        <v>97.9</v>
      </c>
      <c r="G95" s="134">
        <v>104.8</v>
      </c>
      <c r="H95" s="134">
        <v>102.7</v>
      </c>
      <c r="I95" s="134">
        <v>104.8</v>
      </c>
      <c r="J95" s="134">
        <v>105.2</v>
      </c>
      <c r="K95" s="134">
        <v>110.5</v>
      </c>
      <c r="L95" s="134">
        <v>108.9</v>
      </c>
      <c r="M95" s="134">
        <v>109</v>
      </c>
      <c r="N95" s="134">
        <v>111.5</v>
      </c>
      <c r="O95" s="134">
        <v>119.3</v>
      </c>
      <c r="P95" s="134">
        <v>120</v>
      </c>
      <c r="Q95" s="134">
        <v>120</v>
      </c>
      <c r="R95" s="134">
        <v>117.4</v>
      </c>
      <c r="S95" s="134">
        <v>118.1</v>
      </c>
      <c r="T95" s="134">
        <v>117.4</v>
      </c>
      <c r="U95" s="134">
        <v>117.4</v>
      </c>
      <c r="V95" s="134">
        <v>117.4</v>
      </c>
      <c r="W95" s="134">
        <v>117.8</v>
      </c>
      <c r="X95" s="134">
        <v>119.5</v>
      </c>
      <c r="Y95" s="134">
        <v>122</v>
      </c>
      <c r="Z95" s="134">
        <v>121.3</v>
      </c>
      <c r="AA95" s="134">
        <v>120.7</v>
      </c>
      <c r="AB95" s="134">
        <v>120.5</v>
      </c>
      <c r="AC95" s="134">
        <v>122.5</v>
      </c>
      <c r="AD95" s="134">
        <v>122.9</v>
      </c>
      <c r="AE95" s="134">
        <v>124.2</v>
      </c>
      <c r="AF95" s="134">
        <v>123.4</v>
      </c>
      <c r="AG95" s="134">
        <v>119.3</v>
      </c>
      <c r="AH95" s="134">
        <v>121</v>
      </c>
      <c r="AI95" s="134">
        <v>122.5</v>
      </c>
      <c r="AJ95" s="134">
        <v>128.1</v>
      </c>
      <c r="AK95" s="134">
        <v>129.80000000000001</v>
      </c>
      <c r="AL95" s="134">
        <v>130</v>
      </c>
      <c r="AM95" s="134">
        <v>133.1</v>
      </c>
      <c r="AN95" s="134">
        <v>135.6</v>
      </c>
      <c r="AO95" s="134">
        <v>136.80000000000001</v>
      </c>
      <c r="AP95" s="134">
        <v>138.19999999999999</v>
      </c>
      <c r="AQ95" s="134">
        <v>138.6</v>
      </c>
      <c r="AR95" s="134">
        <v>139.9</v>
      </c>
      <c r="AS95" s="134">
        <v>139.9</v>
      </c>
      <c r="AT95" s="134">
        <v>140.5</v>
      </c>
      <c r="AU95" s="134">
        <v>144.69999999999999</v>
      </c>
      <c r="AV95" s="134">
        <v>158</v>
      </c>
      <c r="AW95" s="134">
        <v>173.2</v>
      </c>
      <c r="AX95" s="134">
        <v>173.9</v>
      </c>
      <c r="AY95" s="134">
        <v>170.7</v>
      </c>
      <c r="AZ95" s="134">
        <v>170.7</v>
      </c>
      <c r="BA95" s="134">
        <v>172.3</v>
      </c>
      <c r="BB95" s="134">
        <v>170.7</v>
      </c>
      <c r="BC95" s="134">
        <v>168.1</v>
      </c>
      <c r="BD95" s="134">
        <v>159.30000000000001</v>
      </c>
      <c r="BE95" s="134">
        <v>153.6</v>
      </c>
      <c r="BF95" s="134">
        <v>153.1</v>
      </c>
      <c r="BG95" s="134">
        <v>147.6</v>
      </c>
      <c r="BH95" s="134">
        <v>147.4</v>
      </c>
      <c r="BI95" s="134">
        <v>127.9</v>
      </c>
      <c r="BJ95" s="134">
        <v>126</v>
      </c>
      <c r="BK95" s="134">
        <v>129.1</v>
      </c>
      <c r="BL95" s="134">
        <v>130.6</v>
      </c>
      <c r="BM95" s="134">
        <v>128.1</v>
      </c>
      <c r="BN95" s="134">
        <v>128.6</v>
      </c>
      <c r="BO95" s="134">
        <v>129.9</v>
      </c>
      <c r="BP95" s="134">
        <v>129.1</v>
      </c>
      <c r="BQ95" s="134">
        <v>130.19999999999999</v>
      </c>
      <c r="BR95" s="134">
        <v>126.6</v>
      </c>
      <c r="BS95" s="134">
        <v>124</v>
      </c>
      <c r="BT95" s="134">
        <v>113.6</v>
      </c>
      <c r="BU95" s="134">
        <v>107.9</v>
      </c>
      <c r="BV95" s="134">
        <v>116.9</v>
      </c>
      <c r="BW95" s="134">
        <v>122.9</v>
      </c>
      <c r="BX95" s="134">
        <v>123.2</v>
      </c>
      <c r="BY95" s="134">
        <v>118.3</v>
      </c>
      <c r="BZ95" s="134">
        <v>120.1</v>
      </c>
      <c r="CA95" s="134">
        <v>122.1</v>
      </c>
      <c r="CB95" s="134">
        <v>124</v>
      </c>
      <c r="CC95" s="134">
        <v>121.4</v>
      </c>
      <c r="CD95" s="134">
        <v>122.6</v>
      </c>
      <c r="CE95" s="134">
        <v>122.6</v>
      </c>
      <c r="CF95" s="134">
        <v>128.1</v>
      </c>
      <c r="CG95" s="134">
        <v>128.5</v>
      </c>
      <c r="CH95" s="134">
        <v>132.80000000000001</v>
      </c>
      <c r="CI95" s="134">
        <v>133.9</v>
      </c>
      <c r="CJ95" s="134">
        <v>130.6</v>
      </c>
      <c r="CK95" s="134">
        <v>132.30000000000001</v>
      </c>
      <c r="CL95" s="134">
        <v>135.30000000000001</v>
      </c>
      <c r="CM95" s="134">
        <v>131.5</v>
      </c>
      <c r="CN95" s="134">
        <v>132.9</v>
      </c>
      <c r="CO95" s="134">
        <v>133.30000000000001</v>
      </c>
      <c r="CP95" s="134">
        <v>133.30000000000001</v>
      </c>
      <c r="CQ95" s="134">
        <v>133.30000000000001</v>
      </c>
      <c r="CR95" s="134">
        <v>136.6</v>
      </c>
      <c r="CS95" s="134">
        <v>138.6</v>
      </c>
      <c r="CT95" s="134">
        <v>137.19999999999999</v>
      </c>
      <c r="CU95" s="134">
        <v>136.6</v>
      </c>
      <c r="CV95" s="134">
        <v>136.6</v>
      </c>
      <c r="CW95" s="134">
        <v>136.6</v>
      </c>
      <c r="CX95" s="134">
        <v>136.19999999999999</v>
      </c>
      <c r="CY95" s="134">
        <v>135</v>
      </c>
      <c r="CZ95" s="134">
        <v>133.30000000000001</v>
      </c>
      <c r="DA95" s="134">
        <v>132.6</v>
      </c>
      <c r="DB95" s="134">
        <v>133.5</v>
      </c>
      <c r="DC95" s="134">
        <v>133.9</v>
      </c>
      <c r="DD95" s="134">
        <v>157.19999999999999</v>
      </c>
      <c r="DE95" s="134">
        <v>183.2</v>
      </c>
      <c r="DF95" s="134">
        <v>181.5</v>
      </c>
      <c r="DG95" s="134">
        <v>186.8</v>
      </c>
      <c r="DH95" s="134">
        <v>189.7</v>
      </c>
      <c r="DI95" s="134">
        <v>188.9</v>
      </c>
      <c r="DJ95" s="134">
        <v>185.9</v>
      </c>
      <c r="DK95" s="134">
        <v>179.4</v>
      </c>
      <c r="DL95" s="134">
        <v>181.2</v>
      </c>
      <c r="DM95" s="134">
        <v>182</v>
      </c>
      <c r="DN95" s="134">
        <v>183.4</v>
      </c>
      <c r="DO95" s="134">
        <v>181.1</v>
      </c>
      <c r="DP95" s="134">
        <v>183.2</v>
      </c>
      <c r="DQ95" s="134">
        <v>187.9</v>
      </c>
      <c r="DR95" s="134">
        <v>192</v>
      </c>
      <c r="DS95" s="134">
        <v>187.6</v>
      </c>
      <c r="DT95" s="134">
        <v>195.2</v>
      </c>
      <c r="DU95" s="134">
        <v>205.1</v>
      </c>
      <c r="DV95" s="134">
        <v>206.9</v>
      </c>
      <c r="DW95" s="134">
        <v>208.2</v>
      </c>
      <c r="DX95" s="134">
        <v>209.5</v>
      </c>
      <c r="DY95" s="134">
        <v>211.9</v>
      </c>
      <c r="DZ95" s="134">
        <v>212.6</v>
      </c>
      <c r="EA95" s="135">
        <v>212.8</v>
      </c>
      <c r="EB95" s="136">
        <v>211.1</v>
      </c>
      <c r="EC95" s="136">
        <v>201.5</v>
      </c>
      <c r="ED95" s="134">
        <v>192.8</v>
      </c>
      <c r="EE95" s="134">
        <v>175.2</v>
      </c>
      <c r="EF95" s="137">
        <v>156.9</v>
      </c>
      <c r="EG95" s="137">
        <v>155.4</v>
      </c>
      <c r="EH95" s="137">
        <v>158</v>
      </c>
      <c r="EI95" s="137">
        <v>161.6</v>
      </c>
      <c r="EJ95" s="136">
        <v>164.1</v>
      </c>
      <c r="EK95" s="136">
        <v>170.9</v>
      </c>
      <c r="EL95" s="147">
        <v>175</v>
      </c>
      <c r="EM95" s="147">
        <v>175.9</v>
      </c>
      <c r="EN95" s="147">
        <v>179.4</v>
      </c>
    </row>
    <row r="96" spans="1:144" ht="15" x14ac:dyDescent="0.25">
      <c r="A96" s="132" t="s">
        <v>1621</v>
      </c>
      <c r="B96" s="132" t="s">
        <v>1622</v>
      </c>
      <c r="C96" s="133">
        <v>2.6290000000000001E-2</v>
      </c>
      <c r="D96" s="134">
        <v>100</v>
      </c>
      <c r="E96" s="134">
        <v>100</v>
      </c>
      <c r="F96" s="134">
        <v>100</v>
      </c>
      <c r="G96" s="134">
        <v>100</v>
      </c>
      <c r="H96" s="134">
        <v>100</v>
      </c>
      <c r="I96" s="134">
        <v>100</v>
      </c>
      <c r="J96" s="134">
        <v>100</v>
      </c>
      <c r="K96" s="134">
        <v>100</v>
      </c>
      <c r="L96" s="134">
        <v>100</v>
      </c>
      <c r="M96" s="134">
        <v>100</v>
      </c>
      <c r="N96" s="134">
        <v>100</v>
      </c>
      <c r="O96" s="134">
        <v>100</v>
      </c>
      <c r="P96" s="134">
        <v>100</v>
      </c>
      <c r="Q96" s="134">
        <v>100</v>
      </c>
      <c r="R96" s="134">
        <v>100</v>
      </c>
      <c r="S96" s="134">
        <v>100</v>
      </c>
      <c r="T96" s="134">
        <v>100</v>
      </c>
      <c r="U96" s="134">
        <v>100</v>
      </c>
      <c r="V96" s="134">
        <v>100</v>
      </c>
      <c r="W96" s="134">
        <v>100</v>
      </c>
      <c r="X96" s="134">
        <v>100</v>
      </c>
      <c r="Y96" s="134">
        <v>100</v>
      </c>
      <c r="Z96" s="134">
        <v>100</v>
      </c>
      <c r="AA96" s="134">
        <v>100</v>
      </c>
      <c r="AB96" s="134">
        <v>100</v>
      </c>
      <c r="AC96" s="134">
        <v>100</v>
      </c>
      <c r="AD96" s="134">
        <v>100</v>
      </c>
      <c r="AE96" s="134">
        <v>100</v>
      </c>
      <c r="AF96" s="134">
        <v>100</v>
      </c>
      <c r="AG96" s="134">
        <v>100</v>
      </c>
      <c r="AH96" s="134">
        <v>100</v>
      </c>
      <c r="AI96" s="134">
        <v>99.5</v>
      </c>
      <c r="AJ96" s="134">
        <v>97.5</v>
      </c>
      <c r="AK96" s="134">
        <v>97.5</v>
      </c>
      <c r="AL96" s="134">
        <v>97.5</v>
      </c>
      <c r="AM96" s="134">
        <v>97.5</v>
      </c>
      <c r="AN96" s="134">
        <v>97.5</v>
      </c>
      <c r="AO96" s="134">
        <v>103.9</v>
      </c>
      <c r="AP96" s="134">
        <v>108.4</v>
      </c>
      <c r="AQ96" s="134">
        <v>108.8</v>
      </c>
      <c r="AR96" s="134">
        <v>108.6</v>
      </c>
      <c r="AS96" s="134">
        <v>108.8</v>
      </c>
      <c r="AT96" s="134">
        <v>109.5</v>
      </c>
      <c r="AU96" s="134">
        <v>117.8</v>
      </c>
      <c r="AV96" s="134">
        <v>125</v>
      </c>
      <c r="AW96" s="134">
        <v>125.5</v>
      </c>
      <c r="AX96" s="134">
        <v>125.5</v>
      </c>
      <c r="AY96" s="134">
        <v>125.2</v>
      </c>
      <c r="AZ96" s="134">
        <v>125.4</v>
      </c>
      <c r="BA96" s="134">
        <v>131.80000000000001</v>
      </c>
      <c r="BB96" s="134">
        <v>132.6</v>
      </c>
      <c r="BC96" s="134">
        <v>136.4</v>
      </c>
      <c r="BD96" s="134">
        <v>137.5</v>
      </c>
      <c r="BE96" s="134">
        <v>137.9</v>
      </c>
      <c r="BF96" s="134">
        <v>135.5</v>
      </c>
      <c r="BG96" s="134">
        <v>134.30000000000001</v>
      </c>
      <c r="BH96" s="134">
        <v>133.30000000000001</v>
      </c>
      <c r="BI96" s="134">
        <v>131.5</v>
      </c>
      <c r="BJ96" s="134">
        <v>130.4</v>
      </c>
      <c r="BK96" s="134">
        <v>130.1</v>
      </c>
      <c r="BL96" s="134">
        <v>130</v>
      </c>
      <c r="BM96" s="134">
        <v>129.80000000000001</v>
      </c>
      <c r="BN96" s="134">
        <v>129.5</v>
      </c>
      <c r="BO96" s="134">
        <v>129.5</v>
      </c>
      <c r="BP96" s="134">
        <v>131.6</v>
      </c>
      <c r="BQ96" s="134">
        <v>133.9</v>
      </c>
      <c r="BR96" s="134">
        <v>136.69999999999999</v>
      </c>
      <c r="BS96" s="134">
        <v>139.69999999999999</v>
      </c>
      <c r="BT96" s="134">
        <v>146.30000000000001</v>
      </c>
      <c r="BU96" s="134">
        <v>166.9</v>
      </c>
      <c r="BV96" s="134">
        <v>170.8</v>
      </c>
      <c r="BW96" s="134">
        <v>172.8</v>
      </c>
      <c r="BX96" s="134">
        <v>175.1</v>
      </c>
      <c r="BY96" s="134">
        <v>179.8</v>
      </c>
      <c r="BZ96" s="134">
        <v>182</v>
      </c>
      <c r="CA96" s="134">
        <v>183.8</v>
      </c>
      <c r="CB96" s="134">
        <v>185.8</v>
      </c>
      <c r="CC96" s="134">
        <v>187.6</v>
      </c>
      <c r="CD96" s="134">
        <v>198.7</v>
      </c>
      <c r="CE96" s="134">
        <v>200.7</v>
      </c>
      <c r="CF96" s="134">
        <v>202.8</v>
      </c>
      <c r="CG96" s="134">
        <v>204.4</v>
      </c>
      <c r="CH96" s="134">
        <v>206.4</v>
      </c>
      <c r="CI96" s="134">
        <v>207.3</v>
      </c>
      <c r="CJ96" s="134">
        <v>207.3</v>
      </c>
      <c r="CK96" s="134">
        <v>207.3</v>
      </c>
      <c r="CL96" s="134">
        <v>207.3</v>
      </c>
      <c r="CM96" s="134">
        <v>207.3</v>
      </c>
      <c r="CN96" s="134">
        <v>207.3</v>
      </c>
      <c r="CO96" s="134">
        <v>207.3</v>
      </c>
      <c r="CP96" s="134">
        <v>207.3</v>
      </c>
      <c r="CQ96" s="134">
        <v>207.3</v>
      </c>
      <c r="CR96" s="134">
        <v>207.3</v>
      </c>
      <c r="CS96" s="134">
        <v>207.3</v>
      </c>
      <c r="CT96" s="134">
        <v>207.3</v>
      </c>
      <c r="CU96" s="134">
        <v>207.3</v>
      </c>
      <c r="CV96" s="134">
        <v>207.3</v>
      </c>
      <c r="CW96" s="134">
        <v>207.3</v>
      </c>
      <c r="CX96" s="134">
        <v>207.3</v>
      </c>
      <c r="CY96" s="134">
        <v>207.3</v>
      </c>
      <c r="CZ96" s="134">
        <v>207.3</v>
      </c>
      <c r="DA96" s="134">
        <v>207.3</v>
      </c>
      <c r="DB96" s="134">
        <v>207.3</v>
      </c>
      <c r="DC96" s="134">
        <v>207.3</v>
      </c>
      <c r="DD96" s="134">
        <v>207.3</v>
      </c>
      <c r="DE96" s="134">
        <v>207.3</v>
      </c>
      <c r="DF96" s="134">
        <v>207.3</v>
      </c>
      <c r="DG96" s="134">
        <v>207.3</v>
      </c>
      <c r="DH96" s="134">
        <v>207.3</v>
      </c>
      <c r="DI96" s="134">
        <v>207.3</v>
      </c>
      <c r="DJ96" s="134">
        <v>207.3</v>
      </c>
      <c r="DK96" s="134">
        <v>207.3</v>
      </c>
      <c r="DL96" s="134">
        <v>207.3</v>
      </c>
      <c r="DM96" s="134">
        <v>207.3</v>
      </c>
      <c r="DN96" s="134">
        <v>207.3</v>
      </c>
      <c r="DO96" s="134">
        <v>207.3</v>
      </c>
      <c r="DP96" s="134">
        <v>207.3</v>
      </c>
      <c r="DQ96" s="134">
        <v>207.3</v>
      </c>
      <c r="DR96" s="134">
        <v>207.3</v>
      </c>
      <c r="DS96" s="134">
        <v>207.3</v>
      </c>
      <c r="DT96" s="134">
        <v>207.3</v>
      </c>
      <c r="DU96" s="134">
        <v>207.3</v>
      </c>
      <c r="DV96" s="134">
        <v>207.3</v>
      </c>
      <c r="DW96" s="134">
        <v>207.3</v>
      </c>
      <c r="DX96" s="134">
        <v>207.3</v>
      </c>
      <c r="DY96" s="134">
        <v>207.3</v>
      </c>
      <c r="DZ96" s="134">
        <v>207.3</v>
      </c>
      <c r="EA96" s="135">
        <v>207.3</v>
      </c>
      <c r="EB96" s="136">
        <v>207.3</v>
      </c>
      <c r="EC96" s="136">
        <v>207.3</v>
      </c>
      <c r="ED96" s="134">
        <v>207.3</v>
      </c>
      <c r="EE96" s="134">
        <v>207.3</v>
      </c>
      <c r="EF96" s="137">
        <v>207.3</v>
      </c>
      <c r="EG96" s="137">
        <v>207.3</v>
      </c>
      <c r="EH96" s="137">
        <v>207.3</v>
      </c>
      <c r="EI96" s="137">
        <v>207.3</v>
      </c>
      <c r="EJ96" s="136">
        <v>207.3</v>
      </c>
      <c r="EK96" s="136">
        <v>207.3</v>
      </c>
      <c r="EL96" s="147">
        <v>207.3</v>
      </c>
      <c r="EM96" s="147">
        <v>207.3</v>
      </c>
      <c r="EN96" s="147">
        <v>207.3</v>
      </c>
    </row>
    <row r="97" spans="1:144" ht="15" x14ac:dyDescent="0.25">
      <c r="A97" s="132" t="s">
        <v>1623</v>
      </c>
      <c r="B97" s="132" t="s">
        <v>1624</v>
      </c>
      <c r="C97" s="133">
        <v>7.7350000000000002E-2</v>
      </c>
      <c r="D97" s="134">
        <v>103</v>
      </c>
      <c r="E97" s="134">
        <v>107.4</v>
      </c>
      <c r="F97" s="134">
        <v>111.3</v>
      </c>
      <c r="G97" s="134">
        <v>115.8</v>
      </c>
      <c r="H97" s="134">
        <v>131.19999999999999</v>
      </c>
      <c r="I97" s="134">
        <v>129</v>
      </c>
      <c r="J97" s="134">
        <v>127</v>
      </c>
      <c r="K97" s="134">
        <v>124.8</v>
      </c>
      <c r="L97" s="134">
        <v>129.5</v>
      </c>
      <c r="M97" s="134">
        <v>132.19999999999999</v>
      </c>
      <c r="N97" s="134">
        <v>131.1</v>
      </c>
      <c r="O97" s="134">
        <v>131.80000000000001</v>
      </c>
      <c r="P97" s="134">
        <v>137.6</v>
      </c>
      <c r="Q97" s="134">
        <v>139.80000000000001</v>
      </c>
      <c r="R97" s="134">
        <v>142.4</v>
      </c>
      <c r="S97" s="134">
        <v>145.5</v>
      </c>
      <c r="T97" s="134">
        <v>149.6</v>
      </c>
      <c r="U97" s="134">
        <v>170.3</v>
      </c>
      <c r="V97" s="134">
        <v>169.9</v>
      </c>
      <c r="W97" s="134">
        <v>165.5</v>
      </c>
      <c r="X97" s="134">
        <v>162.9</v>
      </c>
      <c r="Y97" s="134">
        <v>150.69999999999999</v>
      </c>
      <c r="Z97" s="134">
        <v>162.80000000000001</v>
      </c>
      <c r="AA97" s="134">
        <v>156.5</v>
      </c>
      <c r="AB97" s="134">
        <v>157.80000000000001</v>
      </c>
      <c r="AC97" s="134">
        <v>153.6</v>
      </c>
      <c r="AD97" s="134">
        <v>150.19999999999999</v>
      </c>
      <c r="AE97" s="134">
        <v>142.4</v>
      </c>
      <c r="AF97" s="134">
        <v>136.19999999999999</v>
      </c>
      <c r="AG97" s="134">
        <v>144.6</v>
      </c>
      <c r="AH97" s="134">
        <v>134.4</v>
      </c>
      <c r="AI97" s="134">
        <v>135.9</v>
      </c>
      <c r="AJ97" s="134">
        <v>129.19999999999999</v>
      </c>
      <c r="AK97" s="134">
        <v>131.1</v>
      </c>
      <c r="AL97" s="134">
        <v>126.6</v>
      </c>
      <c r="AM97" s="134">
        <v>131.19999999999999</v>
      </c>
      <c r="AN97" s="134">
        <v>130.69999999999999</v>
      </c>
      <c r="AO97" s="134">
        <v>117.4</v>
      </c>
      <c r="AP97" s="134">
        <v>109.8</v>
      </c>
      <c r="AQ97" s="134">
        <v>103.2</v>
      </c>
      <c r="AR97" s="134">
        <v>105.3</v>
      </c>
      <c r="AS97" s="134">
        <v>105</v>
      </c>
      <c r="AT97" s="134">
        <v>101.5</v>
      </c>
      <c r="AU97" s="134">
        <v>103.4</v>
      </c>
      <c r="AV97" s="134">
        <v>108.4</v>
      </c>
      <c r="AW97" s="134">
        <v>113.4</v>
      </c>
      <c r="AX97" s="134">
        <v>119.9</v>
      </c>
      <c r="AY97" s="134">
        <v>126.6</v>
      </c>
      <c r="AZ97" s="134">
        <v>122.1</v>
      </c>
      <c r="BA97" s="134">
        <v>121.1</v>
      </c>
      <c r="BB97" s="134">
        <v>120.1</v>
      </c>
      <c r="BC97" s="134">
        <v>124.2</v>
      </c>
      <c r="BD97" s="134">
        <v>128.69999999999999</v>
      </c>
      <c r="BE97" s="134">
        <v>130.4</v>
      </c>
      <c r="BF97" s="134">
        <v>127.8</v>
      </c>
      <c r="BG97" s="134">
        <v>130.30000000000001</v>
      </c>
      <c r="BH97" s="134">
        <v>135.5</v>
      </c>
      <c r="BI97" s="134">
        <v>155.9</v>
      </c>
      <c r="BJ97" s="134">
        <v>152.6</v>
      </c>
      <c r="BK97" s="134">
        <v>170.7</v>
      </c>
      <c r="BL97" s="134">
        <v>177.9</v>
      </c>
      <c r="BM97" s="134">
        <v>171.3</v>
      </c>
      <c r="BN97" s="134">
        <v>170.7</v>
      </c>
      <c r="BO97" s="134">
        <v>166.3</v>
      </c>
      <c r="BP97" s="134">
        <v>167</v>
      </c>
      <c r="BQ97" s="134">
        <v>176</v>
      </c>
      <c r="BR97" s="134">
        <v>174.1</v>
      </c>
      <c r="BS97" s="134">
        <v>180.4</v>
      </c>
      <c r="BT97" s="134">
        <v>188.4</v>
      </c>
      <c r="BU97" s="134">
        <v>192</v>
      </c>
      <c r="BV97" s="134">
        <v>198.9</v>
      </c>
      <c r="BW97" s="134">
        <v>203.8</v>
      </c>
      <c r="BX97" s="134">
        <v>191.8</v>
      </c>
      <c r="BY97" s="134">
        <v>180</v>
      </c>
      <c r="BZ97" s="134">
        <v>173.2</v>
      </c>
      <c r="CA97" s="134">
        <v>153.9</v>
      </c>
      <c r="CB97" s="134">
        <v>154.19999999999999</v>
      </c>
      <c r="CC97" s="134">
        <v>155.5</v>
      </c>
      <c r="CD97" s="134">
        <v>148.6</v>
      </c>
      <c r="CE97" s="134">
        <v>142.1</v>
      </c>
      <c r="CF97" s="134">
        <v>141.4</v>
      </c>
      <c r="CG97" s="134">
        <v>151.30000000000001</v>
      </c>
      <c r="CH97" s="134">
        <v>146</v>
      </c>
      <c r="CI97" s="134">
        <v>138.4</v>
      </c>
      <c r="CJ97" s="134">
        <v>137.69999999999999</v>
      </c>
      <c r="CK97" s="134">
        <v>142.30000000000001</v>
      </c>
      <c r="CL97" s="134">
        <v>144</v>
      </c>
      <c r="CM97" s="134">
        <v>141.4</v>
      </c>
      <c r="CN97" s="134">
        <v>143.6</v>
      </c>
      <c r="CO97" s="134">
        <v>158.5</v>
      </c>
      <c r="CP97" s="134">
        <v>157.9</v>
      </c>
      <c r="CQ97" s="134">
        <v>158.69999999999999</v>
      </c>
      <c r="CR97" s="134">
        <v>167.6</v>
      </c>
      <c r="CS97" s="134">
        <v>167.2</v>
      </c>
      <c r="CT97" s="134">
        <v>180.3</v>
      </c>
      <c r="CU97" s="134">
        <v>169.4</v>
      </c>
      <c r="CV97" s="134">
        <v>156.1</v>
      </c>
      <c r="CW97" s="134">
        <v>138.80000000000001</v>
      </c>
      <c r="CX97" s="134">
        <v>115.4</v>
      </c>
      <c r="CY97" s="134">
        <v>101.4</v>
      </c>
      <c r="CZ97" s="134">
        <v>122.4</v>
      </c>
      <c r="DA97" s="134">
        <v>125.7</v>
      </c>
      <c r="DB97" s="134">
        <v>120.6</v>
      </c>
      <c r="DC97" s="134">
        <v>124.7</v>
      </c>
      <c r="DD97" s="134">
        <v>136.6</v>
      </c>
      <c r="DE97" s="134">
        <v>145.69999999999999</v>
      </c>
      <c r="DF97" s="134">
        <v>153.9</v>
      </c>
      <c r="DG97" s="134">
        <v>149.30000000000001</v>
      </c>
      <c r="DH97" s="134">
        <v>153.1</v>
      </c>
      <c r="DI97" s="134">
        <v>149.19999999999999</v>
      </c>
      <c r="DJ97" s="134">
        <v>149</v>
      </c>
      <c r="DK97" s="134">
        <v>153</v>
      </c>
      <c r="DL97" s="134">
        <v>161.5</v>
      </c>
      <c r="DM97" s="134">
        <v>173.3</v>
      </c>
      <c r="DN97" s="134">
        <v>183.4</v>
      </c>
      <c r="DO97" s="134">
        <v>179.5</v>
      </c>
      <c r="DP97" s="134">
        <v>229.8</v>
      </c>
      <c r="DQ97" s="134">
        <v>257.39999999999998</v>
      </c>
      <c r="DR97" s="134">
        <v>275.2</v>
      </c>
      <c r="DS97" s="134">
        <v>290.60000000000002</v>
      </c>
      <c r="DT97" s="134">
        <v>239.8</v>
      </c>
      <c r="DU97" s="134">
        <v>225.8</v>
      </c>
      <c r="DV97" s="134">
        <v>234.7</v>
      </c>
      <c r="DW97" s="134">
        <v>222.3</v>
      </c>
      <c r="DX97" s="134">
        <v>220.6</v>
      </c>
      <c r="DY97" s="134">
        <v>237.6</v>
      </c>
      <c r="DZ97" s="134">
        <v>262.3</v>
      </c>
      <c r="EA97" s="135">
        <v>247.5</v>
      </c>
      <c r="EB97" s="136">
        <v>223.7</v>
      </c>
      <c r="EC97" s="136">
        <v>249.3</v>
      </c>
      <c r="ED97" s="134">
        <v>233.9</v>
      </c>
      <c r="EE97" s="134">
        <v>222.1</v>
      </c>
      <c r="EF97" s="137">
        <v>198.1</v>
      </c>
      <c r="EG97" s="137">
        <v>201.8</v>
      </c>
      <c r="EH97" s="137">
        <v>180.7</v>
      </c>
      <c r="EI97" s="137">
        <v>201.4</v>
      </c>
      <c r="EJ97" s="136">
        <v>172.9</v>
      </c>
      <c r="EK97" s="136">
        <v>191.5</v>
      </c>
      <c r="EL97" s="147">
        <v>188.1</v>
      </c>
      <c r="EM97" s="147">
        <v>192.7</v>
      </c>
      <c r="EN97" s="147">
        <v>187.7</v>
      </c>
    </row>
    <row r="98" spans="1:144" ht="15" x14ac:dyDescent="0.25">
      <c r="A98" s="132" t="s">
        <v>1625</v>
      </c>
      <c r="B98" s="132" t="s">
        <v>1626</v>
      </c>
      <c r="C98" s="133">
        <v>1.555E-2</v>
      </c>
      <c r="D98" s="134">
        <v>96.9</v>
      </c>
      <c r="E98" s="134">
        <v>94.6</v>
      </c>
      <c r="F98" s="134">
        <v>94.2</v>
      </c>
      <c r="G98" s="134">
        <v>96.6</v>
      </c>
      <c r="H98" s="134">
        <v>107.4</v>
      </c>
      <c r="I98" s="134">
        <v>111</v>
      </c>
      <c r="J98" s="134">
        <v>115.5</v>
      </c>
      <c r="K98" s="134">
        <v>116.7</v>
      </c>
      <c r="L98" s="134">
        <v>117.1</v>
      </c>
      <c r="M98" s="134">
        <v>116.8</v>
      </c>
      <c r="N98" s="134">
        <v>116.3</v>
      </c>
      <c r="O98" s="134">
        <v>116.4</v>
      </c>
      <c r="P98" s="134">
        <v>116.6</v>
      </c>
      <c r="Q98" s="134">
        <v>116.8</v>
      </c>
      <c r="R98" s="134">
        <v>117.5</v>
      </c>
      <c r="S98" s="134">
        <v>118.1</v>
      </c>
      <c r="T98" s="134">
        <v>121</v>
      </c>
      <c r="U98" s="134">
        <v>125.4</v>
      </c>
      <c r="V98" s="134">
        <v>127.7</v>
      </c>
      <c r="W98" s="134">
        <v>130.1</v>
      </c>
      <c r="X98" s="134">
        <v>130</v>
      </c>
      <c r="Y98" s="134">
        <v>130.19999999999999</v>
      </c>
      <c r="Z98" s="134">
        <v>129.19999999999999</v>
      </c>
      <c r="AA98" s="134">
        <v>130.19999999999999</v>
      </c>
      <c r="AB98" s="134">
        <v>130.6</v>
      </c>
      <c r="AC98" s="134">
        <v>131.1</v>
      </c>
      <c r="AD98" s="134">
        <v>131.5</v>
      </c>
      <c r="AE98" s="134">
        <v>131.30000000000001</v>
      </c>
      <c r="AF98" s="134">
        <v>131</v>
      </c>
      <c r="AG98" s="134">
        <v>129.5</v>
      </c>
      <c r="AH98" s="134">
        <v>128</v>
      </c>
      <c r="AI98" s="134">
        <v>127.4</v>
      </c>
      <c r="AJ98" s="134">
        <v>127.6</v>
      </c>
      <c r="AK98" s="134">
        <v>128.30000000000001</v>
      </c>
      <c r="AL98" s="134">
        <v>128</v>
      </c>
      <c r="AM98" s="134">
        <v>125.5</v>
      </c>
      <c r="AN98" s="134">
        <v>126.1</v>
      </c>
      <c r="AO98" s="134">
        <v>125.7</v>
      </c>
      <c r="AP98" s="134">
        <v>125.6</v>
      </c>
      <c r="AQ98" s="134">
        <v>126.1</v>
      </c>
      <c r="AR98" s="134">
        <v>125.4</v>
      </c>
      <c r="AS98" s="134">
        <v>125.6</v>
      </c>
      <c r="AT98" s="134">
        <v>125.5</v>
      </c>
      <c r="AU98" s="134">
        <v>123.4</v>
      </c>
      <c r="AV98" s="134">
        <v>120</v>
      </c>
      <c r="AW98" s="134">
        <v>115.6</v>
      </c>
      <c r="AX98" s="134">
        <v>114.8</v>
      </c>
      <c r="AY98" s="134">
        <v>115.9</v>
      </c>
      <c r="AZ98" s="134">
        <v>116.7</v>
      </c>
      <c r="BA98" s="134">
        <v>117.5</v>
      </c>
      <c r="BB98" s="134">
        <v>118.3</v>
      </c>
      <c r="BC98" s="134">
        <v>118</v>
      </c>
      <c r="BD98" s="134">
        <v>116.7</v>
      </c>
      <c r="BE98" s="134">
        <v>118.6</v>
      </c>
      <c r="BF98" s="134">
        <v>117.4</v>
      </c>
      <c r="BG98" s="134">
        <v>115.1</v>
      </c>
      <c r="BH98" s="134">
        <v>113.8</v>
      </c>
      <c r="BI98" s="134">
        <v>111.3</v>
      </c>
      <c r="BJ98" s="134">
        <v>113.4</v>
      </c>
      <c r="BK98" s="134">
        <v>116.4</v>
      </c>
      <c r="BL98" s="134">
        <v>115.8</v>
      </c>
      <c r="BM98" s="134">
        <v>115.7</v>
      </c>
      <c r="BN98" s="134">
        <v>113.7</v>
      </c>
      <c r="BO98" s="134">
        <v>113.5</v>
      </c>
      <c r="BP98" s="134">
        <v>114</v>
      </c>
      <c r="BQ98" s="134">
        <v>114.9</v>
      </c>
      <c r="BR98" s="134">
        <v>115.5</v>
      </c>
      <c r="BS98" s="134">
        <v>113.4</v>
      </c>
      <c r="BT98" s="134">
        <v>114.4</v>
      </c>
      <c r="BU98" s="134">
        <v>115.8</v>
      </c>
      <c r="BV98" s="134">
        <v>115.4</v>
      </c>
      <c r="BW98" s="134">
        <v>116.8</v>
      </c>
      <c r="BX98" s="134">
        <v>118.4</v>
      </c>
      <c r="BY98" s="134">
        <v>119.6</v>
      </c>
      <c r="BZ98" s="134">
        <v>120.9</v>
      </c>
      <c r="CA98" s="134">
        <v>123.5</v>
      </c>
      <c r="CB98" s="134">
        <v>123.8</v>
      </c>
      <c r="CC98" s="134">
        <v>123.2</v>
      </c>
      <c r="CD98" s="134">
        <v>123.4</v>
      </c>
      <c r="CE98" s="134">
        <v>123.4</v>
      </c>
      <c r="CF98" s="134">
        <v>124.8</v>
      </c>
      <c r="CG98" s="134">
        <v>125.2</v>
      </c>
      <c r="CH98" s="134">
        <v>124.1</v>
      </c>
      <c r="CI98" s="134">
        <v>123.4</v>
      </c>
      <c r="CJ98" s="134">
        <v>122.5</v>
      </c>
      <c r="CK98" s="134">
        <v>120.7</v>
      </c>
      <c r="CL98" s="134">
        <v>121.2</v>
      </c>
      <c r="CM98" s="134">
        <v>121.4</v>
      </c>
      <c r="CN98" s="134">
        <v>121</v>
      </c>
      <c r="CO98" s="134">
        <v>119.8</v>
      </c>
      <c r="CP98" s="134">
        <v>119.2</v>
      </c>
      <c r="CQ98" s="134">
        <v>115.7</v>
      </c>
      <c r="CR98" s="134">
        <v>115.4</v>
      </c>
      <c r="CS98" s="134">
        <v>116.9</v>
      </c>
      <c r="CT98" s="134">
        <v>117.8</v>
      </c>
      <c r="CU98" s="134">
        <v>115.5</v>
      </c>
      <c r="CV98" s="134">
        <v>115.4</v>
      </c>
      <c r="CW98" s="134">
        <v>116.2</v>
      </c>
      <c r="CX98" s="134">
        <v>116.9</v>
      </c>
      <c r="CY98" s="134">
        <v>118.8</v>
      </c>
      <c r="CZ98" s="134">
        <v>119.6</v>
      </c>
      <c r="DA98" s="134">
        <v>120.6</v>
      </c>
      <c r="DB98" s="134">
        <v>124.3</v>
      </c>
      <c r="DC98" s="134">
        <v>124.5</v>
      </c>
      <c r="DD98" s="134">
        <v>125.3</v>
      </c>
      <c r="DE98" s="134">
        <v>126</v>
      </c>
      <c r="DF98" s="134">
        <v>127.2</v>
      </c>
      <c r="DG98" s="134">
        <v>127.7</v>
      </c>
      <c r="DH98" s="134">
        <v>128.9</v>
      </c>
      <c r="DI98" s="134">
        <v>128.30000000000001</v>
      </c>
      <c r="DJ98" s="134">
        <v>127.2</v>
      </c>
      <c r="DK98" s="134">
        <v>125.7</v>
      </c>
      <c r="DL98" s="134">
        <v>125.3</v>
      </c>
      <c r="DM98" s="134">
        <v>123.6</v>
      </c>
      <c r="DN98" s="134">
        <v>120.6</v>
      </c>
      <c r="DO98" s="134">
        <v>117.2</v>
      </c>
      <c r="DP98" s="134">
        <v>117.2</v>
      </c>
      <c r="DQ98" s="134">
        <v>115.2</v>
      </c>
      <c r="DR98" s="134">
        <v>113.6</v>
      </c>
      <c r="DS98" s="134">
        <v>115.6</v>
      </c>
      <c r="DT98" s="134">
        <v>118.4</v>
      </c>
      <c r="DU98" s="134">
        <v>116</v>
      </c>
      <c r="DV98" s="134">
        <v>115.7</v>
      </c>
      <c r="DW98" s="134">
        <v>116.1</v>
      </c>
      <c r="DX98" s="134">
        <v>117.1</v>
      </c>
      <c r="DY98" s="134">
        <v>116.8</v>
      </c>
      <c r="DZ98" s="134">
        <v>114.3</v>
      </c>
      <c r="EA98" s="135">
        <v>113.1</v>
      </c>
      <c r="EB98" s="136">
        <v>111.6</v>
      </c>
      <c r="EC98" s="136">
        <v>111</v>
      </c>
      <c r="ED98" s="134">
        <v>113</v>
      </c>
      <c r="EE98" s="134">
        <v>111.7</v>
      </c>
      <c r="EF98" s="137">
        <v>111.3</v>
      </c>
      <c r="EG98" s="137">
        <v>112.4</v>
      </c>
      <c r="EH98" s="137">
        <v>113</v>
      </c>
      <c r="EI98" s="137">
        <v>115</v>
      </c>
      <c r="EJ98" s="136">
        <v>116.5</v>
      </c>
      <c r="EK98" s="136">
        <v>117</v>
      </c>
      <c r="EL98" s="147">
        <v>116</v>
      </c>
      <c r="EM98" s="147">
        <v>118.4</v>
      </c>
      <c r="EN98" s="147">
        <v>117.7</v>
      </c>
    </row>
    <row r="99" spans="1:144" ht="15" x14ac:dyDescent="0.25">
      <c r="A99" s="132" t="s">
        <v>1627</v>
      </c>
      <c r="B99" s="132" t="s">
        <v>1628</v>
      </c>
      <c r="C99" s="133">
        <v>1.1153</v>
      </c>
      <c r="D99" s="134">
        <v>115.3</v>
      </c>
      <c r="E99" s="134">
        <v>118.1</v>
      </c>
      <c r="F99" s="134">
        <v>120.2</v>
      </c>
      <c r="G99" s="134">
        <v>136.69999999999999</v>
      </c>
      <c r="H99" s="134">
        <v>140.69999999999999</v>
      </c>
      <c r="I99" s="134">
        <v>134.4</v>
      </c>
      <c r="J99" s="134">
        <v>124.2</v>
      </c>
      <c r="K99" s="134">
        <v>126.6</v>
      </c>
      <c r="L99" s="134">
        <v>128.6</v>
      </c>
      <c r="M99" s="134">
        <v>127.3</v>
      </c>
      <c r="N99" s="134">
        <v>124.6</v>
      </c>
      <c r="O99" s="134">
        <v>125.4</v>
      </c>
      <c r="P99" s="134">
        <v>129.4</v>
      </c>
      <c r="Q99" s="134">
        <v>128.9</v>
      </c>
      <c r="R99" s="134">
        <v>125.2</v>
      </c>
      <c r="S99" s="134">
        <v>122.7</v>
      </c>
      <c r="T99" s="134">
        <v>120.8</v>
      </c>
      <c r="U99" s="134">
        <v>121.6</v>
      </c>
      <c r="V99" s="134">
        <v>122.3</v>
      </c>
      <c r="W99" s="134">
        <v>127.2</v>
      </c>
      <c r="X99" s="134">
        <v>127.2</v>
      </c>
      <c r="Y99" s="134">
        <v>125.7</v>
      </c>
      <c r="Z99" s="134">
        <v>126.7</v>
      </c>
      <c r="AA99" s="134">
        <v>129.4</v>
      </c>
      <c r="AB99" s="134">
        <v>132.19999999999999</v>
      </c>
      <c r="AC99" s="134">
        <v>137.5</v>
      </c>
      <c r="AD99" s="134">
        <v>133.5</v>
      </c>
      <c r="AE99" s="134">
        <v>135</v>
      </c>
      <c r="AF99" s="134">
        <v>132.80000000000001</v>
      </c>
      <c r="AG99" s="134">
        <v>126.5</v>
      </c>
      <c r="AH99" s="134">
        <v>122.6</v>
      </c>
      <c r="AI99" s="134">
        <v>123.1</v>
      </c>
      <c r="AJ99" s="134">
        <v>125.4</v>
      </c>
      <c r="AK99" s="134">
        <v>127.9</v>
      </c>
      <c r="AL99" s="134">
        <v>126.9</v>
      </c>
      <c r="AM99" s="134">
        <v>127.1</v>
      </c>
      <c r="AN99" s="134">
        <v>129.9</v>
      </c>
      <c r="AO99" s="134">
        <v>141.30000000000001</v>
      </c>
      <c r="AP99" s="134">
        <v>140.4</v>
      </c>
      <c r="AQ99" s="134">
        <v>136.4</v>
      </c>
      <c r="AR99" s="134">
        <v>135.19999999999999</v>
      </c>
      <c r="AS99" s="134">
        <v>136.19999999999999</v>
      </c>
      <c r="AT99" s="134">
        <v>141</v>
      </c>
      <c r="AU99" s="134">
        <v>141.9</v>
      </c>
      <c r="AV99" s="134">
        <v>139.1</v>
      </c>
      <c r="AW99" s="134">
        <v>135.4</v>
      </c>
      <c r="AX99" s="134">
        <v>130.80000000000001</v>
      </c>
      <c r="AY99" s="134">
        <v>131.19999999999999</v>
      </c>
      <c r="AZ99" s="134">
        <v>142</v>
      </c>
      <c r="BA99" s="134">
        <v>141.9</v>
      </c>
      <c r="BB99" s="134">
        <v>144.19999999999999</v>
      </c>
      <c r="BC99" s="134">
        <v>144.4</v>
      </c>
      <c r="BD99" s="134">
        <v>143.1</v>
      </c>
      <c r="BE99" s="134">
        <v>139.69999999999999</v>
      </c>
      <c r="BF99" s="134">
        <v>131.4</v>
      </c>
      <c r="BG99" s="134">
        <v>128</v>
      </c>
      <c r="BH99" s="134">
        <v>130</v>
      </c>
      <c r="BI99" s="134">
        <v>130.1</v>
      </c>
      <c r="BJ99" s="134">
        <v>128.80000000000001</v>
      </c>
      <c r="BK99" s="134">
        <v>128.69999999999999</v>
      </c>
      <c r="BL99" s="134">
        <v>129.9</v>
      </c>
      <c r="BM99" s="134">
        <v>127.4</v>
      </c>
      <c r="BN99" s="134">
        <v>126.2</v>
      </c>
      <c r="BO99" s="134">
        <v>125.7</v>
      </c>
      <c r="BP99" s="134">
        <v>127.1</v>
      </c>
      <c r="BQ99" s="134">
        <v>128</v>
      </c>
      <c r="BR99" s="134">
        <v>128</v>
      </c>
      <c r="BS99" s="134">
        <v>127.1</v>
      </c>
      <c r="BT99" s="134">
        <v>129.30000000000001</v>
      </c>
      <c r="BU99" s="134">
        <v>132.69999999999999</v>
      </c>
      <c r="BV99" s="134">
        <v>138.19999999999999</v>
      </c>
      <c r="BW99" s="134">
        <v>138.69999999999999</v>
      </c>
      <c r="BX99" s="134">
        <v>138.4</v>
      </c>
      <c r="BY99" s="134">
        <v>137.80000000000001</v>
      </c>
      <c r="BZ99" s="134">
        <v>137.30000000000001</v>
      </c>
      <c r="CA99" s="134">
        <v>138.1</v>
      </c>
      <c r="CB99" s="134">
        <v>140.1</v>
      </c>
      <c r="CC99" s="134">
        <v>138.5</v>
      </c>
      <c r="CD99" s="134">
        <v>137.6</v>
      </c>
      <c r="CE99" s="134">
        <v>140.69999999999999</v>
      </c>
      <c r="CF99" s="134">
        <v>140.9</v>
      </c>
      <c r="CG99" s="134">
        <v>144.1</v>
      </c>
      <c r="CH99" s="134">
        <v>146.9</v>
      </c>
      <c r="CI99" s="134">
        <v>145.5</v>
      </c>
      <c r="CJ99" s="134">
        <v>147.80000000000001</v>
      </c>
      <c r="CK99" s="134">
        <v>147.80000000000001</v>
      </c>
      <c r="CL99" s="134">
        <v>150</v>
      </c>
      <c r="CM99" s="134">
        <v>150.1</v>
      </c>
      <c r="CN99" s="134">
        <v>151.69999999999999</v>
      </c>
      <c r="CO99" s="134">
        <v>154.5</v>
      </c>
      <c r="CP99" s="134">
        <v>151.4</v>
      </c>
      <c r="CQ99" s="134">
        <v>149.6</v>
      </c>
      <c r="CR99" s="134">
        <v>152.9</v>
      </c>
      <c r="CS99" s="134">
        <v>157.1</v>
      </c>
      <c r="CT99" s="134">
        <v>153.69999999999999</v>
      </c>
      <c r="CU99" s="134">
        <v>149.69999999999999</v>
      </c>
      <c r="CV99" s="134">
        <v>150.6</v>
      </c>
      <c r="CW99" s="134">
        <v>153.6</v>
      </c>
      <c r="CX99" s="134">
        <v>154.80000000000001</v>
      </c>
      <c r="CY99" s="134">
        <v>154.1</v>
      </c>
      <c r="CZ99" s="134">
        <v>155.80000000000001</v>
      </c>
      <c r="DA99" s="134">
        <v>155.5</v>
      </c>
      <c r="DB99" s="134">
        <v>158</v>
      </c>
      <c r="DC99" s="134">
        <v>162</v>
      </c>
      <c r="DD99" s="134">
        <v>164.4</v>
      </c>
      <c r="DE99" s="134">
        <v>171</v>
      </c>
      <c r="DF99" s="134">
        <v>175.3</v>
      </c>
      <c r="DG99" s="134">
        <v>185</v>
      </c>
      <c r="DH99" s="134">
        <v>195.7</v>
      </c>
      <c r="DI99" s="134">
        <v>208.9</v>
      </c>
      <c r="DJ99" s="134">
        <v>211.7</v>
      </c>
      <c r="DK99" s="134">
        <v>216.9</v>
      </c>
      <c r="DL99" s="134">
        <v>239.6</v>
      </c>
      <c r="DM99" s="134">
        <v>235</v>
      </c>
      <c r="DN99" s="134">
        <v>199.7</v>
      </c>
      <c r="DO99" s="134">
        <v>202.3</v>
      </c>
      <c r="DP99" s="134">
        <v>210.1</v>
      </c>
      <c r="DQ99" s="134">
        <v>210.8</v>
      </c>
      <c r="DR99" s="134">
        <v>215.4</v>
      </c>
      <c r="DS99" s="134">
        <v>226.6</v>
      </c>
      <c r="DT99" s="134">
        <v>227.2</v>
      </c>
      <c r="DU99" s="134">
        <v>223.7</v>
      </c>
      <c r="DV99" s="134">
        <v>217.5</v>
      </c>
      <c r="DW99" s="134">
        <v>208.1</v>
      </c>
      <c r="DX99" s="134">
        <v>207.3</v>
      </c>
      <c r="DY99" s="134">
        <v>196.1</v>
      </c>
      <c r="DZ99" s="134">
        <v>189</v>
      </c>
      <c r="EA99" s="135">
        <v>199.7</v>
      </c>
      <c r="EB99" s="136">
        <v>200</v>
      </c>
      <c r="EC99" s="136">
        <v>201.9</v>
      </c>
      <c r="ED99" s="134">
        <v>199.5</v>
      </c>
      <c r="EE99" s="134">
        <v>192.5</v>
      </c>
      <c r="EF99" s="137">
        <v>191.8</v>
      </c>
      <c r="EG99" s="137">
        <v>188.8</v>
      </c>
      <c r="EH99" s="137">
        <v>186.2</v>
      </c>
      <c r="EI99" s="137">
        <v>188.1</v>
      </c>
      <c r="EJ99" s="136">
        <v>187.8</v>
      </c>
      <c r="EK99" s="136">
        <v>185.8</v>
      </c>
      <c r="EL99" s="147">
        <v>181.8</v>
      </c>
      <c r="EM99" s="147">
        <v>185.4</v>
      </c>
      <c r="EN99" s="147">
        <v>185.1</v>
      </c>
    </row>
    <row r="100" spans="1:144" ht="15" x14ac:dyDescent="0.25">
      <c r="A100" s="132" t="s">
        <v>1629</v>
      </c>
      <c r="B100" s="132" t="s">
        <v>1630</v>
      </c>
      <c r="C100" s="133">
        <v>0.26876</v>
      </c>
      <c r="D100" s="134">
        <v>112.5</v>
      </c>
      <c r="E100" s="134">
        <v>114</v>
      </c>
      <c r="F100" s="134">
        <v>113.9</v>
      </c>
      <c r="G100" s="134">
        <v>116.7</v>
      </c>
      <c r="H100" s="134">
        <v>122.9</v>
      </c>
      <c r="I100" s="134">
        <v>122</v>
      </c>
      <c r="J100" s="134">
        <v>121.5</v>
      </c>
      <c r="K100" s="134">
        <v>121.9</v>
      </c>
      <c r="L100" s="134">
        <v>125.8</v>
      </c>
      <c r="M100" s="134">
        <v>128.69999999999999</v>
      </c>
      <c r="N100" s="134">
        <v>125.3</v>
      </c>
      <c r="O100" s="134">
        <v>121.1</v>
      </c>
      <c r="P100" s="134">
        <v>124.7</v>
      </c>
      <c r="Q100" s="134">
        <v>122.2</v>
      </c>
      <c r="R100" s="134">
        <v>115.8</v>
      </c>
      <c r="S100" s="134">
        <v>110.3</v>
      </c>
      <c r="T100" s="134">
        <v>106.2</v>
      </c>
      <c r="U100" s="134">
        <v>107.1</v>
      </c>
      <c r="V100" s="134">
        <v>107.6</v>
      </c>
      <c r="W100" s="134">
        <v>104.7</v>
      </c>
      <c r="X100" s="134">
        <v>100.4</v>
      </c>
      <c r="Y100" s="134">
        <v>100.7</v>
      </c>
      <c r="Z100" s="134">
        <v>99.4</v>
      </c>
      <c r="AA100" s="134">
        <v>99.3</v>
      </c>
      <c r="AB100" s="134">
        <v>100.4</v>
      </c>
      <c r="AC100" s="134">
        <v>103.9</v>
      </c>
      <c r="AD100" s="134">
        <v>102.5</v>
      </c>
      <c r="AE100" s="134">
        <v>103.5</v>
      </c>
      <c r="AF100" s="134">
        <v>106.3</v>
      </c>
      <c r="AG100" s="134">
        <v>109.8</v>
      </c>
      <c r="AH100" s="134">
        <v>109</v>
      </c>
      <c r="AI100" s="134">
        <v>106.5</v>
      </c>
      <c r="AJ100" s="134">
        <v>105</v>
      </c>
      <c r="AK100" s="134">
        <v>110</v>
      </c>
      <c r="AL100" s="134">
        <v>111.1</v>
      </c>
      <c r="AM100" s="134">
        <v>115</v>
      </c>
      <c r="AN100" s="134">
        <v>119.7</v>
      </c>
      <c r="AO100" s="134">
        <v>127.3</v>
      </c>
      <c r="AP100" s="134">
        <v>135.69999999999999</v>
      </c>
      <c r="AQ100" s="134">
        <v>133.1</v>
      </c>
      <c r="AR100" s="134">
        <v>134.80000000000001</v>
      </c>
      <c r="AS100" s="134">
        <v>136.1</v>
      </c>
      <c r="AT100" s="134">
        <v>122.3</v>
      </c>
      <c r="AU100" s="134">
        <v>122.4</v>
      </c>
      <c r="AV100" s="134">
        <v>126</v>
      </c>
      <c r="AW100" s="134">
        <v>123.3</v>
      </c>
      <c r="AX100" s="134">
        <v>124.6</v>
      </c>
      <c r="AY100" s="134">
        <v>128.9</v>
      </c>
      <c r="AZ100" s="134">
        <v>139.1</v>
      </c>
      <c r="BA100" s="134">
        <v>143.4</v>
      </c>
      <c r="BB100" s="134">
        <v>146.1</v>
      </c>
      <c r="BC100" s="134">
        <v>150</v>
      </c>
      <c r="BD100" s="134">
        <v>145.5</v>
      </c>
      <c r="BE100" s="134">
        <v>140.30000000000001</v>
      </c>
      <c r="BF100" s="134">
        <v>132.30000000000001</v>
      </c>
      <c r="BG100" s="134">
        <v>126.4</v>
      </c>
      <c r="BH100" s="134">
        <v>131.5</v>
      </c>
      <c r="BI100" s="134">
        <v>134.1</v>
      </c>
      <c r="BJ100" s="134">
        <v>132.4</v>
      </c>
      <c r="BK100" s="134">
        <v>137.69999999999999</v>
      </c>
      <c r="BL100" s="134">
        <v>139.80000000000001</v>
      </c>
      <c r="BM100" s="134">
        <v>136.19999999999999</v>
      </c>
      <c r="BN100" s="134">
        <v>133.19999999999999</v>
      </c>
      <c r="BO100" s="134">
        <v>127.6</v>
      </c>
      <c r="BP100" s="134">
        <v>124.3</v>
      </c>
      <c r="BQ100" s="134">
        <v>118</v>
      </c>
      <c r="BR100" s="134">
        <v>116.9</v>
      </c>
      <c r="BS100" s="134">
        <v>117</v>
      </c>
      <c r="BT100" s="134">
        <v>113.9</v>
      </c>
      <c r="BU100" s="134">
        <v>113.4</v>
      </c>
      <c r="BV100" s="134">
        <v>114.9</v>
      </c>
      <c r="BW100" s="134">
        <v>114.3</v>
      </c>
      <c r="BX100" s="134">
        <v>109.6</v>
      </c>
      <c r="BY100" s="134">
        <v>107.5</v>
      </c>
      <c r="BZ100" s="134">
        <v>109.7</v>
      </c>
      <c r="CA100" s="134">
        <v>112.4</v>
      </c>
      <c r="CB100" s="134">
        <v>119.9</v>
      </c>
      <c r="CC100" s="134">
        <v>118.2</v>
      </c>
      <c r="CD100" s="134">
        <v>118.8</v>
      </c>
      <c r="CE100" s="134">
        <v>125.3</v>
      </c>
      <c r="CF100" s="134">
        <v>122.6</v>
      </c>
      <c r="CG100" s="134">
        <v>123.8</v>
      </c>
      <c r="CH100" s="134">
        <v>125.2</v>
      </c>
      <c r="CI100" s="134">
        <v>126.8</v>
      </c>
      <c r="CJ100" s="134">
        <v>129.5</v>
      </c>
      <c r="CK100" s="134">
        <v>134.5</v>
      </c>
      <c r="CL100" s="134">
        <v>140.30000000000001</v>
      </c>
      <c r="CM100" s="134">
        <v>147.1</v>
      </c>
      <c r="CN100" s="134">
        <v>149.6</v>
      </c>
      <c r="CO100" s="134">
        <v>150.19999999999999</v>
      </c>
      <c r="CP100" s="134">
        <v>148.80000000000001</v>
      </c>
      <c r="CQ100" s="134">
        <v>140.6</v>
      </c>
      <c r="CR100" s="134">
        <v>137.30000000000001</v>
      </c>
      <c r="CS100" s="134">
        <v>139</v>
      </c>
      <c r="CT100" s="134">
        <v>142.69999999999999</v>
      </c>
      <c r="CU100" s="134">
        <v>149.80000000000001</v>
      </c>
      <c r="CV100" s="134">
        <v>155.80000000000001</v>
      </c>
      <c r="CW100" s="134">
        <v>157.69999999999999</v>
      </c>
      <c r="CX100" s="134">
        <v>158.80000000000001</v>
      </c>
      <c r="CY100" s="134">
        <v>156.5</v>
      </c>
      <c r="CZ100" s="134">
        <v>154.19999999999999</v>
      </c>
      <c r="DA100" s="134">
        <v>145.5</v>
      </c>
      <c r="DB100" s="134">
        <v>145.1</v>
      </c>
      <c r="DC100" s="134">
        <v>146.30000000000001</v>
      </c>
      <c r="DD100" s="134">
        <v>149.1</v>
      </c>
      <c r="DE100" s="134">
        <v>156.4</v>
      </c>
      <c r="DF100" s="134">
        <v>162.1</v>
      </c>
      <c r="DG100" s="134">
        <v>170.4</v>
      </c>
      <c r="DH100" s="134">
        <v>167.7</v>
      </c>
      <c r="DI100" s="134">
        <v>163.4</v>
      </c>
      <c r="DJ100" s="134">
        <v>163.30000000000001</v>
      </c>
      <c r="DK100" s="134">
        <v>160</v>
      </c>
      <c r="DL100" s="134">
        <v>161.9</v>
      </c>
      <c r="DM100" s="134">
        <v>162.9</v>
      </c>
      <c r="DN100" s="134">
        <v>160.4</v>
      </c>
      <c r="DO100" s="134">
        <v>163.6</v>
      </c>
      <c r="DP100" s="134">
        <v>165.3</v>
      </c>
      <c r="DQ100" s="134">
        <v>167.3</v>
      </c>
      <c r="DR100" s="134">
        <v>165.7</v>
      </c>
      <c r="DS100" s="134">
        <v>169.1</v>
      </c>
      <c r="DT100" s="134">
        <v>171.2</v>
      </c>
      <c r="DU100" s="134">
        <v>174.3</v>
      </c>
      <c r="DV100" s="134">
        <v>171</v>
      </c>
      <c r="DW100" s="134">
        <v>172</v>
      </c>
      <c r="DX100" s="134">
        <v>175.3</v>
      </c>
      <c r="DY100" s="134">
        <v>175.2</v>
      </c>
      <c r="DZ100" s="134">
        <v>175.3</v>
      </c>
      <c r="EA100" s="135">
        <v>176.6</v>
      </c>
      <c r="EB100" s="136">
        <v>181.6</v>
      </c>
      <c r="EC100" s="136">
        <v>189.7</v>
      </c>
      <c r="ED100" s="134">
        <v>198.3</v>
      </c>
      <c r="EE100" s="134">
        <v>197.4</v>
      </c>
      <c r="EF100" s="137">
        <v>197.8</v>
      </c>
      <c r="EG100" s="137">
        <v>196.8</v>
      </c>
      <c r="EH100" s="137">
        <v>200.1</v>
      </c>
      <c r="EI100" s="137">
        <v>203.9</v>
      </c>
      <c r="EJ100" s="136">
        <v>203</v>
      </c>
      <c r="EK100" s="136">
        <v>201</v>
      </c>
      <c r="EL100" s="147">
        <v>201.1</v>
      </c>
      <c r="EM100" s="147">
        <v>197.7</v>
      </c>
      <c r="EN100" s="147">
        <v>200.7</v>
      </c>
    </row>
    <row r="101" spans="1:144" ht="15" x14ac:dyDescent="0.25">
      <c r="A101" s="132" t="s">
        <v>1631</v>
      </c>
      <c r="B101" s="132" t="s">
        <v>1632</v>
      </c>
      <c r="C101" s="133">
        <v>0.24914</v>
      </c>
      <c r="D101" s="134">
        <v>117.9</v>
      </c>
      <c r="E101" s="134">
        <v>118.4</v>
      </c>
      <c r="F101" s="134">
        <v>119.3</v>
      </c>
      <c r="G101" s="134">
        <v>129.5</v>
      </c>
      <c r="H101" s="134">
        <v>134.6</v>
      </c>
      <c r="I101" s="134">
        <v>136.69999999999999</v>
      </c>
      <c r="J101" s="134">
        <v>141</v>
      </c>
      <c r="K101" s="134">
        <v>142.19999999999999</v>
      </c>
      <c r="L101" s="134">
        <v>141.19999999999999</v>
      </c>
      <c r="M101" s="134">
        <v>138</v>
      </c>
      <c r="N101" s="134">
        <v>132.6</v>
      </c>
      <c r="O101" s="134">
        <v>121.6</v>
      </c>
      <c r="P101" s="134">
        <v>117.7</v>
      </c>
      <c r="Q101" s="134">
        <v>117.4</v>
      </c>
      <c r="R101" s="134">
        <v>117.4</v>
      </c>
      <c r="S101" s="134">
        <v>116.5</v>
      </c>
      <c r="T101" s="134">
        <v>116.9</v>
      </c>
      <c r="U101" s="134">
        <v>119</v>
      </c>
      <c r="V101" s="134">
        <v>120.1</v>
      </c>
      <c r="W101" s="134">
        <v>122.9</v>
      </c>
      <c r="X101" s="134">
        <v>122.7</v>
      </c>
      <c r="Y101" s="134">
        <v>120.4</v>
      </c>
      <c r="Z101" s="134">
        <v>119.3</v>
      </c>
      <c r="AA101" s="134">
        <v>118.5</v>
      </c>
      <c r="AB101" s="134">
        <v>116.9</v>
      </c>
      <c r="AC101" s="134">
        <v>115.9</v>
      </c>
      <c r="AD101" s="134">
        <v>117.7</v>
      </c>
      <c r="AE101" s="134">
        <v>121.1</v>
      </c>
      <c r="AF101" s="134">
        <v>121</v>
      </c>
      <c r="AG101" s="134">
        <v>122</v>
      </c>
      <c r="AH101" s="134">
        <v>122.3</v>
      </c>
      <c r="AI101" s="134">
        <v>124.3</v>
      </c>
      <c r="AJ101" s="134">
        <v>129.1</v>
      </c>
      <c r="AK101" s="134">
        <v>127.1</v>
      </c>
      <c r="AL101" s="134">
        <v>128</v>
      </c>
      <c r="AM101" s="134">
        <v>126.7</v>
      </c>
      <c r="AN101" s="134">
        <v>127.5</v>
      </c>
      <c r="AO101" s="134">
        <v>138.6</v>
      </c>
      <c r="AP101" s="134">
        <v>143</v>
      </c>
      <c r="AQ101" s="134">
        <v>143.80000000000001</v>
      </c>
      <c r="AR101" s="134">
        <v>145.1</v>
      </c>
      <c r="AS101" s="134">
        <v>148</v>
      </c>
      <c r="AT101" s="134">
        <v>158.80000000000001</v>
      </c>
      <c r="AU101" s="134">
        <v>163.19999999999999</v>
      </c>
      <c r="AV101" s="134">
        <v>161.30000000000001</v>
      </c>
      <c r="AW101" s="134">
        <v>154.30000000000001</v>
      </c>
      <c r="AX101" s="134">
        <v>135.30000000000001</v>
      </c>
      <c r="AY101" s="134">
        <v>132.30000000000001</v>
      </c>
      <c r="AZ101" s="134">
        <v>144.19999999999999</v>
      </c>
      <c r="BA101" s="134">
        <v>147.4</v>
      </c>
      <c r="BB101" s="134">
        <v>150.80000000000001</v>
      </c>
      <c r="BC101" s="134">
        <v>155</v>
      </c>
      <c r="BD101" s="134">
        <v>155.9</v>
      </c>
      <c r="BE101" s="134">
        <v>155.5</v>
      </c>
      <c r="BF101" s="134">
        <v>152.80000000000001</v>
      </c>
      <c r="BG101" s="134">
        <v>153.5</v>
      </c>
      <c r="BH101" s="134">
        <v>151.19999999999999</v>
      </c>
      <c r="BI101" s="134">
        <v>147.69999999999999</v>
      </c>
      <c r="BJ101" s="134">
        <v>143.4</v>
      </c>
      <c r="BK101" s="134">
        <v>135.30000000000001</v>
      </c>
      <c r="BL101" s="134">
        <v>130.6</v>
      </c>
      <c r="BM101" s="134">
        <v>130.69999999999999</v>
      </c>
      <c r="BN101" s="134">
        <v>129.9</v>
      </c>
      <c r="BO101" s="134">
        <v>131</v>
      </c>
      <c r="BP101" s="134">
        <v>133.30000000000001</v>
      </c>
      <c r="BQ101" s="134">
        <v>134.6</v>
      </c>
      <c r="BR101" s="134">
        <v>134.19999999999999</v>
      </c>
      <c r="BS101" s="134">
        <v>135.6</v>
      </c>
      <c r="BT101" s="134">
        <v>138.19999999999999</v>
      </c>
      <c r="BU101" s="134">
        <v>137.6</v>
      </c>
      <c r="BV101" s="134">
        <v>136.80000000000001</v>
      </c>
      <c r="BW101" s="134">
        <v>136.1</v>
      </c>
      <c r="BX101" s="134">
        <v>136.80000000000001</v>
      </c>
      <c r="BY101" s="134">
        <v>136.9</v>
      </c>
      <c r="BZ101" s="134">
        <v>137.4</v>
      </c>
      <c r="CA101" s="134">
        <v>140.80000000000001</v>
      </c>
      <c r="CB101" s="134">
        <v>143.80000000000001</v>
      </c>
      <c r="CC101" s="134">
        <v>145.6</v>
      </c>
      <c r="CD101" s="134">
        <v>145.80000000000001</v>
      </c>
      <c r="CE101" s="134">
        <v>146.6</v>
      </c>
      <c r="CF101" s="134">
        <v>145.69999999999999</v>
      </c>
      <c r="CG101" s="134">
        <v>144.5</v>
      </c>
      <c r="CH101" s="134">
        <v>143.30000000000001</v>
      </c>
      <c r="CI101" s="134">
        <v>139.4</v>
      </c>
      <c r="CJ101" s="134">
        <v>138.19999999999999</v>
      </c>
      <c r="CK101" s="134">
        <v>139.19999999999999</v>
      </c>
      <c r="CL101" s="134">
        <v>141.5</v>
      </c>
      <c r="CM101" s="134">
        <v>141.9</v>
      </c>
      <c r="CN101" s="134">
        <v>143.19999999999999</v>
      </c>
      <c r="CO101" s="134">
        <v>144</v>
      </c>
      <c r="CP101" s="134">
        <v>144.9</v>
      </c>
      <c r="CQ101" s="134">
        <v>146.5</v>
      </c>
      <c r="CR101" s="134">
        <v>150.1</v>
      </c>
      <c r="CS101" s="134">
        <v>152.9</v>
      </c>
      <c r="CT101" s="134">
        <v>150.5</v>
      </c>
      <c r="CU101" s="134">
        <v>148.19999999999999</v>
      </c>
      <c r="CV101" s="134">
        <v>147.30000000000001</v>
      </c>
      <c r="CW101" s="134">
        <v>148.6</v>
      </c>
      <c r="CX101" s="134">
        <v>151.9</v>
      </c>
      <c r="CY101" s="134">
        <v>154.6</v>
      </c>
      <c r="CZ101" s="134">
        <v>159.30000000000001</v>
      </c>
      <c r="DA101" s="134">
        <v>164</v>
      </c>
      <c r="DB101" s="134">
        <v>166.4</v>
      </c>
      <c r="DC101" s="134">
        <v>171.9</v>
      </c>
      <c r="DD101" s="134">
        <v>171.3</v>
      </c>
      <c r="DE101" s="134">
        <v>177.5</v>
      </c>
      <c r="DF101" s="134">
        <v>178.9</v>
      </c>
      <c r="DG101" s="134">
        <v>172.9</v>
      </c>
      <c r="DH101" s="134">
        <v>181.1</v>
      </c>
      <c r="DI101" s="134">
        <v>196</v>
      </c>
      <c r="DJ101" s="134">
        <v>200.2</v>
      </c>
      <c r="DK101" s="134">
        <v>202.3</v>
      </c>
      <c r="DL101" s="134">
        <v>210.9</v>
      </c>
      <c r="DM101" s="134">
        <v>219.1</v>
      </c>
      <c r="DN101" s="134">
        <v>224</v>
      </c>
      <c r="DO101" s="134">
        <v>225.1</v>
      </c>
      <c r="DP101" s="134">
        <v>222.8</v>
      </c>
      <c r="DQ101" s="134">
        <v>216.8</v>
      </c>
      <c r="DR101" s="134">
        <v>216.6</v>
      </c>
      <c r="DS101" s="134">
        <v>210.9</v>
      </c>
      <c r="DT101" s="134">
        <v>208.3</v>
      </c>
      <c r="DU101" s="134">
        <v>210.8</v>
      </c>
      <c r="DV101" s="134">
        <v>206</v>
      </c>
      <c r="DW101" s="134">
        <v>204</v>
      </c>
      <c r="DX101" s="134">
        <v>201.6</v>
      </c>
      <c r="DY101" s="134">
        <v>198.2</v>
      </c>
      <c r="DZ101" s="134">
        <v>197.4</v>
      </c>
      <c r="EA101" s="135">
        <v>201.9</v>
      </c>
      <c r="EB101" s="136">
        <v>199.3</v>
      </c>
      <c r="EC101" s="136">
        <v>196.2</v>
      </c>
      <c r="ED101" s="134">
        <v>185.9</v>
      </c>
      <c r="EE101" s="134">
        <v>176.2</v>
      </c>
      <c r="EF101" s="137">
        <v>171.7</v>
      </c>
      <c r="EG101" s="137">
        <v>167.5</v>
      </c>
      <c r="EH101" s="137">
        <v>162</v>
      </c>
      <c r="EI101" s="137">
        <v>163.80000000000001</v>
      </c>
      <c r="EJ101" s="136">
        <v>166.2</v>
      </c>
      <c r="EK101" s="136">
        <v>165.4</v>
      </c>
      <c r="EL101" s="147">
        <v>166</v>
      </c>
      <c r="EM101" s="147">
        <v>167.1</v>
      </c>
      <c r="EN101" s="147">
        <v>165.3</v>
      </c>
    </row>
    <row r="102" spans="1:144" ht="15" x14ac:dyDescent="0.25">
      <c r="A102" s="132" t="s">
        <v>1633</v>
      </c>
      <c r="B102" s="132" t="s">
        <v>1634</v>
      </c>
      <c r="C102" s="133">
        <v>1.106E-2</v>
      </c>
      <c r="D102" s="134">
        <v>101.2</v>
      </c>
      <c r="E102" s="134">
        <v>101.5</v>
      </c>
      <c r="F102" s="134">
        <v>102.5</v>
      </c>
      <c r="G102" s="134">
        <v>110.7</v>
      </c>
      <c r="H102" s="134">
        <v>115</v>
      </c>
      <c r="I102" s="134">
        <v>112.5</v>
      </c>
      <c r="J102" s="134">
        <v>114</v>
      </c>
      <c r="K102" s="134">
        <v>111.9</v>
      </c>
      <c r="L102" s="134">
        <v>110.8</v>
      </c>
      <c r="M102" s="134">
        <v>106.5</v>
      </c>
      <c r="N102" s="134">
        <v>106.1</v>
      </c>
      <c r="O102" s="134">
        <v>112</v>
      </c>
      <c r="P102" s="134">
        <v>112</v>
      </c>
      <c r="Q102" s="134">
        <v>114.4</v>
      </c>
      <c r="R102" s="134">
        <v>115.9</v>
      </c>
      <c r="S102" s="134">
        <v>119.1</v>
      </c>
      <c r="T102" s="134">
        <v>123.6</v>
      </c>
      <c r="U102" s="134">
        <v>120.4</v>
      </c>
      <c r="V102" s="134">
        <v>118.7</v>
      </c>
      <c r="W102" s="134">
        <v>115.7</v>
      </c>
      <c r="X102" s="134">
        <v>112.9</v>
      </c>
      <c r="Y102" s="134">
        <v>115.7</v>
      </c>
      <c r="Z102" s="134">
        <v>114.2</v>
      </c>
      <c r="AA102" s="134">
        <v>111.7</v>
      </c>
      <c r="AB102" s="134">
        <v>114.9</v>
      </c>
      <c r="AC102" s="134">
        <v>115.5</v>
      </c>
      <c r="AD102" s="134">
        <v>120.9</v>
      </c>
      <c r="AE102" s="134">
        <v>122.8</v>
      </c>
      <c r="AF102" s="134">
        <v>132.6</v>
      </c>
      <c r="AG102" s="134">
        <v>125.2</v>
      </c>
      <c r="AH102" s="134">
        <v>120.7</v>
      </c>
      <c r="AI102" s="134">
        <v>114.5</v>
      </c>
      <c r="AJ102" s="134">
        <v>111.2</v>
      </c>
      <c r="AK102" s="134">
        <v>107.7</v>
      </c>
      <c r="AL102" s="134">
        <v>108.5</v>
      </c>
      <c r="AM102" s="134">
        <v>113.8</v>
      </c>
      <c r="AN102" s="134">
        <v>119.4</v>
      </c>
      <c r="AO102" s="134">
        <v>122.6</v>
      </c>
      <c r="AP102" s="134">
        <v>125</v>
      </c>
      <c r="AQ102" s="134">
        <v>129.80000000000001</v>
      </c>
      <c r="AR102" s="134">
        <v>131.1</v>
      </c>
      <c r="AS102" s="134">
        <v>141.4</v>
      </c>
      <c r="AT102" s="134">
        <v>146.19999999999999</v>
      </c>
      <c r="AU102" s="134">
        <v>136.80000000000001</v>
      </c>
      <c r="AV102" s="134">
        <v>140.69999999999999</v>
      </c>
      <c r="AW102" s="134">
        <v>145.30000000000001</v>
      </c>
      <c r="AX102" s="134">
        <v>148.19999999999999</v>
      </c>
      <c r="AY102" s="134">
        <v>150.30000000000001</v>
      </c>
      <c r="AZ102" s="134">
        <v>157.19999999999999</v>
      </c>
      <c r="BA102" s="134">
        <v>156.80000000000001</v>
      </c>
      <c r="BB102" s="134">
        <v>164</v>
      </c>
      <c r="BC102" s="134">
        <v>167.8</v>
      </c>
      <c r="BD102" s="134">
        <v>166.6</v>
      </c>
      <c r="BE102" s="134">
        <v>164.4</v>
      </c>
      <c r="BF102" s="134">
        <v>161.80000000000001</v>
      </c>
      <c r="BG102" s="134">
        <v>154</v>
      </c>
      <c r="BH102" s="134">
        <v>156.30000000000001</v>
      </c>
      <c r="BI102" s="134">
        <v>159</v>
      </c>
      <c r="BJ102" s="134">
        <v>157.9</v>
      </c>
      <c r="BK102" s="134">
        <v>156.5</v>
      </c>
      <c r="BL102" s="134">
        <v>154.5</v>
      </c>
      <c r="BM102" s="134">
        <v>148.1</v>
      </c>
      <c r="BN102" s="134">
        <v>145.4</v>
      </c>
      <c r="BO102" s="134">
        <v>143.5</v>
      </c>
      <c r="BP102" s="134">
        <v>142.6</v>
      </c>
      <c r="BQ102" s="134">
        <v>142.9</v>
      </c>
      <c r="BR102" s="134">
        <v>138.9</v>
      </c>
      <c r="BS102" s="134">
        <v>141.4</v>
      </c>
      <c r="BT102" s="134">
        <v>144.80000000000001</v>
      </c>
      <c r="BU102" s="134">
        <v>143.4</v>
      </c>
      <c r="BV102" s="134">
        <v>141.9</v>
      </c>
      <c r="BW102" s="134">
        <v>137.69999999999999</v>
      </c>
      <c r="BX102" s="134">
        <v>134.4</v>
      </c>
      <c r="BY102" s="134">
        <v>133.9</v>
      </c>
      <c r="BZ102" s="134">
        <v>136.6</v>
      </c>
      <c r="CA102" s="134">
        <v>138.5</v>
      </c>
      <c r="CB102" s="134">
        <v>140.30000000000001</v>
      </c>
      <c r="CC102" s="134">
        <v>141.1</v>
      </c>
      <c r="CD102" s="134">
        <v>141.80000000000001</v>
      </c>
      <c r="CE102" s="134">
        <v>139.5</v>
      </c>
      <c r="CF102" s="134">
        <v>140.19999999999999</v>
      </c>
      <c r="CG102" s="134">
        <v>140.80000000000001</v>
      </c>
      <c r="CH102" s="134">
        <v>143.4</v>
      </c>
      <c r="CI102" s="134">
        <v>142.80000000000001</v>
      </c>
      <c r="CJ102" s="134">
        <v>146.5</v>
      </c>
      <c r="CK102" s="134">
        <v>148</v>
      </c>
      <c r="CL102" s="134">
        <v>149.19999999999999</v>
      </c>
      <c r="CM102" s="134">
        <v>153.1</v>
      </c>
      <c r="CN102" s="134">
        <v>153</v>
      </c>
      <c r="CO102" s="134">
        <v>152.4</v>
      </c>
      <c r="CP102" s="134">
        <v>152.69999999999999</v>
      </c>
      <c r="CQ102" s="134">
        <v>147</v>
      </c>
      <c r="CR102" s="134">
        <v>149.4</v>
      </c>
      <c r="CS102" s="134">
        <v>149</v>
      </c>
      <c r="CT102" s="134">
        <v>143.5</v>
      </c>
      <c r="CU102" s="134">
        <v>152.6</v>
      </c>
      <c r="CV102" s="134">
        <v>152.9</v>
      </c>
      <c r="CW102" s="134">
        <v>154.30000000000001</v>
      </c>
      <c r="CX102" s="134">
        <v>160.19999999999999</v>
      </c>
      <c r="CY102" s="134">
        <v>158.69999999999999</v>
      </c>
      <c r="CZ102" s="134">
        <v>159.19999999999999</v>
      </c>
      <c r="DA102" s="134">
        <v>159.69999999999999</v>
      </c>
      <c r="DB102" s="134">
        <v>159.5</v>
      </c>
      <c r="DC102" s="134">
        <v>159.5</v>
      </c>
      <c r="DD102" s="134">
        <v>159.30000000000001</v>
      </c>
      <c r="DE102" s="134">
        <v>159.5</v>
      </c>
      <c r="DF102" s="134">
        <v>159.69999999999999</v>
      </c>
      <c r="DG102" s="134">
        <v>162.69999999999999</v>
      </c>
      <c r="DH102" s="134">
        <v>163.19999999999999</v>
      </c>
      <c r="DI102" s="134">
        <v>162.80000000000001</v>
      </c>
      <c r="DJ102" s="134">
        <v>164.5</v>
      </c>
      <c r="DK102" s="134">
        <v>172</v>
      </c>
      <c r="DL102" s="134">
        <v>177.3</v>
      </c>
      <c r="DM102" s="134">
        <v>182.3</v>
      </c>
      <c r="DN102" s="134">
        <v>182.3</v>
      </c>
      <c r="DO102" s="134">
        <v>181.1</v>
      </c>
      <c r="DP102" s="134">
        <v>182.9</v>
      </c>
      <c r="DQ102" s="134">
        <v>187.5</v>
      </c>
      <c r="DR102" s="134">
        <v>193.8</v>
      </c>
      <c r="DS102" s="134">
        <v>192.9</v>
      </c>
      <c r="DT102" s="134">
        <v>194</v>
      </c>
      <c r="DU102" s="134">
        <v>192.5</v>
      </c>
      <c r="DV102" s="134">
        <v>186.6</v>
      </c>
      <c r="DW102" s="134">
        <v>180.9</v>
      </c>
      <c r="DX102" s="134">
        <v>181.9</v>
      </c>
      <c r="DY102" s="134">
        <v>180.3</v>
      </c>
      <c r="DZ102" s="134">
        <v>178</v>
      </c>
      <c r="EA102" s="135">
        <v>178.3</v>
      </c>
      <c r="EB102" s="136">
        <v>181.1</v>
      </c>
      <c r="EC102" s="136">
        <v>182.3</v>
      </c>
      <c r="ED102" s="134">
        <v>183.9</v>
      </c>
      <c r="EE102" s="134">
        <v>176.9</v>
      </c>
      <c r="EF102" s="137">
        <v>180</v>
      </c>
      <c r="EG102" s="137">
        <v>175.6</v>
      </c>
      <c r="EH102" s="137">
        <v>170.7</v>
      </c>
      <c r="EI102" s="137">
        <v>164.1</v>
      </c>
      <c r="EJ102" s="136">
        <v>165.3</v>
      </c>
      <c r="EK102" s="136">
        <v>167</v>
      </c>
      <c r="EL102" s="147">
        <v>169.1</v>
      </c>
      <c r="EM102" s="147">
        <v>173</v>
      </c>
      <c r="EN102" s="147">
        <v>173.5</v>
      </c>
    </row>
    <row r="103" spans="1:144" ht="15" x14ac:dyDescent="0.25">
      <c r="A103" s="132" t="s">
        <v>1635</v>
      </c>
      <c r="B103" s="132" t="s">
        <v>1636</v>
      </c>
      <c r="C103" s="133">
        <v>7.3099999999999998E-2</v>
      </c>
      <c r="D103" s="134">
        <v>84.3</v>
      </c>
      <c r="E103" s="134">
        <v>79.5</v>
      </c>
      <c r="F103" s="134">
        <v>80.2</v>
      </c>
      <c r="G103" s="134">
        <v>78.8</v>
      </c>
      <c r="H103" s="134">
        <v>78.099999999999994</v>
      </c>
      <c r="I103" s="134">
        <v>79.3</v>
      </c>
      <c r="J103" s="134">
        <v>78.3</v>
      </c>
      <c r="K103" s="134">
        <v>79.3</v>
      </c>
      <c r="L103" s="134">
        <v>82.1</v>
      </c>
      <c r="M103" s="134">
        <v>85.5</v>
      </c>
      <c r="N103" s="134">
        <v>82.5</v>
      </c>
      <c r="O103" s="134">
        <v>81.5</v>
      </c>
      <c r="P103" s="134">
        <v>81</v>
      </c>
      <c r="Q103" s="134">
        <v>79.7</v>
      </c>
      <c r="R103" s="134">
        <v>83.5</v>
      </c>
      <c r="S103" s="134">
        <v>85.3</v>
      </c>
      <c r="T103" s="134">
        <v>91.7</v>
      </c>
      <c r="U103" s="134">
        <v>94.8</v>
      </c>
      <c r="V103" s="134">
        <v>109.6</v>
      </c>
      <c r="W103" s="134">
        <v>112.4</v>
      </c>
      <c r="X103" s="134">
        <v>112.8</v>
      </c>
      <c r="Y103" s="134">
        <v>116.8</v>
      </c>
      <c r="Z103" s="134">
        <v>121.6</v>
      </c>
      <c r="AA103" s="134">
        <v>127.6</v>
      </c>
      <c r="AB103" s="134">
        <v>141.80000000000001</v>
      </c>
      <c r="AC103" s="134">
        <v>150</v>
      </c>
      <c r="AD103" s="134">
        <v>147.9</v>
      </c>
      <c r="AE103" s="134">
        <v>152</v>
      </c>
      <c r="AF103" s="134">
        <v>172.1</v>
      </c>
      <c r="AG103" s="134">
        <v>170</v>
      </c>
      <c r="AH103" s="134">
        <v>160.9</v>
      </c>
      <c r="AI103" s="134">
        <v>153.19999999999999</v>
      </c>
      <c r="AJ103" s="134">
        <v>148.5</v>
      </c>
      <c r="AK103" s="134">
        <v>162.69999999999999</v>
      </c>
      <c r="AL103" s="134">
        <v>161.9</v>
      </c>
      <c r="AM103" s="134">
        <v>162</v>
      </c>
      <c r="AN103" s="134">
        <v>161.9</v>
      </c>
      <c r="AO103" s="134">
        <v>154.4</v>
      </c>
      <c r="AP103" s="134">
        <v>145.5</v>
      </c>
      <c r="AQ103" s="134">
        <v>134.4</v>
      </c>
      <c r="AR103" s="134">
        <v>143.80000000000001</v>
      </c>
      <c r="AS103" s="134">
        <v>139.6</v>
      </c>
      <c r="AT103" s="134">
        <v>135.1</v>
      </c>
      <c r="AU103" s="134">
        <v>130.19999999999999</v>
      </c>
      <c r="AV103" s="134">
        <v>118.7</v>
      </c>
      <c r="AW103" s="134">
        <v>112.3</v>
      </c>
      <c r="AX103" s="134">
        <v>109.7</v>
      </c>
      <c r="AY103" s="134">
        <v>103.9</v>
      </c>
      <c r="AZ103" s="134">
        <v>103.9</v>
      </c>
      <c r="BA103" s="134">
        <v>102.3</v>
      </c>
      <c r="BB103" s="134">
        <v>100.6</v>
      </c>
      <c r="BC103" s="134">
        <v>99.5</v>
      </c>
      <c r="BD103" s="134">
        <v>105.2</v>
      </c>
      <c r="BE103" s="134">
        <v>107.6</v>
      </c>
      <c r="BF103" s="134">
        <v>109.1</v>
      </c>
      <c r="BG103" s="134">
        <v>110</v>
      </c>
      <c r="BH103" s="134">
        <v>114.6</v>
      </c>
      <c r="BI103" s="134">
        <v>121.6</v>
      </c>
      <c r="BJ103" s="134">
        <v>130.30000000000001</v>
      </c>
      <c r="BK103" s="134">
        <v>128.30000000000001</v>
      </c>
      <c r="BL103" s="134">
        <v>134.6</v>
      </c>
      <c r="BM103" s="134">
        <v>132.1</v>
      </c>
      <c r="BN103" s="134">
        <v>145.80000000000001</v>
      </c>
      <c r="BO103" s="134">
        <v>152</v>
      </c>
      <c r="BP103" s="134">
        <v>168.5</v>
      </c>
      <c r="BQ103" s="134">
        <v>188.6</v>
      </c>
      <c r="BR103" s="134">
        <v>189.8</v>
      </c>
      <c r="BS103" s="134">
        <v>195.4</v>
      </c>
      <c r="BT103" s="134">
        <v>210.1</v>
      </c>
      <c r="BU103" s="134">
        <v>215.5</v>
      </c>
      <c r="BV103" s="134">
        <v>214.4</v>
      </c>
      <c r="BW103" s="134">
        <v>209.4</v>
      </c>
      <c r="BX103" s="134">
        <v>215.3</v>
      </c>
      <c r="BY103" s="134">
        <v>226.1</v>
      </c>
      <c r="BZ103" s="134">
        <v>222.2</v>
      </c>
      <c r="CA103" s="134">
        <v>218.1</v>
      </c>
      <c r="CB103" s="134">
        <v>218.7</v>
      </c>
      <c r="CC103" s="134">
        <v>212.2</v>
      </c>
      <c r="CD103" s="134">
        <v>199</v>
      </c>
      <c r="CE103" s="134">
        <v>191.2</v>
      </c>
      <c r="CF103" s="134">
        <v>198.3</v>
      </c>
      <c r="CG103" s="134">
        <v>209.6</v>
      </c>
      <c r="CH103" s="134">
        <v>206.7</v>
      </c>
      <c r="CI103" s="134">
        <v>204.2</v>
      </c>
      <c r="CJ103" s="134">
        <v>198.6</v>
      </c>
      <c r="CK103" s="134">
        <v>192.3</v>
      </c>
      <c r="CL103" s="134">
        <v>187.3</v>
      </c>
      <c r="CM103" s="134">
        <v>186.6</v>
      </c>
      <c r="CN103" s="134">
        <v>190.8</v>
      </c>
      <c r="CO103" s="134">
        <v>191.2</v>
      </c>
      <c r="CP103" s="134">
        <v>191.2</v>
      </c>
      <c r="CQ103" s="134">
        <v>189.1</v>
      </c>
      <c r="CR103" s="134">
        <v>186.4</v>
      </c>
      <c r="CS103" s="134">
        <v>186</v>
      </c>
      <c r="CT103" s="134">
        <v>186.3</v>
      </c>
      <c r="CU103" s="134">
        <v>184.1</v>
      </c>
      <c r="CV103" s="134">
        <v>184.2</v>
      </c>
      <c r="CW103" s="134">
        <v>181.4</v>
      </c>
      <c r="CX103" s="134">
        <v>179.1</v>
      </c>
      <c r="CY103" s="134">
        <v>180.7</v>
      </c>
      <c r="CZ103" s="134">
        <v>184.7</v>
      </c>
      <c r="DA103" s="134">
        <v>187.8</v>
      </c>
      <c r="DB103" s="134">
        <v>192.4</v>
      </c>
      <c r="DC103" s="134">
        <v>195.9</v>
      </c>
      <c r="DD103" s="134">
        <v>205.9</v>
      </c>
      <c r="DE103" s="134">
        <v>206.4</v>
      </c>
      <c r="DF103" s="134">
        <v>210.2</v>
      </c>
      <c r="DG103" s="134">
        <v>219.6</v>
      </c>
      <c r="DH103" s="134">
        <v>218.5</v>
      </c>
      <c r="DI103" s="134">
        <v>215.2</v>
      </c>
      <c r="DJ103" s="134">
        <v>217.2</v>
      </c>
      <c r="DK103" s="134">
        <v>211.5</v>
      </c>
      <c r="DL103" s="134">
        <v>209</v>
      </c>
      <c r="DM103" s="134">
        <v>208.4</v>
      </c>
      <c r="DN103" s="134">
        <v>207.3</v>
      </c>
      <c r="DO103" s="134">
        <v>206.5</v>
      </c>
      <c r="DP103" s="134">
        <v>206.9</v>
      </c>
      <c r="DQ103" s="134">
        <v>205.7</v>
      </c>
      <c r="DR103" s="134">
        <v>204.9</v>
      </c>
      <c r="DS103" s="134">
        <v>202.6</v>
      </c>
      <c r="DT103" s="134">
        <v>200</v>
      </c>
      <c r="DU103" s="134">
        <v>195.8</v>
      </c>
      <c r="DV103" s="134">
        <v>185.8</v>
      </c>
      <c r="DW103" s="134">
        <v>184.1</v>
      </c>
      <c r="DX103" s="134">
        <v>183.5</v>
      </c>
      <c r="DY103" s="134">
        <v>185.2</v>
      </c>
      <c r="DZ103" s="134">
        <v>183.2</v>
      </c>
      <c r="EA103" s="135">
        <v>182.2</v>
      </c>
      <c r="EB103" s="136">
        <v>181.2</v>
      </c>
      <c r="EC103" s="136">
        <v>178.8</v>
      </c>
      <c r="ED103" s="134">
        <v>167.9</v>
      </c>
      <c r="EE103" s="134">
        <v>160.80000000000001</v>
      </c>
      <c r="EF103" s="137">
        <v>159.80000000000001</v>
      </c>
      <c r="EG103" s="137">
        <v>159.30000000000001</v>
      </c>
      <c r="EH103" s="137">
        <v>148.19999999999999</v>
      </c>
      <c r="EI103" s="137">
        <v>151.19999999999999</v>
      </c>
      <c r="EJ103" s="136">
        <v>153.30000000000001</v>
      </c>
      <c r="EK103" s="136">
        <v>150.6</v>
      </c>
      <c r="EL103" s="147">
        <v>150.1</v>
      </c>
      <c r="EM103" s="147">
        <v>152.19999999999999</v>
      </c>
      <c r="EN103" s="147">
        <v>149.9</v>
      </c>
    </row>
    <row r="104" spans="1:144" ht="15" x14ac:dyDescent="0.25">
      <c r="A104" s="132" t="s">
        <v>1637</v>
      </c>
      <c r="B104" s="132" t="s">
        <v>1638</v>
      </c>
      <c r="C104" s="133">
        <v>1.201E-2</v>
      </c>
      <c r="D104" s="134">
        <v>123.7</v>
      </c>
      <c r="E104" s="134">
        <v>122.1</v>
      </c>
      <c r="F104" s="134">
        <v>120.4</v>
      </c>
      <c r="G104" s="134">
        <v>125.6</v>
      </c>
      <c r="H104" s="134">
        <v>134.80000000000001</v>
      </c>
      <c r="I104" s="134">
        <v>137.9</v>
      </c>
      <c r="J104" s="134">
        <v>138.1</v>
      </c>
      <c r="K104" s="134">
        <v>143.30000000000001</v>
      </c>
      <c r="L104" s="134">
        <v>149.69999999999999</v>
      </c>
      <c r="M104" s="134">
        <v>159.30000000000001</v>
      </c>
      <c r="N104" s="134">
        <v>161.19999999999999</v>
      </c>
      <c r="O104" s="134">
        <v>161.6</v>
      </c>
      <c r="P104" s="134">
        <v>160.5</v>
      </c>
      <c r="Q104" s="134">
        <v>155.19999999999999</v>
      </c>
      <c r="R104" s="134">
        <v>155</v>
      </c>
      <c r="S104" s="134">
        <v>157.19999999999999</v>
      </c>
      <c r="T104" s="134">
        <v>157.19999999999999</v>
      </c>
      <c r="U104" s="134">
        <v>159.6</v>
      </c>
      <c r="V104" s="134">
        <v>149.69999999999999</v>
      </c>
      <c r="W104" s="134">
        <v>159.69999999999999</v>
      </c>
      <c r="X104" s="134">
        <v>164.5</v>
      </c>
      <c r="Y104" s="134">
        <v>147.80000000000001</v>
      </c>
      <c r="Z104" s="134">
        <v>142.5</v>
      </c>
      <c r="AA104" s="134">
        <v>145.4</v>
      </c>
      <c r="AB104" s="134">
        <v>147.1</v>
      </c>
      <c r="AC104" s="134">
        <v>140.80000000000001</v>
      </c>
      <c r="AD104" s="134">
        <v>138.69999999999999</v>
      </c>
      <c r="AE104" s="134">
        <v>138.5</v>
      </c>
      <c r="AF104" s="134">
        <v>141.9</v>
      </c>
      <c r="AG104" s="134">
        <v>136.80000000000001</v>
      </c>
      <c r="AH104" s="134">
        <v>136</v>
      </c>
      <c r="AI104" s="134">
        <v>130.19999999999999</v>
      </c>
      <c r="AJ104" s="134">
        <v>127.6</v>
      </c>
      <c r="AK104" s="134">
        <v>125.5</v>
      </c>
      <c r="AL104" s="134">
        <v>121.9</v>
      </c>
      <c r="AM104" s="134">
        <v>119.8</v>
      </c>
      <c r="AN104" s="134">
        <v>116.3</v>
      </c>
      <c r="AO104" s="134">
        <v>112.9</v>
      </c>
      <c r="AP104" s="134">
        <v>116.1</v>
      </c>
      <c r="AQ104" s="134">
        <v>116.1</v>
      </c>
      <c r="AR104" s="134">
        <v>114.6</v>
      </c>
      <c r="AS104" s="134">
        <v>110.5</v>
      </c>
      <c r="AT104" s="134">
        <v>110.1</v>
      </c>
      <c r="AU104" s="134">
        <v>109.5</v>
      </c>
      <c r="AV104" s="134">
        <v>108</v>
      </c>
      <c r="AW104" s="134">
        <v>108.5</v>
      </c>
      <c r="AX104" s="134">
        <v>105.7</v>
      </c>
      <c r="AY104" s="134">
        <v>104.7</v>
      </c>
      <c r="AZ104" s="134">
        <v>119.2</v>
      </c>
      <c r="BA104" s="134">
        <v>119.6</v>
      </c>
      <c r="BB104" s="134">
        <v>117.2</v>
      </c>
      <c r="BC104" s="134">
        <v>116</v>
      </c>
      <c r="BD104" s="134">
        <v>123.7</v>
      </c>
      <c r="BE104" s="134">
        <v>122.6</v>
      </c>
      <c r="BF104" s="134">
        <v>118.5</v>
      </c>
      <c r="BG104" s="134">
        <v>118.8</v>
      </c>
      <c r="BH104" s="134">
        <v>117.3</v>
      </c>
      <c r="BI104" s="134">
        <v>116.4</v>
      </c>
      <c r="BJ104" s="134">
        <v>117.8</v>
      </c>
      <c r="BK104" s="134">
        <v>128.30000000000001</v>
      </c>
      <c r="BL104" s="134">
        <v>116.4</v>
      </c>
      <c r="BM104" s="134">
        <v>116.3</v>
      </c>
      <c r="BN104" s="134">
        <v>114.3</v>
      </c>
      <c r="BO104" s="134">
        <v>113.2</v>
      </c>
      <c r="BP104" s="134">
        <v>115.9</v>
      </c>
      <c r="BQ104" s="134">
        <v>119.7</v>
      </c>
      <c r="BR104" s="134">
        <v>118.5</v>
      </c>
      <c r="BS104" s="134">
        <v>120.4</v>
      </c>
      <c r="BT104" s="134">
        <v>128.30000000000001</v>
      </c>
      <c r="BU104" s="134">
        <v>132.19999999999999</v>
      </c>
      <c r="BV104" s="134">
        <v>133.4</v>
      </c>
      <c r="BW104" s="134">
        <v>130.1</v>
      </c>
      <c r="BX104" s="134">
        <v>128.1</v>
      </c>
      <c r="BY104" s="134">
        <v>126.8</v>
      </c>
      <c r="BZ104" s="134">
        <v>128.1</v>
      </c>
      <c r="CA104" s="134">
        <v>130</v>
      </c>
      <c r="CB104" s="134">
        <v>133.9</v>
      </c>
      <c r="CC104" s="134">
        <v>141.30000000000001</v>
      </c>
      <c r="CD104" s="134">
        <v>150.1</v>
      </c>
      <c r="CE104" s="134">
        <v>160.80000000000001</v>
      </c>
      <c r="CF104" s="134">
        <v>168.8</v>
      </c>
      <c r="CG104" s="134">
        <v>171</v>
      </c>
      <c r="CH104" s="134">
        <v>174.4</v>
      </c>
      <c r="CI104" s="134">
        <v>170.3</v>
      </c>
      <c r="CJ104" s="134">
        <v>167.3</v>
      </c>
      <c r="CK104" s="134">
        <v>165.6</v>
      </c>
      <c r="CL104" s="134">
        <v>160.69999999999999</v>
      </c>
      <c r="CM104" s="134">
        <v>165</v>
      </c>
      <c r="CN104" s="134">
        <v>169</v>
      </c>
      <c r="CO104" s="134">
        <v>173.2</v>
      </c>
      <c r="CP104" s="134">
        <v>177.8</v>
      </c>
      <c r="CQ104" s="134">
        <v>178.8</v>
      </c>
      <c r="CR104" s="134">
        <v>182</v>
      </c>
      <c r="CS104" s="134">
        <v>184.7</v>
      </c>
      <c r="CT104" s="134">
        <v>188.7</v>
      </c>
      <c r="CU104" s="134">
        <v>189.8</v>
      </c>
      <c r="CV104" s="134">
        <v>191.6</v>
      </c>
      <c r="CW104" s="134">
        <v>193.8</v>
      </c>
      <c r="CX104" s="134">
        <v>194</v>
      </c>
      <c r="CY104" s="134">
        <v>191.7</v>
      </c>
      <c r="CZ104" s="134">
        <v>188.6</v>
      </c>
      <c r="DA104" s="134">
        <v>182.3</v>
      </c>
      <c r="DB104" s="134">
        <v>176.2</v>
      </c>
      <c r="DC104" s="134">
        <v>171.3</v>
      </c>
      <c r="DD104" s="134">
        <v>175</v>
      </c>
      <c r="DE104" s="134">
        <v>173</v>
      </c>
      <c r="DF104" s="134">
        <v>174.1</v>
      </c>
      <c r="DG104" s="134">
        <v>176</v>
      </c>
      <c r="DH104" s="134">
        <v>178.6</v>
      </c>
      <c r="DI104" s="134">
        <v>175.9</v>
      </c>
      <c r="DJ104" s="134">
        <v>179</v>
      </c>
      <c r="DK104" s="134">
        <v>177.4</v>
      </c>
      <c r="DL104" s="134">
        <v>182.1</v>
      </c>
      <c r="DM104" s="134">
        <v>183</v>
      </c>
      <c r="DN104" s="134">
        <v>184.9</v>
      </c>
      <c r="DO104" s="134">
        <v>187.4</v>
      </c>
      <c r="DP104" s="134">
        <v>187.4</v>
      </c>
      <c r="DQ104" s="134">
        <v>184.5</v>
      </c>
      <c r="DR104" s="134">
        <v>184.4</v>
      </c>
      <c r="DS104" s="134">
        <v>186.3</v>
      </c>
      <c r="DT104" s="134">
        <v>187.2</v>
      </c>
      <c r="DU104" s="134">
        <v>189.1</v>
      </c>
      <c r="DV104" s="134">
        <v>184.6</v>
      </c>
      <c r="DW104" s="134">
        <v>177.4</v>
      </c>
      <c r="DX104" s="134">
        <v>181.6</v>
      </c>
      <c r="DY104" s="134">
        <v>181.9</v>
      </c>
      <c r="DZ104" s="134">
        <v>184.9</v>
      </c>
      <c r="EA104" s="135">
        <v>189.1</v>
      </c>
      <c r="EB104" s="136">
        <v>191.5</v>
      </c>
      <c r="EC104" s="136">
        <v>201.1</v>
      </c>
      <c r="ED104" s="134">
        <v>211.3</v>
      </c>
      <c r="EE104" s="134">
        <v>208.6</v>
      </c>
      <c r="EF104" s="137">
        <v>210.3</v>
      </c>
      <c r="EG104" s="137">
        <v>208.4</v>
      </c>
      <c r="EH104" s="137">
        <v>219</v>
      </c>
      <c r="EI104" s="137">
        <v>225.9</v>
      </c>
      <c r="EJ104" s="136">
        <v>228.8</v>
      </c>
      <c r="EK104" s="136">
        <v>229.7</v>
      </c>
      <c r="EL104" s="147">
        <v>226.2</v>
      </c>
      <c r="EM104" s="147">
        <v>232.8</v>
      </c>
      <c r="EN104" s="147">
        <v>234.4</v>
      </c>
    </row>
    <row r="105" spans="1:144" ht="15" x14ac:dyDescent="0.25">
      <c r="A105" s="132" t="s">
        <v>1639</v>
      </c>
      <c r="B105" s="132" t="s">
        <v>1640</v>
      </c>
      <c r="C105" s="133">
        <v>6.4000000000000003E-3</v>
      </c>
      <c r="D105" s="134">
        <v>114.7</v>
      </c>
      <c r="E105" s="134">
        <v>115.1</v>
      </c>
      <c r="F105" s="134">
        <v>114.8</v>
      </c>
      <c r="G105" s="134">
        <v>117.7</v>
      </c>
      <c r="H105" s="134">
        <v>122.9</v>
      </c>
      <c r="I105" s="134">
        <v>126.6</v>
      </c>
      <c r="J105" s="134">
        <v>128.80000000000001</v>
      </c>
      <c r="K105" s="134">
        <v>131.9</v>
      </c>
      <c r="L105" s="134">
        <v>133.69999999999999</v>
      </c>
      <c r="M105" s="134">
        <v>133.6</v>
      </c>
      <c r="N105" s="134">
        <v>134</v>
      </c>
      <c r="O105" s="134">
        <v>130.6</v>
      </c>
      <c r="P105" s="134">
        <v>126.5</v>
      </c>
      <c r="Q105" s="134">
        <v>125.9</v>
      </c>
      <c r="R105" s="134">
        <v>125.6</v>
      </c>
      <c r="S105" s="134">
        <v>127.7</v>
      </c>
      <c r="T105" s="134">
        <v>126.5</v>
      </c>
      <c r="U105" s="134">
        <v>126.7</v>
      </c>
      <c r="V105" s="134">
        <v>126.1</v>
      </c>
      <c r="W105" s="134">
        <v>126</v>
      </c>
      <c r="X105" s="134">
        <v>126.2</v>
      </c>
      <c r="Y105" s="134">
        <v>127</v>
      </c>
      <c r="Z105" s="134">
        <v>126.4</v>
      </c>
      <c r="AA105" s="134">
        <v>126.7</v>
      </c>
      <c r="AB105" s="134">
        <v>127</v>
      </c>
      <c r="AC105" s="134">
        <v>126.4</v>
      </c>
      <c r="AD105" s="134">
        <v>125.2</v>
      </c>
      <c r="AE105" s="134">
        <v>124.9</v>
      </c>
      <c r="AF105" s="134">
        <v>126.4</v>
      </c>
      <c r="AG105" s="134">
        <v>125.6</v>
      </c>
      <c r="AH105" s="134">
        <v>127.5</v>
      </c>
      <c r="AI105" s="134">
        <v>127.7</v>
      </c>
      <c r="AJ105" s="134">
        <v>128.19999999999999</v>
      </c>
      <c r="AK105" s="134">
        <v>129</v>
      </c>
      <c r="AL105" s="134">
        <v>129.9</v>
      </c>
      <c r="AM105" s="134">
        <v>129.69999999999999</v>
      </c>
      <c r="AN105" s="134">
        <v>129</v>
      </c>
      <c r="AO105" s="134">
        <v>129.1</v>
      </c>
      <c r="AP105" s="134">
        <v>129.69999999999999</v>
      </c>
      <c r="AQ105" s="134">
        <v>130.69999999999999</v>
      </c>
      <c r="AR105" s="134">
        <v>129.5</v>
      </c>
      <c r="AS105" s="134">
        <v>132.6</v>
      </c>
      <c r="AT105" s="134">
        <v>133.30000000000001</v>
      </c>
      <c r="AU105" s="134">
        <v>133.1</v>
      </c>
      <c r="AV105" s="134">
        <v>137.5</v>
      </c>
      <c r="AW105" s="134">
        <v>136.1</v>
      </c>
      <c r="AX105" s="134">
        <v>133.80000000000001</v>
      </c>
      <c r="AY105" s="134">
        <v>135</v>
      </c>
      <c r="AZ105" s="134">
        <v>140.1</v>
      </c>
      <c r="BA105" s="134">
        <v>155.19999999999999</v>
      </c>
      <c r="BB105" s="134">
        <v>166.1</v>
      </c>
      <c r="BC105" s="134">
        <v>171.5</v>
      </c>
      <c r="BD105" s="134">
        <v>174.8</v>
      </c>
      <c r="BE105" s="134">
        <v>175.6</v>
      </c>
      <c r="BF105" s="134">
        <v>177.4</v>
      </c>
      <c r="BG105" s="134">
        <v>173.2</v>
      </c>
      <c r="BH105" s="134">
        <v>174.1</v>
      </c>
      <c r="BI105" s="134">
        <v>171.5</v>
      </c>
      <c r="BJ105" s="134">
        <v>169.7</v>
      </c>
      <c r="BK105" s="134">
        <v>156.5</v>
      </c>
      <c r="BL105" s="134">
        <v>162</v>
      </c>
      <c r="BM105" s="134">
        <v>161</v>
      </c>
      <c r="BN105" s="134">
        <v>159.6</v>
      </c>
      <c r="BO105" s="134">
        <v>160</v>
      </c>
      <c r="BP105" s="134">
        <v>155.9</v>
      </c>
      <c r="BQ105" s="134">
        <v>154.80000000000001</v>
      </c>
      <c r="BR105" s="134">
        <v>155.4</v>
      </c>
      <c r="BS105" s="134">
        <v>155.4</v>
      </c>
      <c r="BT105" s="134">
        <v>154.5</v>
      </c>
      <c r="BU105" s="134">
        <v>152.5</v>
      </c>
      <c r="BV105" s="134">
        <v>148.6</v>
      </c>
      <c r="BW105" s="134">
        <v>146.5</v>
      </c>
      <c r="BX105" s="134">
        <v>141.1</v>
      </c>
      <c r="BY105" s="134">
        <v>138.80000000000001</v>
      </c>
      <c r="BZ105" s="134">
        <v>141</v>
      </c>
      <c r="CA105" s="134">
        <v>143.4</v>
      </c>
      <c r="CB105" s="134">
        <v>145.6</v>
      </c>
      <c r="CC105" s="134">
        <v>146.5</v>
      </c>
      <c r="CD105" s="134">
        <v>147</v>
      </c>
      <c r="CE105" s="134">
        <v>146.5</v>
      </c>
      <c r="CF105" s="134">
        <v>150.30000000000001</v>
      </c>
      <c r="CG105" s="134">
        <v>151.9</v>
      </c>
      <c r="CH105" s="134">
        <v>150.80000000000001</v>
      </c>
      <c r="CI105" s="134">
        <v>151.5</v>
      </c>
      <c r="CJ105" s="134">
        <v>153</v>
      </c>
      <c r="CK105" s="134">
        <v>157.30000000000001</v>
      </c>
      <c r="CL105" s="134">
        <v>155.4</v>
      </c>
      <c r="CM105" s="134">
        <v>154</v>
      </c>
      <c r="CN105" s="134">
        <v>159.9</v>
      </c>
      <c r="CO105" s="134">
        <v>161.69999999999999</v>
      </c>
      <c r="CP105" s="134">
        <v>161.5</v>
      </c>
      <c r="CQ105" s="134">
        <v>163.5</v>
      </c>
      <c r="CR105" s="134">
        <v>167.2</v>
      </c>
      <c r="CS105" s="134">
        <v>172</v>
      </c>
      <c r="CT105" s="134">
        <v>167.7</v>
      </c>
      <c r="CU105" s="134">
        <v>164.4</v>
      </c>
      <c r="CV105" s="134">
        <v>165.6</v>
      </c>
      <c r="CW105" s="134">
        <v>169.4</v>
      </c>
      <c r="CX105" s="134">
        <v>168.1</v>
      </c>
      <c r="CY105" s="134">
        <v>162</v>
      </c>
      <c r="CZ105" s="134">
        <v>162.6</v>
      </c>
      <c r="DA105" s="134">
        <v>166.4</v>
      </c>
      <c r="DB105" s="134">
        <v>172.5</v>
      </c>
      <c r="DC105" s="134">
        <v>175</v>
      </c>
      <c r="DD105" s="134">
        <v>178.8</v>
      </c>
      <c r="DE105" s="134">
        <v>176.9</v>
      </c>
      <c r="DF105" s="134">
        <v>179.9</v>
      </c>
      <c r="DG105" s="134">
        <v>181.9</v>
      </c>
      <c r="DH105" s="134">
        <v>186.3</v>
      </c>
      <c r="DI105" s="134">
        <v>195.2</v>
      </c>
      <c r="DJ105" s="134">
        <v>189.5</v>
      </c>
      <c r="DK105" s="134">
        <v>183.2</v>
      </c>
      <c r="DL105" s="134">
        <v>189</v>
      </c>
      <c r="DM105" s="134">
        <v>209.8</v>
      </c>
      <c r="DN105" s="134">
        <v>230.7</v>
      </c>
      <c r="DO105" s="134">
        <v>246.4</v>
      </c>
      <c r="DP105" s="134">
        <v>257</v>
      </c>
      <c r="DQ105" s="134">
        <v>251.4</v>
      </c>
      <c r="DR105" s="134">
        <v>248</v>
      </c>
      <c r="DS105" s="134">
        <v>259.3</v>
      </c>
      <c r="DT105" s="134">
        <v>254.8</v>
      </c>
      <c r="DU105" s="134">
        <v>254.2</v>
      </c>
      <c r="DV105" s="134">
        <v>239.6</v>
      </c>
      <c r="DW105" s="134">
        <v>234.8</v>
      </c>
      <c r="DX105" s="134">
        <v>236.2</v>
      </c>
      <c r="DY105" s="134">
        <v>244.9</v>
      </c>
      <c r="DZ105" s="134">
        <v>239.1</v>
      </c>
      <c r="EA105" s="135">
        <v>239.8</v>
      </c>
      <c r="EB105" s="136">
        <v>228.1</v>
      </c>
      <c r="EC105" s="136">
        <v>220</v>
      </c>
      <c r="ED105" s="134">
        <v>219.9</v>
      </c>
      <c r="EE105" s="134">
        <v>201.6</v>
      </c>
      <c r="EF105" s="137">
        <v>179.6</v>
      </c>
      <c r="EG105" s="137">
        <v>175.4</v>
      </c>
      <c r="EH105" s="137">
        <v>177</v>
      </c>
      <c r="EI105" s="137">
        <v>176.4</v>
      </c>
      <c r="EJ105" s="136">
        <v>183.9</v>
      </c>
      <c r="EK105" s="136">
        <v>178.2</v>
      </c>
      <c r="EL105" s="147">
        <v>179.7</v>
      </c>
      <c r="EM105" s="147">
        <v>179</v>
      </c>
      <c r="EN105" s="147">
        <v>182.2</v>
      </c>
    </row>
    <row r="106" spans="1:144" ht="15" x14ac:dyDescent="0.25">
      <c r="A106" s="132" t="s">
        <v>1641</v>
      </c>
      <c r="B106" s="132" t="s">
        <v>1642</v>
      </c>
      <c r="C106" s="133">
        <v>9.7629999999999995E-2</v>
      </c>
      <c r="D106" s="134">
        <v>81.900000000000006</v>
      </c>
      <c r="E106" s="134">
        <v>78.900000000000006</v>
      </c>
      <c r="F106" s="134">
        <v>79.7</v>
      </c>
      <c r="G106" s="134">
        <v>87.6</v>
      </c>
      <c r="H106" s="134">
        <v>96.1</v>
      </c>
      <c r="I106" s="134">
        <v>88.7</v>
      </c>
      <c r="J106" s="134">
        <v>85.7</v>
      </c>
      <c r="K106" s="134">
        <v>85.1</v>
      </c>
      <c r="L106" s="134">
        <v>87.1</v>
      </c>
      <c r="M106" s="134">
        <v>83.7</v>
      </c>
      <c r="N106" s="134">
        <v>81.599999999999994</v>
      </c>
      <c r="O106" s="134">
        <v>80.7</v>
      </c>
      <c r="P106" s="134">
        <v>80.8</v>
      </c>
      <c r="Q106" s="134">
        <v>79.3</v>
      </c>
      <c r="R106" s="134">
        <v>80.099999999999994</v>
      </c>
      <c r="S106" s="134">
        <v>80.3</v>
      </c>
      <c r="T106" s="134">
        <v>83</v>
      </c>
      <c r="U106" s="134">
        <v>81.900000000000006</v>
      </c>
      <c r="V106" s="134">
        <v>80.7</v>
      </c>
      <c r="W106" s="134">
        <v>84.2</v>
      </c>
      <c r="X106" s="134">
        <v>96.6</v>
      </c>
      <c r="Y106" s="134">
        <v>93</v>
      </c>
      <c r="Z106" s="134">
        <v>90.9</v>
      </c>
      <c r="AA106" s="134">
        <v>90.7</v>
      </c>
      <c r="AB106" s="134">
        <v>88.9</v>
      </c>
      <c r="AC106" s="134">
        <v>87.7</v>
      </c>
      <c r="AD106" s="134">
        <v>93</v>
      </c>
      <c r="AE106" s="134">
        <v>94.2</v>
      </c>
      <c r="AF106" s="134">
        <v>96.7</v>
      </c>
      <c r="AG106" s="134">
        <v>95.8</v>
      </c>
      <c r="AH106" s="134">
        <v>98.6</v>
      </c>
      <c r="AI106" s="134">
        <v>100.5</v>
      </c>
      <c r="AJ106" s="134">
        <v>100.6</v>
      </c>
      <c r="AK106" s="134">
        <v>94.9</v>
      </c>
      <c r="AL106" s="134">
        <v>88.6</v>
      </c>
      <c r="AM106" s="134">
        <v>86.5</v>
      </c>
      <c r="AN106" s="134">
        <v>87.1</v>
      </c>
      <c r="AO106" s="134">
        <v>92.7</v>
      </c>
      <c r="AP106" s="134">
        <v>94.4</v>
      </c>
      <c r="AQ106" s="134">
        <v>94.1</v>
      </c>
      <c r="AR106" s="134">
        <v>94.9</v>
      </c>
      <c r="AS106" s="134">
        <v>97</v>
      </c>
      <c r="AT106" s="134">
        <v>96.2</v>
      </c>
      <c r="AU106" s="134">
        <v>93.2</v>
      </c>
      <c r="AV106" s="134">
        <v>89</v>
      </c>
      <c r="AW106" s="134">
        <v>79.900000000000006</v>
      </c>
      <c r="AX106" s="134">
        <v>78.2</v>
      </c>
      <c r="AY106" s="134">
        <v>77.8</v>
      </c>
      <c r="AZ106" s="134">
        <v>78.900000000000006</v>
      </c>
      <c r="BA106" s="134">
        <v>78.400000000000006</v>
      </c>
      <c r="BB106" s="134">
        <v>78.400000000000006</v>
      </c>
      <c r="BC106" s="134">
        <v>83.6</v>
      </c>
      <c r="BD106" s="134">
        <v>83.7</v>
      </c>
      <c r="BE106" s="134">
        <v>85.4</v>
      </c>
      <c r="BF106" s="134">
        <v>84.6</v>
      </c>
      <c r="BG106" s="134">
        <v>84.7</v>
      </c>
      <c r="BH106" s="134">
        <v>85.7</v>
      </c>
      <c r="BI106" s="134">
        <v>87.9</v>
      </c>
      <c r="BJ106" s="134">
        <v>88.6</v>
      </c>
      <c r="BK106" s="134">
        <v>100.5</v>
      </c>
      <c r="BL106" s="134">
        <v>109.3</v>
      </c>
      <c r="BM106" s="134">
        <v>105.6</v>
      </c>
      <c r="BN106" s="134">
        <v>102</v>
      </c>
      <c r="BO106" s="134">
        <v>102.6</v>
      </c>
      <c r="BP106" s="134">
        <v>105.4</v>
      </c>
      <c r="BQ106" s="134">
        <v>106.6</v>
      </c>
      <c r="BR106" s="134">
        <v>104.9</v>
      </c>
      <c r="BS106" s="134">
        <v>101.6</v>
      </c>
      <c r="BT106" s="134">
        <v>103.4</v>
      </c>
      <c r="BU106" s="134">
        <v>97.9</v>
      </c>
      <c r="BV106" s="134">
        <v>99.2</v>
      </c>
      <c r="BW106" s="134">
        <v>98.4</v>
      </c>
      <c r="BX106" s="134">
        <v>96.7</v>
      </c>
      <c r="BY106" s="134">
        <v>95.2</v>
      </c>
      <c r="BZ106" s="134">
        <v>96.2</v>
      </c>
      <c r="CA106" s="134">
        <v>102.5</v>
      </c>
      <c r="CB106" s="134">
        <v>106.8</v>
      </c>
      <c r="CC106" s="134">
        <v>107</v>
      </c>
      <c r="CD106" s="134">
        <v>112.5</v>
      </c>
      <c r="CE106" s="134">
        <v>127.1</v>
      </c>
      <c r="CF106" s="134">
        <v>123.8</v>
      </c>
      <c r="CG106" s="134">
        <v>121.8</v>
      </c>
      <c r="CH106" s="134">
        <v>121.4</v>
      </c>
      <c r="CI106" s="134">
        <v>122.8</v>
      </c>
      <c r="CJ106" s="134">
        <v>129.6</v>
      </c>
      <c r="CK106" s="134">
        <v>129.9</v>
      </c>
      <c r="CL106" s="134">
        <v>127.4</v>
      </c>
      <c r="CM106" s="134">
        <v>128</v>
      </c>
      <c r="CN106" s="134">
        <v>128.1</v>
      </c>
      <c r="CO106" s="134">
        <v>128.1</v>
      </c>
      <c r="CP106" s="134">
        <v>108.9</v>
      </c>
      <c r="CQ106" s="134">
        <v>104.2</v>
      </c>
      <c r="CR106" s="134">
        <v>102.1</v>
      </c>
      <c r="CS106" s="134">
        <v>101.5</v>
      </c>
      <c r="CT106" s="134">
        <v>98.7</v>
      </c>
      <c r="CU106" s="134">
        <v>97.7</v>
      </c>
      <c r="CV106" s="134">
        <v>96.8</v>
      </c>
      <c r="CW106" s="134">
        <v>95.4</v>
      </c>
      <c r="CX106" s="134">
        <v>98</v>
      </c>
      <c r="CY106" s="134">
        <v>100.6</v>
      </c>
      <c r="CZ106" s="134">
        <v>100.6</v>
      </c>
      <c r="DA106" s="134">
        <v>101.3</v>
      </c>
      <c r="DB106" s="134">
        <v>104.6</v>
      </c>
      <c r="DC106" s="134">
        <v>109.6</v>
      </c>
      <c r="DD106" s="134">
        <v>107.4</v>
      </c>
      <c r="DE106" s="134">
        <v>107.5</v>
      </c>
      <c r="DF106" s="134">
        <v>106.6</v>
      </c>
      <c r="DG106" s="134">
        <v>109.8</v>
      </c>
      <c r="DH106" s="134">
        <v>114.9</v>
      </c>
      <c r="DI106" s="134">
        <v>116.9</v>
      </c>
      <c r="DJ106" s="134">
        <v>116.5</v>
      </c>
      <c r="DK106" s="134">
        <v>118.4</v>
      </c>
      <c r="DL106" s="134">
        <v>120.3</v>
      </c>
      <c r="DM106" s="134">
        <v>126</v>
      </c>
      <c r="DN106" s="134">
        <v>126.2</v>
      </c>
      <c r="DO106" s="134">
        <v>129.4</v>
      </c>
      <c r="DP106" s="134">
        <v>126.7</v>
      </c>
      <c r="DQ106" s="134">
        <v>124.6</v>
      </c>
      <c r="DR106" s="134">
        <v>133.80000000000001</v>
      </c>
      <c r="DS106" s="134">
        <v>138.80000000000001</v>
      </c>
      <c r="DT106" s="134">
        <v>137.1</v>
      </c>
      <c r="DU106" s="134">
        <v>139.69999999999999</v>
      </c>
      <c r="DV106" s="134">
        <v>140.9</v>
      </c>
      <c r="DW106" s="134">
        <v>139.6</v>
      </c>
      <c r="DX106" s="134">
        <v>139</v>
      </c>
      <c r="DY106" s="134">
        <v>138.80000000000001</v>
      </c>
      <c r="DZ106" s="134">
        <v>136.9</v>
      </c>
      <c r="EA106" s="135">
        <v>138.80000000000001</v>
      </c>
      <c r="EB106" s="136">
        <v>138.6</v>
      </c>
      <c r="EC106" s="136">
        <v>134.5</v>
      </c>
      <c r="ED106" s="134">
        <v>129.4</v>
      </c>
      <c r="EE106" s="134">
        <v>120.3</v>
      </c>
      <c r="EF106" s="137">
        <v>115.9</v>
      </c>
      <c r="EG106" s="137">
        <v>110.8</v>
      </c>
      <c r="EH106" s="137">
        <v>106.5</v>
      </c>
      <c r="EI106" s="137">
        <v>117</v>
      </c>
      <c r="EJ106" s="136">
        <v>118.9</v>
      </c>
      <c r="EK106" s="136">
        <v>117.4</v>
      </c>
      <c r="EL106" s="147">
        <v>112.4</v>
      </c>
      <c r="EM106" s="147">
        <v>112</v>
      </c>
      <c r="EN106" s="147">
        <v>111.1</v>
      </c>
    </row>
    <row r="107" spans="1:144" ht="15" x14ac:dyDescent="0.25">
      <c r="A107" s="132" t="s">
        <v>1643</v>
      </c>
      <c r="B107" s="132" t="s">
        <v>1644</v>
      </c>
      <c r="C107" s="133">
        <v>2.3400000000000001E-3</v>
      </c>
      <c r="D107" s="134">
        <v>116.4</v>
      </c>
      <c r="E107" s="134">
        <v>120.2</v>
      </c>
      <c r="F107" s="134">
        <v>124.4</v>
      </c>
      <c r="G107" s="134">
        <v>114</v>
      </c>
      <c r="H107" s="134">
        <v>125.2</v>
      </c>
      <c r="I107" s="134">
        <v>124.7</v>
      </c>
      <c r="J107" s="134">
        <v>119</v>
      </c>
      <c r="K107" s="134">
        <v>114.7</v>
      </c>
      <c r="L107" s="134">
        <v>112.5</v>
      </c>
      <c r="M107" s="134">
        <v>116.1</v>
      </c>
      <c r="N107" s="134">
        <v>116.1</v>
      </c>
      <c r="O107" s="134">
        <v>117.9</v>
      </c>
      <c r="P107" s="134">
        <v>117.9</v>
      </c>
      <c r="Q107" s="134">
        <v>119.6</v>
      </c>
      <c r="R107" s="134">
        <v>117.4</v>
      </c>
      <c r="S107" s="134">
        <v>117.1</v>
      </c>
      <c r="T107" s="134">
        <v>116.5</v>
      </c>
      <c r="U107" s="134">
        <v>114.6</v>
      </c>
      <c r="V107" s="134">
        <v>115.5</v>
      </c>
      <c r="W107" s="134">
        <v>116.1</v>
      </c>
      <c r="X107" s="134">
        <v>116.6</v>
      </c>
      <c r="Y107" s="134">
        <v>114.6</v>
      </c>
      <c r="Z107" s="134">
        <v>112.6</v>
      </c>
      <c r="AA107" s="134">
        <v>112.6</v>
      </c>
      <c r="AB107" s="134">
        <v>114.3</v>
      </c>
      <c r="AC107" s="134">
        <v>116.1</v>
      </c>
      <c r="AD107" s="134">
        <v>119.2</v>
      </c>
      <c r="AE107" s="134">
        <v>120.9</v>
      </c>
      <c r="AF107" s="134">
        <v>123.8</v>
      </c>
      <c r="AG107" s="134">
        <v>128.30000000000001</v>
      </c>
      <c r="AH107" s="134">
        <v>128.30000000000001</v>
      </c>
      <c r="AI107" s="134">
        <v>122.7</v>
      </c>
      <c r="AJ107" s="134">
        <v>125.7</v>
      </c>
      <c r="AK107" s="134">
        <v>138.80000000000001</v>
      </c>
      <c r="AL107" s="134">
        <v>143.30000000000001</v>
      </c>
      <c r="AM107" s="134">
        <v>146.69999999999999</v>
      </c>
      <c r="AN107" s="134">
        <v>165.2</v>
      </c>
      <c r="AO107" s="134">
        <v>154.5</v>
      </c>
      <c r="AP107" s="134">
        <v>192.6</v>
      </c>
      <c r="AQ107" s="134">
        <v>220.3</v>
      </c>
      <c r="AR107" s="134">
        <v>227.6</v>
      </c>
      <c r="AS107" s="134">
        <v>234</v>
      </c>
      <c r="AT107" s="134">
        <v>244.2</v>
      </c>
      <c r="AU107" s="134">
        <v>260.39999999999998</v>
      </c>
      <c r="AV107" s="134">
        <v>251.3</v>
      </c>
      <c r="AW107" s="134">
        <v>238.3</v>
      </c>
      <c r="AX107" s="134">
        <v>243.5</v>
      </c>
      <c r="AY107" s="134">
        <v>241.2</v>
      </c>
      <c r="AZ107" s="134">
        <v>221.2</v>
      </c>
      <c r="BA107" s="134">
        <v>215.9</v>
      </c>
      <c r="BB107" s="134">
        <v>210.6</v>
      </c>
      <c r="BC107" s="134">
        <v>212.8</v>
      </c>
      <c r="BD107" s="134">
        <v>208</v>
      </c>
      <c r="BE107" s="134">
        <v>207.6</v>
      </c>
      <c r="BF107" s="134">
        <v>207.6</v>
      </c>
      <c r="BG107" s="134">
        <v>207.6</v>
      </c>
      <c r="BH107" s="134">
        <v>199.7</v>
      </c>
      <c r="BI107" s="134">
        <v>198</v>
      </c>
      <c r="BJ107" s="134">
        <v>200.4</v>
      </c>
      <c r="BK107" s="134">
        <v>202.3</v>
      </c>
      <c r="BL107" s="134">
        <v>201.6</v>
      </c>
      <c r="BM107" s="134">
        <v>204.7</v>
      </c>
      <c r="BN107" s="134">
        <v>206.7</v>
      </c>
      <c r="BO107" s="134">
        <v>207.2</v>
      </c>
      <c r="BP107" s="134">
        <v>205.4</v>
      </c>
      <c r="BQ107" s="134">
        <v>204.8</v>
      </c>
      <c r="BR107" s="134">
        <v>205.9</v>
      </c>
      <c r="BS107" s="134">
        <v>205.5</v>
      </c>
      <c r="BT107" s="134">
        <v>203</v>
      </c>
      <c r="BU107" s="134">
        <v>200.8</v>
      </c>
      <c r="BV107" s="134">
        <v>190.2</v>
      </c>
      <c r="BW107" s="134">
        <v>179.4</v>
      </c>
      <c r="BX107" s="134">
        <v>169.5</v>
      </c>
      <c r="BY107" s="134">
        <v>153.69999999999999</v>
      </c>
      <c r="BZ107" s="134">
        <v>141.69999999999999</v>
      </c>
      <c r="CA107" s="134">
        <v>132.80000000000001</v>
      </c>
      <c r="CB107" s="134">
        <v>130.9</v>
      </c>
      <c r="CC107" s="134">
        <v>139.69999999999999</v>
      </c>
      <c r="CD107" s="134">
        <v>140.80000000000001</v>
      </c>
      <c r="CE107" s="134">
        <v>141.1</v>
      </c>
      <c r="CF107" s="134">
        <v>141.1</v>
      </c>
      <c r="CG107" s="134">
        <v>140.80000000000001</v>
      </c>
      <c r="CH107" s="134">
        <v>143.5</v>
      </c>
      <c r="CI107" s="134">
        <v>165.3</v>
      </c>
      <c r="CJ107" s="134">
        <v>174.7</v>
      </c>
      <c r="CK107" s="134">
        <v>173.1</v>
      </c>
      <c r="CL107" s="134">
        <v>170.7</v>
      </c>
      <c r="CM107" s="134">
        <v>168</v>
      </c>
      <c r="CN107" s="134">
        <v>163.80000000000001</v>
      </c>
      <c r="CO107" s="134">
        <v>166.1</v>
      </c>
      <c r="CP107" s="134">
        <v>174.6</v>
      </c>
      <c r="CQ107" s="134">
        <v>175.4</v>
      </c>
      <c r="CR107" s="134">
        <v>169.4</v>
      </c>
      <c r="CS107" s="134">
        <v>171.5</v>
      </c>
      <c r="CT107" s="134">
        <v>166.9</v>
      </c>
      <c r="CU107" s="134">
        <v>164.5</v>
      </c>
      <c r="CV107" s="134">
        <v>163.6</v>
      </c>
      <c r="CW107" s="134">
        <v>160.4</v>
      </c>
      <c r="CX107" s="134">
        <v>153.1</v>
      </c>
      <c r="CY107" s="134">
        <v>152.5</v>
      </c>
      <c r="CZ107" s="134">
        <v>187.9</v>
      </c>
      <c r="DA107" s="134">
        <v>214.5</v>
      </c>
      <c r="DB107" s="134">
        <v>215.2</v>
      </c>
      <c r="DC107" s="134">
        <v>216.6</v>
      </c>
      <c r="DD107" s="134">
        <v>205.2</v>
      </c>
      <c r="DE107" s="134">
        <v>206.7</v>
      </c>
      <c r="DF107" s="134">
        <v>204.4</v>
      </c>
      <c r="DG107" s="134">
        <v>211.5</v>
      </c>
      <c r="DH107" s="134">
        <v>233.1</v>
      </c>
      <c r="DI107" s="134">
        <v>247.1</v>
      </c>
      <c r="DJ107" s="134">
        <v>249</v>
      </c>
      <c r="DK107" s="134">
        <v>247.5</v>
      </c>
      <c r="DL107" s="134">
        <v>241.8</v>
      </c>
      <c r="DM107" s="134">
        <v>241</v>
      </c>
      <c r="DN107" s="134">
        <v>251.9</v>
      </c>
      <c r="DO107" s="134">
        <v>252.9</v>
      </c>
      <c r="DP107" s="134">
        <v>253.9</v>
      </c>
      <c r="DQ107" s="134">
        <v>254.5</v>
      </c>
      <c r="DR107" s="134">
        <v>256.89999999999998</v>
      </c>
      <c r="DS107" s="134">
        <v>259.89999999999998</v>
      </c>
      <c r="DT107" s="134">
        <v>239.8</v>
      </c>
      <c r="DU107" s="134">
        <v>235.4</v>
      </c>
      <c r="DV107" s="134">
        <v>234.2</v>
      </c>
      <c r="DW107" s="134">
        <v>237.8</v>
      </c>
      <c r="DX107" s="134">
        <v>240.1</v>
      </c>
      <c r="DY107" s="134">
        <v>240.8</v>
      </c>
      <c r="DZ107" s="134">
        <v>243</v>
      </c>
      <c r="EA107" s="135">
        <v>244.8</v>
      </c>
      <c r="EB107" s="136">
        <v>248.2</v>
      </c>
      <c r="EC107" s="136">
        <v>248.1</v>
      </c>
      <c r="ED107" s="134">
        <v>246.4</v>
      </c>
      <c r="EE107" s="134">
        <v>263.39999999999998</v>
      </c>
      <c r="EF107" s="137">
        <v>271.8</v>
      </c>
      <c r="EG107" s="137">
        <v>276</v>
      </c>
      <c r="EH107" s="137">
        <v>280.39999999999998</v>
      </c>
      <c r="EI107" s="137">
        <v>278.10000000000002</v>
      </c>
      <c r="EJ107" s="136">
        <v>284.39999999999998</v>
      </c>
      <c r="EK107" s="136">
        <v>296.8</v>
      </c>
      <c r="EL107" s="147">
        <v>291.7</v>
      </c>
      <c r="EM107" s="147">
        <v>282.5</v>
      </c>
      <c r="EN107" s="147">
        <v>281.2</v>
      </c>
    </row>
    <row r="108" spans="1:144" ht="15" x14ac:dyDescent="0.25">
      <c r="A108" s="132" t="s">
        <v>1645</v>
      </c>
      <c r="B108" s="132" t="s">
        <v>1646</v>
      </c>
      <c r="C108" s="133">
        <v>2.2100000000000002E-3</v>
      </c>
      <c r="D108" s="134">
        <v>103.9</v>
      </c>
      <c r="E108" s="134">
        <v>110.9</v>
      </c>
      <c r="F108" s="134">
        <v>112.7</v>
      </c>
      <c r="G108" s="134">
        <v>116.1</v>
      </c>
      <c r="H108" s="134">
        <v>118.1</v>
      </c>
      <c r="I108" s="134">
        <v>120.3</v>
      </c>
      <c r="J108" s="134">
        <v>117.8</v>
      </c>
      <c r="K108" s="134">
        <v>114.8</v>
      </c>
      <c r="L108" s="134">
        <v>114.8</v>
      </c>
      <c r="M108" s="134">
        <v>112.8</v>
      </c>
      <c r="N108" s="134">
        <v>115.7</v>
      </c>
      <c r="O108" s="134">
        <v>115.2</v>
      </c>
      <c r="P108" s="134">
        <v>119.4</v>
      </c>
      <c r="Q108" s="134">
        <v>115.9</v>
      </c>
      <c r="R108" s="134">
        <v>118.9</v>
      </c>
      <c r="S108" s="134">
        <v>118.9</v>
      </c>
      <c r="T108" s="134">
        <v>114.6</v>
      </c>
      <c r="U108" s="134">
        <v>112.8</v>
      </c>
      <c r="V108" s="134">
        <v>112.3</v>
      </c>
      <c r="W108" s="134">
        <v>112.7</v>
      </c>
      <c r="X108" s="134">
        <v>112.1</v>
      </c>
      <c r="Y108" s="134">
        <v>108.2</v>
      </c>
      <c r="Z108" s="134">
        <v>107.1</v>
      </c>
      <c r="AA108" s="134">
        <v>112</v>
      </c>
      <c r="AB108" s="134">
        <v>125.4</v>
      </c>
      <c r="AC108" s="134">
        <v>124.5</v>
      </c>
      <c r="AD108" s="134">
        <v>93.2</v>
      </c>
      <c r="AE108" s="134">
        <v>94.8</v>
      </c>
      <c r="AF108" s="134">
        <v>94.1</v>
      </c>
      <c r="AG108" s="134">
        <v>94.3</v>
      </c>
      <c r="AH108" s="134">
        <v>93</v>
      </c>
      <c r="AI108" s="134">
        <v>92.3</v>
      </c>
      <c r="AJ108" s="134">
        <v>93.4</v>
      </c>
      <c r="AK108" s="134">
        <v>93.7</v>
      </c>
      <c r="AL108" s="134">
        <v>94.8</v>
      </c>
      <c r="AM108" s="134">
        <v>94.5</v>
      </c>
      <c r="AN108" s="134">
        <v>104.2</v>
      </c>
      <c r="AO108" s="134">
        <v>110.1</v>
      </c>
      <c r="AP108" s="134">
        <v>108.1</v>
      </c>
      <c r="AQ108" s="134">
        <v>105.8</v>
      </c>
      <c r="AR108" s="134">
        <v>107.4</v>
      </c>
      <c r="AS108" s="134">
        <v>105.3</v>
      </c>
      <c r="AT108" s="134">
        <v>105</v>
      </c>
      <c r="AU108" s="134">
        <v>105.9</v>
      </c>
      <c r="AV108" s="134">
        <v>106.4</v>
      </c>
      <c r="AW108" s="134">
        <v>109</v>
      </c>
      <c r="AX108" s="134">
        <v>111.1</v>
      </c>
      <c r="AY108" s="134">
        <v>110.1</v>
      </c>
      <c r="AZ108" s="134">
        <v>108.9</v>
      </c>
      <c r="BA108" s="134">
        <v>115.5</v>
      </c>
      <c r="BB108" s="134">
        <v>111.8</v>
      </c>
      <c r="BC108" s="134">
        <v>111.4</v>
      </c>
      <c r="BD108" s="134">
        <v>112</v>
      </c>
      <c r="BE108" s="134">
        <v>112.9</v>
      </c>
      <c r="BF108" s="134">
        <v>113.5</v>
      </c>
      <c r="BG108" s="134">
        <v>112.3</v>
      </c>
      <c r="BH108" s="134">
        <v>113.9</v>
      </c>
      <c r="BI108" s="134">
        <v>114.1</v>
      </c>
      <c r="BJ108" s="134">
        <v>117</v>
      </c>
      <c r="BK108" s="134">
        <v>124.8</v>
      </c>
      <c r="BL108" s="134">
        <v>126</v>
      </c>
      <c r="BM108" s="134">
        <v>127.8</v>
      </c>
      <c r="BN108" s="134">
        <v>129.30000000000001</v>
      </c>
      <c r="BO108" s="134">
        <v>134.1</v>
      </c>
      <c r="BP108" s="134">
        <v>139.30000000000001</v>
      </c>
      <c r="BQ108" s="134">
        <v>140.19999999999999</v>
      </c>
      <c r="BR108" s="134">
        <v>137.19999999999999</v>
      </c>
      <c r="BS108" s="134">
        <v>135.6</v>
      </c>
      <c r="BT108" s="134">
        <v>133.19999999999999</v>
      </c>
      <c r="BU108" s="134">
        <v>138.80000000000001</v>
      </c>
      <c r="BV108" s="134">
        <v>139.19999999999999</v>
      </c>
      <c r="BW108" s="134">
        <v>139</v>
      </c>
      <c r="BX108" s="134">
        <v>137.80000000000001</v>
      </c>
      <c r="BY108" s="134">
        <v>134.6</v>
      </c>
      <c r="BZ108" s="134">
        <v>137.80000000000001</v>
      </c>
      <c r="CA108" s="134">
        <v>134.80000000000001</v>
      </c>
      <c r="CB108" s="134">
        <v>136</v>
      </c>
      <c r="CC108" s="134">
        <v>139.30000000000001</v>
      </c>
      <c r="CD108" s="134">
        <v>143.5</v>
      </c>
      <c r="CE108" s="134">
        <v>150.5</v>
      </c>
      <c r="CF108" s="134">
        <v>155.5</v>
      </c>
      <c r="CG108" s="134">
        <v>155.30000000000001</v>
      </c>
      <c r="CH108" s="134">
        <v>157.5</v>
      </c>
      <c r="CI108" s="134">
        <v>156.80000000000001</v>
      </c>
      <c r="CJ108" s="134">
        <v>167.6</v>
      </c>
      <c r="CK108" s="134">
        <v>178.1</v>
      </c>
      <c r="CL108" s="134">
        <v>183</v>
      </c>
      <c r="CM108" s="134">
        <v>181.2</v>
      </c>
      <c r="CN108" s="134">
        <v>187.2</v>
      </c>
      <c r="CO108" s="134">
        <v>187.9</v>
      </c>
      <c r="CP108" s="134">
        <v>194.8</v>
      </c>
      <c r="CQ108" s="134">
        <v>196</v>
      </c>
      <c r="CR108" s="134">
        <v>196.3</v>
      </c>
      <c r="CS108" s="134">
        <v>200.3</v>
      </c>
      <c r="CT108" s="134">
        <v>186.7</v>
      </c>
      <c r="CU108" s="134">
        <v>164.5</v>
      </c>
      <c r="CV108" s="134">
        <v>155.6</v>
      </c>
      <c r="CW108" s="134">
        <v>157.19999999999999</v>
      </c>
      <c r="CX108" s="134">
        <v>160.19999999999999</v>
      </c>
      <c r="CY108" s="134">
        <v>162.4</v>
      </c>
      <c r="CZ108" s="134">
        <v>162.69999999999999</v>
      </c>
      <c r="DA108" s="134">
        <v>157.4</v>
      </c>
      <c r="DB108" s="134">
        <v>161.6</v>
      </c>
      <c r="DC108" s="134">
        <v>163.4</v>
      </c>
      <c r="DD108" s="134">
        <v>164.9</v>
      </c>
      <c r="DE108" s="134">
        <v>167.2</v>
      </c>
      <c r="DF108" s="134">
        <v>169.4</v>
      </c>
      <c r="DG108" s="134">
        <v>164.9</v>
      </c>
      <c r="DH108" s="134">
        <v>177</v>
      </c>
      <c r="DI108" s="134">
        <v>179.8</v>
      </c>
      <c r="DJ108" s="134">
        <v>181.8</v>
      </c>
      <c r="DK108" s="134">
        <v>183.8</v>
      </c>
      <c r="DL108" s="134">
        <v>188.4</v>
      </c>
      <c r="DM108" s="134">
        <v>193.8</v>
      </c>
      <c r="DN108" s="134">
        <v>193.9</v>
      </c>
      <c r="DO108" s="134">
        <v>203.9</v>
      </c>
      <c r="DP108" s="134">
        <v>206.4</v>
      </c>
      <c r="DQ108" s="134">
        <v>217.6</v>
      </c>
      <c r="DR108" s="134">
        <v>209.9</v>
      </c>
      <c r="DS108" s="134">
        <v>225.4</v>
      </c>
      <c r="DT108" s="134">
        <v>229.6</v>
      </c>
      <c r="DU108" s="134">
        <v>212.3</v>
      </c>
      <c r="DV108" s="134">
        <v>195.1</v>
      </c>
      <c r="DW108" s="134">
        <v>199.3</v>
      </c>
      <c r="DX108" s="134">
        <v>203.5</v>
      </c>
      <c r="DY108" s="134">
        <v>208.2</v>
      </c>
      <c r="DZ108" s="134">
        <v>204</v>
      </c>
      <c r="EA108" s="135">
        <v>208.5</v>
      </c>
      <c r="EB108" s="136">
        <v>212.9</v>
      </c>
      <c r="EC108" s="136">
        <v>208.2</v>
      </c>
      <c r="ED108" s="134">
        <v>197.8</v>
      </c>
      <c r="EE108" s="134">
        <v>194</v>
      </c>
      <c r="EF108" s="137">
        <v>181.4</v>
      </c>
      <c r="EG108" s="137">
        <v>175.6</v>
      </c>
      <c r="EH108" s="137">
        <v>176.8</v>
      </c>
      <c r="EI108" s="137">
        <v>168.6</v>
      </c>
      <c r="EJ108" s="136">
        <v>167.8</v>
      </c>
      <c r="EK108" s="136">
        <v>172.8</v>
      </c>
      <c r="EL108" s="147">
        <v>165.1</v>
      </c>
      <c r="EM108" s="147">
        <v>174.7</v>
      </c>
      <c r="EN108" s="147">
        <v>186</v>
      </c>
    </row>
    <row r="109" spans="1:144" ht="15" x14ac:dyDescent="0.25">
      <c r="A109" s="132" t="s">
        <v>1647</v>
      </c>
      <c r="B109" s="132" t="s">
        <v>1648</v>
      </c>
      <c r="C109" s="133">
        <v>1.6590000000000001E-2</v>
      </c>
      <c r="D109" s="134">
        <v>101.9</v>
      </c>
      <c r="E109" s="134">
        <v>101.7</v>
      </c>
      <c r="F109" s="134">
        <v>104.8</v>
      </c>
      <c r="G109" s="134">
        <v>112.8</v>
      </c>
      <c r="H109" s="134">
        <v>118.4</v>
      </c>
      <c r="I109" s="134">
        <v>113.7</v>
      </c>
      <c r="J109" s="134">
        <v>115.3</v>
      </c>
      <c r="K109" s="134">
        <v>117.4</v>
      </c>
      <c r="L109" s="134">
        <v>116</v>
      </c>
      <c r="M109" s="134">
        <v>115</v>
      </c>
      <c r="N109" s="134">
        <v>116.1</v>
      </c>
      <c r="O109" s="134">
        <v>111.1</v>
      </c>
      <c r="P109" s="134">
        <v>111.9</v>
      </c>
      <c r="Q109" s="134">
        <v>111.8</v>
      </c>
      <c r="R109" s="134">
        <v>118</v>
      </c>
      <c r="S109" s="134">
        <v>112.3</v>
      </c>
      <c r="T109" s="134">
        <v>121.9</v>
      </c>
      <c r="U109" s="134">
        <v>117.6</v>
      </c>
      <c r="V109" s="134">
        <v>114.4</v>
      </c>
      <c r="W109" s="134">
        <v>112.1</v>
      </c>
      <c r="X109" s="134">
        <v>114.5</v>
      </c>
      <c r="Y109" s="134">
        <v>110.4</v>
      </c>
      <c r="Z109" s="134">
        <v>112.2</v>
      </c>
      <c r="AA109" s="134">
        <v>114.5</v>
      </c>
      <c r="AB109" s="134">
        <v>109.9</v>
      </c>
      <c r="AC109" s="134">
        <v>108.8</v>
      </c>
      <c r="AD109" s="134">
        <v>111.1</v>
      </c>
      <c r="AE109" s="134">
        <v>106.6</v>
      </c>
      <c r="AF109" s="134">
        <v>110.4</v>
      </c>
      <c r="AG109" s="134">
        <v>108.2</v>
      </c>
      <c r="AH109" s="134">
        <v>110.1</v>
      </c>
      <c r="AI109" s="134">
        <v>107.3</v>
      </c>
      <c r="AJ109" s="134">
        <v>107.2</v>
      </c>
      <c r="AK109" s="134">
        <v>108</v>
      </c>
      <c r="AL109" s="134">
        <v>109.8</v>
      </c>
      <c r="AM109" s="134">
        <v>106.9</v>
      </c>
      <c r="AN109" s="134">
        <v>105.8</v>
      </c>
      <c r="AO109" s="134">
        <v>110.2</v>
      </c>
      <c r="AP109" s="134">
        <v>109.4</v>
      </c>
      <c r="AQ109" s="134">
        <v>109</v>
      </c>
      <c r="AR109" s="134">
        <v>112.6</v>
      </c>
      <c r="AS109" s="134">
        <v>116.4</v>
      </c>
      <c r="AT109" s="134">
        <v>117.1</v>
      </c>
      <c r="AU109" s="134">
        <v>119.1</v>
      </c>
      <c r="AV109" s="134">
        <v>119.7</v>
      </c>
      <c r="AW109" s="134">
        <v>118.5</v>
      </c>
      <c r="AX109" s="134">
        <v>118.1</v>
      </c>
      <c r="AY109" s="134">
        <v>118.1</v>
      </c>
      <c r="AZ109" s="134">
        <v>115.5</v>
      </c>
      <c r="BA109" s="134">
        <v>114.3</v>
      </c>
      <c r="BB109" s="134">
        <v>112.7</v>
      </c>
      <c r="BC109" s="134">
        <v>112.5</v>
      </c>
      <c r="BD109" s="134">
        <v>112</v>
      </c>
      <c r="BE109" s="134">
        <v>113.5</v>
      </c>
      <c r="BF109" s="134">
        <v>113</v>
      </c>
      <c r="BG109" s="134">
        <v>110.1</v>
      </c>
      <c r="BH109" s="134">
        <v>109.4</v>
      </c>
      <c r="BI109" s="134">
        <v>110</v>
      </c>
      <c r="BJ109" s="134">
        <v>108.5</v>
      </c>
      <c r="BK109" s="134">
        <v>156.5</v>
      </c>
      <c r="BL109" s="134">
        <v>104.2</v>
      </c>
      <c r="BM109" s="134">
        <v>102.6</v>
      </c>
      <c r="BN109" s="134">
        <v>98.3</v>
      </c>
      <c r="BO109" s="134">
        <v>96.8</v>
      </c>
      <c r="BP109" s="134">
        <v>94.5</v>
      </c>
      <c r="BQ109" s="134">
        <v>98.4</v>
      </c>
      <c r="BR109" s="134">
        <v>99.1</v>
      </c>
      <c r="BS109" s="134">
        <v>99.2</v>
      </c>
      <c r="BT109" s="134">
        <v>100.2</v>
      </c>
      <c r="BU109" s="134">
        <v>99.8</v>
      </c>
      <c r="BV109" s="134">
        <v>100.6</v>
      </c>
      <c r="BW109" s="134">
        <v>104.4</v>
      </c>
      <c r="BX109" s="134">
        <v>107.2</v>
      </c>
      <c r="BY109" s="134">
        <v>98.9</v>
      </c>
      <c r="BZ109" s="134">
        <v>101.3</v>
      </c>
      <c r="CA109" s="134">
        <v>104.8</v>
      </c>
      <c r="CB109" s="134">
        <v>105.9</v>
      </c>
      <c r="CC109" s="134">
        <v>111.4</v>
      </c>
      <c r="CD109" s="134">
        <v>116.6</v>
      </c>
      <c r="CE109" s="134">
        <v>117.5</v>
      </c>
      <c r="CF109" s="134">
        <v>118.2</v>
      </c>
      <c r="CG109" s="134">
        <v>119.7</v>
      </c>
      <c r="CH109" s="134">
        <v>127.4</v>
      </c>
      <c r="CI109" s="134">
        <v>122.9</v>
      </c>
      <c r="CJ109" s="134">
        <v>120.8</v>
      </c>
      <c r="CK109" s="134">
        <v>121.9</v>
      </c>
      <c r="CL109" s="134">
        <v>120.9</v>
      </c>
      <c r="CM109" s="134">
        <v>117.5</v>
      </c>
      <c r="CN109" s="134">
        <v>121.5</v>
      </c>
      <c r="CO109" s="134">
        <v>120.5</v>
      </c>
      <c r="CP109" s="134">
        <v>121.6</v>
      </c>
      <c r="CQ109" s="134">
        <v>121.5</v>
      </c>
      <c r="CR109" s="134">
        <v>124.3</v>
      </c>
      <c r="CS109" s="134">
        <v>124.2</v>
      </c>
      <c r="CT109" s="134">
        <v>123.6</v>
      </c>
      <c r="CU109" s="134">
        <v>114.8</v>
      </c>
      <c r="CV109" s="134">
        <v>109.8</v>
      </c>
      <c r="CW109" s="134">
        <v>107.6</v>
      </c>
      <c r="CX109" s="134">
        <v>115.1</v>
      </c>
      <c r="CY109" s="134">
        <v>116</v>
      </c>
      <c r="CZ109" s="134">
        <v>120.1</v>
      </c>
      <c r="DA109" s="134">
        <v>126</v>
      </c>
      <c r="DB109" s="134">
        <v>129.30000000000001</v>
      </c>
      <c r="DC109" s="134">
        <v>125.7</v>
      </c>
      <c r="DD109" s="134">
        <v>127</v>
      </c>
      <c r="DE109" s="134">
        <v>142.5</v>
      </c>
      <c r="DF109" s="134">
        <v>161.5</v>
      </c>
      <c r="DG109" s="134">
        <v>174</v>
      </c>
      <c r="DH109" s="134">
        <v>169.8</v>
      </c>
      <c r="DI109" s="134">
        <v>176.4</v>
      </c>
      <c r="DJ109" s="134">
        <v>160.19999999999999</v>
      </c>
      <c r="DK109" s="134">
        <v>169.5</v>
      </c>
      <c r="DL109" s="134">
        <v>184.1</v>
      </c>
      <c r="DM109" s="134">
        <v>174.9</v>
      </c>
      <c r="DN109" s="134">
        <v>171.5</v>
      </c>
      <c r="DO109" s="134">
        <v>163.80000000000001</v>
      </c>
      <c r="DP109" s="134">
        <v>169.4</v>
      </c>
      <c r="DQ109" s="134">
        <v>169.5</v>
      </c>
      <c r="DR109" s="134">
        <v>182.6</v>
      </c>
      <c r="DS109" s="134">
        <v>202.6</v>
      </c>
      <c r="DT109" s="134">
        <v>198.9</v>
      </c>
      <c r="DU109" s="134">
        <v>190.2</v>
      </c>
      <c r="DV109" s="134">
        <v>187.7</v>
      </c>
      <c r="DW109" s="134">
        <v>180</v>
      </c>
      <c r="DX109" s="134">
        <v>184.4</v>
      </c>
      <c r="DY109" s="134">
        <v>180</v>
      </c>
      <c r="DZ109" s="134">
        <v>166.5</v>
      </c>
      <c r="EA109" s="135">
        <v>171.4</v>
      </c>
      <c r="EB109" s="136">
        <v>165.7</v>
      </c>
      <c r="EC109" s="136">
        <v>164.8</v>
      </c>
      <c r="ED109" s="134">
        <v>165.9</v>
      </c>
      <c r="EE109" s="134">
        <v>153</v>
      </c>
      <c r="EF109" s="137">
        <v>149.9</v>
      </c>
      <c r="EG109" s="137">
        <v>141.80000000000001</v>
      </c>
      <c r="EH109" s="137">
        <v>138.1</v>
      </c>
      <c r="EI109" s="137">
        <v>141.19999999999999</v>
      </c>
      <c r="EJ109" s="136">
        <v>153.19999999999999</v>
      </c>
      <c r="EK109" s="136">
        <v>152.1</v>
      </c>
      <c r="EL109" s="147">
        <v>145</v>
      </c>
      <c r="EM109" s="147">
        <v>140.1</v>
      </c>
      <c r="EN109" s="147">
        <v>138.5</v>
      </c>
    </row>
    <row r="110" spans="1:144" ht="15" x14ac:dyDescent="0.25">
      <c r="A110" s="132" t="s">
        <v>1649</v>
      </c>
      <c r="B110" s="132" t="s">
        <v>1650</v>
      </c>
      <c r="C110" s="133">
        <v>0.37606000000000001</v>
      </c>
      <c r="D110" s="134">
        <v>131</v>
      </c>
      <c r="E110" s="134">
        <v>139.6</v>
      </c>
      <c r="F110" s="134">
        <v>144.80000000000001</v>
      </c>
      <c r="G110" s="134">
        <v>182.7</v>
      </c>
      <c r="H110" s="134">
        <v>183.8</v>
      </c>
      <c r="I110" s="134">
        <v>166.2</v>
      </c>
      <c r="J110" s="134">
        <v>134.19999999999999</v>
      </c>
      <c r="K110" s="134">
        <v>140.1</v>
      </c>
      <c r="L110" s="134">
        <v>142.6</v>
      </c>
      <c r="M110" s="134">
        <v>139</v>
      </c>
      <c r="N110" s="134">
        <v>137.69999999999999</v>
      </c>
      <c r="O110" s="134">
        <v>150.9</v>
      </c>
      <c r="P110" s="134">
        <v>163</v>
      </c>
      <c r="Q110" s="134">
        <v>164.4</v>
      </c>
      <c r="R110" s="134">
        <v>156.69999999999999</v>
      </c>
      <c r="S110" s="134">
        <v>153.5</v>
      </c>
      <c r="T110" s="134">
        <v>148</v>
      </c>
      <c r="U110" s="134">
        <v>148.1</v>
      </c>
      <c r="V110" s="134">
        <v>147</v>
      </c>
      <c r="W110" s="134">
        <v>160.30000000000001</v>
      </c>
      <c r="X110" s="134">
        <v>160.1</v>
      </c>
      <c r="Y110" s="134">
        <v>157.80000000000001</v>
      </c>
      <c r="Z110" s="134">
        <v>162</v>
      </c>
      <c r="AA110" s="134">
        <v>169.5</v>
      </c>
      <c r="AB110" s="134">
        <v>175.6</v>
      </c>
      <c r="AC110" s="134">
        <v>188.5</v>
      </c>
      <c r="AD110" s="134">
        <v>175.5</v>
      </c>
      <c r="AE110" s="134">
        <v>175.9</v>
      </c>
      <c r="AF110" s="134">
        <v>162.4</v>
      </c>
      <c r="AG110" s="134">
        <v>141.80000000000001</v>
      </c>
      <c r="AH110" s="134">
        <v>131.6</v>
      </c>
      <c r="AI110" s="134">
        <v>135</v>
      </c>
      <c r="AJ110" s="134">
        <v>140.80000000000001</v>
      </c>
      <c r="AK110" s="134">
        <v>144.6</v>
      </c>
      <c r="AL110" s="134">
        <v>142.19999999999999</v>
      </c>
      <c r="AM110" s="134">
        <v>141.30000000000001</v>
      </c>
      <c r="AN110" s="134">
        <v>145.5</v>
      </c>
      <c r="AO110" s="134">
        <v>166.2</v>
      </c>
      <c r="AP110" s="134">
        <v>155.6</v>
      </c>
      <c r="AQ110" s="134">
        <v>147.1</v>
      </c>
      <c r="AR110" s="134">
        <v>139.19999999999999</v>
      </c>
      <c r="AS110" s="134">
        <v>139.19999999999999</v>
      </c>
      <c r="AT110" s="134">
        <v>156.9</v>
      </c>
      <c r="AU110" s="134">
        <v>158.30000000000001</v>
      </c>
      <c r="AV110" s="134">
        <v>152.19999999999999</v>
      </c>
      <c r="AW110" s="134">
        <v>151.30000000000001</v>
      </c>
      <c r="AX110" s="134">
        <v>150.19999999999999</v>
      </c>
      <c r="AY110" s="134">
        <v>151.4</v>
      </c>
      <c r="AZ110" s="134">
        <v>167.5</v>
      </c>
      <c r="BA110" s="134">
        <v>162.4</v>
      </c>
      <c r="BB110" s="134">
        <v>165.1</v>
      </c>
      <c r="BC110" s="134">
        <v>158.69999999999999</v>
      </c>
      <c r="BD110" s="134">
        <v>156.30000000000001</v>
      </c>
      <c r="BE110" s="134">
        <v>149.30000000000001</v>
      </c>
      <c r="BF110" s="134">
        <v>132.30000000000001</v>
      </c>
      <c r="BG110" s="134">
        <v>126.2</v>
      </c>
      <c r="BH110" s="134">
        <v>128.9</v>
      </c>
      <c r="BI110" s="134">
        <v>127.8</v>
      </c>
      <c r="BJ110" s="134">
        <v>126</v>
      </c>
      <c r="BK110" s="134">
        <v>124.9</v>
      </c>
      <c r="BL110" s="134">
        <v>126.8</v>
      </c>
      <c r="BM110" s="134">
        <v>123.4</v>
      </c>
      <c r="BN110" s="134">
        <v>121.2</v>
      </c>
      <c r="BO110" s="134">
        <v>121.6</v>
      </c>
      <c r="BP110" s="134">
        <v>122.8</v>
      </c>
      <c r="BQ110" s="134">
        <v>124.8</v>
      </c>
      <c r="BR110" s="134">
        <v>126</v>
      </c>
      <c r="BS110" s="134">
        <v>122.2</v>
      </c>
      <c r="BT110" s="134">
        <v>125.3</v>
      </c>
      <c r="BU110" s="134">
        <v>136.6</v>
      </c>
      <c r="BV110" s="134">
        <v>152.19999999999999</v>
      </c>
      <c r="BW110" s="134">
        <v>156</v>
      </c>
      <c r="BX110" s="134">
        <v>157.5</v>
      </c>
      <c r="BY110" s="134">
        <v>155.9</v>
      </c>
      <c r="BZ110" s="134">
        <v>153.1</v>
      </c>
      <c r="CA110" s="134">
        <v>150.1</v>
      </c>
      <c r="CB110" s="134">
        <v>147.1</v>
      </c>
      <c r="CC110" s="134">
        <v>142.9</v>
      </c>
      <c r="CD110" s="134">
        <v>140.19999999999999</v>
      </c>
      <c r="CE110" s="134">
        <v>141.6</v>
      </c>
      <c r="CF110" s="134">
        <v>143.9</v>
      </c>
      <c r="CG110" s="134">
        <v>151.5</v>
      </c>
      <c r="CH110" s="134">
        <v>159.80000000000001</v>
      </c>
      <c r="CI110" s="134">
        <v>157.5</v>
      </c>
      <c r="CJ110" s="134">
        <v>162.30000000000001</v>
      </c>
      <c r="CK110" s="134">
        <v>159.1</v>
      </c>
      <c r="CL110" s="134">
        <v>161.80000000000001</v>
      </c>
      <c r="CM110" s="134">
        <v>156.9</v>
      </c>
      <c r="CN110" s="134">
        <v>157.80000000000001</v>
      </c>
      <c r="CO110" s="134">
        <v>164.9</v>
      </c>
      <c r="CP110" s="134">
        <v>160.80000000000001</v>
      </c>
      <c r="CQ110" s="134">
        <v>161.80000000000001</v>
      </c>
      <c r="CR110" s="134">
        <v>172.5</v>
      </c>
      <c r="CS110" s="134">
        <v>181.8</v>
      </c>
      <c r="CT110" s="134">
        <v>171.6</v>
      </c>
      <c r="CU110" s="134">
        <v>157.19999999999999</v>
      </c>
      <c r="CV110" s="134">
        <v>156.5</v>
      </c>
      <c r="CW110" s="134">
        <v>164.1</v>
      </c>
      <c r="CX110" s="134">
        <v>164.1</v>
      </c>
      <c r="CY110" s="134">
        <v>160.9</v>
      </c>
      <c r="CZ110" s="134">
        <v>163.5</v>
      </c>
      <c r="DA110" s="134">
        <v>164.5</v>
      </c>
      <c r="DB110" s="134">
        <v>168.7</v>
      </c>
      <c r="DC110" s="134">
        <v>174.6</v>
      </c>
      <c r="DD110" s="134">
        <v>178.3</v>
      </c>
      <c r="DE110" s="134">
        <v>188</v>
      </c>
      <c r="DF110" s="134">
        <v>194.4</v>
      </c>
      <c r="DG110" s="134">
        <v>217.7</v>
      </c>
      <c r="DH110" s="134">
        <v>244.6</v>
      </c>
      <c r="DI110" s="134">
        <v>276.5</v>
      </c>
      <c r="DJ110" s="134">
        <v>282.60000000000002</v>
      </c>
      <c r="DK110" s="134">
        <v>299</v>
      </c>
      <c r="DL110" s="134">
        <v>358.4</v>
      </c>
      <c r="DM110" s="134">
        <v>337.1</v>
      </c>
      <c r="DN110" s="134">
        <v>230.6</v>
      </c>
      <c r="DO110" s="134">
        <v>234.6</v>
      </c>
      <c r="DP110" s="134">
        <v>258.10000000000002</v>
      </c>
      <c r="DQ110" s="134">
        <v>263.7</v>
      </c>
      <c r="DR110" s="134">
        <v>275.7</v>
      </c>
      <c r="DS110" s="134">
        <v>308.2</v>
      </c>
      <c r="DT110" s="134">
        <v>311.3</v>
      </c>
      <c r="DU110" s="134">
        <v>297.7</v>
      </c>
      <c r="DV110" s="134">
        <v>287.5</v>
      </c>
      <c r="DW110" s="134">
        <v>261.5</v>
      </c>
      <c r="DX110" s="134">
        <v>258.3</v>
      </c>
      <c r="DY110" s="134">
        <v>226.9</v>
      </c>
      <c r="DZ110" s="134">
        <v>208</v>
      </c>
      <c r="EA110" s="135">
        <v>235.2</v>
      </c>
      <c r="EB110" s="136">
        <v>234.6</v>
      </c>
      <c r="EC110" s="136">
        <v>237.9</v>
      </c>
      <c r="ED110" s="134">
        <v>234.6</v>
      </c>
      <c r="EE110" s="134">
        <v>225.8</v>
      </c>
      <c r="EF110" s="137">
        <v>228.2</v>
      </c>
      <c r="EG110" s="137">
        <v>224.8</v>
      </c>
      <c r="EH110" s="137">
        <v>221.5</v>
      </c>
      <c r="EI110" s="137">
        <v>219.8</v>
      </c>
      <c r="EJ110" s="136">
        <v>216.2</v>
      </c>
      <c r="EK110" s="136">
        <v>213.1</v>
      </c>
      <c r="EL110" s="147">
        <v>202.6</v>
      </c>
      <c r="EM110" s="147">
        <v>214.5</v>
      </c>
      <c r="EN110" s="147">
        <v>213.3</v>
      </c>
    </row>
    <row r="111" spans="1:144" ht="15" x14ac:dyDescent="0.25">
      <c r="A111" s="132" t="s">
        <v>1651</v>
      </c>
      <c r="B111" s="132" t="s">
        <v>1652</v>
      </c>
      <c r="C111" s="133">
        <v>1.9604299999999999</v>
      </c>
      <c r="D111" s="134">
        <v>110.9</v>
      </c>
      <c r="E111" s="134">
        <v>108.7</v>
      </c>
      <c r="F111" s="134">
        <v>105.2</v>
      </c>
      <c r="G111" s="134">
        <v>107.1</v>
      </c>
      <c r="H111" s="134">
        <v>106.3</v>
      </c>
      <c r="I111" s="134">
        <v>107.6</v>
      </c>
      <c r="J111" s="134">
        <v>111.1</v>
      </c>
      <c r="K111" s="134">
        <v>111.3</v>
      </c>
      <c r="L111" s="134">
        <v>113.3</v>
      </c>
      <c r="M111" s="134">
        <v>116.3</v>
      </c>
      <c r="N111" s="134">
        <v>122.5</v>
      </c>
      <c r="O111" s="134">
        <v>123.8</v>
      </c>
      <c r="P111" s="134">
        <v>122.6</v>
      </c>
      <c r="Q111" s="134">
        <v>122.1</v>
      </c>
      <c r="R111" s="134">
        <v>123.7</v>
      </c>
      <c r="S111" s="134">
        <v>121.8</v>
      </c>
      <c r="T111" s="134">
        <v>113.5</v>
      </c>
      <c r="U111" s="134">
        <v>115.4</v>
      </c>
      <c r="V111" s="134">
        <v>112.5</v>
      </c>
      <c r="W111" s="134">
        <v>105.7</v>
      </c>
      <c r="X111" s="134">
        <v>105</v>
      </c>
      <c r="Y111" s="134">
        <v>108</v>
      </c>
      <c r="Z111" s="134">
        <v>109.7</v>
      </c>
      <c r="AA111" s="134">
        <v>111.3</v>
      </c>
      <c r="AB111" s="134">
        <v>108.5</v>
      </c>
      <c r="AC111" s="134">
        <v>107.4</v>
      </c>
      <c r="AD111" s="134">
        <v>108.1</v>
      </c>
      <c r="AE111" s="134">
        <v>108.1</v>
      </c>
      <c r="AF111" s="134">
        <v>108.4</v>
      </c>
      <c r="AG111" s="134">
        <v>110.9</v>
      </c>
      <c r="AH111" s="134">
        <v>110.7</v>
      </c>
      <c r="AI111" s="134">
        <v>110.4</v>
      </c>
      <c r="AJ111" s="134">
        <v>110</v>
      </c>
      <c r="AK111" s="134">
        <v>110.1</v>
      </c>
      <c r="AL111" s="134">
        <v>108.3</v>
      </c>
      <c r="AM111" s="134">
        <v>109.5</v>
      </c>
      <c r="AN111" s="134">
        <v>108.1</v>
      </c>
      <c r="AO111" s="134">
        <v>108.7</v>
      </c>
      <c r="AP111" s="134">
        <v>110.3</v>
      </c>
      <c r="AQ111" s="134">
        <v>111.6</v>
      </c>
      <c r="AR111" s="134">
        <v>114.6</v>
      </c>
      <c r="AS111" s="134">
        <v>114.6</v>
      </c>
      <c r="AT111" s="134">
        <v>115.3</v>
      </c>
      <c r="AU111" s="134">
        <v>115.8</v>
      </c>
      <c r="AV111" s="134">
        <v>115.8</v>
      </c>
      <c r="AW111" s="134">
        <v>114.6</v>
      </c>
      <c r="AX111" s="134">
        <v>113.3</v>
      </c>
      <c r="AY111" s="134">
        <v>114.6</v>
      </c>
      <c r="AZ111" s="134">
        <v>115.2</v>
      </c>
      <c r="BA111" s="134">
        <v>113.6</v>
      </c>
      <c r="BB111" s="134">
        <v>116.1</v>
      </c>
      <c r="BC111" s="134">
        <v>117.1</v>
      </c>
      <c r="BD111" s="134">
        <v>114.8</v>
      </c>
      <c r="BE111" s="134">
        <v>113.5</v>
      </c>
      <c r="BF111" s="134">
        <v>113.8</v>
      </c>
      <c r="BG111" s="134">
        <v>113.5</v>
      </c>
      <c r="BH111" s="134">
        <v>114.2</v>
      </c>
      <c r="BI111" s="134">
        <v>115</v>
      </c>
      <c r="BJ111" s="134">
        <v>116.5</v>
      </c>
      <c r="BK111" s="134">
        <v>115</v>
      </c>
      <c r="BL111" s="134">
        <v>114.7</v>
      </c>
      <c r="BM111" s="134">
        <v>112.9</v>
      </c>
      <c r="BN111" s="134">
        <v>112</v>
      </c>
      <c r="BO111" s="134">
        <v>114</v>
      </c>
      <c r="BP111" s="134">
        <v>114.3</v>
      </c>
      <c r="BQ111" s="134">
        <v>113.9</v>
      </c>
      <c r="BR111" s="134">
        <v>112.1</v>
      </c>
      <c r="BS111" s="134">
        <v>108.8</v>
      </c>
      <c r="BT111" s="134">
        <v>106.6</v>
      </c>
      <c r="BU111" s="134">
        <v>106.6</v>
      </c>
      <c r="BV111" s="134">
        <v>107.3</v>
      </c>
      <c r="BW111" s="134">
        <v>107.6</v>
      </c>
      <c r="BX111" s="134">
        <v>109.8</v>
      </c>
      <c r="BY111" s="134">
        <v>109.4</v>
      </c>
      <c r="BZ111" s="134">
        <v>110.6</v>
      </c>
      <c r="CA111" s="134">
        <v>109.6</v>
      </c>
      <c r="CB111" s="134">
        <v>108.7</v>
      </c>
      <c r="CC111" s="134">
        <v>108.7</v>
      </c>
      <c r="CD111" s="134">
        <v>108.1</v>
      </c>
      <c r="CE111" s="134">
        <v>108.1</v>
      </c>
      <c r="CF111" s="134">
        <v>107.8</v>
      </c>
      <c r="CG111" s="134">
        <v>102.9</v>
      </c>
      <c r="CH111" s="134">
        <v>102</v>
      </c>
      <c r="CI111" s="134">
        <v>102.3</v>
      </c>
      <c r="CJ111" s="134">
        <v>102.8</v>
      </c>
      <c r="CK111" s="134">
        <v>103</v>
      </c>
      <c r="CL111" s="134">
        <v>106.1</v>
      </c>
      <c r="CM111" s="134">
        <v>106.6</v>
      </c>
      <c r="CN111" s="134">
        <v>105.8</v>
      </c>
      <c r="CO111" s="134">
        <v>104.2</v>
      </c>
      <c r="CP111" s="134">
        <v>103.1</v>
      </c>
      <c r="CQ111" s="134">
        <v>104.1</v>
      </c>
      <c r="CR111" s="134">
        <v>105.4</v>
      </c>
      <c r="CS111" s="134">
        <v>105.8</v>
      </c>
      <c r="CT111" s="134">
        <v>105.4</v>
      </c>
      <c r="CU111" s="134">
        <v>105</v>
      </c>
      <c r="CV111" s="134">
        <v>105</v>
      </c>
      <c r="CW111" s="134">
        <v>103.8</v>
      </c>
      <c r="CX111" s="134">
        <v>103.8</v>
      </c>
      <c r="CY111" s="134">
        <v>104.8</v>
      </c>
      <c r="CZ111" s="134">
        <v>104.8</v>
      </c>
      <c r="DA111" s="134">
        <v>104.6</v>
      </c>
      <c r="DB111" s="134">
        <v>109.8</v>
      </c>
      <c r="DC111" s="134">
        <v>114</v>
      </c>
      <c r="DD111" s="134">
        <v>113.8</v>
      </c>
      <c r="DE111" s="134">
        <v>114.2</v>
      </c>
      <c r="DF111" s="134">
        <v>113.9</v>
      </c>
      <c r="DG111" s="134">
        <v>115.2</v>
      </c>
      <c r="DH111" s="134">
        <v>115.5</v>
      </c>
      <c r="DI111" s="134">
        <v>115.8</v>
      </c>
      <c r="DJ111" s="134">
        <v>115.9</v>
      </c>
      <c r="DK111" s="134">
        <v>116.3</v>
      </c>
      <c r="DL111" s="134">
        <v>118.2</v>
      </c>
      <c r="DM111" s="134">
        <v>119.8</v>
      </c>
      <c r="DN111" s="134">
        <v>119.9</v>
      </c>
      <c r="DO111" s="134">
        <v>121</v>
      </c>
      <c r="DP111" s="134">
        <v>123.8</v>
      </c>
      <c r="DQ111" s="134">
        <v>122.3</v>
      </c>
      <c r="DR111" s="134">
        <v>123.3</v>
      </c>
      <c r="DS111" s="134">
        <v>126.7</v>
      </c>
      <c r="DT111" s="134">
        <v>127.3</v>
      </c>
      <c r="DU111" s="134">
        <v>127.7</v>
      </c>
      <c r="DV111" s="134">
        <v>128.6</v>
      </c>
      <c r="DW111" s="134">
        <v>129.5</v>
      </c>
      <c r="DX111" s="134">
        <v>129.80000000000001</v>
      </c>
      <c r="DY111" s="134">
        <v>128</v>
      </c>
      <c r="DZ111" s="134">
        <v>131.1</v>
      </c>
      <c r="EA111" s="135">
        <v>131.30000000000001</v>
      </c>
      <c r="EB111" s="136">
        <v>134.4</v>
      </c>
      <c r="EC111" s="136">
        <v>136.6</v>
      </c>
      <c r="ED111" s="134">
        <v>135</v>
      </c>
      <c r="EE111" s="134">
        <v>135.19999999999999</v>
      </c>
      <c r="EF111" s="137">
        <v>135.6</v>
      </c>
      <c r="EG111" s="137">
        <v>133.5</v>
      </c>
      <c r="EH111" s="137">
        <v>132</v>
      </c>
      <c r="EI111" s="137">
        <v>134.80000000000001</v>
      </c>
      <c r="EJ111" s="136">
        <v>135.1</v>
      </c>
      <c r="EK111" s="136">
        <v>136.9</v>
      </c>
      <c r="EL111" s="147">
        <v>138.80000000000001</v>
      </c>
      <c r="EM111" s="147">
        <v>134.80000000000001</v>
      </c>
      <c r="EN111" s="147">
        <v>134.30000000000001</v>
      </c>
    </row>
    <row r="112" spans="1:144" ht="15" x14ac:dyDescent="0.25">
      <c r="A112" s="132" t="s">
        <v>1653</v>
      </c>
      <c r="B112" s="132" t="s">
        <v>1654</v>
      </c>
      <c r="C112" s="133">
        <v>3.0620000000000001E-2</v>
      </c>
      <c r="D112" s="134">
        <v>102.8</v>
      </c>
      <c r="E112" s="134">
        <v>99.8</v>
      </c>
      <c r="F112" s="134">
        <v>101.2</v>
      </c>
      <c r="G112" s="134">
        <v>103.3</v>
      </c>
      <c r="H112" s="134">
        <v>103.6</v>
      </c>
      <c r="I112" s="134">
        <v>103.5</v>
      </c>
      <c r="J112" s="134">
        <v>103.7</v>
      </c>
      <c r="K112" s="134">
        <v>103.7</v>
      </c>
      <c r="L112" s="134">
        <v>103.6</v>
      </c>
      <c r="M112" s="134">
        <v>103.5</v>
      </c>
      <c r="N112" s="134">
        <v>104</v>
      </c>
      <c r="O112" s="134">
        <v>104.3</v>
      </c>
      <c r="P112" s="134">
        <v>104.1</v>
      </c>
      <c r="Q112" s="134">
        <v>104.1</v>
      </c>
      <c r="R112" s="134">
        <v>105</v>
      </c>
      <c r="S112" s="134">
        <v>105.5</v>
      </c>
      <c r="T112" s="134">
        <v>105.5</v>
      </c>
      <c r="U112" s="134">
        <v>111.1</v>
      </c>
      <c r="V112" s="134">
        <v>111.1</v>
      </c>
      <c r="W112" s="134">
        <v>117</v>
      </c>
      <c r="X112" s="134">
        <v>109.1</v>
      </c>
      <c r="Y112" s="134">
        <v>108.8</v>
      </c>
      <c r="Z112" s="134">
        <v>108.4</v>
      </c>
      <c r="AA112" s="134">
        <v>108.4</v>
      </c>
      <c r="AB112" s="134">
        <v>108.4</v>
      </c>
      <c r="AC112" s="134">
        <v>108.4</v>
      </c>
      <c r="AD112" s="134">
        <v>108.8</v>
      </c>
      <c r="AE112" s="134">
        <v>108.8</v>
      </c>
      <c r="AF112" s="134">
        <v>107.7</v>
      </c>
      <c r="AG112" s="134">
        <v>108.4</v>
      </c>
      <c r="AH112" s="134">
        <v>108.6</v>
      </c>
      <c r="AI112" s="134">
        <v>108.4</v>
      </c>
      <c r="AJ112" s="134">
        <v>108.4</v>
      </c>
      <c r="AK112" s="134">
        <v>108.6</v>
      </c>
      <c r="AL112" s="134">
        <v>108.5</v>
      </c>
      <c r="AM112" s="134">
        <v>108.5</v>
      </c>
      <c r="AN112" s="134">
        <v>108.5</v>
      </c>
      <c r="AO112" s="134">
        <v>108.5</v>
      </c>
      <c r="AP112" s="134">
        <v>108.5</v>
      </c>
      <c r="AQ112" s="134">
        <v>108.5</v>
      </c>
      <c r="AR112" s="134">
        <v>108.5</v>
      </c>
      <c r="AS112" s="134">
        <v>108.5</v>
      </c>
      <c r="AT112" s="134">
        <v>108.5</v>
      </c>
      <c r="AU112" s="134">
        <v>108.5</v>
      </c>
      <c r="AV112" s="134">
        <v>108.5</v>
      </c>
      <c r="AW112" s="134">
        <v>108.5</v>
      </c>
      <c r="AX112" s="134">
        <v>108.5</v>
      </c>
      <c r="AY112" s="134">
        <v>108.5</v>
      </c>
      <c r="AZ112" s="134">
        <v>109.1</v>
      </c>
      <c r="BA112" s="134">
        <v>110.4</v>
      </c>
      <c r="BB112" s="134">
        <v>110.4</v>
      </c>
      <c r="BC112" s="134">
        <v>105.6</v>
      </c>
      <c r="BD112" s="134">
        <v>97.5</v>
      </c>
      <c r="BE112" s="134">
        <v>96.9</v>
      </c>
      <c r="BF112" s="134">
        <v>96</v>
      </c>
      <c r="BG112" s="134">
        <v>96.7</v>
      </c>
      <c r="BH112" s="134">
        <v>96.8</v>
      </c>
      <c r="BI112" s="134">
        <v>95.9</v>
      </c>
      <c r="BJ112" s="134">
        <v>95.7</v>
      </c>
      <c r="BK112" s="134">
        <v>96.1</v>
      </c>
      <c r="BL112" s="134">
        <v>96.4</v>
      </c>
      <c r="BM112" s="134">
        <v>96.3</v>
      </c>
      <c r="BN112" s="134">
        <v>96.1</v>
      </c>
      <c r="BO112" s="134">
        <v>96.4</v>
      </c>
      <c r="BP112" s="134">
        <v>95.1</v>
      </c>
      <c r="BQ112" s="134">
        <v>95.3</v>
      </c>
      <c r="BR112" s="134">
        <v>94</v>
      </c>
      <c r="BS112" s="134">
        <v>94.5</v>
      </c>
      <c r="BT112" s="134">
        <v>101.2</v>
      </c>
      <c r="BU112" s="134">
        <v>102</v>
      </c>
      <c r="BV112" s="134">
        <v>112.3</v>
      </c>
      <c r="BW112" s="134">
        <v>118</v>
      </c>
      <c r="BX112" s="134">
        <v>116.4</v>
      </c>
      <c r="BY112" s="134">
        <v>114.9</v>
      </c>
      <c r="BZ112" s="134">
        <v>116.6</v>
      </c>
      <c r="CA112" s="134">
        <v>116.6</v>
      </c>
      <c r="CB112" s="134">
        <v>115.2</v>
      </c>
      <c r="CC112" s="134">
        <v>110.1</v>
      </c>
      <c r="CD112" s="134">
        <v>106.9</v>
      </c>
      <c r="CE112" s="134">
        <v>108.6</v>
      </c>
      <c r="CF112" s="134">
        <v>109.2</v>
      </c>
      <c r="CG112" s="134">
        <v>110.4</v>
      </c>
      <c r="CH112" s="134">
        <v>110.5</v>
      </c>
      <c r="CI112" s="134">
        <v>111.3</v>
      </c>
      <c r="CJ112" s="134">
        <v>111.5</v>
      </c>
      <c r="CK112" s="134">
        <v>115.2</v>
      </c>
      <c r="CL112" s="134">
        <v>117.3</v>
      </c>
      <c r="CM112" s="134">
        <v>120</v>
      </c>
      <c r="CN112" s="134">
        <v>114.7</v>
      </c>
      <c r="CO112" s="134">
        <v>110.4</v>
      </c>
      <c r="CP112" s="134">
        <v>108.6</v>
      </c>
      <c r="CQ112" s="134">
        <v>111.2</v>
      </c>
      <c r="CR112" s="134">
        <v>110.2</v>
      </c>
      <c r="CS112" s="134">
        <v>111.5</v>
      </c>
      <c r="CT112" s="134">
        <v>111.5</v>
      </c>
      <c r="CU112" s="134">
        <v>109.8</v>
      </c>
      <c r="CV112" s="134">
        <v>110.6</v>
      </c>
      <c r="CW112" s="134">
        <v>110</v>
      </c>
      <c r="CX112" s="134">
        <v>111.9</v>
      </c>
      <c r="CY112" s="134">
        <v>113.5</v>
      </c>
      <c r="CZ112" s="134">
        <v>114.8</v>
      </c>
      <c r="DA112" s="134">
        <v>113.2</v>
      </c>
      <c r="DB112" s="134">
        <v>104.2</v>
      </c>
      <c r="DC112" s="134">
        <v>103.8</v>
      </c>
      <c r="DD112" s="134">
        <v>106.1</v>
      </c>
      <c r="DE112" s="134">
        <v>105</v>
      </c>
      <c r="DF112" s="134">
        <v>103.5</v>
      </c>
      <c r="DG112" s="134">
        <v>104.4</v>
      </c>
      <c r="DH112" s="134">
        <v>99.6</v>
      </c>
      <c r="DI112" s="134">
        <v>98.7</v>
      </c>
      <c r="DJ112" s="134">
        <v>96.4</v>
      </c>
      <c r="DK112" s="134">
        <v>99.5</v>
      </c>
      <c r="DL112" s="134">
        <v>105.6</v>
      </c>
      <c r="DM112" s="134">
        <v>105.8</v>
      </c>
      <c r="DN112" s="134">
        <v>102.1</v>
      </c>
      <c r="DO112" s="134">
        <v>99.7</v>
      </c>
      <c r="DP112" s="134">
        <v>101.2</v>
      </c>
      <c r="DQ112" s="134">
        <v>102.3</v>
      </c>
      <c r="DR112" s="134">
        <v>103.8</v>
      </c>
      <c r="DS112" s="134">
        <v>105</v>
      </c>
      <c r="DT112" s="134">
        <v>104.3</v>
      </c>
      <c r="DU112" s="134">
        <v>104.3</v>
      </c>
      <c r="DV112" s="134">
        <v>105</v>
      </c>
      <c r="DW112" s="134">
        <v>106.2</v>
      </c>
      <c r="DX112" s="134">
        <v>104.5</v>
      </c>
      <c r="DY112" s="134">
        <v>100.6</v>
      </c>
      <c r="DZ112" s="134">
        <v>101.2</v>
      </c>
      <c r="EA112" s="135">
        <v>103</v>
      </c>
      <c r="EB112" s="136">
        <v>103.3</v>
      </c>
      <c r="EC112" s="136">
        <v>101.2</v>
      </c>
      <c r="ED112" s="134">
        <v>99.9</v>
      </c>
      <c r="EE112" s="134">
        <v>99.7</v>
      </c>
      <c r="EF112" s="137">
        <v>99.1</v>
      </c>
      <c r="EG112" s="137">
        <v>99.4</v>
      </c>
      <c r="EH112" s="137">
        <v>99.8</v>
      </c>
      <c r="EI112" s="137">
        <v>101.2</v>
      </c>
      <c r="EJ112" s="136">
        <v>102.1</v>
      </c>
      <c r="EK112" s="136">
        <v>103.8</v>
      </c>
      <c r="EL112" s="147">
        <v>104.5</v>
      </c>
      <c r="EM112" s="147">
        <v>104.8</v>
      </c>
      <c r="EN112" s="147">
        <v>103</v>
      </c>
    </row>
    <row r="113" spans="1:144" ht="15" x14ac:dyDescent="0.25">
      <c r="A113" s="132" t="s">
        <v>1655</v>
      </c>
      <c r="B113" s="132" t="s">
        <v>1656</v>
      </c>
      <c r="C113" s="133">
        <v>2.29E-2</v>
      </c>
      <c r="D113" s="134">
        <v>96</v>
      </c>
      <c r="E113" s="134">
        <v>96</v>
      </c>
      <c r="F113" s="134">
        <v>96</v>
      </c>
      <c r="G113" s="134">
        <v>96</v>
      </c>
      <c r="H113" s="134">
        <v>96</v>
      </c>
      <c r="I113" s="134">
        <v>103.5</v>
      </c>
      <c r="J113" s="134">
        <v>96</v>
      </c>
      <c r="K113" s="134">
        <v>96</v>
      </c>
      <c r="L113" s="134">
        <v>96</v>
      </c>
      <c r="M113" s="134">
        <v>96</v>
      </c>
      <c r="N113" s="134">
        <v>96</v>
      </c>
      <c r="O113" s="134">
        <v>96</v>
      </c>
      <c r="P113" s="134">
        <v>96</v>
      </c>
      <c r="Q113" s="134">
        <v>96</v>
      </c>
      <c r="R113" s="134">
        <v>94.7</v>
      </c>
      <c r="S113" s="134">
        <v>96</v>
      </c>
      <c r="T113" s="134">
        <v>100.7</v>
      </c>
      <c r="U113" s="134">
        <v>105.2</v>
      </c>
      <c r="V113" s="134">
        <v>106</v>
      </c>
      <c r="W113" s="134">
        <v>106.9</v>
      </c>
      <c r="X113" s="134">
        <v>106.9</v>
      </c>
      <c r="Y113" s="134">
        <v>106.9</v>
      </c>
      <c r="Z113" s="134">
        <v>106.9</v>
      </c>
      <c r="AA113" s="134">
        <v>106.9</v>
      </c>
      <c r="AB113" s="134">
        <v>106.9</v>
      </c>
      <c r="AC113" s="134">
        <v>110</v>
      </c>
      <c r="AD113" s="134">
        <v>110</v>
      </c>
      <c r="AE113" s="134">
        <v>110</v>
      </c>
      <c r="AF113" s="134">
        <v>110</v>
      </c>
      <c r="AG113" s="134">
        <v>110</v>
      </c>
      <c r="AH113" s="134">
        <v>111.7</v>
      </c>
      <c r="AI113" s="134">
        <v>111.7</v>
      </c>
      <c r="AJ113" s="134">
        <v>111.7</v>
      </c>
      <c r="AK113" s="134">
        <v>110.1</v>
      </c>
      <c r="AL113" s="134">
        <v>110.1</v>
      </c>
      <c r="AM113" s="134">
        <v>110.1</v>
      </c>
      <c r="AN113" s="134">
        <v>110.2</v>
      </c>
      <c r="AO113" s="134">
        <v>111.6</v>
      </c>
      <c r="AP113" s="134">
        <v>110.2</v>
      </c>
      <c r="AQ113" s="134">
        <v>110.2</v>
      </c>
      <c r="AR113" s="134">
        <v>112.5</v>
      </c>
      <c r="AS113" s="134">
        <v>112.5</v>
      </c>
      <c r="AT113" s="134">
        <v>112.5</v>
      </c>
      <c r="AU113" s="134">
        <v>112.5</v>
      </c>
      <c r="AV113" s="134">
        <v>112.5</v>
      </c>
      <c r="AW113" s="134">
        <v>112.5</v>
      </c>
      <c r="AX113" s="134">
        <v>112.5</v>
      </c>
      <c r="AY113" s="134">
        <v>112.5</v>
      </c>
      <c r="AZ113" s="134">
        <v>114.8</v>
      </c>
      <c r="BA113" s="134">
        <v>114.8</v>
      </c>
      <c r="BB113" s="134">
        <v>114.8</v>
      </c>
      <c r="BC113" s="134">
        <v>114.4</v>
      </c>
      <c r="BD113" s="134">
        <v>113.9</v>
      </c>
      <c r="BE113" s="134">
        <v>113.6</v>
      </c>
      <c r="BF113" s="134">
        <v>113.5</v>
      </c>
      <c r="BG113" s="134">
        <v>115.2</v>
      </c>
      <c r="BH113" s="134">
        <v>115.2</v>
      </c>
      <c r="BI113" s="134">
        <v>115</v>
      </c>
      <c r="BJ113" s="134">
        <v>114.9</v>
      </c>
      <c r="BK113" s="134">
        <v>113.6</v>
      </c>
      <c r="BL113" s="134">
        <v>113.9</v>
      </c>
      <c r="BM113" s="134">
        <v>113.9</v>
      </c>
      <c r="BN113" s="134">
        <v>113.9</v>
      </c>
      <c r="BO113" s="134">
        <v>113.9</v>
      </c>
      <c r="BP113" s="134">
        <v>114.9</v>
      </c>
      <c r="BQ113" s="134">
        <v>111.3</v>
      </c>
      <c r="BR113" s="134">
        <v>111.3</v>
      </c>
      <c r="BS113" s="134">
        <v>112.3</v>
      </c>
      <c r="BT113" s="134">
        <v>113.5</v>
      </c>
      <c r="BU113" s="134">
        <v>110.8</v>
      </c>
      <c r="BV113" s="134">
        <v>108.6</v>
      </c>
      <c r="BW113" s="134">
        <v>108.5</v>
      </c>
      <c r="BX113" s="134">
        <v>109.4</v>
      </c>
      <c r="BY113" s="134">
        <v>109.9</v>
      </c>
      <c r="BZ113" s="134">
        <v>110.3</v>
      </c>
      <c r="CA113" s="134">
        <v>110.3</v>
      </c>
      <c r="CB113" s="134">
        <v>112.1</v>
      </c>
      <c r="CC113" s="134">
        <v>106.5</v>
      </c>
      <c r="CD113" s="134">
        <v>97.6</v>
      </c>
      <c r="CE113" s="134">
        <v>99.4</v>
      </c>
      <c r="CF113" s="134">
        <v>101.3</v>
      </c>
      <c r="CG113" s="134">
        <v>102.5</v>
      </c>
      <c r="CH113" s="134">
        <v>100.4</v>
      </c>
      <c r="CI113" s="134">
        <v>102.1</v>
      </c>
      <c r="CJ113" s="134">
        <v>103.1</v>
      </c>
      <c r="CK113" s="134">
        <v>100</v>
      </c>
      <c r="CL113" s="134">
        <v>99.8</v>
      </c>
      <c r="CM113" s="134">
        <v>101.7</v>
      </c>
      <c r="CN113" s="134">
        <v>101.9</v>
      </c>
      <c r="CO113" s="134">
        <v>98.8</v>
      </c>
      <c r="CP113" s="134">
        <v>96</v>
      </c>
      <c r="CQ113" s="134">
        <v>96</v>
      </c>
      <c r="CR113" s="134">
        <v>96.5</v>
      </c>
      <c r="CS113" s="134">
        <v>96</v>
      </c>
      <c r="CT113" s="134">
        <v>96.9</v>
      </c>
      <c r="CU113" s="134">
        <v>100.2</v>
      </c>
      <c r="CV113" s="134">
        <v>99.3</v>
      </c>
      <c r="CW113" s="134">
        <v>98.4</v>
      </c>
      <c r="CX113" s="134">
        <v>100</v>
      </c>
      <c r="CY113" s="134">
        <v>102</v>
      </c>
      <c r="CZ113" s="134">
        <v>102.2</v>
      </c>
      <c r="DA113" s="134">
        <v>99.8</v>
      </c>
      <c r="DB113" s="134">
        <v>97.2</v>
      </c>
      <c r="DC113" s="134">
        <v>94.9</v>
      </c>
      <c r="DD113" s="134">
        <v>96.7</v>
      </c>
      <c r="DE113" s="134">
        <v>96.6</v>
      </c>
      <c r="DF113" s="134">
        <v>98</v>
      </c>
      <c r="DG113" s="134">
        <v>97.9</v>
      </c>
      <c r="DH113" s="134">
        <v>92.5</v>
      </c>
      <c r="DI113" s="134">
        <v>90.5</v>
      </c>
      <c r="DJ113" s="134">
        <v>89</v>
      </c>
      <c r="DK113" s="134">
        <v>90.7</v>
      </c>
      <c r="DL113" s="134">
        <v>91.2</v>
      </c>
      <c r="DM113" s="134">
        <v>90.4</v>
      </c>
      <c r="DN113" s="134">
        <v>88.5</v>
      </c>
      <c r="DO113" s="134">
        <v>87.7</v>
      </c>
      <c r="DP113" s="134">
        <v>90.1</v>
      </c>
      <c r="DQ113" s="134">
        <v>91.8</v>
      </c>
      <c r="DR113" s="134">
        <v>91.8</v>
      </c>
      <c r="DS113" s="134">
        <v>91.6</v>
      </c>
      <c r="DT113" s="134">
        <v>91.6</v>
      </c>
      <c r="DU113" s="134">
        <v>91.1</v>
      </c>
      <c r="DV113" s="134">
        <v>90.9</v>
      </c>
      <c r="DW113" s="134">
        <v>91.4</v>
      </c>
      <c r="DX113" s="134">
        <v>91.7</v>
      </c>
      <c r="DY113" s="134">
        <v>91.4</v>
      </c>
      <c r="DZ113" s="134">
        <v>92.8</v>
      </c>
      <c r="EA113" s="135">
        <v>93.2</v>
      </c>
      <c r="EB113" s="136">
        <v>92.3</v>
      </c>
      <c r="EC113" s="136">
        <v>92.2</v>
      </c>
      <c r="ED113" s="134">
        <v>91.4</v>
      </c>
      <c r="EE113" s="134">
        <v>91.7</v>
      </c>
      <c r="EF113" s="137">
        <v>91.6</v>
      </c>
      <c r="EG113" s="137">
        <v>89.7</v>
      </c>
      <c r="EH113" s="137">
        <v>88.8</v>
      </c>
      <c r="EI113" s="137">
        <v>90.7</v>
      </c>
      <c r="EJ113" s="136">
        <v>91.9</v>
      </c>
      <c r="EK113" s="136">
        <v>93.9</v>
      </c>
      <c r="EL113" s="147">
        <v>94.6</v>
      </c>
      <c r="EM113" s="147">
        <v>95.1</v>
      </c>
      <c r="EN113" s="147">
        <v>93.4</v>
      </c>
    </row>
    <row r="114" spans="1:144" ht="15" x14ac:dyDescent="0.25">
      <c r="A114" s="132" t="s">
        <v>1657</v>
      </c>
      <c r="B114" s="132" t="s">
        <v>1658</v>
      </c>
      <c r="C114" s="133">
        <v>4.1799999999999997E-3</v>
      </c>
      <c r="D114" s="134">
        <v>100</v>
      </c>
      <c r="E114" s="134">
        <v>100</v>
      </c>
      <c r="F114" s="134">
        <v>100</v>
      </c>
      <c r="G114" s="134">
        <v>100</v>
      </c>
      <c r="H114" s="134">
        <v>100</v>
      </c>
      <c r="I114" s="134">
        <v>100</v>
      </c>
      <c r="J114" s="134">
        <v>100</v>
      </c>
      <c r="K114" s="134">
        <v>100</v>
      </c>
      <c r="L114" s="134">
        <v>100</v>
      </c>
      <c r="M114" s="134">
        <v>100</v>
      </c>
      <c r="N114" s="134">
        <v>100</v>
      </c>
      <c r="O114" s="134">
        <v>100</v>
      </c>
      <c r="P114" s="134">
        <v>100</v>
      </c>
      <c r="Q114" s="134">
        <v>100</v>
      </c>
      <c r="R114" s="134">
        <v>100</v>
      </c>
      <c r="S114" s="134">
        <v>100</v>
      </c>
      <c r="T114" s="134">
        <v>100</v>
      </c>
      <c r="U114" s="134">
        <v>100</v>
      </c>
      <c r="V114" s="134">
        <v>100</v>
      </c>
      <c r="W114" s="134">
        <v>100</v>
      </c>
      <c r="X114" s="134">
        <v>100</v>
      </c>
      <c r="Y114" s="134">
        <v>100</v>
      </c>
      <c r="Z114" s="134">
        <v>100</v>
      </c>
      <c r="AA114" s="134">
        <v>100</v>
      </c>
      <c r="AB114" s="134">
        <v>100</v>
      </c>
      <c r="AC114" s="134">
        <v>100</v>
      </c>
      <c r="AD114" s="134">
        <v>100</v>
      </c>
      <c r="AE114" s="134">
        <v>100</v>
      </c>
      <c r="AF114" s="134">
        <v>100</v>
      </c>
      <c r="AG114" s="134">
        <v>100</v>
      </c>
      <c r="AH114" s="134">
        <v>100</v>
      </c>
      <c r="AI114" s="134">
        <v>100</v>
      </c>
      <c r="AJ114" s="134">
        <v>100</v>
      </c>
      <c r="AK114" s="134">
        <v>100</v>
      </c>
      <c r="AL114" s="134">
        <v>100</v>
      </c>
      <c r="AM114" s="134">
        <v>100</v>
      </c>
      <c r="AN114" s="134">
        <v>100</v>
      </c>
      <c r="AO114" s="134">
        <v>100</v>
      </c>
      <c r="AP114" s="134">
        <v>100</v>
      </c>
      <c r="AQ114" s="134">
        <v>100</v>
      </c>
      <c r="AR114" s="134">
        <v>100</v>
      </c>
      <c r="AS114" s="134">
        <v>100</v>
      </c>
      <c r="AT114" s="134">
        <v>100</v>
      </c>
      <c r="AU114" s="134">
        <v>100</v>
      </c>
      <c r="AV114" s="134">
        <v>100</v>
      </c>
      <c r="AW114" s="134">
        <v>100</v>
      </c>
      <c r="AX114" s="134">
        <v>100</v>
      </c>
      <c r="AY114" s="134">
        <v>100</v>
      </c>
      <c r="AZ114" s="134">
        <v>100</v>
      </c>
      <c r="BA114" s="134">
        <v>100</v>
      </c>
      <c r="BB114" s="134">
        <v>100</v>
      </c>
      <c r="BC114" s="134">
        <v>100</v>
      </c>
      <c r="BD114" s="134">
        <v>100</v>
      </c>
      <c r="BE114" s="134">
        <v>100</v>
      </c>
      <c r="BF114" s="134">
        <v>100</v>
      </c>
      <c r="BG114" s="134">
        <v>100</v>
      </c>
      <c r="BH114" s="134">
        <v>100</v>
      </c>
      <c r="BI114" s="134">
        <v>100</v>
      </c>
      <c r="BJ114" s="134">
        <v>100</v>
      </c>
      <c r="BK114" s="134">
        <v>100</v>
      </c>
      <c r="BL114" s="134">
        <v>100</v>
      </c>
      <c r="BM114" s="134">
        <v>100</v>
      </c>
      <c r="BN114" s="134">
        <v>100</v>
      </c>
      <c r="BO114" s="134">
        <v>100</v>
      </c>
      <c r="BP114" s="134">
        <v>100</v>
      </c>
      <c r="BQ114" s="134">
        <v>65.5</v>
      </c>
      <c r="BR114" s="134">
        <v>65.5</v>
      </c>
      <c r="BS114" s="134">
        <v>65.5</v>
      </c>
      <c r="BT114" s="134">
        <v>65.5</v>
      </c>
      <c r="BU114" s="134">
        <v>65.5</v>
      </c>
      <c r="BV114" s="134">
        <v>65.5</v>
      </c>
      <c r="BW114" s="134">
        <v>65.5</v>
      </c>
      <c r="BX114" s="134">
        <v>65.5</v>
      </c>
      <c r="BY114" s="134">
        <v>65.5</v>
      </c>
      <c r="BZ114" s="134">
        <v>65.5</v>
      </c>
      <c r="CA114" s="134">
        <v>65.5</v>
      </c>
      <c r="CB114" s="134">
        <v>65.5</v>
      </c>
      <c r="CC114" s="134">
        <v>65.5</v>
      </c>
      <c r="CD114" s="134">
        <v>65.5</v>
      </c>
      <c r="CE114" s="134">
        <v>65.5</v>
      </c>
      <c r="CF114" s="134">
        <v>65.5</v>
      </c>
      <c r="CG114" s="134">
        <v>65.5</v>
      </c>
      <c r="CH114" s="134">
        <v>73.3</v>
      </c>
      <c r="CI114" s="134">
        <v>73.3</v>
      </c>
      <c r="CJ114" s="134">
        <v>73.3</v>
      </c>
      <c r="CK114" s="134">
        <v>73.3</v>
      </c>
      <c r="CL114" s="134">
        <v>73.3</v>
      </c>
      <c r="CM114" s="134">
        <v>73.3</v>
      </c>
      <c r="CN114" s="134">
        <v>73.3</v>
      </c>
      <c r="CO114" s="134">
        <v>73.3</v>
      </c>
      <c r="CP114" s="134">
        <v>73.3</v>
      </c>
      <c r="CQ114" s="134">
        <v>73.3</v>
      </c>
      <c r="CR114" s="134">
        <v>73.3</v>
      </c>
      <c r="CS114" s="134">
        <v>73.3</v>
      </c>
      <c r="CT114" s="134">
        <v>73.3</v>
      </c>
      <c r="CU114" s="134">
        <v>73.3</v>
      </c>
      <c r="CV114" s="134">
        <v>73.3</v>
      </c>
      <c r="CW114" s="134">
        <v>73.3</v>
      </c>
      <c r="CX114" s="134">
        <v>73.3</v>
      </c>
      <c r="CY114" s="134">
        <v>73.3</v>
      </c>
      <c r="CZ114" s="134">
        <v>73.3</v>
      </c>
      <c r="DA114" s="134">
        <v>73.3</v>
      </c>
      <c r="DB114" s="134">
        <v>73.3</v>
      </c>
      <c r="DC114" s="134">
        <v>73.3</v>
      </c>
      <c r="DD114" s="134">
        <v>73.3</v>
      </c>
      <c r="DE114" s="134">
        <v>73.3</v>
      </c>
      <c r="DF114" s="134">
        <v>73.3</v>
      </c>
      <c r="DG114" s="134">
        <v>73.3</v>
      </c>
      <c r="DH114" s="134">
        <v>73.3</v>
      </c>
      <c r="DI114" s="134">
        <v>73.3</v>
      </c>
      <c r="DJ114" s="134">
        <v>73.3</v>
      </c>
      <c r="DK114" s="134">
        <v>73.3</v>
      </c>
      <c r="DL114" s="134">
        <v>73.3</v>
      </c>
      <c r="DM114" s="134">
        <v>73.3</v>
      </c>
      <c r="DN114" s="134">
        <v>73.3</v>
      </c>
      <c r="DO114" s="134">
        <v>73.3</v>
      </c>
      <c r="DP114" s="134">
        <v>73.3</v>
      </c>
      <c r="DQ114" s="134">
        <v>73.3</v>
      </c>
      <c r="DR114" s="134">
        <v>73.3</v>
      </c>
      <c r="DS114" s="134">
        <v>73.3</v>
      </c>
      <c r="DT114" s="134">
        <v>73.3</v>
      </c>
      <c r="DU114" s="134">
        <v>73.3</v>
      </c>
      <c r="DV114" s="134">
        <v>73.3</v>
      </c>
      <c r="DW114" s="134">
        <v>73.3</v>
      </c>
      <c r="DX114" s="134">
        <v>73.3</v>
      </c>
      <c r="DY114" s="134">
        <v>73.3</v>
      </c>
      <c r="DZ114" s="134">
        <v>73.3</v>
      </c>
      <c r="EA114" s="135">
        <v>73.3</v>
      </c>
      <c r="EB114" s="136">
        <v>73.3</v>
      </c>
      <c r="EC114" s="136">
        <v>73.3</v>
      </c>
      <c r="ED114" s="134">
        <v>73.3</v>
      </c>
      <c r="EE114" s="134">
        <v>73.3</v>
      </c>
      <c r="EF114" s="137">
        <v>73.3</v>
      </c>
      <c r="EG114" s="137">
        <v>73.3</v>
      </c>
      <c r="EH114" s="137">
        <v>73.3</v>
      </c>
      <c r="EI114" s="137">
        <v>73.3</v>
      </c>
      <c r="EJ114" s="136">
        <v>73.3</v>
      </c>
      <c r="EK114" s="136">
        <v>73.3</v>
      </c>
      <c r="EL114" s="147">
        <v>73.3</v>
      </c>
      <c r="EM114" s="147">
        <v>73.3</v>
      </c>
      <c r="EN114" s="147">
        <v>73.3</v>
      </c>
    </row>
    <row r="115" spans="1:144" ht="15" x14ac:dyDescent="0.25">
      <c r="A115" s="132" t="s">
        <v>1659</v>
      </c>
      <c r="B115" s="132" t="s">
        <v>1660</v>
      </c>
      <c r="C115" s="133">
        <v>9.3740000000000004E-2</v>
      </c>
      <c r="D115" s="134">
        <v>100</v>
      </c>
      <c r="E115" s="134">
        <v>100</v>
      </c>
      <c r="F115" s="134">
        <v>100</v>
      </c>
      <c r="G115" s="134">
        <v>100</v>
      </c>
      <c r="H115" s="134">
        <v>100</v>
      </c>
      <c r="I115" s="134">
        <v>100</v>
      </c>
      <c r="J115" s="134">
        <v>100</v>
      </c>
      <c r="K115" s="134">
        <v>102</v>
      </c>
      <c r="L115" s="134">
        <v>104</v>
      </c>
      <c r="M115" s="134">
        <v>104</v>
      </c>
      <c r="N115" s="134">
        <v>104</v>
      </c>
      <c r="O115" s="134">
        <v>104</v>
      </c>
      <c r="P115" s="134">
        <v>104</v>
      </c>
      <c r="Q115" s="134">
        <v>104</v>
      </c>
      <c r="R115" s="134">
        <v>105.8</v>
      </c>
      <c r="S115" s="134">
        <v>104</v>
      </c>
      <c r="T115" s="134">
        <v>104</v>
      </c>
      <c r="U115" s="134">
        <v>104</v>
      </c>
      <c r="V115" s="134">
        <v>104</v>
      </c>
      <c r="W115" s="134">
        <v>110.9</v>
      </c>
      <c r="X115" s="134">
        <v>108.5</v>
      </c>
      <c r="Y115" s="134">
        <v>108.5</v>
      </c>
      <c r="Z115" s="134">
        <v>109.4</v>
      </c>
      <c r="AA115" s="134">
        <v>110</v>
      </c>
      <c r="AB115" s="134">
        <v>110</v>
      </c>
      <c r="AC115" s="134">
        <v>117.1</v>
      </c>
      <c r="AD115" s="134">
        <v>112.2</v>
      </c>
      <c r="AE115" s="134">
        <v>112.9</v>
      </c>
      <c r="AF115" s="134">
        <v>112.9</v>
      </c>
      <c r="AG115" s="134">
        <v>113.6</v>
      </c>
      <c r="AH115" s="134">
        <v>113.6</v>
      </c>
      <c r="AI115" s="134">
        <v>113.6</v>
      </c>
      <c r="AJ115" s="134">
        <v>113.6</v>
      </c>
      <c r="AK115" s="134">
        <v>113.6</v>
      </c>
      <c r="AL115" s="134">
        <v>113.6</v>
      </c>
      <c r="AM115" s="134">
        <v>112.7</v>
      </c>
      <c r="AN115" s="134">
        <v>113.6</v>
      </c>
      <c r="AO115" s="134">
        <v>113.6</v>
      </c>
      <c r="AP115" s="134">
        <v>113.6</v>
      </c>
      <c r="AQ115" s="134">
        <v>113.6</v>
      </c>
      <c r="AR115" s="134">
        <v>113.6</v>
      </c>
      <c r="AS115" s="134">
        <v>113.6</v>
      </c>
      <c r="AT115" s="134">
        <v>113.6</v>
      </c>
      <c r="AU115" s="134">
        <v>113.6</v>
      </c>
      <c r="AV115" s="134">
        <v>113.6</v>
      </c>
      <c r="AW115" s="134">
        <v>113.6</v>
      </c>
      <c r="AX115" s="134">
        <v>113.6</v>
      </c>
      <c r="AY115" s="134">
        <v>113.6</v>
      </c>
      <c r="AZ115" s="134">
        <v>113.6</v>
      </c>
      <c r="BA115" s="134">
        <v>113.6</v>
      </c>
      <c r="BB115" s="134">
        <v>113.6</v>
      </c>
      <c r="BC115" s="134">
        <v>113.6</v>
      </c>
      <c r="BD115" s="134">
        <v>113.6</v>
      </c>
      <c r="BE115" s="134">
        <v>113.6</v>
      </c>
      <c r="BF115" s="134">
        <v>113.6</v>
      </c>
      <c r="BG115" s="134">
        <v>113.6</v>
      </c>
      <c r="BH115" s="134">
        <v>113.6</v>
      </c>
      <c r="BI115" s="134">
        <v>113.6</v>
      </c>
      <c r="BJ115" s="134">
        <v>113.6</v>
      </c>
      <c r="BK115" s="134">
        <v>113.6</v>
      </c>
      <c r="BL115" s="134">
        <v>113.6</v>
      </c>
      <c r="BM115" s="134">
        <v>113.6</v>
      </c>
      <c r="BN115" s="134">
        <v>113.6</v>
      </c>
      <c r="BO115" s="134">
        <v>113.6</v>
      </c>
      <c r="BP115" s="134">
        <v>113.6</v>
      </c>
      <c r="BQ115" s="134">
        <v>113.6</v>
      </c>
      <c r="BR115" s="134">
        <v>113.6</v>
      </c>
      <c r="BS115" s="134">
        <v>113.6</v>
      </c>
      <c r="BT115" s="134">
        <v>113.6</v>
      </c>
      <c r="BU115" s="134">
        <v>113.6</v>
      </c>
      <c r="BV115" s="134">
        <v>113.6</v>
      </c>
      <c r="BW115" s="134">
        <v>113.6</v>
      </c>
      <c r="BX115" s="134">
        <v>113.6</v>
      </c>
      <c r="BY115" s="134">
        <v>113.6</v>
      </c>
      <c r="BZ115" s="134">
        <v>113.6</v>
      </c>
      <c r="CA115" s="134">
        <v>113.6</v>
      </c>
      <c r="CB115" s="134">
        <v>113.6</v>
      </c>
      <c r="CC115" s="134">
        <v>117.2</v>
      </c>
      <c r="CD115" s="134">
        <v>113.6</v>
      </c>
      <c r="CE115" s="134">
        <v>113.6</v>
      </c>
      <c r="CF115" s="134">
        <v>113.6</v>
      </c>
      <c r="CG115" s="134">
        <v>113.6</v>
      </c>
      <c r="CH115" s="134">
        <v>113.6</v>
      </c>
      <c r="CI115" s="134">
        <v>113.6</v>
      </c>
      <c r="CJ115" s="134">
        <v>113.6</v>
      </c>
      <c r="CK115" s="134">
        <v>113.6</v>
      </c>
      <c r="CL115" s="134">
        <v>113.6</v>
      </c>
      <c r="CM115" s="134">
        <v>113.6</v>
      </c>
      <c r="CN115" s="134">
        <v>113.6</v>
      </c>
      <c r="CO115" s="134">
        <v>113.6</v>
      </c>
      <c r="CP115" s="134">
        <v>113.6</v>
      </c>
      <c r="CQ115" s="134">
        <v>113.6</v>
      </c>
      <c r="CR115" s="134">
        <v>113.6</v>
      </c>
      <c r="CS115" s="134">
        <v>113.6</v>
      </c>
      <c r="CT115" s="134">
        <v>113.6</v>
      </c>
      <c r="CU115" s="134">
        <v>113.6</v>
      </c>
      <c r="CV115" s="134">
        <v>113.6</v>
      </c>
      <c r="CW115" s="134">
        <v>113.6</v>
      </c>
      <c r="CX115" s="134">
        <v>113.6</v>
      </c>
      <c r="CY115" s="134">
        <v>113.6</v>
      </c>
      <c r="CZ115" s="134">
        <v>113.6</v>
      </c>
      <c r="DA115" s="134">
        <v>113.6</v>
      </c>
      <c r="DB115" s="134">
        <v>113.6</v>
      </c>
      <c r="DC115" s="134">
        <v>113.6</v>
      </c>
      <c r="DD115" s="134">
        <v>113.6</v>
      </c>
      <c r="DE115" s="134">
        <v>113.6</v>
      </c>
      <c r="DF115" s="134">
        <v>113.6</v>
      </c>
      <c r="DG115" s="134">
        <v>113.6</v>
      </c>
      <c r="DH115" s="134">
        <v>113.6</v>
      </c>
      <c r="DI115" s="134">
        <v>113.6</v>
      </c>
      <c r="DJ115" s="134">
        <v>113.6</v>
      </c>
      <c r="DK115" s="134">
        <v>113.6</v>
      </c>
      <c r="DL115" s="134">
        <v>113.6</v>
      </c>
      <c r="DM115" s="134">
        <v>113.6</v>
      </c>
      <c r="DN115" s="134">
        <v>113.6</v>
      </c>
      <c r="DO115" s="134">
        <v>113.6</v>
      </c>
      <c r="DP115" s="134">
        <v>113.6</v>
      </c>
      <c r="DQ115" s="134">
        <v>113.6</v>
      </c>
      <c r="DR115" s="134">
        <v>113.6</v>
      </c>
      <c r="DS115" s="134">
        <v>113.6</v>
      </c>
      <c r="DT115" s="134">
        <v>113.6</v>
      </c>
      <c r="DU115" s="134">
        <v>113.6</v>
      </c>
      <c r="DV115" s="134">
        <v>113.6</v>
      </c>
      <c r="DW115" s="134">
        <v>113.6</v>
      </c>
      <c r="DX115" s="134">
        <v>113.6</v>
      </c>
      <c r="DY115" s="134">
        <v>113.6</v>
      </c>
      <c r="DZ115" s="134">
        <v>113.6</v>
      </c>
      <c r="EA115" s="135">
        <v>113.6</v>
      </c>
      <c r="EB115" s="136">
        <v>113.6</v>
      </c>
      <c r="EC115" s="136">
        <v>113.6</v>
      </c>
      <c r="ED115" s="134">
        <v>113.6</v>
      </c>
      <c r="EE115" s="134">
        <v>113.6</v>
      </c>
      <c r="EF115" s="137">
        <v>113.6</v>
      </c>
      <c r="EG115" s="137">
        <v>113.6</v>
      </c>
      <c r="EH115" s="137">
        <v>113.6</v>
      </c>
      <c r="EI115" s="137">
        <v>113.6</v>
      </c>
      <c r="EJ115" s="136">
        <v>113.6</v>
      </c>
      <c r="EK115" s="136">
        <v>113.6</v>
      </c>
      <c r="EL115" s="147">
        <v>113.6</v>
      </c>
      <c r="EM115" s="147">
        <v>113.6</v>
      </c>
      <c r="EN115" s="147">
        <v>113.6</v>
      </c>
    </row>
    <row r="116" spans="1:144" ht="15" x14ac:dyDescent="0.25">
      <c r="A116" s="132" t="s">
        <v>1661</v>
      </c>
      <c r="B116" s="132" t="s">
        <v>1662</v>
      </c>
      <c r="C116" s="133">
        <v>0.10347000000000001</v>
      </c>
      <c r="D116" s="134">
        <v>245.2</v>
      </c>
      <c r="E116" s="134">
        <v>253.4</v>
      </c>
      <c r="F116" s="134">
        <v>206.8</v>
      </c>
      <c r="G116" s="134">
        <v>173.2</v>
      </c>
      <c r="H116" s="134">
        <v>175.9</v>
      </c>
      <c r="I116" s="134">
        <v>127.4</v>
      </c>
      <c r="J116" s="134">
        <v>139</v>
      </c>
      <c r="K116" s="134">
        <v>134.80000000000001</v>
      </c>
      <c r="L116" s="134">
        <v>171.5</v>
      </c>
      <c r="M116" s="134">
        <v>225.2</v>
      </c>
      <c r="N116" s="134">
        <v>195.9</v>
      </c>
      <c r="O116" s="134">
        <v>192.7</v>
      </c>
      <c r="P116" s="134">
        <v>185.9</v>
      </c>
      <c r="Q116" s="134">
        <v>175.2</v>
      </c>
      <c r="R116" s="134">
        <v>158.80000000000001</v>
      </c>
      <c r="S116" s="134">
        <v>138.19999999999999</v>
      </c>
      <c r="T116" s="134">
        <v>121.1</v>
      </c>
      <c r="U116" s="134">
        <v>162</v>
      </c>
      <c r="V116" s="134">
        <v>129.5</v>
      </c>
      <c r="W116" s="134">
        <v>116.8</v>
      </c>
      <c r="X116" s="134">
        <v>101.7</v>
      </c>
      <c r="Y116" s="134">
        <v>110</v>
      </c>
      <c r="Z116" s="134">
        <v>108.9</v>
      </c>
      <c r="AA116" s="134">
        <v>102.5</v>
      </c>
      <c r="AB116" s="134">
        <v>101.1</v>
      </c>
      <c r="AC116" s="134">
        <v>113.7</v>
      </c>
      <c r="AD116" s="134">
        <v>114.5</v>
      </c>
      <c r="AE116" s="134">
        <v>122.8</v>
      </c>
      <c r="AF116" s="134">
        <v>122</v>
      </c>
      <c r="AG116" s="134">
        <v>128.30000000000001</v>
      </c>
      <c r="AH116" s="134">
        <v>121.1</v>
      </c>
      <c r="AI116" s="134">
        <v>113.9</v>
      </c>
      <c r="AJ116" s="134">
        <v>103.9</v>
      </c>
      <c r="AK116" s="134">
        <v>103.8</v>
      </c>
      <c r="AL116" s="134">
        <v>91.1</v>
      </c>
      <c r="AM116" s="134">
        <v>91.4</v>
      </c>
      <c r="AN116" s="134">
        <v>98.2</v>
      </c>
      <c r="AO116" s="134">
        <v>105.4</v>
      </c>
      <c r="AP116" s="134">
        <v>105.9</v>
      </c>
      <c r="AQ116" s="134">
        <v>98.1</v>
      </c>
      <c r="AR116" s="134">
        <v>87.7</v>
      </c>
      <c r="AS116" s="134">
        <v>90.8</v>
      </c>
      <c r="AT116" s="134">
        <v>89.8</v>
      </c>
      <c r="AU116" s="134">
        <v>84.1</v>
      </c>
      <c r="AV116" s="134">
        <v>75.3</v>
      </c>
      <c r="AW116" s="134">
        <v>75.599999999999994</v>
      </c>
      <c r="AX116" s="134">
        <v>71.5</v>
      </c>
      <c r="AY116" s="134">
        <v>69.400000000000006</v>
      </c>
      <c r="AZ116" s="134">
        <v>73.8</v>
      </c>
      <c r="BA116" s="134">
        <v>73.3</v>
      </c>
      <c r="BB116" s="134">
        <v>72.099999999999994</v>
      </c>
      <c r="BC116" s="134">
        <v>79.3</v>
      </c>
      <c r="BD116" s="134">
        <v>82.6</v>
      </c>
      <c r="BE116" s="134">
        <v>81.5</v>
      </c>
      <c r="BF116" s="134">
        <v>78.7</v>
      </c>
      <c r="BG116" s="134">
        <v>74.5</v>
      </c>
      <c r="BH116" s="134">
        <v>74.2</v>
      </c>
      <c r="BI116" s="134">
        <v>75</v>
      </c>
      <c r="BJ116" s="134">
        <v>74.8</v>
      </c>
      <c r="BK116" s="134">
        <v>86.6</v>
      </c>
      <c r="BL116" s="134">
        <v>90.1</v>
      </c>
      <c r="BM116" s="134">
        <v>84.9</v>
      </c>
      <c r="BN116" s="134">
        <v>78.8</v>
      </c>
      <c r="BO116" s="134">
        <v>76.8</v>
      </c>
      <c r="BP116" s="134">
        <v>82.7</v>
      </c>
      <c r="BQ116" s="134">
        <v>85.7</v>
      </c>
      <c r="BR116" s="134">
        <v>85.1</v>
      </c>
      <c r="BS116" s="134">
        <v>84.7</v>
      </c>
      <c r="BT116" s="134">
        <v>90</v>
      </c>
      <c r="BU116" s="134">
        <v>99</v>
      </c>
      <c r="BV116" s="134">
        <v>102.7</v>
      </c>
      <c r="BW116" s="134">
        <v>95.7</v>
      </c>
      <c r="BX116" s="134">
        <v>91.3</v>
      </c>
      <c r="BY116" s="134">
        <v>88.6</v>
      </c>
      <c r="BZ116" s="134">
        <v>85.1</v>
      </c>
      <c r="CA116" s="134">
        <v>92.6</v>
      </c>
      <c r="CB116" s="134">
        <v>98.6</v>
      </c>
      <c r="CC116" s="134">
        <v>97</v>
      </c>
      <c r="CD116" s="134">
        <v>100.3</v>
      </c>
      <c r="CE116" s="134">
        <v>108.4</v>
      </c>
      <c r="CF116" s="134">
        <v>101.7</v>
      </c>
      <c r="CG116" s="134">
        <v>100.1</v>
      </c>
      <c r="CH116" s="134">
        <v>97.3</v>
      </c>
      <c r="CI116" s="134">
        <v>97.3</v>
      </c>
      <c r="CJ116" s="134">
        <v>100.6</v>
      </c>
      <c r="CK116" s="134">
        <v>100</v>
      </c>
      <c r="CL116" s="134">
        <v>98.5</v>
      </c>
      <c r="CM116" s="134">
        <v>97.3</v>
      </c>
      <c r="CN116" s="134">
        <v>97.4</v>
      </c>
      <c r="CO116" s="134">
        <v>93.7</v>
      </c>
      <c r="CP116" s="134">
        <v>89.5</v>
      </c>
      <c r="CQ116" s="134">
        <v>93.6</v>
      </c>
      <c r="CR116" s="134">
        <v>89.7</v>
      </c>
      <c r="CS116" s="134">
        <v>91.2</v>
      </c>
      <c r="CT116" s="134">
        <v>89.2</v>
      </c>
      <c r="CU116" s="134">
        <v>82</v>
      </c>
      <c r="CV116" s="134">
        <v>79.3</v>
      </c>
      <c r="CW116" s="134">
        <v>79.400000000000006</v>
      </c>
      <c r="CX116" s="134">
        <v>82.4</v>
      </c>
      <c r="CY116" s="134">
        <v>84</v>
      </c>
      <c r="CZ116" s="134">
        <v>86.8</v>
      </c>
      <c r="DA116" s="134">
        <v>91.3</v>
      </c>
      <c r="DB116" s="134">
        <v>91.1</v>
      </c>
      <c r="DC116" s="134">
        <v>92.3</v>
      </c>
      <c r="DD116" s="134">
        <v>90.3</v>
      </c>
      <c r="DE116" s="134">
        <v>90.5</v>
      </c>
      <c r="DF116" s="134">
        <v>89.1</v>
      </c>
      <c r="DG116" s="134">
        <v>88</v>
      </c>
      <c r="DH116" s="134">
        <v>90.7</v>
      </c>
      <c r="DI116" s="134">
        <v>94.5</v>
      </c>
      <c r="DJ116" s="134">
        <v>93.4</v>
      </c>
      <c r="DK116" s="134">
        <v>95</v>
      </c>
      <c r="DL116" s="134">
        <v>112.3</v>
      </c>
      <c r="DM116" s="134">
        <v>138.1</v>
      </c>
      <c r="DN116" s="134">
        <v>136.1</v>
      </c>
      <c r="DO116" s="134">
        <v>145.6</v>
      </c>
      <c r="DP116" s="134">
        <v>134.1</v>
      </c>
      <c r="DQ116" s="134">
        <v>138.80000000000001</v>
      </c>
      <c r="DR116" s="134">
        <v>139.19999999999999</v>
      </c>
      <c r="DS116" s="134">
        <v>137.80000000000001</v>
      </c>
      <c r="DT116" s="134">
        <v>146.30000000000001</v>
      </c>
      <c r="DU116" s="134">
        <v>134.9</v>
      </c>
      <c r="DV116" s="134">
        <v>127.5</v>
      </c>
      <c r="DW116" s="134">
        <v>119</v>
      </c>
      <c r="DX116" s="134">
        <v>108.8</v>
      </c>
      <c r="DY116" s="134">
        <v>112.5</v>
      </c>
      <c r="DZ116" s="134">
        <v>110.5</v>
      </c>
      <c r="EA116" s="135">
        <v>123</v>
      </c>
      <c r="EB116" s="136">
        <v>138.4</v>
      </c>
      <c r="EC116" s="136">
        <v>141.6</v>
      </c>
      <c r="ED116" s="134">
        <v>137.19999999999999</v>
      </c>
      <c r="EE116" s="134">
        <v>126.5</v>
      </c>
      <c r="EF116" s="137">
        <v>127.8</v>
      </c>
      <c r="EG116" s="137">
        <v>129.9</v>
      </c>
      <c r="EH116" s="137">
        <v>128.69999999999999</v>
      </c>
      <c r="EI116" s="137">
        <v>132.69999999999999</v>
      </c>
      <c r="EJ116" s="136">
        <v>137.80000000000001</v>
      </c>
      <c r="EK116" s="136">
        <v>142.1</v>
      </c>
      <c r="EL116" s="147">
        <v>129.30000000000001</v>
      </c>
      <c r="EM116" s="147">
        <v>130</v>
      </c>
      <c r="EN116" s="147">
        <v>125</v>
      </c>
    </row>
    <row r="117" spans="1:144" ht="15" x14ac:dyDescent="0.25">
      <c r="A117" s="132" t="s">
        <v>1663</v>
      </c>
      <c r="B117" s="132" t="s">
        <v>1664</v>
      </c>
      <c r="C117" s="133">
        <v>0.28850999999999999</v>
      </c>
      <c r="D117" s="134">
        <v>95.6</v>
      </c>
      <c r="E117" s="134">
        <v>94.4</v>
      </c>
      <c r="F117" s="134">
        <v>91.6</v>
      </c>
      <c r="G117" s="134">
        <v>88.7</v>
      </c>
      <c r="H117" s="134">
        <v>83.1</v>
      </c>
      <c r="I117" s="134">
        <v>87.1</v>
      </c>
      <c r="J117" s="134">
        <v>88.9</v>
      </c>
      <c r="K117" s="134">
        <v>83.3</v>
      </c>
      <c r="L117" s="134">
        <v>77.5</v>
      </c>
      <c r="M117" s="134">
        <v>77.3</v>
      </c>
      <c r="N117" s="134">
        <v>75.3</v>
      </c>
      <c r="O117" s="134">
        <v>78.7</v>
      </c>
      <c r="P117" s="134">
        <v>77.900000000000006</v>
      </c>
      <c r="Q117" s="134">
        <v>81</v>
      </c>
      <c r="R117" s="134">
        <v>84</v>
      </c>
      <c r="S117" s="134">
        <v>92.3</v>
      </c>
      <c r="T117" s="134">
        <v>91.6</v>
      </c>
      <c r="U117" s="134">
        <v>86.8</v>
      </c>
      <c r="V117" s="134">
        <v>77.8</v>
      </c>
      <c r="W117" s="134">
        <v>73.900000000000006</v>
      </c>
      <c r="X117" s="134">
        <v>73.5</v>
      </c>
      <c r="Y117" s="134">
        <v>73</v>
      </c>
      <c r="Z117" s="134">
        <v>70.8</v>
      </c>
      <c r="AA117" s="134">
        <v>71.599999999999994</v>
      </c>
      <c r="AB117" s="134">
        <v>69</v>
      </c>
      <c r="AC117" s="134">
        <v>69.2</v>
      </c>
      <c r="AD117" s="134">
        <v>69.599999999999994</v>
      </c>
      <c r="AE117" s="134">
        <v>67.3</v>
      </c>
      <c r="AF117" s="134">
        <v>63.5</v>
      </c>
      <c r="AG117" s="134">
        <v>58.5</v>
      </c>
      <c r="AH117" s="134">
        <v>58.5</v>
      </c>
      <c r="AI117" s="134">
        <v>56.9</v>
      </c>
      <c r="AJ117" s="134">
        <v>56.2</v>
      </c>
      <c r="AK117" s="134">
        <v>59.1</v>
      </c>
      <c r="AL117" s="134">
        <v>60.2</v>
      </c>
      <c r="AM117" s="134">
        <v>62.3</v>
      </c>
      <c r="AN117" s="134">
        <v>56.8</v>
      </c>
      <c r="AO117" s="134">
        <v>60</v>
      </c>
      <c r="AP117" s="134">
        <v>62.9</v>
      </c>
      <c r="AQ117" s="134">
        <v>60.8</v>
      </c>
      <c r="AR117" s="134">
        <v>56</v>
      </c>
      <c r="AS117" s="134">
        <v>53.6</v>
      </c>
      <c r="AT117" s="134">
        <v>55</v>
      </c>
      <c r="AU117" s="134">
        <v>52.7</v>
      </c>
      <c r="AV117" s="134">
        <v>49.3</v>
      </c>
      <c r="AW117" s="134">
        <v>46.7</v>
      </c>
      <c r="AX117" s="134">
        <v>44.7</v>
      </c>
      <c r="AY117" s="134">
        <v>52.1</v>
      </c>
      <c r="AZ117" s="134">
        <v>62.6</v>
      </c>
      <c r="BA117" s="134">
        <v>62.5</v>
      </c>
      <c r="BB117" s="134">
        <v>63.8</v>
      </c>
      <c r="BC117" s="134">
        <v>68.2</v>
      </c>
      <c r="BD117" s="134">
        <v>66.2</v>
      </c>
      <c r="BE117" s="134">
        <v>57.7</v>
      </c>
      <c r="BF117" s="134">
        <v>55.7</v>
      </c>
      <c r="BG117" s="134">
        <v>58.5</v>
      </c>
      <c r="BH117" s="134">
        <v>63.7</v>
      </c>
      <c r="BI117" s="134">
        <v>69.8</v>
      </c>
      <c r="BJ117" s="134">
        <v>75.099999999999994</v>
      </c>
      <c r="BK117" s="134">
        <v>71.3</v>
      </c>
      <c r="BL117" s="134">
        <v>69</v>
      </c>
      <c r="BM117" s="134">
        <v>62.4</v>
      </c>
      <c r="BN117" s="134">
        <v>59</v>
      </c>
      <c r="BO117" s="134">
        <v>63.4</v>
      </c>
      <c r="BP117" s="134">
        <v>62.4</v>
      </c>
      <c r="BQ117" s="134">
        <v>64.400000000000006</v>
      </c>
      <c r="BR117" s="134">
        <v>63</v>
      </c>
      <c r="BS117" s="134">
        <v>60.5</v>
      </c>
      <c r="BT117" s="134">
        <v>62.9</v>
      </c>
      <c r="BU117" s="134">
        <v>60.8</v>
      </c>
      <c r="BV117" s="134">
        <v>59.4</v>
      </c>
      <c r="BW117" s="134">
        <v>59.8</v>
      </c>
      <c r="BX117" s="134">
        <v>58.1</v>
      </c>
      <c r="BY117" s="134">
        <v>59.6</v>
      </c>
      <c r="BZ117" s="134">
        <v>60.8</v>
      </c>
      <c r="CA117" s="134">
        <v>62.3</v>
      </c>
      <c r="CB117" s="134">
        <v>64</v>
      </c>
      <c r="CC117" s="134">
        <v>63.1</v>
      </c>
      <c r="CD117" s="134">
        <v>61.3</v>
      </c>
      <c r="CE117" s="134">
        <v>58.6</v>
      </c>
      <c r="CF117" s="134">
        <v>58.2</v>
      </c>
      <c r="CG117" s="134">
        <v>59.8</v>
      </c>
      <c r="CH117" s="134">
        <v>58.8</v>
      </c>
      <c r="CI117" s="134">
        <v>61.4</v>
      </c>
      <c r="CJ117" s="134">
        <v>61.9</v>
      </c>
      <c r="CK117" s="134">
        <v>64.5</v>
      </c>
      <c r="CL117" s="134">
        <v>71.900000000000006</v>
      </c>
      <c r="CM117" s="134">
        <v>72.400000000000006</v>
      </c>
      <c r="CN117" s="134">
        <v>69.3</v>
      </c>
      <c r="CO117" s="134">
        <v>64.099999999999994</v>
      </c>
      <c r="CP117" s="134">
        <v>58.5</v>
      </c>
      <c r="CQ117" s="134">
        <v>61.6</v>
      </c>
      <c r="CR117" s="134">
        <v>63.1</v>
      </c>
      <c r="CS117" s="134">
        <v>64.3</v>
      </c>
      <c r="CT117" s="134">
        <v>64.7</v>
      </c>
      <c r="CU117" s="134">
        <v>61.8</v>
      </c>
      <c r="CV117" s="134">
        <v>59.7</v>
      </c>
      <c r="CW117" s="134">
        <v>56.8</v>
      </c>
      <c r="CX117" s="134">
        <v>57.6</v>
      </c>
      <c r="CY117" s="134">
        <v>60.2</v>
      </c>
      <c r="CZ117" s="134">
        <v>63.4</v>
      </c>
      <c r="DA117" s="134">
        <v>64.3</v>
      </c>
      <c r="DB117" s="134">
        <v>67.5</v>
      </c>
      <c r="DC117" s="134">
        <v>74.2</v>
      </c>
      <c r="DD117" s="134">
        <v>75.2</v>
      </c>
      <c r="DE117" s="134">
        <v>71.900000000000006</v>
      </c>
      <c r="DF117" s="134">
        <v>74.8</v>
      </c>
      <c r="DG117" s="134">
        <v>80</v>
      </c>
      <c r="DH117" s="134">
        <v>80.900000000000006</v>
      </c>
      <c r="DI117" s="134">
        <v>81.7</v>
      </c>
      <c r="DJ117" s="134">
        <v>82.1</v>
      </c>
      <c r="DK117" s="134">
        <v>81.400000000000006</v>
      </c>
      <c r="DL117" s="134">
        <v>85.8</v>
      </c>
      <c r="DM117" s="134">
        <v>84.8</v>
      </c>
      <c r="DN117" s="134">
        <v>82.6</v>
      </c>
      <c r="DO117" s="134">
        <v>88.2</v>
      </c>
      <c r="DP117" s="134">
        <v>86.7</v>
      </c>
      <c r="DQ117" s="134">
        <v>78.099999999999994</v>
      </c>
      <c r="DR117" s="134">
        <v>79.3</v>
      </c>
      <c r="DS117" s="134">
        <v>82.3</v>
      </c>
      <c r="DT117" s="134">
        <v>82.8</v>
      </c>
      <c r="DU117" s="134">
        <v>83.5</v>
      </c>
      <c r="DV117" s="134">
        <v>85.2</v>
      </c>
      <c r="DW117" s="134">
        <v>84.9</v>
      </c>
      <c r="DX117" s="134">
        <v>79.099999999999994</v>
      </c>
      <c r="DY117" s="134">
        <v>72.3</v>
      </c>
      <c r="DZ117" s="134">
        <v>73.2</v>
      </c>
      <c r="EA117" s="135">
        <v>72</v>
      </c>
      <c r="EB117" s="136">
        <v>68.099999999999994</v>
      </c>
      <c r="EC117" s="136">
        <v>67.3</v>
      </c>
      <c r="ED117" s="134">
        <v>69</v>
      </c>
      <c r="EE117" s="134">
        <v>69.5</v>
      </c>
      <c r="EF117" s="137">
        <v>72.8</v>
      </c>
      <c r="EG117" s="137">
        <v>76.2</v>
      </c>
      <c r="EH117" s="137">
        <v>75.099999999999994</v>
      </c>
      <c r="EI117" s="137">
        <v>74.2</v>
      </c>
      <c r="EJ117" s="136">
        <v>70.900000000000006</v>
      </c>
      <c r="EK117" s="136">
        <v>70.5</v>
      </c>
      <c r="EL117" s="147">
        <v>72.099999999999994</v>
      </c>
      <c r="EM117" s="147">
        <v>74.2</v>
      </c>
      <c r="EN117" s="147">
        <v>73.099999999999994</v>
      </c>
    </row>
    <row r="118" spans="1:144" ht="15" x14ac:dyDescent="0.25">
      <c r="A118" s="132" t="s">
        <v>1665</v>
      </c>
      <c r="B118" s="132" t="s">
        <v>1666</v>
      </c>
      <c r="C118" s="133">
        <v>0.88561000000000001</v>
      </c>
      <c r="D118" s="134">
        <v>104</v>
      </c>
      <c r="E118" s="134">
        <v>100</v>
      </c>
      <c r="F118" s="134">
        <v>100.8</v>
      </c>
      <c r="G118" s="134">
        <v>106.6</v>
      </c>
      <c r="H118" s="134">
        <v>103.9</v>
      </c>
      <c r="I118" s="134">
        <v>106.6</v>
      </c>
      <c r="J118" s="134">
        <v>109.9</v>
      </c>
      <c r="K118" s="134">
        <v>111.1</v>
      </c>
      <c r="L118" s="134">
        <v>113.1</v>
      </c>
      <c r="M118" s="134">
        <v>115.3</v>
      </c>
      <c r="N118" s="134">
        <v>129.69999999999999</v>
      </c>
      <c r="O118" s="134">
        <v>131</v>
      </c>
      <c r="P118" s="134">
        <v>131</v>
      </c>
      <c r="Q118" s="134">
        <v>131</v>
      </c>
      <c r="R118" s="134">
        <v>131</v>
      </c>
      <c r="S118" s="134">
        <v>124.1</v>
      </c>
      <c r="T118" s="134">
        <v>107.3</v>
      </c>
      <c r="U118" s="134">
        <v>107.3</v>
      </c>
      <c r="V118" s="134">
        <v>107.3</v>
      </c>
      <c r="W118" s="134">
        <v>93.1</v>
      </c>
      <c r="X118" s="134">
        <v>93.1</v>
      </c>
      <c r="Y118" s="134">
        <v>97.4</v>
      </c>
      <c r="Z118" s="134">
        <v>98.8</v>
      </c>
      <c r="AA118" s="134">
        <v>98.8</v>
      </c>
      <c r="AB118" s="134">
        <v>98.8</v>
      </c>
      <c r="AC118" s="134">
        <v>98.8</v>
      </c>
      <c r="AD118" s="134">
        <v>98.8</v>
      </c>
      <c r="AE118" s="134">
        <v>98.8</v>
      </c>
      <c r="AF118" s="134">
        <v>98.8</v>
      </c>
      <c r="AG118" s="134">
        <v>99.8</v>
      </c>
      <c r="AH118" s="134">
        <v>99.8</v>
      </c>
      <c r="AI118" s="134">
        <v>99.8</v>
      </c>
      <c r="AJ118" s="134">
        <v>99.8</v>
      </c>
      <c r="AK118" s="134">
        <v>99.8</v>
      </c>
      <c r="AL118" s="134">
        <v>99.8</v>
      </c>
      <c r="AM118" s="134">
        <v>106.5</v>
      </c>
      <c r="AN118" s="134">
        <v>106.5</v>
      </c>
      <c r="AO118" s="134">
        <v>106.5</v>
      </c>
      <c r="AP118" s="134">
        <v>106.5</v>
      </c>
      <c r="AQ118" s="134">
        <v>106.5</v>
      </c>
      <c r="AR118" s="134">
        <v>106.5</v>
      </c>
      <c r="AS118" s="134">
        <v>106.5</v>
      </c>
      <c r="AT118" s="134">
        <v>106.5</v>
      </c>
      <c r="AU118" s="134">
        <v>106.5</v>
      </c>
      <c r="AV118" s="134">
        <v>106.5</v>
      </c>
      <c r="AW118" s="134">
        <v>106.5</v>
      </c>
      <c r="AX118" s="134">
        <v>106.5</v>
      </c>
      <c r="AY118" s="134">
        <v>106.5</v>
      </c>
      <c r="AZ118" s="134">
        <v>106.5</v>
      </c>
      <c r="BA118" s="134">
        <v>106.5</v>
      </c>
      <c r="BB118" s="134">
        <v>106.5</v>
      </c>
      <c r="BC118" s="134">
        <v>106.5</v>
      </c>
      <c r="BD118" s="134">
        <v>106.5</v>
      </c>
      <c r="BE118" s="134">
        <v>106.5</v>
      </c>
      <c r="BF118" s="134">
        <v>106.5</v>
      </c>
      <c r="BG118" s="134">
        <v>106.5</v>
      </c>
      <c r="BH118" s="134">
        <v>106.5</v>
      </c>
      <c r="BI118" s="134">
        <v>106.5</v>
      </c>
      <c r="BJ118" s="134">
        <v>106.5</v>
      </c>
      <c r="BK118" s="134">
        <v>106.5</v>
      </c>
      <c r="BL118" s="134">
        <v>106.5</v>
      </c>
      <c r="BM118" s="134">
        <v>106.5</v>
      </c>
      <c r="BN118" s="134">
        <v>106.5</v>
      </c>
      <c r="BO118" s="134">
        <v>106.5</v>
      </c>
      <c r="BP118" s="134">
        <v>106.5</v>
      </c>
      <c r="BQ118" s="134">
        <v>106.5</v>
      </c>
      <c r="BR118" s="134">
        <v>106.5</v>
      </c>
      <c r="BS118" s="134">
        <v>106.5</v>
      </c>
      <c r="BT118" s="134">
        <v>106.5</v>
      </c>
      <c r="BU118" s="134">
        <v>106.5</v>
      </c>
      <c r="BV118" s="134">
        <v>106.5</v>
      </c>
      <c r="BW118" s="134">
        <v>106.4</v>
      </c>
      <c r="BX118" s="134">
        <v>112</v>
      </c>
      <c r="BY118" s="134">
        <v>112</v>
      </c>
      <c r="BZ118" s="134">
        <v>115.1</v>
      </c>
      <c r="CA118" s="134">
        <v>115.1</v>
      </c>
      <c r="CB118" s="134">
        <v>110.5</v>
      </c>
      <c r="CC118" s="134">
        <v>110.5</v>
      </c>
      <c r="CD118" s="134">
        <v>110.5</v>
      </c>
      <c r="CE118" s="134">
        <v>110.5</v>
      </c>
      <c r="CF118" s="134">
        <v>110.5</v>
      </c>
      <c r="CG118" s="134">
        <v>98.2</v>
      </c>
      <c r="CH118" s="134">
        <v>94.7</v>
      </c>
      <c r="CI118" s="134">
        <v>93.3</v>
      </c>
      <c r="CJ118" s="134">
        <v>93.3</v>
      </c>
      <c r="CK118" s="134">
        <v>91.9</v>
      </c>
      <c r="CL118" s="134">
        <v>92.3</v>
      </c>
      <c r="CM118" s="134">
        <v>92.3</v>
      </c>
      <c r="CN118" s="134">
        <v>92.3</v>
      </c>
      <c r="CO118" s="134">
        <v>92.3</v>
      </c>
      <c r="CP118" s="134">
        <v>92.3</v>
      </c>
      <c r="CQ118" s="134">
        <v>92.3</v>
      </c>
      <c r="CR118" s="134">
        <v>92.3</v>
      </c>
      <c r="CS118" s="134">
        <v>92.3</v>
      </c>
      <c r="CT118" s="134">
        <v>92.9</v>
      </c>
      <c r="CU118" s="134">
        <v>93.3</v>
      </c>
      <c r="CV118" s="134">
        <v>93.3</v>
      </c>
      <c r="CW118" s="134">
        <v>93.3</v>
      </c>
      <c r="CX118" s="134">
        <v>93.3</v>
      </c>
      <c r="CY118" s="134">
        <v>93.3</v>
      </c>
      <c r="CZ118" s="134">
        <v>93.3</v>
      </c>
      <c r="DA118" s="134">
        <v>93.3</v>
      </c>
      <c r="DB118" s="134">
        <v>93.6</v>
      </c>
      <c r="DC118" s="134">
        <v>93.6</v>
      </c>
      <c r="DD118" s="134">
        <v>92.5</v>
      </c>
      <c r="DE118" s="134">
        <v>94.5</v>
      </c>
      <c r="DF118" s="134">
        <v>95.5</v>
      </c>
      <c r="DG118" s="134">
        <v>96.5</v>
      </c>
      <c r="DH118" s="134">
        <v>96.5</v>
      </c>
      <c r="DI118" s="134">
        <v>97.2</v>
      </c>
      <c r="DJ118" s="134">
        <v>97.3</v>
      </c>
      <c r="DK118" s="134">
        <v>97.3</v>
      </c>
      <c r="DL118" s="134">
        <v>97.3</v>
      </c>
      <c r="DM118" s="134">
        <v>97.3</v>
      </c>
      <c r="DN118" s="134">
        <v>97.3</v>
      </c>
      <c r="DO118" s="134">
        <v>98</v>
      </c>
      <c r="DP118" s="134">
        <v>101.5</v>
      </c>
      <c r="DQ118" s="134">
        <v>97.3</v>
      </c>
      <c r="DR118" s="134">
        <v>97.3</v>
      </c>
      <c r="DS118" s="134">
        <v>97.3</v>
      </c>
      <c r="DT118" s="134">
        <v>97.3</v>
      </c>
      <c r="DU118" s="134">
        <v>97.3</v>
      </c>
      <c r="DV118" s="134">
        <v>97.3</v>
      </c>
      <c r="DW118" s="134">
        <v>97.3</v>
      </c>
      <c r="DX118" s="134">
        <v>99</v>
      </c>
      <c r="DY118" s="134">
        <v>99</v>
      </c>
      <c r="DZ118" s="134">
        <v>99</v>
      </c>
      <c r="EA118" s="135">
        <v>99</v>
      </c>
      <c r="EB118" s="136">
        <v>99</v>
      </c>
      <c r="EC118" s="136">
        <v>99</v>
      </c>
      <c r="ED118" s="134">
        <v>99</v>
      </c>
      <c r="EE118" s="134">
        <v>100.9</v>
      </c>
      <c r="EF118" s="137">
        <v>100.9</v>
      </c>
      <c r="EG118" s="137">
        <v>100.8</v>
      </c>
      <c r="EH118" s="137">
        <v>100.9</v>
      </c>
      <c r="EI118" s="137">
        <v>101.8</v>
      </c>
      <c r="EJ118" s="136">
        <v>101.8</v>
      </c>
      <c r="EK118" s="136">
        <v>101.8</v>
      </c>
      <c r="EL118" s="147">
        <v>104.6</v>
      </c>
      <c r="EM118" s="147">
        <v>104.6</v>
      </c>
      <c r="EN118" s="147">
        <v>104.6</v>
      </c>
    </row>
    <row r="119" spans="1:144" ht="15" x14ac:dyDescent="0.25">
      <c r="A119" s="132" t="s">
        <v>1667</v>
      </c>
      <c r="B119" s="132" t="s">
        <v>1668</v>
      </c>
      <c r="C119" s="133">
        <v>0.53139999999999998</v>
      </c>
      <c r="D119" s="134">
        <v>107.9</v>
      </c>
      <c r="E119" s="134">
        <v>105.3</v>
      </c>
      <c r="F119" s="134">
        <v>101.7</v>
      </c>
      <c r="G119" s="134">
        <v>107</v>
      </c>
      <c r="H119" s="134">
        <v>111.3</v>
      </c>
      <c r="I119" s="134">
        <v>118.6</v>
      </c>
      <c r="J119" s="134">
        <v>122.8</v>
      </c>
      <c r="K119" s="134">
        <v>125</v>
      </c>
      <c r="L119" s="134">
        <v>124.9</v>
      </c>
      <c r="M119" s="134">
        <v>121.9</v>
      </c>
      <c r="N119" s="134">
        <v>127.4</v>
      </c>
      <c r="O119" s="134">
        <v>128.9</v>
      </c>
      <c r="P119" s="134">
        <v>126.3</v>
      </c>
      <c r="Q119" s="134">
        <v>124.7</v>
      </c>
      <c r="R119" s="134">
        <v>131.9</v>
      </c>
      <c r="S119" s="134">
        <v>136.19999999999999</v>
      </c>
      <c r="T119" s="134">
        <v>137.1</v>
      </c>
      <c r="U119" s="134">
        <v>138.19999999999999</v>
      </c>
      <c r="V119" s="134">
        <v>138.6</v>
      </c>
      <c r="W119" s="134">
        <v>140.19999999999999</v>
      </c>
      <c r="X119" s="134">
        <v>141.6</v>
      </c>
      <c r="Y119" s="134">
        <v>144.30000000000001</v>
      </c>
      <c r="Z119" s="134">
        <v>149.5</v>
      </c>
      <c r="AA119" s="134">
        <v>156</v>
      </c>
      <c r="AB119" s="134">
        <v>147.5</v>
      </c>
      <c r="AC119" s="134">
        <v>139.30000000000001</v>
      </c>
      <c r="AD119" s="134">
        <v>142.30000000000001</v>
      </c>
      <c r="AE119" s="134">
        <v>142</v>
      </c>
      <c r="AF119" s="134">
        <v>145.5</v>
      </c>
      <c r="AG119" s="134">
        <v>154.1</v>
      </c>
      <c r="AH119" s="134">
        <v>155</v>
      </c>
      <c r="AI119" s="134">
        <v>156.1</v>
      </c>
      <c r="AJ119" s="134">
        <v>156.9</v>
      </c>
      <c r="AK119" s="134">
        <v>155.80000000000001</v>
      </c>
      <c r="AL119" s="134">
        <v>150.80000000000001</v>
      </c>
      <c r="AM119" s="134">
        <v>143.1</v>
      </c>
      <c r="AN119" s="134">
        <v>139.5</v>
      </c>
      <c r="AO119" s="134">
        <v>138.4</v>
      </c>
      <c r="AP119" s="134">
        <v>142.80000000000001</v>
      </c>
      <c r="AQ119" s="134">
        <v>150.5</v>
      </c>
      <c r="AR119" s="134">
        <v>165.9</v>
      </c>
      <c r="AS119" s="134">
        <v>166.6</v>
      </c>
      <c r="AT119" s="134">
        <v>168.7</v>
      </c>
      <c r="AU119" s="134">
        <v>172.9</v>
      </c>
      <c r="AV119" s="134">
        <v>176.2</v>
      </c>
      <c r="AW119" s="134">
        <v>173.3</v>
      </c>
      <c r="AX119" s="134">
        <v>170.3</v>
      </c>
      <c r="AY119" s="134">
        <v>171.6</v>
      </c>
      <c r="AZ119" s="134">
        <v>167.1</v>
      </c>
      <c r="BA119" s="134">
        <v>161.4</v>
      </c>
      <c r="BB119" s="134">
        <v>170.2</v>
      </c>
      <c r="BC119" s="134">
        <v>170.1</v>
      </c>
      <c r="BD119" s="134">
        <v>162.69999999999999</v>
      </c>
      <c r="BE119" s="134">
        <v>162.9</v>
      </c>
      <c r="BF119" s="134">
        <v>165.4</v>
      </c>
      <c r="BG119" s="134">
        <v>163.5</v>
      </c>
      <c r="BH119" s="134">
        <v>163.5</v>
      </c>
      <c r="BI119" s="134">
        <v>163</v>
      </c>
      <c r="BJ119" s="134">
        <v>165.9</v>
      </c>
      <c r="BK119" s="134">
        <v>159.80000000000001</v>
      </c>
      <c r="BL119" s="134">
        <v>159.5</v>
      </c>
      <c r="BM119" s="134">
        <v>157.4</v>
      </c>
      <c r="BN119" s="134">
        <v>157.19999999999999</v>
      </c>
      <c r="BO119" s="134">
        <v>162.4</v>
      </c>
      <c r="BP119" s="134">
        <v>163.1</v>
      </c>
      <c r="BQ119" s="134">
        <v>160.19999999999999</v>
      </c>
      <c r="BR119" s="134">
        <v>154.69999999999999</v>
      </c>
      <c r="BS119" s="134">
        <v>143.9</v>
      </c>
      <c r="BT119" s="134">
        <v>132.69999999999999</v>
      </c>
      <c r="BU119" s="134">
        <v>132.30000000000001</v>
      </c>
      <c r="BV119" s="134">
        <v>134.30000000000001</v>
      </c>
      <c r="BW119" s="134">
        <v>136.30000000000001</v>
      </c>
      <c r="BX119" s="134">
        <v>137</v>
      </c>
      <c r="BY119" s="134">
        <v>135.19999999999999</v>
      </c>
      <c r="BZ119" s="134">
        <v>134.6</v>
      </c>
      <c r="CA119" s="134">
        <v>128.80000000000001</v>
      </c>
      <c r="CB119" s="134">
        <v>131</v>
      </c>
      <c r="CC119" s="134">
        <v>131.69999999999999</v>
      </c>
      <c r="CD119" s="134">
        <v>130.80000000000001</v>
      </c>
      <c r="CE119" s="134">
        <v>130.5</v>
      </c>
      <c r="CF119" s="134">
        <v>131</v>
      </c>
      <c r="CG119" s="134">
        <v>132.69999999999999</v>
      </c>
      <c r="CH119" s="134">
        <v>136.30000000000001</v>
      </c>
      <c r="CI119" s="134">
        <v>138.1</v>
      </c>
      <c r="CJ119" s="134">
        <v>139</v>
      </c>
      <c r="CK119" s="134">
        <v>140.69999999999999</v>
      </c>
      <c r="CL119" s="134">
        <v>147.5</v>
      </c>
      <c r="CM119" s="134">
        <v>149.19999999999999</v>
      </c>
      <c r="CN119" s="134">
        <v>148.4</v>
      </c>
      <c r="CO119" s="134">
        <v>146.1</v>
      </c>
      <c r="CP119" s="134">
        <v>146.30000000000001</v>
      </c>
      <c r="CQ119" s="134">
        <v>147.5</v>
      </c>
      <c r="CR119" s="134">
        <v>152.1</v>
      </c>
      <c r="CS119" s="134">
        <v>152.5</v>
      </c>
      <c r="CT119" s="134">
        <v>150.19999999999999</v>
      </c>
      <c r="CU119" s="134">
        <v>151.1</v>
      </c>
      <c r="CV119" s="134">
        <v>152.80000000000001</v>
      </c>
      <c r="CW119" s="134">
        <v>150</v>
      </c>
      <c r="CX119" s="134">
        <v>148.6</v>
      </c>
      <c r="CY119" s="134">
        <v>150.4</v>
      </c>
      <c r="CZ119" s="134">
        <v>148.1</v>
      </c>
      <c r="DA119" s="134">
        <v>146.30000000000001</v>
      </c>
      <c r="DB119" s="134">
        <v>163.80000000000001</v>
      </c>
      <c r="DC119" s="134">
        <v>175.6</v>
      </c>
      <c r="DD119" s="134">
        <v>176.4</v>
      </c>
      <c r="DE119" s="134">
        <v>176.5</v>
      </c>
      <c r="DF119" s="134">
        <v>172.2</v>
      </c>
      <c r="DG119" s="134">
        <v>172.6</v>
      </c>
      <c r="DH119" s="134">
        <v>173.2</v>
      </c>
      <c r="DI119" s="134">
        <v>172.3</v>
      </c>
      <c r="DJ119" s="134">
        <v>172.8</v>
      </c>
      <c r="DK119" s="134">
        <v>173.8</v>
      </c>
      <c r="DL119" s="134">
        <v>174.6</v>
      </c>
      <c r="DM119" s="134">
        <v>176.4</v>
      </c>
      <c r="DN119" s="134">
        <v>178.3</v>
      </c>
      <c r="DO119" s="134">
        <v>176.8</v>
      </c>
      <c r="DP119" s="134">
        <v>183.9</v>
      </c>
      <c r="DQ119" s="134">
        <v>189.1</v>
      </c>
      <c r="DR119" s="134">
        <v>192.1</v>
      </c>
      <c r="DS119" s="134">
        <v>203.1</v>
      </c>
      <c r="DT119" s="134">
        <v>203.4</v>
      </c>
      <c r="DU119" s="134">
        <v>206.8</v>
      </c>
      <c r="DV119" s="134">
        <v>210.5</v>
      </c>
      <c r="DW119" s="134">
        <v>215.7</v>
      </c>
      <c r="DX119" s="134">
        <v>219.2</v>
      </c>
      <c r="DY119" s="134">
        <v>215.6</v>
      </c>
      <c r="DZ119" s="134">
        <v>227</v>
      </c>
      <c r="EA119" s="135">
        <v>225.7</v>
      </c>
      <c r="EB119" s="136">
        <v>236.6</v>
      </c>
      <c r="EC119" s="136">
        <v>244.5</v>
      </c>
      <c r="ED119" s="134">
        <v>238.8</v>
      </c>
      <c r="EE119" s="134">
        <v>237.9</v>
      </c>
      <c r="EF119" s="137">
        <v>237.4</v>
      </c>
      <c r="EG119" s="137">
        <v>227.5</v>
      </c>
      <c r="EH119" s="137">
        <v>222.7</v>
      </c>
      <c r="EI119" s="137">
        <v>231.3</v>
      </c>
      <c r="EJ119" s="136">
        <v>232.9</v>
      </c>
      <c r="EK119" s="136">
        <v>238.9</v>
      </c>
      <c r="EL119" s="147">
        <v>242.5</v>
      </c>
      <c r="EM119" s="147">
        <v>226.6</v>
      </c>
      <c r="EN119" s="147">
        <v>226.6</v>
      </c>
    </row>
    <row r="120" spans="1:144" ht="15" x14ac:dyDescent="0.25">
      <c r="A120" s="132" t="s">
        <v>1669</v>
      </c>
      <c r="B120" s="132" t="s">
        <v>1670</v>
      </c>
      <c r="C120" s="133">
        <v>0.2039</v>
      </c>
      <c r="D120" s="134">
        <v>96.3</v>
      </c>
      <c r="E120" s="134">
        <v>99</v>
      </c>
      <c r="F120" s="134">
        <v>98.7</v>
      </c>
      <c r="G120" s="134">
        <v>96.9</v>
      </c>
      <c r="H120" s="134">
        <v>104.7</v>
      </c>
      <c r="I120" s="134">
        <v>100.3</v>
      </c>
      <c r="J120" s="134">
        <v>110.2</v>
      </c>
      <c r="K120" s="134">
        <v>127.5</v>
      </c>
      <c r="L120" s="134">
        <v>127.3</v>
      </c>
      <c r="M120" s="134">
        <v>116.5</v>
      </c>
      <c r="N120" s="134">
        <v>147</v>
      </c>
      <c r="O120" s="134">
        <v>110.4</v>
      </c>
      <c r="P120" s="134">
        <v>116.9</v>
      </c>
      <c r="Q120" s="134">
        <v>124.4</v>
      </c>
      <c r="R120" s="134">
        <v>120.8</v>
      </c>
      <c r="S120" s="134">
        <v>115.1</v>
      </c>
      <c r="T120" s="134">
        <v>130.19999999999999</v>
      </c>
      <c r="U120" s="134">
        <v>138.6</v>
      </c>
      <c r="V120" s="134">
        <v>145</v>
      </c>
      <c r="W120" s="134">
        <v>144.6</v>
      </c>
      <c r="X120" s="134">
        <v>166.1</v>
      </c>
      <c r="Y120" s="134">
        <v>152</v>
      </c>
      <c r="Z120" s="134">
        <v>155.19999999999999</v>
      </c>
      <c r="AA120" s="134">
        <v>144.19999999999999</v>
      </c>
      <c r="AB120" s="134">
        <v>138.1</v>
      </c>
      <c r="AC120" s="134">
        <v>128.1</v>
      </c>
      <c r="AD120" s="134">
        <v>123.3</v>
      </c>
      <c r="AE120" s="134">
        <v>134.30000000000001</v>
      </c>
      <c r="AF120" s="134">
        <v>146.4</v>
      </c>
      <c r="AG120" s="134">
        <v>135.80000000000001</v>
      </c>
      <c r="AH120" s="134">
        <v>157.80000000000001</v>
      </c>
      <c r="AI120" s="134">
        <v>151.9</v>
      </c>
      <c r="AJ120" s="134">
        <v>160.4</v>
      </c>
      <c r="AK120" s="134">
        <v>150.4</v>
      </c>
      <c r="AL120" s="134">
        <v>167.7</v>
      </c>
      <c r="AM120" s="134">
        <v>125.4</v>
      </c>
      <c r="AN120" s="134">
        <v>114.6</v>
      </c>
      <c r="AO120" s="134">
        <v>119.5</v>
      </c>
      <c r="AP120" s="134">
        <v>127.1</v>
      </c>
      <c r="AQ120" s="134">
        <v>120.9</v>
      </c>
      <c r="AR120" s="134">
        <v>144.30000000000001</v>
      </c>
      <c r="AS120" s="134">
        <v>143.19999999999999</v>
      </c>
      <c r="AT120" s="134">
        <v>154.80000000000001</v>
      </c>
      <c r="AU120" s="134">
        <v>157.69999999999999</v>
      </c>
      <c r="AV120" s="134">
        <v>181.4</v>
      </c>
      <c r="AW120" s="134">
        <v>185.3</v>
      </c>
      <c r="AX120" s="134">
        <v>169.5</v>
      </c>
      <c r="AY120" s="134">
        <v>139</v>
      </c>
      <c r="AZ120" s="134">
        <v>140.1</v>
      </c>
      <c r="BA120" s="134">
        <v>133.1</v>
      </c>
      <c r="BB120" s="134">
        <v>121.7</v>
      </c>
      <c r="BC120" s="134">
        <v>120.9</v>
      </c>
      <c r="BD120" s="134">
        <v>134.30000000000001</v>
      </c>
      <c r="BE120" s="134">
        <v>138.5</v>
      </c>
      <c r="BF120" s="134">
        <v>137.6</v>
      </c>
      <c r="BG120" s="134">
        <v>125.1</v>
      </c>
      <c r="BH120" s="134">
        <v>135.1</v>
      </c>
      <c r="BI120" s="134">
        <v>152.19999999999999</v>
      </c>
      <c r="BJ120" s="134">
        <v>171</v>
      </c>
      <c r="BK120" s="134">
        <v>139</v>
      </c>
      <c r="BL120" s="134">
        <v>134.4</v>
      </c>
      <c r="BM120" s="134">
        <v>145.4</v>
      </c>
      <c r="BN120" s="134">
        <v>120.3</v>
      </c>
      <c r="BO120" s="134">
        <v>124.3</v>
      </c>
      <c r="BP120" s="134">
        <v>155.19999999999999</v>
      </c>
      <c r="BQ120" s="134">
        <v>140.4</v>
      </c>
      <c r="BR120" s="134">
        <v>151.80000000000001</v>
      </c>
      <c r="BS120" s="134">
        <v>154.80000000000001</v>
      </c>
      <c r="BT120" s="134">
        <v>184</v>
      </c>
      <c r="BU120" s="134">
        <v>178.6</v>
      </c>
      <c r="BV120" s="134">
        <v>151.30000000000001</v>
      </c>
      <c r="BW120" s="134">
        <v>143.69999999999999</v>
      </c>
      <c r="BX120" s="134">
        <v>134</v>
      </c>
      <c r="BY120" s="134">
        <v>137.6</v>
      </c>
      <c r="BZ120" s="134">
        <v>136.1</v>
      </c>
      <c r="CA120" s="134">
        <v>151.4</v>
      </c>
      <c r="CB120" s="134">
        <v>155.30000000000001</v>
      </c>
      <c r="CC120" s="134">
        <v>166.9</v>
      </c>
      <c r="CD120" s="134">
        <v>166.7</v>
      </c>
      <c r="CE120" s="134">
        <v>169.3</v>
      </c>
      <c r="CF120" s="134">
        <v>176.4</v>
      </c>
      <c r="CG120" s="134">
        <v>191.4</v>
      </c>
      <c r="CH120" s="134">
        <v>189.3</v>
      </c>
      <c r="CI120" s="134">
        <v>194.9</v>
      </c>
      <c r="CJ120" s="134">
        <v>234.2</v>
      </c>
      <c r="CK120" s="134">
        <v>225.1</v>
      </c>
      <c r="CL120" s="134">
        <v>208.3</v>
      </c>
      <c r="CM120" s="134">
        <v>211.8</v>
      </c>
      <c r="CN120" s="134">
        <v>239.2</v>
      </c>
      <c r="CO120" s="134">
        <v>181.7</v>
      </c>
      <c r="CP120" s="134">
        <v>207.4</v>
      </c>
      <c r="CQ120" s="134">
        <v>238.5</v>
      </c>
      <c r="CR120" s="134">
        <v>348.3</v>
      </c>
      <c r="CS120" s="134">
        <v>280.7</v>
      </c>
      <c r="CT120" s="134">
        <v>294.60000000000002</v>
      </c>
      <c r="CU120" s="134">
        <v>186.6</v>
      </c>
      <c r="CV120" s="134">
        <v>169.9</v>
      </c>
      <c r="CW120" s="134">
        <v>150.69999999999999</v>
      </c>
      <c r="CX120" s="134">
        <v>200.5</v>
      </c>
      <c r="CY120" s="134">
        <v>173.3</v>
      </c>
      <c r="CZ120" s="134">
        <v>235.2</v>
      </c>
      <c r="DA120" s="134">
        <v>203.4</v>
      </c>
      <c r="DB120" s="134">
        <v>231.7</v>
      </c>
      <c r="DC120" s="134">
        <v>310.39999999999998</v>
      </c>
      <c r="DD120" s="134">
        <v>285</v>
      </c>
      <c r="DE120" s="134">
        <v>228.7</v>
      </c>
      <c r="DF120" s="134">
        <v>176.7</v>
      </c>
      <c r="DG120" s="134">
        <v>154.19999999999999</v>
      </c>
      <c r="DH120" s="134">
        <v>163</v>
      </c>
      <c r="DI120" s="134">
        <v>119.5</v>
      </c>
      <c r="DJ120" s="134">
        <v>138.69999999999999</v>
      </c>
      <c r="DK120" s="134">
        <v>168.2</v>
      </c>
      <c r="DL120" s="134">
        <v>210.5</v>
      </c>
      <c r="DM120" s="134">
        <v>211.2</v>
      </c>
      <c r="DN120" s="134">
        <v>217.9</v>
      </c>
      <c r="DO120" s="134">
        <v>228.7</v>
      </c>
      <c r="DP120" s="134">
        <v>309.8</v>
      </c>
      <c r="DQ120" s="134">
        <v>292.2</v>
      </c>
      <c r="DR120" s="134">
        <v>290.2</v>
      </c>
      <c r="DS120" s="134">
        <v>253.9</v>
      </c>
      <c r="DT120" s="134">
        <v>230.8</v>
      </c>
      <c r="DU120" s="134">
        <v>217.1</v>
      </c>
      <c r="DV120" s="134">
        <v>196.3</v>
      </c>
      <c r="DW120" s="134">
        <v>225.5</v>
      </c>
      <c r="DX120" s="134">
        <v>246.4</v>
      </c>
      <c r="DY120" s="134">
        <v>237.2</v>
      </c>
      <c r="DZ120" s="134">
        <v>298.5</v>
      </c>
      <c r="EA120" s="135">
        <v>247.6</v>
      </c>
      <c r="EB120" s="136">
        <v>288.60000000000002</v>
      </c>
      <c r="EC120" s="136">
        <v>321.8</v>
      </c>
      <c r="ED120" s="134">
        <v>297.7</v>
      </c>
      <c r="EE120" s="134">
        <v>281.7</v>
      </c>
      <c r="EF120" s="137">
        <v>252.1</v>
      </c>
      <c r="EG120" s="137">
        <v>250.3</v>
      </c>
      <c r="EH120" s="137">
        <v>223.3</v>
      </c>
      <c r="EI120" s="137">
        <v>262.39999999999998</v>
      </c>
      <c r="EJ120" s="136">
        <v>265.3</v>
      </c>
      <c r="EK120" s="136">
        <v>277.60000000000002</v>
      </c>
      <c r="EL120" s="147">
        <v>298.89999999999998</v>
      </c>
      <c r="EM120" s="147">
        <v>304.7</v>
      </c>
      <c r="EN120" s="147">
        <v>323.7</v>
      </c>
    </row>
    <row r="121" spans="1:144" ht="15" x14ac:dyDescent="0.25">
      <c r="A121" s="132" t="s">
        <v>1671</v>
      </c>
      <c r="B121" s="132" t="s">
        <v>1672</v>
      </c>
      <c r="C121" s="133">
        <v>0.14263999999999999</v>
      </c>
      <c r="D121" s="134">
        <v>99.8</v>
      </c>
      <c r="E121" s="134">
        <v>105.3</v>
      </c>
      <c r="F121" s="134">
        <v>103.9</v>
      </c>
      <c r="G121" s="134">
        <v>97.7</v>
      </c>
      <c r="H121" s="134">
        <v>105.6</v>
      </c>
      <c r="I121" s="134">
        <v>108.6</v>
      </c>
      <c r="J121" s="134">
        <v>122.9</v>
      </c>
      <c r="K121" s="134">
        <v>133.9</v>
      </c>
      <c r="L121" s="134">
        <v>127.4</v>
      </c>
      <c r="M121" s="134">
        <v>117</v>
      </c>
      <c r="N121" s="134">
        <v>147</v>
      </c>
      <c r="O121" s="134">
        <v>112.1</v>
      </c>
      <c r="P121" s="134">
        <v>120.3</v>
      </c>
      <c r="Q121" s="134">
        <v>136.1</v>
      </c>
      <c r="R121" s="134">
        <v>121.3</v>
      </c>
      <c r="S121" s="134">
        <v>119.6</v>
      </c>
      <c r="T121" s="134">
        <v>132.19999999999999</v>
      </c>
      <c r="U121" s="134">
        <v>145.6</v>
      </c>
      <c r="V121" s="134">
        <v>155.1</v>
      </c>
      <c r="W121" s="134">
        <v>151.69999999999999</v>
      </c>
      <c r="X121" s="134">
        <v>168.4</v>
      </c>
      <c r="Y121" s="134">
        <v>148.80000000000001</v>
      </c>
      <c r="Z121" s="134">
        <v>156.30000000000001</v>
      </c>
      <c r="AA121" s="134">
        <v>153</v>
      </c>
      <c r="AB121" s="134">
        <v>147.6</v>
      </c>
      <c r="AC121" s="134">
        <v>136.6</v>
      </c>
      <c r="AD121" s="134">
        <v>125.4</v>
      </c>
      <c r="AE121" s="134">
        <v>130.6</v>
      </c>
      <c r="AF121" s="134">
        <v>144.6</v>
      </c>
      <c r="AG121" s="134">
        <v>146.19999999999999</v>
      </c>
      <c r="AH121" s="134">
        <v>173.4</v>
      </c>
      <c r="AI121" s="134">
        <v>154.19999999999999</v>
      </c>
      <c r="AJ121" s="134">
        <v>158.9</v>
      </c>
      <c r="AK121" s="134">
        <v>143.9</v>
      </c>
      <c r="AL121" s="134">
        <v>180.3</v>
      </c>
      <c r="AM121" s="134">
        <v>128.30000000000001</v>
      </c>
      <c r="AN121" s="134">
        <v>126.5</v>
      </c>
      <c r="AO121" s="134">
        <v>134.80000000000001</v>
      </c>
      <c r="AP121" s="134">
        <v>139.4</v>
      </c>
      <c r="AQ121" s="134">
        <v>124.3</v>
      </c>
      <c r="AR121" s="134">
        <v>152.4</v>
      </c>
      <c r="AS121" s="134">
        <v>148.6</v>
      </c>
      <c r="AT121" s="134">
        <v>167.7</v>
      </c>
      <c r="AU121" s="134">
        <v>161.80000000000001</v>
      </c>
      <c r="AV121" s="134">
        <v>187.9</v>
      </c>
      <c r="AW121" s="134">
        <v>184</v>
      </c>
      <c r="AX121" s="134">
        <v>169.6</v>
      </c>
      <c r="AY121" s="134">
        <v>148.1</v>
      </c>
      <c r="AZ121" s="134">
        <v>148.6</v>
      </c>
      <c r="BA121" s="134">
        <v>141.6</v>
      </c>
      <c r="BB121" s="134">
        <v>123.2</v>
      </c>
      <c r="BC121" s="134">
        <v>121.9</v>
      </c>
      <c r="BD121" s="134">
        <v>135.80000000000001</v>
      </c>
      <c r="BE121" s="134">
        <v>139.1</v>
      </c>
      <c r="BF121" s="134">
        <v>141.4</v>
      </c>
      <c r="BG121" s="134">
        <v>125.1</v>
      </c>
      <c r="BH121" s="134">
        <v>133</v>
      </c>
      <c r="BI121" s="134">
        <v>141.4</v>
      </c>
      <c r="BJ121" s="134">
        <v>164.3</v>
      </c>
      <c r="BK121" s="134">
        <v>133.30000000000001</v>
      </c>
      <c r="BL121" s="134">
        <v>131.9</v>
      </c>
      <c r="BM121" s="134">
        <v>157.1</v>
      </c>
      <c r="BN121" s="134">
        <v>121.9</v>
      </c>
      <c r="BO121" s="134">
        <v>123.5</v>
      </c>
      <c r="BP121" s="134">
        <v>151.6</v>
      </c>
      <c r="BQ121" s="134">
        <v>144</v>
      </c>
      <c r="BR121" s="134">
        <v>155.19999999999999</v>
      </c>
      <c r="BS121" s="134">
        <v>153.30000000000001</v>
      </c>
      <c r="BT121" s="134">
        <v>177.1</v>
      </c>
      <c r="BU121" s="134">
        <v>175</v>
      </c>
      <c r="BV121" s="134">
        <v>145.80000000000001</v>
      </c>
      <c r="BW121" s="134">
        <v>148.4</v>
      </c>
      <c r="BX121" s="134">
        <v>138.5</v>
      </c>
      <c r="BY121" s="134">
        <v>146.80000000000001</v>
      </c>
      <c r="BZ121" s="134">
        <v>144.4</v>
      </c>
      <c r="CA121" s="134">
        <v>164.3</v>
      </c>
      <c r="CB121" s="134">
        <v>164.4</v>
      </c>
      <c r="CC121" s="134">
        <v>180.7</v>
      </c>
      <c r="CD121" s="134">
        <v>180.6</v>
      </c>
      <c r="CE121" s="134">
        <v>169.4</v>
      </c>
      <c r="CF121" s="134">
        <v>170.2</v>
      </c>
      <c r="CG121" s="134">
        <v>190.3</v>
      </c>
      <c r="CH121" s="134">
        <v>202.6</v>
      </c>
      <c r="CI121" s="134">
        <v>210.6</v>
      </c>
      <c r="CJ121" s="134">
        <v>258.8</v>
      </c>
      <c r="CK121" s="134">
        <v>251.5</v>
      </c>
      <c r="CL121" s="134">
        <v>225.5</v>
      </c>
      <c r="CM121" s="134">
        <v>221.2</v>
      </c>
      <c r="CN121" s="134">
        <v>249.1</v>
      </c>
      <c r="CO121" s="134">
        <v>192.6</v>
      </c>
      <c r="CP121" s="134">
        <v>198.4</v>
      </c>
      <c r="CQ121" s="134">
        <v>214.6</v>
      </c>
      <c r="CR121" s="134">
        <v>334.6</v>
      </c>
      <c r="CS121" s="134">
        <v>243.1</v>
      </c>
      <c r="CT121" s="134">
        <v>290.39999999999998</v>
      </c>
      <c r="CU121" s="134">
        <v>164.9</v>
      </c>
      <c r="CV121" s="134">
        <v>141.19999999999999</v>
      </c>
      <c r="CW121" s="134">
        <v>126.9</v>
      </c>
      <c r="CX121" s="134">
        <v>177.3</v>
      </c>
      <c r="CY121" s="134">
        <v>146.1</v>
      </c>
      <c r="CZ121" s="134">
        <v>219.2</v>
      </c>
      <c r="DA121" s="134">
        <v>199.1</v>
      </c>
      <c r="DB121" s="134">
        <v>240.3</v>
      </c>
      <c r="DC121" s="134">
        <v>335.2</v>
      </c>
      <c r="DD121" s="134">
        <v>290.39999999999998</v>
      </c>
      <c r="DE121" s="134">
        <v>195.4</v>
      </c>
      <c r="DF121" s="134">
        <v>147.69999999999999</v>
      </c>
      <c r="DG121" s="134">
        <v>142.5</v>
      </c>
      <c r="DH121" s="134">
        <v>163.19999999999999</v>
      </c>
      <c r="DI121" s="134">
        <v>122.4</v>
      </c>
      <c r="DJ121" s="134">
        <v>138.19999999999999</v>
      </c>
      <c r="DK121" s="134">
        <v>159.69999999999999</v>
      </c>
      <c r="DL121" s="134">
        <v>203.1</v>
      </c>
      <c r="DM121" s="134">
        <v>213.5</v>
      </c>
      <c r="DN121" s="134">
        <v>218.7</v>
      </c>
      <c r="DO121" s="134">
        <v>219</v>
      </c>
      <c r="DP121" s="134">
        <v>271</v>
      </c>
      <c r="DQ121" s="134">
        <v>245.5</v>
      </c>
      <c r="DR121" s="134">
        <v>267.7</v>
      </c>
      <c r="DS121" s="134">
        <v>236.9</v>
      </c>
      <c r="DT121" s="134">
        <v>227.6</v>
      </c>
      <c r="DU121" s="134">
        <v>227.2</v>
      </c>
      <c r="DV121" s="134">
        <v>198.4</v>
      </c>
      <c r="DW121" s="134">
        <v>231.3</v>
      </c>
      <c r="DX121" s="134">
        <v>250.9</v>
      </c>
      <c r="DY121" s="134">
        <v>244.1</v>
      </c>
      <c r="DZ121" s="134">
        <v>304.3</v>
      </c>
      <c r="EA121" s="135">
        <v>238.3</v>
      </c>
      <c r="EB121" s="136">
        <v>262</v>
      </c>
      <c r="EC121" s="136">
        <v>294.2</v>
      </c>
      <c r="ED121" s="134">
        <v>278.2</v>
      </c>
      <c r="EE121" s="134">
        <v>274.8</v>
      </c>
      <c r="EF121" s="137">
        <v>253.9</v>
      </c>
      <c r="EG121" s="137">
        <v>257.8</v>
      </c>
      <c r="EH121" s="137">
        <v>232.5</v>
      </c>
      <c r="EI121" s="137">
        <v>276.89999999999998</v>
      </c>
      <c r="EJ121" s="136">
        <v>268.7</v>
      </c>
      <c r="EK121" s="136">
        <v>277</v>
      </c>
      <c r="EL121" s="147">
        <v>287.8</v>
      </c>
      <c r="EM121" s="147">
        <v>295.10000000000002</v>
      </c>
      <c r="EN121" s="147">
        <v>263.7</v>
      </c>
    </row>
    <row r="122" spans="1:144" ht="15" x14ac:dyDescent="0.25">
      <c r="A122" s="132" t="s">
        <v>1673</v>
      </c>
      <c r="B122" s="132" t="s">
        <v>1674</v>
      </c>
      <c r="C122" s="133">
        <v>3.0630000000000001E-2</v>
      </c>
      <c r="D122" s="134">
        <v>71.400000000000006</v>
      </c>
      <c r="E122" s="134">
        <v>75.7</v>
      </c>
      <c r="F122" s="134">
        <v>64.400000000000006</v>
      </c>
      <c r="G122" s="134">
        <v>76.7</v>
      </c>
      <c r="H122" s="134">
        <v>72.2</v>
      </c>
      <c r="I122" s="134">
        <v>75.2</v>
      </c>
      <c r="J122" s="134">
        <v>75.099999999999994</v>
      </c>
      <c r="K122" s="134">
        <v>109.7</v>
      </c>
      <c r="L122" s="134">
        <v>164.6</v>
      </c>
      <c r="M122" s="134">
        <v>128.19999999999999</v>
      </c>
      <c r="N122" s="134">
        <v>182.8</v>
      </c>
      <c r="O122" s="134">
        <v>110.6</v>
      </c>
      <c r="P122" s="134">
        <v>90.5</v>
      </c>
      <c r="Q122" s="134">
        <v>73.7</v>
      </c>
      <c r="R122" s="134">
        <v>84.6</v>
      </c>
      <c r="S122" s="134">
        <v>87.7</v>
      </c>
      <c r="T122" s="134">
        <v>116.8</v>
      </c>
      <c r="U122" s="134">
        <v>115.6</v>
      </c>
      <c r="V122" s="134">
        <v>119.2</v>
      </c>
      <c r="W122" s="134">
        <v>132.69999999999999</v>
      </c>
      <c r="X122" s="134">
        <v>199.2</v>
      </c>
      <c r="Y122" s="134">
        <v>203.5</v>
      </c>
      <c r="Z122" s="134">
        <v>183.6</v>
      </c>
      <c r="AA122" s="134">
        <v>135.1</v>
      </c>
      <c r="AB122" s="134">
        <v>103.8</v>
      </c>
      <c r="AC122" s="134">
        <v>82</v>
      </c>
      <c r="AD122" s="134">
        <v>80.900000000000006</v>
      </c>
      <c r="AE122" s="134">
        <v>100.8</v>
      </c>
      <c r="AF122" s="134">
        <v>131.6</v>
      </c>
      <c r="AG122" s="134">
        <v>110.3</v>
      </c>
      <c r="AH122" s="134">
        <v>126.9</v>
      </c>
      <c r="AI122" s="134">
        <v>150.4</v>
      </c>
      <c r="AJ122" s="134">
        <v>185.3</v>
      </c>
      <c r="AK122" s="134">
        <v>190.3</v>
      </c>
      <c r="AL122" s="134">
        <v>158.30000000000001</v>
      </c>
      <c r="AM122" s="134">
        <v>113.1</v>
      </c>
      <c r="AN122" s="134">
        <v>75.900000000000006</v>
      </c>
      <c r="AO122" s="134">
        <v>67.2</v>
      </c>
      <c r="AP122" s="134">
        <v>75</v>
      </c>
      <c r="AQ122" s="134">
        <v>86.7</v>
      </c>
      <c r="AR122" s="134">
        <v>102.4</v>
      </c>
      <c r="AS122" s="134">
        <v>119.8</v>
      </c>
      <c r="AT122" s="134">
        <v>124.3</v>
      </c>
      <c r="AU122" s="134">
        <v>182.4</v>
      </c>
      <c r="AV122" s="134">
        <v>205.8</v>
      </c>
      <c r="AW122" s="134">
        <v>204.8</v>
      </c>
      <c r="AX122" s="134">
        <v>207</v>
      </c>
      <c r="AY122" s="134">
        <v>116</v>
      </c>
      <c r="AZ122" s="134">
        <v>109.1</v>
      </c>
      <c r="BA122" s="134">
        <v>86.1</v>
      </c>
      <c r="BB122" s="134">
        <v>90.6</v>
      </c>
      <c r="BC122" s="134">
        <v>98</v>
      </c>
      <c r="BD122" s="134">
        <v>123</v>
      </c>
      <c r="BE122" s="134">
        <v>135.69999999999999</v>
      </c>
      <c r="BF122" s="134">
        <v>129.19999999999999</v>
      </c>
      <c r="BG122" s="134">
        <v>137.5</v>
      </c>
      <c r="BH122" s="134">
        <v>182.1</v>
      </c>
      <c r="BI122" s="134">
        <v>233.8</v>
      </c>
      <c r="BJ122" s="134">
        <v>228.2</v>
      </c>
      <c r="BK122" s="134">
        <v>159.6</v>
      </c>
      <c r="BL122" s="134">
        <v>153</v>
      </c>
      <c r="BM122" s="134">
        <v>102.8</v>
      </c>
      <c r="BN122" s="134">
        <v>93.2</v>
      </c>
      <c r="BO122" s="134">
        <v>100.5</v>
      </c>
      <c r="BP122" s="134">
        <v>125.7</v>
      </c>
      <c r="BQ122" s="134">
        <v>134.6</v>
      </c>
      <c r="BR122" s="134">
        <v>138.9</v>
      </c>
      <c r="BS122" s="134">
        <v>180.1</v>
      </c>
      <c r="BT122" s="134">
        <v>249.5</v>
      </c>
      <c r="BU122" s="134">
        <v>238.9</v>
      </c>
      <c r="BV122" s="134">
        <v>221.6</v>
      </c>
      <c r="BW122" s="134">
        <v>146</v>
      </c>
      <c r="BX122" s="134">
        <v>129.6</v>
      </c>
      <c r="BY122" s="134">
        <v>104.1</v>
      </c>
      <c r="BZ122" s="134">
        <v>98.6</v>
      </c>
      <c r="CA122" s="134">
        <v>106.7</v>
      </c>
      <c r="CB122" s="134">
        <v>127.1</v>
      </c>
      <c r="CC122" s="134">
        <v>139.69999999999999</v>
      </c>
      <c r="CD122" s="134">
        <v>145.6</v>
      </c>
      <c r="CE122" s="134">
        <v>197.6</v>
      </c>
      <c r="CF122" s="134">
        <v>243.6</v>
      </c>
      <c r="CG122" s="134">
        <v>240.2</v>
      </c>
      <c r="CH122" s="134">
        <v>178.7</v>
      </c>
      <c r="CI122" s="134">
        <v>178.7</v>
      </c>
      <c r="CJ122" s="134">
        <v>210.1</v>
      </c>
      <c r="CK122" s="134">
        <v>198.8</v>
      </c>
      <c r="CL122" s="134">
        <v>175.4</v>
      </c>
      <c r="CM122" s="134">
        <v>190.6</v>
      </c>
      <c r="CN122" s="134">
        <v>259.89999999999998</v>
      </c>
      <c r="CO122" s="134">
        <v>211.2</v>
      </c>
      <c r="CP122" s="134">
        <v>324.8</v>
      </c>
      <c r="CQ122" s="134">
        <v>473.9</v>
      </c>
      <c r="CR122" s="134">
        <v>652.29999999999995</v>
      </c>
      <c r="CS122" s="134">
        <v>632.5</v>
      </c>
      <c r="CT122" s="134">
        <v>502.2</v>
      </c>
      <c r="CU122" s="134">
        <v>378.2</v>
      </c>
      <c r="CV122" s="134">
        <v>382.2</v>
      </c>
      <c r="CW122" s="134">
        <v>317</v>
      </c>
      <c r="CX122" s="134">
        <v>388.6</v>
      </c>
      <c r="CY122" s="134">
        <v>372.5</v>
      </c>
      <c r="CZ122" s="134">
        <v>388.9</v>
      </c>
      <c r="DA122" s="134">
        <v>324.39999999999998</v>
      </c>
      <c r="DB122" s="134">
        <v>318.89999999999998</v>
      </c>
      <c r="DC122" s="134">
        <v>375.2</v>
      </c>
      <c r="DD122" s="134">
        <v>426</v>
      </c>
      <c r="DE122" s="134">
        <v>507.8</v>
      </c>
      <c r="DF122" s="134">
        <v>385.3</v>
      </c>
      <c r="DG122" s="134">
        <v>272.89999999999998</v>
      </c>
      <c r="DH122" s="134">
        <v>228.8</v>
      </c>
      <c r="DI122" s="134">
        <v>137.5</v>
      </c>
      <c r="DJ122" s="134">
        <v>185.1</v>
      </c>
      <c r="DK122" s="134">
        <v>252.1</v>
      </c>
      <c r="DL122" s="134">
        <v>319.2</v>
      </c>
      <c r="DM122" s="134">
        <v>308.3</v>
      </c>
      <c r="DN122" s="134">
        <v>313.2</v>
      </c>
      <c r="DO122" s="134">
        <v>384.8</v>
      </c>
      <c r="DP122" s="134">
        <v>628.5</v>
      </c>
      <c r="DQ122" s="134">
        <v>668.2</v>
      </c>
      <c r="DR122" s="134">
        <v>559.20000000000005</v>
      </c>
      <c r="DS122" s="134">
        <v>481.7</v>
      </c>
      <c r="DT122" s="134">
        <v>330.3</v>
      </c>
      <c r="DU122" s="134">
        <v>250.5</v>
      </c>
      <c r="DV122" s="134">
        <v>267.89999999999998</v>
      </c>
      <c r="DW122" s="134">
        <v>312.3</v>
      </c>
      <c r="DX122" s="134">
        <v>340.9</v>
      </c>
      <c r="DY122" s="134">
        <v>317.89999999999998</v>
      </c>
      <c r="DZ122" s="134">
        <v>415.3</v>
      </c>
      <c r="EA122" s="135">
        <v>429.7</v>
      </c>
      <c r="EB122" s="136">
        <v>588.1</v>
      </c>
      <c r="EC122" s="136">
        <v>640.5</v>
      </c>
      <c r="ED122" s="134">
        <v>558</v>
      </c>
      <c r="EE122" s="134">
        <v>472.7</v>
      </c>
      <c r="EF122" s="137">
        <v>368.3</v>
      </c>
      <c r="EG122" s="137">
        <v>335.1</v>
      </c>
      <c r="EH122" s="137">
        <v>291.7</v>
      </c>
      <c r="EI122" s="137">
        <v>306.2</v>
      </c>
      <c r="EJ122" s="136">
        <v>362.7</v>
      </c>
      <c r="EK122" s="136">
        <v>410.9</v>
      </c>
      <c r="EL122" s="147">
        <v>497.4</v>
      </c>
      <c r="EM122" s="147">
        <v>510.8</v>
      </c>
      <c r="EN122" s="147">
        <v>778.9</v>
      </c>
    </row>
    <row r="123" spans="1:144" ht="15" x14ac:dyDescent="0.25">
      <c r="A123" s="132" t="s">
        <v>1675</v>
      </c>
      <c r="B123" s="132" t="s">
        <v>1676</v>
      </c>
      <c r="C123" s="133">
        <v>3.0630000000000001E-2</v>
      </c>
      <c r="D123" s="134">
        <v>104.7</v>
      </c>
      <c r="E123" s="134">
        <v>92.7</v>
      </c>
      <c r="F123" s="134">
        <v>108.9</v>
      </c>
      <c r="G123" s="134">
        <v>113.3</v>
      </c>
      <c r="H123" s="134">
        <v>133.1</v>
      </c>
      <c r="I123" s="134">
        <v>86.9</v>
      </c>
      <c r="J123" s="134">
        <v>85.9</v>
      </c>
      <c r="K123" s="134">
        <v>115.5</v>
      </c>
      <c r="L123" s="134">
        <v>90</v>
      </c>
      <c r="M123" s="134">
        <v>102.3</v>
      </c>
      <c r="N123" s="134">
        <v>111.2</v>
      </c>
      <c r="O123" s="134">
        <v>102.2</v>
      </c>
      <c r="P123" s="134">
        <v>127.3</v>
      </c>
      <c r="Q123" s="134">
        <v>120.3</v>
      </c>
      <c r="R123" s="134">
        <v>154.19999999999999</v>
      </c>
      <c r="S123" s="134">
        <v>121.4</v>
      </c>
      <c r="T123" s="134">
        <v>134.5</v>
      </c>
      <c r="U123" s="134">
        <v>128.9</v>
      </c>
      <c r="V123" s="134">
        <v>123.7</v>
      </c>
      <c r="W123" s="134">
        <v>123.6</v>
      </c>
      <c r="X123" s="134">
        <v>122</v>
      </c>
      <c r="Y123" s="134">
        <v>115.6</v>
      </c>
      <c r="Z123" s="134">
        <v>121.6</v>
      </c>
      <c r="AA123" s="134">
        <v>112.2</v>
      </c>
      <c r="AB123" s="134">
        <v>128.5</v>
      </c>
      <c r="AC123" s="134">
        <v>134.19999999999999</v>
      </c>
      <c r="AD123" s="134">
        <v>155.5</v>
      </c>
      <c r="AE123" s="134">
        <v>184.8</v>
      </c>
      <c r="AF123" s="134">
        <v>169.5</v>
      </c>
      <c r="AG123" s="134">
        <v>112.8</v>
      </c>
      <c r="AH123" s="134">
        <v>115.9</v>
      </c>
      <c r="AI123" s="134">
        <v>142.4</v>
      </c>
      <c r="AJ123" s="134">
        <v>142.30000000000001</v>
      </c>
      <c r="AK123" s="134">
        <v>140.4</v>
      </c>
      <c r="AL123" s="134">
        <v>118.8</v>
      </c>
      <c r="AM123" s="134">
        <v>124.1</v>
      </c>
      <c r="AN123" s="134">
        <v>97.7</v>
      </c>
      <c r="AO123" s="134">
        <v>101</v>
      </c>
      <c r="AP123" s="134">
        <v>122.2</v>
      </c>
      <c r="AQ123" s="134">
        <v>139.30000000000001</v>
      </c>
      <c r="AR123" s="134">
        <v>148.5</v>
      </c>
      <c r="AS123" s="134">
        <v>141.6</v>
      </c>
      <c r="AT123" s="134">
        <v>125</v>
      </c>
      <c r="AU123" s="134">
        <v>113.6</v>
      </c>
      <c r="AV123" s="134">
        <v>127.1</v>
      </c>
      <c r="AW123" s="134">
        <v>172.3</v>
      </c>
      <c r="AX123" s="134">
        <v>131.19999999999999</v>
      </c>
      <c r="AY123" s="134">
        <v>120</v>
      </c>
      <c r="AZ123" s="134">
        <v>131.6</v>
      </c>
      <c r="BA123" s="134">
        <v>140.80000000000001</v>
      </c>
      <c r="BB123" s="134">
        <v>146.30000000000001</v>
      </c>
      <c r="BC123" s="134">
        <v>139.4</v>
      </c>
      <c r="BD123" s="134">
        <v>138.5</v>
      </c>
      <c r="BE123" s="134">
        <v>138.5</v>
      </c>
      <c r="BF123" s="134">
        <v>128.19999999999999</v>
      </c>
      <c r="BG123" s="134">
        <v>112.9</v>
      </c>
      <c r="BH123" s="134">
        <v>97.9</v>
      </c>
      <c r="BI123" s="134">
        <v>120.9</v>
      </c>
      <c r="BJ123" s="134">
        <v>145.30000000000001</v>
      </c>
      <c r="BK123" s="134">
        <v>144.69999999999999</v>
      </c>
      <c r="BL123" s="134">
        <v>127.6</v>
      </c>
      <c r="BM123" s="134">
        <v>133.5</v>
      </c>
      <c r="BN123" s="134">
        <v>140.19999999999999</v>
      </c>
      <c r="BO123" s="134">
        <v>152</v>
      </c>
      <c r="BP123" s="134">
        <v>201.1</v>
      </c>
      <c r="BQ123" s="134">
        <v>129.4</v>
      </c>
      <c r="BR123" s="134">
        <v>149</v>
      </c>
      <c r="BS123" s="134">
        <v>136.1</v>
      </c>
      <c r="BT123" s="134">
        <v>150.5</v>
      </c>
      <c r="BU123" s="134">
        <v>135.19999999999999</v>
      </c>
      <c r="BV123" s="134">
        <v>106.7</v>
      </c>
      <c r="BW123" s="134">
        <v>119.2</v>
      </c>
      <c r="BX123" s="134">
        <v>117.1</v>
      </c>
      <c r="BY123" s="134">
        <v>128.5</v>
      </c>
      <c r="BZ123" s="134">
        <v>135.30000000000001</v>
      </c>
      <c r="CA123" s="134">
        <v>135.9</v>
      </c>
      <c r="CB123" s="134">
        <v>140.9</v>
      </c>
      <c r="CC123" s="134">
        <v>130.19999999999999</v>
      </c>
      <c r="CD123" s="134">
        <v>123.4</v>
      </c>
      <c r="CE123" s="134">
        <v>140.6</v>
      </c>
      <c r="CF123" s="134">
        <v>138</v>
      </c>
      <c r="CG123" s="134">
        <v>147.80000000000001</v>
      </c>
      <c r="CH123" s="134">
        <v>138.5</v>
      </c>
      <c r="CI123" s="134">
        <v>138.5</v>
      </c>
      <c r="CJ123" s="134">
        <v>143.30000000000001</v>
      </c>
      <c r="CK123" s="134">
        <v>128.30000000000001</v>
      </c>
      <c r="CL123" s="134">
        <v>160.69999999999999</v>
      </c>
      <c r="CM123" s="134">
        <v>189.5</v>
      </c>
      <c r="CN123" s="134">
        <v>172.2</v>
      </c>
      <c r="CO123" s="134">
        <v>101.6</v>
      </c>
      <c r="CP123" s="134">
        <v>131.9</v>
      </c>
      <c r="CQ123" s="134">
        <v>114.4</v>
      </c>
      <c r="CR123" s="134">
        <v>108.3</v>
      </c>
      <c r="CS123" s="134">
        <v>104.1</v>
      </c>
      <c r="CT123" s="134">
        <v>106.5</v>
      </c>
      <c r="CU123" s="134">
        <v>95.8</v>
      </c>
      <c r="CV123" s="134">
        <v>91.1</v>
      </c>
      <c r="CW123" s="134">
        <v>95.5</v>
      </c>
      <c r="CX123" s="134">
        <v>120.4</v>
      </c>
      <c r="CY123" s="134">
        <v>100.9</v>
      </c>
      <c r="CZ123" s="134">
        <v>156.19999999999999</v>
      </c>
      <c r="DA123" s="134">
        <v>102.3</v>
      </c>
      <c r="DB123" s="134">
        <v>104.4</v>
      </c>
      <c r="DC123" s="134">
        <v>129.80000000000001</v>
      </c>
      <c r="DD123" s="134">
        <v>119</v>
      </c>
      <c r="DE123" s="134">
        <v>104.7</v>
      </c>
      <c r="DF123" s="134">
        <v>103.2</v>
      </c>
      <c r="DG123" s="134">
        <v>89.7</v>
      </c>
      <c r="DH123" s="134">
        <v>96.7</v>
      </c>
      <c r="DI123" s="134">
        <v>87.9</v>
      </c>
      <c r="DJ123" s="134">
        <v>94.2</v>
      </c>
      <c r="DK123" s="134">
        <v>123.8</v>
      </c>
      <c r="DL123" s="134">
        <v>136.5</v>
      </c>
      <c r="DM123" s="134">
        <v>103.3</v>
      </c>
      <c r="DN123" s="134">
        <v>118.6</v>
      </c>
      <c r="DO123" s="134">
        <v>117.6</v>
      </c>
      <c r="DP123" s="134">
        <v>171.4</v>
      </c>
      <c r="DQ123" s="134">
        <v>133.9</v>
      </c>
      <c r="DR123" s="134">
        <v>125.7</v>
      </c>
      <c r="DS123" s="134">
        <v>105.4</v>
      </c>
      <c r="DT123" s="134">
        <v>146.6</v>
      </c>
      <c r="DU123" s="134">
        <v>136.5</v>
      </c>
      <c r="DV123" s="134">
        <v>115.5</v>
      </c>
      <c r="DW123" s="134">
        <v>111.7</v>
      </c>
      <c r="DX123" s="134">
        <v>130.4</v>
      </c>
      <c r="DY123" s="134">
        <v>124.3</v>
      </c>
      <c r="DZ123" s="134">
        <v>155</v>
      </c>
      <c r="EA123" s="135">
        <v>109.1</v>
      </c>
      <c r="EB123" s="136">
        <v>112.8</v>
      </c>
      <c r="EC123" s="136">
        <v>131.4</v>
      </c>
      <c r="ED123" s="134">
        <v>128.30000000000001</v>
      </c>
      <c r="EE123" s="134">
        <v>122.8</v>
      </c>
      <c r="EF123" s="137">
        <v>127.6</v>
      </c>
      <c r="EG123" s="137">
        <v>130.19999999999999</v>
      </c>
      <c r="EH123" s="137">
        <v>112.2</v>
      </c>
      <c r="EI123" s="137">
        <v>151.1</v>
      </c>
      <c r="EJ123" s="136">
        <v>152.1</v>
      </c>
      <c r="EK123" s="136">
        <v>147.30000000000001</v>
      </c>
      <c r="EL123" s="147">
        <v>152.1</v>
      </c>
      <c r="EM123" s="147">
        <v>143.6</v>
      </c>
      <c r="EN123" s="147">
        <v>148</v>
      </c>
    </row>
    <row r="124" spans="1:144" ht="15" x14ac:dyDescent="0.25">
      <c r="A124" s="132" t="s">
        <v>1677</v>
      </c>
      <c r="B124" s="132" t="s">
        <v>1678</v>
      </c>
      <c r="C124" s="133">
        <v>0.83316999999999997</v>
      </c>
      <c r="D124" s="134">
        <v>103.3</v>
      </c>
      <c r="E124" s="134">
        <v>114.3</v>
      </c>
      <c r="F124" s="134">
        <v>108.9</v>
      </c>
      <c r="G124" s="134">
        <v>119.7</v>
      </c>
      <c r="H124" s="134">
        <v>123.4</v>
      </c>
      <c r="I124" s="134">
        <v>118.3</v>
      </c>
      <c r="J124" s="134">
        <v>118.5</v>
      </c>
      <c r="K124" s="134">
        <v>118.2</v>
      </c>
      <c r="L124" s="134">
        <v>124</v>
      </c>
      <c r="M124" s="134">
        <v>123.1</v>
      </c>
      <c r="N124" s="134">
        <v>124.6</v>
      </c>
      <c r="O124" s="134">
        <v>121.9</v>
      </c>
      <c r="P124" s="134">
        <v>111.9</v>
      </c>
      <c r="Q124" s="134">
        <v>111.2</v>
      </c>
      <c r="R124" s="134">
        <v>111.2</v>
      </c>
      <c r="S124" s="134">
        <v>114.9</v>
      </c>
      <c r="T124" s="134">
        <v>113.4</v>
      </c>
      <c r="U124" s="134">
        <v>109.8</v>
      </c>
      <c r="V124" s="134">
        <v>114.6</v>
      </c>
      <c r="W124" s="134">
        <v>118.4</v>
      </c>
      <c r="X124" s="134">
        <v>119.8</v>
      </c>
      <c r="Y124" s="134">
        <v>118</v>
      </c>
      <c r="Z124" s="134">
        <v>114.7</v>
      </c>
      <c r="AA124" s="134">
        <v>115.4</v>
      </c>
      <c r="AB124" s="134">
        <v>116.2</v>
      </c>
      <c r="AC124" s="134">
        <v>126</v>
      </c>
      <c r="AD124" s="134">
        <v>111</v>
      </c>
      <c r="AE124" s="134">
        <v>108.7</v>
      </c>
      <c r="AF124" s="134">
        <v>121.7</v>
      </c>
      <c r="AG124" s="134">
        <v>131.6</v>
      </c>
      <c r="AH124" s="134">
        <v>124.4</v>
      </c>
      <c r="AI124" s="134">
        <v>118.6</v>
      </c>
      <c r="AJ124" s="134">
        <v>125.7</v>
      </c>
      <c r="AK124" s="134">
        <v>114.5</v>
      </c>
      <c r="AL124" s="134">
        <v>112.6</v>
      </c>
      <c r="AM124" s="134">
        <v>111.8</v>
      </c>
      <c r="AN124" s="134">
        <v>107.1</v>
      </c>
      <c r="AO124" s="134">
        <v>102.5</v>
      </c>
      <c r="AP124" s="134">
        <v>108.4</v>
      </c>
      <c r="AQ124" s="134">
        <v>105</v>
      </c>
      <c r="AR124" s="134">
        <v>104.8</v>
      </c>
      <c r="AS124" s="134">
        <v>108.2</v>
      </c>
      <c r="AT124" s="134">
        <v>95</v>
      </c>
      <c r="AU124" s="134">
        <v>99.8</v>
      </c>
      <c r="AV124" s="134">
        <v>119.9</v>
      </c>
      <c r="AW124" s="134">
        <v>98.8</v>
      </c>
      <c r="AX124" s="134">
        <v>101.5</v>
      </c>
      <c r="AY124" s="134">
        <v>115.6</v>
      </c>
      <c r="AZ124" s="134">
        <v>104.3</v>
      </c>
      <c r="BA124" s="134">
        <v>110.7</v>
      </c>
      <c r="BB124" s="134">
        <v>118.7</v>
      </c>
      <c r="BC124" s="134">
        <v>95.8</v>
      </c>
      <c r="BD124" s="134">
        <v>128.1</v>
      </c>
      <c r="BE124" s="134">
        <v>128.6</v>
      </c>
      <c r="BF124" s="134">
        <v>105.2</v>
      </c>
      <c r="BG124" s="134">
        <v>110.8</v>
      </c>
      <c r="BH124" s="134">
        <v>113.8</v>
      </c>
      <c r="BI124" s="134">
        <v>113.1</v>
      </c>
      <c r="BJ124" s="134">
        <v>112.7</v>
      </c>
      <c r="BK124" s="134">
        <v>139</v>
      </c>
      <c r="BL124" s="134">
        <v>116.3</v>
      </c>
      <c r="BM124" s="134">
        <v>119.6</v>
      </c>
      <c r="BN124" s="134">
        <v>118.2</v>
      </c>
      <c r="BO124" s="134">
        <v>119.5</v>
      </c>
      <c r="BP124" s="134">
        <v>120.8</v>
      </c>
      <c r="BQ124" s="134">
        <v>129.30000000000001</v>
      </c>
      <c r="BR124" s="134">
        <v>122.3</v>
      </c>
      <c r="BS124" s="134">
        <v>121.9</v>
      </c>
      <c r="BT124" s="134">
        <v>122.2</v>
      </c>
      <c r="BU124" s="134">
        <v>119.7</v>
      </c>
      <c r="BV124" s="134">
        <v>121.6</v>
      </c>
      <c r="BW124" s="134">
        <v>138.30000000000001</v>
      </c>
      <c r="BX124" s="134">
        <v>140.19999999999999</v>
      </c>
      <c r="BY124" s="134">
        <v>129.6</v>
      </c>
      <c r="BZ124" s="134">
        <v>123.2</v>
      </c>
      <c r="CA124" s="134">
        <v>135.19999999999999</v>
      </c>
      <c r="CB124" s="134">
        <v>129.4</v>
      </c>
      <c r="CC124" s="134">
        <v>130.4</v>
      </c>
      <c r="CD124" s="134">
        <v>140.4</v>
      </c>
      <c r="CE124" s="134">
        <v>151.4</v>
      </c>
      <c r="CF124" s="134">
        <v>139.30000000000001</v>
      </c>
      <c r="CG124" s="134">
        <v>136.69999999999999</v>
      </c>
      <c r="CH124" s="134">
        <v>144</v>
      </c>
      <c r="CI124" s="134">
        <v>138</v>
      </c>
      <c r="CJ124" s="134">
        <v>158</v>
      </c>
      <c r="CK124" s="134">
        <v>153.4</v>
      </c>
      <c r="CL124" s="134">
        <v>153.4</v>
      </c>
      <c r="CM124" s="134">
        <v>163.6</v>
      </c>
      <c r="CN124" s="134">
        <v>158.4</v>
      </c>
      <c r="CO124" s="134">
        <v>154.80000000000001</v>
      </c>
      <c r="CP124" s="134">
        <v>153.6</v>
      </c>
      <c r="CQ124" s="134">
        <v>142.6</v>
      </c>
      <c r="CR124" s="134">
        <v>147.6</v>
      </c>
      <c r="CS124" s="134">
        <v>153.80000000000001</v>
      </c>
      <c r="CT124" s="134">
        <v>157.4</v>
      </c>
      <c r="CU124" s="134">
        <v>156.80000000000001</v>
      </c>
      <c r="CV124" s="134">
        <v>154.1</v>
      </c>
      <c r="CW124" s="134">
        <v>150.9</v>
      </c>
      <c r="CX124" s="134">
        <v>166.3</v>
      </c>
      <c r="CY124" s="134">
        <v>166.5</v>
      </c>
      <c r="CZ124" s="134">
        <v>167.6</v>
      </c>
      <c r="DA124" s="134">
        <v>145.5</v>
      </c>
      <c r="DB124" s="134">
        <v>153.30000000000001</v>
      </c>
      <c r="DC124" s="134">
        <v>157.4</v>
      </c>
      <c r="DD124" s="134">
        <v>172.2</v>
      </c>
      <c r="DE124" s="134">
        <v>172.8</v>
      </c>
      <c r="DF124" s="134">
        <v>184.3</v>
      </c>
      <c r="DG124" s="134">
        <v>188.1</v>
      </c>
      <c r="DH124" s="134">
        <v>185.9</v>
      </c>
      <c r="DI124" s="134">
        <v>170.9</v>
      </c>
      <c r="DJ124" s="134">
        <v>191.8</v>
      </c>
      <c r="DK124" s="134">
        <v>187.4</v>
      </c>
      <c r="DL124" s="134">
        <v>179.6</v>
      </c>
      <c r="DM124" s="134">
        <v>190.3</v>
      </c>
      <c r="DN124" s="134">
        <v>178.7</v>
      </c>
      <c r="DO124" s="134">
        <v>198.6</v>
      </c>
      <c r="DP124" s="134">
        <v>204.7</v>
      </c>
      <c r="DQ124" s="134">
        <v>224.7</v>
      </c>
      <c r="DR124" s="134">
        <v>225</v>
      </c>
      <c r="DS124" s="134">
        <v>224.7</v>
      </c>
      <c r="DT124" s="134">
        <v>225</v>
      </c>
      <c r="DU124" s="134">
        <v>210.2</v>
      </c>
      <c r="DV124" s="134">
        <v>208.2</v>
      </c>
      <c r="DW124" s="134">
        <v>210.2</v>
      </c>
      <c r="DX124" s="134">
        <v>192.9</v>
      </c>
      <c r="DY124" s="134">
        <v>185.7</v>
      </c>
      <c r="DZ124" s="134">
        <v>185.6</v>
      </c>
      <c r="EA124" s="135">
        <v>196.7</v>
      </c>
      <c r="EB124" s="136">
        <v>198.7</v>
      </c>
      <c r="EC124" s="136">
        <v>203.9</v>
      </c>
      <c r="ED124" s="134">
        <v>217.5</v>
      </c>
      <c r="EE124" s="134">
        <v>222.4</v>
      </c>
      <c r="EF124" s="137">
        <v>224.6</v>
      </c>
      <c r="EG124" s="137">
        <v>214.8</v>
      </c>
      <c r="EH124" s="137">
        <v>214.8</v>
      </c>
      <c r="EI124" s="137">
        <v>208</v>
      </c>
      <c r="EJ124" s="136">
        <v>215.4</v>
      </c>
      <c r="EK124" s="136">
        <v>204.8</v>
      </c>
      <c r="EL124" s="147">
        <v>219.7</v>
      </c>
      <c r="EM124" s="147">
        <v>219.9</v>
      </c>
      <c r="EN124" s="147">
        <v>215.7</v>
      </c>
    </row>
    <row r="125" spans="1:144" ht="15" x14ac:dyDescent="0.25">
      <c r="A125" s="132" t="s">
        <v>1679</v>
      </c>
      <c r="B125" s="132" t="s">
        <v>1680</v>
      </c>
      <c r="C125" s="133">
        <v>0.64817999999999998</v>
      </c>
      <c r="D125" s="134">
        <v>100.2</v>
      </c>
      <c r="E125" s="134">
        <v>109.6</v>
      </c>
      <c r="F125" s="134">
        <v>101</v>
      </c>
      <c r="G125" s="134">
        <v>113.3</v>
      </c>
      <c r="H125" s="134">
        <v>118</v>
      </c>
      <c r="I125" s="134">
        <v>111.6</v>
      </c>
      <c r="J125" s="134">
        <v>111.3</v>
      </c>
      <c r="K125" s="134">
        <v>111</v>
      </c>
      <c r="L125" s="134">
        <v>117.9</v>
      </c>
      <c r="M125" s="134">
        <v>116.8</v>
      </c>
      <c r="N125" s="134">
        <v>118.6</v>
      </c>
      <c r="O125" s="134">
        <v>115.8</v>
      </c>
      <c r="P125" s="134">
        <v>102.3</v>
      </c>
      <c r="Q125" s="134">
        <v>100.7</v>
      </c>
      <c r="R125" s="134">
        <v>100.5</v>
      </c>
      <c r="S125" s="134">
        <v>105.1</v>
      </c>
      <c r="T125" s="134">
        <v>103.5</v>
      </c>
      <c r="U125" s="134">
        <v>99.5</v>
      </c>
      <c r="V125" s="134">
        <v>105.1</v>
      </c>
      <c r="W125" s="134">
        <v>110.6</v>
      </c>
      <c r="X125" s="134">
        <v>113</v>
      </c>
      <c r="Y125" s="134">
        <v>109.8</v>
      </c>
      <c r="Z125" s="134">
        <v>104.8</v>
      </c>
      <c r="AA125" s="134">
        <v>107.6</v>
      </c>
      <c r="AB125" s="134">
        <v>108.3</v>
      </c>
      <c r="AC125" s="134">
        <v>124</v>
      </c>
      <c r="AD125" s="134">
        <v>104.8</v>
      </c>
      <c r="AE125" s="134">
        <v>101.5</v>
      </c>
      <c r="AF125" s="134">
        <v>117.6</v>
      </c>
      <c r="AG125" s="134">
        <v>130.9</v>
      </c>
      <c r="AH125" s="134">
        <v>122.8</v>
      </c>
      <c r="AI125" s="134">
        <v>114.9</v>
      </c>
      <c r="AJ125" s="134">
        <v>117.6</v>
      </c>
      <c r="AK125" s="134">
        <v>103.9</v>
      </c>
      <c r="AL125" s="134">
        <v>100.1</v>
      </c>
      <c r="AM125" s="134">
        <v>100.2</v>
      </c>
      <c r="AN125" s="134">
        <v>95.4</v>
      </c>
      <c r="AO125" s="134">
        <v>89.2</v>
      </c>
      <c r="AP125" s="134">
        <v>96.6</v>
      </c>
      <c r="AQ125" s="134">
        <v>92.7</v>
      </c>
      <c r="AR125" s="134">
        <v>91.8</v>
      </c>
      <c r="AS125" s="134">
        <v>95.6</v>
      </c>
      <c r="AT125" s="134">
        <v>79</v>
      </c>
      <c r="AU125" s="134">
        <v>85.1</v>
      </c>
      <c r="AV125" s="134">
        <v>107.6</v>
      </c>
      <c r="AW125" s="134">
        <v>81.099999999999994</v>
      </c>
      <c r="AX125" s="134">
        <v>84.1</v>
      </c>
      <c r="AY125" s="134">
        <v>102.3</v>
      </c>
      <c r="AZ125" s="134">
        <v>88.2</v>
      </c>
      <c r="BA125" s="134">
        <v>96.2</v>
      </c>
      <c r="BB125" s="134">
        <v>105.2</v>
      </c>
      <c r="BC125" s="134">
        <v>76.099999999999994</v>
      </c>
      <c r="BD125" s="134">
        <v>118.4</v>
      </c>
      <c r="BE125" s="134">
        <v>119.1</v>
      </c>
      <c r="BF125" s="134">
        <v>88</v>
      </c>
      <c r="BG125" s="134">
        <v>93.6</v>
      </c>
      <c r="BH125" s="134">
        <v>97</v>
      </c>
      <c r="BI125" s="134">
        <v>99</v>
      </c>
      <c r="BJ125" s="134">
        <v>98.7</v>
      </c>
      <c r="BK125" s="134">
        <v>101.3</v>
      </c>
      <c r="BL125" s="134">
        <v>103.2</v>
      </c>
      <c r="BM125" s="134">
        <v>107</v>
      </c>
      <c r="BN125" s="134">
        <v>103.3</v>
      </c>
      <c r="BO125" s="134">
        <v>105.1</v>
      </c>
      <c r="BP125" s="134">
        <v>107.6</v>
      </c>
      <c r="BQ125" s="134">
        <v>118.3</v>
      </c>
      <c r="BR125" s="134">
        <v>109.1</v>
      </c>
      <c r="BS125" s="134">
        <v>108.4</v>
      </c>
      <c r="BT125" s="134">
        <v>109.3</v>
      </c>
      <c r="BU125" s="134">
        <v>105</v>
      </c>
      <c r="BV125" s="134">
        <v>106.7</v>
      </c>
      <c r="BW125" s="134">
        <v>126.1</v>
      </c>
      <c r="BX125" s="134">
        <v>128</v>
      </c>
      <c r="BY125" s="134">
        <v>114.9</v>
      </c>
      <c r="BZ125" s="134">
        <v>105.6</v>
      </c>
      <c r="CA125" s="134">
        <v>120.7</v>
      </c>
      <c r="CB125" s="134">
        <v>114.1</v>
      </c>
      <c r="CC125" s="134">
        <v>116.1</v>
      </c>
      <c r="CD125" s="134">
        <v>128.1</v>
      </c>
      <c r="CE125" s="134">
        <v>141.4</v>
      </c>
      <c r="CF125" s="134">
        <v>126.2</v>
      </c>
      <c r="CG125" s="134">
        <v>123.4</v>
      </c>
      <c r="CH125" s="134">
        <v>133</v>
      </c>
      <c r="CI125" s="134">
        <v>124.9</v>
      </c>
      <c r="CJ125" s="134">
        <v>153.69999999999999</v>
      </c>
      <c r="CK125" s="134">
        <v>147.5</v>
      </c>
      <c r="CL125" s="134">
        <v>146.80000000000001</v>
      </c>
      <c r="CM125" s="134">
        <v>159.5</v>
      </c>
      <c r="CN125" s="134">
        <v>153.69999999999999</v>
      </c>
      <c r="CO125" s="134">
        <v>149.80000000000001</v>
      </c>
      <c r="CP125" s="134">
        <v>147.30000000000001</v>
      </c>
      <c r="CQ125" s="134">
        <v>133</v>
      </c>
      <c r="CR125" s="134">
        <v>137.5</v>
      </c>
      <c r="CS125" s="134">
        <v>144.4</v>
      </c>
      <c r="CT125" s="134">
        <v>148</v>
      </c>
      <c r="CU125" s="134">
        <v>148</v>
      </c>
      <c r="CV125" s="134">
        <v>145.1</v>
      </c>
      <c r="CW125" s="134">
        <v>144.4</v>
      </c>
      <c r="CX125" s="134">
        <v>162.5</v>
      </c>
      <c r="CY125" s="134">
        <v>160.6</v>
      </c>
      <c r="CZ125" s="134">
        <v>162.6</v>
      </c>
      <c r="DA125" s="134">
        <v>136.80000000000001</v>
      </c>
      <c r="DB125" s="134">
        <v>146.80000000000001</v>
      </c>
      <c r="DC125" s="134">
        <v>150.1</v>
      </c>
      <c r="DD125" s="134">
        <v>168.2</v>
      </c>
      <c r="DE125" s="134">
        <v>168.3</v>
      </c>
      <c r="DF125" s="134">
        <v>183.7</v>
      </c>
      <c r="DG125" s="134">
        <v>187.9</v>
      </c>
      <c r="DH125" s="134">
        <v>182.9</v>
      </c>
      <c r="DI125" s="134">
        <v>163.19999999999999</v>
      </c>
      <c r="DJ125" s="134">
        <v>188.6</v>
      </c>
      <c r="DK125" s="134">
        <v>182</v>
      </c>
      <c r="DL125" s="134">
        <v>170.5</v>
      </c>
      <c r="DM125" s="134">
        <v>183.8</v>
      </c>
      <c r="DN125" s="134">
        <v>169.4</v>
      </c>
      <c r="DO125" s="134">
        <v>194.7</v>
      </c>
      <c r="DP125" s="134">
        <v>200.9</v>
      </c>
      <c r="DQ125" s="134">
        <v>226.6</v>
      </c>
      <c r="DR125" s="134">
        <v>226.9</v>
      </c>
      <c r="DS125" s="134">
        <v>226.6</v>
      </c>
      <c r="DT125" s="134">
        <v>226.9</v>
      </c>
      <c r="DU125" s="134">
        <v>206</v>
      </c>
      <c r="DV125" s="134">
        <v>204</v>
      </c>
      <c r="DW125" s="134">
        <v>206</v>
      </c>
      <c r="DX125" s="134">
        <v>177.5</v>
      </c>
      <c r="DY125" s="134">
        <v>168.2</v>
      </c>
      <c r="DZ125" s="134">
        <v>168.2</v>
      </c>
      <c r="EA125" s="135">
        <v>182.6</v>
      </c>
      <c r="EB125" s="136">
        <v>183.5</v>
      </c>
      <c r="EC125" s="136">
        <v>190.2</v>
      </c>
      <c r="ED125" s="134">
        <v>206.1</v>
      </c>
      <c r="EE125" s="134">
        <v>212.8</v>
      </c>
      <c r="EF125" s="137">
        <v>214.3</v>
      </c>
      <c r="EG125" s="137">
        <v>203.9</v>
      </c>
      <c r="EH125" s="137">
        <v>203.9</v>
      </c>
      <c r="EI125" s="137">
        <v>193.3</v>
      </c>
      <c r="EJ125" s="136">
        <v>202.7</v>
      </c>
      <c r="EK125" s="136">
        <v>189.1</v>
      </c>
      <c r="EL125" s="147">
        <v>202.7</v>
      </c>
      <c r="EM125" s="147">
        <v>202.7</v>
      </c>
      <c r="EN125" s="147">
        <v>205.8</v>
      </c>
    </row>
    <row r="126" spans="1:144" ht="15" x14ac:dyDescent="0.25">
      <c r="A126" s="132" t="s">
        <v>1681</v>
      </c>
      <c r="B126" s="132" t="s">
        <v>1682</v>
      </c>
      <c r="C126" s="133">
        <v>8.4200000000000004E-3</v>
      </c>
      <c r="D126" s="134">
        <v>103.7</v>
      </c>
      <c r="E126" s="134">
        <v>105</v>
      </c>
      <c r="F126" s="134">
        <v>103</v>
      </c>
      <c r="G126" s="134">
        <v>103.4</v>
      </c>
      <c r="H126" s="134">
        <v>103.9</v>
      </c>
      <c r="I126" s="134">
        <v>103.6</v>
      </c>
      <c r="J126" s="134">
        <v>105.9</v>
      </c>
      <c r="K126" s="134">
        <v>105.9</v>
      </c>
      <c r="L126" s="134">
        <v>105.9</v>
      </c>
      <c r="M126" s="134">
        <v>117.1</v>
      </c>
      <c r="N126" s="134">
        <v>117.1</v>
      </c>
      <c r="O126" s="134">
        <v>142.69999999999999</v>
      </c>
      <c r="P126" s="134">
        <v>145.4</v>
      </c>
      <c r="Q126" s="134">
        <v>146.1</v>
      </c>
      <c r="R126" s="134">
        <v>145.6</v>
      </c>
      <c r="S126" s="134">
        <v>150</v>
      </c>
      <c r="T126" s="134">
        <v>150</v>
      </c>
      <c r="U126" s="134">
        <v>142.69999999999999</v>
      </c>
      <c r="V126" s="134">
        <v>151.19999999999999</v>
      </c>
      <c r="W126" s="134">
        <v>146.6</v>
      </c>
      <c r="X126" s="134">
        <v>143</v>
      </c>
      <c r="Y126" s="134">
        <v>153</v>
      </c>
      <c r="Z126" s="134">
        <v>128.1</v>
      </c>
      <c r="AA126" s="134">
        <v>125</v>
      </c>
      <c r="AB126" s="134">
        <v>129.69999999999999</v>
      </c>
      <c r="AC126" s="134">
        <v>154.5</v>
      </c>
      <c r="AD126" s="134">
        <v>152.1</v>
      </c>
      <c r="AE126" s="134">
        <v>154.19999999999999</v>
      </c>
      <c r="AF126" s="134">
        <v>154.1</v>
      </c>
      <c r="AG126" s="134">
        <v>154.1</v>
      </c>
      <c r="AH126" s="134">
        <v>150.1</v>
      </c>
      <c r="AI126" s="134">
        <v>153.9</v>
      </c>
      <c r="AJ126" s="134">
        <v>157.9</v>
      </c>
      <c r="AK126" s="134">
        <v>157.30000000000001</v>
      </c>
      <c r="AL126" s="134">
        <v>158.6</v>
      </c>
      <c r="AM126" s="134">
        <v>158.80000000000001</v>
      </c>
      <c r="AN126" s="134">
        <v>171.2</v>
      </c>
      <c r="AO126" s="134">
        <v>161.9</v>
      </c>
      <c r="AP126" s="134">
        <v>164.5</v>
      </c>
      <c r="AQ126" s="134">
        <v>161.1</v>
      </c>
      <c r="AR126" s="134">
        <v>152.69999999999999</v>
      </c>
      <c r="AS126" s="134">
        <v>161.1</v>
      </c>
      <c r="AT126" s="134">
        <v>217</v>
      </c>
      <c r="AU126" s="134">
        <v>178</v>
      </c>
      <c r="AV126" s="134">
        <v>178</v>
      </c>
      <c r="AW126" s="134">
        <v>177.8</v>
      </c>
      <c r="AX126" s="134">
        <v>177.9</v>
      </c>
      <c r="AY126" s="134">
        <v>178.9</v>
      </c>
      <c r="AZ126" s="134">
        <v>178.9</v>
      </c>
      <c r="BA126" s="134">
        <v>180.3</v>
      </c>
      <c r="BB126" s="134">
        <v>186.1</v>
      </c>
      <c r="BC126" s="134">
        <v>186.1</v>
      </c>
      <c r="BD126" s="134">
        <v>186.1</v>
      </c>
      <c r="BE126" s="134">
        <v>186.1</v>
      </c>
      <c r="BF126" s="134">
        <v>189.3</v>
      </c>
      <c r="BG126" s="134">
        <v>189.3</v>
      </c>
      <c r="BH126" s="134">
        <v>189.4</v>
      </c>
      <c r="BI126" s="134">
        <v>189.4</v>
      </c>
      <c r="BJ126" s="134">
        <v>187</v>
      </c>
      <c r="BK126" s="134">
        <v>187.3</v>
      </c>
      <c r="BL126" s="134">
        <v>187.3</v>
      </c>
      <c r="BM126" s="134">
        <v>227.6</v>
      </c>
      <c r="BN126" s="134">
        <v>240.1</v>
      </c>
      <c r="BO126" s="134">
        <v>240.1</v>
      </c>
      <c r="BP126" s="134">
        <v>243.8</v>
      </c>
      <c r="BQ126" s="134">
        <v>237</v>
      </c>
      <c r="BR126" s="134">
        <v>243.8</v>
      </c>
      <c r="BS126" s="134">
        <v>243.8</v>
      </c>
      <c r="BT126" s="134">
        <v>243.6</v>
      </c>
      <c r="BU126" s="134">
        <v>243.6</v>
      </c>
      <c r="BV126" s="134">
        <v>243.6</v>
      </c>
      <c r="BW126" s="134">
        <v>243.7</v>
      </c>
      <c r="BX126" s="134">
        <v>243.5</v>
      </c>
      <c r="BY126" s="134">
        <v>238.8</v>
      </c>
      <c r="BZ126" s="134">
        <v>252.4</v>
      </c>
      <c r="CA126" s="134">
        <v>252.4</v>
      </c>
      <c r="CB126" s="134">
        <v>252.4</v>
      </c>
      <c r="CC126" s="134">
        <v>252.4</v>
      </c>
      <c r="CD126" s="134">
        <v>255</v>
      </c>
      <c r="CE126" s="134">
        <v>255.1</v>
      </c>
      <c r="CF126" s="134">
        <v>263.10000000000002</v>
      </c>
      <c r="CG126" s="134">
        <v>263.10000000000002</v>
      </c>
      <c r="CH126" s="134">
        <v>263.10000000000002</v>
      </c>
      <c r="CI126" s="134">
        <v>236.9</v>
      </c>
      <c r="CJ126" s="134">
        <v>250.1</v>
      </c>
      <c r="CK126" s="134">
        <v>257.39999999999998</v>
      </c>
      <c r="CL126" s="134">
        <v>261.89999999999998</v>
      </c>
      <c r="CM126" s="134">
        <v>261.89999999999998</v>
      </c>
      <c r="CN126" s="134">
        <v>261.89999999999998</v>
      </c>
      <c r="CO126" s="134">
        <v>261.89999999999998</v>
      </c>
      <c r="CP126" s="134">
        <v>261.89999999999998</v>
      </c>
      <c r="CQ126" s="134">
        <v>261.2</v>
      </c>
      <c r="CR126" s="134">
        <v>253.7</v>
      </c>
      <c r="CS126" s="134">
        <v>251.5</v>
      </c>
      <c r="CT126" s="134">
        <v>254.7</v>
      </c>
      <c r="CU126" s="134">
        <v>249.5</v>
      </c>
      <c r="CV126" s="134">
        <v>249.5</v>
      </c>
      <c r="CW126" s="134">
        <v>255.4</v>
      </c>
      <c r="CX126" s="134">
        <v>253.3</v>
      </c>
      <c r="CY126" s="134">
        <v>228.4</v>
      </c>
      <c r="CZ126" s="134">
        <v>228.4</v>
      </c>
      <c r="DA126" s="134">
        <v>228.4</v>
      </c>
      <c r="DB126" s="134">
        <v>237.9</v>
      </c>
      <c r="DC126" s="134">
        <v>241.8</v>
      </c>
      <c r="DD126" s="134">
        <v>242</v>
      </c>
      <c r="DE126" s="134">
        <v>242.3</v>
      </c>
      <c r="DF126" s="134">
        <v>231.8</v>
      </c>
      <c r="DG126" s="134">
        <v>216.5</v>
      </c>
      <c r="DH126" s="134">
        <v>215.9</v>
      </c>
      <c r="DI126" s="134">
        <v>230</v>
      </c>
      <c r="DJ126" s="134">
        <v>219</v>
      </c>
      <c r="DK126" s="134">
        <v>221.9</v>
      </c>
      <c r="DL126" s="134">
        <v>221.9</v>
      </c>
      <c r="DM126" s="134">
        <v>221.9</v>
      </c>
      <c r="DN126" s="134">
        <v>216.5</v>
      </c>
      <c r="DO126" s="134">
        <v>216.2</v>
      </c>
      <c r="DP126" s="134">
        <v>212.7</v>
      </c>
      <c r="DQ126" s="134">
        <v>209.2</v>
      </c>
      <c r="DR126" s="134">
        <v>209.2</v>
      </c>
      <c r="DS126" s="134">
        <v>209.2</v>
      </c>
      <c r="DT126" s="134">
        <v>209.2</v>
      </c>
      <c r="DU126" s="134">
        <v>211.3</v>
      </c>
      <c r="DV126" s="134">
        <v>200.8</v>
      </c>
      <c r="DW126" s="134">
        <v>211.3</v>
      </c>
      <c r="DX126" s="134">
        <v>186.3</v>
      </c>
      <c r="DY126" s="134">
        <v>186.3</v>
      </c>
      <c r="DZ126" s="134">
        <v>186.3</v>
      </c>
      <c r="EA126" s="135">
        <v>186.3</v>
      </c>
      <c r="EB126" s="136">
        <v>189.5</v>
      </c>
      <c r="EC126" s="136">
        <v>238.8</v>
      </c>
      <c r="ED126" s="134">
        <v>218.9</v>
      </c>
      <c r="EE126" s="134">
        <v>212.3</v>
      </c>
      <c r="EF126" s="137">
        <v>212.3</v>
      </c>
      <c r="EG126" s="137">
        <v>213.5</v>
      </c>
      <c r="EH126" s="137">
        <v>213.5</v>
      </c>
      <c r="EI126" s="137">
        <v>218.8</v>
      </c>
      <c r="EJ126" s="136">
        <v>219.9</v>
      </c>
      <c r="EK126" s="136">
        <v>223.5</v>
      </c>
      <c r="EL126" s="147">
        <v>221.3</v>
      </c>
      <c r="EM126" s="147">
        <v>221.3</v>
      </c>
      <c r="EN126" s="147">
        <v>218.1</v>
      </c>
    </row>
    <row r="127" spans="1:144" ht="15" x14ac:dyDescent="0.25">
      <c r="A127" s="132" t="s">
        <v>1683</v>
      </c>
      <c r="B127" s="132" t="s">
        <v>1684</v>
      </c>
      <c r="C127" s="133">
        <v>2.6450000000000001E-2</v>
      </c>
      <c r="D127" s="134">
        <v>93.9</v>
      </c>
      <c r="E127" s="134">
        <v>97.8</v>
      </c>
      <c r="F127" s="134">
        <v>97.8</v>
      </c>
      <c r="G127" s="134">
        <v>97.2</v>
      </c>
      <c r="H127" s="134">
        <v>96.1</v>
      </c>
      <c r="I127" s="134">
        <v>83.4</v>
      </c>
      <c r="J127" s="134">
        <v>85</v>
      </c>
      <c r="K127" s="134">
        <v>85</v>
      </c>
      <c r="L127" s="134">
        <v>84.2</v>
      </c>
      <c r="M127" s="134">
        <v>82.5</v>
      </c>
      <c r="N127" s="134">
        <v>82.3</v>
      </c>
      <c r="O127" s="134">
        <v>94.2</v>
      </c>
      <c r="P127" s="134">
        <v>94.9</v>
      </c>
      <c r="Q127" s="134">
        <v>90.2</v>
      </c>
      <c r="R127" s="134">
        <v>88.8</v>
      </c>
      <c r="S127" s="134">
        <v>88.2</v>
      </c>
      <c r="T127" s="134">
        <v>69.599999999999994</v>
      </c>
      <c r="U127" s="134">
        <v>70</v>
      </c>
      <c r="V127" s="134">
        <v>72.5</v>
      </c>
      <c r="W127" s="134">
        <v>74.5</v>
      </c>
      <c r="X127" s="134">
        <v>74</v>
      </c>
      <c r="Y127" s="134">
        <v>71.099999999999994</v>
      </c>
      <c r="Z127" s="134">
        <v>70.7</v>
      </c>
      <c r="AA127" s="134">
        <v>70.5</v>
      </c>
      <c r="AB127" s="134">
        <v>71.900000000000006</v>
      </c>
      <c r="AC127" s="134">
        <v>71.099999999999994</v>
      </c>
      <c r="AD127" s="134">
        <v>72.599999999999994</v>
      </c>
      <c r="AE127" s="134">
        <v>77.400000000000006</v>
      </c>
      <c r="AF127" s="134">
        <v>72.7</v>
      </c>
      <c r="AG127" s="134">
        <v>71.599999999999994</v>
      </c>
      <c r="AH127" s="134">
        <v>73.099999999999994</v>
      </c>
      <c r="AI127" s="134">
        <v>72.5</v>
      </c>
      <c r="AJ127" s="134">
        <v>71.400000000000006</v>
      </c>
      <c r="AK127" s="134">
        <v>77.2</v>
      </c>
      <c r="AL127" s="134">
        <v>74.400000000000006</v>
      </c>
      <c r="AM127" s="134">
        <v>69.599999999999994</v>
      </c>
      <c r="AN127" s="134">
        <v>69.099999999999994</v>
      </c>
      <c r="AO127" s="134">
        <v>72.400000000000006</v>
      </c>
      <c r="AP127" s="134">
        <v>78.7</v>
      </c>
      <c r="AQ127" s="134">
        <v>86.7</v>
      </c>
      <c r="AR127" s="134">
        <v>81.599999999999994</v>
      </c>
      <c r="AS127" s="134">
        <v>80.599999999999994</v>
      </c>
      <c r="AT127" s="134">
        <v>79.7</v>
      </c>
      <c r="AU127" s="134">
        <v>79.5</v>
      </c>
      <c r="AV127" s="134">
        <v>74.599999999999994</v>
      </c>
      <c r="AW127" s="134">
        <v>73.099999999999994</v>
      </c>
      <c r="AX127" s="134">
        <v>65.2</v>
      </c>
      <c r="AY127" s="134">
        <v>66.2</v>
      </c>
      <c r="AZ127" s="134">
        <v>66.599999999999994</v>
      </c>
      <c r="BA127" s="134">
        <v>63.5</v>
      </c>
      <c r="BB127" s="134">
        <v>65.7</v>
      </c>
      <c r="BC127" s="134">
        <v>66.2</v>
      </c>
      <c r="BD127" s="134">
        <v>65.5</v>
      </c>
      <c r="BE127" s="134">
        <v>62.5</v>
      </c>
      <c r="BF127" s="134">
        <v>67</v>
      </c>
      <c r="BG127" s="134">
        <v>83.3</v>
      </c>
      <c r="BH127" s="134">
        <v>105</v>
      </c>
      <c r="BI127" s="134">
        <v>103.4</v>
      </c>
      <c r="BJ127" s="134">
        <v>98.3</v>
      </c>
      <c r="BK127" s="134">
        <v>97.2</v>
      </c>
      <c r="BL127" s="134">
        <v>97.9</v>
      </c>
      <c r="BM127" s="134">
        <v>107.7</v>
      </c>
      <c r="BN127" s="134">
        <v>90.3</v>
      </c>
      <c r="BO127" s="134">
        <v>68.599999999999994</v>
      </c>
      <c r="BP127" s="134">
        <v>67</v>
      </c>
      <c r="BQ127" s="134">
        <v>66.7</v>
      </c>
      <c r="BR127" s="134">
        <v>72.7</v>
      </c>
      <c r="BS127" s="134">
        <v>67.5</v>
      </c>
      <c r="BT127" s="134">
        <v>66</v>
      </c>
      <c r="BU127" s="134">
        <v>74.400000000000006</v>
      </c>
      <c r="BV127" s="134">
        <v>72</v>
      </c>
      <c r="BW127" s="134">
        <v>82</v>
      </c>
      <c r="BX127" s="134">
        <v>77.8</v>
      </c>
      <c r="BY127" s="134">
        <v>75.8</v>
      </c>
      <c r="BZ127" s="134">
        <v>76.400000000000006</v>
      </c>
      <c r="CA127" s="134">
        <v>78.3</v>
      </c>
      <c r="CB127" s="134">
        <v>75.5</v>
      </c>
      <c r="CC127" s="134">
        <v>77.5</v>
      </c>
      <c r="CD127" s="134">
        <v>79.8</v>
      </c>
      <c r="CE127" s="134">
        <v>79.7</v>
      </c>
      <c r="CF127" s="134">
        <v>74.7</v>
      </c>
      <c r="CG127" s="134">
        <v>73.599999999999994</v>
      </c>
      <c r="CH127" s="134">
        <v>75.8</v>
      </c>
      <c r="CI127" s="134">
        <v>74.5</v>
      </c>
      <c r="CJ127" s="134">
        <v>74.2</v>
      </c>
      <c r="CK127" s="134">
        <v>72.900000000000006</v>
      </c>
      <c r="CL127" s="134">
        <v>72.8</v>
      </c>
      <c r="CM127" s="134">
        <v>72.8</v>
      </c>
      <c r="CN127" s="134">
        <v>72.400000000000006</v>
      </c>
      <c r="CO127" s="134">
        <v>71.7</v>
      </c>
      <c r="CP127" s="134">
        <v>76.099999999999994</v>
      </c>
      <c r="CQ127" s="134">
        <v>75.8</v>
      </c>
      <c r="CR127" s="134">
        <v>73.5</v>
      </c>
      <c r="CS127" s="134">
        <v>71.400000000000006</v>
      </c>
      <c r="CT127" s="134">
        <v>72.7</v>
      </c>
      <c r="CU127" s="134">
        <v>68.400000000000006</v>
      </c>
      <c r="CV127" s="134">
        <v>67.7</v>
      </c>
      <c r="CW127" s="134">
        <v>65.400000000000006</v>
      </c>
      <c r="CX127" s="134">
        <v>67.7</v>
      </c>
      <c r="CY127" s="134">
        <v>67.5</v>
      </c>
      <c r="CZ127" s="134">
        <v>73.5</v>
      </c>
      <c r="DA127" s="134">
        <v>80.3</v>
      </c>
      <c r="DB127" s="134">
        <v>82.8</v>
      </c>
      <c r="DC127" s="134">
        <v>79.599999999999994</v>
      </c>
      <c r="DD127" s="134">
        <v>87.1</v>
      </c>
      <c r="DE127" s="134">
        <v>87.1</v>
      </c>
      <c r="DF127" s="134">
        <v>94.2</v>
      </c>
      <c r="DG127" s="134">
        <v>105.5</v>
      </c>
      <c r="DH127" s="134">
        <v>109.5</v>
      </c>
      <c r="DI127" s="134">
        <v>103.2</v>
      </c>
      <c r="DJ127" s="134">
        <v>117.8</v>
      </c>
      <c r="DK127" s="134">
        <v>122.4</v>
      </c>
      <c r="DL127" s="134">
        <v>125</v>
      </c>
      <c r="DM127" s="134">
        <v>124.8</v>
      </c>
      <c r="DN127" s="134">
        <v>122.4</v>
      </c>
      <c r="DO127" s="134">
        <v>125.5</v>
      </c>
      <c r="DP127" s="134">
        <v>125.4</v>
      </c>
      <c r="DQ127" s="134">
        <v>118.2</v>
      </c>
      <c r="DR127" s="134">
        <v>113.2</v>
      </c>
      <c r="DS127" s="134">
        <v>118.2</v>
      </c>
      <c r="DT127" s="134">
        <v>113.2</v>
      </c>
      <c r="DU127" s="134">
        <v>126.5</v>
      </c>
      <c r="DV127" s="134">
        <v>131.6</v>
      </c>
      <c r="DW127" s="134">
        <v>126.5</v>
      </c>
      <c r="DX127" s="134">
        <v>109.5</v>
      </c>
      <c r="DY127" s="134">
        <v>110.5</v>
      </c>
      <c r="DZ127" s="134">
        <v>110.5</v>
      </c>
      <c r="EA127" s="135">
        <v>108.2</v>
      </c>
      <c r="EB127" s="136">
        <v>110.3</v>
      </c>
      <c r="EC127" s="136">
        <v>110.9</v>
      </c>
      <c r="ED127" s="134">
        <v>102.4</v>
      </c>
      <c r="EE127" s="134">
        <v>104.1</v>
      </c>
      <c r="EF127" s="137">
        <v>109.3</v>
      </c>
      <c r="EG127" s="137">
        <v>98.3</v>
      </c>
      <c r="EH127" s="137">
        <v>98.3</v>
      </c>
      <c r="EI127" s="137">
        <v>102.7</v>
      </c>
      <c r="EJ127" s="136">
        <v>105.2</v>
      </c>
      <c r="EK127" s="136">
        <v>115.3</v>
      </c>
      <c r="EL127" s="147">
        <v>158.6</v>
      </c>
      <c r="EM127" s="147">
        <v>158.6</v>
      </c>
      <c r="EN127" s="147">
        <v>128</v>
      </c>
    </row>
    <row r="128" spans="1:144" ht="15" x14ac:dyDescent="0.25">
      <c r="A128" s="132" t="s">
        <v>1685</v>
      </c>
      <c r="B128" s="132" t="s">
        <v>1686</v>
      </c>
      <c r="C128" s="133">
        <v>2.7519999999999999E-2</v>
      </c>
      <c r="D128" s="134">
        <v>97</v>
      </c>
      <c r="E128" s="134">
        <v>97.1</v>
      </c>
      <c r="F128" s="134">
        <v>92.8</v>
      </c>
      <c r="G128" s="134">
        <v>109.8</v>
      </c>
      <c r="H128" s="134">
        <v>103.1</v>
      </c>
      <c r="I128" s="134">
        <v>116.6</v>
      </c>
      <c r="J128" s="134">
        <v>118.3</v>
      </c>
      <c r="K128" s="134">
        <v>106</v>
      </c>
      <c r="L128" s="134">
        <v>114.7</v>
      </c>
      <c r="M128" s="134">
        <v>120.5</v>
      </c>
      <c r="N128" s="134">
        <v>120.6</v>
      </c>
      <c r="O128" s="134">
        <v>114.9</v>
      </c>
      <c r="P128" s="134">
        <v>112.7</v>
      </c>
      <c r="Q128" s="134">
        <v>114.5</v>
      </c>
      <c r="R128" s="134">
        <v>104</v>
      </c>
      <c r="S128" s="134">
        <v>110.7</v>
      </c>
      <c r="T128" s="134">
        <v>120.5</v>
      </c>
      <c r="U128" s="134">
        <v>130.30000000000001</v>
      </c>
      <c r="V128" s="134">
        <v>128.19999999999999</v>
      </c>
      <c r="W128" s="134">
        <v>135.69999999999999</v>
      </c>
      <c r="X128" s="134">
        <v>125.4</v>
      </c>
      <c r="Y128" s="134">
        <v>123.1</v>
      </c>
      <c r="Z128" s="134">
        <v>147</v>
      </c>
      <c r="AA128" s="134">
        <v>129</v>
      </c>
      <c r="AB128" s="134">
        <v>138.6</v>
      </c>
      <c r="AC128" s="134">
        <v>128.4</v>
      </c>
      <c r="AD128" s="134">
        <v>129.19999999999999</v>
      </c>
      <c r="AE128" s="134">
        <v>127.9</v>
      </c>
      <c r="AF128" s="134">
        <v>123.9</v>
      </c>
      <c r="AG128" s="134">
        <v>198.8</v>
      </c>
      <c r="AH128" s="134">
        <v>216.1</v>
      </c>
      <c r="AI128" s="134">
        <v>254.2</v>
      </c>
      <c r="AJ128" s="134">
        <v>146.9</v>
      </c>
      <c r="AK128" s="134">
        <v>157.19999999999999</v>
      </c>
      <c r="AL128" s="134">
        <v>176.8</v>
      </c>
      <c r="AM128" s="134">
        <v>176.8</v>
      </c>
      <c r="AN128" s="134">
        <v>170.4</v>
      </c>
      <c r="AO128" s="134">
        <v>177.7</v>
      </c>
      <c r="AP128" s="134">
        <v>172.5</v>
      </c>
      <c r="AQ128" s="134">
        <v>170.9</v>
      </c>
      <c r="AR128" s="134">
        <v>168.1</v>
      </c>
      <c r="AS128" s="134">
        <v>160.30000000000001</v>
      </c>
      <c r="AT128" s="134">
        <v>138.5</v>
      </c>
      <c r="AU128" s="134">
        <v>157.9</v>
      </c>
      <c r="AV128" s="134">
        <v>189.4</v>
      </c>
      <c r="AW128" s="134">
        <v>174.8</v>
      </c>
      <c r="AX128" s="134">
        <v>157.5</v>
      </c>
      <c r="AY128" s="134">
        <v>157.5</v>
      </c>
      <c r="AZ128" s="134">
        <v>156.4</v>
      </c>
      <c r="BA128" s="134">
        <v>146.9</v>
      </c>
      <c r="BB128" s="134">
        <v>150.6</v>
      </c>
      <c r="BC128" s="134">
        <v>157.1</v>
      </c>
      <c r="BD128" s="134">
        <v>157.69999999999999</v>
      </c>
      <c r="BE128" s="134">
        <v>158.69999999999999</v>
      </c>
      <c r="BF128" s="134">
        <v>157.69999999999999</v>
      </c>
      <c r="BG128" s="134">
        <v>158</v>
      </c>
      <c r="BH128" s="134">
        <v>163</v>
      </c>
      <c r="BI128" s="134">
        <v>162.5</v>
      </c>
      <c r="BJ128" s="134">
        <v>164</v>
      </c>
      <c r="BK128" s="134">
        <v>165.1</v>
      </c>
      <c r="BL128" s="134">
        <v>184.1</v>
      </c>
      <c r="BM128" s="134">
        <v>167.2</v>
      </c>
      <c r="BN128" s="134">
        <v>183.9</v>
      </c>
      <c r="BO128" s="134">
        <v>180.7</v>
      </c>
      <c r="BP128" s="134">
        <v>185.9</v>
      </c>
      <c r="BQ128" s="134">
        <v>192.3</v>
      </c>
      <c r="BR128" s="134">
        <v>179.2</v>
      </c>
      <c r="BS128" s="134">
        <v>181.9</v>
      </c>
      <c r="BT128" s="134">
        <v>181.1</v>
      </c>
      <c r="BU128" s="134">
        <v>183.6</v>
      </c>
      <c r="BV128" s="134">
        <v>185.8</v>
      </c>
      <c r="BW128" s="134">
        <v>188.6</v>
      </c>
      <c r="BX128" s="134">
        <v>195.7</v>
      </c>
      <c r="BY128" s="134">
        <v>193.5</v>
      </c>
      <c r="BZ128" s="134">
        <v>206.4</v>
      </c>
      <c r="CA128" s="134">
        <v>204.2</v>
      </c>
      <c r="CB128" s="134">
        <v>204.4</v>
      </c>
      <c r="CC128" s="134">
        <v>205</v>
      </c>
      <c r="CD128" s="134">
        <v>142.6</v>
      </c>
      <c r="CE128" s="134">
        <v>205.5</v>
      </c>
      <c r="CF128" s="134">
        <v>202.4</v>
      </c>
      <c r="CG128" s="134">
        <v>200.4</v>
      </c>
      <c r="CH128" s="134">
        <v>199.7</v>
      </c>
      <c r="CI128" s="134">
        <v>195</v>
      </c>
      <c r="CJ128" s="134">
        <v>189.3</v>
      </c>
      <c r="CK128" s="134">
        <v>189.2</v>
      </c>
      <c r="CL128" s="134">
        <v>215.4</v>
      </c>
      <c r="CM128" s="134">
        <v>217.6</v>
      </c>
      <c r="CN128" s="134">
        <v>216.9</v>
      </c>
      <c r="CO128" s="134">
        <v>224.9</v>
      </c>
      <c r="CP128" s="134">
        <v>225.9</v>
      </c>
      <c r="CQ128" s="134">
        <v>226.5</v>
      </c>
      <c r="CR128" s="134">
        <v>221.9</v>
      </c>
      <c r="CS128" s="134">
        <v>220.1</v>
      </c>
      <c r="CT128" s="134">
        <v>217.8</v>
      </c>
      <c r="CU128" s="134">
        <v>217.7</v>
      </c>
      <c r="CV128" s="134">
        <v>183.9</v>
      </c>
      <c r="CW128" s="134">
        <v>144.9</v>
      </c>
      <c r="CX128" s="134">
        <v>162.1</v>
      </c>
      <c r="CY128" s="134">
        <v>181.5</v>
      </c>
      <c r="CZ128" s="134">
        <v>187.8</v>
      </c>
      <c r="DA128" s="134">
        <v>202.3</v>
      </c>
      <c r="DB128" s="134">
        <v>201</v>
      </c>
      <c r="DC128" s="134">
        <v>201</v>
      </c>
      <c r="DD128" s="134">
        <v>201.3</v>
      </c>
      <c r="DE128" s="134">
        <v>201</v>
      </c>
      <c r="DF128" s="134">
        <v>200.7</v>
      </c>
      <c r="DG128" s="134">
        <v>202.4</v>
      </c>
      <c r="DH128" s="134">
        <v>245.7</v>
      </c>
      <c r="DI128" s="134">
        <v>258.10000000000002</v>
      </c>
      <c r="DJ128" s="134">
        <v>260.5</v>
      </c>
      <c r="DK128" s="134">
        <v>256.8</v>
      </c>
      <c r="DL128" s="134">
        <v>254.2</v>
      </c>
      <c r="DM128" s="134">
        <v>253.4</v>
      </c>
      <c r="DN128" s="134">
        <v>259.7</v>
      </c>
      <c r="DO128" s="134">
        <v>270.5</v>
      </c>
      <c r="DP128" s="134">
        <v>269.2</v>
      </c>
      <c r="DQ128" s="134">
        <v>268.60000000000002</v>
      </c>
      <c r="DR128" s="134">
        <v>270.3</v>
      </c>
      <c r="DS128" s="134">
        <v>268.60000000000002</v>
      </c>
      <c r="DT128" s="134">
        <v>270.3</v>
      </c>
      <c r="DU128" s="134">
        <v>312.60000000000002</v>
      </c>
      <c r="DV128" s="134">
        <v>321.39999999999998</v>
      </c>
      <c r="DW128" s="134">
        <v>312.60000000000002</v>
      </c>
      <c r="DX128" s="134">
        <v>297</v>
      </c>
      <c r="DY128" s="134">
        <v>295.39999999999998</v>
      </c>
      <c r="DZ128" s="134">
        <v>295.39999999999998</v>
      </c>
      <c r="EA128" s="135">
        <v>291.3</v>
      </c>
      <c r="EB128" s="136">
        <v>288.7</v>
      </c>
      <c r="EC128" s="136">
        <v>286.7</v>
      </c>
      <c r="ED128" s="134">
        <v>282</v>
      </c>
      <c r="EE128" s="134">
        <v>257.39999999999998</v>
      </c>
      <c r="EF128" s="137">
        <v>269.60000000000002</v>
      </c>
      <c r="EG128" s="137">
        <v>271.89999999999998</v>
      </c>
      <c r="EH128" s="137">
        <v>271.89999999999998</v>
      </c>
      <c r="EI128" s="137">
        <v>273.3</v>
      </c>
      <c r="EJ128" s="136">
        <v>269.8</v>
      </c>
      <c r="EK128" s="136">
        <v>272.7</v>
      </c>
      <c r="EL128" s="147">
        <v>294.10000000000002</v>
      </c>
      <c r="EM128" s="147">
        <v>294.10000000000002</v>
      </c>
      <c r="EN128" s="147">
        <v>301.7</v>
      </c>
    </row>
    <row r="129" spans="1:144" ht="15" x14ac:dyDescent="0.25">
      <c r="A129" s="132" t="s">
        <v>1687</v>
      </c>
      <c r="B129" s="132" t="s">
        <v>1688</v>
      </c>
      <c r="C129" s="133">
        <v>3.9550000000000002E-2</v>
      </c>
      <c r="D129" s="134">
        <v>106</v>
      </c>
      <c r="E129" s="134">
        <v>83.5</v>
      </c>
      <c r="F129" s="134">
        <v>107.2</v>
      </c>
      <c r="G129" s="134">
        <v>135.30000000000001</v>
      </c>
      <c r="H129" s="134">
        <v>124.9</v>
      </c>
      <c r="I129" s="134">
        <v>130.4</v>
      </c>
      <c r="J129" s="134">
        <v>129.30000000000001</v>
      </c>
      <c r="K129" s="134">
        <v>135.9</v>
      </c>
      <c r="L129" s="134">
        <v>122.9</v>
      </c>
      <c r="M129" s="134">
        <v>124.4</v>
      </c>
      <c r="N129" s="134">
        <v>124.8</v>
      </c>
      <c r="O129" s="134">
        <v>116.1</v>
      </c>
      <c r="P129" s="134">
        <v>112.5</v>
      </c>
      <c r="Q129" s="134">
        <v>134.30000000000001</v>
      </c>
      <c r="R129" s="134">
        <v>138.5</v>
      </c>
      <c r="S129" s="134">
        <v>120.5</v>
      </c>
      <c r="T129" s="134">
        <v>117.8</v>
      </c>
      <c r="U129" s="134">
        <v>113.9</v>
      </c>
      <c r="V129" s="134">
        <v>120.7</v>
      </c>
      <c r="W129" s="134">
        <v>119.2</v>
      </c>
      <c r="X129" s="134">
        <v>122.5</v>
      </c>
      <c r="Y129" s="134">
        <v>129.4</v>
      </c>
      <c r="Z129" s="134">
        <v>127.2</v>
      </c>
      <c r="AA129" s="134">
        <v>127.7</v>
      </c>
      <c r="AB129" s="134">
        <v>126.8</v>
      </c>
      <c r="AC129" s="134">
        <v>126.9</v>
      </c>
      <c r="AD129" s="134">
        <v>122.6</v>
      </c>
      <c r="AE129" s="134">
        <v>118.9</v>
      </c>
      <c r="AF129" s="134">
        <v>139.5</v>
      </c>
      <c r="AG129" s="134">
        <v>124.6</v>
      </c>
      <c r="AH129" s="134">
        <v>116</v>
      </c>
      <c r="AI129" s="134">
        <v>119.8</v>
      </c>
      <c r="AJ129" s="134">
        <v>115.5</v>
      </c>
      <c r="AK129" s="134">
        <v>117.7</v>
      </c>
      <c r="AL129" s="134">
        <v>117.7</v>
      </c>
      <c r="AM129" s="134">
        <v>112</v>
      </c>
      <c r="AN129" s="134">
        <v>94.4</v>
      </c>
      <c r="AO129" s="134">
        <v>85.6</v>
      </c>
      <c r="AP129" s="134">
        <v>89.2</v>
      </c>
      <c r="AQ129" s="134">
        <v>81.8</v>
      </c>
      <c r="AR129" s="134">
        <v>87.5</v>
      </c>
      <c r="AS129" s="134">
        <v>99.5</v>
      </c>
      <c r="AT129" s="134">
        <v>93.3</v>
      </c>
      <c r="AU129" s="134">
        <v>83.5</v>
      </c>
      <c r="AV129" s="134">
        <v>79.2</v>
      </c>
      <c r="AW129" s="134">
        <v>66.8</v>
      </c>
      <c r="AX129" s="134">
        <v>69.400000000000006</v>
      </c>
      <c r="AY129" s="134">
        <v>71.099999999999994</v>
      </c>
      <c r="AZ129" s="134">
        <v>98.2</v>
      </c>
      <c r="BA129" s="134">
        <v>99.1</v>
      </c>
      <c r="BB129" s="134">
        <v>93.8</v>
      </c>
      <c r="BC129" s="134">
        <v>81.7</v>
      </c>
      <c r="BD129" s="134">
        <v>78.5</v>
      </c>
      <c r="BE129" s="134">
        <v>91.5</v>
      </c>
      <c r="BF129" s="134">
        <v>108.6</v>
      </c>
      <c r="BG129" s="134">
        <v>140.80000000000001</v>
      </c>
      <c r="BH129" s="134">
        <v>174.7</v>
      </c>
      <c r="BI129" s="134">
        <v>190</v>
      </c>
      <c r="BJ129" s="134">
        <v>175.7</v>
      </c>
      <c r="BK129" s="134">
        <v>147.30000000000001</v>
      </c>
      <c r="BL129" s="134">
        <v>116.9</v>
      </c>
      <c r="BM129" s="134">
        <v>143.5</v>
      </c>
      <c r="BN129" s="134">
        <v>143.30000000000001</v>
      </c>
      <c r="BO129" s="134">
        <v>146</v>
      </c>
      <c r="BP129" s="134">
        <v>149.4</v>
      </c>
      <c r="BQ129" s="134">
        <v>152.19999999999999</v>
      </c>
      <c r="BR129" s="134">
        <v>160.6</v>
      </c>
      <c r="BS129" s="134">
        <v>137.30000000000001</v>
      </c>
      <c r="BT129" s="134">
        <v>133.30000000000001</v>
      </c>
      <c r="BU129" s="134">
        <v>141.80000000000001</v>
      </c>
      <c r="BV129" s="134">
        <v>147.5</v>
      </c>
      <c r="BW129" s="134">
        <v>163.9</v>
      </c>
      <c r="BX129" s="134">
        <v>174</v>
      </c>
      <c r="BY129" s="134">
        <v>161.1</v>
      </c>
      <c r="BZ129" s="134">
        <v>144</v>
      </c>
      <c r="CA129" s="134">
        <v>148.4</v>
      </c>
      <c r="CB129" s="134">
        <v>151.80000000000001</v>
      </c>
      <c r="CC129" s="134">
        <v>150.6</v>
      </c>
      <c r="CD129" s="134">
        <v>164.8</v>
      </c>
      <c r="CE129" s="134">
        <v>159.6</v>
      </c>
      <c r="CF129" s="134">
        <v>169.9</v>
      </c>
      <c r="CG129" s="134">
        <v>156.5</v>
      </c>
      <c r="CH129" s="134">
        <v>152.19999999999999</v>
      </c>
      <c r="CI129" s="134">
        <v>149.19999999999999</v>
      </c>
      <c r="CJ129" s="134">
        <v>155</v>
      </c>
      <c r="CK129" s="134">
        <v>154</v>
      </c>
      <c r="CL129" s="134">
        <v>139.69999999999999</v>
      </c>
      <c r="CM129" s="134">
        <v>139.69999999999999</v>
      </c>
      <c r="CN129" s="134">
        <v>138.9</v>
      </c>
      <c r="CO129" s="134">
        <v>129.1</v>
      </c>
      <c r="CP129" s="134">
        <v>128.9</v>
      </c>
      <c r="CQ129" s="134">
        <v>103.1</v>
      </c>
      <c r="CR129" s="134">
        <v>101.9</v>
      </c>
      <c r="CS129" s="134">
        <v>117.6</v>
      </c>
      <c r="CT129" s="134">
        <v>117.2</v>
      </c>
      <c r="CU129" s="134">
        <v>118.2</v>
      </c>
      <c r="CV129" s="134">
        <v>117.3</v>
      </c>
      <c r="CW129" s="134">
        <v>153.6</v>
      </c>
      <c r="CX129" s="134">
        <v>159.6</v>
      </c>
      <c r="CY129" s="134">
        <v>135.6</v>
      </c>
      <c r="CZ129" s="134">
        <v>128.9</v>
      </c>
      <c r="DA129" s="134">
        <v>123.2</v>
      </c>
      <c r="DB129" s="134">
        <v>132.5</v>
      </c>
      <c r="DC129" s="134">
        <v>122.2</v>
      </c>
      <c r="DD129" s="134">
        <v>125.7</v>
      </c>
      <c r="DE129" s="134">
        <v>131.4</v>
      </c>
      <c r="DF129" s="134">
        <v>142</v>
      </c>
      <c r="DG129" s="134">
        <v>130</v>
      </c>
      <c r="DH129" s="134">
        <v>130.4</v>
      </c>
      <c r="DI129" s="134">
        <v>137.9</v>
      </c>
      <c r="DJ129" s="134">
        <v>136.19999999999999</v>
      </c>
      <c r="DK129" s="134">
        <v>142.19999999999999</v>
      </c>
      <c r="DL129" s="134">
        <v>143.69999999999999</v>
      </c>
      <c r="DM129" s="134">
        <v>150.9</v>
      </c>
      <c r="DN129" s="134">
        <v>160.9</v>
      </c>
      <c r="DO129" s="134">
        <v>159.30000000000001</v>
      </c>
      <c r="DP129" s="134">
        <v>148.69999999999999</v>
      </c>
      <c r="DQ129" s="134">
        <v>155.1</v>
      </c>
      <c r="DR129" s="134">
        <v>151.6</v>
      </c>
      <c r="DS129" s="134">
        <v>155.1</v>
      </c>
      <c r="DT129" s="134">
        <v>151.6</v>
      </c>
      <c r="DU129" s="134">
        <v>173.3</v>
      </c>
      <c r="DV129" s="134">
        <v>166.4</v>
      </c>
      <c r="DW129" s="134">
        <v>173.3</v>
      </c>
      <c r="DX129" s="134">
        <v>163.4</v>
      </c>
      <c r="DY129" s="134">
        <v>141</v>
      </c>
      <c r="DZ129" s="134">
        <v>141</v>
      </c>
      <c r="EA129" s="135">
        <v>143</v>
      </c>
      <c r="EB129" s="136">
        <v>136.30000000000001</v>
      </c>
      <c r="EC129" s="136">
        <v>133.1</v>
      </c>
      <c r="ED129" s="134">
        <v>145.80000000000001</v>
      </c>
      <c r="EE129" s="134">
        <v>146.9</v>
      </c>
      <c r="EF129" s="137">
        <v>142.5</v>
      </c>
      <c r="EG129" s="137">
        <v>126.5</v>
      </c>
      <c r="EH129" s="137">
        <v>126.5</v>
      </c>
      <c r="EI129" s="137">
        <v>133.5</v>
      </c>
      <c r="EJ129" s="136">
        <v>125.1</v>
      </c>
      <c r="EK129" s="136">
        <v>123.2</v>
      </c>
      <c r="EL129" s="147">
        <v>124.1</v>
      </c>
      <c r="EM129" s="147">
        <v>124.1</v>
      </c>
      <c r="EN129" s="147">
        <v>133.80000000000001</v>
      </c>
    </row>
    <row r="130" spans="1:144" ht="15" x14ac:dyDescent="0.25">
      <c r="A130" s="132" t="s">
        <v>1689</v>
      </c>
      <c r="B130" s="132" t="s">
        <v>1690</v>
      </c>
      <c r="C130" s="133">
        <v>0.20862</v>
      </c>
      <c r="D130" s="134">
        <v>100.7</v>
      </c>
      <c r="E130" s="134">
        <v>104.2</v>
      </c>
      <c r="F130" s="134">
        <v>106.1</v>
      </c>
      <c r="G130" s="134">
        <v>110.8</v>
      </c>
      <c r="H130" s="134">
        <v>108.6</v>
      </c>
      <c r="I130" s="134">
        <v>106.7</v>
      </c>
      <c r="J130" s="134">
        <v>105.6</v>
      </c>
      <c r="K130" s="134">
        <v>107.7</v>
      </c>
      <c r="L130" s="134">
        <v>105.2</v>
      </c>
      <c r="M130" s="134">
        <v>98.8</v>
      </c>
      <c r="N130" s="134">
        <v>100.2</v>
      </c>
      <c r="O130" s="134">
        <v>91.6</v>
      </c>
      <c r="P130" s="134">
        <v>91.3</v>
      </c>
      <c r="Q130" s="134">
        <v>90.2</v>
      </c>
      <c r="R130" s="134">
        <v>90.7</v>
      </c>
      <c r="S130" s="134">
        <v>87.4</v>
      </c>
      <c r="T130" s="134">
        <v>83.6</v>
      </c>
      <c r="U130" s="134">
        <v>82.5</v>
      </c>
      <c r="V130" s="134">
        <v>86.7</v>
      </c>
      <c r="W130" s="134">
        <v>85.8</v>
      </c>
      <c r="X130" s="134">
        <v>94.1</v>
      </c>
      <c r="Y130" s="134">
        <v>94.6</v>
      </c>
      <c r="Z130" s="134">
        <v>93</v>
      </c>
      <c r="AA130" s="134">
        <v>90</v>
      </c>
      <c r="AB130" s="134">
        <v>88.1</v>
      </c>
      <c r="AC130" s="134">
        <v>88.9</v>
      </c>
      <c r="AD130" s="134">
        <v>95.4</v>
      </c>
      <c r="AE130" s="134">
        <v>96.5</v>
      </c>
      <c r="AF130" s="134">
        <v>97.3</v>
      </c>
      <c r="AG130" s="134">
        <v>98.8</v>
      </c>
      <c r="AH130" s="134">
        <v>97.9</v>
      </c>
      <c r="AI130" s="134">
        <v>97.5</v>
      </c>
      <c r="AJ130" s="134">
        <v>95</v>
      </c>
      <c r="AK130" s="134">
        <v>93.2</v>
      </c>
      <c r="AL130" s="134">
        <v>83.9</v>
      </c>
      <c r="AM130" s="134">
        <v>79.5</v>
      </c>
      <c r="AN130" s="134">
        <v>68.3</v>
      </c>
      <c r="AO130" s="134">
        <v>65</v>
      </c>
      <c r="AP130" s="134">
        <v>63.2</v>
      </c>
      <c r="AQ130" s="134">
        <v>56.9</v>
      </c>
      <c r="AR130" s="134">
        <v>54.2</v>
      </c>
      <c r="AS130" s="134">
        <v>58.8</v>
      </c>
      <c r="AT130" s="134">
        <v>50.1</v>
      </c>
      <c r="AU130" s="134">
        <v>50.6</v>
      </c>
      <c r="AV130" s="134">
        <v>47.7</v>
      </c>
      <c r="AW130" s="134">
        <v>53.8</v>
      </c>
      <c r="AX130" s="134">
        <v>46.3</v>
      </c>
      <c r="AY130" s="134">
        <v>48.7</v>
      </c>
      <c r="AZ130" s="134">
        <v>47.5</v>
      </c>
      <c r="BA130" s="134">
        <v>47.4</v>
      </c>
      <c r="BB130" s="134">
        <v>43.8</v>
      </c>
      <c r="BC130" s="134">
        <v>44.3</v>
      </c>
      <c r="BD130" s="134">
        <v>44.6</v>
      </c>
      <c r="BE130" s="134">
        <v>44.7</v>
      </c>
      <c r="BF130" s="134">
        <v>52.6</v>
      </c>
      <c r="BG130" s="134">
        <v>53.5</v>
      </c>
      <c r="BH130" s="134">
        <v>54.2</v>
      </c>
      <c r="BI130" s="134">
        <v>57.6</v>
      </c>
      <c r="BJ130" s="134">
        <v>60</v>
      </c>
      <c r="BK130" s="134">
        <v>62.2</v>
      </c>
      <c r="BL130" s="134">
        <v>68</v>
      </c>
      <c r="BM130" s="134">
        <v>67.3</v>
      </c>
      <c r="BN130" s="134">
        <v>66</v>
      </c>
      <c r="BO130" s="134">
        <v>63.7</v>
      </c>
      <c r="BP130" s="134">
        <v>63.9</v>
      </c>
      <c r="BQ130" s="134">
        <v>73.099999999999994</v>
      </c>
      <c r="BR130" s="134">
        <v>73.3</v>
      </c>
      <c r="BS130" s="134">
        <v>75.099999999999994</v>
      </c>
      <c r="BT130" s="134">
        <v>77</v>
      </c>
      <c r="BU130" s="134">
        <v>88.4</v>
      </c>
      <c r="BV130" s="134">
        <v>87.3</v>
      </c>
      <c r="BW130" s="134">
        <v>86.8</v>
      </c>
      <c r="BX130" s="134">
        <v>90.2</v>
      </c>
      <c r="BY130" s="134">
        <v>88.1</v>
      </c>
      <c r="BZ130" s="134">
        <v>88.7</v>
      </c>
      <c r="CA130" s="134">
        <v>92</v>
      </c>
      <c r="CB130" s="134">
        <v>87.6</v>
      </c>
      <c r="CC130" s="134">
        <v>93.7</v>
      </c>
      <c r="CD130" s="134">
        <v>96.8</v>
      </c>
      <c r="CE130" s="134">
        <v>95.3</v>
      </c>
      <c r="CF130" s="134">
        <v>91.7</v>
      </c>
      <c r="CG130" s="134">
        <v>84.8</v>
      </c>
      <c r="CH130" s="134">
        <v>80.2</v>
      </c>
      <c r="CI130" s="134">
        <v>91.7</v>
      </c>
      <c r="CJ130" s="134">
        <v>91</v>
      </c>
      <c r="CK130" s="134">
        <v>89.2</v>
      </c>
      <c r="CL130" s="134">
        <v>93.7</v>
      </c>
      <c r="CM130" s="134">
        <v>93.9</v>
      </c>
      <c r="CN130" s="134">
        <v>92.8</v>
      </c>
      <c r="CO130" s="134">
        <v>85.1</v>
      </c>
      <c r="CP130" s="134">
        <v>87.6</v>
      </c>
      <c r="CQ130" s="134">
        <v>82.8</v>
      </c>
      <c r="CR130" s="134">
        <v>89</v>
      </c>
      <c r="CS130" s="134">
        <v>88.8</v>
      </c>
      <c r="CT130" s="134">
        <v>92.6</v>
      </c>
      <c r="CU130" s="134">
        <v>93.1</v>
      </c>
      <c r="CV130" s="134">
        <v>89.5</v>
      </c>
      <c r="CW130" s="134">
        <v>86.1</v>
      </c>
      <c r="CX130" s="134">
        <v>79</v>
      </c>
      <c r="CY130" s="134">
        <v>80</v>
      </c>
      <c r="CZ130" s="134">
        <v>85.8</v>
      </c>
      <c r="DA130" s="134">
        <v>94.9</v>
      </c>
      <c r="DB130" s="134">
        <v>95.8</v>
      </c>
      <c r="DC130" s="134">
        <v>105.9</v>
      </c>
      <c r="DD130" s="134">
        <v>114</v>
      </c>
      <c r="DE130" s="134">
        <v>122.6</v>
      </c>
      <c r="DF130" s="134">
        <v>128.9</v>
      </c>
      <c r="DG130" s="134">
        <v>141.6</v>
      </c>
      <c r="DH130" s="134">
        <v>149</v>
      </c>
      <c r="DI130" s="134">
        <v>165.2</v>
      </c>
      <c r="DJ130" s="134">
        <v>182.1</v>
      </c>
      <c r="DK130" s="134">
        <v>184.4</v>
      </c>
      <c r="DL130" s="134">
        <v>182.1</v>
      </c>
      <c r="DM130" s="134">
        <v>165.6</v>
      </c>
      <c r="DN130" s="134">
        <v>153.9</v>
      </c>
      <c r="DO130" s="134">
        <v>150.69999999999999</v>
      </c>
      <c r="DP130" s="134">
        <v>139.30000000000001</v>
      </c>
      <c r="DQ130" s="134">
        <v>130.69999999999999</v>
      </c>
      <c r="DR130" s="134">
        <v>132</v>
      </c>
      <c r="DS130" s="134">
        <v>130.69999999999999</v>
      </c>
      <c r="DT130" s="134">
        <v>132</v>
      </c>
      <c r="DU130" s="134">
        <v>147</v>
      </c>
      <c r="DV130" s="134">
        <v>140.5</v>
      </c>
      <c r="DW130" s="134">
        <v>147</v>
      </c>
      <c r="DX130" s="134">
        <v>107.5</v>
      </c>
      <c r="DY130" s="134">
        <v>106.1</v>
      </c>
      <c r="DZ130" s="134">
        <v>106.1</v>
      </c>
      <c r="EA130" s="135">
        <v>101</v>
      </c>
      <c r="EB130" s="136">
        <v>97.4</v>
      </c>
      <c r="EC130" s="136">
        <v>97.9</v>
      </c>
      <c r="ED130" s="134">
        <v>115.1</v>
      </c>
      <c r="EE130" s="134">
        <v>120.1</v>
      </c>
      <c r="EF130" s="137">
        <v>123</v>
      </c>
      <c r="EG130" s="137">
        <v>121.8</v>
      </c>
      <c r="EH130" s="137">
        <v>121.8</v>
      </c>
      <c r="EI130" s="137">
        <v>116.3</v>
      </c>
      <c r="EJ130" s="136">
        <v>112.5</v>
      </c>
      <c r="EK130" s="136">
        <v>108.8</v>
      </c>
      <c r="EL130" s="147">
        <v>112</v>
      </c>
      <c r="EM130" s="147">
        <v>112</v>
      </c>
      <c r="EN130" s="147">
        <v>113.7</v>
      </c>
    </row>
    <row r="131" spans="1:144" ht="15" x14ac:dyDescent="0.25">
      <c r="A131" s="132" t="s">
        <v>1691</v>
      </c>
      <c r="B131" s="132" t="s">
        <v>1692</v>
      </c>
      <c r="C131" s="133">
        <v>0.33393</v>
      </c>
      <c r="D131" s="134">
        <v>100</v>
      </c>
      <c r="E131" s="134">
        <v>118.4</v>
      </c>
      <c r="F131" s="134">
        <v>98.1</v>
      </c>
      <c r="G131" s="134">
        <v>114.2</v>
      </c>
      <c r="H131" s="134">
        <v>126.5</v>
      </c>
      <c r="I131" s="134">
        <v>114.4</v>
      </c>
      <c r="J131" s="134">
        <v>114.4</v>
      </c>
      <c r="K131" s="134">
        <v>112.8</v>
      </c>
      <c r="L131" s="134">
        <v>128.6</v>
      </c>
      <c r="M131" s="134">
        <v>129.5</v>
      </c>
      <c r="N131" s="134">
        <v>132.1</v>
      </c>
      <c r="O131" s="134">
        <v>132.1</v>
      </c>
      <c r="P131" s="134">
        <v>106.4</v>
      </c>
      <c r="Q131" s="134">
        <v>101.7</v>
      </c>
      <c r="R131" s="134">
        <v>101.7</v>
      </c>
      <c r="S131" s="134">
        <v>114.1</v>
      </c>
      <c r="T131" s="134">
        <v>114.1</v>
      </c>
      <c r="U131" s="134">
        <v>106.8</v>
      </c>
      <c r="V131" s="134">
        <v>114.1</v>
      </c>
      <c r="W131" s="134">
        <v>124.8</v>
      </c>
      <c r="X131" s="134">
        <v>124.8</v>
      </c>
      <c r="Y131" s="134">
        <v>117.8</v>
      </c>
      <c r="Z131" s="134">
        <v>107.8</v>
      </c>
      <c r="AA131" s="134">
        <v>116.8</v>
      </c>
      <c r="AB131" s="134">
        <v>118.3</v>
      </c>
      <c r="AC131" s="134">
        <v>148.6</v>
      </c>
      <c r="AD131" s="134">
        <v>107.7</v>
      </c>
      <c r="AE131" s="134">
        <v>100.8</v>
      </c>
      <c r="AF131" s="134">
        <v>129.9</v>
      </c>
      <c r="AG131" s="134">
        <v>149.69999999999999</v>
      </c>
      <c r="AH131" s="134">
        <v>133.80000000000001</v>
      </c>
      <c r="AI131" s="134">
        <v>115.5</v>
      </c>
      <c r="AJ131" s="134">
        <v>132</v>
      </c>
      <c r="AK131" s="134">
        <v>104.7</v>
      </c>
      <c r="AL131" s="134">
        <v>101.7</v>
      </c>
      <c r="AM131" s="134">
        <v>105.6</v>
      </c>
      <c r="AN131" s="134">
        <v>105.6</v>
      </c>
      <c r="AO131" s="134">
        <v>96.1</v>
      </c>
      <c r="AP131" s="134">
        <v>110.9</v>
      </c>
      <c r="AQ131" s="134">
        <v>107.9</v>
      </c>
      <c r="AR131" s="134">
        <v>108</v>
      </c>
      <c r="AS131" s="134">
        <v>111.6</v>
      </c>
      <c r="AT131" s="134">
        <v>86.6</v>
      </c>
      <c r="AU131" s="134">
        <v>98.1</v>
      </c>
      <c r="AV131" s="134">
        <v>141.4</v>
      </c>
      <c r="AW131" s="134">
        <v>89.4</v>
      </c>
      <c r="AX131" s="134">
        <v>101.8</v>
      </c>
      <c r="AY131" s="134">
        <v>135.19999999999999</v>
      </c>
      <c r="AZ131" s="134">
        <v>105.6</v>
      </c>
      <c r="BA131" s="134">
        <v>122.1</v>
      </c>
      <c r="BB131" s="134">
        <v>141.80000000000001</v>
      </c>
      <c r="BC131" s="134">
        <v>85.9</v>
      </c>
      <c r="BD131" s="134">
        <v>168.1</v>
      </c>
      <c r="BE131" s="134">
        <v>168.1</v>
      </c>
      <c r="BF131" s="134">
        <v>100.4</v>
      </c>
      <c r="BG131" s="134">
        <v>105.6</v>
      </c>
      <c r="BH131" s="134">
        <v>105.6</v>
      </c>
      <c r="BI131" s="134">
        <v>105.6</v>
      </c>
      <c r="BJ131" s="134">
        <v>105.6</v>
      </c>
      <c r="BK131" s="134">
        <v>139</v>
      </c>
      <c r="BL131" s="134">
        <v>114.3</v>
      </c>
      <c r="BM131" s="134">
        <v>119.2</v>
      </c>
      <c r="BN131" s="134">
        <v>112.1</v>
      </c>
      <c r="BO131" s="134">
        <v>118.6</v>
      </c>
      <c r="BP131" s="134">
        <v>122.6</v>
      </c>
      <c r="BQ131" s="134">
        <v>136.69999999999999</v>
      </c>
      <c r="BR131" s="134">
        <v>118.3</v>
      </c>
      <c r="BS131" s="134">
        <v>118.8</v>
      </c>
      <c r="BT131" s="134">
        <v>120</v>
      </c>
      <c r="BU131" s="134">
        <v>102.8</v>
      </c>
      <c r="BV131" s="134">
        <v>106.1</v>
      </c>
      <c r="BW131" s="134">
        <v>141.1</v>
      </c>
      <c r="BX131" s="134">
        <v>141.1</v>
      </c>
      <c r="BY131" s="134">
        <v>118.9</v>
      </c>
      <c r="BZ131" s="134">
        <v>101</v>
      </c>
      <c r="CA131" s="134">
        <v>127.7</v>
      </c>
      <c r="CB131" s="134">
        <v>117.5</v>
      </c>
      <c r="CC131" s="134">
        <v>117.5</v>
      </c>
      <c r="CD131" s="134">
        <v>142</v>
      </c>
      <c r="CE131" s="134">
        <v>164.3</v>
      </c>
      <c r="CF131" s="134">
        <v>136.30000000000001</v>
      </c>
      <c r="CG131" s="134">
        <v>137</v>
      </c>
      <c r="CH131" s="134">
        <v>159</v>
      </c>
      <c r="CI131" s="134">
        <v>137.5</v>
      </c>
      <c r="CJ131" s="134">
        <v>193.5</v>
      </c>
      <c r="CK131" s="134">
        <v>182.7</v>
      </c>
      <c r="CL131" s="134">
        <v>177.6</v>
      </c>
      <c r="CM131" s="134">
        <v>201.8</v>
      </c>
      <c r="CN131" s="134">
        <v>191.4</v>
      </c>
      <c r="CO131" s="134">
        <v>189.1</v>
      </c>
      <c r="CP131" s="134">
        <v>182.2</v>
      </c>
      <c r="CQ131" s="134">
        <v>160.5</v>
      </c>
      <c r="CR131" s="134">
        <v>166.5</v>
      </c>
      <c r="CS131" s="134">
        <v>178.5</v>
      </c>
      <c r="CT131" s="134">
        <v>183.2</v>
      </c>
      <c r="CU131" s="134">
        <v>183.2</v>
      </c>
      <c r="CV131" s="134">
        <v>183.2</v>
      </c>
      <c r="CW131" s="134">
        <v>183.2</v>
      </c>
      <c r="CX131" s="134">
        <v>220.4</v>
      </c>
      <c r="CY131" s="134">
        <v>217.7</v>
      </c>
      <c r="CZ131" s="134">
        <v>217.7</v>
      </c>
      <c r="DA131" s="134">
        <v>160.69999999999999</v>
      </c>
      <c r="DB131" s="134">
        <v>178.2</v>
      </c>
      <c r="DC131" s="134">
        <v>179.6</v>
      </c>
      <c r="DD131" s="134">
        <v>208.7</v>
      </c>
      <c r="DE131" s="134">
        <v>202.8</v>
      </c>
      <c r="DF131" s="134">
        <v>227.3</v>
      </c>
      <c r="DG131" s="134">
        <v>228.2</v>
      </c>
      <c r="DH131" s="134">
        <v>209.6</v>
      </c>
      <c r="DI131" s="134">
        <v>159.4</v>
      </c>
      <c r="DJ131" s="134">
        <v>197.2</v>
      </c>
      <c r="DK131" s="134">
        <v>182</v>
      </c>
      <c r="DL131" s="134">
        <v>161</v>
      </c>
      <c r="DM131" s="134">
        <v>196.4</v>
      </c>
      <c r="DN131" s="134">
        <v>174.4</v>
      </c>
      <c r="DO131" s="134">
        <v>224.4</v>
      </c>
      <c r="DP131" s="134">
        <v>245</v>
      </c>
      <c r="DQ131" s="134">
        <v>300.3</v>
      </c>
      <c r="DR131" s="134">
        <v>300.7</v>
      </c>
      <c r="DS131" s="134">
        <v>300.3</v>
      </c>
      <c r="DT131" s="134">
        <v>300.7</v>
      </c>
      <c r="DU131" s="134">
        <v>243.5</v>
      </c>
      <c r="DV131" s="134">
        <v>243.5</v>
      </c>
      <c r="DW131" s="134">
        <v>243.5</v>
      </c>
      <c r="DX131" s="134">
        <v>217.4</v>
      </c>
      <c r="DY131" s="134">
        <v>203</v>
      </c>
      <c r="DZ131" s="134">
        <v>203</v>
      </c>
      <c r="EA131" s="135">
        <v>234.4</v>
      </c>
      <c r="EB131" s="136">
        <v>239</v>
      </c>
      <c r="EC131" s="136">
        <v>251.1</v>
      </c>
      <c r="ED131" s="134">
        <v>271.3</v>
      </c>
      <c r="EE131" s="134">
        <v>283.3</v>
      </c>
      <c r="EF131" s="137">
        <v>283.3</v>
      </c>
      <c r="EG131" s="137">
        <v>266.39999999999998</v>
      </c>
      <c r="EH131" s="137">
        <v>266.39999999999998</v>
      </c>
      <c r="EI131" s="137">
        <v>247.8</v>
      </c>
      <c r="EJ131" s="136">
        <v>269.39999999999998</v>
      </c>
      <c r="EK131" s="136">
        <v>244.5</v>
      </c>
      <c r="EL131" s="147">
        <v>263.5</v>
      </c>
      <c r="EM131" s="147">
        <v>263.5</v>
      </c>
      <c r="EN131" s="147">
        <v>269.10000000000002</v>
      </c>
    </row>
    <row r="132" spans="1:144" ht="15" x14ac:dyDescent="0.25">
      <c r="A132" s="132" t="s">
        <v>1693</v>
      </c>
      <c r="B132" s="132" t="s">
        <v>1694</v>
      </c>
      <c r="C132" s="133">
        <v>3.6900000000000001E-3</v>
      </c>
      <c r="D132" s="134">
        <v>94.3</v>
      </c>
      <c r="E132" s="134">
        <v>94.5</v>
      </c>
      <c r="F132" s="134">
        <v>90.3</v>
      </c>
      <c r="G132" s="134">
        <v>106.8</v>
      </c>
      <c r="H132" s="134">
        <v>100.3</v>
      </c>
      <c r="I132" s="134">
        <v>113.4</v>
      </c>
      <c r="J132" s="134">
        <v>115.2</v>
      </c>
      <c r="K132" s="134">
        <v>103.2</v>
      </c>
      <c r="L132" s="134">
        <v>110.7</v>
      </c>
      <c r="M132" s="134">
        <v>117.1</v>
      </c>
      <c r="N132" s="134">
        <v>117.1</v>
      </c>
      <c r="O132" s="134">
        <v>111.6</v>
      </c>
      <c r="P132" s="134">
        <v>109.7</v>
      </c>
      <c r="Q132" s="134">
        <v>111.4</v>
      </c>
      <c r="R132" s="134">
        <v>100.8</v>
      </c>
      <c r="S132" s="134">
        <v>107.7</v>
      </c>
      <c r="T132" s="134">
        <v>117.8</v>
      </c>
      <c r="U132" s="134">
        <v>126.5</v>
      </c>
      <c r="V132" s="134">
        <v>122.4</v>
      </c>
      <c r="W132" s="134">
        <v>127.9</v>
      </c>
      <c r="X132" s="134">
        <v>122.3</v>
      </c>
      <c r="Y132" s="134">
        <v>119.8</v>
      </c>
      <c r="Z132" s="134">
        <v>142.1</v>
      </c>
      <c r="AA132" s="134">
        <v>125.3</v>
      </c>
      <c r="AB132" s="134">
        <v>134.9</v>
      </c>
      <c r="AC132" s="134">
        <v>124.2</v>
      </c>
      <c r="AD132" s="134">
        <v>125.7</v>
      </c>
      <c r="AE132" s="134">
        <v>124.6</v>
      </c>
      <c r="AF132" s="134">
        <v>121.1</v>
      </c>
      <c r="AG132" s="134">
        <v>184.6</v>
      </c>
      <c r="AH132" s="134">
        <v>210.2</v>
      </c>
      <c r="AI132" s="134">
        <v>169.5</v>
      </c>
      <c r="AJ132" s="134">
        <v>142.80000000000001</v>
      </c>
      <c r="AK132" s="134">
        <v>153.1</v>
      </c>
      <c r="AL132" s="134">
        <v>173.6</v>
      </c>
      <c r="AM132" s="134">
        <v>173.6</v>
      </c>
      <c r="AN132" s="134">
        <v>165.7</v>
      </c>
      <c r="AO132" s="134">
        <v>172.9</v>
      </c>
      <c r="AP132" s="134">
        <v>167.8</v>
      </c>
      <c r="AQ132" s="134">
        <v>166.3</v>
      </c>
      <c r="AR132" s="134">
        <v>163.5</v>
      </c>
      <c r="AS132" s="134">
        <v>155.9</v>
      </c>
      <c r="AT132" s="134">
        <v>119.4</v>
      </c>
      <c r="AU132" s="134">
        <v>153.6</v>
      </c>
      <c r="AV132" s="134">
        <v>203.2</v>
      </c>
      <c r="AW132" s="134">
        <v>167.6</v>
      </c>
      <c r="AX132" s="134">
        <v>153.30000000000001</v>
      </c>
      <c r="AY132" s="134">
        <v>153.30000000000001</v>
      </c>
      <c r="AZ132" s="134">
        <v>152.19999999999999</v>
      </c>
      <c r="BA132" s="134">
        <v>137.69999999999999</v>
      </c>
      <c r="BB132" s="134">
        <v>139.30000000000001</v>
      </c>
      <c r="BC132" s="134">
        <v>143.5</v>
      </c>
      <c r="BD132" s="134">
        <v>145.80000000000001</v>
      </c>
      <c r="BE132" s="134">
        <v>150.69999999999999</v>
      </c>
      <c r="BF132" s="134">
        <v>150.5</v>
      </c>
      <c r="BG132" s="134">
        <v>146.80000000000001</v>
      </c>
      <c r="BH132" s="134">
        <v>146.80000000000001</v>
      </c>
      <c r="BI132" s="134">
        <v>146.80000000000001</v>
      </c>
      <c r="BJ132" s="134">
        <v>146.80000000000001</v>
      </c>
      <c r="BK132" s="134">
        <v>162.4</v>
      </c>
      <c r="BL132" s="134">
        <v>176.6</v>
      </c>
      <c r="BM132" s="134">
        <v>140.6</v>
      </c>
      <c r="BN132" s="134">
        <v>171.8</v>
      </c>
      <c r="BO132" s="134">
        <v>170</v>
      </c>
      <c r="BP132" s="134">
        <v>180.8</v>
      </c>
      <c r="BQ132" s="134">
        <v>187.1</v>
      </c>
      <c r="BR132" s="134">
        <v>174.3</v>
      </c>
      <c r="BS132" s="134">
        <v>176.9</v>
      </c>
      <c r="BT132" s="134">
        <v>169.5</v>
      </c>
      <c r="BU132" s="134">
        <v>171.8</v>
      </c>
      <c r="BV132" s="134">
        <v>173.6</v>
      </c>
      <c r="BW132" s="134">
        <v>176.1</v>
      </c>
      <c r="BX132" s="134">
        <v>180</v>
      </c>
      <c r="BY132" s="134">
        <v>179.2</v>
      </c>
      <c r="BZ132" s="134">
        <v>190.8</v>
      </c>
      <c r="CA132" s="134">
        <v>189.7</v>
      </c>
      <c r="CB132" s="134">
        <v>190.8</v>
      </c>
      <c r="CC132" s="134">
        <v>192</v>
      </c>
      <c r="CD132" s="134">
        <v>192</v>
      </c>
      <c r="CE132" s="134">
        <v>193</v>
      </c>
      <c r="CF132" s="134">
        <v>190.4</v>
      </c>
      <c r="CG132" s="134">
        <v>188.2</v>
      </c>
      <c r="CH132" s="134">
        <v>179.3</v>
      </c>
      <c r="CI132" s="134">
        <v>183</v>
      </c>
      <c r="CJ132" s="134">
        <v>175.8</v>
      </c>
      <c r="CK132" s="134">
        <v>173.9</v>
      </c>
      <c r="CL132" s="134">
        <v>198.7</v>
      </c>
      <c r="CM132" s="134">
        <v>203.5</v>
      </c>
      <c r="CN132" s="134">
        <v>204.8</v>
      </c>
      <c r="CO132" s="134">
        <v>213.9</v>
      </c>
      <c r="CP132" s="134">
        <v>216.2</v>
      </c>
      <c r="CQ132" s="134">
        <v>217.4</v>
      </c>
      <c r="CR132" s="134">
        <v>212.6</v>
      </c>
      <c r="CS132" s="134">
        <v>211.5</v>
      </c>
      <c r="CT132" s="134">
        <v>209.7</v>
      </c>
      <c r="CU132" s="134">
        <v>210</v>
      </c>
      <c r="CV132" s="134">
        <v>166.1</v>
      </c>
      <c r="CW132" s="134">
        <v>141.1</v>
      </c>
      <c r="CX132" s="134">
        <v>158.4</v>
      </c>
      <c r="CY132" s="134">
        <v>176.5</v>
      </c>
      <c r="CZ132" s="134">
        <v>181.1</v>
      </c>
      <c r="DA132" s="134">
        <v>193.5</v>
      </c>
      <c r="DB132" s="134">
        <v>191.7</v>
      </c>
      <c r="DC132" s="134">
        <v>191.7</v>
      </c>
      <c r="DD132" s="134">
        <v>192.1</v>
      </c>
      <c r="DE132" s="134">
        <v>192</v>
      </c>
      <c r="DF132" s="134">
        <v>191.4</v>
      </c>
      <c r="DG132" s="134">
        <v>193.1</v>
      </c>
      <c r="DH132" s="134">
        <v>231.9</v>
      </c>
      <c r="DI132" s="134">
        <v>242.6</v>
      </c>
      <c r="DJ132" s="134">
        <v>243.7</v>
      </c>
      <c r="DK132" s="134">
        <v>241</v>
      </c>
      <c r="DL132" s="134">
        <v>238.8</v>
      </c>
      <c r="DM132" s="134">
        <v>237.3</v>
      </c>
      <c r="DN132" s="134">
        <v>242.2</v>
      </c>
      <c r="DO132" s="134">
        <v>251.8</v>
      </c>
      <c r="DP132" s="134">
        <v>249.9</v>
      </c>
      <c r="DQ132" s="134">
        <v>248.6</v>
      </c>
      <c r="DR132" s="134">
        <v>249.2</v>
      </c>
      <c r="DS132" s="134">
        <v>248.6</v>
      </c>
      <c r="DT132" s="134">
        <v>249.2</v>
      </c>
      <c r="DU132" s="134">
        <v>266</v>
      </c>
      <c r="DV132" s="134">
        <v>268.39999999999998</v>
      </c>
      <c r="DW132" s="134">
        <v>266</v>
      </c>
      <c r="DX132" s="134">
        <v>250.2</v>
      </c>
      <c r="DY132" s="134">
        <v>252.5</v>
      </c>
      <c r="DZ132" s="134">
        <v>252.5</v>
      </c>
      <c r="EA132" s="135">
        <v>252.6</v>
      </c>
      <c r="EB132" s="136">
        <v>253.2</v>
      </c>
      <c r="EC132" s="136">
        <v>252.5</v>
      </c>
      <c r="ED132" s="134">
        <v>249.6</v>
      </c>
      <c r="EE132" s="134">
        <v>227.5</v>
      </c>
      <c r="EF132" s="137">
        <v>241.6</v>
      </c>
      <c r="EG132" s="137">
        <v>245.3</v>
      </c>
      <c r="EH132" s="137">
        <v>245.3</v>
      </c>
      <c r="EI132" s="137">
        <v>249.7</v>
      </c>
      <c r="EJ132" s="136">
        <v>245.3</v>
      </c>
      <c r="EK132" s="136">
        <v>247.4</v>
      </c>
      <c r="EL132" s="147">
        <v>270.10000000000002</v>
      </c>
      <c r="EM132" s="147">
        <v>270.10000000000002</v>
      </c>
      <c r="EN132" s="147">
        <v>279.3</v>
      </c>
    </row>
    <row r="133" spans="1:144" ht="15" x14ac:dyDescent="0.25">
      <c r="A133" s="132" t="s">
        <v>1695</v>
      </c>
      <c r="B133" s="132" t="s">
        <v>1696</v>
      </c>
      <c r="C133" s="133">
        <v>0.18498999999999999</v>
      </c>
      <c r="D133" s="134">
        <v>114.2</v>
      </c>
      <c r="E133" s="134">
        <v>130.6</v>
      </c>
      <c r="F133" s="134">
        <v>136.80000000000001</v>
      </c>
      <c r="G133" s="134">
        <v>141.80000000000001</v>
      </c>
      <c r="H133" s="134">
        <v>142.30000000000001</v>
      </c>
      <c r="I133" s="134">
        <v>141.69999999999999</v>
      </c>
      <c r="J133" s="134">
        <v>143.5</v>
      </c>
      <c r="K133" s="134">
        <v>143.69999999999999</v>
      </c>
      <c r="L133" s="134">
        <v>145.1</v>
      </c>
      <c r="M133" s="134">
        <v>145.4</v>
      </c>
      <c r="N133" s="134">
        <v>145.69999999999999</v>
      </c>
      <c r="O133" s="134">
        <v>143</v>
      </c>
      <c r="P133" s="134">
        <v>145.5</v>
      </c>
      <c r="Q133" s="134">
        <v>148</v>
      </c>
      <c r="R133" s="134">
        <v>148.80000000000001</v>
      </c>
      <c r="S133" s="134">
        <v>149.19999999999999</v>
      </c>
      <c r="T133" s="134">
        <v>148</v>
      </c>
      <c r="U133" s="134">
        <v>146.1</v>
      </c>
      <c r="V133" s="134">
        <v>148</v>
      </c>
      <c r="W133" s="134">
        <v>145.5</v>
      </c>
      <c r="X133" s="134">
        <v>143.6</v>
      </c>
      <c r="Y133" s="134">
        <v>146.9</v>
      </c>
      <c r="Z133" s="134">
        <v>149.19999999999999</v>
      </c>
      <c r="AA133" s="134">
        <v>142.69999999999999</v>
      </c>
      <c r="AB133" s="134">
        <v>143.6</v>
      </c>
      <c r="AC133" s="134">
        <v>133.1</v>
      </c>
      <c r="AD133" s="134">
        <v>132.69999999999999</v>
      </c>
      <c r="AE133" s="134">
        <v>133.80000000000001</v>
      </c>
      <c r="AF133" s="134">
        <v>136.1</v>
      </c>
      <c r="AG133" s="134">
        <v>133.80000000000001</v>
      </c>
      <c r="AH133" s="134">
        <v>130</v>
      </c>
      <c r="AI133" s="134">
        <v>131.4</v>
      </c>
      <c r="AJ133" s="134">
        <v>153.9</v>
      </c>
      <c r="AK133" s="134">
        <v>151.80000000000001</v>
      </c>
      <c r="AL133" s="134">
        <v>156.1</v>
      </c>
      <c r="AM133" s="134">
        <v>152.5</v>
      </c>
      <c r="AN133" s="134">
        <v>148.30000000000001</v>
      </c>
      <c r="AO133" s="134">
        <v>149.19999999999999</v>
      </c>
      <c r="AP133" s="134">
        <v>150</v>
      </c>
      <c r="AQ133" s="134">
        <v>148.19999999999999</v>
      </c>
      <c r="AR133" s="134">
        <v>150.30000000000001</v>
      </c>
      <c r="AS133" s="134">
        <v>152.5</v>
      </c>
      <c r="AT133" s="134">
        <v>150.9</v>
      </c>
      <c r="AU133" s="134">
        <v>151.4</v>
      </c>
      <c r="AV133" s="134">
        <v>162.80000000000001</v>
      </c>
      <c r="AW133" s="134">
        <v>160.80000000000001</v>
      </c>
      <c r="AX133" s="134">
        <v>162.4</v>
      </c>
      <c r="AY133" s="134">
        <v>162.19999999999999</v>
      </c>
      <c r="AZ133" s="134">
        <v>160.6</v>
      </c>
      <c r="BA133" s="134">
        <v>161.6</v>
      </c>
      <c r="BB133" s="134">
        <v>166</v>
      </c>
      <c r="BC133" s="134">
        <v>165.1</v>
      </c>
      <c r="BD133" s="134">
        <v>162.1</v>
      </c>
      <c r="BE133" s="134">
        <v>161.9</v>
      </c>
      <c r="BF133" s="134">
        <v>165.3</v>
      </c>
      <c r="BG133" s="134">
        <v>170.9</v>
      </c>
      <c r="BH133" s="134">
        <v>172.4</v>
      </c>
      <c r="BI133" s="134">
        <v>162.6</v>
      </c>
      <c r="BJ133" s="134">
        <v>161.69999999999999</v>
      </c>
      <c r="BK133" s="134">
        <v>162.1</v>
      </c>
      <c r="BL133" s="134">
        <v>162.4</v>
      </c>
      <c r="BM133" s="134">
        <v>163.80000000000001</v>
      </c>
      <c r="BN133" s="134">
        <v>170.2</v>
      </c>
      <c r="BO133" s="134">
        <v>169.9</v>
      </c>
      <c r="BP133" s="134">
        <v>166.9</v>
      </c>
      <c r="BQ133" s="134">
        <v>168</v>
      </c>
      <c r="BR133" s="134">
        <v>168.5</v>
      </c>
      <c r="BS133" s="134">
        <v>169</v>
      </c>
      <c r="BT133" s="134">
        <v>167.7</v>
      </c>
      <c r="BU133" s="134">
        <v>171.1</v>
      </c>
      <c r="BV133" s="134">
        <v>173.6</v>
      </c>
      <c r="BW133" s="134">
        <v>180.8</v>
      </c>
      <c r="BX133" s="134">
        <v>182.8</v>
      </c>
      <c r="BY133" s="134">
        <v>181.2</v>
      </c>
      <c r="BZ133" s="134">
        <v>184.6</v>
      </c>
      <c r="CA133" s="134">
        <v>186</v>
      </c>
      <c r="CB133" s="134">
        <v>183.2</v>
      </c>
      <c r="CC133" s="134">
        <v>180.5</v>
      </c>
      <c r="CD133" s="134">
        <v>183.6</v>
      </c>
      <c r="CE133" s="134">
        <v>186.2</v>
      </c>
      <c r="CF133" s="134">
        <v>185</v>
      </c>
      <c r="CG133" s="134">
        <v>183.3</v>
      </c>
      <c r="CH133" s="134">
        <v>182.4</v>
      </c>
      <c r="CI133" s="134">
        <v>183.7</v>
      </c>
      <c r="CJ133" s="134">
        <v>173</v>
      </c>
      <c r="CK133" s="134">
        <v>174</v>
      </c>
      <c r="CL133" s="134">
        <v>176.6</v>
      </c>
      <c r="CM133" s="134">
        <v>177.8</v>
      </c>
      <c r="CN133" s="134">
        <v>175</v>
      </c>
      <c r="CO133" s="134">
        <v>172.3</v>
      </c>
      <c r="CP133" s="134">
        <v>176</v>
      </c>
      <c r="CQ133" s="134">
        <v>176.4</v>
      </c>
      <c r="CR133" s="134">
        <v>182.6</v>
      </c>
      <c r="CS133" s="134">
        <v>186.6</v>
      </c>
      <c r="CT133" s="134">
        <v>190.1</v>
      </c>
      <c r="CU133" s="134">
        <v>187.7</v>
      </c>
      <c r="CV133" s="134">
        <v>185.7</v>
      </c>
      <c r="CW133" s="134">
        <v>174</v>
      </c>
      <c r="CX133" s="134">
        <v>179.7</v>
      </c>
      <c r="CY133" s="134">
        <v>187</v>
      </c>
      <c r="CZ133" s="134">
        <v>185.1</v>
      </c>
      <c r="DA133" s="134">
        <v>176.1</v>
      </c>
      <c r="DB133" s="134">
        <v>176.1</v>
      </c>
      <c r="DC133" s="134">
        <v>183</v>
      </c>
      <c r="DD133" s="134">
        <v>186.3</v>
      </c>
      <c r="DE133" s="134">
        <v>188.5</v>
      </c>
      <c r="DF133" s="134">
        <v>186.2</v>
      </c>
      <c r="DG133" s="134">
        <v>189</v>
      </c>
      <c r="DH133" s="134">
        <v>196.5</v>
      </c>
      <c r="DI133" s="134">
        <v>197.7</v>
      </c>
      <c r="DJ133" s="134">
        <v>203</v>
      </c>
      <c r="DK133" s="134">
        <v>206.5</v>
      </c>
      <c r="DL133" s="134">
        <v>211.7</v>
      </c>
      <c r="DM133" s="134">
        <v>213.2</v>
      </c>
      <c r="DN133" s="134">
        <v>211.2</v>
      </c>
      <c r="DO133" s="134">
        <v>212.1</v>
      </c>
      <c r="DP133" s="134">
        <v>218.2</v>
      </c>
      <c r="DQ133" s="134">
        <v>218</v>
      </c>
      <c r="DR133" s="134">
        <v>218.6</v>
      </c>
      <c r="DS133" s="134">
        <v>218.3</v>
      </c>
      <c r="DT133" s="134">
        <v>218.4</v>
      </c>
      <c r="DU133" s="134">
        <v>224.7</v>
      </c>
      <c r="DV133" s="134">
        <v>223.2</v>
      </c>
      <c r="DW133" s="134">
        <v>225.1</v>
      </c>
      <c r="DX133" s="134">
        <v>247</v>
      </c>
      <c r="DY133" s="134">
        <v>247</v>
      </c>
      <c r="DZ133" s="134">
        <v>246.7</v>
      </c>
      <c r="EA133" s="135">
        <v>246.2</v>
      </c>
      <c r="EB133" s="136">
        <v>252</v>
      </c>
      <c r="EC133" s="136">
        <v>251.8</v>
      </c>
      <c r="ED133" s="134">
        <v>257.2</v>
      </c>
      <c r="EE133" s="134">
        <v>256.2</v>
      </c>
      <c r="EF133" s="137">
        <v>260.8</v>
      </c>
      <c r="EG133" s="137">
        <v>252.9</v>
      </c>
      <c r="EH133" s="137">
        <v>252.9</v>
      </c>
      <c r="EI133" s="137">
        <v>259.7</v>
      </c>
      <c r="EJ133" s="136">
        <v>260.3</v>
      </c>
      <c r="EK133" s="136">
        <v>260</v>
      </c>
      <c r="EL133" s="147">
        <v>279.3</v>
      </c>
      <c r="EM133" s="147">
        <v>279.8</v>
      </c>
      <c r="EN133" s="147">
        <v>250.4</v>
      </c>
    </row>
    <row r="134" spans="1:144" ht="15" x14ac:dyDescent="0.25">
      <c r="A134" s="132" t="s">
        <v>1697</v>
      </c>
      <c r="B134" s="132" t="s">
        <v>1698</v>
      </c>
      <c r="C134" s="133">
        <v>0.11352</v>
      </c>
      <c r="D134" s="134">
        <v>111.9</v>
      </c>
      <c r="E134" s="134">
        <v>138.69999999999999</v>
      </c>
      <c r="F134" s="134">
        <v>149.69999999999999</v>
      </c>
      <c r="G134" s="134">
        <v>149.69999999999999</v>
      </c>
      <c r="H134" s="134">
        <v>149.69999999999999</v>
      </c>
      <c r="I134" s="134">
        <v>149.69999999999999</v>
      </c>
      <c r="J134" s="134">
        <v>149.69999999999999</v>
      </c>
      <c r="K134" s="134">
        <v>149.80000000000001</v>
      </c>
      <c r="L134" s="134">
        <v>149.69999999999999</v>
      </c>
      <c r="M134" s="134">
        <v>149.69999999999999</v>
      </c>
      <c r="N134" s="134">
        <v>149.69999999999999</v>
      </c>
      <c r="O134" s="134">
        <v>149.69999999999999</v>
      </c>
      <c r="P134" s="134">
        <v>149.69999999999999</v>
      </c>
      <c r="Q134" s="134">
        <v>149.69999999999999</v>
      </c>
      <c r="R134" s="134">
        <v>149.69999999999999</v>
      </c>
      <c r="S134" s="134">
        <v>149.69999999999999</v>
      </c>
      <c r="T134" s="134">
        <v>148</v>
      </c>
      <c r="U134" s="134">
        <v>145.19999999999999</v>
      </c>
      <c r="V134" s="134">
        <v>145.19999999999999</v>
      </c>
      <c r="W134" s="134">
        <v>145.19999999999999</v>
      </c>
      <c r="X134" s="134">
        <v>145.19999999999999</v>
      </c>
      <c r="Y134" s="134">
        <v>145.19999999999999</v>
      </c>
      <c r="Z134" s="134">
        <v>145.19999999999999</v>
      </c>
      <c r="AA134" s="134">
        <v>137.19999999999999</v>
      </c>
      <c r="AB134" s="134">
        <v>135.80000000000001</v>
      </c>
      <c r="AC134" s="134">
        <v>123.1</v>
      </c>
      <c r="AD134" s="134">
        <v>123.1</v>
      </c>
      <c r="AE134" s="134">
        <v>123.1</v>
      </c>
      <c r="AF134" s="134">
        <v>123.1</v>
      </c>
      <c r="AG134" s="134">
        <v>123.1</v>
      </c>
      <c r="AH134" s="134">
        <v>117.4</v>
      </c>
      <c r="AI134" s="134">
        <v>119.9</v>
      </c>
      <c r="AJ134" s="134">
        <v>151.6</v>
      </c>
      <c r="AK134" s="134">
        <v>151.80000000000001</v>
      </c>
      <c r="AL134" s="134">
        <v>155.69999999999999</v>
      </c>
      <c r="AM134" s="134">
        <v>153</v>
      </c>
      <c r="AN134" s="134">
        <v>142.6</v>
      </c>
      <c r="AO134" s="134">
        <v>142.6</v>
      </c>
      <c r="AP134" s="134">
        <v>144.6</v>
      </c>
      <c r="AQ134" s="134">
        <v>143.4</v>
      </c>
      <c r="AR134" s="134">
        <v>142.19999999999999</v>
      </c>
      <c r="AS134" s="134">
        <v>143.4</v>
      </c>
      <c r="AT134" s="134">
        <v>144.4</v>
      </c>
      <c r="AU134" s="134">
        <v>145.19999999999999</v>
      </c>
      <c r="AV134" s="134">
        <v>158.30000000000001</v>
      </c>
      <c r="AW134" s="134">
        <v>157.5</v>
      </c>
      <c r="AX134" s="134">
        <v>158.80000000000001</v>
      </c>
      <c r="AY134" s="134">
        <v>157.5</v>
      </c>
      <c r="AZ134" s="134">
        <v>154.6</v>
      </c>
      <c r="BA134" s="134">
        <v>155.9</v>
      </c>
      <c r="BB134" s="134">
        <v>156.30000000000001</v>
      </c>
      <c r="BC134" s="134">
        <v>152.6</v>
      </c>
      <c r="BD134" s="134">
        <v>150.4</v>
      </c>
      <c r="BE134" s="134">
        <v>150.1</v>
      </c>
      <c r="BF134" s="134">
        <v>155.4</v>
      </c>
      <c r="BG134" s="134">
        <v>153.80000000000001</v>
      </c>
      <c r="BH134" s="134">
        <v>156.1</v>
      </c>
      <c r="BI134" s="134">
        <v>140.5</v>
      </c>
      <c r="BJ134" s="134">
        <v>139</v>
      </c>
      <c r="BK134" s="134">
        <v>139</v>
      </c>
      <c r="BL134" s="134">
        <v>139.4</v>
      </c>
      <c r="BM134" s="134">
        <v>136.9</v>
      </c>
      <c r="BN134" s="134">
        <v>133.5</v>
      </c>
      <c r="BO134" s="134">
        <v>131.5</v>
      </c>
      <c r="BP134" s="134">
        <v>133.19999999999999</v>
      </c>
      <c r="BQ134" s="134">
        <v>135</v>
      </c>
      <c r="BR134" s="134">
        <v>135.80000000000001</v>
      </c>
      <c r="BS134" s="134">
        <v>136.6</v>
      </c>
      <c r="BT134" s="134">
        <v>134.5</v>
      </c>
      <c r="BU134" s="134">
        <v>133.69999999999999</v>
      </c>
      <c r="BV134" s="134">
        <v>133.6</v>
      </c>
      <c r="BW134" s="134">
        <v>142.19999999999999</v>
      </c>
      <c r="BX134" s="134">
        <v>142.19999999999999</v>
      </c>
      <c r="BY134" s="134">
        <v>142.19999999999999</v>
      </c>
      <c r="BZ134" s="134">
        <v>142.19999999999999</v>
      </c>
      <c r="CA134" s="134">
        <v>142.19999999999999</v>
      </c>
      <c r="CB134" s="134">
        <v>142.19999999999999</v>
      </c>
      <c r="CC134" s="134">
        <v>142.19999999999999</v>
      </c>
      <c r="CD134" s="134">
        <v>146.69999999999999</v>
      </c>
      <c r="CE134" s="134">
        <v>146.69999999999999</v>
      </c>
      <c r="CF134" s="134">
        <v>146.69999999999999</v>
      </c>
      <c r="CG134" s="134">
        <v>146.69999999999999</v>
      </c>
      <c r="CH134" s="134">
        <v>146.69999999999999</v>
      </c>
      <c r="CI134" s="134">
        <v>146.69999999999999</v>
      </c>
      <c r="CJ134" s="134">
        <v>146.69999999999999</v>
      </c>
      <c r="CK134" s="134">
        <v>146.69999999999999</v>
      </c>
      <c r="CL134" s="134">
        <v>146.69999999999999</v>
      </c>
      <c r="CM134" s="134">
        <v>146.69999999999999</v>
      </c>
      <c r="CN134" s="134">
        <v>146.69999999999999</v>
      </c>
      <c r="CO134" s="134">
        <v>146.69999999999999</v>
      </c>
      <c r="CP134" s="134">
        <v>146.69999999999999</v>
      </c>
      <c r="CQ134" s="134">
        <v>146.69999999999999</v>
      </c>
      <c r="CR134" s="134">
        <v>152.6</v>
      </c>
      <c r="CS134" s="134">
        <v>162</v>
      </c>
      <c r="CT134" s="134">
        <v>163</v>
      </c>
      <c r="CU134" s="134">
        <v>163</v>
      </c>
      <c r="CV134" s="134">
        <v>163</v>
      </c>
      <c r="CW134" s="134">
        <v>151</v>
      </c>
      <c r="CX134" s="134">
        <v>163</v>
      </c>
      <c r="CY134" s="134">
        <v>163</v>
      </c>
      <c r="CZ134" s="134">
        <v>163</v>
      </c>
      <c r="DA134" s="134">
        <v>163</v>
      </c>
      <c r="DB134" s="134">
        <v>163</v>
      </c>
      <c r="DC134" s="134">
        <v>163</v>
      </c>
      <c r="DD134" s="134">
        <v>163</v>
      </c>
      <c r="DE134" s="134">
        <v>163</v>
      </c>
      <c r="DF134" s="134">
        <v>163</v>
      </c>
      <c r="DG134" s="134">
        <v>163</v>
      </c>
      <c r="DH134" s="134">
        <v>176.3</v>
      </c>
      <c r="DI134" s="134">
        <v>176.3</v>
      </c>
      <c r="DJ134" s="134">
        <v>187.9</v>
      </c>
      <c r="DK134" s="134">
        <v>193.1</v>
      </c>
      <c r="DL134" s="134">
        <v>201.5</v>
      </c>
      <c r="DM134" s="134">
        <v>204</v>
      </c>
      <c r="DN134" s="134">
        <v>204</v>
      </c>
      <c r="DO134" s="134">
        <v>205.4</v>
      </c>
      <c r="DP134" s="134">
        <v>212.4</v>
      </c>
      <c r="DQ134" s="134">
        <v>212.4</v>
      </c>
      <c r="DR134" s="134">
        <v>212.4</v>
      </c>
      <c r="DS134" s="134">
        <v>212.4</v>
      </c>
      <c r="DT134" s="134">
        <v>212.4</v>
      </c>
      <c r="DU134" s="134">
        <v>222.8</v>
      </c>
      <c r="DV134" s="134">
        <v>222.8</v>
      </c>
      <c r="DW134" s="134">
        <v>222.8</v>
      </c>
      <c r="DX134" s="134">
        <v>254.3</v>
      </c>
      <c r="DY134" s="134">
        <v>254.3</v>
      </c>
      <c r="DZ134" s="134">
        <v>254.3</v>
      </c>
      <c r="EA134" s="135">
        <v>254.3</v>
      </c>
      <c r="EB134" s="136">
        <v>264.89999999999998</v>
      </c>
      <c r="EC134" s="136">
        <v>264.89999999999998</v>
      </c>
      <c r="ED134" s="134">
        <v>273.60000000000002</v>
      </c>
      <c r="EE134" s="134">
        <v>273.60000000000002</v>
      </c>
      <c r="EF134" s="137">
        <v>273.60000000000002</v>
      </c>
      <c r="EG134" s="137">
        <v>262.5</v>
      </c>
      <c r="EH134" s="137">
        <v>262.5</v>
      </c>
      <c r="EI134" s="137">
        <v>273.60000000000002</v>
      </c>
      <c r="EJ134" s="136">
        <v>273.60000000000002</v>
      </c>
      <c r="EK134" s="136">
        <v>271.5</v>
      </c>
      <c r="EL134" s="147">
        <v>302.89999999999998</v>
      </c>
      <c r="EM134" s="147">
        <v>302.89999999999998</v>
      </c>
      <c r="EN134" s="147">
        <v>257.2</v>
      </c>
    </row>
    <row r="135" spans="1:144" ht="15" x14ac:dyDescent="0.25">
      <c r="A135" s="132" t="s">
        <v>1699</v>
      </c>
      <c r="B135" s="132" t="s">
        <v>1700</v>
      </c>
      <c r="C135" s="133">
        <v>6.9470000000000004E-2</v>
      </c>
      <c r="D135" s="134">
        <v>118.2</v>
      </c>
      <c r="E135" s="134">
        <v>118.2</v>
      </c>
      <c r="F135" s="134">
        <v>116.7</v>
      </c>
      <c r="G135" s="134">
        <v>130.30000000000001</v>
      </c>
      <c r="H135" s="134">
        <v>131.6</v>
      </c>
      <c r="I135" s="134">
        <v>130</v>
      </c>
      <c r="J135" s="134">
        <v>134.9</v>
      </c>
      <c r="K135" s="134">
        <v>135.1</v>
      </c>
      <c r="L135" s="134">
        <v>139.19999999999999</v>
      </c>
      <c r="M135" s="134">
        <v>139.80000000000001</v>
      </c>
      <c r="N135" s="134">
        <v>140.5</v>
      </c>
      <c r="O135" s="134">
        <v>133.6</v>
      </c>
      <c r="P135" s="134">
        <v>140.4</v>
      </c>
      <c r="Q135" s="134">
        <v>146.69999999999999</v>
      </c>
      <c r="R135" s="134">
        <v>148.80000000000001</v>
      </c>
      <c r="S135" s="134">
        <v>150</v>
      </c>
      <c r="T135" s="134">
        <v>149.5</v>
      </c>
      <c r="U135" s="134">
        <v>148.80000000000001</v>
      </c>
      <c r="V135" s="134">
        <v>153.80000000000001</v>
      </c>
      <c r="W135" s="134">
        <v>147.6</v>
      </c>
      <c r="X135" s="134">
        <v>142.19999999999999</v>
      </c>
      <c r="Y135" s="134">
        <v>151.1</v>
      </c>
      <c r="Z135" s="134">
        <v>157.69999999999999</v>
      </c>
      <c r="AA135" s="134">
        <v>152.6</v>
      </c>
      <c r="AB135" s="134">
        <v>157.5</v>
      </c>
      <c r="AC135" s="134">
        <v>150</v>
      </c>
      <c r="AD135" s="134">
        <v>149.30000000000001</v>
      </c>
      <c r="AE135" s="134">
        <v>151.80000000000001</v>
      </c>
      <c r="AF135" s="134">
        <v>158.30000000000001</v>
      </c>
      <c r="AG135" s="134">
        <v>151.69999999999999</v>
      </c>
      <c r="AH135" s="134">
        <v>151.30000000000001</v>
      </c>
      <c r="AI135" s="134">
        <v>150.80000000000001</v>
      </c>
      <c r="AJ135" s="134">
        <v>158.9</v>
      </c>
      <c r="AK135" s="134">
        <v>153</v>
      </c>
      <c r="AL135" s="134">
        <v>158.1</v>
      </c>
      <c r="AM135" s="134">
        <v>152.30000000000001</v>
      </c>
      <c r="AN135" s="134">
        <v>158.1</v>
      </c>
      <c r="AO135" s="134">
        <v>161.30000000000001</v>
      </c>
      <c r="AP135" s="134">
        <v>159.5</v>
      </c>
      <c r="AQ135" s="134">
        <v>157.19999999999999</v>
      </c>
      <c r="AR135" s="134">
        <v>164.7</v>
      </c>
      <c r="AS135" s="134">
        <v>168</v>
      </c>
      <c r="AT135" s="134">
        <v>162.6</v>
      </c>
      <c r="AU135" s="134">
        <v>162.6</v>
      </c>
      <c r="AV135" s="134">
        <v>170.6</v>
      </c>
      <c r="AW135" s="134">
        <v>167.7</v>
      </c>
      <c r="AX135" s="134">
        <v>169.3</v>
      </c>
      <c r="AY135" s="134">
        <v>170.6</v>
      </c>
      <c r="AZ135" s="134">
        <v>172.2</v>
      </c>
      <c r="BA135" s="134">
        <v>172.5</v>
      </c>
      <c r="BB135" s="134">
        <v>182.6</v>
      </c>
      <c r="BC135" s="134">
        <v>187.1</v>
      </c>
      <c r="BD135" s="134">
        <v>181.4</v>
      </c>
      <c r="BE135" s="134">
        <v>182</v>
      </c>
      <c r="BF135" s="134">
        <v>182</v>
      </c>
      <c r="BG135" s="134">
        <v>200</v>
      </c>
      <c r="BH135" s="134">
        <v>200.1</v>
      </c>
      <c r="BI135" s="134">
        <v>199.6</v>
      </c>
      <c r="BJ135" s="134">
        <v>199.6</v>
      </c>
      <c r="BK135" s="134">
        <v>199.6</v>
      </c>
      <c r="BL135" s="134">
        <v>199.6</v>
      </c>
      <c r="BM135" s="134">
        <v>207.2</v>
      </c>
      <c r="BN135" s="134">
        <v>230.1</v>
      </c>
      <c r="BO135" s="134">
        <v>232.6</v>
      </c>
      <c r="BP135" s="134">
        <v>221.7</v>
      </c>
      <c r="BQ135" s="134">
        <v>221.7</v>
      </c>
      <c r="BR135" s="134">
        <v>221.7</v>
      </c>
      <c r="BS135" s="134">
        <v>221.7</v>
      </c>
      <c r="BT135" s="134">
        <v>221.7</v>
      </c>
      <c r="BU135" s="134">
        <v>232</v>
      </c>
      <c r="BV135" s="134">
        <v>238.9</v>
      </c>
      <c r="BW135" s="134">
        <v>243.9</v>
      </c>
      <c r="BX135" s="134">
        <v>249.7</v>
      </c>
      <c r="BY135" s="134">
        <v>245.2</v>
      </c>
      <c r="BZ135" s="134">
        <v>254.1</v>
      </c>
      <c r="CA135" s="134">
        <v>255</v>
      </c>
      <c r="CB135" s="134">
        <v>249.2</v>
      </c>
      <c r="CC135" s="134">
        <v>241.8</v>
      </c>
      <c r="CD135" s="134">
        <v>241.1</v>
      </c>
      <c r="CE135" s="134">
        <v>248.8</v>
      </c>
      <c r="CF135" s="134">
        <v>246.7</v>
      </c>
      <c r="CG135" s="134">
        <v>241.5</v>
      </c>
      <c r="CH135" s="134">
        <v>239.3</v>
      </c>
      <c r="CI135" s="134">
        <v>242.7</v>
      </c>
      <c r="CJ135" s="134">
        <v>214</v>
      </c>
      <c r="CK135" s="134">
        <v>216.7</v>
      </c>
      <c r="CL135" s="134">
        <v>223.8</v>
      </c>
      <c r="CM135" s="134">
        <v>227</v>
      </c>
      <c r="CN135" s="134">
        <v>219.5</v>
      </c>
      <c r="CO135" s="134">
        <v>212.3</v>
      </c>
      <c r="CP135" s="134">
        <v>222</v>
      </c>
      <c r="CQ135" s="134">
        <v>223.2</v>
      </c>
      <c r="CR135" s="134">
        <v>230.1</v>
      </c>
      <c r="CS135" s="134">
        <v>225.2</v>
      </c>
      <c r="CT135" s="134">
        <v>233.1</v>
      </c>
      <c r="CU135" s="134">
        <v>226.7</v>
      </c>
      <c r="CV135" s="134">
        <v>221.2</v>
      </c>
      <c r="CW135" s="134">
        <v>209.6</v>
      </c>
      <c r="CX135" s="134">
        <v>205.4</v>
      </c>
      <c r="CY135" s="134">
        <v>224.6</v>
      </c>
      <c r="CZ135" s="134">
        <v>219.6</v>
      </c>
      <c r="DA135" s="134">
        <v>195.6</v>
      </c>
      <c r="DB135" s="134">
        <v>195.6</v>
      </c>
      <c r="DC135" s="134">
        <v>214.2</v>
      </c>
      <c r="DD135" s="134">
        <v>222.9</v>
      </c>
      <c r="DE135" s="134">
        <v>228.7</v>
      </c>
      <c r="DF135" s="134">
        <v>222.5</v>
      </c>
      <c r="DG135" s="134">
        <v>230</v>
      </c>
      <c r="DH135" s="134">
        <v>228.2</v>
      </c>
      <c r="DI135" s="134">
        <v>231.4</v>
      </c>
      <c r="DJ135" s="134">
        <v>226.1</v>
      </c>
      <c r="DK135" s="134">
        <v>226.1</v>
      </c>
      <c r="DL135" s="134">
        <v>226.1</v>
      </c>
      <c r="DM135" s="134">
        <v>226.1</v>
      </c>
      <c r="DN135" s="134">
        <v>221.2</v>
      </c>
      <c r="DO135" s="134">
        <v>221.2</v>
      </c>
      <c r="DP135" s="134">
        <v>226.1</v>
      </c>
      <c r="DQ135" s="134">
        <v>226.1</v>
      </c>
      <c r="DR135" s="134">
        <v>226.1</v>
      </c>
      <c r="DS135" s="134">
        <v>226.1</v>
      </c>
      <c r="DT135" s="134">
        <v>226.1</v>
      </c>
      <c r="DU135" s="134">
        <v>226.1</v>
      </c>
      <c r="DV135" s="134">
        <v>221.2</v>
      </c>
      <c r="DW135" s="134">
        <v>226.1</v>
      </c>
      <c r="DX135" s="134">
        <v>234.3</v>
      </c>
      <c r="DY135" s="134">
        <v>234.3</v>
      </c>
      <c r="DZ135" s="134">
        <v>234.3</v>
      </c>
      <c r="EA135" s="135">
        <v>233.8</v>
      </c>
      <c r="EB135" s="136">
        <v>230.5</v>
      </c>
      <c r="EC135" s="136">
        <v>230.5</v>
      </c>
      <c r="ED135" s="134">
        <v>230.2</v>
      </c>
      <c r="EE135" s="134">
        <v>227.3</v>
      </c>
      <c r="EF135" s="137">
        <v>238.2</v>
      </c>
      <c r="EG135" s="137">
        <v>236.7</v>
      </c>
      <c r="EH135" s="137">
        <v>236.7</v>
      </c>
      <c r="EI135" s="137">
        <v>235.6</v>
      </c>
      <c r="EJ135" s="136">
        <v>236.8</v>
      </c>
      <c r="EK135" s="136">
        <v>240.3</v>
      </c>
      <c r="EL135" s="147">
        <v>240.9</v>
      </c>
      <c r="EM135" s="147">
        <v>240.9</v>
      </c>
      <c r="EN135" s="147">
        <v>237.7</v>
      </c>
    </row>
    <row r="136" spans="1:144" ht="15" x14ac:dyDescent="0.25">
      <c r="A136" s="132" t="s">
        <v>1701</v>
      </c>
      <c r="B136" s="132" t="s">
        <v>1702</v>
      </c>
      <c r="C136" s="133">
        <v>1.39E-3</v>
      </c>
      <c r="D136" s="134">
        <v>99.6</v>
      </c>
      <c r="E136" s="134">
        <v>105.4</v>
      </c>
      <c r="F136" s="134">
        <v>101.5</v>
      </c>
      <c r="G136" s="134">
        <v>102.2</v>
      </c>
      <c r="H136" s="134">
        <v>99.6</v>
      </c>
      <c r="I136" s="134">
        <v>99.6</v>
      </c>
      <c r="J136" s="134">
        <v>100.4</v>
      </c>
      <c r="K136" s="134">
        <v>99.9</v>
      </c>
      <c r="L136" s="134">
        <v>93.7</v>
      </c>
      <c r="M136" s="134">
        <v>101.4</v>
      </c>
      <c r="N136" s="134">
        <v>103.8</v>
      </c>
      <c r="O136" s="134">
        <v>99.4</v>
      </c>
      <c r="P136" s="134">
        <v>89.3</v>
      </c>
      <c r="Q136" s="134">
        <v>104.2</v>
      </c>
      <c r="R136" s="134">
        <v>101.8</v>
      </c>
      <c r="S136" s="134">
        <v>98.8</v>
      </c>
      <c r="T136" s="134">
        <v>102.6</v>
      </c>
      <c r="U136" s="134">
        <v>114.5</v>
      </c>
      <c r="V136" s="134">
        <v>107.7</v>
      </c>
      <c r="W136" s="134">
        <v>93.7</v>
      </c>
      <c r="X136" s="134">
        <v>109.6</v>
      </c>
      <c r="Y136" s="134">
        <v>104.9</v>
      </c>
      <c r="Z136" s="134">
        <v>84.2</v>
      </c>
      <c r="AA136" s="134">
        <v>119.6</v>
      </c>
      <c r="AB136" s="134">
        <v>104.9</v>
      </c>
      <c r="AC136" s="134">
        <v>122.5</v>
      </c>
      <c r="AD136" s="134">
        <v>106.5</v>
      </c>
      <c r="AE136" s="134">
        <v>123.6</v>
      </c>
      <c r="AF136" s="134">
        <v>115.9</v>
      </c>
      <c r="AG136" s="134">
        <v>142.4</v>
      </c>
      <c r="AH136" s="134">
        <v>123</v>
      </c>
      <c r="AI136" s="134">
        <v>126.7</v>
      </c>
      <c r="AJ136" s="134">
        <v>131.80000000000001</v>
      </c>
      <c r="AK136" s="134">
        <v>116.3</v>
      </c>
      <c r="AL136" s="134">
        <v>124.2</v>
      </c>
      <c r="AM136" s="134">
        <v>143.30000000000001</v>
      </c>
      <c r="AN136" s="134">
        <v>146.19999999999999</v>
      </c>
      <c r="AO136" s="134">
        <v>111</v>
      </c>
      <c r="AP136" s="134">
        <v>151.30000000000001</v>
      </c>
      <c r="AQ136" s="134">
        <v>121.8</v>
      </c>
      <c r="AR136" s="134">
        <v>115.3</v>
      </c>
      <c r="AS136" s="134">
        <v>158.5</v>
      </c>
      <c r="AT136" s="134">
        <v>134.5</v>
      </c>
      <c r="AU136" s="134">
        <v>128.30000000000001</v>
      </c>
      <c r="AV136" s="134">
        <v>172.4</v>
      </c>
      <c r="AW136" s="134">
        <v>120.6</v>
      </c>
      <c r="AX136" s="134">
        <v>137.4</v>
      </c>
      <c r="AY136" s="134">
        <v>164.7</v>
      </c>
      <c r="AZ136" s="134">
        <v>105.5</v>
      </c>
      <c r="BA136" s="134">
        <v>110.9</v>
      </c>
      <c r="BB136" s="134">
        <v>163.6</v>
      </c>
      <c r="BC136" s="134">
        <v>120.5</v>
      </c>
      <c r="BD136" s="134">
        <v>191.6</v>
      </c>
      <c r="BE136" s="134">
        <v>148.30000000000001</v>
      </c>
      <c r="BF136" s="134">
        <v>168.2</v>
      </c>
      <c r="BG136" s="134">
        <v>152.5</v>
      </c>
      <c r="BH136" s="134">
        <v>152.5</v>
      </c>
      <c r="BI136" s="134">
        <v>152.5</v>
      </c>
      <c r="BJ136" s="134">
        <v>152.5</v>
      </c>
      <c r="BK136" s="134">
        <v>217.9</v>
      </c>
      <c r="BL136" s="134">
        <v>217.9</v>
      </c>
      <c r="BM136" s="134">
        <v>217.9</v>
      </c>
      <c r="BN136" s="134">
        <v>217.9</v>
      </c>
      <c r="BO136" s="134">
        <v>217.9</v>
      </c>
      <c r="BP136" s="134">
        <v>217.9</v>
      </c>
      <c r="BQ136" s="134">
        <v>217.9</v>
      </c>
      <c r="BR136" s="134">
        <v>217.9</v>
      </c>
      <c r="BS136" s="134">
        <v>217.9</v>
      </c>
      <c r="BT136" s="134">
        <v>217.9</v>
      </c>
      <c r="BU136" s="134">
        <v>217.9</v>
      </c>
      <c r="BV136" s="134">
        <v>217.9</v>
      </c>
      <c r="BW136" s="134">
        <v>217.9</v>
      </c>
      <c r="BX136" s="134">
        <v>195.4</v>
      </c>
      <c r="BY136" s="134">
        <v>202.2</v>
      </c>
      <c r="BZ136" s="134">
        <v>221.7</v>
      </c>
      <c r="CA136" s="134">
        <v>355.3</v>
      </c>
      <c r="CB136" s="134">
        <v>280.60000000000002</v>
      </c>
      <c r="CC136" s="134">
        <v>285.89999999999998</v>
      </c>
      <c r="CD136" s="134">
        <v>366.4</v>
      </c>
      <c r="CE136" s="134">
        <v>312.89999999999998</v>
      </c>
      <c r="CF136" s="134">
        <v>266.8</v>
      </c>
      <c r="CG136" s="134">
        <v>297.8</v>
      </c>
      <c r="CH136" s="134">
        <v>287.7</v>
      </c>
      <c r="CI136" s="134">
        <v>287.7</v>
      </c>
      <c r="CJ136" s="134">
        <v>287.7</v>
      </c>
      <c r="CK136" s="134">
        <v>287.7</v>
      </c>
      <c r="CL136" s="134">
        <v>287.7</v>
      </c>
      <c r="CM136" s="134">
        <v>287.7</v>
      </c>
      <c r="CN136" s="134">
        <v>287.7</v>
      </c>
      <c r="CO136" s="134">
        <v>287.7</v>
      </c>
      <c r="CP136" s="134">
        <v>287.7</v>
      </c>
      <c r="CQ136" s="134">
        <v>287.7</v>
      </c>
      <c r="CR136" s="134">
        <v>287.7</v>
      </c>
      <c r="CS136" s="134">
        <v>287.7</v>
      </c>
      <c r="CT136" s="134">
        <v>287.7</v>
      </c>
      <c r="CU136" s="134">
        <v>287.7</v>
      </c>
      <c r="CV136" s="134">
        <v>287.7</v>
      </c>
      <c r="CW136" s="134">
        <v>287.7</v>
      </c>
      <c r="CX136" s="134">
        <v>287.7</v>
      </c>
      <c r="CY136" s="134">
        <v>287.7</v>
      </c>
      <c r="CZ136" s="134">
        <v>287.7</v>
      </c>
      <c r="DA136" s="134">
        <v>287.7</v>
      </c>
      <c r="DB136" s="134">
        <v>287.7</v>
      </c>
      <c r="DC136" s="134">
        <v>287.7</v>
      </c>
      <c r="DD136" s="134">
        <v>287.7</v>
      </c>
      <c r="DE136" s="134">
        <v>287.7</v>
      </c>
      <c r="DF136" s="134">
        <v>287.7</v>
      </c>
      <c r="DG136" s="134">
        <v>287.7</v>
      </c>
      <c r="DH136" s="134">
        <v>287.7</v>
      </c>
      <c r="DI136" s="134">
        <v>287.7</v>
      </c>
      <c r="DJ136" s="134">
        <v>305.8</v>
      </c>
      <c r="DK136" s="134">
        <v>347.5</v>
      </c>
      <c r="DL136" s="134">
        <v>358.5</v>
      </c>
      <c r="DM136" s="134">
        <v>360.6</v>
      </c>
      <c r="DN136" s="134">
        <v>338.7</v>
      </c>
      <c r="DO136" s="134">
        <v>336.3</v>
      </c>
      <c r="DP136" s="134">
        <v>336.3</v>
      </c>
      <c r="DQ136" s="134">
        <v>309.39999999999998</v>
      </c>
      <c r="DR136" s="134">
        <v>384</v>
      </c>
      <c r="DS136" s="134">
        <v>341.3</v>
      </c>
      <c r="DT136" s="134">
        <v>356.8</v>
      </c>
      <c r="DU136" s="134">
        <v>356.8</v>
      </c>
      <c r="DV136" s="134">
        <v>403.4</v>
      </c>
      <c r="DW136" s="134">
        <v>403.4</v>
      </c>
      <c r="DX136" s="134">
        <v>344.1</v>
      </c>
      <c r="DY136" s="134">
        <v>344.3</v>
      </c>
      <c r="DZ136" s="134">
        <v>304.8</v>
      </c>
      <c r="EA136" s="135">
        <v>259.8</v>
      </c>
      <c r="EB136" s="136">
        <v>325</v>
      </c>
      <c r="EC136" s="136">
        <v>301.5</v>
      </c>
      <c r="ED136" s="134">
        <v>318.10000000000002</v>
      </c>
      <c r="EE136" s="134">
        <v>329.1</v>
      </c>
      <c r="EF136" s="137">
        <v>400.5</v>
      </c>
      <c r="EG136" s="137">
        <v>333.6</v>
      </c>
      <c r="EH136" s="137">
        <v>328.3</v>
      </c>
      <c r="EI136" s="137">
        <v>381.5</v>
      </c>
      <c r="EJ136" s="136">
        <v>396.1</v>
      </c>
      <c r="EK136" s="136">
        <v>358.4</v>
      </c>
      <c r="EL136" s="147">
        <v>343.6</v>
      </c>
      <c r="EM136" s="147">
        <v>406.4</v>
      </c>
      <c r="EN136" s="147">
        <v>384</v>
      </c>
    </row>
    <row r="137" spans="1:144" ht="15" x14ac:dyDescent="0.25">
      <c r="A137" s="132" t="s">
        <v>1703</v>
      </c>
      <c r="B137" s="132" t="s">
        <v>1704</v>
      </c>
      <c r="C137" s="133">
        <v>6.0999999999999997E-4</v>
      </c>
      <c r="D137" s="134">
        <v>100.3</v>
      </c>
      <c r="E137" s="134">
        <v>100.3</v>
      </c>
      <c r="F137" s="134">
        <v>100.3</v>
      </c>
      <c r="G137" s="134">
        <v>82.1</v>
      </c>
      <c r="H137" s="134">
        <v>82.1</v>
      </c>
      <c r="I137" s="134">
        <v>82.1</v>
      </c>
      <c r="J137" s="134">
        <v>82.1</v>
      </c>
      <c r="K137" s="134">
        <v>82.1</v>
      </c>
      <c r="L137" s="134">
        <v>82.1</v>
      </c>
      <c r="M137" s="134">
        <v>82.1</v>
      </c>
      <c r="N137" s="134">
        <v>82.1</v>
      </c>
      <c r="O137" s="134">
        <v>82.1</v>
      </c>
      <c r="P137" s="134">
        <v>82.1</v>
      </c>
      <c r="Q137" s="134">
        <v>82.1</v>
      </c>
      <c r="R137" s="134">
        <v>82.1</v>
      </c>
      <c r="S137" s="134">
        <v>82.1</v>
      </c>
      <c r="T137" s="134">
        <v>82.1</v>
      </c>
      <c r="U137" s="134">
        <v>82.1</v>
      </c>
      <c r="V137" s="134">
        <v>82.1</v>
      </c>
      <c r="W137" s="134">
        <v>82.1</v>
      </c>
      <c r="X137" s="134">
        <v>82.1</v>
      </c>
      <c r="Y137" s="134">
        <v>82.1</v>
      </c>
      <c r="Z137" s="134">
        <v>82.1</v>
      </c>
      <c r="AA137" s="134">
        <v>82.1</v>
      </c>
      <c r="AB137" s="134">
        <v>82.1</v>
      </c>
      <c r="AC137" s="134">
        <v>82.1</v>
      </c>
      <c r="AD137" s="134">
        <v>82.1</v>
      </c>
      <c r="AE137" s="134">
        <v>82.1</v>
      </c>
      <c r="AF137" s="134">
        <v>82.1</v>
      </c>
      <c r="AG137" s="134">
        <v>82.1</v>
      </c>
      <c r="AH137" s="134">
        <v>82.1</v>
      </c>
      <c r="AI137" s="134">
        <v>82.1</v>
      </c>
      <c r="AJ137" s="134">
        <v>82.1</v>
      </c>
      <c r="AK137" s="134">
        <v>82.1</v>
      </c>
      <c r="AL137" s="134">
        <v>82.1</v>
      </c>
      <c r="AM137" s="134">
        <v>82.1</v>
      </c>
      <c r="AN137" s="134">
        <v>82.1</v>
      </c>
      <c r="AO137" s="134">
        <v>82.1</v>
      </c>
      <c r="AP137" s="134">
        <v>82.1</v>
      </c>
      <c r="AQ137" s="134">
        <v>82.1</v>
      </c>
      <c r="AR137" s="134">
        <v>82.1</v>
      </c>
      <c r="AS137" s="134">
        <v>82.1</v>
      </c>
      <c r="AT137" s="134">
        <v>82.1</v>
      </c>
      <c r="AU137" s="134">
        <v>82.1</v>
      </c>
      <c r="AV137" s="134">
        <v>82.1</v>
      </c>
      <c r="AW137" s="134">
        <v>82.1</v>
      </c>
      <c r="AX137" s="134">
        <v>82.1</v>
      </c>
      <c r="AY137" s="134">
        <v>82.1</v>
      </c>
      <c r="AZ137" s="134">
        <v>82.1</v>
      </c>
      <c r="BA137" s="134">
        <v>91</v>
      </c>
      <c r="BB137" s="134">
        <v>82.1</v>
      </c>
      <c r="BC137" s="134">
        <v>82.1</v>
      </c>
      <c r="BD137" s="134">
        <v>82.1</v>
      </c>
      <c r="BE137" s="134">
        <v>106.4</v>
      </c>
      <c r="BF137" s="134">
        <v>82.1</v>
      </c>
      <c r="BG137" s="134">
        <v>82.1</v>
      </c>
      <c r="BH137" s="134">
        <v>82.1</v>
      </c>
      <c r="BI137" s="134">
        <v>91.5</v>
      </c>
      <c r="BJ137" s="134">
        <v>82.1</v>
      </c>
      <c r="BK137" s="134">
        <v>82.1</v>
      </c>
      <c r="BL137" s="134">
        <v>82.1</v>
      </c>
      <c r="BM137" s="134">
        <v>100</v>
      </c>
      <c r="BN137" s="134">
        <v>82.1</v>
      </c>
      <c r="BO137" s="134">
        <v>82.1</v>
      </c>
      <c r="BP137" s="134">
        <v>93.4</v>
      </c>
      <c r="BQ137" s="134">
        <v>82.1</v>
      </c>
      <c r="BR137" s="134">
        <v>82.1</v>
      </c>
      <c r="BS137" s="134">
        <v>90.2</v>
      </c>
      <c r="BT137" s="134">
        <v>82.1</v>
      </c>
      <c r="BU137" s="134">
        <v>82.1</v>
      </c>
      <c r="BV137" s="134">
        <v>82.1</v>
      </c>
      <c r="BW137" s="134">
        <v>88.8</v>
      </c>
      <c r="BX137" s="134">
        <v>82.1</v>
      </c>
      <c r="BY137" s="134">
        <v>95.7</v>
      </c>
      <c r="BZ137" s="134">
        <v>82.1</v>
      </c>
      <c r="CA137" s="134">
        <v>101.1</v>
      </c>
      <c r="CB137" s="134">
        <v>82.1</v>
      </c>
      <c r="CC137" s="134">
        <v>100.2</v>
      </c>
      <c r="CD137" s="134">
        <v>95.9</v>
      </c>
      <c r="CE137" s="134">
        <v>114.3</v>
      </c>
      <c r="CF137" s="134">
        <v>107.4</v>
      </c>
      <c r="CG137" s="134">
        <v>100.3</v>
      </c>
      <c r="CH137" s="134">
        <v>127.6</v>
      </c>
      <c r="CI137" s="134">
        <v>127.6</v>
      </c>
      <c r="CJ137" s="134">
        <v>127.6</v>
      </c>
      <c r="CK137" s="134">
        <v>127.6</v>
      </c>
      <c r="CL137" s="134">
        <v>127.6</v>
      </c>
      <c r="CM137" s="134">
        <v>127.6</v>
      </c>
      <c r="CN137" s="134">
        <v>127.6</v>
      </c>
      <c r="CO137" s="134">
        <v>127.6</v>
      </c>
      <c r="CP137" s="134">
        <v>127.6</v>
      </c>
      <c r="CQ137" s="134">
        <v>127.6</v>
      </c>
      <c r="CR137" s="134">
        <v>127.6</v>
      </c>
      <c r="CS137" s="134">
        <v>127.6</v>
      </c>
      <c r="CT137" s="134">
        <v>127.6</v>
      </c>
      <c r="CU137" s="134">
        <v>127.6</v>
      </c>
      <c r="CV137" s="134">
        <v>127.6</v>
      </c>
      <c r="CW137" s="134">
        <v>127.6</v>
      </c>
      <c r="CX137" s="134">
        <v>127.6</v>
      </c>
      <c r="CY137" s="134">
        <v>127.6</v>
      </c>
      <c r="CZ137" s="134">
        <v>127.6</v>
      </c>
      <c r="DA137" s="134">
        <v>127.6</v>
      </c>
      <c r="DB137" s="134">
        <v>127.6</v>
      </c>
      <c r="DC137" s="134">
        <v>127.6</v>
      </c>
      <c r="DD137" s="134">
        <v>127.6</v>
      </c>
      <c r="DE137" s="134">
        <v>127.6</v>
      </c>
      <c r="DF137" s="134">
        <v>127.6</v>
      </c>
      <c r="DG137" s="134">
        <v>127.6</v>
      </c>
      <c r="DH137" s="134">
        <v>127.6</v>
      </c>
      <c r="DI137" s="134">
        <v>127.6</v>
      </c>
      <c r="DJ137" s="134">
        <v>127.4</v>
      </c>
      <c r="DK137" s="134">
        <v>127</v>
      </c>
      <c r="DL137" s="134">
        <v>126.9</v>
      </c>
      <c r="DM137" s="134">
        <v>127</v>
      </c>
      <c r="DN137" s="134">
        <v>127</v>
      </c>
      <c r="DO137" s="134">
        <v>127.1</v>
      </c>
      <c r="DP137" s="134">
        <v>127.1</v>
      </c>
      <c r="DQ137" s="134">
        <v>127.3</v>
      </c>
      <c r="DR137" s="134">
        <v>127.1</v>
      </c>
      <c r="DS137" s="134">
        <v>127.2</v>
      </c>
      <c r="DT137" s="134">
        <v>127.8</v>
      </c>
      <c r="DU137" s="134">
        <v>127.8</v>
      </c>
      <c r="DV137" s="134">
        <v>127.2</v>
      </c>
      <c r="DW137" s="134">
        <v>127</v>
      </c>
      <c r="DX137" s="134">
        <v>127.1</v>
      </c>
      <c r="DY137" s="134">
        <v>126.9</v>
      </c>
      <c r="DZ137" s="134">
        <v>127.6</v>
      </c>
      <c r="EA137" s="135">
        <v>127.6</v>
      </c>
      <c r="EB137" s="136">
        <v>127.6</v>
      </c>
      <c r="EC137" s="136">
        <v>127.1</v>
      </c>
      <c r="ED137" s="134">
        <v>127.1</v>
      </c>
      <c r="EE137" s="134">
        <v>127.7</v>
      </c>
      <c r="EF137" s="137">
        <v>127</v>
      </c>
      <c r="EG137" s="137">
        <v>127.4</v>
      </c>
      <c r="EH137" s="137">
        <v>127.3</v>
      </c>
      <c r="EI137" s="137">
        <v>127.2</v>
      </c>
      <c r="EJ137" s="136">
        <v>127.5</v>
      </c>
      <c r="EK137" s="136">
        <v>127.4</v>
      </c>
      <c r="EL137" s="147">
        <v>127.4</v>
      </c>
      <c r="EM137" s="147">
        <v>127.2</v>
      </c>
      <c r="EN137" s="147">
        <v>127.2</v>
      </c>
    </row>
    <row r="138" spans="1:144" ht="15" x14ac:dyDescent="0.25">
      <c r="A138" s="132" t="s">
        <v>1705</v>
      </c>
      <c r="B138" s="132" t="s">
        <v>1706</v>
      </c>
      <c r="C138" s="133">
        <v>2.4096000000000002</v>
      </c>
      <c r="D138" s="134">
        <v>113.2</v>
      </c>
      <c r="E138" s="134">
        <v>109.7</v>
      </c>
      <c r="F138" s="134">
        <v>100.4</v>
      </c>
      <c r="G138" s="134">
        <v>104.6</v>
      </c>
      <c r="H138" s="134">
        <v>113</v>
      </c>
      <c r="I138" s="134">
        <v>111.7</v>
      </c>
      <c r="J138" s="134">
        <v>107.3</v>
      </c>
      <c r="K138" s="134">
        <v>109.5</v>
      </c>
      <c r="L138" s="134">
        <v>109.8</v>
      </c>
      <c r="M138" s="134">
        <v>111.1</v>
      </c>
      <c r="N138" s="134">
        <v>112.6</v>
      </c>
      <c r="O138" s="134">
        <v>110.1</v>
      </c>
      <c r="P138" s="134">
        <v>105.3</v>
      </c>
      <c r="Q138" s="134">
        <v>105.8</v>
      </c>
      <c r="R138" s="134">
        <v>112.2</v>
      </c>
      <c r="S138" s="134">
        <v>114</v>
      </c>
      <c r="T138" s="134">
        <v>127.6</v>
      </c>
      <c r="U138" s="134">
        <v>127.8</v>
      </c>
      <c r="V138" s="134">
        <v>125.3</v>
      </c>
      <c r="W138" s="134">
        <v>124.1</v>
      </c>
      <c r="X138" s="134">
        <v>123.4</v>
      </c>
      <c r="Y138" s="134">
        <v>121</v>
      </c>
      <c r="Z138" s="134">
        <v>121.3</v>
      </c>
      <c r="AA138" s="134">
        <v>119.7</v>
      </c>
      <c r="AB138" s="134">
        <v>120.3</v>
      </c>
      <c r="AC138" s="134">
        <v>119.9</v>
      </c>
      <c r="AD138" s="134">
        <v>120.1</v>
      </c>
      <c r="AE138" s="134">
        <v>120.2</v>
      </c>
      <c r="AF138" s="134">
        <v>115.8</v>
      </c>
      <c r="AG138" s="134">
        <v>111.7</v>
      </c>
      <c r="AH138" s="134">
        <v>103.8</v>
      </c>
      <c r="AI138" s="134">
        <v>101.3</v>
      </c>
      <c r="AJ138" s="134">
        <v>87.3</v>
      </c>
      <c r="AK138" s="134">
        <v>75.5</v>
      </c>
      <c r="AL138" s="134">
        <v>83.4</v>
      </c>
      <c r="AM138" s="134">
        <v>82.8</v>
      </c>
      <c r="AN138" s="134">
        <v>83.9</v>
      </c>
      <c r="AO138" s="134">
        <v>88.9</v>
      </c>
      <c r="AP138" s="134">
        <v>88.6</v>
      </c>
      <c r="AQ138" s="134">
        <v>84.9</v>
      </c>
      <c r="AR138" s="134">
        <v>78.3</v>
      </c>
      <c r="AS138" s="134">
        <v>79.8</v>
      </c>
      <c r="AT138" s="134">
        <v>75.3</v>
      </c>
      <c r="AU138" s="134">
        <v>73.900000000000006</v>
      </c>
      <c r="AV138" s="134">
        <v>68.2</v>
      </c>
      <c r="AW138" s="134">
        <v>63.2</v>
      </c>
      <c r="AX138" s="134">
        <v>65.099999999999994</v>
      </c>
      <c r="AY138" s="134">
        <v>69.3</v>
      </c>
      <c r="AZ138" s="134">
        <v>68.099999999999994</v>
      </c>
      <c r="BA138" s="134">
        <v>72.099999999999994</v>
      </c>
      <c r="BB138" s="134">
        <v>73.900000000000006</v>
      </c>
      <c r="BC138" s="134">
        <v>72.3</v>
      </c>
      <c r="BD138" s="134">
        <v>72.7</v>
      </c>
      <c r="BE138" s="134">
        <v>72.7</v>
      </c>
      <c r="BF138" s="134">
        <v>71.3</v>
      </c>
      <c r="BG138" s="134">
        <v>70.5</v>
      </c>
      <c r="BH138" s="134">
        <v>75.7</v>
      </c>
      <c r="BI138" s="134">
        <v>77.3</v>
      </c>
      <c r="BJ138" s="134">
        <v>77</v>
      </c>
      <c r="BK138" s="134">
        <v>74.099999999999994</v>
      </c>
      <c r="BL138" s="134">
        <v>71.099999999999994</v>
      </c>
      <c r="BM138" s="134">
        <v>69.400000000000006</v>
      </c>
      <c r="BN138" s="134">
        <v>64</v>
      </c>
      <c r="BO138" s="134">
        <v>64.5</v>
      </c>
      <c r="BP138" s="134">
        <v>66</v>
      </c>
      <c r="BQ138" s="134">
        <v>67.8</v>
      </c>
      <c r="BR138" s="134">
        <v>74.599999999999994</v>
      </c>
      <c r="BS138" s="134">
        <v>78.3</v>
      </c>
      <c r="BT138" s="134">
        <v>78.5</v>
      </c>
      <c r="BU138" s="134">
        <v>80.2</v>
      </c>
      <c r="BV138" s="134">
        <v>80.099999999999994</v>
      </c>
      <c r="BW138" s="134">
        <v>81.2</v>
      </c>
      <c r="BX138" s="134">
        <v>87.5</v>
      </c>
      <c r="BY138" s="134">
        <v>95.1</v>
      </c>
      <c r="BZ138" s="134">
        <v>94.1</v>
      </c>
      <c r="CA138" s="134">
        <v>94.9</v>
      </c>
      <c r="CB138" s="134">
        <v>95.4</v>
      </c>
      <c r="CC138" s="134">
        <v>99.8</v>
      </c>
      <c r="CD138" s="134">
        <v>104.1</v>
      </c>
      <c r="CE138" s="134">
        <v>92.9</v>
      </c>
      <c r="CF138" s="134">
        <v>83.3</v>
      </c>
      <c r="CG138" s="134">
        <v>84.7</v>
      </c>
      <c r="CH138" s="134">
        <v>88.2</v>
      </c>
      <c r="CI138" s="134">
        <v>88.2</v>
      </c>
      <c r="CJ138" s="134">
        <v>92.7</v>
      </c>
      <c r="CK138" s="134">
        <v>92.4</v>
      </c>
      <c r="CL138" s="134">
        <v>87.2</v>
      </c>
      <c r="CM138" s="134">
        <v>87.2</v>
      </c>
      <c r="CN138" s="134">
        <v>86.4</v>
      </c>
      <c r="CO138" s="134">
        <v>88</v>
      </c>
      <c r="CP138" s="134">
        <v>82.8</v>
      </c>
      <c r="CQ138" s="134">
        <v>86</v>
      </c>
      <c r="CR138" s="134">
        <v>88.2</v>
      </c>
      <c r="CS138" s="134">
        <v>86.9</v>
      </c>
      <c r="CT138" s="134">
        <v>81.3</v>
      </c>
      <c r="CU138" s="134">
        <v>64.7</v>
      </c>
      <c r="CV138" s="134">
        <v>49.9</v>
      </c>
      <c r="CW138" s="134">
        <v>57.8</v>
      </c>
      <c r="CX138" s="134">
        <v>67.7</v>
      </c>
      <c r="CY138" s="134">
        <v>71</v>
      </c>
      <c r="CZ138" s="134">
        <v>72.2</v>
      </c>
      <c r="DA138" s="134">
        <v>67.400000000000006</v>
      </c>
      <c r="DB138" s="134">
        <v>63.8</v>
      </c>
      <c r="DC138" s="134">
        <v>67.5</v>
      </c>
      <c r="DD138" s="134">
        <v>74.099999999999994</v>
      </c>
      <c r="DE138" s="134">
        <v>78.7</v>
      </c>
      <c r="DF138" s="134">
        <v>85.6</v>
      </c>
      <c r="DG138" s="134">
        <v>89.6</v>
      </c>
      <c r="DH138" s="134">
        <v>90.2</v>
      </c>
      <c r="DI138" s="134">
        <v>92.2</v>
      </c>
      <c r="DJ138" s="134">
        <v>99.5</v>
      </c>
      <c r="DK138" s="134">
        <v>101</v>
      </c>
      <c r="DL138" s="134">
        <v>97.1</v>
      </c>
      <c r="DM138" s="134">
        <v>100.4</v>
      </c>
      <c r="DN138" s="134">
        <v>118.9</v>
      </c>
      <c r="DO138" s="134">
        <v>115.5</v>
      </c>
      <c r="DP138" s="134">
        <v>109.3</v>
      </c>
      <c r="DQ138" s="134">
        <v>122.3</v>
      </c>
      <c r="DR138" s="134">
        <v>125.1</v>
      </c>
      <c r="DS138" s="134">
        <v>151.6</v>
      </c>
      <c r="DT138" s="134">
        <v>152.5</v>
      </c>
      <c r="DU138" s="134">
        <v>165.5</v>
      </c>
      <c r="DV138" s="134">
        <v>176.4</v>
      </c>
      <c r="DW138" s="134">
        <v>167.5</v>
      </c>
      <c r="DX138" s="134">
        <v>155.30000000000001</v>
      </c>
      <c r="DY138" s="134">
        <v>145.30000000000001</v>
      </c>
      <c r="DZ138" s="134">
        <v>170.7</v>
      </c>
      <c r="EA138" s="135">
        <v>171.2</v>
      </c>
      <c r="EB138" s="136">
        <v>152.69999999999999</v>
      </c>
      <c r="EC138" s="136">
        <v>151.4</v>
      </c>
      <c r="ED138" s="134">
        <v>143.19999999999999</v>
      </c>
      <c r="EE138" s="134">
        <v>149.80000000000001</v>
      </c>
      <c r="EF138" s="137">
        <v>155</v>
      </c>
      <c r="EG138" s="137">
        <v>142.9</v>
      </c>
      <c r="EH138" s="137">
        <v>138.6</v>
      </c>
      <c r="EI138" s="137">
        <v>144.69999999999999</v>
      </c>
      <c r="EJ138" s="136">
        <v>152.30000000000001</v>
      </c>
      <c r="EK138" s="136">
        <v>168</v>
      </c>
      <c r="EL138" s="147">
        <v>167</v>
      </c>
      <c r="EM138" s="147">
        <v>159</v>
      </c>
      <c r="EN138" s="147">
        <v>152.19999999999999</v>
      </c>
    </row>
    <row r="139" spans="1:144" ht="15" x14ac:dyDescent="0.25">
      <c r="A139" s="132" t="s">
        <v>1707</v>
      </c>
      <c r="B139" s="132" t="s">
        <v>1708</v>
      </c>
      <c r="C139" s="133">
        <v>1.94537</v>
      </c>
      <c r="D139" s="134">
        <v>114.4</v>
      </c>
      <c r="E139" s="134">
        <v>108.8</v>
      </c>
      <c r="F139" s="134">
        <v>96.6</v>
      </c>
      <c r="G139" s="134">
        <v>102.1</v>
      </c>
      <c r="H139" s="134">
        <v>112.4</v>
      </c>
      <c r="I139" s="134">
        <v>111.2</v>
      </c>
      <c r="J139" s="134">
        <v>106.2</v>
      </c>
      <c r="K139" s="134">
        <v>108.1</v>
      </c>
      <c r="L139" s="134">
        <v>108.6</v>
      </c>
      <c r="M139" s="134">
        <v>110.3</v>
      </c>
      <c r="N139" s="134">
        <v>112.4</v>
      </c>
      <c r="O139" s="134">
        <v>109.1</v>
      </c>
      <c r="P139" s="134">
        <v>103</v>
      </c>
      <c r="Q139" s="134">
        <v>103.4</v>
      </c>
      <c r="R139" s="134">
        <v>109.7</v>
      </c>
      <c r="S139" s="134">
        <v>111.3</v>
      </c>
      <c r="T139" s="134">
        <v>126.5</v>
      </c>
      <c r="U139" s="134">
        <v>126.5</v>
      </c>
      <c r="V139" s="134">
        <v>124.4</v>
      </c>
      <c r="W139" s="134">
        <v>122.4</v>
      </c>
      <c r="X139" s="134">
        <v>121.9</v>
      </c>
      <c r="Y139" s="134">
        <v>118.9</v>
      </c>
      <c r="Z139" s="134">
        <v>119.2</v>
      </c>
      <c r="AA139" s="134">
        <v>117.8</v>
      </c>
      <c r="AB139" s="134">
        <v>118.8</v>
      </c>
      <c r="AC139" s="134">
        <v>118.8</v>
      </c>
      <c r="AD139" s="134">
        <v>118.8</v>
      </c>
      <c r="AE139" s="134">
        <v>118.8</v>
      </c>
      <c r="AF139" s="134">
        <v>112.9</v>
      </c>
      <c r="AG139" s="134">
        <v>107.9</v>
      </c>
      <c r="AH139" s="134">
        <v>97.8</v>
      </c>
      <c r="AI139" s="134">
        <v>88.8</v>
      </c>
      <c r="AJ139" s="134">
        <v>70.900000000000006</v>
      </c>
      <c r="AK139" s="134">
        <v>56.5</v>
      </c>
      <c r="AL139" s="134">
        <v>66.400000000000006</v>
      </c>
      <c r="AM139" s="134">
        <v>65.400000000000006</v>
      </c>
      <c r="AN139" s="134">
        <v>68.8</v>
      </c>
      <c r="AO139" s="134">
        <v>74.400000000000006</v>
      </c>
      <c r="AP139" s="134">
        <v>74</v>
      </c>
      <c r="AQ139" s="134">
        <v>69.5</v>
      </c>
      <c r="AR139" s="134">
        <v>60.6</v>
      </c>
      <c r="AS139" s="134">
        <v>61.9</v>
      </c>
      <c r="AT139" s="134">
        <v>61.9</v>
      </c>
      <c r="AU139" s="134">
        <v>59.6</v>
      </c>
      <c r="AV139" s="134">
        <v>52.4</v>
      </c>
      <c r="AW139" s="134">
        <v>45.9</v>
      </c>
      <c r="AX139" s="134">
        <v>47.9</v>
      </c>
      <c r="AY139" s="134">
        <v>53.5</v>
      </c>
      <c r="AZ139" s="134">
        <v>56.3</v>
      </c>
      <c r="BA139" s="134">
        <v>61.1</v>
      </c>
      <c r="BB139" s="134">
        <v>63.1</v>
      </c>
      <c r="BC139" s="134">
        <v>61.2</v>
      </c>
      <c r="BD139" s="134">
        <v>61.8</v>
      </c>
      <c r="BE139" s="134">
        <v>61.9</v>
      </c>
      <c r="BF139" s="134">
        <v>63.2</v>
      </c>
      <c r="BG139" s="134">
        <v>61.9</v>
      </c>
      <c r="BH139" s="134">
        <v>68.2</v>
      </c>
      <c r="BI139" s="134">
        <v>70.2</v>
      </c>
      <c r="BJ139" s="134">
        <v>70</v>
      </c>
      <c r="BK139" s="134">
        <v>66.900000000000006</v>
      </c>
      <c r="BL139" s="134">
        <v>63.8</v>
      </c>
      <c r="BM139" s="134">
        <v>61.7</v>
      </c>
      <c r="BN139" s="134">
        <v>55</v>
      </c>
      <c r="BO139" s="134">
        <v>55.6</v>
      </c>
      <c r="BP139" s="134">
        <v>57.6</v>
      </c>
      <c r="BQ139" s="134">
        <v>59.8</v>
      </c>
      <c r="BR139" s="134">
        <v>65.7</v>
      </c>
      <c r="BS139" s="134">
        <v>70.400000000000006</v>
      </c>
      <c r="BT139" s="134">
        <v>70.900000000000006</v>
      </c>
      <c r="BU139" s="134">
        <v>73.2</v>
      </c>
      <c r="BV139" s="134">
        <v>72.599999999999994</v>
      </c>
      <c r="BW139" s="134">
        <v>73.900000000000006</v>
      </c>
      <c r="BX139" s="134">
        <v>80.5</v>
      </c>
      <c r="BY139" s="134">
        <v>89.2</v>
      </c>
      <c r="BZ139" s="134">
        <v>87.8</v>
      </c>
      <c r="CA139" s="134">
        <v>88.4</v>
      </c>
      <c r="CB139" s="134">
        <v>88.4</v>
      </c>
      <c r="CC139" s="134">
        <v>93.4</v>
      </c>
      <c r="CD139" s="134">
        <v>98.6</v>
      </c>
      <c r="CE139" s="134">
        <v>83.3</v>
      </c>
      <c r="CF139" s="134">
        <v>71.900000000000006</v>
      </c>
      <c r="CG139" s="134">
        <v>73.599999999999994</v>
      </c>
      <c r="CH139" s="134">
        <v>77.7</v>
      </c>
      <c r="CI139" s="134">
        <v>78.5</v>
      </c>
      <c r="CJ139" s="134">
        <v>82.2</v>
      </c>
      <c r="CK139" s="134">
        <v>81.7</v>
      </c>
      <c r="CL139" s="134">
        <v>75.099999999999994</v>
      </c>
      <c r="CM139" s="134">
        <v>75.5</v>
      </c>
      <c r="CN139" s="134">
        <v>73.400000000000006</v>
      </c>
      <c r="CO139" s="134">
        <v>75.3</v>
      </c>
      <c r="CP139" s="134">
        <v>71.900000000000006</v>
      </c>
      <c r="CQ139" s="134">
        <v>75.5</v>
      </c>
      <c r="CR139" s="134">
        <v>78.3</v>
      </c>
      <c r="CS139" s="134">
        <v>76.599999999999994</v>
      </c>
      <c r="CT139" s="134">
        <v>69.599999999999994</v>
      </c>
      <c r="CU139" s="134">
        <v>47.9</v>
      </c>
      <c r="CV139" s="134">
        <v>33.9</v>
      </c>
      <c r="CW139" s="134">
        <v>43.9</v>
      </c>
      <c r="CX139" s="134">
        <v>56.2</v>
      </c>
      <c r="CY139" s="134">
        <v>60.6</v>
      </c>
      <c r="CZ139" s="134">
        <v>62.1</v>
      </c>
      <c r="DA139" s="134">
        <v>56.5</v>
      </c>
      <c r="DB139" s="134">
        <v>56.1</v>
      </c>
      <c r="DC139" s="134">
        <v>60.5</v>
      </c>
      <c r="DD139" s="134">
        <v>68.7</v>
      </c>
      <c r="DE139" s="134">
        <v>74.599999999999994</v>
      </c>
      <c r="DF139" s="134">
        <v>83.2</v>
      </c>
      <c r="DG139" s="134">
        <v>88.2</v>
      </c>
      <c r="DH139" s="134">
        <v>88.9</v>
      </c>
      <c r="DI139" s="134">
        <v>91.4</v>
      </c>
      <c r="DJ139" s="134">
        <v>100.3</v>
      </c>
      <c r="DK139" s="134">
        <v>102.1</v>
      </c>
      <c r="DL139" s="134">
        <v>97.1</v>
      </c>
      <c r="DM139" s="134">
        <v>101.3</v>
      </c>
      <c r="DN139" s="134">
        <v>116</v>
      </c>
      <c r="DO139" s="134">
        <v>111.6</v>
      </c>
      <c r="DP139" s="134">
        <v>104</v>
      </c>
      <c r="DQ139" s="134">
        <v>119.8</v>
      </c>
      <c r="DR139" s="134">
        <v>129.1</v>
      </c>
      <c r="DS139" s="134">
        <v>161.9</v>
      </c>
      <c r="DT139" s="134">
        <v>147.30000000000001</v>
      </c>
      <c r="DU139" s="134">
        <v>163.30000000000001</v>
      </c>
      <c r="DV139" s="134">
        <v>173.5</v>
      </c>
      <c r="DW139" s="134">
        <v>162.1</v>
      </c>
      <c r="DX139" s="134">
        <v>146.19999999999999</v>
      </c>
      <c r="DY139" s="134">
        <v>133.9</v>
      </c>
      <c r="DZ139" s="134">
        <v>151.6</v>
      </c>
      <c r="EA139" s="135">
        <v>149.4</v>
      </c>
      <c r="EB139" s="136">
        <v>126.8</v>
      </c>
      <c r="EC139" s="136">
        <v>125.8</v>
      </c>
      <c r="ED139" s="134">
        <v>115.9</v>
      </c>
      <c r="EE139" s="134">
        <v>123.8</v>
      </c>
      <c r="EF139" s="137">
        <v>133.4</v>
      </c>
      <c r="EG139" s="137">
        <v>119.2</v>
      </c>
      <c r="EH139" s="137">
        <v>116.8</v>
      </c>
      <c r="EI139" s="137">
        <v>125.1</v>
      </c>
      <c r="EJ139" s="136">
        <v>132.9</v>
      </c>
      <c r="EK139" s="136">
        <v>148.4</v>
      </c>
      <c r="EL139" s="147">
        <v>144.1</v>
      </c>
      <c r="EM139" s="147">
        <v>134.69999999999999</v>
      </c>
      <c r="EN139" s="147">
        <v>128.30000000000001</v>
      </c>
    </row>
    <row r="140" spans="1:144" ht="15" x14ac:dyDescent="0.25">
      <c r="A140" s="132" t="s">
        <v>1709</v>
      </c>
      <c r="B140" s="132" t="s">
        <v>1710</v>
      </c>
      <c r="C140" s="133">
        <v>0.46422999999999998</v>
      </c>
      <c r="D140" s="134">
        <v>108</v>
      </c>
      <c r="E140" s="134">
        <v>113.2</v>
      </c>
      <c r="F140" s="134">
        <v>116.3</v>
      </c>
      <c r="G140" s="134">
        <v>115.2</v>
      </c>
      <c r="H140" s="134">
        <v>115.4</v>
      </c>
      <c r="I140" s="134">
        <v>113.5</v>
      </c>
      <c r="J140" s="134">
        <v>111.8</v>
      </c>
      <c r="K140" s="134">
        <v>115.2</v>
      </c>
      <c r="L140" s="134">
        <v>115</v>
      </c>
      <c r="M140" s="134">
        <v>114.3</v>
      </c>
      <c r="N140" s="134">
        <v>113.3</v>
      </c>
      <c r="O140" s="134">
        <v>114.5</v>
      </c>
      <c r="P140" s="134">
        <v>114.7</v>
      </c>
      <c r="Q140" s="134">
        <v>116</v>
      </c>
      <c r="R140" s="134">
        <v>122.7</v>
      </c>
      <c r="S140" s="134">
        <v>125.4</v>
      </c>
      <c r="T140" s="134">
        <v>132.1</v>
      </c>
      <c r="U140" s="134">
        <v>133.19999999999999</v>
      </c>
      <c r="V140" s="134">
        <v>129</v>
      </c>
      <c r="W140" s="134">
        <v>131</v>
      </c>
      <c r="X140" s="134">
        <v>129.6</v>
      </c>
      <c r="Y140" s="134">
        <v>129.9</v>
      </c>
      <c r="Z140" s="134">
        <v>130.19999999999999</v>
      </c>
      <c r="AA140" s="134">
        <v>127.8</v>
      </c>
      <c r="AB140" s="134">
        <v>126.8</v>
      </c>
      <c r="AC140" s="134">
        <v>124.7</v>
      </c>
      <c r="AD140" s="134">
        <v>125.6</v>
      </c>
      <c r="AE140" s="134">
        <v>126.2</v>
      </c>
      <c r="AF140" s="134">
        <v>127.9</v>
      </c>
      <c r="AG140" s="134">
        <v>127.8</v>
      </c>
      <c r="AH140" s="134">
        <v>128.80000000000001</v>
      </c>
      <c r="AI140" s="134">
        <v>153.69999999999999</v>
      </c>
      <c r="AJ140" s="134">
        <v>156.1</v>
      </c>
      <c r="AK140" s="134">
        <v>154.9</v>
      </c>
      <c r="AL140" s="134">
        <v>154.4</v>
      </c>
      <c r="AM140" s="134">
        <v>155.4</v>
      </c>
      <c r="AN140" s="134">
        <v>147.30000000000001</v>
      </c>
      <c r="AO140" s="134">
        <v>149.69999999999999</v>
      </c>
      <c r="AP140" s="134">
        <v>149.80000000000001</v>
      </c>
      <c r="AQ140" s="134">
        <v>149.30000000000001</v>
      </c>
      <c r="AR140" s="134">
        <v>152.5</v>
      </c>
      <c r="AS140" s="134">
        <v>154.9</v>
      </c>
      <c r="AT140" s="134">
        <v>131.4</v>
      </c>
      <c r="AU140" s="134">
        <v>133.4</v>
      </c>
      <c r="AV140" s="134">
        <v>134.30000000000001</v>
      </c>
      <c r="AW140" s="134">
        <v>135.5</v>
      </c>
      <c r="AX140" s="134">
        <v>137.4</v>
      </c>
      <c r="AY140" s="134">
        <v>135.19999999999999</v>
      </c>
      <c r="AZ140" s="134">
        <v>117.6</v>
      </c>
      <c r="BA140" s="134">
        <v>118.4</v>
      </c>
      <c r="BB140" s="134">
        <v>119</v>
      </c>
      <c r="BC140" s="134">
        <v>118.9</v>
      </c>
      <c r="BD140" s="134">
        <v>118.4</v>
      </c>
      <c r="BE140" s="134">
        <v>118.1</v>
      </c>
      <c r="BF140" s="134">
        <v>105.4</v>
      </c>
      <c r="BG140" s="134">
        <v>106.7</v>
      </c>
      <c r="BH140" s="134">
        <v>107.1</v>
      </c>
      <c r="BI140" s="134">
        <v>107.4</v>
      </c>
      <c r="BJ140" s="134">
        <v>105.9</v>
      </c>
      <c r="BK140" s="134">
        <v>104.2</v>
      </c>
      <c r="BL140" s="134">
        <v>101.8</v>
      </c>
      <c r="BM140" s="134">
        <v>101.7</v>
      </c>
      <c r="BN140" s="134">
        <v>101.7</v>
      </c>
      <c r="BO140" s="134">
        <v>101.8</v>
      </c>
      <c r="BP140" s="134">
        <v>101</v>
      </c>
      <c r="BQ140" s="134">
        <v>101.7</v>
      </c>
      <c r="BR140" s="134">
        <v>111.9</v>
      </c>
      <c r="BS140" s="134">
        <v>111.6</v>
      </c>
      <c r="BT140" s="134">
        <v>110.6</v>
      </c>
      <c r="BU140" s="134">
        <v>109.6</v>
      </c>
      <c r="BV140" s="134">
        <v>111.5</v>
      </c>
      <c r="BW140" s="134">
        <v>111.8</v>
      </c>
      <c r="BX140" s="134">
        <v>116.7</v>
      </c>
      <c r="BY140" s="134">
        <v>119.9</v>
      </c>
      <c r="BZ140" s="134">
        <v>120.5</v>
      </c>
      <c r="CA140" s="134">
        <v>122</v>
      </c>
      <c r="CB140" s="134">
        <v>124.3</v>
      </c>
      <c r="CC140" s="134">
        <v>127</v>
      </c>
      <c r="CD140" s="134">
        <v>127</v>
      </c>
      <c r="CE140" s="134">
        <v>133.1</v>
      </c>
      <c r="CF140" s="134">
        <v>131.19999999999999</v>
      </c>
      <c r="CG140" s="134">
        <v>131.19999999999999</v>
      </c>
      <c r="CH140" s="134">
        <v>132.1</v>
      </c>
      <c r="CI140" s="134">
        <v>129.1</v>
      </c>
      <c r="CJ140" s="134">
        <v>136.69999999999999</v>
      </c>
      <c r="CK140" s="134">
        <v>137.4</v>
      </c>
      <c r="CL140" s="134">
        <v>137.6</v>
      </c>
      <c r="CM140" s="134">
        <v>136.30000000000001</v>
      </c>
      <c r="CN140" s="134">
        <v>140.69999999999999</v>
      </c>
      <c r="CO140" s="134">
        <v>141</v>
      </c>
      <c r="CP140" s="134">
        <v>128.6</v>
      </c>
      <c r="CQ140" s="134">
        <v>130.30000000000001</v>
      </c>
      <c r="CR140" s="134">
        <v>129.9</v>
      </c>
      <c r="CS140" s="134">
        <v>130.1</v>
      </c>
      <c r="CT140" s="134">
        <v>130.30000000000001</v>
      </c>
      <c r="CU140" s="134">
        <v>135.30000000000001</v>
      </c>
      <c r="CV140" s="134">
        <v>116.9</v>
      </c>
      <c r="CW140" s="134">
        <v>116</v>
      </c>
      <c r="CX140" s="134">
        <v>116.1</v>
      </c>
      <c r="CY140" s="134">
        <v>114.7</v>
      </c>
      <c r="CZ140" s="134">
        <v>114.7</v>
      </c>
      <c r="DA140" s="134">
        <v>113.1</v>
      </c>
      <c r="DB140" s="134">
        <v>96.1</v>
      </c>
      <c r="DC140" s="134">
        <v>96.9</v>
      </c>
      <c r="DD140" s="134">
        <v>96.7</v>
      </c>
      <c r="DE140" s="134">
        <v>95.7</v>
      </c>
      <c r="DF140" s="134">
        <v>95.5</v>
      </c>
      <c r="DG140" s="134">
        <v>95.2</v>
      </c>
      <c r="DH140" s="134">
        <v>95.6</v>
      </c>
      <c r="DI140" s="134">
        <v>95.8</v>
      </c>
      <c r="DJ140" s="134">
        <v>96</v>
      </c>
      <c r="DK140" s="134">
        <v>96.5</v>
      </c>
      <c r="DL140" s="134">
        <v>97</v>
      </c>
      <c r="DM140" s="134">
        <v>96.8</v>
      </c>
      <c r="DN140" s="134">
        <v>130.69999999999999</v>
      </c>
      <c r="DO140" s="134">
        <v>132.19999999999999</v>
      </c>
      <c r="DP140" s="134">
        <v>131.80000000000001</v>
      </c>
      <c r="DQ140" s="134">
        <v>132.6</v>
      </c>
      <c r="DR140" s="134">
        <v>108.3</v>
      </c>
      <c r="DS140" s="134">
        <v>108.4</v>
      </c>
      <c r="DT140" s="134">
        <v>174.6</v>
      </c>
      <c r="DU140" s="134">
        <v>174.7</v>
      </c>
      <c r="DV140" s="134">
        <v>188.8</v>
      </c>
      <c r="DW140" s="134">
        <v>190.5</v>
      </c>
      <c r="DX140" s="134">
        <v>193.2</v>
      </c>
      <c r="DY140" s="134">
        <v>192.9</v>
      </c>
      <c r="DZ140" s="134">
        <v>251</v>
      </c>
      <c r="EA140" s="135">
        <v>262.3</v>
      </c>
      <c r="EB140" s="136">
        <v>260.89999999999998</v>
      </c>
      <c r="EC140" s="136">
        <v>258.89999999999998</v>
      </c>
      <c r="ED140" s="134">
        <v>257.60000000000002</v>
      </c>
      <c r="EE140" s="134">
        <v>258.5</v>
      </c>
      <c r="EF140" s="137">
        <v>245.2</v>
      </c>
      <c r="EG140" s="137">
        <v>242.4</v>
      </c>
      <c r="EH140" s="137">
        <v>229.6</v>
      </c>
      <c r="EI140" s="137">
        <v>226.9</v>
      </c>
      <c r="EJ140" s="136">
        <v>233.2</v>
      </c>
      <c r="EK140" s="136">
        <v>250</v>
      </c>
      <c r="EL140" s="147">
        <v>263.2</v>
      </c>
      <c r="EM140" s="147">
        <v>261</v>
      </c>
      <c r="EN140" s="147">
        <v>252.4</v>
      </c>
    </row>
    <row r="141" spans="1:144" ht="15" x14ac:dyDescent="0.25">
      <c r="A141" s="132" t="s">
        <v>1711</v>
      </c>
      <c r="B141" s="132" t="s">
        <v>1712</v>
      </c>
      <c r="C141" s="133">
        <v>13.151899999999999</v>
      </c>
      <c r="D141" s="134">
        <v>106.3</v>
      </c>
      <c r="E141" s="134">
        <v>106.7</v>
      </c>
      <c r="F141" s="134">
        <v>105.5</v>
      </c>
      <c r="G141" s="134">
        <v>103.5</v>
      </c>
      <c r="H141" s="134">
        <v>104.8</v>
      </c>
      <c r="I141" s="134">
        <v>108.1</v>
      </c>
      <c r="J141" s="134">
        <v>107.5</v>
      </c>
      <c r="K141" s="134">
        <v>106.7</v>
      </c>
      <c r="L141" s="134">
        <v>107.1</v>
      </c>
      <c r="M141" s="134">
        <v>108.9</v>
      </c>
      <c r="N141" s="134">
        <v>109.8</v>
      </c>
      <c r="O141" s="134">
        <v>109.8</v>
      </c>
      <c r="P141" s="134">
        <v>108</v>
      </c>
      <c r="Q141" s="134">
        <v>105.2</v>
      </c>
      <c r="R141" s="134">
        <v>107.9</v>
      </c>
      <c r="S141" s="134">
        <v>112</v>
      </c>
      <c r="T141" s="134">
        <v>114.2</v>
      </c>
      <c r="U141" s="134">
        <v>119.2</v>
      </c>
      <c r="V141" s="134">
        <v>117</v>
      </c>
      <c r="W141" s="134">
        <v>116.2</v>
      </c>
      <c r="X141" s="134">
        <v>118.3</v>
      </c>
      <c r="Y141" s="134">
        <v>119.9</v>
      </c>
      <c r="Z141" s="134">
        <v>118.9</v>
      </c>
      <c r="AA141" s="134">
        <v>119.3</v>
      </c>
      <c r="AB141" s="134">
        <v>116.5</v>
      </c>
      <c r="AC141" s="134">
        <v>116.2</v>
      </c>
      <c r="AD141" s="134">
        <v>115.1</v>
      </c>
      <c r="AE141" s="134">
        <v>117.1</v>
      </c>
      <c r="AF141" s="134">
        <v>116.6</v>
      </c>
      <c r="AG141" s="134">
        <v>114.9</v>
      </c>
      <c r="AH141" s="134">
        <v>112.6</v>
      </c>
      <c r="AI141" s="134">
        <v>106.6</v>
      </c>
      <c r="AJ141" s="134">
        <v>101.3</v>
      </c>
      <c r="AK141" s="134">
        <v>94.5</v>
      </c>
      <c r="AL141" s="134">
        <v>88.5</v>
      </c>
      <c r="AM141" s="134">
        <v>92</v>
      </c>
      <c r="AN141" s="134">
        <v>91.3</v>
      </c>
      <c r="AO141" s="134">
        <v>95.5</v>
      </c>
      <c r="AP141" s="134">
        <v>96.4</v>
      </c>
      <c r="AQ141" s="134">
        <v>93.8</v>
      </c>
      <c r="AR141" s="134">
        <v>87.6</v>
      </c>
      <c r="AS141" s="134">
        <v>85.7</v>
      </c>
      <c r="AT141" s="134">
        <v>85.6</v>
      </c>
      <c r="AU141" s="134">
        <v>85.5</v>
      </c>
      <c r="AV141" s="134">
        <v>84.8</v>
      </c>
      <c r="AW141" s="134">
        <v>79.8</v>
      </c>
      <c r="AX141" s="134">
        <v>75.5</v>
      </c>
      <c r="AY141" s="134">
        <v>76.5</v>
      </c>
      <c r="AZ141" s="134">
        <v>78.3</v>
      </c>
      <c r="BA141" s="134">
        <v>81.3</v>
      </c>
      <c r="BB141" s="134">
        <v>85.2</v>
      </c>
      <c r="BC141" s="134">
        <v>84.7</v>
      </c>
      <c r="BD141" s="134">
        <v>81.099999999999994</v>
      </c>
      <c r="BE141" s="134">
        <v>83.2</v>
      </c>
      <c r="BF141" s="134">
        <v>84.6</v>
      </c>
      <c r="BG141" s="134">
        <v>87.3</v>
      </c>
      <c r="BH141" s="134">
        <v>88.4</v>
      </c>
      <c r="BI141" s="134">
        <v>93.1</v>
      </c>
      <c r="BJ141" s="134">
        <v>94.5</v>
      </c>
      <c r="BK141" s="134">
        <v>159.6</v>
      </c>
      <c r="BL141" s="134">
        <v>91.7</v>
      </c>
      <c r="BM141" s="134">
        <v>90.9</v>
      </c>
      <c r="BN141" s="134">
        <v>89.6</v>
      </c>
      <c r="BO141" s="134">
        <v>88.4</v>
      </c>
      <c r="BP141" s="134">
        <v>89.1</v>
      </c>
      <c r="BQ141" s="134">
        <v>91.9</v>
      </c>
      <c r="BR141" s="134">
        <v>93.8</v>
      </c>
      <c r="BS141" s="134">
        <v>94.6</v>
      </c>
      <c r="BT141" s="134">
        <v>95.5</v>
      </c>
      <c r="BU141" s="134">
        <v>97.5</v>
      </c>
      <c r="BV141" s="134">
        <v>98.8</v>
      </c>
      <c r="BW141" s="134">
        <v>98</v>
      </c>
      <c r="BX141" s="134">
        <v>99</v>
      </c>
      <c r="BY141" s="134">
        <v>102.4</v>
      </c>
      <c r="BZ141" s="134">
        <v>104.4</v>
      </c>
      <c r="CA141" s="134">
        <v>104.4</v>
      </c>
      <c r="CB141" s="134">
        <v>104.9</v>
      </c>
      <c r="CC141" s="134">
        <v>107.8</v>
      </c>
      <c r="CD141" s="134">
        <v>111.3</v>
      </c>
      <c r="CE141" s="134">
        <v>109.3</v>
      </c>
      <c r="CF141" s="134">
        <v>102.8</v>
      </c>
      <c r="CG141" s="134">
        <v>99.3</v>
      </c>
      <c r="CH141" s="134">
        <v>100.5</v>
      </c>
      <c r="CI141" s="134">
        <v>102.5</v>
      </c>
      <c r="CJ141" s="134">
        <v>102.8</v>
      </c>
      <c r="CK141" s="134">
        <v>104.4</v>
      </c>
      <c r="CL141" s="134">
        <v>102.2</v>
      </c>
      <c r="CM141" s="134">
        <v>100.6</v>
      </c>
      <c r="CN141" s="134">
        <v>101.2</v>
      </c>
      <c r="CO141" s="134">
        <v>100.6</v>
      </c>
      <c r="CP141" s="134">
        <v>102.3</v>
      </c>
      <c r="CQ141" s="134">
        <v>101.3</v>
      </c>
      <c r="CR141" s="134">
        <v>103.2</v>
      </c>
      <c r="CS141" s="134">
        <v>104.7</v>
      </c>
      <c r="CT141" s="134">
        <v>103.6</v>
      </c>
      <c r="CU141" s="134">
        <v>99.5</v>
      </c>
      <c r="CV141" s="134">
        <v>89.8</v>
      </c>
      <c r="CW141" s="134">
        <v>80.3</v>
      </c>
      <c r="CX141" s="134">
        <v>85.6</v>
      </c>
      <c r="CY141" s="134">
        <v>90.7</v>
      </c>
      <c r="CZ141" s="134">
        <v>92</v>
      </c>
      <c r="DA141" s="134">
        <v>91.9</v>
      </c>
      <c r="DB141" s="134">
        <v>90.9</v>
      </c>
      <c r="DC141" s="134">
        <v>94.2</v>
      </c>
      <c r="DD141" s="134">
        <v>96.9</v>
      </c>
      <c r="DE141" s="134">
        <v>100.7</v>
      </c>
      <c r="DF141" s="134">
        <v>105.7</v>
      </c>
      <c r="DG141" s="134">
        <v>109.2</v>
      </c>
      <c r="DH141" s="134">
        <v>108.9</v>
      </c>
      <c r="DI141" s="134">
        <v>109.8</v>
      </c>
      <c r="DJ141" s="134">
        <v>110.7</v>
      </c>
      <c r="DK141" s="134">
        <v>115.2</v>
      </c>
      <c r="DL141" s="134">
        <v>117.9</v>
      </c>
      <c r="DM141" s="134">
        <v>119</v>
      </c>
      <c r="DN141" s="134">
        <v>126</v>
      </c>
      <c r="DO141" s="134">
        <v>136</v>
      </c>
      <c r="DP141" s="134">
        <v>133.80000000000001</v>
      </c>
      <c r="DQ141" s="134">
        <v>135.30000000000001</v>
      </c>
      <c r="DR141" s="134">
        <v>138.30000000000001</v>
      </c>
      <c r="DS141" s="134">
        <v>146.9</v>
      </c>
      <c r="DT141" s="134">
        <v>151</v>
      </c>
      <c r="DU141" s="134">
        <v>163.6</v>
      </c>
      <c r="DV141" s="134">
        <v>155.4</v>
      </c>
      <c r="DW141" s="134">
        <v>165.6</v>
      </c>
      <c r="DX141" s="134">
        <v>159.19999999999999</v>
      </c>
      <c r="DY141" s="134">
        <v>158.4</v>
      </c>
      <c r="DZ141" s="134">
        <v>155.19999999999999</v>
      </c>
      <c r="EA141" s="135">
        <v>159.6</v>
      </c>
      <c r="EB141" s="136">
        <v>158</v>
      </c>
      <c r="EC141" s="136">
        <v>155.80000000000001</v>
      </c>
      <c r="ED141" s="134">
        <v>157.6</v>
      </c>
      <c r="EE141" s="134">
        <v>156.4</v>
      </c>
      <c r="EF141" s="137">
        <v>152.69999999999999</v>
      </c>
      <c r="EG141" s="137">
        <v>148.6</v>
      </c>
      <c r="EH141" s="137">
        <v>146</v>
      </c>
      <c r="EI141" s="137">
        <v>145.30000000000001</v>
      </c>
      <c r="EJ141" s="136">
        <v>149.6</v>
      </c>
      <c r="EK141" s="136">
        <v>153.1</v>
      </c>
      <c r="EL141" s="147">
        <v>155.5</v>
      </c>
      <c r="EM141" s="147">
        <v>155.30000000000001</v>
      </c>
      <c r="EN141" s="147">
        <v>154.19999999999999</v>
      </c>
    </row>
    <row r="142" spans="1:144" ht="15" x14ac:dyDescent="0.25">
      <c r="A142" s="132" t="s">
        <v>1713</v>
      </c>
      <c r="B142" s="132" t="s">
        <v>1714</v>
      </c>
      <c r="C142" s="133">
        <v>2.1381299999999999</v>
      </c>
      <c r="D142" s="134">
        <v>100.9</v>
      </c>
      <c r="E142" s="134">
        <v>100.4</v>
      </c>
      <c r="F142" s="134">
        <v>101.2</v>
      </c>
      <c r="G142" s="134">
        <v>102.5</v>
      </c>
      <c r="H142" s="134">
        <v>102.5</v>
      </c>
      <c r="I142" s="134">
        <v>102.5</v>
      </c>
      <c r="J142" s="134">
        <v>102.5</v>
      </c>
      <c r="K142" s="134">
        <v>102.5</v>
      </c>
      <c r="L142" s="134">
        <v>102.5</v>
      </c>
      <c r="M142" s="134">
        <v>102.5</v>
      </c>
      <c r="N142" s="134">
        <v>102.5</v>
      </c>
      <c r="O142" s="134">
        <v>102.5</v>
      </c>
      <c r="P142" s="134">
        <v>102.5</v>
      </c>
      <c r="Q142" s="134">
        <v>102.5</v>
      </c>
      <c r="R142" s="134">
        <v>104.5</v>
      </c>
      <c r="S142" s="134">
        <v>104.5</v>
      </c>
      <c r="T142" s="134">
        <v>104.5</v>
      </c>
      <c r="U142" s="134">
        <v>104.5</v>
      </c>
      <c r="V142" s="134">
        <v>104.5</v>
      </c>
      <c r="W142" s="134">
        <v>104.5</v>
      </c>
      <c r="X142" s="134">
        <v>105.6</v>
      </c>
      <c r="Y142" s="134">
        <v>106.7</v>
      </c>
      <c r="Z142" s="134">
        <v>106.7</v>
      </c>
      <c r="AA142" s="134">
        <v>106.7</v>
      </c>
      <c r="AB142" s="134">
        <v>106.7</v>
      </c>
      <c r="AC142" s="134">
        <v>106.7</v>
      </c>
      <c r="AD142" s="134">
        <v>106.7</v>
      </c>
      <c r="AE142" s="134">
        <v>106.7</v>
      </c>
      <c r="AF142" s="134">
        <v>106.7</v>
      </c>
      <c r="AG142" s="134">
        <v>106.7</v>
      </c>
      <c r="AH142" s="134">
        <v>106.7</v>
      </c>
      <c r="AI142" s="134">
        <v>106.7</v>
      </c>
      <c r="AJ142" s="134">
        <v>106.7</v>
      </c>
      <c r="AK142" s="134">
        <v>106.7</v>
      </c>
      <c r="AL142" s="134">
        <v>106.7</v>
      </c>
      <c r="AM142" s="134">
        <v>106.7</v>
      </c>
      <c r="AN142" s="134">
        <v>106.7</v>
      </c>
      <c r="AO142" s="134">
        <v>106.7</v>
      </c>
      <c r="AP142" s="134">
        <v>106.7</v>
      </c>
      <c r="AQ142" s="134">
        <v>106.7</v>
      </c>
      <c r="AR142" s="134">
        <v>106.4</v>
      </c>
      <c r="AS142" s="134">
        <v>106.4</v>
      </c>
      <c r="AT142" s="134">
        <v>106.4</v>
      </c>
      <c r="AU142" s="134">
        <v>106.4</v>
      </c>
      <c r="AV142" s="134">
        <v>106.4</v>
      </c>
      <c r="AW142" s="134">
        <v>106.4</v>
      </c>
      <c r="AX142" s="134">
        <v>106.4</v>
      </c>
      <c r="AY142" s="134">
        <v>106.4</v>
      </c>
      <c r="AZ142" s="134">
        <v>106.4</v>
      </c>
      <c r="BA142" s="134">
        <v>106.3</v>
      </c>
      <c r="BB142" s="134">
        <v>107</v>
      </c>
      <c r="BC142" s="134">
        <v>107</v>
      </c>
      <c r="BD142" s="134">
        <v>107</v>
      </c>
      <c r="BE142" s="134">
        <v>107</v>
      </c>
      <c r="BF142" s="134">
        <v>107</v>
      </c>
      <c r="BG142" s="134">
        <v>107</v>
      </c>
      <c r="BH142" s="134">
        <v>107</v>
      </c>
      <c r="BI142" s="134">
        <v>113.5</v>
      </c>
      <c r="BJ142" s="134">
        <v>115.9</v>
      </c>
      <c r="BK142" s="134">
        <v>116.3</v>
      </c>
      <c r="BL142" s="134">
        <v>117.5</v>
      </c>
      <c r="BM142" s="134">
        <v>117.5</v>
      </c>
      <c r="BN142" s="134">
        <v>117.5</v>
      </c>
      <c r="BO142" s="134">
        <v>117.5</v>
      </c>
      <c r="BP142" s="134">
        <v>117.5</v>
      </c>
      <c r="BQ142" s="134">
        <v>117.5</v>
      </c>
      <c r="BR142" s="134">
        <v>118.3</v>
      </c>
      <c r="BS142" s="134">
        <v>117.6</v>
      </c>
      <c r="BT142" s="134">
        <v>117</v>
      </c>
      <c r="BU142" s="134">
        <v>121.1</v>
      </c>
      <c r="BV142" s="134">
        <v>122.6</v>
      </c>
      <c r="BW142" s="134">
        <v>122.6</v>
      </c>
      <c r="BX142" s="134">
        <v>123.1</v>
      </c>
      <c r="BY142" s="134">
        <v>123</v>
      </c>
      <c r="BZ142" s="134">
        <v>123</v>
      </c>
      <c r="CA142" s="134">
        <v>123</v>
      </c>
      <c r="CB142" s="134">
        <v>123</v>
      </c>
      <c r="CC142" s="134">
        <v>123.2</v>
      </c>
      <c r="CD142" s="134">
        <v>123.4</v>
      </c>
      <c r="CE142" s="134">
        <v>123.4</v>
      </c>
      <c r="CF142" s="134">
        <v>123.4</v>
      </c>
      <c r="CG142" s="134">
        <v>123.6</v>
      </c>
      <c r="CH142" s="134">
        <v>123.6</v>
      </c>
      <c r="CI142" s="134">
        <v>123.6</v>
      </c>
      <c r="CJ142" s="134">
        <v>123.6</v>
      </c>
      <c r="CK142" s="134">
        <v>123.6</v>
      </c>
      <c r="CL142" s="134">
        <v>124</v>
      </c>
      <c r="CM142" s="134">
        <v>124</v>
      </c>
      <c r="CN142" s="134">
        <v>124</v>
      </c>
      <c r="CO142" s="134">
        <v>124.8</v>
      </c>
      <c r="CP142" s="134">
        <v>126.5</v>
      </c>
      <c r="CQ142" s="134">
        <v>126.5</v>
      </c>
      <c r="CR142" s="134">
        <v>126.5</v>
      </c>
      <c r="CS142" s="134">
        <v>126.5</v>
      </c>
      <c r="CT142" s="134">
        <v>126.5</v>
      </c>
      <c r="CU142" s="134">
        <v>126.5</v>
      </c>
      <c r="CV142" s="134">
        <v>126.5</v>
      </c>
      <c r="CW142" s="134">
        <v>126.4</v>
      </c>
      <c r="CX142" s="134">
        <v>126.4</v>
      </c>
      <c r="CY142" s="134">
        <v>126.4</v>
      </c>
      <c r="CZ142" s="134">
        <v>126.4</v>
      </c>
      <c r="DA142" s="134">
        <v>126.4</v>
      </c>
      <c r="DB142" s="134">
        <v>126.4</v>
      </c>
      <c r="DC142" s="134">
        <v>126.5</v>
      </c>
      <c r="DD142" s="134">
        <v>127</v>
      </c>
      <c r="DE142" s="134">
        <v>127</v>
      </c>
      <c r="DF142" s="134">
        <v>126.9</v>
      </c>
      <c r="DG142" s="134">
        <v>126.9</v>
      </c>
      <c r="DH142" s="134">
        <v>127.3</v>
      </c>
      <c r="DI142" s="134">
        <v>127.3</v>
      </c>
      <c r="DJ142" s="134">
        <v>127.3</v>
      </c>
      <c r="DK142" s="134">
        <v>127.5</v>
      </c>
      <c r="DL142" s="134">
        <v>127.7</v>
      </c>
      <c r="DM142" s="134">
        <v>127.7</v>
      </c>
      <c r="DN142" s="134">
        <v>128.9</v>
      </c>
      <c r="DO142" s="134">
        <v>130.4</v>
      </c>
      <c r="DP142" s="134">
        <v>130.9</v>
      </c>
      <c r="DQ142" s="134">
        <v>130.9</v>
      </c>
      <c r="DR142" s="134">
        <v>130.9</v>
      </c>
      <c r="DS142" s="134">
        <v>130.9</v>
      </c>
      <c r="DT142" s="134">
        <v>130.9</v>
      </c>
      <c r="DU142" s="134">
        <v>130.9</v>
      </c>
      <c r="DV142" s="134">
        <v>130.9</v>
      </c>
      <c r="DW142" s="134">
        <v>130.9</v>
      </c>
      <c r="DX142" s="134">
        <v>134.30000000000001</v>
      </c>
      <c r="DY142" s="134">
        <v>134.30000000000001</v>
      </c>
      <c r="DZ142" s="134">
        <v>134.30000000000001</v>
      </c>
      <c r="EA142" s="135">
        <v>134.30000000000001</v>
      </c>
      <c r="EB142" s="136">
        <v>134.30000000000001</v>
      </c>
      <c r="EC142" s="136">
        <v>134.30000000000001</v>
      </c>
      <c r="ED142" s="134">
        <v>135.6</v>
      </c>
      <c r="EE142" s="134">
        <v>135.1</v>
      </c>
      <c r="EF142" s="137">
        <v>135.5</v>
      </c>
      <c r="EG142" s="137">
        <v>134.19999999999999</v>
      </c>
      <c r="EH142" s="137">
        <v>137.5</v>
      </c>
      <c r="EI142" s="137">
        <v>137.6</v>
      </c>
      <c r="EJ142" s="136">
        <v>137.6</v>
      </c>
      <c r="EK142" s="136">
        <v>136.69999999999999</v>
      </c>
      <c r="EL142" s="147">
        <v>136.69999999999999</v>
      </c>
      <c r="EM142" s="147">
        <v>136.69999999999999</v>
      </c>
      <c r="EN142" s="147">
        <v>136.69999999999999</v>
      </c>
    </row>
    <row r="143" spans="1:144" ht="15" x14ac:dyDescent="0.25">
      <c r="A143" s="132" t="s">
        <v>1715</v>
      </c>
      <c r="B143" s="132" t="s">
        <v>1716</v>
      </c>
      <c r="C143" s="133">
        <v>0.64702999999999999</v>
      </c>
      <c r="D143" s="134">
        <v>100</v>
      </c>
      <c r="E143" s="134">
        <v>100</v>
      </c>
      <c r="F143" s="134">
        <v>100</v>
      </c>
      <c r="G143" s="134">
        <v>100</v>
      </c>
      <c r="H143" s="134">
        <v>100</v>
      </c>
      <c r="I143" s="134">
        <v>100</v>
      </c>
      <c r="J143" s="134">
        <v>100</v>
      </c>
      <c r="K143" s="134">
        <v>100</v>
      </c>
      <c r="L143" s="134">
        <v>100</v>
      </c>
      <c r="M143" s="134">
        <v>100</v>
      </c>
      <c r="N143" s="134">
        <v>100</v>
      </c>
      <c r="O143" s="134">
        <v>100</v>
      </c>
      <c r="P143" s="134">
        <v>100</v>
      </c>
      <c r="Q143" s="134">
        <v>100</v>
      </c>
      <c r="R143" s="134">
        <v>101.4</v>
      </c>
      <c r="S143" s="134">
        <v>101.4</v>
      </c>
      <c r="T143" s="134">
        <v>101.4</v>
      </c>
      <c r="U143" s="134">
        <v>101.4</v>
      </c>
      <c r="V143" s="134">
        <v>101.4</v>
      </c>
      <c r="W143" s="134">
        <v>101.4</v>
      </c>
      <c r="X143" s="134">
        <v>101.4</v>
      </c>
      <c r="Y143" s="134">
        <v>101.4</v>
      </c>
      <c r="Z143" s="134">
        <v>101.4</v>
      </c>
      <c r="AA143" s="134">
        <v>101.4</v>
      </c>
      <c r="AB143" s="134">
        <v>101.4</v>
      </c>
      <c r="AC143" s="134">
        <v>101.4</v>
      </c>
      <c r="AD143" s="134">
        <v>101.4</v>
      </c>
      <c r="AE143" s="134">
        <v>101.4</v>
      </c>
      <c r="AF143" s="134">
        <v>101.4</v>
      </c>
      <c r="AG143" s="134">
        <v>101.4</v>
      </c>
      <c r="AH143" s="134">
        <v>101.4</v>
      </c>
      <c r="AI143" s="134">
        <v>101.4</v>
      </c>
      <c r="AJ143" s="134">
        <v>101.4</v>
      </c>
      <c r="AK143" s="134">
        <v>101.4</v>
      </c>
      <c r="AL143" s="134">
        <v>101.4</v>
      </c>
      <c r="AM143" s="134">
        <v>101.4</v>
      </c>
      <c r="AN143" s="134">
        <v>101.4</v>
      </c>
      <c r="AO143" s="134">
        <v>101.4</v>
      </c>
      <c r="AP143" s="134">
        <v>101.4</v>
      </c>
      <c r="AQ143" s="134">
        <v>101.4</v>
      </c>
      <c r="AR143" s="134">
        <v>101.4</v>
      </c>
      <c r="AS143" s="134">
        <v>101.4</v>
      </c>
      <c r="AT143" s="134">
        <v>101.4</v>
      </c>
      <c r="AU143" s="134">
        <v>101.4</v>
      </c>
      <c r="AV143" s="134">
        <v>101.4</v>
      </c>
      <c r="AW143" s="134">
        <v>101.4</v>
      </c>
      <c r="AX143" s="134">
        <v>101.4</v>
      </c>
      <c r="AY143" s="134">
        <v>101.4</v>
      </c>
      <c r="AZ143" s="134">
        <v>101.4</v>
      </c>
      <c r="BA143" s="134">
        <v>101.4</v>
      </c>
      <c r="BB143" s="134">
        <v>101.4</v>
      </c>
      <c r="BC143" s="134">
        <v>101.4</v>
      </c>
      <c r="BD143" s="134">
        <v>101.4</v>
      </c>
      <c r="BE143" s="134">
        <v>101.4</v>
      </c>
      <c r="BF143" s="134">
        <v>101.4</v>
      </c>
      <c r="BG143" s="134">
        <v>101.4</v>
      </c>
      <c r="BH143" s="134">
        <v>101.4</v>
      </c>
      <c r="BI143" s="134">
        <v>123.1</v>
      </c>
      <c r="BJ143" s="134">
        <v>130.80000000000001</v>
      </c>
      <c r="BK143" s="134">
        <v>131.5</v>
      </c>
      <c r="BL143" s="134">
        <v>135.5</v>
      </c>
      <c r="BM143" s="134">
        <v>135.5</v>
      </c>
      <c r="BN143" s="134">
        <v>135.5</v>
      </c>
      <c r="BO143" s="134">
        <v>135.5</v>
      </c>
      <c r="BP143" s="134">
        <v>135.5</v>
      </c>
      <c r="BQ143" s="134">
        <v>135.5</v>
      </c>
      <c r="BR143" s="134">
        <v>135.5</v>
      </c>
      <c r="BS143" s="134">
        <v>133.6</v>
      </c>
      <c r="BT143" s="134">
        <v>131.69999999999999</v>
      </c>
      <c r="BU143" s="134">
        <v>131.69999999999999</v>
      </c>
      <c r="BV143" s="134">
        <v>131.69999999999999</v>
      </c>
      <c r="BW143" s="134">
        <v>131.69999999999999</v>
      </c>
      <c r="BX143" s="134">
        <v>132</v>
      </c>
      <c r="BY143" s="134">
        <v>132</v>
      </c>
      <c r="BZ143" s="134">
        <v>132</v>
      </c>
      <c r="CA143" s="134">
        <v>132</v>
      </c>
      <c r="CB143" s="134">
        <v>132</v>
      </c>
      <c r="CC143" s="134">
        <v>132.80000000000001</v>
      </c>
      <c r="CD143" s="134">
        <v>133.30000000000001</v>
      </c>
      <c r="CE143" s="134">
        <v>133.30000000000001</v>
      </c>
      <c r="CF143" s="134">
        <v>133.30000000000001</v>
      </c>
      <c r="CG143" s="134">
        <v>133.9</v>
      </c>
      <c r="CH143" s="134">
        <v>133.9</v>
      </c>
      <c r="CI143" s="134">
        <v>133.9</v>
      </c>
      <c r="CJ143" s="134">
        <v>133.9</v>
      </c>
      <c r="CK143" s="134">
        <v>133.9</v>
      </c>
      <c r="CL143" s="134">
        <v>133.9</v>
      </c>
      <c r="CM143" s="134">
        <v>133.9</v>
      </c>
      <c r="CN143" s="134">
        <v>133.9</v>
      </c>
      <c r="CO143" s="134">
        <v>136.5</v>
      </c>
      <c r="CP143" s="134">
        <v>141.9</v>
      </c>
      <c r="CQ143" s="134">
        <v>141.9</v>
      </c>
      <c r="CR143" s="134">
        <v>141.9</v>
      </c>
      <c r="CS143" s="134">
        <v>141.9</v>
      </c>
      <c r="CT143" s="134">
        <v>141.9</v>
      </c>
      <c r="CU143" s="134">
        <v>141.9</v>
      </c>
      <c r="CV143" s="134">
        <v>141.9</v>
      </c>
      <c r="CW143" s="134">
        <v>141.6</v>
      </c>
      <c r="CX143" s="134">
        <v>141.6</v>
      </c>
      <c r="CY143" s="134">
        <v>141.6</v>
      </c>
      <c r="CZ143" s="134">
        <v>141.6</v>
      </c>
      <c r="DA143" s="134">
        <v>141.6</v>
      </c>
      <c r="DB143" s="134">
        <v>141.69999999999999</v>
      </c>
      <c r="DC143" s="134">
        <v>141.9</v>
      </c>
      <c r="DD143" s="134">
        <v>141.9</v>
      </c>
      <c r="DE143" s="134">
        <v>141.9</v>
      </c>
      <c r="DF143" s="134">
        <v>141.9</v>
      </c>
      <c r="DG143" s="134">
        <v>141.9</v>
      </c>
      <c r="DH143" s="134">
        <v>141.9</v>
      </c>
      <c r="DI143" s="134">
        <v>141.9</v>
      </c>
      <c r="DJ143" s="134">
        <v>141.9</v>
      </c>
      <c r="DK143" s="134">
        <v>142.5</v>
      </c>
      <c r="DL143" s="134">
        <v>143.4</v>
      </c>
      <c r="DM143" s="134">
        <v>143.4</v>
      </c>
      <c r="DN143" s="134">
        <v>143.4</v>
      </c>
      <c r="DO143" s="134">
        <v>143.4</v>
      </c>
      <c r="DP143" s="134">
        <v>143.4</v>
      </c>
      <c r="DQ143" s="134">
        <v>143.4</v>
      </c>
      <c r="DR143" s="134">
        <v>143.4</v>
      </c>
      <c r="DS143" s="134">
        <v>143.4</v>
      </c>
      <c r="DT143" s="134">
        <v>143.4</v>
      </c>
      <c r="DU143" s="134">
        <v>143.4</v>
      </c>
      <c r="DV143" s="134">
        <v>143.4</v>
      </c>
      <c r="DW143" s="134">
        <v>143.4</v>
      </c>
      <c r="DX143" s="134">
        <v>143.4</v>
      </c>
      <c r="DY143" s="134">
        <v>143.4</v>
      </c>
      <c r="DZ143" s="134">
        <v>143.4</v>
      </c>
      <c r="EA143" s="135">
        <v>143.4</v>
      </c>
      <c r="EB143" s="136">
        <v>143.4</v>
      </c>
      <c r="EC143" s="136">
        <v>143.4</v>
      </c>
      <c r="ED143" s="134">
        <v>143.4</v>
      </c>
      <c r="EE143" s="134">
        <v>143.4</v>
      </c>
      <c r="EF143" s="137">
        <v>143.4</v>
      </c>
      <c r="EG143" s="137">
        <v>143.4</v>
      </c>
      <c r="EH143" s="137">
        <v>143.4</v>
      </c>
      <c r="EI143" s="137">
        <v>143.4</v>
      </c>
      <c r="EJ143" s="136">
        <v>143.4</v>
      </c>
      <c r="EK143" s="136">
        <v>143.4</v>
      </c>
      <c r="EL143" s="147">
        <v>143.4</v>
      </c>
      <c r="EM143" s="147">
        <v>143.4</v>
      </c>
      <c r="EN143" s="147">
        <v>143.4</v>
      </c>
    </row>
    <row r="144" spans="1:144" ht="15" x14ac:dyDescent="0.25">
      <c r="A144" s="132" t="s">
        <v>1717</v>
      </c>
      <c r="B144" s="132" t="s">
        <v>1718</v>
      </c>
      <c r="C144" s="133">
        <v>0.64702999999999999</v>
      </c>
      <c r="D144" s="134">
        <v>100</v>
      </c>
      <c r="E144" s="134">
        <v>100</v>
      </c>
      <c r="F144" s="134">
        <v>100</v>
      </c>
      <c r="G144" s="134">
        <v>100</v>
      </c>
      <c r="H144" s="134">
        <v>100</v>
      </c>
      <c r="I144" s="134">
        <v>100</v>
      </c>
      <c r="J144" s="134">
        <v>100</v>
      </c>
      <c r="K144" s="134">
        <v>100</v>
      </c>
      <c r="L144" s="134">
        <v>100</v>
      </c>
      <c r="M144" s="134">
        <v>100</v>
      </c>
      <c r="N144" s="134">
        <v>100</v>
      </c>
      <c r="O144" s="134">
        <v>100</v>
      </c>
      <c r="P144" s="134">
        <v>100</v>
      </c>
      <c r="Q144" s="134">
        <v>100</v>
      </c>
      <c r="R144" s="134">
        <v>101.4</v>
      </c>
      <c r="S144" s="134">
        <v>101.4</v>
      </c>
      <c r="T144" s="134">
        <v>101.4</v>
      </c>
      <c r="U144" s="134">
        <v>101.4</v>
      </c>
      <c r="V144" s="134">
        <v>101.4</v>
      </c>
      <c r="W144" s="134">
        <v>101.4</v>
      </c>
      <c r="X144" s="134">
        <v>101.4</v>
      </c>
      <c r="Y144" s="134">
        <v>101.4</v>
      </c>
      <c r="Z144" s="134">
        <v>101.4</v>
      </c>
      <c r="AA144" s="134">
        <v>101.4</v>
      </c>
      <c r="AB144" s="134">
        <v>101.4</v>
      </c>
      <c r="AC144" s="134">
        <v>101.4</v>
      </c>
      <c r="AD144" s="134">
        <v>101.4</v>
      </c>
      <c r="AE144" s="134">
        <v>101.4</v>
      </c>
      <c r="AF144" s="134">
        <v>101.4</v>
      </c>
      <c r="AG144" s="134">
        <v>101.4</v>
      </c>
      <c r="AH144" s="134">
        <v>101.4</v>
      </c>
      <c r="AI144" s="134">
        <v>101.4</v>
      </c>
      <c r="AJ144" s="134">
        <v>101.4</v>
      </c>
      <c r="AK144" s="134">
        <v>101.4</v>
      </c>
      <c r="AL144" s="134">
        <v>101.4</v>
      </c>
      <c r="AM144" s="134">
        <v>101.4</v>
      </c>
      <c r="AN144" s="134">
        <v>101.4</v>
      </c>
      <c r="AO144" s="134">
        <v>101.4</v>
      </c>
      <c r="AP144" s="134">
        <v>101.4</v>
      </c>
      <c r="AQ144" s="134">
        <v>101.4</v>
      </c>
      <c r="AR144" s="134">
        <v>101.4</v>
      </c>
      <c r="AS144" s="134">
        <v>101.4</v>
      </c>
      <c r="AT144" s="134">
        <v>101.4</v>
      </c>
      <c r="AU144" s="134">
        <v>101.4</v>
      </c>
      <c r="AV144" s="134">
        <v>101.4</v>
      </c>
      <c r="AW144" s="134">
        <v>101.4</v>
      </c>
      <c r="AX144" s="134">
        <v>101.4</v>
      </c>
      <c r="AY144" s="134">
        <v>101.4</v>
      </c>
      <c r="AZ144" s="134">
        <v>101.4</v>
      </c>
      <c r="BA144" s="134">
        <v>101.4</v>
      </c>
      <c r="BB144" s="134">
        <v>101.4</v>
      </c>
      <c r="BC144" s="134">
        <v>101.4</v>
      </c>
      <c r="BD144" s="134">
        <v>101.4</v>
      </c>
      <c r="BE144" s="134">
        <v>101.4</v>
      </c>
      <c r="BF144" s="134">
        <v>101.4</v>
      </c>
      <c r="BG144" s="134">
        <v>101.4</v>
      </c>
      <c r="BH144" s="134">
        <v>101.4</v>
      </c>
      <c r="BI144" s="134">
        <v>123.1</v>
      </c>
      <c r="BJ144" s="134">
        <v>130.80000000000001</v>
      </c>
      <c r="BK144" s="134">
        <v>131.5</v>
      </c>
      <c r="BL144" s="134">
        <v>135.5</v>
      </c>
      <c r="BM144" s="134">
        <v>135.5</v>
      </c>
      <c r="BN144" s="134">
        <v>135.5</v>
      </c>
      <c r="BO144" s="134">
        <v>135.5</v>
      </c>
      <c r="BP144" s="134">
        <v>135.5</v>
      </c>
      <c r="BQ144" s="134">
        <v>135.5</v>
      </c>
      <c r="BR144" s="134">
        <v>135.5</v>
      </c>
      <c r="BS144" s="134">
        <v>133.6</v>
      </c>
      <c r="BT144" s="134">
        <v>131.69999999999999</v>
      </c>
      <c r="BU144" s="134">
        <v>131.69999999999999</v>
      </c>
      <c r="BV144" s="134">
        <v>131.69999999999999</v>
      </c>
      <c r="BW144" s="134">
        <v>131.69999999999999</v>
      </c>
      <c r="BX144" s="134">
        <v>132</v>
      </c>
      <c r="BY144" s="134">
        <v>132</v>
      </c>
      <c r="BZ144" s="134">
        <v>132</v>
      </c>
      <c r="CA144" s="134">
        <v>132</v>
      </c>
      <c r="CB144" s="134">
        <v>132</v>
      </c>
      <c r="CC144" s="134">
        <v>132.80000000000001</v>
      </c>
      <c r="CD144" s="134">
        <v>133.30000000000001</v>
      </c>
      <c r="CE144" s="134">
        <v>133.30000000000001</v>
      </c>
      <c r="CF144" s="134">
        <v>133.30000000000001</v>
      </c>
      <c r="CG144" s="134">
        <v>133.9</v>
      </c>
      <c r="CH144" s="134">
        <v>133.9</v>
      </c>
      <c r="CI144" s="134">
        <v>133.9</v>
      </c>
      <c r="CJ144" s="134">
        <v>133.9</v>
      </c>
      <c r="CK144" s="134">
        <v>133.9</v>
      </c>
      <c r="CL144" s="134">
        <v>133.9</v>
      </c>
      <c r="CM144" s="134">
        <v>133.9</v>
      </c>
      <c r="CN144" s="134">
        <v>133.9</v>
      </c>
      <c r="CO144" s="134">
        <v>136.5</v>
      </c>
      <c r="CP144" s="134">
        <v>141.9</v>
      </c>
      <c r="CQ144" s="134">
        <v>141.9</v>
      </c>
      <c r="CR144" s="134">
        <v>141.9</v>
      </c>
      <c r="CS144" s="134">
        <v>141.9</v>
      </c>
      <c r="CT144" s="134">
        <v>141.9</v>
      </c>
      <c r="CU144" s="134">
        <v>141.9</v>
      </c>
      <c r="CV144" s="134">
        <v>141.9</v>
      </c>
      <c r="CW144" s="134">
        <v>141.6</v>
      </c>
      <c r="CX144" s="134">
        <v>141.6</v>
      </c>
      <c r="CY144" s="134">
        <v>141.6</v>
      </c>
      <c r="CZ144" s="134">
        <v>141.6</v>
      </c>
      <c r="DA144" s="134">
        <v>141.6</v>
      </c>
      <c r="DB144" s="134">
        <v>141.69999999999999</v>
      </c>
      <c r="DC144" s="134">
        <v>141.9</v>
      </c>
      <c r="DD144" s="134">
        <v>141.9</v>
      </c>
      <c r="DE144" s="134">
        <v>141.9</v>
      </c>
      <c r="DF144" s="134">
        <v>141.9</v>
      </c>
      <c r="DG144" s="134">
        <v>141.9</v>
      </c>
      <c r="DH144" s="134">
        <v>141.9</v>
      </c>
      <c r="DI144" s="134">
        <v>141.9</v>
      </c>
      <c r="DJ144" s="134">
        <v>141.9</v>
      </c>
      <c r="DK144" s="134">
        <v>142.5</v>
      </c>
      <c r="DL144" s="134">
        <v>143.4</v>
      </c>
      <c r="DM144" s="134">
        <v>143.4</v>
      </c>
      <c r="DN144" s="134">
        <v>143.4</v>
      </c>
      <c r="DO144" s="134">
        <v>143.4</v>
      </c>
      <c r="DP144" s="134">
        <v>143.4</v>
      </c>
      <c r="DQ144" s="134">
        <v>143.4</v>
      </c>
      <c r="DR144" s="134">
        <v>143.4</v>
      </c>
      <c r="DS144" s="134">
        <v>143.4</v>
      </c>
      <c r="DT144" s="134">
        <v>143.4</v>
      </c>
      <c r="DU144" s="134">
        <v>143.4</v>
      </c>
      <c r="DV144" s="134">
        <v>143.4</v>
      </c>
      <c r="DW144" s="134">
        <v>143.4</v>
      </c>
      <c r="DX144" s="134">
        <v>143.4</v>
      </c>
      <c r="DY144" s="134">
        <v>143.4</v>
      </c>
      <c r="DZ144" s="134">
        <v>143.4</v>
      </c>
      <c r="EA144" s="135">
        <v>143.4</v>
      </c>
      <c r="EB144" s="136">
        <v>143.4</v>
      </c>
      <c r="EC144" s="136">
        <v>143.4</v>
      </c>
      <c r="ED144" s="134">
        <v>143.4</v>
      </c>
      <c r="EE144" s="134">
        <v>143.4</v>
      </c>
      <c r="EF144" s="137">
        <v>143.4</v>
      </c>
      <c r="EG144" s="137">
        <v>143.4</v>
      </c>
      <c r="EH144" s="137">
        <v>143.4</v>
      </c>
      <c r="EI144" s="137">
        <v>143.4</v>
      </c>
      <c r="EJ144" s="136">
        <v>143.4</v>
      </c>
      <c r="EK144" s="136">
        <v>143.4</v>
      </c>
      <c r="EL144" s="147">
        <v>143.4</v>
      </c>
      <c r="EM144" s="147">
        <v>143.4</v>
      </c>
      <c r="EN144" s="147">
        <v>143.4</v>
      </c>
    </row>
    <row r="145" spans="1:144" ht="15" x14ac:dyDescent="0.25">
      <c r="A145" s="132" t="s">
        <v>1719</v>
      </c>
      <c r="B145" s="132" t="s">
        <v>1720</v>
      </c>
      <c r="C145" s="133">
        <v>1.40097</v>
      </c>
      <c r="D145" s="134">
        <v>100.8</v>
      </c>
      <c r="E145" s="134">
        <v>100.8</v>
      </c>
      <c r="F145" s="134">
        <v>102</v>
      </c>
      <c r="G145" s="134">
        <v>103.9</v>
      </c>
      <c r="H145" s="134">
        <v>103.9</v>
      </c>
      <c r="I145" s="134">
        <v>103.9</v>
      </c>
      <c r="J145" s="134">
        <v>103.9</v>
      </c>
      <c r="K145" s="134">
        <v>103.9</v>
      </c>
      <c r="L145" s="134">
        <v>103.9</v>
      </c>
      <c r="M145" s="134">
        <v>103.9</v>
      </c>
      <c r="N145" s="134">
        <v>103.9</v>
      </c>
      <c r="O145" s="134">
        <v>103.9</v>
      </c>
      <c r="P145" s="134">
        <v>103.9</v>
      </c>
      <c r="Q145" s="134">
        <v>103.9</v>
      </c>
      <c r="R145" s="134">
        <v>106.2</v>
      </c>
      <c r="S145" s="134">
        <v>106.2</v>
      </c>
      <c r="T145" s="134">
        <v>106.2</v>
      </c>
      <c r="U145" s="134">
        <v>106.2</v>
      </c>
      <c r="V145" s="134">
        <v>106.2</v>
      </c>
      <c r="W145" s="134">
        <v>106.2</v>
      </c>
      <c r="X145" s="134">
        <v>107.9</v>
      </c>
      <c r="Y145" s="134">
        <v>109.6</v>
      </c>
      <c r="Z145" s="134">
        <v>109.6</v>
      </c>
      <c r="AA145" s="134">
        <v>109.6</v>
      </c>
      <c r="AB145" s="134">
        <v>109.6</v>
      </c>
      <c r="AC145" s="134">
        <v>109.6</v>
      </c>
      <c r="AD145" s="134">
        <v>109.6</v>
      </c>
      <c r="AE145" s="134">
        <v>109.6</v>
      </c>
      <c r="AF145" s="134">
        <v>109.6</v>
      </c>
      <c r="AG145" s="134">
        <v>109.6</v>
      </c>
      <c r="AH145" s="134">
        <v>109.6</v>
      </c>
      <c r="AI145" s="134">
        <v>109.6</v>
      </c>
      <c r="AJ145" s="134">
        <v>109.6</v>
      </c>
      <c r="AK145" s="134">
        <v>109.6</v>
      </c>
      <c r="AL145" s="134">
        <v>109.6</v>
      </c>
      <c r="AM145" s="134">
        <v>109.6</v>
      </c>
      <c r="AN145" s="134">
        <v>109.6</v>
      </c>
      <c r="AO145" s="134">
        <v>109.6</v>
      </c>
      <c r="AP145" s="134">
        <v>109.6</v>
      </c>
      <c r="AQ145" s="134">
        <v>109.6</v>
      </c>
      <c r="AR145" s="134">
        <v>109.6</v>
      </c>
      <c r="AS145" s="134">
        <v>109.6</v>
      </c>
      <c r="AT145" s="134">
        <v>109.6</v>
      </c>
      <c r="AU145" s="134">
        <v>109.6</v>
      </c>
      <c r="AV145" s="134">
        <v>109.6</v>
      </c>
      <c r="AW145" s="134">
        <v>109.6</v>
      </c>
      <c r="AX145" s="134">
        <v>109.6</v>
      </c>
      <c r="AY145" s="134">
        <v>109.6</v>
      </c>
      <c r="AZ145" s="134">
        <v>109.6</v>
      </c>
      <c r="BA145" s="134">
        <v>109.6</v>
      </c>
      <c r="BB145" s="134">
        <v>110.7</v>
      </c>
      <c r="BC145" s="134">
        <v>110.7</v>
      </c>
      <c r="BD145" s="134">
        <v>110.7</v>
      </c>
      <c r="BE145" s="134">
        <v>110.7</v>
      </c>
      <c r="BF145" s="134">
        <v>110.7</v>
      </c>
      <c r="BG145" s="134">
        <v>110.7</v>
      </c>
      <c r="BH145" s="134">
        <v>110.7</v>
      </c>
      <c r="BI145" s="134">
        <v>110.7</v>
      </c>
      <c r="BJ145" s="134">
        <v>110.7</v>
      </c>
      <c r="BK145" s="134">
        <v>110.7</v>
      </c>
      <c r="BL145" s="134">
        <v>110.7</v>
      </c>
      <c r="BM145" s="134">
        <v>110.7</v>
      </c>
      <c r="BN145" s="134">
        <v>110.7</v>
      </c>
      <c r="BO145" s="134">
        <v>110.7</v>
      </c>
      <c r="BP145" s="134">
        <v>110.7</v>
      </c>
      <c r="BQ145" s="134">
        <v>110.7</v>
      </c>
      <c r="BR145" s="134">
        <v>110.7</v>
      </c>
      <c r="BS145" s="134">
        <v>110.4</v>
      </c>
      <c r="BT145" s="134">
        <v>110.4</v>
      </c>
      <c r="BU145" s="134">
        <v>116.8</v>
      </c>
      <c r="BV145" s="134">
        <v>119</v>
      </c>
      <c r="BW145" s="134">
        <v>119</v>
      </c>
      <c r="BX145" s="134">
        <v>119</v>
      </c>
      <c r="BY145" s="134">
        <v>119</v>
      </c>
      <c r="BZ145" s="134">
        <v>119</v>
      </c>
      <c r="CA145" s="134">
        <v>119</v>
      </c>
      <c r="CB145" s="134">
        <v>119</v>
      </c>
      <c r="CC145" s="134">
        <v>119</v>
      </c>
      <c r="CD145" s="134">
        <v>119</v>
      </c>
      <c r="CE145" s="134">
        <v>119</v>
      </c>
      <c r="CF145" s="134">
        <v>119</v>
      </c>
      <c r="CG145" s="134">
        <v>119</v>
      </c>
      <c r="CH145" s="134">
        <v>119</v>
      </c>
      <c r="CI145" s="134">
        <v>119</v>
      </c>
      <c r="CJ145" s="134">
        <v>119</v>
      </c>
      <c r="CK145" s="134">
        <v>119</v>
      </c>
      <c r="CL145" s="134">
        <v>119</v>
      </c>
      <c r="CM145" s="134">
        <v>119</v>
      </c>
      <c r="CN145" s="134">
        <v>119</v>
      </c>
      <c r="CO145" s="134">
        <v>119</v>
      </c>
      <c r="CP145" s="134">
        <v>119</v>
      </c>
      <c r="CQ145" s="134">
        <v>119</v>
      </c>
      <c r="CR145" s="134">
        <v>119</v>
      </c>
      <c r="CS145" s="134">
        <v>119</v>
      </c>
      <c r="CT145" s="134">
        <v>119</v>
      </c>
      <c r="CU145" s="134">
        <v>119</v>
      </c>
      <c r="CV145" s="134">
        <v>119</v>
      </c>
      <c r="CW145" s="134">
        <v>119</v>
      </c>
      <c r="CX145" s="134">
        <v>119</v>
      </c>
      <c r="CY145" s="134">
        <v>119</v>
      </c>
      <c r="CZ145" s="134">
        <v>119</v>
      </c>
      <c r="DA145" s="134">
        <v>119</v>
      </c>
      <c r="DB145" s="134">
        <v>119</v>
      </c>
      <c r="DC145" s="134">
        <v>119</v>
      </c>
      <c r="DD145" s="134">
        <v>119.8</v>
      </c>
      <c r="DE145" s="134">
        <v>119.8</v>
      </c>
      <c r="DF145" s="134">
        <v>119.8</v>
      </c>
      <c r="DG145" s="134">
        <v>119.8</v>
      </c>
      <c r="DH145" s="134">
        <v>119.8</v>
      </c>
      <c r="DI145" s="134">
        <v>119.8</v>
      </c>
      <c r="DJ145" s="134">
        <v>119.8</v>
      </c>
      <c r="DK145" s="134">
        <v>119.8</v>
      </c>
      <c r="DL145" s="134">
        <v>119.8</v>
      </c>
      <c r="DM145" s="134">
        <v>119.8</v>
      </c>
      <c r="DN145" s="134">
        <v>119.8</v>
      </c>
      <c r="DO145" s="134">
        <v>119.8</v>
      </c>
      <c r="DP145" s="134">
        <v>119.8</v>
      </c>
      <c r="DQ145" s="134">
        <v>119.8</v>
      </c>
      <c r="DR145" s="134">
        <v>119.8</v>
      </c>
      <c r="DS145" s="134">
        <v>119.8</v>
      </c>
      <c r="DT145" s="134">
        <v>119.8</v>
      </c>
      <c r="DU145" s="134">
        <v>119.8</v>
      </c>
      <c r="DV145" s="134">
        <v>119.8</v>
      </c>
      <c r="DW145" s="134">
        <v>119.8</v>
      </c>
      <c r="DX145" s="134">
        <v>119.8</v>
      </c>
      <c r="DY145" s="134">
        <v>119.8</v>
      </c>
      <c r="DZ145" s="134">
        <v>119.8</v>
      </c>
      <c r="EA145" s="135">
        <v>119.8</v>
      </c>
      <c r="EB145" s="136">
        <v>119.8</v>
      </c>
      <c r="EC145" s="136">
        <v>119.8</v>
      </c>
      <c r="ED145" s="134">
        <v>119.8</v>
      </c>
      <c r="EE145" s="134">
        <v>119.8</v>
      </c>
      <c r="EF145" s="137">
        <v>119.8</v>
      </c>
      <c r="EG145" s="137">
        <v>119.8</v>
      </c>
      <c r="EH145" s="137">
        <v>125.6</v>
      </c>
      <c r="EI145" s="137">
        <v>125.8</v>
      </c>
      <c r="EJ145" s="136">
        <v>125.8</v>
      </c>
      <c r="EK145" s="136">
        <v>125.8</v>
      </c>
      <c r="EL145" s="147">
        <v>125.8</v>
      </c>
      <c r="EM145" s="147">
        <v>125.8</v>
      </c>
      <c r="EN145" s="147">
        <v>125.8</v>
      </c>
    </row>
    <row r="146" spans="1:144" ht="15" x14ac:dyDescent="0.25">
      <c r="A146" s="132" t="s">
        <v>1721</v>
      </c>
      <c r="B146" s="132" t="s">
        <v>1722</v>
      </c>
      <c r="C146" s="133">
        <v>0.49990000000000001</v>
      </c>
      <c r="D146" s="134">
        <v>105</v>
      </c>
      <c r="E146" s="134">
        <v>105</v>
      </c>
      <c r="F146" s="134">
        <v>105.3</v>
      </c>
      <c r="G146" s="134">
        <v>105.8</v>
      </c>
      <c r="H146" s="134">
        <v>105.8</v>
      </c>
      <c r="I146" s="134">
        <v>105.8</v>
      </c>
      <c r="J146" s="134">
        <v>105.8</v>
      </c>
      <c r="K146" s="134">
        <v>105.8</v>
      </c>
      <c r="L146" s="134">
        <v>105.8</v>
      </c>
      <c r="M146" s="134">
        <v>105.8</v>
      </c>
      <c r="N146" s="134">
        <v>105.8</v>
      </c>
      <c r="O146" s="134">
        <v>105.8</v>
      </c>
      <c r="P146" s="134">
        <v>105.8</v>
      </c>
      <c r="Q146" s="134">
        <v>105.8</v>
      </c>
      <c r="R146" s="134">
        <v>102.2</v>
      </c>
      <c r="S146" s="134">
        <v>102.2</v>
      </c>
      <c r="T146" s="134">
        <v>102.2</v>
      </c>
      <c r="U146" s="134">
        <v>102.2</v>
      </c>
      <c r="V146" s="134">
        <v>102.2</v>
      </c>
      <c r="W146" s="134">
        <v>102.2</v>
      </c>
      <c r="X146" s="134">
        <v>102.6</v>
      </c>
      <c r="Y146" s="134">
        <v>103</v>
      </c>
      <c r="Z146" s="134">
        <v>103</v>
      </c>
      <c r="AA146" s="134">
        <v>103</v>
      </c>
      <c r="AB146" s="134">
        <v>103</v>
      </c>
      <c r="AC146" s="134">
        <v>103</v>
      </c>
      <c r="AD146" s="134">
        <v>103</v>
      </c>
      <c r="AE146" s="134">
        <v>103</v>
      </c>
      <c r="AF146" s="134">
        <v>103</v>
      </c>
      <c r="AG146" s="134">
        <v>103</v>
      </c>
      <c r="AH146" s="134">
        <v>103</v>
      </c>
      <c r="AI146" s="134">
        <v>103</v>
      </c>
      <c r="AJ146" s="134">
        <v>103</v>
      </c>
      <c r="AK146" s="134">
        <v>103</v>
      </c>
      <c r="AL146" s="134">
        <v>103</v>
      </c>
      <c r="AM146" s="134">
        <v>103</v>
      </c>
      <c r="AN146" s="134">
        <v>103</v>
      </c>
      <c r="AO146" s="134">
        <v>103</v>
      </c>
      <c r="AP146" s="134">
        <v>103</v>
      </c>
      <c r="AQ146" s="134">
        <v>103</v>
      </c>
      <c r="AR146" s="134">
        <v>103</v>
      </c>
      <c r="AS146" s="134">
        <v>103</v>
      </c>
      <c r="AT146" s="134">
        <v>103</v>
      </c>
      <c r="AU146" s="134">
        <v>103</v>
      </c>
      <c r="AV146" s="134">
        <v>103</v>
      </c>
      <c r="AW146" s="134">
        <v>103</v>
      </c>
      <c r="AX146" s="134">
        <v>103</v>
      </c>
      <c r="AY146" s="134">
        <v>103</v>
      </c>
      <c r="AZ146" s="134">
        <v>103</v>
      </c>
      <c r="BA146" s="134">
        <v>103</v>
      </c>
      <c r="BB146" s="134">
        <v>88.6</v>
      </c>
      <c r="BC146" s="134">
        <v>88.6</v>
      </c>
      <c r="BD146" s="134">
        <v>88.6</v>
      </c>
      <c r="BE146" s="134">
        <v>88.6</v>
      </c>
      <c r="BF146" s="134">
        <v>88.6</v>
      </c>
      <c r="BG146" s="134">
        <v>88.6</v>
      </c>
      <c r="BH146" s="134">
        <v>88.6</v>
      </c>
      <c r="BI146" s="134">
        <v>88.6</v>
      </c>
      <c r="BJ146" s="134">
        <v>88.6</v>
      </c>
      <c r="BK146" s="134">
        <v>88.6</v>
      </c>
      <c r="BL146" s="134">
        <v>88.6</v>
      </c>
      <c r="BM146" s="134">
        <v>88.6</v>
      </c>
      <c r="BN146" s="134">
        <v>88.6</v>
      </c>
      <c r="BO146" s="134">
        <v>88.6</v>
      </c>
      <c r="BP146" s="134">
        <v>88.6</v>
      </c>
      <c r="BQ146" s="134">
        <v>88.6</v>
      </c>
      <c r="BR146" s="134">
        <v>88.6</v>
      </c>
      <c r="BS146" s="134">
        <v>87.9</v>
      </c>
      <c r="BT146" s="134">
        <v>87.9</v>
      </c>
      <c r="BU146" s="134">
        <v>87.6</v>
      </c>
      <c r="BV146" s="134">
        <v>87.6</v>
      </c>
      <c r="BW146" s="134">
        <v>87.6</v>
      </c>
      <c r="BX146" s="134">
        <v>87.6</v>
      </c>
      <c r="BY146" s="134">
        <v>87.6</v>
      </c>
      <c r="BZ146" s="134">
        <v>87.6</v>
      </c>
      <c r="CA146" s="134">
        <v>87.6</v>
      </c>
      <c r="CB146" s="134">
        <v>87.6</v>
      </c>
      <c r="CC146" s="134">
        <v>87.6</v>
      </c>
      <c r="CD146" s="134">
        <v>87.6</v>
      </c>
      <c r="CE146" s="134">
        <v>87.6</v>
      </c>
      <c r="CF146" s="134">
        <v>87.6</v>
      </c>
      <c r="CG146" s="134">
        <v>87.6</v>
      </c>
      <c r="CH146" s="134">
        <v>87.6</v>
      </c>
      <c r="CI146" s="134">
        <v>87.6</v>
      </c>
      <c r="CJ146" s="134">
        <v>87.6</v>
      </c>
      <c r="CK146" s="134">
        <v>87.6</v>
      </c>
      <c r="CL146" s="134">
        <v>87.6</v>
      </c>
      <c r="CM146" s="134">
        <v>87.6</v>
      </c>
      <c r="CN146" s="134">
        <v>87.6</v>
      </c>
      <c r="CO146" s="134">
        <v>87.6</v>
      </c>
      <c r="CP146" s="134">
        <v>87.6</v>
      </c>
      <c r="CQ146" s="134">
        <v>87.6</v>
      </c>
      <c r="CR146" s="134">
        <v>87.6</v>
      </c>
      <c r="CS146" s="134">
        <v>87.6</v>
      </c>
      <c r="CT146" s="134">
        <v>87.6</v>
      </c>
      <c r="CU146" s="134">
        <v>87.6</v>
      </c>
      <c r="CV146" s="134">
        <v>87.6</v>
      </c>
      <c r="CW146" s="134">
        <v>87.6</v>
      </c>
      <c r="CX146" s="134">
        <v>87.6</v>
      </c>
      <c r="CY146" s="134">
        <v>87.6</v>
      </c>
      <c r="CZ146" s="134">
        <v>87.6</v>
      </c>
      <c r="DA146" s="134">
        <v>87.6</v>
      </c>
      <c r="DB146" s="134">
        <v>87.6</v>
      </c>
      <c r="DC146" s="134">
        <v>87.6</v>
      </c>
      <c r="DD146" s="134">
        <v>87.8</v>
      </c>
      <c r="DE146" s="134">
        <v>87.8</v>
      </c>
      <c r="DF146" s="134">
        <v>87.8</v>
      </c>
      <c r="DG146" s="134">
        <v>87.8</v>
      </c>
      <c r="DH146" s="134">
        <v>87.8</v>
      </c>
      <c r="DI146" s="134">
        <v>87.8</v>
      </c>
      <c r="DJ146" s="134">
        <v>87.8</v>
      </c>
      <c r="DK146" s="134">
        <v>87.8</v>
      </c>
      <c r="DL146" s="134">
        <v>87.8</v>
      </c>
      <c r="DM146" s="134">
        <v>87.8</v>
      </c>
      <c r="DN146" s="134">
        <v>87.8</v>
      </c>
      <c r="DO146" s="134">
        <v>87.8</v>
      </c>
      <c r="DP146" s="134">
        <v>87.8</v>
      </c>
      <c r="DQ146" s="134">
        <v>87.8</v>
      </c>
      <c r="DR146" s="134">
        <v>87.8</v>
      </c>
      <c r="DS146" s="134">
        <v>87.8</v>
      </c>
      <c r="DT146" s="134">
        <v>87.8</v>
      </c>
      <c r="DU146" s="134">
        <v>87.8</v>
      </c>
      <c r="DV146" s="134">
        <v>87.8</v>
      </c>
      <c r="DW146" s="134">
        <v>87.8</v>
      </c>
      <c r="DX146" s="134">
        <v>87.8</v>
      </c>
      <c r="DY146" s="134">
        <v>87.8</v>
      </c>
      <c r="DZ146" s="134">
        <v>87.8</v>
      </c>
      <c r="EA146" s="135">
        <v>87.8</v>
      </c>
      <c r="EB146" s="136">
        <v>87.8</v>
      </c>
      <c r="EC146" s="136">
        <v>87.8</v>
      </c>
      <c r="ED146" s="134">
        <v>87.8</v>
      </c>
      <c r="EE146" s="134">
        <v>87.8</v>
      </c>
      <c r="EF146" s="137">
        <v>87.8</v>
      </c>
      <c r="EG146" s="137">
        <v>87.8</v>
      </c>
      <c r="EH146" s="137">
        <v>94.8</v>
      </c>
      <c r="EI146" s="137">
        <v>94.8</v>
      </c>
      <c r="EJ146" s="136">
        <v>94.8</v>
      </c>
      <c r="EK146" s="136">
        <v>94.8</v>
      </c>
      <c r="EL146" s="147">
        <v>94.8</v>
      </c>
      <c r="EM146" s="147">
        <v>94.8</v>
      </c>
      <c r="EN146" s="147">
        <v>94.8</v>
      </c>
    </row>
    <row r="147" spans="1:144" ht="15" x14ac:dyDescent="0.25">
      <c r="A147" s="132" t="s">
        <v>1723</v>
      </c>
      <c r="B147" s="132" t="s">
        <v>1724</v>
      </c>
      <c r="C147" s="133">
        <v>0.88904000000000005</v>
      </c>
      <c r="D147" s="134">
        <v>98.4</v>
      </c>
      <c r="E147" s="134">
        <v>98.4</v>
      </c>
      <c r="F147" s="134">
        <v>100.2</v>
      </c>
      <c r="G147" s="134">
        <v>102.8</v>
      </c>
      <c r="H147" s="134">
        <v>102.8</v>
      </c>
      <c r="I147" s="134">
        <v>102.8</v>
      </c>
      <c r="J147" s="134">
        <v>102.8</v>
      </c>
      <c r="K147" s="134">
        <v>102.8</v>
      </c>
      <c r="L147" s="134">
        <v>102.8</v>
      </c>
      <c r="M147" s="134">
        <v>102.8</v>
      </c>
      <c r="N147" s="134">
        <v>102.8</v>
      </c>
      <c r="O147" s="134">
        <v>102.8</v>
      </c>
      <c r="P147" s="134">
        <v>102.8</v>
      </c>
      <c r="Q147" s="134">
        <v>102.8</v>
      </c>
      <c r="R147" s="134">
        <v>108.4</v>
      </c>
      <c r="S147" s="134">
        <v>108.4</v>
      </c>
      <c r="T147" s="134">
        <v>108.4</v>
      </c>
      <c r="U147" s="134">
        <v>108.4</v>
      </c>
      <c r="V147" s="134">
        <v>108.4</v>
      </c>
      <c r="W147" s="134">
        <v>108.4</v>
      </c>
      <c r="X147" s="134">
        <v>110.8</v>
      </c>
      <c r="Y147" s="134">
        <v>113.3</v>
      </c>
      <c r="Z147" s="134">
        <v>113.3</v>
      </c>
      <c r="AA147" s="134">
        <v>113.3</v>
      </c>
      <c r="AB147" s="134">
        <v>113.3</v>
      </c>
      <c r="AC147" s="134">
        <v>113.3</v>
      </c>
      <c r="AD147" s="134">
        <v>113.3</v>
      </c>
      <c r="AE147" s="134">
        <v>113.3</v>
      </c>
      <c r="AF147" s="134">
        <v>113.3</v>
      </c>
      <c r="AG147" s="134">
        <v>113.3</v>
      </c>
      <c r="AH147" s="134">
        <v>113.3</v>
      </c>
      <c r="AI147" s="134">
        <v>113.3</v>
      </c>
      <c r="AJ147" s="134">
        <v>113.3</v>
      </c>
      <c r="AK147" s="134">
        <v>113.3</v>
      </c>
      <c r="AL147" s="134">
        <v>113.3</v>
      </c>
      <c r="AM147" s="134">
        <v>113.3</v>
      </c>
      <c r="AN147" s="134">
        <v>113.3</v>
      </c>
      <c r="AO147" s="134">
        <v>113.3</v>
      </c>
      <c r="AP147" s="134">
        <v>113.3</v>
      </c>
      <c r="AQ147" s="134">
        <v>113.3</v>
      </c>
      <c r="AR147" s="134">
        <v>113.3</v>
      </c>
      <c r="AS147" s="134">
        <v>113.3</v>
      </c>
      <c r="AT147" s="134">
        <v>113.3</v>
      </c>
      <c r="AU147" s="134">
        <v>113.3</v>
      </c>
      <c r="AV147" s="134">
        <v>113.3</v>
      </c>
      <c r="AW147" s="134">
        <v>113.3</v>
      </c>
      <c r="AX147" s="134">
        <v>113.3</v>
      </c>
      <c r="AY147" s="134">
        <v>113.3</v>
      </c>
      <c r="AZ147" s="134">
        <v>113.3</v>
      </c>
      <c r="BA147" s="134">
        <v>113.3</v>
      </c>
      <c r="BB147" s="134">
        <v>122.8</v>
      </c>
      <c r="BC147" s="134">
        <v>122.8</v>
      </c>
      <c r="BD147" s="134">
        <v>122.8</v>
      </c>
      <c r="BE147" s="134">
        <v>122.8</v>
      </c>
      <c r="BF147" s="134">
        <v>122.8</v>
      </c>
      <c r="BG147" s="134">
        <v>122.8</v>
      </c>
      <c r="BH147" s="134">
        <v>122.8</v>
      </c>
      <c r="BI147" s="134">
        <v>122.8</v>
      </c>
      <c r="BJ147" s="134">
        <v>122.8</v>
      </c>
      <c r="BK147" s="134">
        <v>122.8</v>
      </c>
      <c r="BL147" s="134">
        <v>122.8</v>
      </c>
      <c r="BM147" s="134">
        <v>122.8</v>
      </c>
      <c r="BN147" s="134">
        <v>122.8</v>
      </c>
      <c r="BO147" s="134">
        <v>122.8</v>
      </c>
      <c r="BP147" s="134">
        <v>122.8</v>
      </c>
      <c r="BQ147" s="134">
        <v>122.8</v>
      </c>
      <c r="BR147" s="134">
        <v>122.8</v>
      </c>
      <c r="BS147" s="134">
        <v>122.8</v>
      </c>
      <c r="BT147" s="134">
        <v>122.8</v>
      </c>
      <c r="BU147" s="134">
        <v>133.1</v>
      </c>
      <c r="BV147" s="134">
        <v>136.69999999999999</v>
      </c>
      <c r="BW147" s="134">
        <v>136.69999999999999</v>
      </c>
      <c r="BX147" s="134">
        <v>136.69999999999999</v>
      </c>
      <c r="BY147" s="134">
        <v>136.69999999999999</v>
      </c>
      <c r="BZ147" s="134">
        <v>136.69999999999999</v>
      </c>
      <c r="CA147" s="134">
        <v>136.69999999999999</v>
      </c>
      <c r="CB147" s="134">
        <v>136.69999999999999</v>
      </c>
      <c r="CC147" s="134">
        <v>136.69999999999999</v>
      </c>
      <c r="CD147" s="134">
        <v>136.69999999999999</v>
      </c>
      <c r="CE147" s="134">
        <v>136.69999999999999</v>
      </c>
      <c r="CF147" s="134">
        <v>136.69999999999999</v>
      </c>
      <c r="CG147" s="134">
        <v>136.69999999999999</v>
      </c>
      <c r="CH147" s="134">
        <v>136.69999999999999</v>
      </c>
      <c r="CI147" s="134">
        <v>136.69999999999999</v>
      </c>
      <c r="CJ147" s="134">
        <v>136.69999999999999</v>
      </c>
      <c r="CK147" s="134">
        <v>136.69999999999999</v>
      </c>
      <c r="CL147" s="134">
        <v>136.69999999999999</v>
      </c>
      <c r="CM147" s="134">
        <v>136.69999999999999</v>
      </c>
      <c r="CN147" s="134">
        <v>136.69999999999999</v>
      </c>
      <c r="CO147" s="134">
        <v>136.69999999999999</v>
      </c>
      <c r="CP147" s="134">
        <v>136.69999999999999</v>
      </c>
      <c r="CQ147" s="134">
        <v>136.69999999999999</v>
      </c>
      <c r="CR147" s="134">
        <v>136.69999999999999</v>
      </c>
      <c r="CS147" s="134">
        <v>136.69999999999999</v>
      </c>
      <c r="CT147" s="134">
        <v>136.69999999999999</v>
      </c>
      <c r="CU147" s="134">
        <v>136.69999999999999</v>
      </c>
      <c r="CV147" s="134">
        <v>136.69999999999999</v>
      </c>
      <c r="CW147" s="134">
        <v>136.69999999999999</v>
      </c>
      <c r="CX147" s="134">
        <v>136.69999999999999</v>
      </c>
      <c r="CY147" s="134">
        <v>136.69999999999999</v>
      </c>
      <c r="CZ147" s="134">
        <v>136.69999999999999</v>
      </c>
      <c r="DA147" s="134">
        <v>136.69999999999999</v>
      </c>
      <c r="DB147" s="134">
        <v>136.69999999999999</v>
      </c>
      <c r="DC147" s="134">
        <v>136.69999999999999</v>
      </c>
      <c r="DD147" s="134">
        <v>137.80000000000001</v>
      </c>
      <c r="DE147" s="134">
        <v>137.80000000000001</v>
      </c>
      <c r="DF147" s="134">
        <v>137.80000000000001</v>
      </c>
      <c r="DG147" s="134">
        <v>137.80000000000001</v>
      </c>
      <c r="DH147" s="134">
        <v>137.80000000000001</v>
      </c>
      <c r="DI147" s="134">
        <v>137.80000000000001</v>
      </c>
      <c r="DJ147" s="134">
        <v>137.80000000000001</v>
      </c>
      <c r="DK147" s="134">
        <v>137.80000000000001</v>
      </c>
      <c r="DL147" s="134">
        <v>137.80000000000001</v>
      </c>
      <c r="DM147" s="134">
        <v>137.80000000000001</v>
      </c>
      <c r="DN147" s="134">
        <v>137.80000000000001</v>
      </c>
      <c r="DO147" s="134">
        <v>137.80000000000001</v>
      </c>
      <c r="DP147" s="134">
        <v>137.80000000000001</v>
      </c>
      <c r="DQ147" s="134">
        <v>137.80000000000001</v>
      </c>
      <c r="DR147" s="134">
        <v>137.80000000000001</v>
      </c>
      <c r="DS147" s="134">
        <v>137.80000000000001</v>
      </c>
      <c r="DT147" s="134">
        <v>137.80000000000001</v>
      </c>
      <c r="DU147" s="134">
        <v>137.80000000000001</v>
      </c>
      <c r="DV147" s="134">
        <v>137.80000000000001</v>
      </c>
      <c r="DW147" s="134">
        <v>137.80000000000001</v>
      </c>
      <c r="DX147" s="134">
        <v>137.80000000000001</v>
      </c>
      <c r="DY147" s="134">
        <v>137.80000000000001</v>
      </c>
      <c r="DZ147" s="134">
        <v>137.80000000000001</v>
      </c>
      <c r="EA147" s="135">
        <v>137.80000000000001</v>
      </c>
      <c r="EB147" s="136">
        <v>137.80000000000001</v>
      </c>
      <c r="EC147" s="136">
        <v>137.80000000000001</v>
      </c>
      <c r="ED147" s="134">
        <v>137.80000000000001</v>
      </c>
      <c r="EE147" s="134">
        <v>137.80000000000001</v>
      </c>
      <c r="EF147" s="137">
        <v>137.80000000000001</v>
      </c>
      <c r="EG147" s="137">
        <v>137.80000000000001</v>
      </c>
      <c r="EH147" s="137">
        <v>142.9</v>
      </c>
      <c r="EI147" s="137">
        <v>143.30000000000001</v>
      </c>
      <c r="EJ147" s="136">
        <v>143.30000000000001</v>
      </c>
      <c r="EK147" s="136">
        <v>143.30000000000001</v>
      </c>
      <c r="EL147" s="147">
        <v>143.30000000000001</v>
      </c>
      <c r="EM147" s="147">
        <v>143.30000000000001</v>
      </c>
      <c r="EN147" s="147">
        <v>143.30000000000001</v>
      </c>
    </row>
    <row r="148" spans="1:144" ht="15" x14ac:dyDescent="0.25">
      <c r="A148" s="132" t="s">
        <v>1725</v>
      </c>
      <c r="B148" s="132" t="s">
        <v>1726</v>
      </c>
      <c r="C148" s="133">
        <v>1.2030000000000001E-2</v>
      </c>
      <c r="D148" s="134">
        <v>100</v>
      </c>
      <c r="E148" s="134">
        <v>100</v>
      </c>
      <c r="F148" s="134">
        <v>101.6</v>
      </c>
      <c r="G148" s="134">
        <v>104.2</v>
      </c>
      <c r="H148" s="134">
        <v>104.2</v>
      </c>
      <c r="I148" s="134">
        <v>104.2</v>
      </c>
      <c r="J148" s="134">
        <v>104.2</v>
      </c>
      <c r="K148" s="134">
        <v>104.2</v>
      </c>
      <c r="L148" s="134">
        <v>104.2</v>
      </c>
      <c r="M148" s="134">
        <v>104.2</v>
      </c>
      <c r="N148" s="134">
        <v>104.2</v>
      </c>
      <c r="O148" s="134">
        <v>104.2</v>
      </c>
      <c r="P148" s="134">
        <v>104.2</v>
      </c>
      <c r="Q148" s="134">
        <v>104.2</v>
      </c>
      <c r="R148" s="134">
        <v>110.4</v>
      </c>
      <c r="S148" s="134">
        <v>110.4</v>
      </c>
      <c r="T148" s="134">
        <v>110.4</v>
      </c>
      <c r="U148" s="134">
        <v>110.4</v>
      </c>
      <c r="V148" s="134">
        <v>110.4</v>
      </c>
      <c r="W148" s="134">
        <v>110.4</v>
      </c>
      <c r="X148" s="134">
        <v>112.9</v>
      </c>
      <c r="Y148" s="134">
        <v>115.4</v>
      </c>
      <c r="Z148" s="134">
        <v>115.4</v>
      </c>
      <c r="AA148" s="134">
        <v>115.4</v>
      </c>
      <c r="AB148" s="134">
        <v>115.4</v>
      </c>
      <c r="AC148" s="134">
        <v>115.4</v>
      </c>
      <c r="AD148" s="134">
        <v>115.4</v>
      </c>
      <c r="AE148" s="134">
        <v>115.4</v>
      </c>
      <c r="AF148" s="134">
        <v>115.4</v>
      </c>
      <c r="AG148" s="134">
        <v>115.4</v>
      </c>
      <c r="AH148" s="134">
        <v>115.4</v>
      </c>
      <c r="AI148" s="134">
        <v>115.4</v>
      </c>
      <c r="AJ148" s="134">
        <v>115.4</v>
      </c>
      <c r="AK148" s="134">
        <v>115.4</v>
      </c>
      <c r="AL148" s="134">
        <v>115.4</v>
      </c>
      <c r="AM148" s="134">
        <v>115.4</v>
      </c>
      <c r="AN148" s="134">
        <v>115.4</v>
      </c>
      <c r="AO148" s="134">
        <v>115.4</v>
      </c>
      <c r="AP148" s="134">
        <v>115.4</v>
      </c>
      <c r="AQ148" s="134">
        <v>115.4</v>
      </c>
      <c r="AR148" s="134">
        <v>115.4</v>
      </c>
      <c r="AS148" s="134">
        <v>115.4</v>
      </c>
      <c r="AT148" s="134">
        <v>115.4</v>
      </c>
      <c r="AU148" s="134">
        <v>115.4</v>
      </c>
      <c r="AV148" s="134">
        <v>115.4</v>
      </c>
      <c r="AW148" s="134">
        <v>115.4</v>
      </c>
      <c r="AX148" s="134">
        <v>115.4</v>
      </c>
      <c r="AY148" s="134">
        <v>115.4</v>
      </c>
      <c r="AZ148" s="134">
        <v>115.4</v>
      </c>
      <c r="BA148" s="134">
        <v>115.4</v>
      </c>
      <c r="BB148" s="134">
        <v>128.5</v>
      </c>
      <c r="BC148" s="134">
        <v>128.5</v>
      </c>
      <c r="BD148" s="134">
        <v>128.5</v>
      </c>
      <c r="BE148" s="134">
        <v>128.5</v>
      </c>
      <c r="BF148" s="134">
        <v>128.5</v>
      </c>
      <c r="BG148" s="134">
        <v>128.5</v>
      </c>
      <c r="BH148" s="134">
        <v>128.5</v>
      </c>
      <c r="BI148" s="134">
        <v>128.5</v>
      </c>
      <c r="BJ148" s="134">
        <v>128.5</v>
      </c>
      <c r="BK148" s="134">
        <v>128.5</v>
      </c>
      <c r="BL148" s="134">
        <v>128.5</v>
      </c>
      <c r="BM148" s="134">
        <v>128.5</v>
      </c>
      <c r="BN148" s="134">
        <v>128.5</v>
      </c>
      <c r="BO148" s="134">
        <v>128.5</v>
      </c>
      <c r="BP148" s="134">
        <v>128.5</v>
      </c>
      <c r="BQ148" s="134">
        <v>128.5</v>
      </c>
      <c r="BR148" s="134">
        <v>128.5</v>
      </c>
      <c r="BS148" s="134">
        <v>128.5</v>
      </c>
      <c r="BT148" s="134">
        <v>128.5</v>
      </c>
      <c r="BU148" s="134">
        <v>124.4</v>
      </c>
      <c r="BV148" s="134">
        <v>123.1</v>
      </c>
      <c r="BW148" s="134">
        <v>123.1</v>
      </c>
      <c r="BX148" s="134">
        <v>123.1</v>
      </c>
      <c r="BY148" s="134">
        <v>123.1</v>
      </c>
      <c r="BZ148" s="134">
        <v>123.1</v>
      </c>
      <c r="CA148" s="134">
        <v>123.1</v>
      </c>
      <c r="CB148" s="134">
        <v>123.1</v>
      </c>
      <c r="CC148" s="134">
        <v>123.1</v>
      </c>
      <c r="CD148" s="134">
        <v>123.1</v>
      </c>
      <c r="CE148" s="134">
        <v>123.1</v>
      </c>
      <c r="CF148" s="134">
        <v>123.1</v>
      </c>
      <c r="CG148" s="134">
        <v>123.1</v>
      </c>
      <c r="CH148" s="134">
        <v>123.1</v>
      </c>
      <c r="CI148" s="134">
        <v>123.1</v>
      </c>
      <c r="CJ148" s="134">
        <v>123.1</v>
      </c>
      <c r="CK148" s="134">
        <v>123.1</v>
      </c>
      <c r="CL148" s="134">
        <v>123.1</v>
      </c>
      <c r="CM148" s="134">
        <v>123.1</v>
      </c>
      <c r="CN148" s="134">
        <v>123.1</v>
      </c>
      <c r="CO148" s="134">
        <v>123.1</v>
      </c>
      <c r="CP148" s="134">
        <v>123.1</v>
      </c>
      <c r="CQ148" s="134">
        <v>123.1</v>
      </c>
      <c r="CR148" s="134">
        <v>123.1</v>
      </c>
      <c r="CS148" s="134">
        <v>123.1</v>
      </c>
      <c r="CT148" s="134">
        <v>123.1</v>
      </c>
      <c r="CU148" s="134">
        <v>123.1</v>
      </c>
      <c r="CV148" s="134">
        <v>123.1</v>
      </c>
      <c r="CW148" s="134">
        <v>123.1</v>
      </c>
      <c r="CX148" s="134">
        <v>123.1</v>
      </c>
      <c r="CY148" s="134">
        <v>123.1</v>
      </c>
      <c r="CZ148" s="134">
        <v>123.1</v>
      </c>
      <c r="DA148" s="134">
        <v>123.1</v>
      </c>
      <c r="DB148" s="134">
        <v>123.1</v>
      </c>
      <c r="DC148" s="134">
        <v>123.1</v>
      </c>
      <c r="DD148" s="134">
        <v>125.2</v>
      </c>
      <c r="DE148" s="134">
        <v>125.2</v>
      </c>
      <c r="DF148" s="134">
        <v>125.2</v>
      </c>
      <c r="DG148" s="134">
        <v>125.2</v>
      </c>
      <c r="DH148" s="134">
        <v>125.2</v>
      </c>
      <c r="DI148" s="134">
        <v>125.2</v>
      </c>
      <c r="DJ148" s="134">
        <v>125.2</v>
      </c>
      <c r="DK148" s="134">
        <v>125.2</v>
      </c>
      <c r="DL148" s="134">
        <v>125.2</v>
      </c>
      <c r="DM148" s="134">
        <v>125.2</v>
      </c>
      <c r="DN148" s="134">
        <v>125.2</v>
      </c>
      <c r="DO148" s="134">
        <v>125.2</v>
      </c>
      <c r="DP148" s="134">
        <v>125.2</v>
      </c>
      <c r="DQ148" s="134">
        <v>125.2</v>
      </c>
      <c r="DR148" s="134">
        <v>125.2</v>
      </c>
      <c r="DS148" s="134">
        <v>125.2</v>
      </c>
      <c r="DT148" s="134">
        <v>125.2</v>
      </c>
      <c r="DU148" s="134">
        <v>125.2</v>
      </c>
      <c r="DV148" s="134">
        <v>125.2</v>
      </c>
      <c r="DW148" s="134">
        <v>125.2</v>
      </c>
      <c r="DX148" s="134">
        <v>125.2</v>
      </c>
      <c r="DY148" s="134">
        <v>125.2</v>
      </c>
      <c r="DZ148" s="134">
        <v>125.2</v>
      </c>
      <c r="EA148" s="135">
        <v>125.2</v>
      </c>
      <c r="EB148" s="136">
        <v>125.2</v>
      </c>
      <c r="EC148" s="136">
        <v>125.2</v>
      </c>
      <c r="ED148" s="134">
        <v>125.2</v>
      </c>
      <c r="EE148" s="134">
        <v>125.2</v>
      </c>
      <c r="EF148" s="137">
        <v>125.2</v>
      </c>
      <c r="EG148" s="137">
        <v>125.2</v>
      </c>
      <c r="EH148" s="137">
        <v>125.2</v>
      </c>
      <c r="EI148" s="137">
        <v>125.2</v>
      </c>
      <c r="EJ148" s="136">
        <v>125.2</v>
      </c>
      <c r="EK148" s="136">
        <v>125.2</v>
      </c>
      <c r="EL148" s="147">
        <v>125.2</v>
      </c>
      <c r="EM148" s="147">
        <v>125.2</v>
      </c>
      <c r="EN148" s="147">
        <v>125.2</v>
      </c>
    </row>
    <row r="149" spans="1:144" ht="15" x14ac:dyDescent="0.25">
      <c r="A149" s="132" t="s">
        <v>1727</v>
      </c>
      <c r="B149" s="132" t="s">
        <v>1728</v>
      </c>
      <c r="C149" s="133">
        <v>9.0130000000000002E-2</v>
      </c>
      <c r="D149" s="134">
        <v>108.4</v>
      </c>
      <c r="E149" s="134">
        <v>98</v>
      </c>
      <c r="F149" s="134">
        <v>98</v>
      </c>
      <c r="G149" s="134">
        <v>98</v>
      </c>
      <c r="H149" s="134">
        <v>98</v>
      </c>
      <c r="I149" s="134">
        <v>98</v>
      </c>
      <c r="J149" s="134">
        <v>98</v>
      </c>
      <c r="K149" s="134">
        <v>98</v>
      </c>
      <c r="L149" s="134">
        <v>98</v>
      </c>
      <c r="M149" s="134">
        <v>98</v>
      </c>
      <c r="N149" s="134">
        <v>98</v>
      </c>
      <c r="O149" s="134">
        <v>98</v>
      </c>
      <c r="P149" s="134">
        <v>99.2</v>
      </c>
      <c r="Q149" s="134">
        <v>99.2</v>
      </c>
      <c r="R149" s="134">
        <v>99.2</v>
      </c>
      <c r="S149" s="134">
        <v>99.2</v>
      </c>
      <c r="T149" s="134">
        <v>99.2</v>
      </c>
      <c r="U149" s="134">
        <v>99.2</v>
      </c>
      <c r="V149" s="134">
        <v>99.2</v>
      </c>
      <c r="W149" s="134">
        <v>99.2</v>
      </c>
      <c r="X149" s="134">
        <v>99.2</v>
      </c>
      <c r="Y149" s="134">
        <v>99.2</v>
      </c>
      <c r="Z149" s="134">
        <v>99.2</v>
      </c>
      <c r="AA149" s="134">
        <v>99.2</v>
      </c>
      <c r="AB149" s="134">
        <v>99.2</v>
      </c>
      <c r="AC149" s="134">
        <v>99.2</v>
      </c>
      <c r="AD149" s="134">
        <v>99.2</v>
      </c>
      <c r="AE149" s="134">
        <v>99.2</v>
      </c>
      <c r="AF149" s="134">
        <v>99.2</v>
      </c>
      <c r="AG149" s="134">
        <v>99.2</v>
      </c>
      <c r="AH149" s="134">
        <v>99.2</v>
      </c>
      <c r="AI149" s="134">
        <v>99.2</v>
      </c>
      <c r="AJ149" s="134">
        <v>99.2</v>
      </c>
      <c r="AK149" s="134">
        <v>99.2</v>
      </c>
      <c r="AL149" s="134">
        <v>99.2</v>
      </c>
      <c r="AM149" s="134">
        <v>99.2</v>
      </c>
      <c r="AN149" s="134">
        <v>99.2</v>
      </c>
      <c r="AO149" s="134">
        <v>99.2</v>
      </c>
      <c r="AP149" s="134">
        <v>99.2</v>
      </c>
      <c r="AQ149" s="134">
        <v>99.2</v>
      </c>
      <c r="AR149" s="134">
        <v>92.5</v>
      </c>
      <c r="AS149" s="134">
        <v>92.5</v>
      </c>
      <c r="AT149" s="134">
        <v>92.5</v>
      </c>
      <c r="AU149" s="134">
        <v>92.5</v>
      </c>
      <c r="AV149" s="134">
        <v>92.5</v>
      </c>
      <c r="AW149" s="134">
        <v>92.5</v>
      </c>
      <c r="AX149" s="134">
        <v>92.5</v>
      </c>
      <c r="AY149" s="134">
        <v>92.5</v>
      </c>
      <c r="AZ149" s="134">
        <v>92.5</v>
      </c>
      <c r="BA149" s="134">
        <v>90.7</v>
      </c>
      <c r="BB149" s="134">
        <v>90.7</v>
      </c>
      <c r="BC149" s="134">
        <v>90.7</v>
      </c>
      <c r="BD149" s="134">
        <v>88.8</v>
      </c>
      <c r="BE149" s="134">
        <v>88.8</v>
      </c>
      <c r="BF149" s="134">
        <v>88.8</v>
      </c>
      <c r="BG149" s="134">
        <v>88.8</v>
      </c>
      <c r="BH149" s="134">
        <v>88.8</v>
      </c>
      <c r="BI149" s="134">
        <v>88.8</v>
      </c>
      <c r="BJ149" s="134">
        <v>89.9</v>
      </c>
      <c r="BK149" s="134">
        <v>95</v>
      </c>
      <c r="BL149" s="134">
        <v>95</v>
      </c>
      <c r="BM149" s="134">
        <v>95</v>
      </c>
      <c r="BN149" s="134">
        <v>95</v>
      </c>
      <c r="BO149" s="134">
        <v>95</v>
      </c>
      <c r="BP149" s="134">
        <v>95</v>
      </c>
      <c r="BQ149" s="134">
        <v>95</v>
      </c>
      <c r="BR149" s="134">
        <v>112.5</v>
      </c>
      <c r="BS149" s="134">
        <v>113.5</v>
      </c>
      <c r="BT149" s="134">
        <v>113.5</v>
      </c>
      <c r="BU149" s="134">
        <v>113.5</v>
      </c>
      <c r="BV149" s="134">
        <v>113.5</v>
      </c>
      <c r="BW149" s="134">
        <v>113.5</v>
      </c>
      <c r="BX149" s="134">
        <v>122.4</v>
      </c>
      <c r="BY149" s="134">
        <v>120</v>
      </c>
      <c r="BZ149" s="134">
        <v>120</v>
      </c>
      <c r="CA149" s="134">
        <v>120</v>
      </c>
      <c r="CB149" s="134">
        <v>120</v>
      </c>
      <c r="CC149" s="134">
        <v>120</v>
      </c>
      <c r="CD149" s="134">
        <v>120</v>
      </c>
      <c r="CE149" s="134">
        <v>120</v>
      </c>
      <c r="CF149" s="134">
        <v>120</v>
      </c>
      <c r="CG149" s="134">
        <v>120</v>
      </c>
      <c r="CH149" s="134">
        <v>120</v>
      </c>
      <c r="CI149" s="134">
        <v>121.2</v>
      </c>
      <c r="CJ149" s="134">
        <v>121.2</v>
      </c>
      <c r="CK149" s="134">
        <v>121.2</v>
      </c>
      <c r="CL149" s="134">
        <v>129.9</v>
      </c>
      <c r="CM149" s="134">
        <v>129.9</v>
      </c>
      <c r="CN149" s="134">
        <v>129.9</v>
      </c>
      <c r="CO149" s="134">
        <v>129.9</v>
      </c>
      <c r="CP149" s="134">
        <v>131.1</v>
      </c>
      <c r="CQ149" s="134">
        <v>131.1</v>
      </c>
      <c r="CR149" s="134">
        <v>131.1</v>
      </c>
      <c r="CS149" s="134">
        <v>131.1</v>
      </c>
      <c r="CT149" s="134">
        <v>131.1</v>
      </c>
      <c r="CU149" s="134">
        <v>131.1</v>
      </c>
      <c r="CV149" s="134">
        <v>131.1</v>
      </c>
      <c r="CW149" s="134">
        <v>131.1</v>
      </c>
      <c r="CX149" s="134">
        <v>131.1</v>
      </c>
      <c r="CY149" s="134">
        <v>131.1</v>
      </c>
      <c r="CZ149" s="134">
        <v>131.1</v>
      </c>
      <c r="DA149" s="134">
        <v>131.1</v>
      </c>
      <c r="DB149" s="134">
        <v>131.1</v>
      </c>
      <c r="DC149" s="134">
        <v>131.1</v>
      </c>
      <c r="DD149" s="134">
        <v>131.1</v>
      </c>
      <c r="DE149" s="134">
        <v>131.1</v>
      </c>
      <c r="DF149" s="134">
        <v>129.9</v>
      </c>
      <c r="DG149" s="134">
        <v>129.9</v>
      </c>
      <c r="DH149" s="134">
        <v>138.1</v>
      </c>
      <c r="DI149" s="134">
        <v>138.1</v>
      </c>
      <c r="DJ149" s="134">
        <v>138.1</v>
      </c>
      <c r="DK149" s="134">
        <v>138.1</v>
      </c>
      <c r="DL149" s="134">
        <v>138.1</v>
      </c>
      <c r="DM149" s="134">
        <v>138.1</v>
      </c>
      <c r="DN149" s="134">
        <v>166</v>
      </c>
      <c r="DO149" s="134">
        <v>200.5</v>
      </c>
      <c r="DP149" s="134">
        <v>212.6</v>
      </c>
      <c r="DQ149" s="134">
        <v>212.6</v>
      </c>
      <c r="DR149" s="134">
        <v>212.6</v>
      </c>
      <c r="DS149" s="134">
        <v>212.6</v>
      </c>
      <c r="DT149" s="134">
        <v>212.6</v>
      </c>
      <c r="DU149" s="134">
        <v>212.6</v>
      </c>
      <c r="DV149" s="134">
        <v>212.6</v>
      </c>
      <c r="DW149" s="134">
        <v>212.6</v>
      </c>
      <c r="DX149" s="134">
        <v>294.60000000000002</v>
      </c>
      <c r="DY149" s="134">
        <v>294.3</v>
      </c>
      <c r="DZ149" s="134">
        <v>294.3</v>
      </c>
      <c r="EA149" s="135">
        <v>294.3</v>
      </c>
      <c r="EB149" s="136">
        <v>294.3</v>
      </c>
      <c r="EC149" s="136">
        <v>294.3</v>
      </c>
      <c r="ED149" s="134">
        <v>324.39999999999998</v>
      </c>
      <c r="EE149" s="134">
        <v>312.60000000000002</v>
      </c>
      <c r="EF149" s="137">
        <v>323.3</v>
      </c>
      <c r="EG149" s="137">
        <v>292.10000000000002</v>
      </c>
      <c r="EH149" s="137">
        <v>279.8</v>
      </c>
      <c r="EI149" s="137">
        <v>279.8</v>
      </c>
      <c r="EJ149" s="136">
        <v>279.8</v>
      </c>
      <c r="EK149" s="136">
        <v>258.10000000000002</v>
      </c>
      <c r="EL149" s="147">
        <v>258.10000000000002</v>
      </c>
      <c r="EM149" s="147">
        <v>258.10000000000002</v>
      </c>
      <c r="EN149" s="147">
        <v>258.10000000000002</v>
      </c>
    </row>
    <row r="150" spans="1:144" ht="15" x14ac:dyDescent="0.25">
      <c r="A150" s="132" t="s">
        <v>1729</v>
      </c>
      <c r="B150" s="132" t="s">
        <v>1730</v>
      </c>
      <c r="C150" s="133">
        <v>9.0130000000000002E-2</v>
      </c>
      <c r="D150" s="134">
        <v>108.4</v>
      </c>
      <c r="E150" s="134">
        <v>98</v>
      </c>
      <c r="F150" s="134">
        <v>98</v>
      </c>
      <c r="G150" s="134">
        <v>98</v>
      </c>
      <c r="H150" s="134">
        <v>98</v>
      </c>
      <c r="I150" s="134">
        <v>98</v>
      </c>
      <c r="J150" s="134">
        <v>98</v>
      </c>
      <c r="K150" s="134">
        <v>98</v>
      </c>
      <c r="L150" s="134">
        <v>98</v>
      </c>
      <c r="M150" s="134">
        <v>98</v>
      </c>
      <c r="N150" s="134">
        <v>98</v>
      </c>
      <c r="O150" s="134">
        <v>98</v>
      </c>
      <c r="P150" s="134">
        <v>99.2</v>
      </c>
      <c r="Q150" s="134">
        <v>99.2</v>
      </c>
      <c r="R150" s="134">
        <v>99.2</v>
      </c>
      <c r="S150" s="134">
        <v>99.2</v>
      </c>
      <c r="T150" s="134">
        <v>99.2</v>
      </c>
      <c r="U150" s="134">
        <v>99.2</v>
      </c>
      <c r="V150" s="134">
        <v>99.2</v>
      </c>
      <c r="W150" s="134">
        <v>99.2</v>
      </c>
      <c r="X150" s="134">
        <v>99.2</v>
      </c>
      <c r="Y150" s="134">
        <v>99.2</v>
      </c>
      <c r="Z150" s="134">
        <v>99.2</v>
      </c>
      <c r="AA150" s="134">
        <v>99.2</v>
      </c>
      <c r="AB150" s="134">
        <v>99.2</v>
      </c>
      <c r="AC150" s="134">
        <v>99.2</v>
      </c>
      <c r="AD150" s="134">
        <v>99.2</v>
      </c>
      <c r="AE150" s="134">
        <v>99.2</v>
      </c>
      <c r="AF150" s="134">
        <v>99.2</v>
      </c>
      <c r="AG150" s="134">
        <v>99.2</v>
      </c>
      <c r="AH150" s="134">
        <v>99.2</v>
      </c>
      <c r="AI150" s="134">
        <v>99.2</v>
      </c>
      <c r="AJ150" s="134">
        <v>99.2</v>
      </c>
      <c r="AK150" s="134">
        <v>99.2</v>
      </c>
      <c r="AL150" s="134">
        <v>99.2</v>
      </c>
      <c r="AM150" s="134">
        <v>99.2</v>
      </c>
      <c r="AN150" s="134">
        <v>99.2</v>
      </c>
      <c r="AO150" s="134">
        <v>99.2</v>
      </c>
      <c r="AP150" s="134">
        <v>99.2</v>
      </c>
      <c r="AQ150" s="134">
        <v>99.2</v>
      </c>
      <c r="AR150" s="134">
        <v>92.5</v>
      </c>
      <c r="AS150" s="134">
        <v>92.5</v>
      </c>
      <c r="AT150" s="134">
        <v>92.5</v>
      </c>
      <c r="AU150" s="134">
        <v>92.5</v>
      </c>
      <c r="AV150" s="134">
        <v>92.5</v>
      </c>
      <c r="AW150" s="134">
        <v>92.5</v>
      </c>
      <c r="AX150" s="134">
        <v>92.5</v>
      </c>
      <c r="AY150" s="134">
        <v>92.5</v>
      </c>
      <c r="AZ150" s="134">
        <v>92.5</v>
      </c>
      <c r="BA150" s="134">
        <v>90.7</v>
      </c>
      <c r="BB150" s="134">
        <v>90.7</v>
      </c>
      <c r="BC150" s="134">
        <v>90.7</v>
      </c>
      <c r="BD150" s="134">
        <v>88.8</v>
      </c>
      <c r="BE150" s="134">
        <v>88.8</v>
      </c>
      <c r="BF150" s="134">
        <v>88.8</v>
      </c>
      <c r="BG150" s="134">
        <v>88.8</v>
      </c>
      <c r="BH150" s="134">
        <v>88.8</v>
      </c>
      <c r="BI150" s="134">
        <v>88.8</v>
      </c>
      <c r="BJ150" s="134">
        <v>89.9</v>
      </c>
      <c r="BK150" s="134">
        <v>95</v>
      </c>
      <c r="BL150" s="134">
        <v>95</v>
      </c>
      <c r="BM150" s="134">
        <v>95</v>
      </c>
      <c r="BN150" s="134">
        <v>95</v>
      </c>
      <c r="BO150" s="134">
        <v>95</v>
      </c>
      <c r="BP150" s="134">
        <v>95</v>
      </c>
      <c r="BQ150" s="134">
        <v>95</v>
      </c>
      <c r="BR150" s="134">
        <v>112.5</v>
      </c>
      <c r="BS150" s="134">
        <v>113.5</v>
      </c>
      <c r="BT150" s="134">
        <v>113.5</v>
      </c>
      <c r="BU150" s="134">
        <v>113.5</v>
      </c>
      <c r="BV150" s="134">
        <v>113.5</v>
      </c>
      <c r="BW150" s="134">
        <v>113.5</v>
      </c>
      <c r="BX150" s="134">
        <v>122.4</v>
      </c>
      <c r="BY150" s="134">
        <v>120</v>
      </c>
      <c r="BZ150" s="134">
        <v>120</v>
      </c>
      <c r="CA150" s="134">
        <v>120</v>
      </c>
      <c r="CB150" s="134">
        <v>120</v>
      </c>
      <c r="CC150" s="134">
        <v>120</v>
      </c>
      <c r="CD150" s="134">
        <v>120</v>
      </c>
      <c r="CE150" s="134">
        <v>120</v>
      </c>
      <c r="CF150" s="134">
        <v>120</v>
      </c>
      <c r="CG150" s="134">
        <v>120</v>
      </c>
      <c r="CH150" s="134">
        <v>120</v>
      </c>
      <c r="CI150" s="134">
        <v>121.2</v>
      </c>
      <c r="CJ150" s="134">
        <v>121.2</v>
      </c>
      <c r="CK150" s="134">
        <v>121.2</v>
      </c>
      <c r="CL150" s="134">
        <v>129.9</v>
      </c>
      <c r="CM150" s="134">
        <v>129.9</v>
      </c>
      <c r="CN150" s="134">
        <v>129.9</v>
      </c>
      <c r="CO150" s="134">
        <v>129.9</v>
      </c>
      <c r="CP150" s="134">
        <v>131.1</v>
      </c>
      <c r="CQ150" s="134">
        <v>131.1</v>
      </c>
      <c r="CR150" s="134">
        <v>131.1</v>
      </c>
      <c r="CS150" s="134">
        <v>131.1</v>
      </c>
      <c r="CT150" s="134">
        <v>131.1</v>
      </c>
      <c r="CU150" s="134">
        <v>131.1</v>
      </c>
      <c r="CV150" s="134">
        <v>131.1</v>
      </c>
      <c r="CW150" s="134">
        <v>131.1</v>
      </c>
      <c r="CX150" s="134">
        <v>131.1</v>
      </c>
      <c r="CY150" s="134">
        <v>131.1</v>
      </c>
      <c r="CZ150" s="134">
        <v>131.1</v>
      </c>
      <c r="DA150" s="134">
        <v>131.1</v>
      </c>
      <c r="DB150" s="134">
        <v>131.1</v>
      </c>
      <c r="DC150" s="134">
        <v>131.1</v>
      </c>
      <c r="DD150" s="134">
        <v>131.1</v>
      </c>
      <c r="DE150" s="134">
        <v>131.1</v>
      </c>
      <c r="DF150" s="134">
        <v>129.9</v>
      </c>
      <c r="DG150" s="134">
        <v>129.9</v>
      </c>
      <c r="DH150" s="134">
        <v>138.1</v>
      </c>
      <c r="DI150" s="134">
        <v>138.1</v>
      </c>
      <c r="DJ150" s="134">
        <v>138.1</v>
      </c>
      <c r="DK150" s="134">
        <v>138.1</v>
      </c>
      <c r="DL150" s="134">
        <v>138.1</v>
      </c>
      <c r="DM150" s="134">
        <v>138.1</v>
      </c>
      <c r="DN150" s="134">
        <v>166</v>
      </c>
      <c r="DO150" s="134">
        <v>200.5</v>
      </c>
      <c r="DP150" s="134">
        <v>212.6</v>
      </c>
      <c r="DQ150" s="134">
        <v>212.6</v>
      </c>
      <c r="DR150" s="134">
        <v>212.6</v>
      </c>
      <c r="DS150" s="134">
        <v>212.6</v>
      </c>
      <c r="DT150" s="134">
        <v>212.6</v>
      </c>
      <c r="DU150" s="134">
        <v>212.6</v>
      </c>
      <c r="DV150" s="134">
        <v>212.6</v>
      </c>
      <c r="DW150" s="134">
        <v>212.6</v>
      </c>
      <c r="DX150" s="134">
        <v>294.60000000000002</v>
      </c>
      <c r="DY150" s="134">
        <v>294.3</v>
      </c>
      <c r="DZ150" s="134">
        <v>294.3</v>
      </c>
      <c r="EA150" s="135">
        <v>294.3</v>
      </c>
      <c r="EB150" s="136">
        <v>294.3</v>
      </c>
      <c r="EC150" s="136">
        <v>294.3</v>
      </c>
      <c r="ED150" s="134">
        <v>324.39999999999998</v>
      </c>
      <c r="EE150" s="134">
        <v>312.60000000000002</v>
      </c>
      <c r="EF150" s="137">
        <v>323.3</v>
      </c>
      <c r="EG150" s="137">
        <v>292.10000000000002</v>
      </c>
      <c r="EH150" s="137">
        <v>279.8</v>
      </c>
      <c r="EI150" s="137">
        <v>279.8</v>
      </c>
      <c r="EJ150" s="136">
        <v>279.8</v>
      </c>
      <c r="EK150" s="136">
        <v>258.10000000000002</v>
      </c>
      <c r="EL150" s="147">
        <v>258.10000000000002</v>
      </c>
      <c r="EM150" s="147">
        <v>258.10000000000002</v>
      </c>
      <c r="EN150" s="147">
        <v>258.10000000000002</v>
      </c>
    </row>
    <row r="151" spans="1:144" ht="15" x14ac:dyDescent="0.25">
      <c r="A151" s="132" t="s">
        <v>1731</v>
      </c>
      <c r="B151" s="132" t="s">
        <v>1732</v>
      </c>
      <c r="C151" s="133">
        <v>7.9496799999999999</v>
      </c>
      <c r="D151" s="134">
        <v>111.2</v>
      </c>
      <c r="E151" s="134">
        <v>110.6</v>
      </c>
      <c r="F151" s="134">
        <v>107.9</v>
      </c>
      <c r="G151" s="134">
        <v>104.4</v>
      </c>
      <c r="H151" s="134">
        <v>107.9</v>
      </c>
      <c r="I151" s="134">
        <v>113.8</v>
      </c>
      <c r="J151" s="134">
        <v>111.1</v>
      </c>
      <c r="K151" s="134">
        <v>109.8</v>
      </c>
      <c r="L151" s="134">
        <v>110.5</v>
      </c>
      <c r="M151" s="134">
        <v>112.3</v>
      </c>
      <c r="N151" s="134">
        <v>115.4</v>
      </c>
      <c r="O151" s="134">
        <v>116.3</v>
      </c>
      <c r="P151" s="134">
        <v>112.2</v>
      </c>
      <c r="Q151" s="134">
        <v>107.6</v>
      </c>
      <c r="R151" s="134">
        <v>111.4</v>
      </c>
      <c r="S151" s="134">
        <v>117.8</v>
      </c>
      <c r="T151" s="134">
        <v>121</v>
      </c>
      <c r="U151" s="134">
        <v>128.80000000000001</v>
      </c>
      <c r="V151" s="134">
        <v>125.6</v>
      </c>
      <c r="W151" s="134">
        <v>124.4</v>
      </c>
      <c r="X151" s="134">
        <v>126.7</v>
      </c>
      <c r="Y151" s="134">
        <v>128.9</v>
      </c>
      <c r="Z151" s="134">
        <v>127.3</v>
      </c>
      <c r="AA151" s="134">
        <v>127.7</v>
      </c>
      <c r="AB151" s="134">
        <v>123.2</v>
      </c>
      <c r="AC151" s="134">
        <v>124</v>
      </c>
      <c r="AD151" s="134">
        <v>122.4</v>
      </c>
      <c r="AE151" s="134">
        <v>125.4</v>
      </c>
      <c r="AF151" s="134">
        <v>123.4</v>
      </c>
      <c r="AG151" s="134">
        <v>120.9</v>
      </c>
      <c r="AH151" s="134">
        <v>117.4</v>
      </c>
      <c r="AI151" s="134">
        <v>106.7</v>
      </c>
      <c r="AJ151" s="134">
        <v>97.2</v>
      </c>
      <c r="AK151" s="134">
        <v>85.5</v>
      </c>
      <c r="AL151" s="134">
        <v>76.099999999999994</v>
      </c>
      <c r="AM151" s="134">
        <v>82.1</v>
      </c>
      <c r="AN151" s="134">
        <v>80.8</v>
      </c>
      <c r="AO151" s="134">
        <v>88.4</v>
      </c>
      <c r="AP151" s="134">
        <v>89.9</v>
      </c>
      <c r="AQ151" s="134">
        <v>85.4</v>
      </c>
      <c r="AR151" s="134">
        <v>75.7</v>
      </c>
      <c r="AS151" s="134">
        <v>72.2</v>
      </c>
      <c r="AT151" s="134">
        <v>73.3</v>
      </c>
      <c r="AU151" s="134">
        <v>72.599999999999994</v>
      </c>
      <c r="AV151" s="134">
        <v>71.3</v>
      </c>
      <c r="AW151" s="134">
        <v>62.6</v>
      </c>
      <c r="AX151" s="134">
        <v>56.4</v>
      </c>
      <c r="AY151" s="134">
        <v>58.2</v>
      </c>
      <c r="AZ151" s="134">
        <v>61.9</v>
      </c>
      <c r="BA151" s="134">
        <v>66.5</v>
      </c>
      <c r="BB151" s="134">
        <v>72.5</v>
      </c>
      <c r="BC151" s="134">
        <v>71.8</v>
      </c>
      <c r="BD151" s="134">
        <v>65.7</v>
      </c>
      <c r="BE151" s="134">
        <v>68.900000000000006</v>
      </c>
      <c r="BF151" s="134">
        <v>71.2</v>
      </c>
      <c r="BG151" s="134">
        <v>74.8</v>
      </c>
      <c r="BH151" s="134">
        <v>76.599999999999994</v>
      </c>
      <c r="BI151" s="134">
        <v>81.900000000000006</v>
      </c>
      <c r="BJ151" s="134">
        <v>83.8</v>
      </c>
      <c r="BK151" s="134">
        <v>83.9</v>
      </c>
      <c r="BL151" s="134">
        <v>80.3</v>
      </c>
      <c r="BM151" s="134">
        <v>79.099999999999994</v>
      </c>
      <c r="BN151" s="134">
        <v>77.3</v>
      </c>
      <c r="BO151" s="134">
        <v>75.3</v>
      </c>
      <c r="BP151" s="134">
        <v>77</v>
      </c>
      <c r="BQ151" s="134">
        <v>79.599999999999994</v>
      </c>
      <c r="BR151" s="134">
        <v>82.4</v>
      </c>
      <c r="BS151" s="134">
        <v>85.2</v>
      </c>
      <c r="BT151" s="134">
        <v>87</v>
      </c>
      <c r="BU151" s="134">
        <v>88.3</v>
      </c>
      <c r="BV151" s="134">
        <v>89.8</v>
      </c>
      <c r="BW151" s="134">
        <v>88.5</v>
      </c>
      <c r="BX151" s="134">
        <v>90.2</v>
      </c>
      <c r="BY151" s="134">
        <v>93.6</v>
      </c>
      <c r="BZ151" s="134">
        <v>97.3</v>
      </c>
      <c r="CA151" s="134">
        <v>97.5</v>
      </c>
      <c r="CB151" s="134">
        <v>98.3</v>
      </c>
      <c r="CC151" s="134">
        <v>101.9</v>
      </c>
      <c r="CD151" s="134">
        <v>107.6</v>
      </c>
      <c r="CE151" s="134">
        <v>105.5</v>
      </c>
      <c r="CF151" s="134">
        <v>94.2</v>
      </c>
      <c r="CG151" s="134">
        <v>88.4</v>
      </c>
      <c r="CH151" s="134">
        <v>91.4</v>
      </c>
      <c r="CI151" s="134">
        <v>95</v>
      </c>
      <c r="CJ151" s="134">
        <v>95.4</v>
      </c>
      <c r="CK151" s="134">
        <v>96.8</v>
      </c>
      <c r="CL151" s="134">
        <v>94</v>
      </c>
      <c r="CM151" s="134">
        <v>91.4</v>
      </c>
      <c r="CN151" s="134">
        <v>91.4</v>
      </c>
      <c r="CO151" s="134">
        <v>90.5</v>
      </c>
      <c r="CP151" s="134">
        <v>92.8</v>
      </c>
      <c r="CQ151" s="134">
        <v>91.1</v>
      </c>
      <c r="CR151" s="134">
        <v>91.3</v>
      </c>
      <c r="CS151" s="134">
        <v>93.8</v>
      </c>
      <c r="CT151" s="134">
        <v>92.4</v>
      </c>
      <c r="CU151" s="134">
        <v>86.7</v>
      </c>
      <c r="CV151" s="134">
        <v>70.599999999999994</v>
      </c>
      <c r="CW151" s="134">
        <v>58.4</v>
      </c>
      <c r="CX151" s="134">
        <v>68.599999999999994</v>
      </c>
      <c r="CY151" s="134">
        <v>77.099999999999994</v>
      </c>
      <c r="CZ151" s="134">
        <v>78.400000000000006</v>
      </c>
      <c r="DA151" s="134">
        <v>77.5</v>
      </c>
      <c r="DB151" s="134">
        <v>75.8</v>
      </c>
      <c r="DC151" s="134">
        <v>76.599999999999994</v>
      </c>
      <c r="DD151" s="134">
        <v>81.099999999999994</v>
      </c>
      <c r="DE151" s="134">
        <v>87.4</v>
      </c>
      <c r="DF151" s="134">
        <v>95.3</v>
      </c>
      <c r="DG151" s="134">
        <v>103.7</v>
      </c>
      <c r="DH151" s="134">
        <v>103.1</v>
      </c>
      <c r="DI151" s="134">
        <v>106.9</v>
      </c>
      <c r="DJ151" s="134">
        <v>111</v>
      </c>
      <c r="DK151" s="134">
        <v>118.5</v>
      </c>
      <c r="DL151" s="134">
        <v>119.7</v>
      </c>
      <c r="DM151" s="134">
        <v>117.6</v>
      </c>
      <c r="DN151" s="134">
        <v>128.9</v>
      </c>
      <c r="DO151" s="134">
        <v>139.30000000000001</v>
      </c>
      <c r="DP151" s="134">
        <v>134</v>
      </c>
      <c r="DQ151" s="134">
        <v>136.5</v>
      </c>
      <c r="DR151" s="134">
        <v>142.9</v>
      </c>
      <c r="DS151" s="134">
        <v>155.69999999999999</v>
      </c>
      <c r="DT151" s="134">
        <v>167.5</v>
      </c>
      <c r="DU151" s="134">
        <v>186.7</v>
      </c>
      <c r="DV151" s="134">
        <v>174.8</v>
      </c>
      <c r="DW151" s="134">
        <v>188.7</v>
      </c>
      <c r="DX151" s="134">
        <v>174.6</v>
      </c>
      <c r="DY151" s="134">
        <v>171.7</v>
      </c>
      <c r="DZ151" s="134">
        <v>166.4</v>
      </c>
      <c r="EA151" s="135">
        <v>172.4</v>
      </c>
      <c r="EB151" s="136">
        <v>164.4</v>
      </c>
      <c r="EC151" s="136">
        <v>160.9</v>
      </c>
      <c r="ED151" s="134">
        <v>165.5</v>
      </c>
      <c r="EE151" s="134">
        <v>165.2</v>
      </c>
      <c r="EF151" s="137">
        <v>159.6</v>
      </c>
      <c r="EG151" s="137">
        <v>156.4</v>
      </c>
      <c r="EH151" s="137">
        <v>152.80000000000001</v>
      </c>
      <c r="EI151" s="137">
        <v>151.80000000000001</v>
      </c>
      <c r="EJ151" s="136">
        <v>157.9</v>
      </c>
      <c r="EK151" s="136">
        <v>163.69999999999999</v>
      </c>
      <c r="EL151" s="147">
        <v>165.6</v>
      </c>
      <c r="EM151" s="147">
        <v>162.5</v>
      </c>
      <c r="EN151" s="147">
        <v>160</v>
      </c>
    </row>
    <row r="152" spans="1:144" ht="15" x14ac:dyDescent="0.25">
      <c r="A152" s="132" t="s">
        <v>1733</v>
      </c>
      <c r="B152" s="132" t="s">
        <v>1734</v>
      </c>
      <c r="C152" s="133">
        <v>0.64480999999999999</v>
      </c>
      <c r="D152" s="134">
        <v>111.1</v>
      </c>
      <c r="E152" s="134">
        <v>106.3</v>
      </c>
      <c r="F152" s="134">
        <v>101.7</v>
      </c>
      <c r="G152" s="134">
        <v>97.4</v>
      </c>
      <c r="H152" s="134">
        <v>91.9</v>
      </c>
      <c r="I152" s="134">
        <v>99.1</v>
      </c>
      <c r="J152" s="134">
        <v>113.1</v>
      </c>
      <c r="K152" s="134">
        <v>113.6</v>
      </c>
      <c r="L152" s="134">
        <v>116</v>
      </c>
      <c r="M152" s="134">
        <v>115.5</v>
      </c>
      <c r="N152" s="134">
        <v>116.2</v>
      </c>
      <c r="O152" s="134">
        <v>111.8</v>
      </c>
      <c r="P152" s="134">
        <v>111.2</v>
      </c>
      <c r="Q152" s="134">
        <v>105.1</v>
      </c>
      <c r="R152" s="134">
        <v>100.1</v>
      </c>
      <c r="S152" s="134">
        <v>103.9</v>
      </c>
      <c r="T152" s="134">
        <v>108.8</v>
      </c>
      <c r="U152" s="134">
        <v>115.3</v>
      </c>
      <c r="V152" s="134">
        <v>122.6</v>
      </c>
      <c r="W152" s="134">
        <v>117</v>
      </c>
      <c r="X152" s="134">
        <v>123.8</v>
      </c>
      <c r="Y152" s="134">
        <v>147.6</v>
      </c>
      <c r="Z152" s="134">
        <v>136.4</v>
      </c>
      <c r="AA152" s="134">
        <v>130.9</v>
      </c>
      <c r="AB152" s="134">
        <v>120</v>
      </c>
      <c r="AC152" s="134">
        <v>113.7</v>
      </c>
      <c r="AD152" s="134">
        <v>111.5</v>
      </c>
      <c r="AE152" s="134">
        <v>113.4</v>
      </c>
      <c r="AF152" s="134">
        <v>113.2</v>
      </c>
      <c r="AG152" s="134">
        <v>110.9</v>
      </c>
      <c r="AH152" s="134">
        <v>108.4</v>
      </c>
      <c r="AI152" s="134">
        <v>106.7</v>
      </c>
      <c r="AJ152" s="134">
        <v>93.7</v>
      </c>
      <c r="AK152" s="134">
        <v>90.9</v>
      </c>
      <c r="AL152" s="134">
        <v>79.7</v>
      </c>
      <c r="AM152" s="134">
        <v>80.2</v>
      </c>
      <c r="AN152" s="134">
        <v>81.2</v>
      </c>
      <c r="AO152" s="134">
        <v>80.599999999999994</v>
      </c>
      <c r="AP152" s="134">
        <v>81.900000000000006</v>
      </c>
      <c r="AQ152" s="134">
        <v>78.7</v>
      </c>
      <c r="AR152" s="134">
        <v>75.900000000000006</v>
      </c>
      <c r="AS152" s="134">
        <v>73</v>
      </c>
      <c r="AT152" s="134">
        <v>68.5</v>
      </c>
      <c r="AU152" s="134">
        <v>71.8</v>
      </c>
      <c r="AV152" s="134">
        <v>79.2</v>
      </c>
      <c r="AW152" s="134">
        <v>84.7</v>
      </c>
      <c r="AX152" s="134">
        <v>74.8</v>
      </c>
      <c r="AY152" s="134">
        <v>69.8</v>
      </c>
      <c r="AZ152" s="134">
        <v>66.900000000000006</v>
      </c>
      <c r="BA152" s="134">
        <v>68.8</v>
      </c>
      <c r="BB152" s="134">
        <v>71.3</v>
      </c>
      <c r="BC152" s="134">
        <v>70.2</v>
      </c>
      <c r="BD152" s="134">
        <v>63.8</v>
      </c>
      <c r="BE152" s="134">
        <v>61.2</v>
      </c>
      <c r="BF152" s="134">
        <v>63.7</v>
      </c>
      <c r="BG152" s="134">
        <v>69</v>
      </c>
      <c r="BH152" s="134">
        <v>75.7</v>
      </c>
      <c r="BI152" s="134">
        <v>75.900000000000006</v>
      </c>
      <c r="BJ152" s="134">
        <v>83.5</v>
      </c>
      <c r="BK152" s="134">
        <v>93.6</v>
      </c>
      <c r="BL152" s="134">
        <v>92.1</v>
      </c>
      <c r="BM152" s="134">
        <v>81.3</v>
      </c>
      <c r="BN152" s="134">
        <v>71.8</v>
      </c>
      <c r="BO152" s="134">
        <v>70.400000000000006</v>
      </c>
      <c r="BP152" s="134">
        <v>66.400000000000006</v>
      </c>
      <c r="BQ152" s="134">
        <v>74.599999999999994</v>
      </c>
      <c r="BR152" s="134">
        <v>80.599999999999994</v>
      </c>
      <c r="BS152" s="134">
        <v>91.3</v>
      </c>
      <c r="BT152" s="134">
        <v>91.7</v>
      </c>
      <c r="BU152" s="134">
        <v>91</v>
      </c>
      <c r="BV152" s="134">
        <v>90.6</v>
      </c>
      <c r="BW152" s="134">
        <v>85.1</v>
      </c>
      <c r="BX152" s="134">
        <v>81</v>
      </c>
      <c r="BY152" s="134">
        <v>80.7</v>
      </c>
      <c r="BZ152" s="134">
        <v>86.3</v>
      </c>
      <c r="CA152" s="134">
        <v>92.6</v>
      </c>
      <c r="CB152" s="134">
        <v>97</v>
      </c>
      <c r="CC152" s="134">
        <v>99.6</v>
      </c>
      <c r="CD152" s="134">
        <v>105.9</v>
      </c>
      <c r="CE152" s="134">
        <v>112.5</v>
      </c>
      <c r="CF152" s="134">
        <v>98</v>
      </c>
      <c r="CG152" s="134">
        <v>84.2</v>
      </c>
      <c r="CH152" s="134">
        <v>81</v>
      </c>
      <c r="CI152" s="134">
        <v>85.9</v>
      </c>
      <c r="CJ152" s="134">
        <v>90</v>
      </c>
      <c r="CK152" s="134">
        <v>91.5</v>
      </c>
      <c r="CL152" s="134">
        <v>92.2</v>
      </c>
      <c r="CM152" s="134">
        <v>78.7</v>
      </c>
      <c r="CN152" s="134">
        <v>69.900000000000006</v>
      </c>
      <c r="CO152" s="134">
        <v>72.099999999999994</v>
      </c>
      <c r="CP152" s="134">
        <v>73.3</v>
      </c>
      <c r="CQ152" s="134">
        <v>82.2</v>
      </c>
      <c r="CR152" s="134">
        <v>83.6</v>
      </c>
      <c r="CS152" s="134">
        <v>85.9</v>
      </c>
      <c r="CT152" s="134">
        <v>98.7</v>
      </c>
      <c r="CU152" s="134">
        <v>96.1</v>
      </c>
      <c r="CV152" s="134">
        <v>89</v>
      </c>
      <c r="CW152" s="134">
        <v>65.3</v>
      </c>
      <c r="CX152" s="134">
        <v>73.8</v>
      </c>
      <c r="CY152" s="134">
        <v>74.2</v>
      </c>
      <c r="CZ152" s="134">
        <v>74.2</v>
      </c>
      <c r="DA152" s="134">
        <v>74.400000000000006</v>
      </c>
      <c r="DB152" s="134">
        <v>75.5</v>
      </c>
      <c r="DC152" s="134">
        <v>79.7</v>
      </c>
      <c r="DD152" s="134">
        <v>85.4</v>
      </c>
      <c r="DE152" s="134">
        <v>88.2</v>
      </c>
      <c r="DF152" s="134">
        <v>100.1</v>
      </c>
      <c r="DG152" s="134">
        <v>106.5</v>
      </c>
      <c r="DH152" s="134">
        <v>108.1</v>
      </c>
      <c r="DI152" s="134">
        <v>104.8</v>
      </c>
      <c r="DJ152" s="134">
        <v>97</v>
      </c>
      <c r="DK152" s="134">
        <v>102.5</v>
      </c>
      <c r="DL152" s="134">
        <v>109.9</v>
      </c>
      <c r="DM152" s="134">
        <v>114.8</v>
      </c>
      <c r="DN152" s="134">
        <v>116.1</v>
      </c>
      <c r="DO152" s="134">
        <v>132.80000000000001</v>
      </c>
      <c r="DP152" s="134">
        <v>136.9</v>
      </c>
      <c r="DQ152" s="134">
        <v>131.4</v>
      </c>
      <c r="DR152" s="134">
        <v>126.4</v>
      </c>
      <c r="DS152" s="134">
        <v>133</v>
      </c>
      <c r="DT152" s="134">
        <v>149.69999999999999</v>
      </c>
      <c r="DU152" s="134">
        <v>154.80000000000001</v>
      </c>
      <c r="DV152" s="134">
        <v>148.6</v>
      </c>
      <c r="DW152" s="134">
        <v>135.30000000000001</v>
      </c>
      <c r="DX152" s="134">
        <v>131.6</v>
      </c>
      <c r="DY152" s="134">
        <v>124.5</v>
      </c>
      <c r="DZ152" s="134">
        <v>121.7</v>
      </c>
      <c r="EA152" s="135">
        <v>115</v>
      </c>
      <c r="EB152" s="136">
        <v>116.7</v>
      </c>
      <c r="EC152" s="136">
        <v>120.5</v>
      </c>
      <c r="ED152" s="134">
        <v>117.4</v>
      </c>
      <c r="EE152" s="134">
        <v>137.4</v>
      </c>
      <c r="EF152" s="137">
        <v>134</v>
      </c>
      <c r="EG152" s="137">
        <v>117.1</v>
      </c>
      <c r="EH152" s="137">
        <v>114</v>
      </c>
      <c r="EI152" s="137">
        <v>107.3</v>
      </c>
      <c r="EJ152" s="136">
        <v>100</v>
      </c>
      <c r="EK152" s="136">
        <v>103.2</v>
      </c>
      <c r="EL152" s="147">
        <v>116.8</v>
      </c>
      <c r="EM152" s="147">
        <v>121.4</v>
      </c>
      <c r="EN152" s="147">
        <v>121.6</v>
      </c>
    </row>
    <row r="153" spans="1:144" ht="15" x14ac:dyDescent="0.25">
      <c r="A153" s="132" t="s">
        <v>1735</v>
      </c>
      <c r="B153" s="132" t="s">
        <v>1736</v>
      </c>
      <c r="C153" s="133">
        <v>1.6047</v>
      </c>
      <c r="D153" s="134">
        <v>106.2</v>
      </c>
      <c r="E153" s="134">
        <v>108.6</v>
      </c>
      <c r="F153" s="134">
        <v>112.1</v>
      </c>
      <c r="G153" s="134">
        <v>105.7</v>
      </c>
      <c r="H153" s="134">
        <v>110.6</v>
      </c>
      <c r="I153" s="134">
        <v>118.5</v>
      </c>
      <c r="J153" s="134">
        <v>120.7</v>
      </c>
      <c r="K153" s="134">
        <v>118</v>
      </c>
      <c r="L153" s="134">
        <v>117.9</v>
      </c>
      <c r="M153" s="134">
        <v>117.8</v>
      </c>
      <c r="N153" s="134">
        <v>119.9</v>
      </c>
      <c r="O153" s="134">
        <v>122.6</v>
      </c>
      <c r="P153" s="134">
        <v>116.5</v>
      </c>
      <c r="Q153" s="134">
        <v>108.1</v>
      </c>
      <c r="R153" s="134">
        <v>114.1</v>
      </c>
      <c r="S153" s="134">
        <v>123.4</v>
      </c>
      <c r="T153" s="134">
        <v>126.8</v>
      </c>
      <c r="U153" s="134">
        <v>136.30000000000001</v>
      </c>
      <c r="V153" s="134">
        <v>128.5</v>
      </c>
      <c r="W153" s="134">
        <v>125.7</v>
      </c>
      <c r="X153" s="134">
        <v>127</v>
      </c>
      <c r="Y153" s="134">
        <v>129</v>
      </c>
      <c r="Z153" s="134">
        <v>128.69999999999999</v>
      </c>
      <c r="AA153" s="134">
        <v>130.6</v>
      </c>
      <c r="AB153" s="134">
        <v>127.2</v>
      </c>
      <c r="AC153" s="134">
        <v>126.8</v>
      </c>
      <c r="AD153" s="134">
        <v>126.6</v>
      </c>
      <c r="AE153" s="134">
        <v>131.80000000000001</v>
      </c>
      <c r="AF153" s="134">
        <v>125.7</v>
      </c>
      <c r="AG153" s="134">
        <v>120.1</v>
      </c>
      <c r="AH153" s="134">
        <v>117.4</v>
      </c>
      <c r="AI153" s="134">
        <v>107</v>
      </c>
      <c r="AJ153" s="134">
        <v>94.7</v>
      </c>
      <c r="AK153" s="134">
        <v>78.400000000000006</v>
      </c>
      <c r="AL153" s="134">
        <v>70.8</v>
      </c>
      <c r="AM153" s="134">
        <v>76.099999999999994</v>
      </c>
      <c r="AN153" s="134">
        <v>78.5</v>
      </c>
      <c r="AO153" s="134">
        <v>90.7</v>
      </c>
      <c r="AP153" s="134">
        <v>94.5</v>
      </c>
      <c r="AQ153" s="134">
        <v>91.5</v>
      </c>
      <c r="AR153" s="134">
        <v>81.3</v>
      </c>
      <c r="AS153" s="134">
        <v>75.400000000000006</v>
      </c>
      <c r="AT153" s="134">
        <v>75.900000000000006</v>
      </c>
      <c r="AU153" s="134">
        <v>71</v>
      </c>
      <c r="AV153" s="134">
        <v>68.8</v>
      </c>
      <c r="AW153" s="134">
        <v>64</v>
      </c>
      <c r="AX153" s="134">
        <v>59</v>
      </c>
      <c r="AY153" s="134">
        <v>57.4</v>
      </c>
      <c r="AZ153" s="134">
        <v>62.8</v>
      </c>
      <c r="BA153" s="134">
        <v>65.900000000000006</v>
      </c>
      <c r="BB153" s="134">
        <v>72.400000000000006</v>
      </c>
      <c r="BC153" s="134">
        <v>67.7</v>
      </c>
      <c r="BD153" s="134">
        <v>61.5</v>
      </c>
      <c r="BE153" s="134">
        <v>68.400000000000006</v>
      </c>
      <c r="BF153" s="134">
        <v>71.5</v>
      </c>
      <c r="BG153" s="134">
        <v>73.8</v>
      </c>
      <c r="BH153" s="134">
        <v>76.099999999999994</v>
      </c>
      <c r="BI153" s="134">
        <v>82.6</v>
      </c>
      <c r="BJ153" s="134">
        <v>83.2</v>
      </c>
      <c r="BK153" s="134">
        <v>82.3</v>
      </c>
      <c r="BL153" s="134">
        <v>78.3</v>
      </c>
      <c r="BM153" s="134">
        <v>77.7</v>
      </c>
      <c r="BN153" s="134">
        <v>76.8</v>
      </c>
      <c r="BO153" s="134">
        <v>74.2</v>
      </c>
      <c r="BP153" s="134">
        <v>77.3</v>
      </c>
      <c r="BQ153" s="134">
        <v>79.599999999999994</v>
      </c>
      <c r="BR153" s="134">
        <v>80.599999999999994</v>
      </c>
      <c r="BS153" s="134">
        <v>82.1</v>
      </c>
      <c r="BT153" s="134">
        <v>82.9</v>
      </c>
      <c r="BU153" s="134">
        <v>83.7</v>
      </c>
      <c r="BV153" s="134">
        <v>85.3</v>
      </c>
      <c r="BW153" s="134">
        <v>84.5</v>
      </c>
      <c r="BX153" s="134">
        <v>86.2</v>
      </c>
      <c r="BY153" s="134">
        <v>88.5</v>
      </c>
      <c r="BZ153" s="134">
        <v>90.8</v>
      </c>
      <c r="CA153" s="134">
        <v>89.6</v>
      </c>
      <c r="CB153" s="134">
        <v>90.1</v>
      </c>
      <c r="CC153" s="134">
        <v>93.3</v>
      </c>
      <c r="CD153" s="134">
        <v>96.8</v>
      </c>
      <c r="CE153" s="134">
        <v>92</v>
      </c>
      <c r="CF153" s="134">
        <v>83.6</v>
      </c>
      <c r="CG153" s="134">
        <v>80.900000000000006</v>
      </c>
      <c r="CH153" s="134">
        <v>82.9</v>
      </c>
      <c r="CI153" s="134">
        <v>86</v>
      </c>
      <c r="CJ153" s="134">
        <v>87.8</v>
      </c>
      <c r="CK153" s="134">
        <v>88.2</v>
      </c>
      <c r="CL153" s="134">
        <v>85.5</v>
      </c>
      <c r="CM153" s="134">
        <v>85.1</v>
      </c>
      <c r="CN153" s="134">
        <v>84.9</v>
      </c>
      <c r="CO153" s="134">
        <v>84.7</v>
      </c>
      <c r="CP153" s="134">
        <v>86.2</v>
      </c>
      <c r="CQ153" s="134">
        <v>85.8</v>
      </c>
      <c r="CR153" s="134">
        <v>87.3</v>
      </c>
      <c r="CS153" s="134">
        <v>87.5</v>
      </c>
      <c r="CT153" s="134">
        <v>84.6</v>
      </c>
      <c r="CU153" s="134">
        <v>80.099999999999994</v>
      </c>
      <c r="CV153" s="134">
        <v>66.8</v>
      </c>
      <c r="CW153" s="134">
        <v>61.5</v>
      </c>
      <c r="CX153" s="134">
        <v>66.400000000000006</v>
      </c>
      <c r="CY153" s="134">
        <v>73</v>
      </c>
      <c r="CZ153" s="134">
        <v>73.3</v>
      </c>
      <c r="DA153" s="134">
        <v>74.2</v>
      </c>
      <c r="DB153" s="134">
        <v>73.7</v>
      </c>
      <c r="DC153" s="134">
        <v>73.2</v>
      </c>
      <c r="DD153" s="134">
        <v>76</v>
      </c>
      <c r="DE153" s="134">
        <v>81.099999999999994</v>
      </c>
      <c r="DF153" s="134">
        <v>88.8</v>
      </c>
      <c r="DG153" s="134">
        <v>97.5</v>
      </c>
      <c r="DH153" s="134">
        <v>97.8</v>
      </c>
      <c r="DI153" s="134">
        <v>101.4</v>
      </c>
      <c r="DJ153" s="134">
        <v>106.2</v>
      </c>
      <c r="DK153" s="134">
        <v>116.1</v>
      </c>
      <c r="DL153" s="134">
        <v>118.4</v>
      </c>
      <c r="DM153" s="134">
        <v>114.9</v>
      </c>
      <c r="DN153" s="134">
        <v>125.1</v>
      </c>
      <c r="DO153" s="134">
        <v>138.9</v>
      </c>
      <c r="DP153" s="134">
        <v>133.1</v>
      </c>
      <c r="DQ153" s="134">
        <v>135.1</v>
      </c>
      <c r="DR153" s="134">
        <v>139.1</v>
      </c>
      <c r="DS153" s="134">
        <v>149.6</v>
      </c>
      <c r="DT153" s="134">
        <v>157.1</v>
      </c>
      <c r="DU153" s="134">
        <v>173.5</v>
      </c>
      <c r="DV153" s="134">
        <v>167.6</v>
      </c>
      <c r="DW153" s="134">
        <v>180.3</v>
      </c>
      <c r="DX153" s="134">
        <v>164.2</v>
      </c>
      <c r="DY153" s="134">
        <v>161.30000000000001</v>
      </c>
      <c r="DZ153" s="134">
        <v>156.4</v>
      </c>
      <c r="EA153" s="135">
        <v>158.5</v>
      </c>
      <c r="EB153" s="136">
        <v>155.5</v>
      </c>
      <c r="EC153" s="136">
        <v>156.1</v>
      </c>
      <c r="ED153" s="134">
        <v>160.30000000000001</v>
      </c>
      <c r="EE153" s="134">
        <v>159.4</v>
      </c>
      <c r="EF153" s="137">
        <v>159.5</v>
      </c>
      <c r="EG153" s="137">
        <v>157</v>
      </c>
      <c r="EH153" s="137">
        <v>155.9</v>
      </c>
      <c r="EI153" s="137">
        <v>156</v>
      </c>
      <c r="EJ153" s="136">
        <v>160.69999999999999</v>
      </c>
      <c r="EK153" s="136">
        <v>163.30000000000001</v>
      </c>
      <c r="EL153" s="147">
        <v>161.80000000000001</v>
      </c>
      <c r="EM153" s="147">
        <v>159.6</v>
      </c>
      <c r="EN153" s="147">
        <v>157.19999999999999</v>
      </c>
    </row>
    <row r="154" spans="1:144" ht="15" x14ac:dyDescent="0.25">
      <c r="A154" s="132" t="s">
        <v>1737</v>
      </c>
      <c r="B154" s="132" t="s">
        <v>1738</v>
      </c>
      <c r="C154" s="133">
        <v>0.18684999999999999</v>
      </c>
      <c r="D154" s="134">
        <v>107</v>
      </c>
      <c r="E154" s="134">
        <v>107.3</v>
      </c>
      <c r="F154" s="134">
        <v>106.6</v>
      </c>
      <c r="G154" s="134">
        <v>103.8</v>
      </c>
      <c r="H154" s="134">
        <v>105</v>
      </c>
      <c r="I154" s="134">
        <v>108.5</v>
      </c>
      <c r="J154" s="134">
        <v>109.4</v>
      </c>
      <c r="K154" s="134">
        <v>107.3</v>
      </c>
      <c r="L154" s="134">
        <v>107</v>
      </c>
      <c r="M154" s="134">
        <v>106.7</v>
      </c>
      <c r="N154" s="134">
        <v>107.5</v>
      </c>
      <c r="O154" s="134">
        <v>109</v>
      </c>
      <c r="P154" s="134">
        <v>106.6</v>
      </c>
      <c r="Q154" s="134">
        <v>104.4</v>
      </c>
      <c r="R154" s="134">
        <v>104.2</v>
      </c>
      <c r="S154" s="134">
        <v>106.6</v>
      </c>
      <c r="T154" s="134">
        <v>109.1</v>
      </c>
      <c r="U154" s="134">
        <v>111.7</v>
      </c>
      <c r="V154" s="134">
        <v>112.7</v>
      </c>
      <c r="W154" s="134">
        <v>110.8</v>
      </c>
      <c r="X154" s="134">
        <v>111.1</v>
      </c>
      <c r="Y154" s="134">
        <v>111.9</v>
      </c>
      <c r="Z154" s="134">
        <v>110.7</v>
      </c>
      <c r="AA154" s="134">
        <v>111.2</v>
      </c>
      <c r="AB154" s="134">
        <v>109.7</v>
      </c>
      <c r="AC154" s="134">
        <v>109.2</v>
      </c>
      <c r="AD154" s="134">
        <v>108.5</v>
      </c>
      <c r="AE154" s="134">
        <v>108.7</v>
      </c>
      <c r="AF154" s="134">
        <v>108.6</v>
      </c>
      <c r="AG154" s="134">
        <v>108.4</v>
      </c>
      <c r="AH154" s="134">
        <v>107.1</v>
      </c>
      <c r="AI154" s="134">
        <v>104</v>
      </c>
      <c r="AJ154" s="134">
        <v>102.3</v>
      </c>
      <c r="AK154" s="134">
        <v>96.4</v>
      </c>
      <c r="AL154" s="134">
        <v>89.7</v>
      </c>
      <c r="AM154" s="134">
        <v>89.7</v>
      </c>
      <c r="AN154" s="134">
        <v>92.4</v>
      </c>
      <c r="AO154" s="134">
        <v>93.1</v>
      </c>
      <c r="AP154" s="134">
        <v>96.2</v>
      </c>
      <c r="AQ154" s="134">
        <v>94.7</v>
      </c>
      <c r="AR154" s="134">
        <v>90.8</v>
      </c>
      <c r="AS154" s="134">
        <v>86.9</v>
      </c>
      <c r="AT154" s="134">
        <v>88.9</v>
      </c>
      <c r="AU154" s="134">
        <v>88.7</v>
      </c>
      <c r="AV154" s="134">
        <v>88.3</v>
      </c>
      <c r="AW154" s="134">
        <v>83.5</v>
      </c>
      <c r="AX154" s="134">
        <v>77.5</v>
      </c>
      <c r="AY154" s="134">
        <v>79.8</v>
      </c>
      <c r="AZ154" s="134">
        <v>82.9</v>
      </c>
      <c r="BA154" s="134">
        <v>83.4</v>
      </c>
      <c r="BB154" s="134">
        <v>86.8</v>
      </c>
      <c r="BC154" s="134">
        <v>90.1</v>
      </c>
      <c r="BD154" s="134">
        <v>89.5</v>
      </c>
      <c r="BE154" s="134">
        <v>89.6</v>
      </c>
      <c r="BF154" s="134">
        <v>92.9</v>
      </c>
      <c r="BG154" s="134">
        <v>98.1</v>
      </c>
      <c r="BH154" s="134">
        <v>98.8</v>
      </c>
      <c r="BI154" s="134">
        <v>104.5</v>
      </c>
      <c r="BJ154" s="134">
        <v>107.4</v>
      </c>
      <c r="BK154" s="134">
        <v>107.6</v>
      </c>
      <c r="BL154" s="134">
        <v>106.3</v>
      </c>
      <c r="BM154" s="134">
        <v>108.7</v>
      </c>
      <c r="BN154" s="134">
        <v>108.9</v>
      </c>
      <c r="BO154" s="134">
        <v>108.8</v>
      </c>
      <c r="BP154" s="134">
        <v>112</v>
      </c>
      <c r="BQ154" s="134">
        <v>116.1</v>
      </c>
      <c r="BR154" s="134">
        <v>119.5</v>
      </c>
      <c r="BS154" s="134">
        <v>120.5</v>
      </c>
      <c r="BT154" s="134">
        <v>123.5</v>
      </c>
      <c r="BU154" s="134">
        <v>125.4</v>
      </c>
      <c r="BV154" s="134">
        <v>130.69999999999999</v>
      </c>
      <c r="BW154" s="134">
        <v>133.1</v>
      </c>
      <c r="BX154" s="134">
        <v>135.19999999999999</v>
      </c>
      <c r="BY154" s="134">
        <v>140.9</v>
      </c>
      <c r="BZ154" s="134">
        <v>147.19999999999999</v>
      </c>
      <c r="CA154" s="134">
        <v>147.69999999999999</v>
      </c>
      <c r="CB154" s="134">
        <v>150.9</v>
      </c>
      <c r="CC154" s="134">
        <v>153.30000000000001</v>
      </c>
      <c r="CD154" s="134">
        <v>159.9</v>
      </c>
      <c r="CE154" s="134">
        <v>165.4</v>
      </c>
      <c r="CF154" s="134">
        <v>160.4</v>
      </c>
      <c r="CG154" s="134">
        <v>152.5</v>
      </c>
      <c r="CH154" s="134">
        <v>154.19999999999999</v>
      </c>
      <c r="CI154" s="134">
        <v>161.6</v>
      </c>
      <c r="CJ154" s="134">
        <v>164.2</v>
      </c>
      <c r="CK154" s="134">
        <v>167.5</v>
      </c>
      <c r="CL154" s="134">
        <v>169.2</v>
      </c>
      <c r="CM154" s="134">
        <v>165.8</v>
      </c>
      <c r="CN154" s="134">
        <v>170.2</v>
      </c>
      <c r="CO154" s="134">
        <v>171.2</v>
      </c>
      <c r="CP154" s="134">
        <v>175.6</v>
      </c>
      <c r="CQ154" s="134">
        <v>175.3</v>
      </c>
      <c r="CR154" s="134">
        <v>177.2</v>
      </c>
      <c r="CS154" s="134">
        <v>181</v>
      </c>
      <c r="CT154" s="134">
        <v>182.8</v>
      </c>
      <c r="CU154" s="134">
        <v>173.5</v>
      </c>
      <c r="CV154" s="134">
        <v>118.2</v>
      </c>
      <c r="CW154" s="134">
        <v>55.8</v>
      </c>
      <c r="CX154" s="134">
        <v>64.099999999999994</v>
      </c>
      <c r="CY154" s="134">
        <v>113.3</v>
      </c>
      <c r="CZ154" s="134">
        <v>122.9</v>
      </c>
      <c r="DA154" s="134">
        <v>119.5</v>
      </c>
      <c r="DB154" s="134">
        <v>107.4</v>
      </c>
      <c r="DC154" s="134">
        <v>113.4</v>
      </c>
      <c r="DD154" s="134">
        <v>121.6</v>
      </c>
      <c r="DE154" s="134">
        <v>142.1</v>
      </c>
      <c r="DF154" s="134">
        <v>154</v>
      </c>
      <c r="DG154" s="134">
        <v>169.7</v>
      </c>
      <c r="DH154" s="134">
        <v>177</v>
      </c>
      <c r="DI154" s="134">
        <v>177.7</v>
      </c>
      <c r="DJ154" s="134">
        <v>191.2</v>
      </c>
      <c r="DK154" s="134">
        <v>200.9</v>
      </c>
      <c r="DL154" s="134">
        <v>208.1</v>
      </c>
      <c r="DM154" s="134">
        <v>199.9</v>
      </c>
      <c r="DN154" s="134">
        <v>210.8</v>
      </c>
      <c r="DO154" s="134">
        <v>249.6</v>
      </c>
      <c r="DP154" s="134">
        <v>243.1</v>
      </c>
      <c r="DQ154" s="134">
        <v>231.7</v>
      </c>
      <c r="DR154" s="134">
        <v>265.39999999999998</v>
      </c>
      <c r="DS154" s="134">
        <v>307</v>
      </c>
      <c r="DT154" s="134">
        <v>386.2</v>
      </c>
      <c r="DU154" s="134">
        <v>399.7</v>
      </c>
      <c r="DV154" s="134">
        <v>424.3</v>
      </c>
      <c r="DW154" s="134">
        <v>498.1</v>
      </c>
      <c r="DX154" s="134">
        <v>429.9</v>
      </c>
      <c r="DY154" s="134">
        <v>409.6</v>
      </c>
      <c r="DZ154" s="134">
        <v>389.1</v>
      </c>
      <c r="EA154" s="135">
        <v>403.3</v>
      </c>
      <c r="EB154" s="136">
        <v>400.3</v>
      </c>
      <c r="EC154" s="136">
        <v>358.5</v>
      </c>
      <c r="ED154" s="134">
        <v>369.8</v>
      </c>
      <c r="EE154" s="134">
        <v>362.7</v>
      </c>
      <c r="EF154" s="137">
        <v>323.7</v>
      </c>
      <c r="EG154" s="137">
        <v>311.2</v>
      </c>
      <c r="EH154" s="137">
        <v>284.39999999999998</v>
      </c>
      <c r="EI154" s="137">
        <v>285.3</v>
      </c>
      <c r="EJ154" s="136">
        <v>312.3</v>
      </c>
      <c r="EK154" s="136">
        <v>369.1</v>
      </c>
      <c r="EL154" s="147">
        <v>392.9</v>
      </c>
      <c r="EM154" s="147">
        <v>371.5</v>
      </c>
      <c r="EN154" s="147">
        <v>347.1</v>
      </c>
    </row>
    <row r="155" spans="1:144" ht="15" x14ac:dyDescent="0.25">
      <c r="A155" s="132" t="s">
        <v>1739</v>
      </c>
      <c r="B155" s="132" t="s">
        <v>1740</v>
      </c>
      <c r="C155" s="133">
        <v>0.31991000000000003</v>
      </c>
      <c r="D155" s="134">
        <v>113.7</v>
      </c>
      <c r="E155" s="134">
        <v>112.7</v>
      </c>
      <c r="F155" s="134">
        <v>106.2</v>
      </c>
      <c r="G155" s="134">
        <v>102.7</v>
      </c>
      <c r="H155" s="134">
        <v>110.5</v>
      </c>
      <c r="I155" s="134">
        <v>121.4</v>
      </c>
      <c r="J155" s="134">
        <v>114.8</v>
      </c>
      <c r="K155" s="134">
        <v>113.5</v>
      </c>
      <c r="L155" s="134">
        <v>112.2</v>
      </c>
      <c r="M155" s="134">
        <v>111.5</v>
      </c>
      <c r="N155" s="134">
        <v>113.9</v>
      </c>
      <c r="O155" s="134">
        <v>118.6</v>
      </c>
      <c r="P155" s="134">
        <v>111</v>
      </c>
      <c r="Q155" s="134">
        <v>104.4</v>
      </c>
      <c r="R155" s="134">
        <v>104</v>
      </c>
      <c r="S155" s="134">
        <v>111.2</v>
      </c>
      <c r="T155" s="134">
        <v>118.9</v>
      </c>
      <c r="U155" s="134">
        <v>127.3</v>
      </c>
      <c r="V155" s="134">
        <v>130.9</v>
      </c>
      <c r="W155" s="134">
        <v>124.3</v>
      </c>
      <c r="X155" s="134">
        <v>125.4</v>
      </c>
      <c r="Y155" s="134">
        <v>128.30000000000001</v>
      </c>
      <c r="Z155" s="134">
        <v>124.3</v>
      </c>
      <c r="AA155" s="134">
        <v>125.8</v>
      </c>
      <c r="AB155" s="134">
        <v>121</v>
      </c>
      <c r="AC155" s="134">
        <v>119.5</v>
      </c>
      <c r="AD155" s="134">
        <v>117</v>
      </c>
      <c r="AE155" s="134">
        <v>117.7</v>
      </c>
      <c r="AF155" s="134">
        <v>117.4</v>
      </c>
      <c r="AG155" s="134">
        <v>116.6</v>
      </c>
      <c r="AH155" s="134">
        <v>112.7</v>
      </c>
      <c r="AI155" s="134">
        <v>103.5</v>
      </c>
      <c r="AJ155" s="134">
        <v>98.6</v>
      </c>
      <c r="AK155" s="134">
        <v>84.3</v>
      </c>
      <c r="AL155" s="134">
        <v>73.2</v>
      </c>
      <c r="AM155" s="134">
        <v>80</v>
      </c>
      <c r="AN155" s="134">
        <v>78.900000000000006</v>
      </c>
      <c r="AO155" s="134">
        <v>79.5</v>
      </c>
      <c r="AP155" s="134">
        <v>86.3</v>
      </c>
      <c r="AQ155" s="134">
        <v>82.5</v>
      </c>
      <c r="AR155" s="134">
        <v>73.5</v>
      </c>
      <c r="AS155" s="134">
        <v>66.5</v>
      </c>
      <c r="AT155" s="134">
        <v>67.7</v>
      </c>
      <c r="AU155" s="134">
        <v>67.3</v>
      </c>
      <c r="AV155" s="134">
        <v>66.3</v>
      </c>
      <c r="AW155" s="134">
        <v>58.3</v>
      </c>
      <c r="AX155" s="134">
        <v>49.7</v>
      </c>
      <c r="AY155" s="134">
        <v>57.7</v>
      </c>
      <c r="AZ155" s="134">
        <v>59</v>
      </c>
      <c r="BA155" s="134">
        <v>60</v>
      </c>
      <c r="BB155" s="134">
        <v>66.599999999999994</v>
      </c>
      <c r="BC155" s="134">
        <v>70.8</v>
      </c>
      <c r="BD155" s="134">
        <v>67.5</v>
      </c>
      <c r="BE155" s="134">
        <v>64.5</v>
      </c>
      <c r="BF155" s="134">
        <v>66.599999999999994</v>
      </c>
      <c r="BG155" s="134">
        <v>72.5</v>
      </c>
      <c r="BH155" s="134">
        <v>69.3</v>
      </c>
      <c r="BI155" s="134">
        <v>76.3</v>
      </c>
      <c r="BJ155" s="134">
        <v>79</v>
      </c>
      <c r="BK155" s="134">
        <v>79.400000000000006</v>
      </c>
      <c r="BL155" s="134">
        <v>74.7</v>
      </c>
      <c r="BM155" s="134">
        <v>74.8</v>
      </c>
      <c r="BN155" s="134">
        <v>71.400000000000006</v>
      </c>
      <c r="BO155" s="134">
        <v>68.099999999999994</v>
      </c>
      <c r="BP155" s="134">
        <v>69.400000000000006</v>
      </c>
      <c r="BQ155" s="134">
        <v>72.7</v>
      </c>
      <c r="BR155" s="134">
        <v>78</v>
      </c>
      <c r="BS155" s="134">
        <v>79.8</v>
      </c>
      <c r="BT155" s="134">
        <v>85.3</v>
      </c>
      <c r="BU155" s="134">
        <v>85.9</v>
      </c>
      <c r="BV155" s="134">
        <v>91.7</v>
      </c>
      <c r="BW155" s="134">
        <v>92</v>
      </c>
      <c r="BX155" s="134">
        <v>92.3</v>
      </c>
      <c r="BY155" s="134">
        <v>98.8</v>
      </c>
      <c r="BZ155" s="134">
        <v>106.2</v>
      </c>
      <c r="CA155" s="134">
        <v>103.6</v>
      </c>
      <c r="CB155" s="134">
        <v>105.4</v>
      </c>
      <c r="CC155" s="134">
        <v>106</v>
      </c>
      <c r="CD155" s="134">
        <v>114.5</v>
      </c>
      <c r="CE155" s="134">
        <v>121.1</v>
      </c>
      <c r="CF155" s="134">
        <v>107.2</v>
      </c>
      <c r="CG155" s="134">
        <v>89.9</v>
      </c>
      <c r="CH155" s="134">
        <v>89.9</v>
      </c>
      <c r="CI155" s="134">
        <v>98.2</v>
      </c>
      <c r="CJ155" s="134">
        <v>99.4</v>
      </c>
      <c r="CK155" s="134">
        <v>102</v>
      </c>
      <c r="CL155" s="134">
        <v>101.8</v>
      </c>
      <c r="CM155" s="134">
        <v>94.2</v>
      </c>
      <c r="CN155" s="134">
        <v>97.8</v>
      </c>
      <c r="CO155" s="134">
        <v>96.8</v>
      </c>
      <c r="CP155" s="134">
        <v>100.2</v>
      </c>
      <c r="CQ155" s="134">
        <v>96.7</v>
      </c>
      <c r="CR155" s="134">
        <v>96.8</v>
      </c>
      <c r="CS155" s="134">
        <v>99.7</v>
      </c>
      <c r="CT155" s="134">
        <v>99.9</v>
      </c>
      <c r="CU155" s="134">
        <v>81</v>
      </c>
      <c r="CV155" s="134">
        <v>44.7</v>
      </c>
      <c r="CW155" s="134">
        <v>27.9</v>
      </c>
      <c r="CX155" s="134">
        <v>52.7</v>
      </c>
      <c r="CY155" s="134">
        <v>63.2</v>
      </c>
      <c r="CZ155" s="134">
        <v>64.900000000000006</v>
      </c>
      <c r="DA155" s="134">
        <v>59.6</v>
      </c>
      <c r="DB155" s="134">
        <v>58.9</v>
      </c>
      <c r="DC155" s="134">
        <v>60.8</v>
      </c>
      <c r="DD155" s="134">
        <v>69.3</v>
      </c>
      <c r="DE155" s="134">
        <v>76.400000000000006</v>
      </c>
      <c r="DF155" s="134">
        <v>81.599999999999994</v>
      </c>
      <c r="DG155" s="134">
        <v>90.4</v>
      </c>
      <c r="DH155" s="134">
        <v>87</v>
      </c>
      <c r="DI155" s="134">
        <v>93.9</v>
      </c>
      <c r="DJ155" s="134">
        <v>96.9</v>
      </c>
      <c r="DK155" s="134">
        <v>103.7</v>
      </c>
      <c r="DL155" s="134">
        <v>102.8</v>
      </c>
      <c r="DM155" s="134">
        <v>99.6</v>
      </c>
      <c r="DN155" s="134">
        <v>114.8</v>
      </c>
      <c r="DO155" s="134">
        <v>124.3</v>
      </c>
      <c r="DP155" s="134">
        <v>113.6</v>
      </c>
      <c r="DQ155" s="134">
        <v>119</v>
      </c>
      <c r="DR155" s="134">
        <v>135.1</v>
      </c>
      <c r="DS155" s="134">
        <v>158.5</v>
      </c>
      <c r="DT155" s="134">
        <v>178.4</v>
      </c>
      <c r="DU155" s="134">
        <v>190.4</v>
      </c>
      <c r="DV155" s="134">
        <v>205.7</v>
      </c>
      <c r="DW155" s="134">
        <v>223.4</v>
      </c>
      <c r="DX155" s="134">
        <v>195.4</v>
      </c>
      <c r="DY155" s="134">
        <v>191</v>
      </c>
      <c r="DZ155" s="134">
        <v>182.2</v>
      </c>
      <c r="EA155" s="135">
        <v>190.2</v>
      </c>
      <c r="EB155" s="136">
        <v>185.9</v>
      </c>
      <c r="EC155" s="136">
        <v>169.3</v>
      </c>
      <c r="ED155" s="134">
        <v>176.8</v>
      </c>
      <c r="EE155" s="134">
        <v>169.9</v>
      </c>
      <c r="EF155" s="137">
        <v>153.19999999999999</v>
      </c>
      <c r="EG155" s="137">
        <v>149.19999999999999</v>
      </c>
      <c r="EH155" s="137">
        <v>137.4</v>
      </c>
      <c r="EI155" s="137">
        <v>139.30000000000001</v>
      </c>
      <c r="EJ155" s="136">
        <v>152.5</v>
      </c>
      <c r="EK155" s="136">
        <v>176.1</v>
      </c>
      <c r="EL155" s="147">
        <v>183</v>
      </c>
      <c r="EM155" s="147">
        <v>174.6</v>
      </c>
      <c r="EN155" s="147">
        <v>165.5</v>
      </c>
    </row>
    <row r="156" spans="1:144" ht="15" x14ac:dyDescent="0.25">
      <c r="A156" s="132" t="s">
        <v>1741</v>
      </c>
      <c r="B156" s="132" t="s">
        <v>1742</v>
      </c>
      <c r="C156" s="133">
        <v>3.0954799999999998</v>
      </c>
      <c r="D156" s="134">
        <v>111.9</v>
      </c>
      <c r="E156" s="134">
        <v>111.5</v>
      </c>
      <c r="F156" s="134">
        <v>109.6</v>
      </c>
      <c r="G156" s="134">
        <v>108.5</v>
      </c>
      <c r="H156" s="134">
        <v>111</v>
      </c>
      <c r="I156" s="134">
        <v>114.3</v>
      </c>
      <c r="J156" s="134">
        <v>108.4</v>
      </c>
      <c r="K156" s="134">
        <v>108</v>
      </c>
      <c r="L156" s="134">
        <v>108.1</v>
      </c>
      <c r="M156" s="134">
        <v>112</v>
      </c>
      <c r="N156" s="134">
        <v>117.6</v>
      </c>
      <c r="O156" s="134">
        <v>118.4</v>
      </c>
      <c r="P156" s="134">
        <v>114.6</v>
      </c>
      <c r="Q156" s="134">
        <v>112.1</v>
      </c>
      <c r="R156" s="134">
        <v>117.1</v>
      </c>
      <c r="S156" s="134">
        <v>123.4</v>
      </c>
      <c r="T156" s="134">
        <v>126.3</v>
      </c>
      <c r="U156" s="134">
        <v>132.80000000000001</v>
      </c>
      <c r="V156" s="134">
        <v>130.1</v>
      </c>
      <c r="W156" s="134">
        <v>130.30000000000001</v>
      </c>
      <c r="X156" s="134">
        <v>132.5</v>
      </c>
      <c r="Y156" s="134">
        <v>131.80000000000001</v>
      </c>
      <c r="Z156" s="134">
        <v>131.6</v>
      </c>
      <c r="AA156" s="134">
        <v>133.1</v>
      </c>
      <c r="AB156" s="134">
        <v>130</v>
      </c>
      <c r="AC156" s="134">
        <v>131.19999999999999</v>
      </c>
      <c r="AD156" s="134">
        <v>129</v>
      </c>
      <c r="AE156" s="134">
        <v>131.6</v>
      </c>
      <c r="AF156" s="134">
        <v>130.9</v>
      </c>
      <c r="AG156" s="134">
        <v>129.6</v>
      </c>
      <c r="AH156" s="134">
        <v>125.8</v>
      </c>
      <c r="AI156" s="134">
        <v>112.7</v>
      </c>
      <c r="AJ156" s="134">
        <v>103.5</v>
      </c>
      <c r="AK156" s="134">
        <v>87.9</v>
      </c>
      <c r="AL156" s="134">
        <v>79.099999999999994</v>
      </c>
      <c r="AM156" s="134">
        <v>86.6</v>
      </c>
      <c r="AN156" s="134">
        <v>83.3</v>
      </c>
      <c r="AO156" s="134">
        <v>91.7</v>
      </c>
      <c r="AP156" s="134">
        <v>92.7</v>
      </c>
      <c r="AQ156" s="134">
        <v>86.5</v>
      </c>
      <c r="AR156" s="134">
        <v>73.099999999999994</v>
      </c>
      <c r="AS156" s="134">
        <v>71.3</v>
      </c>
      <c r="AT156" s="134">
        <v>73.8</v>
      </c>
      <c r="AU156" s="134">
        <v>74.2</v>
      </c>
      <c r="AV156" s="134">
        <v>72.3</v>
      </c>
      <c r="AW156" s="134">
        <v>57.1</v>
      </c>
      <c r="AX156" s="134">
        <v>50.3</v>
      </c>
      <c r="AY156" s="134">
        <v>54.9</v>
      </c>
      <c r="AZ156" s="134">
        <v>59.1</v>
      </c>
      <c r="BA156" s="134">
        <v>66.5</v>
      </c>
      <c r="BB156" s="134">
        <v>75</v>
      </c>
      <c r="BC156" s="134">
        <v>74.7</v>
      </c>
      <c r="BD156" s="134">
        <v>67</v>
      </c>
      <c r="BE156" s="134">
        <v>70.7</v>
      </c>
      <c r="BF156" s="134">
        <v>72.599999999999994</v>
      </c>
      <c r="BG156" s="134">
        <v>76.5</v>
      </c>
      <c r="BH156" s="134">
        <v>77.3</v>
      </c>
      <c r="BI156" s="134">
        <v>83.4</v>
      </c>
      <c r="BJ156" s="134">
        <v>85</v>
      </c>
      <c r="BK156" s="134">
        <v>84.9</v>
      </c>
      <c r="BL156" s="134">
        <v>81.5</v>
      </c>
      <c r="BM156" s="134">
        <v>81.3</v>
      </c>
      <c r="BN156" s="134">
        <v>80</v>
      </c>
      <c r="BO156" s="134">
        <v>78.8</v>
      </c>
      <c r="BP156" s="134">
        <v>80.900000000000006</v>
      </c>
      <c r="BQ156" s="134">
        <v>82.5</v>
      </c>
      <c r="BR156" s="134">
        <v>84.5</v>
      </c>
      <c r="BS156" s="134">
        <v>85.8</v>
      </c>
      <c r="BT156" s="134">
        <v>87.1</v>
      </c>
      <c r="BU156" s="134">
        <v>89.5</v>
      </c>
      <c r="BV156" s="134">
        <v>91.3</v>
      </c>
      <c r="BW156" s="134">
        <v>90.1</v>
      </c>
      <c r="BX156" s="134">
        <v>92.5</v>
      </c>
      <c r="BY156" s="134">
        <v>95.4</v>
      </c>
      <c r="BZ156" s="134">
        <v>97.5</v>
      </c>
      <c r="CA156" s="134">
        <v>96.8</v>
      </c>
      <c r="CB156" s="134">
        <v>97</v>
      </c>
      <c r="CC156" s="134">
        <v>100.8</v>
      </c>
      <c r="CD156" s="134">
        <v>104.9</v>
      </c>
      <c r="CE156" s="134">
        <v>103.1</v>
      </c>
      <c r="CF156" s="134">
        <v>93.9</v>
      </c>
      <c r="CG156" s="134">
        <v>91.2</v>
      </c>
      <c r="CH156" s="134">
        <v>94.8</v>
      </c>
      <c r="CI156" s="134">
        <v>96.7</v>
      </c>
      <c r="CJ156" s="134">
        <v>95.5</v>
      </c>
      <c r="CK156" s="134">
        <v>96.6</v>
      </c>
      <c r="CL156" s="134">
        <v>94.9</v>
      </c>
      <c r="CM156" s="134">
        <v>93.2</v>
      </c>
      <c r="CN156" s="134">
        <v>93.5</v>
      </c>
      <c r="CO156" s="134">
        <v>93.6</v>
      </c>
      <c r="CP156" s="134">
        <v>94.9</v>
      </c>
      <c r="CQ156" s="134">
        <v>93.6</v>
      </c>
      <c r="CR156" s="134">
        <v>94.1</v>
      </c>
      <c r="CS156" s="134">
        <v>96</v>
      </c>
      <c r="CT156" s="134">
        <v>91.9</v>
      </c>
      <c r="CU156" s="134">
        <v>86.5</v>
      </c>
      <c r="CV156" s="134">
        <v>76</v>
      </c>
      <c r="CW156" s="134">
        <v>62.9</v>
      </c>
      <c r="CX156" s="134">
        <v>71.599999999999994</v>
      </c>
      <c r="CY156" s="134">
        <v>79.2</v>
      </c>
      <c r="CZ156" s="134">
        <v>80.099999999999994</v>
      </c>
      <c r="DA156" s="134">
        <v>77.8</v>
      </c>
      <c r="DB156" s="134">
        <v>75.2</v>
      </c>
      <c r="DC156" s="134">
        <v>75.400000000000006</v>
      </c>
      <c r="DD156" s="134">
        <v>79.8</v>
      </c>
      <c r="DE156" s="134">
        <v>86.1</v>
      </c>
      <c r="DF156" s="134">
        <v>94.8</v>
      </c>
      <c r="DG156" s="134">
        <v>103.6</v>
      </c>
      <c r="DH156" s="134">
        <v>101</v>
      </c>
      <c r="DI156" s="134">
        <v>106.4</v>
      </c>
      <c r="DJ156" s="134">
        <v>114.5</v>
      </c>
      <c r="DK156" s="134">
        <v>121.8</v>
      </c>
      <c r="DL156" s="134">
        <v>120.7</v>
      </c>
      <c r="DM156" s="134">
        <v>118.1</v>
      </c>
      <c r="DN156" s="134">
        <v>131.69999999999999</v>
      </c>
      <c r="DO156" s="134">
        <v>141.1</v>
      </c>
      <c r="DP156" s="134">
        <v>136.1</v>
      </c>
      <c r="DQ156" s="134">
        <v>141.19999999999999</v>
      </c>
      <c r="DR156" s="134">
        <v>147.5</v>
      </c>
      <c r="DS156" s="134">
        <v>157.69999999999999</v>
      </c>
      <c r="DT156" s="134">
        <v>167.8</v>
      </c>
      <c r="DU156" s="134">
        <v>204.3</v>
      </c>
      <c r="DV156" s="134">
        <v>177.4</v>
      </c>
      <c r="DW156" s="134">
        <v>210</v>
      </c>
      <c r="DX156" s="134">
        <v>194.7</v>
      </c>
      <c r="DY156" s="134">
        <v>196</v>
      </c>
      <c r="DZ156" s="134">
        <v>188.4</v>
      </c>
      <c r="EA156" s="135">
        <v>200.5</v>
      </c>
      <c r="EB156" s="136">
        <v>184.4</v>
      </c>
      <c r="EC156" s="136">
        <v>181.4</v>
      </c>
      <c r="ED156" s="134">
        <v>183.8</v>
      </c>
      <c r="EE156" s="134">
        <v>176.5</v>
      </c>
      <c r="EF156" s="137">
        <v>171.7</v>
      </c>
      <c r="EG156" s="137">
        <v>169.5</v>
      </c>
      <c r="EH156" s="137">
        <v>169</v>
      </c>
      <c r="EI156" s="137">
        <v>170.2</v>
      </c>
      <c r="EJ156" s="136">
        <v>172.7</v>
      </c>
      <c r="EK156" s="136">
        <v>174.4</v>
      </c>
      <c r="EL156" s="147">
        <v>175.1</v>
      </c>
      <c r="EM156" s="147">
        <v>174.3</v>
      </c>
      <c r="EN156" s="147">
        <v>172</v>
      </c>
    </row>
    <row r="157" spans="1:144" ht="15" x14ac:dyDescent="0.25">
      <c r="A157" s="132" t="s">
        <v>1743</v>
      </c>
      <c r="B157" s="132" t="s">
        <v>1744</v>
      </c>
      <c r="C157" s="133">
        <v>0.86677999999999999</v>
      </c>
      <c r="D157" s="134">
        <v>118</v>
      </c>
      <c r="E157" s="134">
        <v>113.3</v>
      </c>
      <c r="F157" s="134">
        <v>99</v>
      </c>
      <c r="G157" s="134">
        <v>93.3</v>
      </c>
      <c r="H157" s="134">
        <v>104.4</v>
      </c>
      <c r="I157" s="134">
        <v>116.5</v>
      </c>
      <c r="J157" s="134">
        <v>110.5</v>
      </c>
      <c r="K157" s="134">
        <v>109.7</v>
      </c>
      <c r="L157" s="134">
        <v>110.7</v>
      </c>
      <c r="M157" s="134">
        <v>112.2</v>
      </c>
      <c r="N157" s="134">
        <v>114.4</v>
      </c>
      <c r="O157" s="134">
        <v>115.4</v>
      </c>
      <c r="P157" s="134">
        <v>106.8</v>
      </c>
      <c r="Q157" s="134">
        <v>99.6</v>
      </c>
      <c r="R157" s="134">
        <v>105.7</v>
      </c>
      <c r="S157" s="134">
        <v>113.1</v>
      </c>
      <c r="T157" s="134">
        <v>118.3</v>
      </c>
      <c r="U157" s="134">
        <v>131.6</v>
      </c>
      <c r="V157" s="134">
        <v>123.4</v>
      </c>
      <c r="W157" s="134">
        <v>124.4</v>
      </c>
      <c r="X157" s="134">
        <v>129.19999999999999</v>
      </c>
      <c r="Y157" s="134">
        <v>129.69999999999999</v>
      </c>
      <c r="Z157" s="134">
        <v>125.9</v>
      </c>
      <c r="AA157" s="134">
        <v>125.1</v>
      </c>
      <c r="AB157" s="134">
        <v>121.5</v>
      </c>
      <c r="AC157" s="134">
        <v>124</v>
      </c>
      <c r="AD157" s="134">
        <v>121.1</v>
      </c>
      <c r="AE157" s="134">
        <v>126.3</v>
      </c>
      <c r="AF157" s="134">
        <v>122.6</v>
      </c>
      <c r="AG157" s="134">
        <v>117</v>
      </c>
      <c r="AH157" s="134">
        <v>110.5</v>
      </c>
      <c r="AI157" s="134">
        <v>94</v>
      </c>
      <c r="AJ157" s="134">
        <v>84.5</v>
      </c>
      <c r="AK157" s="134">
        <v>77.099999999999994</v>
      </c>
      <c r="AL157" s="134">
        <v>63.6</v>
      </c>
      <c r="AM157" s="134">
        <v>74.3</v>
      </c>
      <c r="AN157" s="134">
        <v>72</v>
      </c>
      <c r="AO157" s="134">
        <v>80.599999999999994</v>
      </c>
      <c r="AP157" s="134">
        <v>79.8</v>
      </c>
      <c r="AQ157" s="134">
        <v>75.099999999999994</v>
      </c>
      <c r="AR157" s="134">
        <v>66.400000000000006</v>
      </c>
      <c r="AS157" s="134">
        <v>63.3</v>
      </c>
      <c r="AT157" s="134">
        <v>67.8</v>
      </c>
      <c r="AU157" s="134">
        <v>67.900000000000006</v>
      </c>
      <c r="AV157" s="134">
        <v>67</v>
      </c>
      <c r="AW157" s="134">
        <v>59.9</v>
      </c>
      <c r="AX157" s="134">
        <v>50.7</v>
      </c>
      <c r="AY157" s="134">
        <v>52.6</v>
      </c>
      <c r="AZ157" s="134">
        <v>58.5</v>
      </c>
      <c r="BA157" s="134">
        <v>61.1</v>
      </c>
      <c r="BB157" s="134">
        <v>65.099999999999994</v>
      </c>
      <c r="BC157" s="134">
        <v>64</v>
      </c>
      <c r="BD157" s="134">
        <v>57.3</v>
      </c>
      <c r="BE157" s="134">
        <v>60.3</v>
      </c>
      <c r="BF157" s="134">
        <v>63.4</v>
      </c>
      <c r="BG157" s="134">
        <v>67.3</v>
      </c>
      <c r="BH157" s="134">
        <v>69.900000000000006</v>
      </c>
      <c r="BI157" s="134">
        <v>75.2</v>
      </c>
      <c r="BJ157" s="134">
        <v>79.400000000000006</v>
      </c>
      <c r="BK157" s="134">
        <v>75.900000000000006</v>
      </c>
      <c r="BL157" s="134">
        <v>69.900000000000006</v>
      </c>
      <c r="BM157" s="134">
        <v>68.2</v>
      </c>
      <c r="BN157" s="134">
        <v>65.599999999999994</v>
      </c>
      <c r="BO157" s="134">
        <v>61.5</v>
      </c>
      <c r="BP157" s="134">
        <v>65.599999999999994</v>
      </c>
      <c r="BQ157" s="134">
        <v>69.8</v>
      </c>
      <c r="BR157" s="134">
        <v>75.400000000000006</v>
      </c>
      <c r="BS157" s="134">
        <v>81.400000000000006</v>
      </c>
      <c r="BT157" s="134">
        <v>84.9</v>
      </c>
      <c r="BU157" s="134">
        <v>85.9</v>
      </c>
      <c r="BV157" s="134">
        <v>84.5</v>
      </c>
      <c r="BW157" s="134">
        <v>81.8</v>
      </c>
      <c r="BX157" s="134">
        <v>85.7</v>
      </c>
      <c r="BY157" s="134">
        <v>93.5</v>
      </c>
      <c r="BZ157" s="134">
        <v>99.7</v>
      </c>
      <c r="CA157" s="134">
        <v>98</v>
      </c>
      <c r="CB157" s="134">
        <v>99.5</v>
      </c>
      <c r="CC157" s="134">
        <v>104</v>
      </c>
      <c r="CD157" s="134">
        <v>113.2</v>
      </c>
      <c r="CE157" s="134">
        <v>100.5</v>
      </c>
      <c r="CF157" s="134">
        <v>79.3</v>
      </c>
      <c r="CG157" s="134">
        <v>73.5</v>
      </c>
      <c r="CH157" s="134">
        <v>78.8</v>
      </c>
      <c r="CI157" s="134">
        <v>85.5</v>
      </c>
      <c r="CJ157" s="134">
        <v>87.7</v>
      </c>
      <c r="CK157" s="134">
        <v>91.2</v>
      </c>
      <c r="CL157" s="134">
        <v>80.8</v>
      </c>
      <c r="CM157" s="134">
        <v>78</v>
      </c>
      <c r="CN157" s="134">
        <v>77.7</v>
      </c>
      <c r="CO157" s="134">
        <v>75.099999999999994</v>
      </c>
      <c r="CP157" s="134">
        <v>80.7</v>
      </c>
      <c r="CQ157" s="134">
        <v>81.599999999999994</v>
      </c>
      <c r="CR157" s="134">
        <v>88</v>
      </c>
      <c r="CS157" s="134">
        <v>90.5</v>
      </c>
      <c r="CT157" s="134">
        <v>84.1</v>
      </c>
      <c r="CU157" s="134">
        <v>72.5</v>
      </c>
      <c r="CV157" s="134">
        <v>36.799999999999997</v>
      </c>
      <c r="CW157" s="134">
        <v>28</v>
      </c>
      <c r="CX157" s="134">
        <v>53</v>
      </c>
      <c r="CY157" s="134">
        <v>66.8</v>
      </c>
      <c r="CZ157" s="134">
        <v>68.400000000000006</v>
      </c>
      <c r="DA157" s="134">
        <v>67.900000000000006</v>
      </c>
      <c r="DB157" s="134">
        <v>67.400000000000006</v>
      </c>
      <c r="DC157" s="134">
        <v>64.900000000000006</v>
      </c>
      <c r="DD157" s="134">
        <v>68.2</v>
      </c>
      <c r="DE157" s="134">
        <v>79</v>
      </c>
      <c r="DF157" s="134">
        <v>86.3</v>
      </c>
      <c r="DG157" s="134">
        <v>94.9</v>
      </c>
      <c r="DH157" s="134">
        <v>92.3</v>
      </c>
      <c r="DI157" s="134">
        <v>95.8</v>
      </c>
      <c r="DJ157" s="134">
        <v>99.2</v>
      </c>
      <c r="DK157" s="134">
        <v>109.1</v>
      </c>
      <c r="DL157" s="134">
        <v>110.6</v>
      </c>
      <c r="DM157" s="134">
        <v>104.6</v>
      </c>
      <c r="DN157" s="134">
        <v>118.8</v>
      </c>
      <c r="DO157" s="134">
        <v>127.1</v>
      </c>
      <c r="DP157" s="134">
        <v>118.4</v>
      </c>
      <c r="DQ157" s="134">
        <v>123.2</v>
      </c>
      <c r="DR157" s="134">
        <v>132.69999999999999</v>
      </c>
      <c r="DS157" s="134">
        <v>158.1</v>
      </c>
      <c r="DT157" s="134">
        <v>159.4</v>
      </c>
      <c r="DU157" s="134">
        <v>147.80000000000001</v>
      </c>
      <c r="DV157" s="134">
        <v>145.1</v>
      </c>
      <c r="DW157" s="134">
        <v>138.80000000000001</v>
      </c>
      <c r="DX157" s="134">
        <v>133.80000000000001</v>
      </c>
      <c r="DY157" s="134">
        <v>124</v>
      </c>
      <c r="DZ157" s="134">
        <v>126.7</v>
      </c>
      <c r="EA157" s="135">
        <v>131.4</v>
      </c>
      <c r="EB157" s="136">
        <v>127.3</v>
      </c>
      <c r="EC157" s="136">
        <v>120.6</v>
      </c>
      <c r="ED157" s="134">
        <v>140.5</v>
      </c>
      <c r="EE157" s="134">
        <v>144.4</v>
      </c>
      <c r="EF157" s="137">
        <v>129.80000000000001</v>
      </c>
      <c r="EG157" s="137">
        <v>125</v>
      </c>
      <c r="EH157" s="137">
        <v>116.5</v>
      </c>
      <c r="EI157" s="137">
        <v>108.9</v>
      </c>
      <c r="EJ157" s="136">
        <v>124.8</v>
      </c>
      <c r="EK157" s="136">
        <v>132.80000000000001</v>
      </c>
      <c r="EL157" s="147">
        <v>136.19999999999999</v>
      </c>
      <c r="EM157" s="147">
        <v>129</v>
      </c>
      <c r="EN157" s="147">
        <v>131.6</v>
      </c>
    </row>
    <row r="158" spans="1:144" ht="15" x14ac:dyDescent="0.25">
      <c r="A158" s="132" t="s">
        <v>1745</v>
      </c>
      <c r="B158" s="132" t="s">
        <v>1746</v>
      </c>
      <c r="C158" s="133">
        <v>0.22677</v>
      </c>
      <c r="D158" s="134">
        <v>102</v>
      </c>
      <c r="E158" s="134">
        <v>103.9</v>
      </c>
      <c r="F158" s="134">
        <v>106.1</v>
      </c>
      <c r="G158" s="134">
        <v>106.1</v>
      </c>
      <c r="H158" s="134">
        <v>105.9</v>
      </c>
      <c r="I158" s="134">
        <v>104.7</v>
      </c>
      <c r="J158" s="134">
        <v>88.7</v>
      </c>
      <c r="K158" s="134">
        <v>85.3</v>
      </c>
      <c r="L158" s="134">
        <v>101</v>
      </c>
      <c r="M158" s="134">
        <v>107.4</v>
      </c>
      <c r="N158" s="134">
        <v>103.4</v>
      </c>
      <c r="O158" s="134">
        <v>101.4</v>
      </c>
      <c r="P158" s="134">
        <v>103.5</v>
      </c>
      <c r="Q158" s="134">
        <v>103.5</v>
      </c>
      <c r="R158" s="134">
        <v>106.2</v>
      </c>
      <c r="S158" s="134">
        <v>109.1</v>
      </c>
      <c r="T158" s="134">
        <v>111.9</v>
      </c>
      <c r="U158" s="134">
        <v>119.2</v>
      </c>
      <c r="V158" s="134">
        <v>114.3</v>
      </c>
      <c r="W158" s="134">
        <v>115.9</v>
      </c>
      <c r="X158" s="134">
        <v>115.9</v>
      </c>
      <c r="Y158" s="134">
        <v>115.9</v>
      </c>
      <c r="Z158" s="134">
        <v>115.6</v>
      </c>
      <c r="AA158" s="134">
        <v>114</v>
      </c>
      <c r="AB158" s="134">
        <v>112.2</v>
      </c>
      <c r="AC158" s="134">
        <v>112</v>
      </c>
      <c r="AD158" s="134">
        <v>109.6</v>
      </c>
      <c r="AE158" s="134">
        <v>111.5</v>
      </c>
      <c r="AF158" s="134">
        <v>113.4</v>
      </c>
      <c r="AG158" s="134">
        <v>113.8</v>
      </c>
      <c r="AH158" s="134">
        <v>113.9</v>
      </c>
      <c r="AI158" s="134">
        <v>113.4</v>
      </c>
      <c r="AJ158" s="134">
        <v>102.9</v>
      </c>
      <c r="AK158" s="134">
        <v>101.9</v>
      </c>
      <c r="AL158" s="134">
        <v>86.8</v>
      </c>
      <c r="AM158" s="134">
        <v>82.1</v>
      </c>
      <c r="AN158" s="134">
        <v>83.2</v>
      </c>
      <c r="AO158" s="134">
        <v>87.1</v>
      </c>
      <c r="AP158" s="134">
        <v>88.2</v>
      </c>
      <c r="AQ158" s="134">
        <v>88.9</v>
      </c>
      <c r="AR158" s="134">
        <v>86.9</v>
      </c>
      <c r="AS158" s="134">
        <v>82.5</v>
      </c>
      <c r="AT158" s="134">
        <v>76.5</v>
      </c>
      <c r="AU158" s="134">
        <v>75.8</v>
      </c>
      <c r="AV158" s="134">
        <v>73.3</v>
      </c>
      <c r="AW158" s="134">
        <v>65.599999999999994</v>
      </c>
      <c r="AX158" s="134">
        <v>58.9</v>
      </c>
      <c r="AY158" s="134">
        <v>57.8</v>
      </c>
      <c r="AZ158" s="134">
        <v>65.400000000000006</v>
      </c>
      <c r="BA158" s="134">
        <v>67.3</v>
      </c>
      <c r="BB158" s="134">
        <v>65.400000000000006</v>
      </c>
      <c r="BC158" s="134">
        <v>64.400000000000006</v>
      </c>
      <c r="BD158" s="134">
        <v>63.1</v>
      </c>
      <c r="BE158" s="134">
        <v>64</v>
      </c>
      <c r="BF158" s="134">
        <v>64.3</v>
      </c>
      <c r="BG158" s="134">
        <v>70.900000000000006</v>
      </c>
      <c r="BH158" s="134">
        <v>69.400000000000006</v>
      </c>
      <c r="BI158" s="134">
        <v>73</v>
      </c>
      <c r="BJ158" s="134">
        <v>75.5</v>
      </c>
      <c r="BK158" s="134">
        <v>73.400000000000006</v>
      </c>
      <c r="BL158" s="134">
        <v>69.900000000000006</v>
      </c>
      <c r="BM158" s="134">
        <v>68.5</v>
      </c>
      <c r="BN158" s="134">
        <v>68.599999999999994</v>
      </c>
      <c r="BO158" s="134">
        <v>66.3</v>
      </c>
      <c r="BP158" s="134">
        <v>65.599999999999994</v>
      </c>
      <c r="BQ158" s="134">
        <v>66.099999999999994</v>
      </c>
      <c r="BR158" s="134">
        <v>67.900000000000006</v>
      </c>
      <c r="BS158" s="134">
        <v>70.2</v>
      </c>
      <c r="BT158" s="134">
        <v>79.400000000000006</v>
      </c>
      <c r="BU158" s="134">
        <v>79.400000000000006</v>
      </c>
      <c r="BV158" s="134">
        <v>77.5</v>
      </c>
      <c r="BW158" s="134">
        <v>76.599999999999994</v>
      </c>
      <c r="BX158" s="134">
        <v>76.2</v>
      </c>
      <c r="BY158" s="134">
        <v>75.7</v>
      </c>
      <c r="BZ158" s="134">
        <v>78.400000000000006</v>
      </c>
      <c r="CA158" s="134">
        <v>84.5</v>
      </c>
      <c r="CB158" s="134">
        <v>85.2</v>
      </c>
      <c r="CC158" s="134">
        <v>86.9</v>
      </c>
      <c r="CD158" s="134">
        <v>102.8</v>
      </c>
      <c r="CE158" s="134">
        <v>103.4</v>
      </c>
      <c r="CF158" s="134">
        <v>93.8</v>
      </c>
      <c r="CG158" s="134">
        <v>80.599999999999994</v>
      </c>
      <c r="CH158" s="134">
        <v>79</v>
      </c>
      <c r="CI158" s="134">
        <v>80.099999999999994</v>
      </c>
      <c r="CJ158" s="134">
        <v>80.400000000000006</v>
      </c>
      <c r="CK158" s="134">
        <v>80.7</v>
      </c>
      <c r="CL158" s="134">
        <v>77</v>
      </c>
      <c r="CM158" s="134">
        <v>78.8</v>
      </c>
      <c r="CN158" s="134">
        <v>85.7</v>
      </c>
      <c r="CO158" s="134">
        <v>84.6</v>
      </c>
      <c r="CP158" s="134">
        <v>92.2</v>
      </c>
      <c r="CQ158" s="134">
        <v>88.6</v>
      </c>
      <c r="CR158" s="134">
        <v>82.2</v>
      </c>
      <c r="CS158" s="134">
        <v>78.900000000000006</v>
      </c>
      <c r="CT158" s="134">
        <v>82.4</v>
      </c>
      <c r="CU158" s="134">
        <v>82.3</v>
      </c>
      <c r="CV158" s="134">
        <v>71.7</v>
      </c>
      <c r="CW158" s="134">
        <v>62.2</v>
      </c>
      <c r="CX158" s="134">
        <v>64.5</v>
      </c>
      <c r="CY158" s="134">
        <v>74.400000000000006</v>
      </c>
      <c r="CZ158" s="134">
        <v>72.3</v>
      </c>
      <c r="DA158" s="134">
        <v>72.7</v>
      </c>
      <c r="DB158" s="134">
        <v>67.900000000000006</v>
      </c>
      <c r="DC158" s="134">
        <v>68.5</v>
      </c>
      <c r="DD158" s="134">
        <v>82.9</v>
      </c>
      <c r="DE158" s="134">
        <v>94.8</v>
      </c>
      <c r="DF158" s="134">
        <v>101.4</v>
      </c>
      <c r="DG158" s="134">
        <v>101</v>
      </c>
      <c r="DH158" s="134">
        <v>104.7</v>
      </c>
      <c r="DI158" s="134">
        <v>107.9</v>
      </c>
      <c r="DJ158" s="134">
        <v>105.7</v>
      </c>
      <c r="DK158" s="134">
        <v>99.6</v>
      </c>
      <c r="DL158" s="134">
        <v>102.6</v>
      </c>
      <c r="DM158" s="134">
        <v>99.6</v>
      </c>
      <c r="DN158" s="134">
        <v>106.5</v>
      </c>
      <c r="DO158" s="134">
        <v>126.5</v>
      </c>
      <c r="DP158" s="134">
        <v>124.6</v>
      </c>
      <c r="DQ158" s="134">
        <v>114.6</v>
      </c>
      <c r="DR158" s="134">
        <v>125.5</v>
      </c>
      <c r="DS158" s="134">
        <v>140.69999999999999</v>
      </c>
      <c r="DT158" s="134">
        <v>143.4</v>
      </c>
      <c r="DU158" s="134">
        <v>142.19999999999999</v>
      </c>
      <c r="DV158" s="134">
        <v>136.19999999999999</v>
      </c>
      <c r="DW158" s="134">
        <v>128.6</v>
      </c>
      <c r="DX158" s="134">
        <v>120.2</v>
      </c>
      <c r="DY158" s="134">
        <v>125.8</v>
      </c>
      <c r="DZ158" s="134">
        <v>124.1</v>
      </c>
      <c r="EA158" s="135">
        <v>136.19999999999999</v>
      </c>
      <c r="EB158" s="136">
        <v>141.19999999999999</v>
      </c>
      <c r="EC158" s="136">
        <v>130.19999999999999</v>
      </c>
      <c r="ED158" s="134">
        <v>124.4</v>
      </c>
      <c r="EE158" s="134">
        <v>126.9</v>
      </c>
      <c r="EF158" s="137">
        <v>134.6</v>
      </c>
      <c r="EG158" s="137">
        <v>136.30000000000001</v>
      </c>
      <c r="EH158" s="137">
        <v>124.4</v>
      </c>
      <c r="EI158" s="137">
        <v>113.4</v>
      </c>
      <c r="EJ158" s="136">
        <v>121.8</v>
      </c>
      <c r="EK158" s="136">
        <v>127.3</v>
      </c>
      <c r="EL158" s="147">
        <v>130.1</v>
      </c>
      <c r="EM158" s="147">
        <v>127.6</v>
      </c>
      <c r="EN158" s="147">
        <v>121.2</v>
      </c>
    </row>
    <row r="159" spans="1:144" ht="15" x14ac:dyDescent="0.25">
      <c r="A159" s="132" t="s">
        <v>1747</v>
      </c>
      <c r="B159" s="132" t="s">
        <v>1748</v>
      </c>
      <c r="C159" s="133">
        <v>0.66576000000000002</v>
      </c>
      <c r="D159" s="134">
        <v>117.6</v>
      </c>
      <c r="E159" s="134">
        <v>116.7</v>
      </c>
      <c r="F159" s="134">
        <v>107.8</v>
      </c>
      <c r="G159" s="134">
        <v>101.7</v>
      </c>
      <c r="H159" s="134">
        <v>107</v>
      </c>
      <c r="I159" s="134">
        <v>114.1</v>
      </c>
      <c r="J159" s="134">
        <v>107.1</v>
      </c>
      <c r="K159" s="134">
        <v>103</v>
      </c>
      <c r="L159" s="134">
        <v>102.6</v>
      </c>
      <c r="M159" s="134">
        <v>103.5</v>
      </c>
      <c r="N159" s="134">
        <v>105.1</v>
      </c>
      <c r="O159" s="134">
        <v>106.3</v>
      </c>
      <c r="P159" s="134">
        <v>105.2</v>
      </c>
      <c r="Q159" s="134">
        <v>101.7</v>
      </c>
      <c r="R159" s="134">
        <v>104.8</v>
      </c>
      <c r="S159" s="134">
        <v>111.9</v>
      </c>
      <c r="T159" s="134">
        <v>109.8</v>
      </c>
      <c r="U159" s="134">
        <v>119.2</v>
      </c>
      <c r="V159" s="134">
        <v>115.2</v>
      </c>
      <c r="W159" s="134">
        <v>114.2</v>
      </c>
      <c r="X159" s="134">
        <v>113.8</v>
      </c>
      <c r="Y159" s="134">
        <v>113.8</v>
      </c>
      <c r="Z159" s="134">
        <v>114.1</v>
      </c>
      <c r="AA159" s="134">
        <v>113.9</v>
      </c>
      <c r="AB159" s="134">
        <v>100.3</v>
      </c>
      <c r="AC159" s="134">
        <v>109</v>
      </c>
      <c r="AD159" s="134">
        <v>109.1</v>
      </c>
      <c r="AE159" s="134">
        <v>111.1</v>
      </c>
      <c r="AF159" s="134">
        <v>108.4</v>
      </c>
      <c r="AG159" s="134">
        <v>107.4</v>
      </c>
      <c r="AH159" s="134">
        <v>103.1</v>
      </c>
      <c r="AI159" s="134">
        <v>89.8</v>
      </c>
      <c r="AJ159" s="134">
        <v>79.900000000000006</v>
      </c>
      <c r="AK159" s="134">
        <v>73.8</v>
      </c>
      <c r="AL159" s="134">
        <v>61.8</v>
      </c>
      <c r="AM159" s="134">
        <v>69.599999999999994</v>
      </c>
      <c r="AN159" s="134">
        <v>64.099999999999994</v>
      </c>
      <c r="AO159" s="134">
        <v>74.8</v>
      </c>
      <c r="AP159" s="134">
        <v>74.400000000000006</v>
      </c>
      <c r="AQ159" s="134">
        <v>66.900000000000006</v>
      </c>
      <c r="AR159" s="134">
        <v>58.9</v>
      </c>
      <c r="AS159" s="134">
        <v>51.8</v>
      </c>
      <c r="AT159" s="134">
        <v>52</v>
      </c>
      <c r="AU159" s="134">
        <v>51.5</v>
      </c>
      <c r="AV159" s="134">
        <v>46</v>
      </c>
      <c r="AW159" s="134">
        <v>36.700000000000003</v>
      </c>
      <c r="AX159" s="134">
        <v>36.1</v>
      </c>
      <c r="AY159" s="134">
        <v>38.1</v>
      </c>
      <c r="AZ159" s="134">
        <v>40.6</v>
      </c>
      <c r="BA159" s="134">
        <v>46</v>
      </c>
      <c r="BB159" s="134">
        <v>51.6</v>
      </c>
      <c r="BC159" s="134">
        <v>54.7</v>
      </c>
      <c r="BD159" s="134">
        <v>52.1</v>
      </c>
      <c r="BE159" s="134">
        <v>56.7</v>
      </c>
      <c r="BF159" s="134">
        <v>58.4</v>
      </c>
      <c r="BG159" s="134">
        <v>60.9</v>
      </c>
      <c r="BH159" s="134">
        <v>64.900000000000006</v>
      </c>
      <c r="BI159" s="134">
        <v>71.7</v>
      </c>
      <c r="BJ159" s="134">
        <v>70.3</v>
      </c>
      <c r="BK159" s="134">
        <v>68.900000000000006</v>
      </c>
      <c r="BL159" s="134">
        <v>63.5</v>
      </c>
      <c r="BM159" s="134">
        <v>64.099999999999994</v>
      </c>
      <c r="BN159" s="134">
        <v>64.900000000000006</v>
      </c>
      <c r="BO159" s="134">
        <v>61.8</v>
      </c>
      <c r="BP159" s="134">
        <v>62.9</v>
      </c>
      <c r="BQ159" s="134">
        <v>64.099999999999994</v>
      </c>
      <c r="BR159" s="134">
        <v>68.7</v>
      </c>
      <c r="BS159" s="134">
        <v>72.099999999999994</v>
      </c>
      <c r="BT159" s="134">
        <v>74.099999999999994</v>
      </c>
      <c r="BU159" s="134">
        <v>75.3</v>
      </c>
      <c r="BV159" s="134">
        <v>77.400000000000006</v>
      </c>
      <c r="BW159" s="134">
        <v>76.7</v>
      </c>
      <c r="BX159" s="134">
        <v>79.400000000000006</v>
      </c>
      <c r="BY159" s="134">
        <v>87</v>
      </c>
      <c r="BZ159" s="134">
        <v>96</v>
      </c>
      <c r="CA159" s="134">
        <v>98</v>
      </c>
      <c r="CB159" s="134">
        <v>98</v>
      </c>
      <c r="CC159" s="134">
        <v>100.1</v>
      </c>
      <c r="CD159" s="134">
        <v>110.2</v>
      </c>
      <c r="CE159" s="134">
        <v>111.5</v>
      </c>
      <c r="CF159" s="134">
        <v>92.8</v>
      </c>
      <c r="CG159" s="134">
        <v>79.3</v>
      </c>
      <c r="CH159" s="134">
        <v>88.4</v>
      </c>
      <c r="CI159" s="134">
        <v>95.8</v>
      </c>
      <c r="CJ159" s="134">
        <v>93.8</v>
      </c>
      <c r="CK159" s="134">
        <v>95</v>
      </c>
      <c r="CL159" s="134">
        <v>89.8</v>
      </c>
      <c r="CM159" s="134">
        <v>88.8</v>
      </c>
      <c r="CN159" s="134">
        <v>92.3</v>
      </c>
      <c r="CO159" s="134">
        <v>83.5</v>
      </c>
      <c r="CP159" s="134">
        <v>87.6</v>
      </c>
      <c r="CQ159" s="134">
        <v>67.5</v>
      </c>
      <c r="CR159" s="134">
        <v>57.4</v>
      </c>
      <c r="CS159" s="134">
        <v>71.599999999999994</v>
      </c>
      <c r="CT159" s="134">
        <v>73.7</v>
      </c>
      <c r="CU159" s="134">
        <v>70.400000000000006</v>
      </c>
      <c r="CV159" s="134">
        <v>49.2</v>
      </c>
      <c r="CW159" s="134">
        <v>39.6</v>
      </c>
      <c r="CX159" s="134">
        <v>55.2</v>
      </c>
      <c r="CY159" s="134">
        <v>64.099999999999994</v>
      </c>
      <c r="CZ159" s="134">
        <v>68.7</v>
      </c>
      <c r="DA159" s="134">
        <v>69.7</v>
      </c>
      <c r="DB159" s="134">
        <v>67</v>
      </c>
      <c r="DC159" s="134">
        <v>72</v>
      </c>
      <c r="DD159" s="134">
        <v>76.099999999999994</v>
      </c>
      <c r="DE159" s="134">
        <v>79.400000000000006</v>
      </c>
      <c r="DF159" s="134">
        <v>82.9</v>
      </c>
      <c r="DG159" s="134">
        <v>90.6</v>
      </c>
      <c r="DH159" s="134">
        <v>91.8</v>
      </c>
      <c r="DI159" s="134">
        <v>95.7</v>
      </c>
      <c r="DJ159" s="134">
        <v>94.5</v>
      </c>
      <c r="DK159" s="134">
        <v>103.2</v>
      </c>
      <c r="DL159" s="134">
        <v>103.3</v>
      </c>
      <c r="DM159" s="134">
        <v>106</v>
      </c>
      <c r="DN159" s="134">
        <v>119.2</v>
      </c>
      <c r="DO159" s="134">
        <v>115.5</v>
      </c>
      <c r="DP159" s="134">
        <v>104.7</v>
      </c>
      <c r="DQ159" s="134">
        <v>111.1</v>
      </c>
      <c r="DR159" s="134">
        <v>120.8</v>
      </c>
      <c r="DS159" s="134">
        <v>132</v>
      </c>
      <c r="DT159" s="134">
        <v>151.4</v>
      </c>
      <c r="DU159" s="134">
        <v>168</v>
      </c>
      <c r="DV159" s="134">
        <v>161.69999999999999</v>
      </c>
      <c r="DW159" s="134">
        <v>141.69999999999999</v>
      </c>
      <c r="DX159" s="134">
        <v>124.3</v>
      </c>
      <c r="DY159" s="134">
        <v>119</v>
      </c>
      <c r="DZ159" s="134">
        <v>112.7</v>
      </c>
      <c r="EA159" s="135">
        <v>110.7</v>
      </c>
      <c r="EB159" s="136">
        <v>102.3</v>
      </c>
      <c r="EC159" s="136">
        <v>102</v>
      </c>
      <c r="ED159" s="134">
        <v>108.3</v>
      </c>
      <c r="EE159" s="134">
        <v>120.1</v>
      </c>
      <c r="EF159" s="137">
        <v>115.3</v>
      </c>
      <c r="EG159" s="137">
        <v>119.7</v>
      </c>
      <c r="EH159" s="137">
        <v>114.8</v>
      </c>
      <c r="EI159" s="137">
        <v>117.5</v>
      </c>
      <c r="EJ159" s="136">
        <v>136.9</v>
      </c>
      <c r="EK159" s="136">
        <v>148.5</v>
      </c>
      <c r="EL159" s="147">
        <v>142.1</v>
      </c>
      <c r="EM159" s="147">
        <v>129.69999999999999</v>
      </c>
      <c r="EN159" s="147">
        <v>126.2</v>
      </c>
    </row>
    <row r="160" spans="1:144" ht="15" x14ac:dyDescent="0.25">
      <c r="A160" s="132" t="s">
        <v>1749</v>
      </c>
      <c r="B160" s="132" t="s">
        <v>1750</v>
      </c>
      <c r="C160" s="133">
        <v>0.29199000000000003</v>
      </c>
      <c r="D160" s="134">
        <v>106</v>
      </c>
      <c r="E160" s="134">
        <v>106</v>
      </c>
      <c r="F160" s="134">
        <v>110.3</v>
      </c>
      <c r="G160" s="134">
        <v>110.3</v>
      </c>
      <c r="H160" s="134">
        <v>110.3</v>
      </c>
      <c r="I160" s="134">
        <v>110.3</v>
      </c>
      <c r="J160" s="134">
        <v>110.3</v>
      </c>
      <c r="K160" s="134">
        <v>110.3</v>
      </c>
      <c r="L160" s="134">
        <v>110.3</v>
      </c>
      <c r="M160" s="134">
        <v>110.3</v>
      </c>
      <c r="N160" s="134">
        <v>110.3</v>
      </c>
      <c r="O160" s="134">
        <v>110.3</v>
      </c>
      <c r="P160" s="134">
        <v>112.1</v>
      </c>
      <c r="Q160" s="134">
        <v>112.1</v>
      </c>
      <c r="R160" s="134">
        <v>112.1</v>
      </c>
      <c r="S160" s="134">
        <v>112.1</v>
      </c>
      <c r="T160" s="134">
        <v>115.3</v>
      </c>
      <c r="U160" s="134">
        <v>115.3</v>
      </c>
      <c r="V160" s="134">
        <v>115.3</v>
      </c>
      <c r="W160" s="134">
        <v>115.3</v>
      </c>
      <c r="X160" s="134">
        <v>115.3</v>
      </c>
      <c r="Y160" s="134">
        <v>115.3</v>
      </c>
      <c r="Z160" s="134">
        <v>115.3</v>
      </c>
      <c r="AA160" s="134">
        <v>115.3</v>
      </c>
      <c r="AB160" s="134">
        <v>117</v>
      </c>
      <c r="AC160" s="134">
        <v>117</v>
      </c>
      <c r="AD160" s="134">
        <v>117</v>
      </c>
      <c r="AE160" s="134">
        <v>117</v>
      </c>
      <c r="AF160" s="134">
        <v>117</v>
      </c>
      <c r="AG160" s="134">
        <v>120</v>
      </c>
      <c r="AH160" s="134">
        <v>120</v>
      </c>
      <c r="AI160" s="134">
        <v>120</v>
      </c>
      <c r="AJ160" s="134">
        <v>120</v>
      </c>
      <c r="AK160" s="134">
        <v>120</v>
      </c>
      <c r="AL160" s="134">
        <v>120</v>
      </c>
      <c r="AM160" s="134">
        <v>120.1</v>
      </c>
      <c r="AN160" s="134">
        <v>120.8</v>
      </c>
      <c r="AO160" s="134">
        <v>120.8</v>
      </c>
      <c r="AP160" s="134">
        <v>120.8</v>
      </c>
      <c r="AQ160" s="134">
        <v>120.8</v>
      </c>
      <c r="AR160" s="134">
        <v>120.8</v>
      </c>
      <c r="AS160" s="134">
        <v>120.8</v>
      </c>
      <c r="AT160" s="134">
        <v>120.8</v>
      </c>
      <c r="AU160" s="134">
        <v>120.8</v>
      </c>
      <c r="AV160" s="134">
        <v>120.8</v>
      </c>
      <c r="AW160" s="134">
        <v>120.8</v>
      </c>
      <c r="AX160" s="134">
        <v>120.8</v>
      </c>
      <c r="AY160" s="134">
        <v>120.8</v>
      </c>
      <c r="AZ160" s="134">
        <v>120.8</v>
      </c>
      <c r="BA160" s="134">
        <v>120.8</v>
      </c>
      <c r="BB160" s="134">
        <v>120.8</v>
      </c>
      <c r="BC160" s="134">
        <v>120.8</v>
      </c>
      <c r="BD160" s="134">
        <v>114.8</v>
      </c>
      <c r="BE160" s="134">
        <v>114.8</v>
      </c>
      <c r="BF160" s="134">
        <v>114.8</v>
      </c>
      <c r="BG160" s="134">
        <v>114.8</v>
      </c>
      <c r="BH160" s="134">
        <v>114.8</v>
      </c>
      <c r="BI160" s="134">
        <v>114.8</v>
      </c>
      <c r="BJ160" s="134">
        <v>114.8</v>
      </c>
      <c r="BK160" s="134">
        <v>114.8</v>
      </c>
      <c r="BL160" s="134">
        <v>114.8</v>
      </c>
      <c r="BM160" s="134">
        <v>114</v>
      </c>
      <c r="BN160" s="134">
        <v>113.3</v>
      </c>
      <c r="BO160" s="134">
        <v>112.9</v>
      </c>
      <c r="BP160" s="134">
        <v>112.9</v>
      </c>
      <c r="BQ160" s="134">
        <v>112.9</v>
      </c>
      <c r="BR160" s="134">
        <v>112.9</v>
      </c>
      <c r="BS160" s="134">
        <v>112.9</v>
      </c>
      <c r="BT160" s="134">
        <v>112.9</v>
      </c>
      <c r="BU160" s="134">
        <v>114</v>
      </c>
      <c r="BV160" s="134">
        <v>117.3</v>
      </c>
      <c r="BW160" s="134">
        <v>117.3</v>
      </c>
      <c r="BX160" s="134">
        <v>117.3</v>
      </c>
      <c r="BY160" s="134">
        <v>117.3</v>
      </c>
      <c r="BZ160" s="134">
        <v>117.3</v>
      </c>
      <c r="CA160" s="134">
        <v>117.3</v>
      </c>
      <c r="CB160" s="134">
        <v>117.3</v>
      </c>
      <c r="CC160" s="134">
        <v>130.19999999999999</v>
      </c>
      <c r="CD160" s="134">
        <v>130.19999999999999</v>
      </c>
      <c r="CE160" s="134">
        <v>130.19999999999999</v>
      </c>
      <c r="CF160" s="134">
        <v>130.19999999999999</v>
      </c>
      <c r="CG160" s="134">
        <v>130.19999999999999</v>
      </c>
      <c r="CH160" s="134">
        <v>130.19999999999999</v>
      </c>
      <c r="CI160" s="134">
        <v>130.19999999999999</v>
      </c>
      <c r="CJ160" s="134">
        <v>130.5</v>
      </c>
      <c r="CK160" s="134">
        <v>131.5</v>
      </c>
      <c r="CL160" s="134">
        <v>131.6</v>
      </c>
      <c r="CM160" s="134">
        <v>131.6</v>
      </c>
      <c r="CN160" s="134">
        <v>131.6</v>
      </c>
      <c r="CO160" s="134">
        <v>131.6</v>
      </c>
      <c r="CP160" s="134">
        <v>131.6</v>
      </c>
      <c r="CQ160" s="134">
        <v>131.6</v>
      </c>
      <c r="CR160" s="134">
        <v>131.6</v>
      </c>
      <c r="CS160" s="134">
        <v>131.6</v>
      </c>
      <c r="CT160" s="134">
        <v>133</v>
      </c>
      <c r="CU160" s="134">
        <v>133</v>
      </c>
      <c r="CV160" s="134">
        <v>133</v>
      </c>
      <c r="CW160" s="134">
        <v>133</v>
      </c>
      <c r="CX160" s="134">
        <v>133</v>
      </c>
      <c r="CY160" s="134">
        <v>133</v>
      </c>
      <c r="CZ160" s="134">
        <v>133.5</v>
      </c>
      <c r="DA160" s="134">
        <v>134.1</v>
      </c>
      <c r="DB160" s="134">
        <v>136.1</v>
      </c>
      <c r="DC160" s="134">
        <v>136.1</v>
      </c>
      <c r="DD160" s="134">
        <v>138.69999999999999</v>
      </c>
      <c r="DE160" s="134">
        <v>139.6</v>
      </c>
      <c r="DF160" s="134">
        <v>144.30000000000001</v>
      </c>
      <c r="DG160" s="134">
        <v>151.80000000000001</v>
      </c>
      <c r="DH160" s="134">
        <v>158.9</v>
      </c>
      <c r="DI160" s="134">
        <v>162.30000000000001</v>
      </c>
      <c r="DJ160" s="134">
        <v>162.30000000000001</v>
      </c>
      <c r="DK160" s="134">
        <v>162.30000000000001</v>
      </c>
      <c r="DL160" s="134">
        <v>162.30000000000001</v>
      </c>
      <c r="DM160" s="134">
        <v>162.30000000000001</v>
      </c>
      <c r="DN160" s="134">
        <v>162.30000000000001</v>
      </c>
      <c r="DO160" s="134">
        <v>162.30000000000001</v>
      </c>
      <c r="DP160" s="134">
        <v>162.30000000000001</v>
      </c>
      <c r="DQ160" s="134">
        <v>162.30000000000001</v>
      </c>
      <c r="DR160" s="134">
        <v>162.30000000000001</v>
      </c>
      <c r="DS160" s="134">
        <v>162.30000000000001</v>
      </c>
      <c r="DT160" s="134">
        <v>171.6</v>
      </c>
      <c r="DU160" s="134">
        <v>171.6</v>
      </c>
      <c r="DV160" s="134">
        <v>171.6</v>
      </c>
      <c r="DW160" s="134">
        <v>171.6</v>
      </c>
      <c r="DX160" s="134">
        <v>183.6</v>
      </c>
      <c r="DY160" s="134">
        <v>183.6</v>
      </c>
      <c r="DZ160" s="134">
        <v>183.6</v>
      </c>
      <c r="EA160" s="135">
        <v>183.6</v>
      </c>
      <c r="EB160" s="136">
        <v>183.6</v>
      </c>
      <c r="EC160" s="136">
        <v>183.6</v>
      </c>
      <c r="ED160" s="134">
        <v>183.6</v>
      </c>
      <c r="EE160" s="134">
        <v>183.6</v>
      </c>
      <c r="EF160" s="137">
        <v>183.6</v>
      </c>
      <c r="EG160" s="137">
        <v>190.2</v>
      </c>
      <c r="EH160" s="137">
        <v>190.2</v>
      </c>
      <c r="EI160" s="137">
        <v>190.2</v>
      </c>
      <c r="EJ160" s="136">
        <v>190.2</v>
      </c>
      <c r="EK160" s="136">
        <v>190.2</v>
      </c>
      <c r="EL160" s="147">
        <v>190.2</v>
      </c>
      <c r="EM160" s="147">
        <v>190.2</v>
      </c>
      <c r="EN160" s="147">
        <v>190.2</v>
      </c>
    </row>
    <row r="161" spans="1:144" ht="15" x14ac:dyDescent="0.25">
      <c r="A161" s="132" t="s">
        <v>1751</v>
      </c>
      <c r="B161" s="132" t="s">
        <v>1752</v>
      </c>
      <c r="C161" s="133">
        <v>4.6629999999999998E-2</v>
      </c>
      <c r="D161" s="134">
        <v>101.4</v>
      </c>
      <c r="E161" s="134">
        <v>102</v>
      </c>
      <c r="F161" s="134">
        <v>102</v>
      </c>
      <c r="G161" s="134">
        <v>99.5</v>
      </c>
      <c r="H161" s="134">
        <v>98.7</v>
      </c>
      <c r="I161" s="134">
        <v>98.4</v>
      </c>
      <c r="J161" s="134">
        <v>98.4</v>
      </c>
      <c r="K161" s="134">
        <v>98.4</v>
      </c>
      <c r="L161" s="134">
        <v>98.4</v>
      </c>
      <c r="M161" s="134">
        <v>98.4</v>
      </c>
      <c r="N161" s="134">
        <v>98.4</v>
      </c>
      <c r="O161" s="134">
        <v>98.4</v>
      </c>
      <c r="P161" s="134">
        <v>89.4</v>
      </c>
      <c r="Q161" s="134">
        <v>89.4</v>
      </c>
      <c r="R161" s="134">
        <v>89.4</v>
      </c>
      <c r="S161" s="134">
        <v>92.3</v>
      </c>
      <c r="T161" s="134">
        <v>92.6</v>
      </c>
      <c r="U161" s="134">
        <v>94.6</v>
      </c>
      <c r="V161" s="134">
        <v>94.3</v>
      </c>
      <c r="W161" s="134">
        <v>95.2</v>
      </c>
      <c r="X161" s="134">
        <v>95.4</v>
      </c>
      <c r="Y161" s="134">
        <v>93.6</v>
      </c>
      <c r="Z161" s="134">
        <v>93.8</v>
      </c>
      <c r="AA161" s="134">
        <v>94</v>
      </c>
      <c r="AB161" s="134">
        <v>96.9</v>
      </c>
      <c r="AC161" s="134">
        <v>98</v>
      </c>
      <c r="AD161" s="134">
        <v>97.3</v>
      </c>
      <c r="AE161" s="134">
        <v>95.7</v>
      </c>
      <c r="AF161" s="134">
        <v>96</v>
      </c>
      <c r="AG161" s="134">
        <v>96</v>
      </c>
      <c r="AH161" s="134">
        <v>95.3</v>
      </c>
      <c r="AI161" s="134">
        <v>92.5</v>
      </c>
      <c r="AJ161" s="134">
        <v>91.6</v>
      </c>
      <c r="AK161" s="134">
        <v>91.5</v>
      </c>
      <c r="AL161" s="134">
        <v>91</v>
      </c>
      <c r="AM161" s="134">
        <v>89.9</v>
      </c>
      <c r="AN161" s="134">
        <v>88.7</v>
      </c>
      <c r="AO161" s="134">
        <v>88.6</v>
      </c>
      <c r="AP161" s="134">
        <v>87.3</v>
      </c>
      <c r="AQ161" s="134">
        <v>87.6</v>
      </c>
      <c r="AR161" s="134">
        <v>88.7</v>
      </c>
      <c r="AS161" s="134">
        <v>89.1</v>
      </c>
      <c r="AT161" s="134">
        <v>87.9</v>
      </c>
      <c r="AU161" s="134">
        <v>75</v>
      </c>
      <c r="AV161" s="134">
        <v>63.3</v>
      </c>
      <c r="AW161" s="134">
        <v>58.8</v>
      </c>
      <c r="AX161" s="134">
        <v>61.2</v>
      </c>
      <c r="AY161" s="134">
        <v>63.4</v>
      </c>
      <c r="AZ161" s="134">
        <v>68.5</v>
      </c>
      <c r="BA161" s="134">
        <v>73</v>
      </c>
      <c r="BB161" s="134">
        <v>79.8</v>
      </c>
      <c r="BC161" s="134">
        <v>88.8</v>
      </c>
      <c r="BD161" s="134">
        <v>96.1</v>
      </c>
      <c r="BE161" s="134">
        <v>95.9</v>
      </c>
      <c r="BF161" s="134">
        <v>104.4</v>
      </c>
      <c r="BG161" s="134">
        <v>105.6</v>
      </c>
      <c r="BH161" s="134">
        <v>105.9</v>
      </c>
      <c r="BI161" s="134">
        <v>100</v>
      </c>
      <c r="BJ161" s="134">
        <v>99.4</v>
      </c>
      <c r="BK161" s="134">
        <v>98</v>
      </c>
      <c r="BL161" s="134">
        <v>101.3</v>
      </c>
      <c r="BM161" s="134">
        <v>107.3</v>
      </c>
      <c r="BN161" s="134">
        <v>110.5</v>
      </c>
      <c r="BO161" s="134">
        <v>114.2</v>
      </c>
      <c r="BP161" s="134">
        <v>112.4</v>
      </c>
      <c r="BQ161" s="134">
        <v>112.5</v>
      </c>
      <c r="BR161" s="134">
        <v>121.3</v>
      </c>
      <c r="BS161" s="134">
        <v>125.6</v>
      </c>
      <c r="BT161" s="134">
        <v>123.3</v>
      </c>
      <c r="BU161" s="134">
        <v>120.6</v>
      </c>
      <c r="BV161" s="134">
        <v>122</v>
      </c>
      <c r="BW161" s="134">
        <v>134.80000000000001</v>
      </c>
      <c r="BX161" s="134">
        <v>142</v>
      </c>
      <c r="BY161" s="134">
        <v>145.9</v>
      </c>
      <c r="BZ161" s="134">
        <v>148</v>
      </c>
      <c r="CA161" s="134">
        <v>155.6</v>
      </c>
      <c r="CB161" s="134">
        <v>160</v>
      </c>
      <c r="CC161" s="134">
        <v>156.1</v>
      </c>
      <c r="CD161" s="134">
        <v>157.19999999999999</v>
      </c>
      <c r="CE161" s="134">
        <v>152</v>
      </c>
      <c r="CF161" s="134">
        <v>140.9</v>
      </c>
      <c r="CG161" s="134">
        <v>142.30000000000001</v>
      </c>
      <c r="CH161" s="134">
        <v>145.80000000000001</v>
      </c>
      <c r="CI161" s="134">
        <v>150</v>
      </c>
      <c r="CJ161" s="134">
        <v>145.9</v>
      </c>
      <c r="CK161" s="134">
        <v>145.69999999999999</v>
      </c>
      <c r="CL161" s="134">
        <v>146.19999999999999</v>
      </c>
      <c r="CM161" s="134">
        <v>140.6</v>
      </c>
      <c r="CN161" s="134">
        <v>137.19999999999999</v>
      </c>
      <c r="CO161" s="134">
        <v>135</v>
      </c>
      <c r="CP161" s="134">
        <v>135.69999999999999</v>
      </c>
      <c r="CQ161" s="134">
        <v>132.4</v>
      </c>
      <c r="CR161" s="134">
        <v>101.2</v>
      </c>
      <c r="CS161" s="134">
        <v>101.1</v>
      </c>
      <c r="CT161" s="134">
        <v>107.2</v>
      </c>
      <c r="CU161" s="134">
        <v>114.8</v>
      </c>
      <c r="CV161" s="134">
        <v>118</v>
      </c>
      <c r="CW161" s="134">
        <v>115.2</v>
      </c>
      <c r="CX161" s="134">
        <v>105.7</v>
      </c>
      <c r="CY161" s="134">
        <v>106.4</v>
      </c>
      <c r="CZ161" s="134">
        <v>119.5</v>
      </c>
      <c r="DA161" s="134">
        <v>129.19999999999999</v>
      </c>
      <c r="DB161" s="134">
        <v>134.9</v>
      </c>
      <c r="DC161" s="134">
        <v>144.30000000000001</v>
      </c>
      <c r="DD161" s="134">
        <v>144.5</v>
      </c>
      <c r="DE161" s="134">
        <v>146.9</v>
      </c>
      <c r="DF161" s="134">
        <v>156</v>
      </c>
      <c r="DG161" s="134">
        <v>167.8</v>
      </c>
      <c r="DH161" s="134">
        <v>174.4</v>
      </c>
      <c r="DI161" s="134">
        <v>178.8</v>
      </c>
      <c r="DJ161" s="134">
        <v>178.4</v>
      </c>
      <c r="DK161" s="134">
        <v>184.4</v>
      </c>
      <c r="DL161" s="134">
        <v>205.5</v>
      </c>
      <c r="DM161" s="134">
        <v>219.9</v>
      </c>
      <c r="DN161" s="134">
        <v>242.2</v>
      </c>
      <c r="DO161" s="134">
        <v>277.10000000000002</v>
      </c>
      <c r="DP161" s="134">
        <v>271</v>
      </c>
      <c r="DQ161" s="134">
        <v>239.2</v>
      </c>
      <c r="DR161" s="134">
        <v>224.8</v>
      </c>
      <c r="DS161" s="134">
        <v>244.9</v>
      </c>
      <c r="DT161" s="134">
        <v>271.89999999999998</v>
      </c>
      <c r="DU161" s="134">
        <v>341.4</v>
      </c>
      <c r="DV161" s="134">
        <v>339.3</v>
      </c>
      <c r="DW161" s="134">
        <v>325.8</v>
      </c>
      <c r="DX161" s="134">
        <v>304.8</v>
      </c>
      <c r="DY161" s="134">
        <v>271.89999999999998</v>
      </c>
      <c r="DZ161" s="134">
        <v>270.2</v>
      </c>
      <c r="EA161" s="135">
        <v>285</v>
      </c>
      <c r="EB161" s="136">
        <v>286.10000000000002</v>
      </c>
      <c r="EC161" s="136">
        <v>273.3</v>
      </c>
      <c r="ED161" s="134">
        <v>269.8</v>
      </c>
      <c r="EE161" s="134">
        <v>270</v>
      </c>
      <c r="EF161" s="137">
        <v>252.1</v>
      </c>
      <c r="EG161" s="137">
        <v>227.7</v>
      </c>
      <c r="EH161" s="137">
        <v>198.8</v>
      </c>
      <c r="EI161" s="137">
        <v>182.3</v>
      </c>
      <c r="EJ161" s="136">
        <v>182.8</v>
      </c>
      <c r="EK161" s="136">
        <v>200.2</v>
      </c>
      <c r="EL161" s="147">
        <v>211.7</v>
      </c>
      <c r="EM161" s="147">
        <v>215.6</v>
      </c>
      <c r="EN161" s="147">
        <v>209.8</v>
      </c>
    </row>
    <row r="162" spans="1:144" ht="15" x14ac:dyDescent="0.25">
      <c r="A162" s="132" t="s">
        <v>1753</v>
      </c>
      <c r="B162" s="132" t="s">
        <v>1754</v>
      </c>
      <c r="C162" s="133">
        <v>3.0640900000000002</v>
      </c>
      <c r="D162" s="134">
        <v>97.4</v>
      </c>
      <c r="E162" s="134">
        <v>100.8</v>
      </c>
      <c r="F162" s="134">
        <v>102.5</v>
      </c>
      <c r="G162" s="134">
        <v>101.8</v>
      </c>
      <c r="H162" s="134">
        <v>98.5</v>
      </c>
      <c r="I162" s="134">
        <v>97.4</v>
      </c>
      <c r="J162" s="134">
        <v>101.4</v>
      </c>
      <c r="K162" s="134">
        <v>101.6</v>
      </c>
      <c r="L162" s="134">
        <v>101.3</v>
      </c>
      <c r="M162" s="134">
        <v>104.5</v>
      </c>
      <c r="N162" s="134">
        <v>100.6</v>
      </c>
      <c r="O162" s="134">
        <v>98.2</v>
      </c>
      <c r="P162" s="134">
        <v>101.1</v>
      </c>
      <c r="Q162" s="134">
        <v>101</v>
      </c>
      <c r="R162" s="134">
        <v>101.5</v>
      </c>
      <c r="S162" s="134">
        <v>102.3</v>
      </c>
      <c r="T162" s="134">
        <v>103.1</v>
      </c>
      <c r="U162" s="134">
        <v>104.6</v>
      </c>
      <c r="V162" s="134">
        <v>103.3</v>
      </c>
      <c r="W162" s="134">
        <v>103.1</v>
      </c>
      <c r="X162" s="134">
        <v>105.6</v>
      </c>
      <c r="Y162" s="134">
        <v>105.8</v>
      </c>
      <c r="Z162" s="134">
        <v>105.9</v>
      </c>
      <c r="AA162" s="134">
        <v>106.4</v>
      </c>
      <c r="AB162" s="134">
        <v>106</v>
      </c>
      <c r="AC162" s="134">
        <v>102.7</v>
      </c>
      <c r="AD162" s="134">
        <v>101.9</v>
      </c>
      <c r="AE162" s="134">
        <v>102.7</v>
      </c>
      <c r="AF162" s="134">
        <v>106.1</v>
      </c>
      <c r="AG162" s="134">
        <v>104.9</v>
      </c>
      <c r="AH162" s="134">
        <v>104.3</v>
      </c>
      <c r="AI162" s="134">
        <v>106.5</v>
      </c>
      <c r="AJ162" s="134">
        <v>108.4</v>
      </c>
      <c r="AK162" s="134">
        <v>109.1</v>
      </c>
      <c r="AL162" s="134">
        <v>107.8</v>
      </c>
      <c r="AM162" s="134">
        <v>107.5</v>
      </c>
      <c r="AN162" s="134">
        <v>108</v>
      </c>
      <c r="AO162" s="134">
        <v>106.1</v>
      </c>
      <c r="AP162" s="134">
        <v>105.9</v>
      </c>
      <c r="AQ162" s="134">
        <v>106.5</v>
      </c>
      <c r="AR162" s="134">
        <v>105.4</v>
      </c>
      <c r="AS162" s="134">
        <v>106.3</v>
      </c>
      <c r="AT162" s="134">
        <v>103.1</v>
      </c>
      <c r="AU162" s="134">
        <v>104.5</v>
      </c>
      <c r="AV162" s="134">
        <v>104.9</v>
      </c>
      <c r="AW162" s="134">
        <v>105.9</v>
      </c>
      <c r="AX162" s="134">
        <v>103.5</v>
      </c>
      <c r="AY162" s="134">
        <v>102.9</v>
      </c>
      <c r="AZ162" s="134">
        <v>101.1</v>
      </c>
      <c r="BA162" s="134">
        <v>102.2</v>
      </c>
      <c r="BB162" s="134">
        <v>102.8</v>
      </c>
      <c r="BC162" s="134">
        <v>102.7</v>
      </c>
      <c r="BD162" s="134">
        <v>103.2</v>
      </c>
      <c r="BE162" s="134">
        <v>103.8</v>
      </c>
      <c r="BF162" s="134">
        <v>103.9</v>
      </c>
      <c r="BG162" s="134">
        <v>105.9</v>
      </c>
      <c r="BH162" s="134">
        <v>106.2</v>
      </c>
      <c r="BI162" s="134">
        <v>107.9</v>
      </c>
      <c r="BJ162" s="134">
        <v>107.4</v>
      </c>
      <c r="BK162" s="134">
        <v>102.7</v>
      </c>
      <c r="BL162" s="134">
        <v>103.3</v>
      </c>
      <c r="BM162" s="134">
        <v>102.8</v>
      </c>
      <c r="BN162" s="134">
        <v>102</v>
      </c>
      <c r="BO162" s="134">
        <v>102</v>
      </c>
      <c r="BP162" s="134">
        <v>100.6</v>
      </c>
      <c r="BQ162" s="134">
        <v>106.1</v>
      </c>
      <c r="BR162" s="134">
        <v>106.1</v>
      </c>
      <c r="BS162" s="134">
        <v>102.7</v>
      </c>
      <c r="BT162" s="134">
        <v>102.4</v>
      </c>
      <c r="BU162" s="134">
        <v>105</v>
      </c>
      <c r="BV162" s="134">
        <v>105.4</v>
      </c>
      <c r="BW162" s="134">
        <v>105.4</v>
      </c>
      <c r="BX162" s="134">
        <v>104.9</v>
      </c>
      <c r="BY162" s="134">
        <v>110.7</v>
      </c>
      <c r="BZ162" s="134">
        <v>109.6</v>
      </c>
      <c r="CA162" s="134">
        <v>109.6</v>
      </c>
      <c r="CB162" s="134">
        <v>109.4</v>
      </c>
      <c r="CC162" s="134">
        <v>112.4</v>
      </c>
      <c r="CD162" s="134">
        <v>112.4</v>
      </c>
      <c r="CE162" s="134">
        <v>109.3</v>
      </c>
      <c r="CF162" s="134">
        <v>110.7</v>
      </c>
      <c r="CG162" s="134">
        <v>110.7</v>
      </c>
      <c r="CH162" s="134">
        <v>108.2</v>
      </c>
      <c r="CI162" s="134">
        <v>107.3</v>
      </c>
      <c r="CJ162" s="134">
        <v>107.3</v>
      </c>
      <c r="CK162" s="134">
        <v>110.7</v>
      </c>
      <c r="CL162" s="134">
        <v>108.3</v>
      </c>
      <c r="CM162" s="134">
        <v>108.3</v>
      </c>
      <c r="CN162" s="134">
        <v>110.7</v>
      </c>
      <c r="CO162" s="134">
        <v>110</v>
      </c>
      <c r="CP162" s="134">
        <v>110</v>
      </c>
      <c r="CQ162" s="134">
        <v>110</v>
      </c>
      <c r="CR162" s="134">
        <v>117.9</v>
      </c>
      <c r="CS162" s="134">
        <v>117.9</v>
      </c>
      <c r="CT162" s="134">
        <v>116.6</v>
      </c>
      <c r="CU162" s="134">
        <v>113.9</v>
      </c>
      <c r="CV162" s="134">
        <v>113.9</v>
      </c>
      <c r="CW162" s="134">
        <v>105</v>
      </c>
      <c r="CX162" s="134">
        <v>101</v>
      </c>
      <c r="CY162" s="134">
        <v>101</v>
      </c>
      <c r="CZ162" s="134">
        <v>103.4</v>
      </c>
      <c r="DA162" s="134">
        <v>105.3</v>
      </c>
      <c r="DB162" s="134">
        <v>105.3</v>
      </c>
      <c r="DC162" s="134">
        <v>117.4</v>
      </c>
      <c r="DD162" s="134">
        <v>116.9</v>
      </c>
      <c r="DE162" s="134">
        <v>116.9</v>
      </c>
      <c r="DF162" s="134">
        <v>117.6</v>
      </c>
      <c r="DG162" s="134">
        <v>111.1</v>
      </c>
      <c r="DH162" s="134">
        <v>111.1</v>
      </c>
      <c r="DI162" s="134">
        <v>105.2</v>
      </c>
      <c r="DJ162" s="134">
        <v>98.2</v>
      </c>
      <c r="DK162" s="134">
        <v>98.2</v>
      </c>
      <c r="DL162" s="134">
        <v>106.4</v>
      </c>
      <c r="DM162" s="134">
        <v>116.7</v>
      </c>
      <c r="DN162" s="134">
        <v>116.7</v>
      </c>
      <c r="DO162" s="134">
        <v>131.5</v>
      </c>
      <c r="DP162" s="134">
        <v>135.30000000000001</v>
      </c>
      <c r="DQ162" s="134">
        <v>135.30000000000001</v>
      </c>
      <c r="DR162" s="134">
        <v>131.80000000000001</v>
      </c>
      <c r="DS162" s="134">
        <v>135.30000000000001</v>
      </c>
      <c r="DT162" s="134">
        <v>122.2</v>
      </c>
      <c r="DU162" s="134">
        <v>126.4</v>
      </c>
      <c r="DV162" s="134">
        <v>122.2</v>
      </c>
      <c r="DW162" s="134">
        <v>130</v>
      </c>
      <c r="DX162" s="134">
        <v>136.5</v>
      </c>
      <c r="DY162" s="134">
        <v>140.6</v>
      </c>
      <c r="DZ162" s="134">
        <v>140.6</v>
      </c>
      <c r="EA162" s="135">
        <v>144</v>
      </c>
      <c r="EB162" s="136">
        <v>157.69999999999999</v>
      </c>
      <c r="EC162" s="136">
        <v>157.69999999999999</v>
      </c>
      <c r="ED162" s="134">
        <v>152.4</v>
      </c>
      <c r="EE162" s="134">
        <v>148.4</v>
      </c>
      <c r="EF162" s="137">
        <v>146.80000000000001</v>
      </c>
      <c r="EG162" s="137">
        <v>138.4</v>
      </c>
      <c r="EH162" s="137">
        <v>134.5</v>
      </c>
      <c r="EI162" s="137">
        <v>133.9</v>
      </c>
      <c r="EJ162" s="136">
        <v>136.30000000000001</v>
      </c>
      <c r="EK162" s="136">
        <v>137</v>
      </c>
      <c r="EL162" s="147">
        <v>142.5</v>
      </c>
      <c r="EM162" s="147">
        <v>149.5</v>
      </c>
      <c r="EN162" s="147">
        <v>151.5</v>
      </c>
    </row>
    <row r="163" spans="1:144" ht="15" x14ac:dyDescent="0.25">
      <c r="A163" s="132" t="s">
        <v>1755</v>
      </c>
      <c r="B163" s="132" t="s">
        <v>1756</v>
      </c>
      <c r="C163" s="133">
        <v>3.0640900000000002</v>
      </c>
      <c r="D163" s="134">
        <v>97.4</v>
      </c>
      <c r="E163" s="134">
        <v>100.8</v>
      </c>
      <c r="F163" s="134">
        <v>102.5</v>
      </c>
      <c r="G163" s="134">
        <v>101.8</v>
      </c>
      <c r="H163" s="134">
        <v>98.5</v>
      </c>
      <c r="I163" s="134">
        <v>97.4</v>
      </c>
      <c r="J163" s="134">
        <v>101.4</v>
      </c>
      <c r="K163" s="134">
        <v>101.6</v>
      </c>
      <c r="L163" s="134">
        <v>101.3</v>
      </c>
      <c r="M163" s="134">
        <v>104.5</v>
      </c>
      <c r="N163" s="134">
        <v>100.6</v>
      </c>
      <c r="O163" s="134">
        <v>98.2</v>
      </c>
      <c r="P163" s="134">
        <v>101.1</v>
      </c>
      <c r="Q163" s="134">
        <v>101</v>
      </c>
      <c r="R163" s="134">
        <v>101.5</v>
      </c>
      <c r="S163" s="134">
        <v>102.3</v>
      </c>
      <c r="T163" s="134">
        <v>103.1</v>
      </c>
      <c r="U163" s="134">
        <v>104.6</v>
      </c>
      <c r="V163" s="134">
        <v>103.3</v>
      </c>
      <c r="W163" s="134">
        <v>103.1</v>
      </c>
      <c r="X163" s="134">
        <v>105.6</v>
      </c>
      <c r="Y163" s="134">
        <v>105.8</v>
      </c>
      <c r="Z163" s="134">
        <v>105.9</v>
      </c>
      <c r="AA163" s="134">
        <v>106.4</v>
      </c>
      <c r="AB163" s="134">
        <v>106</v>
      </c>
      <c r="AC163" s="134">
        <v>102.7</v>
      </c>
      <c r="AD163" s="134">
        <v>101.9</v>
      </c>
      <c r="AE163" s="134">
        <v>102.7</v>
      </c>
      <c r="AF163" s="134">
        <v>106.1</v>
      </c>
      <c r="AG163" s="134">
        <v>104.9</v>
      </c>
      <c r="AH163" s="134">
        <v>104.3</v>
      </c>
      <c r="AI163" s="134">
        <v>106.5</v>
      </c>
      <c r="AJ163" s="134">
        <v>108.4</v>
      </c>
      <c r="AK163" s="134">
        <v>109.1</v>
      </c>
      <c r="AL163" s="134">
        <v>107.8</v>
      </c>
      <c r="AM163" s="134">
        <v>107.5</v>
      </c>
      <c r="AN163" s="134">
        <v>108</v>
      </c>
      <c r="AO163" s="134">
        <v>106.1</v>
      </c>
      <c r="AP163" s="134">
        <v>105.9</v>
      </c>
      <c r="AQ163" s="134">
        <v>106.5</v>
      </c>
      <c r="AR163" s="134">
        <v>105.4</v>
      </c>
      <c r="AS163" s="134">
        <v>106.3</v>
      </c>
      <c r="AT163" s="134">
        <v>103.1</v>
      </c>
      <c r="AU163" s="134">
        <v>104.5</v>
      </c>
      <c r="AV163" s="134">
        <v>104.9</v>
      </c>
      <c r="AW163" s="134">
        <v>105.9</v>
      </c>
      <c r="AX163" s="134">
        <v>103.5</v>
      </c>
      <c r="AY163" s="134">
        <v>102.9</v>
      </c>
      <c r="AZ163" s="134">
        <v>101.1</v>
      </c>
      <c r="BA163" s="134">
        <v>102.2</v>
      </c>
      <c r="BB163" s="134">
        <v>102.8</v>
      </c>
      <c r="BC163" s="134">
        <v>102.7</v>
      </c>
      <c r="BD163" s="134">
        <v>103.2</v>
      </c>
      <c r="BE163" s="134">
        <v>103.8</v>
      </c>
      <c r="BF163" s="134">
        <v>103.9</v>
      </c>
      <c r="BG163" s="134">
        <v>105.9</v>
      </c>
      <c r="BH163" s="134">
        <v>106.2</v>
      </c>
      <c r="BI163" s="134">
        <v>107.9</v>
      </c>
      <c r="BJ163" s="134">
        <v>107.4</v>
      </c>
      <c r="BK163" s="134">
        <v>102.7</v>
      </c>
      <c r="BL163" s="134">
        <v>103.3</v>
      </c>
      <c r="BM163" s="134">
        <v>102.8</v>
      </c>
      <c r="BN163" s="134">
        <v>102</v>
      </c>
      <c r="BO163" s="134">
        <v>102</v>
      </c>
      <c r="BP163" s="134">
        <v>100.6</v>
      </c>
      <c r="BQ163" s="134">
        <v>106.1</v>
      </c>
      <c r="BR163" s="134">
        <v>106.1</v>
      </c>
      <c r="BS163" s="134">
        <v>102.7</v>
      </c>
      <c r="BT163" s="134">
        <v>102.4</v>
      </c>
      <c r="BU163" s="134">
        <v>105</v>
      </c>
      <c r="BV163" s="134">
        <v>105.4</v>
      </c>
      <c r="BW163" s="134">
        <v>105.4</v>
      </c>
      <c r="BX163" s="134">
        <v>104.9</v>
      </c>
      <c r="BY163" s="134">
        <v>110.7</v>
      </c>
      <c r="BZ163" s="134">
        <v>109.6</v>
      </c>
      <c r="CA163" s="134">
        <v>109.6</v>
      </c>
      <c r="CB163" s="134">
        <v>109.4</v>
      </c>
      <c r="CC163" s="134">
        <v>112.4</v>
      </c>
      <c r="CD163" s="134">
        <v>112.4</v>
      </c>
      <c r="CE163" s="134">
        <v>109.3</v>
      </c>
      <c r="CF163" s="134">
        <v>110.7</v>
      </c>
      <c r="CG163" s="134">
        <v>110.7</v>
      </c>
      <c r="CH163" s="134">
        <v>108.2</v>
      </c>
      <c r="CI163" s="134">
        <v>107.3</v>
      </c>
      <c r="CJ163" s="134">
        <v>107.3</v>
      </c>
      <c r="CK163" s="134">
        <v>110.7</v>
      </c>
      <c r="CL163" s="134">
        <v>108.3</v>
      </c>
      <c r="CM163" s="134">
        <v>108.3</v>
      </c>
      <c r="CN163" s="134">
        <v>110.7</v>
      </c>
      <c r="CO163" s="134">
        <v>110</v>
      </c>
      <c r="CP163" s="134">
        <v>110</v>
      </c>
      <c r="CQ163" s="134">
        <v>110</v>
      </c>
      <c r="CR163" s="134">
        <v>117.9</v>
      </c>
      <c r="CS163" s="134">
        <v>117.9</v>
      </c>
      <c r="CT163" s="134">
        <v>116.6</v>
      </c>
      <c r="CU163" s="134">
        <v>113.9</v>
      </c>
      <c r="CV163" s="134">
        <v>113.9</v>
      </c>
      <c r="CW163" s="134">
        <v>105</v>
      </c>
      <c r="CX163" s="134">
        <v>101</v>
      </c>
      <c r="CY163" s="134">
        <v>101</v>
      </c>
      <c r="CZ163" s="134">
        <v>103.4</v>
      </c>
      <c r="DA163" s="134">
        <v>105.3</v>
      </c>
      <c r="DB163" s="134">
        <v>105.3</v>
      </c>
      <c r="DC163" s="134">
        <v>117.4</v>
      </c>
      <c r="DD163" s="134">
        <v>116.9</v>
      </c>
      <c r="DE163" s="134">
        <v>116.9</v>
      </c>
      <c r="DF163" s="134">
        <v>117.6</v>
      </c>
      <c r="DG163" s="134">
        <v>111.1</v>
      </c>
      <c r="DH163" s="134">
        <v>111.1</v>
      </c>
      <c r="DI163" s="134">
        <v>105.2</v>
      </c>
      <c r="DJ163" s="134">
        <v>98.2</v>
      </c>
      <c r="DK163" s="134">
        <v>98.2</v>
      </c>
      <c r="DL163" s="134">
        <v>106.4</v>
      </c>
      <c r="DM163" s="134">
        <v>116.7</v>
      </c>
      <c r="DN163" s="134">
        <v>116.7</v>
      </c>
      <c r="DO163" s="134">
        <v>131.5</v>
      </c>
      <c r="DP163" s="134">
        <v>135.30000000000001</v>
      </c>
      <c r="DQ163" s="134">
        <v>135.30000000000001</v>
      </c>
      <c r="DR163" s="134">
        <v>131.80000000000001</v>
      </c>
      <c r="DS163" s="134">
        <v>135.30000000000001</v>
      </c>
      <c r="DT163" s="134">
        <v>122.2</v>
      </c>
      <c r="DU163" s="134">
        <v>126.4</v>
      </c>
      <c r="DV163" s="134">
        <v>122.2</v>
      </c>
      <c r="DW163" s="134">
        <v>130</v>
      </c>
      <c r="DX163" s="134">
        <v>136.5</v>
      </c>
      <c r="DY163" s="134">
        <v>140.6</v>
      </c>
      <c r="DZ163" s="134">
        <v>140.6</v>
      </c>
      <c r="EA163" s="135">
        <v>144</v>
      </c>
      <c r="EB163" s="136">
        <v>157.69999999999999</v>
      </c>
      <c r="EC163" s="136">
        <v>157.69999999999999</v>
      </c>
      <c r="ED163" s="134">
        <v>152.4</v>
      </c>
      <c r="EE163" s="134">
        <v>148.4</v>
      </c>
      <c r="EF163" s="137">
        <v>146.80000000000001</v>
      </c>
      <c r="EG163" s="137">
        <v>138.4</v>
      </c>
      <c r="EH163" s="137">
        <v>134.5</v>
      </c>
      <c r="EI163" s="137">
        <v>133.9</v>
      </c>
      <c r="EJ163" s="136">
        <v>136.30000000000001</v>
      </c>
      <c r="EK163" s="136">
        <v>137</v>
      </c>
      <c r="EL163" s="147">
        <v>142.5</v>
      </c>
      <c r="EM163" s="147">
        <v>149.5</v>
      </c>
      <c r="EN163" s="147">
        <v>151.5</v>
      </c>
    </row>
    <row r="164" spans="1:144" ht="15" x14ac:dyDescent="0.25">
      <c r="A164" s="132" t="s">
        <v>1757</v>
      </c>
      <c r="B164" s="132" t="s">
        <v>1758</v>
      </c>
      <c r="C164" s="133">
        <v>64.230540000000005</v>
      </c>
      <c r="D164" s="134">
        <v>103.5</v>
      </c>
      <c r="E164" s="134">
        <v>104.2</v>
      </c>
      <c r="F164" s="134">
        <v>104.4</v>
      </c>
      <c r="G164" s="134">
        <v>104.9</v>
      </c>
      <c r="H164" s="134">
        <v>105.3</v>
      </c>
      <c r="I164" s="134">
        <v>105.9</v>
      </c>
      <c r="J164" s="134">
        <v>106.1</v>
      </c>
      <c r="K164" s="134">
        <v>105.6</v>
      </c>
      <c r="L164" s="134">
        <v>105.3</v>
      </c>
      <c r="M164" s="134">
        <v>105.8</v>
      </c>
      <c r="N164" s="134">
        <v>105.8</v>
      </c>
      <c r="O164" s="134">
        <v>106.2</v>
      </c>
      <c r="P164" s="134">
        <v>106.5</v>
      </c>
      <c r="Q164" s="134">
        <v>106.4</v>
      </c>
      <c r="R164" s="134">
        <v>106.8</v>
      </c>
      <c r="S164" s="134">
        <v>107.4</v>
      </c>
      <c r="T164" s="134">
        <v>108.1</v>
      </c>
      <c r="U164" s="134">
        <v>109.1</v>
      </c>
      <c r="V164" s="134">
        <v>109.2</v>
      </c>
      <c r="W164" s="134">
        <v>108.9</v>
      </c>
      <c r="X164" s="134">
        <v>109</v>
      </c>
      <c r="Y164" s="134">
        <v>109.5</v>
      </c>
      <c r="Z164" s="134">
        <v>109.9</v>
      </c>
      <c r="AA164" s="134">
        <v>110.7</v>
      </c>
      <c r="AB164" s="134">
        <v>111</v>
      </c>
      <c r="AC164" s="134">
        <v>111.3</v>
      </c>
      <c r="AD164" s="134">
        <v>111.5</v>
      </c>
      <c r="AE164" s="134">
        <v>111.8</v>
      </c>
      <c r="AF164" s="134">
        <v>112.3</v>
      </c>
      <c r="AG164" s="134">
        <v>112.2</v>
      </c>
      <c r="AH164" s="134">
        <v>112.1</v>
      </c>
      <c r="AI164" s="134">
        <v>111.3</v>
      </c>
      <c r="AJ164" s="134">
        <v>110.5</v>
      </c>
      <c r="AK164" s="134">
        <v>110.6</v>
      </c>
      <c r="AL164" s="134">
        <v>110.1</v>
      </c>
      <c r="AM164" s="134">
        <v>110</v>
      </c>
      <c r="AN164" s="134">
        <v>110.1</v>
      </c>
      <c r="AO164" s="134">
        <v>110.5</v>
      </c>
      <c r="AP164" s="134">
        <v>110.3</v>
      </c>
      <c r="AQ164" s="134">
        <v>109.9</v>
      </c>
      <c r="AR164" s="134">
        <v>109.2</v>
      </c>
      <c r="AS164" s="134">
        <v>109.2</v>
      </c>
      <c r="AT164" s="134">
        <v>109.4</v>
      </c>
      <c r="AU164" s="134">
        <v>108.8</v>
      </c>
      <c r="AV164" s="134">
        <v>108.4</v>
      </c>
      <c r="AW164" s="134">
        <v>108</v>
      </c>
      <c r="AX164" s="134">
        <v>108.3</v>
      </c>
      <c r="AY164" s="134">
        <v>108.8</v>
      </c>
      <c r="AZ164" s="134">
        <v>109.2</v>
      </c>
      <c r="BA164" s="134">
        <v>109.8</v>
      </c>
      <c r="BB164" s="134">
        <v>110</v>
      </c>
      <c r="BC164" s="134">
        <v>110.3</v>
      </c>
      <c r="BD164" s="134">
        <v>110.2</v>
      </c>
      <c r="BE164" s="134">
        <v>110.4</v>
      </c>
      <c r="BF164" s="134">
        <v>110.8</v>
      </c>
      <c r="BG164" s="134">
        <v>111</v>
      </c>
      <c r="BH164" s="134">
        <v>111.1</v>
      </c>
      <c r="BI164" s="134">
        <v>111.6</v>
      </c>
      <c r="BJ164" s="134">
        <v>111.8</v>
      </c>
      <c r="BK164" s="134">
        <v>112.3</v>
      </c>
      <c r="BL164" s="134">
        <v>112.6</v>
      </c>
      <c r="BM164" s="134">
        <v>112.6</v>
      </c>
      <c r="BN164" s="134">
        <v>112.6</v>
      </c>
      <c r="BO164" s="134">
        <v>112.6</v>
      </c>
      <c r="BP164" s="134">
        <v>112.8</v>
      </c>
      <c r="BQ164" s="134">
        <v>113.7</v>
      </c>
      <c r="BR164" s="134">
        <v>113.7</v>
      </c>
      <c r="BS164" s="134">
        <v>114</v>
      </c>
      <c r="BT164" s="134">
        <v>114.2</v>
      </c>
      <c r="BU164" s="134">
        <v>114.9</v>
      </c>
      <c r="BV164" s="134">
        <v>115.5</v>
      </c>
      <c r="BW164" s="134">
        <v>115.8</v>
      </c>
      <c r="BX164" s="134">
        <v>116.3</v>
      </c>
      <c r="BY164" s="134">
        <v>116.9</v>
      </c>
      <c r="BZ164" s="134">
        <v>117.3</v>
      </c>
      <c r="CA164" s="134">
        <v>117.7</v>
      </c>
      <c r="CB164" s="134">
        <v>117.8</v>
      </c>
      <c r="CC164" s="134">
        <v>118.4</v>
      </c>
      <c r="CD164" s="134">
        <v>118.9</v>
      </c>
      <c r="CE164" s="134">
        <v>118.8</v>
      </c>
      <c r="CF164" s="134">
        <v>118.3</v>
      </c>
      <c r="CG164" s="134">
        <v>118.1</v>
      </c>
      <c r="CH164" s="134">
        <v>118.2</v>
      </c>
      <c r="CI164" s="134">
        <v>118.3</v>
      </c>
      <c r="CJ164" s="134">
        <v>118.5</v>
      </c>
      <c r="CK164" s="134">
        <v>118.6</v>
      </c>
      <c r="CL164" s="134">
        <v>118.5</v>
      </c>
      <c r="CM164" s="134">
        <v>118</v>
      </c>
      <c r="CN164" s="134">
        <v>117.8</v>
      </c>
      <c r="CO164" s="134">
        <v>117.9</v>
      </c>
      <c r="CP164" s="134">
        <v>117.8</v>
      </c>
      <c r="CQ164" s="134">
        <v>117.8</v>
      </c>
      <c r="CR164" s="134">
        <v>118</v>
      </c>
      <c r="CS164" s="134">
        <v>118.8</v>
      </c>
      <c r="CT164" s="134">
        <v>118.8</v>
      </c>
      <c r="CU164" s="134">
        <v>118.6</v>
      </c>
      <c r="CV164" s="134">
        <v>118.7</v>
      </c>
      <c r="CW164" s="134">
        <v>118.2</v>
      </c>
      <c r="CX164" s="134">
        <v>118.6</v>
      </c>
      <c r="CY164" s="134">
        <v>118.7</v>
      </c>
      <c r="CZ164" s="134">
        <v>119.4</v>
      </c>
      <c r="DA164" s="134">
        <v>120.1</v>
      </c>
      <c r="DB164" s="134">
        <v>120.4</v>
      </c>
      <c r="DC164" s="134">
        <v>121.6</v>
      </c>
      <c r="DD164" s="134">
        <v>123.3</v>
      </c>
      <c r="DE164" s="134">
        <v>125.3</v>
      </c>
      <c r="DF164" s="134">
        <v>126</v>
      </c>
      <c r="DG164" s="134">
        <v>127.9</v>
      </c>
      <c r="DH164" s="134">
        <v>129.9</v>
      </c>
      <c r="DI164" s="134">
        <v>131.5</v>
      </c>
      <c r="DJ164" s="134">
        <v>131.6</v>
      </c>
      <c r="DK164" s="134">
        <v>132.30000000000001</v>
      </c>
      <c r="DL164" s="134">
        <v>133.19999999999999</v>
      </c>
      <c r="DM164" s="134">
        <v>134</v>
      </c>
      <c r="DN164" s="134">
        <v>135.9</v>
      </c>
      <c r="DO164" s="134">
        <v>136.6</v>
      </c>
      <c r="DP164" s="134">
        <v>136.5</v>
      </c>
      <c r="DQ164" s="134">
        <v>137.19999999999999</v>
      </c>
      <c r="DR164" s="134">
        <v>138.9</v>
      </c>
      <c r="DS164" s="134">
        <v>141.6</v>
      </c>
      <c r="DT164" s="134">
        <v>144</v>
      </c>
      <c r="DU164" s="134">
        <v>145</v>
      </c>
      <c r="DV164" s="134">
        <v>143.69999999999999</v>
      </c>
      <c r="DW164" s="134">
        <v>143.1</v>
      </c>
      <c r="DX164" s="134">
        <v>143.19999999999999</v>
      </c>
      <c r="DY164" s="134">
        <v>142.19999999999999</v>
      </c>
      <c r="DZ164" s="134">
        <v>141.9</v>
      </c>
      <c r="EA164" s="135">
        <v>141.5</v>
      </c>
      <c r="EB164" s="136">
        <v>141.1</v>
      </c>
      <c r="EC164" s="136">
        <v>141.30000000000001</v>
      </c>
      <c r="ED164" s="134">
        <v>141.6</v>
      </c>
      <c r="EE164" s="134">
        <v>141.30000000000001</v>
      </c>
      <c r="EF164" s="137">
        <v>141.4</v>
      </c>
      <c r="EG164" s="137">
        <v>140.6</v>
      </c>
      <c r="EH164" s="137">
        <v>140</v>
      </c>
      <c r="EI164" s="137">
        <v>139.6</v>
      </c>
      <c r="EJ164" s="136">
        <v>139.80000000000001</v>
      </c>
      <c r="EK164" s="136">
        <v>140.30000000000001</v>
      </c>
      <c r="EL164" s="147">
        <v>140.4</v>
      </c>
      <c r="EM164" s="147">
        <v>140.4</v>
      </c>
      <c r="EN164" s="147">
        <v>140.1</v>
      </c>
    </row>
    <row r="165" spans="1:144" ht="15" x14ac:dyDescent="0.25">
      <c r="A165" s="132" t="s">
        <v>1759</v>
      </c>
      <c r="B165" s="132" t="s">
        <v>1760</v>
      </c>
      <c r="C165" s="133">
        <v>9.1217299999999994</v>
      </c>
      <c r="D165" s="134">
        <v>105.5</v>
      </c>
      <c r="E165" s="134">
        <v>106.3</v>
      </c>
      <c r="F165" s="134">
        <v>106.8</v>
      </c>
      <c r="G165" s="134">
        <v>108.8</v>
      </c>
      <c r="H165" s="134">
        <v>111</v>
      </c>
      <c r="I165" s="134">
        <v>111.6</v>
      </c>
      <c r="J165" s="134">
        <v>109.6</v>
      </c>
      <c r="K165" s="134">
        <v>109.4</v>
      </c>
      <c r="L165" s="134">
        <v>108.7</v>
      </c>
      <c r="M165" s="134">
        <v>108.7</v>
      </c>
      <c r="N165" s="134">
        <v>108.7</v>
      </c>
      <c r="O165" s="134">
        <v>108.8</v>
      </c>
      <c r="P165" s="134">
        <v>110.7</v>
      </c>
      <c r="Q165" s="134">
        <v>111.6</v>
      </c>
      <c r="R165" s="134">
        <v>112.5</v>
      </c>
      <c r="S165" s="134">
        <v>113.1</v>
      </c>
      <c r="T165" s="134">
        <v>114</v>
      </c>
      <c r="U165" s="134">
        <v>114.9</v>
      </c>
      <c r="V165" s="134">
        <v>115.3</v>
      </c>
      <c r="W165" s="134">
        <v>115.8</v>
      </c>
      <c r="X165" s="134">
        <v>115.3</v>
      </c>
      <c r="Y165" s="134">
        <v>114.5</v>
      </c>
      <c r="Z165" s="134">
        <v>115.1</v>
      </c>
      <c r="AA165" s="134">
        <v>116.4</v>
      </c>
      <c r="AB165" s="134">
        <v>118.2</v>
      </c>
      <c r="AC165" s="134">
        <v>118</v>
      </c>
      <c r="AD165" s="134">
        <v>117.5</v>
      </c>
      <c r="AE165" s="134">
        <v>117.9</v>
      </c>
      <c r="AF165" s="134">
        <v>118.1</v>
      </c>
      <c r="AG165" s="134">
        <v>117.2</v>
      </c>
      <c r="AH165" s="134">
        <v>116.3</v>
      </c>
      <c r="AI165" s="134">
        <v>115.3</v>
      </c>
      <c r="AJ165" s="134">
        <v>114.2</v>
      </c>
      <c r="AK165" s="134">
        <v>114.5</v>
      </c>
      <c r="AL165" s="134">
        <v>113.9</v>
      </c>
      <c r="AM165" s="134">
        <v>112.8</v>
      </c>
      <c r="AN165" s="134">
        <v>113.2</v>
      </c>
      <c r="AO165" s="134">
        <v>113.1</v>
      </c>
      <c r="AP165" s="134">
        <v>113.1</v>
      </c>
      <c r="AQ165" s="134">
        <v>113.2</v>
      </c>
      <c r="AR165" s="134">
        <v>113.6</v>
      </c>
      <c r="AS165" s="134">
        <v>114.2</v>
      </c>
      <c r="AT165" s="134">
        <v>115.1</v>
      </c>
      <c r="AU165" s="134">
        <v>114.5</v>
      </c>
      <c r="AV165" s="134">
        <v>115.4</v>
      </c>
      <c r="AW165" s="134">
        <v>115.6</v>
      </c>
      <c r="AX165" s="134">
        <v>116.1</v>
      </c>
      <c r="AY165" s="134">
        <v>117.1</v>
      </c>
      <c r="AZ165" s="134">
        <v>120</v>
      </c>
      <c r="BA165" s="134">
        <v>121.4</v>
      </c>
      <c r="BB165" s="134">
        <v>122.9</v>
      </c>
      <c r="BC165" s="134">
        <v>124.3</v>
      </c>
      <c r="BD165" s="134">
        <v>125</v>
      </c>
      <c r="BE165" s="134">
        <v>125.9</v>
      </c>
      <c r="BF165" s="134">
        <v>126.7</v>
      </c>
      <c r="BG165" s="134">
        <v>127.3</v>
      </c>
      <c r="BH165" s="134">
        <v>127.7</v>
      </c>
      <c r="BI165" s="134">
        <v>128</v>
      </c>
      <c r="BJ165" s="134">
        <v>128</v>
      </c>
      <c r="BK165" s="134">
        <v>127.3</v>
      </c>
      <c r="BL165" s="134">
        <v>127.2</v>
      </c>
      <c r="BM165" s="134">
        <v>126.9</v>
      </c>
      <c r="BN165" s="134">
        <v>127.1</v>
      </c>
      <c r="BO165" s="134">
        <v>126.8</v>
      </c>
      <c r="BP165" s="134">
        <v>127.4</v>
      </c>
      <c r="BQ165" s="134">
        <v>128.4</v>
      </c>
      <c r="BR165" s="134">
        <v>128.19999999999999</v>
      </c>
      <c r="BS165" s="134">
        <v>128.1</v>
      </c>
      <c r="BT165" s="134">
        <v>127.4</v>
      </c>
      <c r="BU165" s="134">
        <v>126.8</v>
      </c>
      <c r="BV165" s="134">
        <v>126.6</v>
      </c>
      <c r="BW165" s="134">
        <v>127.9</v>
      </c>
      <c r="BX165" s="134">
        <v>127.9</v>
      </c>
      <c r="BY165" s="134">
        <v>127.2</v>
      </c>
      <c r="BZ165" s="134">
        <v>128.5</v>
      </c>
      <c r="CA165" s="134">
        <v>129</v>
      </c>
      <c r="CB165" s="134">
        <v>129.6</v>
      </c>
      <c r="CC165" s="134">
        <v>129.5</v>
      </c>
      <c r="CD165" s="134">
        <v>129.69999999999999</v>
      </c>
      <c r="CE165" s="134">
        <v>128.80000000000001</v>
      </c>
      <c r="CF165" s="134">
        <v>127.8</v>
      </c>
      <c r="CG165" s="134">
        <v>128.4</v>
      </c>
      <c r="CH165" s="134">
        <v>128.69999999999999</v>
      </c>
      <c r="CI165" s="134">
        <v>128.4</v>
      </c>
      <c r="CJ165" s="134">
        <v>129.4</v>
      </c>
      <c r="CK165" s="134">
        <v>129.9</v>
      </c>
      <c r="CL165" s="134">
        <v>130.80000000000001</v>
      </c>
      <c r="CM165" s="134">
        <v>131.30000000000001</v>
      </c>
      <c r="CN165" s="134">
        <v>132.5</v>
      </c>
      <c r="CO165" s="134">
        <v>134.1</v>
      </c>
      <c r="CP165" s="134">
        <v>134.6</v>
      </c>
      <c r="CQ165" s="134">
        <v>135.4</v>
      </c>
      <c r="CR165" s="134">
        <v>137</v>
      </c>
      <c r="CS165" s="134">
        <v>138.30000000000001</v>
      </c>
      <c r="CT165" s="134">
        <v>137</v>
      </c>
      <c r="CU165" s="134">
        <v>136.5</v>
      </c>
      <c r="CV165" s="134">
        <v>136.30000000000001</v>
      </c>
      <c r="CW165" s="134">
        <v>136.1</v>
      </c>
      <c r="CX165" s="134">
        <v>137.5</v>
      </c>
      <c r="CY165" s="134">
        <v>137.80000000000001</v>
      </c>
      <c r="CZ165" s="134">
        <v>139.80000000000001</v>
      </c>
      <c r="DA165" s="134">
        <v>140.69999999999999</v>
      </c>
      <c r="DB165" s="134">
        <v>140.5</v>
      </c>
      <c r="DC165" s="134">
        <v>142.4</v>
      </c>
      <c r="DD165" s="134">
        <v>144</v>
      </c>
      <c r="DE165" s="134">
        <v>145.19999999999999</v>
      </c>
      <c r="DF165" s="134">
        <v>146.6</v>
      </c>
      <c r="DG165" s="134">
        <v>149.80000000000001</v>
      </c>
      <c r="DH165" s="134">
        <v>154.19999999999999</v>
      </c>
      <c r="DI165" s="134">
        <v>157.30000000000001</v>
      </c>
      <c r="DJ165" s="134">
        <v>155.80000000000001</v>
      </c>
      <c r="DK165" s="134">
        <v>155.80000000000001</v>
      </c>
      <c r="DL165" s="134">
        <v>157.6</v>
      </c>
      <c r="DM165" s="134">
        <v>158.80000000000001</v>
      </c>
      <c r="DN165" s="134">
        <v>158.5</v>
      </c>
      <c r="DO165" s="134">
        <v>157.6</v>
      </c>
      <c r="DP165" s="134">
        <v>156.6</v>
      </c>
      <c r="DQ165" s="134">
        <v>156.9</v>
      </c>
      <c r="DR165" s="134">
        <v>160.5</v>
      </c>
      <c r="DS165" s="134">
        <v>164.6</v>
      </c>
      <c r="DT165" s="134">
        <v>169.1</v>
      </c>
      <c r="DU165" s="134">
        <v>170.8</v>
      </c>
      <c r="DV165" s="134">
        <v>169.6</v>
      </c>
      <c r="DW165" s="134">
        <v>167</v>
      </c>
      <c r="DX165" s="134">
        <v>166.7</v>
      </c>
      <c r="DY165" s="134">
        <v>163.30000000000001</v>
      </c>
      <c r="DZ165" s="134">
        <v>163.4</v>
      </c>
      <c r="EA165" s="135">
        <v>164.6</v>
      </c>
      <c r="EB165" s="136">
        <v>163.30000000000001</v>
      </c>
      <c r="EC165" s="136">
        <v>163.1</v>
      </c>
      <c r="ED165" s="134">
        <v>161.9</v>
      </c>
      <c r="EE165" s="134">
        <v>160.80000000000001</v>
      </c>
      <c r="EF165" s="137">
        <v>160.5</v>
      </c>
      <c r="EG165" s="137">
        <v>158.9</v>
      </c>
      <c r="EH165" s="137">
        <v>158.9</v>
      </c>
      <c r="EI165" s="137">
        <v>159.69999999999999</v>
      </c>
      <c r="EJ165" s="136">
        <v>160.69999999999999</v>
      </c>
      <c r="EK165" s="136">
        <v>160.19999999999999</v>
      </c>
      <c r="EL165" s="147">
        <v>160.80000000000001</v>
      </c>
      <c r="EM165" s="147">
        <v>161.9</v>
      </c>
      <c r="EN165" s="147">
        <v>161</v>
      </c>
    </row>
    <row r="166" spans="1:144" ht="15" x14ac:dyDescent="0.25">
      <c r="A166" s="132" t="s">
        <v>1761</v>
      </c>
      <c r="B166" s="132" t="s">
        <v>1762</v>
      </c>
      <c r="C166" s="133">
        <v>0.13405</v>
      </c>
      <c r="D166" s="134">
        <v>102.7</v>
      </c>
      <c r="E166" s="134">
        <v>104.9</v>
      </c>
      <c r="F166" s="134">
        <v>110</v>
      </c>
      <c r="G166" s="134">
        <v>115.4</v>
      </c>
      <c r="H166" s="134">
        <v>117.7</v>
      </c>
      <c r="I166" s="134">
        <v>112.8</v>
      </c>
      <c r="J166" s="134">
        <v>112.8</v>
      </c>
      <c r="K166" s="134">
        <v>112</v>
      </c>
      <c r="L166" s="134">
        <v>109.8</v>
      </c>
      <c r="M166" s="134">
        <v>111</v>
      </c>
      <c r="N166" s="134">
        <v>112</v>
      </c>
      <c r="O166" s="134">
        <v>114</v>
      </c>
      <c r="P166" s="134">
        <v>116.7</v>
      </c>
      <c r="Q166" s="134">
        <v>119.3</v>
      </c>
      <c r="R166" s="134">
        <v>120.8</v>
      </c>
      <c r="S166" s="134">
        <v>124.5</v>
      </c>
      <c r="T166" s="134">
        <v>128.9</v>
      </c>
      <c r="U166" s="134">
        <v>131.80000000000001</v>
      </c>
      <c r="V166" s="134">
        <v>128.5</v>
      </c>
      <c r="W166" s="134">
        <v>125.9</v>
      </c>
      <c r="X166" s="134">
        <v>125.7</v>
      </c>
      <c r="Y166" s="134">
        <v>124.2</v>
      </c>
      <c r="Z166" s="134">
        <v>127.3</v>
      </c>
      <c r="AA166" s="134">
        <v>129.69999999999999</v>
      </c>
      <c r="AB166" s="134">
        <v>128.30000000000001</v>
      </c>
      <c r="AC166" s="134">
        <v>126.9</v>
      </c>
      <c r="AD166" s="134">
        <v>127.1</v>
      </c>
      <c r="AE166" s="134">
        <v>129.4</v>
      </c>
      <c r="AF166" s="134">
        <v>129.4</v>
      </c>
      <c r="AG166" s="134">
        <v>126.5</v>
      </c>
      <c r="AH166" s="134">
        <v>130.6</v>
      </c>
      <c r="AI166" s="134">
        <v>131</v>
      </c>
      <c r="AJ166" s="134">
        <v>131.19999999999999</v>
      </c>
      <c r="AK166" s="134">
        <v>132.4</v>
      </c>
      <c r="AL166" s="134">
        <v>135.9</v>
      </c>
      <c r="AM166" s="134">
        <v>132.30000000000001</v>
      </c>
      <c r="AN166" s="134">
        <v>131.4</v>
      </c>
      <c r="AO166" s="134">
        <v>134.5</v>
      </c>
      <c r="AP166" s="134">
        <v>135.80000000000001</v>
      </c>
      <c r="AQ166" s="134">
        <v>138</v>
      </c>
      <c r="AR166" s="134">
        <v>137.69999999999999</v>
      </c>
      <c r="AS166" s="134">
        <v>135.5</v>
      </c>
      <c r="AT166" s="134">
        <v>136.4</v>
      </c>
      <c r="AU166" s="134">
        <v>134.4</v>
      </c>
      <c r="AV166" s="134">
        <v>133.5</v>
      </c>
      <c r="AW166" s="134">
        <v>129.80000000000001</v>
      </c>
      <c r="AX166" s="134">
        <v>126.6</v>
      </c>
      <c r="AY166" s="134">
        <v>130</v>
      </c>
      <c r="AZ166" s="134">
        <v>132.69999999999999</v>
      </c>
      <c r="BA166" s="134">
        <v>134.5</v>
      </c>
      <c r="BB166" s="134">
        <v>140.1</v>
      </c>
      <c r="BC166" s="134">
        <v>138</v>
      </c>
      <c r="BD166" s="134">
        <v>136.4</v>
      </c>
      <c r="BE166" s="134">
        <v>135.19999999999999</v>
      </c>
      <c r="BF166" s="134">
        <v>136.30000000000001</v>
      </c>
      <c r="BG166" s="134">
        <v>139.4</v>
      </c>
      <c r="BH166" s="134">
        <v>141.4</v>
      </c>
      <c r="BI166" s="134">
        <v>136.4</v>
      </c>
      <c r="BJ166" s="134">
        <v>138</v>
      </c>
      <c r="BK166" s="134">
        <v>136.30000000000001</v>
      </c>
      <c r="BL166" s="134">
        <v>136.6</v>
      </c>
      <c r="BM166" s="134">
        <v>136</v>
      </c>
      <c r="BN166" s="134">
        <v>135</v>
      </c>
      <c r="BO166" s="134">
        <v>134.1</v>
      </c>
      <c r="BP166" s="134">
        <v>132.69999999999999</v>
      </c>
      <c r="BQ166" s="134">
        <v>133</v>
      </c>
      <c r="BR166" s="134">
        <v>133</v>
      </c>
      <c r="BS166" s="134">
        <v>133</v>
      </c>
      <c r="BT166" s="134">
        <v>133.69999999999999</v>
      </c>
      <c r="BU166" s="134">
        <v>133</v>
      </c>
      <c r="BV166" s="134">
        <v>136.4</v>
      </c>
      <c r="BW166" s="134">
        <v>136.4</v>
      </c>
      <c r="BX166" s="134">
        <v>137.4</v>
      </c>
      <c r="BY166" s="134">
        <v>137</v>
      </c>
      <c r="BZ166" s="134">
        <v>137.6</v>
      </c>
      <c r="CA166" s="134">
        <v>137.6</v>
      </c>
      <c r="CB166" s="134">
        <v>137.5</v>
      </c>
      <c r="CC166" s="134">
        <v>137.69999999999999</v>
      </c>
      <c r="CD166" s="134">
        <v>138.1</v>
      </c>
      <c r="CE166" s="134">
        <v>137.1</v>
      </c>
      <c r="CF166" s="134">
        <v>136.4</v>
      </c>
      <c r="CG166" s="134">
        <v>135.30000000000001</v>
      </c>
      <c r="CH166" s="134">
        <v>134.30000000000001</v>
      </c>
      <c r="CI166" s="134">
        <v>134.19999999999999</v>
      </c>
      <c r="CJ166" s="134">
        <v>135.6</v>
      </c>
      <c r="CK166" s="134">
        <v>138.19999999999999</v>
      </c>
      <c r="CL166" s="134">
        <v>140.5</v>
      </c>
      <c r="CM166" s="134">
        <v>139</v>
      </c>
      <c r="CN166" s="134">
        <v>138.1</v>
      </c>
      <c r="CO166" s="134">
        <v>136.80000000000001</v>
      </c>
      <c r="CP166" s="134">
        <v>139.6</v>
      </c>
      <c r="CQ166" s="134">
        <v>137.6</v>
      </c>
      <c r="CR166" s="134">
        <v>135.80000000000001</v>
      </c>
      <c r="CS166" s="134">
        <v>135.80000000000001</v>
      </c>
      <c r="CT166" s="134">
        <v>136.80000000000001</v>
      </c>
      <c r="CU166" s="134">
        <v>136</v>
      </c>
      <c r="CV166" s="134">
        <v>136.19999999999999</v>
      </c>
      <c r="CW166" s="134">
        <v>133.80000000000001</v>
      </c>
      <c r="CX166" s="134">
        <v>134.80000000000001</v>
      </c>
      <c r="CY166" s="134">
        <v>135.30000000000001</v>
      </c>
      <c r="CZ166" s="134">
        <v>138.1</v>
      </c>
      <c r="DA166" s="134">
        <v>138.30000000000001</v>
      </c>
      <c r="DB166" s="134">
        <v>137.19999999999999</v>
      </c>
      <c r="DC166" s="134">
        <v>137.19999999999999</v>
      </c>
      <c r="DD166" s="134">
        <v>137.6</v>
      </c>
      <c r="DE166" s="134">
        <v>138.69999999999999</v>
      </c>
      <c r="DF166" s="134">
        <v>137.80000000000001</v>
      </c>
      <c r="DG166" s="134">
        <v>141.30000000000001</v>
      </c>
      <c r="DH166" s="134">
        <v>143.4</v>
      </c>
      <c r="DI166" s="134">
        <v>143.6</v>
      </c>
      <c r="DJ166" s="134">
        <v>144.30000000000001</v>
      </c>
      <c r="DK166" s="134">
        <v>142.19999999999999</v>
      </c>
      <c r="DL166" s="134">
        <v>142.4</v>
      </c>
      <c r="DM166" s="134">
        <v>142.69999999999999</v>
      </c>
      <c r="DN166" s="134">
        <v>142.4</v>
      </c>
      <c r="DO166" s="134">
        <v>142.6</v>
      </c>
      <c r="DP166" s="134">
        <v>143.69999999999999</v>
      </c>
      <c r="DQ166" s="134">
        <v>142.30000000000001</v>
      </c>
      <c r="DR166" s="134">
        <v>141</v>
      </c>
      <c r="DS166" s="134">
        <v>142.1</v>
      </c>
      <c r="DT166" s="134">
        <v>143.6</v>
      </c>
      <c r="DU166" s="134">
        <v>145.9</v>
      </c>
      <c r="DV166" s="134">
        <v>147.1</v>
      </c>
      <c r="DW166" s="134">
        <v>147.30000000000001</v>
      </c>
      <c r="DX166" s="134">
        <v>143.4</v>
      </c>
      <c r="DY166" s="134">
        <v>141.4</v>
      </c>
      <c r="DZ166" s="134">
        <v>141.4</v>
      </c>
      <c r="EA166" s="135">
        <v>139.4</v>
      </c>
      <c r="EB166" s="136">
        <v>142.5</v>
      </c>
      <c r="EC166" s="136">
        <v>142.69999999999999</v>
      </c>
      <c r="ED166" s="134">
        <v>142.69999999999999</v>
      </c>
      <c r="EE166" s="134">
        <v>145.5</v>
      </c>
      <c r="EF166" s="137">
        <v>146.5</v>
      </c>
      <c r="EG166" s="137">
        <v>146.19999999999999</v>
      </c>
      <c r="EH166" s="137">
        <v>145.9</v>
      </c>
      <c r="EI166" s="137">
        <v>144.6</v>
      </c>
      <c r="EJ166" s="136">
        <v>143.9</v>
      </c>
      <c r="EK166" s="136">
        <v>143.30000000000001</v>
      </c>
      <c r="EL166" s="147">
        <v>143.9</v>
      </c>
      <c r="EM166" s="147">
        <v>144.5</v>
      </c>
      <c r="EN166" s="147">
        <v>144.5</v>
      </c>
    </row>
    <row r="167" spans="1:144" ht="15" x14ac:dyDescent="0.25">
      <c r="A167" s="132" t="s">
        <v>1763</v>
      </c>
      <c r="B167" s="132" t="s">
        <v>1764</v>
      </c>
      <c r="C167" s="133">
        <v>7.4380000000000002E-2</v>
      </c>
      <c r="D167" s="134">
        <v>101.7</v>
      </c>
      <c r="E167" s="134">
        <v>104.8</v>
      </c>
      <c r="F167" s="134">
        <v>112.1</v>
      </c>
      <c r="G167" s="134">
        <v>119.6</v>
      </c>
      <c r="H167" s="134">
        <v>122.9</v>
      </c>
      <c r="I167" s="134">
        <v>115.9</v>
      </c>
      <c r="J167" s="134">
        <v>115.4</v>
      </c>
      <c r="K167" s="134">
        <v>115.1</v>
      </c>
      <c r="L167" s="134">
        <v>111.3</v>
      </c>
      <c r="M167" s="134">
        <v>113.5</v>
      </c>
      <c r="N167" s="134">
        <v>113.8</v>
      </c>
      <c r="O167" s="134">
        <v>117.4</v>
      </c>
      <c r="P167" s="134">
        <v>115.4</v>
      </c>
      <c r="Q167" s="134">
        <v>119.4</v>
      </c>
      <c r="R167" s="134">
        <v>119.7</v>
      </c>
      <c r="S167" s="134">
        <v>124.5</v>
      </c>
      <c r="T167" s="134">
        <v>130</v>
      </c>
      <c r="U167" s="134">
        <v>135.19999999999999</v>
      </c>
      <c r="V167" s="134">
        <v>128.4</v>
      </c>
      <c r="W167" s="134">
        <v>124.7</v>
      </c>
      <c r="X167" s="134">
        <v>124.9</v>
      </c>
      <c r="Y167" s="134">
        <v>125.6</v>
      </c>
      <c r="Z167" s="134">
        <v>131.5</v>
      </c>
      <c r="AA167" s="134">
        <v>134.9</v>
      </c>
      <c r="AB167" s="134">
        <v>131.30000000000001</v>
      </c>
      <c r="AC167" s="134">
        <v>126.9</v>
      </c>
      <c r="AD167" s="134">
        <v>127</v>
      </c>
      <c r="AE167" s="134">
        <v>129</v>
      </c>
      <c r="AF167" s="134">
        <v>129.5</v>
      </c>
      <c r="AG167" s="134">
        <v>124.1</v>
      </c>
      <c r="AH167" s="134">
        <v>128.9</v>
      </c>
      <c r="AI167" s="134">
        <v>130.1</v>
      </c>
      <c r="AJ167" s="134">
        <v>129.19999999999999</v>
      </c>
      <c r="AK167" s="134">
        <v>131.5</v>
      </c>
      <c r="AL167" s="134">
        <v>138</v>
      </c>
      <c r="AM167" s="134">
        <v>132.4</v>
      </c>
      <c r="AN167" s="134">
        <v>130.69999999999999</v>
      </c>
      <c r="AO167" s="134">
        <v>135.6</v>
      </c>
      <c r="AP167" s="134">
        <v>137.1</v>
      </c>
      <c r="AQ167" s="134">
        <v>139.1</v>
      </c>
      <c r="AR167" s="134">
        <v>139.5</v>
      </c>
      <c r="AS167" s="134">
        <v>136.1</v>
      </c>
      <c r="AT167" s="134">
        <v>137.4</v>
      </c>
      <c r="AU167" s="134">
        <v>133.9</v>
      </c>
      <c r="AV167" s="134">
        <v>132.5</v>
      </c>
      <c r="AW167" s="134">
        <v>125</v>
      </c>
      <c r="AX167" s="134">
        <v>119.8</v>
      </c>
      <c r="AY167" s="134">
        <v>126.2</v>
      </c>
      <c r="AZ167" s="134">
        <v>132.1</v>
      </c>
      <c r="BA167" s="134">
        <v>133.80000000000001</v>
      </c>
      <c r="BB167" s="134">
        <v>144.19999999999999</v>
      </c>
      <c r="BC167" s="134">
        <v>139.80000000000001</v>
      </c>
      <c r="BD167" s="134">
        <v>138</v>
      </c>
      <c r="BE167" s="134">
        <v>134.5</v>
      </c>
      <c r="BF167" s="134">
        <v>137.1</v>
      </c>
      <c r="BG167" s="134">
        <v>143.5</v>
      </c>
      <c r="BH167" s="134">
        <v>145.9</v>
      </c>
      <c r="BI167" s="134">
        <v>134.9</v>
      </c>
      <c r="BJ167" s="134">
        <v>136.4</v>
      </c>
      <c r="BK167" s="134">
        <v>134.9</v>
      </c>
      <c r="BL167" s="134">
        <v>135.19999999999999</v>
      </c>
      <c r="BM167" s="134">
        <v>133.80000000000001</v>
      </c>
      <c r="BN167" s="134">
        <v>131.4</v>
      </c>
      <c r="BO167" s="134">
        <v>129.80000000000001</v>
      </c>
      <c r="BP167" s="134">
        <v>128.5</v>
      </c>
      <c r="BQ167" s="134">
        <v>129.4</v>
      </c>
      <c r="BR167" s="134">
        <v>129</v>
      </c>
      <c r="BS167" s="134">
        <v>129.1</v>
      </c>
      <c r="BT167" s="134">
        <v>129.9</v>
      </c>
      <c r="BU167" s="134">
        <v>129.4</v>
      </c>
      <c r="BV167" s="134">
        <v>134.80000000000001</v>
      </c>
      <c r="BW167" s="134">
        <v>135.19999999999999</v>
      </c>
      <c r="BX167" s="134">
        <v>137</v>
      </c>
      <c r="BY167" s="134">
        <v>135.9</v>
      </c>
      <c r="BZ167" s="134">
        <v>136.9</v>
      </c>
      <c r="CA167" s="134">
        <v>137.1</v>
      </c>
      <c r="CB167" s="134">
        <v>137.4</v>
      </c>
      <c r="CC167" s="134">
        <v>136.80000000000001</v>
      </c>
      <c r="CD167" s="134">
        <v>136.5</v>
      </c>
      <c r="CE167" s="134">
        <v>134.4</v>
      </c>
      <c r="CF167" s="134">
        <v>133.1</v>
      </c>
      <c r="CG167" s="134">
        <v>130.9</v>
      </c>
      <c r="CH167" s="134">
        <v>127.7</v>
      </c>
      <c r="CI167" s="134">
        <v>127</v>
      </c>
      <c r="CJ167" s="134">
        <v>128.6</v>
      </c>
      <c r="CK167" s="134">
        <v>133</v>
      </c>
      <c r="CL167" s="134">
        <v>137.4</v>
      </c>
      <c r="CM167" s="134">
        <v>137.19999999999999</v>
      </c>
      <c r="CN167" s="134">
        <v>133.69999999999999</v>
      </c>
      <c r="CO167" s="134">
        <v>131.6</v>
      </c>
      <c r="CP167" s="134">
        <v>136.80000000000001</v>
      </c>
      <c r="CQ167" s="134">
        <v>133.30000000000001</v>
      </c>
      <c r="CR167" s="134">
        <v>129.4</v>
      </c>
      <c r="CS167" s="134">
        <v>129.1</v>
      </c>
      <c r="CT167" s="134">
        <v>131.19999999999999</v>
      </c>
      <c r="CU167" s="134">
        <v>131.1</v>
      </c>
      <c r="CV167" s="134">
        <v>131.30000000000001</v>
      </c>
      <c r="CW167" s="134">
        <v>129.30000000000001</v>
      </c>
      <c r="CX167" s="134">
        <v>129.6</v>
      </c>
      <c r="CY167" s="134">
        <v>130.30000000000001</v>
      </c>
      <c r="CZ167" s="134">
        <v>135.6</v>
      </c>
      <c r="DA167" s="134">
        <v>136</v>
      </c>
      <c r="DB167" s="134">
        <v>134</v>
      </c>
      <c r="DC167" s="134">
        <v>130.4</v>
      </c>
      <c r="DD167" s="134">
        <v>132.69999999999999</v>
      </c>
      <c r="DE167" s="134">
        <v>134.30000000000001</v>
      </c>
      <c r="DF167" s="134">
        <v>132.6</v>
      </c>
      <c r="DG167" s="134">
        <v>137.6</v>
      </c>
      <c r="DH167" s="134">
        <v>140.19999999999999</v>
      </c>
      <c r="DI167" s="134">
        <v>142</v>
      </c>
      <c r="DJ167" s="134">
        <v>143.1</v>
      </c>
      <c r="DK167" s="134">
        <v>138.1</v>
      </c>
      <c r="DL167" s="134">
        <v>138</v>
      </c>
      <c r="DM167" s="134">
        <v>136.6</v>
      </c>
      <c r="DN167" s="134">
        <v>135.9</v>
      </c>
      <c r="DO167" s="134">
        <v>135.4</v>
      </c>
      <c r="DP167" s="134">
        <v>136.69999999999999</v>
      </c>
      <c r="DQ167" s="134">
        <v>135.5</v>
      </c>
      <c r="DR167" s="134">
        <v>133.80000000000001</v>
      </c>
      <c r="DS167" s="134">
        <v>135.19999999999999</v>
      </c>
      <c r="DT167" s="134">
        <v>136.6</v>
      </c>
      <c r="DU167" s="134">
        <v>140.30000000000001</v>
      </c>
      <c r="DV167" s="134">
        <v>142.1</v>
      </c>
      <c r="DW167" s="134">
        <v>143.19999999999999</v>
      </c>
      <c r="DX167" s="134">
        <v>139.80000000000001</v>
      </c>
      <c r="DY167" s="134">
        <v>136</v>
      </c>
      <c r="DZ167" s="134">
        <v>135.80000000000001</v>
      </c>
      <c r="EA167" s="135">
        <v>132.5</v>
      </c>
      <c r="EB167" s="136">
        <v>135.69999999999999</v>
      </c>
      <c r="EC167" s="136">
        <v>137.4</v>
      </c>
      <c r="ED167" s="134">
        <v>137.30000000000001</v>
      </c>
      <c r="EE167" s="134">
        <v>141.9</v>
      </c>
      <c r="EF167" s="137">
        <v>144</v>
      </c>
      <c r="EG167" s="137">
        <v>143.4</v>
      </c>
      <c r="EH167" s="137">
        <v>141.6</v>
      </c>
      <c r="EI167" s="137">
        <v>139.80000000000001</v>
      </c>
      <c r="EJ167" s="136">
        <v>136.80000000000001</v>
      </c>
      <c r="EK167" s="136">
        <v>137.5</v>
      </c>
      <c r="EL167" s="147">
        <v>138.6</v>
      </c>
      <c r="EM167" s="147">
        <v>140.1</v>
      </c>
      <c r="EN167" s="147">
        <v>140.1</v>
      </c>
    </row>
    <row r="168" spans="1:144" ht="15" x14ac:dyDescent="0.25">
      <c r="A168" s="132" t="s">
        <v>1765</v>
      </c>
      <c r="B168" s="132" t="s">
        <v>1766</v>
      </c>
      <c r="C168" s="133">
        <v>2.9430000000000001E-2</v>
      </c>
      <c r="D168" s="134">
        <v>104.8</v>
      </c>
      <c r="E168" s="134">
        <v>105.8</v>
      </c>
      <c r="F168" s="134">
        <v>108.3</v>
      </c>
      <c r="G168" s="134">
        <v>109.2</v>
      </c>
      <c r="H168" s="134">
        <v>110.2</v>
      </c>
      <c r="I168" s="134">
        <v>106.4</v>
      </c>
      <c r="J168" s="134">
        <v>106.1</v>
      </c>
      <c r="K168" s="134">
        <v>105.1</v>
      </c>
      <c r="L168" s="134">
        <v>106.1</v>
      </c>
      <c r="M168" s="134">
        <v>107</v>
      </c>
      <c r="N168" s="134">
        <v>107.7</v>
      </c>
      <c r="O168" s="134">
        <v>106.4</v>
      </c>
      <c r="P168" s="134">
        <v>117.1</v>
      </c>
      <c r="Q168" s="134">
        <v>117.1</v>
      </c>
      <c r="R168" s="134">
        <v>123.2</v>
      </c>
      <c r="S168" s="134">
        <v>126.8</v>
      </c>
      <c r="T168" s="134">
        <v>131.1</v>
      </c>
      <c r="U168" s="134">
        <v>131.9</v>
      </c>
      <c r="V168" s="134">
        <v>135.6</v>
      </c>
      <c r="W168" s="134">
        <v>133</v>
      </c>
      <c r="X168" s="134">
        <v>132.80000000000001</v>
      </c>
      <c r="Y168" s="134">
        <v>124.4</v>
      </c>
      <c r="Z168" s="134">
        <v>122.4</v>
      </c>
      <c r="AA168" s="134">
        <v>127</v>
      </c>
      <c r="AB168" s="134">
        <v>126.9</v>
      </c>
      <c r="AC168" s="134">
        <v>128.80000000000001</v>
      </c>
      <c r="AD168" s="134">
        <v>129.1</v>
      </c>
      <c r="AE168" s="134">
        <v>134</v>
      </c>
      <c r="AF168" s="134">
        <v>133.19999999999999</v>
      </c>
      <c r="AG168" s="134">
        <v>135.30000000000001</v>
      </c>
      <c r="AH168" s="134">
        <v>137.80000000000001</v>
      </c>
      <c r="AI168" s="134">
        <v>136</v>
      </c>
      <c r="AJ168" s="134">
        <v>138.30000000000001</v>
      </c>
      <c r="AK168" s="134">
        <v>138.9</v>
      </c>
      <c r="AL168" s="134">
        <v>138.9</v>
      </c>
      <c r="AM168" s="134">
        <v>136.80000000000001</v>
      </c>
      <c r="AN168" s="134">
        <v>135.4</v>
      </c>
      <c r="AO168" s="134">
        <v>135.69999999999999</v>
      </c>
      <c r="AP168" s="134">
        <v>137.80000000000001</v>
      </c>
      <c r="AQ168" s="134">
        <v>140.80000000000001</v>
      </c>
      <c r="AR168" s="134">
        <v>140</v>
      </c>
      <c r="AS168" s="134">
        <v>139.4</v>
      </c>
      <c r="AT168" s="134">
        <v>139.4</v>
      </c>
      <c r="AU168" s="134">
        <v>138.9</v>
      </c>
      <c r="AV168" s="134">
        <v>139</v>
      </c>
      <c r="AW168" s="134">
        <v>140.1</v>
      </c>
      <c r="AX168" s="134">
        <v>139.5</v>
      </c>
      <c r="AY168" s="134">
        <v>137.80000000000001</v>
      </c>
      <c r="AZ168" s="134">
        <v>137.80000000000001</v>
      </c>
      <c r="BA168" s="134">
        <v>137.80000000000001</v>
      </c>
      <c r="BB168" s="134">
        <v>137.80000000000001</v>
      </c>
      <c r="BC168" s="134">
        <v>137.80000000000001</v>
      </c>
      <c r="BD168" s="134">
        <v>137.80000000000001</v>
      </c>
      <c r="BE168" s="134">
        <v>137.80000000000001</v>
      </c>
      <c r="BF168" s="134">
        <v>137.80000000000001</v>
      </c>
      <c r="BG168" s="134">
        <v>137.80000000000001</v>
      </c>
      <c r="BH168" s="134">
        <v>137.80000000000001</v>
      </c>
      <c r="BI168" s="134">
        <v>137.80000000000001</v>
      </c>
      <c r="BJ168" s="134">
        <v>137.80000000000001</v>
      </c>
      <c r="BK168" s="134">
        <v>137.80000000000001</v>
      </c>
      <c r="BL168" s="134">
        <v>137.80000000000001</v>
      </c>
      <c r="BM168" s="134">
        <v>137.80000000000001</v>
      </c>
      <c r="BN168" s="134">
        <v>137.80000000000001</v>
      </c>
      <c r="BO168" s="134">
        <v>137.80000000000001</v>
      </c>
      <c r="BP168" s="134">
        <v>137.80000000000001</v>
      </c>
      <c r="BQ168" s="134">
        <v>137.80000000000001</v>
      </c>
      <c r="BR168" s="134">
        <v>137.80000000000001</v>
      </c>
      <c r="BS168" s="134">
        <v>137.80000000000001</v>
      </c>
      <c r="BT168" s="134">
        <v>137.80000000000001</v>
      </c>
      <c r="BU168" s="134">
        <v>137.80000000000001</v>
      </c>
      <c r="BV168" s="134">
        <v>137.80000000000001</v>
      </c>
      <c r="BW168" s="134">
        <v>137.80000000000001</v>
      </c>
      <c r="BX168" s="134">
        <v>137.80000000000001</v>
      </c>
      <c r="BY168" s="134">
        <v>137.80000000000001</v>
      </c>
      <c r="BZ168" s="134">
        <v>137.80000000000001</v>
      </c>
      <c r="CA168" s="134">
        <v>137.80000000000001</v>
      </c>
      <c r="CB168" s="134">
        <v>137.80000000000001</v>
      </c>
      <c r="CC168" s="134">
        <v>137.80000000000001</v>
      </c>
      <c r="CD168" s="134">
        <v>137.80000000000001</v>
      </c>
      <c r="CE168" s="134">
        <v>137.80000000000001</v>
      </c>
      <c r="CF168" s="134">
        <v>137.80000000000001</v>
      </c>
      <c r="CG168" s="134">
        <v>137.80000000000001</v>
      </c>
      <c r="CH168" s="134">
        <v>137.80000000000001</v>
      </c>
      <c r="CI168" s="134">
        <v>137.80000000000001</v>
      </c>
      <c r="CJ168" s="134">
        <v>137.80000000000001</v>
      </c>
      <c r="CK168" s="134">
        <v>137.80000000000001</v>
      </c>
      <c r="CL168" s="134">
        <v>137.80000000000001</v>
      </c>
      <c r="CM168" s="134">
        <v>137.80000000000001</v>
      </c>
      <c r="CN168" s="134">
        <v>137.80000000000001</v>
      </c>
      <c r="CO168" s="134">
        <v>137.80000000000001</v>
      </c>
      <c r="CP168" s="134">
        <v>137.80000000000001</v>
      </c>
      <c r="CQ168" s="134">
        <v>137.80000000000001</v>
      </c>
      <c r="CR168" s="134">
        <v>137.80000000000001</v>
      </c>
      <c r="CS168" s="134">
        <v>137.80000000000001</v>
      </c>
      <c r="CT168" s="134">
        <v>137.80000000000001</v>
      </c>
      <c r="CU168" s="134">
        <v>137.80000000000001</v>
      </c>
      <c r="CV168" s="134">
        <v>137.80000000000001</v>
      </c>
      <c r="CW168" s="134">
        <v>137.80000000000001</v>
      </c>
      <c r="CX168" s="134">
        <v>137.80000000000001</v>
      </c>
      <c r="CY168" s="134">
        <v>137.80000000000001</v>
      </c>
      <c r="CZ168" s="134">
        <v>137.80000000000001</v>
      </c>
      <c r="DA168" s="134">
        <v>137.80000000000001</v>
      </c>
      <c r="DB168" s="134">
        <v>137.80000000000001</v>
      </c>
      <c r="DC168" s="134">
        <v>137.80000000000001</v>
      </c>
      <c r="DD168" s="134">
        <v>137.80000000000001</v>
      </c>
      <c r="DE168" s="134">
        <v>137.80000000000001</v>
      </c>
      <c r="DF168" s="134">
        <v>137.80000000000001</v>
      </c>
      <c r="DG168" s="134">
        <v>137.80000000000001</v>
      </c>
      <c r="DH168" s="134">
        <v>137.80000000000001</v>
      </c>
      <c r="DI168" s="134">
        <v>137.80000000000001</v>
      </c>
      <c r="DJ168" s="134">
        <v>137.80000000000001</v>
      </c>
      <c r="DK168" s="134">
        <v>137.80000000000001</v>
      </c>
      <c r="DL168" s="134">
        <v>137.80000000000001</v>
      </c>
      <c r="DM168" s="134">
        <v>137.80000000000001</v>
      </c>
      <c r="DN168" s="134">
        <v>137.69999999999999</v>
      </c>
      <c r="DO168" s="134">
        <v>137.69999999999999</v>
      </c>
      <c r="DP168" s="134">
        <v>137.69999999999999</v>
      </c>
      <c r="DQ168" s="134">
        <v>137.69999999999999</v>
      </c>
      <c r="DR168" s="134">
        <v>137.69999999999999</v>
      </c>
      <c r="DS168" s="134">
        <v>137.69999999999999</v>
      </c>
      <c r="DT168" s="134">
        <v>137.69999999999999</v>
      </c>
      <c r="DU168" s="134">
        <v>136.6</v>
      </c>
      <c r="DV168" s="134">
        <v>136.6</v>
      </c>
      <c r="DW168" s="134">
        <v>136.6</v>
      </c>
      <c r="DX168" s="134">
        <v>131.4</v>
      </c>
      <c r="DY168" s="134">
        <v>131.19999999999999</v>
      </c>
      <c r="DZ168" s="134">
        <v>131.19999999999999</v>
      </c>
      <c r="EA168" s="135">
        <v>131.19999999999999</v>
      </c>
      <c r="EB168" s="136">
        <v>131.19999999999999</v>
      </c>
      <c r="EC168" s="136">
        <v>131.19999999999999</v>
      </c>
      <c r="ED168" s="134">
        <v>131.19999999999999</v>
      </c>
      <c r="EE168" s="134">
        <v>131.19999999999999</v>
      </c>
      <c r="EF168" s="137">
        <v>131.19999999999999</v>
      </c>
      <c r="EG168" s="137">
        <v>131.19999999999999</v>
      </c>
      <c r="EH168" s="137">
        <v>131.19999999999999</v>
      </c>
      <c r="EI168" s="137">
        <v>131.19999999999999</v>
      </c>
      <c r="EJ168" s="136">
        <v>131.19999999999999</v>
      </c>
      <c r="EK168" s="136">
        <v>131.19999999999999</v>
      </c>
      <c r="EL168" s="147">
        <v>131.19999999999999</v>
      </c>
      <c r="EM168" s="147">
        <v>131.19999999999999</v>
      </c>
      <c r="EN168" s="147">
        <v>131.19999999999999</v>
      </c>
    </row>
    <row r="169" spans="1:144" ht="15" x14ac:dyDescent="0.25">
      <c r="A169" s="132" t="s">
        <v>1767</v>
      </c>
      <c r="B169" s="132" t="s">
        <v>1768</v>
      </c>
      <c r="C169" s="133">
        <v>1.934E-2</v>
      </c>
      <c r="D169" s="134">
        <v>103.9</v>
      </c>
      <c r="E169" s="134">
        <v>105.2</v>
      </c>
      <c r="F169" s="134">
        <v>107.7</v>
      </c>
      <c r="G169" s="134">
        <v>114</v>
      </c>
      <c r="H169" s="134">
        <v>114.9</v>
      </c>
      <c r="I169" s="134">
        <v>113.8</v>
      </c>
      <c r="J169" s="134">
        <v>113.6</v>
      </c>
      <c r="K169" s="134">
        <v>110.3</v>
      </c>
      <c r="L169" s="134">
        <v>108.8</v>
      </c>
      <c r="M169" s="134">
        <v>108</v>
      </c>
      <c r="N169" s="134">
        <v>110.4</v>
      </c>
      <c r="O169" s="134">
        <v>111.3</v>
      </c>
      <c r="P169" s="134">
        <v>116.3</v>
      </c>
      <c r="Q169" s="134">
        <v>117.5</v>
      </c>
      <c r="R169" s="134">
        <v>119</v>
      </c>
      <c r="S169" s="134">
        <v>120.1</v>
      </c>
      <c r="T169" s="134">
        <v>121.8</v>
      </c>
      <c r="U169" s="134">
        <v>120.7</v>
      </c>
      <c r="V169" s="134">
        <v>120.2</v>
      </c>
      <c r="W169" s="134">
        <v>120.2</v>
      </c>
      <c r="X169" s="134">
        <v>119.3</v>
      </c>
      <c r="Y169" s="134">
        <v>119.2</v>
      </c>
      <c r="Z169" s="134">
        <v>120.8</v>
      </c>
      <c r="AA169" s="134">
        <v>119.2</v>
      </c>
      <c r="AB169" s="134">
        <v>120.9</v>
      </c>
      <c r="AC169" s="134">
        <v>123.9</v>
      </c>
      <c r="AD169" s="134">
        <v>124</v>
      </c>
      <c r="AE169" s="134">
        <v>125</v>
      </c>
      <c r="AF169" s="134">
        <v>124.4</v>
      </c>
      <c r="AG169" s="134">
        <v>123.5</v>
      </c>
      <c r="AH169" s="134">
        <v>129</v>
      </c>
      <c r="AI169" s="134">
        <v>129.6</v>
      </c>
      <c r="AJ169" s="134">
        <v>130.80000000000001</v>
      </c>
      <c r="AK169" s="134">
        <v>129.80000000000001</v>
      </c>
      <c r="AL169" s="134">
        <v>129.1</v>
      </c>
      <c r="AM169" s="134">
        <v>128.9</v>
      </c>
      <c r="AN169" s="134">
        <v>130.4</v>
      </c>
      <c r="AO169" s="134">
        <v>131.19999999999999</v>
      </c>
      <c r="AP169" s="134">
        <v>131.4</v>
      </c>
      <c r="AQ169" s="134">
        <v>133.19999999999999</v>
      </c>
      <c r="AR169" s="134">
        <v>131.4</v>
      </c>
      <c r="AS169" s="134">
        <v>131</v>
      </c>
      <c r="AT169" s="134">
        <v>131.5</v>
      </c>
      <c r="AU169" s="134">
        <v>131.6</v>
      </c>
      <c r="AV169" s="134">
        <v>131.19999999999999</v>
      </c>
      <c r="AW169" s="134">
        <v>131.9</v>
      </c>
      <c r="AX169" s="134">
        <v>130.5</v>
      </c>
      <c r="AY169" s="134">
        <v>131.69999999999999</v>
      </c>
      <c r="AZ169" s="134">
        <v>129.6</v>
      </c>
      <c r="BA169" s="134">
        <v>132.4</v>
      </c>
      <c r="BB169" s="134">
        <v>131.80000000000001</v>
      </c>
      <c r="BC169" s="134">
        <v>133.4</v>
      </c>
      <c r="BD169" s="134">
        <v>131.80000000000001</v>
      </c>
      <c r="BE169" s="134">
        <v>135.6</v>
      </c>
      <c r="BF169" s="134">
        <v>133.5</v>
      </c>
      <c r="BG169" s="134">
        <v>130</v>
      </c>
      <c r="BH169" s="134">
        <v>134.5</v>
      </c>
      <c r="BI169" s="134">
        <v>139.69999999999999</v>
      </c>
      <c r="BJ169" s="134">
        <v>144.19999999999999</v>
      </c>
      <c r="BK169" s="134">
        <v>139</v>
      </c>
      <c r="BL169" s="134">
        <v>139.80000000000001</v>
      </c>
      <c r="BM169" s="134">
        <v>140.5</v>
      </c>
      <c r="BN169" s="134">
        <v>143</v>
      </c>
      <c r="BO169" s="134">
        <v>142.69999999999999</v>
      </c>
      <c r="BP169" s="134">
        <v>141</v>
      </c>
      <c r="BQ169" s="134">
        <v>139.30000000000001</v>
      </c>
      <c r="BR169" s="134">
        <v>139.6</v>
      </c>
      <c r="BS169" s="134">
        <v>139.9</v>
      </c>
      <c r="BT169" s="134">
        <v>143.1</v>
      </c>
      <c r="BU169" s="134">
        <v>140.5</v>
      </c>
      <c r="BV169" s="134">
        <v>142.80000000000001</v>
      </c>
      <c r="BW169" s="134">
        <v>141.19999999999999</v>
      </c>
      <c r="BX169" s="134">
        <v>141.80000000000001</v>
      </c>
      <c r="BY169" s="134">
        <v>141.4</v>
      </c>
      <c r="BZ169" s="134">
        <v>142</v>
      </c>
      <c r="CA169" s="134">
        <v>142.19999999999999</v>
      </c>
      <c r="CB169" s="134">
        <v>142.4</v>
      </c>
      <c r="CC169" s="134">
        <v>145.4</v>
      </c>
      <c r="CD169" s="134">
        <v>150.9</v>
      </c>
      <c r="CE169" s="134">
        <v>152.30000000000001</v>
      </c>
      <c r="CF169" s="134">
        <v>151.4</v>
      </c>
      <c r="CG169" s="134">
        <v>150.5</v>
      </c>
      <c r="CH169" s="134">
        <v>158.30000000000001</v>
      </c>
      <c r="CI169" s="134">
        <v>158.19999999999999</v>
      </c>
      <c r="CJ169" s="134">
        <v>157.5</v>
      </c>
      <c r="CK169" s="134">
        <v>156.69999999999999</v>
      </c>
      <c r="CL169" s="134">
        <v>158</v>
      </c>
      <c r="CM169" s="134">
        <v>150.5</v>
      </c>
      <c r="CN169" s="134">
        <v>156.5</v>
      </c>
      <c r="CO169" s="134">
        <v>157.69999999999999</v>
      </c>
      <c r="CP169" s="134">
        <v>154.69999999999999</v>
      </c>
      <c r="CQ169" s="134">
        <v>151.6</v>
      </c>
      <c r="CR169" s="134">
        <v>157.4</v>
      </c>
      <c r="CS169" s="134">
        <v>158</v>
      </c>
      <c r="CT169" s="134">
        <v>157.9</v>
      </c>
      <c r="CU169" s="134">
        <v>156.4</v>
      </c>
      <c r="CV169" s="134">
        <v>155.80000000000001</v>
      </c>
      <c r="CW169" s="134">
        <v>146.6</v>
      </c>
      <c r="CX169" s="134">
        <v>149.69999999999999</v>
      </c>
      <c r="CY169" s="134">
        <v>149.9</v>
      </c>
      <c r="CZ169" s="134">
        <v>146.69999999999999</v>
      </c>
      <c r="DA169" s="134">
        <v>146</v>
      </c>
      <c r="DB169" s="134">
        <v>144.80000000000001</v>
      </c>
      <c r="DC169" s="134">
        <v>155.69999999999999</v>
      </c>
      <c r="DD169" s="134">
        <v>148.5</v>
      </c>
      <c r="DE169" s="134">
        <v>150.5</v>
      </c>
      <c r="DF169" s="134">
        <v>147.9</v>
      </c>
      <c r="DG169" s="134">
        <v>151.30000000000001</v>
      </c>
      <c r="DH169" s="134">
        <v>156.80000000000001</v>
      </c>
      <c r="DI169" s="134">
        <v>152.69999999999999</v>
      </c>
      <c r="DJ169" s="134">
        <v>152</v>
      </c>
      <c r="DK169" s="134">
        <v>154.5</v>
      </c>
      <c r="DL169" s="134">
        <v>154.4</v>
      </c>
      <c r="DM169" s="134">
        <v>159.6</v>
      </c>
      <c r="DN169" s="134">
        <v>160.6</v>
      </c>
      <c r="DO169" s="134">
        <v>161.9</v>
      </c>
      <c r="DP169" s="134">
        <v>163.19999999999999</v>
      </c>
      <c r="DQ169" s="134">
        <v>159.69999999999999</v>
      </c>
      <c r="DR169" s="134">
        <v>158.9</v>
      </c>
      <c r="DS169" s="134">
        <v>159.19999999999999</v>
      </c>
      <c r="DT169" s="134">
        <v>161.30000000000001</v>
      </c>
      <c r="DU169" s="134">
        <v>165.8</v>
      </c>
      <c r="DV169" s="134">
        <v>167.6</v>
      </c>
      <c r="DW169" s="134">
        <v>169.1</v>
      </c>
      <c r="DX169" s="134">
        <v>167.4</v>
      </c>
      <c r="DY169" s="134">
        <v>167.9</v>
      </c>
      <c r="DZ169" s="134">
        <v>167.7</v>
      </c>
      <c r="EA169" s="135">
        <v>168.2</v>
      </c>
      <c r="EB169" s="136">
        <v>178.3</v>
      </c>
      <c r="EC169" s="136">
        <v>177.1</v>
      </c>
      <c r="ED169" s="134">
        <v>179.2</v>
      </c>
      <c r="EE169" s="134">
        <v>179.3</v>
      </c>
      <c r="EF169" s="137">
        <v>179.3</v>
      </c>
      <c r="EG169" s="137">
        <v>177.9</v>
      </c>
      <c r="EH169" s="137">
        <v>178.6</v>
      </c>
      <c r="EI169" s="137">
        <v>178.3</v>
      </c>
      <c r="EJ169" s="136">
        <v>179.6</v>
      </c>
      <c r="EK169" s="136">
        <v>174.9</v>
      </c>
      <c r="EL169" s="147">
        <v>178</v>
      </c>
      <c r="EM169" s="147">
        <v>175.3</v>
      </c>
      <c r="EN169" s="147">
        <v>174.6</v>
      </c>
    </row>
    <row r="170" spans="1:144" ht="15" x14ac:dyDescent="0.25">
      <c r="A170" s="132" t="s">
        <v>1769</v>
      </c>
      <c r="B170" s="132" t="s">
        <v>1770</v>
      </c>
      <c r="C170" s="133">
        <v>1.09E-2</v>
      </c>
      <c r="D170" s="134">
        <v>102.2</v>
      </c>
      <c r="E170" s="134">
        <v>102.3</v>
      </c>
      <c r="F170" s="134">
        <v>103.7</v>
      </c>
      <c r="G170" s="134">
        <v>106.1</v>
      </c>
      <c r="H170" s="134">
        <v>107.3</v>
      </c>
      <c r="I170" s="134">
        <v>107.3</v>
      </c>
      <c r="J170" s="134">
        <v>111.3</v>
      </c>
      <c r="K170" s="134">
        <v>112.9</v>
      </c>
      <c r="L170" s="134">
        <v>111.3</v>
      </c>
      <c r="M170" s="134">
        <v>111</v>
      </c>
      <c r="N170" s="134">
        <v>114.3</v>
      </c>
      <c r="O170" s="134">
        <v>116</v>
      </c>
      <c r="P170" s="134">
        <v>124.8</v>
      </c>
      <c r="Q170" s="134">
        <v>127.4</v>
      </c>
      <c r="R170" s="134">
        <v>124.9</v>
      </c>
      <c r="S170" s="134">
        <v>126.2</v>
      </c>
      <c r="T170" s="134">
        <v>128.4</v>
      </c>
      <c r="U170" s="134">
        <v>127.2</v>
      </c>
      <c r="V170" s="134">
        <v>125</v>
      </c>
      <c r="W170" s="134">
        <v>125</v>
      </c>
      <c r="X170" s="134">
        <v>123.9</v>
      </c>
      <c r="Y170" s="134">
        <v>123.5</v>
      </c>
      <c r="Z170" s="134">
        <v>123.6</v>
      </c>
      <c r="AA170" s="134">
        <v>120</v>
      </c>
      <c r="AB170" s="134">
        <v>124.9</v>
      </c>
      <c r="AC170" s="134">
        <v>127.8</v>
      </c>
      <c r="AD170" s="134">
        <v>127.5</v>
      </c>
      <c r="AE170" s="134">
        <v>127.4</v>
      </c>
      <c r="AF170" s="134">
        <v>127.2</v>
      </c>
      <c r="AG170" s="134">
        <v>124.2</v>
      </c>
      <c r="AH170" s="134">
        <v>126.3</v>
      </c>
      <c r="AI170" s="134">
        <v>126</v>
      </c>
      <c r="AJ170" s="134">
        <v>127.2</v>
      </c>
      <c r="AK170" s="134">
        <v>125.5</v>
      </c>
      <c r="AL170" s="134">
        <v>125.2</v>
      </c>
      <c r="AM170" s="134">
        <v>125.3</v>
      </c>
      <c r="AN170" s="134">
        <v>127.3</v>
      </c>
      <c r="AO170" s="134">
        <v>129.1</v>
      </c>
      <c r="AP170" s="134">
        <v>129.69999999999999</v>
      </c>
      <c r="AQ170" s="134">
        <v>131.6</v>
      </c>
      <c r="AR170" s="134">
        <v>130.30000000000001</v>
      </c>
      <c r="AS170" s="134">
        <v>129.1</v>
      </c>
      <c r="AT170" s="134">
        <v>130.19999999999999</v>
      </c>
      <c r="AU170" s="134">
        <v>130.1</v>
      </c>
      <c r="AV170" s="134">
        <v>129.80000000000001</v>
      </c>
      <c r="AW170" s="134">
        <v>130.9</v>
      </c>
      <c r="AX170" s="134">
        <v>131.4</v>
      </c>
      <c r="AY170" s="134">
        <v>132.6</v>
      </c>
      <c r="AZ170" s="134">
        <v>129.5</v>
      </c>
      <c r="BA170" s="134">
        <v>134.19999999999999</v>
      </c>
      <c r="BB170" s="134">
        <v>132.9</v>
      </c>
      <c r="BC170" s="134">
        <v>133.80000000000001</v>
      </c>
      <c r="BD170" s="134">
        <v>130.5</v>
      </c>
      <c r="BE170" s="134">
        <v>132.69999999999999</v>
      </c>
      <c r="BF170" s="134">
        <v>132.19999999999999</v>
      </c>
      <c r="BG170" s="134">
        <v>132.80000000000001</v>
      </c>
      <c r="BH170" s="134">
        <v>132.9</v>
      </c>
      <c r="BI170" s="134">
        <v>136.9</v>
      </c>
      <c r="BJ170" s="134">
        <v>138.6</v>
      </c>
      <c r="BK170" s="134">
        <v>137.19999999999999</v>
      </c>
      <c r="BL170" s="134">
        <v>137.80000000000001</v>
      </c>
      <c r="BM170" s="134">
        <v>138.30000000000001</v>
      </c>
      <c r="BN170" s="134">
        <v>138.19999999999999</v>
      </c>
      <c r="BO170" s="134">
        <v>138.19999999999999</v>
      </c>
      <c r="BP170" s="134">
        <v>132.80000000000001</v>
      </c>
      <c r="BQ170" s="134">
        <v>133.9</v>
      </c>
      <c r="BR170" s="134">
        <v>135.30000000000001</v>
      </c>
      <c r="BS170" s="134">
        <v>134.9</v>
      </c>
      <c r="BT170" s="134">
        <v>132.19999999999999</v>
      </c>
      <c r="BU170" s="134">
        <v>131.9</v>
      </c>
      <c r="BV170" s="134">
        <v>132</v>
      </c>
      <c r="BW170" s="134">
        <v>132.4</v>
      </c>
      <c r="BX170" s="134">
        <v>131.4</v>
      </c>
      <c r="BY170" s="134">
        <v>134.69999999999999</v>
      </c>
      <c r="BZ170" s="134">
        <v>134.9</v>
      </c>
      <c r="CA170" s="134">
        <v>133</v>
      </c>
      <c r="CB170" s="134">
        <v>128.69999999999999</v>
      </c>
      <c r="CC170" s="134">
        <v>129.4</v>
      </c>
      <c r="CD170" s="134">
        <v>127.5</v>
      </c>
      <c r="CE170" s="134">
        <v>127.1</v>
      </c>
      <c r="CF170" s="134">
        <v>128.69999999999999</v>
      </c>
      <c r="CG170" s="134">
        <v>132</v>
      </c>
      <c r="CH170" s="134">
        <v>128.30000000000001</v>
      </c>
      <c r="CI170" s="134">
        <v>131</v>
      </c>
      <c r="CJ170" s="134">
        <v>139.19999999999999</v>
      </c>
      <c r="CK170" s="134">
        <v>141.5</v>
      </c>
      <c r="CL170" s="134">
        <v>138.30000000000001</v>
      </c>
      <c r="CM170" s="134">
        <v>134.6</v>
      </c>
      <c r="CN170" s="134">
        <v>136.30000000000001</v>
      </c>
      <c r="CO170" s="134">
        <v>133.19999999999999</v>
      </c>
      <c r="CP170" s="134">
        <v>137.1</v>
      </c>
      <c r="CQ170" s="134">
        <v>141.80000000000001</v>
      </c>
      <c r="CR170" s="134">
        <v>135.9</v>
      </c>
      <c r="CS170" s="134">
        <v>136.69999999999999</v>
      </c>
      <c r="CT170" s="134">
        <v>135</v>
      </c>
      <c r="CU170" s="134">
        <v>128.1</v>
      </c>
      <c r="CV170" s="134">
        <v>130.30000000000001</v>
      </c>
      <c r="CW170" s="134">
        <v>130.69999999999999</v>
      </c>
      <c r="CX170" s="134">
        <v>135.6</v>
      </c>
      <c r="CY170" s="134">
        <v>137.30000000000001</v>
      </c>
      <c r="CZ170" s="134">
        <v>141.1</v>
      </c>
      <c r="DA170" s="134">
        <v>141.30000000000001</v>
      </c>
      <c r="DB170" s="134">
        <v>144.5</v>
      </c>
      <c r="DC170" s="134">
        <v>148.5</v>
      </c>
      <c r="DD170" s="134">
        <v>151</v>
      </c>
      <c r="DE170" s="134">
        <v>150.1</v>
      </c>
      <c r="DF170" s="134">
        <v>155.4</v>
      </c>
      <c r="DG170" s="134">
        <v>158.19999999999999</v>
      </c>
      <c r="DH170" s="134">
        <v>156.80000000000001</v>
      </c>
      <c r="DI170" s="134">
        <v>154.69999999999999</v>
      </c>
      <c r="DJ170" s="134">
        <v>156.69999999999999</v>
      </c>
      <c r="DK170" s="134">
        <v>161</v>
      </c>
      <c r="DL170" s="134">
        <v>163.6</v>
      </c>
      <c r="DM170" s="134">
        <v>168</v>
      </c>
      <c r="DN170" s="134">
        <v>166.8</v>
      </c>
      <c r="DO170" s="134">
        <v>171</v>
      </c>
      <c r="DP170" s="134">
        <v>173.8</v>
      </c>
      <c r="DQ170" s="134">
        <v>170.1</v>
      </c>
      <c r="DR170" s="134">
        <v>167.9</v>
      </c>
      <c r="DS170" s="134">
        <v>170.6</v>
      </c>
      <c r="DT170" s="134">
        <v>176</v>
      </c>
      <c r="DU170" s="134">
        <v>173.6</v>
      </c>
      <c r="DV170" s="134">
        <v>173.7</v>
      </c>
      <c r="DW170" s="134">
        <v>165.8</v>
      </c>
      <c r="DX170" s="134">
        <v>157.19999999999999</v>
      </c>
      <c r="DY170" s="134">
        <v>159.19999999999999</v>
      </c>
      <c r="DZ170" s="134">
        <v>159.9</v>
      </c>
      <c r="EA170" s="135">
        <v>156.6</v>
      </c>
      <c r="EB170" s="136">
        <v>156.5</v>
      </c>
      <c r="EC170" s="136">
        <v>148.6</v>
      </c>
      <c r="ED170" s="134">
        <v>145.6</v>
      </c>
      <c r="EE170" s="134">
        <v>148.9</v>
      </c>
      <c r="EF170" s="137">
        <v>146.6</v>
      </c>
      <c r="EG170" s="137">
        <v>149.80000000000001</v>
      </c>
      <c r="EH170" s="137">
        <v>156.4</v>
      </c>
      <c r="EI170" s="137">
        <v>154.19999999999999</v>
      </c>
      <c r="EJ170" s="136">
        <v>162.9</v>
      </c>
      <c r="EK170" s="136">
        <v>159.30000000000001</v>
      </c>
      <c r="EL170" s="147">
        <v>153.19999999999999</v>
      </c>
      <c r="EM170" s="147">
        <v>156.6</v>
      </c>
      <c r="EN170" s="147">
        <v>157.5</v>
      </c>
    </row>
    <row r="171" spans="1:144" ht="15" x14ac:dyDescent="0.25">
      <c r="A171" s="132" t="s">
        <v>1771</v>
      </c>
      <c r="B171" s="132" t="s">
        <v>1772</v>
      </c>
      <c r="C171" s="133">
        <v>0.20396</v>
      </c>
      <c r="D171" s="134">
        <v>103.5</v>
      </c>
      <c r="E171" s="134">
        <v>106.3</v>
      </c>
      <c r="F171" s="134">
        <v>103.4</v>
      </c>
      <c r="G171" s="134">
        <v>102.3</v>
      </c>
      <c r="H171" s="134">
        <v>98.1</v>
      </c>
      <c r="I171" s="134">
        <v>97.6</v>
      </c>
      <c r="J171" s="134">
        <v>99.3</v>
      </c>
      <c r="K171" s="134">
        <v>100.2</v>
      </c>
      <c r="L171" s="134">
        <v>98.8</v>
      </c>
      <c r="M171" s="134">
        <v>98.6</v>
      </c>
      <c r="N171" s="134">
        <v>98.2</v>
      </c>
      <c r="O171" s="134">
        <v>102.2</v>
      </c>
      <c r="P171" s="134">
        <v>108.4</v>
      </c>
      <c r="Q171" s="134">
        <v>108.7</v>
      </c>
      <c r="R171" s="134">
        <v>114.6</v>
      </c>
      <c r="S171" s="134">
        <v>118</v>
      </c>
      <c r="T171" s="134">
        <v>125.1</v>
      </c>
      <c r="U171" s="134">
        <v>123.2</v>
      </c>
      <c r="V171" s="134">
        <v>126.5</v>
      </c>
      <c r="W171" s="134">
        <v>134.1</v>
      </c>
      <c r="X171" s="134">
        <v>126.7</v>
      </c>
      <c r="Y171" s="134">
        <v>128.4</v>
      </c>
      <c r="Z171" s="134">
        <v>126.4</v>
      </c>
      <c r="AA171" s="134">
        <v>127</v>
      </c>
      <c r="AB171" s="134">
        <v>122.3</v>
      </c>
      <c r="AC171" s="134">
        <v>125.1</v>
      </c>
      <c r="AD171" s="134">
        <v>118.6</v>
      </c>
      <c r="AE171" s="134">
        <v>121.5</v>
      </c>
      <c r="AF171" s="134">
        <v>125.7</v>
      </c>
      <c r="AG171" s="134">
        <v>131.19999999999999</v>
      </c>
      <c r="AH171" s="134">
        <v>130.9</v>
      </c>
      <c r="AI171" s="134">
        <v>125.8</v>
      </c>
      <c r="AJ171" s="134">
        <v>122.9</v>
      </c>
      <c r="AK171" s="134">
        <v>119.3</v>
      </c>
      <c r="AL171" s="134">
        <v>122.6</v>
      </c>
      <c r="AM171" s="134">
        <v>124.2</v>
      </c>
      <c r="AN171" s="134">
        <v>119.9</v>
      </c>
      <c r="AO171" s="134">
        <v>119.4</v>
      </c>
      <c r="AP171" s="134">
        <v>122.1</v>
      </c>
      <c r="AQ171" s="134">
        <v>124.1</v>
      </c>
      <c r="AR171" s="134">
        <v>135.19999999999999</v>
      </c>
      <c r="AS171" s="134">
        <v>128</v>
      </c>
      <c r="AT171" s="134">
        <v>124.7</v>
      </c>
      <c r="AU171" s="134">
        <v>122.6</v>
      </c>
      <c r="AV171" s="134">
        <v>119.8</v>
      </c>
      <c r="AW171" s="134">
        <v>123.7</v>
      </c>
      <c r="AX171" s="134">
        <v>123.4</v>
      </c>
      <c r="AY171" s="134">
        <v>120.5</v>
      </c>
      <c r="AZ171" s="134">
        <v>123.9</v>
      </c>
      <c r="BA171" s="134">
        <v>128.19999999999999</v>
      </c>
      <c r="BB171" s="134">
        <v>127.7</v>
      </c>
      <c r="BC171" s="134">
        <v>126.4</v>
      </c>
      <c r="BD171" s="134">
        <v>129</v>
      </c>
      <c r="BE171" s="134">
        <v>126.2</v>
      </c>
      <c r="BF171" s="134">
        <v>130.69999999999999</v>
      </c>
      <c r="BG171" s="134">
        <v>127.4</v>
      </c>
      <c r="BH171" s="134">
        <v>126.6</v>
      </c>
      <c r="BI171" s="134">
        <v>128</v>
      </c>
      <c r="BJ171" s="134">
        <v>130.6</v>
      </c>
      <c r="BK171" s="134">
        <v>127.6</v>
      </c>
      <c r="BL171" s="134">
        <v>128.4</v>
      </c>
      <c r="BM171" s="134">
        <v>131.30000000000001</v>
      </c>
      <c r="BN171" s="134">
        <v>124.9</v>
      </c>
      <c r="BO171" s="134">
        <v>123.5</v>
      </c>
      <c r="BP171" s="134">
        <v>128.19999999999999</v>
      </c>
      <c r="BQ171" s="134">
        <v>129.19999999999999</v>
      </c>
      <c r="BR171" s="134">
        <v>130.5</v>
      </c>
      <c r="BS171" s="134">
        <v>130.9</v>
      </c>
      <c r="BT171" s="134">
        <v>133.1</v>
      </c>
      <c r="BU171" s="134">
        <v>128.69999999999999</v>
      </c>
      <c r="BV171" s="134">
        <v>124.6</v>
      </c>
      <c r="BW171" s="134">
        <v>123.4</v>
      </c>
      <c r="BX171" s="134">
        <v>126.1</v>
      </c>
      <c r="BY171" s="134">
        <v>126.2</v>
      </c>
      <c r="BZ171" s="134">
        <v>124.4</v>
      </c>
      <c r="CA171" s="134">
        <v>123.6</v>
      </c>
      <c r="CB171" s="134">
        <v>137.9</v>
      </c>
      <c r="CC171" s="134">
        <v>137.80000000000001</v>
      </c>
      <c r="CD171" s="134">
        <v>140.6</v>
      </c>
      <c r="CE171" s="134">
        <v>135</v>
      </c>
      <c r="CF171" s="134">
        <v>134.80000000000001</v>
      </c>
      <c r="CG171" s="134">
        <v>135.69999999999999</v>
      </c>
      <c r="CH171" s="134">
        <v>132.30000000000001</v>
      </c>
      <c r="CI171" s="134">
        <v>131.19999999999999</v>
      </c>
      <c r="CJ171" s="134">
        <v>133.6</v>
      </c>
      <c r="CK171" s="134">
        <v>135</v>
      </c>
      <c r="CL171" s="134">
        <v>132.30000000000001</v>
      </c>
      <c r="CM171" s="134">
        <v>133.1</v>
      </c>
      <c r="CN171" s="134">
        <v>136.6</v>
      </c>
      <c r="CO171" s="134">
        <v>141.5</v>
      </c>
      <c r="CP171" s="134">
        <v>139.30000000000001</v>
      </c>
      <c r="CQ171" s="134">
        <v>137.9</v>
      </c>
      <c r="CR171" s="134">
        <v>136.6</v>
      </c>
      <c r="CS171" s="134">
        <v>134.30000000000001</v>
      </c>
      <c r="CT171" s="134">
        <v>136</v>
      </c>
      <c r="CU171" s="134">
        <v>136.69999999999999</v>
      </c>
      <c r="CV171" s="134">
        <v>132</v>
      </c>
      <c r="CW171" s="134">
        <v>141.5</v>
      </c>
      <c r="CX171" s="134">
        <v>139.30000000000001</v>
      </c>
      <c r="CY171" s="134">
        <v>137</v>
      </c>
      <c r="CZ171" s="134">
        <v>140.1</v>
      </c>
      <c r="DA171" s="134">
        <v>142.1</v>
      </c>
      <c r="DB171" s="134">
        <v>135.1</v>
      </c>
      <c r="DC171" s="134">
        <v>135.80000000000001</v>
      </c>
      <c r="DD171" s="134">
        <v>135.4</v>
      </c>
      <c r="DE171" s="134">
        <v>140.30000000000001</v>
      </c>
      <c r="DF171" s="134">
        <v>144.5</v>
      </c>
      <c r="DG171" s="134">
        <v>145.1</v>
      </c>
      <c r="DH171" s="134">
        <v>143.19999999999999</v>
      </c>
      <c r="DI171" s="134">
        <v>139.80000000000001</v>
      </c>
      <c r="DJ171" s="134">
        <v>139.69999999999999</v>
      </c>
      <c r="DK171" s="134">
        <v>142.19999999999999</v>
      </c>
      <c r="DL171" s="134">
        <v>140.19999999999999</v>
      </c>
      <c r="DM171" s="134">
        <v>141.5</v>
      </c>
      <c r="DN171" s="134">
        <v>146.5</v>
      </c>
      <c r="DO171" s="134">
        <v>150.30000000000001</v>
      </c>
      <c r="DP171" s="134">
        <v>149.1</v>
      </c>
      <c r="DQ171" s="134">
        <v>146.30000000000001</v>
      </c>
      <c r="DR171" s="134">
        <v>147.30000000000001</v>
      </c>
      <c r="DS171" s="134">
        <v>142.80000000000001</v>
      </c>
      <c r="DT171" s="134">
        <v>144.80000000000001</v>
      </c>
      <c r="DU171" s="134">
        <v>145.6</v>
      </c>
      <c r="DV171" s="134">
        <v>144</v>
      </c>
      <c r="DW171" s="134">
        <v>148.6</v>
      </c>
      <c r="DX171" s="134">
        <v>151</v>
      </c>
      <c r="DY171" s="134">
        <v>148.1</v>
      </c>
      <c r="DZ171" s="134">
        <v>140.6</v>
      </c>
      <c r="EA171" s="135">
        <v>140.1</v>
      </c>
      <c r="EB171" s="136">
        <v>142.69999999999999</v>
      </c>
      <c r="EC171" s="136">
        <v>146.80000000000001</v>
      </c>
      <c r="ED171" s="134">
        <v>144.4</v>
      </c>
      <c r="EE171" s="134">
        <v>140.69999999999999</v>
      </c>
      <c r="EF171" s="137">
        <v>138.80000000000001</v>
      </c>
      <c r="EG171" s="137">
        <v>138.69999999999999</v>
      </c>
      <c r="EH171" s="137">
        <v>144.1</v>
      </c>
      <c r="EI171" s="137">
        <v>140.19999999999999</v>
      </c>
      <c r="EJ171" s="136">
        <v>140.5</v>
      </c>
      <c r="EK171" s="136">
        <v>140.69999999999999</v>
      </c>
      <c r="EL171" s="147">
        <v>143.69999999999999</v>
      </c>
      <c r="EM171" s="147">
        <v>146.5</v>
      </c>
      <c r="EN171" s="147">
        <v>145.5</v>
      </c>
    </row>
    <row r="172" spans="1:144" ht="15" x14ac:dyDescent="0.25">
      <c r="A172" s="132" t="s">
        <v>1773</v>
      </c>
      <c r="B172" s="132" t="s">
        <v>1774</v>
      </c>
      <c r="C172" s="133">
        <v>6.3289999999999999E-2</v>
      </c>
      <c r="D172" s="134">
        <v>98.2</v>
      </c>
      <c r="E172" s="134">
        <v>100.5</v>
      </c>
      <c r="F172" s="134">
        <v>94</v>
      </c>
      <c r="G172" s="134">
        <v>90.4</v>
      </c>
      <c r="H172" s="134">
        <v>90</v>
      </c>
      <c r="I172" s="134">
        <v>89.4</v>
      </c>
      <c r="J172" s="134">
        <v>92.2</v>
      </c>
      <c r="K172" s="134">
        <v>93.9</v>
      </c>
      <c r="L172" s="134">
        <v>96.4</v>
      </c>
      <c r="M172" s="134">
        <v>95.4</v>
      </c>
      <c r="N172" s="134">
        <v>98.7</v>
      </c>
      <c r="O172" s="134">
        <v>109.6</v>
      </c>
      <c r="P172" s="134">
        <v>111.2</v>
      </c>
      <c r="Q172" s="134">
        <v>104.2</v>
      </c>
      <c r="R172" s="134">
        <v>107.7</v>
      </c>
      <c r="S172" s="134">
        <v>118.7</v>
      </c>
      <c r="T172" s="134">
        <v>132.5</v>
      </c>
      <c r="U172" s="134">
        <v>144.30000000000001</v>
      </c>
      <c r="V172" s="134">
        <v>148.5</v>
      </c>
      <c r="W172" s="134">
        <v>152.5</v>
      </c>
      <c r="X172" s="134">
        <v>150.6</v>
      </c>
      <c r="Y172" s="134">
        <v>155.69999999999999</v>
      </c>
      <c r="Z172" s="134">
        <v>152.30000000000001</v>
      </c>
      <c r="AA172" s="134">
        <v>147.9</v>
      </c>
      <c r="AB172" s="134">
        <v>137.80000000000001</v>
      </c>
      <c r="AC172" s="134">
        <v>134.30000000000001</v>
      </c>
      <c r="AD172" s="134">
        <v>133.80000000000001</v>
      </c>
      <c r="AE172" s="134">
        <v>136.6</v>
      </c>
      <c r="AF172" s="134">
        <v>139.69999999999999</v>
      </c>
      <c r="AG172" s="134">
        <v>147.19999999999999</v>
      </c>
      <c r="AH172" s="134">
        <v>142.30000000000001</v>
      </c>
      <c r="AI172" s="134">
        <v>136.80000000000001</v>
      </c>
      <c r="AJ172" s="134">
        <v>136</v>
      </c>
      <c r="AK172" s="134">
        <v>127.1</v>
      </c>
      <c r="AL172" s="134">
        <v>124.7</v>
      </c>
      <c r="AM172" s="134">
        <v>122.2</v>
      </c>
      <c r="AN172" s="134">
        <v>114</v>
      </c>
      <c r="AO172" s="134">
        <v>110.5</v>
      </c>
      <c r="AP172" s="134">
        <v>107.3</v>
      </c>
      <c r="AQ172" s="134">
        <v>108.1</v>
      </c>
      <c r="AR172" s="134">
        <v>112.2</v>
      </c>
      <c r="AS172" s="134">
        <v>117.5</v>
      </c>
      <c r="AT172" s="134">
        <v>117</v>
      </c>
      <c r="AU172" s="134">
        <v>115.2</v>
      </c>
      <c r="AV172" s="134">
        <v>117.8</v>
      </c>
      <c r="AW172" s="134">
        <v>123.7</v>
      </c>
      <c r="AX172" s="134">
        <v>122.1</v>
      </c>
      <c r="AY172" s="134">
        <v>120</v>
      </c>
      <c r="AZ172" s="134">
        <v>119.2</v>
      </c>
      <c r="BA172" s="134">
        <v>124.6</v>
      </c>
      <c r="BB172" s="134">
        <v>127.1</v>
      </c>
      <c r="BC172" s="134">
        <v>124.8</v>
      </c>
      <c r="BD172" s="134">
        <v>129.19999999999999</v>
      </c>
      <c r="BE172" s="134">
        <v>120.8</v>
      </c>
      <c r="BF172" s="134">
        <v>127.9</v>
      </c>
      <c r="BG172" s="134">
        <v>126</v>
      </c>
      <c r="BH172" s="134">
        <v>124</v>
      </c>
      <c r="BI172" s="134">
        <v>123.4</v>
      </c>
      <c r="BJ172" s="134">
        <v>121.2</v>
      </c>
      <c r="BK172" s="134">
        <v>122.2</v>
      </c>
      <c r="BL172" s="134">
        <v>121.6</v>
      </c>
      <c r="BM172" s="134">
        <v>122.4</v>
      </c>
      <c r="BN172" s="134">
        <v>121.1</v>
      </c>
      <c r="BO172" s="134">
        <v>122.2</v>
      </c>
      <c r="BP172" s="134">
        <v>122.7</v>
      </c>
      <c r="BQ172" s="134">
        <v>122.7</v>
      </c>
      <c r="BR172" s="134">
        <v>121.6</v>
      </c>
      <c r="BS172" s="134">
        <v>121.9</v>
      </c>
      <c r="BT172" s="134">
        <v>122.2</v>
      </c>
      <c r="BU172" s="134">
        <v>122.2</v>
      </c>
      <c r="BV172" s="134">
        <v>121.9</v>
      </c>
      <c r="BW172" s="134">
        <v>120.5</v>
      </c>
      <c r="BX172" s="134">
        <v>120</v>
      </c>
      <c r="BY172" s="134">
        <v>120.1</v>
      </c>
      <c r="BZ172" s="134">
        <v>122.3</v>
      </c>
      <c r="CA172" s="134">
        <v>119.8</v>
      </c>
      <c r="CB172" s="134">
        <v>126.4</v>
      </c>
      <c r="CC172" s="134">
        <v>126.4</v>
      </c>
      <c r="CD172" s="134">
        <v>121.7</v>
      </c>
      <c r="CE172" s="134">
        <v>117.5</v>
      </c>
      <c r="CF172" s="134">
        <v>116.9</v>
      </c>
      <c r="CG172" s="134">
        <v>117.3</v>
      </c>
      <c r="CH172" s="134">
        <v>111.7</v>
      </c>
      <c r="CI172" s="134">
        <v>115.5</v>
      </c>
      <c r="CJ172" s="134">
        <v>118.3</v>
      </c>
      <c r="CK172" s="134">
        <v>119.6</v>
      </c>
      <c r="CL172" s="134">
        <v>119.4</v>
      </c>
      <c r="CM172" s="134">
        <v>119.4</v>
      </c>
      <c r="CN172" s="134">
        <v>120.1</v>
      </c>
      <c r="CO172" s="134">
        <v>120.3</v>
      </c>
      <c r="CP172" s="134">
        <v>120</v>
      </c>
      <c r="CQ172" s="134">
        <v>118.3</v>
      </c>
      <c r="CR172" s="134">
        <v>120.1</v>
      </c>
      <c r="CS172" s="134">
        <v>120.4</v>
      </c>
      <c r="CT172" s="134">
        <v>120.4</v>
      </c>
      <c r="CU172" s="134">
        <v>119.6</v>
      </c>
      <c r="CV172" s="134">
        <v>120.2</v>
      </c>
      <c r="CW172" s="134">
        <v>121.4</v>
      </c>
      <c r="CX172" s="134">
        <v>121.9</v>
      </c>
      <c r="CY172" s="134">
        <v>121.6</v>
      </c>
      <c r="CZ172" s="134">
        <v>121.6</v>
      </c>
      <c r="DA172" s="134">
        <v>121.6</v>
      </c>
      <c r="DB172" s="134">
        <v>121.6</v>
      </c>
      <c r="DC172" s="134">
        <v>121.5</v>
      </c>
      <c r="DD172" s="134">
        <v>121.2</v>
      </c>
      <c r="DE172" s="134">
        <v>120.1</v>
      </c>
      <c r="DF172" s="134">
        <v>120.5</v>
      </c>
      <c r="DG172" s="134">
        <v>121.4</v>
      </c>
      <c r="DH172" s="134">
        <v>120.5</v>
      </c>
      <c r="DI172" s="134">
        <v>121.1</v>
      </c>
      <c r="DJ172" s="134">
        <v>121</v>
      </c>
      <c r="DK172" s="134">
        <v>121.4</v>
      </c>
      <c r="DL172" s="134">
        <v>121.9</v>
      </c>
      <c r="DM172" s="134">
        <v>121.5</v>
      </c>
      <c r="DN172" s="134">
        <v>121.9</v>
      </c>
      <c r="DO172" s="134">
        <v>121.9</v>
      </c>
      <c r="DP172" s="134">
        <v>121.2</v>
      </c>
      <c r="DQ172" s="134">
        <v>121.4</v>
      </c>
      <c r="DR172" s="134">
        <v>122.2</v>
      </c>
      <c r="DS172" s="134">
        <v>122.4</v>
      </c>
      <c r="DT172" s="134">
        <v>121.8</v>
      </c>
      <c r="DU172" s="134">
        <v>122</v>
      </c>
      <c r="DV172" s="134">
        <v>122.2</v>
      </c>
      <c r="DW172" s="134">
        <v>122.2</v>
      </c>
      <c r="DX172" s="134">
        <v>123.2</v>
      </c>
      <c r="DY172" s="134">
        <v>123.4</v>
      </c>
      <c r="DZ172" s="134">
        <v>123.4</v>
      </c>
      <c r="EA172" s="135">
        <v>122.6</v>
      </c>
      <c r="EB172" s="136">
        <v>122</v>
      </c>
      <c r="EC172" s="136">
        <v>125</v>
      </c>
      <c r="ED172" s="134">
        <v>125</v>
      </c>
      <c r="EE172" s="134">
        <v>124.7</v>
      </c>
      <c r="EF172" s="137">
        <v>125.1</v>
      </c>
      <c r="EG172" s="137">
        <v>126.1</v>
      </c>
      <c r="EH172" s="137">
        <v>126.1</v>
      </c>
      <c r="EI172" s="137">
        <v>125.1</v>
      </c>
      <c r="EJ172" s="136">
        <v>123.9</v>
      </c>
      <c r="EK172" s="136">
        <v>124.8</v>
      </c>
      <c r="EL172" s="147">
        <v>124.8</v>
      </c>
      <c r="EM172" s="147">
        <v>123.7</v>
      </c>
      <c r="EN172" s="147">
        <v>124.6</v>
      </c>
    </row>
    <row r="173" spans="1:144" ht="15" x14ac:dyDescent="0.25">
      <c r="A173" s="132" t="s">
        <v>1775</v>
      </c>
      <c r="B173" s="132" t="s">
        <v>1776</v>
      </c>
      <c r="C173" s="133">
        <v>0.14066999999999999</v>
      </c>
      <c r="D173" s="134">
        <v>105.8</v>
      </c>
      <c r="E173" s="134">
        <v>108.9</v>
      </c>
      <c r="F173" s="134">
        <v>107.7</v>
      </c>
      <c r="G173" s="134">
        <v>107.7</v>
      </c>
      <c r="H173" s="134">
        <v>101.7</v>
      </c>
      <c r="I173" s="134">
        <v>101.3</v>
      </c>
      <c r="J173" s="134">
        <v>102.5</v>
      </c>
      <c r="K173" s="134">
        <v>103</v>
      </c>
      <c r="L173" s="134">
        <v>99.9</v>
      </c>
      <c r="M173" s="134">
        <v>100.1</v>
      </c>
      <c r="N173" s="134">
        <v>98</v>
      </c>
      <c r="O173" s="134">
        <v>98.9</v>
      </c>
      <c r="P173" s="134">
        <v>107.2</v>
      </c>
      <c r="Q173" s="134">
        <v>110.7</v>
      </c>
      <c r="R173" s="134">
        <v>117.7</v>
      </c>
      <c r="S173" s="134">
        <v>117.7</v>
      </c>
      <c r="T173" s="134">
        <v>121.8</v>
      </c>
      <c r="U173" s="134">
        <v>113.7</v>
      </c>
      <c r="V173" s="134">
        <v>116.6</v>
      </c>
      <c r="W173" s="134">
        <v>125.8</v>
      </c>
      <c r="X173" s="134">
        <v>116</v>
      </c>
      <c r="Y173" s="134">
        <v>116.2</v>
      </c>
      <c r="Z173" s="134">
        <v>114.7</v>
      </c>
      <c r="AA173" s="134">
        <v>117.6</v>
      </c>
      <c r="AB173" s="134">
        <v>115.3</v>
      </c>
      <c r="AC173" s="134">
        <v>120.9</v>
      </c>
      <c r="AD173" s="134">
        <v>111.7</v>
      </c>
      <c r="AE173" s="134">
        <v>114.6</v>
      </c>
      <c r="AF173" s="134">
        <v>119.4</v>
      </c>
      <c r="AG173" s="134">
        <v>124</v>
      </c>
      <c r="AH173" s="134">
        <v>125.8</v>
      </c>
      <c r="AI173" s="134">
        <v>120.9</v>
      </c>
      <c r="AJ173" s="134">
        <v>117</v>
      </c>
      <c r="AK173" s="134">
        <v>115.7</v>
      </c>
      <c r="AL173" s="134">
        <v>121.6</v>
      </c>
      <c r="AM173" s="134">
        <v>125.1</v>
      </c>
      <c r="AN173" s="134">
        <v>122.6</v>
      </c>
      <c r="AO173" s="134">
        <v>123.4</v>
      </c>
      <c r="AP173" s="134">
        <v>128.80000000000001</v>
      </c>
      <c r="AQ173" s="134">
        <v>131.30000000000001</v>
      </c>
      <c r="AR173" s="134">
        <v>145.6</v>
      </c>
      <c r="AS173" s="134">
        <v>132.80000000000001</v>
      </c>
      <c r="AT173" s="134">
        <v>128.1</v>
      </c>
      <c r="AU173" s="134">
        <v>125.9</v>
      </c>
      <c r="AV173" s="134">
        <v>120.7</v>
      </c>
      <c r="AW173" s="134">
        <v>123.8</v>
      </c>
      <c r="AX173" s="134">
        <v>124</v>
      </c>
      <c r="AY173" s="134">
        <v>120.7</v>
      </c>
      <c r="AZ173" s="134">
        <v>126</v>
      </c>
      <c r="BA173" s="134">
        <v>129.9</v>
      </c>
      <c r="BB173" s="134">
        <v>127.9</v>
      </c>
      <c r="BC173" s="134">
        <v>127.2</v>
      </c>
      <c r="BD173" s="134">
        <v>129</v>
      </c>
      <c r="BE173" s="134">
        <v>128.6</v>
      </c>
      <c r="BF173" s="134">
        <v>131.9</v>
      </c>
      <c r="BG173" s="134">
        <v>128</v>
      </c>
      <c r="BH173" s="134">
        <v>127.8</v>
      </c>
      <c r="BI173" s="134">
        <v>130</v>
      </c>
      <c r="BJ173" s="134">
        <v>134.9</v>
      </c>
      <c r="BK173" s="134">
        <v>130</v>
      </c>
      <c r="BL173" s="134">
        <v>131.4</v>
      </c>
      <c r="BM173" s="134">
        <v>135.4</v>
      </c>
      <c r="BN173" s="134">
        <v>126.6</v>
      </c>
      <c r="BO173" s="134">
        <v>124.1</v>
      </c>
      <c r="BP173" s="134">
        <v>130.6</v>
      </c>
      <c r="BQ173" s="134">
        <v>132.1</v>
      </c>
      <c r="BR173" s="134">
        <v>134.5</v>
      </c>
      <c r="BS173" s="134">
        <v>134.9</v>
      </c>
      <c r="BT173" s="134">
        <v>138</v>
      </c>
      <c r="BU173" s="134">
        <v>131.69999999999999</v>
      </c>
      <c r="BV173" s="134">
        <v>125.8</v>
      </c>
      <c r="BW173" s="134">
        <v>124.7</v>
      </c>
      <c r="BX173" s="134">
        <v>128.80000000000001</v>
      </c>
      <c r="BY173" s="134">
        <v>129</v>
      </c>
      <c r="BZ173" s="134">
        <v>125.3</v>
      </c>
      <c r="CA173" s="134">
        <v>125.3</v>
      </c>
      <c r="CB173" s="134">
        <v>143</v>
      </c>
      <c r="CC173" s="134">
        <v>142.9</v>
      </c>
      <c r="CD173" s="134">
        <v>149.1</v>
      </c>
      <c r="CE173" s="134">
        <v>142.80000000000001</v>
      </c>
      <c r="CF173" s="134">
        <v>142.80000000000001</v>
      </c>
      <c r="CG173" s="134">
        <v>144</v>
      </c>
      <c r="CH173" s="134">
        <v>141.6</v>
      </c>
      <c r="CI173" s="134">
        <v>138.30000000000001</v>
      </c>
      <c r="CJ173" s="134">
        <v>140.5</v>
      </c>
      <c r="CK173" s="134">
        <v>141.9</v>
      </c>
      <c r="CL173" s="134">
        <v>138.1</v>
      </c>
      <c r="CM173" s="134">
        <v>139.30000000000001</v>
      </c>
      <c r="CN173" s="134">
        <v>144.1</v>
      </c>
      <c r="CO173" s="134">
        <v>151.1</v>
      </c>
      <c r="CP173" s="134">
        <v>148</v>
      </c>
      <c r="CQ173" s="134">
        <v>146.69999999999999</v>
      </c>
      <c r="CR173" s="134">
        <v>144</v>
      </c>
      <c r="CS173" s="134">
        <v>140.5</v>
      </c>
      <c r="CT173" s="134">
        <v>143.1</v>
      </c>
      <c r="CU173" s="134">
        <v>144.30000000000001</v>
      </c>
      <c r="CV173" s="134">
        <v>137.30000000000001</v>
      </c>
      <c r="CW173" s="134">
        <v>150.6</v>
      </c>
      <c r="CX173" s="134">
        <v>147.19999999999999</v>
      </c>
      <c r="CY173" s="134">
        <v>144</v>
      </c>
      <c r="CZ173" s="134">
        <v>148.5</v>
      </c>
      <c r="DA173" s="134">
        <v>151.30000000000001</v>
      </c>
      <c r="DB173" s="134">
        <v>141.19999999999999</v>
      </c>
      <c r="DC173" s="134">
        <v>142.19999999999999</v>
      </c>
      <c r="DD173" s="134">
        <v>141.80000000000001</v>
      </c>
      <c r="DE173" s="134">
        <v>149.30000000000001</v>
      </c>
      <c r="DF173" s="134">
        <v>155.30000000000001</v>
      </c>
      <c r="DG173" s="134">
        <v>155.69999999999999</v>
      </c>
      <c r="DH173" s="134">
        <v>153.30000000000001</v>
      </c>
      <c r="DI173" s="134">
        <v>148.19999999999999</v>
      </c>
      <c r="DJ173" s="134">
        <v>148.19999999999999</v>
      </c>
      <c r="DK173" s="134">
        <v>151.5</v>
      </c>
      <c r="DL173" s="134">
        <v>148.4</v>
      </c>
      <c r="DM173" s="134">
        <v>150.5</v>
      </c>
      <c r="DN173" s="134">
        <v>157.5</v>
      </c>
      <c r="DO173" s="134">
        <v>163.1</v>
      </c>
      <c r="DP173" s="134">
        <v>161.69999999999999</v>
      </c>
      <c r="DQ173" s="134">
        <v>157.6</v>
      </c>
      <c r="DR173" s="134">
        <v>158.6</v>
      </c>
      <c r="DS173" s="134">
        <v>151.9</v>
      </c>
      <c r="DT173" s="134">
        <v>155.19999999999999</v>
      </c>
      <c r="DU173" s="134">
        <v>156.19999999999999</v>
      </c>
      <c r="DV173" s="134">
        <v>153.80000000000001</v>
      </c>
      <c r="DW173" s="134">
        <v>160.5</v>
      </c>
      <c r="DX173" s="134">
        <v>163.5</v>
      </c>
      <c r="DY173" s="134">
        <v>159.19999999999999</v>
      </c>
      <c r="DZ173" s="134">
        <v>148.4</v>
      </c>
      <c r="EA173" s="135">
        <v>147.9</v>
      </c>
      <c r="EB173" s="136">
        <v>152</v>
      </c>
      <c r="EC173" s="136">
        <v>156.6</v>
      </c>
      <c r="ED173" s="134">
        <v>153.1</v>
      </c>
      <c r="EE173" s="134">
        <v>147.80000000000001</v>
      </c>
      <c r="EF173" s="137">
        <v>145</v>
      </c>
      <c r="EG173" s="137">
        <v>144.4</v>
      </c>
      <c r="EH173" s="137">
        <v>152.1</v>
      </c>
      <c r="EI173" s="137">
        <v>147</v>
      </c>
      <c r="EJ173" s="136">
        <v>147.9</v>
      </c>
      <c r="EK173" s="136">
        <v>147.80000000000001</v>
      </c>
      <c r="EL173" s="147">
        <v>152.30000000000001</v>
      </c>
      <c r="EM173" s="147">
        <v>156.80000000000001</v>
      </c>
      <c r="EN173" s="147">
        <v>154.9</v>
      </c>
    </row>
    <row r="174" spans="1:144" ht="15" x14ac:dyDescent="0.25">
      <c r="A174" s="132" t="s">
        <v>1777</v>
      </c>
      <c r="B174" s="132" t="s">
        <v>1778</v>
      </c>
      <c r="C174" s="133">
        <v>0.13808999999999999</v>
      </c>
      <c r="D174" s="134">
        <v>100.7</v>
      </c>
      <c r="E174" s="134">
        <v>103.4</v>
      </c>
      <c r="F174" s="134">
        <v>103.4</v>
      </c>
      <c r="G174" s="134">
        <v>105.3</v>
      </c>
      <c r="H174" s="134">
        <v>106</v>
      </c>
      <c r="I174" s="134">
        <v>104.7</v>
      </c>
      <c r="J174" s="134">
        <v>104</v>
      </c>
      <c r="K174" s="134">
        <v>103.9</v>
      </c>
      <c r="L174" s="134">
        <v>103.1</v>
      </c>
      <c r="M174" s="134">
        <v>104.2</v>
      </c>
      <c r="N174" s="134">
        <v>104.5</v>
      </c>
      <c r="O174" s="134">
        <v>105.3</v>
      </c>
      <c r="P174" s="134">
        <v>105.6</v>
      </c>
      <c r="Q174" s="134">
        <v>106.8</v>
      </c>
      <c r="R174" s="134">
        <v>106.8</v>
      </c>
      <c r="S174" s="134">
        <v>106.5</v>
      </c>
      <c r="T174" s="134">
        <v>106.6</v>
      </c>
      <c r="U174" s="134">
        <v>107</v>
      </c>
      <c r="V174" s="134">
        <v>107.4</v>
      </c>
      <c r="W174" s="134">
        <v>108.3</v>
      </c>
      <c r="X174" s="134">
        <v>108.4</v>
      </c>
      <c r="Y174" s="134">
        <v>107.9</v>
      </c>
      <c r="Z174" s="134">
        <v>108.6</v>
      </c>
      <c r="AA174" s="134">
        <v>109.5</v>
      </c>
      <c r="AB174" s="134">
        <v>110.2</v>
      </c>
      <c r="AC174" s="134">
        <v>111.5</v>
      </c>
      <c r="AD174" s="134">
        <v>111.3</v>
      </c>
      <c r="AE174" s="134">
        <v>111.9</v>
      </c>
      <c r="AF174" s="134">
        <v>113</v>
      </c>
      <c r="AG174" s="134">
        <v>112.7</v>
      </c>
      <c r="AH174" s="134">
        <v>111.2</v>
      </c>
      <c r="AI174" s="134">
        <v>111.8</v>
      </c>
      <c r="AJ174" s="134">
        <v>110.9</v>
      </c>
      <c r="AK174" s="134">
        <v>112.3</v>
      </c>
      <c r="AL174" s="134">
        <v>113.2</v>
      </c>
      <c r="AM174" s="134">
        <v>113.4</v>
      </c>
      <c r="AN174" s="134">
        <v>113.7</v>
      </c>
      <c r="AO174" s="134">
        <v>115.5</v>
      </c>
      <c r="AP174" s="134">
        <v>115.7</v>
      </c>
      <c r="AQ174" s="134">
        <v>115.2</v>
      </c>
      <c r="AR174" s="134">
        <v>116.1</v>
      </c>
      <c r="AS174" s="134">
        <v>115.9</v>
      </c>
      <c r="AT174" s="134">
        <v>116</v>
      </c>
      <c r="AU174" s="134">
        <v>118.5</v>
      </c>
      <c r="AV174" s="134">
        <v>118.8</v>
      </c>
      <c r="AW174" s="134">
        <v>118.7</v>
      </c>
      <c r="AX174" s="134">
        <v>119</v>
      </c>
      <c r="AY174" s="134">
        <v>119.2</v>
      </c>
      <c r="AZ174" s="134">
        <v>118.4</v>
      </c>
      <c r="BA174" s="134">
        <v>120.5</v>
      </c>
      <c r="BB174" s="134">
        <v>120.9</v>
      </c>
      <c r="BC174" s="134">
        <v>120.7</v>
      </c>
      <c r="BD174" s="134">
        <v>120.8</v>
      </c>
      <c r="BE174" s="134">
        <v>120.6</v>
      </c>
      <c r="BF174" s="134">
        <v>121.1</v>
      </c>
      <c r="BG174" s="134">
        <v>121.7</v>
      </c>
      <c r="BH174" s="134">
        <v>120.3</v>
      </c>
      <c r="BI174" s="134">
        <v>118.6</v>
      </c>
      <c r="BJ174" s="134">
        <v>118.9</v>
      </c>
      <c r="BK174" s="134">
        <v>119.3</v>
      </c>
      <c r="BL174" s="134">
        <v>120</v>
      </c>
      <c r="BM174" s="134">
        <v>120.5</v>
      </c>
      <c r="BN174" s="134">
        <v>120</v>
      </c>
      <c r="BO174" s="134">
        <v>119.5</v>
      </c>
      <c r="BP174" s="134">
        <v>119.4</v>
      </c>
      <c r="BQ174" s="134">
        <v>118.1</v>
      </c>
      <c r="BR174" s="134">
        <v>119.5</v>
      </c>
      <c r="BS174" s="134">
        <v>119.3</v>
      </c>
      <c r="BT174" s="134">
        <v>119.7</v>
      </c>
      <c r="BU174" s="134">
        <v>118.4</v>
      </c>
      <c r="BV174" s="134">
        <v>117.2</v>
      </c>
      <c r="BW174" s="134">
        <v>117.6</v>
      </c>
      <c r="BX174" s="134">
        <v>118.7</v>
      </c>
      <c r="BY174" s="134">
        <v>116.3</v>
      </c>
      <c r="BZ174" s="134">
        <v>116.1</v>
      </c>
      <c r="CA174" s="134">
        <v>114</v>
      </c>
      <c r="CB174" s="134">
        <v>113.9</v>
      </c>
      <c r="CC174" s="134">
        <v>114.2</v>
      </c>
      <c r="CD174" s="134">
        <v>114.1</v>
      </c>
      <c r="CE174" s="134">
        <v>113.9</v>
      </c>
      <c r="CF174" s="134">
        <v>113.4</v>
      </c>
      <c r="CG174" s="134">
        <v>112.4</v>
      </c>
      <c r="CH174" s="134">
        <v>113.1</v>
      </c>
      <c r="CI174" s="134">
        <v>111.2</v>
      </c>
      <c r="CJ174" s="134">
        <v>112.2</v>
      </c>
      <c r="CK174" s="134">
        <v>113.9</v>
      </c>
      <c r="CL174" s="134">
        <v>115.6</v>
      </c>
      <c r="CM174" s="134">
        <v>113.9</v>
      </c>
      <c r="CN174" s="134">
        <v>114.5</v>
      </c>
      <c r="CO174" s="134">
        <v>113.7</v>
      </c>
      <c r="CP174" s="134">
        <v>113.5</v>
      </c>
      <c r="CQ174" s="134">
        <v>114.9</v>
      </c>
      <c r="CR174" s="134">
        <v>115</v>
      </c>
      <c r="CS174" s="134">
        <v>114.6</v>
      </c>
      <c r="CT174" s="134">
        <v>114.9</v>
      </c>
      <c r="CU174" s="134">
        <v>115.1</v>
      </c>
      <c r="CV174" s="134">
        <v>116.2</v>
      </c>
      <c r="CW174" s="134">
        <v>118.6</v>
      </c>
      <c r="CX174" s="134">
        <v>119.3</v>
      </c>
      <c r="CY174" s="134">
        <v>119.6</v>
      </c>
      <c r="CZ174" s="134">
        <v>119.9</v>
      </c>
      <c r="DA174" s="134">
        <v>119.7</v>
      </c>
      <c r="DB174" s="134">
        <v>120.4</v>
      </c>
      <c r="DC174" s="134">
        <v>122.4</v>
      </c>
      <c r="DD174" s="134">
        <v>121.8</v>
      </c>
      <c r="DE174" s="134">
        <v>121.1</v>
      </c>
      <c r="DF174" s="134">
        <v>121.7</v>
      </c>
      <c r="DG174" s="134">
        <v>121.7</v>
      </c>
      <c r="DH174" s="134">
        <v>121.5</v>
      </c>
      <c r="DI174" s="134">
        <v>122.2</v>
      </c>
      <c r="DJ174" s="134">
        <v>121.9</v>
      </c>
      <c r="DK174" s="134">
        <v>123.3</v>
      </c>
      <c r="DL174" s="134">
        <v>124.3</v>
      </c>
      <c r="DM174" s="134">
        <v>122.2</v>
      </c>
      <c r="DN174" s="134">
        <v>122.1</v>
      </c>
      <c r="DO174" s="134">
        <v>122</v>
      </c>
      <c r="DP174" s="134">
        <v>120.9</v>
      </c>
      <c r="DQ174" s="134">
        <v>122.5</v>
      </c>
      <c r="DR174" s="134">
        <v>122.5</v>
      </c>
      <c r="DS174" s="134">
        <v>122.1</v>
      </c>
      <c r="DT174" s="134">
        <v>123.4</v>
      </c>
      <c r="DU174" s="134">
        <v>122.8</v>
      </c>
      <c r="DV174" s="134">
        <v>123.9</v>
      </c>
      <c r="DW174" s="134">
        <v>125.1</v>
      </c>
      <c r="DX174" s="134">
        <v>125.2</v>
      </c>
      <c r="DY174" s="134">
        <v>125.4</v>
      </c>
      <c r="DZ174" s="134">
        <v>126.4</v>
      </c>
      <c r="EA174" s="135">
        <v>127.4</v>
      </c>
      <c r="EB174" s="136">
        <v>127.5</v>
      </c>
      <c r="EC174" s="136">
        <v>126.9</v>
      </c>
      <c r="ED174" s="134">
        <v>126.8</v>
      </c>
      <c r="EE174" s="134">
        <v>126.6</v>
      </c>
      <c r="EF174" s="137">
        <v>128.80000000000001</v>
      </c>
      <c r="EG174" s="137">
        <v>129.6</v>
      </c>
      <c r="EH174" s="137">
        <v>129.5</v>
      </c>
      <c r="EI174" s="137">
        <v>128.69999999999999</v>
      </c>
      <c r="EJ174" s="136">
        <v>131.6</v>
      </c>
      <c r="EK174" s="136">
        <v>130.80000000000001</v>
      </c>
      <c r="EL174" s="147">
        <v>130.6</v>
      </c>
      <c r="EM174" s="147">
        <v>130.6</v>
      </c>
      <c r="EN174" s="147">
        <v>131.69999999999999</v>
      </c>
    </row>
    <row r="175" spans="1:144" ht="15" x14ac:dyDescent="0.25">
      <c r="A175" s="132" t="s">
        <v>1779</v>
      </c>
      <c r="B175" s="132" t="s">
        <v>1780</v>
      </c>
      <c r="C175" s="133">
        <v>4.6949999999999999E-2</v>
      </c>
      <c r="D175" s="134">
        <v>100.5</v>
      </c>
      <c r="E175" s="134">
        <v>102.4</v>
      </c>
      <c r="F175" s="134">
        <v>101.7</v>
      </c>
      <c r="G175" s="134">
        <v>106.3</v>
      </c>
      <c r="H175" s="134">
        <v>109</v>
      </c>
      <c r="I175" s="134">
        <v>105.1</v>
      </c>
      <c r="J175" s="134">
        <v>103.1</v>
      </c>
      <c r="K175" s="134">
        <v>101.5</v>
      </c>
      <c r="L175" s="134">
        <v>100</v>
      </c>
      <c r="M175" s="134">
        <v>101.3</v>
      </c>
      <c r="N175" s="134">
        <v>101.2</v>
      </c>
      <c r="O175" s="134">
        <v>103.1</v>
      </c>
      <c r="P175" s="134">
        <v>104.1</v>
      </c>
      <c r="Q175" s="134">
        <v>106.6</v>
      </c>
      <c r="R175" s="134">
        <v>108.6</v>
      </c>
      <c r="S175" s="134">
        <v>106.7</v>
      </c>
      <c r="T175" s="134">
        <v>105.7</v>
      </c>
      <c r="U175" s="134">
        <v>106.2</v>
      </c>
      <c r="V175" s="134">
        <v>107.8</v>
      </c>
      <c r="W175" s="134">
        <v>110</v>
      </c>
      <c r="X175" s="134">
        <v>107.8</v>
      </c>
      <c r="Y175" s="134">
        <v>104.7</v>
      </c>
      <c r="Z175" s="134">
        <v>107.3</v>
      </c>
      <c r="AA175" s="134">
        <v>107.4</v>
      </c>
      <c r="AB175" s="134">
        <v>108.2</v>
      </c>
      <c r="AC175" s="134">
        <v>111.5</v>
      </c>
      <c r="AD175" s="134">
        <v>110.6</v>
      </c>
      <c r="AE175" s="134">
        <v>110.5</v>
      </c>
      <c r="AF175" s="134">
        <v>109.3</v>
      </c>
      <c r="AG175" s="134">
        <v>109.2</v>
      </c>
      <c r="AH175" s="134">
        <v>104.4</v>
      </c>
      <c r="AI175" s="134">
        <v>106.2</v>
      </c>
      <c r="AJ175" s="134">
        <v>96.6</v>
      </c>
      <c r="AK175" s="134">
        <v>101.3</v>
      </c>
      <c r="AL175" s="134">
        <v>104.2</v>
      </c>
      <c r="AM175" s="134">
        <v>101.9</v>
      </c>
      <c r="AN175" s="134">
        <v>104.4</v>
      </c>
      <c r="AO175" s="134">
        <v>108.2</v>
      </c>
      <c r="AP175" s="134">
        <v>108.8</v>
      </c>
      <c r="AQ175" s="134">
        <v>105.4</v>
      </c>
      <c r="AR175" s="134">
        <v>109.6</v>
      </c>
      <c r="AS175" s="134">
        <v>109.5</v>
      </c>
      <c r="AT175" s="134">
        <v>110.8</v>
      </c>
      <c r="AU175" s="134">
        <v>112</v>
      </c>
      <c r="AV175" s="134">
        <v>112.8</v>
      </c>
      <c r="AW175" s="134">
        <v>114</v>
      </c>
      <c r="AX175" s="134">
        <v>112.5</v>
      </c>
      <c r="AY175" s="134">
        <v>112.9</v>
      </c>
      <c r="AZ175" s="134">
        <v>111.3</v>
      </c>
      <c r="BA175" s="134">
        <v>113.7</v>
      </c>
      <c r="BB175" s="134">
        <v>112.4</v>
      </c>
      <c r="BC175" s="134">
        <v>111.3</v>
      </c>
      <c r="BD175" s="134">
        <v>111.1</v>
      </c>
      <c r="BE175" s="134">
        <v>111.3</v>
      </c>
      <c r="BF175" s="134">
        <v>111.6</v>
      </c>
      <c r="BG175" s="134">
        <v>111.4</v>
      </c>
      <c r="BH175" s="134">
        <v>109.1</v>
      </c>
      <c r="BI175" s="134">
        <v>107.4</v>
      </c>
      <c r="BJ175" s="134">
        <v>109.3</v>
      </c>
      <c r="BK175" s="134">
        <v>111.4</v>
      </c>
      <c r="BL175" s="134">
        <v>110.8</v>
      </c>
      <c r="BM175" s="134">
        <v>112.4</v>
      </c>
      <c r="BN175" s="134">
        <v>112.8</v>
      </c>
      <c r="BO175" s="134">
        <v>115.2</v>
      </c>
      <c r="BP175" s="134">
        <v>114.4</v>
      </c>
      <c r="BQ175" s="134">
        <v>112.4</v>
      </c>
      <c r="BR175" s="134">
        <v>113.5</v>
      </c>
      <c r="BS175" s="134">
        <v>114.1</v>
      </c>
      <c r="BT175" s="134">
        <v>114.8</v>
      </c>
      <c r="BU175" s="134">
        <v>113.1</v>
      </c>
      <c r="BV175" s="134">
        <v>112.6</v>
      </c>
      <c r="BW175" s="134">
        <v>111.2</v>
      </c>
      <c r="BX175" s="134">
        <v>112.5</v>
      </c>
      <c r="BY175" s="134">
        <v>104.7</v>
      </c>
      <c r="BZ175" s="134">
        <v>109.9</v>
      </c>
      <c r="CA175" s="134">
        <v>106</v>
      </c>
      <c r="CB175" s="134">
        <v>105.8</v>
      </c>
      <c r="CC175" s="134">
        <v>105.5</v>
      </c>
      <c r="CD175" s="134">
        <v>106.3</v>
      </c>
      <c r="CE175" s="134">
        <v>104.6</v>
      </c>
      <c r="CF175" s="134">
        <v>104.6</v>
      </c>
      <c r="CG175" s="134">
        <v>103.7</v>
      </c>
      <c r="CH175" s="134">
        <v>104.8</v>
      </c>
      <c r="CI175" s="134">
        <v>103.2</v>
      </c>
      <c r="CJ175" s="134">
        <v>103</v>
      </c>
      <c r="CK175" s="134">
        <v>103.4</v>
      </c>
      <c r="CL175" s="134">
        <v>109.1</v>
      </c>
      <c r="CM175" s="134">
        <v>106.6</v>
      </c>
      <c r="CN175" s="134">
        <v>105.6</v>
      </c>
      <c r="CO175" s="134">
        <v>106</v>
      </c>
      <c r="CP175" s="134">
        <v>103.7</v>
      </c>
      <c r="CQ175" s="134">
        <v>107.3</v>
      </c>
      <c r="CR175" s="134">
        <v>106.5</v>
      </c>
      <c r="CS175" s="134">
        <v>107.1</v>
      </c>
      <c r="CT175" s="134">
        <v>107.3</v>
      </c>
      <c r="CU175" s="134">
        <v>106.5</v>
      </c>
      <c r="CV175" s="134">
        <v>104.5</v>
      </c>
      <c r="CW175" s="134">
        <v>109.2</v>
      </c>
      <c r="CX175" s="134">
        <v>109.9</v>
      </c>
      <c r="CY175" s="134">
        <v>109.5</v>
      </c>
      <c r="CZ175" s="134">
        <v>111</v>
      </c>
      <c r="DA175" s="134">
        <v>110.4</v>
      </c>
      <c r="DB175" s="134">
        <v>109.8</v>
      </c>
      <c r="DC175" s="134">
        <v>110.4</v>
      </c>
      <c r="DD175" s="134">
        <v>109.6</v>
      </c>
      <c r="DE175" s="134">
        <v>110</v>
      </c>
      <c r="DF175" s="134">
        <v>110.5</v>
      </c>
      <c r="DG175" s="134">
        <v>111.8</v>
      </c>
      <c r="DH175" s="134">
        <v>109.8</v>
      </c>
      <c r="DI175" s="134">
        <v>110</v>
      </c>
      <c r="DJ175" s="134">
        <v>109.4</v>
      </c>
      <c r="DK175" s="134">
        <v>109.6</v>
      </c>
      <c r="DL175" s="134">
        <v>109.9</v>
      </c>
      <c r="DM175" s="134">
        <v>111.5</v>
      </c>
      <c r="DN175" s="134">
        <v>111.2</v>
      </c>
      <c r="DO175" s="134">
        <v>112.3</v>
      </c>
      <c r="DP175" s="134">
        <v>109</v>
      </c>
      <c r="DQ175" s="134">
        <v>111.4</v>
      </c>
      <c r="DR175" s="134">
        <v>112.1</v>
      </c>
      <c r="DS175" s="134">
        <v>112.4</v>
      </c>
      <c r="DT175" s="134">
        <v>114.1</v>
      </c>
      <c r="DU175" s="134">
        <v>109.7</v>
      </c>
      <c r="DV175" s="134">
        <v>110.6</v>
      </c>
      <c r="DW175" s="134">
        <v>112.4</v>
      </c>
      <c r="DX175" s="134">
        <v>111.9</v>
      </c>
      <c r="DY175" s="134">
        <v>112.8</v>
      </c>
      <c r="DZ175" s="134">
        <v>112.9</v>
      </c>
      <c r="EA175" s="135">
        <v>114.9</v>
      </c>
      <c r="EB175" s="136">
        <v>111.8</v>
      </c>
      <c r="EC175" s="136">
        <v>110.8</v>
      </c>
      <c r="ED175" s="134">
        <v>110.3</v>
      </c>
      <c r="EE175" s="134">
        <v>112.7</v>
      </c>
      <c r="EF175" s="137">
        <v>113.3</v>
      </c>
      <c r="EG175" s="137">
        <v>113.6</v>
      </c>
      <c r="EH175" s="137">
        <v>113.2</v>
      </c>
      <c r="EI175" s="137">
        <v>111.7</v>
      </c>
      <c r="EJ175" s="136">
        <v>118.7</v>
      </c>
      <c r="EK175" s="136">
        <v>116.4</v>
      </c>
      <c r="EL175" s="147">
        <v>116.5</v>
      </c>
      <c r="EM175" s="147">
        <v>114.8</v>
      </c>
      <c r="EN175" s="147">
        <v>117.8</v>
      </c>
    </row>
    <row r="176" spans="1:144" ht="15" x14ac:dyDescent="0.25">
      <c r="A176" s="132" t="s">
        <v>1781</v>
      </c>
      <c r="B176" s="132" t="s">
        <v>1782</v>
      </c>
      <c r="C176" s="133">
        <v>3.3259999999999998E-2</v>
      </c>
      <c r="D176" s="134">
        <v>100.3</v>
      </c>
      <c r="E176" s="134">
        <v>104.8</v>
      </c>
      <c r="F176" s="134">
        <v>104.8</v>
      </c>
      <c r="G176" s="134">
        <v>104.8</v>
      </c>
      <c r="H176" s="134">
        <v>104.8</v>
      </c>
      <c r="I176" s="134">
        <v>104.8</v>
      </c>
      <c r="J176" s="134">
        <v>104.8</v>
      </c>
      <c r="K176" s="134">
        <v>104.8</v>
      </c>
      <c r="L176" s="134">
        <v>104.8</v>
      </c>
      <c r="M176" s="134">
        <v>104.8</v>
      </c>
      <c r="N176" s="134">
        <v>105.9</v>
      </c>
      <c r="O176" s="134">
        <v>105.9</v>
      </c>
      <c r="P176" s="134">
        <v>105.9</v>
      </c>
      <c r="Q176" s="134">
        <v>110.2</v>
      </c>
      <c r="R176" s="134">
        <v>109.4</v>
      </c>
      <c r="S176" s="134">
        <v>108.9</v>
      </c>
      <c r="T176" s="134">
        <v>108.9</v>
      </c>
      <c r="U176" s="134">
        <v>110</v>
      </c>
      <c r="V176" s="134">
        <v>110</v>
      </c>
      <c r="W176" s="134">
        <v>110</v>
      </c>
      <c r="X176" s="134">
        <v>110</v>
      </c>
      <c r="Y176" s="134">
        <v>111.1</v>
      </c>
      <c r="Z176" s="134">
        <v>111.1</v>
      </c>
      <c r="AA176" s="134">
        <v>112.8</v>
      </c>
      <c r="AB176" s="134">
        <v>112.8</v>
      </c>
      <c r="AC176" s="134">
        <v>112.8</v>
      </c>
      <c r="AD176" s="134">
        <v>112.8</v>
      </c>
      <c r="AE176" s="134">
        <v>112.8</v>
      </c>
      <c r="AF176" s="134">
        <v>112.8</v>
      </c>
      <c r="AG176" s="134">
        <v>112.8</v>
      </c>
      <c r="AH176" s="134">
        <v>112.8</v>
      </c>
      <c r="AI176" s="134">
        <v>112.8</v>
      </c>
      <c r="AJ176" s="134">
        <v>120</v>
      </c>
      <c r="AK176" s="134">
        <v>120</v>
      </c>
      <c r="AL176" s="134">
        <v>120</v>
      </c>
      <c r="AM176" s="134">
        <v>120</v>
      </c>
      <c r="AN176" s="134">
        <v>120</v>
      </c>
      <c r="AO176" s="134">
        <v>120</v>
      </c>
      <c r="AP176" s="134">
        <v>120.5</v>
      </c>
      <c r="AQ176" s="134">
        <v>121.8</v>
      </c>
      <c r="AR176" s="134">
        <v>121.8</v>
      </c>
      <c r="AS176" s="134">
        <v>121.8</v>
      </c>
      <c r="AT176" s="134">
        <v>121.8</v>
      </c>
      <c r="AU176" s="134">
        <v>121.8</v>
      </c>
      <c r="AV176" s="134">
        <v>121.8</v>
      </c>
      <c r="AW176" s="134">
        <v>121.8</v>
      </c>
      <c r="AX176" s="134">
        <v>121.8</v>
      </c>
      <c r="AY176" s="134">
        <v>123.6</v>
      </c>
      <c r="AZ176" s="134">
        <v>123.6</v>
      </c>
      <c r="BA176" s="134">
        <v>122.3</v>
      </c>
      <c r="BB176" s="134">
        <v>123.2</v>
      </c>
      <c r="BC176" s="134">
        <v>126.9</v>
      </c>
      <c r="BD176" s="134">
        <v>126.9</v>
      </c>
      <c r="BE176" s="134">
        <v>126.9</v>
      </c>
      <c r="BF176" s="134">
        <v>126.9</v>
      </c>
      <c r="BG176" s="134">
        <v>126.9</v>
      </c>
      <c r="BH176" s="134">
        <v>126.9</v>
      </c>
      <c r="BI176" s="134">
        <v>121.7</v>
      </c>
      <c r="BJ176" s="134">
        <v>121.7</v>
      </c>
      <c r="BK176" s="134">
        <v>119.7</v>
      </c>
      <c r="BL176" s="134">
        <v>119.7</v>
      </c>
      <c r="BM176" s="134">
        <v>119.7</v>
      </c>
      <c r="BN176" s="134">
        <v>117.6</v>
      </c>
      <c r="BO176" s="134">
        <v>116.9</v>
      </c>
      <c r="BP176" s="134">
        <v>116.9</v>
      </c>
      <c r="BQ176" s="134">
        <v>116.9</v>
      </c>
      <c r="BR176" s="134">
        <v>116.9</v>
      </c>
      <c r="BS176" s="134">
        <v>116.9</v>
      </c>
      <c r="BT176" s="134">
        <v>116.9</v>
      </c>
      <c r="BU176" s="134">
        <v>116.9</v>
      </c>
      <c r="BV176" s="134">
        <v>116.9</v>
      </c>
      <c r="BW176" s="134">
        <v>118.1</v>
      </c>
      <c r="BX176" s="134">
        <v>118.1</v>
      </c>
      <c r="BY176" s="134">
        <v>118.2</v>
      </c>
      <c r="BZ176" s="134">
        <v>105.7</v>
      </c>
      <c r="CA176" s="134">
        <v>105.3</v>
      </c>
      <c r="CB176" s="134">
        <v>105.3</v>
      </c>
      <c r="CC176" s="134">
        <v>105.3</v>
      </c>
      <c r="CD176" s="134">
        <v>105.3</v>
      </c>
      <c r="CE176" s="134">
        <v>105.5</v>
      </c>
      <c r="CF176" s="134">
        <v>105.3</v>
      </c>
      <c r="CG176" s="134">
        <v>105.3</v>
      </c>
      <c r="CH176" s="134">
        <v>105.3</v>
      </c>
      <c r="CI176" s="134">
        <v>105.3</v>
      </c>
      <c r="CJ176" s="134">
        <v>105.3</v>
      </c>
      <c r="CK176" s="134">
        <v>107.3</v>
      </c>
      <c r="CL176" s="134">
        <v>107.3</v>
      </c>
      <c r="CM176" s="134">
        <v>107.3</v>
      </c>
      <c r="CN176" s="134">
        <v>108.5</v>
      </c>
      <c r="CO176" s="134">
        <v>107.3</v>
      </c>
      <c r="CP176" s="134">
        <v>107.4</v>
      </c>
      <c r="CQ176" s="134">
        <v>107.8</v>
      </c>
      <c r="CR176" s="134">
        <v>107.8</v>
      </c>
      <c r="CS176" s="134">
        <v>106</v>
      </c>
      <c r="CT176" s="134">
        <v>107.8</v>
      </c>
      <c r="CU176" s="134">
        <v>107.8</v>
      </c>
      <c r="CV176" s="134">
        <v>107.8</v>
      </c>
      <c r="CW176" s="134">
        <v>107.8</v>
      </c>
      <c r="CX176" s="134">
        <v>108.2</v>
      </c>
      <c r="CY176" s="134">
        <v>108.2</v>
      </c>
      <c r="CZ176" s="134">
        <v>108.2</v>
      </c>
      <c r="DA176" s="134">
        <v>108.2</v>
      </c>
      <c r="DB176" s="134">
        <v>111.4</v>
      </c>
      <c r="DC176" s="134">
        <v>111.4</v>
      </c>
      <c r="DD176" s="134">
        <v>112.5</v>
      </c>
      <c r="DE176" s="134">
        <v>110.4</v>
      </c>
      <c r="DF176" s="134">
        <v>110.4</v>
      </c>
      <c r="DG176" s="134">
        <v>110.4</v>
      </c>
      <c r="DH176" s="134">
        <v>110.4</v>
      </c>
      <c r="DI176" s="134">
        <v>110.5</v>
      </c>
      <c r="DJ176" s="134">
        <v>110.5</v>
      </c>
      <c r="DK176" s="134">
        <v>110.5</v>
      </c>
      <c r="DL176" s="134">
        <v>110.5</v>
      </c>
      <c r="DM176" s="134">
        <v>110.5</v>
      </c>
      <c r="DN176" s="134">
        <v>110.5</v>
      </c>
      <c r="DO176" s="134">
        <v>110.5</v>
      </c>
      <c r="DP176" s="134">
        <v>110.5</v>
      </c>
      <c r="DQ176" s="134">
        <v>110.5</v>
      </c>
      <c r="DR176" s="134">
        <v>110.5</v>
      </c>
      <c r="DS176" s="134">
        <v>110.9</v>
      </c>
      <c r="DT176" s="134">
        <v>110.9</v>
      </c>
      <c r="DU176" s="134">
        <v>119.1</v>
      </c>
      <c r="DV176" s="134">
        <v>118.1</v>
      </c>
      <c r="DW176" s="134">
        <v>122.4</v>
      </c>
      <c r="DX176" s="134">
        <v>121.6</v>
      </c>
      <c r="DY176" s="134">
        <v>121.6</v>
      </c>
      <c r="DZ176" s="134">
        <v>121.6</v>
      </c>
      <c r="EA176" s="135">
        <v>121.7</v>
      </c>
      <c r="EB176" s="136">
        <v>123.2</v>
      </c>
      <c r="EC176" s="136">
        <v>122.2</v>
      </c>
      <c r="ED176" s="134">
        <v>119.5</v>
      </c>
      <c r="EE176" s="134">
        <v>119</v>
      </c>
      <c r="EF176" s="137">
        <v>122.7</v>
      </c>
      <c r="EG176" s="137">
        <v>122.2</v>
      </c>
      <c r="EH176" s="137">
        <v>122.3</v>
      </c>
      <c r="EI176" s="137">
        <v>120.9</v>
      </c>
      <c r="EJ176" s="136">
        <v>120.3</v>
      </c>
      <c r="EK176" s="136">
        <v>120.5</v>
      </c>
      <c r="EL176" s="147">
        <v>120.9</v>
      </c>
      <c r="EM176" s="147">
        <v>121.6</v>
      </c>
      <c r="EN176" s="147">
        <v>121.8</v>
      </c>
    </row>
    <row r="177" spans="1:144" ht="15" x14ac:dyDescent="0.25">
      <c r="A177" s="132" t="s">
        <v>1783</v>
      </c>
      <c r="B177" s="132" t="s">
        <v>1784</v>
      </c>
      <c r="C177" s="133">
        <v>2.3910000000000001E-2</v>
      </c>
      <c r="D177" s="134">
        <v>98.6</v>
      </c>
      <c r="E177" s="134">
        <v>103.4</v>
      </c>
      <c r="F177" s="134">
        <v>105.4</v>
      </c>
      <c r="G177" s="134">
        <v>106.5</v>
      </c>
      <c r="H177" s="134">
        <v>106</v>
      </c>
      <c r="I177" s="134">
        <v>106.2</v>
      </c>
      <c r="J177" s="134">
        <v>105.9</v>
      </c>
      <c r="K177" s="134">
        <v>108</v>
      </c>
      <c r="L177" s="134">
        <v>106.1</v>
      </c>
      <c r="M177" s="134">
        <v>108.4</v>
      </c>
      <c r="N177" s="134">
        <v>108.4</v>
      </c>
      <c r="O177" s="134">
        <v>109.8</v>
      </c>
      <c r="P177" s="134">
        <v>108.8</v>
      </c>
      <c r="Q177" s="134">
        <v>112.7</v>
      </c>
      <c r="R177" s="134">
        <v>109.7</v>
      </c>
      <c r="S177" s="134">
        <v>111.7</v>
      </c>
      <c r="T177" s="134">
        <v>114.3</v>
      </c>
      <c r="U177" s="134">
        <v>113.5</v>
      </c>
      <c r="V177" s="134">
        <v>113</v>
      </c>
      <c r="W177" s="134">
        <v>113.1</v>
      </c>
      <c r="X177" s="134">
        <v>114.1</v>
      </c>
      <c r="Y177" s="134">
        <v>113.4</v>
      </c>
      <c r="Z177" s="134">
        <v>113</v>
      </c>
      <c r="AA177" s="134">
        <v>115.5</v>
      </c>
      <c r="AB177" s="134">
        <v>116.6</v>
      </c>
      <c r="AC177" s="134">
        <v>117.9</v>
      </c>
      <c r="AD177" s="134">
        <v>117.5</v>
      </c>
      <c r="AE177" s="134">
        <v>119.2</v>
      </c>
      <c r="AF177" s="134">
        <v>120.1</v>
      </c>
      <c r="AG177" s="134">
        <v>119.2</v>
      </c>
      <c r="AH177" s="134">
        <v>120.1</v>
      </c>
      <c r="AI177" s="134">
        <v>118.7</v>
      </c>
      <c r="AJ177" s="134">
        <v>119.5</v>
      </c>
      <c r="AK177" s="134">
        <v>117.1</v>
      </c>
      <c r="AL177" s="134">
        <v>117</v>
      </c>
      <c r="AM177" s="134">
        <v>122.1</v>
      </c>
      <c r="AN177" s="134">
        <v>121.9</v>
      </c>
      <c r="AO177" s="134">
        <v>123.8</v>
      </c>
      <c r="AP177" s="134">
        <v>124.3</v>
      </c>
      <c r="AQ177" s="134">
        <v>127.9</v>
      </c>
      <c r="AR177" s="134">
        <v>126.1</v>
      </c>
      <c r="AS177" s="134">
        <v>124.9</v>
      </c>
      <c r="AT177" s="134">
        <v>123.4</v>
      </c>
      <c r="AU177" s="134">
        <v>136.19999999999999</v>
      </c>
      <c r="AV177" s="134">
        <v>134.5</v>
      </c>
      <c r="AW177" s="134">
        <v>129.9</v>
      </c>
      <c r="AX177" s="134">
        <v>134</v>
      </c>
      <c r="AY177" s="134">
        <v>133.19999999999999</v>
      </c>
      <c r="AZ177" s="134">
        <v>132</v>
      </c>
      <c r="BA177" s="134">
        <v>137</v>
      </c>
      <c r="BB177" s="134">
        <v>140.1</v>
      </c>
      <c r="BC177" s="134">
        <v>136.30000000000001</v>
      </c>
      <c r="BD177" s="134">
        <v>135.5</v>
      </c>
      <c r="BE177" s="134">
        <v>135.1</v>
      </c>
      <c r="BF177" s="134">
        <v>136.80000000000001</v>
      </c>
      <c r="BG177" s="134">
        <v>140.6</v>
      </c>
      <c r="BH177" s="134">
        <v>137.80000000000001</v>
      </c>
      <c r="BI177" s="134">
        <v>139</v>
      </c>
      <c r="BJ177" s="134">
        <v>135.4</v>
      </c>
      <c r="BK177" s="134">
        <v>137.80000000000001</v>
      </c>
      <c r="BL177" s="134">
        <v>142.1</v>
      </c>
      <c r="BM177" s="134">
        <v>141.80000000000001</v>
      </c>
      <c r="BN177" s="134">
        <v>141.9</v>
      </c>
      <c r="BO177" s="134">
        <v>146.4</v>
      </c>
      <c r="BP177" s="134">
        <v>145.69999999999999</v>
      </c>
      <c r="BQ177" s="134">
        <v>143</v>
      </c>
      <c r="BR177" s="134">
        <v>148.30000000000001</v>
      </c>
      <c r="BS177" s="134">
        <v>145.9</v>
      </c>
      <c r="BT177" s="134">
        <v>148.6</v>
      </c>
      <c r="BU177" s="134">
        <v>146.9</v>
      </c>
      <c r="BV177" s="134">
        <v>141.5</v>
      </c>
      <c r="BW177" s="134">
        <v>143.5</v>
      </c>
      <c r="BX177" s="134">
        <v>148.19999999999999</v>
      </c>
      <c r="BY177" s="134">
        <v>148.9</v>
      </c>
      <c r="BZ177" s="134">
        <v>156</v>
      </c>
      <c r="CA177" s="134">
        <v>148.19999999999999</v>
      </c>
      <c r="CB177" s="134">
        <v>147.5</v>
      </c>
      <c r="CC177" s="134">
        <v>150.19999999999999</v>
      </c>
      <c r="CD177" s="134">
        <v>148</v>
      </c>
      <c r="CE177" s="134">
        <v>150</v>
      </c>
      <c r="CF177" s="134">
        <v>148.5</v>
      </c>
      <c r="CG177" s="134">
        <v>145.5</v>
      </c>
      <c r="CH177" s="134">
        <v>148.19999999999999</v>
      </c>
      <c r="CI177" s="134">
        <v>144.80000000000001</v>
      </c>
      <c r="CJ177" s="134">
        <v>146.69999999999999</v>
      </c>
      <c r="CK177" s="134">
        <v>152.1</v>
      </c>
      <c r="CL177" s="134">
        <v>150.69999999999999</v>
      </c>
      <c r="CM177" s="134">
        <v>144.9</v>
      </c>
      <c r="CN177" s="134">
        <v>148.30000000000001</v>
      </c>
      <c r="CO177" s="134">
        <v>145.1</v>
      </c>
      <c r="CP177" s="134">
        <v>147.69999999999999</v>
      </c>
      <c r="CQ177" s="134">
        <v>148.1</v>
      </c>
      <c r="CR177" s="134">
        <v>149.5</v>
      </c>
      <c r="CS177" s="134">
        <v>147.6</v>
      </c>
      <c r="CT177" s="134">
        <v>145.69999999999999</v>
      </c>
      <c r="CU177" s="134">
        <v>148.30000000000001</v>
      </c>
      <c r="CV177" s="134">
        <v>158.5</v>
      </c>
      <c r="CW177" s="134">
        <v>160.80000000000001</v>
      </c>
      <c r="CX177" s="134">
        <v>161.6</v>
      </c>
      <c r="CY177" s="134">
        <v>163.9</v>
      </c>
      <c r="CZ177" s="134">
        <v>162.6</v>
      </c>
      <c r="DA177" s="134">
        <v>162.1</v>
      </c>
      <c r="DB177" s="134">
        <v>152.4</v>
      </c>
      <c r="DC177" s="134">
        <v>161.69999999999999</v>
      </c>
      <c r="DD177" s="134">
        <v>158.5</v>
      </c>
      <c r="DE177" s="134">
        <v>157.5</v>
      </c>
      <c r="DF177" s="134">
        <v>159.6</v>
      </c>
      <c r="DG177" s="134">
        <v>156.19999999999999</v>
      </c>
      <c r="DH177" s="134">
        <v>158.30000000000001</v>
      </c>
      <c r="DI177" s="134">
        <v>161.5</v>
      </c>
      <c r="DJ177" s="134">
        <v>160.9</v>
      </c>
      <c r="DK177" s="134">
        <v>168</v>
      </c>
      <c r="DL177" s="134">
        <v>171.5</v>
      </c>
      <c r="DM177" s="134">
        <v>163.1</v>
      </c>
      <c r="DN177" s="134">
        <v>163</v>
      </c>
      <c r="DO177" s="134">
        <v>161.6</v>
      </c>
      <c r="DP177" s="134">
        <v>162.6</v>
      </c>
      <c r="DQ177" s="134">
        <v>163.5</v>
      </c>
      <c r="DR177" s="134">
        <v>161.5</v>
      </c>
      <c r="DS177" s="134">
        <v>158.6</v>
      </c>
      <c r="DT177" s="134">
        <v>161.1</v>
      </c>
      <c r="DU177" s="134">
        <v>153.6</v>
      </c>
      <c r="DV177" s="134">
        <v>161.19999999999999</v>
      </c>
      <c r="DW177" s="134">
        <v>154.69999999999999</v>
      </c>
      <c r="DX177" s="134">
        <v>155.80000000000001</v>
      </c>
      <c r="DY177" s="134">
        <v>155.30000000000001</v>
      </c>
      <c r="DZ177" s="134">
        <v>159.19999999999999</v>
      </c>
      <c r="EA177" s="135">
        <v>158.30000000000001</v>
      </c>
      <c r="EB177" s="136">
        <v>161</v>
      </c>
      <c r="EC177" s="136">
        <v>159.30000000000001</v>
      </c>
      <c r="ED177" s="134">
        <v>164.5</v>
      </c>
      <c r="EE177" s="134">
        <v>158.19999999999999</v>
      </c>
      <c r="EF177" s="137">
        <v>163.30000000000001</v>
      </c>
      <c r="EG177" s="137">
        <v>167.6</v>
      </c>
      <c r="EH177" s="137">
        <v>167.4</v>
      </c>
      <c r="EI177" s="137">
        <v>167.9</v>
      </c>
      <c r="EJ177" s="136">
        <v>171</v>
      </c>
      <c r="EK177" s="136">
        <v>169.5</v>
      </c>
      <c r="EL177" s="147">
        <v>171.1</v>
      </c>
      <c r="EM177" s="147">
        <v>172.5</v>
      </c>
      <c r="EN177" s="147">
        <v>171.8</v>
      </c>
    </row>
    <row r="178" spans="1:144" ht="15" x14ac:dyDescent="0.25">
      <c r="A178" s="132" t="s">
        <v>1785</v>
      </c>
      <c r="B178" s="132" t="s">
        <v>1786</v>
      </c>
      <c r="C178" s="133">
        <v>3.397E-2</v>
      </c>
      <c r="D178" s="134">
        <v>102.7</v>
      </c>
      <c r="E178" s="134">
        <v>103.5</v>
      </c>
      <c r="F178" s="134">
        <v>103</v>
      </c>
      <c r="G178" s="134">
        <v>103.4</v>
      </c>
      <c r="H178" s="134">
        <v>102.8</v>
      </c>
      <c r="I178" s="134">
        <v>103</v>
      </c>
      <c r="J178" s="134">
        <v>103.3</v>
      </c>
      <c r="K178" s="134">
        <v>103.4</v>
      </c>
      <c r="L178" s="134">
        <v>103.7</v>
      </c>
      <c r="M178" s="134">
        <v>104.9</v>
      </c>
      <c r="N178" s="134">
        <v>105</v>
      </c>
      <c r="O178" s="134">
        <v>104.4</v>
      </c>
      <c r="P178" s="134">
        <v>105.1</v>
      </c>
      <c r="Q178" s="134">
        <v>99.8</v>
      </c>
      <c r="R178" s="134">
        <v>99.6</v>
      </c>
      <c r="S178" s="134">
        <v>100.1</v>
      </c>
      <c r="T178" s="134">
        <v>100.1</v>
      </c>
      <c r="U178" s="134">
        <v>100.6</v>
      </c>
      <c r="V178" s="134">
        <v>100.6</v>
      </c>
      <c r="W178" s="134">
        <v>100.9</v>
      </c>
      <c r="X178" s="134">
        <v>103.5</v>
      </c>
      <c r="Y178" s="134">
        <v>105.3</v>
      </c>
      <c r="Z178" s="134">
        <v>104.8</v>
      </c>
      <c r="AA178" s="134">
        <v>104.9</v>
      </c>
      <c r="AB178" s="134">
        <v>106</v>
      </c>
      <c r="AC178" s="134">
        <v>105.7</v>
      </c>
      <c r="AD178" s="134">
        <v>106.4</v>
      </c>
      <c r="AE178" s="134">
        <v>107.9</v>
      </c>
      <c r="AF178" s="134">
        <v>113.1</v>
      </c>
      <c r="AG178" s="134">
        <v>113</v>
      </c>
      <c r="AH178" s="134">
        <v>112.8</v>
      </c>
      <c r="AI178" s="134">
        <v>113.9</v>
      </c>
      <c r="AJ178" s="134">
        <v>115.6</v>
      </c>
      <c r="AK178" s="134">
        <v>116.6</v>
      </c>
      <c r="AL178" s="134">
        <v>116.4</v>
      </c>
      <c r="AM178" s="134">
        <v>116.6</v>
      </c>
      <c r="AN178" s="134">
        <v>114.8</v>
      </c>
      <c r="AO178" s="134">
        <v>115.4</v>
      </c>
      <c r="AP178" s="134">
        <v>114.6</v>
      </c>
      <c r="AQ178" s="134">
        <v>113.2</v>
      </c>
      <c r="AR178" s="134">
        <v>112.6</v>
      </c>
      <c r="AS178" s="134">
        <v>112.8</v>
      </c>
      <c r="AT178" s="134">
        <v>112.2</v>
      </c>
      <c r="AU178" s="134">
        <v>111.8</v>
      </c>
      <c r="AV178" s="134">
        <v>113.2</v>
      </c>
      <c r="AW178" s="134">
        <v>114.2</v>
      </c>
      <c r="AX178" s="134">
        <v>114.7</v>
      </c>
      <c r="AY178" s="134">
        <v>113.8</v>
      </c>
      <c r="AZ178" s="134">
        <v>113.4</v>
      </c>
      <c r="BA178" s="134">
        <v>116.4</v>
      </c>
      <c r="BB178" s="134">
        <v>116.9</v>
      </c>
      <c r="BC178" s="134">
        <v>116.6</v>
      </c>
      <c r="BD178" s="134">
        <v>117.9</v>
      </c>
      <c r="BE178" s="134">
        <v>117.1</v>
      </c>
      <c r="BF178" s="134">
        <v>117.3</v>
      </c>
      <c r="BG178" s="134">
        <v>117.6</v>
      </c>
      <c r="BH178" s="134">
        <v>117</v>
      </c>
      <c r="BI178" s="134">
        <v>116.9</v>
      </c>
      <c r="BJ178" s="134">
        <v>118</v>
      </c>
      <c r="BK178" s="134">
        <v>117</v>
      </c>
      <c r="BL178" s="134">
        <v>117.6</v>
      </c>
      <c r="BM178" s="134">
        <v>117.8</v>
      </c>
      <c r="BN178" s="134">
        <v>117</v>
      </c>
      <c r="BO178" s="134">
        <v>109.2</v>
      </c>
      <c r="BP178" s="134">
        <v>110.4</v>
      </c>
      <c r="BQ178" s="134">
        <v>109.8</v>
      </c>
      <c r="BR178" s="134">
        <v>110</v>
      </c>
      <c r="BS178" s="134">
        <v>110</v>
      </c>
      <c r="BT178" s="134">
        <v>109</v>
      </c>
      <c r="BU178" s="134">
        <v>107.1</v>
      </c>
      <c r="BV178" s="134">
        <v>107.1</v>
      </c>
      <c r="BW178" s="134">
        <v>107.6</v>
      </c>
      <c r="BX178" s="134">
        <v>107.1</v>
      </c>
      <c r="BY178" s="134">
        <v>107.5</v>
      </c>
      <c r="BZ178" s="134">
        <v>106.7</v>
      </c>
      <c r="CA178" s="134">
        <v>109.3</v>
      </c>
      <c r="CB178" s="134">
        <v>109.8</v>
      </c>
      <c r="CC178" s="134">
        <v>109.7</v>
      </c>
      <c r="CD178" s="134">
        <v>109.6</v>
      </c>
      <c r="CE178" s="134">
        <v>109.6</v>
      </c>
      <c r="CF178" s="134">
        <v>108.9</v>
      </c>
      <c r="CG178" s="134">
        <v>108.2</v>
      </c>
      <c r="CH178" s="134">
        <v>107.5</v>
      </c>
      <c r="CI178" s="134">
        <v>104.4</v>
      </c>
      <c r="CJ178" s="134">
        <v>107.4</v>
      </c>
      <c r="CK178" s="134">
        <v>108.1</v>
      </c>
      <c r="CL178" s="134">
        <v>107.9</v>
      </c>
      <c r="CM178" s="134">
        <v>108.5</v>
      </c>
      <c r="CN178" s="134">
        <v>108.8</v>
      </c>
      <c r="CO178" s="134">
        <v>108.5</v>
      </c>
      <c r="CP178" s="134">
        <v>108.8</v>
      </c>
      <c r="CQ178" s="134">
        <v>108.9</v>
      </c>
      <c r="CR178" s="134">
        <v>109.5</v>
      </c>
      <c r="CS178" s="134">
        <v>110.1</v>
      </c>
      <c r="CT178" s="134">
        <v>110.7</v>
      </c>
      <c r="CU178" s="134">
        <v>110.6</v>
      </c>
      <c r="CV178" s="134">
        <v>110.9</v>
      </c>
      <c r="CW178" s="134">
        <v>112.7</v>
      </c>
      <c r="CX178" s="134">
        <v>113.4</v>
      </c>
      <c r="CY178" s="134">
        <v>113.7</v>
      </c>
      <c r="CZ178" s="134">
        <v>113.7</v>
      </c>
      <c r="DA178" s="134">
        <v>114</v>
      </c>
      <c r="DB178" s="134">
        <v>121.4</v>
      </c>
      <c r="DC178" s="134">
        <v>122</v>
      </c>
      <c r="DD178" s="134">
        <v>121.9</v>
      </c>
      <c r="DE178" s="134">
        <v>121.1</v>
      </c>
      <c r="DF178" s="134">
        <v>121.7</v>
      </c>
      <c r="DG178" s="134">
        <v>122.2</v>
      </c>
      <c r="DH178" s="134">
        <v>122.5</v>
      </c>
      <c r="DI178" s="134">
        <v>123.1</v>
      </c>
      <c r="DJ178" s="134">
        <v>122.7</v>
      </c>
      <c r="DK178" s="134">
        <v>123.1</v>
      </c>
      <c r="DL178" s="134">
        <v>124.5</v>
      </c>
      <c r="DM178" s="134">
        <v>119.8</v>
      </c>
      <c r="DN178" s="134">
        <v>119.5</v>
      </c>
      <c r="DO178" s="134">
        <v>119</v>
      </c>
      <c r="DP178" s="134">
        <v>118</v>
      </c>
      <c r="DQ178" s="134">
        <v>120.9</v>
      </c>
      <c r="DR178" s="134">
        <v>121.4</v>
      </c>
      <c r="DS178" s="134">
        <v>120.9</v>
      </c>
      <c r="DT178" s="134">
        <v>122.1</v>
      </c>
      <c r="DU178" s="134">
        <v>123</v>
      </c>
      <c r="DV178" s="134">
        <v>121.7</v>
      </c>
      <c r="DW178" s="134">
        <v>124.4</v>
      </c>
      <c r="DX178" s="134">
        <v>125.5</v>
      </c>
      <c r="DY178" s="134">
        <v>125.3</v>
      </c>
      <c r="DZ178" s="134">
        <v>126.4</v>
      </c>
      <c r="EA178" s="135">
        <v>128.69999999999999</v>
      </c>
      <c r="EB178" s="136">
        <v>129.5</v>
      </c>
      <c r="EC178" s="136">
        <v>131</v>
      </c>
      <c r="ED178" s="134">
        <v>130.4</v>
      </c>
      <c r="EE178" s="134">
        <v>130.80000000000001</v>
      </c>
      <c r="EF178" s="137">
        <v>131.9</v>
      </c>
      <c r="EG178" s="137">
        <v>132.4</v>
      </c>
      <c r="EH178" s="137">
        <v>132.4</v>
      </c>
      <c r="EI178" s="137">
        <v>132.1</v>
      </c>
      <c r="EJ178" s="136">
        <v>132.6</v>
      </c>
      <c r="EK178" s="136">
        <v>133.4</v>
      </c>
      <c r="EL178" s="147">
        <v>130.9</v>
      </c>
      <c r="EM178" s="147">
        <v>131.80000000000001</v>
      </c>
      <c r="EN178" s="147">
        <v>132.4</v>
      </c>
    </row>
    <row r="179" spans="1:144" ht="15" x14ac:dyDescent="0.25">
      <c r="A179" s="132" t="s">
        <v>1787</v>
      </c>
      <c r="B179" s="132" t="s">
        <v>1788</v>
      </c>
      <c r="C179" s="133">
        <v>2.6429299999999998</v>
      </c>
      <c r="D179" s="134">
        <v>109.7</v>
      </c>
      <c r="E179" s="134">
        <v>110.1</v>
      </c>
      <c r="F179" s="134">
        <v>109.4</v>
      </c>
      <c r="G179" s="134">
        <v>111.3</v>
      </c>
      <c r="H179" s="134">
        <v>112</v>
      </c>
      <c r="I179" s="134">
        <v>110.6</v>
      </c>
      <c r="J179" s="134">
        <v>104.9</v>
      </c>
      <c r="K179" s="134">
        <v>103.3</v>
      </c>
      <c r="L179" s="134">
        <v>101.2</v>
      </c>
      <c r="M179" s="134">
        <v>101.7</v>
      </c>
      <c r="N179" s="134">
        <v>101.3</v>
      </c>
      <c r="O179" s="134">
        <v>100</v>
      </c>
      <c r="P179" s="134">
        <v>99.8</v>
      </c>
      <c r="Q179" s="134">
        <v>99.9</v>
      </c>
      <c r="R179" s="134">
        <v>100.9</v>
      </c>
      <c r="S179" s="134">
        <v>101.9</v>
      </c>
      <c r="T179" s="134">
        <v>103.5</v>
      </c>
      <c r="U179" s="134">
        <v>104.7</v>
      </c>
      <c r="V179" s="134">
        <v>105.3</v>
      </c>
      <c r="W179" s="134">
        <v>106.8</v>
      </c>
      <c r="X179" s="134">
        <v>106.9</v>
      </c>
      <c r="Y179" s="134">
        <v>105.7</v>
      </c>
      <c r="Z179" s="134">
        <v>105.6</v>
      </c>
      <c r="AA179" s="134">
        <v>107.4</v>
      </c>
      <c r="AB179" s="134">
        <v>107.7</v>
      </c>
      <c r="AC179" s="134">
        <v>106.6</v>
      </c>
      <c r="AD179" s="134">
        <v>104.7</v>
      </c>
      <c r="AE179" s="134">
        <v>105.1</v>
      </c>
      <c r="AF179" s="134">
        <v>103.5</v>
      </c>
      <c r="AG179" s="134">
        <v>101.3</v>
      </c>
      <c r="AH179" s="134">
        <v>100.4</v>
      </c>
      <c r="AI179" s="134">
        <v>98.9</v>
      </c>
      <c r="AJ179" s="134">
        <v>98.4</v>
      </c>
      <c r="AK179" s="134">
        <v>99.7</v>
      </c>
      <c r="AL179" s="134">
        <v>99.2</v>
      </c>
      <c r="AM179" s="134">
        <v>99</v>
      </c>
      <c r="AN179" s="134">
        <v>98.5</v>
      </c>
      <c r="AO179" s="134">
        <v>99.3</v>
      </c>
      <c r="AP179" s="134">
        <v>100</v>
      </c>
      <c r="AQ179" s="134">
        <v>99.9</v>
      </c>
      <c r="AR179" s="134">
        <v>97.9</v>
      </c>
      <c r="AS179" s="134">
        <v>97.8</v>
      </c>
      <c r="AT179" s="134">
        <v>99.1</v>
      </c>
      <c r="AU179" s="134">
        <v>98.7</v>
      </c>
      <c r="AV179" s="134">
        <v>98.4</v>
      </c>
      <c r="AW179" s="134">
        <v>97.3</v>
      </c>
      <c r="AX179" s="134">
        <v>98.1</v>
      </c>
      <c r="AY179" s="134">
        <v>99.8</v>
      </c>
      <c r="AZ179" s="134">
        <v>103.1</v>
      </c>
      <c r="BA179" s="134">
        <v>104.5</v>
      </c>
      <c r="BB179" s="134">
        <v>104.1</v>
      </c>
      <c r="BC179" s="134">
        <v>104.3</v>
      </c>
      <c r="BD179" s="134">
        <v>105.8</v>
      </c>
      <c r="BE179" s="134">
        <v>107.6</v>
      </c>
      <c r="BF179" s="134">
        <v>107.6</v>
      </c>
      <c r="BG179" s="134">
        <v>108</v>
      </c>
      <c r="BH179" s="134">
        <v>110.1</v>
      </c>
      <c r="BI179" s="134">
        <v>111</v>
      </c>
      <c r="BJ179" s="134">
        <v>110</v>
      </c>
      <c r="BK179" s="134">
        <v>108.4</v>
      </c>
      <c r="BL179" s="134">
        <v>107.2</v>
      </c>
      <c r="BM179" s="134">
        <v>106</v>
      </c>
      <c r="BN179" s="134">
        <v>105.9</v>
      </c>
      <c r="BO179" s="134">
        <v>105.9</v>
      </c>
      <c r="BP179" s="134">
        <v>106.3</v>
      </c>
      <c r="BQ179" s="134">
        <v>107.8</v>
      </c>
      <c r="BR179" s="134">
        <v>108.5</v>
      </c>
      <c r="BS179" s="134">
        <v>110.5</v>
      </c>
      <c r="BT179" s="134">
        <v>111.5</v>
      </c>
      <c r="BU179" s="134">
        <v>112.5</v>
      </c>
      <c r="BV179" s="134">
        <v>113.5</v>
      </c>
      <c r="BW179" s="134">
        <v>117</v>
      </c>
      <c r="BX179" s="134">
        <v>119.2</v>
      </c>
      <c r="BY179" s="134">
        <v>120</v>
      </c>
      <c r="BZ179" s="134">
        <v>120.6</v>
      </c>
      <c r="CA179" s="134">
        <v>120.2</v>
      </c>
      <c r="CB179" s="134">
        <v>118.8</v>
      </c>
      <c r="CC179" s="134">
        <v>119</v>
      </c>
      <c r="CD179" s="134">
        <v>118.8</v>
      </c>
      <c r="CE179" s="134">
        <v>116.4</v>
      </c>
      <c r="CF179" s="134">
        <v>113.9</v>
      </c>
      <c r="CG179" s="134">
        <v>114.8</v>
      </c>
      <c r="CH179" s="134">
        <v>115.5</v>
      </c>
      <c r="CI179" s="134">
        <v>113.7</v>
      </c>
      <c r="CJ179" s="134">
        <v>113.9</v>
      </c>
      <c r="CK179" s="134">
        <v>112.9</v>
      </c>
      <c r="CL179" s="134">
        <v>112.4</v>
      </c>
      <c r="CM179" s="134">
        <v>112.3</v>
      </c>
      <c r="CN179" s="134">
        <v>113.9</v>
      </c>
      <c r="CO179" s="134">
        <v>115.7</v>
      </c>
      <c r="CP179" s="134">
        <v>116.6</v>
      </c>
      <c r="CQ179" s="134">
        <v>119.4</v>
      </c>
      <c r="CR179" s="134">
        <v>126.4</v>
      </c>
      <c r="CS179" s="134">
        <v>131.6</v>
      </c>
      <c r="CT179" s="134">
        <v>129.30000000000001</v>
      </c>
      <c r="CU179" s="134">
        <v>127.3</v>
      </c>
      <c r="CV179" s="134">
        <v>126.4</v>
      </c>
      <c r="CW179" s="134">
        <v>125.7</v>
      </c>
      <c r="CX179" s="134">
        <v>128.5</v>
      </c>
      <c r="CY179" s="134">
        <v>130.1</v>
      </c>
      <c r="CZ179" s="134">
        <v>134.1</v>
      </c>
      <c r="DA179" s="134">
        <v>137.30000000000001</v>
      </c>
      <c r="DB179" s="134">
        <v>140.6</v>
      </c>
      <c r="DC179" s="134">
        <v>148.1</v>
      </c>
      <c r="DD179" s="134">
        <v>155</v>
      </c>
      <c r="DE179" s="134">
        <v>159</v>
      </c>
      <c r="DF179" s="134">
        <v>164.4</v>
      </c>
      <c r="DG179" s="134">
        <v>172.5</v>
      </c>
      <c r="DH179" s="134">
        <v>182.7</v>
      </c>
      <c r="DI179" s="134">
        <v>191</v>
      </c>
      <c r="DJ179" s="134">
        <v>184.5</v>
      </c>
      <c r="DK179" s="134">
        <v>185.6</v>
      </c>
      <c r="DL179" s="134">
        <v>188.7</v>
      </c>
      <c r="DM179" s="134">
        <v>188.6</v>
      </c>
      <c r="DN179" s="134">
        <v>187.3</v>
      </c>
      <c r="DO179" s="134">
        <v>184.2</v>
      </c>
      <c r="DP179" s="134">
        <v>180.1</v>
      </c>
      <c r="DQ179" s="134">
        <v>180.8</v>
      </c>
      <c r="DR179" s="134">
        <v>190.1</v>
      </c>
      <c r="DS179" s="134">
        <v>200.2</v>
      </c>
      <c r="DT179" s="134">
        <v>210.2</v>
      </c>
      <c r="DU179" s="134">
        <v>213.6</v>
      </c>
      <c r="DV179" s="134">
        <v>207.3</v>
      </c>
      <c r="DW179" s="134">
        <v>193.4</v>
      </c>
      <c r="DX179" s="134">
        <v>186.4</v>
      </c>
      <c r="DY179" s="134">
        <v>173.1</v>
      </c>
      <c r="DZ179" s="134">
        <v>174.2</v>
      </c>
      <c r="EA179" s="135">
        <v>174.8</v>
      </c>
      <c r="EB179" s="136">
        <v>169.2</v>
      </c>
      <c r="EC179" s="136">
        <v>166.7</v>
      </c>
      <c r="ED179" s="134">
        <v>162.9</v>
      </c>
      <c r="EE179" s="134">
        <v>157.9</v>
      </c>
      <c r="EF179" s="137">
        <v>155.4</v>
      </c>
      <c r="EG179" s="137">
        <v>149.69999999999999</v>
      </c>
      <c r="EH179" s="137">
        <v>145.80000000000001</v>
      </c>
      <c r="EI179" s="137">
        <v>147.30000000000001</v>
      </c>
      <c r="EJ179" s="136">
        <v>147.5</v>
      </c>
      <c r="EK179" s="136">
        <v>143.30000000000001</v>
      </c>
      <c r="EL179" s="147">
        <v>141.4</v>
      </c>
      <c r="EM179" s="147">
        <v>142.5</v>
      </c>
      <c r="EN179" s="147">
        <v>141.1</v>
      </c>
    </row>
    <row r="180" spans="1:144" ht="15" x14ac:dyDescent="0.25">
      <c r="A180" s="132" t="s">
        <v>1789</v>
      </c>
      <c r="B180" s="132" t="s">
        <v>1790</v>
      </c>
      <c r="C180" s="133">
        <v>0.37936999999999999</v>
      </c>
      <c r="D180" s="134">
        <v>105.9</v>
      </c>
      <c r="E180" s="134">
        <v>107</v>
      </c>
      <c r="F180" s="134">
        <v>106.3</v>
      </c>
      <c r="G180" s="134">
        <v>107</v>
      </c>
      <c r="H180" s="134">
        <v>108.1</v>
      </c>
      <c r="I180" s="134">
        <v>107.3</v>
      </c>
      <c r="J180" s="134">
        <v>102.7</v>
      </c>
      <c r="K180" s="134">
        <v>101.4</v>
      </c>
      <c r="L180" s="134">
        <v>99.7</v>
      </c>
      <c r="M180" s="134">
        <v>99.9</v>
      </c>
      <c r="N180" s="134">
        <v>98.6</v>
      </c>
      <c r="O180" s="134">
        <v>96.9</v>
      </c>
      <c r="P180" s="134">
        <v>96.7</v>
      </c>
      <c r="Q180" s="134">
        <v>97.9</v>
      </c>
      <c r="R180" s="134">
        <v>98.3</v>
      </c>
      <c r="S180" s="134">
        <v>100.4</v>
      </c>
      <c r="T180" s="134">
        <v>100</v>
      </c>
      <c r="U180" s="134">
        <v>101.9</v>
      </c>
      <c r="V180" s="134">
        <v>100.8</v>
      </c>
      <c r="W180" s="134">
        <v>103</v>
      </c>
      <c r="X180" s="134">
        <v>105.6</v>
      </c>
      <c r="Y180" s="134">
        <v>106</v>
      </c>
      <c r="Z180" s="134">
        <v>105.4</v>
      </c>
      <c r="AA180" s="134">
        <v>104.1</v>
      </c>
      <c r="AB180" s="134">
        <v>107.6</v>
      </c>
      <c r="AC180" s="134">
        <v>106.6</v>
      </c>
      <c r="AD180" s="134">
        <v>105.4</v>
      </c>
      <c r="AE180" s="134">
        <v>107.4</v>
      </c>
      <c r="AF180" s="134">
        <v>104.8</v>
      </c>
      <c r="AG180" s="134">
        <v>104.5</v>
      </c>
      <c r="AH180" s="134">
        <v>101.7</v>
      </c>
      <c r="AI180" s="134">
        <v>100.6</v>
      </c>
      <c r="AJ180" s="134">
        <v>101.3</v>
      </c>
      <c r="AK180" s="134">
        <v>101.6</v>
      </c>
      <c r="AL180" s="134">
        <v>99.1</v>
      </c>
      <c r="AM180" s="134">
        <v>99.4</v>
      </c>
      <c r="AN180" s="134">
        <v>98.9</v>
      </c>
      <c r="AO180" s="134">
        <v>98.3</v>
      </c>
      <c r="AP180" s="134">
        <v>99.6</v>
      </c>
      <c r="AQ180" s="134">
        <v>98</v>
      </c>
      <c r="AR180" s="134">
        <v>96.6</v>
      </c>
      <c r="AS180" s="134">
        <v>96.3</v>
      </c>
      <c r="AT180" s="134">
        <v>97.1</v>
      </c>
      <c r="AU180" s="134">
        <v>96.1</v>
      </c>
      <c r="AV180" s="134">
        <v>94.6</v>
      </c>
      <c r="AW180" s="134">
        <v>94.8</v>
      </c>
      <c r="AX180" s="134">
        <v>96.7</v>
      </c>
      <c r="AY180" s="134">
        <v>98.6</v>
      </c>
      <c r="AZ180" s="134">
        <v>102.9</v>
      </c>
      <c r="BA180" s="134">
        <v>105.5</v>
      </c>
      <c r="BB180" s="134">
        <v>102.6</v>
      </c>
      <c r="BC180" s="134">
        <v>102.7</v>
      </c>
      <c r="BD180" s="134">
        <v>102.3</v>
      </c>
      <c r="BE180" s="134">
        <v>103.6</v>
      </c>
      <c r="BF180" s="134">
        <v>106.7</v>
      </c>
      <c r="BG180" s="134">
        <v>110</v>
      </c>
      <c r="BH180" s="134">
        <v>111.8</v>
      </c>
      <c r="BI180" s="134">
        <v>112.7</v>
      </c>
      <c r="BJ180" s="134">
        <v>113</v>
      </c>
      <c r="BK180" s="134">
        <v>109.9</v>
      </c>
      <c r="BL180" s="134">
        <v>109.3</v>
      </c>
      <c r="BM180" s="134">
        <v>108.3</v>
      </c>
      <c r="BN180" s="134">
        <v>108.7</v>
      </c>
      <c r="BO180" s="134">
        <v>107.4</v>
      </c>
      <c r="BP180" s="134">
        <v>108.9</v>
      </c>
      <c r="BQ180" s="134">
        <v>108.1</v>
      </c>
      <c r="BR180" s="134">
        <v>108.4</v>
      </c>
      <c r="BS180" s="134">
        <v>112.9</v>
      </c>
      <c r="BT180" s="134">
        <v>111.9</v>
      </c>
      <c r="BU180" s="134">
        <v>114.1</v>
      </c>
      <c r="BV180" s="134">
        <v>114.8</v>
      </c>
      <c r="BW180" s="134">
        <v>120.7</v>
      </c>
      <c r="BX180" s="134">
        <v>121.8</v>
      </c>
      <c r="BY180" s="134">
        <v>121.8</v>
      </c>
      <c r="BZ180" s="134">
        <v>122</v>
      </c>
      <c r="CA180" s="134">
        <v>121.8</v>
      </c>
      <c r="CB180" s="134">
        <v>120.5</v>
      </c>
      <c r="CC180" s="134">
        <v>118.8</v>
      </c>
      <c r="CD180" s="134">
        <v>119.4</v>
      </c>
      <c r="CE180" s="134">
        <v>118.6</v>
      </c>
      <c r="CF180" s="134">
        <v>117.3</v>
      </c>
      <c r="CG180" s="134">
        <v>118.7</v>
      </c>
      <c r="CH180" s="134">
        <v>118.7</v>
      </c>
      <c r="CI180" s="134">
        <v>117.8</v>
      </c>
      <c r="CJ180" s="134">
        <v>123.2</v>
      </c>
      <c r="CK180" s="134">
        <v>121.7</v>
      </c>
      <c r="CL180" s="134">
        <v>121.5</v>
      </c>
      <c r="CM180" s="134">
        <v>122</v>
      </c>
      <c r="CN180" s="134">
        <v>122.8</v>
      </c>
      <c r="CO180" s="134">
        <v>124.7</v>
      </c>
      <c r="CP180" s="134">
        <v>125</v>
      </c>
      <c r="CQ180" s="134">
        <v>128.4</v>
      </c>
      <c r="CR180" s="134">
        <v>131.4</v>
      </c>
      <c r="CS180" s="134">
        <v>132.30000000000001</v>
      </c>
      <c r="CT180" s="134">
        <v>130.6</v>
      </c>
      <c r="CU180" s="134">
        <v>132</v>
      </c>
      <c r="CV180" s="134">
        <v>130.19999999999999</v>
      </c>
      <c r="CW180" s="134">
        <v>133.5</v>
      </c>
      <c r="CX180" s="134">
        <v>134.19999999999999</v>
      </c>
      <c r="CY180" s="134">
        <v>133</v>
      </c>
      <c r="CZ180" s="134">
        <v>138.1</v>
      </c>
      <c r="DA180" s="134">
        <v>136.69999999999999</v>
      </c>
      <c r="DB180" s="134">
        <v>135.4</v>
      </c>
      <c r="DC180" s="134">
        <v>144.6</v>
      </c>
      <c r="DD180" s="134">
        <v>146</v>
      </c>
      <c r="DE180" s="134">
        <v>146.9</v>
      </c>
      <c r="DF180" s="134">
        <v>157.4</v>
      </c>
      <c r="DG180" s="134">
        <v>161.5</v>
      </c>
      <c r="DH180" s="134">
        <v>167.3</v>
      </c>
      <c r="DI180" s="134">
        <v>173.2</v>
      </c>
      <c r="DJ180" s="134">
        <v>166.3</v>
      </c>
      <c r="DK180" s="134">
        <v>167.7</v>
      </c>
      <c r="DL180" s="134">
        <v>168.8</v>
      </c>
      <c r="DM180" s="134">
        <v>166.4</v>
      </c>
      <c r="DN180" s="134">
        <v>168.4</v>
      </c>
      <c r="DO180" s="134">
        <v>169.6</v>
      </c>
      <c r="DP180" s="134">
        <v>166.7</v>
      </c>
      <c r="DQ180" s="134">
        <v>170.1</v>
      </c>
      <c r="DR180" s="134">
        <v>181</v>
      </c>
      <c r="DS180" s="134">
        <v>184.1</v>
      </c>
      <c r="DT180" s="134">
        <v>192.1</v>
      </c>
      <c r="DU180" s="134">
        <v>190.9</v>
      </c>
      <c r="DV180" s="134">
        <v>188.8</v>
      </c>
      <c r="DW180" s="134">
        <v>181.3</v>
      </c>
      <c r="DX180" s="134">
        <v>169.2</v>
      </c>
      <c r="DY180" s="134">
        <v>157.9</v>
      </c>
      <c r="DZ180" s="134">
        <v>159.6</v>
      </c>
      <c r="EA180" s="135">
        <v>160.1</v>
      </c>
      <c r="EB180" s="136">
        <v>160.80000000000001</v>
      </c>
      <c r="EC180" s="136">
        <v>157.9</v>
      </c>
      <c r="ED180" s="134">
        <v>159.6</v>
      </c>
      <c r="EE180" s="134">
        <v>155.30000000000001</v>
      </c>
      <c r="EF180" s="137">
        <v>153.69999999999999</v>
      </c>
      <c r="EG180" s="137">
        <v>153</v>
      </c>
      <c r="EH180" s="137">
        <v>149.69999999999999</v>
      </c>
      <c r="EI180" s="137">
        <v>151.6</v>
      </c>
      <c r="EJ180" s="136">
        <v>149.80000000000001</v>
      </c>
      <c r="EK180" s="136">
        <v>149.19999999999999</v>
      </c>
      <c r="EL180" s="147">
        <v>147.5</v>
      </c>
      <c r="EM180" s="147">
        <v>146.19999999999999</v>
      </c>
      <c r="EN180" s="147">
        <v>145.6</v>
      </c>
    </row>
    <row r="181" spans="1:144" ht="15" x14ac:dyDescent="0.25">
      <c r="A181" s="132" t="s">
        <v>1791</v>
      </c>
      <c r="B181" s="132" t="s">
        <v>1792</v>
      </c>
      <c r="C181" s="133">
        <v>0.18053</v>
      </c>
      <c r="D181" s="134">
        <v>115.6</v>
      </c>
      <c r="E181" s="134">
        <v>115.2</v>
      </c>
      <c r="F181" s="134">
        <v>115.1</v>
      </c>
      <c r="G181" s="134">
        <v>118.8</v>
      </c>
      <c r="H181" s="134">
        <v>122.1</v>
      </c>
      <c r="I181" s="134">
        <v>121</v>
      </c>
      <c r="J181" s="134">
        <v>118.2</v>
      </c>
      <c r="K181" s="134">
        <v>118.5</v>
      </c>
      <c r="L181" s="134">
        <v>118.5</v>
      </c>
      <c r="M181" s="134">
        <v>116.2</v>
      </c>
      <c r="N181" s="134">
        <v>114.6</v>
      </c>
      <c r="O181" s="134">
        <v>109.3</v>
      </c>
      <c r="P181" s="134">
        <v>105.8</v>
      </c>
      <c r="Q181" s="134">
        <v>103.8</v>
      </c>
      <c r="R181" s="134">
        <v>103.7</v>
      </c>
      <c r="S181" s="134">
        <v>102.5</v>
      </c>
      <c r="T181" s="134">
        <v>102.4</v>
      </c>
      <c r="U181" s="134">
        <v>104.4</v>
      </c>
      <c r="V181" s="134">
        <v>106.9</v>
      </c>
      <c r="W181" s="134">
        <v>109.7</v>
      </c>
      <c r="X181" s="134">
        <v>109.1</v>
      </c>
      <c r="Y181" s="134">
        <v>108.1</v>
      </c>
      <c r="Z181" s="134">
        <v>105.8</v>
      </c>
      <c r="AA181" s="134">
        <v>107.4</v>
      </c>
      <c r="AB181" s="134">
        <v>105.8</v>
      </c>
      <c r="AC181" s="134">
        <v>106.7</v>
      </c>
      <c r="AD181" s="134">
        <v>105.9</v>
      </c>
      <c r="AE181" s="134">
        <v>106.7</v>
      </c>
      <c r="AF181" s="134">
        <v>106.7</v>
      </c>
      <c r="AG181" s="134">
        <v>107.7</v>
      </c>
      <c r="AH181" s="134">
        <v>107.8</v>
      </c>
      <c r="AI181" s="134">
        <v>109.3</v>
      </c>
      <c r="AJ181" s="134">
        <v>113.2</v>
      </c>
      <c r="AK181" s="134">
        <v>116.8</v>
      </c>
      <c r="AL181" s="134">
        <v>114.3</v>
      </c>
      <c r="AM181" s="134">
        <v>112.4</v>
      </c>
      <c r="AN181" s="134">
        <v>113.1</v>
      </c>
      <c r="AO181" s="134">
        <v>117.6</v>
      </c>
      <c r="AP181" s="134">
        <v>123.5</v>
      </c>
      <c r="AQ181" s="134">
        <v>125.5</v>
      </c>
      <c r="AR181" s="134">
        <v>124.7</v>
      </c>
      <c r="AS181" s="134">
        <v>127.1</v>
      </c>
      <c r="AT181" s="134">
        <v>135.19999999999999</v>
      </c>
      <c r="AU181" s="134">
        <v>135</v>
      </c>
      <c r="AV181" s="134">
        <v>130.30000000000001</v>
      </c>
      <c r="AW181" s="134">
        <v>124.3</v>
      </c>
      <c r="AX181" s="134">
        <v>119.7</v>
      </c>
      <c r="AY181" s="134">
        <v>117.6</v>
      </c>
      <c r="AZ181" s="134">
        <v>120.4</v>
      </c>
      <c r="BA181" s="134">
        <v>120.4</v>
      </c>
      <c r="BB181" s="134">
        <v>120.4</v>
      </c>
      <c r="BC181" s="134">
        <v>128.1</v>
      </c>
      <c r="BD181" s="134">
        <v>128.4</v>
      </c>
      <c r="BE181" s="134">
        <v>131.30000000000001</v>
      </c>
      <c r="BF181" s="134">
        <v>128.1</v>
      </c>
      <c r="BG181" s="134">
        <v>128.69999999999999</v>
      </c>
      <c r="BH181" s="134">
        <v>127.6</v>
      </c>
      <c r="BI181" s="134">
        <v>125.8</v>
      </c>
      <c r="BJ181" s="134">
        <v>120.1</v>
      </c>
      <c r="BK181" s="134">
        <v>117.6</v>
      </c>
      <c r="BL181" s="134">
        <v>118.1</v>
      </c>
      <c r="BM181" s="134">
        <v>117.9</v>
      </c>
      <c r="BN181" s="134">
        <v>115.9</v>
      </c>
      <c r="BO181" s="134">
        <v>113.5</v>
      </c>
      <c r="BP181" s="134">
        <v>115.6</v>
      </c>
      <c r="BQ181" s="134">
        <v>116.4</v>
      </c>
      <c r="BR181" s="134">
        <v>118.9</v>
      </c>
      <c r="BS181" s="134">
        <v>119.4</v>
      </c>
      <c r="BT181" s="134">
        <v>120.9</v>
      </c>
      <c r="BU181" s="134">
        <v>120.8</v>
      </c>
      <c r="BV181" s="134">
        <v>120.6</v>
      </c>
      <c r="BW181" s="134">
        <v>119.3</v>
      </c>
      <c r="BX181" s="134">
        <v>120.3</v>
      </c>
      <c r="BY181" s="134">
        <v>120.7</v>
      </c>
      <c r="BZ181" s="134">
        <v>122.3</v>
      </c>
      <c r="CA181" s="134">
        <v>127</v>
      </c>
      <c r="CB181" s="134">
        <v>126.6</v>
      </c>
      <c r="CC181" s="134">
        <v>127</v>
      </c>
      <c r="CD181" s="134">
        <v>126.2</v>
      </c>
      <c r="CE181" s="134">
        <v>127</v>
      </c>
      <c r="CF181" s="134">
        <v>126.1</v>
      </c>
      <c r="CG181" s="134">
        <v>124.7</v>
      </c>
      <c r="CH181" s="134">
        <v>123.6</v>
      </c>
      <c r="CI181" s="134">
        <v>122.9</v>
      </c>
      <c r="CJ181" s="134">
        <v>120.2</v>
      </c>
      <c r="CK181" s="134">
        <v>121.2</v>
      </c>
      <c r="CL181" s="134">
        <v>122</v>
      </c>
      <c r="CM181" s="134">
        <v>122.8</v>
      </c>
      <c r="CN181" s="134">
        <v>122.6</v>
      </c>
      <c r="CO181" s="134">
        <v>122.6</v>
      </c>
      <c r="CP181" s="134">
        <v>124.7</v>
      </c>
      <c r="CQ181" s="134">
        <v>129.19999999999999</v>
      </c>
      <c r="CR181" s="134">
        <v>132.80000000000001</v>
      </c>
      <c r="CS181" s="134">
        <v>133.4</v>
      </c>
      <c r="CT181" s="134">
        <v>131.30000000000001</v>
      </c>
      <c r="CU181" s="134">
        <v>131.4</v>
      </c>
      <c r="CV181" s="134">
        <v>133</v>
      </c>
      <c r="CW181" s="134">
        <v>138.9</v>
      </c>
      <c r="CX181" s="134">
        <v>145.69999999999999</v>
      </c>
      <c r="CY181" s="134">
        <v>147.69999999999999</v>
      </c>
      <c r="CZ181" s="134">
        <v>152.19999999999999</v>
      </c>
      <c r="DA181" s="134">
        <v>158</v>
      </c>
      <c r="DB181" s="134">
        <v>164.5</v>
      </c>
      <c r="DC181" s="134">
        <v>169.5</v>
      </c>
      <c r="DD181" s="134">
        <v>172.3</v>
      </c>
      <c r="DE181" s="134">
        <v>173.6</v>
      </c>
      <c r="DF181" s="134">
        <v>175.9</v>
      </c>
      <c r="DG181" s="134">
        <v>176.3</v>
      </c>
      <c r="DH181" s="134">
        <v>197.4</v>
      </c>
      <c r="DI181" s="134">
        <v>208.5</v>
      </c>
      <c r="DJ181" s="134">
        <v>204.7</v>
      </c>
      <c r="DK181" s="134">
        <v>211.5</v>
      </c>
      <c r="DL181" s="134">
        <v>222.6</v>
      </c>
      <c r="DM181" s="134">
        <v>235.1</v>
      </c>
      <c r="DN181" s="134">
        <v>232.5</v>
      </c>
      <c r="DO181" s="134">
        <v>235.2</v>
      </c>
      <c r="DP181" s="134">
        <v>226.5</v>
      </c>
      <c r="DQ181" s="134">
        <v>224.5</v>
      </c>
      <c r="DR181" s="134">
        <v>223.4</v>
      </c>
      <c r="DS181" s="134">
        <v>218.9</v>
      </c>
      <c r="DT181" s="134">
        <v>217.6</v>
      </c>
      <c r="DU181" s="134">
        <v>216.1</v>
      </c>
      <c r="DV181" s="134">
        <v>211.8</v>
      </c>
      <c r="DW181" s="134">
        <v>202.9</v>
      </c>
      <c r="DX181" s="134">
        <v>199.4</v>
      </c>
      <c r="DY181" s="134">
        <v>189.3</v>
      </c>
      <c r="DZ181" s="134">
        <v>193.8</v>
      </c>
      <c r="EA181" s="135">
        <v>203.8</v>
      </c>
      <c r="EB181" s="136">
        <v>196.5</v>
      </c>
      <c r="EC181" s="136">
        <v>191</v>
      </c>
      <c r="ED181" s="134">
        <v>180.5</v>
      </c>
      <c r="EE181" s="134">
        <v>169.2</v>
      </c>
      <c r="EF181" s="137">
        <v>163.1</v>
      </c>
      <c r="EG181" s="137">
        <v>152.4</v>
      </c>
      <c r="EH181" s="137">
        <v>151.19999999999999</v>
      </c>
      <c r="EI181" s="137">
        <v>157.5</v>
      </c>
      <c r="EJ181" s="136">
        <v>163.4</v>
      </c>
      <c r="EK181" s="136">
        <v>157.19999999999999</v>
      </c>
      <c r="EL181" s="147">
        <v>155.5</v>
      </c>
      <c r="EM181" s="147">
        <v>159.4</v>
      </c>
      <c r="EN181" s="147">
        <v>156</v>
      </c>
    </row>
    <row r="182" spans="1:144" ht="15" x14ac:dyDescent="0.25">
      <c r="A182" s="132" t="s">
        <v>1793</v>
      </c>
      <c r="B182" s="132" t="s">
        <v>1794</v>
      </c>
      <c r="C182" s="133">
        <v>0.34250999999999998</v>
      </c>
      <c r="D182" s="134">
        <v>108.3</v>
      </c>
      <c r="E182" s="134">
        <v>109</v>
      </c>
      <c r="F182" s="134">
        <v>107.1</v>
      </c>
      <c r="G182" s="134">
        <v>113.5</v>
      </c>
      <c r="H182" s="134">
        <v>115.2</v>
      </c>
      <c r="I182" s="134">
        <v>116</v>
      </c>
      <c r="J182" s="134">
        <v>109.4</v>
      </c>
      <c r="K182" s="134">
        <v>110.2</v>
      </c>
      <c r="L182" s="134">
        <v>110.8</v>
      </c>
      <c r="M182" s="134">
        <v>111.1</v>
      </c>
      <c r="N182" s="134">
        <v>112.1</v>
      </c>
      <c r="O182" s="134">
        <v>107.5</v>
      </c>
      <c r="P182" s="134">
        <v>108.1</v>
      </c>
      <c r="Q182" s="134">
        <v>109.1</v>
      </c>
      <c r="R182" s="134">
        <v>107.5</v>
      </c>
      <c r="S182" s="134">
        <v>108.3</v>
      </c>
      <c r="T182" s="134">
        <v>107.4</v>
      </c>
      <c r="U182" s="134">
        <v>106.7</v>
      </c>
      <c r="V182" s="134">
        <v>107.5</v>
      </c>
      <c r="W182" s="134">
        <v>107.2</v>
      </c>
      <c r="X182" s="134">
        <v>105.8</v>
      </c>
      <c r="Y182" s="134">
        <v>106.1</v>
      </c>
      <c r="Z182" s="134">
        <v>105.8</v>
      </c>
      <c r="AA182" s="134">
        <v>107.4</v>
      </c>
      <c r="AB182" s="134">
        <v>106.9</v>
      </c>
      <c r="AC182" s="134">
        <v>106.6</v>
      </c>
      <c r="AD182" s="134">
        <v>105.1</v>
      </c>
      <c r="AE182" s="134">
        <v>104.8</v>
      </c>
      <c r="AF182" s="134">
        <v>103.9</v>
      </c>
      <c r="AG182" s="134">
        <v>101.2</v>
      </c>
      <c r="AH182" s="134">
        <v>101.5</v>
      </c>
      <c r="AI182" s="134">
        <v>99.2</v>
      </c>
      <c r="AJ182" s="134">
        <v>98.3</v>
      </c>
      <c r="AK182" s="134">
        <v>102.6</v>
      </c>
      <c r="AL182" s="134">
        <v>102.1</v>
      </c>
      <c r="AM182" s="134">
        <v>100</v>
      </c>
      <c r="AN182" s="134">
        <v>98.9</v>
      </c>
      <c r="AO182" s="134">
        <v>98</v>
      </c>
      <c r="AP182" s="134">
        <v>97</v>
      </c>
      <c r="AQ182" s="134">
        <v>98</v>
      </c>
      <c r="AR182" s="134">
        <v>95.9</v>
      </c>
      <c r="AS182" s="134">
        <v>96.9</v>
      </c>
      <c r="AT182" s="134">
        <v>97.3</v>
      </c>
      <c r="AU182" s="134">
        <v>98.6</v>
      </c>
      <c r="AV182" s="134">
        <v>100.5</v>
      </c>
      <c r="AW182" s="134">
        <v>100.8</v>
      </c>
      <c r="AX182" s="134">
        <v>99.9</v>
      </c>
      <c r="AY182" s="134">
        <v>99.7</v>
      </c>
      <c r="AZ182" s="134">
        <v>101.4</v>
      </c>
      <c r="BA182" s="134">
        <v>102</v>
      </c>
      <c r="BB182" s="134">
        <v>101.8</v>
      </c>
      <c r="BC182" s="134">
        <v>102.4</v>
      </c>
      <c r="BD182" s="134">
        <v>102.7</v>
      </c>
      <c r="BE182" s="134">
        <v>103.8</v>
      </c>
      <c r="BF182" s="134">
        <v>105.4</v>
      </c>
      <c r="BG182" s="134">
        <v>106.7</v>
      </c>
      <c r="BH182" s="134">
        <v>107.8</v>
      </c>
      <c r="BI182" s="134">
        <v>108.1</v>
      </c>
      <c r="BJ182" s="134">
        <v>106.2</v>
      </c>
      <c r="BK182" s="134">
        <v>105.4</v>
      </c>
      <c r="BL182" s="134">
        <v>103</v>
      </c>
      <c r="BM182" s="134">
        <v>102.6</v>
      </c>
      <c r="BN182" s="134">
        <v>103.4</v>
      </c>
      <c r="BO182" s="134">
        <v>103.1</v>
      </c>
      <c r="BP182" s="134">
        <v>103.6</v>
      </c>
      <c r="BQ182" s="134">
        <v>105.8</v>
      </c>
      <c r="BR182" s="134">
        <v>105.2</v>
      </c>
      <c r="BS182" s="134">
        <v>105.8</v>
      </c>
      <c r="BT182" s="134">
        <v>106.1</v>
      </c>
      <c r="BU182" s="134">
        <v>110.7</v>
      </c>
      <c r="BV182" s="134">
        <v>111.3</v>
      </c>
      <c r="BW182" s="134">
        <v>112.6</v>
      </c>
      <c r="BX182" s="134">
        <v>114.4</v>
      </c>
      <c r="BY182" s="134">
        <v>112.6</v>
      </c>
      <c r="BZ182" s="134">
        <v>111.6</v>
      </c>
      <c r="CA182" s="134">
        <v>112</v>
      </c>
      <c r="CB182" s="134">
        <v>111.7</v>
      </c>
      <c r="CC182" s="134">
        <v>111.4</v>
      </c>
      <c r="CD182" s="134">
        <v>112.6</v>
      </c>
      <c r="CE182" s="134">
        <v>111.8</v>
      </c>
      <c r="CF182" s="134">
        <v>111.1</v>
      </c>
      <c r="CG182" s="134">
        <v>112.7</v>
      </c>
      <c r="CH182" s="134">
        <v>113.5</v>
      </c>
      <c r="CI182" s="134">
        <v>112.5</v>
      </c>
      <c r="CJ182" s="134">
        <v>111.6</v>
      </c>
      <c r="CK182" s="134">
        <v>111.4</v>
      </c>
      <c r="CL182" s="134">
        <v>111.5</v>
      </c>
      <c r="CM182" s="134">
        <v>110.8</v>
      </c>
      <c r="CN182" s="134">
        <v>111.2</v>
      </c>
      <c r="CO182" s="134">
        <v>111.6</v>
      </c>
      <c r="CP182" s="134">
        <v>112.3</v>
      </c>
      <c r="CQ182" s="134">
        <v>113.7</v>
      </c>
      <c r="CR182" s="134">
        <v>117.6</v>
      </c>
      <c r="CS182" s="134">
        <v>121.7</v>
      </c>
      <c r="CT182" s="134">
        <v>121.3</v>
      </c>
      <c r="CU182" s="134">
        <v>118.2</v>
      </c>
      <c r="CV182" s="134">
        <v>119.3</v>
      </c>
      <c r="CW182" s="134">
        <v>116.4</v>
      </c>
      <c r="CX182" s="134">
        <v>115.3</v>
      </c>
      <c r="CY182" s="134">
        <v>118.1</v>
      </c>
      <c r="CZ182" s="134">
        <v>120.6</v>
      </c>
      <c r="DA182" s="134">
        <v>123.6</v>
      </c>
      <c r="DB182" s="134">
        <v>128.6</v>
      </c>
      <c r="DC182" s="134">
        <v>137.69999999999999</v>
      </c>
      <c r="DD182" s="134">
        <v>146.30000000000001</v>
      </c>
      <c r="DE182" s="134">
        <v>151.6</v>
      </c>
      <c r="DF182" s="134">
        <v>153.5</v>
      </c>
      <c r="DG182" s="134">
        <v>161.9</v>
      </c>
      <c r="DH182" s="134">
        <v>173</v>
      </c>
      <c r="DI182" s="134">
        <v>183.5</v>
      </c>
      <c r="DJ182" s="134">
        <v>180.9</v>
      </c>
      <c r="DK182" s="134">
        <v>179.6</v>
      </c>
      <c r="DL182" s="134">
        <v>182.9</v>
      </c>
      <c r="DM182" s="134">
        <v>188</v>
      </c>
      <c r="DN182" s="134">
        <v>180.6</v>
      </c>
      <c r="DO182" s="134">
        <v>174.8</v>
      </c>
      <c r="DP182" s="134">
        <v>170.2</v>
      </c>
      <c r="DQ182" s="134">
        <v>170.2</v>
      </c>
      <c r="DR182" s="134">
        <v>178.1</v>
      </c>
      <c r="DS182" s="134">
        <v>193</v>
      </c>
      <c r="DT182" s="134">
        <v>202.2</v>
      </c>
      <c r="DU182" s="134">
        <v>206.3</v>
      </c>
      <c r="DV182" s="134">
        <v>200.9</v>
      </c>
      <c r="DW182" s="134">
        <v>181</v>
      </c>
      <c r="DX182" s="134">
        <v>175.9</v>
      </c>
      <c r="DY182" s="134">
        <v>168.1</v>
      </c>
      <c r="DZ182" s="134">
        <v>171.3</v>
      </c>
      <c r="EA182" s="135">
        <v>180.5</v>
      </c>
      <c r="EB182" s="136">
        <v>174.5</v>
      </c>
      <c r="EC182" s="136">
        <v>172.3</v>
      </c>
      <c r="ED182" s="134">
        <v>163.80000000000001</v>
      </c>
      <c r="EE182" s="134">
        <v>151.1</v>
      </c>
      <c r="EF182" s="137">
        <v>147.6</v>
      </c>
      <c r="EG182" s="137">
        <v>137</v>
      </c>
      <c r="EH182" s="137">
        <v>131.1</v>
      </c>
      <c r="EI182" s="137">
        <v>132.5</v>
      </c>
      <c r="EJ182" s="136">
        <v>134.5</v>
      </c>
      <c r="EK182" s="136">
        <v>128.6</v>
      </c>
      <c r="EL182" s="147">
        <v>124.2</v>
      </c>
      <c r="EM182" s="147">
        <v>130.19999999999999</v>
      </c>
      <c r="EN182" s="147">
        <v>127.1</v>
      </c>
    </row>
    <row r="183" spans="1:144" ht="15" x14ac:dyDescent="0.25">
      <c r="A183" s="132" t="s">
        <v>1795</v>
      </c>
      <c r="B183" s="132" t="s">
        <v>1796</v>
      </c>
      <c r="C183" s="133">
        <v>0.23133000000000001</v>
      </c>
      <c r="D183" s="134">
        <v>102.2</v>
      </c>
      <c r="E183" s="134">
        <v>102</v>
      </c>
      <c r="F183" s="134">
        <v>101</v>
      </c>
      <c r="G183" s="134">
        <v>105.5</v>
      </c>
      <c r="H183" s="134">
        <v>106.2</v>
      </c>
      <c r="I183" s="134">
        <v>107</v>
      </c>
      <c r="J183" s="134">
        <v>105.7</v>
      </c>
      <c r="K183" s="134">
        <v>106.2</v>
      </c>
      <c r="L183" s="134">
        <v>106.2</v>
      </c>
      <c r="M183" s="134">
        <v>108.3</v>
      </c>
      <c r="N183" s="134">
        <v>109.3</v>
      </c>
      <c r="O183" s="134">
        <v>107.1</v>
      </c>
      <c r="P183" s="134">
        <v>107.5</v>
      </c>
      <c r="Q183" s="134">
        <v>107.1</v>
      </c>
      <c r="R183" s="134">
        <v>110.5</v>
      </c>
      <c r="S183" s="134">
        <v>108.2</v>
      </c>
      <c r="T183" s="134">
        <v>110.2</v>
      </c>
      <c r="U183" s="134">
        <v>110.6</v>
      </c>
      <c r="V183" s="134">
        <v>109.6</v>
      </c>
      <c r="W183" s="134">
        <v>108.6</v>
      </c>
      <c r="X183" s="134">
        <v>103.7</v>
      </c>
      <c r="Y183" s="134">
        <v>100.9</v>
      </c>
      <c r="Z183" s="134">
        <v>101.2</v>
      </c>
      <c r="AA183" s="134">
        <v>100.5</v>
      </c>
      <c r="AB183" s="134">
        <v>101.2</v>
      </c>
      <c r="AC183" s="134">
        <v>97.4</v>
      </c>
      <c r="AD183" s="134">
        <v>96.9</v>
      </c>
      <c r="AE183" s="134">
        <v>96.3</v>
      </c>
      <c r="AF183" s="134">
        <v>95.3</v>
      </c>
      <c r="AG183" s="134">
        <v>91.7</v>
      </c>
      <c r="AH183" s="134">
        <v>92.9</v>
      </c>
      <c r="AI183" s="134">
        <v>93.2</v>
      </c>
      <c r="AJ183" s="134">
        <v>93.6</v>
      </c>
      <c r="AK183" s="134">
        <v>95.9</v>
      </c>
      <c r="AL183" s="134">
        <v>95.8</v>
      </c>
      <c r="AM183" s="134">
        <v>94.1</v>
      </c>
      <c r="AN183" s="134">
        <v>94.7</v>
      </c>
      <c r="AO183" s="134">
        <v>99.1</v>
      </c>
      <c r="AP183" s="134">
        <v>99.6</v>
      </c>
      <c r="AQ183" s="134">
        <v>99.3</v>
      </c>
      <c r="AR183" s="134">
        <v>98.5</v>
      </c>
      <c r="AS183" s="134">
        <v>102</v>
      </c>
      <c r="AT183" s="134">
        <v>105.9</v>
      </c>
      <c r="AU183" s="134">
        <v>103.3</v>
      </c>
      <c r="AV183" s="134">
        <v>104.7</v>
      </c>
      <c r="AW183" s="134">
        <v>104.2</v>
      </c>
      <c r="AX183" s="134">
        <v>102.8</v>
      </c>
      <c r="AY183" s="134">
        <v>101.3</v>
      </c>
      <c r="AZ183" s="134">
        <v>105.4</v>
      </c>
      <c r="BA183" s="134">
        <v>104.7</v>
      </c>
      <c r="BB183" s="134">
        <v>104</v>
      </c>
      <c r="BC183" s="134">
        <v>104</v>
      </c>
      <c r="BD183" s="134">
        <v>103.6</v>
      </c>
      <c r="BE183" s="134">
        <v>105.5</v>
      </c>
      <c r="BF183" s="134">
        <v>105.3</v>
      </c>
      <c r="BG183" s="134">
        <v>105.1</v>
      </c>
      <c r="BH183" s="134">
        <v>106.8</v>
      </c>
      <c r="BI183" s="134">
        <v>106.4</v>
      </c>
      <c r="BJ183" s="134">
        <v>105.6</v>
      </c>
      <c r="BK183" s="134">
        <v>103.9</v>
      </c>
      <c r="BL183" s="134">
        <v>102.5</v>
      </c>
      <c r="BM183" s="134">
        <v>101.8</v>
      </c>
      <c r="BN183" s="134">
        <v>101.4</v>
      </c>
      <c r="BO183" s="134">
        <v>102.4</v>
      </c>
      <c r="BP183" s="134">
        <v>101.9</v>
      </c>
      <c r="BQ183" s="134">
        <v>102.1</v>
      </c>
      <c r="BR183" s="134">
        <v>101.7</v>
      </c>
      <c r="BS183" s="134">
        <v>102.7</v>
      </c>
      <c r="BT183" s="134">
        <v>105</v>
      </c>
      <c r="BU183" s="134">
        <v>105.8</v>
      </c>
      <c r="BV183" s="134">
        <v>106.3</v>
      </c>
      <c r="BW183" s="134">
        <v>107.4</v>
      </c>
      <c r="BX183" s="134">
        <v>107.4</v>
      </c>
      <c r="BY183" s="134">
        <v>108.3</v>
      </c>
      <c r="BZ183" s="134">
        <v>109.2</v>
      </c>
      <c r="CA183" s="134">
        <v>109.8</v>
      </c>
      <c r="CB183" s="134">
        <v>110.6</v>
      </c>
      <c r="CC183" s="134">
        <v>111.7</v>
      </c>
      <c r="CD183" s="134">
        <v>111.4</v>
      </c>
      <c r="CE183" s="134">
        <v>110.3</v>
      </c>
      <c r="CF183" s="134">
        <v>110</v>
      </c>
      <c r="CG183" s="134">
        <v>110.4</v>
      </c>
      <c r="CH183" s="134">
        <v>110.5</v>
      </c>
      <c r="CI183" s="134">
        <v>109.4</v>
      </c>
      <c r="CJ183" s="134">
        <v>108.7</v>
      </c>
      <c r="CK183" s="134">
        <v>108.5</v>
      </c>
      <c r="CL183" s="134">
        <v>109.4</v>
      </c>
      <c r="CM183" s="134">
        <v>110.5</v>
      </c>
      <c r="CN183" s="134">
        <v>112.4</v>
      </c>
      <c r="CO183" s="134">
        <v>112.4</v>
      </c>
      <c r="CP183" s="134">
        <v>112.4</v>
      </c>
      <c r="CQ183" s="134">
        <v>113.2</v>
      </c>
      <c r="CR183" s="134">
        <v>116</v>
      </c>
      <c r="CS183" s="134">
        <v>116.2</v>
      </c>
      <c r="CT183" s="134">
        <v>114.1</v>
      </c>
      <c r="CU183" s="134">
        <v>112.8</v>
      </c>
      <c r="CV183" s="134">
        <v>115.1</v>
      </c>
      <c r="CW183" s="134">
        <v>116.3</v>
      </c>
      <c r="CX183" s="134">
        <v>119.2</v>
      </c>
      <c r="CY183" s="134">
        <v>119.6</v>
      </c>
      <c r="CZ183" s="134">
        <v>121.6</v>
      </c>
      <c r="DA183" s="134">
        <v>130.1</v>
      </c>
      <c r="DB183" s="134">
        <v>134.19999999999999</v>
      </c>
      <c r="DC183" s="134">
        <v>138</v>
      </c>
      <c r="DD183" s="134">
        <v>145.19999999999999</v>
      </c>
      <c r="DE183" s="134">
        <v>150.9</v>
      </c>
      <c r="DF183" s="134">
        <v>157.6</v>
      </c>
      <c r="DG183" s="134">
        <v>165.6</v>
      </c>
      <c r="DH183" s="134">
        <v>172.4</v>
      </c>
      <c r="DI183" s="134">
        <v>175</v>
      </c>
      <c r="DJ183" s="134">
        <v>162.80000000000001</v>
      </c>
      <c r="DK183" s="134">
        <v>161.6</v>
      </c>
      <c r="DL183" s="134">
        <v>160.5</v>
      </c>
      <c r="DM183" s="134">
        <v>161.30000000000001</v>
      </c>
      <c r="DN183" s="134">
        <v>160.19999999999999</v>
      </c>
      <c r="DO183" s="134">
        <v>153.4</v>
      </c>
      <c r="DP183" s="134">
        <v>152.19999999999999</v>
      </c>
      <c r="DQ183" s="134">
        <v>152.30000000000001</v>
      </c>
      <c r="DR183" s="134">
        <v>156.4</v>
      </c>
      <c r="DS183" s="134">
        <v>168.2</v>
      </c>
      <c r="DT183" s="134">
        <v>180.1</v>
      </c>
      <c r="DU183" s="134">
        <v>184.1</v>
      </c>
      <c r="DV183" s="134">
        <v>181.7</v>
      </c>
      <c r="DW183" s="134">
        <v>176.9</v>
      </c>
      <c r="DX183" s="134">
        <v>170.1</v>
      </c>
      <c r="DY183" s="134">
        <v>162.9</v>
      </c>
      <c r="DZ183" s="134">
        <v>165.7</v>
      </c>
      <c r="EA183" s="135">
        <v>166.9</v>
      </c>
      <c r="EB183" s="136">
        <v>160.80000000000001</v>
      </c>
      <c r="EC183" s="136">
        <v>155.6</v>
      </c>
      <c r="ED183" s="134">
        <v>147.30000000000001</v>
      </c>
      <c r="EE183" s="134">
        <v>140.69999999999999</v>
      </c>
      <c r="EF183" s="137">
        <v>134.69999999999999</v>
      </c>
      <c r="EG183" s="137">
        <v>128.5</v>
      </c>
      <c r="EH183" s="137">
        <v>126.2</v>
      </c>
      <c r="EI183" s="137">
        <v>127.3</v>
      </c>
      <c r="EJ183" s="136">
        <v>127.3</v>
      </c>
      <c r="EK183" s="136">
        <v>124.1</v>
      </c>
      <c r="EL183" s="147">
        <v>123.5</v>
      </c>
      <c r="EM183" s="147">
        <v>125.9</v>
      </c>
      <c r="EN183" s="147">
        <v>124.8</v>
      </c>
    </row>
    <row r="184" spans="1:144" ht="15" x14ac:dyDescent="0.25">
      <c r="A184" s="132" t="s">
        <v>1797</v>
      </c>
      <c r="B184" s="132" t="s">
        <v>1798</v>
      </c>
      <c r="C184" s="133">
        <v>5.8340000000000003E-2</v>
      </c>
      <c r="D184" s="134">
        <v>118.9</v>
      </c>
      <c r="E184" s="134">
        <v>121.9</v>
      </c>
      <c r="F184" s="134">
        <v>121.1</v>
      </c>
      <c r="G184" s="134">
        <v>120.7</v>
      </c>
      <c r="H184" s="134">
        <v>124.4</v>
      </c>
      <c r="I184" s="134">
        <v>122.2</v>
      </c>
      <c r="J184" s="134">
        <v>117.9</v>
      </c>
      <c r="K184" s="134">
        <v>120.2</v>
      </c>
      <c r="L184" s="134">
        <v>127.2</v>
      </c>
      <c r="M184" s="134">
        <v>127.4</v>
      </c>
      <c r="N184" s="134">
        <v>127.6</v>
      </c>
      <c r="O184" s="134">
        <v>123.8</v>
      </c>
      <c r="P184" s="134">
        <v>124.3</v>
      </c>
      <c r="Q184" s="134">
        <v>122.3</v>
      </c>
      <c r="R184" s="134">
        <v>116.4</v>
      </c>
      <c r="S184" s="134">
        <v>109</v>
      </c>
      <c r="T184" s="134">
        <v>105.2</v>
      </c>
      <c r="U184" s="134">
        <v>102.9</v>
      </c>
      <c r="V184" s="134">
        <v>102.4</v>
      </c>
      <c r="W184" s="134">
        <v>98.3</v>
      </c>
      <c r="X184" s="134">
        <v>95.2</v>
      </c>
      <c r="Y184" s="134">
        <v>91.2</v>
      </c>
      <c r="Z184" s="134">
        <v>90.1</v>
      </c>
      <c r="AA184" s="134">
        <v>92</v>
      </c>
      <c r="AB184" s="134">
        <v>91</v>
      </c>
      <c r="AC184" s="134">
        <v>91.5</v>
      </c>
      <c r="AD184" s="134">
        <v>90.5</v>
      </c>
      <c r="AE184" s="134">
        <v>92.1</v>
      </c>
      <c r="AF184" s="134">
        <v>93.2</v>
      </c>
      <c r="AG184" s="134">
        <v>95.1</v>
      </c>
      <c r="AH184" s="134">
        <v>94.2</v>
      </c>
      <c r="AI184" s="134">
        <v>93.3</v>
      </c>
      <c r="AJ184" s="134">
        <v>93.8</v>
      </c>
      <c r="AK184" s="134">
        <v>97.6</v>
      </c>
      <c r="AL184" s="134">
        <v>98.6</v>
      </c>
      <c r="AM184" s="134">
        <v>103</v>
      </c>
      <c r="AN184" s="134">
        <v>104.3</v>
      </c>
      <c r="AO184" s="134">
        <v>107</v>
      </c>
      <c r="AP184" s="134">
        <v>109.8</v>
      </c>
      <c r="AQ184" s="134">
        <v>111.4</v>
      </c>
      <c r="AR184" s="134">
        <v>112.9</v>
      </c>
      <c r="AS184" s="134">
        <v>113.5</v>
      </c>
      <c r="AT184" s="134">
        <v>112.2</v>
      </c>
      <c r="AU184" s="134">
        <v>107.2</v>
      </c>
      <c r="AV184" s="134">
        <v>108.8</v>
      </c>
      <c r="AW184" s="134">
        <v>110</v>
      </c>
      <c r="AX184" s="134">
        <v>109.8</v>
      </c>
      <c r="AY184" s="134">
        <v>112.2</v>
      </c>
      <c r="AZ184" s="134">
        <v>118.7</v>
      </c>
      <c r="BA184" s="134">
        <v>121.3</v>
      </c>
      <c r="BB184" s="134">
        <v>123</v>
      </c>
      <c r="BC184" s="134">
        <v>124.9</v>
      </c>
      <c r="BD184" s="134">
        <v>127</v>
      </c>
      <c r="BE184" s="134">
        <v>123.3</v>
      </c>
      <c r="BF184" s="134">
        <v>118.3</v>
      </c>
      <c r="BG184" s="134">
        <v>114.8</v>
      </c>
      <c r="BH184" s="134">
        <v>115.1</v>
      </c>
      <c r="BI184" s="134">
        <v>114</v>
      </c>
      <c r="BJ184" s="134">
        <v>114.5</v>
      </c>
      <c r="BK184" s="134">
        <v>118.7</v>
      </c>
      <c r="BL184" s="134">
        <v>119</v>
      </c>
      <c r="BM184" s="134">
        <v>117.5</v>
      </c>
      <c r="BN184" s="134">
        <v>111.6</v>
      </c>
      <c r="BO184" s="134">
        <v>109.9</v>
      </c>
      <c r="BP184" s="134">
        <v>107.4</v>
      </c>
      <c r="BQ184" s="134">
        <v>105.1</v>
      </c>
      <c r="BR184" s="134">
        <v>105.4</v>
      </c>
      <c r="BS184" s="134">
        <v>104.9</v>
      </c>
      <c r="BT184" s="134">
        <v>105.6</v>
      </c>
      <c r="BU184" s="134">
        <v>104.3</v>
      </c>
      <c r="BV184" s="134">
        <v>106.1</v>
      </c>
      <c r="BW184" s="134">
        <v>103.7</v>
      </c>
      <c r="BX184" s="134">
        <v>103.3</v>
      </c>
      <c r="BY184" s="134">
        <v>103.8</v>
      </c>
      <c r="BZ184" s="134">
        <v>103.4</v>
      </c>
      <c r="CA184" s="134">
        <v>105</v>
      </c>
      <c r="CB184" s="134">
        <v>110.4</v>
      </c>
      <c r="CC184" s="134">
        <v>110.6</v>
      </c>
      <c r="CD184" s="134">
        <v>112</v>
      </c>
      <c r="CE184" s="134">
        <v>114.3</v>
      </c>
      <c r="CF184" s="134">
        <v>112.5</v>
      </c>
      <c r="CG184" s="134">
        <v>112.6</v>
      </c>
      <c r="CH184" s="134">
        <v>113.5</v>
      </c>
      <c r="CI184" s="134">
        <v>112.7</v>
      </c>
      <c r="CJ184" s="134">
        <v>114.8</v>
      </c>
      <c r="CK184" s="134">
        <v>119.7</v>
      </c>
      <c r="CL184" s="134">
        <v>118</v>
      </c>
      <c r="CM184" s="134">
        <v>118.9</v>
      </c>
      <c r="CN184" s="134">
        <v>120</v>
      </c>
      <c r="CO184" s="134">
        <v>120</v>
      </c>
      <c r="CP184" s="134">
        <v>119.7</v>
      </c>
      <c r="CQ184" s="134">
        <v>120.1</v>
      </c>
      <c r="CR184" s="134">
        <v>127</v>
      </c>
      <c r="CS184" s="134">
        <v>125.7</v>
      </c>
      <c r="CT184" s="134">
        <v>127.7</v>
      </c>
      <c r="CU184" s="134">
        <v>132.1</v>
      </c>
      <c r="CV184" s="134">
        <v>137.80000000000001</v>
      </c>
      <c r="CW184" s="134">
        <v>137.9</v>
      </c>
      <c r="CX184" s="134">
        <v>137.6</v>
      </c>
      <c r="CY184" s="134">
        <v>137.69999999999999</v>
      </c>
      <c r="CZ184" s="134">
        <v>137.19999999999999</v>
      </c>
      <c r="DA184" s="134">
        <v>138.30000000000001</v>
      </c>
      <c r="DB184" s="134">
        <v>140.6</v>
      </c>
      <c r="DC184" s="134">
        <v>145.19999999999999</v>
      </c>
      <c r="DD184" s="134">
        <v>148.30000000000001</v>
      </c>
      <c r="DE184" s="134">
        <v>151.80000000000001</v>
      </c>
      <c r="DF184" s="134">
        <v>159</v>
      </c>
      <c r="DG184" s="134">
        <v>165.3</v>
      </c>
      <c r="DH184" s="134">
        <v>168.4</v>
      </c>
      <c r="DI184" s="134">
        <v>167.7</v>
      </c>
      <c r="DJ184" s="134">
        <v>158.30000000000001</v>
      </c>
      <c r="DK184" s="134">
        <v>158.30000000000001</v>
      </c>
      <c r="DL184" s="134">
        <v>160.80000000000001</v>
      </c>
      <c r="DM184" s="134">
        <v>159.6</v>
      </c>
      <c r="DN184" s="134">
        <v>160.6</v>
      </c>
      <c r="DO184" s="134">
        <v>156</v>
      </c>
      <c r="DP184" s="134">
        <v>153.1</v>
      </c>
      <c r="DQ184" s="134">
        <v>154.1</v>
      </c>
      <c r="DR184" s="134">
        <v>158.4</v>
      </c>
      <c r="DS184" s="134">
        <v>168.7</v>
      </c>
      <c r="DT184" s="134">
        <v>177.1</v>
      </c>
      <c r="DU184" s="134">
        <v>176.1</v>
      </c>
      <c r="DV184" s="134">
        <v>177.1</v>
      </c>
      <c r="DW184" s="134">
        <v>177.3</v>
      </c>
      <c r="DX184" s="134">
        <v>174.3</v>
      </c>
      <c r="DY184" s="134">
        <v>173.6</v>
      </c>
      <c r="DZ184" s="134">
        <v>175</v>
      </c>
      <c r="EA184" s="135">
        <v>174.1</v>
      </c>
      <c r="EB184" s="136">
        <v>174</v>
      </c>
      <c r="EC184" s="136">
        <v>174.9</v>
      </c>
      <c r="ED184" s="134">
        <v>177.3</v>
      </c>
      <c r="EE184" s="134">
        <v>178.9</v>
      </c>
      <c r="EF184" s="137">
        <v>174.4</v>
      </c>
      <c r="EG184" s="137">
        <v>172.4</v>
      </c>
      <c r="EH184" s="137">
        <v>171.2</v>
      </c>
      <c r="EI184" s="137">
        <v>175.6</v>
      </c>
      <c r="EJ184" s="136">
        <v>181.4</v>
      </c>
      <c r="EK184" s="136">
        <v>180.2</v>
      </c>
      <c r="EL184" s="147">
        <v>177.1</v>
      </c>
      <c r="EM184" s="147">
        <v>174.3</v>
      </c>
      <c r="EN184" s="147">
        <v>172.3</v>
      </c>
    </row>
    <row r="185" spans="1:144" ht="15" x14ac:dyDescent="0.25">
      <c r="A185" s="132" t="s">
        <v>1799</v>
      </c>
      <c r="B185" s="132" t="s">
        <v>1800</v>
      </c>
      <c r="C185" s="133">
        <v>2.955E-2</v>
      </c>
      <c r="D185" s="134">
        <v>91.8</v>
      </c>
      <c r="E185" s="134">
        <v>88.4</v>
      </c>
      <c r="F185" s="134">
        <v>87.6</v>
      </c>
      <c r="G185" s="134">
        <v>91.3</v>
      </c>
      <c r="H185" s="134">
        <v>95.9</v>
      </c>
      <c r="I185" s="134">
        <v>96.5</v>
      </c>
      <c r="J185" s="134">
        <v>95.4</v>
      </c>
      <c r="K185" s="134">
        <v>91.8</v>
      </c>
      <c r="L185" s="134">
        <v>93.8</v>
      </c>
      <c r="M185" s="134">
        <v>94</v>
      </c>
      <c r="N185" s="134">
        <v>93.4</v>
      </c>
      <c r="O185" s="134">
        <v>94.5</v>
      </c>
      <c r="P185" s="134">
        <v>95</v>
      </c>
      <c r="Q185" s="134">
        <v>93.3</v>
      </c>
      <c r="R185" s="134">
        <v>93.3</v>
      </c>
      <c r="S185" s="134">
        <v>92.8</v>
      </c>
      <c r="T185" s="134">
        <v>93.1</v>
      </c>
      <c r="U185" s="134">
        <v>94.3</v>
      </c>
      <c r="V185" s="134">
        <v>93.5</v>
      </c>
      <c r="W185" s="134">
        <v>96.6</v>
      </c>
      <c r="X185" s="134">
        <v>103.5</v>
      </c>
      <c r="Y185" s="134">
        <v>102.9</v>
      </c>
      <c r="Z185" s="134">
        <v>103.8</v>
      </c>
      <c r="AA185" s="134">
        <v>104.2</v>
      </c>
      <c r="AB185" s="134">
        <v>102.8</v>
      </c>
      <c r="AC185" s="134">
        <v>100.4</v>
      </c>
      <c r="AD185" s="134">
        <v>104.6</v>
      </c>
      <c r="AE185" s="134">
        <v>105.4</v>
      </c>
      <c r="AF185" s="134">
        <v>102.2</v>
      </c>
      <c r="AG185" s="134">
        <v>104.1</v>
      </c>
      <c r="AH185" s="134">
        <v>103.6</v>
      </c>
      <c r="AI185" s="134">
        <v>107</v>
      </c>
      <c r="AJ185" s="134">
        <v>108.3</v>
      </c>
      <c r="AK185" s="134">
        <v>104.6</v>
      </c>
      <c r="AL185" s="134">
        <v>101.7</v>
      </c>
      <c r="AM185" s="134">
        <v>95.8</v>
      </c>
      <c r="AN185" s="134">
        <v>95.4</v>
      </c>
      <c r="AO185" s="134">
        <v>97.6</v>
      </c>
      <c r="AP185" s="134">
        <v>97.9</v>
      </c>
      <c r="AQ185" s="134">
        <v>101.4</v>
      </c>
      <c r="AR185" s="134">
        <v>100.3</v>
      </c>
      <c r="AS185" s="134">
        <v>103.5</v>
      </c>
      <c r="AT185" s="134">
        <v>102.1</v>
      </c>
      <c r="AU185" s="134">
        <v>101</v>
      </c>
      <c r="AV185" s="134">
        <v>98</v>
      </c>
      <c r="AW185" s="134">
        <v>94.6</v>
      </c>
      <c r="AX185" s="134">
        <v>89.6</v>
      </c>
      <c r="AY185" s="134">
        <v>87.7</v>
      </c>
      <c r="AZ185" s="134">
        <v>89.7</v>
      </c>
      <c r="BA185" s="134">
        <v>90.5</v>
      </c>
      <c r="BB185" s="134">
        <v>90.6</v>
      </c>
      <c r="BC185" s="134">
        <v>93.4</v>
      </c>
      <c r="BD185" s="134">
        <v>95.2</v>
      </c>
      <c r="BE185" s="134">
        <v>97.8</v>
      </c>
      <c r="BF185" s="134">
        <v>98.2</v>
      </c>
      <c r="BG185" s="134">
        <v>98.5</v>
      </c>
      <c r="BH185" s="134">
        <v>98.5</v>
      </c>
      <c r="BI185" s="134">
        <v>98.8</v>
      </c>
      <c r="BJ185" s="134">
        <v>99.6</v>
      </c>
      <c r="BK185" s="134">
        <v>100.3</v>
      </c>
      <c r="BL185" s="134">
        <v>104.4</v>
      </c>
      <c r="BM185" s="134">
        <v>103.9</v>
      </c>
      <c r="BN185" s="134">
        <v>104.7</v>
      </c>
      <c r="BO185" s="134">
        <v>106.9</v>
      </c>
      <c r="BP185" s="134">
        <v>108</v>
      </c>
      <c r="BQ185" s="134">
        <v>108.6</v>
      </c>
      <c r="BR185" s="134">
        <v>108.6</v>
      </c>
      <c r="BS185" s="134">
        <v>108.1</v>
      </c>
      <c r="BT185" s="134">
        <v>109.7</v>
      </c>
      <c r="BU185" s="134">
        <v>106.7</v>
      </c>
      <c r="BV185" s="134">
        <v>105.9</v>
      </c>
      <c r="BW185" s="134">
        <v>106</v>
      </c>
      <c r="BX185" s="134">
        <v>104.4</v>
      </c>
      <c r="BY185" s="134">
        <v>103.2</v>
      </c>
      <c r="BZ185" s="134">
        <v>103.7</v>
      </c>
      <c r="CA185" s="134">
        <v>107.8</v>
      </c>
      <c r="CB185" s="134">
        <v>109.3</v>
      </c>
      <c r="CC185" s="134">
        <v>110</v>
      </c>
      <c r="CD185" s="134">
        <v>116</v>
      </c>
      <c r="CE185" s="134">
        <v>120.7</v>
      </c>
      <c r="CF185" s="134">
        <v>118.8</v>
      </c>
      <c r="CG185" s="134">
        <v>118.2</v>
      </c>
      <c r="CH185" s="134">
        <v>118.9</v>
      </c>
      <c r="CI185" s="134">
        <v>121.1</v>
      </c>
      <c r="CJ185" s="134">
        <v>124.7</v>
      </c>
      <c r="CK185" s="134">
        <v>126.4</v>
      </c>
      <c r="CL185" s="134">
        <v>124.6</v>
      </c>
      <c r="CM185" s="134">
        <v>125.2</v>
      </c>
      <c r="CN185" s="134">
        <v>125.7</v>
      </c>
      <c r="CO185" s="134">
        <v>118</v>
      </c>
      <c r="CP185" s="134">
        <v>110.6</v>
      </c>
      <c r="CQ185" s="134">
        <v>110.8</v>
      </c>
      <c r="CR185" s="134">
        <v>110.7</v>
      </c>
      <c r="CS185" s="134">
        <v>107.5</v>
      </c>
      <c r="CT185" s="134">
        <v>105.5</v>
      </c>
      <c r="CU185" s="134">
        <v>105.7</v>
      </c>
      <c r="CV185" s="134">
        <v>106.9</v>
      </c>
      <c r="CW185" s="134">
        <v>102.9</v>
      </c>
      <c r="CX185" s="134">
        <v>103.5</v>
      </c>
      <c r="CY185" s="134">
        <v>105.8</v>
      </c>
      <c r="CZ185" s="134">
        <v>107.7</v>
      </c>
      <c r="DA185" s="134">
        <v>108.6</v>
      </c>
      <c r="DB185" s="134">
        <v>113.2</v>
      </c>
      <c r="DC185" s="134">
        <v>115.3</v>
      </c>
      <c r="DD185" s="134">
        <v>114.3</v>
      </c>
      <c r="DE185" s="134">
        <v>116.6</v>
      </c>
      <c r="DF185" s="134">
        <v>118.9</v>
      </c>
      <c r="DG185" s="134">
        <v>118.1</v>
      </c>
      <c r="DH185" s="134">
        <v>126.4</v>
      </c>
      <c r="DI185" s="134">
        <v>125.7</v>
      </c>
      <c r="DJ185" s="134">
        <v>129.4</v>
      </c>
      <c r="DK185" s="134">
        <v>132.6</v>
      </c>
      <c r="DL185" s="134">
        <v>141.4</v>
      </c>
      <c r="DM185" s="134">
        <v>141</v>
      </c>
      <c r="DN185" s="134">
        <v>146.1</v>
      </c>
      <c r="DO185" s="134">
        <v>145.4</v>
      </c>
      <c r="DP185" s="134">
        <v>142</v>
      </c>
      <c r="DQ185" s="134">
        <v>144.9</v>
      </c>
      <c r="DR185" s="134">
        <v>150.19999999999999</v>
      </c>
      <c r="DS185" s="134">
        <v>156.9</v>
      </c>
      <c r="DT185" s="134">
        <v>155</v>
      </c>
      <c r="DU185" s="134">
        <v>170</v>
      </c>
      <c r="DV185" s="134">
        <v>172.6</v>
      </c>
      <c r="DW185" s="134">
        <v>169.4</v>
      </c>
      <c r="DX185" s="134">
        <v>168.4</v>
      </c>
      <c r="DY185" s="134">
        <v>168.5</v>
      </c>
      <c r="DZ185" s="134">
        <v>167</v>
      </c>
      <c r="EA185" s="135">
        <v>163.9</v>
      </c>
      <c r="EB185" s="136">
        <v>165.5</v>
      </c>
      <c r="EC185" s="136">
        <v>165.5</v>
      </c>
      <c r="ED185" s="134">
        <v>160</v>
      </c>
      <c r="EE185" s="134">
        <v>155.4</v>
      </c>
      <c r="EF185" s="137">
        <v>152</v>
      </c>
      <c r="EG185" s="137">
        <v>147.30000000000001</v>
      </c>
      <c r="EH185" s="137">
        <v>146.30000000000001</v>
      </c>
      <c r="EI185" s="137">
        <v>148.5</v>
      </c>
      <c r="EJ185" s="136">
        <v>151.19999999999999</v>
      </c>
      <c r="EK185" s="136">
        <v>152.5</v>
      </c>
      <c r="EL185" s="147">
        <v>151.30000000000001</v>
      </c>
      <c r="EM185" s="147">
        <v>150.30000000000001</v>
      </c>
      <c r="EN185" s="147">
        <v>150.19999999999999</v>
      </c>
    </row>
    <row r="186" spans="1:144" ht="15" x14ac:dyDescent="0.25">
      <c r="A186" s="132" t="s">
        <v>1801</v>
      </c>
      <c r="B186" s="132" t="s">
        <v>1802</v>
      </c>
      <c r="C186" s="133">
        <v>0.29613</v>
      </c>
      <c r="D186" s="134">
        <v>109.9</v>
      </c>
      <c r="E186" s="134">
        <v>110.2</v>
      </c>
      <c r="F186" s="134">
        <v>110.9</v>
      </c>
      <c r="G186" s="134">
        <v>111.9</v>
      </c>
      <c r="H186" s="134">
        <v>112.1</v>
      </c>
      <c r="I186" s="134">
        <v>111.5</v>
      </c>
      <c r="J186" s="134">
        <v>109.6</v>
      </c>
      <c r="K186" s="134">
        <v>108.8</v>
      </c>
      <c r="L186" s="134">
        <v>104</v>
      </c>
      <c r="M186" s="134">
        <v>104.6</v>
      </c>
      <c r="N186" s="134">
        <v>101.8</v>
      </c>
      <c r="O186" s="134">
        <v>100.2</v>
      </c>
      <c r="P186" s="134">
        <v>97.2</v>
      </c>
      <c r="Q186" s="134">
        <v>96.4</v>
      </c>
      <c r="R186" s="134">
        <v>97.7</v>
      </c>
      <c r="S186" s="134">
        <v>98.7</v>
      </c>
      <c r="T186" s="134">
        <v>102</v>
      </c>
      <c r="U186" s="134">
        <v>102.9</v>
      </c>
      <c r="V186" s="134">
        <v>103.8</v>
      </c>
      <c r="W186" s="134">
        <v>107.5</v>
      </c>
      <c r="X186" s="134">
        <v>105.1</v>
      </c>
      <c r="Y186" s="134">
        <v>102.8</v>
      </c>
      <c r="Z186" s="134">
        <v>102.1</v>
      </c>
      <c r="AA186" s="134">
        <v>103.8</v>
      </c>
      <c r="AB186" s="134">
        <v>104.9</v>
      </c>
      <c r="AC186" s="134">
        <v>105</v>
      </c>
      <c r="AD186" s="134">
        <v>103.8</v>
      </c>
      <c r="AE186" s="134">
        <v>103</v>
      </c>
      <c r="AF186" s="134">
        <v>103.6</v>
      </c>
      <c r="AG186" s="134">
        <v>103.3</v>
      </c>
      <c r="AH186" s="134">
        <v>102.7</v>
      </c>
      <c r="AI186" s="134">
        <v>100.5</v>
      </c>
      <c r="AJ186" s="134">
        <v>97.5</v>
      </c>
      <c r="AK186" s="134">
        <v>98.2</v>
      </c>
      <c r="AL186" s="134">
        <v>99.1</v>
      </c>
      <c r="AM186" s="134">
        <v>98.1</v>
      </c>
      <c r="AN186" s="134">
        <v>97.8</v>
      </c>
      <c r="AO186" s="134">
        <v>99</v>
      </c>
      <c r="AP186" s="134">
        <v>99.7</v>
      </c>
      <c r="AQ186" s="134">
        <v>98.9</v>
      </c>
      <c r="AR186" s="134">
        <v>96.3</v>
      </c>
      <c r="AS186" s="134">
        <v>97.4</v>
      </c>
      <c r="AT186" s="134">
        <v>99.8</v>
      </c>
      <c r="AU186" s="134">
        <v>99.9</v>
      </c>
      <c r="AV186" s="134">
        <v>99.2</v>
      </c>
      <c r="AW186" s="134">
        <v>96</v>
      </c>
      <c r="AX186" s="134">
        <v>97.6</v>
      </c>
      <c r="AY186" s="134">
        <v>100.2</v>
      </c>
      <c r="AZ186" s="134">
        <v>104</v>
      </c>
      <c r="BA186" s="134">
        <v>104.2</v>
      </c>
      <c r="BB186" s="134">
        <v>105.5</v>
      </c>
      <c r="BC186" s="134">
        <v>106.9</v>
      </c>
      <c r="BD186" s="134">
        <v>108.1</v>
      </c>
      <c r="BE186" s="134">
        <v>108.3</v>
      </c>
      <c r="BF186" s="134">
        <v>112</v>
      </c>
      <c r="BG186" s="134">
        <v>112.5</v>
      </c>
      <c r="BH186" s="134">
        <v>113.9</v>
      </c>
      <c r="BI186" s="134">
        <v>114.6</v>
      </c>
      <c r="BJ186" s="134">
        <v>112.5</v>
      </c>
      <c r="BK186" s="134">
        <v>110.1</v>
      </c>
      <c r="BL186" s="134">
        <v>107.8</v>
      </c>
      <c r="BM186" s="134">
        <v>105.3</v>
      </c>
      <c r="BN186" s="134">
        <v>104.6</v>
      </c>
      <c r="BO186" s="134">
        <v>106.5</v>
      </c>
      <c r="BP186" s="134">
        <v>109.2</v>
      </c>
      <c r="BQ186" s="134">
        <v>110.8</v>
      </c>
      <c r="BR186" s="134">
        <v>112</v>
      </c>
      <c r="BS186" s="134">
        <v>114.4</v>
      </c>
      <c r="BT186" s="134">
        <v>115.6</v>
      </c>
      <c r="BU186" s="134">
        <v>114.1</v>
      </c>
      <c r="BV186" s="134">
        <v>114</v>
      </c>
      <c r="BW186" s="134">
        <v>120.6</v>
      </c>
      <c r="BX186" s="134">
        <v>122.1</v>
      </c>
      <c r="BY186" s="134">
        <v>125.4</v>
      </c>
      <c r="BZ186" s="134">
        <v>126.5</v>
      </c>
      <c r="CA186" s="134">
        <v>127.6</v>
      </c>
      <c r="CB186" s="134">
        <v>127.3</v>
      </c>
      <c r="CC186" s="134">
        <v>128.1</v>
      </c>
      <c r="CD186" s="134">
        <v>126.5</v>
      </c>
      <c r="CE186" s="134">
        <v>125.4</v>
      </c>
      <c r="CF186" s="134">
        <v>119.9</v>
      </c>
      <c r="CG186" s="134">
        <v>118.1</v>
      </c>
      <c r="CH186" s="134">
        <v>117</v>
      </c>
      <c r="CI186" s="134">
        <v>113.9</v>
      </c>
      <c r="CJ186" s="134">
        <v>113.4</v>
      </c>
      <c r="CK186" s="134">
        <v>112.3</v>
      </c>
      <c r="CL186" s="134">
        <v>112.3</v>
      </c>
      <c r="CM186" s="134">
        <v>114.3</v>
      </c>
      <c r="CN186" s="134">
        <v>118.6</v>
      </c>
      <c r="CO186" s="134">
        <v>120.9</v>
      </c>
      <c r="CP186" s="134">
        <v>121.9</v>
      </c>
      <c r="CQ186" s="134">
        <v>123.5</v>
      </c>
      <c r="CR186" s="134">
        <v>130.69999999999999</v>
      </c>
      <c r="CS186" s="134">
        <v>133.1</v>
      </c>
      <c r="CT186" s="134">
        <v>127.5</v>
      </c>
      <c r="CU186" s="134">
        <v>122.4</v>
      </c>
      <c r="CV186" s="134">
        <v>125.6</v>
      </c>
      <c r="CW186" s="134">
        <v>124.9</v>
      </c>
      <c r="CX186" s="134">
        <v>128.69999999999999</v>
      </c>
      <c r="CY186" s="134">
        <v>131.69999999999999</v>
      </c>
      <c r="CZ186" s="134">
        <v>136.1</v>
      </c>
      <c r="DA186" s="134">
        <v>143.5</v>
      </c>
      <c r="DB186" s="134">
        <v>144.4</v>
      </c>
      <c r="DC186" s="134">
        <v>152.19999999999999</v>
      </c>
      <c r="DD186" s="134">
        <v>158.5</v>
      </c>
      <c r="DE186" s="134">
        <v>160.5</v>
      </c>
      <c r="DF186" s="134">
        <v>159.30000000000001</v>
      </c>
      <c r="DG186" s="134">
        <v>170.2</v>
      </c>
      <c r="DH186" s="134">
        <v>180.4</v>
      </c>
      <c r="DI186" s="134">
        <v>192.5</v>
      </c>
      <c r="DJ186" s="134">
        <v>195.2</v>
      </c>
      <c r="DK186" s="134">
        <v>197.4</v>
      </c>
      <c r="DL186" s="134">
        <v>206.3</v>
      </c>
      <c r="DM186" s="134">
        <v>206.2</v>
      </c>
      <c r="DN186" s="134">
        <v>206.2</v>
      </c>
      <c r="DO186" s="134">
        <v>195</v>
      </c>
      <c r="DP186" s="134">
        <v>186.7</v>
      </c>
      <c r="DQ186" s="134">
        <v>185.9</v>
      </c>
      <c r="DR186" s="134">
        <v>195.8</v>
      </c>
      <c r="DS186" s="134">
        <v>209.2</v>
      </c>
      <c r="DT186" s="134">
        <v>225.5</v>
      </c>
      <c r="DU186" s="134">
        <v>225.3</v>
      </c>
      <c r="DV186" s="134">
        <v>220.3</v>
      </c>
      <c r="DW186" s="134">
        <v>206.1</v>
      </c>
      <c r="DX186" s="134">
        <v>199.7</v>
      </c>
      <c r="DY186" s="134">
        <v>187.6</v>
      </c>
      <c r="DZ186" s="134">
        <v>191.8</v>
      </c>
      <c r="EA186" s="135">
        <v>191.4</v>
      </c>
      <c r="EB186" s="136">
        <v>186.1</v>
      </c>
      <c r="EC186" s="136">
        <v>176.9</v>
      </c>
      <c r="ED186" s="134">
        <v>165.4</v>
      </c>
      <c r="EE186" s="134">
        <v>155.4</v>
      </c>
      <c r="EF186" s="137">
        <v>152.5</v>
      </c>
      <c r="EG186" s="137">
        <v>143.19999999999999</v>
      </c>
      <c r="EH186" s="137">
        <v>140.4</v>
      </c>
      <c r="EI186" s="137">
        <v>151</v>
      </c>
      <c r="EJ186" s="136">
        <v>151.69999999999999</v>
      </c>
      <c r="EK186" s="136">
        <v>145.80000000000001</v>
      </c>
      <c r="EL186" s="147">
        <v>141.4</v>
      </c>
      <c r="EM186" s="147">
        <v>142</v>
      </c>
      <c r="EN186" s="147">
        <v>138.4</v>
      </c>
    </row>
    <row r="187" spans="1:144" ht="15" x14ac:dyDescent="0.25">
      <c r="A187" s="132" t="s">
        <v>1803</v>
      </c>
      <c r="B187" s="132" t="s">
        <v>1804</v>
      </c>
      <c r="C187" s="133">
        <v>1.0150699999999999</v>
      </c>
      <c r="D187" s="134">
        <v>112.5</v>
      </c>
      <c r="E187" s="134">
        <v>113.3</v>
      </c>
      <c r="F187" s="134">
        <v>112.4</v>
      </c>
      <c r="G187" s="134">
        <v>112.5</v>
      </c>
      <c r="H187" s="134">
        <v>111.9</v>
      </c>
      <c r="I187" s="134">
        <v>108.9</v>
      </c>
      <c r="J187" s="134">
        <v>100</v>
      </c>
      <c r="K187" s="134">
        <v>96</v>
      </c>
      <c r="L187" s="134">
        <v>92.1</v>
      </c>
      <c r="M187" s="134">
        <v>93</v>
      </c>
      <c r="N187" s="134">
        <v>93.4</v>
      </c>
      <c r="O187" s="134">
        <v>94.2</v>
      </c>
      <c r="P187" s="134">
        <v>94.9</v>
      </c>
      <c r="Q187" s="134">
        <v>95.3</v>
      </c>
      <c r="R187" s="134">
        <v>97.2</v>
      </c>
      <c r="S187" s="134">
        <v>99.6</v>
      </c>
      <c r="T187" s="134">
        <v>102.8</v>
      </c>
      <c r="U187" s="134">
        <v>104.7</v>
      </c>
      <c r="V187" s="134">
        <v>105.8</v>
      </c>
      <c r="W187" s="134">
        <v>107.5</v>
      </c>
      <c r="X187" s="134">
        <v>109.4</v>
      </c>
      <c r="Y187" s="134">
        <v>107.7</v>
      </c>
      <c r="Z187" s="134">
        <v>108.2</v>
      </c>
      <c r="AA187" s="134">
        <v>111.8</v>
      </c>
      <c r="AB187" s="134">
        <v>110.9</v>
      </c>
      <c r="AC187" s="134">
        <v>109.4</v>
      </c>
      <c r="AD187" s="134">
        <v>105.8</v>
      </c>
      <c r="AE187" s="134">
        <v>106.1</v>
      </c>
      <c r="AF187" s="134">
        <v>103.2</v>
      </c>
      <c r="AG187" s="134">
        <v>99</v>
      </c>
      <c r="AH187" s="134">
        <v>97.9</v>
      </c>
      <c r="AI187" s="134">
        <v>95.6</v>
      </c>
      <c r="AJ187" s="134">
        <v>94.9</v>
      </c>
      <c r="AK187" s="134">
        <v>94.9</v>
      </c>
      <c r="AL187" s="134">
        <v>95</v>
      </c>
      <c r="AM187" s="134">
        <v>96.3</v>
      </c>
      <c r="AN187" s="134">
        <v>95.3</v>
      </c>
      <c r="AO187" s="134">
        <v>95.1</v>
      </c>
      <c r="AP187" s="134">
        <v>95.2</v>
      </c>
      <c r="AQ187" s="134">
        <v>95</v>
      </c>
      <c r="AR187" s="134">
        <v>92.2</v>
      </c>
      <c r="AS187" s="134">
        <v>89.8</v>
      </c>
      <c r="AT187" s="134">
        <v>90.1</v>
      </c>
      <c r="AU187" s="134">
        <v>90</v>
      </c>
      <c r="AV187" s="134">
        <v>89.7</v>
      </c>
      <c r="AW187" s="134">
        <v>89.2</v>
      </c>
      <c r="AX187" s="134">
        <v>91.8</v>
      </c>
      <c r="AY187" s="134">
        <v>95.5</v>
      </c>
      <c r="AZ187" s="134">
        <v>99.3</v>
      </c>
      <c r="BA187" s="134">
        <v>101.4</v>
      </c>
      <c r="BB187" s="134">
        <v>101.1</v>
      </c>
      <c r="BC187" s="134">
        <v>99.5</v>
      </c>
      <c r="BD187" s="134">
        <v>102.8</v>
      </c>
      <c r="BE187" s="134">
        <v>105.5</v>
      </c>
      <c r="BF187" s="134">
        <v>103.4</v>
      </c>
      <c r="BG187" s="134">
        <v>103</v>
      </c>
      <c r="BH187" s="134">
        <v>106.4</v>
      </c>
      <c r="BI187" s="134">
        <v>108.7</v>
      </c>
      <c r="BJ187" s="134">
        <v>108.3</v>
      </c>
      <c r="BK187" s="134">
        <v>106.8</v>
      </c>
      <c r="BL187" s="134">
        <v>105.9</v>
      </c>
      <c r="BM187" s="134">
        <v>104.4</v>
      </c>
      <c r="BN187" s="134">
        <v>104.5</v>
      </c>
      <c r="BO187" s="134">
        <v>104.4</v>
      </c>
      <c r="BP187" s="134">
        <v>103.6</v>
      </c>
      <c r="BQ187" s="134">
        <v>106.2</v>
      </c>
      <c r="BR187" s="134">
        <v>107.5</v>
      </c>
      <c r="BS187" s="134">
        <v>109.8</v>
      </c>
      <c r="BT187" s="134">
        <v>110.8</v>
      </c>
      <c r="BU187" s="134">
        <v>111.6</v>
      </c>
      <c r="BV187" s="134">
        <v>113.5</v>
      </c>
      <c r="BW187" s="134">
        <v>118.1</v>
      </c>
      <c r="BX187" s="134">
        <v>122</v>
      </c>
      <c r="BY187" s="134">
        <v>123.3</v>
      </c>
      <c r="BZ187" s="134">
        <v>124.3</v>
      </c>
      <c r="CA187" s="134">
        <v>121.6</v>
      </c>
      <c r="CB187" s="134">
        <v>118</v>
      </c>
      <c r="CC187" s="134">
        <v>118.7</v>
      </c>
      <c r="CD187" s="134">
        <v>118.2</v>
      </c>
      <c r="CE187" s="134">
        <v>113</v>
      </c>
      <c r="CF187" s="134">
        <v>109.2</v>
      </c>
      <c r="CG187" s="134">
        <v>111</v>
      </c>
      <c r="CH187" s="134">
        <v>112.9</v>
      </c>
      <c r="CI187" s="134">
        <v>110.3</v>
      </c>
      <c r="CJ187" s="134">
        <v>109.9</v>
      </c>
      <c r="CK187" s="134">
        <v>107.9</v>
      </c>
      <c r="CL187" s="134">
        <v>106.5</v>
      </c>
      <c r="CM187" s="134">
        <v>105</v>
      </c>
      <c r="CN187" s="134">
        <v>106.9</v>
      </c>
      <c r="CO187" s="134">
        <v>110.2</v>
      </c>
      <c r="CP187" s="134">
        <v>111.7</v>
      </c>
      <c r="CQ187" s="134">
        <v>115.8</v>
      </c>
      <c r="CR187" s="134">
        <v>127.3</v>
      </c>
      <c r="CS187" s="134">
        <v>138.1</v>
      </c>
      <c r="CT187" s="134">
        <v>135.69999999999999</v>
      </c>
      <c r="CU187" s="134">
        <v>132.80000000000001</v>
      </c>
      <c r="CV187" s="134">
        <v>128.30000000000001</v>
      </c>
      <c r="CW187" s="134">
        <v>125.5</v>
      </c>
      <c r="CX187" s="134">
        <v>129.80000000000001</v>
      </c>
      <c r="CY187" s="134">
        <v>131.80000000000001</v>
      </c>
      <c r="CZ187" s="134">
        <v>136.6</v>
      </c>
      <c r="DA187" s="134">
        <v>138.9</v>
      </c>
      <c r="DB187" s="134">
        <v>143</v>
      </c>
      <c r="DC187" s="134">
        <v>151.19999999999999</v>
      </c>
      <c r="DD187" s="134">
        <v>161.19999999999999</v>
      </c>
      <c r="DE187" s="134">
        <v>166.7</v>
      </c>
      <c r="DF187" s="134">
        <v>173.8</v>
      </c>
      <c r="DG187" s="134">
        <v>184.3</v>
      </c>
      <c r="DH187" s="134">
        <v>195.3</v>
      </c>
      <c r="DI187" s="134">
        <v>204.8</v>
      </c>
      <c r="DJ187" s="134">
        <v>194.3</v>
      </c>
      <c r="DK187" s="134">
        <v>195.4</v>
      </c>
      <c r="DL187" s="134">
        <v>197</v>
      </c>
      <c r="DM187" s="134">
        <v>193.8</v>
      </c>
      <c r="DN187" s="134">
        <v>192.9</v>
      </c>
      <c r="DO187" s="134">
        <v>191.9</v>
      </c>
      <c r="DP187" s="134">
        <v>188.8</v>
      </c>
      <c r="DQ187" s="134">
        <v>189.6</v>
      </c>
      <c r="DR187" s="134">
        <v>201.8</v>
      </c>
      <c r="DS187" s="134">
        <v>214.4</v>
      </c>
      <c r="DT187" s="134">
        <v>226.6</v>
      </c>
      <c r="DU187" s="134">
        <v>233.2</v>
      </c>
      <c r="DV187" s="134">
        <v>222.6</v>
      </c>
      <c r="DW187" s="134">
        <v>203.4</v>
      </c>
      <c r="DX187" s="134">
        <v>196.1</v>
      </c>
      <c r="DY187" s="134">
        <v>175.9</v>
      </c>
      <c r="DZ187" s="134">
        <v>174.2</v>
      </c>
      <c r="EA187" s="135">
        <v>171.1</v>
      </c>
      <c r="EB187" s="136">
        <v>163</v>
      </c>
      <c r="EC187" s="136">
        <v>163.9</v>
      </c>
      <c r="ED187" s="134">
        <v>164.2</v>
      </c>
      <c r="EE187" s="134">
        <v>164.2</v>
      </c>
      <c r="EF187" s="137">
        <v>163.69999999999999</v>
      </c>
      <c r="EG187" s="137">
        <v>159.80000000000001</v>
      </c>
      <c r="EH187" s="137">
        <v>154.6</v>
      </c>
      <c r="EI187" s="137">
        <v>152.19999999999999</v>
      </c>
      <c r="EJ187" s="136">
        <v>151.30000000000001</v>
      </c>
      <c r="EK187" s="136">
        <v>146.4</v>
      </c>
      <c r="EL187" s="147">
        <v>145.69999999999999</v>
      </c>
      <c r="EM187" s="147">
        <v>145.5</v>
      </c>
      <c r="EN187" s="147">
        <v>145.1</v>
      </c>
    </row>
    <row r="188" spans="1:144" ht="15" x14ac:dyDescent="0.25">
      <c r="A188" s="132" t="s">
        <v>1805</v>
      </c>
      <c r="B188" s="132" t="s">
        <v>1806</v>
      </c>
      <c r="C188" s="133">
        <v>1.1599999999999999E-2</v>
      </c>
      <c r="D188" s="134">
        <v>118.2</v>
      </c>
      <c r="E188" s="134">
        <v>113.1</v>
      </c>
      <c r="F188" s="134">
        <v>113.8</v>
      </c>
      <c r="G188" s="134">
        <v>118.9</v>
      </c>
      <c r="H188" s="134">
        <v>120.8</v>
      </c>
      <c r="I188" s="134">
        <v>119.2</v>
      </c>
      <c r="J188" s="134">
        <v>113</v>
      </c>
      <c r="K188" s="134">
        <v>114.4</v>
      </c>
      <c r="L188" s="134">
        <v>114</v>
      </c>
      <c r="M188" s="134">
        <v>111.8</v>
      </c>
      <c r="N188" s="134">
        <v>111.9</v>
      </c>
      <c r="O188" s="134">
        <v>107.6</v>
      </c>
      <c r="P188" s="134">
        <v>106.4</v>
      </c>
      <c r="Q188" s="134">
        <v>106.3</v>
      </c>
      <c r="R188" s="134">
        <v>108.2</v>
      </c>
      <c r="S188" s="134">
        <v>107.5</v>
      </c>
      <c r="T188" s="134">
        <v>108.3</v>
      </c>
      <c r="U188" s="134">
        <v>108</v>
      </c>
      <c r="V188" s="134">
        <v>108.2</v>
      </c>
      <c r="W188" s="134">
        <v>110.4</v>
      </c>
      <c r="X188" s="134">
        <v>110.4</v>
      </c>
      <c r="Y188" s="134">
        <v>108.3</v>
      </c>
      <c r="Z188" s="134">
        <v>106.7</v>
      </c>
      <c r="AA188" s="134">
        <v>107.1</v>
      </c>
      <c r="AB188" s="134">
        <v>106.2</v>
      </c>
      <c r="AC188" s="134">
        <v>105.9</v>
      </c>
      <c r="AD188" s="134">
        <v>105.9</v>
      </c>
      <c r="AE188" s="134">
        <v>107.2</v>
      </c>
      <c r="AF188" s="134">
        <v>106.8</v>
      </c>
      <c r="AG188" s="134">
        <v>106.9</v>
      </c>
      <c r="AH188" s="134">
        <v>104.5</v>
      </c>
      <c r="AI188" s="134">
        <v>106.8</v>
      </c>
      <c r="AJ188" s="134">
        <v>112.5</v>
      </c>
      <c r="AK188" s="134">
        <v>111</v>
      </c>
      <c r="AL188" s="134">
        <v>106.8</v>
      </c>
      <c r="AM188" s="134">
        <v>105.6</v>
      </c>
      <c r="AN188" s="134">
        <v>107.6</v>
      </c>
      <c r="AO188" s="134">
        <v>115.5</v>
      </c>
      <c r="AP188" s="134">
        <v>118.2</v>
      </c>
      <c r="AQ188" s="134">
        <v>118.9</v>
      </c>
      <c r="AR188" s="134">
        <v>120.5</v>
      </c>
      <c r="AS188" s="134">
        <v>122.3</v>
      </c>
      <c r="AT188" s="134">
        <v>126.8</v>
      </c>
      <c r="AU188" s="134">
        <v>126.7</v>
      </c>
      <c r="AV188" s="134">
        <v>124.4</v>
      </c>
      <c r="AW188" s="134">
        <v>122.8</v>
      </c>
      <c r="AX188" s="134">
        <v>117.7</v>
      </c>
      <c r="AY188" s="134">
        <v>115.8</v>
      </c>
      <c r="AZ188" s="134">
        <v>118.4</v>
      </c>
      <c r="BA188" s="134">
        <v>118.7</v>
      </c>
      <c r="BB188" s="134">
        <v>120.1</v>
      </c>
      <c r="BC188" s="134">
        <v>121.7</v>
      </c>
      <c r="BD188" s="134">
        <v>123.9</v>
      </c>
      <c r="BE188" s="134">
        <v>124.3</v>
      </c>
      <c r="BF188" s="134">
        <v>122.9</v>
      </c>
      <c r="BG188" s="134">
        <v>119.8</v>
      </c>
      <c r="BH188" s="134">
        <v>117.4</v>
      </c>
      <c r="BI188" s="134">
        <v>115.8</v>
      </c>
      <c r="BJ188" s="134">
        <v>112.4</v>
      </c>
      <c r="BK188" s="134">
        <v>112.4</v>
      </c>
      <c r="BL188" s="134">
        <v>109.7</v>
      </c>
      <c r="BM188" s="134">
        <v>111.4</v>
      </c>
      <c r="BN188" s="134">
        <v>110.8</v>
      </c>
      <c r="BO188" s="134">
        <v>111.3</v>
      </c>
      <c r="BP188" s="134">
        <v>112.2</v>
      </c>
      <c r="BQ188" s="134">
        <v>112</v>
      </c>
      <c r="BR188" s="134">
        <v>111.3</v>
      </c>
      <c r="BS188" s="134">
        <v>111.6</v>
      </c>
      <c r="BT188" s="134">
        <v>111.7</v>
      </c>
      <c r="BU188" s="134">
        <v>112.1</v>
      </c>
      <c r="BV188" s="134">
        <v>110.9</v>
      </c>
      <c r="BW188" s="134">
        <v>109.8</v>
      </c>
      <c r="BX188" s="134">
        <v>109.8</v>
      </c>
      <c r="BY188" s="134">
        <v>110.5</v>
      </c>
      <c r="BZ188" s="134">
        <v>111.6</v>
      </c>
      <c r="CA188" s="134">
        <v>112.1</v>
      </c>
      <c r="CB188" s="134">
        <v>112.5</v>
      </c>
      <c r="CC188" s="134">
        <v>112.1</v>
      </c>
      <c r="CD188" s="134">
        <v>112.3</v>
      </c>
      <c r="CE188" s="134">
        <v>112.4</v>
      </c>
      <c r="CF188" s="134">
        <v>112.3</v>
      </c>
      <c r="CG188" s="134">
        <v>112.6</v>
      </c>
      <c r="CH188" s="134">
        <v>112.7</v>
      </c>
      <c r="CI188" s="134">
        <v>114.4</v>
      </c>
      <c r="CJ188" s="134">
        <v>111.7</v>
      </c>
      <c r="CK188" s="134">
        <v>111.7</v>
      </c>
      <c r="CL188" s="134">
        <v>111</v>
      </c>
      <c r="CM188" s="134">
        <v>115</v>
      </c>
      <c r="CN188" s="134">
        <v>115.6</v>
      </c>
      <c r="CO188" s="134">
        <v>115.1</v>
      </c>
      <c r="CP188" s="134">
        <v>117.2</v>
      </c>
      <c r="CQ188" s="134">
        <v>118</v>
      </c>
      <c r="CR188" s="134">
        <v>125.9</v>
      </c>
      <c r="CS188" s="134">
        <v>124.2</v>
      </c>
      <c r="CT188" s="134">
        <v>121.3</v>
      </c>
      <c r="CU188" s="134">
        <v>120.8</v>
      </c>
      <c r="CV188" s="134">
        <v>120.4</v>
      </c>
      <c r="CW188" s="134">
        <v>124.7</v>
      </c>
      <c r="CX188" s="134">
        <v>128.30000000000001</v>
      </c>
      <c r="CY188" s="134">
        <v>131.1</v>
      </c>
      <c r="CZ188" s="134">
        <v>133.9</v>
      </c>
      <c r="DA188" s="134">
        <v>135.1</v>
      </c>
      <c r="DB188" s="134">
        <v>139.4</v>
      </c>
      <c r="DC188" s="134">
        <v>143.1</v>
      </c>
      <c r="DD188" s="134">
        <v>143.19999999999999</v>
      </c>
      <c r="DE188" s="134">
        <v>142.4</v>
      </c>
      <c r="DF188" s="134">
        <v>140.80000000000001</v>
      </c>
      <c r="DG188" s="134">
        <v>142</v>
      </c>
      <c r="DH188" s="134">
        <v>151.4</v>
      </c>
      <c r="DI188" s="134">
        <v>157.30000000000001</v>
      </c>
      <c r="DJ188" s="134">
        <v>174.9</v>
      </c>
      <c r="DK188" s="134">
        <v>177.4</v>
      </c>
      <c r="DL188" s="134">
        <v>189</v>
      </c>
      <c r="DM188" s="134">
        <v>192.3</v>
      </c>
      <c r="DN188" s="134">
        <v>192.7</v>
      </c>
      <c r="DO188" s="134">
        <v>189.7</v>
      </c>
      <c r="DP188" s="134">
        <v>185</v>
      </c>
      <c r="DQ188" s="134">
        <v>185.8</v>
      </c>
      <c r="DR188" s="134">
        <v>191.6</v>
      </c>
      <c r="DS188" s="134">
        <v>189.6</v>
      </c>
      <c r="DT188" s="134">
        <v>188.4</v>
      </c>
      <c r="DU188" s="134">
        <v>183.1</v>
      </c>
      <c r="DV188" s="134">
        <v>176.3</v>
      </c>
      <c r="DW188" s="134">
        <v>167.1</v>
      </c>
      <c r="DX188" s="134">
        <v>162.80000000000001</v>
      </c>
      <c r="DY188" s="134">
        <v>156.4</v>
      </c>
      <c r="DZ188" s="134">
        <v>158.5</v>
      </c>
      <c r="EA188" s="135">
        <v>166.4</v>
      </c>
      <c r="EB188" s="136">
        <v>169</v>
      </c>
      <c r="EC188" s="136">
        <v>156.69999999999999</v>
      </c>
      <c r="ED188" s="134">
        <v>141.5</v>
      </c>
      <c r="EE188" s="134">
        <v>135.4</v>
      </c>
      <c r="EF188" s="137">
        <v>126.1</v>
      </c>
      <c r="EG188" s="137">
        <v>121.4</v>
      </c>
      <c r="EH188" s="137">
        <v>119</v>
      </c>
      <c r="EI188" s="137">
        <v>124.6</v>
      </c>
      <c r="EJ188" s="136">
        <v>125.9</v>
      </c>
      <c r="EK188" s="136">
        <v>125.8</v>
      </c>
      <c r="EL188" s="147">
        <v>124.3</v>
      </c>
      <c r="EM188" s="147">
        <v>129.1</v>
      </c>
      <c r="EN188" s="147">
        <v>123.8</v>
      </c>
    </row>
    <row r="189" spans="1:144" ht="15" x14ac:dyDescent="0.25">
      <c r="A189" s="132" t="s">
        <v>1807</v>
      </c>
      <c r="B189" s="132" t="s">
        <v>1808</v>
      </c>
      <c r="C189" s="133">
        <v>2.7689999999999999E-2</v>
      </c>
      <c r="D189" s="134">
        <v>100</v>
      </c>
      <c r="E189" s="134">
        <v>96.9</v>
      </c>
      <c r="F189" s="134">
        <v>92.1</v>
      </c>
      <c r="G189" s="134">
        <v>93.2</v>
      </c>
      <c r="H189" s="134">
        <v>89.9</v>
      </c>
      <c r="I189" s="134">
        <v>88.4</v>
      </c>
      <c r="J189" s="134">
        <v>87</v>
      </c>
      <c r="K189" s="134">
        <v>87.8</v>
      </c>
      <c r="L189" s="134">
        <v>89</v>
      </c>
      <c r="M189" s="134">
        <v>91.7</v>
      </c>
      <c r="N189" s="134">
        <v>92.5</v>
      </c>
      <c r="O189" s="134">
        <v>91.1</v>
      </c>
      <c r="P189" s="134">
        <v>90.6</v>
      </c>
      <c r="Q189" s="134">
        <v>89</v>
      </c>
      <c r="R189" s="134">
        <v>89.7</v>
      </c>
      <c r="S189" s="134">
        <v>91.8</v>
      </c>
      <c r="T189" s="134">
        <v>98.5</v>
      </c>
      <c r="U189" s="134">
        <v>106</v>
      </c>
      <c r="V189" s="134">
        <v>111.6</v>
      </c>
      <c r="W189" s="134">
        <v>115.4</v>
      </c>
      <c r="X189" s="134">
        <v>116.4</v>
      </c>
      <c r="Y189" s="134">
        <v>122.8</v>
      </c>
      <c r="Z189" s="134">
        <v>128.6</v>
      </c>
      <c r="AA189" s="134">
        <v>132.4</v>
      </c>
      <c r="AB189" s="134">
        <v>145</v>
      </c>
      <c r="AC189" s="134">
        <v>143</v>
      </c>
      <c r="AD189" s="134">
        <v>150.4</v>
      </c>
      <c r="AE189" s="134">
        <v>155.1</v>
      </c>
      <c r="AF189" s="134">
        <v>159.80000000000001</v>
      </c>
      <c r="AG189" s="134">
        <v>163.19999999999999</v>
      </c>
      <c r="AH189" s="134">
        <v>162.80000000000001</v>
      </c>
      <c r="AI189" s="134">
        <v>161.69999999999999</v>
      </c>
      <c r="AJ189" s="134">
        <v>156.4</v>
      </c>
      <c r="AK189" s="134">
        <v>157</v>
      </c>
      <c r="AL189" s="134">
        <v>155.69999999999999</v>
      </c>
      <c r="AM189" s="134">
        <v>152.80000000000001</v>
      </c>
      <c r="AN189" s="134">
        <v>150</v>
      </c>
      <c r="AO189" s="134">
        <v>155.4</v>
      </c>
      <c r="AP189" s="134">
        <v>148.5</v>
      </c>
      <c r="AQ189" s="134">
        <v>144.6</v>
      </c>
      <c r="AR189" s="134">
        <v>143.9</v>
      </c>
      <c r="AS189" s="134">
        <v>144</v>
      </c>
      <c r="AT189" s="134">
        <v>138</v>
      </c>
      <c r="AU189" s="134">
        <v>140.1</v>
      </c>
      <c r="AV189" s="134">
        <v>139.9</v>
      </c>
      <c r="AW189" s="134">
        <v>133.69999999999999</v>
      </c>
      <c r="AX189" s="134">
        <v>133.1</v>
      </c>
      <c r="AY189" s="134">
        <v>124.1</v>
      </c>
      <c r="AZ189" s="134">
        <v>123.1</v>
      </c>
      <c r="BA189" s="134">
        <v>126.9</v>
      </c>
      <c r="BB189" s="134">
        <v>124.6</v>
      </c>
      <c r="BC189" s="134">
        <v>116</v>
      </c>
      <c r="BD189" s="134">
        <v>120.7</v>
      </c>
      <c r="BE189" s="134">
        <v>126.5</v>
      </c>
      <c r="BF189" s="134">
        <v>126.8</v>
      </c>
      <c r="BG189" s="134">
        <v>128.19999999999999</v>
      </c>
      <c r="BH189" s="134">
        <v>134.9</v>
      </c>
      <c r="BI189" s="134">
        <v>139.19999999999999</v>
      </c>
      <c r="BJ189" s="134">
        <v>142.9</v>
      </c>
      <c r="BK189" s="134">
        <v>143.4</v>
      </c>
      <c r="BL189" s="134">
        <v>142.6</v>
      </c>
      <c r="BM189" s="134">
        <v>142.6</v>
      </c>
      <c r="BN189" s="134">
        <v>143.9</v>
      </c>
      <c r="BO189" s="134">
        <v>153.1</v>
      </c>
      <c r="BP189" s="134">
        <v>156.4</v>
      </c>
      <c r="BQ189" s="134">
        <v>163</v>
      </c>
      <c r="BR189" s="134">
        <v>163.4</v>
      </c>
      <c r="BS189" s="134">
        <v>171.3</v>
      </c>
      <c r="BT189" s="134">
        <v>182.6</v>
      </c>
      <c r="BU189" s="134">
        <v>178.5</v>
      </c>
      <c r="BV189" s="134">
        <v>176.3</v>
      </c>
      <c r="BW189" s="134">
        <v>175.4</v>
      </c>
      <c r="BX189" s="134">
        <v>180</v>
      </c>
      <c r="BY189" s="134">
        <v>184.5</v>
      </c>
      <c r="BZ189" s="134">
        <v>182.8</v>
      </c>
      <c r="CA189" s="134">
        <v>180.6</v>
      </c>
      <c r="CB189" s="134">
        <v>180.9</v>
      </c>
      <c r="CC189" s="134">
        <v>179.5</v>
      </c>
      <c r="CD189" s="134">
        <v>180.9</v>
      </c>
      <c r="CE189" s="134">
        <v>177.5</v>
      </c>
      <c r="CF189" s="134">
        <v>180.4</v>
      </c>
      <c r="CG189" s="134">
        <v>185</v>
      </c>
      <c r="CH189" s="134">
        <v>185.1</v>
      </c>
      <c r="CI189" s="134">
        <v>177.6</v>
      </c>
      <c r="CJ189" s="134">
        <v>172.1</v>
      </c>
      <c r="CK189" s="134">
        <v>167.3</v>
      </c>
      <c r="CL189" s="134">
        <v>164.4</v>
      </c>
      <c r="CM189" s="134">
        <v>163</v>
      </c>
      <c r="CN189" s="134">
        <v>164</v>
      </c>
      <c r="CO189" s="134">
        <v>166.3</v>
      </c>
      <c r="CP189" s="134">
        <v>168.4</v>
      </c>
      <c r="CQ189" s="134">
        <v>166.8</v>
      </c>
      <c r="CR189" s="134">
        <v>169</v>
      </c>
      <c r="CS189" s="134">
        <v>170.4</v>
      </c>
      <c r="CT189" s="134">
        <v>166.6</v>
      </c>
      <c r="CU189" s="134">
        <v>166.6</v>
      </c>
      <c r="CV189" s="134">
        <v>167.7</v>
      </c>
      <c r="CW189" s="134">
        <v>167.3</v>
      </c>
      <c r="CX189" s="134">
        <v>168</v>
      </c>
      <c r="CY189" s="134">
        <v>167.8</v>
      </c>
      <c r="CZ189" s="134">
        <v>173.8</v>
      </c>
      <c r="DA189" s="134">
        <v>176.3</v>
      </c>
      <c r="DB189" s="134">
        <v>180.3</v>
      </c>
      <c r="DC189" s="134">
        <v>186.8</v>
      </c>
      <c r="DD189" s="134">
        <v>189.4</v>
      </c>
      <c r="DE189" s="134">
        <v>191.4</v>
      </c>
      <c r="DF189" s="134">
        <v>194.5</v>
      </c>
      <c r="DG189" s="134">
        <v>199.8</v>
      </c>
      <c r="DH189" s="134">
        <v>199.8</v>
      </c>
      <c r="DI189" s="134">
        <v>199.6</v>
      </c>
      <c r="DJ189" s="134">
        <v>201.3</v>
      </c>
      <c r="DK189" s="134">
        <v>200.1</v>
      </c>
      <c r="DL189" s="134">
        <v>193</v>
      </c>
      <c r="DM189" s="134">
        <v>188</v>
      </c>
      <c r="DN189" s="134">
        <v>187.1</v>
      </c>
      <c r="DO189" s="134">
        <v>190.3</v>
      </c>
      <c r="DP189" s="134">
        <v>188.7</v>
      </c>
      <c r="DQ189" s="134">
        <v>188.5</v>
      </c>
      <c r="DR189" s="134">
        <v>189.8</v>
      </c>
      <c r="DS189" s="134">
        <v>188.4</v>
      </c>
      <c r="DT189" s="134">
        <v>188.3</v>
      </c>
      <c r="DU189" s="134">
        <v>184.8</v>
      </c>
      <c r="DV189" s="134">
        <v>174.6</v>
      </c>
      <c r="DW189" s="134">
        <v>173</v>
      </c>
      <c r="DX189" s="134">
        <v>170.1</v>
      </c>
      <c r="DY189" s="134">
        <v>167.2</v>
      </c>
      <c r="DZ189" s="134">
        <v>165.3</v>
      </c>
      <c r="EA189" s="135">
        <v>162.4</v>
      </c>
      <c r="EB189" s="136">
        <v>163</v>
      </c>
      <c r="EC189" s="136">
        <v>162.4</v>
      </c>
      <c r="ED189" s="134">
        <v>162</v>
      </c>
      <c r="EE189" s="134">
        <v>161.69999999999999</v>
      </c>
      <c r="EF189" s="137">
        <v>157.30000000000001</v>
      </c>
      <c r="EG189" s="137">
        <v>154.6</v>
      </c>
      <c r="EH189" s="137">
        <v>152.69999999999999</v>
      </c>
      <c r="EI189" s="137">
        <v>151</v>
      </c>
      <c r="EJ189" s="136">
        <v>147.80000000000001</v>
      </c>
      <c r="EK189" s="136">
        <v>147.6</v>
      </c>
      <c r="EL189" s="147">
        <v>147.69999999999999</v>
      </c>
      <c r="EM189" s="147">
        <v>150.6</v>
      </c>
      <c r="EN189" s="147">
        <v>152.19999999999999</v>
      </c>
    </row>
    <row r="190" spans="1:144" ht="15" x14ac:dyDescent="0.25">
      <c r="A190" s="132" t="s">
        <v>1809</v>
      </c>
      <c r="B190" s="132" t="s">
        <v>1810</v>
      </c>
      <c r="C190" s="133">
        <v>7.0809999999999998E-2</v>
      </c>
      <c r="D190" s="134">
        <v>107.5</v>
      </c>
      <c r="E190" s="134">
        <v>106</v>
      </c>
      <c r="F190" s="134">
        <v>106.3</v>
      </c>
      <c r="G190" s="134">
        <v>110.1</v>
      </c>
      <c r="H190" s="134">
        <v>113.3</v>
      </c>
      <c r="I190" s="134">
        <v>113.2</v>
      </c>
      <c r="J190" s="134">
        <v>109.1</v>
      </c>
      <c r="K190" s="134">
        <v>109.9</v>
      </c>
      <c r="L190" s="134">
        <v>104.8</v>
      </c>
      <c r="M190" s="134">
        <v>101.8</v>
      </c>
      <c r="N190" s="134">
        <v>99.7</v>
      </c>
      <c r="O190" s="134">
        <v>99.6</v>
      </c>
      <c r="P190" s="134">
        <v>99.9</v>
      </c>
      <c r="Q190" s="134">
        <v>101.4</v>
      </c>
      <c r="R190" s="134">
        <v>102.6</v>
      </c>
      <c r="S190" s="134">
        <v>102.9</v>
      </c>
      <c r="T190" s="134">
        <v>103.1</v>
      </c>
      <c r="U190" s="134">
        <v>104</v>
      </c>
      <c r="V190" s="134">
        <v>106.1</v>
      </c>
      <c r="W190" s="134">
        <v>105.7</v>
      </c>
      <c r="X190" s="134">
        <v>102</v>
      </c>
      <c r="Y190" s="134">
        <v>99.5</v>
      </c>
      <c r="Z190" s="134">
        <v>100.3</v>
      </c>
      <c r="AA190" s="134">
        <v>103.9</v>
      </c>
      <c r="AB190" s="134">
        <v>104.8</v>
      </c>
      <c r="AC190" s="134">
        <v>104.8</v>
      </c>
      <c r="AD190" s="134">
        <v>103.7</v>
      </c>
      <c r="AE190" s="134">
        <v>104.9</v>
      </c>
      <c r="AF190" s="134">
        <v>104.6</v>
      </c>
      <c r="AG190" s="134">
        <v>102</v>
      </c>
      <c r="AH190" s="134">
        <v>100.4</v>
      </c>
      <c r="AI190" s="134">
        <v>95.8</v>
      </c>
      <c r="AJ190" s="134">
        <v>91.2</v>
      </c>
      <c r="AK190" s="134">
        <v>93.4</v>
      </c>
      <c r="AL190" s="134">
        <v>93.3</v>
      </c>
      <c r="AM190" s="134">
        <v>92.7</v>
      </c>
      <c r="AN190" s="134">
        <v>94.3</v>
      </c>
      <c r="AO190" s="134">
        <v>97.8</v>
      </c>
      <c r="AP190" s="134">
        <v>98.7</v>
      </c>
      <c r="AQ190" s="134">
        <v>98.5</v>
      </c>
      <c r="AR190" s="134">
        <v>98.9</v>
      </c>
      <c r="AS190" s="134">
        <v>99</v>
      </c>
      <c r="AT190" s="134">
        <v>100.2</v>
      </c>
      <c r="AU190" s="134">
        <v>96.9</v>
      </c>
      <c r="AV190" s="134">
        <v>97.4</v>
      </c>
      <c r="AW190" s="134">
        <v>97.1</v>
      </c>
      <c r="AX190" s="134">
        <v>97.4</v>
      </c>
      <c r="AY190" s="134">
        <v>98.6</v>
      </c>
      <c r="AZ190" s="134">
        <v>94.9</v>
      </c>
      <c r="BA190" s="134">
        <v>96.1</v>
      </c>
      <c r="BB190" s="134">
        <v>97.4</v>
      </c>
      <c r="BC190" s="134">
        <v>100.1</v>
      </c>
      <c r="BD190" s="134">
        <v>102.2</v>
      </c>
      <c r="BE190" s="134">
        <v>102.1</v>
      </c>
      <c r="BF190" s="134">
        <v>103.6</v>
      </c>
      <c r="BG190" s="134">
        <v>101.8</v>
      </c>
      <c r="BH190" s="134">
        <v>103.6</v>
      </c>
      <c r="BI190" s="134">
        <v>102.9</v>
      </c>
      <c r="BJ190" s="134">
        <v>104.1</v>
      </c>
      <c r="BK190" s="134">
        <v>100.4</v>
      </c>
      <c r="BL190" s="134">
        <v>98.3</v>
      </c>
      <c r="BM190" s="134">
        <v>96.7</v>
      </c>
      <c r="BN190" s="134">
        <v>97.9</v>
      </c>
      <c r="BO190" s="134">
        <v>100.1</v>
      </c>
      <c r="BP190" s="134">
        <v>102.1</v>
      </c>
      <c r="BQ190" s="134">
        <v>101.5</v>
      </c>
      <c r="BR190" s="134">
        <v>100.5</v>
      </c>
      <c r="BS190" s="134">
        <v>100.7</v>
      </c>
      <c r="BT190" s="134">
        <v>102.9</v>
      </c>
      <c r="BU190" s="134">
        <v>103.7</v>
      </c>
      <c r="BV190" s="134">
        <v>105.3</v>
      </c>
      <c r="BW190" s="134">
        <v>109</v>
      </c>
      <c r="BX190" s="134">
        <v>110.4</v>
      </c>
      <c r="BY190" s="134">
        <v>110.2</v>
      </c>
      <c r="BZ190" s="134">
        <v>110.4</v>
      </c>
      <c r="CA190" s="134">
        <v>112</v>
      </c>
      <c r="CB190" s="134">
        <v>113.8</v>
      </c>
      <c r="CC190" s="134">
        <v>113.3</v>
      </c>
      <c r="CD190" s="134">
        <v>111.7</v>
      </c>
      <c r="CE190" s="134">
        <v>107.9</v>
      </c>
      <c r="CF190" s="134">
        <v>105.5</v>
      </c>
      <c r="CG190" s="134">
        <v>106.7</v>
      </c>
      <c r="CH190" s="134">
        <v>109.7</v>
      </c>
      <c r="CI190" s="134">
        <v>108.3</v>
      </c>
      <c r="CJ190" s="134">
        <v>108.6</v>
      </c>
      <c r="CK190" s="134">
        <v>109.1</v>
      </c>
      <c r="CL190" s="134">
        <v>110.1</v>
      </c>
      <c r="CM190" s="134">
        <v>111.8</v>
      </c>
      <c r="CN190" s="134">
        <v>112.9</v>
      </c>
      <c r="CO190" s="134">
        <v>111.9</v>
      </c>
      <c r="CP190" s="134">
        <v>112.4</v>
      </c>
      <c r="CQ190" s="134">
        <v>113.9</v>
      </c>
      <c r="CR190" s="134">
        <v>118.6</v>
      </c>
      <c r="CS190" s="134">
        <v>121.7</v>
      </c>
      <c r="CT190" s="134">
        <v>118.4</v>
      </c>
      <c r="CU190" s="134">
        <v>115.7</v>
      </c>
      <c r="CV190" s="134">
        <v>117.7</v>
      </c>
      <c r="CW190" s="134">
        <v>116.2</v>
      </c>
      <c r="CX190" s="134">
        <v>117.1</v>
      </c>
      <c r="CY190" s="134">
        <v>118.4</v>
      </c>
      <c r="CZ190" s="134">
        <v>122.2</v>
      </c>
      <c r="DA190" s="134">
        <v>125.4</v>
      </c>
      <c r="DB190" s="134">
        <v>131.1</v>
      </c>
      <c r="DC190" s="134">
        <v>136</v>
      </c>
      <c r="DD190" s="134">
        <v>142.80000000000001</v>
      </c>
      <c r="DE190" s="134">
        <v>146.4</v>
      </c>
      <c r="DF190" s="134">
        <v>150.4</v>
      </c>
      <c r="DG190" s="134">
        <v>159.5</v>
      </c>
      <c r="DH190" s="134">
        <v>170.6</v>
      </c>
      <c r="DI190" s="134">
        <v>174.6</v>
      </c>
      <c r="DJ190" s="134">
        <v>172.6</v>
      </c>
      <c r="DK190" s="134">
        <v>173.3</v>
      </c>
      <c r="DL190" s="134">
        <v>176.9</v>
      </c>
      <c r="DM190" s="134">
        <v>176.9</v>
      </c>
      <c r="DN190" s="134">
        <v>174.9</v>
      </c>
      <c r="DO190" s="134">
        <v>160.69999999999999</v>
      </c>
      <c r="DP190" s="134">
        <v>156</v>
      </c>
      <c r="DQ190" s="134">
        <v>158</v>
      </c>
      <c r="DR190" s="134">
        <v>173.9</v>
      </c>
      <c r="DS190" s="134">
        <v>186</v>
      </c>
      <c r="DT190" s="134">
        <v>191.2</v>
      </c>
      <c r="DU190" s="134">
        <v>195.4</v>
      </c>
      <c r="DV190" s="134">
        <v>192.4</v>
      </c>
      <c r="DW190" s="134">
        <v>188.3</v>
      </c>
      <c r="DX190" s="134">
        <v>182.2</v>
      </c>
      <c r="DY190" s="134">
        <v>175.1</v>
      </c>
      <c r="DZ190" s="134">
        <v>177.3</v>
      </c>
      <c r="EA190" s="135">
        <v>173.4</v>
      </c>
      <c r="EB190" s="136">
        <v>166</v>
      </c>
      <c r="EC190" s="136">
        <v>155.1</v>
      </c>
      <c r="ED190" s="134">
        <v>145.6</v>
      </c>
      <c r="EE190" s="134">
        <v>139.4</v>
      </c>
      <c r="EF190" s="137">
        <v>133.69999999999999</v>
      </c>
      <c r="EG190" s="137">
        <v>123.8</v>
      </c>
      <c r="EH190" s="137">
        <v>122.8</v>
      </c>
      <c r="EI190" s="137">
        <v>127.3</v>
      </c>
      <c r="EJ190" s="136">
        <v>126.2</v>
      </c>
      <c r="EK190" s="136">
        <v>122.4</v>
      </c>
      <c r="EL190" s="147">
        <v>120.1</v>
      </c>
      <c r="EM190" s="147">
        <v>122</v>
      </c>
      <c r="EN190" s="147">
        <v>120.3</v>
      </c>
    </row>
    <row r="191" spans="1:144" ht="15" x14ac:dyDescent="0.25">
      <c r="A191" s="132" t="s">
        <v>1811</v>
      </c>
      <c r="B191" s="132" t="s">
        <v>1812</v>
      </c>
      <c r="C191" s="133">
        <v>1.1654500000000001</v>
      </c>
      <c r="D191" s="134">
        <v>103.2</v>
      </c>
      <c r="E191" s="134">
        <v>102.7</v>
      </c>
      <c r="F191" s="134">
        <v>103.4</v>
      </c>
      <c r="G191" s="134">
        <v>104.5</v>
      </c>
      <c r="H191" s="134">
        <v>104.2</v>
      </c>
      <c r="I191" s="134">
        <v>104.5</v>
      </c>
      <c r="J191" s="134">
        <v>103.3</v>
      </c>
      <c r="K191" s="134">
        <v>103.1</v>
      </c>
      <c r="L191" s="134">
        <v>102.1</v>
      </c>
      <c r="M191" s="134">
        <v>102.4</v>
      </c>
      <c r="N191" s="134">
        <v>102.7</v>
      </c>
      <c r="O191" s="134">
        <v>103.4</v>
      </c>
      <c r="P191" s="134">
        <v>105.3</v>
      </c>
      <c r="Q191" s="134">
        <v>106.6</v>
      </c>
      <c r="R191" s="134">
        <v>107</v>
      </c>
      <c r="S191" s="134">
        <v>107.8</v>
      </c>
      <c r="T191" s="134">
        <v>109.3</v>
      </c>
      <c r="U191" s="134">
        <v>112.5</v>
      </c>
      <c r="V191" s="134">
        <v>114.3</v>
      </c>
      <c r="W191" s="134">
        <v>115.4</v>
      </c>
      <c r="X191" s="134">
        <v>116.1</v>
      </c>
      <c r="Y191" s="134">
        <v>118.7</v>
      </c>
      <c r="Z191" s="134">
        <v>119</v>
      </c>
      <c r="AA191" s="134">
        <v>120.7</v>
      </c>
      <c r="AB191" s="134">
        <v>122.3</v>
      </c>
      <c r="AC191" s="134">
        <v>123.6</v>
      </c>
      <c r="AD191" s="134">
        <v>124</v>
      </c>
      <c r="AE191" s="134">
        <v>124.6</v>
      </c>
      <c r="AF191" s="134">
        <v>125.2</v>
      </c>
      <c r="AG191" s="134">
        <v>125.1</v>
      </c>
      <c r="AH191" s="134">
        <v>124.5</v>
      </c>
      <c r="AI191" s="134">
        <v>124.6</v>
      </c>
      <c r="AJ191" s="134">
        <v>122.4</v>
      </c>
      <c r="AK191" s="134">
        <v>123.1</v>
      </c>
      <c r="AL191" s="134">
        <v>122.5</v>
      </c>
      <c r="AM191" s="134">
        <v>122.2</v>
      </c>
      <c r="AN191" s="134">
        <v>123.4</v>
      </c>
      <c r="AO191" s="134">
        <v>122.9</v>
      </c>
      <c r="AP191" s="134">
        <v>122.7</v>
      </c>
      <c r="AQ191" s="134">
        <v>124.1</v>
      </c>
      <c r="AR191" s="134">
        <v>123.1</v>
      </c>
      <c r="AS191" s="134">
        <v>124.2</v>
      </c>
      <c r="AT191" s="134">
        <v>124.1</v>
      </c>
      <c r="AU191" s="134">
        <v>123.3</v>
      </c>
      <c r="AV191" s="134">
        <v>124.4</v>
      </c>
      <c r="AW191" s="134">
        <v>123.3</v>
      </c>
      <c r="AX191" s="134">
        <v>123.6</v>
      </c>
      <c r="AY191" s="134">
        <v>124.2</v>
      </c>
      <c r="AZ191" s="134">
        <v>125.7</v>
      </c>
      <c r="BA191" s="134">
        <v>126.8</v>
      </c>
      <c r="BB191" s="134">
        <v>128.1</v>
      </c>
      <c r="BC191" s="134">
        <v>128.69999999999999</v>
      </c>
      <c r="BD191" s="134">
        <v>130.19999999999999</v>
      </c>
      <c r="BE191" s="134">
        <v>131.5</v>
      </c>
      <c r="BF191" s="134">
        <v>133.1</v>
      </c>
      <c r="BG191" s="134">
        <v>133.30000000000001</v>
      </c>
      <c r="BH191" s="134">
        <v>134.6</v>
      </c>
      <c r="BI191" s="134">
        <v>136.69999999999999</v>
      </c>
      <c r="BJ191" s="134">
        <v>138.6</v>
      </c>
      <c r="BK191" s="134">
        <v>140.4</v>
      </c>
      <c r="BL191" s="134">
        <v>141</v>
      </c>
      <c r="BM191" s="134">
        <v>141.80000000000001</v>
      </c>
      <c r="BN191" s="134">
        <v>143.30000000000001</v>
      </c>
      <c r="BO191" s="134">
        <v>142.4</v>
      </c>
      <c r="BP191" s="134">
        <v>143.4</v>
      </c>
      <c r="BQ191" s="134">
        <v>145.19999999999999</v>
      </c>
      <c r="BR191" s="134">
        <v>143.80000000000001</v>
      </c>
      <c r="BS191" s="134">
        <v>142</v>
      </c>
      <c r="BT191" s="134">
        <v>141.69999999999999</v>
      </c>
      <c r="BU191" s="134">
        <v>140.6</v>
      </c>
      <c r="BV191" s="134">
        <v>139.69999999999999</v>
      </c>
      <c r="BW191" s="134">
        <v>139.69999999999999</v>
      </c>
      <c r="BX191" s="134">
        <v>139</v>
      </c>
      <c r="BY191" s="134">
        <v>138.5</v>
      </c>
      <c r="BZ191" s="134">
        <v>138.30000000000001</v>
      </c>
      <c r="CA191" s="134">
        <v>137.5</v>
      </c>
      <c r="CB191" s="134">
        <v>136.1</v>
      </c>
      <c r="CC191" s="134">
        <v>136.69999999999999</v>
      </c>
      <c r="CD191" s="134">
        <v>136</v>
      </c>
      <c r="CE191" s="134">
        <v>134.9</v>
      </c>
      <c r="CF191" s="134">
        <v>133.30000000000001</v>
      </c>
      <c r="CG191" s="134">
        <v>134.6</v>
      </c>
      <c r="CH191" s="134">
        <v>134.4</v>
      </c>
      <c r="CI191" s="134">
        <v>134.5</v>
      </c>
      <c r="CJ191" s="134">
        <v>135.1</v>
      </c>
      <c r="CK191" s="134">
        <v>137</v>
      </c>
      <c r="CL191" s="134">
        <v>139.80000000000001</v>
      </c>
      <c r="CM191" s="134">
        <v>141.69999999999999</v>
      </c>
      <c r="CN191" s="134">
        <v>143.1</v>
      </c>
      <c r="CO191" s="134">
        <v>145.6</v>
      </c>
      <c r="CP191" s="134">
        <v>145.80000000000001</v>
      </c>
      <c r="CQ191" s="134">
        <v>147.6</v>
      </c>
      <c r="CR191" s="134">
        <v>149.5</v>
      </c>
      <c r="CS191" s="134">
        <v>151.4</v>
      </c>
      <c r="CT191" s="134">
        <v>151</v>
      </c>
      <c r="CU191" s="134">
        <v>152.1</v>
      </c>
      <c r="CV191" s="134">
        <v>151.1</v>
      </c>
      <c r="CW191" s="134">
        <v>147.80000000000001</v>
      </c>
      <c r="CX191" s="134">
        <v>148.69999999999999</v>
      </c>
      <c r="CY191" s="134">
        <v>145.9</v>
      </c>
      <c r="CZ191" s="134">
        <v>145.6</v>
      </c>
      <c r="DA191" s="134">
        <v>145.80000000000001</v>
      </c>
      <c r="DB191" s="134">
        <v>144.69999999999999</v>
      </c>
      <c r="DC191" s="134">
        <v>144.9</v>
      </c>
      <c r="DD191" s="134">
        <v>146.6</v>
      </c>
      <c r="DE191" s="134">
        <v>147</v>
      </c>
      <c r="DF191" s="134">
        <v>146.4</v>
      </c>
      <c r="DG191" s="134">
        <v>148</v>
      </c>
      <c r="DH191" s="134">
        <v>148.9</v>
      </c>
      <c r="DI191" s="134">
        <v>148.5</v>
      </c>
      <c r="DJ191" s="134">
        <v>147.9</v>
      </c>
      <c r="DK191" s="134">
        <v>148</v>
      </c>
      <c r="DL191" s="134">
        <v>148.30000000000001</v>
      </c>
      <c r="DM191" s="134">
        <v>149</v>
      </c>
      <c r="DN191" s="134">
        <v>148.80000000000001</v>
      </c>
      <c r="DO191" s="134">
        <v>148</v>
      </c>
      <c r="DP191" s="134">
        <v>148.30000000000001</v>
      </c>
      <c r="DQ191" s="134">
        <v>149.30000000000001</v>
      </c>
      <c r="DR191" s="134">
        <v>151.9</v>
      </c>
      <c r="DS191" s="134">
        <v>155</v>
      </c>
      <c r="DT191" s="134">
        <v>158.4</v>
      </c>
      <c r="DU191" s="134">
        <v>160.69999999999999</v>
      </c>
      <c r="DV191" s="134">
        <v>160.5</v>
      </c>
      <c r="DW191" s="134">
        <v>161.9</v>
      </c>
      <c r="DX191" s="134">
        <v>163.9</v>
      </c>
      <c r="DY191" s="134">
        <v>166.6</v>
      </c>
      <c r="DZ191" s="134">
        <v>166.8</v>
      </c>
      <c r="EA191" s="135">
        <v>168.4</v>
      </c>
      <c r="EB191" s="136">
        <v>169.6</v>
      </c>
      <c r="EC191" s="136">
        <v>171.9</v>
      </c>
      <c r="ED191" s="134">
        <v>174.7</v>
      </c>
      <c r="EE191" s="134">
        <v>176.4</v>
      </c>
      <c r="EF191" s="137">
        <v>177.7</v>
      </c>
      <c r="EG191" s="137">
        <v>178</v>
      </c>
      <c r="EH191" s="137">
        <v>178.6</v>
      </c>
      <c r="EI191" s="137">
        <v>179</v>
      </c>
      <c r="EJ191" s="136">
        <v>178.3</v>
      </c>
      <c r="EK191" s="136">
        <v>178.6</v>
      </c>
      <c r="EL191" s="147">
        <v>180.3</v>
      </c>
      <c r="EM191" s="147">
        <v>179.5</v>
      </c>
      <c r="EN191" s="147">
        <v>179.7</v>
      </c>
    </row>
    <row r="192" spans="1:144" ht="15" x14ac:dyDescent="0.25">
      <c r="A192" s="132" t="s">
        <v>1813</v>
      </c>
      <c r="B192" s="132" t="s">
        <v>1814</v>
      </c>
      <c r="C192" s="133">
        <v>2.154E-2</v>
      </c>
      <c r="D192" s="134">
        <v>108.2</v>
      </c>
      <c r="E192" s="134">
        <v>108.4</v>
      </c>
      <c r="F192" s="134">
        <v>110.8</v>
      </c>
      <c r="G192" s="134">
        <v>112</v>
      </c>
      <c r="H192" s="134">
        <v>112.3</v>
      </c>
      <c r="I192" s="134">
        <v>111.7</v>
      </c>
      <c r="J192" s="134">
        <v>112.3</v>
      </c>
      <c r="K192" s="134">
        <v>110.5</v>
      </c>
      <c r="L192" s="134">
        <v>111.2</v>
      </c>
      <c r="M192" s="134">
        <v>111.5</v>
      </c>
      <c r="N192" s="134">
        <v>109.6</v>
      </c>
      <c r="O192" s="134">
        <v>111.6</v>
      </c>
      <c r="P192" s="134">
        <v>112.7</v>
      </c>
      <c r="Q192" s="134">
        <v>116.9</v>
      </c>
      <c r="R192" s="134">
        <v>116.8</v>
      </c>
      <c r="S192" s="134">
        <v>116.4</v>
      </c>
      <c r="T192" s="134">
        <v>116.3</v>
      </c>
      <c r="U192" s="134">
        <v>117.1</v>
      </c>
      <c r="V192" s="134">
        <v>120.6</v>
      </c>
      <c r="W192" s="134">
        <v>120.7</v>
      </c>
      <c r="X192" s="134">
        <v>124.5</v>
      </c>
      <c r="Y192" s="134">
        <v>127.4</v>
      </c>
      <c r="Z192" s="134">
        <v>128</v>
      </c>
      <c r="AA192" s="134">
        <v>131.69999999999999</v>
      </c>
      <c r="AB192" s="134">
        <v>133.80000000000001</v>
      </c>
      <c r="AC192" s="134">
        <v>134.6</v>
      </c>
      <c r="AD192" s="134">
        <v>137.30000000000001</v>
      </c>
      <c r="AE192" s="134">
        <v>137.30000000000001</v>
      </c>
      <c r="AF192" s="134">
        <v>136.30000000000001</v>
      </c>
      <c r="AG192" s="134">
        <v>135.80000000000001</v>
      </c>
      <c r="AH192" s="134">
        <v>133.6</v>
      </c>
      <c r="AI192" s="134">
        <v>134.4</v>
      </c>
      <c r="AJ192" s="134">
        <v>134.6</v>
      </c>
      <c r="AK192" s="134">
        <v>136.30000000000001</v>
      </c>
      <c r="AL192" s="134">
        <v>132.6</v>
      </c>
      <c r="AM192" s="134">
        <v>135.1</v>
      </c>
      <c r="AN192" s="134">
        <v>134.1</v>
      </c>
      <c r="AO192" s="134">
        <v>137.5</v>
      </c>
      <c r="AP192" s="134">
        <v>137.19999999999999</v>
      </c>
      <c r="AQ192" s="134">
        <v>135.6</v>
      </c>
      <c r="AR192" s="134">
        <v>135.1</v>
      </c>
      <c r="AS192" s="134">
        <v>134.80000000000001</v>
      </c>
      <c r="AT192" s="134">
        <v>134.9</v>
      </c>
      <c r="AU192" s="134">
        <v>135.4</v>
      </c>
      <c r="AV192" s="134">
        <v>138.4</v>
      </c>
      <c r="AW192" s="134">
        <v>139.5</v>
      </c>
      <c r="AX192" s="134">
        <v>139.69999999999999</v>
      </c>
      <c r="AY192" s="134">
        <v>140.69999999999999</v>
      </c>
      <c r="AZ192" s="134">
        <v>138.9</v>
      </c>
      <c r="BA192" s="134">
        <v>140.4</v>
      </c>
      <c r="BB192" s="134">
        <v>141.6</v>
      </c>
      <c r="BC192" s="134">
        <v>141.80000000000001</v>
      </c>
      <c r="BD192" s="134">
        <v>141.9</v>
      </c>
      <c r="BE192" s="134">
        <v>142.1</v>
      </c>
      <c r="BF192" s="134">
        <v>142.80000000000001</v>
      </c>
      <c r="BG192" s="134">
        <v>146.1</v>
      </c>
      <c r="BH192" s="134">
        <v>143.5</v>
      </c>
      <c r="BI192" s="134">
        <v>144.5</v>
      </c>
      <c r="BJ192" s="134">
        <v>142</v>
      </c>
      <c r="BK192" s="134">
        <v>144</v>
      </c>
      <c r="BL192" s="134">
        <v>144.30000000000001</v>
      </c>
      <c r="BM192" s="134">
        <v>146</v>
      </c>
      <c r="BN192" s="134">
        <v>150.5</v>
      </c>
      <c r="BO192" s="134">
        <v>150.5</v>
      </c>
      <c r="BP192" s="134">
        <v>150.30000000000001</v>
      </c>
      <c r="BQ192" s="134">
        <v>150.6</v>
      </c>
      <c r="BR192" s="134">
        <v>150.9</v>
      </c>
      <c r="BS192" s="134">
        <v>151.80000000000001</v>
      </c>
      <c r="BT192" s="134">
        <v>151.69999999999999</v>
      </c>
      <c r="BU192" s="134">
        <v>149.5</v>
      </c>
      <c r="BV192" s="134">
        <v>144.69999999999999</v>
      </c>
      <c r="BW192" s="134">
        <v>144.6</v>
      </c>
      <c r="BX192" s="134">
        <v>144.1</v>
      </c>
      <c r="BY192" s="134">
        <v>144.69999999999999</v>
      </c>
      <c r="BZ192" s="134">
        <v>145.9</v>
      </c>
      <c r="CA192" s="134">
        <v>145.69999999999999</v>
      </c>
      <c r="CB192" s="134">
        <v>141.30000000000001</v>
      </c>
      <c r="CC192" s="134">
        <v>140.6</v>
      </c>
      <c r="CD192" s="134">
        <v>139</v>
      </c>
      <c r="CE192" s="134">
        <v>139.69999999999999</v>
      </c>
      <c r="CF192" s="134">
        <v>139.4</v>
      </c>
      <c r="CG192" s="134">
        <v>138.1</v>
      </c>
      <c r="CH192" s="134">
        <v>138.80000000000001</v>
      </c>
      <c r="CI192" s="134">
        <v>142.80000000000001</v>
      </c>
      <c r="CJ192" s="134">
        <v>142.6</v>
      </c>
      <c r="CK192" s="134">
        <v>142.69999999999999</v>
      </c>
      <c r="CL192" s="134">
        <v>143.30000000000001</v>
      </c>
      <c r="CM192" s="134">
        <v>144.19999999999999</v>
      </c>
      <c r="CN192" s="134">
        <v>144.5</v>
      </c>
      <c r="CO192" s="134">
        <v>144.6</v>
      </c>
      <c r="CP192" s="134">
        <v>144</v>
      </c>
      <c r="CQ192" s="134">
        <v>145.69999999999999</v>
      </c>
      <c r="CR192" s="134">
        <v>148.6</v>
      </c>
      <c r="CS192" s="134">
        <v>149.69999999999999</v>
      </c>
      <c r="CT192" s="134">
        <v>149.80000000000001</v>
      </c>
      <c r="CU192" s="134">
        <v>152.69999999999999</v>
      </c>
      <c r="CV192" s="134">
        <v>152.69999999999999</v>
      </c>
      <c r="CW192" s="134">
        <v>153.19999999999999</v>
      </c>
      <c r="CX192" s="134">
        <v>152.30000000000001</v>
      </c>
      <c r="CY192" s="134">
        <v>150.30000000000001</v>
      </c>
      <c r="CZ192" s="134">
        <v>150.4</v>
      </c>
      <c r="DA192" s="134">
        <v>150.4</v>
      </c>
      <c r="DB192" s="134">
        <v>150.19999999999999</v>
      </c>
      <c r="DC192" s="134">
        <v>150</v>
      </c>
      <c r="DD192" s="134">
        <v>150.1</v>
      </c>
      <c r="DE192" s="134">
        <v>149.9</v>
      </c>
      <c r="DF192" s="134">
        <v>150.30000000000001</v>
      </c>
      <c r="DG192" s="134">
        <v>151.4</v>
      </c>
      <c r="DH192" s="134">
        <v>152.9</v>
      </c>
      <c r="DI192" s="134">
        <v>152.80000000000001</v>
      </c>
      <c r="DJ192" s="134">
        <v>153.30000000000001</v>
      </c>
      <c r="DK192" s="134">
        <v>153.4</v>
      </c>
      <c r="DL192" s="134">
        <v>153.30000000000001</v>
      </c>
      <c r="DM192" s="134">
        <v>153.69999999999999</v>
      </c>
      <c r="DN192" s="134">
        <v>153.6</v>
      </c>
      <c r="DO192" s="134">
        <v>154.4</v>
      </c>
      <c r="DP192" s="134">
        <v>143.4</v>
      </c>
      <c r="DQ192" s="134">
        <v>143.5</v>
      </c>
      <c r="DR192" s="134">
        <v>146.19999999999999</v>
      </c>
      <c r="DS192" s="134">
        <v>145.19999999999999</v>
      </c>
      <c r="DT192" s="134">
        <v>147.6</v>
      </c>
      <c r="DU192" s="134">
        <v>148.30000000000001</v>
      </c>
      <c r="DV192" s="134">
        <v>149.4</v>
      </c>
      <c r="DW192" s="134">
        <v>148</v>
      </c>
      <c r="DX192" s="134">
        <v>149.4</v>
      </c>
      <c r="DY192" s="134">
        <v>149.4</v>
      </c>
      <c r="DZ192" s="134">
        <v>152</v>
      </c>
      <c r="EA192" s="135">
        <v>151</v>
      </c>
      <c r="EB192" s="136">
        <v>151.6</v>
      </c>
      <c r="EC192" s="136">
        <v>151.69999999999999</v>
      </c>
      <c r="ED192" s="134">
        <v>151.4</v>
      </c>
      <c r="EE192" s="134">
        <v>151.30000000000001</v>
      </c>
      <c r="EF192" s="137">
        <v>152.5</v>
      </c>
      <c r="EG192" s="137">
        <v>153.5</v>
      </c>
      <c r="EH192" s="137">
        <v>153.5</v>
      </c>
      <c r="EI192" s="137">
        <v>154.4</v>
      </c>
      <c r="EJ192" s="136">
        <v>154.4</v>
      </c>
      <c r="EK192" s="136">
        <v>154.4</v>
      </c>
      <c r="EL192" s="147">
        <v>154.4</v>
      </c>
      <c r="EM192" s="147">
        <v>154.4</v>
      </c>
      <c r="EN192" s="147">
        <v>158.6</v>
      </c>
    </row>
    <row r="193" spans="1:144" ht="15" x14ac:dyDescent="0.25">
      <c r="A193" s="132" t="s">
        <v>1815</v>
      </c>
      <c r="B193" s="132" t="s">
        <v>1816</v>
      </c>
      <c r="C193" s="133">
        <v>0.39349000000000001</v>
      </c>
      <c r="D193" s="134">
        <v>105.1</v>
      </c>
      <c r="E193" s="134">
        <v>104.8</v>
      </c>
      <c r="F193" s="134">
        <v>105.6</v>
      </c>
      <c r="G193" s="134">
        <v>105.9</v>
      </c>
      <c r="H193" s="134">
        <v>106</v>
      </c>
      <c r="I193" s="134">
        <v>104.2</v>
      </c>
      <c r="J193" s="134">
        <v>103.2</v>
      </c>
      <c r="K193" s="134">
        <v>103.1</v>
      </c>
      <c r="L193" s="134">
        <v>101.7</v>
      </c>
      <c r="M193" s="134">
        <v>101.6</v>
      </c>
      <c r="N193" s="134">
        <v>102.3</v>
      </c>
      <c r="O193" s="134">
        <v>101.9</v>
      </c>
      <c r="P193" s="134">
        <v>102.5</v>
      </c>
      <c r="Q193" s="134">
        <v>103.3</v>
      </c>
      <c r="R193" s="134">
        <v>104</v>
      </c>
      <c r="S193" s="134">
        <v>105.4</v>
      </c>
      <c r="T193" s="134">
        <v>106.1</v>
      </c>
      <c r="U193" s="134">
        <v>109.5</v>
      </c>
      <c r="V193" s="134">
        <v>111.8</v>
      </c>
      <c r="W193" s="134">
        <v>114.2</v>
      </c>
      <c r="X193" s="134">
        <v>114.3</v>
      </c>
      <c r="Y193" s="134">
        <v>116.8</v>
      </c>
      <c r="Z193" s="134">
        <v>116.3</v>
      </c>
      <c r="AA193" s="134">
        <v>119.2</v>
      </c>
      <c r="AB193" s="134">
        <v>121.2</v>
      </c>
      <c r="AC193" s="134">
        <v>122.4</v>
      </c>
      <c r="AD193" s="134">
        <v>121.5</v>
      </c>
      <c r="AE193" s="134">
        <v>121.7</v>
      </c>
      <c r="AF193" s="134">
        <v>122.6</v>
      </c>
      <c r="AG193" s="134">
        <v>123.3</v>
      </c>
      <c r="AH193" s="134">
        <v>122.5</v>
      </c>
      <c r="AI193" s="134">
        <v>124.3</v>
      </c>
      <c r="AJ193" s="134">
        <v>121.9</v>
      </c>
      <c r="AK193" s="134">
        <v>124.1</v>
      </c>
      <c r="AL193" s="134">
        <v>122.4</v>
      </c>
      <c r="AM193" s="134">
        <v>121.5</v>
      </c>
      <c r="AN193" s="134">
        <v>122.4</v>
      </c>
      <c r="AO193" s="134">
        <v>121</v>
      </c>
      <c r="AP193" s="134">
        <v>121.1</v>
      </c>
      <c r="AQ193" s="134">
        <v>120.5</v>
      </c>
      <c r="AR193" s="134">
        <v>121.4</v>
      </c>
      <c r="AS193" s="134">
        <v>121.9</v>
      </c>
      <c r="AT193" s="134">
        <v>121.2</v>
      </c>
      <c r="AU193" s="134">
        <v>122</v>
      </c>
      <c r="AV193" s="134">
        <v>122.3</v>
      </c>
      <c r="AW193" s="134">
        <v>122.1</v>
      </c>
      <c r="AX193" s="134">
        <v>122.1</v>
      </c>
      <c r="AY193" s="134">
        <v>121.7</v>
      </c>
      <c r="AZ193" s="134">
        <v>124.5</v>
      </c>
      <c r="BA193" s="134">
        <v>125.5</v>
      </c>
      <c r="BB193" s="134">
        <v>127.2</v>
      </c>
      <c r="BC193" s="134">
        <v>128.30000000000001</v>
      </c>
      <c r="BD193" s="134">
        <v>129.5</v>
      </c>
      <c r="BE193" s="134">
        <v>131</v>
      </c>
      <c r="BF193" s="134">
        <v>132.4</v>
      </c>
      <c r="BG193" s="134">
        <v>133</v>
      </c>
      <c r="BH193" s="134">
        <v>133.9</v>
      </c>
      <c r="BI193" s="134">
        <v>136.30000000000001</v>
      </c>
      <c r="BJ193" s="134">
        <v>138.30000000000001</v>
      </c>
      <c r="BK193" s="134">
        <v>141</v>
      </c>
      <c r="BL193" s="134">
        <v>141.80000000000001</v>
      </c>
      <c r="BM193" s="134">
        <v>142</v>
      </c>
      <c r="BN193" s="134">
        <v>142.1</v>
      </c>
      <c r="BO193" s="134">
        <v>142.5</v>
      </c>
      <c r="BP193" s="134">
        <v>144.4</v>
      </c>
      <c r="BQ193" s="134">
        <v>146.4</v>
      </c>
      <c r="BR193" s="134">
        <v>144.9</v>
      </c>
      <c r="BS193" s="134">
        <v>142.69999999999999</v>
      </c>
      <c r="BT193" s="134">
        <v>142.69999999999999</v>
      </c>
      <c r="BU193" s="134">
        <v>142.80000000000001</v>
      </c>
      <c r="BV193" s="134">
        <v>143.9</v>
      </c>
      <c r="BW193" s="134">
        <v>143.69999999999999</v>
      </c>
      <c r="BX193" s="134">
        <v>143.6</v>
      </c>
      <c r="BY193" s="134">
        <v>142.4</v>
      </c>
      <c r="BZ193" s="134">
        <v>142.5</v>
      </c>
      <c r="CA193" s="134">
        <v>141.4</v>
      </c>
      <c r="CB193" s="134">
        <v>141.1</v>
      </c>
      <c r="CC193" s="134">
        <v>140.9</v>
      </c>
      <c r="CD193" s="134">
        <v>141.30000000000001</v>
      </c>
      <c r="CE193" s="134">
        <v>140.80000000000001</v>
      </c>
      <c r="CF193" s="134">
        <v>139.19999999999999</v>
      </c>
      <c r="CG193" s="134">
        <v>139.4</v>
      </c>
      <c r="CH193" s="134">
        <v>140.69999999999999</v>
      </c>
      <c r="CI193" s="134">
        <v>140.19999999999999</v>
      </c>
      <c r="CJ193" s="134">
        <v>140</v>
      </c>
      <c r="CK193" s="134">
        <v>139.4</v>
      </c>
      <c r="CL193" s="134">
        <v>141.5</v>
      </c>
      <c r="CM193" s="134">
        <v>143.9</v>
      </c>
      <c r="CN193" s="134">
        <v>144.69999999999999</v>
      </c>
      <c r="CO193" s="134">
        <v>146.30000000000001</v>
      </c>
      <c r="CP193" s="134">
        <v>146.19999999999999</v>
      </c>
      <c r="CQ193" s="134">
        <v>146.69999999999999</v>
      </c>
      <c r="CR193" s="134">
        <v>149.69999999999999</v>
      </c>
      <c r="CS193" s="134">
        <v>152.9</v>
      </c>
      <c r="CT193" s="134">
        <v>153.1</v>
      </c>
      <c r="CU193" s="134">
        <v>154.19999999999999</v>
      </c>
      <c r="CV193" s="134">
        <v>152.69999999999999</v>
      </c>
      <c r="CW193" s="134">
        <v>152.30000000000001</v>
      </c>
      <c r="CX193" s="134">
        <v>151.6</v>
      </c>
      <c r="CY193" s="134">
        <v>151.30000000000001</v>
      </c>
      <c r="CZ193" s="134">
        <v>150.4</v>
      </c>
      <c r="DA193" s="134">
        <v>150.6</v>
      </c>
      <c r="DB193" s="134">
        <v>149.9</v>
      </c>
      <c r="DC193" s="134">
        <v>149.6</v>
      </c>
      <c r="DD193" s="134">
        <v>151.19999999999999</v>
      </c>
      <c r="DE193" s="134">
        <v>151.6</v>
      </c>
      <c r="DF193" s="134">
        <v>150.19999999999999</v>
      </c>
      <c r="DG193" s="134">
        <v>151.4</v>
      </c>
      <c r="DH193" s="134">
        <v>151.4</v>
      </c>
      <c r="DI193" s="134">
        <v>152.1</v>
      </c>
      <c r="DJ193" s="134">
        <v>151.4</v>
      </c>
      <c r="DK193" s="134">
        <v>150.69999999999999</v>
      </c>
      <c r="DL193" s="134">
        <v>151.4</v>
      </c>
      <c r="DM193" s="134">
        <v>151</v>
      </c>
      <c r="DN193" s="134">
        <v>150.69999999999999</v>
      </c>
      <c r="DO193" s="134">
        <v>150.4</v>
      </c>
      <c r="DP193" s="134">
        <v>152.4</v>
      </c>
      <c r="DQ193" s="134">
        <v>153.30000000000001</v>
      </c>
      <c r="DR193" s="134">
        <v>155.30000000000001</v>
      </c>
      <c r="DS193" s="134">
        <v>159</v>
      </c>
      <c r="DT193" s="134">
        <v>161</v>
      </c>
      <c r="DU193" s="134">
        <v>164.7</v>
      </c>
      <c r="DV193" s="134">
        <v>164.7</v>
      </c>
      <c r="DW193" s="134">
        <v>165.9</v>
      </c>
      <c r="DX193" s="134">
        <v>169.9</v>
      </c>
      <c r="DY193" s="134">
        <v>172.2</v>
      </c>
      <c r="DZ193" s="134">
        <v>172.8</v>
      </c>
      <c r="EA193" s="135">
        <v>173.7</v>
      </c>
      <c r="EB193" s="136">
        <v>173.6</v>
      </c>
      <c r="EC193" s="136">
        <v>178.2</v>
      </c>
      <c r="ED193" s="134">
        <v>180.2</v>
      </c>
      <c r="EE193" s="134">
        <v>180.6</v>
      </c>
      <c r="EF193" s="137">
        <v>182.8</v>
      </c>
      <c r="EG193" s="137">
        <v>181.9</v>
      </c>
      <c r="EH193" s="137">
        <v>183.2</v>
      </c>
      <c r="EI193" s="137">
        <v>183.4</v>
      </c>
      <c r="EJ193" s="136">
        <v>183.1</v>
      </c>
      <c r="EK193" s="136">
        <v>184.6</v>
      </c>
      <c r="EL193" s="147">
        <v>185.6</v>
      </c>
      <c r="EM193" s="147">
        <v>184.2</v>
      </c>
      <c r="EN193" s="147">
        <v>184.1</v>
      </c>
    </row>
    <row r="194" spans="1:144" ht="15" x14ac:dyDescent="0.25">
      <c r="A194" s="132" t="s">
        <v>1817</v>
      </c>
      <c r="B194" s="132" t="s">
        <v>1818</v>
      </c>
      <c r="C194" s="133">
        <v>0.52137999999999995</v>
      </c>
      <c r="D194" s="134">
        <v>100.4</v>
      </c>
      <c r="E194" s="134">
        <v>100.3</v>
      </c>
      <c r="F194" s="134">
        <v>100.7</v>
      </c>
      <c r="G194" s="134">
        <v>102.5</v>
      </c>
      <c r="H194" s="134">
        <v>102.3</v>
      </c>
      <c r="I194" s="134">
        <v>104.5</v>
      </c>
      <c r="J194" s="134">
        <v>103.3</v>
      </c>
      <c r="K194" s="134">
        <v>103</v>
      </c>
      <c r="L194" s="134">
        <v>101.8</v>
      </c>
      <c r="M194" s="134">
        <v>102.1</v>
      </c>
      <c r="N194" s="134">
        <v>102.4</v>
      </c>
      <c r="O194" s="134">
        <v>104.1</v>
      </c>
      <c r="P194" s="134">
        <v>105.3</v>
      </c>
      <c r="Q194" s="134">
        <v>107.1</v>
      </c>
      <c r="R194" s="134">
        <v>106.7</v>
      </c>
      <c r="S194" s="134">
        <v>107.3</v>
      </c>
      <c r="T194" s="134">
        <v>109.5</v>
      </c>
      <c r="U194" s="134">
        <v>113.1</v>
      </c>
      <c r="V194" s="134">
        <v>114.4</v>
      </c>
      <c r="W194" s="134">
        <v>115.3</v>
      </c>
      <c r="X194" s="134">
        <v>116.4</v>
      </c>
      <c r="Y194" s="134">
        <v>118.7</v>
      </c>
      <c r="Z194" s="134">
        <v>118.8</v>
      </c>
      <c r="AA194" s="134">
        <v>119.8</v>
      </c>
      <c r="AB194" s="134">
        <v>121.4</v>
      </c>
      <c r="AC194" s="134">
        <v>122.8</v>
      </c>
      <c r="AD194" s="134">
        <v>123.3</v>
      </c>
      <c r="AE194" s="134">
        <v>123.8</v>
      </c>
      <c r="AF194" s="134">
        <v>124.2</v>
      </c>
      <c r="AG194" s="134">
        <v>124.1</v>
      </c>
      <c r="AH194" s="134">
        <v>123.4</v>
      </c>
      <c r="AI194" s="134">
        <v>122.8</v>
      </c>
      <c r="AJ194" s="134">
        <v>120.4</v>
      </c>
      <c r="AK194" s="134">
        <v>119.5</v>
      </c>
      <c r="AL194" s="134">
        <v>119.7</v>
      </c>
      <c r="AM194" s="134">
        <v>119.7</v>
      </c>
      <c r="AN194" s="134">
        <v>122</v>
      </c>
      <c r="AO194" s="134">
        <v>122</v>
      </c>
      <c r="AP194" s="134">
        <v>121.4</v>
      </c>
      <c r="AQ194" s="134">
        <v>125</v>
      </c>
      <c r="AR194" s="134">
        <v>123.9</v>
      </c>
      <c r="AS194" s="134">
        <v>126</v>
      </c>
      <c r="AT194" s="134">
        <v>127.4</v>
      </c>
      <c r="AU194" s="134">
        <v>125.4</v>
      </c>
      <c r="AV194" s="134">
        <v>128.1</v>
      </c>
      <c r="AW194" s="134">
        <v>126.4</v>
      </c>
      <c r="AX194" s="134">
        <v>127.2</v>
      </c>
      <c r="AY194" s="134">
        <v>128.9</v>
      </c>
      <c r="AZ194" s="134">
        <v>130.4</v>
      </c>
      <c r="BA194" s="134">
        <v>131.30000000000001</v>
      </c>
      <c r="BB194" s="134">
        <v>132.4</v>
      </c>
      <c r="BC194" s="134">
        <v>133.30000000000001</v>
      </c>
      <c r="BD194" s="134">
        <v>136.19999999999999</v>
      </c>
      <c r="BE194" s="134">
        <v>137.80000000000001</v>
      </c>
      <c r="BF194" s="134">
        <v>140.1</v>
      </c>
      <c r="BG194" s="134">
        <v>140.4</v>
      </c>
      <c r="BH194" s="134">
        <v>141.6</v>
      </c>
      <c r="BI194" s="134">
        <v>142.30000000000001</v>
      </c>
      <c r="BJ194" s="134">
        <v>144.6</v>
      </c>
      <c r="BK194" s="134">
        <v>145.69999999999999</v>
      </c>
      <c r="BL194" s="134">
        <v>145.69999999999999</v>
      </c>
      <c r="BM194" s="134">
        <v>146.80000000000001</v>
      </c>
      <c r="BN194" s="134">
        <v>149.19999999999999</v>
      </c>
      <c r="BO194" s="134">
        <v>148.4</v>
      </c>
      <c r="BP194" s="134">
        <v>149.4</v>
      </c>
      <c r="BQ194" s="134">
        <v>150.4</v>
      </c>
      <c r="BR194" s="134">
        <v>148.9</v>
      </c>
      <c r="BS194" s="134">
        <v>148.19999999999999</v>
      </c>
      <c r="BT194" s="134">
        <v>148.69999999999999</v>
      </c>
      <c r="BU194" s="134">
        <v>146.69999999999999</v>
      </c>
      <c r="BV194" s="134">
        <v>144.80000000000001</v>
      </c>
      <c r="BW194" s="134">
        <v>144.9</v>
      </c>
      <c r="BX194" s="134">
        <v>143.69999999999999</v>
      </c>
      <c r="BY194" s="134">
        <v>144.5</v>
      </c>
      <c r="BZ194" s="134">
        <v>144.6</v>
      </c>
      <c r="CA194" s="134">
        <v>144.6</v>
      </c>
      <c r="CB194" s="134">
        <v>141.30000000000001</v>
      </c>
      <c r="CC194" s="134">
        <v>142.9</v>
      </c>
      <c r="CD194" s="134">
        <v>140</v>
      </c>
      <c r="CE194" s="134">
        <v>139</v>
      </c>
      <c r="CF194" s="134">
        <v>137</v>
      </c>
      <c r="CG194" s="134">
        <v>137.30000000000001</v>
      </c>
      <c r="CH194" s="134">
        <v>135.30000000000001</v>
      </c>
      <c r="CI194" s="134">
        <v>135.80000000000001</v>
      </c>
      <c r="CJ194" s="134">
        <v>136.5</v>
      </c>
      <c r="CK194" s="134">
        <v>139.30000000000001</v>
      </c>
      <c r="CL194" s="134">
        <v>141.19999999999999</v>
      </c>
      <c r="CM194" s="134">
        <v>142.4</v>
      </c>
      <c r="CN194" s="134">
        <v>145.4</v>
      </c>
      <c r="CO194" s="134">
        <v>147.1</v>
      </c>
      <c r="CP194" s="134">
        <v>147.19999999999999</v>
      </c>
      <c r="CQ194" s="134">
        <v>149.69999999999999</v>
      </c>
      <c r="CR194" s="134">
        <v>151.4</v>
      </c>
      <c r="CS194" s="134">
        <v>151.80000000000001</v>
      </c>
      <c r="CT194" s="134">
        <v>150.6</v>
      </c>
      <c r="CU194" s="134">
        <v>151.9</v>
      </c>
      <c r="CV194" s="134">
        <v>150.9</v>
      </c>
      <c r="CW194" s="134">
        <v>145.4</v>
      </c>
      <c r="CX194" s="134">
        <v>148.19999999999999</v>
      </c>
      <c r="CY194" s="134">
        <v>143.5</v>
      </c>
      <c r="CZ194" s="134">
        <v>143.30000000000001</v>
      </c>
      <c r="DA194" s="134">
        <v>144.4</v>
      </c>
      <c r="DB194" s="134">
        <v>144.9</v>
      </c>
      <c r="DC194" s="134">
        <v>145.30000000000001</v>
      </c>
      <c r="DD194" s="134">
        <v>146.6</v>
      </c>
      <c r="DE194" s="134">
        <v>145.9</v>
      </c>
      <c r="DF194" s="134">
        <v>145.4</v>
      </c>
      <c r="DG194" s="134">
        <v>147</v>
      </c>
      <c r="DH194" s="134">
        <v>149.30000000000001</v>
      </c>
      <c r="DI194" s="134">
        <v>148</v>
      </c>
      <c r="DJ194" s="134">
        <v>147.4</v>
      </c>
      <c r="DK194" s="134">
        <v>147.9</v>
      </c>
      <c r="DL194" s="134">
        <v>148.19999999999999</v>
      </c>
      <c r="DM194" s="134">
        <v>150.19999999999999</v>
      </c>
      <c r="DN194" s="134">
        <v>150.19999999999999</v>
      </c>
      <c r="DO194" s="134">
        <v>148.30000000000001</v>
      </c>
      <c r="DP194" s="134">
        <v>147.9</v>
      </c>
      <c r="DQ194" s="134">
        <v>148.9</v>
      </c>
      <c r="DR194" s="134">
        <v>152</v>
      </c>
      <c r="DS194" s="134">
        <v>154.30000000000001</v>
      </c>
      <c r="DT194" s="134">
        <v>158</v>
      </c>
      <c r="DU194" s="134">
        <v>159.1</v>
      </c>
      <c r="DV194" s="134">
        <v>159.4</v>
      </c>
      <c r="DW194" s="134">
        <v>160.1</v>
      </c>
      <c r="DX194" s="134">
        <v>162.1</v>
      </c>
      <c r="DY194" s="134">
        <v>166.1</v>
      </c>
      <c r="DZ194" s="134">
        <v>166.2</v>
      </c>
      <c r="EA194" s="135">
        <v>168.6</v>
      </c>
      <c r="EB194" s="136">
        <v>170.6</v>
      </c>
      <c r="EC194" s="136">
        <v>171</v>
      </c>
      <c r="ED194" s="134">
        <v>175.1</v>
      </c>
      <c r="EE194" s="134">
        <v>178.7</v>
      </c>
      <c r="EF194" s="137">
        <v>179.6</v>
      </c>
      <c r="EG194" s="137">
        <v>180.6</v>
      </c>
      <c r="EH194" s="137">
        <v>180.9</v>
      </c>
      <c r="EI194" s="137">
        <v>181.3</v>
      </c>
      <c r="EJ194" s="136">
        <v>180.2</v>
      </c>
      <c r="EK194" s="136">
        <v>180</v>
      </c>
      <c r="EL194" s="147">
        <v>182.5</v>
      </c>
      <c r="EM194" s="147">
        <v>182.2</v>
      </c>
      <c r="EN194" s="147">
        <v>181.8</v>
      </c>
    </row>
    <row r="195" spans="1:144" ht="15" x14ac:dyDescent="0.25">
      <c r="A195" s="132" t="s">
        <v>1819</v>
      </c>
      <c r="B195" s="132" t="s">
        <v>1820</v>
      </c>
      <c r="C195" s="133">
        <v>6.1890000000000001E-2</v>
      </c>
      <c r="D195" s="134">
        <v>104.5</v>
      </c>
      <c r="E195" s="134">
        <v>104.2</v>
      </c>
      <c r="F195" s="134">
        <v>104.3</v>
      </c>
      <c r="G195" s="134">
        <v>104.4</v>
      </c>
      <c r="H195" s="134">
        <v>104.4</v>
      </c>
      <c r="I195" s="134">
        <v>106</v>
      </c>
      <c r="J195" s="134">
        <v>106.6</v>
      </c>
      <c r="K195" s="134">
        <v>105.9</v>
      </c>
      <c r="L195" s="134">
        <v>106.6</v>
      </c>
      <c r="M195" s="134">
        <v>106.2</v>
      </c>
      <c r="N195" s="134">
        <v>106.3</v>
      </c>
      <c r="O195" s="134">
        <v>107</v>
      </c>
      <c r="P195" s="134">
        <v>109.2</v>
      </c>
      <c r="Q195" s="134">
        <v>106.8</v>
      </c>
      <c r="R195" s="134">
        <v>107.8</v>
      </c>
      <c r="S195" s="134">
        <v>108.5</v>
      </c>
      <c r="T195" s="134">
        <v>109.8</v>
      </c>
      <c r="U195" s="134">
        <v>110.1</v>
      </c>
      <c r="V195" s="134">
        <v>111.4</v>
      </c>
      <c r="W195" s="134">
        <v>108.1</v>
      </c>
      <c r="X195" s="134">
        <v>107.7</v>
      </c>
      <c r="Y195" s="134">
        <v>111.3</v>
      </c>
      <c r="Z195" s="134">
        <v>114.5</v>
      </c>
      <c r="AA195" s="134">
        <v>114.7</v>
      </c>
      <c r="AB195" s="134">
        <v>117.5</v>
      </c>
      <c r="AC195" s="134">
        <v>116.5</v>
      </c>
      <c r="AD195" s="134">
        <v>117.9</v>
      </c>
      <c r="AE195" s="134">
        <v>119</v>
      </c>
      <c r="AF195" s="134">
        <v>119.2</v>
      </c>
      <c r="AG195" s="134">
        <v>121.1</v>
      </c>
      <c r="AH195" s="134">
        <v>121.1</v>
      </c>
      <c r="AI195" s="134">
        <v>120.2</v>
      </c>
      <c r="AJ195" s="134">
        <v>121.7</v>
      </c>
      <c r="AK195" s="134">
        <v>122.6</v>
      </c>
      <c r="AL195" s="134">
        <v>122.6</v>
      </c>
      <c r="AM195" s="134">
        <v>123.5</v>
      </c>
      <c r="AN195" s="134">
        <v>122.8</v>
      </c>
      <c r="AO195" s="134">
        <v>120.3</v>
      </c>
      <c r="AP195" s="134">
        <v>121.2</v>
      </c>
      <c r="AQ195" s="134">
        <v>123.4</v>
      </c>
      <c r="AR195" s="134">
        <v>122.7</v>
      </c>
      <c r="AS195" s="134">
        <v>123.5</v>
      </c>
      <c r="AT195" s="134">
        <v>124</v>
      </c>
      <c r="AU195" s="134">
        <v>124.5</v>
      </c>
      <c r="AV195" s="134">
        <v>124.1</v>
      </c>
      <c r="AW195" s="134">
        <v>124</v>
      </c>
      <c r="AX195" s="134">
        <v>126.8</v>
      </c>
      <c r="AY195" s="134">
        <v>126.5</v>
      </c>
      <c r="AZ195" s="134">
        <v>124.9</v>
      </c>
      <c r="BA195" s="134">
        <v>126</v>
      </c>
      <c r="BB195" s="134">
        <v>125.4</v>
      </c>
      <c r="BC195" s="134">
        <v>125.7</v>
      </c>
      <c r="BD195" s="134">
        <v>125.3</v>
      </c>
      <c r="BE195" s="134">
        <v>126.6</v>
      </c>
      <c r="BF195" s="134">
        <v>127.1</v>
      </c>
      <c r="BG195" s="134">
        <v>126.7</v>
      </c>
      <c r="BH195" s="134">
        <v>126</v>
      </c>
      <c r="BI195" s="134">
        <v>126.5</v>
      </c>
      <c r="BJ195" s="134">
        <v>127.1</v>
      </c>
      <c r="BK195" s="134">
        <v>128.1</v>
      </c>
      <c r="BL195" s="134">
        <v>128</v>
      </c>
      <c r="BM195" s="134">
        <v>128.1</v>
      </c>
      <c r="BN195" s="134">
        <v>127.3</v>
      </c>
      <c r="BO195" s="134">
        <v>126.7</v>
      </c>
      <c r="BP195" s="134">
        <v>129.1</v>
      </c>
      <c r="BQ195" s="134">
        <v>131</v>
      </c>
      <c r="BR195" s="134">
        <v>130.9</v>
      </c>
      <c r="BS195" s="134">
        <v>128.30000000000001</v>
      </c>
      <c r="BT195" s="134">
        <v>128.80000000000001</v>
      </c>
      <c r="BU195" s="134">
        <v>128.5</v>
      </c>
      <c r="BV195" s="134">
        <v>127.7</v>
      </c>
      <c r="BW195" s="134">
        <v>128.4</v>
      </c>
      <c r="BX195" s="134">
        <v>128.69999999999999</v>
      </c>
      <c r="BY195" s="134">
        <v>130.5</v>
      </c>
      <c r="BZ195" s="134">
        <v>129.19999999999999</v>
      </c>
      <c r="CA195" s="134">
        <v>127.8</v>
      </c>
      <c r="CB195" s="134">
        <v>130</v>
      </c>
      <c r="CC195" s="134">
        <v>131</v>
      </c>
      <c r="CD195" s="134">
        <v>129.69999999999999</v>
      </c>
      <c r="CE195" s="134">
        <v>129.80000000000001</v>
      </c>
      <c r="CF195" s="134">
        <v>129.30000000000001</v>
      </c>
      <c r="CG195" s="134">
        <v>129.69999999999999</v>
      </c>
      <c r="CH195" s="134">
        <v>130</v>
      </c>
      <c r="CI195" s="134">
        <v>130</v>
      </c>
      <c r="CJ195" s="134">
        <v>130.1</v>
      </c>
      <c r="CK195" s="134">
        <v>129.69999999999999</v>
      </c>
      <c r="CL195" s="134">
        <v>130.19999999999999</v>
      </c>
      <c r="CM195" s="134">
        <v>128.30000000000001</v>
      </c>
      <c r="CN195" s="134">
        <v>129.4</v>
      </c>
      <c r="CO195" s="134">
        <v>130.1</v>
      </c>
      <c r="CP195" s="134">
        <v>130.9</v>
      </c>
      <c r="CQ195" s="134">
        <v>133.19999999999999</v>
      </c>
      <c r="CR195" s="134">
        <v>133.6</v>
      </c>
      <c r="CS195" s="134">
        <v>135</v>
      </c>
      <c r="CT195" s="134">
        <v>136.30000000000001</v>
      </c>
      <c r="CU195" s="134">
        <v>135.1</v>
      </c>
      <c r="CV195" s="134">
        <v>134.4</v>
      </c>
      <c r="CW195" s="134">
        <v>134.1</v>
      </c>
      <c r="CX195" s="134">
        <v>135.4</v>
      </c>
      <c r="CY195" s="134">
        <v>133.6</v>
      </c>
      <c r="CZ195" s="134">
        <v>134.69999999999999</v>
      </c>
      <c r="DA195" s="134">
        <v>134.9</v>
      </c>
      <c r="DB195" s="134">
        <v>135.30000000000001</v>
      </c>
      <c r="DC195" s="134">
        <v>135.5</v>
      </c>
      <c r="DD195" s="134">
        <v>138.69999999999999</v>
      </c>
      <c r="DE195" s="134">
        <v>139.4</v>
      </c>
      <c r="DF195" s="134">
        <v>140</v>
      </c>
      <c r="DG195" s="134">
        <v>142.19999999999999</v>
      </c>
      <c r="DH195" s="134">
        <v>142.19999999999999</v>
      </c>
      <c r="DI195" s="134">
        <v>141.4</v>
      </c>
      <c r="DJ195" s="134">
        <v>142.9</v>
      </c>
      <c r="DK195" s="134">
        <v>145.1</v>
      </c>
      <c r="DL195" s="134">
        <v>147.80000000000001</v>
      </c>
      <c r="DM195" s="134">
        <v>147.30000000000001</v>
      </c>
      <c r="DN195" s="134">
        <v>148.5</v>
      </c>
      <c r="DO195" s="134">
        <v>147.80000000000001</v>
      </c>
      <c r="DP195" s="134">
        <v>149</v>
      </c>
      <c r="DQ195" s="134">
        <v>150.19999999999999</v>
      </c>
      <c r="DR195" s="134">
        <v>149.9</v>
      </c>
      <c r="DS195" s="134">
        <v>151.19999999999999</v>
      </c>
      <c r="DT195" s="134">
        <v>151.30000000000001</v>
      </c>
      <c r="DU195" s="134">
        <v>155.4</v>
      </c>
      <c r="DV195" s="134">
        <v>156.19999999999999</v>
      </c>
      <c r="DW195" s="134">
        <v>155.4</v>
      </c>
      <c r="DX195" s="134">
        <v>152.30000000000001</v>
      </c>
      <c r="DY195" s="134">
        <v>152.69999999999999</v>
      </c>
      <c r="DZ195" s="134">
        <v>152</v>
      </c>
      <c r="EA195" s="135">
        <v>151.9</v>
      </c>
      <c r="EB195" s="136">
        <v>154.1</v>
      </c>
      <c r="EC195" s="136">
        <v>155.1</v>
      </c>
      <c r="ED195" s="134">
        <v>156.1</v>
      </c>
      <c r="EE195" s="134">
        <v>156.19999999999999</v>
      </c>
      <c r="EF195" s="137">
        <v>156.69999999999999</v>
      </c>
      <c r="EG195" s="137">
        <v>156.69999999999999</v>
      </c>
      <c r="EH195" s="137">
        <v>156.5</v>
      </c>
      <c r="EI195" s="137">
        <v>155.6</v>
      </c>
      <c r="EJ195" s="136">
        <v>155.4</v>
      </c>
      <c r="EK195" s="136">
        <v>154.9</v>
      </c>
      <c r="EL195" s="147">
        <v>157.19999999999999</v>
      </c>
      <c r="EM195" s="147">
        <v>156.80000000000001</v>
      </c>
      <c r="EN195" s="147">
        <v>156.6</v>
      </c>
    </row>
    <row r="196" spans="1:144" ht="15" x14ac:dyDescent="0.25">
      <c r="A196" s="132" t="s">
        <v>1821</v>
      </c>
      <c r="B196" s="132" t="s">
        <v>1822</v>
      </c>
      <c r="C196" s="133">
        <v>0.16714999999999999</v>
      </c>
      <c r="D196" s="134">
        <v>105.9</v>
      </c>
      <c r="E196" s="134">
        <v>103.7</v>
      </c>
      <c r="F196" s="134">
        <v>105.2</v>
      </c>
      <c r="G196" s="134">
        <v>106.2</v>
      </c>
      <c r="H196" s="134">
        <v>105</v>
      </c>
      <c r="I196" s="134">
        <v>103.7</v>
      </c>
      <c r="J196" s="134">
        <v>101.3</v>
      </c>
      <c r="K196" s="134">
        <v>101.6</v>
      </c>
      <c r="L196" s="134">
        <v>101.5</v>
      </c>
      <c r="M196" s="134">
        <v>102.9</v>
      </c>
      <c r="N196" s="134">
        <v>102.5</v>
      </c>
      <c r="O196" s="134">
        <v>102.5</v>
      </c>
      <c r="P196" s="134">
        <v>109.5</v>
      </c>
      <c r="Q196" s="134">
        <v>111.3</v>
      </c>
      <c r="R196" s="134">
        <v>113.3</v>
      </c>
      <c r="S196" s="134">
        <v>113.7</v>
      </c>
      <c r="T196" s="134">
        <v>115.1</v>
      </c>
      <c r="U196" s="134">
        <v>118</v>
      </c>
      <c r="V196" s="134">
        <v>119.5</v>
      </c>
      <c r="W196" s="134">
        <v>120.6</v>
      </c>
      <c r="X196" s="134">
        <v>121.5</v>
      </c>
      <c r="Y196" s="134">
        <v>124.4</v>
      </c>
      <c r="Z196" s="134">
        <v>126.4</v>
      </c>
      <c r="AA196" s="134">
        <v>128</v>
      </c>
      <c r="AB196" s="134">
        <v>128.30000000000001</v>
      </c>
      <c r="AC196" s="134">
        <v>129.80000000000001</v>
      </c>
      <c r="AD196" s="134">
        <v>132.69999999999999</v>
      </c>
      <c r="AE196" s="134">
        <v>134.80000000000001</v>
      </c>
      <c r="AF196" s="134">
        <v>135.5</v>
      </c>
      <c r="AG196" s="134">
        <v>132.80000000000001</v>
      </c>
      <c r="AH196" s="134">
        <v>132.30000000000001</v>
      </c>
      <c r="AI196" s="134">
        <v>131.6</v>
      </c>
      <c r="AJ196" s="134">
        <v>128.69999999999999</v>
      </c>
      <c r="AK196" s="134">
        <v>130.5</v>
      </c>
      <c r="AL196" s="134">
        <v>130.30000000000001</v>
      </c>
      <c r="AM196" s="134">
        <v>129.4</v>
      </c>
      <c r="AN196" s="134">
        <v>128.80000000000001</v>
      </c>
      <c r="AO196" s="134">
        <v>129.30000000000001</v>
      </c>
      <c r="AP196" s="134">
        <v>129.19999999999999</v>
      </c>
      <c r="AQ196" s="134">
        <v>128.6</v>
      </c>
      <c r="AR196" s="134">
        <v>123.3</v>
      </c>
      <c r="AS196" s="134">
        <v>122.7</v>
      </c>
      <c r="AT196" s="134">
        <v>119.2</v>
      </c>
      <c r="AU196" s="134">
        <v>117.9</v>
      </c>
      <c r="AV196" s="134">
        <v>115.9</v>
      </c>
      <c r="AW196" s="134">
        <v>114.5</v>
      </c>
      <c r="AX196" s="134">
        <v>112.5</v>
      </c>
      <c r="AY196" s="134">
        <v>112.6</v>
      </c>
      <c r="AZ196" s="134">
        <v>112.1</v>
      </c>
      <c r="BA196" s="134">
        <v>114.4</v>
      </c>
      <c r="BB196" s="134">
        <v>116.1</v>
      </c>
      <c r="BC196" s="134">
        <v>114.9</v>
      </c>
      <c r="BD196" s="134">
        <v>113.7</v>
      </c>
      <c r="BE196" s="134">
        <v>113.3</v>
      </c>
      <c r="BF196" s="134">
        <v>113.9</v>
      </c>
      <c r="BG196" s="134">
        <v>112.8</v>
      </c>
      <c r="BH196" s="134">
        <v>116.9</v>
      </c>
      <c r="BI196" s="134">
        <v>122.9</v>
      </c>
      <c r="BJ196" s="134">
        <v>124.7</v>
      </c>
      <c r="BK196" s="134">
        <v>126.4</v>
      </c>
      <c r="BL196" s="134">
        <v>128.5</v>
      </c>
      <c r="BM196" s="134">
        <v>130.19999999999999</v>
      </c>
      <c r="BN196" s="134">
        <v>132.5</v>
      </c>
      <c r="BO196" s="134">
        <v>128.19999999999999</v>
      </c>
      <c r="BP196" s="134">
        <v>126.2</v>
      </c>
      <c r="BQ196" s="134">
        <v>130.4</v>
      </c>
      <c r="BR196" s="134">
        <v>129.4</v>
      </c>
      <c r="BS196" s="134">
        <v>124.6</v>
      </c>
      <c r="BT196" s="134">
        <v>120.9</v>
      </c>
      <c r="BU196" s="134">
        <v>119.7</v>
      </c>
      <c r="BV196" s="134">
        <v>117.8</v>
      </c>
      <c r="BW196" s="134">
        <v>117.8</v>
      </c>
      <c r="BX196" s="134">
        <v>116.9</v>
      </c>
      <c r="BY196" s="134">
        <v>113</v>
      </c>
      <c r="BZ196" s="134">
        <v>111.2</v>
      </c>
      <c r="CA196" s="134">
        <v>108.7</v>
      </c>
      <c r="CB196" s="134">
        <v>109.8</v>
      </c>
      <c r="CC196" s="134">
        <v>109</v>
      </c>
      <c r="CD196" s="134">
        <v>112.9</v>
      </c>
      <c r="CE196" s="134">
        <v>109.6</v>
      </c>
      <c r="CF196" s="134">
        <v>108.1</v>
      </c>
      <c r="CG196" s="134">
        <v>116.2</v>
      </c>
      <c r="CH196" s="134">
        <v>118</v>
      </c>
      <c r="CI196" s="134">
        <v>117.9</v>
      </c>
      <c r="CJ196" s="134">
        <v>120.2</v>
      </c>
      <c r="CK196" s="134">
        <v>126.2</v>
      </c>
      <c r="CL196" s="134">
        <v>134.9</v>
      </c>
      <c r="CM196" s="134">
        <v>139.1</v>
      </c>
      <c r="CN196" s="134">
        <v>136.9</v>
      </c>
      <c r="CO196" s="134">
        <v>144.80000000000001</v>
      </c>
      <c r="CP196" s="134">
        <v>146.5</v>
      </c>
      <c r="CQ196" s="134">
        <v>149</v>
      </c>
      <c r="CR196" s="134">
        <v>149.69999999999999</v>
      </c>
      <c r="CS196" s="134">
        <v>152.9</v>
      </c>
      <c r="CT196" s="134">
        <v>152.9</v>
      </c>
      <c r="CU196" s="134">
        <v>154.1</v>
      </c>
      <c r="CV196" s="134">
        <v>154</v>
      </c>
      <c r="CW196" s="134">
        <v>149.4</v>
      </c>
      <c r="CX196" s="134">
        <v>147.80000000000001</v>
      </c>
      <c r="CY196" s="134">
        <v>144.80000000000001</v>
      </c>
      <c r="CZ196" s="134">
        <v>145.1</v>
      </c>
      <c r="DA196" s="134">
        <v>142.19999999999999</v>
      </c>
      <c r="DB196" s="134">
        <v>134.80000000000001</v>
      </c>
      <c r="DC196" s="134">
        <v>135</v>
      </c>
      <c r="DD196" s="134">
        <v>138.4</v>
      </c>
      <c r="DE196" s="134">
        <v>142</v>
      </c>
      <c r="DF196" s="134">
        <v>142.5</v>
      </c>
      <c r="DG196" s="134">
        <v>145.19999999999999</v>
      </c>
      <c r="DH196" s="134">
        <v>143.9</v>
      </c>
      <c r="DI196" s="134">
        <v>143.19999999999999</v>
      </c>
      <c r="DJ196" s="134">
        <v>142.30000000000001</v>
      </c>
      <c r="DK196" s="134">
        <v>142.19999999999999</v>
      </c>
      <c r="DL196" s="134">
        <v>140.6</v>
      </c>
      <c r="DM196" s="134">
        <v>140.19999999999999</v>
      </c>
      <c r="DN196" s="134">
        <v>139.9</v>
      </c>
      <c r="DO196" s="134">
        <v>140.80000000000001</v>
      </c>
      <c r="DP196" s="134">
        <v>140</v>
      </c>
      <c r="DQ196" s="134">
        <v>141.4</v>
      </c>
      <c r="DR196" s="134">
        <v>145.30000000000001</v>
      </c>
      <c r="DS196" s="134">
        <v>150.19999999999999</v>
      </c>
      <c r="DT196" s="134">
        <v>157.80000000000001</v>
      </c>
      <c r="DU196" s="134">
        <v>159.69999999999999</v>
      </c>
      <c r="DV196" s="134">
        <v>157</v>
      </c>
      <c r="DW196" s="134">
        <v>161.9</v>
      </c>
      <c r="DX196" s="134">
        <v>161.30000000000001</v>
      </c>
      <c r="DY196" s="134">
        <v>162</v>
      </c>
      <c r="DZ196" s="134">
        <v>161.6</v>
      </c>
      <c r="EA196" s="135">
        <v>163.9</v>
      </c>
      <c r="EB196" s="136">
        <v>165</v>
      </c>
      <c r="EC196" s="136">
        <v>168.5</v>
      </c>
      <c r="ED196" s="134">
        <v>170.1</v>
      </c>
      <c r="EE196" s="134">
        <v>170.3</v>
      </c>
      <c r="EF196" s="137">
        <v>170.8</v>
      </c>
      <c r="EG196" s="137">
        <v>171.5</v>
      </c>
      <c r="EH196" s="137">
        <v>172.1</v>
      </c>
      <c r="EI196" s="137">
        <v>173.4</v>
      </c>
      <c r="EJ196" s="136">
        <v>172.3</v>
      </c>
      <c r="EK196" s="136">
        <v>172.3</v>
      </c>
      <c r="EL196" s="147">
        <v>172.5</v>
      </c>
      <c r="EM196" s="147">
        <v>171.6</v>
      </c>
      <c r="EN196" s="147">
        <v>174.2</v>
      </c>
    </row>
    <row r="197" spans="1:144" ht="15" x14ac:dyDescent="0.25">
      <c r="A197" s="132" t="s">
        <v>1823</v>
      </c>
      <c r="B197" s="132" t="s">
        <v>1824</v>
      </c>
      <c r="C197" s="133">
        <v>2.0095200000000002</v>
      </c>
      <c r="D197" s="134">
        <v>104.4</v>
      </c>
      <c r="E197" s="134">
        <v>104.8</v>
      </c>
      <c r="F197" s="134">
        <v>106.8</v>
      </c>
      <c r="G197" s="134">
        <v>108.9</v>
      </c>
      <c r="H197" s="134">
        <v>112.1</v>
      </c>
      <c r="I197" s="134">
        <v>113.9</v>
      </c>
      <c r="J197" s="134">
        <v>114.5</v>
      </c>
      <c r="K197" s="134">
        <v>115.2</v>
      </c>
      <c r="L197" s="134">
        <v>115.2</v>
      </c>
      <c r="M197" s="134">
        <v>116.4</v>
      </c>
      <c r="N197" s="134">
        <v>117.3</v>
      </c>
      <c r="O197" s="134">
        <v>118</v>
      </c>
      <c r="P197" s="134">
        <v>122.1</v>
      </c>
      <c r="Q197" s="134">
        <v>123</v>
      </c>
      <c r="R197" s="134">
        <v>124.7</v>
      </c>
      <c r="S197" s="134">
        <v>125.1</v>
      </c>
      <c r="T197" s="134">
        <v>125.2</v>
      </c>
      <c r="U197" s="134">
        <v>125.2</v>
      </c>
      <c r="V197" s="134">
        <v>125.2</v>
      </c>
      <c r="W197" s="134">
        <v>126.1</v>
      </c>
      <c r="X197" s="134">
        <v>124.7</v>
      </c>
      <c r="Y197" s="134">
        <v>124.5</v>
      </c>
      <c r="Z197" s="134">
        <v>125.8</v>
      </c>
      <c r="AA197" s="134">
        <v>125.6</v>
      </c>
      <c r="AB197" s="134">
        <v>127.7</v>
      </c>
      <c r="AC197" s="134">
        <v>127</v>
      </c>
      <c r="AD197" s="134">
        <v>126.3</v>
      </c>
      <c r="AE197" s="134">
        <v>128.1</v>
      </c>
      <c r="AF197" s="134">
        <v>129.19999999999999</v>
      </c>
      <c r="AG197" s="134">
        <v>129</v>
      </c>
      <c r="AH197" s="134">
        <v>128.9</v>
      </c>
      <c r="AI197" s="134">
        <v>127.2</v>
      </c>
      <c r="AJ197" s="134">
        <v>125.9</v>
      </c>
      <c r="AK197" s="134">
        <v>126.5</v>
      </c>
      <c r="AL197" s="134">
        <v>126.2</v>
      </c>
      <c r="AM197" s="134">
        <v>124</v>
      </c>
      <c r="AN197" s="134">
        <v>122.1</v>
      </c>
      <c r="AO197" s="134">
        <v>121.5</v>
      </c>
      <c r="AP197" s="134">
        <v>122.3</v>
      </c>
      <c r="AQ197" s="134">
        <v>122.8</v>
      </c>
      <c r="AR197" s="134">
        <v>123.5</v>
      </c>
      <c r="AS197" s="134">
        <v>124.4</v>
      </c>
      <c r="AT197" s="134">
        <v>126</v>
      </c>
      <c r="AU197" s="134">
        <v>123.8</v>
      </c>
      <c r="AV197" s="134">
        <v>125.9</v>
      </c>
      <c r="AW197" s="134">
        <v>125.2</v>
      </c>
      <c r="AX197" s="134">
        <v>125.8</v>
      </c>
      <c r="AY197" s="134">
        <v>124.9</v>
      </c>
      <c r="AZ197" s="134">
        <v>126.6</v>
      </c>
      <c r="BA197" s="134">
        <v>128.69999999999999</v>
      </c>
      <c r="BB197" s="134">
        <v>133.1</v>
      </c>
      <c r="BC197" s="134">
        <v>136.19999999999999</v>
      </c>
      <c r="BD197" s="134">
        <v>135.69999999999999</v>
      </c>
      <c r="BE197" s="134">
        <v>137.1</v>
      </c>
      <c r="BF197" s="134">
        <v>138.80000000000001</v>
      </c>
      <c r="BG197" s="134">
        <v>141.5</v>
      </c>
      <c r="BH197" s="134">
        <v>141.6</v>
      </c>
      <c r="BI197" s="134">
        <v>139.30000000000001</v>
      </c>
      <c r="BJ197" s="134">
        <v>138.6</v>
      </c>
      <c r="BK197" s="134">
        <v>137.4</v>
      </c>
      <c r="BL197" s="134">
        <v>136.9</v>
      </c>
      <c r="BM197" s="134">
        <v>136.1</v>
      </c>
      <c r="BN197" s="134">
        <v>136</v>
      </c>
      <c r="BO197" s="134">
        <v>136.4</v>
      </c>
      <c r="BP197" s="134">
        <v>137.4</v>
      </c>
      <c r="BQ197" s="134">
        <v>139</v>
      </c>
      <c r="BR197" s="134">
        <v>138.5</v>
      </c>
      <c r="BS197" s="134">
        <v>137.6</v>
      </c>
      <c r="BT197" s="134">
        <v>137.30000000000001</v>
      </c>
      <c r="BU197" s="134">
        <v>137</v>
      </c>
      <c r="BV197" s="134">
        <v>138.69999999999999</v>
      </c>
      <c r="BW197" s="134">
        <v>137.69999999999999</v>
      </c>
      <c r="BX197" s="134">
        <v>138</v>
      </c>
      <c r="BY197" s="134">
        <v>137.69999999999999</v>
      </c>
      <c r="BZ197" s="134">
        <v>137.80000000000001</v>
      </c>
      <c r="CA197" s="134">
        <v>138.6</v>
      </c>
      <c r="CB197" s="134">
        <v>141.80000000000001</v>
      </c>
      <c r="CC197" s="134">
        <v>142.6</v>
      </c>
      <c r="CD197" s="134">
        <v>143</v>
      </c>
      <c r="CE197" s="134">
        <v>143.1</v>
      </c>
      <c r="CF197" s="134">
        <v>144</v>
      </c>
      <c r="CG197" s="134">
        <v>144.4</v>
      </c>
      <c r="CH197" s="134">
        <v>144.19999999999999</v>
      </c>
      <c r="CI197" s="134">
        <v>144.30000000000001</v>
      </c>
      <c r="CJ197" s="134">
        <v>143.4</v>
      </c>
      <c r="CK197" s="134">
        <v>143.80000000000001</v>
      </c>
      <c r="CL197" s="134">
        <v>145</v>
      </c>
      <c r="CM197" s="134">
        <v>145.6</v>
      </c>
      <c r="CN197" s="134">
        <v>146.6</v>
      </c>
      <c r="CO197" s="134">
        <v>147.5</v>
      </c>
      <c r="CP197" s="134">
        <v>148.30000000000001</v>
      </c>
      <c r="CQ197" s="134">
        <v>148.1</v>
      </c>
      <c r="CR197" s="134">
        <v>147.5</v>
      </c>
      <c r="CS197" s="134">
        <v>147.1</v>
      </c>
      <c r="CT197" s="134">
        <v>146.19999999999999</v>
      </c>
      <c r="CU197" s="134">
        <v>146.30000000000001</v>
      </c>
      <c r="CV197" s="134">
        <v>146.4</v>
      </c>
      <c r="CW197" s="134">
        <v>145.69999999999999</v>
      </c>
      <c r="CX197" s="134">
        <v>145.1</v>
      </c>
      <c r="CY197" s="134">
        <v>144.19999999999999</v>
      </c>
      <c r="CZ197" s="134">
        <v>144.4</v>
      </c>
      <c r="DA197" s="134">
        <v>143.80000000000001</v>
      </c>
      <c r="DB197" s="134">
        <v>142.80000000000001</v>
      </c>
      <c r="DC197" s="134">
        <v>142.30000000000001</v>
      </c>
      <c r="DD197" s="134">
        <v>141.6</v>
      </c>
      <c r="DE197" s="134">
        <v>142</v>
      </c>
      <c r="DF197" s="134">
        <v>141.80000000000001</v>
      </c>
      <c r="DG197" s="134">
        <v>141.5</v>
      </c>
      <c r="DH197" s="134">
        <v>142.69999999999999</v>
      </c>
      <c r="DI197" s="134">
        <v>143.4</v>
      </c>
      <c r="DJ197" s="134">
        <v>144</v>
      </c>
      <c r="DK197" s="134">
        <v>142.9</v>
      </c>
      <c r="DL197" s="134">
        <v>144</v>
      </c>
      <c r="DM197" s="134">
        <v>145.80000000000001</v>
      </c>
      <c r="DN197" s="134">
        <v>146</v>
      </c>
      <c r="DO197" s="134">
        <v>146.69999999999999</v>
      </c>
      <c r="DP197" s="134">
        <v>146.5</v>
      </c>
      <c r="DQ197" s="134">
        <v>147.1</v>
      </c>
      <c r="DR197" s="134">
        <v>147.6</v>
      </c>
      <c r="DS197" s="134">
        <v>149.9</v>
      </c>
      <c r="DT197" s="134">
        <v>150.9</v>
      </c>
      <c r="DU197" s="134">
        <v>151.69999999999999</v>
      </c>
      <c r="DV197" s="134">
        <v>152.19999999999999</v>
      </c>
      <c r="DW197" s="134">
        <v>156.5</v>
      </c>
      <c r="DX197" s="134">
        <v>161.5</v>
      </c>
      <c r="DY197" s="134">
        <v>163</v>
      </c>
      <c r="DZ197" s="134">
        <v>163.30000000000001</v>
      </c>
      <c r="EA197" s="135">
        <v>165.9</v>
      </c>
      <c r="EB197" s="136">
        <v>167.4</v>
      </c>
      <c r="EC197" s="136">
        <v>169.6</v>
      </c>
      <c r="ED197" s="134">
        <v>168.8</v>
      </c>
      <c r="EE197" s="134">
        <v>168.5</v>
      </c>
      <c r="EF197" s="137">
        <v>166.8</v>
      </c>
      <c r="EG197" s="137">
        <v>166.7</v>
      </c>
      <c r="EH197" s="137">
        <v>168.7</v>
      </c>
      <c r="EI197" s="137">
        <v>170</v>
      </c>
      <c r="EJ197" s="136">
        <v>173.7</v>
      </c>
      <c r="EK197" s="136">
        <v>176.3</v>
      </c>
      <c r="EL197" s="147">
        <v>178.2</v>
      </c>
      <c r="EM197" s="147">
        <v>179.7</v>
      </c>
      <c r="EN197" s="147">
        <v>179.5</v>
      </c>
    </row>
    <row r="198" spans="1:144" ht="15" x14ac:dyDescent="0.25">
      <c r="A198" s="132" t="s">
        <v>1825</v>
      </c>
      <c r="B198" s="132" t="s">
        <v>1826</v>
      </c>
      <c r="C198" s="133">
        <v>0.19044</v>
      </c>
      <c r="D198" s="134">
        <v>99.9</v>
      </c>
      <c r="E198" s="134">
        <v>100</v>
      </c>
      <c r="F198" s="134">
        <v>100.6</v>
      </c>
      <c r="G198" s="134">
        <v>106.8</v>
      </c>
      <c r="H198" s="134">
        <v>117.8</v>
      </c>
      <c r="I198" s="134">
        <v>123.8</v>
      </c>
      <c r="J198" s="134">
        <v>122.7</v>
      </c>
      <c r="K198" s="134">
        <v>124.6</v>
      </c>
      <c r="L198" s="134">
        <v>124.5</v>
      </c>
      <c r="M198" s="134">
        <v>124.7</v>
      </c>
      <c r="N198" s="134">
        <v>126</v>
      </c>
      <c r="O198" s="134">
        <v>125.1</v>
      </c>
      <c r="P198" s="134">
        <v>122.7</v>
      </c>
      <c r="Q198" s="134">
        <v>123.3</v>
      </c>
      <c r="R198" s="134">
        <v>128.30000000000001</v>
      </c>
      <c r="S198" s="134">
        <v>130.80000000000001</v>
      </c>
      <c r="T198" s="134">
        <v>131.19999999999999</v>
      </c>
      <c r="U198" s="134">
        <v>131.80000000000001</v>
      </c>
      <c r="V198" s="134">
        <v>133.80000000000001</v>
      </c>
      <c r="W198" s="134">
        <v>135.19999999999999</v>
      </c>
      <c r="X198" s="134">
        <v>135.1</v>
      </c>
      <c r="Y198" s="134">
        <v>135.69999999999999</v>
      </c>
      <c r="Z198" s="134">
        <v>135.30000000000001</v>
      </c>
      <c r="AA198" s="134">
        <v>134.30000000000001</v>
      </c>
      <c r="AB198" s="134">
        <v>130.1</v>
      </c>
      <c r="AC198" s="134">
        <v>128</v>
      </c>
      <c r="AD198" s="134">
        <v>127.6</v>
      </c>
      <c r="AE198" s="134">
        <v>130.80000000000001</v>
      </c>
      <c r="AF198" s="134">
        <v>132.69999999999999</v>
      </c>
      <c r="AG198" s="134">
        <v>132.80000000000001</v>
      </c>
      <c r="AH198" s="134">
        <v>133.6</v>
      </c>
      <c r="AI198" s="134">
        <v>131.9</v>
      </c>
      <c r="AJ198" s="134">
        <v>132.4</v>
      </c>
      <c r="AK198" s="134">
        <v>133.30000000000001</v>
      </c>
      <c r="AL198" s="134">
        <v>133.1</v>
      </c>
      <c r="AM198" s="134">
        <v>130.5</v>
      </c>
      <c r="AN198" s="134">
        <v>125</v>
      </c>
      <c r="AO198" s="134">
        <v>122.5</v>
      </c>
      <c r="AP198" s="134">
        <v>123.5</v>
      </c>
      <c r="AQ198" s="134">
        <v>125.8</v>
      </c>
      <c r="AR198" s="134">
        <v>128.19999999999999</v>
      </c>
      <c r="AS198" s="134">
        <v>129.1</v>
      </c>
      <c r="AT198" s="134">
        <v>132.4</v>
      </c>
      <c r="AU198" s="134">
        <v>133.6</v>
      </c>
      <c r="AV198" s="134">
        <v>132.6</v>
      </c>
      <c r="AW198" s="134">
        <v>133.30000000000001</v>
      </c>
      <c r="AX198" s="134">
        <v>133.6</v>
      </c>
      <c r="AY198" s="134">
        <v>133.69999999999999</v>
      </c>
      <c r="AZ198" s="134">
        <v>131.1</v>
      </c>
      <c r="BA198" s="134">
        <v>132</v>
      </c>
      <c r="BB198" s="134">
        <v>138.30000000000001</v>
      </c>
      <c r="BC198" s="134">
        <v>142.30000000000001</v>
      </c>
      <c r="BD198" s="134">
        <v>144</v>
      </c>
      <c r="BE198" s="134">
        <v>145.80000000000001</v>
      </c>
      <c r="BF198" s="134">
        <v>146.5</v>
      </c>
      <c r="BG198" s="134">
        <v>151.5</v>
      </c>
      <c r="BH198" s="134">
        <v>153</v>
      </c>
      <c r="BI198" s="134">
        <v>150.5</v>
      </c>
      <c r="BJ198" s="134">
        <v>145.80000000000001</v>
      </c>
      <c r="BK198" s="134">
        <v>142.19999999999999</v>
      </c>
      <c r="BL198" s="134">
        <v>137.19999999999999</v>
      </c>
      <c r="BM198" s="134">
        <v>135.80000000000001</v>
      </c>
      <c r="BN198" s="134">
        <v>134.19999999999999</v>
      </c>
      <c r="BO198" s="134">
        <v>136.1</v>
      </c>
      <c r="BP198" s="134">
        <v>138.4</v>
      </c>
      <c r="BQ198" s="134">
        <v>138.5</v>
      </c>
      <c r="BR198" s="134">
        <v>138</v>
      </c>
      <c r="BS198" s="134">
        <v>138.4</v>
      </c>
      <c r="BT198" s="134">
        <v>136.1</v>
      </c>
      <c r="BU198" s="134">
        <v>136</v>
      </c>
      <c r="BV198" s="134">
        <v>136.80000000000001</v>
      </c>
      <c r="BW198" s="134">
        <v>136.4</v>
      </c>
      <c r="BX198" s="134">
        <v>135.30000000000001</v>
      </c>
      <c r="BY198" s="134">
        <v>134.69999999999999</v>
      </c>
      <c r="BZ198" s="134">
        <v>135.80000000000001</v>
      </c>
      <c r="CA198" s="134">
        <v>142.6</v>
      </c>
      <c r="CB198" s="134">
        <v>149.19999999999999</v>
      </c>
      <c r="CC198" s="134">
        <v>153.19999999999999</v>
      </c>
      <c r="CD198" s="134">
        <v>156.69999999999999</v>
      </c>
      <c r="CE198" s="134">
        <v>156.6</v>
      </c>
      <c r="CF198" s="134">
        <v>156.6</v>
      </c>
      <c r="CG198" s="134">
        <v>158.30000000000001</v>
      </c>
      <c r="CH198" s="134">
        <v>157.1</v>
      </c>
      <c r="CI198" s="134">
        <v>156</v>
      </c>
      <c r="CJ198" s="134">
        <v>150.69999999999999</v>
      </c>
      <c r="CK198" s="134">
        <v>147.6</v>
      </c>
      <c r="CL198" s="134">
        <v>149.6</v>
      </c>
      <c r="CM198" s="134">
        <v>153.4</v>
      </c>
      <c r="CN198" s="134">
        <v>158.4</v>
      </c>
      <c r="CO198" s="134">
        <v>159.5</v>
      </c>
      <c r="CP198" s="134">
        <v>160.9</v>
      </c>
      <c r="CQ198" s="134">
        <v>161</v>
      </c>
      <c r="CR198" s="134">
        <v>161.80000000000001</v>
      </c>
      <c r="CS198" s="134">
        <v>163.1</v>
      </c>
      <c r="CT198" s="134">
        <v>160.9</v>
      </c>
      <c r="CU198" s="134">
        <v>158.30000000000001</v>
      </c>
      <c r="CV198" s="134">
        <v>151.9</v>
      </c>
      <c r="CW198" s="134">
        <v>147.5</v>
      </c>
      <c r="CX198" s="134">
        <v>149.5</v>
      </c>
      <c r="CY198" s="134">
        <v>151.80000000000001</v>
      </c>
      <c r="CZ198" s="134">
        <v>148</v>
      </c>
      <c r="DA198" s="134">
        <v>144</v>
      </c>
      <c r="DB198" s="134">
        <v>140.6</v>
      </c>
      <c r="DC198" s="134">
        <v>139.19999999999999</v>
      </c>
      <c r="DD198" s="134">
        <v>138.4</v>
      </c>
      <c r="DE198" s="134">
        <v>141.19999999999999</v>
      </c>
      <c r="DF198" s="134">
        <v>142.19999999999999</v>
      </c>
      <c r="DG198" s="134">
        <v>141.5</v>
      </c>
      <c r="DH198" s="134">
        <v>140.4</v>
      </c>
      <c r="DI198" s="134">
        <v>138.19999999999999</v>
      </c>
      <c r="DJ198" s="134">
        <v>138.19999999999999</v>
      </c>
      <c r="DK198" s="134">
        <v>140.80000000000001</v>
      </c>
      <c r="DL198" s="134">
        <v>144.9</v>
      </c>
      <c r="DM198" s="134">
        <v>150.4</v>
      </c>
      <c r="DN198" s="134">
        <v>153.30000000000001</v>
      </c>
      <c r="DO198" s="134">
        <v>154</v>
      </c>
      <c r="DP198" s="134">
        <v>153.19999999999999</v>
      </c>
      <c r="DQ198" s="134">
        <v>154.19999999999999</v>
      </c>
      <c r="DR198" s="134">
        <v>155.5</v>
      </c>
      <c r="DS198" s="134">
        <v>161.19999999999999</v>
      </c>
      <c r="DT198" s="134">
        <v>164.8</v>
      </c>
      <c r="DU198" s="134">
        <v>165.5</v>
      </c>
      <c r="DV198" s="134">
        <v>165.9</v>
      </c>
      <c r="DW198" s="134">
        <v>173.2</v>
      </c>
      <c r="DX198" s="134">
        <v>184.1</v>
      </c>
      <c r="DY198" s="134">
        <v>186.5</v>
      </c>
      <c r="DZ198" s="134">
        <v>188.6</v>
      </c>
      <c r="EA198" s="135">
        <v>193.4</v>
      </c>
      <c r="EB198" s="136">
        <v>194.2</v>
      </c>
      <c r="EC198" s="136">
        <v>201.8</v>
      </c>
      <c r="ED198" s="134">
        <v>193.9</v>
      </c>
      <c r="EE198" s="134">
        <v>183.6</v>
      </c>
      <c r="EF198" s="137">
        <v>175.4</v>
      </c>
      <c r="EG198" s="137">
        <v>173.6</v>
      </c>
      <c r="EH198" s="137">
        <v>178.2</v>
      </c>
      <c r="EI198" s="137">
        <v>180.5</v>
      </c>
      <c r="EJ198" s="136">
        <v>185.9</v>
      </c>
      <c r="EK198" s="136">
        <v>188.4</v>
      </c>
      <c r="EL198" s="147">
        <v>192.7</v>
      </c>
      <c r="EM198" s="147">
        <v>196.2</v>
      </c>
      <c r="EN198" s="147">
        <v>193.6</v>
      </c>
    </row>
    <row r="199" spans="1:144" ht="15" x14ac:dyDescent="0.25">
      <c r="A199" s="132" t="s">
        <v>1827</v>
      </c>
      <c r="B199" s="132" t="s">
        <v>1828</v>
      </c>
      <c r="C199" s="133">
        <v>0.21121000000000001</v>
      </c>
      <c r="D199" s="134">
        <v>104.9</v>
      </c>
      <c r="E199" s="134">
        <v>100.2</v>
      </c>
      <c r="F199" s="134">
        <v>101.7</v>
      </c>
      <c r="G199" s="134">
        <v>106.2</v>
      </c>
      <c r="H199" s="134">
        <v>115.9</v>
      </c>
      <c r="I199" s="134">
        <v>120.2</v>
      </c>
      <c r="J199" s="134">
        <v>121.9</v>
      </c>
      <c r="K199" s="134">
        <v>122</v>
      </c>
      <c r="L199" s="134">
        <v>125.7</v>
      </c>
      <c r="M199" s="134">
        <v>122.1</v>
      </c>
      <c r="N199" s="134">
        <v>122.1</v>
      </c>
      <c r="O199" s="134">
        <v>120.6</v>
      </c>
      <c r="P199" s="134">
        <v>119</v>
      </c>
      <c r="Q199" s="134">
        <v>117.4</v>
      </c>
      <c r="R199" s="134">
        <v>123.8</v>
      </c>
      <c r="S199" s="134">
        <v>124.6</v>
      </c>
      <c r="T199" s="134">
        <v>125.2</v>
      </c>
      <c r="U199" s="134">
        <v>124.8</v>
      </c>
      <c r="V199" s="134">
        <v>126.1</v>
      </c>
      <c r="W199" s="134">
        <v>126</v>
      </c>
      <c r="X199" s="134">
        <v>130.1</v>
      </c>
      <c r="Y199" s="134">
        <v>127.3</v>
      </c>
      <c r="Z199" s="134">
        <v>130.1</v>
      </c>
      <c r="AA199" s="134">
        <v>127.9</v>
      </c>
      <c r="AB199" s="134">
        <v>129.19999999999999</v>
      </c>
      <c r="AC199" s="134">
        <v>124.3</v>
      </c>
      <c r="AD199" s="134">
        <v>125.4</v>
      </c>
      <c r="AE199" s="134">
        <v>128</v>
      </c>
      <c r="AF199" s="134">
        <v>126.9</v>
      </c>
      <c r="AG199" s="134">
        <v>130.19999999999999</v>
      </c>
      <c r="AH199" s="134">
        <v>127.6</v>
      </c>
      <c r="AI199" s="134">
        <v>130.30000000000001</v>
      </c>
      <c r="AJ199" s="134">
        <v>132</v>
      </c>
      <c r="AK199" s="134">
        <v>132.80000000000001</v>
      </c>
      <c r="AL199" s="134">
        <v>130.80000000000001</v>
      </c>
      <c r="AM199" s="134">
        <v>128</v>
      </c>
      <c r="AN199" s="134">
        <v>128</v>
      </c>
      <c r="AO199" s="134">
        <v>126.2</v>
      </c>
      <c r="AP199" s="134">
        <v>125.7</v>
      </c>
      <c r="AQ199" s="134">
        <v>127.1</v>
      </c>
      <c r="AR199" s="134">
        <v>125.1</v>
      </c>
      <c r="AS199" s="134">
        <v>126.2</v>
      </c>
      <c r="AT199" s="134">
        <v>129.30000000000001</v>
      </c>
      <c r="AU199" s="134">
        <v>130.4</v>
      </c>
      <c r="AV199" s="134">
        <v>129.9</v>
      </c>
      <c r="AW199" s="134">
        <v>130</v>
      </c>
      <c r="AX199" s="134">
        <v>130.9</v>
      </c>
      <c r="AY199" s="134">
        <v>130.5</v>
      </c>
      <c r="AZ199" s="134">
        <v>130.1</v>
      </c>
      <c r="BA199" s="134">
        <v>131.69999999999999</v>
      </c>
      <c r="BB199" s="134">
        <v>136</v>
      </c>
      <c r="BC199" s="134">
        <v>137.80000000000001</v>
      </c>
      <c r="BD199" s="134">
        <v>139.4</v>
      </c>
      <c r="BE199" s="134">
        <v>141.6</v>
      </c>
      <c r="BF199" s="134">
        <v>144</v>
      </c>
      <c r="BG199" s="134">
        <v>151.69999999999999</v>
      </c>
      <c r="BH199" s="134">
        <v>153.19999999999999</v>
      </c>
      <c r="BI199" s="134">
        <v>151.30000000000001</v>
      </c>
      <c r="BJ199" s="134">
        <v>148.4</v>
      </c>
      <c r="BK199" s="134">
        <v>145.30000000000001</v>
      </c>
      <c r="BL199" s="134">
        <v>142.30000000000001</v>
      </c>
      <c r="BM199" s="134">
        <v>138.80000000000001</v>
      </c>
      <c r="BN199" s="134">
        <v>136.1</v>
      </c>
      <c r="BO199" s="134">
        <v>137</v>
      </c>
      <c r="BP199" s="134">
        <v>138.6</v>
      </c>
      <c r="BQ199" s="134">
        <v>138</v>
      </c>
      <c r="BR199" s="134">
        <v>139.4</v>
      </c>
      <c r="BS199" s="134">
        <v>141</v>
      </c>
      <c r="BT199" s="134">
        <v>140.6</v>
      </c>
      <c r="BU199" s="134">
        <v>140.5</v>
      </c>
      <c r="BV199" s="134">
        <v>140.69999999999999</v>
      </c>
      <c r="BW199" s="134">
        <v>140.80000000000001</v>
      </c>
      <c r="BX199" s="134">
        <v>140.6</v>
      </c>
      <c r="BY199" s="134">
        <v>139.19999999999999</v>
      </c>
      <c r="BZ199" s="134">
        <v>139.80000000000001</v>
      </c>
      <c r="CA199" s="134">
        <v>143.6</v>
      </c>
      <c r="CB199" s="134">
        <v>148.4</v>
      </c>
      <c r="CC199" s="134">
        <v>151.4</v>
      </c>
      <c r="CD199" s="134">
        <v>152.1</v>
      </c>
      <c r="CE199" s="134">
        <v>152.1</v>
      </c>
      <c r="CF199" s="134">
        <v>154</v>
      </c>
      <c r="CG199" s="134">
        <v>153.9</v>
      </c>
      <c r="CH199" s="134">
        <v>155.4</v>
      </c>
      <c r="CI199" s="134">
        <v>154.4</v>
      </c>
      <c r="CJ199" s="134">
        <v>151.1</v>
      </c>
      <c r="CK199" s="134">
        <v>150.5</v>
      </c>
      <c r="CL199" s="134">
        <v>151.19999999999999</v>
      </c>
      <c r="CM199" s="134">
        <v>152.80000000000001</v>
      </c>
      <c r="CN199" s="134">
        <v>155.30000000000001</v>
      </c>
      <c r="CO199" s="134">
        <v>156.1</v>
      </c>
      <c r="CP199" s="134">
        <v>157.30000000000001</v>
      </c>
      <c r="CQ199" s="134">
        <v>158.69999999999999</v>
      </c>
      <c r="CR199" s="134">
        <v>159.1</v>
      </c>
      <c r="CS199" s="134">
        <v>160.69999999999999</v>
      </c>
      <c r="CT199" s="134">
        <v>158.6</v>
      </c>
      <c r="CU199" s="134">
        <v>158.69999999999999</v>
      </c>
      <c r="CV199" s="134">
        <v>156.30000000000001</v>
      </c>
      <c r="CW199" s="134">
        <v>152.30000000000001</v>
      </c>
      <c r="CX199" s="134">
        <v>149.19999999999999</v>
      </c>
      <c r="CY199" s="134">
        <v>149.1</v>
      </c>
      <c r="CZ199" s="134">
        <v>147.9</v>
      </c>
      <c r="DA199" s="134">
        <v>145.30000000000001</v>
      </c>
      <c r="DB199" s="134">
        <v>142.6</v>
      </c>
      <c r="DC199" s="134">
        <v>141.9</v>
      </c>
      <c r="DD199" s="134">
        <v>141.69999999999999</v>
      </c>
      <c r="DE199" s="134">
        <v>143.30000000000001</v>
      </c>
      <c r="DF199" s="134">
        <v>143.80000000000001</v>
      </c>
      <c r="DG199" s="134">
        <v>144.1</v>
      </c>
      <c r="DH199" s="134">
        <v>145.6</v>
      </c>
      <c r="DI199" s="134">
        <v>144.69999999999999</v>
      </c>
      <c r="DJ199" s="134">
        <v>143.69999999999999</v>
      </c>
      <c r="DK199" s="134">
        <v>143.9</v>
      </c>
      <c r="DL199" s="134">
        <v>146.9</v>
      </c>
      <c r="DM199" s="134">
        <v>150.80000000000001</v>
      </c>
      <c r="DN199" s="134">
        <v>153.1</v>
      </c>
      <c r="DO199" s="134">
        <v>154.19999999999999</v>
      </c>
      <c r="DP199" s="134">
        <v>154.30000000000001</v>
      </c>
      <c r="DQ199" s="134">
        <v>155</v>
      </c>
      <c r="DR199" s="134">
        <v>155.6</v>
      </c>
      <c r="DS199" s="134">
        <v>160.19999999999999</v>
      </c>
      <c r="DT199" s="134">
        <v>160.1</v>
      </c>
      <c r="DU199" s="134">
        <v>164.2</v>
      </c>
      <c r="DV199" s="134">
        <v>163.30000000000001</v>
      </c>
      <c r="DW199" s="134">
        <v>169.6</v>
      </c>
      <c r="DX199" s="134">
        <v>178.5</v>
      </c>
      <c r="DY199" s="134">
        <v>180.6</v>
      </c>
      <c r="DZ199" s="134">
        <v>182.4</v>
      </c>
      <c r="EA199" s="135">
        <v>188.2</v>
      </c>
      <c r="EB199" s="136">
        <v>191.5</v>
      </c>
      <c r="EC199" s="136">
        <v>195.5</v>
      </c>
      <c r="ED199" s="134">
        <v>189.8</v>
      </c>
      <c r="EE199" s="134">
        <v>182</v>
      </c>
      <c r="EF199" s="137">
        <v>177.2</v>
      </c>
      <c r="EG199" s="137">
        <v>176.2</v>
      </c>
      <c r="EH199" s="137">
        <v>178.1</v>
      </c>
      <c r="EI199" s="137">
        <v>179.6</v>
      </c>
      <c r="EJ199" s="136">
        <v>183.2</v>
      </c>
      <c r="EK199" s="136">
        <v>185.6</v>
      </c>
      <c r="EL199" s="147">
        <v>189.5</v>
      </c>
      <c r="EM199" s="147">
        <v>190.7</v>
      </c>
      <c r="EN199" s="147">
        <v>189.3</v>
      </c>
    </row>
    <row r="200" spans="1:144" ht="15" x14ac:dyDescent="0.25">
      <c r="A200" s="132" t="s">
        <v>1829</v>
      </c>
      <c r="B200" s="132" t="s">
        <v>1830</v>
      </c>
      <c r="C200" s="133">
        <v>3.9699999999999999E-2</v>
      </c>
      <c r="D200" s="134">
        <v>111.6</v>
      </c>
      <c r="E200" s="134">
        <v>110.6</v>
      </c>
      <c r="F200" s="134">
        <v>107.4</v>
      </c>
      <c r="G200" s="134">
        <v>107.1</v>
      </c>
      <c r="H200" s="134">
        <v>112.7</v>
      </c>
      <c r="I200" s="134">
        <v>117.6</v>
      </c>
      <c r="J200" s="134">
        <v>120</v>
      </c>
      <c r="K200" s="134">
        <v>127.4</v>
      </c>
      <c r="L200" s="134">
        <v>129.6</v>
      </c>
      <c r="M200" s="134">
        <v>130.1</v>
      </c>
      <c r="N200" s="134">
        <v>130</v>
      </c>
      <c r="O200" s="134">
        <v>128.6</v>
      </c>
      <c r="P200" s="134">
        <v>128</v>
      </c>
      <c r="Q200" s="134">
        <v>127.5</v>
      </c>
      <c r="R200" s="134">
        <v>125.8</v>
      </c>
      <c r="S200" s="134">
        <v>118.2</v>
      </c>
      <c r="T200" s="134">
        <v>121.1</v>
      </c>
      <c r="U200" s="134">
        <v>123.5</v>
      </c>
      <c r="V200" s="134">
        <v>128.1</v>
      </c>
      <c r="W200" s="134">
        <v>136.1</v>
      </c>
      <c r="X200" s="134">
        <v>137.69999999999999</v>
      </c>
      <c r="Y200" s="134">
        <v>138.9</v>
      </c>
      <c r="Z200" s="134">
        <v>138.6</v>
      </c>
      <c r="AA200" s="134">
        <v>138.4</v>
      </c>
      <c r="AB200" s="134">
        <v>137.4</v>
      </c>
      <c r="AC200" s="134">
        <v>138</v>
      </c>
      <c r="AD200" s="134">
        <v>132.5</v>
      </c>
      <c r="AE200" s="134">
        <v>126.5</v>
      </c>
      <c r="AF200" s="134">
        <v>127.2</v>
      </c>
      <c r="AG200" s="134">
        <v>130.9</v>
      </c>
      <c r="AH200" s="134">
        <v>135.1</v>
      </c>
      <c r="AI200" s="134">
        <v>138.80000000000001</v>
      </c>
      <c r="AJ200" s="134">
        <v>141.30000000000001</v>
      </c>
      <c r="AK200" s="134">
        <v>146.19999999999999</v>
      </c>
      <c r="AL200" s="134">
        <v>145.30000000000001</v>
      </c>
      <c r="AM200" s="134">
        <v>144.30000000000001</v>
      </c>
      <c r="AN200" s="134">
        <v>142.19999999999999</v>
      </c>
      <c r="AO200" s="134">
        <v>138.1</v>
      </c>
      <c r="AP200" s="134">
        <v>132.5</v>
      </c>
      <c r="AQ200" s="134">
        <v>128.19999999999999</v>
      </c>
      <c r="AR200" s="134">
        <v>131.19999999999999</v>
      </c>
      <c r="AS200" s="134">
        <v>135.4</v>
      </c>
      <c r="AT200" s="134">
        <v>139</v>
      </c>
      <c r="AU200" s="134">
        <v>142</v>
      </c>
      <c r="AV200" s="134">
        <v>144.69999999999999</v>
      </c>
      <c r="AW200" s="134">
        <v>148.30000000000001</v>
      </c>
      <c r="AX200" s="134">
        <v>149.9</v>
      </c>
      <c r="AY200" s="134">
        <v>150.5</v>
      </c>
      <c r="AZ200" s="134">
        <v>151.19999999999999</v>
      </c>
      <c r="BA200" s="134">
        <v>154</v>
      </c>
      <c r="BB200" s="134">
        <v>150.6</v>
      </c>
      <c r="BC200" s="134">
        <v>147.80000000000001</v>
      </c>
      <c r="BD200" s="134">
        <v>151.5</v>
      </c>
      <c r="BE200" s="134">
        <v>152.80000000000001</v>
      </c>
      <c r="BF200" s="134">
        <v>154.5</v>
      </c>
      <c r="BG200" s="134">
        <v>164.9</v>
      </c>
      <c r="BH200" s="134">
        <v>169.5</v>
      </c>
      <c r="BI200" s="134">
        <v>166.4</v>
      </c>
      <c r="BJ200" s="134">
        <v>162.69999999999999</v>
      </c>
      <c r="BK200" s="134">
        <v>158.80000000000001</v>
      </c>
      <c r="BL200" s="134">
        <v>157.19999999999999</v>
      </c>
      <c r="BM200" s="134">
        <v>154.19999999999999</v>
      </c>
      <c r="BN200" s="134">
        <v>150.30000000000001</v>
      </c>
      <c r="BO200" s="134">
        <v>148.30000000000001</v>
      </c>
      <c r="BP200" s="134">
        <v>148.80000000000001</v>
      </c>
      <c r="BQ200" s="134">
        <v>147.30000000000001</v>
      </c>
      <c r="BR200" s="134">
        <v>147.5</v>
      </c>
      <c r="BS200" s="134">
        <v>149.9</v>
      </c>
      <c r="BT200" s="134">
        <v>153.30000000000001</v>
      </c>
      <c r="BU200" s="134">
        <v>160.30000000000001</v>
      </c>
      <c r="BV200" s="134">
        <v>160.6</v>
      </c>
      <c r="BW200" s="134">
        <v>160.69999999999999</v>
      </c>
      <c r="BX200" s="134">
        <v>159.4</v>
      </c>
      <c r="BY200" s="134">
        <v>158.4</v>
      </c>
      <c r="BZ200" s="134">
        <v>153.4</v>
      </c>
      <c r="CA200" s="134">
        <v>153.4</v>
      </c>
      <c r="CB200" s="134">
        <v>154.1</v>
      </c>
      <c r="CC200" s="134">
        <v>154.30000000000001</v>
      </c>
      <c r="CD200" s="134">
        <v>153.4</v>
      </c>
      <c r="CE200" s="134">
        <v>160.69999999999999</v>
      </c>
      <c r="CF200" s="134">
        <v>169.6</v>
      </c>
      <c r="CG200" s="134">
        <v>174.1</v>
      </c>
      <c r="CH200" s="134">
        <v>176.8</v>
      </c>
      <c r="CI200" s="134">
        <v>177.7</v>
      </c>
      <c r="CJ200" s="134">
        <v>175.3</v>
      </c>
      <c r="CK200" s="134">
        <v>177</v>
      </c>
      <c r="CL200" s="134">
        <v>176.5</v>
      </c>
      <c r="CM200" s="134">
        <v>177.2</v>
      </c>
      <c r="CN200" s="134">
        <v>176.9</v>
      </c>
      <c r="CO200" s="134">
        <v>175.5</v>
      </c>
      <c r="CP200" s="134">
        <v>177.9</v>
      </c>
      <c r="CQ200" s="134">
        <v>180.2</v>
      </c>
      <c r="CR200" s="134">
        <v>186</v>
      </c>
      <c r="CS200" s="134">
        <v>194.1</v>
      </c>
      <c r="CT200" s="134">
        <v>192.9</v>
      </c>
      <c r="CU200" s="134">
        <v>192.7</v>
      </c>
      <c r="CV200" s="134">
        <v>200.2</v>
      </c>
      <c r="CW200" s="134">
        <v>183.1</v>
      </c>
      <c r="CX200" s="134">
        <v>173</v>
      </c>
      <c r="CY200" s="134">
        <v>164</v>
      </c>
      <c r="CZ200" s="134">
        <v>157.6</v>
      </c>
      <c r="DA200" s="134">
        <v>152.30000000000001</v>
      </c>
      <c r="DB200" s="134">
        <v>158.9</v>
      </c>
      <c r="DC200" s="134">
        <v>164.8</v>
      </c>
      <c r="DD200" s="134">
        <v>163.80000000000001</v>
      </c>
      <c r="DE200" s="134">
        <v>169.5</v>
      </c>
      <c r="DF200" s="134">
        <v>170.5</v>
      </c>
      <c r="DG200" s="134">
        <v>168.1</v>
      </c>
      <c r="DH200" s="134">
        <v>175.4</v>
      </c>
      <c r="DI200" s="134">
        <v>182.1</v>
      </c>
      <c r="DJ200" s="134">
        <v>172.8</v>
      </c>
      <c r="DK200" s="134">
        <v>160.1</v>
      </c>
      <c r="DL200" s="134">
        <v>162.19999999999999</v>
      </c>
      <c r="DM200" s="134">
        <v>166.1</v>
      </c>
      <c r="DN200" s="134">
        <v>172.5</v>
      </c>
      <c r="DO200" s="134">
        <v>180.2</v>
      </c>
      <c r="DP200" s="134">
        <v>182.5</v>
      </c>
      <c r="DQ200" s="134">
        <v>186.1</v>
      </c>
      <c r="DR200" s="134">
        <v>190.6</v>
      </c>
      <c r="DS200" s="134">
        <v>193.9</v>
      </c>
      <c r="DT200" s="134">
        <v>194.9</v>
      </c>
      <c r="DU200" s="134">
        <v>191.7</v>
      </c>
      <c r="DV200" s="134">
        <v>185.4</v>
      </c>
      <c r="DW200" s="134">
        <v>186.6</v>
      </c>
      <c r="DX200" s="134">
        <v>193.1</v>
      </c>
      <c r="DY200" s="134">
        <v>192.9</v>
      </c>
      <c r="DZ200" s="134">
        <v>199.5</v>
      </c>
      <c r="EA200" s="135">
        <v>211.6</v>
      </c>
      <c r="EB200" s="136">
        <v>217.3</v>
      </c>
      <c r="EC200" s="136">
        <v>229.4</v>
      </c>
      <c r="ED200" s="134">
        <v>219.7</v>
      </c>
      <c r="EE200" s="134">
        <v>215.8</v>
      </c>
      <c r="EF200" s="137">
        <v>216.7</v>
      </c>
      <c r="EG200" s="137">
        <v>218.1</v>
      </c>
      <c r="EH200" s="137">
        <v>211.9</v>
      </c>
      <c r="EI200" s="137">
        <v>207.8</v>
      </c>
      <c r="EJ200" s="136">
        <v>205.1</v>
      </c>
      <c r="EK200" s="136">
        <v>204.7</v>
      </c>
      <c r="EL200" s="147">
        <v>213.7</v>
      </c>
      <c r="EM200" s="147">
        <v>218.3</v>
      </c>
      <c r="EN200" s="147">
        <v>221.1</v>
      </c>
    </row>
    <row r="201" spans="1:144" ht="15" x14ac:dyDescent="0.25">
      <c r="A201" s="132" t="s">
        <v>1831</v>
      </c>
      <c r="B201" s="132" t="s">
        <v>1832</v>
      </c>
      <c r="C201" s="133">
        <v>2.4729999999999999E-2</v>
      </c>
      <c r="D201" s="134">
        <v>100.9</v>
      </c>
      <c r="E201" s="134">
        <v>101.7</v>
      </c>
      <c r="F201" s="134">
        <v>101.6</v>
      </c>
      <c r="G201" s="134">
        <v>106</v>
      </c>
      <c r="H201" s="134">
        <v>112.7</v>
      </c>
      <c r="I201" s="134">
        <v>116.5</v>
      </c>
      <c r="J201" s="134">
        <v>120.1</v>
      </c>
      <c r="K201" s="134">
        <v>123</v>
      </c>
      <c r="L201" s="134">
        <v>123</v>
      </c>
      <c r="M201" s="134">
        <v>122.1</v>
      </c>
      <c r="N201" s="134">
        <v>122.3</v>
      </c>
      <c r="O201" s="134">
        <v>123.8</v>
      </c>
      <c r="P201" s="134">
        <v>122.5</v>
      </c>
      <c r="Q201" s="134">
        <v>121.1</v>
      </c>
      <c r="R201" s="134">
        <v>126.2</v>
      </c>
      <c r="S201" s="134">
        <v>127</v>
      </c>
      <c r="T201" s="134">
        <v>129.5</v>
      </c>
      <c r="U201" s="134">
        <v>128.30000000000001</v>
      </c>
      <c r="V201" s="134">
        <v>130.30000000000001</v>
      </c>
      <c r="W201" s="134">
        <v>133.4</v>
      </c>
      <c r="X201" s="134">
        <v>130.9</v>
      </c>
      <c r="Y201" s="134">
        <v>133.69999999999999</v>
      </c>
      <c r="Z201" s="134">
        <v>130.5</v>
      </c>
      <c r="AA201" s="134">
        <v>130.19999999999999</v>
      </c>
      <c r="AB201" s="134">
        <v>130.1</v>
      </c>
      <c r="AC201" s="134">
        <v>129.4</v>
      </c>
      <c r="AD201" s="134">
        <v>127.9</v>
      </c>
      <c r="AE201" s="134">
        <v>130.6</v>
      </c>
      <c r="AF201" s="134">
        <v>131.1</v>
      </c>
      <c r="AG201" s="134">
        <v>132.80000000000001</v>
      </c>
      <c r="AH201" s="134">
        <v>133</v>
      </c>
      <c r="AI201" s="134">
        <v>132.6</v>
      </c>
      <c r="AJ201" s="134">
        <v>131.6</v>
      </c>
      <c r="AK201" s="134">
        <v>133.4</v>
      </c>
      <c r="AL201" s="134">
        <v>132.1</v>
      </c>
      <c r="AM201" s="134">
        <v>130.80000000000001</v>
      </c>
      <c r="AN201" s="134">
        <v>127.8</v>
      </c>
      <c r="AO201" s="134">
        <v>125.8</v>
      </c>
      <c r="AP201" s="134">
        <v>128.6</v>
      </c>
      <c r="AQ201" s="134">
        <v>130.6</v>
      </c>
      <c r="AR201" s="134">
        <v>130</v>
      </c>
      <c r="AS201" s="134">
        <v>133.1</v>
      </c>
      <c r="AT201" s="134">
        <v>138.6</v>
      </c>
      <c r="AU201" s="134">
        <v>138.19999999999999</v>
      </c>
      <c r="AV201" s="134">
        <v>133.4</v>
      </c>
      <c r="AW201" s="134">
        <v>133.5</v>
      </c>
      <c r="AX201" s="134">
        <v>132.1</v>
      </c>
      <c r="AY201" s="134">
        <v>131</v>
      </c>
      <c r="AZ201" s="134">
        <v>130.5</v>
      </c>
      <c r="BA201" s="134">
        <v>132.1</v>
      </c>
      <c r="BB201" s="134">
        <v>137.4</v>
      </c>
      <c r="BC201" s="134">
        <v>138.4</v>
      </c>
      <c r="BD201" s="134">
        <v>140.1</v>
      </c>
      <c r="BE201" s="134">
        <v>141.9</v>
      </c>
      <c r="BF201" s="134">
        <v>144.69999999999999</v>
      </c>
      <c r="BG201" s="134">
        <v>149.5</v>
      </c>
      <c r="BH201" s="134">
        <v>148.80000000000001</v>
      </c>
      <c r="BI201" s="134">
        <v>148</v>
      </c>
      <c r="BJ201" s="134">
        <v>146.9</v>
      </c>
      <c r="BK201" s="134">
        <v>143.6</v>
      </c>
      <c r="BL201" s="134">
        <v>141</v>
      </c>
      <c r="BM201" s="134">
        <v>138.9</v>
      </c>
      <c r="BN201" s="134">
        <v>137.1</v>
      </c>
      <c r="BO201" s="134">
        <v>138.30000000000001</v>
      </c>
      <c r="BP201" s="134">
        <v>139.4</v>
      </c>
      <c r="BQ201" s="134">
        <v>139.1</v>
      </c>
      <c r="BR201" s="134">
        <v>140.19999999999999</v>
      </c>
      <c r="BS201" s="134">
        <v>139</v>
      </c>
      <c r="BT201" s="134">
        <v>137.30000000000001</v>
      </c>
      <c r="BU201" s="134">
        <v>138</v>
      </c>
      <c r="BV201" s="134">
        <v>138.30000000000001</v>
      </c>
      <c r="BW201" s="134">
        <v>137</v>
      </c>
      <c r="BX201" s="134">
        <v>135</v>
      </c>
      <c r="BY201" s="134">
        <v>135.1</v>
      </c>
      <c r="BZ201" s="134">
        <v>136.5</v>
      </c>
      <c r="CA201" s="134">
        <v>140.19999999999999</v>
      </c>
      <c r="CB201" s="134">
        <v>148.1</v>
      </c>
      <c r="CC201" s="134">
        <v>151.30000000000001</v>
      </c>
      <c r="CD201" s="134">
        <v>153.30000000000001</v>
      </c>
      <c r="CE201" s="134">
        <v>153.4</v>
      </c>
      <c r="CF201" s="134">
        <v>152.69999999999999</v>
      </c>
      <c r="CG201" s="134">
        <v>153.30000000000001</v>
      </c>
      <c r="CH201" s="134">
        <v>152.30000000000001</v>
      </c>
      <c r="CI201" s="134">
        <v>150.9</v>
      </c>
      <c r="CJ201" s="134">
        <v>147.9</v>
      </c>
      <c r="CK201" s="134">
        <v>146.1</v>
      </c>
      <c r="CL201" s="134">
        <v>148.1</v>
      </c>
      <c r="CM201" s="134">
        <v>150.5</v>
      </c>
      <c r="CN201" s="134">
        <v>153.80000000000001</v>
      </c>
      <c r="CO201" s="134">
        <v>155.30000000000001</v>
      </c>
      <c r="CP201" s="134">
        <v>156.19999999999999</v>
      </c>
      <c r="CQ201" s="134">
        <v>156.6</v>
      </c>
      <c r="CR201" s="134">
        <v>156.1</v>
      </c>
      <c r="CS201" s="134">
        <v>157.4</v>
      </c>
      <c r="CT201" s="134">
        <v>154.80000000000001</v>
      </c>
      <c r="CU201" s="134">
        <v>155</v>
      </c>
      <c r="CV201" s="134">
        <v>159.30000000000001</v>
      </c>
      <c r="CW201" s="134">
        <v>158.1</v>
      </c>
      <c r="CX201" s="134">
        <v>151.6</v>
      </c>
      <c r="CY201" s="134">
        <v>150.9</v>
      </c>
      <c r="CZ201" s="134">
        <v>149.30000000000001</v>
      </c>
      <c r="DA201" s="134">
        <v>147</v>
      </c>
      <c r="DB201" s="134">
        <v>144.30000000000001</v>
      </c>
      <c r="DC201" s="134">
        <v>144.4</v>
      </c>
      <c r="DD201" s="134">
        <v>142.19999999999999</v>
      </c>
      <c r="DE201" s="134">
        <v>142.6</v>
      </c>
      <c r="DF201" s="134">
        <v>143.4</v>
      </c>
      <c r="DG201" s="134">
        <v>143.9</v>
      </c>
      <c r="DH201" s="134">
        <v>144</v>
      </c>
      <c r="DI201" s="134">
        <v>144.5</v>
      </c>
      <c r="DJ201" s="134">
        <v>143.19999999999999</v>
      </c>
      <c r="DK201" s="134">
        <v>141.9</v>
      </c>
      <c r="DL201" s="134">
        <v>143.4</v>
      </c>
      <c r="DM201" s="134">
        <v>146.80000000000001</v>
      </c>
      <c r="DN201" s="134">
        <v>149.4</v>
      </c>
      <c r="DO201" s="134">
        <v>150.19999999999999</v>
      </c>
      <c r="DP201" s="134">
        <v>149.80000000000001</v>
      </c>
      <c r="DQ201" s="134">
        <v>150.30000000000001</v>
      </c>
      <c r="DR201" s="134">
        <v>152</v>
      </c>
      <c r="DS201" s="134">
        <v>155</v>
      </c>
      <c r="DT201" s="134">
        <v>159.9</v>
      </c>
      <c r="DU201" s="134">
        <v>159.69999999999999</v>
      </c>
      <c r="DV201" s="134">
        <v>160.30000000000001</v>
      </c>
      <c r="DW201" s="134">
        <v>165.9</v>
      </c>
      <c r="DX201" s="134">
        <v>174.1</v>
      </c>
      <c r="DY201" s="134">
        <v>175.6</v>
      </c>
      <c r="DZ201" s="134">
        <v>176.9</v>
      </c>
      <c r="EA201" s="135">
        <v>179.4</v>
      </c>
      <c r="EB201" s="136">
        <v>181.8</v>
      </c>
      <c r="EC201" s="136">
        <v>187.1</v>
      </c>
      <c r="ED201" s="134">
        <v>183</v>
      </c>
      <c r="EE201" s="134">
        <v>174.9</v>
      </c>
      <c r="EF201" s="137">
        <v>170.1</v>
      </c>
      <c r="EG201" s="137">
        <v>166.6</v>
      </c>
      <c r="EH201" s="137">
        <v>169.1</v>
      </c>
      <c r="EI201" s="137">
        <v>172.9</v>
      </c>
      <c r="EJ201" s="136">
        <v>177.4</v>
      </c>
      <c r="EK201" s="136">
        <v>179.1</v>
      </c>
      <c r="EL201" s="147">
        <v>182.6</v>
      </c>
      <c r="EM201" s="147">
        <v>185.9</v>
      </c>
      <c r="EN201" s="147">
        <v>183.5</v>
      </c>
    </row>
    <row r="202" spans="1:144" ht="15" x14ac:dyDescent="0.25">
      <c r="A202" s="132" t="s">
        <v>1833</v>
      </c>
      <c r="B202" s="132" t="s">
        <v>1834</v>
      </c>
      <c r="C202" s="133">
        <v>7.4200000000000004E-3</v>
      </c>
      <c r="D202" s="134">
        <v>107.6</v>
      </c>
      <c r="E202" s="134">
        <v>122.6</v>
      </c>
      <c r="F202" s="134">
        <v>139</v>
      </c>
      <c r="G202" s="134">
        <v>136.6</v>
      </c>
      <c r="H202" s="134">
        <v>143.6</v>
      </c>
      <c r="I202" s="134">
        <v>147.4</v>
      </c>
      <c r="J202" s="134">
        <v>137</v>
      </c>
      <c r="K202" s="134">
        <v>132.9</v>
      </c>
      <c r="L202" s="134">
        <v>135</v>
      </c>
      <c r="M202" s="134">
        <v>138</v>
      </c>
      <c r="N202" s="134">
        <v>129.1</v>
      </c>
      <c r="O202" s="134">
        <v>130.69999999999999</v>
      </c>
      <c r="P202" s="134">
        <v>132</v>
      </c>
      <c r="Q202" s="134">
        <v>141.6</v>
      </c>
      <c r="R202" s="134">
        <v>146.80000000000001</v>
      </c>
      <c r="S202" s="134">
        <v>140.5</v>
      </c>
      <c r="T202" s="134">
        <v>141.1</v>
      </c>
      <c r="U202" s="134">
        <v>142.5</v>
      </c>
      <c r="V202" s="134">
        <v>136.5</v>
      </c>
      <c r="W202" s="134">
        <v>135.4</v>
      </c>
      <c r="X202" s="134">
        <v>140.69999999999999</v>
      </c>
      <c r="Y202" s="134">
        <v>138.1</v>
      </c>
      <c r="Z202" s="134">
        <v>138.4</v>
      </c>
      <c r="AA202" s="134">
        <v>144</v>
      </c>
      <c r="AB202" s="134">
        <v>146.6</v>
      </c>
      <c r="AC202" s="134">
        <v>149.6</v>
      </c>
      <c r="AD202" s="134">
        <v>152.5</v>
      </c>
      <c r="AE202" s="134">
        <v>151.9</v>
      </c>
      <c r="AF202" s="134">
        <v>147.1</v>
      </c>
      <c r="AG202" s="134">
        <v>145.1</v>
      </c>
      <c r="AH202" s="134">
        <v>145.69999999999999</v>
      </c>
      <c r="AI202" s="134">
        <v>146</v>
      </c>
      <c r="AJ202" s="134">
        <v>138.6</v>
      </c>
      <c r="AK202" s="134">
        <v>139.4</v>
      </c>
      <c r="AL202" s="134">
        <v>153.30000000000001</v>
      </c>
      <c r="AM202" s="134">
        <v>139.5</v>
      </c>
      <c r="AN202" s="134">
        <v>145.30000000000001</v>
      </c>
      <c r="AO202" s="134">
        <v>165.9</v>
      </c>
      <c r="AP202" s="134">
        <v>168.2</v>
      </c>
      <c r="AQ202" s="134">
        <v>167.9</v>
      </c>
      <c r="AR202" s="134">
        <v>171.1</v>
      </c>
      <c r="AS202" s="134">
        <v>169.4</v>
      </c>
      <c r="AT202" s="134">
        <v>158.30000000000001</v>
      </c>
      <c r="AU202" s="134">
        <v>157.5</v>
      </c>
      <c r="AV202" s="134">
        <v>155.9</v>
      </c>
      <c r="AW202" s="134">
        <v>157.5</v>
      </c>
      <c r="AX202" s="134">
        <v>165.2</v>
      </c>
      <c r="AY202" s="134">
        <v>167.3</v>
      </c>
      <c r="AZ202" s="134">
        <v>178.3</v>
      </c>
      <c r="BA202" s="134">
        <v>176.9</v>
      </c>
      <c r="BB202" s="134">
        <v>190.7</v>
      </c>
      <c r="BC202" s="134">
        <v>185</v>
      </c>
      <c r="BD202" s="134">
        <v>177.8</v>
      </c>
      <c r="BE202" s="134">
        <v>198.5</v>
      </c>
      <c r="BF202" s="134">
        <v>183.1</v>
      </c>
      <c r="BG202" s="134">
        <v>179.5</v>
      </c>
      <c r="BH202" s="134">
        <v>175.9</v>
      </c>
      <c r="BI202" s="134">
        <v>167.7</v>
      </c>
      <c r="BJ202" s="134">
        <v>158</v>
      </c>
      <c r="BK202" s="134">
        <v>164.2</v>
      </c>
      <c r="BL202" s="134">
        <v>162.1</v>
      </c>
      <c r="BM202" s="134">
        <v>162.4</v>
      </c>
      <c r="BN202" s="134">
        <v>173.2</v>
      </c>
      <c r="BO202" s="134">
        <v>170.3</v>
      </c>
      <c r="BP202" s="134">
        <v>174.8</v>
      </c>
      <c r="BQ202" s="134">
        <v>172.9</v>
      </c>
      <c r="BR202" s="134">
        <v>168.7</v>
      </c>
      <c r="BS202" s="134">
        <v>165.3</v>
      </c>
      <c r="BT202" s="134">
        <v>162.80000000000001</v>
      </c>
      <c r="BU202" s="134">
        <v>154.19999999999999</v>
      </c>
      <c r="BV202" s="134">
        <v>155.80000000000001</v>
      </c>
      <c r="BW202" s="134">
        <v>153</v>
      </c>
      <c r="BX202" s="134">
        <v>153.30000000000001</v>
      </c>
      <c r="BY202" s="134">
        <v>154.4</v>
      </c>
      <c r="BZ202" s="134">
        <v>162.19999999999999</v>
      </c>
      <c r="CA202" s="134">
        <v>173.5</v>
      </c>
      <c r="CB202" s="134">
        <v>167.9</v>
      </c>
      <c r="CC202" s="134">
        <v>168.2</v>
      </c>
      <c r="CD202" s="134">
        <v>170.7</v>
      </c>
      <c r="CE202" s="134">
        <v>175.3</v>
      </c>
      <c r="CF202" s="134">
        <v>174.5</v>
      </c>
      <c r="CG202" s="134">
        <v>169.2</v>
      </c>
      <c r="CH202" s="134">
        <v>166.5</v>
      </c>
      <c r="CI202" s="134">
        <v>180.3</v>
      </c>
      <c r="CJ202" s="134">
        <v>179.4</v>
      </c>
      <c r="CK202" s="134">
        <v>176</v>
      </c>
      <c r="CL202" s="134">
        <v>186.1</v>
      </c>
      <c r="CM202" s="134">
        <v>191.6</v>
      </c>
      <c r="CN202" s="134">
        <v>191.9</v>
      </c>
      <c r="CO202" s="134">
        <v>192</v>
      </c>
      <c r="CP202" s="134">
        <v>193.3</v>
      </c>
      <c r="CQ202" s="134">
        <v>192.3</v>
      </c>
      <c r="CR202" s="134">
        <v>193.4</v>
      </c>
      <c r="CS202" s="134">
        <v>192</v>
      </c>
      <c r="CT202" s="134">
        <v>186.6</v>
      </c>
      <c r="CU202" s="134">
        <v>186</v>
      </c>
      <c r="CV202" s="134">
        <v>195</v>
      </c>
      <c r="CW202" s="134">
        <v>195.7</v>
      </c>
      <c r="CX202" s="134">
        <v>195.9</v>
      </c>
      <c r="CY202" s="134">
        <v>195.9</v>
      </c>
      <c r="CZ202" s="134">
        <v>201.8</v>
      </c>
      <c r="DA202" s="134">
        <v>218.1</v>
      </c>
      <c r="DB202" s="134">
        <v>220.2</v>
      </c>
      <c r="DC202" s="134">
        <v>213.3</v>
      </c>
      <c r="DD202" s="134">
        <v>211.5</v>
      </c>
      <c r="DE202" s="134">
        <v>209.2</v>
      </c>
      <c r="DF202" s="134">
        <v>216.4</v>
      </c>
      <c r="DG202" s="134">
        <v>219.2</v>
      </c>
      <c r="DH202" s="134">
        <v>208.8</v>
      </c>
      <c r="DI202" s="134">
        <v>223.2</v>
      </c>
      <c r="DJ202" s="134">
        <v>228.3</v>
      </c>
      <c r="DK202" s="134">
        <v>238.1</v>
      </c>
      <c r="DL202" s="134">
        <v>241.7</v>
      </c>
      <c r="DM202" s="134">
        <v>254.7</v>
      </c>
      <c r="DN202" s="134">
        <v>247.1</v>
      </c>
      <c r="DO202" s="134">
        <v>250.3</v>
      </c>
      <c r="DP202" s="134">
        <v>234.8</v>
      </c>
      <c r="DQ202" s="134">
        <v>243.9</v>
      </c>
      <c r="DR202" s="134">
        <v>245.4</v>
      </c>
      <c r="DS202" s="134">
        <v>239.8</v>
      </c>
      <c r="DT202" s="134">
        <v>245.5</v>
      </c>
      <c r="DU202" s="134">
        <v>238</v>
      </c>
      <c r="DV202" s="134">
        <v>236.9</v>
      </c>
      <c r="DW202" s="134">
        <v>247.3</v>
      </c>
      <c r="DX202" s="134">
        <v>237.7</v>
      </c>
      <c r="DY202" s="134">
        <v>242</v>
      </c>
      <c r="DZ202" s="134">
        <v>244.4</v>
      </c>
      <c r="EA202" s="135">
        <v>240.9</v>
      </c>
      <c r="EB202" s="136">
        <v>243</v>
      </c>
      <c r="EC202" s="136">
        <v>247.6</v>
      </c>
      <c r="ED202" s="134">
        <v>247.8</v>
      </c>
      <c r="EE202" s="134">
        <v>252.1</v>
      </c>
      <c r="EF202" s="137">
        <v>251.1</v>
      </c>
      <c r="EG202" s="137">
        <v>250.9</v>
      </c>
      <c r="EH202" s="137">
        <v>252.4</v>
      </c>
      <c r="EI202" s="137">
        <v>249.9</v>
      </c>
      <c r="EJ202" s="136">
        <v>251.5</v>
      </c>
      <c r="EK202" s="136">
        <v>256.2</v>
      </c>
      <c r="EL202" s="147">
        <v>259.3</v>
      </c>
      <c r="EM202" s="147">
        <v>259.60000000000002</v>
      </c>
      <c r="EN202" s="147">
        <v>262.3</v>
      </c>
    </row>
    <row r="203" spans="1:144" ht="15" x14ac:dyDescent="0.25">
      <c r="A203" s="132" t="s">
        <v>1835</v>
      </c>
      <c r="B203" s="132" t="s">
        <v>1836</v>
      </c>
      <c r="C203" s="133">
        <v>9.5899999999999999E-2</v>
      </c>
      <c r="D203" s="134">
        <v>113.2</v>
      </c>
      <c r="E203" s="134">
        <v>119.7</v>
      </c>
      <c r="F203" s="134">
        <v>125.2</v>
      </c>
      <c r="G203" s="134">
        <v>133.19999999999999</v>
      </c>
      <c r="H203" s="134">
        <v>140.5</v>
      </c>
      <c r="I203" s="134">
        <v>139.1</v>
      </c>
      <c r="J203" s="134">
        <v>136.4</v>
      </c>
      <c r="K203" s="134">
        <v>136.5</v>
      </c>
      <c r="L203" s="134">
        <v>131</v>
      </c>
      <c r="M203" s="134">
        <v>125.5</v>
      </c>
      <c r="N203" s="134">
        <v>119.7</v>
      </c>
      <c r="O203" s="134">
        <v>114.4</v>
      </c>
      <c r="P203" s="134">
        <v>112.1</v>
      </c>
      <c r="Q203" s="134">
        <v>110.2</v>
      </c>
      <c r="R203" s="134">
        <v>107.6</v>
      </c>
      <c r="S203" s="134">
        <v>105.2</v>
      </c>
      <c r="T203" s="134">
        <v>103.8</v>
      </c>
      <c r="U203" s="134">
        <v>106.9</v>
      </c>
      <c r="V203" s="134">
        <v>103.9</v>
      </c>
      <c r="W203" s="134">
        <v>102.2</v>
      </c>
      <c r="X203" s="134">
        <v>98.7</v>
      </c>
      <c r="Y203" s="134">
        <v>96.5</v>
      </c>
      <c r="Z203" s="134">
        <v>96.1</v>
      </c>
      <c r="AA203" s="134">
        <v>99.8</v>
      </c>
      <c r="AB203" s="134">
        <v>100.4</v>
      </c>
      <c r="AC203" s="134">
        <v>98</v>
      </c>
      <c r="AD203" s="134">
        <v>95.6</v>
      </c>
      <c r="AE203" s="134">
        <v>96.5</v>
      </c>
      <c r="AF203" s="134">
        <v>96.7</v>
      </c>
      <c r="AG203" s="134">
        <v>97.2</v>
      </c>
      <c r="AH203" s="134">
        <v>97.1</v>
      </c>
      <c r="AI203" s="134">
        <v>98</v>
      </c>
      <c r="AJ203" s="134">
        <v>99.3</v>
      </c>
      <c r="AK203" s="134">
        <v>107.3</v>
      </c>
      <c r="AL203" s="134">
        <v>109.1</v>
      </c>
      <c r="AM203" s="134">
        <v>110.1</v>
      </c>
      <c r="AN203" s="134">
        <v>119.9</v>
      </c>
      <c r="AO203" s="134">
        <v>133.4</v>
      </c>
      <c r="AP203" s="134">
        <v>137.4</v>
      </c>
      <c r="AQ203" s="134">
        <v>140.19999999999999</v>
      </c>
      <c r="AR203" s="134">
        <v>141.5</v>
      </c>
      <c r="AS203" s="134">
        <v>144.69999999999999</v>
      </c>
      <c r="AT203" s="134">
        <v>152.1</v>
      </c>
      <c r="AU203" s="134">
        <v>147.80000000000001</v>
      </c>
      <c r="AV203" s="134">
        <v>151.6</v>
      </c>
      <c r="AW203" s="134">
        <v>147.4</v>
      </c>
      <c r="AX203" s="134">
        <v>142.4</v>
      </c>
      <c r="AY203" s="134">
        <v>145.1</v>
      </c>
      <c r="AZ203" s="134">
        <v>159.19999999999999</v>
      </c>
      <c r="BA203" s="134">
        <v>171.6</v>
      </c>
      <c r="BB203" s="134">
        <v>188.7</v>
      </c>
      <c r="BC203" s="134">
        <v>219.8</v>
      </c>
      <c r="BD203" s="134">
        <v>217.9</v>
      </c>
      <c r="BE203" s="134">
        <v>220.7</v>
      </c>
      <c r="BF203" s="134">
        <v>248.6</v>
      </c>
      <c r="BG203" s="134">
        <v>255.8</v>
      </c>
      <c r="BH203" s="134">
        <v>244.7</v>
      </c>
      <c r="BI203" s="134">
        <v>208.1</v>
      </c>
      <c r="BJ203" s="134">
        <v>183.8</v>
      </c>
      <c r="BK203" s="134">
        <v>174</v>
      </c>
      <c r="BL203" s="134">
        <v>173.1</v>
      </c>
      <c r="BM203" s="134">
        <v>173.6</v>
      </c>
      <c r="BN203" s="134">
        <v>173.8</v>
      </c>
      <c r="BO203" s="134">
        <v>168</v>
      </c>
      <c r="BP203" s="134">
        <v>171.9</v>
      </c>
      <c r="BQ203" s="134">
        <v>182.4</v>
      </c>
      <c r="BR203" s="134">
        <v>177.4</v>
      </c>
      <c r="BS203" s="134">
        <v>165.1</v>
      </c>
      <c r="BT203" s="134">
        <v>154.30000000000001</v>
      </c>
      <c r="BU203" s="134">
        <v>141.69999999999999</v>
      </c>
      <c r="BV203" s="134">
        <v>136.5</v>
      </c>
      <c r="BW203" s="134">
        <v>131.9</v>
      </c>
      <c r="BX203" s="134">
        <v>130.4</v>
      </c>
      <c r="BY203" s="134">
        <v>126.3</v>
      </c>
      <c r="BZ203" s="134">
        <v>126.1</v>
      </c>
      <c r="CA203" s="134">
        <v>136.80000000000001</v>
      </c>
      <c r="CB203" s="134">
        <v>142.9</v>
      </c>
      <c r="CC203" s="134">
        <v>137.30000000000001</v>
      </c>
      <c r="CD203" s="134">
        <v>140.1</v>
      </c>
      <c r="CE203" s="134">
        <v>146.19999999999999</v>
      </c>
      <c r="CF203" s="134">
        <v>147.9</v>
      </c>
      <c r="CG203" s="134">
        <v>143.30000000000001</v>
      </c>
      <c r="CH203" s="134">
        <v>142.69999999999999</v>
      </c>
      <c r="CI203" s="134">
        <v>141.19999999999999</v>
      </c>
      <c r="CJ203" s="134">
        <v>144.19999999999999</v>
      </c>
      <c r="CK203" s="134">
        <v>147.30000000000001</v>
      </c>
      <c r="CL203" s="134">
        <v>148.30000000000001</v>
      </c>
      <c r="CM203" s="134">
        <v>145.9</v>
      </c>
      <c r="CN203" s="134">
        <v>146.4</v>
      </c>
      <c r="CO203" s="134">
        <v>144.30000000000001</v>
      </c>
      <c r="CP203" s="134">
        <v>145</v>
      </c>
      <c r="CQ203" s="134">
        <v>146.19999999999999</v>
      </c>
      <c r="CR203" s="134">
        <v>145.1</v>
      </c>
      <c r="CS203" s="134">
        <v>146.19999999999999</v>
      </c>
      <c r="CT203" s="134">
        <v>143</v>
      </c>
      <c r="CU203" s="134">
        <v>140.9</v>
      </c>
      <c r="CV203" s="134">
        <v>144.80000000000001</v>
      </c>
      <c r="CW203" s="134">
        <v>145.19999999999999</v>
      </c>
      <c r="CX203" s="134">
        <v>142.30000000000001</v>
      </c>
      <c r="CY203" s="134">
        <v>143.5</v>
      </c>
      <c r="CZ203" s="134">
        <v>147</v>
      </c>
      <c r="DA203" s="134">
        <v>158.4</v>
      </c>
      <c r="DB203" s="134">
        <v>163.30000000000001</v>
      </c>
      <c r="DC203" s="134">
        <v>164.1</v>
      </c>
      <c r="DD203" s="134">
        <v>159.80000000000001</v>
      </c>
      <c r="DE203" s="134">
        <v>154.5</v>
      </c>
      <c r="DF203" s="134">
        <v>154.80000000000001</v>
      </c>
      <c r="DG203" s="134">
        <v>158</v>
      </c>
      <c r="DH203" s="134">
        <v>161.5</v>
      </c>
      <c r="DI203" s="134">
        <v>167.6</v>
      </c>
      <c r="DJ203" s="134">
        <v>161.69999999999999</v>
      </c>
      <c r="DK203" s="134">
        <v>159.30000000000001</v>
      </c>
      <c r="DL203" s="134">
        <v>163.4</v>
      </c>
      <c r="DM203" s="134">
        <v>167.9</v>
      </c>
      <c r="DN203" s="134">
        <v>166.1</v>
      </c>
      <c r="DO203" s="134">
        <v>162.9</v>
      </c>
      <c r="DP203" s="134">
        <v>158.9</v>
      </c>
      <c r="DQ203" s="134">
        <v>158.80000000000001</v>
      </c>
      <c r="DR203" s="134">
        <v>158.5</v>
      </c>
      <c r="DS203" s="134">
        <v>159.1</v>
      </c>
      <c r="DT203" s="134">
        <v>159.9</v>
      </c>
      <c r="DU203" s="134">
        <v>158.30000000000001</v>
      </c>
      <c r="DV203" s="134">
        <v>157.30000000000001</v>
      </c>
      <c r="DW203" s="134">
        <v>157.4</v>
      </c>
      <c r="DX203" s="134">
        <v>159.19999999999999</v>
      </c>
      <c r="DY203" s="134">
        <v>158.19999999999999</v>
      </c>
      <c r="DZ203" s="134">
        <v>158.80000000000001</v>
      </c>
      <c r="EA203" s="135">
        <v>158.6</v>
      </c>
      <c r="EB203" s="136">
        <v>158.9</v>
      </c>
      <c r="EC203" s="136">
        <v>159</v>
      </c>
      <c r="ED203" s="134">
        <v>158.9</v>
      </c>
      <c r="EE203" s="134">
        <v>160.9</v>
      </c>
      <c r="EF203" s="137">
        <v>161.4</v>
      </c>
      <c r="EG203" s="137">
        <v>159.6</v>
      </c>
      <c r="EH203" s="137">
        <v>161.19999999999999</v>
      </c>
      <c r="EI203" s="137">
        <v>161.5</v>
      </c>
      <c r="EJ203" s="136">
        <v>168.3</v>
      </c>
      <c r="EK203" s="136">
        <v>182.5</v>
      </c>
      <c r="EL203" s="147">
        <v>184.7</v>
      </c>
      <c r="EM203" s="147">
        <v>184.9</v>
      </c>
      <c r="EN203" s="147">
        <v>183.4</v>
      </c>
    </row>
    <row r="204" spans="1:144" ht="15" x14ac:dyDescent="0.25">
      <c r="A204" s="132" t="s">
        <v>1837</v>
      </c>
      <c r="B204" s="132" t="s">
        <v>1838</v>
      </c>
      <c r="C204" s="133">
        <v>0.94347000000000003</v>
      </c>
      <c r="D204" s="134">
        <v>103.6</v>
      </c>
      <c r="E204" s="134">
        <v>104.9</v>
      </c>
      <c r="F204" s="134">
        <v>107.9</v>
      </c>
      <c r="G204" s="134">
        <v>108.9</v>
      </c>
      <c r="H204" s="134">
        <v>109.9</v>
      </c>
      <c r="I204" s="134">
        <v>111.4</v>
      </c>
      <c r="J204" s="134">
        <v>113.2</v>
      </c>
      <c r="K204" s="134">
        <v>113.8</v>
      </c>
      <c r="L204" s="134">
        <v>113.5</v>
      </c>
      <c r="M204" s="134">
        <v>116.5</v>
      </c>
      <c r="N204" s="134">
        <v>118.7</v>
      </c>
      <c r="O204" s="134">
        <v>121.7</v>
      </c>
      <c r="P204" s="134">
        <v>125.4</v>
      </c>
      <c r="Q204" s="134">
        <v>127.5</v>
      </c>
      <c r="R204" s="134">
        <v>128.5</v>
      </c>
      <c r="S204" s="134">
        <v>129.1</v>
      </c>
      <c r="T204" s="134">
        <v>128.9</v>
      </c>
      <c r="U204" s="134">
        <v>128.69999999999999</v>
      </c>
      <c r="V204" s="134">
        <v>127.8</v>
      </c>
      <c r="W204" s="134">
        <v>128.5</v>
      </c>
      <c r="X204" s="134">
        <v>124.8</v>
      </c>
      <c r="Y204" s="134">
        <v>125.6</v>
      </c>
      <c r="Z204" s="134">
        <v>127.9</v>
      </c>
      <c r="AA204" s="134">
        <v>127.8</v>
      </c>
      <c r="AB204" s="134">
        <v>130.69999999999999</v>
      </c>
      <c r="AC204" s="134">
        <v>130.80000000000001</v>
      </c>
      <c r="AD204" s="134">
        <v>129.5</v>
      </c>
      <c r="AE204" s="134">
        <v>131.9</v>
      </c>
      <c r="AF204" s="134">
        <v>133.80000000000001</v>
      </c>
      <c r="AG204" s="134">
        <v>133.5</v>
      </c>
      <c r="AH204" s="134">
        <v>133.69999999999999</v>
      </c>
      <c r="AI204" s="134">
        <v>132.19999999999999</v>
      </c>
      <c r="AJ204" s="134">
        <v>129.80000000000001</v>
      </c>
      <c r="AK204" s="134">
        <v>129.80000000000001</v>
      </c>
      <c r="AL204" s="134">
        <v>129.4</v>
      </c>
      <c r="AM204" s="134">
        <v>128.69999999999999</v>
      </c>
      <c r="AN204" s="134">
        <v>127.3</v>
      </c>
      <c r="AO204" s="134">
        <v>126.4</v>
      </c>
      <c r="AP204" s="134">
        <v>127.4</v>
      </c>
      <c r="AQ204" s="134">
        <v>127</v>
      </c>
      <c r="AR204" s="134">
        <v>128</v>
      </c>
      <c r="AS204" s="134">
        <v>128.9</v>
      </c>
      <c r="AT204" s="134">
        <v>129.80000000000001</v>
      </c>
      <c r="AU204" s="134">
        <v>130</v>
      </c>
      <c r="AV204" s="134">
        <v>131.30000000000001</v>
      </c>
      <c r="AW204" s="134">
        <v>130.1</v>
      </c>
      <c r="AX204" s="134">
        <v>131.19999999999999</v>
      </c>
      <c r="AY204" s="134">
        <v>132.5</v>
      </c>
      <c r="AZ204" s="134">
        <v>134.30000000000001</v>
      </c>
      <c r="BA204" s="134">
        <v>136.80000000000001</v>
      </c>
      <c r="BB204" s="134">
        <v>140.19999999999999</v>
      </c>
      <c r="BC204" s="134">
        <v>143.69999999999999</v>
      </c>
      <c r="BD204" s="134">
        <v>143.30000000000001</v>
      </c>
      <c r="BE204" s="134">
        <v>144.80000000000001</v>
      </c>
      <c r="BF204" s="134">
        <v>144.5</v>
      </c>
      <c r="BG204" s="134">
        <v>146.4</v>
      </c>
      <c r="BH204" s="134">
        <v>146.19999999999999</v>
      </c>
      <c r="BI204" s="134">
        <v>146.19999999999999</v>
      </c>
      <c r="BJ204" s="134">
        <v>147.9</v>
      </c>
      <c r="BK204" s="134">
        <v>147.19999999999999</v>
      </c>
      <c r="BL204" s="134">
        <v>147.69999999999999</v>
      </c>
      <c r="BM204" s="134">
        <v>148.30000000000001</v>
      </c>
      <c r="BN204" s="134">
        <v>148.9</v>
      </c>
      <c r="BO204" s="134">
        <v>150.19999999999999</v>
      </c>
      <c r="BP204" s="134">
        <v>152.4</v>
      </c>
      <c r="BQ204" s="134">
        <v>152.4</v>
      </c>
      <c r="BR204" s="134">
        <v>151.6</v>
      </c>
      <c r="BS204" s="134">
        <v>150.9</v>
      </c>
      <c r="BT204" s="134">
        <v>152</v>
      </c>
      <c r="BU204" s="134">
        <v>152.1</v>
      </c>
      <c r="BV204" s="134">
        <v>153.9</v>
      </c>
      <c r="BW204" s="134">
        <v>151.5</v>
      </c>
      <c r="BX204" s="134">
        <v>151.5</v>
      </c>
      <c r="BY204" s="134">
        <v>150.9</v>
      </c>
      <c r="BZ204" s="134">
        <v>150.5</v>
      </c>
      <c r="CA204" s="134">
        <v>148.5</v>
      </c>
      <c r="CB204" s="134">
        <v>149.4</v>
      </c>
      <c r="CC204" s="134">
        <v>149.9</v>
      </c>
      <c r="CD204" s="134">
        <v>150.30000000000001</v>
      </c>
      <c r="CE204" s="134">
        <v>149.30000000000001</v>
      </c>
      <c r="CF204" s="134">
        <v>149.4</v>
      </c>
      <c r="CG204" s="134">
        <v>150.69999999999999</v>
      </c>
      <c r="CH204" s="134">
        <v>150.6</v>
      </c>
      <c r="CI204" s="134">
        <v>151.1</v>
      </c>
      <c r="CJ204" s="134">
        <v>150.9</v>
      </c>
      <c r="CK204" s="134">
        <v>151.80000000000001</v>
      </c>
      <c r="CL204" s="134">
        <v>153.6</v>
      </c>
      <c r="CM204" s="134">
        <v>153.9</v>
      </c>
      <c r="CN204" s="134">
        <v>154.80000000000001</v>
      </c>
      <c r="CO204" s="134">
        <v>156.5</v>
      </c>
      <c r="CP204" s="134">
        <v>157.6</v>
      </c>
      <c r="CQ204" s="134">
        <v>156.5</v>
      </c>
      <c r="CR204" s="134">
        <v>155.19999999999999</v>
      </c>
      <c r="CS204" s="134">
        <v>154.69999999999999</v>
      </c>
      <c r="CT204" s="134">
        <v>154.5</v>
      </c>
      <c r="CU204" s="134">
        <v>155.5</v>
      </c>
      <c r="CV204" s="134">
        <v>156.30000000000001</v>
      </c>
      <c r="CW204" s="134">
        <v>157.6</v>
      </c>
      <c r="CX204" s="134">
        <v>157.4</v>
      </c>
      <c r="CY204" s="134">
        <v>155.6</v>
      </c>
      <c r="CZ204" s="134">
        <v>156.9</v>
      </c>
      <c r="DA204" s="134">
        <v>155.9</v>
      </c>
      <c r="DB204" s="134">
        <v>154</v>
      </c>
      <c r="DC204" s="134">
        <v>152.9</v>
      </c>
      <c r="DD204" s="134">
        <v>151.4</v>
      </c>
      <c r="DE204" s="134">
        <v>151.30000000000001</v>
      </c>
      <c r="DF204" s="134">
        <v>151.6</v>
      </c>
      <c r="DG204" s="134">
        <v>151.69999999999999</v>
      </c>
      <c r="DH204" s="134">
        <v>152</v>
      </c>
      <c r="DI204" s="134">
        <v>152.1</v>
      </c>
      <c r="DJ204" s="134">
        <v>153.9</v>
      </c>
      <c r="DK204" s="134">
        <v>151.4</v>
      </c>
      <c r="DL204" s="134">
        <v>151.5</v>
      </c>
      <c r="DM204" s="134">
        <v>152.30000000000001</v>
      </c>
      <c r="DN204" s="134">
        <v>152.1</v>
      </c>
      <c r="DO204" s="134">
        <v>153</v>
      </c>
      <c r="DP204" s="134">
        <v>152.69999999999999</v>
      </c>
      <c r="DQ204" s="134">
        <v>152.80000000000001</v>
      </c>
      <c r="DR204" s="134">
        <v>152.6</v>
      </c>
      <c r="DS204" s="134">
        <v>154.69999999999999</v>
      </c>
      <c r="DT204" s="134">
        <v>155</v>
      </c>
      <c r="DU204" s="134">
        <v>156</v>
      </c>
      <c r="DV204" s="134">
        <v>157.4</v>
      </c>
      <c r="DW204" s="134">
        <v>160.6</v>
      </c>
      <c r="DX204" s="134">
        <v>165.7</v>
      </c>
      <c r="DY204" s="134">
        <v>167.8</v>
      </c>
      <c r="DZ204" s="134">
        <v>167.7</v>
      </c>
      <c r="EA204" s="135">
        <v>169.6</v>
      </c>
      <c r="EB204" s="136">
        <v>170</v>
      </c>
      <c r="EC204" s="136">
        <v>171</v>
      </c>
      <c r="ED204" s="134">
        <v>170.2</v>
      </c>
      <c r="EE204" s="134">
        <v>174.1</v>
      </c>
      <c r="EF204" s="137">
        <v>172.6</v>
      </c>
      <c r="EG204" s="137">
        <v>172.5</v>
      </c>
      <c r="EH204" s="137">
        <v>174.8</v>
      </c>
      <c r="EI204" s="137">
        <v>176.5</v>
      </c>
      <c r="EJ204" s="136">
        <v>181</v>
      </c>
      <c r="EK204" s="136">
        <v>181.6</v>
      </c>
      <c r="EL204" s="147">
        <v>183.4</v>
      </c>
      <c r="EM204" s="147">
        <v>184.3</v>
      </c>
      <c r="EN204" s="147">
        <v>184.4</v>
      </c>
    </row>
    <row r="205" spans="1:144" ht="15" x14ac:dyDescent="0.25">
      <c r="A205" s="132" t="s">
        <v>1839</v>
      </c>
      <c r="B205" s="132" t="s">
        <v>1840</v>
      </c>
      <c r="C205" s="133">
        <v>0.4264</v>
      </c>
      <c r="D205" s="134">
        <v>105.3</v>
      </c>
      <c r="E205" s="134">
        <v>105.1</v>
      </c>
      <c r="F205" s="134">
        <v>105.5</v>
      </c>
      <c r="G205" s="134">
        <v>105.6</v>
      </c>
      <c r="H205" s="134">
        <v>105.6</v>
      </c>
      <c r="I205" s="134">
        <v>105.5</v>
      </c>
      <c r="J205" s="134">
        <v>105.1</v>
      </c>
      <c r="K205" s="134">
        <v>105.2</v>
      </c>
      <c r="L205" s="134">
        <v>104.5</v>
      </c>
      <c r="M205" s="134">
        <v>106.5</v>
      </c>
      <c r="N205" s="134">
        <v>106.5</v>
      </c>
      <c r="O205" s="134">
        <v>105.6</v>
      </c>
      <c r="P205" s="134">
        <v>118.9</v>
      </c>
      <c r="Q205" s="134">
        <v>119</v>
      </c>
      <c r="R205" s="134">
        <v>118.9</v>
      </c>
      <c r="S205" s="134">
        <v>118.9</v>
      </c>
      <c r="T205" s="134">
        <v>118.9</v>
      </c>
      <c r="U205" s="134">
        <v>118.9</v>
      </c>
      <c r="V205" s="134">
        <v>119</v>
      </c>
      <c r="W205" s="134">
        <v>121.1</v>
      </c>
      <c r="X205" s="134">
        <v>121.7</v>
      </c>
      <c r="Y205" s="134">
        <v>121</v>
      </c>
      <c r="Z205" s="134">
        <v>121</v>
      </c>
      <c r="AA205" s="134">
        <v>121</v>
      </c>
      <c r="AB205" s="134">
        <v>125.5</v>
      </c>
      <c r="AC205" s="134">
        <v>125.2</v>
      </c>
      <c r="AD205" s="134">
        <v>125.2</v>
      </c>
      <c r="AE205" s="134">
        <v>125.2</v>
      </c>
      <c r="AF205" s="134">
        <v>125.3</v>
      </c>
      <c r="AG205" s="134">
        <v>122.3</v>
      </c>
      <c r="AH205" s="134">
        <v>122.6</v>
      </c>
      <c r="AI205" s="134">
        <v>118.3</v>
      </c>
      <c r="AJ205" s="134">
        <v>117</v>
      </c>
      <c r="AK205" s="134">
        <v>116.7</v>
      </c>
      <c r="AL205" s="134">
        <v>116.7</v>
      </c>
      <c r="AM205" s="134">
        <v>110.9</v>
      </c>
      <c r="AN205" s="134">
        <v>105.7</v>
      </c>
      <c r="AO205" s="134">
        <v>103.7</v>
      </c>
      <c r="AP205" s="134">
        <v>104.1</v>
      </c>
      <c r="AQ205" s="134">
        <v>104.2</v>
      </c>
      <c r="AR205" s="134">
        <v>105</v>
      </c>
      <c r="AS205" s="134">
        <v>105</v>
      </c>
      <c r="AT205" s="134">
        <v>106.2</v>
      </c>
      <c r="AU205" s="134">
        <v>95.2</v>
      </c>
      <c r="AV205" s="134">
        <v>102.1</v>
      </c>
      <c r="AW205" s="134">
        <v>101.8</v>
      </c>
      <c r="AX205" s="134">
        <v>103.3</v>
      </c>
      <c r="AY205" s="134">
        <v>95.3</v>
      </c>
      <c r="AZ205" s="134">
        <v>96.7</v>
      </c>
      <c r="BA205" s="134">
        <v>96.3</v>
      </c>
      <c r="BB205" s="134">
        <v>99.5</v>
      </c>
      <c r="BC205" s="134">
        <v>95.8</v>
      </c>
      <c r="BD205" s="134">
        <v>93</v>
      </c>
      <c r="BE205" s="134">
        <v>93.2</v>
      </c>
      <c r="BF205" s="134">
        <v>93.6</v>
      </c>
      <c r="BG205" s="134">
        <v>93.7</v>
      </c>
      <c r="BH205" s="134">
        <v>95.8</v>
      </c>
      <c r="BI205" s="134">
        <v>95.9</v>
      </c>
      <c r="BJ205" s="134">
        <v>98.3</v>
      </c>
      <c r="BK205" s="134">
        <v>99.8</v>
      </c>
      <c r="BL205" s="134">
        <v>100.7</v>
      </c>
      <c r="BM205" s="134">
        <v>98</v>
      </c>
      <c r="BN205" s="134">
        <v>98</v>
      </c>
      <c r="BO205" s="134">
        <v>96.4</v>
      </c>
      <c r="BP205" s="134">
        <v>93.2</v>
      </c>
      <c r="BQ205" s="134">
        <v>99.3</v>
      </c>
      <c r="BR205" s="134">
        <v>99.4</v>
      </c>
      <c r="BS205" s="134">
        <v>99.1</v>
      </c>
      <c r="BT205" s="134">
        <v>98.7</v>
      </c>
      <c r="BU205" s="134">
        <v>98.7</v>
      </c>
      <c r="BV205" s="134">
        <v>102.7</v>
      </c>
      <c r="BW205" s="134">
        <v>104.2</v>
      </c>
      <c r="BX205" s="134">
        <v>105.7</v>
      </c>
      <c r="BY205" s="134">
        <v>106</v>
      </c>
      <c r="BZ205" s="134">
        <v>106.1</v>
      </c>
      <c r="CA205" s="134">
        <v>107.3</v>
      </c>
      <c r="CB205" s="134">
        <v>113</v>
      </c>
      <c r="CC205" s="134">
        <v>113.3</v>
      </c>
      <c r="CD205" s="134">
        <v>113.3</v>
      </c>
      <c r="CE205" s="134">
        <v>114.5</v>
      </c>
      <c r="CF205" s="134">
        <v>116.3</v>
      </c>
      <c r="CG205" s="134">
        <v>115.6</v>
      </c>
      <c r="CH205" s="134">
        <v>115.6</v>
      </c>
      <c r="CI205" s="134">
        <v>115.9</v>
      </c>
      <c r="CJ205" s="134">
        <v>115.9</v>
      </c>
      <c r="CK205" s="134">
        <v>116.5</v>
      </c>
      <c r="CL205" s="134">
        <v>116.5</v>
      </c>
      <c r="CM205" s="134">
        <v>116.5</v>
      </c>
      <c r="CN205" s="134">
        <v>115.3</v>
      </c>
      <c r="CO205" s="134">
        <v>115.3</v>
      </c>
      <c r="CP205" s="134">
        <v>115.3</v>
      </c>
      <c r="CQ205" s="134">
        <v>115.9</v>
      </c>
      <c r="CR205" s="134">
        <v>115</v>
      </c>
      <c r="CS205" s="134">
        <v>111.9</v>
      </c>
      <c r="CT205" s="134">
        <v>111.9</v>
      </c>
      <c r="CU205" s="134">
        <v>110.8</v>
      </c>
      <c r="CV205" s="134">
        <v>110.8</v>
      </c>
      <c r="CW205" s="134">
        <v>110.8</v>
      </c>
      <c r="CX205" s="134">
        <v>110.8</v>
      </c>
      <c r="CY205" s="134">
        <v>110.8</v>
      </c>
      <c r="CZ205" s="134">
        <v>110.8</v>
      </c>
      <c r="DA205" s="134">
        <v>111.2</v>
      </c>
      <c r="DB205" s="134">
        <v>111.7</v>
      </c>
      <c r="DC205" s="134">
        <v>112.4</v>
      </c>
      <c r="DD205" s="134">
        <v>113.8</v>
      </c>
      <c r="DE205" s="134">
        <v>115.1</v>
      </c>
      <c r="DF205" s="134">
        <v>112.4</v>
      </c>
      <c r="DG205" s="134">
        <v>110.5</v>
      </c>
      <c r="DH205" s="134">
        <v>112.9</v>
      </c>
      <c r="DI205" s="134">
        <v>115</v>
      </c>
      <c r="DJ205" s="134">
        <v>116.8</v>
      </c>
      <c r="DK205" s="134">
        <v>117.5</v>
      </c>
      <c r="DL205" s="134">
        <v>117.9</v>
      </c>
      <c r="DM205" s="134">
        <v>117.9</v>
      </c>
      <c r="DN205" s="134">
        <v>116.9</v>
      </c>
      <c r="DO205" s="134">
        <v>116.9</v>
      </c>
      <c r="DP205" s="134">
        <v>117.9</v>
      </c>
      <c r="DQ205" s="134">
        <v>119.1</v>
      </c>
      <c r="DR205" s="134">
        <v>120.8</v>
      </c>
      <c r="DS205" s="134">
        <v>120.8</v>
      </c>
      <c r="DT205" s="134">
        <v>123</v>
      </c>
      <c r="DU205" s="134">
        <v>123</v>
      </c>
      <c r="DV205" s="134">
        <v>123</v>
      </c>
      <c r="DW205" s="134">
        <v>128.19999999999999</v>
      </c>
      <c r="DX205" s="134">
        <v>128</v>
      </c>
      <c r="DY205" s="134">
        <v>128.6</v>
      </c>
      <c r="DZ205" s="134">
        <v>128.6</v>
      </c>
      <c r="EA205" s="135">
        <v>131.19999999999999</v>
      </c>
      <c r="EB205" s="136">
        <v>134.9</v>
      </c>
      <c r="EC205" s="136">
        <v>136</v>
      </c>
      <c r="ED205" s="134">
        <v>141</v>
      </c>
      <c r="EE205" s="134">
        <v>140.4</v>
      </c>
      <c r="EF205" s="137">
        <v>141.5</v>
      </c>
      <c r="EG205" s="137">
        <v>142.1</v>
      </c>
      <c r="EH205" s="137">
        <v>142.19999999999999</v>
      </c>
      <c r="EI205" s="137">
        <v>141.69999999999999</v>
      </c>
      <c r="EJ205" s="136">
        <v>142.1</v>
      </c>
      <c r="EK205" s="136">
        <v>148</v>
      </c>
      <c r="EL205" s="147">
        <v>147.6</v>
      </c>
      <c r="EM205" s="147">
        <v>149.69999999999999</v>
      </c>
      <c r="EN205" s="147">
        <v>149.69999999999999</v>
      </c>
    </row>
    <row r="206" spans="1:144" ht="15" x14ac:dyDescent="0.25">
      <c r="A206" s="132" t="s">
        <v>1841</v>
      </c>
      <c r="B206" s="132" t="s">
        <v>1842</v>
      </c>
      <c r="C206" s="133">
        <v>7.0250000000000007E-2</v>
      </c>
      <c r="D206" s="134">
        <v>104.2</v>
      </c>
      <c r="E206" s="134">
        <v>102.8</v>
      </c>
      <c r="F206" s="134">
        <v>103.7</v>
      </c>
      <c r="G206" s="134">
        <v>109.2</v>
      </c>
      <c r="H206" s="134">
        <v>111</v>
      </c>
      <c r="I206" s="134">
        <v>109.8</v>
      </c>
      <c r="J206" s="134">
        <v>108.2</v>
      </c>
      <c r="K206" s="134">
        <v>109.3</v>
      </c>
      <c r="L206" s="134">
        <v>110.8</v>
      </c>
      <c r="M206" s="134">
        <v>112.3</v>
      </c>
      <c r="N206" s="134">
        <v>112.9</v>
      </c>
      <c r="O206" s="134">
        <v>111.9</v>
      </c>
      <c r="P206" s="134">
        <v>114.8</v>
      </c>
      <c r="Q206" s="134">
        <v>117</v>
      </c>
      <c r="R206" s="134">
        <v>120.6</v>
      </c>
      <c r="S206" s="134">
        <v>123.3</v>
      </c>
      <c r="T206" s="134">
        <v>124.2</v>
      </c>
      <c r="U206" s="134">
        <v>123</v>
      </c>
      <c r="V206" s="134">
        <v>124.8</v>
      </c>
      <c r="W206" s="134">
        <v>122.7</v>
      </c>
      <c r="X206" s="134">
        <v>121.4</v>
      </c>
      <c r="Y206" s="134">
        <v>117.9</v>
      </c>
      <c r="Z206" s="134">
        <v>118</v>
      </c>
      <c r="AA206" s="134">
        <v>118.7</v>
      </c>
      <c r="AB206" s="134">
        <v>120</v>
      </c>
      <c r="AC206" s="134">
        <v>121.6</v>
      </c>
      <c r="AD206" s="134">
        <v>123.4</v>
      </c>
      <c r="AE206" s="134">
        <v>126.2</v>
      </c>
      <c r="AF206" s="134">
        <v>129.69999999999999</v>
      </c>
      <c r="AG206" s="134">
        <v>133.80000000000001</v>
      </c>
      <c r="AH206" s="134">
        <v>130.19999999999999</v>
      </c>
      <c r="AI206" s="134">
        <v>120</v>
      </c>
      <c r="AJ206" s="134">
        <v>115.6</v>
      </c>
      <c r="AK206" s="134">
        <v>115.1</v>
      </c>
      <c r="AL206" s="134">
        <v>115.7</v>
      </c>
      <c r="AM206" s="134">
        <v>114</v>
      </c>
      <c r="AN206" s="134">
        <v>114.4</v>
      </c>
      <c r="AO206" s="134">
        <v>114.3</v>
      </c>
      <c r="AP206" s="134">
        <v>116.4</v>
      </c>
      <c r="AQ206" s="134">
        <v>121.8</v>
      </c>
      <c r="AR206" s="134">
        <v>120.7</v>
      </c>
      <c r="AS206" s="134">
        <v>120.9</v>
      </c>
      <c r="AT206" s="134">
        <v>118.7</v>
      </c>
      <c r="AU206" s="134">
        <v>115.9</v>
      </c>
      <c r="AV206" s="134">
        <v>114.7</v>
      </c>
      <c r="AW206" s="134">
        <v>114.3</v>
      </c>
      <c r="AX206" s="134">
        <v>112</v>
      </c>
      <c r="AY206" s="134">
        <v>112.3</v>
      </c>
      <c r="AZ206" s="134">
        <v>115.6</v>
      </c>
      <c r="BA206" s="134">
        <v>119.6</v>
      </c>
      <c r="BB206" s="134">
        <v>126.3</v>
      </c>
      <c r="BC206" s="134">
        <v>133</v>
      </c>
      <c r="BD206" s="134">
        <v>130.4</v>
      </c>
      <c r="BE206" s="134">
        <v>131</v>
      </c>
      <c r="BF206" s="134">
        <v>134.6</v>
      </c>
      <c r="BG206" s="134">
        <v>131</v>
      </c>
      <c r="BH206" s="134">
        <v>129.9</v>
      </c>
      <c r="BI206" s="134">
        <v>129.4</v>
      </c>
      <c r="BJ206" s="134">
        <v>129.30000000000001</v>
      </c>
      <c r="BK206" s="134">
        <v>129</v>
      </c>
      <c r="BL206" s="134">
        <v>129.80000000000001</v>
      </c>
      <c r="BM206" s="134">
        <v>132.5</v>
      </c>
      <c r="BN206" s="134">
        <v>135.5</v>
      </c>
      <c r="BO206" s="134">
        <v>138.5</v>
      </c>
      <c r="BP206" s="134">
        <v>139.1</v>
      </c>
      <c r="BQ206" s="134">
        <v>137.4</v>
      </c>
      <c r="BR206" s="134">
        <v>136.1</v>
      </c>
      <c r="BS206" s="134">
        <v>132.4</v>
      </c>
      <c r="BT206" s="134">
        <v>134.19999999999999</v>
      </c>
      <c r="BU206" s="134">
        <v>138</v>
      </c>
      <c r="BV206" s="134">
        <v>142.69999999999999</v>
      </c>
      <c r="BW206" s="134">
        <v>144.80000000000001</v>
      </c>
      <c r="BX206" s="134">
        <v>151.1</v>
      </c>
      <c r="BY206" s="134">
        <v>158.19999999999999</v>
      </c>
      <c r="BZ206" s="134">
        <v>163.6</v>
      </c>
      <c r="CA206" s="134">
        <v>159.80000000000001</v>
      </c>
      <c r="CB206" s="134">
        <v>162.1</v>
      </c>
      <c r="CC206" s="134">
        <v>161.5</v>
      </c>
      <c r="CD206" s="134">
        <v>153.5</v>
      </c>
      <c r="CE206" s="134">
        <v>149.19999999999999</v>
      </c>
      <c r="CF206" s="134">
        <v>147.80000000000001</v>
      </c>
      <c r="CG206" s="134">
        <v>146.4</v>
      </c>
      <c r="CH206" s="134">
        <v>142.80000000000001</v>
      </c>
      <c r="CI206" s="134">
        <v>140.9</v>
      </c>
      <c r="CJ206" s="134">
        <v>142</v>
      </c>
      <c r="CK206" s="134">
        <v>144.1</v>
      </c>
      <c r="CL206" s="134">
        <v>143.30000000000001</v>
      </c>
      <c r="CM206" s="134">
        <v>142.80000000000001</v>
      </c>
      <c r="CN206" s="134">
        <v>143.5</v>
      </c>
      <c r="CO206" s="134">
        <v>144.19999999999999</v>
      </c>
      <c r="CP206" s="134">
        <v>143.6</v>
      </c>
      <c r="CQ206" s="134">
        <v>141.69999999999999</v>
      </c>
      <c r="CR206" s="134">
        <v>140.4</v>
      </c>
      <c r="CS206" s="134">
        <v>139.6</v>
      </c>
      <c r="CT206" s="134">
        <v>137.19999999999999</v>
      </c>
      <c r="CU206" s="134">
        <v>141.19999999999999</v>
      </c>
      <c r="CV206" s="134">
        <v>147.9</v>
      </c>
      <c r="CW206" s="134">
        <v>143.4</v>
      </c>
      <c r="CX206" s="134">
        <v>143.5</v>
      </c>
      <c r="CY206" s="134">
        <v>139.69999999999999</v>
      </c>
      <c r="CZ206" s="134">
        <v>142.30000000000001</v>
      </c>
      <c r="DA206" s="134">
        <v>141.9</v>
      </c>
      <c r="DB206" s="134">
        <v>141.19999999999999</v>
      </c>
      <c r="DC206" s="134">
        <v>140.69999999999999</v>
      </c>
      <c r="DD206" s="134">
        <v>141.4</v>
      </c>
      <c r="DE206" s="134">
        <v>139.30000000000001</v>
      </c>
      <c r="DF206" s="134">
        <v>140.69999999999999</v>
      </c>
      <c r="DG206" s="134">
        <v>140.19999999999999</v>
      </c>
      <c r="DH206" s="134">
        <v>145.5</v>
      </c>
      <c r="DI206" s="134">
        <v>145.4</v>
      </c>
      <c r="DJ206" s="134">
        <v>143.9</v>
      </c>
      <c r="DK206" s="134">
        <v>141.6</v>
      </c>
      <c r="DL206" s="134">
        <v>144.30000000000001</v>
      </c>
      <c r="DM206" s="134">
        <v>147.1</v>
      </c>
      <c r="DN206" s="134">
        <v>146.5</v>
      </c>
      <c r="DO206" s="134">
        <v>147.19999999999999</v>
      </c>
      <c r="DP206" s="134">
        <v>147</v>
      </c>
      <c r="DQ206" s="134">
        <v>146.80000000000001</v>
      </c>
      <c r="DR206" s="134">
        <v>146.6</v>
      </c>
      <c r="DS206" s="134">
        <v>149.80000000000001</v>
      </c>
      <c r="DT206" s="134">
        <v>150.69999999999999</v>
      </c>
      <c r="DU206" s="134">
        <v>149.6</v>
      </c>
      <c r="DV206" s="134">
        <v>152.6</v>
      </c>
      <c r="DW206" s="134">
        <v>157.30000000000001</v>
      </c>
      <c r="DX206" s="134">
        <v>168.2</v>
      </c>
      <c r="DY206" s="134">
        <v>165.5</v>
      </c>
      <c r="DZ206" s="134">
        <v>162.6</v>
      </c>
      <c r="EA206" s="135">
        <v>158</v>
      </c>
      <c r="EB206" s="136">
        <v>154.30000000000001</v>
      </c>
      <c r="EC206" s="136">
        <v>156.19999999999999</v>
      </c>
      <c r="ED206" s="134">
        <v>158.80000000000001</v>
      </c>
      <c r="EE206" s="134">
        <v>156.19999999999999</v>
      </c>
      <c r="EF206" s="137">
        <v>156.19999999999999</v>
      </c>
      <c r="EG206" s="137">
        <v>161.4</v>
      </c>
      <c r="EH206" s="137">
        <v>171.4</v>
      </c>
      <c r="EI206" s="137">
        <v>177.6</v>
      </c>
      <c r="EJ206" s="136">
        <v>184.8</v>
      </c>
      <c r="EK206" s="136">
        <v>182.4</v>
      </c>
      <c r="EL206" s="147">
        <v>180.4</v>
      </c>
      <c r="EM206" s="147">
        <v>184.2</v>
      </c>
      <c r="EN206" s="147">
        <v>186.8</v>
      </c>
    </row>
    <row r="207" spans="1:144" ht="15" x14ac:dyDescent="0.25">
      <c r="A207" s="132" t="s">
        <v>1843</v>
      </c>
      <c r="B207" s="132" t="s">
        <v>1844</v>
      </c>
      <c r="C207" s="133">
        <v>0.10954999999999999</v>
      </c>
      <c r="D207" s="134">
        <v>98.6</v>
      </c>
      <c r="E207" s="134">
        <v>98.5</v>
      </c>
      <c r="F207" s="134">
        <v>98.5</v>
      </c>
      <c r="G207" s="134">
        <v>100.4</v>
      </c>
      <c r="H207" s="134">
        <v>108.6</v>
      </c>
      <c r="I207" s="134">
        <v>109.8</v>
      </c>
      <c r="J207" s="134">
        <v>108.3</v>
      </c>
      <c r="K207" s="134">
        <v>106.5</v>
      </c>
      <c r="L207" s="134">
        <v>109.1</v>
      </c>
      <c r="M207" s="134">
        <v>112</v>
      </c>
      <c r="N207" s="134">
        <v>111.5</v>
      </c>
      <c r="O207" s="134">
        <v>110.6</v>
      </c>
      <c r="P207" s="134">
        <v>110.3</v>
      </c>
      <c r="Q207" s="134">
        <v>106.6</v>
      </c>
      <c r="R207" s="134">
        <v>108</v>
      </c>
      <c r="S207" s="134">
        <v>112</v>
      </c>
      <c r="T207" s="134">
        <v>113.5</v>
      </c>
      <c r="U207" s="134">
        <v>113.4</v>
      </c>
      <c r="V207" s="134">
        <v>114.1</v>
      </c>
      <c r="W207" s="134">
        <v>112.4</v>
      </c>
      <c r="X207" s="134">
        <v>112.3</v>
      </c>
      <c r="Y207" s="134">
        <v>111.9</v>
      </c>
      <c r="Z207" s="134">
        <v>111.4</v>
      </c>
      <c r="AA207" s="134">
        <v>111.7</v>
      </c>
      <c r="AB207" s="134">
        <v>111.2</v>
      </c>
      <c r="AC207" s="134">
        <v>110.8</v>
      </c>
      <c r="AD207" s="134">
        <v>110.4</v>
      </c>
      <c r="AE207" s="134">
        <v>111.1</v>
      </c>
      <c r="AF207" s="134">
        <v>110.6</v>
      </c>
      <c r="AG207" s="134">
        <v>111.4</v>
      </c>
      <c r="AH207" s="134">
        <v>108</v>
      </c>
      <c r="AI207" s="134">
        <v>106.6</v>
      </c>
      <c r="AJ207" s="134">
        <v>106.7</v>
      </c>
      <c r="AK207" s="134">
        <v>107.2</v>
      </c>
      <c r="AL207" s="134">
        <v>105.7</v>
      </c>
      <c r="AM207" s="134">
        <v>106.5</v>
      </c>
      <c r="AN207" s="134">
        <v>107.8</v>
      </c>
      <c r="AO207" s="134">
        <v>105.9</v>
      </c>
      <c r="AP207" s="134">
        <v>106</v>
      </c>
      <c r="AQ207" s="134">
        <v>105.8</v>
      </c>
      <c r="AR207" s="134">
        <v>108.9</v>
      </c>
      <c r="AS207" s="134">
        <v>110.9</v>
      </c>
      <c r="AT207" s="134">
        <v>112</v>
      </c>
      <c r="AU207" s="134">
        <v>112.5</v>
      </c>
      <c r="AV207" s="134">
        <v>115</v>
      </c>
      <c r="AW207" s="134">
        <v>116</v>
      </c>
      <c r="AX207" s="134">
        <v>115</v>
      </c>
      <c r="AY207" s="134">
        <v>115.3</v>
      </c>
      <c r="AZ207" s="134">
        <v>114.3</v>
      </c>
      <c r="BA207" s="134">
        <v>114.4</v>
      </c>
      <c r="BB207" s="134">
        <v>114.5</v>
      </c>
      <c r="BC207" s="134">
        <v>119.9</v>
      </c>
      <c r="BD207" s="134">
        <v>119.4</v>
      </c>
      <c r="BE207" s="134">
        <v>117.4</v>
      </c>
      <c r="BF207" s="134">
        <v>114.3</v>
      </c>
      <c r="BG207" s="134">
        <v>112.6</v>
      </c>
      <c r="BH207" s="134">
        <v>110.5</v>
      </c>
      <c r="BI207" s="134">
        <v>111.6</v>
      </c>
      <c r="BJ207" s="134">
        <v>112.9</v>
      </c>
      <c r="BK207" s="134">
        <v>112.8</v>
      </c>
      <c r="BL207" s="134">
        <v>113.8</v>
      </c>
      <c r="BM207" s="134">
        <v>113.3</v>
      </c>
      <c r="BN207" s="134">
        <v>113.5</v>
      </c>
      <c r="BO207" s="134">
        <v>111.8</v>
      </c>
      <c r="BP207" s="134">
        <v>111.7</v>
      </c>
      <c r="BQ207" s="134">
        <v>112.5</v>
      </c>
      <c r="BR207" s="134">
        <v>112.2</v>
      </c>
      <c r="BS207" s="134">
        <v>111.7</v>
      </c>
      <c r="BT207" s="134">
        <v>112</v>
      </c>
      <c r="BU207" s="134">
        <v>112.8</v>
      </c>
      <c r="BV207" s="134">
        <v>112.8</v>
      </c>
      <c r="BW207" s="134">
        <v>112.7</v>
      </c>
      <c r="BX207" s="134">
        <v>111.7</v>
      </c>
      <c r="BY207" s="134">
        <v>110.6</v>
      </c>
      <c r="BZ207" s="134">
        <v>110.1</v>
      </c>
      <c r="CA207" s="134">
        <v>110.4</v>
      </c>
      <c r="CB207" s="134">
        <v>110.6</v>
      </c>
      <c r="CC207" s="134">
        <v>111.2</v>
      </c>
      <c r="CD207" s="134">
        <v>113.3</v>
      </c>
      <c r="CE207" s="134">
        <v>115.3</v>
      </c>
      <c r="CF207" s="134">
        <v>120.1</v>
      </c>
      <c r="CG207" s="134">
        <v>124.7</v>
      </c>
      <c r="CH207" s="134">
        <v>129.9</v>
      </c>
      <c r="CI207" s="134">
        <v>131.69999999999999</v>
      </c>
      <c r="CJ207" s="134">
        <v>133.30000000000001</v>
      </c>
      <c r="CK207" s="134">
        <v>137.19999999999999</v>
      </c>
      <c r="CL207" s="134">
        <v>136</v>
      </c>
      <c r="CM207" s="134">
        <v>137.30000000000001</v>
      </c>
      <c r="CN207" s="134">
        <v>136.9</v>
      </c>
      <c r="CO207" s="134">
        <v>138</v>
      </c>
      <c r="CP207" s="134">
        <v>136.80000000000001</v>
      </c>
      <c r="CQ207" s="134">
        <v>135.1</v>
      </c>
      <c r="CR207" s="134">
        <v>133.69999999999999</v>
      </c>
      <c r="CS207" s="134">
        <v>136.1</v>
      </c>
      <c r="CT207" s="134">
        <v>133.4</v>
      </c>
      <c r="CU207" s="134">
        <v>131.6</v>
      </c>
      <c r="CV207" s="134">
        <v>127</v>
      </c>
      <c r="CW207" s="134">
        <v>125</v>
      </c>
      <c r="CX207" s="134">
        <v>117.2</v>
      </c>
      <c r="CY207" s="134">
        <v>112.6</v>
      </c>
      <c r="CZ207" s="134">
        <v>107.7</v>
      </c>
      <c r="DA207" s="134">
        <v>105.8</v>
      </c>
      <c r="DB207" s="134">
        <v>107.8</v>
      </c>
      <c r="DC207" s="134">
        <v>111.4</v>
      </c>
      <c r="DD207" s="134">
        <v>119.1</v>
      </c>
      <c r="DE207" s="134">
        <v>118.9</v>
      </c>
      <c r="DF207" s="134">
        <v>118</v>
      </c>
      <c r="DG207" s="134">
        <v>120.1</v>
      </c>
      <c r="DH207" s="134">
        <v>121.5</v>
      </c>
      <c r="DI207" s="134">
        <v>124.2</v>
      </c>
      <c r="DJ207" s="134">
        <v>124.7</v>
      </c>
      <c r="DK207" s="134">
        <v>125.9</v>
      </c>
      <c r="DL207" s="134">
        <v>129.1</v>
      </c>
      <c r="DM207" s="134">
        <v>129.19999999999999</v>
      </c>
      <c r="DN207" s="134">
        <v>130.30000000000001</v>
      </c>
      <c r="DO207" s="134">
        <v>136.30000000000001</v>
      </c>
      <c r="DP207" s="134">
        <v>138.30000000000001</v>
      </c>
      <c r="DQ207" s="134">
        <v>142</v>
      </c>
      <c r="DR207" s="134">
        <v>146.69999999999999</v>
      </c>
      <c r="DS207" s="134">
        <v>151</v>
      </c>
      <c r="DT207" s="134">
        <v>154.19999999999999</v>
      </c>
      <c r="DU207" s="134">
        <v>159.5</v>
      </c>
      <c r="DV207" s="134">
        <v>155.1</v>
      </c>
      <c r="DW207" s="134">
        <v>155.19999999999999</v>
      </c>
      <c r="DX207" s="134">
        <v>159.4</v>
      </c>
      <c r="DY207" s="134">
        <v>160.80000000000001</v>
      </c>
      <c r="DZ207" s="134">
        <v>163.4</v>
      </c>
      <c r="EA207" s="135">
        <v>160.69999999999999</v>
      </c>
      <c r="EB207" s="136">
        <v>158.1</v>
      </c>
      <c r="EC207" s="136">
        <v>159.19999999999999</v>
      </c>
      <c r="ED207" s="134">
        <v>157.30000000000001</v>
      </c>
      <c r="EE207" s="134">
        <v>157.1</v>
      </c>
      <c r="EF207" s="137">
        <v>155.69999999999999</v>
      </c>
      <c r="EG207" s="137">
        <v>154.30000000000001</v>
      </c>
      <c r="EH207" s="137">
        <v>150.9</v>
      </c>
      <c r="EI207" s="137">
        <v>150.9</v>
      </c>
      <c r="EJ207" s="136">
        <v>150.6</v>
      </c>
      <c r="EK207" s="136">
        <v>152.9</v>
      </c>
      <c r="EL207" s="147">
        <v>154.5</v>
      </c>
      <c r="EM207" s="147">
        <v>157.19999999999999</v>
      </c>
      <c r="EN207" s="147">
        <v>161.1</v>
      </c>
    </row>
    <row r="208" spans="1:144" ht="15" x14ac:dyDescent="0.25">
      <c r="A208" s="132" t="s">
        <v>1845</v>
      </c>
      <c r="B208" s="132" t="s">
        <v>1846</v>
      </c>
      <c r="C208" s="133">
        <v>0.10954999999999999</v>
      </c>
      <c r="D208" s="134">
        <v>98.6</v>
      </c>
      <c r="E208" s="134">
        <v>98.5</v>
      </c>
      <c r="F208" s="134">
        <v>98.5</v>
      </c>
      <c r="G208" s="134">
        <v>100.4</v>
      </c>
      <c r="H208" s="134">
        <v>108.6</v>
      </c>
      <c r="I208" s="134">
        <v>109.8</v>
      </c>
      <c r="J208" s="134">
        <v>108.3</v>
      </c>
      <c r="K208" s="134">
        <v>106.5</v>
      </c>
      <c r="L208" s="134">
        <v>109.1</v>
      </c>
      <c r="M208" s="134">
        <v>112</v>
      </c>
      <c r="N208" s="134">
        <v>111.5</v>
      </c>
      <c r="O208" s="134">
        <v>110.6</v>
      </c>
      <c r="P208" s="134">
        <v>110.3</v>
      </c>
      <c r="Q208" s="134">
        <v>106.6</v>
      </c>
      <c r="R208" s="134">
        <v>108</v>
      </c>
      <c r="S208" s="134">
        <v>112</v>
      </c>
      <c r="T208" s="134">
        <v>113.5</v>
      </c>
      <c r="U208" s="134">
        <v>113.4</v>
      </c>
      <c r="V208" s="134">
        <v>114.1</v>
      </c>
      <c r="W208" s="134">
        <v>112.4</v>
      </c>
      <c r="X208" s="134">
        <v>112.3</v>
      </c>
      <c r="Y208" s="134">
        <v>111.9</v>
      </c>
      <c r="Z208" s="134">
        <v>111.4</v>
      </c>
      <c r="AA208" s="134">
        <v>111.7</v>
      </c>
      <c r="AB208" s="134">
        <v>111.2</v>
      </c>
      <c r="AC208" s="134">
        <v>110.8</v>
      </c>
      <c r="AD208" s="134">
        <v>110.4</v>
      </c>
      <c r="AE208" s="134">
        <v>111.1</v>
      </c>
      <c r="AF208" s="134">
        <v>110.6</v>
      </c>
      <c r="AG208" s="134">
        <v>111.4</v>
      </c>
      <c r="AH208" s="134">
        <v>108</v>
      </c>
      <c r="AI208" s="134">
        <v>106.6</v>
      </c>
      <c r="AJ208" s="134">
        <v>106.7</v>
      </c>
      <c r="AK208" s="134">
        <v>107.2</v>
      </c>
      <c r="AL208" s="134">
        <v>105.7</v>
      </c>
      <c r="AM208" s="134">
        <v>106.5</v>
      </c>
      <c r="AN208" s="134">
        <v>107.8</v>
      </c>
      <c r="AO208" s="134">
        <v>105.9</v>
      </c>
      <c r="AP208" s="134">
        <v>106</v>
      </c>
      <c r="AQ208" s="134">
        <v>105.8</v>
      </c>
      <c r="AR208" s="134">
        <v>108.9</v>
      </c>
      <c r="AS208" s="134">
        <v>110.9</v>
      </c>
      <c r="AT208" s="134">
        <v>112</v>
      </c>
      <c r="AU208" s="134">
        <v>112.5</v>
      </c>
      <c r="AV208" s="134">
        <v>115</v>
      </c>
      <c r="AW208" s="134">
        <v>116</v>
      </c>
      <c r="AX208" s="134">
        <v>115</v>
      </c>
      <c r="AY208" s="134">
        <v>115.3</v>
      </c>
      <c r="AZ208" s="134">
        <v>114.3</v>
      </c>
      <c r="BA208" s="134">
        <v>114.4</v>
      </c>
      <c r="BB208" s="134">
        <v>114.5</v>
      </c>
      <c r="BC208" s="134">
        <v>119.9</v>
      </c>
      <c r="BD208" s="134">
        <v>119.4</v>
      </c>
      <c r="BE208" s="134">
        <v>117.4</v>
      </c>
      <c r="BF208" s="134">
        <v>114.3</v>
      </c>
      <c r="BG208" s="134">
        <v>112.6</v>
      </c>
      <c r="BH208" s="134">
        <v>110.5</v>
      </c>
      <c r="BI208" s="134">
        <v>111.6</v>
      </c>
      <c r="BJ208" s="134">
        <v>112.9</v>
      </c>
      <c r="BK208" s="134">
        <v>112.8</v>
      </c>
      <c r="BL208" s="134">
        <v>113.8</v>
      </c>
      <c r="BM208" s="134">
        <v>113.3</v>
      </c>
      <c r="BN208" s="134">
        <v>113.5</v>
      </c>
      <c r="BO208" s="134">
        <v>111.8</v>
      </c>
      <c r="BP208" s="134">
        <v>111.7</v>
      </c>
      <c r="BQ208" s="134">
        <v>112.5</v>
      </c>
      <c r="BR208" s="134">
        <v>112.2</v>
      </c>
      <c r="BS208" s="134">
        <v>111.7</v>
      </c>
      <c r="BT208" s="134">
        <v>112</v>
      </c>
      <c r="BU208" s="134">
        <v>112.8</v>
      </c>
      <c r="BV208" s="134">
        <v>112.8</v>
      </c>
      <c r="BW208" s="134">
        <v>112.7</v>
      </c>
      <c r="BX208" s="134">
        <v>111.7</v>
      </c>
      <c r="BY208" s="134">
        <v>110.6</v>
      </c>
      <c r="BZ208" s="134">
        <v>110.1</v>
      </c>
      <c r="CA208" s="134">
        <v>110.4</v>
      </c>
      <c r="CB208" s="134">
        <v>110.6</v>
      </c>
      <c r="CC208" s="134">
        <v>111.2</v>
      </c>
      <c r="CD208" s="134">
        <v>113.3</v>
      </c>
      <c r="CE208" s="134">
        <v>115.3</v>
      </c>
      <c r="CF208" s="134">
        <v>120.1</v>
      </c>
      <c r="CG208" s="134">
        <v>124.7</v>
      </c>
      <c r="CH208" s="134">
        <v>129.9</v>
      </c>
      <c r="CI208" s="134">
        <v>131.69999999999999</v>
      </c>
      <c r="CJ208" s="134">
        <v>133.30000000000001</v>
      </c>
      <c r="CK208" s="134">
        <v>137.19999999999999</v>
      </c>
      <c r="CL208" s="134">
        <v>136</v>
      </c>
      <c r="CM208" s="134">
        <v>137.30000000000001</v>
      </c>
      <c r="CN208" s="134">
        <v>136.9</v>
      </c>
      <c r="CO208" s="134">
        <v>138</v>
      </c>
      <c r="CP208" s="134">
        <v>136.80000000000001</v>
      </c>
      <c r="CQ208" s="134">
        <v>135.1</v>
      </c>
      <c r="CR208" s="134">
        <v>133.69999999999999</v>
      </c>
      <c r="CS208" s="134">
        <v>136.1</v>
      </c>
      <c r="CT208" s="134">
        <v>133.4</v>
      </c>
      <c r="CU208" s="134">
        <v>131.6</v>
      </c>
      <c r="CV208" s="134">
        <v>127</v>
      </c>
      <c r="CW208" s="134">
        <v>125</v>
      </c>
      <c r="CX208" s="134">
        <v>117.2</v>
      </c>
      <c r="CY208" s="134">
        <v>112.6</v>
      </c>
      <c r="CZ208" s="134">
        <v>107.7</v>
      </c>
      <c r="DA208" s="134">
        <v>105.8</v>
      </c>
      <c r="DB208" s="134">
        <v>107.8</v>
      </c>
      <c r="DC208" s="134">
        <v>111.4</v>
      </c>
      <c r="DD208" s="134">
        <v>119.1</v>
      </c>
      <c r="DE208" s="134">
        <v>118.9</v>
      </c>
      <c r="DF208" s="134">
        <v>118</v>
      </c>
      <c r="DG208" s="134">
        <v>120.1</v>
      </c>
      <c r="DH208" s="134">
        <v>121.5</v>
      </c>
      <c r="DI208" s="134">
        <v>124.2</v>
      </c>
      <c r="DJ208" s="134">
        <v>124.7</v>
      </c>
      <c r="DK208" s="134">
        <v>125.9</v>
      </c>
      <c r="DL208" s="134">
        <v>129.1</v>
      </c>
      <c r="DM208" s="134">
        <v>129.19999999999999</v>
      </c>
      <c r="DN208" s="134">
        <v>130.30000000000001</v>
      </c>
      <c r="DO208" s="134">
        <v>136.30000000000001</v>
      </c>
      <c r="DP208" s="134">
        <v>138.30000000000001</v>
      </c>
      <c r="DQ208" s="134">
        <v>142</v>
      </c>
      <c r="DR208" s="134">
        <v>146.69999999999999</v>
      </c>
      <c r="DS208" s="134">
        <v>151</v>
      </c>
      <c r="DT208" s="134">
        <v>154.19999999999999</v>
      </c>
      <c r="DU208" s="134">
        <v>159.5</v>
      </c>
      <c r="DV208" s="134">
        <v>155.1</v>
      </c>
      <c r="DW208" s="134">
        <v>155.19999999999999</v>
      </c>
      <c r="DX208" s="134">
        <v>159.4</v>
      </c>
      <c r="DY208" s="134">
        <v>160.80000000000001</v>
      </c>
      <c r="DZ208" s="134">
        <v>163.4</v>
      </c>
      <c r="EA208" s="135">
        <v>160.69999999999999</v>
      </c>
      <c r="EB208" s="136">
        <v>158.1</v>
      </c>
      <c r="EC208" s="136">
        <v>159.19999999999999</v>
      </c>
      <c r="ED208" s="134">
        <v>157.30000000000001</v>
      </c>
      <c r="EE208" s="134">
        <v>157.1</v>
      </c>
      <c r="EF208" s="137">
        <v>155.69999999999999</v>
      </c>
      <c r="EG208" s="137">
        <v>154.30000000000001</v>
      </c>
      <c r="EH208" s="137">
        <v>150.9</v>
      </c>
      <c r="EI208" s="137">
        <v>150.9</v>
      </c>
      <c r="EJ208" s="136">
        <v>150.6</v>
      </c>
      <c r="EK208" s="136">
        <v>152.9</v>
      </c>
      <c r="EL208" s="147">
        <v>154.5</v>
      </c>
      <c r="EM208" s="147">
        <v>157.19999999999999</v>
      </c>
      <c r="EN208" s="147">
        <v>161.1</v>
      </c>
    </row>
    <row r="209" spans="1:144" ht="15" x14ac:dyDescent="0.25">
      <c r="A209" s="132" t="s">
        <v>1847</v>
      </c>
      <c r="B209" s="132" t="s">
        <v>1848</v>
      </c>
      <c r="C209" s="133">
        <v>0.21459</v>
      </c>
      <c r="D209" s="134">
        <v>103</v>
      </c>
      <c r="E209" s="134">
        <v>104</v>
      </c>
      <c r="F209" s="134">
        <v>104.7</v>
      </c>
      <c r="G209" s="134">
        <v>105.2</v>
      </c>
      <c r="H209" s="134">
        <v>105.4</v>
      </c>
      <c r="I209" s="134">
        <v>109.4</v>
      </c>
      <c r="J209" s="134">
        <v>108</v>
      </c>
      <c r="K209" s="134">
        <v>109.1</v>
      </c>
      <c r="L209" s="134">
        <v>109.4</v>
      </c>
      <c r="M209" s="134">
        <v>109.9</v>
      </c>
      <c r="N209" s="134">
        <v>109.7</v>
      </c>
      <c r="O209" s="134">
        <v>110.1</v>
      </c>
      <c r="P209" s="134">
        <v>112.4</v>
      </c>
      <c r="Q209" s="134">
        <v>113.2</v>
      </c>
      <c r="R209" s="134">
        <v>113.3</v>
      </c>
      <c r="S209" s="134">
        <v>114.5</v>
      </c>
      <c r="T209" s="134">
        <v>115.1</v>
      </c>
      <c r="U209" s="134">
        <v>114.5</v>
      </c>
      <c r="V209" s="134">
        <v>113.9</v>
      </c>
      <c r="W209" s="134">
        <v>114.4</v>
      </c>
      <c r="X209" s="134">
        <v>114</v>
      </c>
      <c r="Y209" s="134">
        <v>115.1</v>
      </c>
      <c r="Z209" s="134">
        <v>115.7</v>
      </c>
      <c r="AA209" s="134">
        <v>115.8</v>
      </c>
      <c r="AB209" s="134">
        <v>116.3</v>
      </c>
      <c r="AC209" s="134">
        <v>117.7</v>
      </c>
      <c r="AD209" s="134">
        <v>119.5</v>
      </c>
      <c r="AE209" s="134">
        <v>119.5</v>
      </c>
      <c r="AF209" s="134">
        <v>120.3</v>
      </c>
      <c r="AG209" s="134">
        <v>121.2</v>
      </c>
      <c r="AH209" s="134">
        <v>121</v>
      </c>
      <c r="AI209" s="134">
        <v>121.4</v>
      </c>
      <c r="AJ209" s="134">
        <v>121.4</v>
      </c>
      <c r="AK209" s="134">
        <v>120.6</v>
      </c>
      <c r="AL209" s="134">
        <v>121.4</v>
      </c>
      <c r="AM209" s="134">
        <v>123.4</v>
      </c>
      <c r="AN209" s="134">
        <v>122</v>
      </c>
      <c r="AO209" s="134">
        <v>120.7</v>
      </c>
      <c r="AP209" s="134">
        <v>120.5</v>
      </c>
      <c r="AQ209" s="134">
        <v>122.8</v>
      </c>
      <c r="AR209" s="134">
        <v>123.9</v>
      </c>
      <c r="AS209" s="134">
        <v>123.5</v>
      </c>
      <c r="AT209" s="134">
        <v>124.6</v>
      </c>
      <c r="AU209" s="134">
        <v>125.5</v>
      </c>
      <c r="AV209" s="134">
        <v>125.1</v>
      </c>
      <c r="AW209" s="134">
        <v>124.8</v>
      </c>
      <c r="AX209" s="134">
        <v>125</v>
      </c>
      <c r="AY209" s="134">
        <v>124.6</v>
      </c>
      <c r="AZ209" s="134">
        <v>124.6</v>
      </c>
      <c r="BA209" s="134">
        <v>124.7</v>
      </c>
      <c r="BB209" s="134">
        <v>125.9</v>
      </c>
      <c r="BC209" s="134">
        <v>126.5</v>
      </c>
      <c r="BD209" s="134">
        <v>126.9</v>
      </c>
      <c r="BE209" s="134">
        <v>126.8</v>
      </c>
      <c r="BF209" s="134">
        <v>127.8</v>
      </c>
      <c r="BG209" s="134">
        <v>127.9</v>
      </c>
      <c r="BH209" s="134">
        <v>128</v>
      </c>
      <c r="BI209" s="134">
        <v>128.5</v>
      </c>
      <c r="BJ209" s="134">
        <v>128</v>
      </c>
      <c r="BK209" s="134">
        <v>128.5</v>
      </c>
      <c r="BL209" s="134">
        <v>129.19999999999999</v>
      </c>
      <c r="BM209" s="134">
        <v>130.5</v>
      </c>
      <c r="BN209" s="134">
        <v>130.6</v>
      </c>
      <c r="BO209" s="134">
        <v>129.19999999999999</v>
      </c>
      <c r="BP209" s="134">
        <v>128.4</v>
      </c>
      <c r="BQ209" s="134">
        <v>127.8</v>
      </c>
      <c r="BR209" s="134">
        <v>128.4</v>
      </c>
      <c r="BS209" s="134">
        <v>128.69999999999999</v>
      </c>
      <c r="BT209" s="134">
        <v>128.1</v>
      </c>
      <c r="BU209" s="134">
        <v>129.19999999999999</v>
      </c>
      <c r="BV209" s="134">
        <v>128.5</v>
      </c>
      <c r="BW209" s="134">
        <v>127.4</v>
      </c>
      <c r="BX209" s="134">
        <v>127.3</v>
      </c>
      <c r="BY209" s="134">
        <v>127.5</v>
      </c>
      <c r="BZ209" s="134">
        <v>127.9</v>
      </c>
      <c r="CA209" s="134">
        <v>129</v>
      </c>
      <c r="CB209" s="134">
        <v>129.1</v>
      </c>
      <c r="CC209" s="134">
        <v>129.30000000000001</v>
      </c>
      <c r="CD209" s="134">
        <v>129.80000000000001</v>
      </c>
      <c r="CE209" s="134">
        <v>129.5</v>
      </c>
      <c r="CF209" s="134">
        <v>129.69999999999999</v>
      </c>
      <c r="CG209" s="134">
        <v>130</v>
      </c>
      <c r="CH209" s="134">
        <v>130.69999999999999</v>
      </c>
      <c r="CI209" s="134">
        <v>131.19999999999999</v>
      </c>
      <c r="CJ209" s="134">
        <v>131.30000000000001</v>
      </c>
      <c r="CK209" s="134">
        <v>131.1</v>
      </c>
      <c r="CL209" s="134">
        <v>132.19999999999999</v>
      </c>
      <c r="CM209" s="134">
        <v>132.30000000000001</v>
      </c>
      <c r="CN209" s="134">
        <v>132.30000000000001</v>
      </c>
      <c r="CO209" s="134">
        <v>132.9</v>
      </c>
      <c r="CP209" s="134">
        <v>133.30000000000001</v>
      </c>
      <c r="CQ209" s="134">
        <v>133.9</v>
      </c>
      <c r="CR209" s="134">
        <v>134.6</v>
      </c>
      <c r="CS209" s="134">
        <v>135.69999999999999</v>
      </c>
      <c r="CT209" s="134">
        <v>136.4</v>
      </c>
      <c r="CU209" s="134">
        <v>136.5</v>
      </c>
      <c r="CV209" s="134">
        <v>136.6</v>
      </c>
      <c r="CW209" s="134">
        <v>137</v>
      </c>
      <c r="CX209" s="134">
        <v>137.5</v>
      </c>
      <c r="CY209" s="134">
        <v>137.6</v>
      </c>
      <c r="CZ209" s="134">
        <v>137.5</v>
      </c>
      <c r="DA209" s="134">
        <v>138.1</v>
      </c>
      <c r="DB209" s="134">
        <v>138.1</v>
      </c>
      <c r="DC209" s="134">
        <v>138.5</v>
      </c>
      <c r="DD209" s="134">
        <v>138.9</v>
      </c>
      <c r="DE209" s="134">
        <v>138.6</v>
      </c>
      <c r="DF209" s="134">
        <v>139.30000000000001</v>
      </c>
      <c r="DG209" s="134">
        <v>139.30000000000001</v>
      </c>
      <c r="DH209" s="134">
        <v>140.9</v>
      </c>
      <c r="DI209" s="134">
        <v>142</v>
      </c>
      <c r="DJ209" s="134">
        <v>142.9</v>
      </c>
      <c r="DK209" s="134">
        <v>142.6</v>
      </c>
      <c r="DL209" s="134">
        <v>143.6</v>
      </c>
      <c r="DM209" s="134">
        <v>144.5</v>
      </c>
      <c r="DN209" s="134">
        <v>145.6</v>
      </c>
      <c r="DO209" s="134">
        <v>148.1</v>
      </c>
      <c r="DP209" s="134">
        <v>150</v>
      </c>
      <c r="DQ209" s="134">
        <v>150.80000000000001</v>
      </c>
      <c r="DR209" s="134">
        <v>150.80000000000001</v>
      </c>
      <c r="DS209" s="134">
        <v>152.5</v>
      </c>
      <c r="DT209" s="134">
        <v>154.80000000000001</v>
      </c>
      <c r="DU209" s="134">
        <v>156.30000000000001</v>
      </c>
      <c r="DV209" s="134">
        <v>159.4</v>
      </c>
      <c r="DW209" s="134">
        <v>162.69999999999999</v>
      </c>
      <c r="DX209" s="134">
        <v>163.69999999999999</v>
      </c>
      <c r="DY209" s="134">
        <v>164.7</v>
      </c>
      <c r="DZ209" s="134">
        <v>162.69999999999999</v>
      </c>
      <c r="EA209" s="135">
        <v>163.5</v>
      </c>
      <c r="EB209" s="136">
        <v>166.1</v>
      </c>
      <c r="EC209" s="136">
        <v>165.7</v>
      </c>
      <c r="ED209" s="134">
        <v>166.3</v>
      </c>
      <c r="EE209" s="134">
        <v>166.2</v>
      </c>
      <c r="EF209" s="137">
        <v>165.1</v>
      </c>
      <c r="EG209" s="137">
        <v>164</v>
      </c>
      <c r="EH209" s="137">
        <v>165</v>
      </c>
      <c r="EI209" s="137">
        <v>164.9</v>
      </c>
      <c r="EJ209" s="136">
        <v>164.3</v>
      </c>
      <c r="EK209" s="136">
        <v>164.9</v>
      </c>
      <c r="EL209" s="147">
        <v>165.1</v>
      </c>
      <c r="EM209" s="147">
        <v>165.5</v>
      </c>
      <c r="EN209" s="147">
        <v>165.9</v>
      </c>
    </row>
    <row r="210" spans="1:144" ht="15" x14ac:dyDescent="0.25">
      <c r="A210" s="132" t="s">
        <v>1849</v>
      </c>
      <c r="B210" s="132" t="s">
        <v>1850</v>
      </c>
      <c r="C210" s="133">
        <v>0.15875</v>
      </c>
      <c r="D210" s="134">
        <v>102.8</v>
      </c>
      <c r="E210" s="134">
        <v>104</v>
      </c>
      <c r="F210" s="134">
        <v>104.5</v>
      </c>
      <c r="G210" s="134">
        <v>104.6</v>
      </c>
      <c r="H210" s="134">
        <v>104.3</v>
      </c>
      <c r="I210" s="134">
        <v>108.8</v>
      </c>
      <c r="J210" s="134">
        <v>106.4</v>
      </c>
      <c r="K210" s="134">
        <v>107.6</v>
      </c>
      <c r="L210" s="134">
        <v>108.3</v>
      </c>
      <c r="M210" s="134">
        <v>108.7</v>
      </c>
      <c r="N210" s="134">
        <v>108.4</v>
      </c>
      <c r="O210" s="134">
        <v>109</v>
      </c>
      <c r="P210" s="134">
        <v>112</v>
      </c>
      <c r="Q210" s="134">
        <v>113.3</v>
      </c>
      <c r="R210" s="134">
        <v>112.2</v>
      </c>
      <c r="S210" s="134">
        <v>113.2</v>
      </c>
      <c r="T210" s="134">
        <v>113.8</v>
      </c>
      <c r="U210" s="134">
        <v>112.8</v>
      </c>
      <c r="V210" s="134">
        <v>112.5</v>
      </c>
      <c r="W210" s="134">
        <v>112.3</v>
      </c>
      <c r="X210" s="134">
        <v>111.9</v>
      </c>
      <c r="Y210" s="134">
        <v>112.4</v>
      </c>
      <c r="Z210" s="134">
        <v>113.2</v>
      </c>
      <c r="AA210" s="134">
        <v>113.2</v>
      </c>
      <c r="AB210" s="134">
        <v>114</v>
      </c>
      <c r="AC210" s="134">
        <v>115.6</v>
      </c>
      <c r="AD210" s="134">
        <v>117.6</v>
      </c>
      <c r="AE210" s="134">
        <v>116.8</v>
      </c>
      <c r="AF210" s="134">
        <v>117.7</v>
      </c>
      <c r="AG210" s="134">
        <v>119.1</v>
      </c>
      <c r="AH210" s="134">
        <v>118.7</v>
      </c>
      <c r="AI210" s="134">
        <v>119</v>
      </c>
      <c r="AJ210" s="134">
        <v>119.1</v>
      </c>
      <c r="AK210" s="134">
        <v>117.9</v>
      </c>
      <c r="AL210" s="134">
        <v>118.8</v>
      </c>
      <c r="AM210" s="134">
        <v>121.2</v>
      </c>
      <c r="AN210" s="134">
        <v>119.6</v>
      </c>
      <c r="AO210" s="134">
        <v>118.2</v>
      </c>
      <c r="AP210" s="134">
        <v>117.6</v>
      </c>
      <c r="AQ210" s="134">
        <v>120.3</v>
      </c>
      <c r="AR210" s="134">
        <v>121.5</v>
      </c>
      <c r="AS210" s="134">
        <v>121.3</v>
      </c>
      <c r="AT210" s="134">
        <v>122.6</v>
      </c>
      <c r="AU210" s="134">
        <v>123.1</v>
      </c>
      <c r="AV210" s="134">
        <v>123.1</v>
      </c>
      <c r="AW210" s="134">
        <v>122.9</v>
      </c>
      <c r="AX210" s="134">
        <v>123</v>
      </c>
      <c r="AY210" s="134">
        <v>122.4</v>
      </c>
      <c r="AZ210" s="134">
        <v>122.5</v>
      </c>
      <c r="BA210" s="134">
        <v>122.2</v>
      </c>
      <c r="BB210" s="134">
        <v>123.2</v>
      </c>
      <c r="BC210" s="134">
        <v>124.1</v>
      </c>
      <c r="BD210" s="134">
        <v>123.9</v>
      </c>
      <c r="BE210" s="134">
        <v>123.8</v>
      </c>
      <c r="BF210" s="134">
        <v>124.5</v>
      </c>
      <c r="BG210" s="134">
        <v>124.3</v>
      </c>
      <c r="BH210" s="134">
        <v>124.2</v>
      </c>
      <c r="BI210" s="134">
        <v>124.9</v>
      </c>
      <c r="BJ210" s="134">
        <v>123.6</v>
      </c>
      <c r="BK210" s="134">
        <v>123.9</v>
      </c>
      <c r="BL210" s="134">
        <v>125.2</v>
      </c>
      <c r="BM210" s="134">
        <v>127.2</v>
      </c>
      <c r="BN210" s="134">
        <v>127.2</v>
      </c>
      <c r="BO210" s="134">
        <v>125.2</v>
      </c>
      <c r="BP210" s="134">
        <v>123.6</v>
      </c>
      <c r="BQ210" s="134">
        <v>123.1</v>
      </c>
      <c r="BR210" s="134">
        <v>123.8</v>
      </c>
      <c r="BS210" s="134">
        <v>124.6</v>
      </c>
      <c r="BT210" s="134">
        <v>123.7</v>
      </c>
      <c r="BU210" s="134">
        <v>125.1</v>
      </c>
      <c r="BV210" s="134">
        <v>124</v>
      </c>
      <c r="BW210" s="134">
        <v>122.5</v>
      </c>
      <c r="BX210" s="134">
        <v>122.2</v>
      </c>
      <c r="BY210" s="134">
        <v>122.6</v>
      </c>
      <c r="BZ210" s="134">
        <v>123</v>
      </c>
      <c r="CA210" s="134">
        <v>124.3</v>
      </c>
      <c r="CB210" s="134">
        <v>124</v>
      </c>
      <c r="CC210" s="134">
        <v>123.7</v>
      </c>
      <c r="CD210" s="134">
        <v>124.2</v>
      </c>
      <c r="CE210" s="134">
        <v>124</v>
      </c>
      <c r="CF210" s="134">
        <v>124</v>
      </c>
      <c r="CG210" s="134">
        <v>123.8</v>
      </c>
      <c r="CH210" s="134">
        <v>124</v>
      </c>
      <c r="CI210" s="134">
        <v>124.6</v>
      </c>
      <c r="CJ210" s="134">
        <v>124.5</v>
      </c>
      <c r="CK210" s="134">
        <v>123.3</v>
      </c>
      <c r="CL210" s="134">
        <v>124.2</v>
      </c>
      <c r="CM210" s="134">
        <v>124.1</v>
      </c>
      <c r="CN210" s="134">
        <v>123.9</v>
      </c>
      <c r="CO210" s="134">
        <v>124.5</v>
      </c>
      <c r="CP210" s="134">
        <v>124.8</v>
      </c>
      <c r="CQ210" s="134">
        <v>124.8</v>
      </c>
      <c r="CR210" s="134">
        <v>125.3</v>
      </c>
      <c r="CS210" s="134">
        <v>126.4</v>
      </c>
      <c r="CT210" s="134">
        <v>126.6</v>
      </c>
      <c r="CU210" s="134">
        <v>126.8</v>
      </c>
      <c r="CV210" s="134">
        <v>126.7</v>
      </c>
      <c r="CW210" s="134">
        <v>127.1</v>
      </c>
      <c r="CX210" s="134">
        <v>127.8</v>
      </c>
      <c r="CY210" s="134">
        <v>127.9</v>
      </c>
      <c r="CZ210" s="134">
        <v>127.5</v>
      </c>
      <c r="DA210" s="134">
        <v>128.30000000000001</v>
      </c>
      <c r="DB210" s="134">
        <v>128.30000000000001</v>
      </c>
      <c r="DC210" s="134">
        <v>128.5</v>
      </c>
      <c r="DD210" s="134">
        <v>128.80000000000001</v>
      </c>
      <c r="DE210" s="134">
        <v>128.5</v>
      </c>
      <c r="DF210" s="134">
        <v>129</v>
      </c>
      <c r="DG210" s="134">
        <v>129.1</v>
      </c>
      <c r="DH210" s="134">
        <v>130.80000000000001</v>
      </c>
      <c r="DI210" s="134">
        <v>132.30000000000001</v>
      </c>
      <c r="DJ210" s="134">
        <v>133</v>
      </c>
      <c r="DK210" s="134">
        <v>132.1</v>
      </c>
      <c r="DL210" s="134">
        <v>133.19999999999999</v>
      </c>
      <c r="DM210" s="134">
        <v>133.9</v>
      </c>
      <c r="DN210" s="134">
        <v>135.4</v>
      </c>
      <c r="DO210" s="134">
        <v>137.9</v>
      </c>
      <c r="DP210" s="134">
        <v>138.80000000000001</v>
      </c>
      <c r="DQ210" s="134">
        <v>140</v>
      </c>
      <c r="DR210" s="134">
        <v>139.9</v>
      </c>
      <c r="DS210" s="134">
        <v>141.5</v>
      </c>
      <c r="DT210" s="134">
        <v>143.69999999999999</v>
      </c>
      <c r="DU210" s="134">
        <v>144.80000000000001</v>
      </c>
      <c r="DV210" s="134">
        <v>148.19999999999999</v>
      </c>
      <c r="DW210" s="134">
        <v>152.5</v>
      </c>
      <c r="DX210" s="134">
        <v>154</v>
      </c>
      <c r="DY210" s="134">
        <v>155</v>
      </c>
      <c r="DZ210" s="134">
        <v>153.4</v>
      </c>
      <c r="EA210" s="135">
        <v>153.30000000000001</v>
      </c>
      <c r="EB210" s="136">
        <v>155.69999999999999</v>
      </c>
      <c r="EC210" s="136">
        <v>155.5</v>
      </c>
      <c r="ED210" s="134">
        <v>156.19999999999999</v>
      </c>
      <c r="EE210" s="134">
        <v>156.1</v>
      </c>
      <c r="EF210" s="137">
        <v>154.6</v>
      </c>
      <c r="EG210" s="137">
        <v>153.1</v>
      </c>
      <c r="EH210" s="137">
        <v>154.5</v>
      </c>
      <c r="EI210" s="137">
        <v>154.30000000000001</v>
      </c>
      <c r="EJ210" s="136">
        <v>153.1</v>
      </c>
      <c r="EK210" s="136">
        <v>153.6</v>
      </c>
      <c r="EL210" s="147">
        <v>153.6</v>
      </c>
      <c r="EM210" s="147">
        <v>154</v>
      </c>
      <c r="EN210" s="147">
        <v>154.5</v>
      </c>
    </row>
    <row r="211" spans="1:144" ht="15" x14ac:dyDescent="0.25">
      <c r="A211" s="132" t="s">
        <v>1851</v>
      </c>
      <c r="B211" s="132" t="s">
        <v>1852</v>
      </c>
      <c r="C211" s="133">
        <v>3.5000000000000003E-2</v>
      </c>
      <c r="D211" s="134">
        <v>104</v>
      </c>
      <c r="E211" s="134">
        <v>104.1</v>
      </c>
      <c r="F211" s="134">
        <v>104</v>
      </c>
      <c r="G211" s="134">
        <v>105.7</v>
      </c>
      <c r="H211" s="134">
        <v>108.1</v>
      </c>
      <c r="I211" s="134">
        <v>112.5</v>
      </c>
      <c r="J211" s="134">
        <v>114.3</v>
      </c>
      <c r="K211" s="134">
        <v>114.1</v>
      </c>
      <c r="L211" s="134">
        <v>115</v>
      </c>
      <c r="M211" s="134">
        <v>114.1</v>
      </c>
      <c r="N211" s="134">
        <v>114.5</v>
      </c>
      <c r="O211" s="134">
        <v>114.3</v>
      </c>
      <c r="P211" s="134">
        <v>116.3</v>
      </c>
      <c r="Q211" s="134">
        <v>115.7</v>
      </c>
      <c r="R211" s="134">
        <v>116.7</v>
      </c>
      <c r="S211" s="134">
        <v>119.3</v>
      </c>
      <c r="T211" s="134">
        <v>120.6</v>
      </c>
      <c r="U211" s="134">
        <v>120.5</v>
      </c>
      <c r="V211" s="134">
        <v>120.9</v>
      </c>
      <c r="W211" s="134">
        <v>121.5</v>
      </c>
      <c r="X211" s="134">
        <v>123</v>
      </c>
      <c r="Y211" s="134">
        <v>124.1</v>
      </c>
      <c r="Z211" s="134">
        <v>125.2</v>
      </c>
      <c r="AA211" s="134">
        <v>125.6</v>
      </c>
      <c r="AB211" s="134">
        <v>125.5</v>
      </c>
      <c r="AC211" s="134">
        <v>127.2</v>
      </c>
      <c r="AD211" s="134">
        <v>127.9</v>
      </c>
      <c r="AE211" s="134">
        <v>128.4</v>
      </c>
      <c r="AF211" s="134">
        <v>129.30000000000001</v>
      </c>
      <c r="AG211" s="134">
        <v>129</v>
      </c>
      <c r="AH211" s="134">
        <v>129.30000000000001</v>
      </c>
      <c r="AI211" s="134">
        <v>129.6</v>
      </c>
      <c r="AJ211" s="134">
        <v>131</v>
      </c>
      <c r="AK211" s="134">
        <v>130.80000000000001</v>
      </c>
      <c r="AL211" s="134">
        <v>130.80000000000001</v>
      </c>
      <c r="AM211" s="134">
        <v>131.80000000000001</v>
      </c>
      <c r="AN211" s="134">
        <v>131</v>
      </c>
      <c r="AO211" s="134">
        <v>130.80000000000001</v>
      </c>
      <c r="AP211" s="134">
        <v>130.30000000000001</v>
      </c>
      <c r="AQ211" s="134">
        <v>130.6</v>
      </c>
      <c r="AR211" s="134">
        <v>131.19999999999999</v>
      </c>
      <c r="AS211" s="134">
        <v>131.1</v>
      </c>
      <c r="AT211" s="134">
        <v>131.1</v>
      </c>
      <c r="AU211" s="134">
        <v>133</v>
      </c>
      <c r="AV211" s="134">
        <v>132.6</v>
      </c>
      <c r="AW211" s="134">
        <v>132.80000000000001</v>
      </c>
      <c r="AX211" s="134">
        <v>132.6</v>
      </c>
      <c r="AY211" s="134">
        <v>133.9</v>
      </c>
      <c r="AZ211" s="134">
        <v>133.1</v>
      </c>
      <c r="BA211" s="134">
        <v>135.80000000000001</v>
      </c>
      <c r="BB211" s="134">
        <v>135</v>
      </c>
      <c r="BC211" s="134">
        <v>134.9</v>
      </c>
      <c r="BD211" s="134">
        <v>137.69999999999999</v>
      </c>
      <c r="BE211" s="134">
        <v>138.6</v>
      </c>
      <c r="BF211" s="134">
        <v>140.9</v>
      </c>
      <c r="BG211" s="134">
        <v>142.1</v>
      </c>
      <c r="BH211" s="134">
        <v>143.1</v>
      </c>
      <c r="BI211" s="134">
        <v>144.1</v>
      </c>
      <c r="BJ211" s="134">
        <v>146.1</v>
      </c>
      <c r="BK211" s="134">
        <v>147.80000000000001</v>
      </c>
      <c r="BL211" s="134">
        <v>146</v>
      </c>
      <c r="BM211" s="134">
        <v>145.6</v>
      </c>
      <c r="BN211" s="134">
        <v>145.30000000000001</v>
      </c>
      <c r="BO211" s="134">
        <v>145.69999999999999</v>
      </c>
      <c r="BP211" s="134">
        <v>147.19999999999999</v>
      </c>
      <c r="BQ211" s="134">
        <v>145.6</v>
      </c>
      <c r="BR211" s="134">
        <v>146.6</v>
      </c>
      <c r="BS211" s="134">
        <v>146.4</v>
      </c>
      <c r="BT211" s="134">
        <v>146.4</v>
      </c>
      <c r="BU211" s="134">
        <v>145.9</v>
      </c>
      <c r="BV211" s="134">
        <v>146.4</v>
      </c>
      <c r="BW211" s="134">
        <v>146.5</v>
      </c>
      <c r="BX211" s="134">
        <v>146.5</v>
      </c>
      <c r="BY211" s="134">
        <v>146</v>
      </c>
      <c r="BZ211" s="134">
        <v>146.4</v>
      </c>
      <c r="CA211" s="134">
        <v>147.19999999999999</v>
      </c>
      <c r="CB211" s="134">
        <v>149.19999999999999</v>
      </c>
      <c r="CC211" s="134">
        <v>152.5</v>
      </c>
      <c r="CD211" s="134">
        <v>153.19999999999999</v>
      </c>
      <c r="CE211" s="134">
        <v>152.4</v>
      </c>
      <c r="CF211" s="134">
        <v>153.1</v>
      </c>
      <c r="CG211" s="134">
        <v>155.69999999999999</v>
      </c>
      <c r="CH211" s="134">
        <v>157.4</v>
      </c>
      <c r="CI211" s="134">
        <v>157.9</v>
      </c>
      <c r="CJ211" s="134">
        <v>157.69999999999999</v>
      </c>
      <c r="CK211" s="134">
        <v>161.1</v>
      </c>
      <c r="CL211" s="134">
        <v>161.9</v>
      </c>
      <c r="CM211" s="134">
        <v>162.19999999999999</v>
      </c>
      <c r="CN211" s="134">
        <v>162.80000000000001</v>
      </c>
      <c r="CO211" s="134">
        <v>163.19999999999999</v>
      </c>
      <c r="CP211" s="134">
        <v>163.5</v>
      </c>
      <c r="CQ211" s="134">
        <v>165.7</v>
      </c>
      <c r="CR211" s="134">
        <v>166.4</v>
      </c>
      <c r="CS211" s="134">
        <v>168</v>
      </c>
      <c r="CT211" s="134">
        <v>171</v>
      </c>
      <c r="CU211" s="134">
        <v>171.4</v>
      </c>
      <c r="CV211" s="134">
        <v>172.4</v>
      </c>
      <c r="CW211" s="134">
        <v>172.3</v>
      </c>
      <c r="CX211" s="134">
        <v>173</v>
      </c>
      <c r="CY211" s="134">
        <v>173.5</v>
      </c>
      <c r="CZ211" s="134">
        <v>174.4</v>
      </c>
      <c r="DA211" s="134">
        <v>174.4</v>
      </c>
      <c r="DB211" s="134">
        <v>174</v>
      </c>
      <c r="DC211" s="134">
        <v>174</v>
      </c>
      <c r="DD211" s="134">
        <v>174.6</v>
      </c>
      <c r="DE211" s="134">
        <v>174</v>
      </c>
      <c r="DF211" s="134">
        <v>174.1</v>
      </c>
      <c r="DG211" s="134">
        <v>174.4</v>
      </c>
      <c r="DH211" s="134">
        <v>175.4</v>
      </c>
      <c r="DI211" s="134">
        <v>176.1</v>
      </c>
      <c r="DJ211" s="134">
        <v>177.9</v>
      </c>
      <c r="DK211" s="134">
        <v>180.3</v>
      </c>
      <c r="DL211" s="134">
        <v>180.7</v>
      </c>
      <c r="DM211" s="134">
        <v>183.4</v>
      </c>
      <c r="DN211" s="134">
        <v>183.4</v>
      </c>
      <c r="DO211" s="134">
        <v>186.2</v>
      </c>
      <c r="DP211" s="134">
        <v>189.2</v>
      </c>
      <c r="DQ211" s="134">
        <v>190</v>
      </c>
      <c r="DR211" s="134">
        <v>190.4</v>
      </c>
      <c r="DS211" s="134">
        <v>193</v>
      </c>
      <c r="DT211" s="134">
        <v>195.7</v>
      </c>
      <c r="DU211" s="134">
        <v>198</v>
      </c>
      <c r="DV211" s="134">
        <v>200</v>
      </c>
      <c r="DW211" s="134">
        <v>202</v>
      </c>
      <c r="DX211" s="134">
        <v>202</v>
      </c>
      <c r="DY211" s="134">
        <v>203.7</v>
      </c>
      <c r="DZ211" s="134">
        <v>202.9</v>
      </c>
      <c r="EA211" s="135">
        <v>205.7</v>
      </c>
      <c r="EB211" s="136">
        <v>206.2</v>
      </c>
      <c r="EC211" s="136">
        <v>205.6</v>
      </c>
      <c r="ED211" s="134">
        <v>206.2</v>
      </c>
      <c r="EE211" s="134">
        <v>205.7</v>
      </c>
      <c r="EF211" s="137">
        <v>205.8</v>
      </c>
      <c r="EG211" s="137">
        <v>205.6</v>
      </c>
      <c r="EH211" s="137">
        <v>205</v>
      </c>
      <c r="EI211" s="137">
        <v>205.7</v>
      </c>
      <c r="EJ211" s="136">
        <v>206.5</v>
      </c>
      <c r="EK211" s="136">
        <v>207.7</v>
      </c>
      <c r="EL211" s="147">
        <v>208.6</v>
      </c>
      <c r="EM211" s="147">
        <v>209.1</v>
      </c>
      <c r="EN211" s="147">
        <v>208.9</v>
      </c>
    </row>
    <row r="212" spans="1:144" ht="15" x14ac:dyDescent="0.25">
      <c r="A212" s="132" t="s">
        <v>1853</v>
      </c>
      <c r="B212" s="132" t="s">
        <v>1854</v>
      </c>
      <c r="C212" s="133">
        <v>2.0840000000000001E-2</v>
      </c>
      <c r="D212" s="134">
        <v>103</v>
      </c>
      <c r="E212" s="134">
        <v>104.3</v>
      </c>
      <c r="F212" s="134">
        <v>106.6</v>
      </c>
      <c r="G212" s="134">
        <v>109.2</v>
      </c>
      <c r="H212" s="134">
        <v>108.7</v>
      </c>
      <c r="I212" s="134">
        <v>108.9</v>
      </c>
      <c r="J212" s="134">
        <v>109.8</v>
      </c>
      <c r="K212" s="134">
        <v>111.9</v>
      </c>
      <c r="L212" s="134">
        <v>109.1</v>
      </c>
      <c r="M212" s="134">
        <v>111.6</v>
      </c>
      <c r="N212" s="134">
        <v>111.7</v>
      </c>
      <c r="O212" s="134">
        <v>111.3</v>
      </c>
      <c r="P212" s="134">
        <v>109.1</v>
      </c>
      <c r="Q212" s="134">
        <v>108.5</v>
      </c>
      <c r="R212" s="134">
        <v>116.2</v>
      </c>
      <c r="S212" s="134">
        <v>116.1</v>
      </c>
      <c r="T212" s="134">
        <v>115.6</v>
      </c>
      <c r="U212" s="134">
        <v>117</v>
      </c>
      <c r="V212" s="134">
        <v>113.6</v>
      </c>
      <c r="W212" s="134">
        <v>117.9</v>
      </c>
      <c r="X212" s="134">
        <v>114.7</v>
      </c>
      <c r="Y212" s="134">
        <v>120.3</v>
      </c>
      <c r="Z212" s="134">
        <v>119.6</v>
      </c>
      <c r="AA212" s="134">
        <v>119.5</v>
      </c>
      <c r="AB212" s="134">
        <v>118.3</v>
      </c>
      <c r="AC212" s="134">
        <v>118.3</v>
      </c>
      <c r="AD212" s="134">
        <v>119.9</v>
      </c>
      <c r="AE212" s="134">
        <v>125.4</v>
      </c>
      <c r="AF212" s="134">
        <v>125.6</v>
      </c>
      <c r="AG212" s="134">
        <v>124.5</v>
      </c>
      <c r="AH212" s="134">
        <v>124.6</v>
      </c>
      <c r="AI212" s="134">
        <v>125.9</v>
      </c>
      <c r="AJ212" s="134">
        <v>123.2</v>
      </c>
      <c r="AK212" s="134">
        <v>123.7</v>
      </c>
      <c r="AL212" s="134">
        <v>124.7</v>
      </c>
      <c r="AM212" s="134">
        <v>126.1</v>
      </c>
      <c r="AN212" s="134">
        <v>125.5</v>
      </c>
      <c r="AO212" s="134">
        <v>123.4</v>
      </c>
      <c r="AP212" s="134">
        <v>126.2</v>
      </c>
      <c r="AQ212" s="134">
        <v>129.1</v>
      </c>
      <c r="AR212" s="134">
        <v>129.4</v>
      </c>
      <c r="AS212" s="134">
        <v>128.1</v>
      </c>
      <c r="AT212" s="134">
        <v>128.80000000000001</v>
      </c>
      <c r="AU212" s="134">
        <v>130.4</v>
      </c>
      <c r="AV212" s="134">
        <v>128.30000000000001</v>
      </c>
      <c r="AW212" s="134">
        <v>126.5</v>
      </c>
      <c r="AX212" s="134">
        <v>127</v>
      </c>
      <c r="AY212" s="134">
        <v>126.2</v>
      </c>
      <c r="AZ212" s="134">
        <v>126.1</v>
      </c>
      <c r="BA212" s="134">
        <v>125.7</v>
      </c>
      <c r="BB212" s="134">
        <v>131</v>
      </c>
      <c r="BC212" s="134">
        <v>130.30000000000001</v>
      </c>
      <c r="BD212" s="134">
        <v>131.4</v>
      </c>
      <c r="BE212" s="134">
        <v>130.30000000000001</v>
      </c>
      <c r="BF212" s="134">
        <v>131.6</v>
      </c>
      <c r="BG212" s="134">
        <v>131.6</v>
      </c>
      <c r="BH212" s="134">
        <v>131.6</v>
      </c>
      <c r="BI212" s="134">
        <v>129.9</v>
      </c>
      <c r="BJ212" s="134">
        <v>131.19999999999999</v>
      </c>
      <c r="BK212" s="134">
        <v>131.30000000000001</v>
      </c>
      <c r="BL212" s="134">
        <v>131.80000000000001</v>
      </c>
      <c r="BM212" s="134">
        <v>130.69999999999999</v>
      </c>
      <c r="BN212" s="134">
        <v>131.6</v>
      </c>
      <c r="BO212" s="134">
        <v>132.19999999999999</v>
      </c>
      <c r="BP212" s="134">
        <v>133.4</v>
      </c>
      <c r="BQ212" s="134">
        <v>134.19999999999999</v>
      </c>
      <c r="BR212" s="134">
        <v>133.30000000000001</v>
      </c>
      <c r="BS212" s="134">
        <v>130.4</v>
      </c>
      <c r="BT212" s="134">
        <v>130.30000000000001</v>
      </c>
      <c r="BU212" s="134">
        <v>132.80000000000001</v>
      </c>
      <c r="BV212" s="134">
        <v>132.9</v>
      </c>
      <c r="BW212" s="134">
        <v>132.9</v>
      </c>
      <c r="BX212" s="134">
        <v>133.69999999999999</v>
      </c>
      <c r="BY212" s="134">
        <v>134.1</v>
      </c>
      <c r="BZ212" s="134">
        <v>133.9</v>
      </c>
      <c r="CA212" s="134">
        <v>134.1</v>
      </c>
      <c r="CB212" s="134">
        <v>133.9</v>
      </c>
      <c r="CC212" s="134">
        <v>133.30000000000001</v>
      </c>
      <c r="CD212" s="134">
        <v>133.19999999999999</v>
      </c>
      <c r="CE212" s="134">
        <v>133.19999999999999</v>
      </c>
      <c r="CF212" s="134">
        <v>133.6</v>
      </c>
      <c r="CG212" s="134">
        <v>134.1</v>
      </c>
      <c r="CH212" s="134">
        <v>136.4</v>
      </c>
      <c r="CI212" s="134">
        <v>136.69999999999999</v>
      </c>
      <c r="CJ212" s="134">
        <v>139.5</v>
      </c>
      <c r="CK212" s="134">
        <v>140.5</v>
      </c>
      <c r="CL212" s="134">
        <v>142.9</v>
      </c>
      <c r="CM212" s="134">
        <v>144.4</v>
      </c>
      <c r="CN212" s="134">
        <v>144.9</v>
      </c>
      <c r="CO212" s="134">
        <v>145.9</v>
      </c>
      <c r="CP212" s="134">
        <v>147.30000000000001</v>
      </c>
      <c r="CQ212" s="134">
        <v>149.19999999999999</v>
      </c>
      <c r="CR212" s="134">
        <v>151.9</v>
      </c>
      <c r="CS212" s="134">
        <v>152.5</v>
      </c>
      <c r="CT212" s="134">
        <v>152.19999999999999</v>
      </c>
      <c r="CU212" s="134">
        <v>152.4</v>
      </c>
      <c r="CV212" s="134">
        <v>152.5</v>
      </c>
      <c r="CW212" s="134">
        <v>152.4</v>
      </c>
      <c r="CX212" s="134">
        <v>152.4</v>
      </c>
      <c r="CY212" s="134">
        <v>151.69999999999999</v>
      </c>
      <c r="CZ212" s="134">
        <v>151.69999999999999</v>
      </c>
      <c r="DA212" s="134">
        <v>151.6</v>
      </c>
      <c r="DB212" s="134">
        <v>152.1</v>
      </c>
      <c r="DC212" s="134">
        <v>155.19999999999999</v>
      </c>
      <c r="DD212" s="134">
        <v>155.9</v>
      </c>
      <c r="DE212" s="134">
        <v>156.4</v>
      </c>
      <c r="DF212" s="134">
        <v>158.6</v>
      </c>
      <c r="DG212" s="134">
        <v>158.6</v>
      </c>
      <c r="DH212" s="134">
        <v>159.1</v>
      </c>
      <c r="DI212" s="134">
        <v>159</v>
      </c>
      <c r="DJ212" s="134">
        <v>159.9</v>
      </c>
      <c r="DK212" s="134">
        <v>159.4</v>
      </c>
      <c r="DL212" s="134">
        <v>160.19999999999999</v>
      </c>
      <c r="DM212" s="134">
        <v>160.19999999999999</v>
      </c>
      <c r="DN212" s="134">
        <v>159.9</v>
      </c>
      <c r="DO212" s="134">
        <v>162.30000000000001</v>
      </c>
      <c r="DP212" s="134">
        <v>169.4</v>
      </c>
      <c r="DQ212" s="134">
        <v>167.7</v>
      </c>
      <c r="DR212" s="134">
        <v>168.1</v>
      </c>
      <c r="DS212" s="134">
        <v>168.6</v>
      </c>
      <c r="DT212" s="134">
        <v>170</v>
      </c>
      <c r="DU212" s="134">
        <v>174.4</v>
      </c>
      <c r="DV212" s="134">
        <v>176.9</v>
      </c>
      <c r="DW212" s="134">
        <v>175</v>
      </c>
      <c r="DX212" s="134">
        <v>173.6</v>
      </c>
      <c r="DY212" s="134">
        <v>172.7</v>
      </c>
      <c r="DZ212" s="134">
        <v>166.2</v>
      </c>
      <c r="EA212" s="135">
        <v>170.8</v>
      </c>
      <c r="EB212" s="136">
        <v>178</v>
      </c>
      <c r="EC212" s="136">
        <v>176.5</v>
      </c>
      <c r="ED212" s="134">
        <v>176.3</v>
      </c>
      <c r="EE212" s="134">
        <v>176.4</v>
      </c>
      <c r="EF212" s="137">
        <v>176.1</v>
      </c>
      <c r="EG212" s="137">
        <v>176.9</v>
      </c>
      <c r="EH212" s="137">
        <v>177.5</v>
      </c>
      <c r="EI212" s="137">
        <v>177.1</v>
      </c>
      <c r="EJ212" s="136">
        <v>179.3</v>
      </c>
      <c r="EK212" s="136">
        <v>179.1</v>
      </c>
      <c r="EL212" s="147">
        <v>179.6</v>
      </c>
      <c r="EM212" s="147">
        <v>179.6</v>
      </c>
      <c r="EN212" s="147">
        <v>180.9</v>
      </c>
    </row>
    <row r="213" spans="1:144" ht="15" x14ac:dyDescent="0.25">
      <c r="A213" s="132" t="s">
        <v>1855</v>
      </c>
      <c r="B213" s="132" t="s">
        <v>1856</v>
      </c>
      <c r="C213" s="133">
        <v>1.16275</v>
      </c>
      <c r="D213" s="134">
        <v>103.6</v>
      </c>
      <c r="E213" s="134">
        <v>104.6</v>
      </c>
      <c r="F213" s="134">
        <v>103.5</v>
      </c>
      <c r="G213" s="134">
        <v>108.1</v>
      </c>
      <c r="H213" s="134">
        <v>114.6</v>
      </c>
      <c r="I213" s="134">
        <v>117.8</v>
      </c>
      <c r="J213" s="134">
        <v>115.6</v>
      </c>
      <c r="K213" s="134">
        <v>116.5</v>
      </c>
      <c r="L213" s="134">
        <v>116.9</v>
      </c>
      <c r="M213" s="134">
        <v>114.2</v>
      </c>
      <c r="N213" s="134">
        <v>113.8</v>
      </c>
      <c r="O213" s="134">
        <v>111.8</v>
      </c>
      <c r="P213" s="134">
        <v>111.1</v>
      </c>
      <c r="Q213" s="134">
        <v>112.2</v>
      </c>
      <c r="R213" s="134">
        <v>111.1</v>
      </c>
      <c r="S213" s="134">
        <v>110.8</v>
      </c>
      <c r="T213" s="134">
        <v>109.5</v>
      </c>
      <c r="U213" s="134">
        <v>109.1</v>
      </c>
      <c r="V213" s="134">
        <v>108.2</v>
      </c>
      <c r="W213" s="134">
        <v>106.9</v>
      </c>
      <c r="X213" s="134">
        <v>108.4</v>
      </c>
      <c r="Y213" s="134">
        <v>103.2</v>
      </c>
      <c r="Z213" s="134">
        <v>105.2</v>
      </c>
      <c r="AA213" s="134">
        <v>108.8</v>
      </c>
      <c r="AB213" s="134">
        <v>113</v>
      </c>
      <c r="AC213" s="134">
        <v>111.6</v>
      </c>
      <c r="AD213" s="134">
        <v>112.5</v>
      </c>
      <c r="AE213" s="134">
        <v>112.5</v>
      </c>
      <c r="AF213" s="134">
        <v>112</v>
      </c>
      <c r="AG213" s="134">
        <v>110.4</v>
      </c>
      <c r="AH213" s="134">
        <v>108.6</v>
      </c>
      <c r="AI213" s="134">
        <v>108.3</v>
      </c>
      <c r="AJ213" s="134">
        <v>105.6</v>
      </c>
      <c r="AK213" s="134">
        <v>105</v>
      </c>
      <c r="AL213" s="134">
        <v>102.1</v>
      </c>
      <c r="AM213" s="134">
        <v>98.3</v>
      </c>
      <c r="AN213" s="134">
        <v>99.4</v>
      </c>
      <c r="AO213" s="134">
        <v>97.5</v>
      </c>
      <c r="AP213" s="134">
        <v>93.6</v>
      </c>
      <c r="AQ213" s="134">
        <v>90</v>
      </c>
      <c r="AR213" s="134">
        <v>92.3</v>
      </c>
      <c r="AS213" s="134">
        <v>94.2</v>
      </c>
      <c r="AT213" s="134">
        <v>96.4</v>
      </c>
      <c r="AU213" s="134">
        <v>97.2</v>
      </c>
      <c r="AV213" s="134">
        <v>99.9</v>
      </c>
      <c r="AW213" s="134">
        <v>104.9</v>
      </c>
      <c r="AX213" s="134">
        <v>107.5</v>
      </c>
      <c r="AY213" s="134">
        <v>109.8</v>
      </c>
      <c r="AZ213" s="134">
        <v>117</v>
      </c>
      <c r="BA213" s="134">
        <v>118.1</v>
      </c>
      <c r="BB213" s="134">
        <v>118.9</v>
      </c>
      <c r="BC213" s="134">
        <v>121.5</v>
      </c>
      <c r="BD213" s="134">
        <v>122.8</v>
      </c>
      <c r="BE213" s="134">
        <v>124</v>
      </c>
      <c r="BF213" s="134">
        <v>126.3</v>
      </c>
      <c r="BG213" s="134">
        <v>127.1</v>
      </c>
      <c r="BH213" s="134">
        <v>125.7</v>
      </c>
      <c r="BI213" s="134">
        <v>130.4</v>
      </c>
      <c r="BJ213" s="134">
        <v>132.9</v>
      </c>
      <c r="BK213" s="134">
        <v>130.69999999999999</v>
      </c>
      <c r="BL213" s="134">
        <v>132.5</v>
      </c>
      <c r="BM213" s="134">
        <v>133.1</v>
      </c>
      <c r="BN213" s="134">
        <v>132.19999999999999</v>
      </c>
      <c r="BO213" s="134">
        <v>133</v>
      </c>
      <c r="BP213" s="134">
        <v>133.4</v>
      </c>
      <c r="BQ213" s="134">
        <v>133.1</v>
      </c>
      <c r="BR213" s="134">
        <v>131.9</v>
      </c>
      <c r="BS213" s="134">
        <v>130.4</v>
      </c>
      <c r="BT213" s="134">
        <v>124.1</v>
      </c>
      <c r="BU213" s="134">
        <v>119.9</v>
      </c>
      <c r="BV213" s="134">
        <v>116.6</v>
      </c>
      <c r="BW213" s="134">
        <v>115.4</v>
      </c>
      <c r="BX213" s="134">
        <v>108.5</v>
      </c>
      <c r="BY213" s="134">
        <v>104</v>
      </c>
      <c r="BZ213" s="134">
        <v>110.5</v>
      </c>
      <c r="CA213" s="134">
        <v>114.3</v>
      </c>
      <c r="CB213" s="134">
        <v>114.2</v>
      </c>
      <c r="CC213" s="134">
        <v>111.9</v>
      </c>
      <c r="CD213" s="134">
        <v>113.2</v>
      </c>
      <c r="CE213" s="134">
        <v>112.7</v>
      </c>
      <c r="CF213" s="134">
        <v>110.2</v>
      </c>
      <c r="CG213" s="134">
        <v>111.4</v>
      </c>
      <c r="CH213" s="134">
        <v>111.7</v>
      </c>
      <c r="CI213" s="134">
        <v>111.9</v>
      </c>
      <c r="CJ213" s="134">
        <v>112.9</v>
      </c>
      <c r="CK213" s="134">
        <v>116.8</v>
      </c>
      <c r="CL213" s="134">
        <v>117.3</v>
      </c>
      <c r="CM213" s="134">
        <v>116.8</v>
      </c>
      <c r="CN213" s="134">
        <v>119</v>
      </c>
      <c r="CO213" s="134">
        <v>120.2</v>
      </c>
      <c r="CP213" s="134">
        <v>119.9</v>
      </c>
      <c r="CQ213" s="134">
        <v>119.5</v>
      </c>
      <c r="CR213" s="134">
        <v>119.3</v>
      </c>
      <c r="CS213" s="134">
        <v>120.2</v>
      </c>
      <c r="CT213" s="134">
        <v>119.2</v>
      </c>
      <c r="CU213" s="134">
        <v>118.5</v>
      </c>
      <c r="CV213" s="134">
        <v>118.4</v>
      </c>
      <c r="CW213" s="134">
        <v>117</v>
      </c>
      <c r="CX213" s="134">
        <v>119.2</v>
      </c>
      <c r="CY213" s="134">
        <v>120.5</v>
      </c>
      <c r="CZ213" s="134">
        <v>120.1</v>
      </c>
      <c r="DA213" s="134">
        <v>119.7</v>
      </c>
      <c r="DB213" s="134">
        <v>118.6</v>
      </c>
      <c r="DC213" s="134">
        <v>118.4</v>
      </c>
      <c r="DD213" s="134">
        <v>118.2</v>
      </c>
      <c r="DE213" s="134">
        <v>116.8</v>
      </c>
      <c r="DF213" s="134">
        <v>116.7</v>
      </c>
      <c r="DG213" s="134">
        <v>116.8</v>
      </c>
      <c r="DH213" s="134">
        <v>118.4</v>
      </c>
      <c r="DI213" s="134">
        <v>119.4</v>
      </c>
      <c r="DJ213" s="134">
        <v>118.8</v>
      </c>
      <c r="DK213" s="134">
        <v>118</v>
      </c>
      <c r="DL213" s="134">
        <v>120.9</v>
      </c>
      <c r="DM213" s="134">
        <v>126.5</v>
      </c>
      <c r="DN213" s="134">
        <v>127.9</v>
      </c>
      <c r="DO213" s="134">
        <v>125.5</v>
      </c>
      <c r="DP213" s="134">
        <v>125.1</v>
      </c>
      <c r="DQ213" s="134">
        <v>124.7</v>
      </c>
      <c r="DR213" s="134">
        <v>124.8</v>
      </c>
      <c r="DS213" s="134">
        <v>124.6</v>
      </c>
      <c r="DT213" s="134">
        <v>125.2</v>
      </c>
      <c r="DU213" s="134">
        <v>126.3</v>
      </c>
      <c r="DV213" s="134">
        <v>125.9</v>
      </c>
      <c r="DW213" s="134">
        <v>125.9</v>
      </c>
      <c r="DX213" s="134">
        <v>126.4</v>
      </c>
      <c r="DY213" s="134">
        <v>127.3</v>
      </c>
      <c r="DZ213" s="134">
        <v>127.5</v>
      </c>
      <c r="EA213" s="135">
        <v>128.1</v>
      </c>
      <c r="EB213" s="136">
        <v>127.7</v>
      </c>
      <c r="EC213" s="136">
        <v>127.2</v>
      </c>
      <c r="ED213" s="134">
        <v>127.1</v>
      </c>
      <c r="EE213" s="134">
        <v>126.5</v>
      </c>
      <c r="EF213" s="137">
        <v>129.19999999999999</v>
      </c>
      <c r="EG213" s="137">
        <v>130.1</v>
      </c>
      <c r="EH213" s="137">
        <v>131</v>
      </c>
      <c r="EI213" s="137">
        <v>131.30000000000001</v>
      </c>
      <c r="EJ213" s="136">
        <v>133.4</v>
      </c>
      <c r="EK213" s="136">
        <v>134.5</v>
      </c>
      <c r="EL213" s="147">
        <v>136.69999999999999</v>
      </c>
      <c r="EM213" s="147">
        <v>140</v>
      </c>
      <c r="EN213" s="147">
        <v>138.1</v>
      </c>
    </row>
    <row r="214" spans="1:144" ht="15" x14ac:dyDescent="0.25">
      <c r="A214" s="132" t="s">
        <v>1857</v>
      </c>
      <c r="B214" s="132" t="s">
        <v>1858</v>
      </c>
      <c r="C214" s="133">
        <v>1.0555300000000001</v>
      </c>
      <c r="D214" s="134">
        <v>103.6</v>
      </c>
      <c r="E214" s="134">
        <v>104.6</v>
      </c>
      <c r="F214" s="134">
        <v>103.2</v>
      </c>
      <c r="G214" s="134">
        <v>108</v>
      </c>
      <c r="H214" s="134">
        <v>114.9</v>
      </c>
      <c r="I214" s="134">
        <v>118.3</v>
      </c>
      <c r="J214" s="134">
        <v>115.5</v>
      </c>
      <c r="K214" s="134">
        <v>116.3</v>
      </c>
      <c r="L214" s="134">
        <v>116.9</v>
      </c>
      <c r="M214" s="134">
        <v>113.9</v>
      </c>
      <c r="N214" s="134">
        <v>113.5</v>
      </c>
      <c r="O214" s="134">
        <v>111.3</v>
      </c>
      <c r="P214" s="134">
        <v>110.2</v>
      </c>
      <c r="Q214" s="134">
        <v>111.2</v>
      </c>
      <c r="R214" s="134">
        <v>110</v>
      </c>
      <c r="S214" s="134">
        <v>109.5</v>
      </c>
      <c r="T214" s="134">
        <v>107.8</v>
      </c>
      <c r="U214" s="134">
        <v>107.3</v>
      </c>
      <c r="V214" s="134">
        <v>106.1</v>
      </c>
      <c r="W214" s="134">
        <v>104.9</v>
      </c>
      <c r="X214" s="134">
        <v>106.6</v>
      </c>
      <c r="Y214" s="134">
        <v>100.7</v>
      </c>
      <c r="Z214" s="134">
        <v>103</v>
      </c>
      <c r="AA214" s="134">
        <v>106.8</v>
      </c>
      <c r="AB214" s="134">
        <v>111.1</v>
      </c>
      <c r="AC214" s="134">
        <v>109.2</v>
      </c>
      <c r="AD214" s="134">
        <v>109.9</v>
      </c>
      <c r="AE214" s="134">
        <v>109.8</v>
      </c>
      <c r="AF214" s="134">
        <v>109.3</v>
      </c>
      <c r="AG214" s="134">
        <v>107.3</v>
      </c>
      <c r="AH214" s="134">
        <v>105.5</v>
      </c>
      <c r="AI214" s="134">
        <v>105.3</v>
      </c>
      <c r="AJ214" s="134">
        <v>102.6</v>
      </c>
      <c r="AK214" s="134">
        <v>102.5</v>
      </c>
      <c r="AL214" s="134">
        <v>99.6</v>
      </c>
      <c r="AM214" s="134">
        <v>95.5</v>
      </c>
      <c r="AN214" s="134">
        <v>96.7</v>
      </c>
      <c r="AO214" s="134">
        <v>94.3</v>
      </c>
      <c r="AP214" s="134">
        <v>89.9</v>
      </c>
      <c r="AQ214" s="134">
        <v>85.9</v>
      </c>
      <c r="AR214" s="134">
        <v>88.2</v>
      </c>
      <c r="AS214" s="134">
        <v>90.4</v>
      </c>
      <c r="AT214" s="134">
        <v>92.9</v>
      </c>
      <c r="AU214" s="134">
        <v>93.7</v>
      </c>
      <c r="AV214" s="134">
        <v>96.7</v>
      </c>
      <c r="AW214" s="134">
        <v>102.1</v>
      </c>
      <c r="AX214" s="134">
        <v>104.8</v>
      </c>
      <c r="AY214" s="134">
        <v>107.3</v>
      </c>
      <c r="AZ214" s="134">
        <v>115</v>
      </c>
      <c r="BA214" s="134">
        <v>116.1</v>
      </c>
      <c r="BB214" s="134">
        <v>116.7</v>
      </c>
      <c r="BC214" s="134">
        <v>119.6</v>
      </c>
      <c r="BD214" s="134">
        <v>120.7</v>
      </c>
      <c r="BE214" s="134">
        <v>121.9</v>
      </c>
      <c r="BF214" s="134">
        <v>124</v>
      </c>
      <c r="BG214" s="134">
        <v>124.6</v>
      </c>
      <c r="BH214" s="134">
        <v>123.3</v>
      </c>
      <c r="BI214" s="134">
        <v>128.1</v>
      </c>
      <c r="BJ214" s="134">
        <v>130.4</v>
      </c>
      <c r="BK214" s="134">
        <v>130.69999999999999</v>
      </c>
      <c r="BL214" s="134">
        <v>129.80000000000001</v>
      </c>
      <c r="BM214" s="134">
        <v>130.5</v>
      </c>
      <c r="BN214" s="134">
        <v>129.4</v>
      </c>
      <c r="BO214" s="134">
        <v>130.30000000000001</v>
      </c>
      <c r="BP214" s="134">
        <v>131</v>
      </c>
      <c r="BQ214" s="134">
        <v>130.9</v>
      </c>
      <c r="BR214" s="134">
        <v>130.30000000000001</v>
      </c>
      <c r="BS214" s="134">
        <v>129.80000000000001</v>
      </c>
      <c r="BT214" s="134">
        <v>124.2</v>
      </c>
      <c r="BU214" s="134">
        <v>120.7</v>
      </c>
      <c r="BV214" s="134">
        <v>117.6</v>
      </c>
      <c r="BW214" s="134">
        <v>116.8</v>
      </c>
      <c r="BX214" s="134">
        <v>109.6</v>
      </c>
      <c r="BY214" s="134">
        <v>105.1</v>
      </c>
      <c r="BZ214" s="134">
        <v>112.1</v>
      </c>
      <c r="CA214" s="134">
        <v>116.6</v>
      </c>
      <c r="CB214" s="134">
        <v>116.4</v>
      </c>
      <c r="CC214" s="134">
        <v>113.9</v>
      </c>
      <c r="CD214" s="134">
        <v>115.4</v>
      </c>
      <c r="CE214" s="134">
        <v>115</v>
      </c>
      <c r="CF214" s="134">
        <v>112.5</v>
      </c>
      <c r="CG214" s="134">
        <v>113.7</v>
      </c>
      <c r="CH214" s="134">
        <v>114.1</v>
      </c>
      <c r="CI214" s="134">
        <v>114.2</v>
      </c>
      <c r="CJ214" s="134">
        <v>115.2</v>
      </c>
      <c r="CK214" s="134">
        <v>117.3</v>
      </c>
      <c r="CL214" s="134">
        <v>116.4</v>
      </c>
      <c r="CM214" s="134">
        <v>115.4</v>
      </c>
      <c r="CN214" s="134">
        <v>118</v>
      </c>
      <c r="CO214" s="134">
        <v>119.3</v>
      </c>
      <c r="CP214" s="134">
        <v>119.1</v>
      </c>
      <c r="CQ214" s="134">
        <v>118.5</v>
      </c>
      <c r="CR214" s="134">
        <v>118.1</v>
      </c>
      <c r="CS214" s="134">
        <v>118.9</v>
      </c>
      <c r="CT214" s="134">
        <v>117.6</v>
      </c>
      <c r="CU214" s="134">
        <v>117</v>
      </c>
      <c r="CV214" s="134">
        <v>116.7</v>
      </c>
      <c r="CW214" s="134">
        <v>115.3</v>
      </c>
      <c r="CX214" s="134">
        <v>117.8</v>
      </c>
      <c r="CY214" s="134">
        <v>119.2</v>
      </c>
      <c r="CZ214" s="134">
        <v>118.6</v>
      </c>
      <c r="DA214" s="134">
        <v>118.3</v>
      </c>
      <c r="DB214" s="134">
        <v>117.3</v>
      </c>
      <c r="DC214" s="134">
        <v>117.7</v>
      </c>
      <c r="DD214" s="134">
        <v>117.7</v>
      </c>
      <c r="DE214" s="134">
        <v>116.3</v>
      </c>
      <c r="DF214" s="134">
        <v>116.1</v>
      </c>
      <c r="DG214" s="134">
        <v>116</v>
      </c>
      <c r="DH214" s="134">
        <v>117.5</v>
      </c>
      <c r="DI214" s="134">
        <v>118.2</v>
      </c>
      <c r="DJ214" s="134">
        <v>117.4</v>
      </c>
      <c r="DK214" s="134">
        <v>116.4</v>
      </c>
      <c r="DL214" s="134">
        <v>119.6</v>
      </c>
      <c r="DM214" s="134">
        <v>125.6</v>
      </c>
      <c r="DN214" s="134">
        <v>126.8</v>
      </c>
      <c r="DO214" s="134">
        <v>124.4</v>
      </c>
      <c r="DP214" s="134">
        <v>123.7</v>
      </c>
      <c r="DQ214" s="134">
        <v>123.4</v>
      </c>
      <c r="DR214" s="134">
        <v>123.2</v>
      </c>
      <c r="DS214" s="134">
        <v>123.1</v>
      </c>
      <c r="DT214" s="134">
        <v>123.5</v>
      </c>
      <c r="DU214" s="134">
        <v>124.5</v>
      </c>
      <c r="DV214" s="134">
        <v>124</v>
      </c>
      <c r="DW214" s="134">
        <v>123.5</v>
      </c>
      <c r="DX214" s="134">
        <v>124.3</v>
      </c>
      <c r="DY214" s="134">
        <v>125</v>
      </c>
      <c r="DZ214" s="134">
        <v>125.2</v>
      </c>
      <c r="EA214" s="135">
        <v>126</v>
      </c>
      <c r="EB214" s="136">
        <v>126.1</v>
      </c>
      <c r="EC214" s="136">
        <v>125.5</v>
      </c>
      <c r="ED214" s="134">
        <v>125.5</v>
      </c>
      <c r="EE214" s="134">
        <v>124.7</v>
      </c>
      <c r="EF214" s="137">
        <v>127.7</v>
      </c>
      <c r="EG214" s="137">
        <v>128.19999999999999</v>
      </c>
      <c r="EH214" s="137">
        <v>129.19999999999999</v>
      </c>
      <c r="EI214" s="137">
        <v>129.30000000000001</v>
      </c>
      <c r="EJ214" s="136">
        <v>130.6</v>
      </c>
      <c r="EK214" s="136">
        <v>132.5</v>
      </c>
      <c r="EL214" s="147">
        <v>135.1</v>
      </c>
      <c r="EM214" s="147">
        <v>138.9</v>
      </c>
      <c r="EN214" s="147">
        <v>136.9</v>
      </c>
    </row>
    <row r="215" spans="1:144" ht="15" x14ac:dyDescent="0.25">
      <c r="A215" s="132" t="s">
        <v>1859</v>
      </c>
      <c r="B215" s="132" t="s">
        <v>1860</v>
      </c>
      <c r="C215" s="133">
        <v>4.4859999999999997E-2</v>
      </c>
      <c r="D215" s="134">
        <v>104.4</v>
      </c>
      <c r="E215" s="134">
        <v>105.3</v>
      </c>
      <c r="F215" s="134">
        <v>106.8</v>
      </c>
      <c r="G215" s="134">
        <v>108.7</v>
      </c>
      <c r="H215" s="134">
        <v>110.8</v>
      </c>
      <c r="I215" s="134">
        <v>115.1</v>
      </c>
      <c r="J215" s="134">
        <v>121.5</v>
      </c>
      <c r="K215" s="134">
        <v>126.6</v>
      </c>
      <c r="L215" s="134">
        <v>124.7</v>
      </c>
      <c r="M215" s="134">
        <v>126.4</v>
      </c>
      <c r="N215" s="134">
        <v>125.2</v>
      </c>
      <c r="O215" s="134">
        <v>124</v>
      </c>
      <c r="P215" s="134">
        <v>126.4</v>
      </c>
      <c r="Q215" s="134">
        <v>127.5</v>
      </c>
      <c r="R215" s="134">
        <v>128.19999999999999</v>
      </c>
      <c r="S215" s="134">
        <v>129.9</v>
      </c>
      <c r="T215" s="134">
        <v>132.1</v>
      </c>
      <c r="U215" s="134">
        <v>134.1</v>
      </c>
      <c r="V215" s="134">
        <v>136.5</v>
      </c>
      <c r="W215" s="134">
        <v>136.1</v>
      </c>
      <c r="X215" s="134">
        <v>136.1</v>
      </c>
      <c r="Y215" s="134">
        <v>138.1</v>
      </c>
      <c r="Z215" s="134">
        <v>137.80000000000001</v>
      </c>
      <c r="AA215" s="134">
        <v>138.30000000000001</v>
      </c>
      <c r="AB215" s="134">
        <v>143.5</v>
      </c>
      <c r="AC215" s="134">
        <v>144.1</v>
      </c>
      <c r="AD215" s="134">
        <v>147.69999999999999</v>
      </c>
      <c r="AE215" s="134">
        <v>149.80000000000001</v>
      </c>
      <c r="AF215" s="134">
        <v>149.9</v>
      </c>
      <c r="AG215" s="134">
        <v>153.5</v>
      </c>
      <c r="AH215" s="134">
        <v>151.6</v>
      </c>
      <c r="AI215" s="134">
        <v>152.9</v>
      </c>
      <c r="AJ215" s="134">
        <v>148.9</v>
      </c>
      <c r="AK215" s="134">
        <v>136.69999999999999</v>
      </c>
      <c r="AL215" s="134">
        <v>132.69999999999999</v>
      </c>
      <c r="AM215" s="134">
        <v>128.1</v>
      </c>
      <c r="AN215" s="134">
        <v>126.5</v>
      </c>
      <c r="AO215" s="134">
        <v>130.4</v>
      </c>
      <c r="AP215" s="134">
        <v>133.9</v>
      </c>
      <c r="AQ215" s="134">
        <v>137.6</v>
      </c>
      <c r="AR215" s="134">
        <v>137.6</v>
      </c>
      <c r="AS215" s="134">
        <v>137.5</v>
      </c>
      <c r="AT215" s="134">
        <v>136.30000000000001</v>
      </c>
      <c r="AU215" s="134">
        <v>137.30000000000001</v>
      </c>
      <c r="AV215" s="134">
        <v>135.9</v>
      </c>
      <c r="AW215" s="134">
        <v>140</v>
      </c>
      <c r="AX215" s="134">
        <v>146</v>
      </c>
      <c r="AY215" s="134">
        <v>146.9</v>
      </c>
      <c r="AZ215" s="134">
        <v>151.5</v>
      </c>
      <c r="BA215" s="134">
        <v>155.4</v>
      </c>
      <c r="BB215" s="134">
        <v>156.4</v>
      </c>
      <c r="BC215" s="134">
        <v>157.19999999999999</v>
      </c>
      <c r="BD215" s="134">
        <v>163.30000000000001</v>
      </c>
      <c r="BE215" s="134">
        <v>166.2</v>
      </c>
      <c r="BF215" s="134">
        <v>167.6</v>
      </c>
      <c r="BG215" s="134">
        <v>173.1</v>
      </c>
      <c r="BH215" s="134">
        <v>169.1</v>
      </c>
      <c r="BI215" s="134">
        <v>173.4</v>
      </c>
      <c r="BJ215" s="134">
        <v>179.2</v>
      </c>
      <c r="BK215" s="134">
        <v>181.6</v>
      </c>
      <c r="BL215" s="134">
        <v>180.1</v>
      </c>
      <c r="BM215" s="134">
        <v>179</v>
      </c>
      <c r="BN215" s="134">
        <v>178.9</v>
      </c>
      <c r="BO215" s="134">
        <v>176.5</v>
      </c>
      <c r="BP215" s="134">
        <v>169</v>
      </c>
      <c r="BQ215" s="134">
        <v>165.7</v>
      </c>
      <c r="BR215" s="134">
        <v>145.19999999999999</v>
      </c>
      <c r="BS215" s="134">
        <v>126.4</v>
      </c>
      <c r="BT215" s="134">
        <v>101.5</v>
      </c>
      <c r="BU215" s="134">
        <v>77.599999999999994</v>
      </c>
      <c r="BV215" s="134">
        <v>65.900000000000006</v>
      </c>
      <c r="BW215" s="134">
        <v>56.2</v>
      </c>
      <c r="BX215" s="134">
        <v>47.2</v>
      </c>
      <c r="BY215" s="134">
        <v>37</v>
      </c>
      <c r="BZ215" s="134">
        <v>37.299999999999997</v>
      </c>
      <c r="CA215" s="134">
        <v>29.5</v>
      </c>
      <c r="CB215" s="134">
        <v>29.8</v>
      </c>
      <c r="CC215" s="134">
        <v>29.2</v>
      </c>
      <c r="CD215" s="134">
        <v>27.4</v>
      </c>
      <c r="CE215" s="134">
        <v>27.4</v>
      </c>
      <c r="CF215" s="134">
        <v>25.9</v>
      </c>
      <c r="CG215" s="134">
        <v>26.4</v>
      </c>
      <c r="CH215" s="134">
        <v>26.4</v>
      </c>
      <c r="CI215" s="134">
        <v>26.9</v>
      </c>
      <c r="CJ215" s="134">
        <v>27.4</v>
      </c>
      <c r="CK215" s="134">
        <v>74.3</v>
      </c>
      <c r="CL215" s="134">
        <v>107</v>
      </c>
      <c r="CM215" s="134">
        <v>113.8</v>
      </c>
      <c r="CN215" s="134">
        <v>110</v>
      </c>
      <c r="CO215" s="134">
        <v>108.1</v>
      </c>
      <c r="CP215" s="134">
        <v>106.4</v>
      </c>
      <c r="CQ215" s="134">
        <v>109.4</v>
      </c>
      <c r="CR215" s="134">
        <v>113.7</v>
      </c>
      <c r="CS215" s="134">
        <v>115</v>
      </c>
      <c r="CT215" s="134">
        <v>121.7</v>
      </c>
      <c r="CU215" s="134">
        <v>123.9</v>
      </c>
      <c r="CV215" s="134">
        <v>124.8</v>
      </c>
      <c r="CW215" s="134">
        <v>122.4</v>
      </c>
      <c r="CX215" s="134">
        <v>119.2</v>
      </c>
      <c r="CY215" s="134">
        <v>117.4</v>
      </c>
      <c r="CZ215" s="134">
        <v>118.4</v>
      </c>
      <c r="DA215" s="134">
        <v>114.1</v>
      </c>
      <c r="DB215" s="134">
        <v>113.1</v>
      </c>
      <c r="DC215" s="134">
        <v>110.9</v>
      </c>
      <c r="DD215" s="134">
        <v>113.1</v>
      </c>
      <c r="DE215" s="134">
        <v>111.9</v>
      </c>
      <c r="DF215" s="134">
        <v>114</v>
      </c>
      <c r="DG215" s="134">
        <v>117</v>
      </c>
      <c r="DH215" s="134">
        <v>121.3</v>
      </c>
      <c r="DI215" s="134">
        <v>124.3</v>
      </c>
      <c r="DJ215" s="134">
        <v>127.4</v>
      </c>
      <c r="DK215" s="134">
        <v>127.8</v>
      </c>
      <c r="DL215" s="134">
        <v>127.9</v>
      </c>
      <c r="DM215" s="134">
        <v>131</v>
      </c>
      <c r="DN215" s="134">
        <v>131.5</v>
      </c>
      <c r="DO215" s="134">
        <v>131.1</v>
      </c>
      <c r="DP215" s="134">
        <v>132.1</v>
      </c>
      <c r="DQ215" s="134">
        <v>133.19999999999999</v>
      </c>
      <c r="DR215" s="134">
        <v>136.1</v>
      </c>
      <c r="DS215" s="134">
        <v>136.80000000000001</v>
      </c>
      <c r="DT215" s="134">
        <v>139.30000000000001</v>
      </c>
      <c r="DU215" s="134">
        <v>140.69999999999999</v>
      </c>
      <c r="DV215" s="134">
        <v>141.9</v>
      </c>
      <c r="DW215" s="134">
        <v>146.4</v>
      </c>
      <c r="DX215" s="134">
        <v>144.69999999999999</v>
      </c>
      <c r="DY215" s="134">
        <v>144.69999999999999</v>
      </c>
      <c r="DZ215" s="134">
        <v>144.5</v>
      </c>
      <c r="EA215" s="135">
        <v>141.6</v>
      </c>
      <c r="EB215" s="136">
        <v>139</v>
      </c>
      <c r="EC215" s="136">
        <v>138.9</v>
      </c>
      <c r="ED215" s="134">
        <v>139.30000000000001</v>
      </c>
      <c r="EE215" s="134">
        <v>139.80000000000001</v>
      </c>
      <c r="EF215" s="137">
        <v>140.4</v>
      </c>
      <c r="EG215" s="137">
        <v>143.9</v>
      </c>
      <c r="EH215" s="137">
        <v>144.6</v>
      </c>
      <c r="EI215" s="137">
        <v>147</v>
      </c>
      <c r="EJ215" s="136">
        <v>150.9</v>
      </c>
      <c r="EK215" s="136">
        <v>149.80000000000001</v>
      </c>
      <c r="EL215" s="147">
        <v>149.5</v>
      </c>
      <c r="EM215" s="147">
        <v>149.30000000000001</v>
      </c>
      <c r="EN215" s="147">
        <v>150.69999999999999</v>
      </c>
    </row>
    <row r="216" spans="1:144" ht="15" x14ac:dyDescent="0.25">
      <c r="A216" s="132" t="s">
        <v>1861</v>
      </c>
      <c r="B216" s="132" t="s">
        <v>1862</v>
      </c>
      <c r="C216" s="133">
        <v>2.76E-2</v>
      </c>
      <c r="D216" s="134">
        <v>102.8</v>
      </c>
      <c r="E216" s="134">
        <v>103.7</v>
      </c>
      <c r="F216" s="134">
        <v>106</v>
      </c>
      <c r="G216" s="134">
        <v>106.9</v>
      </c>
      <c r="H216" s="134">
        <v>109.7</v>
      </c>
      <c r="I216" s="134">
        <v>108.9</v>
      </c>
      <c r="J216" s="134">
        <v>111.8</v>
      </c>
      <c r="K216" s="134">
        <v>117.4</v>
      </c>
      <c r="L216" s="134">
        <v>117.3</v>
      </c>
      <c r="M216" s="134">
        <v>117.3</v>
      </c>
      <c r="N216" s="134">
        <v>116.3</v>
      </c>
      <c r="O216" s="134">
        <v>118.1</v>
      </c>
      <c r="P216" s="134">
        <v>121.9</v>
      </c>
      <c r="Q216" s="134">
        <v>122.5</v>
      </c>
      <c r="R216" s="134">
        <v>119.6</v>
      </c>
      <c r="S216" s="134">
        <v>122</v>
      </c>
      <c r="T216" s="134">
        <v>125.3</v>
      </c>
      <c r="U216" s="134">
        <v>125.6</v>
      </c>
      <c r="V216" s="134">
        <v>129.4</v>
      </c>
      <c r="W216" s="134">
        <v>131.19999999999999</v>
      </c>
      <c r="X216" s="134">
        <v>131.6</v>
      </c>
      <c r="Y216" s="134">
        <v>129.80000000000001</v>
      </c>
      <c r="Z216" s="134">
        <v>131</v>
      </c>
      <c r="AA216" s="134">
        <v>134.9</v>
      </c>
      <c r="AB216" s="134">
        <v>135.30000000000001</v>
      </c>
      <c r="AC216" s="134">
        <v>136.19999999999999</v>
      </c>
      <c r="AD216" s="134">
        <v>135.80000000000001</v>
      </c>
      <c r="AE216" s="134">
        <v>133.19999999999999</v>
      </c>
      <c r="AF216" s="134">
        <v>133.30000000000001</v>
      </c>
      <c r="AG216" s="134">
        <v>131.80000000000001</v>
      </c>
      <c r="AH216" s="134">
        <v>131.5</v>
      </c>
      <c r="AI216" s="134">
        <v>134.30000000000001</v>
      </c>
      <c r="AJ216" s="134">
        <v>132.6</v>
      </c>
      <c r="AK216" s="134">
        <v>130.6</v>
      </c>
      <c r="AL216" s="134">
        <v>130.1</v>
      </c>
      <c r="AM216" s="134">
        <v>130.6</v>
      </c>
      <c r="AN216" s="134">
        <v>131.5</v>
      </c>
      <c r="AO216" s="134">
        <v>133.4</v>
      </c>
      <c r="AP216" s="134">
        <v>134.4</v>
      </c>
      <c r="AQ216" s="134">
        <v>133.4</v>
      </c>
      <c r="AR216" s="134">
        <v>133.4</v>
      </c>
      <c r="AS216" s="134">
        <v>132.5</v>
      </c>
      <c r="AT216" s="134">
        <v>132.6</v>
      </c>
      <c r="AU216" s="134">
        <v>134.80000000000001</v>
      </c>
      <c r="AV216" s="134">
        <v>139.80000000000001</v>
      </c>
      <c r="AW216" s="134">
        <v>133</v>
      </c>
      <c r="AX216" s="134">
        <v>135.4</v>
      </c>
      <c r="AY216" s="134">
        <v>135</v>
      </c>
      <c r="AZ216" s="134">
        <v>135.19999999999999</v>
      </c>
      <c r="BA216" s="134">
        <v>135.30000000000001</v>
      </c>
      <c r="BB216" s="134">
        <v>135.80000000000001</v>
      </c>
      <c r="BC216" s="134">
        <v>135.80000000000001</v>
      </c>
      <c r="BD216" s="134">
        <v>135.9</v>
      </c>
      <c r="BE216" s="134">
        <v>136.9</v>
      </c>
      <c r="BF216" s="134">
        <v>137.80000000000001</v>
      </c>
      <c r="BG216" s="134">
        <v>142.69999999999999</v>
      </c>
      <c r="BH216" s="134">
        <v>143.5</v>
      </c>
      <c r="BI216" s="134">
        <v>145.80000000000001</v>
      </c>
      <c r="BJ216" s="134">
        <v>151.4</v>
      </c>
      <c r="BK216" s="134">
        <v>152.69999999999999</v>
      </c>
      <c r="BL216" s="134">
        <v>152.9</v>
      </c>
      <c r="BM216" s="134">
        <v>151.69999999999999</v>
      </c>
      <c r="BN216" s="134">
        <v>151.6</v>
      </c>
      <c r="BO216" s="134">
        <v>152.6</v>
      </c>
      <c r="BP216" s="134">
        <v>154.30000000000001</v>
      </c>
      <c r="BQ216" s="134">
        <v>153.69999999999999</v>
      </c>
      <c r="BR216" s="134">
        <v>152.19999999999999</v>
      </c>
      <c r="BS216" s="134">
        <v>145</v>
      </c>
      <c r="BT216" s="134">
        <v>145.19999999999999</v>
      </c>
      <c r="BU216" s="134">
        <v>146.1</v>
      </c>
      <c r="BV216" s="134">
        <v>145.1</v>
      </c>
      <c r="BW216" s="134">
        <v>142.4</v>
      </c>
      <c r="BX216" s="134">
        <v>142.69999999999999</v>
      </c>
      <c r="BY216" s="134">
        <v>141.80000000000001</v>
      </c>
      <c r="BZ216" s="134">
        <v>143.5</v>
      </c>
      <c r="CA216" s="134">
        <v>142</v>
      </c>
      <c r="CB216" s="134">
        <v>142.1</v>
      </c>
      <c r="CC216" s="134">
        <v>142.1</v>
      </c>
      <c r="CD216" s="134">
        <v>142.30000000000001</v>
      </c>
      <c r="CE216" s="134">
        <v>137.1</v>
      </c>
      <c r="CF216" s="134">
        <v>139.1</v>
      </c>
      <c r="CG216" s="134">
        <v>136.80000000000001</v>
      </c>
      <c r="CH216" s="134">
        <v>136.19999999999999</v>
      </c>
      <c r="CI216" s="134">
        <v>137.9</v>
      </c>
      <c r="CJ216" s="134">
        <v>140.69999999999999</v>
      </c>
      <c r="CK216" s="134">
        <v>143.6</v>
      </c>
      <c r="CL216" s="134">
        <v>145</v>
      </c>
      <c r="CM216" s="134">
        <v>143.9</v>
      </c>
      <c r="CN216" s="134">
        <v>144.1</v>
      </c>
      <c r="CO216" s="134">
        <v>143.30000000000001</v>
      </c>
      <c r="CP216" s="134">
        <v>142.80000000000001</v>
      </c>
      <c r="CQ216" s="134">
        <v>149.80000000000001</v>
      </c>
      <c r="CR216" s="134">
        <v>150.30000000000001</v>
      </c>
      <c r="CS216" s="134">
        <v>154.5</v>
      </c>
      <c r="CT216" s="134">
        <v>154.30000000000001</v>
      </c>
      <c r="CU216" s="134">
        <v>146.1</v>
      </c>
      <c r="CV216" s="134">
        <v>149.4</v>
      </c>
      <c r="CW216" s="134">
        <v>146.6</v>
      </c>
      <c r="CX216" s="134">
        <v>145.1</v>
      </c>
      <c r="CY216" s="134">
        <v>144.9</v>
      </c>
      <c r="CZ216" s="134">
        <v>143.30000000000001</v>
      </c>
      <c r="DA216" s="134">
        <v>142.5</v>
      </c>
      <c r="DB216" s="134">
        <v>142.19999999999999</v>
      </c>
      <c r="DC216" s="134">
        <v>128.30000000000001</v>
      </c>
      <c r="DD216" s="134">
        <v>125.3</v>
      </c>
      <c r="DE216" s="134">
        <v>120.7</v>
      </c>
      <c r="DF216" s="134">
        <v>122.9</v>
      </c>
      <c r="DG216" s="134">
        <v>125.8</v>
      </c>
      <c r="DH216" s="134">
        <v>125.5</v>
      </c>
      <c r="DI216" s="134">
        <v>128.6</v>
      </c>
      <c r="DJ216" s="134">
        <v>126.9</v>
      </c>
      <c r="DK216" s="134">
        <v>126.9</v>
      </c>
      <c r="DL216" s="134">
        <v>126.9</v>
      </c>
      <c r="DM216" s="134">
        <v>127.4</v>
      </c>
      <c r="DN216" s="134">
        <v>129.5</v>
      </c>
      <c r="DO216" s="134">
        <v>128.4</v>
      </c>
      <c r="DP216" s="134">
        <v>133.69999999999999</v>
      </c>
      <c r="DQ216" s="134">
        <v>134.6</v>
      </c>
      <c r="DR216" s="134">
        <v>135.5</v>
      </c>
      <c r="DS216" s="134">
        <v>139.19999999999999</v>
      </c>
      <c r="DT216" s="134">
        <v>141.69999999999999</v>
      </c>
      <c r="DU216" s="134">
        <v>145.9</v>
      </c>
      <c r="DV216" s="134">
        <v>143.9</v>
      </c>
      <c r="DW216" s="134">
        <v>146.80000000000001</v>
      </c>
      <c r="DX216" s="134">
        <v>145.80000000000001</v>
      </c>
      <c r="DY216" s="134">
        <v>146.4</v>
      </c>
      <c r="DZ216" s="134">
        <v>144.80000000000001</v>
      </c>
      <c r="EA216" s="135">
        <v>146.30000000000001</v>
      </c>
      <c r="EB216" s="136">
        <v>144.1</v>
      </c>
      <c r="EC216" s="136">
        <v>141</v>
      </c>
      <c r="ED216" s="134">
        <v>145.19999999999999</v>
      </c>
      <c r="EE216" s="134">
        <v>147.80000000000001</v>
      </c>
      <c r="EF216" s="137">
        <v>147</v>
      </c>
      <c r="EG216" s="137">
        <v>149.30000000000001</v>
      </c>
      <c r="EH216" s="137">
        <v>147.6</v>
      </c>
      <c r="EI216" s="137">
        <v>147.5</v>
      </c>
      <c r="EJ216" s="136">
        <v>148.69999999999999</v>
      </c>
      <c r="EK216" s="136">
        <v>147.1</v>
      </c>
      <c r="EL216" s="147">
        <v>146.19999999999999</v>
      </c>
      <c r="EM216" s="147">
        <v>146.19999999999999</v>
      </c>
      <c r="EN216" s="147">
        <v>147.9</v>
      </c>
    </row>
    <row r="217" spans="1:144" ht="15" x14ac:dyDescent="0.25">
      <c r="A217" s="132" t="s">
        <v>1863</v>
      </c>
      <c r="B217" s="132" t="s">
        <v>1864</v>
      </c>
      <c r="C217" s="133">
        <v>2.3539999999999998E-2</v>
      </c>
      <c r="D217" s="134">
        <v>102.5</v>
      </c>
      <c r="E217" s="134">
        <v>107.8</v>
      </c>
      <c r="F217" s="134">
        <v>112.9</v>
      </c>
      <c r="G217" s="134">
        <v>115.6</v>
      </c>
      <c r="H217" s="134">
        <v>121.4</v>
      </c>
      <c r="I217" s="134">
        <v>121.4</v>
      </c>
      <c r="J217" s="134">
        <v>119</v>
      </c>
      <c r="K217" s="134">
        <v>112</v>
      </c>
      <c r="L217" s="134">
        <v>108.7</v>
      </c>
      <c r="M217" s="134">
        <v>107.7</v>
      </c>
      <c r="N217" s="134">
        <v>106.6</v>
      </c>
      <c r="O217" s="134">
        <v>107.8</v>
      </c>
      <c r="P217" s="134">
        <v>112.3</v>
      </c>
      <c r="Q217" s="134">
        <v>116.8</v>
      </c>
      <c r="R217" s="134">
        <v>120.7</v>
      </c>
      <c r="S217" s="134">
        <v>122</v>
      </c>
      <c r="T217" s="134">
        <v>125.2</v>
      </c>
      <c r="U217" s="134">
        <v>126.6</v>
      </c>
      <c r="V217" s="134">
        <v>125.5</v>
      </c>
      <c r="W217" s="134">
        <v>112.7</v>
      </c>
      <c r="X217" s="134">
        <v>110</v>
      </c>
      <c r="Y217" s="134">
        <v>107.3</v>
      </c>
      <c r="Z217" s="134">
        <v>107</v>
      </c>
      <c r="AA217" s="134">
        <v>108.1</v>
      </c>
      <c r="AB217" s="134">
        <v>110.4</v>
      </c>
      <c r="AC217" s="134">
        <v>116.1</v>
      </c>
      <c r="AD217" s="134">
        <v>122.3</v>
      </c>
      <c r="AE217" s="134">
        <v>126.4</v>
      </c>
      <c r="AF217" s="134">
        <v>126.5</v>
      </c>
      <c r="AG217" s="134">
        <v>126.2</v>
      </c>
      <c r="AH217" s="134">
        <v>125.7</v>
      </c>
      <c r="AI217" s="134">
        <v>113.7</v>
      </c>
      <c r="AJ217" s="134">
        <v>109.6</v>
      </c>
      <c r="AK217" s="134">
        <v>109.1</v>
      </c>
      <c r="AL217" s="134">
        <v>106.4</v>
      </c>
      <c r="AM217" s="134">
        <v>107.4</v>
      </c>
      <c r="AN217" s="134">
        <v>108.9</v>
      </c>
      <c r="AO217" s="134">
        <v>111.9</v>
      </c>
      <c r="AP217" s="134">
        <v>111.1</v>
      </c>
      <c r="AQ217" s="134">
        <v>110.4</v>
      </c>
      <c r="AR217" s="134">
        <v>113.7</v>
      </c>
      <c r="AS217" s="134">
        <v>112.1</v>
      </c>
      <c r="AT217" s="134">
        <v>112.1</v>
      </c>
      <c r="AU217" s="134">
        <v>107.9</v>
      </c>
      <c r="AV217" s="134">
        <v>106.8</v>
      </c>
      <c r="AW217" s="134">
        <v>108.4</v>
      </c>
      <c r="AX217" s="134">
        <v>107.6</v>
      </c>
      <c r="AY217" s="134">
        <v>107.5</v>
      </c>
      <c r="AZ217" s="134">
        <v>112.4</v>
      </c>
      <c r="BA217" s="134">
        <v>114.3</v>
      </c>
      <c r="BB217" s="134">
        <v>114.9</v>
      </c>
      <c r="BC217" s="134">
        <v>116.9</v>
      </c>
      <c r="BD217" s="134">
        <v>119.8</v>
      </c>
      <c r="BE217" s="134">
        <v>121.7</v>
      </c>
      <c r="BF217" s="134">
        <v>136.4</v>
      </c>
      <c r="BG217" s="134">
        <v>127.9</v>
      </c>
      <c r="BH217" s="134">
        <v>123.8</v>
      </c>
      <c r="BI217" s="134">
        <v>126.6</v>
      </c>
      <c r="BJ217" s="134">
        <v>129.9</v>
      </c>
      <c r="BK217" s="134">
        <v>132.19999999999999</v>
      </c>
      <c r="BL217" s="134">
        <v>132.1</v>
      </c>
      <c r="BM217" s="134">
        <v>134.69999999999999</v>
      </c>
      <c r="BN217" s="134">
        <v>137.9</v>
      </c>
      <c r="BO217" s="134">
        <v>138.1</v>
      </c>
      <c r="BP217" s="134">
        <v>139.1</v>
      </c>
      <c r="BQ217" s="134">
        <v>141.30000000000001</v>
      </c>
      <c r="BR217" s="134">
        <v>143.30000000000001</v>
      </c>
      <c r="BS217" s="134">
        <v>136.69999999999999</v>
      </c>
      <c r="BT217" s="134">
        <v>128.19999999999999</v>
      </c>
      <c r="BU217" s="134">
        <v>125.6</v>
      </c>
      <c r="BV217" s="134">
        <v>120.1</v>
      </c>
      <c r="BW217" s="134">
        <v>120.2</v>
      </c>
      <c r="BX217" s="134">
        <v>118.6</v>
      </c>
      <c r="BY217" s="134">
        <v>120.2</v>
      </c>
      <c r="BZ217" s="134">
        <v>124.1</v>
      </c>
      <c r="CA217" s="134">
        <v>127</v>
      </c>
      <c r="CB217" s="134">
        <v>129.9</v>
      </c>
      <c r="CC217" s="134">
        <v>131.69999999999999</v>
      </c>
      <c r="CD217" s="134">
        <v>130.80000000000001</v>
      </c>
      <c r="CE217" s="134">
        <v>128.69999999999999</v>
      </c>
      <c r="CF217" s="134">
        <v>122.1</v>
      </c>
      <c r="CG217" s="134">
        <v>123.4</v>
      </c>
      <c r="CH217" s="134">
        <v>120.8</v>
      </c>
      <c r="CI217" s="134">
        <v>121.7</v>
      </c>
      <c r="CJ217" s="134">
        <v>122.2</v>
      </c>
      <c r="CK217" s="134">
        <v>127</v>
      </c>
      <c r="CL217" s="134">
        <v>132.4</v>
      </c>
      <c r="CM217" s="134">
        <v>135.30000000000001</v>
      </c>
      <c r="CN217" s="134">
        <v>135.1</v>
      </c>
      <c r="CO217" s="134">
        <v>136.9</v>
      </c>
      <c r="CP217" s="134">
        <v>137.9</v>
      </c>
      <c r="CQ217" s="134">
        <v>130.19999999999999</v>
      </c>
      <c r="CR217" s="134">
        <v>128</v>
      </c>
      <c r="CS217" s="134">
        <v>132.69999999999999</v>
      </c>
      <c r="CT217" s="134">
        <v>128.1</v>
      </c>
      <c r="CU217" s="134">
        <v>126.2</v>
      </c>
      <c r="CV217" s="134">
        <v>127</v>
      </c>
      <c r="CW217" s="134">
        <v>134.4</v>
      </c>
      <c r="CX217" s="134">
        <v>134.6</v>
      </c>
      <c r="CY217" s="134">
        <v>139.5</v>
      </c>
      <c r="CZ217" s="134">
        <v>141.19999999999999</v>
      </c>
      <c r="DA217" s="134">
        <v>143.6</v>
      </c>
      <c r="DB217" s="134">
        <v>140.5</v>
      </c>
      <c r="DC217" s="134">
        <v>132.5</v>
      </c>
      <c r="DD217" s="134">
        <v>125.5</v>
      </c>
      <c r="DE217" s="134">
        <v>126.1</v>
      </c>
      <c r="DF217" s="134">
        <v>124.9</v>
      </c>
      <c r="DG217" s="134">
        <v>124.4</v>
      </c>
      <c r="DH217" s="134">
        <v>127.4</v>
      </c>
      <c r="DI217" s="134">
        <v>131.5</v>
      </c>
      <c r="DJ217" s="134">
        <v>132.19999999999999</v>
      </c>
      <c r="DK217" s="134">
        <v>134.1</v>
      </c>
      <c r="DL217" s="134">
        <v>135.30000000000001</v>
      </c>
      <c r="DM217" s="134">
        <v>137</v>
      </c>
      <c r="DN217" s="134">
        <v>143.69999999999999</v>
      </c>
      <c r="DO217" s="134">
        <v>136.80000000000001</v>
      </c>
      <c r="DP217" s="134">
        <v>135.5</v>
      </c>
      <c r="DQ217" s="134">
        <v>130</v>
      </c>
      <c r="DR217" s="134">
        <v>138.80000000000001</v>
      </c>
      <c r="DS217" s="134">
        <v>131.9</v>
      </c>
      <c r="DT217" s="134">
        <v>134.30000000000001</v>
      </c>
      <c r="DU217" s="134">
        <v>135.1</v>
      </c>
      <c r="DV217" s="134">
        <v>137.80000000000001</v>
      </c>
      <c r="DW217" s="134">
        <v>142.9</v>
      </c>
      <c r="DX217" s="134">
        <v>137.80000000000001</v>
      </c>
      <c r="DY217" s="134">
        <v>150.9</v>
      </c>
      <c r="DZ217" s="134">
        <v>154.30000000000001</v>
      </c>
      <c r="EA217" s="135">
        <v>149.1</v>
      </c>
      <c r="EB217" s="136">
        <v>135.30000000000001</v>
      </c>
      <c r="EC217" s="136">
        <v>134.4</v>
      </c>
      <c r="ED217" s="134">
        <v>135.80000000000001</v>
      </c>
      <c r="EE217" s="134">
        <v>138.1</v>
      </c>
      <c r="EF217" s="137">
        <v>141.80000000000001</v>
      </c>
      <c r="EG217" s="137">
        <v>148.5</v>
      </c>
      <c r="EH217" s="137">
        <v>152</v>
      </c>
      <c r="EI217" s="137">
        <v>155.30000000000001</v>
      </c>
      <c r="EJ217" s="136">
        <v>194.4</v>
      </c>
      <c r="EK217" s="136">
        <v>161.30000000000001</v>
      </c>
      <c r="EL217" s="147">
        <v>158.69999999999999</v>
      </c>
      <c r="EM217" s="147">
        <v>150.6</v>
      </c>
      <c r="EN217" s="147">
        <v>146.9</v>
      </c>
    </row>
    <row r="218" spans="1:144" ht="15" x14ac:dyDescent="0.25">
      <c r="A218" s="132" t="s">
        <v>1865</v>
      </c>
      <c r="B218" s="132" t="s">
        <v>1866</v>
      </c>
      <c r="C218" s="133">
        <v>1.1220000000000001E-2</v>
      </c>
      <c r="D218" s="134">
        <v>103.6</v>
      </c>
      <c r="E218" s="134">
        <v>101.2</v>
      </c>
      <c r="F218" s="134">
        <v>95.5</v>
      </c>
      <c r="G218" s="134">
        <v>101.1</v>
      </c>
      <c r="H218" s="134">
        <v>98.6</v>
      </c>
      <c r="I218" s="134">
        <v>99.4</v>
      </c>
      <c r="J218" s="134">
        <v>99.1</v>
      </c>
      <c r="K218" s="134">
        <v>99.4</v>
      </c>
      <c r="L218" s="134">
        <v>99.3</v>
      </c>
      <c r="M218" s="134">
        <v>100.8</v>
      </c>
      <c r="N218" s="134">
        <v>103.5</v>
      </c>
      <c r="O218" s="134">
        <v>102.3</v>
      </c>
      <c r="P218" s="134">
        <v>106.1</v>
      </c>
      <c r="Q218" s="134">
        <v>106</v>
      </c>
      <c r="R218" s="134">
        <v>105.8</v>
      </c>
      <c r="S218" s="134">
        <v>105.8</v>
      </c>
      <c r="T218" s="134">
        <v>107.1</v>
      </c>
      <c r="U218" s="134">
        <v>107.8</v>
      </c>
      <c r="V218" s="134">
        <v>108.8</v>
      </c>
      <c r="W218" s="134">
        <v>109.2</v>
      </c>
      <c r="X218" s="134">
        <v>108.8</v>
      </c>
      <c r="Y218" s="134">
        <v>116.4</v>
      </c>
      <c r="Z218" s="134">
        <v>116.3</v>
      </c>
      <c r="AA218" s="134">
        <v>120.5</v>
      </c>
      <c r="AB218" s="134">
        <v>122.8</v>
      </c>
      <c r="AC218" s="134">
        <v>137.1</v>
      </c>
      <c r="AD218" s="134">
        <v>136.80000000000001</v>
      </c>
      <c r="AE218" s="134">
        <v>136.80000000000001</v>
      </c>
      <c r="AF218" s="134">
        <v>137</v>
      </c>
      <c r="AG218" s="134">
        <v>137</v>
      </c>
      <c r="AH218" s="134">
        <v>136.80000000000001</v>
      </c>
      <c r="AI218" s="134">
        <v>136.5</v>
      </c>
      <c r="AJ218" s="134">
        <v>140</v>
      </c>
      <c r="AK218" s="134">
        <v>140.4</v>
      </c>
      <c r="AL218" s="134">
        <v>142.30000000000001</v>
      </c>
      <c r="AM218" s="134">
        <v>143.69999999999999</v>
      </c>
      <c r="AN218" s="134">
        <v>144.19999999999999</v>
      </c>
      <c r="AO218" s="134">
        <v>144.5</v>
      </c>
      <c r="AP218" s="134">
        <v>143.1</v>
      </c>
      <c r="AQ218" s="134">
        <v>143.69999999999999</v>
      </c>
      <c r="AR218" s="134">
        <v>143.9</v>
      </c>
      <c r="AS218" s="134">
        <v>143.80000000000001</v>
      </c>
      <c r="AT218" s="134">
        <v>145.6</v>
      </c>
      <c r="AU218" s="134">
        <v>151</v>
      </c>
      <c r="AV218" s="134">
        <v>152.19999999999999</v>
      </c>
      <c r="AW218" s="134">
        <v>152.4</v>
      </c>
      <c r="AX218" s="134">
        <v>139.6</v>
      </c>
      <c r="AY218" s="134">
        <v>136.6</v>
      </c>
      <c r="AZ218" s="134">
        <v>134.69999999999999</v>
      </c>
      <c r="BA218" s="134">
        <v>129.80000000000001</v>
      </c>
      <c r="BB218" s="134">
        <v>143</v>
      </c>
      <c r="BC218" s="134">
        <v>128.5</v>
      </c>
      <c r="BD218" s="134">
        <v>128.30000000000001</v>
      </c>
      <c r="BE218" s="134">
        <v>128.30000000000001</v>
      </c>
      <c r="BF218" s="134">
        <v>128.19999999999999</v>
      </c>
      <c r="BG218" s="134">
        <v>131</v>
      </c>
      <c r="BH218" s="134">
        <v>139.6</v>
      </c>
      <c r="BI218" s="134">
        <v>139.6</v>
      </c>
      <c r="BJ218" s="134">
        <v>150.30000000000001</v>
      </c>
      <c r="BK218" s="134">
        <v>150.30000000000001</v>
      </c>
      <c r="BL218" s="134">
        <v>143.5</v>
      </c>
      <c r="BM218" s="134">
        <v>144.80000000000001</v>
      </c>
      <c r="BN218" s="134">
        <v>144.80000000000001</v>
      </c>
      <c r="BO218" s="134">
        <v>146.30000000000001</v>
      </c>
      <c r="BP218" s="134">
        <v>148.30000000000001</v>
      </c>
      <c r="BQ218" s="134">
        <v>141.69999999999999</v>
      </c>
      <c r="BR218" s="134">
        <v>150.80000000000001</v>
      </c>
      <c r="BS218" s="134">
        <v>150.80000000000001</v>
      </c>
      <c r="BT218" s="134">
        <v>144.4</v>
      </c>
      <c r="BU218" s="134">
        <v>143.69999999999999</v>
      </c>
      <c r="BV218" s="134">
        <v>141.80000000000001</v>
      </c>
      <c r="BW218" s="134">
        <v>146.5</v>
      </c>
      <c r="BX218" s="134">
        <v>139.80000000000001</v>
      </c>
      <c r="BY218" s="134">
        <v>142.1</v>
      </c>
      <c r="BZ218" s="134">
        <v>142.5</v>
      </c>
      <c r="CA218" s="134">
        <v>139.6</v>
      </c>
      <c r="CB218" s="134">
        <v>142.69999999999999</v>
      </c>
      <c r="CC218" s="134">
        <v>137.80000000000001</v>
      </c>
      <c r="CD218" s="134">
        <v>137.9</v>
      </c>
      <c r="CE218" s="134">
        <v>142.80000000000001</v>
      </c>
      <c r="CF218" s="134">
        <v>137.5</v>
      </c>
      <c r="CG218" s="134">
        <v>143</v>
      </c>
      <c r="CH218" s="134">
        <v>143.1</v>
      </c>
      <c r="CI218" s="134">
        <v>148.6</v>
      </c>
      <c r="CJ218" s="134">
        <v>149.69999999999999</v>
      </c>
      <c r="CK218" s="134">
        <v>151</v>
      </c>
      <c r="CL218" s="134">
        <v>148.4</v>
      </c>
      <c r="CM218" s="134">
        <v>149.80000000000001</v>
      </c>
      <c r="CN218" s="134">
        <v>149.69999999999999</v>
      </c>
      <c r="CO218" s="134">
        <v>162.1</v>
      </c>
      <c r="CP218" s="134">
        <v>158.1</v>
      </c>
      <c r="CQ218" s="134">
        <v>162.19999999999999</v>
      </c>
      <c r="CR218" s="134">
        <v>156.69999999999999</v>
      </c>
      <c r="CS218" s="134">
        <v>154</v>
      </c>
      <c r="CT218" s="134">
        <v>154.30000000000001</v>
      </c>
      <c r="CU218" s="134">
        <v>150.1</v>
      </c>
      <c r="CV218" s="134">
        <v>150.1</v>
      </c>
      <c r="CW218" s="134">
        <v>146.80000000000001</v>
      </c>
      <c r="CX218" s="134">
        <v>155.9</v>
      </c>
      <c r="CY218" s="134">
        <v>155.30000000000001</v>
      </c>
      <c r="CZ218" s="134">
        <v>165.9</v>
      </c>
      <c r="DA218" s="134">
        <v>163</v>
      </c>
      <c r="DB218" s="134">
        <v>151.6</v>
      </c>
      <c r="DC218" s="134">
        <v>160.30000000000001</v>
      </c>
      <c r="DD218" s="134">
        <v>158.9</v>
      </c>
      <c r="DE218" s="134">
        <v>153.1</v>
      </c>
      <c r="DF218" s="134">
        <v>157.4</v>
      </c>
      <c r="DG218" s="134">
        <v>159.1</v>
      </c>
      <c r="DH218" s="134">
        <v>161.4</v>
      </c>
      <c r="DI218" s="134">
        <v>164.2</v>
      </c>
      <c r="DJ218" s="134">
        <v>164</v>
      </c>
      <c r="DK218" s="134">
        <v>170.2</v>
      </c>
      <c r="DL218" s="134">
        <v>169.2</v>
      </c>
      <c r="DM218" s="134">
        <v>171.5</v>
      </c>
      <c r="DN218" s="134">
        <v>172.2</v>
      </c>
      <c r="DO218" s="134">
        <v>171.9</v>
      </c>
      <c r="DP218" s="134">
        <v>182.1</v>
      </c>
      <c r="DQ218" s="134">
        <v>183.5</v>
      </c>
      <c r="DR218" s="134">
        <v>178.1</v>
      </c>
      <c r="DS218" s="134">
        <v>172.2</v>
      </c>
      <c r="DT218" s="134">
        <v>171.3</v>
      </c>
      <c r="DU218" s="134">
        <v>175.2</v>
      </c>
      <c r="DV218" s="134">
        <v>178.1</v>
      </c>
      <c r="DW218" s="134">
        <v>178.7</v>
      </c>
      <c r="DX218" s="134">
        <v>182.8</v>
      </c>
      <c r="DY218" s="134">
        <v>185.1</v>
      </c>
      <c r="DZ218" s="134">
        <v>184.9</v>
      </c>
      <c r="EA218" s="135">
        <v>181.3</v>
      </c>
      <c r="EB218" s="136">
        <v>177.8</v>
      </c>
      <c r="EC218" s="136">
        <v>186.7</v>
      </c>
      <c r="ED218" s="134">
        <v>163.6</v>
      </c>
      <c r="EE218" s="134">
        <v>162.5</v>
      </c>
      <c r="EF218" s="137">
        <v>156.80000000000001</v>
      </c>
      <c r="EG218" s="137">
        <v>161.1</v>
      </c>
      <c r="EH218" s="137">
        <v>161.6</v>
      </c>
      <c r="EI218" s="137">
        <v>167.2</v>
      </c>
      <c r="EJ218" s="136">
        <v>167.4</v>
      </c>
      <c r="EK218" s="136">
        <v>166.1</v>
      </c>
      <c r="EL218" s="147">
        <v>166.8</v>
      </c>
      <c r="EM218" s="147">
        <v>162.30000000000001</v>
      </c>
      <c r="EN218" s="147">
        <v>163.19999999999999</v>
      </c>
    </row>
    <row r="219" spans="1:144" ht="15" x14ac:dyDescent="0.25">
      <c r="A219" s="132" t="s">
        <v>1867</v>
      </c>
      <c r="B219" s="132" t="s">
        <v>1868</v>
      </c>
      <c r="C219" s="133">
        <v>0.17501</v>
      </c>
      <c r="D219" s="134">
        <v>101.4</v>
      </c>
      <c r="E219" s="134">
        <v>101.2</v>
      </c>
      <c r="F219" s="134">
        <v>104.1</v>
      </c>
      <c r="G219" s="134">
        <v>103.8</v>
      </c>
      <c r="H219" s="134">
        <v>105.6</v>
      </c>
      <c r="I219" s="134">
        <v>106.8</v>
      </c>
      <c r="J219" s="134">
        <v>105.4</v>
      </c>
      <c r="K219" s="134">
        <v>107.1</v>
      </c>
      <c r="L219" s="134">
        <v>106.6</v>
      </c>
      <c r="M219" s="134">
        <v>106.3</v>
      </c>
      <c r="N219" s="134">
        <v>107</v>
      </c>
      <c r="O219" s="134">
        <v>106.2</v>
      </c>
      <c r="P219" s="134">
        <v>105.1</v>
      </c>
      <c r="Q219" s="134">
        <v>106.3</v>
      </c>
      <c r="R219" s="134">
        <v>104.7</v>
      </c>
      <c r="S219" s="134">
        <v>108.3</v>
      </c>
      <c r="T219" s="134">
        <v>109.3</v>
      </c>
      <c r="U219" s="134">
        <v>110</v>
      </c>
      <c r="V219" s="134">
        <v>113.7</v>
      </c>
      <c r="W219" s="134">
        <v>111.1</v>
      </c>
      <c r="X219" s="134">
        <v>111.2</v>
      </c>
      <c r="Y219" s="134">
        <v>113.8</v>
      </c>
      <c r="Z219" s="134">
        <v>113.3</v>
      </c>
      <c r="AA219" s="134">
        <v>111.7</v>
      </c>
      <c r="AB219" s="134">
        <v>114.2</v>
      </c>
      <c r="AC219" s="134">
        <v>113.4</v>
      </c>
      <c r="AD219" s="134">
        <v>115.1</v>
      </c>
      <c r="AE219" s="134">
        <v>112.5</v>
      </c>
      <c r="AF219" s="134">
        <v>117.3</v>
      </c>
      <c r="AG219" s="134">
        <v>117.6</v>
      </c>
      <c r="AH219" s="134">
        <v>117</v>
      </c>
      <c r="AI219" s="134">
        <v>117</v>
      </c>
      <c r="AJ219" s="134">
        <v>117.8</v>
      </c>
      <c r="AK219" s="134">
        <v>118.5</v>
      </c>
      <c r="AL219" s="134">
        <v>117.5</v>
      </c>
      <c r="AM219" s="134">
        <v>118.4</v>
      </c>
      <c r="AN219" s="134">
        <v>119.7</v>
      </c>
      <c r="AO219" s="134">
        <v>113.4</v>
      </c>
      <c r="AP219" s="134">
        <v>116.8</v>
      </c>
      <c r="AQ219" s="134">
        <v>119</v>
      </c>
      <c r="AR219" s="134">
        <v>121.7</v>
      </c>
      <c r="AS219" s="134">
        <v>120.5</v>
      </c>
      <c r="AT219" s="134">
        <v>121.2</v>
      </c>
      <c r="AU219" s="134">
        <v>117</v>
      </c>
      <c r="AV219" s="134">
        <v>117.7</v>
      </c>
      <c r="AW219" s="134">
        <v>122.6</v>
      </c>
      <c r="AX219" s="134">
        <v>117.9</v>
      </c>
      <c r="AY219" s="134">
        <v>118.8</v>
      </c>
      <c r="AZ219" s="134">
        <v>128.1</v>
      </c>
      <c r="BA219" s="134">
        <v>124.3</v>
      </c>
      <c r="BB219" s="134">
        <v>124.5</v>
      </c>
      <c r="BC219" s="134">
        <v>125.2</v>
      </c>
      <c r="BD219" s="134">
        <v>129.4</v>
      </c>
      <c r="BE219" s="134">
        <v>126.6</v>
      </c>
      <c r="BF219" s="134">
        <v>125.9</v>
      </c>
      <c r="BG219" s="134">
        <v>124.7</v>
      </c>
      <c r="BH219" s="134">
        <v>125.9</v>
      </c>
      <c r="BI219" s="134">
        <v>124.3</v>
      </c>
      <c r="BJ219" s="134">
        <v>124.1</v>
      </c>
      <c r="BK219" s="134">
        <v>123.3</v>
      </c>
      <c r="BL219" s="134">
        <v>123.3</v>
      </c>
      <c r="BM219" s="134">
        <v>123.6</v>
      </c>
      <c r="BN219" s="134">
        <v>126.7</v>
      </c>
      <c r="BO219" s="134">
        <v>125.4</v>
      </c>
      <c r="BP219" s="134">
        <v>127</v>
      </c>
      <c r="BQ219" s="134">
        <v>126.6</v>
      </c>
      <c r="BR219" s="134">
        <v>126.5</v>
      </c>
      <c r="BS219" s="134">
        <v>125.3</v>
      </c>
      <c r="BT219" s="134">
        <v>126.9</v>
      </c>
      <c r="BU219" s="134">
        <v>127.5</v>
      </c>
      <c r="BV219" s="134">
        <v>126.9</v>
      </c>
      <c r="BW219" s="134">
        <v>127.1</v>
      </c>
      <c r="BX219" s="134">
        <v>126.9</v>
      </c>
      <c r="BY219" s="134">
        <v>123.6</v>
      </c>
      <c r="BZ219" s="134">
        <v>125.2</v>
      </c>
      <c r="CA219" s="134">
        <v>124.9</v>
      </c>
      <c r="CB219" s="134">
        <v>127.7</v>
      </c>
      <c r="CC219" s="134">
        <v>128.1</v>
      </c>
      <c r="CD219" s="134">
        <v>129.19999999999999</v>
      </c>
      <c r="CE219" s="134">
        <v>126.8</v>
      </c>
      <c r="CF219" s="134">
        <v>126.6</v>
      </c>
      <c r="CG219" s="134">
        <v>127.7</v>
      </c>
      <c r="CH219" s="134">
        <v>127</v>
      </c>
      <c r="CI219" s="134">
        <v>126.9</v>
      </c>
      <c r="CJ219" s="134">
        <v>128.19999999999999</v>
      </c>
      <c r="CK219" s="134">
        <v>127.7</v>
      </c>
      <c r="CL219" s="134">
        <v>128.4</v>
      </c>
      <c r="CM219" s="134">
        <v>126.2</v>
      </c>
      <c r="CN219" s="134">
        <v>127.2</v>
      </c>
      <c r="CO219" s="134">
        <v>127.6</v>
      </c>
      <c r="CP219" s="134">
        <v>128.5</v>
      </c>
      <c r="CQ219" s="134">
        <v>126.8</v>
      </c>
      <c r="CR219" s="134">
        <v>128</v>
      </c>
      <c r="CS219" s="134">
        <v>125.7</v>
      </c>
      <c r="CT219" s="134">
        <v>126.4</v>
      </c>
      <c r="CU219" s="134">
        <v>125.6</v>
      </c>
      <c r="CV219" s="134">
        <v>127.8</v>
      </c>
      <c r="CW219" s="134">
        <v>128.30000000000001</v>
      </c>
      <c r="CX219" s="134">
        <v>127.9</v>
      </c>
      <c r="CY219" s="134">
        <v>128.19999999999999</v>
      </c>
      <c r="CZ219" s="134">
        <v>127.5</v>
      </c>
      <c r="DA219" s="134">
        <v>127.5</v>
      </c>
      <c r="DB219" s="134">
        <v>127.8</v>
      </c>
      <c r="DC219" s="134">
        <v>128.5</v>
      </c>
      <c r="DD219" s="134">
        <v>128.1</v>
      </c>
      <c r="DE219" s="134">
        <v>128.4</v>
      </c>
      <c r="DF219" s="134">
        <v>127.6</v>
      </c>
      <c r="DG219" s="134">
        <v>128</v>
      </c>
      <c r="DH219" s="134">
        <v>128.19999999999999</v>
      </c>
      <c r="DI219" s="134">
        <v>129.69999999999999</v>
      </c>
      <c r="DJ219" s="134">
        <v>128.9</v>
      </c>
      <c r="DK219" s="134">
        <v>127</v>
      </c>
      <c r="DL219" s="134">
        <v>128.4</v>
      </c>
      <c r="DM219" s="134">
        <v>128.80000000000001</v>
      </c>
      <c r="DN219" s="134">
        <v>131.30000000000001</v>
      </c>
      <c r="DO219" s="134">
        <v>130.30000000000001</v>
      </c>
      <c r="DP219" s="134">
        <v>132</v>
      </c>
      <c r="DQ219" s="134">
        <v>132.80000000000001</v>
      </c>
      <c r="DR219" s="134">
        <v>133.80000000000001</v>
      </c>
      <c r="DS219" s="134">
        <v>133.6</v>
      </c>
      <c r="DT219" s="134">
        <v>134.6</v>
      </c>
      <c r="DU219" s="134">
        <v>134.30000000000001</v>
      </c>
      <c r="DV219" s="134">
        <v>134.6</v>
      </c>
      <c r="DW219" s="134">
        <v>134.4</v>
      </c>
      <c r="DX219" s="134">
        <v>134.4</v>
      </c>
      <c r="DY219" s="134">
        <v>136.1</v>
      </c>
      <c r="DZ219" s="134">
        <v>135.30000000000001</v>
      </c>
      <c r="EA219" s="135">
        <v>136.4</v>
      </c>
      <c r="EB219" s="136">
        <v>138.30000000000001</v>
      </c>
      <c r="EC219" s="136">
        <v>137.9</v>
      </c>
      <c r="ED219" s="134">
        <v>138</v>
      </c>
      <c r="EE219" s="134">
        <v>137.1</v>
      </c>
      <c r="EF219" s="137">
        <v>137.30000000000001</v>
      </c>
      <c r="EG219" s="137">
        <v>138.1</v>
      </c>
      <c r="EH219" s="137">
        <v>138.9</v>
      </c>
      <c r="EI219" s="137">
        <v>138.30000000000001</v>
      </c>
      <c r="EJ219" s="136">
        <v>137.9</v>
      </c>
      <c r="EK219" s="136">
        <v>138.5</v>
      </c>
      <c r="EL219" s="147">
        <v>138.69999999999999</v>
      </c>
      <c r="EM219" s="147">
        <v>140.6</v>
      </c>
      <c r="EN219" s="147">
        <v>141.1</v>
      </c>
    </row>
    <row r="220" spans="1:144" ht="15" x14ac:dyDescent="0.25">
      <c r="A220" s="132" t="s">
        <v>1869</v>
      </c>
      <c r="B220" s="132" t="s">
        <v>1870</v>
      </c>
      <c r="C220" s="133">
        <v>9.6850000000000006E-2</v>
      </c>
      <c r="D220" s="134">
        <v>100.9</v>
      </c>
      <c r="E220" s="134">
        <v>100.2</v>
      </c>
      <c r="F220" s="134">
        <v>105.5</v>
      </c>
      <c r="G220" s="134">
        <v>103.6</v>
      </c>
      <c r="H220" s="134">
        <v>104.5</v>
      </c>
      <c r="I220" s="134">
        <v>105.4</v>
      </c>
      <c r="J220" s="134">
        <v>105.8</v>
      </c>
      <c r="K220" s="134">
        <v>107.5</v>
      </c>
      <c r="L220" s="134">
        <v>107.5</v>
      </c>
      <c r="M220" s="134">
        <v>106.5</v>
      </c>
      <c r="N220" s="134">
        <v>106.6</v>
      </c>
      <c r="O220" s="134">
        <v>105.4</v>
      </c>
      <c r="P220" s="134">
        <v>104.2</v>
      </c>
      <c r="Q220" s="134">
        <v>106.3</v>
      </c>
      <c r="R220" s="134">
        <v>104.4</v>
      </c>
      <c r="S220" s="134">
        <v>110.2</v>
      </c>
      <c r="T220" s="134">
        <v>111.7</v>
      </c>
      <c r="U220" s="134">
        <v>113.1</v>
      </c>
      <c r="V220" s="134">
        <v>119.2</v>
      </c>
      <c r="W220" s="134">
        <v>114.2</v>
      </c>
      <c r="X220" s="134">
        <v>114.3</v>
      </c>
      <c r="Y220" s="134">
        <v>117.8</v>
      </c>
      <c r="Z220" s="134">
        <v>116.6</v>
      </c>
      <c r="AA220" s="134">
        <v>113.6</v>
      </c>
      <c r="AB220" s="134">
        <v>118.8</v>
      </c>
      <c r="AC220" s="134">
        <v>116.5</v>
      </c>
      <c r="AD220" s="134">
        <v>119.1</v>
      </c>
      <c r="AE220" s="134">
        <v>113.1</v>
      </c>
      <c r="AF220" s="134">
        <v>121.9</v>
      </c>
      <c r="AG220" s="134">
        <v>122.2</v>
      </c>
      <c r="AH220" s="134">
        <v>120</v>
      </c>
      <c r="AI220" s="134">
        <v>120</v>
      </c>
      <c r="AJ220" s="134">
        <v>121.7</v>
      </c>
      <c r="AK220" s="134">
        <v>122.9</v>
      </c>
      <c r="AL220" s="134">
        <v>122.6</v>
      </c>
      <c r="AM220" s="134">
        <v>123.3</v>
      </c>
      <c r="AN220" s="134">
        <v>126.5</v>
      </c>
      <c r="AO220" s="134">
        <v>114.1</v>
      </c>
      <c r="AP220" s="134">
        <v>120.7</v>
      </c>
      <c r="AQ220" s="134">
        <v>125.4</v>
      </c>
      <c r="AR220" s="134">
        <v>127.4</v>
      </c>
      <c r="AS220" s="134">
        <v>126.7</v>
      </c>
      <c r="AT220" s="134">
        <v>126.4</v>
      </c>
      <c r="AU220" s="134">
        <v>119</v>
      </c>
      <c r="AV220" s="134">
        <v>119.8</v>
      </c>
      <c r="AW220" s="134">
        <v>128.30000000000001</v>
      </c>
      <c r="AX220" s="134">
        <v>119.7</v>
      </c>
      <c r="AY220" s="134">
        <v>120.7</v>
      </c>
      <c r="AZ220" s="134">
        <v>135.6</v>
      </c>
      <c r="BA220" s="134">
        <v>128.5</v>
      </c>
      <c r="BB220" s="134">
        <v>128.4</v>
      </c>
      <c r="BC220" s="134">
        <v>128.6</v>
      </c>
      <c r="BD220" s="134">
        <v>135.69999999999999</v>
      </c>
      <c r="BE220" s="134">
        <v>130.9</v>
      </c>
      <c r="BF220" s="134">
        <v>130.1</v>
      </c>
      <c r="BG220" s="134">
        <v>128.1</v>
      </c>
      <c r="BH220" s="134">
        <v>130.1</v>
      </c>
      <c r="BI220" s="134">
        <v>126.7</v>
      </c>
      <c r="BJ220" s="134">
        <v>126.4</v>
      </c>
      <c r="BK220" s="134">
        <v>123.9</v>
      </c>
      <c r="BL220" s="134">
        <v>123.7</v>
      </c>
      <c r="BM220" s="134">
        <v>123.7</v>
      </c>
      <c r="BN220" s="134">
        <v>128.6</v>
      </c>
      <c r="BO220" s="134">
        <v>125.5</v>
      </c>
      <c r="BP220" s="134">
        <v>130.6</v>
      </c>
      <c r="BQ220" s="134">
        <v>129.30000000000001</v>
      </c>
      <c r="BR220" s="134">
        <v>128.80000000000001</v>
      </c>
      <c r="BS220" s="134">
        <v>127.5</v>
      </c>
      <c r="BT220" s="134">
        <v>130.1</v>
      </c>
      <c r="BU220" s="134">
        <v>128.6</v>
      </c>
      <c r="BV220" s="134">
        <v>126.7</v>
      </c>
      <c r="BW220" s="134">
        <v>126.6</v>
      </c>
      <c r="BX220" s="134">
        <v>128.4</v>
      </c>
      <c r="BY220" s="134">
        <v>126.1</v>
      </c>
      <c r="BZ220" s="134">
        <v>129.1</v>
      </c>
      <c r="CA220" s="134">
        <v>128</v>
      </c>
      <c r="CB220" s="134">
        <v>133.9</v>
      </c>
      <c r="CC220" s="134">
        <v>133.30000000000001</v>
      </c>
      <c r="CD220" s="134">
        <v>134.1</v>
      </c>
      <c r="CE220" s="134">
        <v>130</v>
      </c>
      <c r="CF220" s="134">
        <v>128.1</v>
      </c>
      <c r="CG220" s="134">
        <v>130.69999999999999</v>
      </c>
      <c r="CH220" s="134">
        <v>129.30000000000001</v>
      </c>
      <c r="CI220" s="134">
        <v>127.9</v>
      </c>
      <c r="CJ220" s="134">
        <v>129.5</v>
      </c>
      <c r="CK220" s="134">
        <v>129.69999999999999</v>
      </c>
      <c r="CL220" s="134">
        <v>129.6</v>
      </c>
      <c r="CM220" s="134">
        <v>124.7</v>
      </c>
      <c r="CN220" s="134">
        <v>127</v>
      </c>
      <c r="CO220" s="134">
        <v>127.8</v>
      </c>
      <c r="CP220" s="134">
        <v>130.4</v>
      </c>
      <c r="CQ220" s="134">
        <v>126.2</v>
      </c>
      <c r="CR220" s="134">
        <v>127.5</v>
      </c>
      <c r="CS220" s="134">
        <v>125.5</v>
      </c>
      <c r="CT220" s="134">
        <v>125.4</v>
      </c>
      <c r="CU220" s="134">
        <v>124</v>
      </c>
      <c r="CV220" s="134">
        <v>125</v>
      </c>
      <c r="CW220" s="134">
        <v>126.4</v>
      </c>
      <c r="CX220" s="134">
        <v>125.5</v>
      </c>
      <c r="CY220" s="134">
        <v>125.9</v>
      </c>
      <c r="CZ220" s="134">
        <v>125.6</v>
      </c>
      <c r="DA220" s="134">
        <v>125.6</v>
      </c>
      <c r="DB220" s="134">
        <v>126.3</v>
      </c>
      <c r="DC220" s="134">
        <v>127.1</v>
      </c>
      <c r="DD220" s="134">
        <v>126.7</v>
      </c>
      <c r="DE220" s="134">
        <v>126.5</v>
      </c>
      <c r="DF220" s="134">
        <v>126.8</v>
      </c>
      <c r="DG220" s="134">
        <v>126.9</v>
      </c>
      <c r="DH220" s="134">
        <v>127.3</v>
      </c>
      <c r="DI220" s="134">
        <v>128.69999999999999</v>
      </c>
      <c r="DJ220" s="134">
        <v>129.1</v>
      </c>
      <c r="DK220" s="134">
        <v>130.19999999999999</v>
      </c>
      <c r="DL220" s="134">
        <v>129.80000000000001</v>
      </c>
      <c r="DM220" s="134">
        <v>131.19999999999999</v>
      </c>
      <c r="DN220" s="134">
        <v>133.9</v>
      </c>
      <c r="DO220" s="134">
        <v>133.4</v>
      </c>
      <c r="DP220" s="134">
        <v>133.80000000000001</v>
      </c>
      <c r="DQ220" s="134">
        <v>134.9</v>
      </c>
      <c r="DR220" s="134">
        <v>136.80000000000001</v>
      </c>
      <c r="DS220" s="134">
        <v>135.69999999999999</v>
      </c>
      <c r="DT220" s="134">
        <v>137.30000000000001</v>
      </c>
      <c r="DU220" s="134">
        <v>137.80000000000001</v>
      </c>
      <c r="DV220" s="134">
        <v>136.30000000000001</v>
      </c>
      <c r="DW220" s="134">
        <v>137</v>
      </c>
      <c r="DX220" s="134">
        <v>137.5</v>
      </c>
      <c r="DY220" s="134">
        <v>138.80000000000001</v>
      </c>
      <c r="DZ220" s="134">
        <v>138.4</v>
      </c>
      <c r="EA220" s="135">
        <v>139.19999999999999</v>
      </c>
      <c r="EB220" s="136">
        <v>141</v>
      </c>
      <c r="EC220" s="136">
        <v>140.9</v>
      </c>
      <c r="ED220" s="134">
        <v>141.9</v>
      </c>
      <c r="EE220" s="134">
        <v>140.69999999999999</v>
      </c>
      <c r="EF220" s="137">
        <v>140.9</v>
      </c>
      <c r="EG220" s="137">
        <v>141.6</v>
      </c>
      <c r="EH220" s="137">
        <v>143.69999999999999</v>
      </c>
      <c r="EI220" s="137">
        <v>142.5</v>
      </c>
      <c r="EJ220" s="136">
        <v>143.19999999999999</v>
      </c>
      <c r="EK220" s="136">
        <v>143.9</v>
      </c>
      <c r="EL220" s="147">
        <v>144.69999999999999</v>
      </c>
      <c r="EM220" s="147">
        <v>146.80000000000001</v>
      </c>
      <c r="EN220" s="147">
        <v>147.5</v>
      </c>
    </row>
    <row r="221" spans="1:144" ht="15" x14ac:dyDescent="0.25">
      <c r="A221" s="132" t="s">
        <v>1871</v>
      </c>
      <c r="B221" s="132" t="s">
        <v>1872</v>
      </c>
      <c r="C221" s="133">
        <v>7.8159999999999993E-2</v>
      </c>
      <c r="D221" s="134">
        <v>102.1</v>
      </c>
      <c r="E221" s="134">
        <v>102.5</v>
      </c>
      <c r="F221" s="134">
        <v>102.4</v>
      </c>
      <c r="G221" s="134">
        <v>104</v>
      </c>
      <c r="H221" s="134">
        <v>107</v>
      </c>
      <c r="I221" s="134">
        <v>108.5</v>
      </c>
      <c r="J221" s="134">
        <v>104.8</v>
      </c>
      <c r="K221" s="134">
        <v>106.6</v>
      </c>
      <c r="L221" s="134">
        <v>105.3</v>
      </c>
      <c r="M221" s="134">
        <v>106.1</v>
      </c>
      <c r="N221" s="134">
        <v>107.5</v>
      </c>
      <c r="O221" s="134">
        <v>107.3</v>
      </c>
      <c r="P221" s="134">
        <v>106.2</v>
      </c>
      <c r="Q221" s="134">
        <v>106.3</v>
      </c>
      <c r="R221" s="134">
        <v>104.9</v>
      </c>
      <c r="S221" s="134">
        <v>106</v>
      </c>
      <c r="T221" s="134">
        <v>106.3</v>
      </c>
      <c r="U221" s="134">
        <v>106.2</v>
      </c>
      <c r="V221" s="134">
        <v>107</v>
      </c>
      <c r="W221" s="134">
        <v>107.3</v>
      </c>
      <c r="X221" s="134">
        <v>107.4</v>
      </c>
      <c r="Y221" s="134">
        <v>108.7</v>
      </c>
      <c r="Z221" s="134">
        <v>109.1</v>
      </c>
      <c r="AA221" s="134">
        <v>109.3</v>
      </c>
      <c r="AB221" s="134">
        <v>108.5</v>
      </c>
      <c r="AC221" s="134">
        <v>109.6</v>
      </c>
      <c r="AD221" s="134">
        <v>110.1</v>
      </c>
      <c r="AE221" s="134">
        <v>111.7</v>
      </c>
      <c r="AF221" s="134">
        <v>111.7</v>
      </c>
      <c r="AG221" s="134">
        <v>112</v>
      </c>
      <c r="AH221" s="134">
        <v>113.2</v>
      </c>
      <c r="AI221" s="134">
        <v>113.2</v>
      </c>
      <c r="AJ221" s="134">
        <v>112.9</v>
      </c>
      <c r="AK221" s="134">
        <v>113</v>
      </c>
      <c r="AL221" s="134">
        <v>111.3</v>
      </c>
      <c r="AM221" s="134">
        <v>112.4</v>
      </c>
      <c r="AN221" s="134">
        <v>111.3</v>
      </c>
      <c r="AO221" s="134">
        <v>112.5</v>
      </c>
      <c r="AP221" s="134">
        <v>112</v>
      </c>
      <c r="AQ221" s="134">
        <v>111.1</v>
      </c>
      <c r="AR221" s="134">
        <v>114.7</v>
      </c>
      <c r="AS221" s="134">
        <v>112.8</v>
      </c>
      <c r="AT221" s="134">
        <v>114.8</v>
      </c>
      <c r="AU221" s="134">
        <v>114.4</v>
      </c>
      <c r="AV221" s="134">
        <v>115.2</v>
      </c>
      <c r="AW221" s="134">
        <v>115.4</v>
      </c>
      <c r="AX221" s="134">
        <v>115.6</v>
      </c>
      <c r="AY221" s="134">
        <v>116.6</v>
      </c>
      <c r="AZ221" s="134">
        <v>118.8</v>
      </c>
      <c r="BA221" s="134">
        <v>119.1</v>
      </c>
      <c r="BB221" s="134">
        <v>119.7</v>
      </c>
      <c r="BC221" s="134">
        <v>120.9</v>
      </c>
      <c r="BD221" s="134">
        <v>121.6</v>
      </c>
      <c r="BE221" s="134">
        <v>121.3</v>
      </c>
      <c r="BF221" s="134">
        <v>120.7</v>
      </c>
      <c r="BG221" s="134">
        <v>120.5</v>
      </c>
      <c r="BH221" s="134">
        <v>120.8</v>
      </c>
      <c r="BI221" s="134">
        <v>121.3</v>
      </c>
      <c r="BJ221" s="134">
        <v>121.2</v>
      </c>
      <c r="BK221" s="134">
        <v>122.7</v>
      </c>
      <c r="BL221" s="134">
        <v>122.9</v>
      </c>
      <c r="BM221" s="134">
        <v>123.6</v>
      </c>
      <c r="BN221" s="134">
        <v>124.5</v>
      </c>
      <c r="BO221" s="134">
        <v>125.3</v>
      </c>
      <c r="BP221" s="134">
        <v>122.5</v>
      </c>
      <c r="BQ221" s="134">
        <v>123.2</v>
      </c>
      <c r="BR221" s="134">
        <v>123.6</v>
      </c>
      <c r="BS221" s="134">
        <v>122.6</v>
      </c>
      <c r="BT221" s="134">
        <v>123</v>
      </c>
      <c r="BU221" s="134">
        <v>126.2</v>
      </c>
      <c r="BV221" s="134">
        <v>127.2</v>
      </c>
      <c r="BW221" s="134">
        <v>127.6</v>
      </c>
      <c r="BX221" s="134">
        <v>124.9</v>
      </c>
      <c r="BY221" s="134">
        <v>120.5</v>
      </c>
      <c r="BZ221" s="134">
        <v>120.3</v>
      </c>
      <c r="CA221" s="134">
        <v>121.1</v>
      </c>
      <c r="CB221" s="134">
        <v>119.9</v>
      </c>
      <c r="CC221" s="134">
        <v>121.7</v>
      </c>
      <c r="CD221" s="134">
        <v>123.1</v>
      </c>
      <c r="CE221" s="134">
        <v>123</v>
      </c>
      <c r="CF221" s="134">
        <v>124.7</v>
      </c>
      <c r="CG221" s="134">
        <v>124</v>
      </c>
      <c r="CH221" s="134">
        <v>124.2</v>
      </c>
      <c r="CI221" s="134">
        <v>125.8</v>
      </c>
      <c r="CJ221" s="134">
        <v>126.5</v>
      </c>
      <c r="CK221" s="134">
        <v>125.2</v>
      </c>
      <c r="CL221" s="134">
        <v>126.9</v>
      </c>
      <c r="CM221" s="134">
        <v>128</v>
      </c>
      <c r="CN221" s="134">
        <v>127.5</v>
      </c>
      <c r="CO221" s="134">
        <v>127.4</v>
      </c>
      <c r="CP221" s="134">
        <v>126.1</v>
      </c>
      <c r="CQ221" s="134">
        <v>127.5</v>
      </c>
      <c r="CR221" s="134">
        <v>128.5</v>
      </c>
      <c r="CS221" s="134">
        <v>125.9</v>
      </c>
      <c r="CT221" s="134">
        <v>127.5</v>
      </c>
      <c r="CU221" s="134">
        <v>127.6</v>
      </c>
      <c r="CV221" s="134">
        <v>131.30000000000001</v>
      </c>
      <c r="CW221" s="134">
        <v>130.6</v>
      </c>
      <c r="CX221" s="134">
        <v>130.9</v>
      </c>
      <c r="CY221" s="134">
        <v>131.19999999999999</v>
      </c>
      <c r="CZ221" s="134">
        <v>129.80000000000001</v>
      </c>
      <c r="DA221" s="134">
        <v>129.9</v>
      </c>
      <c r="DB221" s="134">
        <v>129.69999999999999</v>
      </c>
      <c r="DC221" s="134">
        <v>130.19999999999999</v>
      </c>
      <c r="DD221" s="134">
        <v>129.9</v>
      </c>
      <c r="DE221" s="134">
        <v>130.80000000000001</v>
      </c>
      <c r="DF221" s="134">
        <v>128.6</v>
      </c>
      <c r="DG221" s="134">
        <v>129.30000000000001</v>
      </c>
      <c r="DH221" s="134">
        <v>129.19999999999999</v>
      </c>
      <c r="DI221" s="134">
        <v>131.1</v>
      </c>
      <c r="DJ221" s="134">
        <v>128.6</v>
      </c>
      <c r="DK221" s="134">
        <v>123.1</v>
      </c>
      <c r="DL221" s="134">
        <v>126.7</v>
      </c>
      <c r="DM221" s="134">
        <v>125.9</v>
      </c>
      <c r="DN221" s="134">
        <v>128.1</v>
      </c>
      <c r="DO221" s="134">
        <v>126.6</v>
      </c>
      <c r="DP221" s="134">
        <v>129.80000000000001</v>
      </c>
      <c r="DQ221" s="134">
        <v>130.1</v>
      </c>
      <c r="DR221" s="134">
        <v>130.1</v>
      </c>
      <c r="DS221" s="134">
        <v>131</v>
      </c>
      <c r="DT221" s="134">
        <v>131.19999999999999</v>
      </c>
      <c r="DU221" s="134">
        <v>130</v>
      </c>
      <c r="DV221" s="134">
        <v>132.4</v>
      </c>
      <c r="DW221" s="134">
        <v>131.19999999999999</v>
      </c>
      <c r="DX221" s="134">
        <v>130.69999999999999</v>
      </c>
      <c r="DY221" s="134">
        <v>132.6</v>
      </c>
      <c r="DZ221" s="134">
        <v>131.5</v>
      </c>
      <c r="EA221" s="135">
        <v>133</v>
      </c>
      <c r="EB221" s="136">
        <v>134.80000000000001</v>
      </c>
      <c r="EC221" s="136">
        <v>134.1</v>
      </c>
      <c r="ED221" s="134">
        <v>133.30000000000001</v>
      </c>
      <c r="EE221" s="134">
        <v>132.5</v>
      </c>
      <c r="EF221" s="137">
        <v>132.9</v>
      </c>
      <c r="EG221" s="137">
        <v>133.69999999999999</v>
      </c>
      <c r="EH221" s="137">
        <v>133</v>
      </c>
      <c r="EI221" s="137">
        <v>133</v>
      </c>
      <c r="EJ221" s="136">
        <v>131.4</v>
      </c>
      <c r="EK221" s="136">
        <v>131.69999999999999</v>
      </c>
      <c r="EL221" s="147">
        <v>131.30000000000001</v>
      </c>
      <c r="EM221" s="147">
        <v>133</v>
      </c>
      <c r="EN221" s="147">
        <v>133.19999999999999</v>
      </c>
    </row>
    <row r="222" spans="1:144" ht="15" x14ac:dyDescent="0.25">
      <c r="A222" s="132" t="s">
        <v>1873</v>
      </c>
      <c r="B222" s="132" t="s">
        <v>1874</v>
      </c>
      <c r="C222" s="133">
        <v>2.64E-2</v>
      </c>
      <c r="D222" s="134">
        <v>102.8</v>
      </c>
      <c r="E222" s="134">
        <v>101</v>
      </c>
      <c r="F222" s="134">
        <v>105</v>
      </c>
      <c r="G222" s="134">
        <v>110.6</v>
      </c>
      <c r="H222" s="134">
        <v>105.5</v>
      </c>
      <c r="I222" s="134">
        <v>105.9</v>
      </c>
      <c r="J222" s="134">
        <v>106.8</v>
      </c>
      <c r="K222" s="134">
        <v>107.5</v>
      </c>
      <c r="L222" s="134">
        <v>110.4</v>
      </c>
      <c r="M222" s="134">
        <v>110</v>
      </c>
      <c r="N222" s="134">
        <v>113.4</v>
      </c>
      <c r="O222" s="134">
        <v>108.7</v>
      </c>
      <c r="P222" s="134">
        <v>109</v>
      </c>
      <c r="Q222" s="134">
        <v>108.8</v>
      </c>
      <c r="R222" s="134">
        <v>110.3</v>
      </c>
      <c r="S222" s="134">
        <v>109.7</v>
      </c>
      <c r="T222" s="134">
        <v>110.3</v>
      </c>
      <c r="U222" s="134">
        <v>110.1</v>
      </c>
      <c r="V222" s="134">
        <v>112.6</v>
      </c>
      <c r="W222" s="134">
        <v>115.7</v>
      </c>
      <c r="X222" s="134">
        <v>111.8</v>
      </c>
      <c r="Y222" s="134">
        <v>116.6</v>
      </c>
      <c r="Z222" s="134">
        <v>118.8</v>
      </c>
      <c r="AA222" s="134">
        <v>117.4</v>
      </c>
      <c r="AB222" s="134">
        <v>115</v>
      </c>
      <c r="AC222" s="134">
        <v>111.9</v>
      </c>
      <c r="AD222" s="134">
        <v>110.1</v>
      </c>
      <c r="AE222" s="134">
        <v>110.8</v>
      </c>
      <c r="AF222" s="134">
        <v>114.5</v>
      </c>
      <c r="AG222" s="134">
        <v>113.2</v>
      </c>
      <c r="AH222" s="134">
        <v>117.2</v>
      </c>
      <c r="AI222" s="134">
        <v>118.2</v>
      </c>
      <c r="AJ222" s="134">
        <v>117.2</v>
      </c>
      <c r="AK222" s="134">
        <v>124.7</v>
      </c>
      <c r="AL222" s="134">
        <v>129.19999999999999</v>
      </c>
      <c r="AM222" s="134">
        <v>124.2</v>
      </c>
      <c r="AN222" s="134">
        <v>132.69999999999999</v>
      </c>
      <c r="AO222" s="134">
        <v>120.6</v>
      </c>
      <c r="AP222" s="134">
        <v>119.2</v>
      </c>
      <c r="AQ222" s="134">
        <v>119.2</v>
      </c>
      <c r="AR222" s="134">
        <v>119.2</v>
      </c>
      <c r="AS222" s="134">
        <v>119.2</v>
      </c>
      <c r="AT222" s="134">
        <v>112.1</v>
      </c>
      <c r="AU222" s="134">
        <v>120.9</v>
      </c>
      <c r="AV222" s="134">
        <v>121.8</v>
      </c>
      <c r="AW222" s="134">
        <v>123.4</v>
      </c>
      <c r="AX222" s="134">
        <v>123.5</v>
      </c>
      <c r="AY222" s="134">
        <v>133.80000000000001</v>
      </c>
      <c r="AZ222" s="134">
        <v>121</v>
      </c>
      <c r="BA222" s="134">
        <v>127.3</v>
      </c>
      <c r="BB222" s="134">
        <v>131.69999999999999</v>
      </c>
      <c r="BC222" s="134">
        <v>141.4</v>
      </c>
      <c r="BD222" s="134">
        <v>141.5</v>
      </c>
      <c r="BE222" s="134">
        <v>143.19999999999999</v>
      </c>
      <c r="BF222" s="134">
        <v>144.30000000000001</v>
      </c>
      <c r="BG222" s="134">
        <v>151</v>
      </c>
      <c r="BH222" s="134">
        <v>146.80000000000001</v>
      </c>
      <c r="BI222" s="134">
        <v>131.19999999999999</v>
      </c>
      <c r="BJ222" s="134">
        <v>133.4</v>
      </c>
      <c r="BK222" s="134">
        <v>132.1</v>
      </c>
      <c r="BL222" s="134">
        <v>140.80000000000001</v>
      </c>
      <c r="BM222" s="134">
        <v>137</v>
      </c>
      <c r="BN222" s="134">
        <v>134.4</v>
      </c>
      <c r="BO222" s="134">
        <v>131</v>
      </c>
      <c r="BP222" s="134">
        <v>130.4</v>
      </c>
      <c r="BQ222" s="134">
        <v>132.30000000000001</v>
      </c>
      <c r="BR222" s="134">
        <v>128</v>
      </c>
      <c r="BS222" s="134">
        <v>128.5</v>
      </c>
      <c r="BT222" s="134">
        <v>132.19999999999999</v>
      </c>
      <c r="BU222" s="134">
        <v>125.8</v>
      </c>
      <c r="BV222" s="134">
        <v>127.2</v>
      </c>
      <c r="BW222" s="134">
        <v>129.19999999999999</v>
      </c>
      <c r="BX222" s="134">
        <v>128.80000000000001</v>
      </c>
      <c r="BY222" s="134">
        <v>128.30000000000001</v>
      </c>
      <c r="BZ222" s="134">
        <v>131.5</v>
      </c>
      <c r="CA222" s="134">
        <v>133.30000000000001</v>
      </c>
      <c r="CB222" s="134">
        <v>133.30000000000001</v>
      </c>
      <c r="CC222" s="134">
        <v>137.6</v>
      </c>
      <c r="CD222" s="134">
        <v>133.5</v>
      </c>
      <c r="CE222" s="134">
        <v>136.30000000000001</v>
      </c>
      <c r="CF222" s="134">
        <v>137</v>
      </c>
      <c r="CG222" s="134">
        <v>136.4</v>
      </c>
      <c r="CH222" s="134">
        <v>142.6</v>
      </c>
      <c r="CI222" s="134">
        <v>135.1</v>
      </c>
      <c r="CJ222" s="134">
        <v>133.1</v>
      </c>
      <c r="CK222" s="134">
        <v>137.80000000000001</v>
      </c>
      <c r="CL222" s="134">
        <v>133.69999999999999</v>
      </c>
      <c r="CM222" s="134">
        <v>132.80000000000001</v>
      </c>
      <c r="CN222" s="134">
        <v>131.69999999999999</v>
      </c>
      <c r="CO222" s="134">
        <v>137.9</v>
      </c>
      <c r="CP222" s="134">
        <v>135.80000000000001</v>
      </c>
      <c r="CQ222" s="134">
        <v>132.6</v>
      </c>
      <c r="CR222" s="134">
        <v>123.4</v>
      </c>
      <c r="CS222" s="134">
        <v>131.69999999999999</v>
      </c>
      <c r="CT222" s="134">
        <v>130.5</v>
      </c>
      <c r="CU222" s="134">
        <v>131.30000000000001</v>
      </c>
      <c r="CV222" s="134">
        <v>126.3</v>
      </c>
      <c r="CW222" s="134">
        <v>133.80000000000001</v>
      </c>
      <c r="CX222" s="134">
        <v>133.80000000000001</v>
      </c>
      <c r="CY222" s="134">
        <v>132.1</v>
      </c>
      <c r="CZ222" s="134">
        <v>134.4</v>
      </c>
      <c r="DA222" s="134">
        <v>132.4</v>
      </c>
      <c r="DB222" s="134">
        <v>131.30000000000001</v>
      </c>
      <c r="DC222" s="134">
        <v>133.5</v>
      </c>
      <c r="DD222" s="134">
        <v>131.6</v>
      </c>
      <c r="DE222" s="134">
        <v>130.19999999999999</v>
      </c>
      <c r="DF222" s="134">
        <v>132.19999999999999</v>
      </c>
      <c r="DG222" s="134">
        <v>135.6</v>
      </c>
      <c r="DH222" s="134">
        <v>131.5</v>
      </c>
      <c r="DI222" s="134">
        <v>130.5</v>
      </c>
      <c r="DJ222" s="134">
        <v>133.5</v>
      </c>
      <c r="DK222" s="134">
        <v>131.9</v>
      </c>
      <c r="DL222" s="134">
        <v>132.19999999999999</v>
      </c>
      <c r="DM222" s="134">
        <v>138.4</v>
      </c>
      <c r="DN222" s="134">
        <v>139</v>
      </c>
      <c r="DO222" s="134">
        <v>133.4</v>
      </c>
      <c r="DP222" s="134">
        <v>131.4</v>
      </c>
      <c r="DQ222" s="134">
        <v>142.30000000000001</v>
      </c>
      <c r="DR222" s="134">
        <v>144.30000000000001</v>
      </c>
      <c r="DS222" s="134">
        <v>142.80000000000001</v>
      </c>
      <c r="DT222" s="134">
        <v>160.6</v>
      </c>
      <c r="DU222" s="134">
        <v>158</v>
      </c>
      <c r="DV222" s="134">
        <v>156.5</v>
      </c>
      <c r="DW222" s="134">
        <v>160.69999999999999</v>
      </c>
      <c r="DX222" s="134">
        <v>157.19999999999999</v>
      </c>
      <c r="DY222" s="134">
        <v>156.19999999999999</v>
      </c>
      <c r="DZ222" s="134">
        <v>162.5</v>
      </c>
      <c r="EA222" s="135">
        <v>159.80000000000001</v>
      </c>
      <c r="EB222" s="136">
        <v>148.69999999999999</v>
      </c>
      <c r="EC222" s="136">
        <v>154.6</v>
      </c>
      <c r="ED222" s="134">
        <v>153.69999999999999</v>
      </c>
      <c r="EE222" s="134">
        <v>154.4</v>
      </c>
      <c r="EF222" s="137">
        <v>150.6</v>
      </c>
      <c r="EG222" s="137">
        <v>148.30000000000001</v>
      </c>
      <c r="EH222" s="137">
        <v>149.4</v>
      </c>
      <c r="EI222" s="137">
        <v>148.30000000000001</v>
      </c>
      <c r="EJ222" s="136">
        <v>148.4</v>
      </c>
      <c r="EK222" s="136">
        <v>149.6</v>
      </c>
      <c r="EL222" s="147">
        <v>150.6</v>
      </c>
      <c r="EM222" s="147">
        <v>155.1</v>
      </c>
      <c r="EN222" s="147">
        <v>150.9</v>
      </c>
    </row>
    <row r="223" spans="1:144" ht="15" x14ac:dyDescent="0.25">
      <c r="A223" s="132" t="s">
        <v>1875</v>
      </c>
      <c r="B223" s="132" t="s">
        <v>1876</v>
      </c>
      <c r="C223" s="133">
        <v>2.64E-2</v>
      </c>
      <c r="D223" s="134">
        <v>102.8</v>
      </c>
      <c r="E223" s="134">
        <v>101</v>
      </c>
      <c r="F223" s="134">
        <v>105</v>
      </c>
      <c r="G223" s="134">
        <v>110.6</v>
      </c>
      <c r="H223" s="134">
        <v>105.5</v>
      </c>
      <c r="I223" s="134">
        <v>105.9</v>
      </c>
      <c r="J223" s="134">
        <v>106.8</v>
      </c>
      <c r="K223" s="134">
        <v>107.5</v>
      </c>
      <c r="L223" s="134">
        <v>110.4</v>
      </c>
      <c r="M223" s="134">
        <v>110</v>
      </c>
      <c r="N223" s="134">
        <v>113.4</v>
      </c>
      <c r="O223" s="134">
        <v>108.7</v>
      </c>
      <c r="P223" s="134">
        <v>109</v>
      </c>
      <c r="Q223" s="134">
        <v>108.8</v>
      </c>
      <c r="R223" s="134">
        <v>110.3</v>
      </c>
      <c r="S223" s="134">
        <v>109.7</v>
      </c>
      <c r="T223" s="134">
        <v>110.3</v>
      </c>
      <c r="U223" s="134">
        <v>110.1</v>
      </c>
      <c r="V223" s="134">
        <v>112.6</v>
      </c>
      <c r="W223" s="134">
        <v>115.7</v>
      </c>
      <c r="X223" s="134">
        <v>111.8</v>
      </c>
      <c r="Y223" s="134">
        <v>116.6</v>
      </c>
      <c r="Z223" s="134">
        <v>118.8</v>
      </c>
      <c r="AA223" s="134">
        <v>117.4</v>
      </c>
      <c r="AB223" s="134">
        <v>115</v>
      </c>
      <c r="AC223" s="134">
        <v>111.9</v>
      </c>
      <c r="AD223" s="134">
        <v>110.1</v>
      </c>
      <c r="AE223" s="134">
        <v>110.8</v>
      </c>
      <c r="AF223" s="134">
        <v>114.5</v>
      </c>
      <c r="AG223" s="134">
        <v>113.2</v>
      </c>
      <c r="AH223" s="134">
        <v>117.2</v>
      </c>
      <c r="AI223" s="134">
        <v>118.2</v>
      </c>
      <c r="AJ223" s="134">
        <v>117.2</v>
      </c>
      <c r="AK223" s="134">
        <v>124.7</v>
      </c>
      <c r="AL223" s="134">
        <v>129.19999999999999</v>
      </c>
      <c r="AM223" s="134">
        <v>124.2</v>
      </c>
      <c r="AN223" s="134">
        <v>132.69999999999999</v>
      </c>
      <c r="AO223" s="134">
        <v>120.6</v>
      </c>
      <c r="AP223" s="134">
        <v>119.2</v>
      </c>
      <c r="AQ223" s="134">
        <v>119.2</v>
      </c>
      <c r="AR223" s="134">
        <v>119.2</v>
      </c>
      <c r="AS223" s="134">
        <v>119.2</v>
      </c>
      <c r="AT223" s="134">
        <v>112.1</v>
      </c>
      <c r="AU223" s="134">
        <v>120.9</v>
      </c>
      <c r="AV223" s="134">
        <v>121.8</v>
      </c>
      <c r="AW223" s="134">
        <v>123.4</v>
      </c>
      <c r="AX223" s="134">
        <v>123.5</v>
      </c>
      <c r="AY223" s="134">
        <v>133.80000000000001</v>
      </c>
      <c r="AZ223" s="134">
        <v>121</v>
      </c>
      <c r="BA223" s="134">
        <v>127.3</v>
      </c>
      <c r="BB223" s="134">
        <v>131.69999999999999</v>
      </c>
      <c r="BC223" s="134">
        <v>141.4</v>
      </c>
      <c r="BD223" s="134">
        <v>141.5</v>
      </c>
      <c r="BE223" s="134">
        <v>143.19999999999999</v>
      </c>
      <c r="BF223" s="134">
        <v>144.30000000000001</v>
      </c>
      <c r="BG223" s="134">
        <v>151</v>
      </c>
      <c r="BH223" s="134">
        <v>146.80000000000001</v>
      </c>
      <c r="BI223" s="134">
        <v>131.19999999999999</v>
      </c>
      <c r="BJ223" s="134">
        <v>133.4</v>
      </c>
      <c r="BK223" s="134">
        <v>132.1</v>
      </c>
      <c r="BL223" s="134">
        <v>140.80000000000001</v>
      </c>
      <c r="BM223" s="134">
        <v>137</v>
      </c>
      <c r="BN223" s="134">
        <v>134.4</v>
      </c>
      <c r="BO223" s="134">
        <v>131</v>
      </c>
      <c r="BP223" s="134">
        <v>130.4</v>
      </c>
      <c r="BQ223" s="134">
        <v>132.30000000000001</v>
      </c>
      <c r="BR223" s="134">
        <v>128</v>
      </c>
      <c r="BS223" s="134">
        <v>128.5</v>
      </c>
      <c r="BT223" s="134">
        <v>132.19999999999999</v>
      </c>
      <c r="BU223" s="134">
        <v>125.8</v>
      </c>
      <c r="BV223" s="134">
        <v>127.2</v>
      </c>
      <c r="BW223" s="134">
        <v>129.19999999999999</v>
      </c>
      <c r="BX223" s="134">
        <v>128.80000000000001</v>
      </c>
      <c r="BY223" s="134">
        <v>128.30000000000001</v>
      </c>
      <c r="BZ223" s="134">
        <v>131.5</v>
      </c>
      <c r="CA223" s="134">
        <v>133.30000000000001</v>
      </c>
      <c r="CB223" s="134">
        <v>133.30000000000001</v>
      </c>
      <c r="CC223" s="134">
        <v>137.6</v>
      </c>
      <c r="CD223" s="134">
        <v>133.5</v>
      </c>
      <c r="CE223" s="134">
        <v>136.30000000000001</v>
      </c>
      <c r="CF223" s="134">
        <v>137</v>
      </c>
      <c r="CG223" s="134">
        <v>136.4</v>
      </c>
      <c r="CH223" s="134">
        <v>142.6</v>
      </c>
      <c r="CI223" s="134">
        <v>135.1</v>
      </c>
      <c r="CJ223" s="134">
        <v>133.1</v>
      </c>
      <c r="CK223" s="134">
        <v>137.80000000000001</v>
      </c>
      <c r="CL223" s="134">
        <v>133.69999999999999</v>
      </c>
      <c r="CM223" s="134">
        <v>132.80000000000001</v>
      </c>
      <c r="CN223" s="134">
        <v>131.69999999999999</v>
      </c>
      <c r="CO223" s="134">
        <v>137.9</v>
      </c>
      <c r="CP223" s="134">
        <v>135.80000000000001</v>
      </c>
      <c r="CQ223" s="134">
        <v>132.6</v>
      </c>
      <c r="CR223" s="134">
        <v>123.4</v>
      </c>
      <c r="CS223" s="134">
        <v>131.69999999999999</v>
      </c>
      <c r="CT223" s="134">
        <v>130.5</v>
      </c>
      <c r="CU223" s="134">
        <v>131.30000000000001</v>
      </c>
      <c r="CV223" s="134">
        <v>126.3</v>
      </c>
      <c r="CW223" s="134">
        <v>133.80000000000001</v>
      </c>
      <c r="CX223" s="134">
        <v>133.80000000000001</v>
      </c>
      <c r="CY223" s="134">
        <v>132.1</v>
      </c>
      <c r="CZ223" s="134">
        <v>134.4</v>
      </c>
      <c r="DA223" s="134">
        <v>132.4</v>
      </c>
      <c r="DB223" s="134">
        <v>131.30000000000001</v>
      </c>
      <c r="DC223" s="134">
        <v>133.5</v>
      </c>
      <c r="DD223" s="134">
        <v>131.6</v>
      </c>
      <c r="DE223" s="134">
        <v>130.19999999999999</v>
      </c>
      <c r="DF223" s="134">
        <v>132.19999999999999</v>
      </c>
      <c r="DG223" s="134">
        <v>135.6</v>
      </c>
      <c r="DH223" s="134">
        <v>131.5</v>
      </c>
      <c r="DI223" s="134">
        <v>130.5</v>
      </c>
      <c r="DJ223" s="134">
        <v>133.5</v>
      </c>
      <c r="DK223" s="134">
        <v>131.9</v>
      </c>
      <c r="DL223" s="134">
        <v>132.19999999999999</v>
      </c>
      <c r="DM223" s="134">
        <v>138.4</v>
      </c>
      <c r="DN223" s="134">
        <v>139</v>
      </c>
      <c r="DO223" s="134">
        <v>133.4</v>
      </c>
      <c r="DP223" s="134">
        <v>131.4</v>
      </c>
      <c r="DQ223" s="134">
        <v>142.30000000000001</v>
      </c>
      <c r="DR223" s="134">
        <v>144.30000000000001</v>
      </c>
      <c r="DS223" s="134">
        <v>142.80000000000001</v>
      </c>
      <c r="DT223" s="134">
        <v>160.6</v>
      </c>
      <c r="DU223" s="134">
        <v>158</v>
      </c>
      <c r="DV223" s="134">
        <v>156.5</v>
      </c>
      <c r="DW223" s="134">
        <v>160.69999999999999</v>
      </c>
      <c r="DX223" s="134">
        <v>157.19999999999999</v>
      </c>
      <c r="DY223" s="134">
        <v>156.19999999999999</v>
      </c>
      <c r="DZ223" s="134">
        <v>162.5</v>
      </c>
      <c r="EA223" s="135">
        <v>159.80000000000001</v>
      </c>
      <c r="EB223" s="136">
        <v>148.69999999999999</v>
      </c>
      <c r="EC223" s="136">
        <v>154.6</v>
      </c>
      <c r="ED223" s="134">
        <v>153.69999999999999</v>
      </c>
      <c r="EE223" s="134">
        <v>154.4</v>
      </c>
      <c r="EF223" s="137">
        <v>150.6</v>
      </c>
      <c r="EG223" s="137">
        <v>148.30000000000001</v>
      </c>
      <c r="EH223" s="137">
        <v>149.4</v>
      </c>
      <c r="EI223" s="137">
        <v>148.30000000000001</v>
      </c>
      <c r="EJ223" s="136">
        <v>148.4</v>
      </c>
      <c r="EK223" s="136">
        <v>149.6</v>
      </c>
      <c r="EL223" s="147">
        <v>150.6</v>
      </c>
      <c r="EM223" s="147">
        <v>155.1</v>
      </c>
      <c r="EN223" s="147">
        <v>150.9</v>
      </c>
    </row>
    <row r="224" spans="1:144" ht="15" x14ac:dyDescent="0.25">
      <c r="A224" s="132" t="s">
        <v>1877</v>
      </c>
      <c r="B224" s="132" t="s">
        <v>1878</v>
      </c>
      <c r="C224" s="133">
        <v>0.37082999999999999</v>
      </c>
      <c r="D224" s="134">
        <v>109.2</v>
      </c>
      <c r="E224" s="134">
        <v>112.8</v>
      </c>
      <c r="F224" s="134">
        <v>116.1</v>
      </c>
      <c r="G224" s="134">
        <v>112.1</v>
      </c>
      <c r="H224" s="134">
        <v>110.8</v>
      </c>
      <c r="I224" s="134">
        <v>110</v>
      </c>
      <c r="J224" s="134">
        <v>108.6</v>
      </c>
      <c r="K224" s="134">
        <v>110.6</v>
      </c>
      <c r="L224" s="134">
        <v>112.5</v>
      </c>
      <c r="M224" s="134">
        <v>110.2</v>
      </c>
      <c r="N224" s="134">
        <v>109.4</v>
      </c>
      <c r="O224" s="134">
        <v>117.2</v>
      </c>
      <c r="P224" s="134">
        <v>122.6</v>
      </c>
      <c r="Q224" s="134">
        <v>126.7</v>
      </c>
      <c r="R224" s="134">
        <v>125.7</v>
      </c>
      <c r="S224" s="134">
        <v>125.6</v>
      </c>
      <c r="T224" s="134">
        <v>125.6</v>
      </c>
      <c r="U224" s="134">
        <v>126.7</v>
      </c>
      <c r="V224" s="134">
        <v>124.3</v>
      </c>
      <c r="W224" s="134">
        <v>121.9</v>
      </c>
      <c r="X224" s="134">
        <v>118.4</v>
      </c>
      <c r="Y224" s="134">
        <v>116.1</v>
      </c>
      <c r="Z224" s="134">
        <v>115.6</v>
      </c>
      <c r="AA224" s="134">
        <v>116.7</v>
      </c>
      <c r="AB224" s="134">
        <v>126.5</v>
      </c>
      <c r="AC224" s="134">
        <v>126.3</v>
      </c>
      <c r="AD224" s="134">
        <v>127.4</v>
      </c>
      <c r="AE224" s="134">
        <v>121.7</v>
      </c>
      <c r="AF224" s="134">
        <v>125</v>
      </c>
      <c r="AG224" s="134">
        <v>123.4</v>
      </c>
      <c r="AH224" s="134">
        <v>120.3</v>
      </c>
      <c r="AI224" s="134">
        <v>122.9</v>
      </c>
      <c r="AJ224" s="134">
        <v>122.8</v>
      </c>
      <c r="AK224" s="134">
        <v>117.4</v>
      </c>
      <c r="AL224" s="134">
        <v>112.6</v>
      </c>
      <c r="AM224" s="134">
        <v>112.3</v>
      </c>
      <c r="AN224" s="134">
        <v>123.3</v>
      </c>
      <c r="AO224" s="134">
        <v>124.8</v>
      </c>
      <c r="AP224" s="134">
        <v>125.7</v>
      </c>
      <c r="AQ224" s="134">
        <v>126.5</v>
      </c>
      <c r="AR224" s="134">
        <v>125.7</v>
      </c>
      <c r="AS224" s="134">
        <v>126</v>
      </c>
      <c r="AT224" s="134">
        <v>123.2</v>
      </c>
      <c r="AU224" s="134">
        <v>123.6</v>
      </c>
      <c r="AV224" s="134">
        <v>122</v>
      </c>
      <c r="AW224" s="134">
        <v>121.5</v>
      </c>
      <c r="AX224" s="134">
        <v>117.1</v>
      </c>
      <c r="AY224" s="134">
        <v>127.6</v>
      </c>
      <c r="AZ224" s="134">
        <v>130</v>
      </c>
      <c r="BA224" s="134">
        <v>129.4</v>
      </c>
      <c r="BB224" s="134">
        <v>132.1</v>
      </c>
      <c r="BC224" s="134">
        <v>131.1</v>
      </c>
      <c r="BD224" s="134">
        <v>129.5</v>
      </c>
      <c r="BE224" s="134">
        <v>127.7</v>
      </c>
      <c r="BF224" s="134">
        <v>126.5</v>
      </c>
      <c r="BG224" s="134">
        <v>125.4</v>
      </c>
      <c r="BH224" s="134">
        <v>122.5</v>
      </c>
      <c r="BI224" s="134">
        <v>121.3</v>
      </c>
      <c r="BJ224" s="134">
        <v>117.2</v>
      </c>
      <c r="BK224" s="134">
        <v>117.6</v>
      </c>
      <c r="BL224" s="134">
        <v>125.6</v>
      </c>
      <c r="BM224" s="134">
        <v>127.1</v>
      </c>
      <c r="BN224" s="134">
        <v>133.1</v>
      </c>
      <c r="BO224" s="134">
        <v>130.6</v>
      </c>
      <c r="BP224" s="134">
        <v>131.30000000000001</v>
      </c>
      <c r="BQ224" s="134">
        <v>130.69999999999999</v>
      </c>
      <c r="BR224" s="134">
        <v>132.19999999999999</v>
      </c>
      <c r="BS224" s="134">
        <v>131.30000000000001</v>
      </c>
      <c r="BT224" s="134">
        <v>128.69999999999999</v>
      </c>
      <c r="BU224" s="134">
        <v>127.2</v>
      </c>
      <c r="BV224" s="134">
        <v>119</v>
      </c>
      <c r="BW224" s="134">
        <v>132.1</v>
      </c>
      <c r="BX224" s="134">
        <v>141.30000000000001</v>
      </c>
      <c r="BY224" s="134">
        <v>138.6</v>
      </c>
      <c r="BZ224" s="134">
        <v>144.80000000000001</v>
      </c>
      <c r="CA224" s="134">
        <v>143.30000000000001</v>
      </c>
      <c r="CB224" s="134">
        <v>141.9</v>
      </c>
      <c r="CC224" s="134">
        <v>138.6</v>
      </c>
      <c r="CD224" s="134">
        <v>138.5</v>
      </c>
      <c r="CE224" s="134">
        <v>137.9</v>
      </c>
      <c r="CF224" s="134">
        <v>136.5</v>
      </c>
      <c r="CG224" s="134">
        <v>131.1</v>
      </c>
      <c r="CH224" s="134">
        <v>128.30000000000001</v>
      </c>
      <c r="CI224" s="134">
        <v>131.19999999999999</v>
      </c>
      <c r="CJ224" s="134">
        <v>146.19999999999999</v>
      </c>
      <c r="CK224" s="134">
        <v>139.6</v>
      </c>
      <c r="CL224" s="134">
        <v>145.80000000000001</v>
      </c>
      <c r="CM224" s="134">
        <v>146.4</v>
      </c>
      <c r="CN224" s="134">
        <v>143.80000000000001</v>
      </c>
      <c r="CO224" s="134">
        <v>144</v>
      </c>
      <c r="CP224" s="134">
        <v>142.80000000000001</v>
      </c>
      <c r="CQ224" s="134">
        <v>142.80000000000001</v>
      </c>
      <c r="CR224" s="134">
        <v>138.5</v>
      </c>
      <c r="CS224" s="134">
        <v>130.1</v>
      </c>
      <c r="CT224" s="134">
        <v>126.2</v>
      </c>
      <c r="CU224" s="134">
        <v>129.69999999999999</v>
      </c>
      <c r="CV224" s="134">
        <v>138.1</v>
      </c>
      <c r="CW224" s="134">
        <v>152.4</v>
      </c>
      <c r="CX224" s="134">
        <v>163.80000000000001</v>
      </c>
      <c r="CY224" s="134">
        <v>171.6</v>
      </c>
      <c r="CZ224" s="134">
        <v>189.7</v>
      </c>
      <c r="DA224" s="134">
        <v>191.6</v>
      </c>
      <c r="DB224" s="134">
        <v>183.2</v>
      </c>
      <c r="DC224" s="134">
        <v>172.2</v>
      </c>
      <c r="DD224" s="134">
        <v>161.1</v>
      </c>
      <c r="DE224" s="134">
        <v>158.30000000000001</v>
      </c>
      <c r="DF224" s="134">
        <v>152.1</v>
      </c>
      <c r="DG224" s="134">
        <v>163.80000000000001</v>
      </c>
      <c r="DH224" s="134">
        <v>171.4</v>
      </c>
      <c r="DI224" s="134">
        <v>174.8</v>
      </c>
      <c r="DJ224" s="134">
        <v>178.5</v>
      </c>
      <c r="DK224" s="134">
        <v>172.5</v>
      </c>
      <c r="DL224" s="134">
        <v>168.1</v>
      </c>
      <c r="DM224" s="134">
        <v>168.7</v>
      </c>
      <c r="DN224" s="134">
        <v>168.4</v>
      </c>
      <c r="DO224" s="134">
        <v>172</v>
      </c>
      <c r="DP224" s="134">
        <v>175.4</v>
      </c>
      <c r="DQ224" s="134">
        <v>168.1</v>
      </c>
      <c r="DR224" s="134">
        <v>165.8</v>
      </c>
      <c r="DS224" s="134">
        <v>166.6</v>
      </c>
      <c r="DT224" s="134">
        <v>171.3</v>
      </c>
      <c r="DU224" s="134">
        <v>178</v>
      </c>
      <c r="DV224" s="134">
        <v>187.4</v>
      </c>
      <c r="DW224" s="134">
        <v>190.1</v>
      </c>
      <c r="DX224" s="134">
        <v>186.5</v>
      </c>
      <c r="DY224" s="134">
        <v>181.4</v>
      </c>
      <c r="DZ224" s="134">
        <v>176.9</v>
      </c>
      <c r="EA224" s="135">
        <v>177</v>
      </c>
      <c r="EB224" s="136">
        <v>172.7</v>
      </c>
      <c r="EC224" s="136">
        <v>167.3</v>
      </c>
      <c r="ED224" s="134">
        <v>165.2</v>
      </c>
      <c r="EE224" s="134">
        <v>173.7</v>
      </c>
      <c r="EF224" s="137">
        <v>181.1</v>
      </c>
      <c r="EG224" s="137">
        <v>182.8</v>
      </c>
      <c r="EH224" s="137">
        <v>186.6</v>
      </c>
      <c r="EI224" s="137">
        <v>189.7</v>
      </c>
      <c r="EJ224" s="136">
        <v>183.9</v>
      </c>
      <c r="EK224" s="136">
        <v>179.9</v>
      </c>
      <c r="EL224" s="147">
        <v>182.3</v>
      </c>
      <c r="EM224" s="147">
        <v>180</v>
      </c>
      <c r="EN224" s="147">
        <v>173.6</v>
      </c>
    </row>
    <row r="225" spans="1:144" ht="15" x14ac:dyDescent="0.25">
      <c r="A225" s="132" t="s">
        <v>1879</v>
      </c>
      <c r="B225" s="132" t="s">
        <v>1880</v>
      </c>
      <c r="C225" s="133">
        <v>0.33174999999999999</v>
      </c>
      <c r="D225" s="134">
        <v>109.4</v>
      </c>
      <c r="E225" s="134">
        <v>113.3</v>
      </c>
      <c r="F225" s="134">
        <v>116.8</v>
      </c>
      <c r="G225" s="134">
        <v>112.3</v>
      </c>
      <c r="H225" s="134">
        <v>110.7</v>
      </c>
      <c r="I225" s="134">
        <v>109.9</v>
      </c>
      <c r="J225" s="134">
        <v>108.4</v>
      </c>
      <c r="K225" s="134">
        <v>110.3</v>
      </c>
      <c r="L225" s="134">
        <v>112.3</v>
      </c>
      <c r="M225" s="134">
        <v>109.8</v>
      </c>
      <c r="N225" s="134">
        <v>108.8</v>
      </c>
      <c r="O225" s="134">
        <v>117.8</v>
      </c>
      <c r="P225" s="134">
        <v>124</v>
      </c>
      <c r="Q225" s="134">
        <v>128.5</v>
      </c>
      <c r="R225" s="134">
        <v>127.4</v>
      </c>
      <c r="S225" s="134">
        <v>127.1</v>
      </c>
      <c r="T225" s="134">
        <v>126.9</v>
      </c>
      <c r="U225" s="134">
        <v>127.9</v>
      </c>
      <c r="V225" s="134">
        <v>125.3</v>
      </c>
      <c r="W225" s="134">
        <v>122.6</v>
      </c>
      <c r="X225" s="134">
        <v>118.6</v>
      </c>
      <c r="Y225" s="134">
        <v>116.4</v>
      </c>
      <c r="Z225" s="134">
        <v>116</v>
      </c>
      <c r="AA225" s="134">
        <v>117.2</v>
      </c>
      <c r="AB225" s="134">
        <v>128.19999999999999</v>
      </c>
      <c r="AC225" s="134">
        <v>127.8</v>
      </c>
      <c r="AD225" s="134">
        <v>128.9</v>
      </c>
      <c r="AE225" s="134">
        <v>122.1</v>
      </c>
      <c r="AF225" s="134">
        <v>125.8</v>
      </c>
      <c r="AG225" s="134">
        <v>123.9</v>
      </c>
      <c r="AH225" s="134">
        <v>120.2</v>
      </c>
      <c r="AI225" s="134">
        <v>123.1</v>
      </c>
      <c r="AJ225" s="134">
        <v>122.8</v>
      </c>
      <c r="AK225" s="134">
        <v>116.9</v>
      </c>
      <c r="AL225" s="134">
        <v>111.5</v>
      </c>
      <c r="AM225" s="134">
        <v>111.1</v>
      </c>
      <c r="AN225" s="134">
        <v>123.1</v>
      </c>
      <c r="AO225" s="134">
        <v>125.1</v>
      </c>
      <c r="AP225" s="134">
        <v>126.1</v>
      </c>
      <c r="AQ225" s="134">
        <v>126.5</v>
      </c>
      <c r="AR225" s="134">
        <v>125.6</v>
      </c>
      <c r="AS225" s="134">
        <v>125.9</v>
      </c>
      <c r="AT225" s="134">
        <v>122.9</v>
      </c>
      <c r="AU225" s="134">
        <v>123.7</v>
      </c>
      <c r="AV225" s="134">
        <v>121.8</v>
      </c>
      <c r="AW225" s="134">
        <v>121.4</v>
      </c>
      <c r="AX225" s="134">
        <v>116.7</v>
      </c>
      <c r="AY225" s="134">
        <v>128.5</v>
      </c>
      <c r="AZ225" s="134">
        <v>131.5</v>
      </c>
      <c r="BA225" s="134">
        <v>130.19999999999999</v>
      </c>
      <c r="BB225" s="134">
        <v>134.1</v>
      </c>
      <c r="BC225" s="134">
        <v>132.4</v>
      </c>
      <c r="BD225" s="134">
        <v>130.80000000000001</v>
      </c>
      <c r="BE225" s="134">
        <v>128.80000000000001</v>
      </c>
      <c r="BF225" s="134">
        <v>127.2</v>
      </c>
      <c r="BG225" s="134">
        <v>126.1</v>
      </c>
      <c r="BH225" s="134">
        <v>122.9</v>
      </c>
      <c r="BI225" s="134">
        <v>121.1</v>
      </c>
      <c r="BJ225" s="134">
        <v>116.9</v>
      </c>
      <c r="BK225" s="134">
        <v>117.3</v>
      </c>
      <c r="BL225" s="134">
        <v>125.6</v>
      </c>
      <c r="BM225" s="134">
        <v>127.1</v>
      </c>
      <c r="BN225" s="134">
        <v>134.19999999999999</v>
      </c>
      <c r="BO225" s="134">
        <v>131.30000000000001</v>
      </c>
      <c r="BP225" s="134">
        <v>132.4</v>
      </c>
      <c r="BQ225" s="134">
        <v>131.30000000000001</v>
      </c>
      <c r="BR225" s="134">
        <v>133.19999999999999</v>
      </c>
      <c r="BS225" s="134">
        <v>132.5</v>
      </c>
      <c r="BT225" s="134">
        <v>129.5</v>
      </c>
      <c r="BU225" s="134">
        <v>127.9</v>
      </c>
      <c r="BV225" s="134">
        <v>118.7</v>
      </c>
      <c r="BW225" s="134">
        <v>133.6</v>
      </c>
      <c r="BX225" s="134">
        <v>144</v>
      </c>
      <c r="BY225" s="134">
        <v>140.69999999999999</v>
      </c>
      <c r="BZ225" s="134">
        <v>148</v>
      </c>
      <c r="CA225" s="134">
        <v>146.30000000000001</v>
      </c>
      <c r="CB225" s="134">
        <v>145</v>
      </c>
      <c r="CC225" s="134">
        <v>141.19999999999999</v>
      </c>
      <c r="CD225" s="134">
        <v>140.80000000000001</v>
      </c>
      <c r="CE225" s="134">
        <v>140.4</v>
      </c>
      <c r="CF225" s="134">
        <v>138.69999999999999</v>
      </c>
      <c r="CG225" s="134">
        <v>132.5</v>
      </c>
      <c r="CH225" s="134">
        <v>129.30000000000001</v>
      </c>
      <c r="CI225" s="134">
        <v>132.80000000000001</v>
      </c>
      <c r="CJ225" s="134">
        <v>149.6</v>
      </c>
      <c r="CK225" s="134">
        <v>142</v>
      </c>
      <c r="CL225" s="134">
        <v>148.9</v>
      </c>
      <c r="CM225" s="134">
        <v>149.4</v>
      </c>
      <c r="CN225" s="134">
        <v>146.5</v>
      </c>
      <c r="CO225" s="134">
        <v>146.80000000000001</v>
      </c>
      <c r="CP225" s="134">
        <v>145.4</v>
      </c>
      <c r="CQ225" s="134">
        <v>145.30000000000001</v>
      </c>
      <c r="CR225" s="134">
        <v>140.30000000000001</v>
      </c>
      <c r="CS225" s="134">
        <v>131.19999999999999</v>
      </c>
      <c r="CT225" s="134">
        <v>126.8</v>
      </c>
      <c r="CU225" s="134">
        <v>130.5</v>
      </c>
      <c r="CV225" s="134">
        <v>138.1</v>
      </c>
      <c r="CW225" s="134">
        <v>156</v>
      </c>
      <c r="CX225" s="134">
        <v>168.7</v>
      </c>
      <c r="CY225" s="134">
        <v>177.4</v>
      </c>
      <c r="CZ225" s="134">
        <v>197.5</v>
      </c>
      <c r="DA225" s="134">
        <v>200</v>
      </c>
      <c r="DB225" s="134">
        <v>190.6</v>
      </c>
      <c r="DC225" s="134">
        <v>178.2</v>
      </c>
      <c r="DD225" s="134">
        <v>165.7</v>
      </c>
      <c r="DE225" s="134">
        <v>162.6</v>
      </c>
      <c r="DF225" s="134">
        <v>155.80000000000001</v>
      </c>
      <c r="DG225" s="134">
        <v>168.8</v>
      </c>
      <c r="DH225" s="134">
        <v>177.2</v>
      </c>
      <c r="DI225" s="134">
        <v>181.2</v>
      </c>
      <c r="DJ225" s="134">
        <v>185.3</v>
      </c>
      <c r="DK225" s="134">
        <v>178.4</v>
      </c>
      <c r="DL225" s="134">
        <v>173.2</v>
      </c>
      <c r="DM225" s="134">
        <v>173.7</v>
      </c>
      <c r="DN225" s="134">
        <v>173.4</v>
      </c>
      <c r="DO225" s="134">
        <v>177.4</v>
      </c>
      <c r="DP225" s="134">
        <v>180.8</v>
      </c>
      <c r="DQ225" s="134">
        <v>172.4</v>
      </c>
      <c r="DR225" s="134">
        <v>169.5</v>
      </c>
      <c r="DS225" s="134">
        <v>170.2</v>
      </c>
      <c r="DT225" s="134">
        <v>175.4</v>
      </c>
      <c r="DU225" s="134">
        <v>183</v>
      </c>
      <c r="DV225" s="134">
        <v>193.4</v>
      </c>
      <c r="DW225" s="134">
        <v>196.3</v>
      </c>
      <c r="DX225" s="134">
        <v>191.7</v>
      </c>
      <c r="DY225" s="134">
        <v>185.7</v>
      </c>
      <c r="DZ225" s="134">
        <v>180.8</v>
      </c>
      <c r="EA225" s="135">
        <v>180.6</v>
      </c>
      <c r="EB225" s="136">
        <v>175.7</v>
      </c>
      <c r="EC225" s="136">
        <v>169.7</v>
      </c>
      <c r="ED225" s="134">
        <v>167.5</v>
      </c>
      <c r="EE225" s="134">
        <v>176.9</v>
      </c>
      <c r="EF225" s="137">
        <v>185.1</v>
      </c>
      <c r="EG225" s="137">
        <v>186.4</v>
      </c>
      <c r="EH225" s="137">
        <v>190.8</v>
      </c>
      <c r="EI225" s="137">
        <v>193.9</v>
      </c>
      <c r="EJ225" s="136">
        <v>186.8</v>
      </c>
      <c r="EK225" s="136">
        <v>181.9</v>
      </c>
      <c r="EL225" s="147">
        <v>184</v>
      </c>
      <c r="EM225" s="147">
        <v>181.7</v>
      </c>
      <c r="EN225" s="147">
        <v>174.4</v>
      </c>
    </row>
    <row r="226" spans="1:144" ht="15" x14ac:dyDescent="0.25">
      <c r="A226" s="132" t="s">
        <v>1881</v>
      </c>
      <c r="B226" s="132" t="s">
        <v>1882</v>
      </c>
      <c r="C226" s="133">
        <v>3.2919999999999998E-2</v>
      </c>
      <c r="D226" s="134">
        <v>109.1</v>
      </c>
      <c r="E226" s="134">
        <v>108.8</v>
      </c>
      <c r="F226" s="134">
        <v>110.9</v>
      </c>
      <c r="G226" s="134">
        <v>111.9</v>
      </c>
      <c r="H226" s="134">
        <v>111.9</v>
      </c>
      <c r="I226" s="134">
        <v>110.5</v>
      </c>
      <c r="J226" s="134">
        <v>111.7</v>
      </c>
      <c r="K226" s="134">
        <v>114.4</v>
      </c>
      <c r="L226" s="134">
        <v>115.7</v>
      </c>
      <c r="M226" s="134">
        <v>113.6</v>
      </c>
      <c r="N226" s="134">
        <v>115.4</v>
      </c>
      <c r="O226" s="134">
        <v>112.5</v>
      </c>
      <c r="P226" s="134">
        <v>110.8</v>
      </c>
      <c r="Q226" s="134">
        <v>111.2</v>
      </c>
      <c r="R226" s="134">
        <v>111.5</v>
      </c>
      <c r="S226" s="134">
        <v>114</v>
      </c>
      <c r="T226" s="134">
        <v>115.9</v>
      </c>
      <c r="U226" s="134">
        <v>118.1</v>
      </c>
      <c r="V226" s="134">
        <v>116.6</v>
      </c>
      <c r="W226" s="134">
        <v>117.3</v>
      </c>
      <c r="X226" s="134">
        <v>117</v>
      </c>
      <c r="Y226" s="134">
        <v>113.8</v>
      </c>
      <c r="Z226" s="134">
        <v>112</v>
      </c>
      <c r="AA226" s="134">
        <v>112.6</v>
      </c>
      <c r="AB226" s="134">
        <v>111.3</v>
      </c>
      <c r="AC226" s="134">
        <v>113.1</v>
      </c>
      <c r="AD226" s="134">
        <v>113.5</v>
      </c>
      <c r="AE226" s="134">
        <v>117.6</v>
      </c>
      <c r="AF226" s="134">
        <v>118.2</v>
      </c>
      <c r="AG226" s="134">
        <v>119.3</v>
      </c>
      <c r="AH226" s="134">
        <v>120.7</v>
      </c>
      <c r="AI226" s="134">
        <v>119.8</v>
      </c>
      <c r="AJ226" s="134">
        <v>121.8</v>
      </c>
      <c r="AK226" s="134">
        <v>120.3</v>
      </c>
      <c r="AL226" s="134">
        <v>121.3</v>
      </c>
      <c r="AM226" s="134">
        <v>121.1</v>
      </c>
      <c r="AN226" s="134">
        <v>124.4</v>
      </c>
      <c r="AO226" s="134">
        <v>120.9</v>
      </c>
      <c r="AP226" s="134">
        <v>121.4</v>
      </c>
      <c r="AQ226" s="134">
        <v>126.1</v>
      </c>
      <c r="AR226" s="134">
        <v>126.4</v>
      </c>
      <c r="AS226" s="134">
        <v>125.5</v>
      </c>
      <c r="AT226" s="134">
        <v>123.7</v>
      </c>
      <c r="AU226" s="134">
        <v>119.9</v>
      </c>
      <c r="AV226" s="134">
        <v>120.2</v>
      </c>
      <c r="AW226" s="134">
        <v>118.8</v>
      </c>
      <c r="AX226" s="134">
        <v>115.7</v>
      </c>
      <c r="AY226" s="134">
        <v>115.1</v>
      </c>
      <c r="AZ226" s="134">
        <v>112.3</v>
      </c>
      <c r="BA226" s="134">
        <v>117.6</v>
      </c>
      <c r="BB226" s="134">
        <v>109.5</v>
      </c>
      <c r="BC226" s="134">
        <v>114.7</v>
      </c>
      <c r="BD226" s="134">
        <v>114.7</v>
      </c>
      <c r="BE226" s="134">
        <v>114.3</v>
      </c>
      <c r="BF226" s="134">
        <v>115.3</v>
      </c>
      <c r="BG226" s="134">
        <v>115.7</v>
      </c>
      <c r="BH226" s="134">
        <v>116</v>
      </c>
      <c r="BI226" s="134">
        <v>119.1</v>
      </c>
      <c r="BJ226" s="134">
        <v>116.1</v>
      </c>
      <c r="BK226" s="134">
        <v>116.9</v>
      </c>
      <c r="BL226" s="134">
        <v>122.2</v>
      </c>
      <c r="BM226" s="134">
        <v>123.7</v>
      </c>
      <c r="BN226" s="134">
        <v>120.8</v>
      </c>
      <c r="BO226" s="134">
        <v>121.3</v>
      </c>
      <c r="BP226" s="134">
        <v>119.7</v>
      </c>
      <c r="BQ226" s="134">
        <v>122.8</v>
      </c>
      <c r="BR226" s="134">
        <v>120.2</v>
      </c>
      <c r="BS226" s="134">
        <v>119.6</v>
      </c>
      <c r="BT226" s="134">
        <v>119.4</v>
      </c>
      <c r="BU226" s="134">
        <v>118.3</v>
      </c>
      <c r="BV226" s="134">
        <v>119.1</v>
      </c>
      <c r="BW226" s="134">
        <v>116.3</v>
      </c>
      <c r="BX226" s="134">
        <v>115.8</v>
      </c>
      <c r="BY226" s="134">
        <v>117.7</v>
      </c>
      <c r="BZ226" s="134">
        <v>113.4</v>
      </c>
      <c r="CA226" s="134">
        <v>114.8</v>
      </c>
      <c r="CB226" s="134">
        <v>110.8</v>
      </c>
      <c r="CC226" s="134">
        <v>112.1</v>
      </c>
      <c r="CD226" s="134">
        <v>115</v>
      </c>
      <c r="CE226" s="134">
        <v>110.8</v>
      </c>
      <c r="CF226" s="134">
        <v>113.2</v>
      </c>
      <c r="CG226" s="134">
        <v>113.4</v>
      </c>
      <c r="CH226" s="134">
        <v>115.5</v>
      </c>
      <c r="CI226" s="134">
        <v>111.8</v>
      </c>
      <c r="CJ226" s="134">
        <v>111.9</v>
      </c>
      <c r="CK226" s="134">
        <v>112.8</v>
      </c>
      <c r="CL226" s="134">
        <v>112.8</v>
      </c>
      <c r="CM226" s="134">
        <v>114.8</v>
      </c>
      <c r="CN226" s="134">
        <v>115.6</v>
      </c>
      <c r="CO226" s="134">
        <v>114</v>
      </c>
      <c r="CP226" s="134">
        <v>115.9</v>
      </c>
      <c r="CQ226" s="134">
        <v>115.5</v>
      </c>
      <c r="CR226" s="134">
        <v>117.5</v>
      </c>
      <c r="CS226" s="134">
        <v>116.4</v>
      </c>
      <c r="CT226" s="134">
        <v>116.5</v>
      </c>
      <c r="CU226" s="134">
        <v>116.4</v>
      </c>
      <c r="CV226" s="134">
        <v>135.30000000000001</v>
      </c>
      <c r="CW226" s="134">
        <v>116.5</v>
      </c>
      <c r="CX226" s="134">
        <v>117</v>
      </c>
      <c r="CY226" s="134">
        <v>118.5</v>
      </c>
      <c r="CZ226" s="134">
        <v>118</v>
      </c>
      <c r="DA226" s="134">
        <v>117.7</v>
      </c>
      <c r="DB226" s="134">
        <v>117.6</v>
      </c>
      <c r="DC226" s="134">
        <v>118.8</v>
      </c>
      <c r="DD226" s="134">
        <v>118.9</v>
      </c>
      <c r="DE226" s="134">
        <v>118.5</v>
      </c>
      <c r="DF226" s="134">
        <v>117.2</v>
      </c>
      <c r="DG226" s="134">
        <v>117.4</v>
      </c>
      <c r="DH226" s="134">
        <v>117.8</v>
      </c>
      <c r="DI226" s="134">
        <v>115.4</v>
      </c>
      <c r="DJ226" s="134">
        <v>116.3</v>
      </c>
      <c r="DK226" s="134">
        <v>118.1</v>
      </c>
      <c r="DL226" s="134">
        <v>118.2</v>
      </c>
      <c r="DM226" s="134">
        <v>118.1</v>
      </c>
      <c r="DN226" s="134">
        <v>118.4</v>
      </c>
      <c r="DO226" s="134">
        <v>119.1</v>
      </c>
      <c r="DP226" s="134">
        <v>122.3</v>
      </c>
      <c r="DQ226" s="134">
        <v>124.5</v>
      </c>
      <c r="DR226" s="134">
        <v>127</v>
      </c>
      <c r="DS226" s="134">
        <v>129.9</v>
      </c>
      <c r="DT226" s="134">
        <v>130</v>
      </c>
      <c r="DU226" s="134">
        <v>128.30000000000001</v>
      </c>
      <c r="DV226" s="134">
        <v>128.6</v>
      </c>
      <c r="DW226" s="134">
        <v>131.4</v>
      </c>
      <c r="DX226" s="134">
        <v>135</v>
      </c>
      <c r="DY226" s="134">
        <v>136.80000000000001</v>
      </c>
      <c r="DZ226" s="134">
        <v>137.69999999999999</v>
      </c>
      <c r="EA226" s="135">
        <v>138.6</v>
      </c>
      <c r="EB226" s="136">
        <v>139.6</v>
      </c>
      <c r="EC226" s="136">
        <v>138.80000000000001</v>
      </c>
      <c r="ED226" s="134">
        <v>136.69999999999999</v>
      </c>
      <c r="EE226" s="134">
        <v>137.30000000000001</v>
      </c>
      <c r="EF226" s="137">
        <v>138.80000000000001</v>
      </c>
      <c r="EG226" s="137">
        <v>142.9</v>
      </c>
      <c r="EH226" s="137">
        <v>142.69999999999999</v>
      </c>
      <c r="EI226" s="137">
        <v>144.6</v>
      </c>
      <c r="EJ226" s="136">
        <v>151.6</v>
      </c>
      <c r="EK226" s="136">
        <v>154.80000000000001</v>
      </c>
      <c r="EL226" s="147">
        <v>159.4</v>
      </c>
      <c r="EM226" s="147">
        <v>158</v>
      </c>
      <c r="EN226" s="147">
        <v>157.69999999999999</v>
      </c>
    </row>
    <row r="227" spans="1:144" ht="15" x14ac:dyDescent="0.25">
      <c r="A227" s="132" t="s">
        <v>1883</v>
      </c>
      <c r="B227" s="132" t="s">
        <v>1884</v>
      </c>
      <c r="C227" s="133">
        <v>6.1599999999999997E-3</v>
      </c>
      <c r="D227" s="134">
        <v>104.3</v>
      </c>
      <c r="E227" s="134">
        <v>106</v>
      </c>
      <c r="F227" s="134">
        <v>106</v>
      </c>
      <c r="G227" s="134">
        <v>105</v>
      </c>
      <c r="H227" s="134">
        <v>110.2</v>
      </c>
      <c r="I227" s="134">
        <v>110.6</v>
      </c>
      <c r="J227" s="134">
        <v>105.8</v>
      </c>
      <c r="K227" s="134">
        <v>106.9</v>
      </c>
      <c r="L227" s="134">
        <v>108.4</v>
      </c>
      <c r="M227" s="134">
        <v>108.4</v>
      </c>
      <c r="N227" s="134">
        <v>109.5</v>
      </c>
      <c r="O227" s="134">
        <v>109.5</v>
      </c>
      <c r="P227" s="134">
        <v>109.5</v>
      </c>
      <c r="Q227" s="134">
        <v>109.5</v>
      </c>
      <c r="R227" s="134">
        <v>109.5</v>
      </c>
      <c r="S227" s="134">
        <v>109.5</v>
      </c>
      <c r="T227" s="134">
        <v>108.4</v>
      </c>
      <c r="U227" s="134">
        <v>109.5</v>
      </c>
      <c r="V227" s="134">
        <v>111.7</v>
      </c>
      <c r="W227" s="134">
        <v>111.7</v>
      </c>
      <c r="X227" s="134">
        <v>112.7</v>
      </c>
      <c r="Y227" s="134">
        <v>111.9</v>
      </c>
      <c r="Z227" s="134">
        <v>109.8</v>
      </c>
      <c r="AA227" s="134">
        <v>110.9</v>
      </c>
      <c r="AB227" s="134">
        <v>114.2</v>
      </c>
      <c r="AC227" s="134">
        <v>120.5</v>
      </c>
      <c r="AD227" s="134">
        <v>120.5</v>
      </c>
      <c r="AE227" s="134">
        <v>120.5</v>
      </c>
      <c r="AF227" s="134">
        <v>120.5</v>
      </c>
      <c r="AG227" s="134">
        <v>120.5</v>
      </c>
      <c r="AH227" s="134">
        <v>122.7</v>
      </c>
      <c r="AI227" s="134">
        <v>127.8</v>
      </c>
      <c r="AJ227" s="134">
        <v>127.8</v>
      </c>
      <c r="AK227" s="134">
        <v>127.8</v>
      </c>
      <c r="AL227" s="134">
        <v>125.6</v>
      </c>
      <c r="AM227" s="134">
        <v>128.80000000000001</v>
      </c>
      <c r="AN227" s="134">
        <v>127.8</v>
      </c>
      <c r="AO227" s="134">
        <v>126.7</v>
      </c>
      <c r="AP227" s="134">
        <v>127.8</v>
      </c>
      <c r="AQ227" s="134">
        <v>127.8</v>
      </c>
      <c r="AR227" s="134">
        <v>127.8</v>
      </c>
      <c r="AS227" s="134">
        <v>133.80000000000001</v>
      </c>
      <c r="AT227" s="134">
        <v>134.80000000000001</v>
      </c>
      <c r="AU227" s="134">
        <v>137.6</v>
      </c>
      <c r="AV227" s="134">
        <v>141.9</v>
      </c>
      <c r="AW227" s="134">
        <v>141.9</v>
      </c>
      <c r="AX227" s="134">
        <v>143.80000000000001</v>
      </c>
      <c r="AY227" s="134">
        <v>144.69999999999999</v>
      </c>
      <c r="AZ227" s="134">
        <v>147.4</v>
      </c>
      <c r="BA227" s="134">
        <v>147.4</v>
      </c>
      <c r="BB227" s="134">
        <v>148.30000000000001</v>
      </c>
      <c r="BC227" s="134">
        <v>145.6</v>
      </c>
      <c r="BD227" s="134">
        <v>141.6</v>
      </c>
      <c r="BE227" s="134">
        <v>140.69999999999999</v>
      </c>
      <c r="BF227" s="134">
        <v>144.19999999999999</v>
      </c>
      <c r="BG227" s="134">
        <v>142.5</v>
      </c>
      <c r="BH227" s="134">
        <v>136.1</v>
      </c>
      <c r="BI227" s="134">
        <v>142.5</v>
      </c>
      <c r="BJ227" s="134">
        <v>141.6</v>
      </c>
      <c r="BK227" s="134">
        <v>140.6</v>
      </c>
      <c r="BL227" s="134">
        <v>139.6</v>
      </c>
      <c r="BM227" s="134">
        <v>143.80000000000001</v>
      </c>
      <c r="BN227" s="134">
        <v>140.9</v>
      </c>
      <c r="BO227" s="134">
        <v>142.5</v>
      </c>
      <c r="BP227" s="134">
        <v>137.6</v>
      </c>
      <c r="BQ227" s="134">
        <v>137.6</v>
      </c>
      <c r="BR227" s="134">
        <v>141</v>
      </c>
      <c r="BS227" s="134">
        <v>132.69999999999999</v>
      </c>
      <c r="BT227" s="134">
        <v>133.6</v>
      </c>
      <c r="BU227" s="134">
        <v>132.69999999999999</v>
      </c>
      <c r="BV227" s="134">
        <v>133.6</v>
      </c>
      <c r="BW227" s="134">
        <v>134.9</v>
      </c>
      <c r="BX227" s="134">
        <v>132</v>
      </c>
      <c r="BY227" s="134">
        <v>135.80000000000001</v>
      </c>
      <c r="BZ227" s="134">
        <v>140.30000000000001</v>
      </c>
      <c r="CA227" s="134">
        <v>135.80000000000001</v>
      </c>
      <c r="CB227" s="134">
        <v>138.5</v>
      </c>
      <c r="CC227" s="134">
        <v>143.6</v>
      </c>
      <c r="CD227" s="134">
        <v>139.4</v>
      </c>
      <c r="CE227" s="134">
        <v>146.80000000000001</v>
      </c>
      <c r="CF227" s="134">
        <v>140.19999999999999</v>
      </c>
      <c r="CG227" s="134">
        <v>148.4</v>
      </c>
      <c r="CH227" s="134">
        <v>146.69999999999999</v>
      </c>
      <c r="CI227" s="134">
        <v>150.1</v>
      </c>
      <c r="CJ227" s="134">
        <v>147.5</v>
      </c>
      <c r="CK227" s="134">
        <v>150.6</v>
      </c>
      <c r="CL227" s="134">
        <v>153.19999999999999</v>
      </c>
      <c r="CM227" s="134">
        <v>151.1</v>
      </c>
      <c r="CN227" s="134">
        <v>149.30000000000001</v>
      </c>
      <c r="CO227" s="134">
        <v>152.9</v>
      </c>
      <c r="CP227" s="134">
        <v>147.4</v>
      </c>
      <c r="CQ227" s="134">
        <v>152.9</v>
      </c>
      <c r="CR227" s="134">
        <v>151.1</v>
      </c>
      <c r="CS227" s="134">
        <v>148.4</v>
      </c>
      <c r="CT227" s="134">
        <v>147.4</v>
      </c>
      <c r="CU227" s="134">
        <v>152.9</v>
      </c>
      <c r="CV227" s="134">
        <v>152.9</v>
      </c>
      <c r="CW227" s="134">
        <v>148.19999999999999</v>
      </c>
      <c r="CX227" s="134">
        <v>148.19999999999999</v>
      </c>
      <c r="CY227" s="134">
        <v>146.19999999999999</v>
      </c>
      <c r="CZ227" s="134">
        <v>151.1</v>
      </c>
      <c r="DA227" s="134">
        <v>136.19999999999999</v>
      </c>
      <c r="DB227" s="134">
        <v>136.19999999999999</v>
      </c>
      <c r="DC227" s="134">
        <v>138.1</v>
      </c>
      <c r="DD227" s="134">
        <v>139.4</v>
      </c>
      <c r="DE227" s="134">
        <v>139</v>
      </c>
      <c r="DF227" s="134">
        <v>142.5</v>
      </c>
      <c r="DG227" s="134">
        <v>143.30000000000001</v>
      </c>
      <c r="DH227" s="134">
        <v>146</v>
      </c>
      <c r="DI227" s="134">
        <v>146.9</v>
      </c>
      <c r="DJ227" s="134">
        <v>144.1</v>
      </c>
      <c r="DK227" s="134">
        <v>148.4</v>
      </c>
      <c r="DL227" s="134">
        <v>161.9</v>
      </c>
      <c r="DM227" s="134">
        <v>167.5</v>
      </c>
      <c r="DN227" s="134">
        <v>165.5</v>
      </c>
      <c r="DO227" s="134">
        <v>165.5</v>
      </c>
      <c r="DP227" s="134">
        <v>172.8</v>
      </c>
      <c r="DQ227" s="134">
        <v>166.8</v>
      </c>
      <c r="DR227" s="134">
        <v>172.8</v>
      </c>
      <c r="DS227" s="134">
        <v>168.8</v>
      </c>
      <c r="DT227" s="134">
        <v>175.1</v>
      </c>
      <c r="DU227" s="134">
        <v>171.8</v>
      </c>
      <c r="DV227" s="134">
        <v>174.2</v>
      </c>
      <c r="DW227" s="134">
        <v>174.7</v>
      </c>
      <c r="DX227" s="134">
        <v>179.8</v>
      </c>
      <c r="DY227" s="134">
        <v>189.9</v>
      </c>
      <c r="DZ227" s="134">
        <v>178.9</v>
      </c>
      <c r="EA227" s="135">
        <v>189.2</v>
      </c>
      <c r="EB227" s="136">
        <v>190.2</v>
      </c>
      <c r="EC227" s="136">
        <v>190.2</v>
      </c>
      <c r="ED227" s="134">
        <v>193.1</v>
      </c>
      <c r="EE227" s="134">
        <v>196.4</v>
      </c>
      <c r="EF227" s="137">
        <v>191.5</v>
      </c>
      <c r="EG227" s="137">
        <v>201.5</v>
      </c>
      <c r="EH227" s="137">
        <v>196.7</v>
      </c>
      <c r="EI227" s="137">
        <v>203.3</v>
      </c>
      <c r="EJ227" s="136">
        <v>204.5</v>
      </c>
      <c r="EK227" s="136">
        <v>204.5</v>
      </c>
      <c r="EL227" s="147">
        <v>210</v>
      </c>
      <c r="EM227" s="147">
        <v>205.4</v>
      </c>
      <c r="EN227" s="147">
        <v>211.8</v>
      </c>
    </row>
    <row r="228" spans="1:144" ht="15" x14ac:dyDescent="0.25">
      <c r="A228" s="132" t="s">
        <v>1885</v>
      </c>
      <c r="B228" s="132" t="s">
        <v>1886</v>
      </c>
      <c r="C228" s="133">
        <v>0.16302</v>
      </c>
      <c r="D228" s="134">
        <v>93.1</v>
      </c>
      <c r="E228" s="134">
        <v>93.5</v>
      </c>
      <c r="F228" s="134">
        <v>94.5</v>
      </c>
      <c r="G228" s="134">
        <v>93.4</v>
      </c>
      <c r="H228" s="134">
        <v>98</v>
      </c>
      <c r="I228" s="134">
        <v>98</v>
      </c>
      <c r="J228" s="134">
        <v>95.8</v>
      </c>
      <c r="K228" s="134">
        <v>94.9</v>
      </c>
      <c r="L228" s="134">
        <v>97.5</v>
      </c>
      <c r="M228" s="134">
        <v>100.4</v>
      </c>
      <c r="N228" s="134">
        <v>101.3</v>
      </c>
      <c r="O228" s="134">
        <v>100.7</v>
      </c>
      <c r="P228" s="134">
        <v>101.3</v>
      </c>
      <c r="Q228" s="134">
        <v>105</v>
      </c>
      <c r="R228" s="134">
        <v>107.2</v>
      </c>
      <c r="S228" s="134">
        <v>104.5</v>
      </c>
      <c r="T228" s="134">
        <v>106.8</v>
      </c>
      <c r="U228" s="134">
        <v>109.3</v>
      </c>
      <c r="V228" s="134">
        <v>104.9</v>
      </c>
      <c r="W228" s="134">
        <v>107.1</v>
      </c>
      <c r="X228" s="134">
        <v>107</v>
      </c>
      <c r="Y228" s="134">
        <v>108.4</v>
      </c>
      <c r="Z228" s="134">
        <v>108.9</v>
      </c>
      <c r="AA228" s="134">
        <v>108.2</v>
      </c>
      <c r="AB228" s="134">
        <v>110.3</v>
      </c>
      <c r="AC228" s="134">
        <v>112</v>
      </c>
      <c r="AD228" s="134">
        <v>114.4</v>
      </c>
      <c r="AE228" s="134">
        <v>112.3</v>
      </c>
      <c r="AF228" s="134">
        <v>115</v>
      </c>
      <c r="AG228" s="134">
        <v>116.4</v>
      </c>
      <c r="AH228" s="134">
        <v>112.2</v>
      </c>
      <c r="AI228" s="134">
        <v>115.8</v>
      </c>
      <c r="AJ228" s="134">
        <v>114.8</v>
      </c>
      <c r="AK228" s="134">
        <v>117.4</v>
      </c>
      <c r="AL228" s="134">
        <v>118</v>
      </c>
      <c r="AM228" s="134">
        <v>116.5</v>
      </c>
      <c r="AN228" s="134">
        <v>116.8</v>
      </c>
      <c r="AO228" s="134">
        <v>118.8</v>
      </c>
      <c r="AP228" s="134">
        <v>121</v>
      </c>
      <c r="AQ228" s="134">
        <v>119.1</v>
      </c>
      <c r="AR228" s="134">
        <v>120.5</v>
      </c>
      <c r="AS228" s="134">
        <v>122.7</v>
      </c>
      <c r="AT228" s="134">
        <v>122.3</v>
      </c>
      <c r="AU228" s="134">
        <v>121.3</v>
      </c>
      <c r="AV228" s="134">
        <v>123.1</v>
      </c>
      <c r="AW228" s="134">
        <v>126.4</v>
      </c>
      <c r="AX228" s="134">
        <v>124.4</v>
      </c>
      <c r="AY228" s="134">
        <v>122.9</v>
      </c>
      <c r="AZ228" s="134">
        <v>122.3</v>
      </c>
      <c r="BA228" s="134">
        <v>124.1</v>
      </c>
      <c r="BB228" s="134">
        <v>126.4</v>
      </c>
      <c r="BC228" s="134">
        <v>127</v>
      </c>
      <c r="BD228" s="134">
        <v>126.8</v>
      </c>
      <c r="BE228" s="134">
        <v>125.9</v>
      </c>
      <c r="BF228" s="134">
        <v>125.9</v>
      </c>
      <c r="BG228" s="134">
        <v>128.1</v>
      </c>
      <c r="BH228" s="134">
        <v>127.2</v>
      </c>
      <c r="BI228" s="134">
        <v>122.3</v>
      </c>
      <c r="BJ228" s="134">
        <v>120.9</v>
      </c>
      <c r="BK228" s="134">
        <v>117.4</v>
      </c>
      <c r="BL228" s="134">
        <v>115</v>
      </c>
      <c r="BM228" s="134">
        <v>115.3</v>
      </c>
      <c r="BN228" s="134">
        <v>116.3</v>
      </c>
      <c r="BO228" s="134">
        <v>115.6</v>
      </c>
      <c r="BP228" s="134">
        <v>114.8</v>
      </c>
      <c r="BQ228" s="134">
        <v>117.5</v>
      </c>
      <c r="BR228" s="134">
        <v>118.4</v>
      </c>
      <c r="BS228" s="134">
        <v>120.1</v>
      </c>
      <c r="BT228" s="134">
        <v>121.3</v>
      </c>
      <c r="BU228" s="134">
        <v>120.4</v>
      </c>
      <c r="BV228" s="134">
        <v>121.6</v>
      </c>
      <c r="BW228" s="134">
        <v>122.5</v>
      </c>
      <c r="BX228" s="134">
        <v>118.9</v>
      </c>
      <c r="BY228" s="134">
        <v>119.3</v>
      </c>
      <c r="BZ228" s="134">
        <v>121.3</v>
      </c>
      <c r="CA228" s="134">
        <v>120.7</v>
      </c>
      <c r="CB228" s="134">
        <v>121.9</v>
      </c>
      <c r="CC228" s="134">
        <v>121.8</v>
      </c>
      <c r="CD228" s="134">
        <v>120.5</v>
      </c>
      <c r="CE228" s="134">
        <v>123</v>
      </c>
      <c r="CF228" s="134">
        <v>123.4</v>
      </c>
      <c r="CG228" s="134">
        <v>124.9</v>
      </c>
      <c r="CH228" s="134">
        <v>125.1</v>
      </c>
      <c r="CI228" s="134">
        <v>125.8</v>
      </c>
      <c r="CJ228" s="134">
        <v>125.3</v>
      </c>
      <c r="CK228" s="134">
        <v>126.7</v>
      </c>
      <c r="CL228" s="134">
        <v>124.8</v>
      </c>
      <c r="CM228" s="134">
        <v>126.6</v>
      </c>
      <c r="CN228" s="134">
        <v>129.80000000000001</v>
      </c>
      <c r="CO228" s="134">
        <v>131.9</v>
      </c>
      <c r="CP228" s="134">
        <v>134.4</v>
      </c>
      <c r="CQ228" s="134">
        <v>137.1</v>
      </c>
      <c r="CR228" s="134">
        <v>135.69999999999999</v>
      </c>
      <c r="CS228" s="134">
        <v>135.80000000000001</v>
      </c>
      <c r="CT228" s="134">
        <v>140.4</v>
      </c>
      <c r="CU228" s="134">
        <v>140.1</v>
      </c>
      <c r="CV228" s="134">
        <v>144</v>
      </c>
      <c r="CW228" s="134">
        <v>146.9</v>
      </c>
      <c r="CX228" s="134">
        <v>143.80000000000001</v>
      </c>
      <c r="CY228" s="134">
        <v>145.9</v>
      </c>
      <c r="CZ228" s="134">
        <v>146</v>
      </c>
      <c r="DA228" s="134">
        <v>145.9</v>
      </c>
      <c r="DB228" s="134">
        <v>145.80000000000001</v>
      </c>
      <c r="DC228" s="134">
        <v>147.5</v>
      </c>
      <c r="DD228" s="134">
        <v>149.1</v>
      </c>
      <c r="DE228" s="134">
        <v>149.1</v>
      </c>
      <c r="DF228" s="134">
        <v>150.5</v>
      </c>
      <c r="DG228" s="134">
        <v>149</v>
      </c>
      <c r="DH228" s="134">
        <v>152.80000000000001</v>
      </c>
      <c r="DI228" s="134">
        <v>153.9</v>
      </c>
      <c r="DJ228" s="134">
        <v>153.80000000000001</v>
      </c>
      <c r="DK228" s="134">
        <v>153.6</v>
      </c>
      <c r="DL228" s="134">
        <v>154.80000000000001</v>
      </c>
      <c r="DM228" s="134">
        <v>156.5</v>
      </c>
      <c r="DN228" s="134">
        <v>155.9</v>
      </c>
      <c r="DO228" s="134">
        <v>158</v>
      </c>
      <c r="DP228" s="134">
        <v>157.4</v>
      </c>
      <c r="DQ228" s="134">
        <v>163.80000000000001</v>
      </c>
      <c r="DR228" s="134">
        <v>163.69999999999999</v>
      </c>
      <c r="DS228" s="134">
        <v>165</v>
      </c>
      <c r="DT228" s="134">
        <v>169.1</v>
      </c>
      <c r="DU228" s="134">
        <v>170.3</v>
      </c>
      <c r="DV228" s="134">
        <v>169.6</v>
      </c>
      <c r="DW228" s="134">
        <v>171.6</v>
      </c>
      <c r="DX228" s="134">
        <v>176.5</v>
      </c>
      <c r="DY228" s="134">
        <v>176.9</v>
      </c>
      <c r="DZ228" s="134">
        <v>178</v>
      </c>
      <c r="EA228" s="135">
        <v>178.4</v>
      </c>
      <c r="EB228" s="136">
        <v>181.8</v>
      </c>
      <c r="EC228" s="136">
        <v>181.8</v>
      </c>
      <c r="ED228" s="134">
        <v>178.1</v>
      </c>
      <c r="EE228" s="134">
        <v>182.7</v>
      </c>
      <c r="EF228" s="137">
        <v>180.9</v>
      </c>
      <c r="EG228" s="137">
        <v>183.8</v>
      </c>
      <c r="EH228" s="137">
        <v>186.9</v>
      </c>
      <c r="EI228" s="137">
        <v>188.5</v>
      </c>
      <c r="EJ228" s="136">
        <v>190.3</v>
      </c>
      <c r="EK228" s="136">
        <v>193.2</v>
      </c>
      <c r="EL228" s="147">
        <v>191.1</v>
      </c>
      <c r="EM228" s="147">
        <v>198.2</v>
      </c>
      <c r="EN228" s="147">
        <v>198.8</v>
      </c>
    </row>
    <row r="229" spans="1:144" ht="15" x14ac:dyDescent="0.25">
      <c r="A229" s="132" t="s">
        <v>1887</v>
      </c>
      <c r="B229" s="132" t="s">
        <v>1888</v>
      </c>
      <c r="C229" s="133">
        <v>0.1361</v>
      </c>
      <c r="D229" s="134">
        <v>91</v>
      </c>
      <c r="E229" s="134">
        <v>91.5</v>
      </c>
      <c r="F229" s="134">
        <v>92.7</v>
      </c>
      <c r="G229" s="134">
        <v>90.5</v>
      </c>
      <c r="H229" s="134">
        <v>96.1</v>
      </c>
      <c r="I229" s="134">
        <v>95.8</v>
      </c>
      <c r="J229" s="134">
        <v>93.3</v>
      </c>
      <c r="K229" s="134">
        <v>92.3</v>
      </c>
      <c r="L229" s="134">
        <v>95</v>
      </c>
      <c r="M229" s="134">
        <v>98.2</v>
      </c>
      <c r="N229" s="134">
        <v>99.6</v>
      </c>
      <c r="O229" s="134">
        <v>98.3</v>
      </c>
      <c r="P229" s="134">
        <v>99.4</v>
      </c>
      <c r="Q229" s="134">
        <v>103.7</v>
      </c>
      <c r="R229" s="134">
        <v>106.4</v>
      </c>
      <c r="S229" s="134">
        <v>103.1</v>
      </c>
      <c r="T229" s="134">
        <v>105.7</v>
      </c>
      <c r="U229" s="134">
        <v>108.8</v>
      </c>
      <c r="V229" s="134">
        <v>103.5</v>
      </c>
      <c r="W229" s="134">
        <v>105.8</v>
      </c>
      <c r="X229" s="134">
        <v>105</v>
      </c>
      <c r="Y229" s="134">
        <v>107</v>
      </c>
      <c r="Z229" s="134">
        <v>106.9</v>
      </c>
      <c r="AA229" s="134">
        <v>106</v>
      </c>
      <c r="AB229" s="134">
        <v>108.8</v>
      </c>
      <c r="AC229" s="134">
        <v>111</v>
      </c>
      <c r="AD229" s="134">
        <v>113.7</v>
      </c>
      <c r="AE229" s="134">
        <v>111.2</v>
      </c>
      <c r="AF229" s="134">
        <v>114.2</v>
      </c>
      <c r="AG229" s="134">
        <v>115.6</v>
      </c>
      <c r="AH229" s="134">
        <v>111.4</v>
      </c>
      <c r="AI229" s="134">
        <v>115.7</v>
      </c>
      <c r="AJ229" s="134">
        <v>115.6</v>
      </c>
      <c r="AK229" s="134">
        <v>118.2</v>
      </c>
      <c r="AL229" s="134">
        <v>118.8</v>
      </c>
      <c r="AM229" s="134">
        <v>117.4</v>
      </c>
      <c r="AN229" s="134">
        <v>117.4</v>
      </c>
      <c r="AO229" s="134">
        <v>121</v>
      </c>
      <c r="AP229" s="134">
        <v>123.1</v>
      </c>
      <c r="AQ229" s="134">
        <v>119.5</v>
      </c>
      <c r="AR229" s="134">
        <v>121.7</v>
      </c>
      <c r="AS229" s="134">
        <v>125.3</v>
      </c>
      <c r="AT229" s="134">
        <v>124.9</v>
      </c>
      <c r="AU229" s="134">
        <v>123.5</v>
      </c>
      <c r="AV229" s="134">
        <v>125.4</v>
      </c>
      <c r="AW229" s="134">
        <v>129.1</v>
      </c>
      <c r="AX229" s="134">
        <v>127</v>
      </c>
      <c r="AY229" s="134">
        <v>125.2</v>
      </c>
      <c r="AZ229" s="134">
        <v>124.6</v>
      </c>
      <c r="BA229" s="134">
        <v>126.4</v>
      </c>
      <c r="BB229" s="134">
        <v>129.30000000000001</v>
      </c>
      <c r="BC229" s="134">
        <v>130.19999999999999</v>
      </c>
      <c r="BD229" s="134">
        <v>129.80000000000001</v>
      </c>
      <c r="BE229" s="134">
        <v>128.69999999999999</v>
      </c>
      <c r="BF229" s="134">
        <v>128.6</v>
      </c>
      <c r="BG229" s="134">
        <v>131.5</v>
      </c>
      <c r="BH229" s="134">
        <v>129.80000000000001</v>
      </c>
      <c r="BI229" s="134">
        <v>124.9</v>
      </c>
      <c r="BJ229" s="134">
        <v>123</v>
      </c>
      <c r="BK229" s="134">
        <v>119</v>
      </c>
      <c r="BL229" s="134">
        <v>116.1</v>
      </c>
      <c r="BM229" s="134">
        <v>116.7</v>
      </c>
      <c r="BN229" s="134">
        <v>117.3</v>
      </c>
      <c r="BO229" s="134">
        <v>115.8</v>
      </c>
      <c r="BP229" s="134">
        <v>114.5</v>
      </c>
      <c r="BQ229" s="134">
        <v>117.7</v>
      </c>
      <c r="BR229" s="134">
        <v>119.2</v>
      </c>
      <c r="BS229" s="134">
        <v>122</v>
      </c>
      <c r="BT229" s="134">
        <v>122.8</v>
      </c>
      <c r="BU229" s="134">
        <v>121.1</v>
      </c>
      <c r="BV229" s="134">
        <v>122.7</v>
      </c>
      <c r="BW229" s="134">
        <v>124.3</v>
      </c>
      <c r="BX229" s="134">
        <v>120.2</v>
      </c>
      <c r="BY229" s="134">
        <v>121.3</v>
      </c>
      <c r="BZ229" s="134">
        <v>123.1</v>
      </c>
      <c r="CA229" s="134">
        <v>122.5</v>
      </c>
      <c r="CB229" s="134">
        <v>123.6</v>
      </c>
      <c r="CC229" s="134">
        <v>123.6</v>
      </c>
      <c r="CD229" s="134">
        <v>121.6</v>
      </c>
      <c r="CE229" s="134">
        <v>124.6</v>
      </c>
      <c r="CF229" s="134">
        <v>125</v>
      </c>
      <c r="CG229" s="134">
        <v>126</v>
      </c>
      <c r="CH229" s="134">
        <v>126.2</v>
      </c>
      <c r="CI229" s="134">
        <v>127</v>
      </c>
      <c r="CJ229" s="134">
        <v>126.4</v>
      </c>
      <c r="CK229" s="134">
        <v>128</v>
      </c>
      <c r="CL229" s="134">
        <v>126</v>
      </c>
      <c r="CM229" s="134">
        <v>128</v>
      </c>
      <c r="CN229" s="134">
        <v>131.5</v>
      </c>
      <c r="CO229" s="134">
        <v>133.9</v>
      </c>
      <c r="CP229" s="134">
        <v>136</v>
      </c>
      <c r="CQ229" s="134">
        <v>139.9</v>
      </c>
      <c r="CR229" s="134">
        <v>138.19999999999999</v>
      </c>
      <c r="CS229" s="134">
        <v>139.1</v>
      </c>
      <c r="CT229" s="134">
        <v>143.80000000000001</v>
      </c>
      <c r="CU229" s="134">
        <v>143.30000000000001</v>
      </c>
      <c r="CV229" s="134">
        <v>147.19999999999999</v>
      </c>
      <c r="CW229" s="134">
        <v>150.9</v>
      </c>
      <c r="CX229" s="134">
        <v>147.1</v>
      </c>
      <c r="CY229" s="134">
        <v>149.1</v>
      </c>
      <c r="CZ229" s="134">
        <v>149.1</v>
      </c>
      <c r="DA229" s="134">
        <v>149</v>
      </c>
      <c r="DB229" s="134">
        <v>148.69999999999999</v>
      </c>
      <c r="DC229" s="134">
        <v>150.30000000000001</v>
      </c>
      <c r="DD229" s="134">
        <v>152.6</v>
      </c>
      <c r="DE229" s="134">
        <v>152.30000000000001</v>
      </c>
      <c r="DF229" s="134">
        <v>153.80000000000001</v>
      </c>
      <c r="DG229" s="134">
        <v>152.1</v>
      </c>
      <c r="DH229" s="134">
        <v>156.6</v>
      </c>
      <c r="DI229" s="134">
        <v>157.80000000000001</v>
      </c>
      <c r="DJ229" s="134">
        <v>157.30000000000001</v>
      </c>
      <c r="DK229" s="134">
        <v>156.30000000000001</v>
      </c>
      <c r="DL229" s="134">
        <v>157.4</v>
      </c>
      <c r="DM229" s="134">
        <v>159.30000000000001</v>
      </c>
      <c r="DN229" s="134">
        <v>157.80000000000001</v>
      </c>
      <c r="DO229" s="134">
        <v>160.19999999999999</v>
      </c>
      <c r="DP229" s="134">
        <v>159.1</v>
      </c>
      <c r="DQ229" s="134">
        <v>166.4</v>
      </c>
      <c r="DR229" s="134">
        <v>165.8</v>
      </c>
      <c r="DS229" s="134">
        <v>167</v>
      </c>
      <c r="DT229" s="134">
        <v>171.4</v>
      </c>
      <c r="DU229" s="134">
        <v>172.7</v>
      </c>
      <c r="DV229" s="134">
        <v>171.1</v>
      </c>
      <c r="DW229" s="134">
        <v>173.4</v>
      </c>
      <c r="DX229" s="134">
        <v>178.8</v>
      </c>
      <c r="DY229" s="134">
        <v>178.6</v>
      </c>
      <c r="DZ229" s="134">
        <v>179.5</v>
      </c>
      <c r="EA229" s="135">
        <v>180.8</v>
      </c>
      <c r="EB229" s="136">
        <v>184.2</v>
      </c>
      <c r="EC229" s="136">
        <v>183.4</v>
      </c>
      <c r="ED229" s="134">
        <v>179.8</v>
      </c>
      <c r="EE229" s="134">
        <v>184.9</v>
      </c>
      <c r="EF229" s="137">
        <v>183</v>
      </c>
      <c r="EG229" s="137">
        <v>186.8</v>
      </c>
      <c r="EH229" s="137">
        <v>190.3</v>
      </c>
      <c r="EI229" s="137">
        <v>191.5</v>
      </c>
      <c r="EJ229" s="136">
        <v>193.6</v>
      </c>
      <c r="EK229" s="136">
        <v>196.9</v>
      </c>
      <c r="EL229" s="147">
        <v>194.5</v>
      </c>
      <c r="EM229" s="147">
        <v>202.7</v>
      </c>
      <c r="EN229" s="147">
        <v>203.5</v>
      </c>
    </row>
    <row r="230" spans="1:144" ht="15" x14ac:dyDescent="0.25">
      <c r="A230" s="132" t="s">
        <v>1889</v>
      </c>
      <c r="B230" s="132" t="s">
        <v>1890</v>
      </c>
      <c r="C230" s="133">
        <v>2.6919999999999999E-2</v>
      </c>
      <c r="D230" s="134">
        <v>103.7</v>
      </c>
      <c r="E230" s="134">
        <v>103.9</v>
      </c>
      <c r="F230" s="134">
        <v>103.8</v>
      </c>
      <c r="G230" s="134">
        <v>108.2</v>
      </c>
      <c r="H230" s="134">
        <v>107.4</v>
      </c>
      <c r="I230" s="134">
        <v>109</v>
      </c>
      <c r="J230" s="134">
        <v>108.7</v>
      </c>
      <c r="K230" s="134">
        <v>108</v>
      </c>
      <c r="L230" s="134">
        <v>110.1</v>
      </c>
      <c r="M230" s="134">
        <v>111.3</v>
      </c>
      <c r="N230" s="134">
        <v>109.8</v>
      </c>
      <c r="O230" s="134">
        <v>112.6</v>
      </c>
      <c r="P230" s="134">
        <v>110.8</v>
      </c>
      <c r="Q230" s="134">
        <v>111.7</v>
      </c>
      <c r="R230" s="134">
        <v>110.9</v>
      </c>
      <c r="S230" s="134">
        <v>111.9</v>
      </c>
      <c r="T230" s="134">
        <v>112.8</v>
      </c>
      <c r="U230" s="134">
        <v>112</v>
      </c>
      <c r="V230" s="134">
        <v>112</v>
      </c>
      <c r="W230" s="134">
        <v>113.5</v>
      </c>
      <c r="X230" s="134">
        <v>117</v>
      </c>
      <c r="Y230" s="134">
        <v>115</v>
      </c>
      <c r="Z230" s="134">
        <v>118.9</v>
      </c>
      <c r="AA230" s="134">
        <v>119.5</v>
      </c>
      <c r="AB230" s="134">
        <v>117.8</v>
      </c>
      <c r="AC230" s="134">
        <v>116.9</v>
      </c>
      <c r="AD230" s="134">
        <v>118.1</v>
      </c>
      <c r="AE230" s="134">
        <v>118.3</v>
      </c>
      <c r="AF230" s="134">
        <v>119</v>
      </c>
      <c r="AG230" s="134">
        <v>120.3</v>
      </c>
      <c r="AH230" s="134">
        <v>115.8</v>
      </c>
      <c r="AI230" s="134">
        <v>116.2</v>
      </c>
      <c r="AJ230" s="134">
        <v>111</v>
      </c>
      <c r="AK230" s="134">
        <v>113.4</v>
      </c>
      <c r="AL230" s="134">
        <v>114</v>
      </c>
      <c r="AM230" s="134">
        <v>112.2</v>
      </c>
      <c r="AN230" s="134">
        <v>113.9</v>
      </c>
      <c r="AO230" s="134">
        <v>107.6</v>
      </c>
      <c r="AP230" s="134">
        <v>110.5</v>
      </c>
      <c r="AQ230" s="134">
        <v>116.8</v>
      </c>
      <c r="AR230" s="134">
        <v>114.5</v>
      </c>
      <c r="AS230" s="134">
        <v>109.6</v>
      </c>
      <c r="AT230" s="134">
        <v>108.9</v>
      </c>
      <c r="AU230" s="134">
        <v>110.2</v>
      </c>
      <c r="AV230" s="134">
        <v>111.9</v>
      </c>
      <c r="AW230" s="134">
        <v>112.4</v>
      </c>
      <c r="AX230" s="134">
        <v>111.5</v>
      </c>
      <c r="AY230" s="134">
        <v>111.2</v>
      </c>
      <c r="AZ230" s="134">
        <v>110.8</v>
      </c>
      <c r="BA230" s="134">
        <v>111.9</v>
      </c>
      <c r="BB230" s="134">
        <v>111.8</v>
      </c>
      <c r="BC230" s="134">
        <v>110.8</v>
      </c>
      <c r="BD230" s="134">
        <v>111.2</v>
      </c>
      <c r="BE230" s="134">
        <v>111.5</v>
      </c>
      <c r="BF230" s="134">
        <v>112.4</v>
      </c>
      <c r="BG230" s="134">
        <v>110.5</v>
      </c>
      <c r="BH230" s="134">
        <v>114.2</v>
      </c>
      <c r="BI230" s="134">
        <v>109.4</v>
      </c>
      <c r="BJ230" s="134">
        <v>110.2</v>
      </c>
      <c r="BK230" s="134">
        <v>109.3</v>
      </c>
      <c r="BL230" s="134">
        <v>108.9</v>
      </c>
      <c r="BM230" s="134">
        <v>108.2</v>
      </c>
      <c r="BN230" s="134">
        <v>111.5</v>
      </c>
      <c r="BO230" s="134">
        <v>114.6</v>
      </c>
      <c r="BP230" s="134">
        <v>116.1</v>
      </c>
      <c r="BQ230" s="134">
        <v>116.1</v>
      </c>
      <c r="BR230" s="134">
        <v>114.4</v>
      </c>
      <c r="BS230" s="134">
        <v>110.8</v>
      </c>
      <c r="BT230" s="134">
        <v>114.2</v>
      </c>
      <c r="BU230" s="134">
        <v>117.1</v>
      </c>
      <c r="BV230" s="134">
        <v>116.2</v>
      </c>
      <c r="BW230" s="134">
        <v>113.4</v>
      </c>
      <c r="BX230" s="134">
        <v>112.4</v>
      </c>
      <c r="BY230" s="134">
        <v>109.4</v>
      </c>
      <c r="BZ230" s="134">
        <v>112.6</v>
      </c>
      <c r="CA230" s="134">
        <v>111.3</v>
      </c>
      <c r="CB230" s="134">
        <v>113.1</v>
      </c>
      <c r="CC230" s="134">
        <v>112.8</v>
      </c>
      <c r="CD230" s="134">
        <v>114.7</v>
      </c>
      <c r="CE230" s="134">
        <v>115.2</v>
      </c>
      <c r="CF230" s="134">
        <v>115.3</v>
      </c>
      <c r="CG230" s="134">
        <v>119.4</v>
      </c>
      <c r="CH230" s="134">
        <v>120</v>
      </c>
      <c r="CI230" s="134">
        <v>119.7</v>
      </c>
      <c r="CJ230" s="134">
        <v>119.5</v>
      </c>
      <c r="CK230" s="134">
        <v>120.1</v>
      </c>
      <c r="CL230" s="134">
        <v>119</v>
      </c>
      <c r="CM230" s="134">
        <v>119.5</v>
      </c>
      <c r="CN230" s="134">
        <v>121.1</v>
      </c>
      <c r="CO230" s="134">
        <v>122</v>
      </c>
      <c r="CP230" s="134">
        <v>126.1</v>
      </c>
      <c r="CQ230" s="134">
        <v>122.9</v>
      </c>
      <c r="CR230" s="134">
        <v>123</v>
      </c>
      <c r="CS230" s="134">
        <v>119.3</v>
      </c>
      <c r="CT230" s="134">
        <v>123.3</v>
      </c>
      <c r="CU230" s="134">
        <v>124.2</v>
      </c>
      <c r="CV230" s="134">
        <v>128.19999999999999</v>
      </c>
      <c r="CW230" s="134">
        <v>126.7</v>
      </c>
      <c r="CX230" s="134">
        <v>127.4</v>
      </c>
      <c r="CY230" s="134">
        <v>129.4</v>
      </c>
      <c r="CZ230" s="134">
        <v>130.19999999999999</v>
      </c>
      <c r="DA230" s="134">
        <v>130.19999999999999</v>
      </c>
      <c r="DB230" s="134">
        <v>131.30000000000001</v>
      </c>
      <c r="DC230" s="134">
        <v>133.30000000000001</v>
      </c>
      <c r="DD230" s="134">
        <v>131.69999999999999</v>
      </c>
      <c r="DE230" s="134">
        <v>132.69999999999999</v>
      </c>
      <c r="DF230" s="134">
        <v>133.80000000000001</v>
      </c>
      <c r="DG230" s="134">
        <v>133.5</v>
      </c>
      <c r="DH230" s="134">
        <v>133.6</v>
      </c>
      <c r="DI230" s="134">
        <v>134.30000000000001</v>
      </c>
      <c r="DJ230" s="134">
        <v>136.1</v>
      </c>
      <c r="DK230" s="134">
        <v>139.6</v>
      </c>
      <c r="DL230" s="134">
        <v>141.6</v>
      </c>
      <c r="DM230" s="134">
        <v>142</v>
      </c>
      <c r="DN230" s="134">
        <v>146.19999999999999</v>
      </c>
      <c r="DO230" s="134">
        <v>146.5</v>
      </c>
      <c r="DP230" s="134">
        <v>148.6</v>
      </c>
      <c r="DQ230" s="134">
        <v>151.1</v>
      </c>
      <c r="DR230" s="134">
        <v>153.19999999999999</v>
      </c>
      <c r="DS230" s="134">
        <v>155</v>
      </c>
      <c r="DT230" s="134">
        <v>157.30000000000001</v>
      </c>
      <c r="DU230" s="134">
        <v>158.30000000000001</v>
      </c>
      <c r="DV230" s="134">
        <v>162.30000000000001</v>
      </c>
      <c r="DW230" s="134">
        <v>162.4</v>
      </c>
      <c r="DX230" s="134">
        <v>165</v>
      </c>
      <c r="DY230" s="134">
        <v>168.4</v>
      </c>
      <c r="DZ230" s="134">
        <v>170.7</v>
      </c>
      <c r="EA230" s="135">
        <v>166.3</v>
      </c>
      <c r="EB230" s="136">
        <v>169.7</v>
      </c>
      <c r="EC230" s="136">
        <v>173.4</v>
      </c>
      <c r="ED230" s="134">
        <v>169.6</v>
      </c>
      <c r="EE230" s="134">
        <v>171.1</v>
      </c>
      <c r="EF230" s="137">
        <v>169.9</v>
      </c>
      <c r="EG230" s="137">
        <v>168.9</v>
      </c>
      <c r="EH230" s="137">
        <v>170</v>
      </c>
      <c r="EI230" s="137">
        <v>173.5</v>
      </c>
      <c r="EJ230" s="136">
        <v>173.6</v>
      </c>
      <c r="EK230" s="136">
        <v>174.4</v>
      </c>
      <c r="EL230" s="147">
        <v>173.8</v>
      </c>
      <c r="EM230" s="147">
        <v>175.1</v>
      </c>
      <c r="EN230" s="147">
        <v>174.9</v>
      </c>
    </row>
    <row r="231" spans="1:144" ht="15" x14ac:dyDescent="0.25">
      <c r="A231" s="132" t="s">
        <v>1891</v>
      </c>
      <c r="B231" s="132" t="s">
        <v>1892</v>
      </c>
      <c r="C231" s="133">
        <v>2.4279999999999999E-2</v>
      </c>
      <c r="D231" s="134">
        <v>104.7</v>
      </c>
      <c r="E231" s="134">
        <v>106.4</v>
      </c>
      <c r="F231" s="134">
        <v>103.3</v>
      </c>
      <c r="G231" s="134">
        <v>105.1</v>
      </c>
      <c r="H231" s="134">
        <v>105.6</v>
      </c>
      <c r="I231" s="134">
        <v>106.3</v>
      </c>
      <c r="J231" s="134">
        <v>104.9</v>
      </c>
      <c r="K231" s="134">
        <v>105.7</v>
      </c>
      <c r="L231" s="134">
        <v>106.5</v>
      </c>
      <c r="M231" s="134">
        <v>104.7</v>
      </c>
      <c r="N231" s="134">
        <v>105.9</v>
      </c>
      <c r="O231" s="134">
        <v>105.8</v>
      </c>
      <c r="P231" s="134">
        <v>109</v>
      </c>
      <c r="Q231" s="134">
        <v>109.2</v>
      </c>
      <c r="R231" s="134">
        <v>108.7</v>
      </c>
      <c r="S231" s="134">
        <v>107.4</v>
      </c>
      <c r="T231" s="134">
        <v>106.4</v>
      </c>
      <c r="U231" s="134">
        <v>109</v>
      </c>
      <c r="V231" s="134">
        <v>109.5</v>
      </c>
      <c r="W231" s="134">
        <v>106.6</v>
      </c>
      <c r="X231" s="134">
        <v>108.1</v>
      </c>
      <c r="Y231" s="134">
        <v>107.9</v>
      </c>
      <c r="Z231" s="134">
        <v>108.6</v>
      </c>
      <c r="AA231" s="134">
        <v>111.8</v>
      </c>
      <c r="AB231" s="134">
        <v>113.4</v>
      </c>
      <c r="AC231" s="134">
        <v>116.5</v>
      </c>
      <c r="AD231" s="134">
        <v>117.6</v>
      </c>
      <c r="AE231" s="134">
        <v>118.4</v>
      </c>
      <c r="AF231" s="134">
        <v>119.2</v>
      </c>
      <c r="AG231" s="134">
        <v>118</v>
      </c>
      <c r="AH231" s="134">
        <v>117.4</v>
      </c>
      <c r="AI231" s="134">
        <v>115</v>
      </c>
      <c r="AJ231" s="134">
        <v>114.8</v>
      </c>
      <c r="AK231" s="134">
        <v>116.2</v>
      </c>
      <c r="AL231" s="134">
        <v>116.7</v>
      </c>
      <c r="AM231" s="134">
        <v>117.7</v>
      </c>
      <c r="AN231" s="134">
        <v>118.2</v>
      </c>
      <c r="AO231" s="134">
        <v>119</v>
      </c>
      <c r="AP231" s="134">
        <v>120.3</v>
      </c>
      <c r="AQ231" s="134">
        <v>122.8</v>
      </c>
      <c r="AR231" s="134">
        <v>123.2</v>
      </c>
      <c r="AS231" s="134">
        <v>123.3</v>
      </c>
      <c r="AT231" s="134">
        <v>122.4</v>
      </c>
      <c r="AU231" s="134">
        <v>123.8</v>
      </c>
      <c r="AV231" s="134">
        <v>124.2</v>
      </c>
      <c r="AW231" s="134">
        <v>125.3</v>
      </c>
      <c r="AX231" s="134">
        <v>126.1</v>
      </c>
      <c r="AY231" s="134">
        <v>127.6</v>
      </c>
      <c r="AZ231" s="134">
        <v>127.6</v>
      </c>
      <c r="BA231" s="134">
        <v>129.30000000000001</v>
      </c>
      <c r="BB231" s="134">
        <v>125</v>
      </c>
      <c r="BC231" s="134">
        <v>127.4</v>
      </c>
      <c r="BD231" s="134">
        <v>126.1</v>
      </c>
      <c r="BE231" s="134">
        <v>125.3</v>
      </c>
      <c r="BF231" s="134">
        <v>126.7</v>
      </c>
      <c r="BG231" s="134">
        <v>125.6</v>
      </c>
      <c r="BH231" s="134">
        <v>126.7</v>
      </c>
      <c r="BI231" s="134">
        <v>125.1</v>
      </c>
      <c r="BJ231" s="134">
        <v>124.7</v>
      </c>
      <c r="BK231" s="134">
        <v>125.5</v>
      </c>
      <c r="BL231" s="134">
        <v>126.3</v>
      </c>
      <c r="BM231" s="134">
        <v>127.4</v>
      </c>
      <c r="BN231" s="134">
        <v>127.3</v>
      </c>
      <c r="BO231" s="134">
        <v>127.1</v>
      </c>
      <c r="BP231" s="134">
        <v>127</v>
      </c>
      <c r="BQ231" s="134">
        <v>126.5</v>
      </c>
      <c r="BR231" s="134">
        <v>128.5</v>
      </c>
      <c r="BS231" s="134">
        <v>127.2</v>
      </c>
      <c r="BT231" s="134">
        <v>127.6</v>
      </c>
      <c r="BU231" s="134">
        <v>126.4</v>
      </c>
      <c r="BV231" s="134">
        <v>127.1</v>
      </c>
      <c r="BW231" s="134">
        <v>127.9</v>
      </c>
      <c r="BX231" s="134">
        <v>125.8</v>
      </c>
      <c r="BY231" s="134">
        <v>125.8</v>
      </c>
      <c r="BZ231" s="134">
        <v>128.80000000000001</v>
      </c>
      <c r="CA231" s="134">
        <v>125.4</v>
      </c>
      <c r="CB231" s="134">
        <v>126.5</v>
      </c>
      <c r="CC231" s="134">
        <v>126.6</v>
      </c>
      <c r="CD231" s="134">
        <v>126.6</v>
      </c>
      <c r="CE231" s="134">
        <v>126</v>
      </c>
      <c r="CF231" s="134">
        <v>127.3</v>
      </c>
      <c r="CG231" s="134">
        <v>128.4</v>
      </c>
      <c r="CH231" s="134">
        <v>126.9</v>
      </c>
      <c r="CI231" s="134">
        <v>129.4</v>
      </c>
      <c r="CJ231" s="134">
        <v>128.30000000000001</v>
      </c>
      <c r="CK231" s="134">
        <v>125.8</v>
      </c>
      <c r="CL231" s="134">
        <v>131.6</v>
      </c>
      <c r="CM231" s="134">
        <v>128</v>
      </c>
      <c r="CN231" s="134">
        <v>128.5</v>
      </c>
      <c r="CO231" s="134">
        <v>127.9</v>
      </c>
      <c r="CP231" s="134">
        <v>126.7</v>
      </c>
      <c r="CQ231" s="134">
        <v>128.30000000000001</v>
      </c>
      <c r="CR231" s="134">
        <v>129.1</v>
      </c>
      <c r="CS231" s="134">
        <v>129.9</v>
      </c>
      <c r="CT231" s="134">
        <v>130.30000000000001</v>
      </c>
      <c r="CU231" s="134">
        <v>130.30000000000001</v>
      </c>
      <c r="CV231" s="134">
        <v>133.1</v>
      </c>
      <c r="CW231" s="134">
        <v>130.19999999999999</v>
      </c>
      <c r="CX231" s="134">
        <v>129.69999999999999</v>
      </c>
      <c r="CY231" s="134">
        <v>130.19999999999999</v>
      </c>
      <c r="CZ231" s="134">
        <v>132.6</v>
      </c>
      <c r="DA231" s="134">
        <v>131.4</v>
      </c>
      <c r="DB231" s="134">
        <v>130</v>
      </c>
      <c r="DC231" s="134">
        <v>131.80000000000001</v>
      </c>
      <c r="DD231" s="134">
        <v>133.19999999999999</v>
      </c>
      <c r="DE231" s="134">
        <v>132.4</v>
      </c>
      <c r="DF231" s="134">
        <v>134.80000000000001</v>
      </c>
      <c r="DG231" s="134">
        <v>136.6</v>
      </c>
      <c r="DH231" s="134">
        <v>137.9</v>
      </c>
      <c r="DI231" s="134">
        <v>137.4</v>
      </c>
      <c r="DJ231" s="134">
        <v>140.19999999999999</v>
      </c>
      <c r="DK231" s="134">
        <v>136.6</v>
      </c>
      <c r="DL231" s="134">
        <v>134.9</v>
      </c>
      <c r="DM231" s="134">
        <v>135.30000000000001</v>
      </c>
      <c r="DN231" s="134">
        <v>135.4</v>
      </c>
      <c r="DO231" s="134">
        <v>135.5</v>
      </c>
      <c r="DP231" s="134">
        <v>136.30000000000001</v>
      </c>
      <c r="DQ231" s="134">
        <v>137.1</v>
      </c>
      <c r="DR231" s="134">
        <v>138.6</v>
      </c>
      <c r="DS231" s="134">
        <v>138.69999999999999</v>
      </c>
      <c r="DT231" s="134">
        <v>141</v>
      </c>
      <c r="DU231" s="134">
        <v>140.80000000000001</v>
      </c>
      <c r="DV231" s="134">
        <v>140.9</v>
      </c>
      <c r="DW231" s="134">
        <v>141.69999999999999</v>
      </c>
      <c r="DX231" s="134">
        <v>139.4</v>
      </c>
      <c r="DY231" s="134">
        <v>141</v>
      </c>
      <c r="DZ231" s="134">
        <v>140.69999999999999</v>
      </c>
      <c r="EA231" s="135">
        <v>142</v>
      </c>
      <c r="EB231" s="136">
        <v>140.4</v>
      </c>
      <c r="EC231" s="136">
        <v>141.5</v>
      </c>
      <c r="ED231" s="134">
        <v>141.30000000000001</v>
      </c>
      <c r="EE231" s="134">
        <v>141.80000000000001</v>
      </c>
      <c r="EF231" s="137">
        <v>142.1</v>
      </c>
      <c r="EG231" s="137">
        <v>143.80000000000001</v>
      </c>
      <c r="EH231" s="137">
        <v>144</v>
      </c>
      <c r="EI231" s="137">
        <v>144.6</v>
      </c>
      <c r="EJ231" s="136">
        <v>145.6</v>
      </c>
      <c r="EK231" s="136">
        <v>146.5</v>
      </c>
      <c r="EL231" s="147">
        <v>148.6</v>
      </c>
      <c r="EM231" s="147">
        <v>146.69999999999999</v>
      </c>
      <c r="EN231" s="147">
        <v>147.30000000000001</v>
      </c>
    </row>
    <row r="232" spans="1:144" ht="15" x14ac:dyDescent="0.25">
      <c r="A232" s="132" t="s">
        <v>1893</v>
      </c>
      <c r="B232" s="132" t="s">
        <v>1894</v>
      </c>
      <c r="C232" s="133">
        <v>2.4279999999999999E-2</v>
      </c>
      <c r="D232" s="134">
        <v>104.7</v>
      </c>
      <c r="E232" s="134">
        <v>106.4</v>
      </c>
      <c r="F232" s="134">
        <v>103.3</v>
      </c>
      <c r="G232" s="134">
        <v>105.1</v>
      </c>
      <c r="H232" s="134">
        <v>105.6</v>
      </c>
      <c r="I232" s="134">
        <v>106.3</v>
      </c>
      <c r="J232" s="134">
        <v>104.9</v>
      </c>
      <c r="K232" s="134">
        <v>105.7</v>
      </c>
      <c r="L232" s="134">
        <v>106.5</v>
      </c>
      <c r="M232" s="134">
        <v>104.7</v>
      </c>
      <c r="N232" s="134">
        <v>105.9</v>
      </c>
      <c r="O232" s="134">
        <v>105.8</v>
      </c>
      <c r="P232" s="134">
        <v>109</v>
      </c>
      <c r="Q232" s="134">
        <v>109.2</v>
      </c>
      <c r="R232" s="134">
        <v>108.7</v>
      </c>
      <c r="S232" s="134">
        <v>107.4</v>
      </c>
      <c r="T232" s="134">
        <v>106.4</v>
      </c>
      <c r="U232" s="134">
        <v>109</v>
      </c>
      <c r="V232" s="134">
        <v>109.5</v>
      </c>
      <c r="W232" s="134">
        <v>106.6</v>
      </c>
      <c r="X232" s="134">
        <v>108.1</v>
      </c>
      <c r="Y232" s="134">
        <v>107.9</v>
      </c>
      <c r="Z232" s="134">
        <v>108.6</v>
      </c>
      <c r="AA232" s="134">
        <v>111.8</v>
      </c>
      <c r="AB232" s="134">
        <v>113.4</v>
      </c>
      <c r="AC232" s="134">
        <v>116.5</v>
      </c>
      <c r="AD232" s="134">
        <v>117.6</v>
      </c>
      <c r="AE232" s="134">
        <v>118.4</v>
      </c>
      <c r="AF232" s="134">
        <v>119.2</v>
      </c>
      <c r="AG232" s="134">
        <v>118</v>
      </c>
      <c r="AH232" s="134">
        <v>117.4</v>
      </c>
      <c r="AI232" s="134">
        <v>115</v>
      </c>
      <c r="AJ232" s="134">
        <v>114.8</v>
      </c>
      <c r="AK232" s="134">
        <v>116.2</v>
      </c>
      <c r="AL232" s="134">
        <v>116.7</v>
      </c>
      <c r="AM232" s="134">
        <v>117.7</v>
      </c>
      <c r="AN232" s="134">
        <v>118.2</v>
      </c>
      <c r="AO232" s="134">
        <v>119</v>
      </c>
      <c r="AP232" s="134">
        <v>120.3</v>
      </c>
      <c r="AQ232" s="134">
        <v>122.8</v>
      </c>
      <c r="AR232" s="134">
        <v>123.2</v>
      </c>
      <c r="AS232" s="134">
        <v>123.3</v>
      </c>
      <c r="AT232" s="134">
        <v>122.4</v>
      </c>
      <c r="AU232" s="134">
        <v>123.8</v>
      </c>
      <c r="AV232" s="134">
        <v>124.2</v>
      </c>
      <c r="AW232" s="134">
        <v>125.3</v>
      </c>
      <c r="AX232" s="134">
        <v>126.1</v>
      </c>
      <c r="AY232" s="134">
        <v>127.6</v>
      </c>
      <c r="AZ232" s="134">
        <v>127.6</v>
      </c>
      <c r="BA232" s="134">
        <v>129.30000000000001</v>
      </c>
      <c r="BB232" s="134">
        <v>125</v>
      </c>
      <c r="BC232" s="134">
        <v>127.4</v>
      </c>
      <c r="BD232" s="134">
        <v>126.1</v>
      </c>
      <c r="BE232" s="134">
        <v>125.3</v>
      </c>
      <c r="BF232" s="134">
        <v>126.7</v>
      </c>
      <c r="BG232" s="134">
        <v>125.6</v>
      </c>
      <c r="BH232" s="134">
        <v>126.7</v>
      </c>
      <c r="BI232" s="134">
        <v>125.1</v>
      </c>
      <c r="BJ232" s="134">
        <v>124.7</v>
      </c>
      <c r="BK232" s="134">
        <v>125.5</v>
      </c>
      <c r="BL232" s="134">
        <v>126.3</v>
      </c>
      <c r="BM232" s="134">
        <v>127.4</v>
      </c>
      <c r="BN232" s="134">
        <v>127.3</v>
      </c>
      <c r="BO232" s="134">
        <v>127.1</v>
      </c>
      <c r="BP232" s="134">
        <v>127</v>
      </c>
      <c r="BQ232" s="134">
        <v>126.5</v>
      </c>
      <c r="BR232" s="134">
        <v>128.5</v>
      </c>
      <c r="BS232" s="134">
        <v>127.2</v>
      </c>
      <c r="BT232" s="134">
        <v>127.6</v>
      </c>
      <c r="BU232" s="134">
        <v>126.4</v>
      </c>
      <c r="BV232" s="134">
        <v>127.1</v>
      </c>
      <c r="BW232" s="134">
        <v>127.9</v>
      </c>
      <c r="BX232" s="134">
        <v>125.8</v>
      </c>
      <c r="BY232" s="134">
        <v>125.8</v>
      </c>
      <c r="BZ232" s="134">
        <v>128.80000000000001</v>
      </c>
      <c r="CA232" s="134">
        <v>125.4</v>
      </c>
      <c r="CB232" s="134">
        <v>126.5</v>
      </c>
      <c r="CC232" s="134">
        <v>126.6</v>
      </c>
      <c r="CD232" s="134">
        <v>126.6</v>
      </c>
      <c r="CE232" s="134">
        <v>126</v>
      </c>
      <c r="CF232" s="134">
        <v>127.3</v>
      </c>
      <c r="CG232" s="134">
        <v>128.4</v>
      </c>
      <c r="CH232" s="134">
        <v>126.9</v>
      </c>
      <c r="CI232" s="134">
        <v>129.4</v>
      </c>
      <c r="CJ232" s="134">
        <v>128.30000000000001</v>
      </c>
      <c r="CK232" s="134">
        <v>125.8</v>
      </c>
      <c r="CL232" s="134">
        <v>131.6</v>
      </c>
      <c r="CM232" s="134">
        <v>128</v>
      </c>
      <c r="CN232" s="134">
        <v>128.5</v>
      </c>
      <c r="CO232" s="134">
        <v>127.9</v>
      </c>
      <c r="CP232" s="134">
        <v>126.7</v>
      </c>
      <c r="CQ232" s="134">
        <v>128.30000000000001</v>
      </c>
      <c r="CR232" s="134">
        <v>129.1</v>
      </c>
      <c r="CS232" s="134">
        <v>129.9</v>
      </c>
      <c r="CT232" s="134">
        <v>130.30000000000001</v>
      </c>
      <c r="CU232" s="134">
        <v>130.30000000000001</v>
      </c>
      <c r="CV232" s="134">
        <v>133.1</v>
      </c>
      <c r="CW232" s="134">
        <v>130.19999999999999</v>
      </c>
      <c r="CX232" s="134">
        <v>129.69999999999999</v>
      </c>
      <c r="CY232" s="134">
        <v>130.19999999999999</v>
      </c>
      <c r="CZ232" s="134">
        <v>132.6</v>
      </c>
      <c r="DA232" s="134">
        <v>131.4</v>
      </c>
      <c r="DB232" s="134">
        <v>130</v>
      </c>
      <c r="DC232" s="134">
        <v>131.80000000000001</v>
      </c>
      <c r="DD232" s="134">
        <v>133.19999999999999</v>
      </c>
      <c r="DE232" s="134">
        <v>132.4</v>
      </c>
      <c r="DF232" s="134">
        <v>134.80000000000001</v>
      </c>
      <c r="DG232" s="134">
        <v>136.6</v>
      </c>
      <c r="DH232" s="134">
        <v>137.9</v>
      </c>
      <c r="DI232" s="134">
        <v>137.4</v>
      </c>
      <c r="DJ232" s="134">
        <v>140.19999999999999</v>
      </c>
      <c r="DK232" s="134">
        <v>136.6</v>
      </c>
      <c r="DL232" s="134">
        <v>134.9</v>
      </c>
      <c r="DM232" s="134">
        <v>135.30000000000001</v>
      </c>
      <c r="DN232" s="134">
        <v>135.4</v>
      </c>
      <c r="DO232" s="134">
        <v>135.5</v>
      </c>
      <c r="DP232" s="134">
        <v>136.30000000000001</v>
      </c>
      <c r="DQ232" s="134">
        <v>137.1</v>
      </c>
      <c r="DR232" s="134">
        <v>138.6</v>
      </c>
      <c r="DS232" s="134">
        <v>138.69999999999999</v>
      </c>
      <c r="DT232" s="134">
        <v>141</v>
      </c>
      <c r="DU232" s="134">
        <v>140.80000000000001</v>
      </c>
      <c r="DV232" s="134">
        <v>140.9</v>
      </c>
      <c r="DW232" s="134">
        <v>141.69999999999999</v>
      </c>
      <c r="DX232" s="134">
        <v>139.4</v>
      </c>
      <c r="DY232" s="134">
        <v>141</v>
      </c>
      <c r="DZ232" s="134">
        <v>140.69999999999999</v>
      </c>
      <c r="EA232" s="135">
        <v>142</v>
      </c>
      <c r="EB232" s="136">
        <v>140.4</v>
      </c>
      <c r="EC232" s="136">
        <v>141.5</v>
      </c>
      <c r="ED232" s="134">
        <v>141.30000000000001</v>
      </c>
      <c r="EE232" s="134">
        <v>141.80000000000001</v>
      </c>
      <c r="EF232" s="137">
        <v>142.1</v>
      </c>
      <c r="EG232" s="137">
        <v>143.80000000000001</v>
      </c>
      <c r="EH232" s="137">
        <v>144</v>
      </c>
      <c r="EI232" s="137">
        <v>144.6</v>
      </c>
      <c r="EJ232" s="136">
        <v>145.6</v>
      </c>
      <c r="EK232" s="136">
        <v>146.5</v>
      </c>
      <c r="EL232" s="147">
        <v>148.6</v>
      </c>
      <c r="EM232" s="147">
        <v>146.69999999999999</v>
      </c>
      <c r="EN232" s="147">
        <v>147.30000000000001</v>
      </c>
    </row>
    <row r="233" spans="1:144" ht="15" x14ac:dyDescent="0.25">
      <c r="A233" s="132" t="s">
        <v>1895</v>
      </c>
      <c r="B233" s="132" t="s">
        <v>1896</v>
      </c>
      <c r="C233" s="133">
        <v>0.22500000000000001</v>
      </c>
      <c r="D233" s="134">
        <v>101.2</v>
      </c>
      <c r="E233" s="134">
        <v>104.5</v>
      </c>
      <c r="F233" s="134">
        <v>102.8</v>
      </c>
      <c r="G233" s="134">
        <v>106.1</v>
      </c>
      <c r="H233" s="134">
        <v>109.4</v>
      </c>
      <c r="I233" s="134">
        <v>109.9</v>
      </c>
      <c r="J233" s="134">
        <v>110</v>
      </c>
      <c r="K233" s="134">
        <v>107.2</v>
      </c>
      <c r="L233" s="134">
        <v>108</v>
      </c>
      <c r="M233" s="134">
        <v>108</v>
      </c>
      <c r="N233" s="134">
        <v>105.3</v>
      </c>
      <c r="O233" s="134">
        <v>105.9</v>
      </c>
      <c r="P233" s="134">
        <v>114</v>
      </c>
      <c r="Q233" s="134">
        <v>115.2</v>
      </c>
      <c r="R233" s="134">
        <v>121.3</v>
      </c>
      <c r="S233" s="134">
        <v>120.5</v>
      </c>
      <c r="T233" s="134">
        <v>122.7</v>
      </c>
      <c r="U233" s="134">
        <v>121.7</v>
      </c>
      <c r="V233" s="134">
        <v>128.1</v>
      </c>
      <c r="W233" s="134">
        <v>124.3</v>
      </c>
      <c r="X233" s="134">
        <v>122.8</v>
      </c>
      <c r="Y233" s="134">
        <v>121.7</v>
      </c>
      <c r="Z233" s="134">
        <v>122</v>
      </c>
      <c r="AA233" s="134">
        <v>122</v>
      </c>
      <c r="AB233" s="134">
        <v>124.6</v>
      </c>
      <c r="AC233" s="134">
        <v>126.4</v>
      </c>
      <c r="AD233" s="134">
        <v>125.9</v>
      </c>
      <c r="AE233" s="134">
        <v>125.6</v>
      </c>
      <c r="AF233" s="134">
        <v>130.30000000000001</v>
      </c>
      <c r="AG233" s="134">
        <v>129.19999999999999</v>
      </c>
      <c r="AH233" s="134">
        <v>129.6</v>
      </c>
      <c r="AI233" s="134">
        <v>127</v>
      </c>
      <c r="AJ233" s="134">
        <v>127.4</v>
      </c>
      <c r="AK233" s="134">
        <v>124.8</v>
      </c>
      <c r="AL233" s="134">
        <v>128.4</v>
      </c>
      <c r="AM233" s="134">
        <v>127.1</v>
      </c>
      <c r="AN233" s="134">
        <v>129.80000000000001</v>
      </c>
      <c r="AO233" s="134">
        <v>129.80000000000001</v>
      </c>
      <c r="AP233" s="134">
        <v>127.8</v>
      </c>
      <c r="AQ233" s="134">
        <v>130.4</v>
      </c>
      <c r="AR233" s="134">
        <v>133</v>
      </c>
      <c r="AS233" s="134">
        <v>135.6</v>
      </c>
      <c r="AT233" s="134">
        <v>134.19999999999999</v>
      </c>
      <c r="AU233" s="134">
        <v>140.80000000000001</v>
      </c>
      <c r="AV233" s="134">
        <v>142.19999999999999</v>
      </c>
      <c r="AW233" s="134">
        <v>142</v>
      </c>
      <c r="AX233" s="134">
        <v>141.6</v>
      </c>
      <c r="AY233" s="134">
        <v>141.1</v>
      </c>
      <c r="AZ233" s="134">
        <v>140.69999999999999</v>
      </c>
      <c r="BA233" s="134">
        <v>141.69999999999999</v>
      </c>
      <c r="BB233" s="134">
        <v>143</v>
      </c>
      <c r="BC233" s="134">
        <v>146.5</v>
      </c>
      <c r="BD233" s="134">
        <v>145.1</v>
      </c>
      <c r="BE233" s="134">
        <v>145.69999999999999</v>
      </c>
      <c r="BF233" s="134">
        <v>145.6</v>
      </c>
      <c r="BG233" s="134">
        <v>141.4</v>
      </c>
      <c r="BH233" s="134">
        <v>141.4</v>
      </c>
      <c r="BI233" s="134">
        <v>143</v>
      </c>
      <c r="BJ233" s="134">
        <v>142.19999999999999</v>
      </c>
      <c r="BK233" s="134">
        <v>142.19999999999999</v>
      </c>
      <c r="BL233" s="134">
        <v>143.1</v>
      </c>
      <c r="BM233" s="134">
        <v>140.19999999999999</v>
      </c>
      <c r="BN233" s="134">
        <v>144.19999999999999</v>
      </c>
      <c r="BO233" s="134">
        <v>143.80000000000001</v>
      </c>
      <c r="BP233" s="134">
        <v>142.69999999999999</v>
      </c>
      <c r="BQ233" s="134">
        <v>144.30000000000001</v>
      </c>
      <c r="BR233" s="134">
        <v>141.19999999999999</v>
      </c>
      <c r="BS233" s="134">
        <v>140.30000000000001</v>
      </c>
      <c r="BT233" s="134">
        <v>139.1</v>
      </c>
      <c r="BU233" s="134">
        <v>137.9</v>
      </c>
      <c r="BV233" s="134">
        <v>136.9</v>
      </c>
      <c r="BW233" s="134">
        <v>140</v>
      </c>
      <c r="BX233" s="134">
        <v>138.1</v>
      </c>
      <c r="BY233" s="134">
        <v>137.6</v>
      </c>
      <c r="BZ233" s="134">
        <v>138.9</v>
      </c>
      <c r="CA233" s="134">
        <v>140.19999999999999</v>
      </c>
      <c r="CB233" s="134">
        <v>141.19999999999999</v>
      </c>
      <c r="CC233" s="134">
        <v>139.5</v>
      </c>
      <c r="CD233" s="134">
        <v>139.6</v>
      </c>
      <c r="CE233" s="134">
        <v>142.30000000000001</v>
      </c>
      <c r="CF233" s="134">
        <v>145.9</v>
      </c>
      <c r="CG233" s="134">
        <v>148.19999999999999</v>
      </c>
      <c r="CH233" s="134">
        <v>154.6</v>
      </c>
      <c r="CI233" s="134">
        <v>156.6</v>
      </c>
      <c r="CJ233" s="134">
        <v>158.69999999999999</v>
      </c>
      <c r="CK233" s="134">
        <v>156.9</v>
      </c>
      <c r="CL233" s="134">
        <v>154.5</v>
      </c>
      <c r="CM233" s="134">
        <v>162.19999999999999</v>
      </c>
      <c r="CN233" s="134">
        <v>159.6</v>
      </c>
      <c r="CO233" s="134">
        <v>165.1</v>
      </c>
      <c r="CP233" s="134">
        <v>167.5</v>
      </c>
      <c r="CQ233" s="134">
        <v>163.9</v>
      </c>
      <c r="CR233" s="134">
        <v>159.69999999999999</v>
      </c>
      <c r="CS233" s="134">
        <v>157.19999999999999</v>
      </c>
      <c r="CT233" s="134">
        <v>156.4</v>
      </c>
      <c r="CU233" s="134">
        <v>156.9</v>
      </c>
      <c r="CV233" s="134">
        <v>151.30000000000001</v>
      </c>
      <c r="CW233" s="134">
        <v>147</v>
      </c>
      <c r="CX233" s="134">
        <v>147</v>
      </c>
      <c r="CY233" s="134">
        <v>144.30000000000001</v>
      </c>
      <c r="CZ233" s="134">
        <v>146.80000000000001</v>
      </c>
      <c r="DA233" s="134">
        <v>143.19999999999999</v>
      </c>
      <c r="DB233" s="134">
        <v>140.6</v>
      </c>
      <c r="DC233" s="134">
        <v>140.4</v>
      </c>
      <c r="DD233" s="134">
        <v>137.9</v>
      </c>
      <c r="DE233" s="134">
        <v>138.80000000000001</v>
      </c>
      <c r="DF233" s="134">
        <v>139.30000000000001</v>
      </c>
      <c r="DG233" s="134">
        <v>138.19999999999999</v>
      </c>
      <c r="DH233" s="134">
        <v>142.4</v>
      </c>
      <c r="DI233" s="134">
        <v>145.30000000000001</v>
      </c>
      <c r="DJ233" s="134">
        <v>147.5</v>
      </c>
      <c r="DK233" s="134">
        <v>151.5</v>
      </c>
      <c r="DL233" s="134">
        <v>154.30000000000001</v>
      </c>
      <c r="DM233" s="134">
        <v>155.1</v>
      </c>
      <c r="DN233" s="134">
        <v>154.6</v>
      </c>
      <c r="DO233" s="134">
        <v>154.30000000000001</v>
      </c>
      <c r="DP233" s="134">
        <v>153.1</v>
      </c>
      <c r="DQ233" s="134">
        <v>152.5</v>
      </c>
      <c r="DR233" s="134">
        <v>164.2</v>
      </c>
      <c r="DS233" s="134">
        <v>165.2</v>
      </c>
      <c r="DT233" s="134">
        <v>172.4</v>
      </c>
      <c r="DU233" s="134">
        <v>170.4</v>
      </c>
      <c r="DV233" s="134">
        <v>177.1</v>
      </c>
      <c r="DW233" s="134">
        <v>178.2</v>
      </c>
      <c r="DX233" s="134">
        <v>180.3</v>
      </c>
      <c r="DY233" s="134">
        <v>184.2</v>
      </c>
      <c r="DZ233" s="134">
        <v>184.4</v>
      </c>
      <c r="EA233" s="135">
        <v>182.2</v>
      </c>
      <c r="EB233" s="136">
        <v>181.8</v>
      </c>
      <c r="EC233" s="136">
        <v>181</v>
      </c>
      <c r="ED233" s="134">
        <v>181.1</v>
      </c>
      <c r="EE233" s="134">
        <v>178.7</v>
      </c>
      <c r="EF233" s="137">
        <v>180.7</v>
      </c>
      <c r="EG233" s="137">
        <v>180</v>
      </c>
      <c r="EH233" s="137">
        <v>183.1</v>
      </c>
      <c r="EI233" s="137">
        <v>177.3</v>
      </c>
      <c r="EJ233" s="136">
        <v>179.2</v>
      </c>
      <c r="EK233" s="136">
        <v>181.7</v>
      </c>
      <c r="EL233" s="147">
        <v>180.8</v>
      </c>
      <c r="EM233" s="147">
        <v>179.9</v>
      </c>
      <c r="EN233" s="147">
        <v>178.8</v>
      </c>
    </row>
    <row r="234" spans="1:144" ht="15" x14ac:dyDescent="0.25">
      <c r="A234" s="132" t="s">
        <v>1897</v>
      </c>
      <c r="B234" s="132" t="s">
        <v>1898</v>
      </c>
      <c r="C234" s="133">
        <v>0.18476999999999999</v>
      </c>
      <c r="D234" s="134">
        <v>101.1</v>
      </c>
      <c r="E234" s="134">
        <v>104.5</v>
      </c>
      <c r="F234" s="134">
        <v>101.8</v>
      </c>
      <c r="G234" s="134">
        <v>104.9</v>
      </c>
      <c r="H234" s="134">
        <v>109.2</v>
      </c>
      <c r="I234" s="134">
        <v>109.2</v>
      </c>
      <c r="J234" s="134">
        <v>109.3</v>
      </c>
      <c r="K234" s="134">
        <v>107.5</v>
      </c>
      <c r="L234" s="134">
        <v>107.9</v>
      </c>
      <c r="M234" s="134">
        <v>108.3</v>
      </c>
      <c r="N234" s="134">
        <v>104.4</v>
      </c>
      <c r="O234" s="134">
        <v>102.8</v>
      </c>
      <c r="P234" s="134">
        <v>111.9</v>
      </c>
      <c r="Q234" s="134">
        <v>112.9</v>
      </c>
      <c r="R234" s="134">
        <v>117.8</v>
      </c>
      <c r="S234" s="134">
        <v>116.2</v>
      </c>
      <c r="T234" s="134">
        <v>118.5</v>
      </c>
      <c r="U234" s="134">
        <v>116.7</v>
      </c>
      <c r="V234" s="134">
        <v>123.8</v>
      </c>
      <c r="W234" s="134">
        <v>119.4</v>
      </c>
      <c r="X234" s="134">
        <v>116.8</v>
      </c>
      <c r="Y234" s="134">
        <v>115.1</v>
      </c>
      <c r="Z234" s="134">
        <v>115.1</v>
      </c>
      <c r="AA234" s="134">
        <v>114.6</v>
      </c>
      <c r="AB234" s="134">
        <v>118.1</v>
      </c>
      <c r="AC234" s="134">
        <v>120.9</v>
      </c>
      <c r="AD234" s="134">
        <v>122.7</v>
      </c>
      <c r="AE234" s="134">
        <v>122.7</v>
      </c>
      <c r="AF234" s="134">
        <v>129.1</v>
      </c>
      <c r="AG234" s="134">
        <v>128.4</v>
      </c>
      <c r="AH234" s="134">
        <v>127.9</v>
      </c>
      <c r="AI234" s="134">
        <v>125.7</v>
      </c>
      <c r="AJ234" s="134">
        <v>125.6</v>
      </c>
      <c r="AK234" s="134">
        <v>122.9</v>
      </c>
      <c r="AL234" s="134">
        <v>126.7</v>
      </c>
      <c r="AM234" s="134">
        <v>125.2</v>
      </c>
      <c r="AN234" s="134">
        <v>126.7</v>
      </c>
      <c r="AO234" s="134">
        <v>126.2</v>
      </c>
      <c r="AP234" s="134">
        <v>124</v>
      </c>
      <c r="AQ234" s="134">
        <v>127.7</v>
      </c>
      <c r="AR234" s="134">
        <v>130.80000000000001</v>
      </c>
      <c r="AS234" s="134">
        <v>134.19999999999999</v>
      </c>
      <c r="AT234" s="134">
        <v>133.1</v>
      </c>
      <c r="AU234" s="134">
        <v>140.80000000000001</v>
      </c>
      <c r="AV234" s="134">
        <v>142.80000000000001</v>
      </c>
      <c r="AW234" s="134">
        <v>142.69999999999999</v>
      </c>
      <c r="AX234" s="134">
        <v>142.69999999999999</v>
      </c>
      <c r="AY234" s="134">
        <v>142.1</v>
      </c>
      <c r="AZ234" s="134">
        <v>141.9</v>
      </c>
      <c r="BA234" s="134">
        <v>143.30000000000001</v>
      </c>
      <c r="BB234" s="134">
        <v>144.9</v>
      </c>
      <c r="BC234" s="134">
        <v>149.6</v>
      </c>
      <c r="BD234" s="134">
        <v>148.9</v>
      </c>
      <c r="BE234" s="134">
        <v>150.4</v>
      </c>
      <c r="BF234" s="134">
        <v>150.1</v>
      </c>
      <c r="BG234" s="134">
        <v>145.69999999999999</v>
      </c>
      <c r="BH234" s="134">
        <v>145.69999999999999</v>
      </c>
      <c r="BI234" s="134">
        <v>147.6</v>
      </c>
      <c r="BJ234" s="134">
        <v>146.6</v>
      </c>
      <c r="BK234" s="134">
        <v>146.5</v>
      </c>
      <c r="BL234" s="134">
        <v>147.5</v>
      </c>
      <c r="BM234" s="134">
        <v>144</v>
      </c>
      <c r="BN234" s="134">
        <v>149</v>
      </c>
      <c r="BO234" s="134">
        <v>148.4</v>
      </c>
      <c r="BP234" s="134">
        <v>147.19999999999999</v>
      </c>
      <c r="BQ234" s="134">
        <v>149.19999999999999</v>
      </c>
      <c r="BR234" s="134">
        <v>145.30000000000001</v>
      </c>
      <c r="BS234" s="134">
        <v>144.30000000000001</v>
      </c>
      <c r="BT234" s="134">
        <v>142.80000000000001</v>
      </c>
      <c r="BU234" s="134">
        <v>141.30000000000001</v>
      </c>
      <c r="BV234" s="134">
        <v>140</v>
      </c>
      <c r="BW234" s="134">
        <v>143.9</v>
      </c>
      <c r="BX234" s="134">
        <v>141.6</v>
      </c>
      <c r="BY234" s="134">
        <v>140.9</v>
      </c>
      <c r="BZ234" s="134">
        <v>142.6</v>
      </c>
      <c r="CA234" s="134">
        <v>144.1</v>
      </c>
      <c r="CB234" s="134">
        <v>145.30000000000001</v>
      </c>
      <c r="CC234" s="134">
        <v>143.9</v>
      </c>
      <c r="CD234" s="134">
        <v>144</v>
      </c>
      <c r="CE234" s="134">
        <v>147.30000000000001</v>
      </c>
      <c r="CF234" s="134">
        <v>151.6</v>
      </c>
      <c r="CG234" s="134">
        <v>154.5</v>
      </c>
      <c r="CH234" s="134">
        <v>162.19999999999999</v>
      </c>
      <c r="CI234" s="134">
        <v>164.6</v>
      </c>
      <c r="CJ234" s="134">
        <v>167.2</v>
      </c>
      <c r="CK234" s="134">
        <v>165</v>
      </c>
      <c r="CL234" s="134">
        <v>162.19999999999999</v>
      </c>
      <c r="CM234" s="134">
        <v>171.5</v>
      </c>
      <c r="CN234" s="134">
        <v>168.4</v>
      </c>
      <c r="CO234" s="134">
        <v>175.1</v>
      </c>
      <c r="CP234" s="134">
        <v>178</v>
      </c>
      <c r="CQ234" s="134">
        <v>173.5</v>
      </c>
      <c r="CR234" s="134">
        <v>168.5</v>
      </c>
      <c r="CS234" s="134">
        <v>165.4</v>
      </c>
      <c r="CT234" s="134">
        <v>164.5</v>
      </c>
      <c r="CU234" s="134">
        <v>165.1</v>
      </c>
      <c r="CV234" s="134">
        <v>161</v>
      </c>
      <c r="CW234" s="134">
        <v>155.69999999999999</v>
      </c>
      <c r="CX234" s="134">
        <v>155.80000000000001</v>
      </c>
      <c r="CY234" s="134">
        <v>152.5</v>
      </c>
      <c r="CZ234" s="134">
        <v>155.5</v>
      </c>
      <c r="DA234" s="134">
        <v>151.1</v>
      </c>
      <c r="DB234" s="134">
        <v>148</v>
      </c>
      <c r="DC234" s="134">
        <v>147.69999999999999</v>
      </c>
      <c r="DD234" s="134">
        <v>144.69999999999999</v>
      </c>
      <c r="DE234" s="134">
        <v>145.80000000000001</v>
      </c>
      <c r="DF234" s="134">
        <v>146.30000000000001</v>
      </c>
      <c r="DG234" s="134">
        <v>145</v>
      </c>
      <c r="DH234" s="134">
        <v>150.1</v>
      </c>
      <c r="DI234" s="134">
        <v>153.69999999999999</v>
      </c>
      <c r="DJ234" s="134">
        <v>156.4</v>
      </c>
      <c r="DK234" s="134">
        <v>161.19999999999999</v>
      </c>
      <c r="DL234" s="134">
        <v>164.4</v>
      </c>
      <c r="DM234" s="134">
        <v>163.9</v>
      </c>
      <c r="DN234" s="134">
        <v>163.19999999999999</v>
      </c>
      <c r="DO234" s="134">
        <v>162.80000000000001</v>
      </c>
      <c r="DP234" s="134">
        <v>161.4</v>
      </c>
      <c r="DQ234" s="134">
        <v>161.30000000000001</v>
      </c>
      <c r="DR234" s="134">
        <v>172.3</v>
      </c>
      <c r="DS234" s="134">
        <v>174</v>
      </c>
      <c r="DT234" s="134">
        <v>182.9</v>
      </c>
      <c r="DU234" s="134">
        <v>178.9</v>
      </c>
      <c r="DV234" s="134">
        <v>187.1</v>
      </c>
      <c r="DW234" s="134">
        <v>186.1</v>
      </c>
      <c r="DX234" s="134">
        <v>189.7</v>
      </c>
      <c r="DY234" s="134">
        <v>193.1</v>
      </c>
      <c r="DZ234" s="134">
        <v>193.2</v>
      </c>
      <c r="EA234" s="135">
        <v>190.4</v>
      </c>
      <c r="EB234" s="136">
        <v>189.9</v>
      </c>
      <c r="EC234" s="136">
        <v>188.9</v>
      </c>
      <c r="ED234" s="134">
        <v>189</v>
      </c>
      <c r="EE234" s="134">
        <v>186.1</v>
      </c>
      <c r="EF234" s="137">
        <v>188.6</v>
      </c>
      <c r="EG234" s="137">
        <v>187.7</v>
      </c>
      <c r="EH234" s="137">
        <v>191.6</v>
      </c>
      <c r="EI234" s="137">
        <v>183.9</v>
      </c>
      <c r="EJ234" s="136">
        <v>187.1</v>
      </c>
      <c r="EK234" s="136">
        <v>190.2</v>
      </c>
      <c r="EL234" s="147">
        <v>190.1</v>
      </c>
      <c r="EM234" s="147">
        <v>189</v>
      </c>
      <c r="EN234" s="147">
        <v>188.5</v>
      </c>
    </row>
    <row r="235" spans="1:144" ht="15" x14ac:dyDescent="0.25">
      <c r="A235" s="132" t="s">
        <v>1899</v>
      </c>
      <c r="B235" s="132" t="s">
        <v>1900</v>
      </c>
      <c r="C235" s="133">
        <v>4.0230000000000002E-2</v>
      </c>
      <c r="D235" s="134">
        <v>101.5</v>
      </c>
      <c r="E235" s="134">
        <v>104.3</v>
      </c>
      <c r="F235" s="134">
        <v>107.6</v>
      </c>
      <c r="G235" s="134">
        <v>111.3</v>
      </c>
      <c r="H235" s="134">
        <v>110.4</v>
      </c>
      <c r="I235" s="134">
        <v>113</v>
      </c>
      <c r="J235" s="134">
        <v>113</v>
      </c>
      <c r="K235" s="134">
        <v>105.9</v>
      </c>
      <c r="L235" s="134">
        <v>108.7</v>
      </c>
      <c r="M235" s="134">
        <v>106.5</v>
      </c>
      <c r="N235" s="134">
        <v>109.5</v>
      </c>
      <c r="O235" s="134">
        <v>119.9</v>
      </c>
      <c r="P235" s="134">
        <v>123.5</v>
      </c>
      <c r="Q235" s="134">
        <v>125.9</v>
      </c>
      <c r="R235" s="134">
        <v>137.69999999999999</v>
      </c>
      <c r="S235" s="134">
        <v>140.19999999999999</v>
      </c>
      <c r="T235" s="134">
        <v>142</v>
      </c>
      <c r="U235" s="134">
        <v>144.9</v>
      </c>
      <c r="V235" s="134">
        <v>147.9</v>
      </c>
      <c r="W235" s="134">
        <v>147.19999999999999</v>
      </c>
      <c r="X235" s="134">
        <v>150.19999999999999</v>
      </c>
      <c r="Y235" s="134">
        <v>151.9</v>
      </c>
      <c r="Z235" s="134">
        <v>153.4</v>
      </c>
      <c r="AA235" s="134">
        <v>155.80000000000001</v>
      </c>
      <c r="AB235" s="134">
        <v>154.6</v>
      </c>
      <c r="AC235" s="134">
        <v>152</v>
      </c>
      <c r="AD235" s="134">
        <v>140.6</v>
      </c>
      <c r="AE235" s="134">
        <v>139.1</v>
      </c>
      <c r="AF235" s="134">
        <v>135.9</v>
      </c>
      <c r="AG235" s="134">
        <v>133</v>
      </c>
      <c r="AH235" s="134">
        <v>137.6</v>
      </c>
      <c r="AI235" s="134">
        <v>132.69999999999999</v>
      </c>
      <c r="AJ235" s="134">
        <v>135.6</v>
      </c>
      <c r="AK235" s="134">
        <v>133.30000000000001</v>
      </c>
      <c r="AL235" s="134">
        <v>136.4</v>
      </c>
      <c r="AM235" s="134">
        <v>135.4</v>
      </c>
      <c r="AN235" s="134">
        <v>144.19999999999999</v>
      </c>
      <c r="AO235" s="134">
        <v>146</v>
      </c>
      <c r="AP235" s="134">
        <v>145.4</v>
      </c>
      <c r="AQ235" s="134">
        <v>142.9</v>
      </c>
      <c r="AR235" s="134">
        <v>143.30000000000001</v>
      </c>
      <c r="AS235" s="134">
        <v>142.4</v>
      </c>
      <c r="AT235" s="134">
        <v>139.1</v>
      </c>
      <c r="AU235" s="134">
        <v>141</v>
      </c>
      <c r="AV235" s="134">
        <v>139.5</v>
      </c>
      <c r="AW235" s="134">
        <v>138.80000000000001</v>
      </c>
      <c r="AX235" s="134">
        <v>136.6</v>
      </c>
      <c r="AY235" s="134">
        <v>136.6</v>
      </c>
      <c r="AZ235" s="134">
        <v>135</v>
      </c>
      <c r="BA235" s="134">
        <v>134.6</v>
      </c>
      <c r="BB235" s="134">
        <v>134.19999999999999</v>
      </c>
      <c r="BC235" s="134">
        <v>132.5</v>
      </c>
      <c r="BD235" s="134">
        <v>127.6</v>
      </c>
      <c r="BE235" s="134">
        <v>124</v>
      </c>
      <c r="BF235" s="134">
        <v>124.9</v>
      </c>
      <c r="BG235" s="134">
        <v>121.7</v>
      </c>
      <c r="BH235" s="134">
        <v>121.7</v>
      </c>
      <c r="BI235" s="134">
        <v>121.9</v>
      </c>
      <c r="BJ235" s="134">
        <v>122.2</v>
      </c>
      <c r="BK235" s="134">
        <v>122.6</v>
      </c>
      <c r="BL235" s="134">
        <v>122.6</v>
      </c>
      <c r="BM235" s="134">
        <v>122.6</v>
      </c>
      <c r="BN235" s="134">
        <v>122.2</v>
      </c>
      <c r="BO235" s="134">
        <v>122.2</v>
      </c>
      <c r="BP235" s="134">
        <v>122.2</v>
      </c>
      <c r="BQ235" s="134">
        <v>122.2</v>
      </c>
      <c r="BR235" s="134">
        <v>122.2</v>
      </c>
      <c r="BS235" s="134">
        <v>122.2</v>
      </c>
      <c r="BT235" s="134">
        <v>122.2</v>
      </c>
      <c r="BU235" s="134">
        <v>122.2</v>
      </c>
      <c r="BV235" s="134">
        <v>122.2</v>
      </c>
      <c r="BW235" s="134">
        <v>122.2</v>
      </c>
      <c r="BX235" s="134">
        <v>122.2</v>
      </c>
      <c r="BY235" s="134">
        <v>122.2</v>
      </c>
      <c r="BZ235" s="134">
        <v>122.2</v>
      </c>
      <c r="CA235" s="134">
        <v>122.2</v>
      </c>
      <c r="CB235" s="134">
        <v>122.2</v>
      </c>
      <c r="CC235" s="134">
        <v>119.5</v>
      </c>
      <c r="CD235" s="134">
        <v>119.5</v>
      </c>
      <c r="CE235" s="134">
        <v>119.5</v>
      </c>
      <c r="CF235" s="134">
        <v>119.5</v>
      </c>
      <c r="CG235" s="134">
        <v>119.5</v>
      </c>
      <c r="CH235" s="134">
        <v>119.5</v>
      </c>
      <c r="CI235" s="134">
        <v>119.5</v>
      </c>
      <c r="CJ235" s="134">
        <v>119.5</v>
      </c>
      <c r="CK235" s="134">
        <v>119.5</v>
      </c>
      <c r="CL235" s="134">
        <v>119.5</v>
      </c>
      <c r="CM235" s="134">
        <v>119.5</v>
      </c>
      <c r="CN235" s="134">
        <v>119.5</v>
      </c>
      <c r="CO235" s="134">
        <v>119.5</v>
      </c>
      <c r="CP235" s="134">
        <v>119.5</v>
      </c>
      <c r="CQ235" s="134">
        <v>119.5</v>
      </c>
      <c r="CR235" s="134">
        <v>119.5</v>
      </c>
      <c r="CS235" s="134">
        <v>119.5</v>
      </c>
      <c r="CT235" s="134">
        <v>119.5</v>
      </c>
      <c r="CU235" s="134">
        <v>119.5</v>
      </c>
      <c r="CV235" s="134">
        <v>106.8</v>
      </c>
      <c r="CW235" s="134">
        <v>106.8</v>
      </c>
      <c r="CX235" s="134">
        <v>106.8</v>
      </c>
      <c r="CY235" s="134">
        <v>106.8</v>
      </c>
      <c r="CZ235" s="134">
        <v>106.8</v>
      </c>
      <c r="DA235" s="134">
        <v>106.8</v>
      </c>
      <c r="DB235" s="134">
        <v>106.8</v>
      </c>
      <c r="DC235" s="134">
        <v>106.8</v>
      </c>
      <c r="DD235" s="134">
        <v>106.8</v>
      </c>
      <c r="DE235" s="134">
        <v>106.8</v>
      </c>
      <c r="DF235" s="134">
        <v>106.8</v>
      </c>
      <c r="DG235" s="134">
        <v>106.8</v>
      </c>
      <c r="DH235" s="134">
        <v>106.8</v>
      </c>
      <c r="DI235" s="134">
        <v>106.8</v>
      </c>
      <c r="DJ235" s="134">
        <v>106.8</v>
      </c>
      <c r="DK235" s="134">
        <v>106.8</v>
      </c>
      <c r="DL235" s="134">
        <v>108</v>
      </c>
      <c r="DM235" s="134">
        <v>114.6</v>
      </c>
      <c r="DN235" s="134">
        <v>115.1</v>
      </c>
      <c r="DO235" s="134">
        <v>115.1</v>
      </c>
      <c r="DP235" s="134">
        <v>115.1</v>
      </c>
      <c r="DQ235" s="134">
        <v>112.5</v>
      </c>
      <c r="DR235" s="134">
        <v>126.9</v>
      </c>
      <c r="DS235" s="134">
        <v>124.4</v>
      </c>
      <c r="DT235" s="134">
        <v>124.4</v>
      </c>
      <c r="DU235" s="134">
        <v>131.30000000000001</v>
      </c>
      <c r="DV235" s="134">
        <v>131.30000000000001</v>
      </c>
      <c r="DW235" s="134">
        <v>142</v>
      </c>
      <c r="DX235" s="134">
        <v>136.9</v>
      </c>
      <c r="DY235" s="134">
        <v>143.6</v>
      </c>
      <c r="DZ235" s="134">
        <v>144.4</v>
      </c>
      <c r="EA235" s="135">
        <v>144.4</v>
      </c>
      <c r="EB235" s="136">
        <v>144.4</v>
      </c>
      <c r="EC235" s="136">
        <v>144.4</v>
      </c>
      <c r="ED235" s="134">
        <v>144.69999999999999</v>
      </c>
      <c r="EE235" s="134">
        <v>145.1</v>
      </c>
      <c r="EF235" s="137">
        <v>144.4</v>
      </c>
      <c r="EG235" s="137">
        <v>144.4</v>
      </c>
      <c r="EH235" s="137">
        <v>144.4</v>
      </c>
      <c r="EI235" s="137">
        <v>147.19999999999999</v>
      </c>
      <c r="EJ235" s="136">
        <v>143</v>
      </c>
      <c r="EK235" s="136">
        <v>143</v>
      </c>
      <c r="EL235" s="147">
        <v>138.1</v>
      </c>
      <c r="EM235" s="147">
        <v>138.1</v>
      </c>
      <c r="EN235" s="147">
        <v>134.4</v>
      </c>
    </row>
    <row r="236" spans="1:144" ht="15" x14ac:dyDescent="0.25">
      <c r="A236" s="132" t="s">
        <v>1901</v>
      </c>
      <c r="B236" s="132" t="s">
        <v>1902</v>
      </c>
      <c r="C236" s="133">
        <v>0.35630000000000001</v>
      </c>
      <c r="D236" s="134">
        <v>108.5</v>
      </c>
      <c r="E236" s="134">
        <v>112.3</v>
      </c>
      <c r="F236" s="134">
        <v>115</v>
      </c>
      <c r="G236" s="134">
        <v>122.4</v>
      </c>
      <c r="H236" s="134">
        <v>129</v>
      </c>
      <c r="I236" s="134">
        <v>133.4</v>
      </c>
      <c r="J236" s="134">
        <v>134.4</v>
      </c>
      <c r="K236" s="134">
        <v>135</v>
      </c>
      <c r="L236" s="134">
        <v>131.1</v>
      </c>
      <c r="M236" s="134">
        <v>128.4</v>
      </c>
      <c r="N236" s="134">
        <v>127.6</v>
      </c>
      <c r="O236" s="134">
        <v>130.69999999999999</v>
      </c>
      <c r="P236" s="134">
        <v>135.19999999999999</v>
      </c>
      <c r="Q236" s="134">
        <v>137</v>
      </c>
      <c r="R236" s="134">
        <v>138.30000000000001</v>
      </c>
      <c r="S236" s="134">
        <v>138.5</v>
      </c>
      <c r="T236" s="134">
        <v>139.6</v>
      </c>
      <c r="U236" s="134">
        <v>140.9</v>
      </c>
      <c r="V236" s="134">
        <v>142.1</v>
      </c>
      <c r="W236" s="134">
        <v>140.6</v>
      </c>
      <c r="X236" s="134">
        <v>137</v>
      </c>
      <c r="Y236" s="134">
        <v>135.6</v>
      </c>
      <c r="Z236" s="134">
        <v>136.5</v>
      </c>
      <c r="AA236" s="134">
        <v>138.1</v>
      </c>
      <c r="AB236" s="134">
        <v>140.5</v>
      </c>
      <c r="AC236" s="134">
        <v>144.19999999999999</v>
      </c>
      <c r="AD236" s="134">
        <v>143.6</v>
      </c>
      <c r="AE236" s="134">
        <v>143.9</v>
      </c>
      <c r="AF236" s="134">
        <v>142.6</v>
      </c>
      <c r="AG236" s="134">
        <v>140.6</v>
      </c>
      <c r="AH236" s="134">
        <v>136.9</v>
      </c>
      <c r="AI236" s="134">
        <v>134.5</v>
      </c>
      <c r="AJ236" s="134">
        <v>134.6</v>
      </c>
      <c r="AK236" s="134">
        <v>135.5</v>
      </c>
      <c r="AL236" s="134">
        <v>135.69999999999999</v>
      </c>
      <c r="AM236" s="134">
        <v>136.30000000000001</v>
      </c>
      <c r="AN236" s="134">
        <v>140.30000000000001</v>
      </c>
      <c r="AO236" s="134">
        <v>144.80000000000001</v>
      </c>
      <c r="AP236" s="134">
        <v>146.1</v>
      </c>
      <c r="AQ236" s="134">
        <v>146.69999999999999</v>
      </c>
      <c r="AR236" s="134">
        <v>153.19999999999999</v>
      </c>
      <c r="AS236" s="134">
        <v>155.1</v>
      </c>
      <c r="AT236" s="134">
        <v>157.69999999999999</v>
      </c>
      <c r="AU236" s="134">
        <v>155.6</v>
      </c>
      <c r="AV236" s="134">
        <v>156.80000000000001</v>
      </c>
      <c r="AW236" s="134">
        <v>158.5</v>
      </c>
      <c r="AX236" s="134">
        <v>159.5</v>
      </c>
      <c r="AY236" s="134">
        <v>159.9</v>
      </c>
      <c r="AZ236" s="134">
        <v>162.9</v>
      </c>
      <c r="BA236" s="134">
        <v>164.8</v>
      </c>
      <c r="BB236" s="134">
        <v>168.1</v>
      </c>
      <c r="BC236" s="134">
        <v>170.8</v>
      </c>
      <c r="BD236" s="134">
        <v>171.2</v>
      </c>
      <c r="BE236" s="134">
        <v>171</v>
      </c>
      <c r="BF236" s="134">
        <v>168.1</v>
      </c>
      <c r="BG236" s="134">
        <v>165.4</v>
      </c>
      <c r="BH236" s="134">
        <v>163.19999999999999</v>
      </c>
      <c r="BI236" s="134">
        <v>161.6</v>
      </c>
      <c r="BJ236" s="134">
        <v>159.9</v>
      </c>
      <c r="BK236" s="134">
        <v>158.19999999999999</v>
      </c>
      <c r="BL236" s="134">
        <v>158.4</v>
      </c>
      <c r="BM236" s="134">
        <v>157.6</v>
      </c>
      <c r="BN236" s="134">
        <v>155.6</v>
      </c>
      <c r="BO236" s="134">
        <v>153.4</v>
      </c>
      <c r="BP236" s="134">
        <v>152.9</v>
      </c>
      <c r="BQ236" s="134">
        <v>152.5</v>
      </c>
      <c r="BR236" s="134">
        <v>150.5</v>
      </c>
      <c r="BS236" s="134">
        <v>150.19999999999999</v>
      </c>
      <c r="BT236" s="134">
        <v>149.80000000000001</v>
      </c>
      <c r="BU236" s="134">
        <v>149.69999999999999</v>
      </c>
      <c r="BV236" s="134">
        <v>152.5</v>
      </c>
      <c r="BW236" s="134">
        <v>152.9</v>
      </c>
      <c r="BX236" s="134">
        <v>152.19999999999999</v>
      </c>
      <c r="BY236" s="134">
        <v>152.30000000000001</v>
      </c>
      <c r="BZ236" s="134">
        <v>153.4</v>
      </c>
      <c r="CA236" s="134">
        <v>154.80000000000001</v>
      </c>
      <c r="CB236" s="134">
        <v>158</v>
      </c>
      <c r="CC236" s="134">
        <v>158.6</v>
      </c>
      <c r="CD236" s="134">
        <v>159.4</v>
      </c>
      <c r="CE236" s="134">
        <v>160.80000000000001</v>
      </c>
      <c r="CF236" s="134">
        <v>159.19999999999999</v>
      </c>
      <c r="CG236" s="134">
        <v>159.1</v>
      </c>
      <c r="CH236" s="134">
        <v>160.5</v>
      </c>
      <c r="CI236" s="134">
        <v>161.5</v>
      </c>
      <c r="CJ236" s="134">
        <v>165.3</v>
      </c>
      <c r="CK236" s="134">
        <v>169</v>
      </c>
      <c r="CL236" s="134">
        <v>172.1</v>
      </c>
      <c r="CM236" s="134">
        <v>175.2</v>
      </c>
      <c r="CN236" s="134">
        <v>177.2</v>
      </c>
      <c r="CO236" s="134">
        <v>179.9</v>
      </c>
      <c r="CP236" s="134">
        <v>180.1</v>
      </c>
      <c r="CQ236" s="134">
        <v>178.2</v>
      </c>
      <c r="CR236" s="134">
        <v>175.7</v>
      </c>
      <c r="CS236" s="134">
        <v>174.9</v>
      </c>
      <c r="CT236" s="134">
        <v>170</v>
      </c>
      <c r="CU236" s="134">
        <v>166</v>
      </c>
      <c r="CV236" s="134">
        <v>166.1</v>
      </c>
      <c r="CW236" s="134">
        <v>165.7</v>
      </c>
      <c r="CX236" s="134">
        <v>167.7</v>
      </c>
      <c r="CY236" s="134">
        <v>167.4</v>
      </c>
      <c r="CZ236" s="134">
        <v>168.5</v>
      </c>
      <c r="DA236" s="134">
        <v>170.6</v>
      </c>
      <c r="DB236" s="134">
        <v>169.9</v>
      </c>
      <c r="DC236" s="134">
        <v>171.6</v>
      </c>
      <c r="DD236" s="134">
        <v>171.4</v>
      </c>
      <c r="DE236" s="134">
        <v>172.6</v>
      </c>
      <c r="DF236" s="134">
        <v>175.4</v>
      </c>
      <c r="DG236" s="134">
        <v>179.5</v>
      </c>
      <c r="DH236" s="134">
        <v>187.9</v>
      </c>
      <c r="DI236" s="134">
        <v>194.7</v>
      </c>
      <c r="DJ236" s="134">
        <v>197.7</v>
      </c>
      <c r="DK236" s="134">
        <v>202.1</v>
      </c>
      <c r="DL236" s="134">
        <v>209</v>
      </c>
      <c r="DM236" s="134">
        <v>208.1</v>
      </c>
      <c r="DN236" s="134">
        <v>201</v>
      </c>
      <c r="DO236" s="134">
        <v>197.1</v>
      </c>
      <c r="DP236" s="134">
        <v>199.5</v>
      </c>
      <c r="DQ236" s="134">
        <v>199.7</v>
      </c>
      <c r="DR236" s="134">
        <v>204.1</v>
      </c>
      <c r="DS236" s="134">
        <v>210.1</v>
      </c>
      <c r="DT236" s="134">
        <v>213.9</v>
      </c>
      <c r="DU236" s="134">
        <v>207</v>
      </c>
      <c r="DV236" s="134">
        <v>209.2</v>
      </c>
      <c r="DW236" s="134">
        <v>206.5</v>
      </c>
      <c r="DX236" s="134">
        <v>212.6</v>
      </c>
      <c r="DY236" s="134">
        <v>207.3</v>
      </c>
      <c r="DZ236" s="134">
        <v>207.8</v>
      </c>
      <c r="EA236" s="135">
        <v>212.4</v>
      </c>
      <c r="EB236" s="136">
        <v>208.8</v>
      </c>
      <c r="EC236" s="136">
        <v>208.9</v>
      </c>
      <c r="ED236" s="134">
        <v>207.8</v>
      </c>
      <c r="EE236" s="134">
        <v>206.9</v>
      </c>
      <c r="EF236" s="137">
        <v>207.7</v>
      </c>
      <c r="EG236" s="137">
        <v>204.3</v>
      </c>
      <c r="EH236" s="137">
        <v>205.5</v>
      </c>
      <c r="EI236" s="137">
        <v>207.8</v>
      </c>
      <c r="EJ236" s="136">
        <v>210.8</v>
      </c>
      <c r="EK236" s="136">
        <v>210.9</v>
      </c>
      <c r="EL236" s="147">
        <v>211.6</v>
      </c>
      <c r="EM236" s="147">
        <v>212.4</v>
      </c>
      <c r="EN236" s="147">
        <v>210.6</v>
      </c>
    </row>
    <row r="237" spans="1:144" ht="15" x14ac:dyDescent="0.25">
      <c r="A237" s="132" t="s">
        <v>1903</v>
      </c>
      <c r="B237" s="132" t="s">
        <v>1904</v>
      </c>
      <c r="C237" s="133">
        <v>0.21073</v>
      </c>
      <c r="D237" s="134">
        <v>106.7</v>
      </c>
      <c r="E237" s="134">
        <v>109.8</v>
      </c>
      <c r="F237" s="134">
        <v>112.6</v>
      </c>
      <c r="G237" s="134">
        <v>118.3</v>
      </c>
      <c r="H237" s="134">
        <v>123.3</v>
      </c>
      <c r="I237" s="134">
        <v>128.69999999999999</v>
      </c>
      <c r="J237" s="134">
        <v>131.1</v>
      </c>
      <c r="K237" s="134">
        <v>131.9</v>
      </c>
      <c r="L237" s="134">
        <v>130.9</v>
      </c>
      <c r="M237" s="134">
        <v>129.69999999999999</v>
      </c>
      <c r="N237" s="134">
        <v>130.5</v>
      </c>
      <c r="O237" s="134">
        <v>133.80000000000001</v>
      </c>
      <c r="P237" s="134">
        <v>138.19999999999999</v>
      </c>
      <c r="Q237" s="134">
        <v>139.5</v>
      </c>
      <c r="R237" s="134">
        <v>140</v>
      </c>
      <c r="S237" s="134">
        <v>140.19999999999999</v>
      </c>
      <c r="T237" s="134">
        <v>140.4</v>
      </c>
      <c r="U237" s="134">
        <v>142</v>
      </c>
      <c r="V237" s="134">
        <v>142.80000000000001</v>
      </c>
      <c r="W237" s="134">
        <v>143.4</v>
      </c>
      <c r="X237" s="134">
        <v>142.30000000000001</v>
      </c>
      <c r="Y237" s="134">
        <v>140.6</v>
      </c>
      <c r="Z237" s="134">
        <v>140.80000000000001</v>
      </c>
      <c r="AA237" s="134">
        <v>141.80000000000001</v>
      </c>
      <c r="AB237" s="134">
        <v>144</v>
      </c>
      <c r="AC237" s="134">
        <v>147.5</v>
      </c>
      <c r="AD237" s="134">
        <v>146.6</v>
      </c>
      <c r="AE237" s="134">
        <v>146</v>
      </c>
      <c r="AF237" s="134">
        <v>144.19999999999999</v>
      </c>
      <c r="AG237" s="134">
        <v>141.5</v>
      </c>
      <c r="AH237" s="134">
        <v>138.9</v>
      </c>
      <c r="AI237" s="134">
        <v>137.1</v>
      </c>
      <c r="AJ237" s="134">
        <v>137.19999999999999</v>
      </c>
      <c r="AK237" s="134">
        <v>138.4</v>
      </c>
      <c r="AL237" s="134">
        <v>139</v>
      </c>
      <c r="AM237" s="134">
        <v>138.69999999999999</v>
      </c>
      <c r="AN237" s="134">
        <v>140.80000000000001</v>
      </c>
      <c r="AO237" s="134">
        <v>143.5</v>
      </c>
      <c r="AP237" s="134">
        <v>144.80000000000001</v>
      </c>
      <c r="AQ237" s="134">
        <v>145</v>
      </c>
      <c r="AR237" s="134">
        <v>147.19999999999999</v>
      </c>
      <c r="AS237" s="134">
        <v>148.80000000000001</v>
      </c>
      <c r="AT237" s="134">
        <v>150.6</v>
      </c>
      <c r="AU237" s="134">
        <v>150.4</v>
      </c>
      <c r="AV237" s="134">
        <v>150.30000000000001</v>
      </c>
      <c r="AW237" s="134">
        <v>151.30000000000001</v>
      </c>
      <c r="AX237" s="134">
        <v>153.80000000000001</v>
      </c>
      <c r="AY237" s="134">
        <v>154.4</v>
      </c>
      <c r="AZ237" s="134">
        <v>155.4</v>
      </c>
      <c r="BA237" s="134">
        <v>155.9</v>
      </c>
      <c r="BB237" s="134">
        <v>158.9</v>
      </c>
      <c r="BC237" s="134">
        <v>161.30000000000001</v>
      </c>
      <c r="BD237" s="134">
        <v>161.80000000000001</v>
      </c>
      <c r="BE237" s="134">
        <v>160.9</v>
      </c>
      <c r="BF237" s="134">
        <v>159</v>
      </c>
      <c r="BG237" s="134">
        <v>158.6</v>
      </c>
      <c r="BH237" s="134">
        <v>157.9</v>
      </c>
      <c r="BI237" s="134">
        <v>157.30000000000001</v>
      </c>
      <c r="BJ237" s="134">
        <v>157.6</v>
      </c>
      <c r="BK237" s="134">
        <v>155.19999999999999</v>
      </c>
      <c r="BL237" s="134">
        <v>155.69999999999999</v>
      </c>
      <c r="BM237" s="134">
        <v>156.4</v>
      </c>
      <c r="BN237" s="134">
        <v>155.4</v>
      </c>
      <c r="BO237" s="134">
        <v>154.5</v>
      </c>
      <c r="BP237" s="134">
        <v>154.6</v>
      </c>
      <c r="BQ237" s="134">
        <v>154.9</v>
      </c>
      <c r="BR237" s="134">
        <v>154</v>
      </c>
      <c r="BS237" s="134">
        <v>152.9</v>
      </c>
      <c r="BT237" s="134">
        <v>151.19999999999999</v>
      </c>
      <c r="BU237" s="134">
        <v>150.6</v>
      </c>
      <c r="BV237" s="134">
        <v>154.30000000000001</v>
      </c>
      <c r="BW237" s="134">
        <v>154.4</v>
      </c>
      <c r="BX237" s="134">
        <v>154.69999999999999</v>
      </c>
      <c r="BY237" s="134">
        <v>154.80000000000001</v>
      </c>
      <c r="BZ237" s="134">
        <v>154.9</v>
      </c>
      <c r="CA237" s="134">
        <v>154.5</v>
      </c>
      <c r="CB237" s="134">
        <v>156.1</v>
      </c>
      <c r="CC237" s="134">
        <v>155.1</v>
      </c>
      <c r="CD237" s="134">
        <v>155.19999999999999</v>
      </c>
      <c r="CE237" s="134">
        <v>159.4</v>
      </c>
      <c r="CF237" s="134">
        <v>159.6</v>
      </c>
      <c r="CG237" s="134">
        <v>160.9</v>
      </c>
      <c r="CH237" s="134">
        <v>162.30000000000001</v>
      </c>
      <c r="CI237" s="134">
        <v>161.69999999999999</v>
      </c>
      <c r="CJ237" s="134">
        <v>165.7</v>
      </c>
      <c r="CK237" s="134">
        <v>169</v>
      </c>
      <c r="CL237" s="134">
        <v>171.9</v>
      </c>
      <c r="CM237" s="134">
        <v>175.5</v>
      </c>
      <c r="CN237" s="134">
        <v>176.8</v>
      </c>
      <c r="CO237" s="134">
        <v>178.2</v>
      </c>
      <c r="CP237" s="134">
        <v>178.5</v>
      </c>
      <c r="CQ237" s="134">
        <v>178</v>
      </c>
      <c r="CR237" s="134">
        <v>177.8</v>
      </c>
      <c r="CS237" s="134">
        <v>178.5</v>
      </c>
      <c r="CT237" s="134">
        <v>174.9</v>
      </c>
      <c r="CU237" s="134">
        <v>171.7</v>
      </c>
      <c r="CV237" s="134">
        <v>173.6</v>
      </c>
      <c r="CW237" s="134">
        <v>172.2</v>
      </c>
      <c r="CX237" s="134">
        <v>171.7</v>
      </c>
      <c r="CY237" s="134">
        <v>170.1</v>
      </c>
      <c r="CZ237" s="134">
        <v>170.1</v>
      </c>
      <c r="DA237" s="134">
        <v>169.1</v>
      </c>
      <c r="DB237" s="134">
        <v>169.1</v>
      </c>
      <c r="DC237" s="134">
        <v>170</v>
      </c>
      <c r="DD237" s="134">
        <v>171.7</v>
      </c>
      <c r="DE237" s="134">
        <v>173.2</v>
      </c>
      <c r="DF237" s="134">
        <v>174.2</v>
      </c>
      <c r="DG237" s="134">
        <v>178.3</v>
      </c>
      <c r="DH237" s="134">
        <v>185.4</v>
      </c>
      <c r="DI237" s="134">
        <v>190.7</v>
      </c>
      <c r="DJ237" s="134">
        <v>194.5</v>
      </c>
      <c r="DK237" s="134">
        <v>199.2</v>
      </c>
      <c r="DL237" s="134">
        <v>206</v>
      </c>
      <c r="DM237" s="134">
        <v>205.6</v>
      </c>
      <c r="DN237" s="134">
        <v>196.7</v>
      </c>
      <c r="DO237" s="134">
        <v>194.1</v>
      </c>
      <c r="DP237" s="134">
        <v>198.1</v>
      </c>
      <c r="DQ237" s="134">
        <v>197.1</v>
      </c>
      <c r="DR237" s="134">
        <v>200.5</v>
      </c>
      <c r="DS237" s="134">
        <v>205.6</v>
      </c>
      <c r="DT237" s="134">
        <v>210.9</v>
      </c>
      <c r="DU237" s="134">
        <v>208.4</v>
      </c>
      <c r="DV237" s="134">
        <v>208.4</v>
      </c>
      <c r="DW237" s="134">
        <v>210.6</v>
      </c>
      <c r="DX237" s="134">
        <v>214.4</v>
      </c>
      <c r="DY237" s="134">
        <v>212.5</v>
      </c>
      <c r="DZ237" s="134">
        <v>212.2</v>
      </c>
      <c r="EA237" s="135">
        <v>216.6</v>
      </c>
      <c r="EB237" s="136">
        <v>215.3</v>
      </c>
      <c r="EC237" s="136">
        <v>216.2</v>
      </c>
      <c r="ED237" s="134">
        <v>217.4</v>
      </c>
      <c r="EE237" s="134">
        <v>218.3</v>
      </c>
      <c r="EF237" s="137">
        <v>218.9</v>
      </c>
      <c r="EG237" s="137">
        <v>214.2</v>
      </c>
      <c r="EH237" s="137">
        <v>214.7</v>
      </c>
      <c r="EI237" s="137">
        <v>216</v>
      </c>
      <c r="EJ237" s="136">
        <v>218.5</v>
      </c>
      <c r="EK237" s="136">
        <v>218.8</v>
      </c>
      <c r="EL237" s="147">
        <v>218.6</v>
      </c>
      <c r="EM237" s="147">
        <v>219</v>
      </c>
      <c r="EN237" s="147">
        <v>219.5</v>
      </c>
    </row>
    <row r="238" spans="1:144" ht="15" x14ac:dyDescent="0.25">
      <c r="A238" s="132" t="s">
        <v>1905</v>
      </c>
      <c r="B238" s="132" t="s">
        <v>1906</v>
      </c>
      <c r="C238" s="133">
        <v>3.918E-2</v>
      </c>
      <c r="D238" s="134">
        <v>103.5</v>
      </c>
      <c r="E238" s="134">
        <v>108</v>
      </c>
      <c r="F238" s="134">
        <v>112.1</v>
      </c>
      <c r="G238" s="134">
        <v>118.9</v>
      </c>
      <c r="H238" s="134">
        <v>121.6</v>
      </c>
      <c r="I238" s="134">
        <v>125.6</v>
      </c>
      <c r="J238" s="134">
        <v>124.2</v>
      </c>
      <c r="K238" s="134">
        <v>125.1</v>
      </c>
      <c r="L238" s="134">
        <v>117.8</v>
      </c>
      <c r="M238" s="134">
        <v>117.6</v>
      </c>
      <c r="N238" s="134">
        <v>118.6</v>
      </c>
      <c r="O238" s="134">
        <v>122</v>
      </c>
      <c r="P238" s="134">
        <v>121.7</v>
      </c>
      <c r="Q238" s="134">
        <v>123.2</v>
      </c>
      <c r="R238" s="134">
        <v>128.9</v>
      </c>
      <c r="S238" s="134">
        <v>132.30000000000001</v>
      </c>
      <c r="T238" s="134">
        <v>137.6</v>
      </c>
      <c r="U238" s="134">
        <v>134.6</v>
      </c>
      <c r="V238" s="134">
        <v>137.80000000000001</v>
      </c>
      <c r="W238" s="134">
        <v>138</v>
      </c>
      <c r="X238" s="134">
        <v>123.8</v>
      </c>
      <c r="Y238" s="134">
        <v>116.5</v>
      </c>
      <c r="Z238" s="134">
        <v>120.7</v>
      </c>
      <c r="AA238" s="134">
        <v>124.3</v>
      </c>
      <c r="AB238" s="134">
        <v>123.2</v>
      </c>
      <c r="AC238" s="134">
        <v>126.8</v>
      </c>
      <c r="AD238" s="134">
        <v>128.1</v>
      </c>
      <c r="AE238" s="134">
        <v>126.9</v>
      </c>
      <c r="AF238" s="134">
        <v>125.6</v>
      </c>
      <c r="AG238" s="134">
        <v>127.3</v>
      </c>
      <c r="AH238" s="134">
        <v>124.2</v>
      </c>
      <c r="AI238" s="134">
        <v>119.5</v>
      </c>
      <c r="AJ238" s="134">
        <v>112</v>
      </c>
      <c r="AK238" s="134">
        <v>112.2</v>
      </c>
      <c r="AL238" s="134">
        <v>114.3</v>
      </c>
      <c r="AM238" s="134">
        <v>110.6</v>
      </c>
      <c r="AN238" s="134">
        <v>107.8</v>
      </c>
      <c r="AO238" s="134">
        <v>115.2</v>
      </c>
      <c r="AP238" s="134">
        <v>119.9</v>
      </c>
      <c r="AQ238" s="134">
        <v>124</v>
      </c>
      <c r="AR238" s="134">
        <v>130.69999999999999</v>
      </c>
      <c r="AS238" s="134">
        <v>127.7</v>
      </c>
      <c r="AT238" s="134">
        <v>131</v>
      </c>
      <c r="AU238" s="134">
        <v>126.1</v>
      </c>
      <c r="AV238" s="134">
        <v>124.8</v>
      </c>
      <c r="AW238" s="134">
        <v>125.5</v>
      </c>
      <c r="AX238" s="134">
        <v>124.7</v>
      </c>
      <c r="AY238" s="134">
        <v>123.7</v>
      </c>
      <c r="AZ238" s="134">
        <v>127.6</v>
      </c>
      <c r="BA238" s="134">
        <v>138.30000000000001</v>
      </c>
      <c r="BB238" s="134">
        <v>145.80000000000001</v>
      </c>
      <c r="BC238" s="134">
        <v>148.30000000000001</v>
      </c>
      <c r="BD238" s="134">
        <v>146.5</v>
      </c>
      <c r="BE238" s="134">
        <v>152.19999999999999</v>
      </c>
      <c r="BF238" s="134">
        <v>146.6</v>
      </c>
      <c r="BG238" s="134">
        <v>144</v>
      </c>
      <c r="BH238" s="134">
        <v>138.19999999999999</v>
      </c>
      <c r="BI238" s="134">
        <v>134.4</v>
      </c>
      <c r="BJ238" s="134">
        <v>137.5</v>
      </c>
      <c r="BK238" s="134">
        <v>137.80000000000001</v>
      </c>
      <c r="BL238" s="134">
        <v>138.5</v>
      </c>
      <c r="BM238" s="134">
        <v>134.80000000000001</v>
      </c>
      <c r="BN238" s="134">
        <v>133.6</v>
      </c>
      <c r="BO238" s="134">
        <v>135</v>
      </c>
      <c r="BP238" s="134">
        <v>138.30000000000001</v>
      </c>
      <c r="BQ238" s="134">
        <v>139.1</v>
      </c>
      <c r="BR238" s="134">
        <v>133.9</v>
      </c>
      <c r="BS238" s="134">
        <v>135.30000000000001</v>
      </c>
      <c r="BT238" s="134">
        <v>132.4</v>
      </c>
      <c r="BU238" s="134">
        <v>132.9</v>
      </c>
      <c r="BV238" s="134">
        <v>133</v>
      </c>
      <c r="BW238" s="134">
        <v>137.5</v>
      </c>
      <c r="BX238" s="134">
        <v>137.9</v>
      </c>
      <c r="BY238" s="134">
        <v>138</v>
      </c>
      <c r="BZ238" s="134">
        <v>140.9</v>
      </c>
      <c r="CA238" s="134">
        <v>146.30000000000001</v>
      </c>
      <c r="CB238" s="134">
        <v>153.5</v>
      </c>
      <c r="CC238" s="134">
        <v>152.30000000000001</v>
      </c>
      <c r="CD238" s="134">
        <v>151.6</v>
      </c>
      <c r="CE238" s="134">
        <v>151</v>
      </c>
      <c r="CF238" s="134">
        <v>140.69999999999999</v>
      </c>
      <c r="CG238" s="134">
        <v>138</v>
      </c>
      <c r="CH238" s="134">
        <v>142.9</v>
      </c>
      <c r="CI238" s="134">
        <v>147</v>
      </c>
      <c r="CJ238" s="134">
        <v>149.6</v>
      </c>
      <c r="CK238" s="134">
        <v>153.1</v>
      </c>
      <c r="CL238" s="134">
        <v>158.30000000000001</v>
      </c>
      <c r="CM238" s="134">
        <v>163.9</v>
      </c>
      <c r="CN238" s="134">
        <v>166.6</v>
      </c>
      <c r="CO238" s="134">
        <v>172.4</v>
      </c>
      <c r="CP238" s="134">
        <v>172.3</v>
      </c>
      <c r="CQ238" s="134">
        <v>177.6</v>
      </c>
      <c r="CR238" s="134">
        <v>170.2</v>
      </c>
      <c r="CS238" s="134">
        <v>165.2</v>
      </c>
      <c r="CT238" s="134">
        <v>153.9</v>
      </c>
      <c r="CU238" s="134">
        <v>139.30000000000001</v>
      </c>
      <c r="CV238" s="134">
        <v>138.5</v>
      </c>
      <c r="CW238" s="134">
        <v>138.4</v>
      </c>
      <c r="CX238" s="134">
        <v>151.69999999999999</v>
      </c>
      <c r="CY238" s="134">
        <v>155</v>
      </c>
      <c r="CZ238" s="134">
        <v>162</v>
      </c>
      <c r="DA238" s="134">
        <v>178.7</v>
      </c>
      <c r="DB238" s="134">
        <v>164</v>
      </c>
      <c r="DC238" s="134">
        <v>160.6</v>
      </c>
      <c r="DD238" s="134">
        <v>149</v>
      </c>
      <c r="DE238" s="134">
        <v>148.9</v>
      </c>
      <c r="DF238" s="134">
        <v>150.6</v>
      </c>
      <c r="DG238" s="134">
        <v>158.30000000000001</v>
      </c>
      <c r="DH238" s="134">
        <v>166.6</v>
      </c>
      <c r="DI238" s="134">
        <v>179.5</v>
      </c>
      <c r="DJ238" s="134">
        <v>173.4</v>
      </c>
      <c r="DK238" s="134">
        <v>178.3</v>
      </c>
      <c r="DL238" s="134">
        <v>191</v>
      </c>
      <c r="DM238" s="134">
        <v>176.7</v>
      </c>
      <c r="DN238" s="134">
        <v>179.7</v>
      </c>
      <c r="DO238" s="134">
        <v>176.7</v>
      </c>
      <c r="DP238" s="134">
        <v>169.5</v>
      </c>
      <c r="DQ238" s="134">
        <v>164</v>
      </c>
      <c r="DR238" s="134">
        <v>182.5</v>
      </c>
      <c r="DS238" s="134">
        <v>209.7</v>
      </c>
      <c r="DT238" s="134">
        <v>211.3</v>
      </c>
      <c r="DU238" s="134">
        <v>206.1</v>
      </c>
      <c r="DV238" s="134">
        <v>209.7</v>
      </c>
      <c r="DW238" s="134">
        <v>207.3</v>
      </c>
      <c r="DX238" s="134">
        <v>241.5</v>
      </c>
      <c r="DY238" s="134">
        <v>220.2</v>
      </c>
      <c r="DZ238" s="134">
        <v>231.9</v>
      </c>
      <c r="EA238" s="135">
        <v>240.8</v>
      </c>
      <c r="EB238" s="136">
        <v>214.2</v>
      </c>
      <c r="EC238" s="136">
        <v>204.7</v>
      </c>
      <c r="ED238" s="134">
        <v>199.7</v>
      </c>
      <c r="EE238" s="134">
        <v>194.9</v>
      </c>
      <c r="EF238" s="137">
        <v>191.4</v>
      </c>
      <c r="EG238" s="137">
        <v>189.1</v>
      </c>
      <c r="EH238" s="137">
        <v>200.5</v>
      </c>
      <c r="EI238" s="137">
        <v>213.3</v>
      </c>
      <c r="EJ238" s="136">
        <v>222.6</v>
      </c>
      <c r="EK238" s="136">
        <v>208.7</v>
      </c>
      <c r="EL238" s="147">
        <v>200.4</v>
      </c>
      <c r="EM238" s="147">
        <v>199.3</v>
      </c>
      <c r="EN238" s="147">
        <v>183.9</v>
      </c>
    </row>
    <row r="239" spans="1:144" ht="15" x14ac:dyDescent="0.25">
      <c r="A239" s="132" t="s">
        <v>1907</v>
      </c>
      <c r="B239" s="132" t="s">
        <v>1908</v>
      </c>
      <c r="C239" s="133">
        <v>1.0120000000000001E-2</v>
      </c>
      <c r="D239" s="134">
        <v>115.9</v>
      </c>
      <c r="E239" s="134">
        <v>120</v>
      </c>
      <c r="F239" s="134">
        <v>126.6</v>
      </c>
      <c r="G239" s="134">
        <v>134.19999999999999</v>
      </c>
      <c r="H239" s="134">
        <v>140.80000000000001</v>
      </c>
      <c r="I239" s="134">
        <v>148.19999999999999</v>
      </c>
      <c r="J239" s="134">
        <v>138.69999999999999</v>
      </c>
      <c r="K239" s="134">
        <v>136.1</v>
      </c>
      <c r="L239" s="134">
        <v>129.30000000000001</v>
      </c>
      <c r="M239" s="134">
        <v>129.5</v>
      </c>
      <c r="N239" s="134">
        <v>129.30000000000001</v>
      </c>
      <c r="O239" s="134">
        <v>136</v>
      </c>
      <c r="P239" s="134">
        <v>141.9</v>
      </c>
      <c r="Q239" s="134">
        <v>154.69999999999999</v>
      </c>
      <c r="R239" s="134">
        <v>155.6</v>
      </c>
      <c r="S239" s="134">
        <v>151.80000000000001</v>
      </c>
      <c r="T239" s="134">
        <v>150.69999999999999</v>
      </c>
      <c r="U239" s="134">
        <v>152</v>
      </c>
      <c r="V239" s="134">
        <v>150.69999999999999</v>
      </c>
      <c r="W239" s="134">
        <v>151.4</v>
      </c>
      <c r="X239" s="134">
        <v>151.30000000000001</v>
      </c>
      <c r="Y239" s="134">
        <v>151.9</v>
      </c>
      <c r="Z239" s="134">
        <v>151.9</v>
      </c>
      <c r="AA239" s="134">
        <v>156</v>
      </c>
      <c r="AB239" s="134">
        <v>164.2</v>
      </c>
      <c r="AC239" s="134">
        <v>167.8</v>
      </c>
      <c r="AD239" s="134">
        <v>167.3</v>
      </c>
      <c r="AE239" s="134">
        <v>166.8</v>
      </c>
      <c r="AF239" s="134">
        <v>167.2</v>
      </c>
      <c r="AG239" s="134">
        <v>162.1</v>
      </c>
      <c r="AH239" s="134">
        <v>153.4</v>
      </c>
      <c r="AI239" s="134">
        <v>152.69999999999999</v>
      </c>
      <c r="AJ239" s="134">
        <v>152.19999999999999</v>
      </c>
      <c r="AK239" s="134">
        <v>153.30000000000001</v>
      </c>
      <c r="AL239" s="134">
        <v>153.30000000000001</v>
      </c>
      <c r="AM239" s="134">
        <v>151.30000000000001</v>
      </c>
      <c r="AN239" s="134">
        <v>156.6</v>
      </c>
      <c r="AO239" s="134">
        <v>162.1</v>
      </c>
      <c r="AP239" s="134">
        <v>158</v>
      </c>
      <c r="AQ239" s="134">
        <v>153.9</v>
      </c>
      <c r="AR239" s="134">
        <v>152.5</v>
      </c>
      <c r="AS239" s="134">
        <v>154.1</v>
      </c>
      <c r="AT239" s="134">
        <v>157.30000000000001</v>
      </c>
      <c r="AU239" s="134">
        <v>157.19999999999999</v>
      </c>
      <c r="AV239" s="134">
        <v>156.30000000000001</v>
      </c>
      <c r="AW239" s="134">
        <v>156</v>
      </c>
      <c r="AX239" s="134">
        <v>157.30000000000001</v>
      </c>
      <c r="AY239" s="134">
        <v>154.80000000000001</v>
      </c>
      <c r="AZ239" s="134">
        <v>161.9</v>
      </c>
      <c r="BA239" s="134">
        <v>160.6</v>
      </c>
      <c r="BB239" s="134">
        <v>161.9</v>
      </c>
      <c r="BC239" s="134">
        <v>159.69999999999999</v>
      </c>
      <c r="BD239" s="134">
        <v>158</v>
      </c>
      <c r="BE239" s="134">
        <v>153.6</v>
      </c>
      <c r="BF239" s="134">
        <v>148.1</v>
      </c>
      <c r="BG239" s="134">
        <v>146.30000000000001</v>
      </c>
      <c r="BH239" s="134">
        <v>143.19999999999999</v>
      </c>
      <c r="BI239" s="134">
        <v>141.80000000000001</v>
      </c>
      <c r="BJ239" s="134">
        <v>142.1</v>
      </c>
      <c r="BK239" s="134">
        <v>143.30000000000001</v>
      </c>
      <c r="BL239" s="134">
        <v>144.69999999999999</v>
      </c>
      <c r="BM239" s="134">
        <v>143.69999999999999</v>
      </c>
      <c r="BN239" s="134">
        <v>141</v>
      </c>
      <c r="BO239" s="134">
        <v>138.5</v>
      </c>
      <c r="BP239" s="134">
        <v>139.1</v>
      </c>
      <c r="BQ239" s="134">
        <v>137.69999999999999</v>
      </c>
      <c r="BR239" s="134">
        <v>134.4</v>
      </c>
      <c r="BS239" s="134">
        <v>135.5</v>
      </c>
      <c r="BT239" s="134">
        <v>138.30000000000001</v>
      </c>
      <c r="BU239" s="134">
        <v>138</v>
      </c>
      <c r="BV239" s="134">
        <v>141.19999999999999</v>
      </c>
      <c r="BW239" s="134">
        <v>142.1</v>
      </c>
      <c r="BX239" s="134">
        <v>141.30000000000001</v>
      </c>
      <c r="BY239" s="134">
        <v>150.4</v>
      </c>
      <c r="BZ239" s="134">
        <v>149</v>
      </c>
      <c r="CA239" s="134">
        <v>144</v>
      </c>
      <c r="CB239" s="134">
        <v>141.9</v>
      </c>
      <c r="CC239" s="134">
        <v>140.4</v>
      </c>
      <c r="CD239" s="134">
        <v>138.80000000000001</v>
      </c>
      <c r="CE239" s="134">
        <v>140.19999999999999</v>
      </c>
      <c r="CF239" s="134">
        <v>140.1</v>
      </c>
      <c r="CG239" s="134">
        <v>139.80000000000001</v>
      </c>
      <c r="CH239" s="134">
        <v>142.5</v>
      </c>
      <c r="CI239" s="134">
        <v>143.80000000000001</v>
      </c>
      <c r="CJ239" s="134">
        <v>143.19999999999999</v>
      </c>
      <c r="CK239" s="134">
        <v>141.80000000000001</v>
      </c>
      <c r="CL239" s="134">
        <v>142.1</v>
      </c>
      <c r="CM239" s="134">
        <v>141.80000000000001</v>
      </c>
      <c r="CN239" s="134">
        <v>141.9</v>
      </c>
      <c r="CO239" s="134">
        <v>142.80000000000001</v>
      </c>
      <c r="CP239" s="134">
        <v>145.4</v>
      </c>
      <c r="CQ239" s="134">
        <v>144.80000000000001</v>
      </c>
      <c r="CR239" s="134">
        <v>145.19999999999999</v>
      </c>
      <c r="CS239" s="134">
        <v>150.1</v>
      </c>
      <c r="CT239" s="134">
        <v>147.80000000000001</v>
      </c>
      <c r="CU239" s="134">
        <v>147.19999999999999</v>
      </c>
      <c r="CV239" s="134">
        <v>145.69999999999999</v>
      </c>
      <c r="CW239" s="134">
        <v>144.5</v>
      </c>
      <c r="CX239" s="134">
        <v>144.19999999999999</v>
      </c>
      <c r="CY239" s="134">
        <v>146.4</v>
      </c>
      <c r="CZ239" s="134">
        <v>146.4</v>
      </c>
      <c r="DA239" s="134">
        <v>147</v>
      </c>
      <c r="DB239" s="134">
        <v>149.1</v>
      </c>
      <c r="DC239" s="134">
        <v>152.4</v>
      </c>
      <c r="DD239" s="134">
        <v>155.4</v>
      </c>
      <c r="DE239" s="134">
        <v>157.5</v>
      </c>
      <c r="DF239" s="134">
        <v>159.5</v>
      </c>
      <c r="DG239" s="134">
        <v>160.30000000000001</v>
      </c>
      <c r="DH239" s="134">
        <v>175.9</v>
      </c>
      <c r="DI239" s="134">
        <v>192.7</v>
      </c>
      <c r="DJ239" s="134">
        <v>192.7</v>
      </c>
      <c r="DK239" s="134">
        <v>199.1</v>
      </c>
      <c r="DL239" s="134">
        <v>212.8</v>
      </c>
      <c r="DM239" s="134">
        <v>213.3</v>
      </c>
      <c r="DN239" s="134">
        <v>199.2</v>
      </c>
      <c r="DO239" s="134">
        <v>194.7</v>
      </c>
      <c r="DP239" s="134">
        <v>197.8</v>
      </c>
      <c r="DQ239" s="134">
        <v>197.1</v>
      </c>
      <c r="DR239" s="134">
        <v>197.6</v>
      </c>
      <c r="DS239" s="134">
        <v>200.1</v>
      </c>
      <c r="DT239" s="134">
        <v>203.2</v>
      </c>
      <c r="DU239" s="134">
        <v>199.4</v>
      </c>
      <c r="DV239" s="134">
        <v>196.2</v>
      </c>
      <c r="DW239" s="134">
        <v>193.7</v>
      </c>
      <c r="DX239" s="134">
        <v>192</v>
      </c>
      <c r="DY239" s="134">
        <v>182.9</v>
      </c>
      <c r="DZ239" s="134">
        <v>175.3</v>
      </c>
      <c r="EA239" s="135">
        <v>175.3</v>
      </c>
      <c r="EB239" s="136">
        <v>182.3</v>
      </c>
      <c r="EC239" s="136">
        <v>177.7</v>
      </c>
      <c r="ED239" s="134">
        <v>179.6</v>
      </c>
      <c r="EE239" s="134">
        <v>178.7</v>
      </c>
      <c r="EF239" s="137">
        <v>179.2</v>
      </c>
      <c r="EG239" s="137">
        <v>179.9</v>
      </c>
      <c r="EH239" s="137">
        <v>177.4</v>
      </c>
      <c r="EI239" s="137">
        <v>176.7</v>
      </c>
      <c r="EJ239" s="136">
        <v>176</v>
      </c>
      <c r="EK239" s="136">
        <v>177.2</v>
      </c>
      <c r="EL239" s="147">
        <v>175.3</v>
      </c>
      <c r="EM239" s="147">
        <v>176.6</v>
      </c>
      <c r="EN239" s="147">
        <v>176.1</v>
      </c>
    </row>
    <row r="240" spans="1:144" ht="15" x14ac:dyDescent="0.25">
      <c r="A240" s="132" t="s">
        <v>1909</v>
      </c>
      <c r="B240" s="132" t="s">
        <v>1910</v>
      </c>
      <c r="C240" s="133">
        <v>6.1150000000000003E-2</v>
      </c>
      <c r="D240" s="134">
        <v>104.3</v>
      </c>
      <c r="E240" s="134">
        <v>104.3</v>
      </c>
      <c r="F240" s="134">
        <v>105.8</v>
      </c>
      <c r="G240" s="134">
        <v>115.5</v>
      </c>
      <c r="H240" s="134">
        <v>125.3</v>
      </c>
      <c r="I240" s="134">
        <v>127.5</v>
      </c>
      <c r="J240" s="134">
        <v>125</v>
      </c>
      <c r="K240" s="134">
        <v>123.1</v>
      </c>
      <c r="L240" s="134">
        <v>113.6</v>
      </c>
      <c r="M240" s="134">
        <v>109.2</v>
      </c>
      <c r="N240" s="134">
        <v>108.9</v>
      </c>
      <c r="O240" s="134">
        <v>114.7</v>
      </c>
      <c r="P240" s="134">
        <v>124.2</v>
      </c>
      <c r="Q240" s="134">
        <v>127.7</v>
      </c>
      <c r="R240" s="134">
        <v>130.6</v>
      </c>
      <c r="S240" s="134">
        <v>130.9</v>
      </c>
      <c r="T240" s="134">
        <v>134.5</v>
      </c>
      <c r="U240" s="134">
        <v>136.6</v>
      </c>
      <c r="V240" s="134">
        <v>136.30000000000001</v>
      </c>
      <c r="W240" s="134">
        <v>123.4</v>
      </c>
      <c r="X240" s="134">
        <v>116</v>
      </c>
      <c r="Y240" s="134">
        <v>120.2</v>
      </c>
      <c r="Z240" s="134">
        <v>122.8</v>
      </c>
      <c r="AA240" s="134">
        <v>123.2</v>
      </c>
      <c r="AB240" s="134">
        <v>127.8</v>
      </c>
      <c r="AC240" s="134">
        <v>133.30000000000001</v>
      </c>
      <c r="AD240" s="134">
        <v>134.5</v>
      </c>
      <c r="AE240" s="134">
        <v>141</v>
      </c>
      <c r="AF240" s="134">
        <v>141.9</v>
      </c>
      <c r="AG240" s="134">
        <v>138</v>
      </c>
      <c r="AH240" s="134">
        <v>128.4</v>
      </c>
      <c r="AI240" s="134">
        <v>120</v>
      </c>
      <c r="AJ240" s="134">
        <v>117.5</v>
      </c>
      <c r="AK240" s="134">
        <v>119.5</v>
      </c>
      <c r="AL240" s="134">
        <v>120.1</v>
      </c>
      <c r="AM240" s="134">
        <v>125.8</v>
      </c>
      <c r="AN240" s="134">
        <v>136.6</v>
      </c>
      <c r="AO240" s="134">
        <v>142.69999999999999</v>
      </c>
      <c r="AP240" s="134">
        <v>144.6</v>
      </c>
      <c r="AQ240" s="134">
        <v>146.30000000000001</v>
      </c>
      <c r="AR240" s="134">
        <v>148.9</v>
      </c>
      <c r="AS240" s="134">
        <v>150.30000000000001</v>
      </c>
      <c r="AT240" s="134">
        <v>151.9</v>
      </c>
      <c r="AU240" s="134">
        <v>141.69999999999999</v>
      </c>
      <c r="AV240" s="134">
        <v>145.1</v>
      </c>
      <c r="AW240" s="134">
        <v>154.9</v>
      </c>
      <c r="AX240" s="134">
        <v>157.19999999999999</v>
      </c>
      <c r="AY240" s="134">
        <v>161.69999999999999</v>
      </c>
      <c r="AZ240" s="134">
        <v>171.4</v>
      </c>
      <c r="BA240" s="134">
        <v>172</v>
      </c>
      <c r="BB240" s="134">
        <v>173.8</v>
      </c>
      <c r="BC240" s="134">
        <v>176.9</v>
      </c>
      <c r="BD240" s="134">
        <v>178.8</v>
      </c>
      <c r="BE240" s="134">
        <v>178.3</v>
      </c>
      <c r="BF240" s="134">
        <v>173.1</v>
      </c>
      <c r="BG240" s="134">
        <v>158.9</v>
      </c>
      <c r="BH240" s="134">
        <v>157.1</v>
      </c>
      <c r="BI240" s="134">
        <v>159.5</v>
      </c>
      <c r="BJ240" s="134">
        <v>162.19999999999999</v>
      </c>
      <c r="BK240" s="134">
        <v>162.6</v>
      </c>
      <c r="BL240" s="134">
        <v>160.80000000000001</v>
      </c>
      <c r="BM240" s="134">
        <v>157.69999999999999</v>
      </c>
      <c r="BN240" s="134">
        <v>153.9</v>
      </c>
      <c r="BO240" s="134">
        <v>151.30000000000001</v>
      </c>
      <c r="BP240" s="134">
        <v>147.5</v>
      </c>
      <c r="BQ240" s="134">
        <v>144.9</v>
      </c>
      <c r="BR240" s="134">
        <v>138.80000000000001</v>
      </c>
      <c r="BS240" s="134">
        <v>135.19999999999999</v>
      </c>
      <c r="BT240" s="134">
        <v>140</v>
      </c>
      <c r="BU240" s="134">
        <v>141.69999999999999</v>
      </c>
      <c r="BV240" s="134">
        <v>140.19999999999999</v>
      </c>
      <c r="BW240" s="134">
        <v>137.9</v>
      </c>
      <c r="BX240" s="134">
        <v>134.9</v>
      </c>
      <c r="BY240" s="134">
        <v>133.80000000000001</v>
      </c>
      <c r="BZ240" s="134">
        <v>139.5</v>
      </c>
      <c r="CA240" s="134">
        <v>147.5</v>
      </c>
      <c r="CB240" s="134">
        <v>155</v>
      </c>
      <c r="CC240" s="134">
        <v>161.4</v>
      </c>
      <c r="CD240" s="134">
        <v>163.69999999999999</v>
      </c>
      <c r="CE240" s="134">
        <v>157.30000000000001</v>
      </c>
      <c r="CF240" s="134">
        <v>154.1</v>
      </c>
      <c r="CG240" s="134">
        <v>151.5</v>
      </c>
      <c r="CH240" s="134">
        <v>153</v>
      </c>
      <c r="CI240" s="134">
        <v>158</v>
      </c>
      <c r="CJ240" s="134">
        <v>166.5</v>
      </c>
      <c r="CK240" s="134">
        <v>173.9</v>
      </c>
      <c r="CL240" s="134">
        <v>177.3</v>
      </c>
      <c r="CM240" s="134">
        <v>179.1</v>
      </c>
      <c r="CN240" s="134">
        <v>183.5</v>
      </c>
      <c r="CO240" s="134">
        <v>187.5</v>
      </c>
      <c r="CP240" s="134">
        <v>185</v>
      </c>
      <c r="CQ240" s="134">
        <v>168.4</v>
      </c>
      <c r="CR240" s="134">
        <v>159.30000000000001</v>
      </c>
      <c r="CS240" s="134">
        <v>156.69999999999999</v>
      </c>
      <c r="CT240" s="134">
        <v>151.19999999999999</v>
      </c>
      <c r="CU240" s="134">
        <v>146.4</v>
      </c>
      <c r="CV240" s="134">
        <v>151.80000000000001</v>
      </c>
      <c r="CW240" s="134">
        <v>155.1</v>
      </c>
      <c r="CX240" s="134">
        <v>160.1</v>
      </c>
      <c r="CY240" s="134">
        <v>160.1</v>
      </c>
      <c r="CZ240" s="134">
        <v>158.80000000000001</v>
      </c>
      <c r="DA240" s="134">
        <v>159.19999999999999</v>
      </c>
      <c r="DB240" s="134">
        <v>158.19999999999999</v>
      </c>
      <c r="DC240" s="134">
        <v>159</v>
      </c>
      <c r="DD240" s="134">
        <v>159.1</v>
      </c>
      <c r="DE240" s="134">
        <v>159.5</v>
      </c>
      <c r="DF240" s="134">
        <v>170.3</v>
      </c>
      <c r="DG240" s="134">
        <v>178.5</v>
      </c>
      <c r="DH240" s="134">
        <v>186.1</v>
      </c>
      <c r="DI240" s="134">
        <v>193.2</v>
      </c>
      <c r="DJ240" s="134">
        <v>203.8</v>
      </c>
      <c r="DK240" s="134">
        <v>206</v>
      </c>
      <c r="DL240" s="134">
        <v>208.9</v>
      </c>
      <c r="DM240" s="134">
        <v>210.9</v>
      </c>
      <c r="DN240" s="134">
        <v>197.8</v>
      </c>
      <c r="DO240" s="134">
        <v>184</v>
      </c>
      <c r="DP240" s="134">
        <v>192.1</v>
      </c>
      <c r="DQ240" s="134">
        <v>204.5</v>
      </c>
      <c r="DR240" s="134">
        <v>207.6</v>
      </c>
      <c r="DS240" s="134">
        <v>209.2</v>
      </c>
      <c r="DT240" s="134">
        <v>213.1</v>
      </c>
      <c r="DU240" s="134">
        <v>205.2</v>
      </c>
      <c r="DV240" s="134">
        <v>203.2</v>
      </c>
      <c r="DW240" s="134">
        <v>198.6</v>
      </c>
      <c r="DX240" s="134">
        <v>197.7</v>
      </c>
      <c r="DY240" s="134">
        <v>193.3</v>
      </c>
      <c r="DZ240" s="134">
        <v>190.8</v>
      </c>
      <c r="EA240" s="135">
        <v>195.9</v>
      </c>
      <c r="EB240" s="136">
        <v>193.3</v>
      </c>
      <c r="EC240" s="136">
        <v>198.5</v>
      </c>
      <c r="ED240" s="134">
        <v>193.2</v>
      </c>
      <c r="EE240" s="134">
        <v>187.5</v>
      </c>
      <c r="EF240" s="137">
        <v>190.3</v>
      </c>
      <c r="EG240" s="137">
        <v>187.7</v>
      </c>
      <c r="EH240" s="137">
        <v>184.6</v>
      </c>
      <c r="EI240" s="137">
        <v>182.9</v>
      </c>
      <c r="EJ240" s="136">
        <v>182.3</v>
      </c>
      <c r="EK240" s="136">
        <v>185</v>
      </c>
      <c r="EL240" s="147">
        <v>189.7</v>
      </c>
      <c r="EM240" s="147">
        <v>192</v>
      </c>
      <c r="EN240" s="147">
        <v>189.7</v>
      </c>
    </row>
    <row r="241" spans="1:144" ht="15" x14ac:dyDescent="0.25">
      <c r="A241" s="132" t="s">
        <v>1911</v>
      </c>
      <c r="B241" s="132" t="s">
        <v>1912</v>
      </c>
      <c r="C241" s="133">
        <v>3.5119999999999998E-2</v>
      </c>
      <c r="D241" s="134">
        <v>130</v>
      </c>
      <c r="E241" s="134">
        <v>143.5</v>
      </c>
      <c r="F241" s="134">
        <v>145.1</v>
      </c>
      <c r="G241" s="134">
        <v>159.1</v>
      </c>
      <c r="H241" s="134">
        <v>174.5</v>
      </c>
      <c r="I241" s="134">
        <v>176.2</v>
      </c>
      <c r="J241" s="134">
        <v>181.2</v>
      </c>
      <c r="K241" s="134">
        <v>185.1</v>
      </c>
      <c r="L241" s="134">
        <v>178.3</v>
      </c>
      <c r="M241" s="134">
        <v>165.3</v>
      </c>
      <c r="N241" s="134">
        <v>152.19999999999999</v>
      </c>
      <c r="O241" s="134">
        <v>148.30000000000001</v>
      </c>
      <c r="P241" s="134">
        <v>149.9</v>
      </c>
      <c r="Q241" s="134">
        <v>147.9</v>
      </c>
      <c r="R241" s="134">
        <v>146.5</v>
      </c>
      <c r="S241" s="134">
        <v>144.4</v>
      </c>
      <c r="T241" s="134">
        <v>143.19999999999999</v>
      </c>
      <c r="U241" s="134">
        <v>146</v>
      </c>
      <c r="V241" s="134">
        <v>150.80000000000001</v>
      </c>
      <c r="W241" s="134">
        <v>153.30000000000001</v>
      </c>
      <c r="X241" s="134">
        <v>152.80000000000001</v>
      </c>
      <c r="Y241" s="134">
        <v>149.1</v>
      </c>
      <c r="Z241" s="134">
        <v>148.1</v>
      </c>
      <c r="AA241" s="134">
        <v>152.5</v>
      </c>
      <c r="AB241" s="134">
        <v>153.5</v>
      </c>
      <c r="AC241" s="134">
        <v>155.6</v>
      </c>
      <c r="AD241" s="134">
        <v>151.9</v>
      </c>
      <c r="AE241" s="134">
        <v>148.69999999999999</v>
      </c>
      <c r="AF241" s="134">
        <v>146.19999999999999</v>
      </c>
      <c r="AG241" s="134">
        <v>148.6</v>
      </c>
      <c r="AH241" s="134">
        <v>149</v>
      </c>
      <c r="AI241" s="134">
        <v>155.80000000000001</v>
      </c>
      <c r="AJ241" s="134">
        <v>168.9</v>
      </c>
      <c r="AK241" s="134">
        <v>166.4</v>
      </c>
      <c r="AL241" s="134">
        <v>162</v>
      </c>
      <c r="AM241" s="134">
        <v>164.9</v>
      </c>
      <c r="AN241" s="134">
        <v>175</v>
      </c>
      <c r="AO241" s="134">
        <v>183.8</v>
      </c>
      <c r="AP241" s="134">
        <v>181.7</v>
      </c>
      <c r="AQ241" s="134">
        <v>181</v>
      </c>
      <c r="AR241" s="134">
        <v>222.6</v>
      </c>
      <c r="AS241" s="134">
        <v>232</v>
      </c>
      <c r="AT241" s="134">
        <v>240.6</v>
      </c>
      <c r="AU241" s="134">
        <v>243.6</v>
      </c>
      <c r="AV241" s="134">
        <v>252.1</v>
      </c>
      <c r="AW241" s="134">
        <v>245.7</v>
      </c>
      <c r="AX241" s="134">
        <v>237.2</v>
      </c>
      <c r="AY241" s="134">
        <v>231.4</v>
      </c>
      <c r="AZ241" s="134">
        <v>232.9</v>
      </c>
      <c r="BA241" s="134">
        <v>236.2</v>
      </c>
      <c r="BB241" s="134">
        <v>240.8</v>
      </c>
      <c r="BC241" s="134">
        <v>244.9</v>
      </c>
      <c r="BD241" s="134">
        <v>246.3</v>
      </c>
      <c r="BE241" s="134">
        <v>244.5</v>
      </c>
      <c r="BF241" s="134">
        <v>244.2</v>
      </c>
      <c r="BG241" s="134">
        <v>247.2</v>
      </c>
      <c r="BH241" s="134">
        <v>239</v>
      </c>
      <c r="BI241" s="134">
        <v>226.7</v>
      </c>
      <c r="BJ241" s="134">
        <v>199.8</v>
      </c>
      <c r="BK241" s="134">
        <v>195.8</v>
      </c>
      <c r="BL241" s="134">
        <v>196.8</v>
      </c>
      <c r="BM241" s="134">
        <v>193.9</v>
      </c>
      <c r="BN241" s="134">
        <v>188.2</v>
      </c>
      <c r="BO241" s="134">
        <v>175.5</v>
      </c>
      <c r="BP241" s="134">
        <v>172.1</v>
      </c>
      <c r="BQ241" s="134">
        <v>170.6</v>
      </c>
      <c r="BR241" s="134">
        <v>173</v>
      </c>
      <c r="BS241" s="134">
        <v>180.4</v>
      </c>
      <c r="BT241" s="134">
        <v>181.6</v>
      </c>
      <c r="BU241" s="134">
        <v>180.4</v>
      </c>
      <c r="BV241" s="134">
        <v>187.9</v>
      </c>
      <c r="BW241" s="134">
        <v>190.4</v>
      </c>
      <c r="BX241" s="134">
        <v>186.7</v>
      </c>
      <c r="BY241" s="134">
        <v>186</v>
      </c>
      <c r="BZ241" s="134">
        <v>184.2</v>
      </c>
      <c r="CA241" s="134">
        <v>181.8</v>
      </c>
      <c r="CB241" s="134">
        <v>184.7</v>
      </c>
      <c r="CC241" s="134">
        <v>186.7</v>
      </c>
      <c r="CD241" s="134">
        <v>191.7</v>
      </c>
      <c r="CE241" s="134">
        <v>192</v>
      </c>
      <c r="CF241" s="134">
        <v>191.9</v>
      </c>
      <c r="CG241" s="134">
        <v>190.2</v>
      </c>
      <c r="CH241" s="134">
        <v>187.6</v>
      </c>
      <c r="CI241" s="134">
        <v>187.6</v>
      </c>
      <c r="CJ241" s="134">
        <v>184.4</v>
      </c>
      <c r="CK241" s="134">
        <v>186.4</v>
      </c>
      <c r="CL241" s="134">
        <v>188.6</v>
      </c>
      <c r="CM241" s="134">
        <v>189</v>
      </c>
      <c r="CN241" s="134">
        <v>190.4</v>
      </c>
      <c r="CO241" s="134">
        <v>195.4</v>
      </c>
      <c r="CP241" s="134">
        <v>200.1</v>
      </c>
      <c r="CQ241" s="134">
        <v>206.7</v>
      </c>
      <c r="CR241" s="134">
        <v>206.4</v>
      </c>
      <c r="CS241" s="134">
        <v>203.2</v>
      </c>
      <c r="CT241" s="134">
        <v>197.7</v>
      </c>
      <c r="CU241" s="134">
        <v>200.6</v>
      </c>
      <c r="CV241" s="134">
        <v>183.1</v>
      </c>
      <c r="CW241" s="134">
        <v>181.8</v>
      </c>
      <c r="CX241" s="134">
        <v>181.2</v>
      </c>
      <c r="CY241" s="134">
        <v>183.9</v>
      </c>
      <c r="CZ241" s="134">
        <v>189.5</v>
      </c>
      <c r="DA241" s="134">
        <v>196.6</v>
      </c>
      <c r="DB241" s="134">
        <v>208.1</v>
      </c>
      <c r="DC241" s="134">
        <v>220.8</v>
      </c>
      <c r="DD241" s="134">
        <v>221</v>
      </c>
      <c r="DE241" s="134">
        <v>222.4</v>
      </c>
      <c r="DF241" s="134">
        <v>224.1</v>
      </c>
      <c r="DG241" s="134">
        <v>217.8</v>
      </c>
      <c r="DH241" s="134">
        <v>233.7</v>
      </c>
      <c r="DI241" s="134">
        <v>238.7</v>
      </c>
      <c r="DJ241" s="134">
        <v>234.8</v>
      </c>
      <c r="DK241" s="134">
        <v>239.9</v>
      </c>
      <c r="DL241" s="134">
        <v>246.9</v>
      </c>
      <c r="DM241" s="134">
        <v>251.5</v>
      </c>
      <c r="DN241" s="134">
        <v>256.8</v>
      </c>
      <c r="DO241" s="134">
        <v>261.10000000000002</v>
      </c>
      <c r="DP241" s="134">
        <v>255.1</v>
      </c>
      <c r="DQ241" s="134">
        <v>246.9</v>
      </c>
      <c r="DR241" s="134">
        <v>245.3</v>
      </c>
      <c r="DS241" s="134">
        <v>241.9</v>
      </c>
      <c r="DT241" s="134">
        <v>239.1</v>
      </c>
      <c r="DU241" s="134">
        <v>204.6</v>
      </c>
      <c r="DV241" s="134">
        <v>227.8</v>
      </c>
      <c r="DW241" s="134">
        <v>198.8</v>
      </c>
      <c r="DX241" s="134">
        <v>201</v>
      </c>
      <c r="DY241" s="134">
        <v>193.6</v>
      </c>
      <c r="DZ241" s="134">
        <v>193.6</v>
      </c>
      <c r="EA241" s="135">
        <v>195.6</v>
      </c>
      <c r="EB241" s="136">
        <v>199</v>
      </c>
      <c r="EC241" s="136">
        <v>196.8</v>
      </c>
      <c r="ED241" s="134">
        <v>192.9</v>
      </c>
      <c r="EE241" s="134">
        <v>193.5</v>
      </c>
      <c r="EF241" s="137">
        <v>197.6</v>
      </c>
      <c r="EG241" s="137">
        <v>197.6</v>
      </c>
      <c r="EH241" s="137">
        <v>200.7</v>
      </c>
      <c r="EI241" s="137">
        <v>205</v>
      </c>
      <c r="EJ241" s="136">
        <v>211.2</v>
      </c>
      <c r="EK241" s="136">
        <v>221</v>
      </c>
      <c r="EL241" s="147">
        <v>230.6</v>
      </c>
      <c r="EM241" s="147">
        <v>233.5</v>
      </c>
      <c r="EN241" s="147">
        <v>232.7</v>
      </c>
    </row>
    <row r="242" spans="1:144" ht="15" x14ac:dyDescent="0.25">
      <c r="A242" s="132" t="s">
        <v>1913</v>
      </c>
      <c r="B242" s="132" t="s">
        <v>1914</v>
      </c>
      <c r="C242" s="133">
        <v>0.90907000000000004</v>
      </c>
      <c r="D242" s="134">
        <v>101.9</v>
      </c>
      <c r="E242" s="134">
        <v>102</v>
      </c>
      <c r="F242" s="134">
        <v>102</v>
      </c>
      <c r="G242" s="134">
        <v>103.1</v>
      </c>
      <c r="H242" s="134">
        <v>103.7</v>
      </c>
      <c r="I242" s="134">
        <v>104.7</v>
      </c>
      <c r="J242" s="134">
        <v>105.3</v>
      </c>
      <c r="K242" s="134">
        <v>105.2</v>
      </c>
      <c r="L242" s="134">
        <v>106.2</v>
      </c>
      <c r="M242" s="134">
        <v>106.5</v>
      </c>
      <c r="N242" s="134">
        <v>106.6</v>
      </c>
      <c r="O242" s="134">
        <v>107.1</v>
      </c>
      <c r="P242" s="134">
        <v>109</v>
      </c>
      <c r="Q242" s="134">
        <v>108.7</v>
      </c>
      <c r="R242" s="134">
        <v>109.2</v>
      </c>
      <c r="S242" s="134">
        <v>108.7</v>
      </c>
      <c r="T242" s="134">
        <v>109.1</v>
      </c>
      <c r="U242" s="134">
        <v>109.2</v>
      </c>
      <c r="V242" s="134">
        <v>109.3</v>
      </c>
      <c r="W242" s="134">
        <v>110.3</v>
      </c>
      <c r="X242" s="134">
        <v>112</v>
      </c>
      <c r="Y242" s="134">
        <v>111.8</v>
      </c>
      <c r="Z242" s="134">
        <v>111.8</v>
      </c>
      <c r="AA242" s="134">
        <v>112.3</v>
      </c>
      <c r="AB242" s="134">
        <v>112.2</v>
      </c>
      <c r="AC242" s="134">
        <v>112.6</v>
      </c>
      <c r="AD242" s="134">
        <v>112.7</v>
      </c>
      <c r="AE242" s="134">
        <v>112.5</v>
      </c>
      <c r="AF242" s="134">
        <v>113.2</v>
      </c>
      <c r="AG242" s="134">
        <v>113.5</v>
      </c>
      <c r="AH242" s="134">
        <v>114.3</v>
      </c>
      <c r="AI242" s="134">
        <v>114.8</v>
      </c>
      <c r="AJ242" s="134">
        <v>114.7</v>
      </c>
      <c r="AK242" s="134">
        <v>114</v>
      </c>
      <c r="AL242" s="134">
        <v>112</v>
      </c>
      <c r="AM242" s="134">
        <v>112.5</v>
      </c>
      <c r="AN242" s="134">
        <v>113</v>
      </c>
      <c r="AO242" s="134">
        <v>112.5</v>
      </c>
      <c r="AP242" s="134">
        <v>113.3</v>
      </c>
      <c r="AQ242" s="134">
        <v>113.7</v>
      </c>
      <c r="AR242" s="134">
        <v>113.1</v>
      </c>
      <c r="AS242" s="134">
        <v>113.1</v>
      </c>
      <c r="AT242" s="134">
        <v>114.3</v>
      </c>
      <c r="AU242" s="134">
        <v>114.7</v>
      </c>
      <c r="AV242" s="134">
        <v>114.6</v>
      </c>
      <c r="AW242" s="134">
        <v>114.9</v>
      </c>
      <c r="AX242" s="134">
        <v>114.9</v>
      </c>
      <c r="AY242" s="134">
        <v>114.9</v>
      </c>
      <c r="AZ242" s="134">
        <v>115.5</v>
      </c>
      <c r="BA242" s="134">
        <v>115.7</v>
      </c>
      <c r="BB242" s="134">
        <v>115.1</v>
      </c>
      <c r="BC242" s="134">
        <v>115.4</v>
      </c>
      <c r="BD242" s="134">
        <v>115.4</v>
      </c>
      <c r="BE242" s="134">
        <v>115.8</v>
      </c>
      <c r="BF242" s="134">
        <v>115.9</v>
      </c>
      <c r="BG242" s="134">
        <v>116.3</v>
      </c>
      <c r="BH242" s="134">
        <v>117</v>
      </c>
      <c r="BI242" s="134">
        <v>116.6</v>
      </c>
      <c r="BJ242" s="134">
        <v>116.9</v>
      </c>
      <c r="BK242" s="134">
        <v>117.4</v>
      </c>
      <c r="BL242" s="134">
        <v>117.8</v>
      </c>
      <c r="BM242" s="134">
        <v>117.3</v>
      </c>
      <c r="BN242" s="134">
        <v>117.5</v>
      </c>
      <c r="BO242" s="134">
        <v>119.3</v>
      </c>
      <c r="BP242" s="134">
        <v>118.6</v>
      </c>
      <c r="BQ242" s="134">
        <v>118.8</v>
      </c>
      <c r="BR242" s="134">
        <v>118.9</v>
      </c>
      <c r="BS242" s="134">
        <v>119.5</v>
      </c>
      <c r="BT242" s="134">
        <v>119.9</v>
      </c>
      <c r="BU242" s="134">
        <v>119.9</v>
      </c>
      <c r="BV242" s="134">
        <v>119.9</v>
      </c>
      <c r="BW242" s="134">
        <v>119.7</v>
      </c>
      <c r="BX242" s="134">
        <v>119.2</v>
      </c>
      <c r="BY242" s="134">
        <v>119.2</v>
      </c>
      <c r="BZ242" s="134">
        <v>119.3</v>
      </c>
      <c r="CA242" s="134">
        <v>119.7</v>
      </c>
      <c r="CB242" s="134">
        <v>120</v>
      </c>
      <c r="CC242" s="134">
        <v>120.3</v>
      </c>
      <c r="CD242" s="134">
        <v>121.4</v>
      </c>
      <c r="CE242" s="134">
        <v>122.1</v>
      </c>
      <c r="CF242" s="134">
        <v>121.8</v>
      </c>
      <c r="CG242" s="134">
        <v>121.9</v>
      </c>
      <c r="CH242" s="134">
        <v>121.7</v>
      </c>
      <c r="CI242" s="134">
        <v>122</v>
      </c>
      <c r="CJ242" s="134">
        <v>122.7</v>
      </c>
      <c r="CK242" s="134">
        <v>122.7</v>
      </c>
      <c r="CL242" s="134">
        <v>123.3</v>
      </c>
      <c r="CM242" s="134">
        <v>123.7</v>
      </c>
      <c r="CN242" s="134">
        <v>123.7</v>
      </c>
      <c r="CO242" s="134">
        <v>123.9</v>
      </c>
      <c r="CP242" s="134">
        <v>123.2</v>
      </c>
      <c r="CQ242" s="134">
        <v>123.7</v>
      </c>
      <c r="CR242" s="134">
        <v>123.7</v>
      </c>
      <c r="CS242" s="134">
        <v>124.1</v>
      </c>
      <c r="CT242" s="134">
        <v>123.9</v>
      </c>
      <c r="CU242" s="134">
        <v>124.6</v>
      </c>
      <c r="CV242" s="134">
        <v>125</v>
      </c>
      <c r="CW242" s="134">
        <v>125.4</v>
      </c>
      <c r="CX242" s="134">
        <v>125.5</v>
      </c>
      <c r="CY242" s="134">
        <v>125</v>
      </c>
      <c r="CZ242" s="134">
        <v>125.3</v>
      </c>
      <c r="DA242" s="134">
        <v>123.9</v>
      </c>
      <c r="DB242" s="134">
        <v>123.7</v>
      </c>
      <c r="DC242" s="134">
        <v>123.6</v>
      </c>
      <c r="DD242" s="134">
        <v>123</v>
      </c>
      <c r="DE242" s="134">
        <v>123.8</v>
      </c>
      <c r="DF242" s="134">
        <v>124.6</v>
      </c>
      <c r="DG242" s="134">
        <v>125</v>
      </c>
      <c r="DH242" s="134">
        <v>125.7</v>
      </c>
      <c r="DI242" s="134">
        <v>125.8</v>
      </c>
      <c r="DJ242" s="134">
        <v>125.6</v>
      </c>
      <c r="DK242" s="134">
        <v>126.5</v>
      </c>
      <c r="DL242" s="134">
        <v>127.2</v>
      </c>
      <c r="DM242" s="134">
        <v>126.9</v>
      </c>
      <c r="DN242" s="134">
        <v>127.4</v>
      </c>
      <c r="DO242" s="134">
        <v>127.3</v>
      </c>
      <c r="DP242" s="134">
        <v>127.2</v>
      </c>
      <c r="DQ242" s="134">
        <v>127.3</v>
      </c>
      <c r="DR242" s="134">
        <v>127.6</v>
      </c>
      <c r="DS242" s="134">
        <v>127.6</v>
      </c>
      <c r="DT242" s="134">
        <v>127.6</v>
      </c>
      <c r="DU242" s="134">
        <v>128.4</v>
      </c>
      <c r="DV242" s="134">
        <v>128.5</v>
      </c>
      <c r="DW242" s="134">
        <v>128.4</v>
      </c>
      <c r="DX242" s="134">
        <v>128.30000000000001</v>
      </c>
      <c r="DY242" s="134">
        <v>128.4</v>
      </c>
      <c r="DZ242" s="134">
        <v>128.69999999999999</v>
      </c>
      <c r="EA242" s="135">
        <v>128.80000000000001</v>
      </c>
      <c r="EB242" s="136">
        <v>129.5</v>
      </c>
      <c r="EC242" s="136">
        <v>130</v>
      </c>
      <c r="ED242" s="134">
        <v>130.30000000000001</v>
      </c>
      <c r="EE242" s="134">
        <v>130.30000000000001</v>
      </c>
      <c r="EF242" s="137">
        <v>130.9</v>
      </c>
      <c r="EG242" s="137">
        <v>130.6</v>
      </c>
      <c r="EH242" s="137">
        <v>130.9</v>
      </c>
      <c r="EI242" s="137">
        <v>131.1</v>
      </c>
      <c r="EJ242" s="136">
        <v>131.19999999999999</v>
      </c>
      <c r="EK242" s="136">
        <v>131.30000000000001</v>
      </c>
      <c r="EL242" s="147">
        <v>131.69999999999999</v>
      </c>
      <c r="EM242" s="147">
        <v>131.69999999999999</v>
      </c>
      <c r="EN242" s="147">
        <v>131.80000000000001</v>
      </c>
    </row>
    <row r="243" spans="1:144" ht="15" x14ac:dyDescent="0.25">
      <c r="A243" s="132" t="s">
        <v>1915</v>
      </c>
      <c r="B243" s="132" t="s">
        <v>1916</v>
      </c>
      <c r="C243" s="133">
        <v>0.40833000000000003</v>
      </c>
      <c r="D243" s="134">
        <v>101.7</v>
      </c>
      <c r="E243" s="134">
        <v>102</v>
      </c>
      <c r="F243" s="134">
        <v>101</v>
      </c>
      <c r="G243" s="134">
        <v>102.9</v>
      </c>
      <c r="H243" s="134">
        <v>104.5</v>
      </c>
      <c r="I243" s="134">
        <v>106.1</v>
      </c>
      <c r="J243" s="134">
        <v>106.3</v>
      </c>
      <c r="K243" s="134">
        <v>107.1</v>
      </c>
      <c r="L243" s="134">
        <v>108.1</v>
      </c>
      <c r="M243" s="134">
        <v>107.7</v>
      </c>
      <c r="N243" s="134">
        <v>108</v>
      </c>
      <c r="O243" s="134">
        <v>107.5</v>
      </c>
      <c r="P243" s="134">
        <v>108.6</v>
      </c>
      <c r="Q243" s="134">
        <v>108.8</v>
      </c>
      <c r="R243" s="134">
        <v>109.1</v>
      </c>
      <c r="S243" s="134">
        <v>110.3</v>
      </c>
      <c r="T243" s="134">
        <v>109.5</v>
      </c>
      <c r="U243" s="134">
        <v>109.4</v>
      </c>
      <c r="V243" s="134">
        <v>110.1</v>
      </c>
      <c r="W243" s="134">
        <v>111.4</v>
      </c>
      <c r="X243" s="134">
        <v>112.6</v>
      </c>
      <c r="Y243" s="134">
        <v>112.2</v>
      </c>
      <c r="Z243" s="134">
        <v>112.5</v>
      </c>
      <c r="AA243" s="134">
        <v>111.7</v>
      </c>
      <c r="AB243" s="134">
        <v>112.1</v>
      </c>
      <c r="AC243" s="134">
        <v>112.9</v>
      </c>
      <c r="AD243" s="134">
        <v>112.5</v>
      </c>
      <c r="AE243" s="134">
        <v>112.7</v>
      </c>
      <c r="AF243" s="134">
        <v>113</v>
      </c>
      <c r="AG243" s="134">
        <v>113.7</v>
      </c>
      <c r="AH243" s="134">
        <v>114.2</v>
      </c>
      <c r="AI243" s="134">
        <v>115</v>
      </c>
      <c r="AJ243" s="134">
        <v>114.8</v>
      </c>
      <c r="AK243" s="134">
        <v>113.3</v>
      </c>
      <c r="AL243" s="134">
        <v>109.6</v>
      </c>
      <c r="AM243" s="134">
        <v>109.1</v>
      </c>
      <c r="AN243" s="134">
        <v>109.5</v>
      </c>
      <c r="AO243" s="134">
        <v>108.5</v>
      </c>
      <c r="AP243" s="134">
        <v>109.8</v>
      </c>
      <c r="AQ243" s="134">
        <v>110.2</v>
      </c>
      <c r="AR243" s="134">
        <v>110.3</v>
      </c>
      <c r="AS243" s="134">
        <v>110.3</v>
      </c>
      <c r="AT243" s="134">
        <v>111.4</v>
      </c>
      <c r="AU243" s="134">
        <v>112.3</v>
      </c>
      <c r="AV243" s="134">
        <v>111.7</v>
      </c>
      <c r="AW243" s="134">
        <v>112</v>
      </c>
      <c r="AX243" s="134">
        <v>111.7</v>
      </c>
      <c r="AY243" s="134">
        <v>111.9</v>
      </c>
      <c r="AZ243" s="134">
        <v>111.8</v>
      </c>
      <c r="BA243" s="134">
        <v>111.1</v>
      </c>
      <c r="BB243" s="134">
        <v>111</v>
      </c>
      <c r="BC243" s="134">
        <v>112.7</v>
      </c>
      <c r="BD243" s="134">
        <v>112.9</v>
      </c>
      <c r="BE243" s="134">
        <v>113.6</v>
      </c>
      <c r="BF243" s="134">
        <v>113.9</v>
      </c>
      <c r="BG243" s="134">
        <v>114.8</v>
      </c>
      <c r="BH243" s="134">
        <v>115.1</v>
      </c>
      <c r="BI243" s="134">
        <v>113.8</v>
      </c>
      <c r="BJ243" s="134">
        <v>114.1</v>
      </c>
      <c r="BK243" s="134">
        <v>114.7</v>
      </c>
      <c r="BL243" s="134">
        <v>114.7</v>
      </c>
      <c r="BM243" s="134">
        <v>113.6</v>
      </c>
      <c r="BN243" s="134">
        <v>114.4</v>
      </c>
      <c r="BO243" s="134">
        <v>114.6</v>
      </c>
      <c r="BP243" s="134">
        <v>114.1</v>
      </c>
      <c r="BQ243" s="134">
        <v>113.7</v>
      </c>
      <c r="BR243" s="134">
        <v>114.1</v>
      </c>
      <c r="BS243" s="134">
        <v>113.8</v>
      </c>
      <c r="BT243" s="134">
        <v>113.4</v>
      </c>
      <c r="BU243" s="134">
        <v>113.5</v>
      </c>
      <c r="BV243" s="134">
        <v>113.3</v>
      </c>
      <c r="BW243" s="134">
        <v>112.8</v>
      </c>
      <c r="BX243" s="134">
        <v>112.1</v>
      </c>
      <c r="BY243" s="134">
        <v>111.9</v>
      </c>
      <c r="BZ243" s="134">
        <v>112.1</v>
      </c>
      <c r="CA243" s="134">
        <v>112.7</v>
      </c>
      <c r="CB243" s="134">
        <v>112.9</v>
      </c>
      <c r="CC243" s="134">
        <v>113.7</v>
      </c>
      <c r="CD243" s="134">
        <v>114.8</v>
      </c>
      <c r="CE243" s="134">
        <v>115.1</v>
      </c>
      <c r="CF243" s="134">
        <v>115.3</v>
      </c>
      <c r="CG243" s="134">
        <v>115.3</v>
      </c>
      <c r="CH243" s="134">
        <v>114</v>
      </c>
      <c r="CI243" s="134">
        <v>115.1</v>
      </c>
      <c r="CJ243" s="134">
        <v>115.6</v>
      </c>
      <c r="CK243" s="134">
        <v>115.8</v>
      </c>
      <c r="CL243" s="134">
        <v>116.4</v>
      </c>
      <c r="CM243" s="134">
        <v>117.6</v>
      </c>
      <c r="CN243" s="134">
        <v>117.8</v>
      </c>
      <c r="CO243" s="134">
        <v>118.3</v>
      </c>
      <c r="CP243" s="134">
        <v>117.9</v>
      </c>
      <c r="CQ243" s="134">
        <v>118.4</v>
      </c>
      <c r="CR243" s="134">
        <v>118.6</v>
      </c>
      <c r="CS243" s="134">
        <v>118.3</v>
      </c>
      <c r="CT243" s="134">
        <v>119.1</v>
      </c>
      <c r="CU243" s="134">
        <v>119.5</v>
      </c>
      <c r="CV243" s="134">
        <v>119.8</v>
      </c>
      <c r="CW243" s="134">
        <v>120.4</v>
      </c>
      <c r="CX243" s="134">
        <v>121</v>
      </c>
      <c r="CY243" s="134">
        <v>121.1</v>
      </c>
      <c r="CZ243" s="134">
        <v>120.3</v>
      </c>
      <c r="DA243" s="134">
        <v>120</v>
      </c>
      <c r="DB243" s="134">
        <v>120.1</v>
      </c>
      <c r="DC243" s="134">
        <v>119.6</v>
      </c>
      <c r="DD243" s="134">
        <v>119.3</v>
      </c>
      <c r="DE243" s="134">
        <v>119.7</v>
      </c>
      <c r="DF243" s="134">
        <v>120.1</v>
      </c>
      <c r="DG243" s="134">
        <v>120.4</v>
      </c>
      <c r="DH243" s="134">
        <v>121.7</v>
      </c>
      <c r="DI243" s="134">
        <v>122.2</v>
      </c>
      <c r="DJ243" s="134">
        <v>122.4</v>
      </c>
      <c r="DK243" s="134">
        <v>123</v>
      </c>
      <c r="DL243" s="134">
        <v>123.8</v>
      </c>
      <c r="DM243" s="134">
        <v>123.4</v>
      </c>
      <c r="DN243" s="134">
        <v>123.7</v>
      </c>
      <c r="DO243" s="134">
        <v>123.9</v>
      </c>
      <c r="DP243" s="134">
        <v>124.1</v>
      </c>
      <c r="DQ243" s="134">
        <v>124.1</v>
      </c>
      <c r="DR243" s="134">
        <v>124.9</v>
      </c>
      <c r="DS243" s="134">
        <v>125.4</v>
      </c>
      <c r="DT243" s="134">
        <v>126.8</v>
      </c>
      <c r="DU243" s="134">
        <v>127.6</v>
      </c>
      <c r="DV243" s="134">
        <v>127.6</v>
      </c>
      <c r="DW243" s="134">
        <v>127.9</v>
      </c>
      <c r="DX243" s="134">
        <v>128.30000000000001</v>
      </c>
      <c r="DY243" s="134">
        <v>129.1</v>
      </c>
      <c r="DZ243" s="134">
        <v>129.19999999999999</v>
      </c>
      <c r="EA243" s="135">
        <v>130</v>
      </c>
      <c r="EB243" s="136">
        <v>131.4</v>
      </c>
      <c r="EC243" s="136">
        <v>131.5</v>
      </c>
      <c r="ED243" s="134">
        <v>132</v>
      </c>
      <c r="EE243" s="134">
        <v>131.19999999999999</v>
      </c>
      <c r="EF243" s="137">
        <v>132</v>
      </c>
      <c r="EG243" s="137">
        <v>132.1</v>
      </c>
      <c r="EH243" s="137">
        <v>132.4</v>
      </c>
      <c r="EI243" s="137">
        <v>132.19999999999999</v>
      </c>
      <c r="EJ243" s="136">
        <v>132.9</v>
      </c>
      <c r="EK243" s="136">
        <v>133.4</v>
      </c>
      <c r="EL243" s="147">
        <v>133.9</v>
      </c>
      <c r="EM243" s="147">
        <v>134.6</v>
      </c>
      <c r="EN243" s="147">
        <v>134.5</v>
      </c>
    </row>
    <row r="244" spans="1:144" ht="15" x14ac:dyDescent="0.25">
      <c r="A244" s="132" t="s">
        <v>1917</v>
      </c>
      <c r="B244" s="132" t="s">
        <v>1918</v>
      </c>
      <c r="C244" s="133">
        <v>0.23996999999999999</v>
      </c>
      <c r="D244" s="134">
        <v>102.6</v>
      </c>
      <c r="E244" s="134">
        <v>102.8</v>
      </c>
      <c r="F244" s="134">
        <v>101.7</v>
      </c>
      <c r="G244" s="134">
        <v>103</v>
      </c>
      <c r="H244" s="134">
        <v>103.8</v>
      </c>
      <c r="I244" s="134">
        <v>105.6</v>
      </c>
      <c r="J244" s="134">
        <v>105.8</v>
      </c>
      <c r="K244" s="134">
        <v>106.6</v>
      </c>
      <c r="L244" s="134">
        <v>108.6</v>
      </c>
      <c r="M244" s="134">
        <v>108.8</v>
      </c>
      <c r="N244" s="134">
        <v>108.8</v>
      </c>
      <c r="O244" s="134">
        <v>107.7</v>
      </c>
      <c r="P244" s="134">
        <v>109.4</v>
      </c>
      <c r="Q244" s="134">
        <v>109.7</v>
      </c>
      <c r="R244" s="134">
        <v>110</v>
      </c>
      <c r="S244" s="134">
        <v>111.7</v>
      </c>
      <c r="T244" s="134">
        <v>109.7</v>
      </c>
      <c r="U244" s="134">
        <v>108.3</v>
      </c>
      <c r="V244" s="134">
        <v>108.7</v>
      </c>
      <c r="W244" s="134">
        <v>110.5</v>
      </c>
      <c r="X244" s="134">
        <v>111.7</v>
      </c>
      <c r="Y244" s="134">
        <v>111.3</v>
      </c>
      <c r="Z244" s="134">
        <v>111.5</v>
      </c>
      <c r="AA244" s="134">
        <v>110.8</v>
      </c>
      <c r="AB244" s="134">
        <v>110.8</v>
      </c>
      <c r="AC244" s="134">
        <v>112</v>
      </c>
      <c r="AD244" s="134">
        <v>110.9</v>
      </c>
      <c r="AE244" s="134">
        <v>111</v>
      </c>
      <c r="AF244" s="134">
        <v>110.9</v>
      </c>
      <c r="AG244" s="134">
        <v>112.2</v>
      </c>
      <c r="AH244" s="134">
        <v>112.6</v>
      </c>
      <c r="AI244" s="134">
        <v>114.3</v>
      </c>
      <c r="AJ244" s="134">
        <v>114.5</v>
      </c>
      <c r="AK244" s="134">
        <v>113.2</v>
      </c>
      <c r="AL244" s="134">
        <v>107.8</v>
      </c>
      <c r="AM244" s="134">
        <v>107.6</v>
      </c>
      <c r="AN244" s="134">
        <v>109.5</v>
      </c>
      <c r="AO244" s="134">
        <v>106.8</v>
      </c>
      <c r="AP244" s="134">
        <v>107.4</v>
      </c>
      <c r="AQ244" s="134">
        <v>108</v>
      </c>
      <c r="AR244" s="134">
        <v>107.7</v>
      </c>
      <c r="AS244" s="134">
        <v>106.7</v>
      </c>
      <c r="AT244" s="134">
        <v>107.1</v>
      </c>
      <c r="AU244" s="134">
        <v>107.5</v>
      </c>
      <c r="AV244" s="134">
        <v>107.4</v>
      </c>
      <c r="AW244" s="134">
        <v>107.1</v>
      </c>
      <c r="AX244" s="134">
        <v>106.4</v>
      </c>
      <c r="AY244" s="134">
        <v>107.1</v>
      </c>
      <c r="AZ244" s="134">
        <v>106.3</v>
      </c>
      <c r="BA244" s="134">
        <v>105.5</v>
      </c>
      <c r="BB244" s="134">
        <v>104.8</v>
      </c>
      <c r="BC244" s="134">
        <v>106.6</v>
      </c>
      <c r="BD244" s="134">
        <v>107.3</v>
      </c>
      <c r="BE244" s="134">
        <v>107.9</v>
      </c>
      <c r="BF244" s="134">
        <v>107.9</v>
      </c>
      <c r="BG244" s="134">
        <v>108.5</v>
      </c>
      <c r="BH244" s="134">
        <v>108.7</v>
      </c>
      <c r="BI244" s="134">
        <v>106.5</v>
      </c>
      <c r="BJ244" s="134">
        <v>107.5</v>
      </c>
      <c r="BK244" s="134">
        <v>107.8</v>
      </c>
      <c r="BL244" s="134">
        <v>108</v>
      </c>
      <c r="BM244" s="134">
        <v>105.9</v>
      </c>
      <c r="BN244" s="134">
        <v>107.4</v>
      </c>
      <c r="BO244" s="134">
        <v>107.2</v>
      </c>
      <c r="BP244" s="134">
        <v>105.9</v>
      </c>
      <c r="BQ244" s="134">
        <v>105</v>
      </c>
      <c r="BR244" s="134">
        <v>106.8</v>
      </c>
      <c r="BS244" s="134">
        <v>106.9</v>
      </c>
      <c r="BT244" s="134">
        <v>105.8</v>
      </c>
      <c r="BU244" s="134">
        <v>106.5</v>
      </c>
      <c r="BV244" s="134">
        <v>107.1</v>
      </c>
      <c r="BW244" s="134">
        <v>106.7</v>
      </c>
      <c r="BX244" s="134">
        <v>105.5</v>
      </c>
      <c r="BY244" s="134">
        <v>105</v>
      </c>
      <c r="BZ244" s="134">
        <v>105.4</v>
      </c>
      <c r="CA244" s="134">
        <v>105.8</v>
      </c>
      <c r="CB244" s="134">
        <v>105.9</v>
      </c>
      <c r="CC244" s="134">
        <v>106.8</v>
      </c>
      <c r="CD244" s="134">
        <v>107.3</v>
      </c>
      <c r="CE244" s="134">
        <v>107.3</v>
      </c>
      <c r="CF244" s="134">
        <v>107.7</v>
      </c>
      <c r="CG244" s="134">
        <v>107.1</v>
      </c>
      <c r="CH244" s="134">
        <v>106.9</v>
      </c>
      <c r="CI244" s="134">
        <v>107.7</v>
      </c>
      <c r="CJ244" s="134">
        <v>108.2</v>
      </c>
      <c r="CK244" s="134">
        <v>108.3</v>
      </c>
      <c r="CL244" s="134">
        <v>108.4</v>
      </c>
      <c r="CM244" s="134">
        <v>110.1</v>
      </c>
      <c r="CN244" s="134">
        <v>110</v>
      </c>
      <c r="CO244" s="134">
        <v>110.4</v>
      </c>
      <c r="CP244" s="134">
        <v>110.5</v>
      </c>
      <c r="CQ244" s="134">
        <v>111</v>
      </c>
      <c r="CR244" s="134">
        <v>110.6</v>
      </c>
      <c r="CS244" s="134">
        <v>110.1</v>
      </c>
      <c r="CT244" s="134">
        <v>110.3</v>
      </c>
      <c r="CU244" s="134">
        <v>110.6</v>
      </c>
      <c r="CV244" s="134">
        <v>110.4</v>
      </c>
      <c r="CW244" s="134">
        <v>111.6</v>
      </c>
      <c r="CX244" s="134">
        <v>112.4</v>
      </c>
      <c r="CY244" s="134">
        <v>112</v>
      </c>
      <c r="CZ244" s="134">
        <v>110.7</v>
      </c>
      <c r="DA244" s="134">
        <v>110.7</v>
      </c>
      <c r="DB244" s="134">
        <v>111.5</v>
      </c>
      <c r="DC244" s="134">
        <v>110.4</v>
      </c>
      <c r="DD244" s="134">
        <v>109.9</v>
      </c>
      <c r="DE244" s="134">
        <v>110.2</v>
      </c>
      <c r="DF244" s="134">
        <v>110.5</v>
      </c>
      <c r="DG244" s="134">
        <v>111</v>
      </c>
      <c r="DH244" s="134">
        <v>113.3</v>
      </c>
      <c r="DI244" s="134">
        <v>113.7</v>
      </c>
      <c r="DJ244" s="134">
        <v>114.3</v>
      </c>
      <c r="DK244" s="134">
        <v>115.1</v>
      </c>
      <c r="DL244" s="134">
        <v>115.6</v>
      </c>
      <c r="DM244" s="134">
        <v>115.1</v>
      </c>
      <c r="DN244" s="134">
        <v>115.3</v>
      </c>
      <c r="DO244" s="134">
        <v>115.3</v>
      </c>
      <c r="DP244" s="134">
        <v>114.6</v>
      </c>
      <c r="DQ244" s="134">
        <v>113.8</v>
      </c>
      <c r="DR244" s="134">
        <v>114.9</v>
      </c>
      <c r="DS244" s="134">
        <v>114.8</v>
      </c>
      <c r="DT244" s="134">
        <v>115.9</v>
      </c>
      <c r="DU244" s="134">
        <v>116.9</v>
      </c>
      <c r="DV244" s="134">
        <v>116.9</v>
      </c>
      <c r="DW244" s="134">
        <v>117</v>
      </c>
      <c r="DX244" s="134">
        <v>116.7</v>
      </c>
      <c r="DY244" s="134">
        <v>117.2</v>
      </c>
      <c r="DZ244" s="134">
        <v>117</v>
      </c>
      <c r="EA244" s="135">
        <v>117.6</v>
      </c>
      <c r="EB244" s="136">
        <v>119.9</v>
      </c>
      <c r="EC244" s="136">
        <v>119.8</v>
      </c>
      <c r="ED244" s="134">
        <v>120.9</v>
      </c>
      <c r="EE244" s="134">
        <v>120.6</v>
      </c>
      <c r="EF244" s="137">
        <v>121.3</v>
      </c>
      <c r="EG244" s="137">
        <v>121.5</v>
      </c>
      <c r="EH244" s="137">
        <v>121.9</v>
      </c>
      <c r="EI244" s="137">
        <v>121.6</v>
      </c>
      <c r="EJ244" s="136">
        <v>122.3</v>
      </c>
      <c r="EK244" s="136">
        <v>122.2</v>
      </c>
      <c r="EL244" s="147">
        <v>122.6</v>
      </c>
      <c r="EM244" s="147">
        <v>123.2</v>
      </c>
      <c r="EN244" s="147">
        <v>123</v>
      </c>
    </row>
    <row r="245" spans="1:144" ht="15" x14ac:dyDescent="0.25">
      <c r="A245" s="132" t="s">
        <v>1919</v>
      </c>
      <c r="B245" s="132" t="s">
        <v>1920</v>
      </c>
      <c r="C245" s="133">
        <v>9.4789999999999999E-2</v>
      </c>
      <c r="D245" s="134">
        <v>100.2</v>
      </c>
      <c r="E245" s="134">
        <v>101.2</v>
      </c>
      <c r="F245" s="134">
        <v>100.3</v>
      </c>
      <c r="G245" s="134">
        <v>101.7</v>
      </c>
      <c r="H245" s="134">
        <v>101.7</v>
      </c>
      <c r="I245" s="134">
        <v>102.7</v>
      </c>
      <c r="J245" s="134">
        <v>100.7</v>
      </c>
      <c r="K245" s="134">
        <v>101.4</v>
      </c>
      <c r="L245" s="134">
        <v>101.5</v>
      </c>
      <c r="M245" s="134">
        <v>101.5</v>
      </c>
      <c r="N245" s="134">
        <v>102.6</v>
      </c>
      <c r="O245" s="134">
        <v>105.6</v>
      </c>
      <c r="P245" s="134">
        <v>104.7</v>
      </c>
      <c r="Q245" s="134">
        <v>105.6</v>
      </c>
      <c r="R245" s="134">
        <v>105.8</v>
      </c>
      <c r="S245" s="134">
        <v>105.3</v>
      </c>
      <c r="T245" s="134">
        <v>105.8</v>
      </c>
      <c r="U245" s="134">
        <v>106</v>
      </c>
      <c r="V245" s="134">
        <v>106</v>
      </c>
      <c r="W245" s="134">
        <v>106.8</v>
      </c>
      <c r="X245" s="134">
        <v>107.3</v>
      </c>
      <c r="Y245" s="134">
        <v>105.5</v>
      </c>
      <c r="Z245" s="134">
        <v>106.3</v>
      </c>
      <c r="AA245" s="134">
        <v>105.1</v>
      </c>
      <c r="AB245" s="134">
        <v>106</v>
      </c>
      <c r="AC245" s="134">
        <v>105.2</v>
      </c>
      <c r="AD245" s="134">
        <v>106</v>
      </c>
      <c r="AE245" s="134">
        <v>105.6</v>
      </c>
      <c r="AF245" s="134">
        <v>106.5</v>
      </c>
      <c r="AG245" s="134">
        <v>105.4</v>
      </c>
      <c r="AH245" s="134">
        <v>105.2</v>
      </c>
      <c r="AI245" s="134">
        <v>105.2</v>
      </c>
      <c r="AJ245" s="134">
        <v>106.2</v>
      </c>
      <c r="AK245" s="134">
        <v>105.1</v>
      </c>
      <c r="AL245" s="134">
        <v>105.1</v>
      </c>
      <c r="AM245" s="134">
        <v>105.9</v>
      </c>
      <c r="AN245" s="134">
        <v>105.6</v>
      </c>
      <c r="AO245" s="134">
        <v>105.2</v>
      </c>
      <c r="AP245" s="134">
        <v>109.3</v>
      </c>
      <c r="AQ245" s="134">
        <v>107.2</v>
      </c>
      <c r="AR245" s="134">
        <v>107.1</v>
      </c>
      <c r="AS245" s="134">
        <v>109.3</v>
      </c>
      <c r="AT245" s="134">
        <v>112.6</v>
      </c>
      <c r="AU245" s="134">
        <v>114.9</v>
      </c>
      <c r="AV245" s="134">
        <v>114.6</v>
      </c>
      <c r="AW245" s="134">
        <v>115.5</v>
      </c>
      <c r="AX245" s="134">
        <v>114.3</v>
      </c>
      <c r="AY245" s="134">
        <v>113.4</v>
      </c>
      <c r="AZ245" s="134">
        <v>113.9</v>
      </c>
      <c r="BA245" s="134">
        <v>111.9</v>
      </c>
      <c r="BB245" s="134">
        <v>113.9</v>
      </c>
      <c r="BC245" s="134">
        <v>115</v>
      </c>
      <c r="BD245" s="134">
        <v>114.2</v>
      </c>
      <c r="BE245" s="134">
        <v>113.6</v>
      </c>
      <c r="BF245" s="134">
        <v>115.6</v>
      </c>
      <c r="BG245" s="134">
        <v>116.7</v>
      </c>
      <c r="BH245" s="134">
        <v>116.5</v>
      </c>
      <c r="BI245" s="134">
        <v>117.1</v>
      </c>
      <c r="BJ245" s="134">
        <v>117</v>
      </c>
      <c r="BK245" s="134">
        <v>118.8</v>
      </c>
      <c r="BL245" s="134">
        <v>117.4</v>
      </c>
      <c r="BM245" s="134">
        <v>118.3</v>
      </c>
      <c r="BN245" s="134">
        <v>118.1</v>
      </c>
      <c r="BO245" s="134">
        <v>118.8</v>
      </c>
      <c r="BP245" s="134">
        <v>119.3</v>
      </c>
      <c r="BQ245" s="134">
        <v>119.9</v>
      </c>
      <c r="BR245" s="134">
        <v>117.6</v>
      </c>
      <c r="BS245" s="134">
        <v>117.4</v>
      </c>
      <c r="BT245" s="134">
        <v>118.6</v>
      </c>
      <c r="BU245" s="134">
        <v>118.8</v>
      </c>
      <c r="BV245" s="134">
        <v>118.8</v>
      </c>
      <c r="BW245" s="134">
        <v>119</v>
      </c>
      <c r="BX245" s="134">
        <v>118.5</v>
      </c>
      <c r="BY245" s="134">
        <v>118.3</v>
      </c>
      <c r="BZ245" s="134">
        <v>119.2</v>
      </c>
      <c r="CA245" s="134">
        <v>119.4</v>
      </c>
      <c r="CB245" s="134">
        <v>119.8</v>
      </c>
      <c r="CC245" s="134">
        <v>119.8</v>
      </c>
      <c r="CD245" s="134">
        <v>120.6</v>
      </c>
      <c r="CE245" s="134">
        <v>120.6</v>
      </c>
      <c r="CF245" s="134">
        <v>120.4</v>
      </c>
      <c r="CG245" s="134">
        <v>120.7</v>
      </c>
      <c r="CH245" s="134">
        <v>115.4</v>
      </c>
      <c r="CI245" s="134">
        <v>117.5</v>
      </c>
      <c r="CJ245" s="134">
        <v>117.3</v>
      </c>
      <c r="CK245" s="134">
        <v>117.3</v>
      </c>
      <c r="CL245" s="134">
        <v>117.2</v>
      </c>
      <c r="CM245" s="134">
        <v>117.3</v>
      </c>
      <c r="CN245" s="134">
        <v>117.3</v>
      </c>
      <c r="CO245" s="134">
        <v>117.2</v>
      </c>
      <c r="CP245" s="134">
        <v>116.7</v>
      </c>
      <c r="CQ245" s="134">
        <v>116.8</v>
      </c>
      <c r="CR245" s="134">
        <v>117</v>
      </c>
      <c r="CS245" s="134">
        <v>115.7</v>
      </c>
      <c r="CT245" s="134">
        <v>117.4</v>
      </c>
      <c r="CU245" s="134">
        <v>117.3</v>
      </c>
      <c r="CV245" s="134">
        <v>117.3</v>
      </c>
      <c r="CW245" s="134">
        <v>117.2</v>
      </c>
      <c r="CX245" s="134">
        <v>117.6</v>
      </c>
      <c r="CY245" s="134">
        <v>117.4</v>
      </c>
      <c r="CZ245" s="134">
        <v>117.6</v>
      </c>
      <c r="DA245" s="134">
        <v>118</v>
      </c>
      <c r="DB245" s="134">
        <v>118.3</v>
      </c>
      <c r="DC245" s="134">
        <v>118.9</v>
      </c>
      <c r="DD245" s="134">
        <v>119</v>
      </c>
      <c r="DE245" s="134">
        <v>120</v>
      </c>
      <c r="DF245" s="134">
        <v>120.2</v>
      </c>
      <c r="DG245" s="134">
        <v>120</v>
      </c>
      <c r="DH245" s="134">
        <v>118.8</v>
      </c>
      <c r="DI245" s="134">
        <v>119.2</v>
      </c>
      <c r="DJ245" s="134">
        <v>119.4</v>
      </c>
      <c r="DK245" s="134">
        <v>118.7</v>
      </c>
      <c r="DL245" s="134">
        <v>120.5</v>
      </c>
      <c r="DM245" s="134">
        <v>120.2</v>
      </c>
      <c r="DN245" s="134">
        <v>120.3</v>
      </c>
      <c r="DO245" s="134">
        <v>120.1</v>
      </c>
      <c r="DP245" s="134">
        <v>120.7</v>
      </c>
      <c r="DQ245" s="134">
        <v>120.6</v>
      </c>
      <c r="DR245" s="134">
        <v>120.5</v>
      </c>
      <c r="DS245" s="134">
        <v>120.6</v>
      </c>
      <c r="DT245" s="134">
        <v>122.5</v>
      </c>
      <c r="DU245" s="134">
        <v>124.2</v>
      </c>
      <c r="DV245" s="134">
        <v>124.1</v>
      </c>
      <c r="DW245" s="134">
        <v>124</v>
      </c>
      <c r="DX245" s="134">
        <v>125.1</v>
      </c>
      <c r="DY245" s="134">
        <v>126</v>
      </c>
      <c r="DZ245" s="134">
        <v>126.1</v>
      </c>
      <c r="EA245" s="135">
        <v>126.9</v>
      </c>
      <c r="EB245" s="136">
        <v>126.3</v>
      </c>
      <c r="EC245" s="136">
        <v>125.8</v>
      </c>
      <c r="ED245" s="134">
        <v>126.7</v>
      </c>
      <c r="EE245" s="134">
        <v>123.8</v>
      </c>
      <c r="EF245" s="137">
        <v>125.6</v>
      </c>
      <c r="EG245" s="137">
        <v>125</v>
      </c>
      <c r="EH245" s="137">
        <v>125</v>
      </c>
      <c r="EI245" s="137">
        <v>124.9</v>
      </c>
      <c r="EJ245" s="136">
        <v>124.7</v>
      </c>
      <c r="EK245" s="136">
        <v>125.8</v>
      </c>
      <c r="EL245" s="147">
        <v>126.8</v>
      </c>
      <c r="EM245" s="147">
        <v>126.8</v>
      </c>
      <c r="EN245" s="147">
        <v>126.3</v>
      </c>
    </row>
    <row r="246" spans="1:144" ht="15" x14ac:dyDescent="0.25">
      <c r="A246" s="132" t="s">
        <v>1921</v>
      </c>
      <c r="B246" s="132" t="s">
        <v>1922</v>
      </c>
      <c r="C246" s="133">
        <v>7.3569999999999997E-2</v>
      </c>
      <c r="D246" s="134">
        <v>100.9</v>
      </c>
      <c r="E246" s="134">
        <v>100.2</v>
      </c>
      <c r="F246" s="134">
        <v>100</v>
      </c>
      <c r="G246" s="134">
        <v>104.2</v>
      </c>
      <c r="H246" s="134">
        <v>110.4</v>
      </c>
      <c r="I246" s="134">
        <v>112.6</v>
      </c>
      <c r="J246" s="134">
        <v>115.1</v>
      </c>
      <c r="K246" s="134">
        <v>116</v>
      </c>
      <c r="L246" s="134">
        <v>114.8</v>
      </c>
      <c r="M246" s="134">
        <v>112.3</v>
      </c>
      <c r="N246" s="134">
        <v>112.3</v>
      </c>
      <c r="O246" s="134">
        <v>109.1</v>
      </c>
      <c r="P246" s="134">
        <v>110.9</v>
      </c>
      <c r="Q246" s="134">
        <v>110.3</v>
      </c>
      <c r="R246" s="134">
        <v>110.6</v>
      </c>
      <c r="S246" s="134">
        <v>111.9</v>
      </c>
      <c r="T246" s="134">
        <v>113.7</v>
      </c>
      <c r="U246" s="134">
        <v>117.1</v>
      </c>
      <c r="V246" s="134">
        <v>119.7</v>
      </c>
      <c r="W246" s="134">
        <v>120.3</v>
      </c>
      <c r="X246" s="134">
        <v>122.5</v>
      </c>
      <c r="Y246" s="134">
        <v>123.7</v>
      </c>
      <c r="Z246" s="134">
        <v>123.6</v>
      </c>
      <c r="AA246" s="134">
        <v>123</v>
      </c>
      <c r="AB246" s="134">
        <v>124.6</v>
      </c>
      <c r="AC246" s="134">
        <v>125.8</v>
      </c>
      <c r="AD246" s="134">
        <v>126.2</v>
      </c>
      <c r="AE246" s="134">
        <v>127.2</v>
      </c>
      <c r="AF246" s="134">
        <v>128.1</v>
      </c>
      <c r="AG246" s="134">
        <v>129.19999999999999</v>
      </c>
      <c r="AH246" s="134">
        <v>130.80000000000001</v>
      </c>
      <c r="AI246" s="134">
        <v>130.19999999999999</v>
      </c>
      <c r="AJ246" s="134">
        <v>126.9</v>
      </c>
      <c r="AK246" s="134">
        <v>124.3</v>
      </c>
      <c r="AL246" s="134">
        <v>121</v>
      </c>
      <c r="AM246" s="134">
        <v>118.4</v>
      </c>
      <c r="AN246" s="134">
        <v>114.6</v>
      </c>
      <c r="AO246" s="134">
        <v>118.2</v>
      </c>
      <c r="AP246" s="134">
        <v>118.3</v>
      </c>
      <c r="AQ246" s="134">
        <v>121.3</v>
      </c>
      <c r="AR246" s="134">
        <v>123</v>
      </c>
      <c r="AS246" s="134">
        <v>123.5</v>
      </c>
      <c r="AT246" s="134">
        <v>124.1</v>
      </c>
      <c r="AU246" s="134">
        <v>124.7</v>
      </c>
      <c r="AV246" s="134">
        <v>122.3</v>
      </c>
      <c r="AW246" s="134">
        <v>123.4</v>
      </c>
      <c r="AX246" s="134">
        <v>125.6</v>
      </c>
      <c r="AY246" s="134">
        <v>125.7</v>
      </c>
      <c r="AZ246" s="134">
        <v>126.7</v>
      </c>
      <c r="BA246" s="134">
        <v>128.1</v>
      </c>
      <c r="BB246" s="134">
        <v>127.2</v>
      </c>
      <c r="BC246" s="134">
        <v>129.80000000000001</v>
      </c>
      <c r="BD246" s="134">
        <v>129.4</v>
      </c>
      <c r="BE246" s="134">
        <v>132.30000000000001</v>
      </c>
      <c r="BF246" s="134">
        <v>131.19999999999999</v>
      </c>
      <c r="BG246" s="134">
        <v>133.1</v>
      </c>
      <c r="BH246" s="134">
        <v>134.4</v>
      </c>
      <c r="BI246" s="134">
        <v>133.1</v>
      </c>
      <c r="BJ246" s="134">
        <v>131.9</v>
      </c>
      <c r="BK246" s="134">
        <v>131.9</v>
      </c>
      <c r="BL246" s="134">
        <v>133.1</v>
      </c>
      <c r="BM246" s="134">
        <v>132.5</v>
      </c>
      <c r="BN246" s="134">
        <v>132.19999999999999</v>
      </c>
      <c r="BO246" s="134">
        <v>133.5</v>
      </c>
      <c r="BP246" s="134">
        <v>134.19999999999999</v>
      </c>
      <c r="BQ246" s="134">
        <v>134</v>
      </c>
      <c r="BR246" s="134">
        <v>133.4</v>
      </c>
      <c r="BS246" s="134">
        <v>131.69999999999999</v>
      </c>
      <c r="BT246" s="134">
        <v>131.6</v>
      </c>
      <c r="BU246" s="134">
        <v>129.1</v>
      </c>
      <c r="BV246" s="134">
        <v>126.5</v>
      </c>
      <c r="BW246" s="134">
        <v>125</v>
      </c>
      <c r="BX246" s="134">
        <v>125</v>
      </c>
      <c r="BY246" s="134">
        <v>126.2</v>
      </c>
      <c r="BZ246" s="134">
        <v>124.9</v>
      </c>
      <c r="CA246" s="134">
        <v>126.4</v>
      </c>
      <c r="CB246" s="134">
        <v>126.8</v>
      </c>
      <c r="CC246" s="134">
        <v>128.80000000000001</v>
      </c>
      <c r="CD246" s="134">
        <v>131.69999999999999</v>
      </c>
      <c r="CE246" s="134">
        <v>133.5</v>
      </c>
      <c r="CF246" s="134">
        <v>133.4</v>
      </c>
      <c r="CG246" s="134">
        <v>135.4</v>
      </c>
      <c r="CH246" s="134">
        <v>135.30000000000001</v>
      </c>
      <c r="CI246" s="134">
        <v>136.1</v>
      </c>
      <c r="CJ246" s="134">
        <v>137.4</v>
      </c>
      <c r="CK246" s="134">
        <v>138.4</v>
      </c>
      <c r="CL246" s="134">
        <v>141.30000000000001</v>
      </c>
      <c r="CM246" s="134">
        <v>142.69999999999999</v>
      </c>
      <c r="CN246" s="134">
        <v>143.6</v>
      </c>
      <c r="CO246" s="134">
        <v>145.5</v>
      </c>
      <c r="CP246" s="134">
        <v>143.5</v>
      </c>
      <c r="CQ246" s="134">
        <v>144.4</v>
      </c>
      <c r="CR246" s="134">
        <v>146.9</v>
      </c>
      <c r="CS246" s="134">
        <v>148</v>
      </c>
      <c r="CT246" s="134">
        <v>149.6</v>
      </c>
      <c r="CU246" s="134">
        <v>151.4</v>
      </c>
      <c r="CV246" s="134">
        <v>153.5</v>
      </c>
      <c r="CW246" s="134">
        <v>153</v>
      </c>
      <c r="CX246" s="134">
        <v>153.6</v>
      </c>
      <c r="CY246" s="134">
        <v>155.30000000000001</v>
      </c>
      <c r="CZ246" s="134">
        <v>154.9</v>
      </c>
      <c r="DA246" s="134">
        <v>153.30000000000001</v>
      </c>
      <c r="DB246" s="134">
        <v>150.5</v>
      </c>
      <c r="DC246" s="134">
        <v>150.1</v>
      </c>
      <c r="DD246" s="134">
        <v>150.19999999999999</v>
      </c>
      <c r="DE246" s="134">
        <v>150.30000000000001</v>
      </c>
      <c r="DF246" s="134">
        <v>151.30000000000001</v>
      </c>
      <c r="DG246" s="134">
        <v>151.69999999999999</v>
      </c>
      <c r="DH246" s="134">
        <v>153.1</v>
      </c>
      <c r="DI246" s="134">
        <v>153.69999999999999</v>
      </c>
      <c r="DJ246" s="134">
        <v>153</v>
      </c>
      <c r="DK246" s="134">
        <v>154.1</v>
      </c>
      <c r="DL246" s="134">
        <v>154.5</v>
      </c>
      <c r="DM246" s="134">
        <v>154.6</v>
      </c>
      <c r="DN246" s="134">
        <v>155.69999999999999</v>
      </c>
      <c r="DO246" s="134">
        <v>157</v>
      </c>
      <c r="DP246" s="134">
        <v>159.80000000000001</v>
      </c>
      <c r="DQ246" s="134">
        <v>161.9</v>
      </c>
      <c r="DR246" s="134">
        <v>163.19999999999999</v>
      </c>
      <c r="DS246" s="134">
        <v>166</v>
      </c>
      <c r="DT246" s="134">
        <v>167.9</v>
      </c>
      <c r="DU246" s="134">
        <v>166.8</v>
      </c>
      <c r="DV246" s="134">
        <v>167.4</v>
      </c>
      <c r="DW246" s="134">
        <v>168.3</v>
      </c>
      <c r="DX246" s="134">
        <v>170.4</v>
      </c>
      <c r="DY246" s="134">
        <v>171.8</v>
      </c>
      <c r="DZ246" s="134">
        <v>172.7</v>
      </c>
      <c r="EA246" s="135">
        <v>174.4</v>
      </c>
      <c r="EB246" s="136">
        <v>175.5</v>
      </c>
      <c r="EC246" s="136">
        <v>176.8</v>
      </c>
      <c r="ED246" s="134">
        <v>175.1</v>
      </c>
      <c r="EE246" s="134">
        <v>175.5</v>
      </c>
      <c r="EF246" s="137">
        <v>175.3</v>
      </c>
      <c r="EG246" s="137">
        <v>176.1</v>
      </c>
      <c r="EH246" s="137">
        <v>176.1</v>
      </c>
      <c r="EI246" s="137">
        <v>176.4</v>
      </c>
      <c r="EJ246" s="136">
        <v>177.8</v>
      </c>
      <c r="EK246" s="136">
        <v>179.4</v>
      </c>
      <c r="EL246" s="147">
        <v>180.1</v>
      </c>
      <c r="EM246" s="147">
        <v>181.6</v>
      </c>
      <c r="EN246" s="147">
        <v>182.6</v>
      </c>
    </row>
    <row r="247" spans="1:144" ht="15" x14ac:dyDescent="0.25">
      <c r="A247" s="132" t="s">
        <v>1923</v>
      </c>
      <c r="B247" s="132" t="s">
        <v>1924</v>
      </c>
      <c r="C247" s="133">
        <v>0.22525999999999999</v>
      </c>
      <c r="D247" s="134">
        <v>102</v>
      </c>
      <c r="E247" s="134">
        <v>101.2</v>
      </c>
      <c r="F247" s="134">
        <v>101.9</v>
      </c>
      <c r="G247" s="134">
        <v>101.7</v>
      </c>
      <c r="H247" s="134">
        <v>101.8</v>
      </c>
      <c r="I247" s="134">
        <v>102.2</v>
      </c>
      <c r="J247" s="134">
        <v>103.7</v>
      </c>
      <c r="K247" s="134">
        <v>101.4</v>
      </c>
      <c r="L247" s="134">
        <v>102.3</v>
      </c>
      <c r="M247" s="134">
        <v>101.2</v>
      </c>
      <c r="N247" s="134">
        <v>100.3</v>
      </c>
      <c r="O247" s="134">
        <v>100.7</v>
      </c>
      <c r="P247" s="134">
        <v>105.3</v>
      </c>
      <c r="Q247" s="134">
        <v>104.3</v>
      </c>
      <c r="R247" s="134">
        <v>107.3</v>
      </c>
      <c r="S247" s="134">
        <v>104.5</v>
      </c>
      <c r="T247" s="134">
        <v>107.2</v>
      </c>
      <c r="U247" s="134">
        <v>107.5</v>
      </c>
      <c r="V247" s="134">
        <v>106.2</v>
      </c>
      <c r="W247" s="134">
        <v>106.6</v>
      </c>
      <c r="X247" s="134">
        <v>108.2</v>
      </c>
      <c r="Y247" s="134">
        <v>109.3</v>
      </c>
      <c r="Z247" s="134">
        <v>108.5</v>
      </c>
      <c r="AA247" s="134">
        <v>109.8</v>
      </c>
      <c r="AB247" s="134">
        <v>109.7</v>
      </c>
      <c r="AC247" s="134">
        <v>111.3</v>
      </c>
      <c r="AD247" s="134">
        <v>111.6</v>
      </c>
      <c r="AE247" s="134">
        <v>110.2</v>
      </c>
      <c r="AF247" s="134">
        <v>111.2</v>
      </c>
      <c r="AG247" s="134">
        <v>111.1</v>
      </c>
      <c r="AH247" s="134">
        <v>113.1</v>
      </c>
      <c r="AI247" s="134">
        <v>112.6</v>
      </c>
      <c r="AJ247" s="134">
        <v>111.1</v>
      </c>
      <c r="AK247" s="134">
        <v>110.1</v>
      </c>
      <c r="AL247" s="134">
        <v>110.7</v>
      </c>
      <c r="AM247" s="134">
        <v>113.3</v>
      </c>
      <c r="AN247" s="134">
        <v>113.3</v>
      </c>
      <c r="AO247" s="134">
        <v>112.8</v>
      </c>
      <c r="AP247" s="134">
        <v>113.8</v>
      </c>
      <c r="AQ247" s="134">
        <v>114.1</v>
      </c>
      <c r="AR247" s="134">
        <v>110</v>
      </c>
      <c r="AS247" s="134">
        <v>110.5</v>
      </c>
      <c r="AT247" s="134">
        <v>109.8</v>
      </c>
      <c r="AU247" s="134">
        <v>109.7</v>
      </c>
      <c r="AV247" s="134">
        <v>109.6</v>
      </c>
      <c r="AW247" s="134">
        <v>110.3</v>
      </c>
      <c r="AX247" s="134">
        <v>111</v>
      </c>
      <c r="AY247" s="134">
        <v>111.7</v>
      </c>
      <c r="AZ247" s="134">
        <v>112.4</v>
      </c>
      <c r="BA247" s="134">
        <v>113.5</v>
      </c>
      <c r="BB247" s="134">
        <v>112.9</v>
      </c>
      <c r="BC247" s="134">
        <v>113.7</v>
      </c>
      <c r="BD247" s="134">
        <v>114.2</v>
      </c>
      <c r="BE247" s="134">
        <v>115.3</v>
      </c>
      <c r="BF247" s="134">
        <v>114.9</v>
      </c>
      <c r="BG247" s="134">
        <v>114.8</v>
      </c>
      <c r="BH247" s="134">
        <v>114.1</v>
      </c>
      <c r="BI247" s="134">
        <v>114</v>
      </c>
      <c r="BJ247" s="134">
        <v>115</v>
      </c>
      <c r="BK247" s="134">
        <v>115.6</v>
      </c>
      <c r="BL247" s="134">
        <v>116.6</v>
      </c>
      <c r="BM247" s="134">
        <v>116.6</v>
      </c>
      <c r="BN247" s="134">
        <v>116.6</v>
      </c>
      <c r="BO247" s="134">
        <v>117.6</v>
      </c>
      <c r="BP247" s="134">
        <v>117.8</v>
      </c>
      <c r="BQ247" s="134">
        <v>118.5</v>
      </c>
      <c r="BR247" s="134">
        <v>117.8</v>
      </c>
      <c r="BS247" s="134">
        <v>118.3</v>
      </c>
      <c r="BT247" s="134">
        <v>118.2</v>
      </c>
      <c r="BU247" s="134">
        <v>118.2</v>
      </c>
      <c r="BV247" s="134">
        <v>119.6</v>
      </c>
      <c r="BW247" s="134">
        <v>119.2</v>
      </c>
      <c r="BX247" s="134">
        <v>116.8</v>
      </c>
      <c r="BY247" s="134">
        <v>118.3</v>
      </c>
      <c r="BZ247" s="134">
        <v>119.4</v>
      </c>
      <c r="CA247" s="134">
        <v>120.1</v>
      </c>
      <c r="CB247" s="134">
        <v>121.3</v>
      </c>
      <c r="CC247" s="134">
        <v>120.3</v>
      </c>
      <c r="CD247" s="134">
        <v>121.4</v>
      </c>
      <c r="CE247" s="134">
        <v>121.7</v>
      </c>
      <c r="CF247" s="134">
        <v>121.4</v>
      </c>
      <c r="CG247" s="134">
        <v>121.6</v>
      </c>
      <c r="CH247" s="134">
        <v>122.1</v>
      </c>
      <c r="CI247" s="134">
        <v>122.1</v>
      </c>
      <c r="CJ247" s="134">
        <v>122.6</v>
      </c>
      <c r="CK247" s="134">
        <v>123.6</v>
      </c>
      <c r="CL247" s="134">
        <v>124.8</v>
      </c>
      <c r="CM247" s="134">
        <v>126.4</v>
      </c>
      <c r="CN247" s="134">
        <v>126.8</v>
      </c>
      <c r="CO247" s="134">
        <v>126.8</v>
      </c>
      <c r="CP247" s="134">
        <v>126.4</v>
      </c>
      <c r="CQ247" s="134">
        <v>125.1</v>
      </c>
      <c r="CR247" s="134">
        <v>125.8</v>
      </c>
      <c r="CS247" s="134">
        <v>126.3</v>
      </c>
      <c r="CT247" s="134">
        <v>126.5</v>
      </c>
      <c r="CU247" s="134">
        <v>127.4</v>
      </c>
      <c r="CV247" s="134">
        <v>127.6</v>
      </c>
      <c r="CW247" s="134">
        <v>127.7</v>
      </c>
      <c r="CX247" s="134">
        <v>127.5</v>
      </c>
      <c r="CY247" s="134">
        <v>126.6</v>
      </c>
      <c r="CZ247" s="134">
        <v>128.80000000000001</v>
      </c>
      <c r="DA247" s="134">
        <v>126.8</v>
      </c>
      <c r="DB247" s="134">
        <v>124.4</v>
      </c>
      <c r="DC247" s="134">
        <v>125.9</v>
      </c>
      <c r="DD247" s="134">
        <v>124.3</v>
      </c>
      <c r="DE247" s="134">
        <v>124.6</v>
      </c>
      <c r="DF247" s="134">
        <v>125.8</v>
      </c>
      <c r="DG247" s="134">
        <v>127.8</v>
      </c>
      <c r="DH247" s="134">
        <v>128.4</v>
      </c>
      <c r="DI247" s="134">
        <v>127.7</v>
      </c>
      <c r="DJ247" s="134">
        <v>127.4</v>
      </c>
      <c r="DK247" s="134">
        <v>129.6</v>
      </c>
      <c r="DL247" s="134">
        <v>130.19999999999999</v>
      </c>
      <c r="DM247" s="134">
        <v>130.19999999999999</v>
      </c>
      <c r="DN247" s="134">
        <v>131.6</v>
      </c>
      <c r="DO247" s="134">
        <v>131.5</v>
      </c>
      <c r="DP247" s="134">
        <v>131.1</v>
      </c>
      <c r="DQ247" s="134">
        <v>131.80000000000001</v>
      </c>
      <c r="DR247" s="134">
        <v>132.69999999999999</v>
      </c>
      <c r="DS247" s="134">
        <v>132.6</v>
      </c>
      <c r="DT247" s="134">
        <v>134.30000000000001</v>
      </c>
      <c r="DU247" s="134">
        <v>135</v>
      </c>
      <c r="DV247" s="134">
        <v>135.5</v>
      </c>
      <c r="DW247" s="134">
        <v>135.6</v>
      </c>
      <c r="DX247" s="134">
        <v>134.80000000000001</v>
      </c>
      <c r="DY247" s="134">
        <v>134</v>
      </c>
      <c r="DZ247" s="134">
        <v>134.5</v>
      </c>
      <c r="EA247" s="135">
        <v>133.80000000000001</v>
      </c>
      <c r="EB247" s="136">
        <v>134.30000000000001</v>
      </c>
      <c r="EC247" s="136">
        <v>134.9</v>
      </c>
      <c r="ED247" s="134">
        <v>134.5</v>
      </c>
      <c r="EE247" s="134">
        <v>134.4</v>
      </c>
      <c r="EF247" s="137">
        <v>135.1</v>
      </c>
      <c r="EG247" s="137">
        <v>134.5</v>
      </c>
      <c r="EH247" s="137">
        <v>134.5</v>
      </c>
      <c r="EI247" s="137">
        <v>135.30000000000001</v>
      </c>
      <c r="EJ247" s="136">
        <v>136.19999999999999</v>
      </c>
      <c r="EK247" s="136">
        <v>134.80000000000001</v>
      </c>
      <c r="EL247" s="147">
        <v>135.69999999999999</v>
      </c>
      <c r="EM247" s="147">
        <v>135.5</v>
      </c>
      <c r="EN247" s="147">
        <v>135.69999999999999</v>
      </c>
    </row>
    <row r="248" spans="1:144" ht="15" x14ac:dyDescent="0.25">
      <c r="A248" s="132" t="s">
        <v>1925</v>
      </c>
      <c r="B248" s="132" t="s">
        <v>1926</v>
      </c>
      <c r="C248" s="133">
        <v>0.16275999999999999</v>
      </c>
      <c r="D248" s="134">
        <v>102.2</v>
      </c>
      <c r="E248" s="134">
        <v>101.2</v>
      </c>
      <c r="F248" s="134">
        <v>101.7</v>
      </c>
      <c r="G248" s="134">
        <v>101.7</v>
      </c>
      <c r="H248" s="134">
        <v>101.5</v>
      </c>
      <c r="I248" s="134">
        <v>101.3</v>
      </c>
      <c r="J248" s="134">
        <v>103.6</v>
      </c>
      <c r="K248" s="134">
        <v>100.4</v>
      </c>
      <c r="L248" s="134">
        <v>100.8</v>
      </c>
      <c r="M248" s="134">
        <v>99.9</v>
      </c>
      <c r="N248" s="134">
        <v>98.8</v>
      </c>
      <c r="O248" s="134">
        <v>99.8</v>
      </c>
      <c r="P248" s="134">
        <v>105.1</v>
      </c>
      <c r="Q248" s="134">
        <v>103.7</v>
      </c>
      <c r="R248" s="134">
        <v>107.5</v>
      </c>
      <c r="S248" s="134">
        <v>104.1</v>
      </c>
      <c r="T248" s="134">
        <v>106.6</v>
      </c>
      <c r="U248" s="134">
        <v>106.3</v>
      </c>
      <c r="V248" s="134">
        <v>105.4</v>
      </c>
      <c r="W248" s="134">
        <v>105.5</v>
      </c>
      <c r="X248" s="134">
        <v>108.2</v>
      </c>
      <c r="Y248" s="134">
        <v>109.7</v>
      </c>
      <c r="Z248" s="134">
        <v>108.4</v>
      </c>
      <c r="AA248" s="134">
        <v>110</v>
      </c>
      <c r="AB248" s="134">
        <v>109.1</v>
      </c>
      <c r="AC248" s="134">
        <v>110.8</v>
      </c>
      <c r="AD248" s="134">
        <v>110.9</v>
      </c>
      <c r="AE248" s="134">
        <v>109</v>
      </c>
      <c r="AF248" s="134">
        <v>110.5</v>
      </c>
      <c r="AG248" s="134">
        <v>110</v>
      </c>
      <c r="AH248" s="134">
        <v>112.1</v>
      </c>
      <c r="AI248" s="134">
        <v>111.2</v>
      </c>
      <c r="AJ248" s="134">
        <v>109.7</v>
      </c>
      <c r="AK248" s="134">
        <v>108.2</v>
      </c>
      <c r="AL248" s="134">
        <v>108.9</v>
      </c>
      <c r="AM248" s="134">
        <v>112.9</v>
      </c>
      <c r="AN248" s="134">
        <v>112.5</v>
      </c>
      <c r="AO248" s="134">
        <v>112.3</v>
      </c>
      <c r="AP248" s="134">
        <v>113.3</v>
      </c>
      <c r="AQ248" s="134">
        <v>113.8</v>
      </c>
      <c r="AR248" s="134">
        <v>113</v>
      </c>
      <c r="AS248" s="134">
        <v>113.4</v>
      </c>
      <c r="AT248" s="134">
        <v>112.4</v>
      </c>
      <c r="AU248" s="134">
        <v>112.6</v>
      </c>
      <c r="AV248" s="134">
        <v>112.8</v>
      </c>
      <c r="AW248" s="134">
        <v>113.1</v>
      </c>
      <c r="AX248" s="134">
        <v>113.8</v>
      </c>
      <c r="AY248" s="134">
        <v>114.7</v>
      </c>
      <c r="AZ248" s="134">
        <v>115.3</v>
      </c>
      <c r="BA248" s="134">
        <v>116.7</v>
      </c>
      <c r="BB248" s="134">
        <v>115.8</v>
      </c>
      <c r="BC248" s="134">
        <v>116.9</v>
      </c>
      <c r="BD248" s="134">
        <v>117.2</v>
      </c>
      <c r="BE248" s="134">
        <v>118.3</v>
      </c>
      <c r="BF248" s="134">
        <v>118.3</v>
      </c>
      <c r="BG248" s="134">
        <v>118</v>
      </c>
      <c r="BH248" s="134">
        <v>117.7</v>
      </c>
      <c r="BI248" s="134">
        <v>117.6</v>
      </c>
      <c r="BJ248" s="134">
        <v>118.8</v>
      </c>
      <c r="BK248" s="134">
        <v>119.8</v>
      </c>
      <c r="BL248" s="134">
        <v>121</v>
      </c>
      <c r="BM248" s="134">
        <v>121</v>
      </c>
      <c r="BN248" s="134">
        <v>121.3</v>
      </c>
      <c r="BO248" s="134">
        <v>122.1</v>
      </c>
      <c r="BP248" s="134">
        <v>122</v>
      </c>
      <c r="BQ248" s="134">
        <v>122.9</v>
      </c>
      <c r="BR248" s="134">
        <v>121.8</v>
      </c>
      <c r="BS248" s="134">
        <v>122.4</v>
      </c>
      <c r="BT248" s="134">
        <v>122.2</v>
      </c>
      <c r="BU248" s="134">
        <v>122.4</v>
      </c>
      <c r="BV248" s="134">
        <v>125.1</v>
      </c>
      <c r="BW248" s="134">
        <v>124.8</v>
      </c>
      <c r="BX248" s="134">
        <v>122</v>
      </c>
      <c r="BY248" s="134">
        <v>124.2</v>
      </c>
      <c r="BZ248" s="134">
        <v>124.8</v>
      </c>
      <c r="CA248" s="134">
        <v>124.5</v>
      </c>
      <c r="CB248" s="134">
        <v>126.2</v>
      </c>
      <c r="CC248" s="134">
        <v>124.9</v>
      </c>
      <c r="CD248" s="134">
        <v>125.9</v>
      </c>
      <c r="CE248" s="134">
        <v>125.9</v>
      </c>
      <c r="CF248" s="134">
        <v>125.5</v>
      </c>
      <c r="CG248" s="134">
        <v>125.3</v>
      </c>
      <c r="CH248" s="134">
        <v>126.2</v>
      </c>
      <c r="CI248" s="134">
        <v>126.2</v>
      </c>
      <c r="CJ248" s="134">
        <v>126.6</v>
      </c>
      <c r="CK248" s="134">
        <v>127.4</v>
      </c>
      <c r="CL248" s="134">
        <v>128.4</v>
      </c>
      <c r="CM248" s="134">
        <v>130</v>
      </c>
      <c r="CN248" s="134">
        <v>129.9</v>
      </c>
      <c r="CO248" s="134">
        <v>129.30000000000001</v>
      </c>
      <c r="CP248" s="134">
        <v>128.9</v>
      </c>
      <c r="CQ248" s="134">
        <v>127.6</v>
      </c>
      <c r="CR248" s="134">
        <v>128.80000000000001</v>
      </c>
      <c r="CS248" s="134">
        <v>128.9</v>
      </c>
      <c r="CT248" s="134">
        <v>128.9</v>
      </c>
      <c r="CU248" s="134">
        <v>130.1</v>
      </c>
      <c r="CV248" s="134">
        <v>130.1</v>
      </c>
      <c r="CW248" s="134">
        <v>130.30000000000001</v>
      </c>
      <c r="CX248" s="134">
        <v>130.30000000000001</v>
      </c>
      <c r="CY248" s="134">
        <v>129.30000000000001</v>
      </c>
      <c r="CZ248" s="134">
        <v>132.30000000000001</v>
      </c>
      <c r="DA248" s="134">
        <v>129.4</v>
      </c>
      <c r="DB248" s="134">
        <v>126.5</v>
      </c>
      <c r="DC248" s="134">
        <v>127.9</v>
      </c>
      <c r="DD248" s="134">
        <v>125.3</v>
      </c>
      <c r="DE248" s="134">
        <v>125.4</v>
      </c>
      <c r="DF248" s="134">
        <v>126.8</v>
      </c>
      <c r="DG248" s="134">
        <v>129.5</v>
      </c>
      <c r="DH248" s="134">
        <v>129.5</v>
      </c>
      <c r="DI248" s="134">
        <v>128.80000000000001</v>
      </c>
      <c r="DJ248" s="134">
        <v>128.5</v>
      </c>
      <c r="DK248" s="134">
        <v>131.30000000000001</v>
      </c>
      <c r="DL248" s="134">
        <v>131.80000000000001</v>
      </c>
      <c r="DM248" s="134">
        <v>130.9</v>
      </c>
      <c r="DN248" s="134">
        <v>132.80000000000001</v>
      </c>
      <c r="DO248" s="134">
        <v>132.69999999999999</v>
      </c>
      <c r="DP248" s="134">
        <v>131.9</v>
      </c>
      <c r="DQ248" s="134">
        <v>132.5</v>
      </c>
      <c r="DR248" s="134">
        <v>133.5</v>
      </c>
      <c r="DS248" s="134">
        <v>133.5</v>
      </c>
      <c r="DT248" s="134">
        <v>135.4</v>
      </c>
      <c r="DU248" s="134">
        <v>137.6</v>
      </c>
      <c r="DV248" s="134">
        <v>137.19999999999999</v>
      </c>
      <c r="DW248" s="134">
        <v>136.69999999999999</v>
      </c>
      <c r="DX248" s="134">
        <v>135.4</v>
      </c>
      <c r="DY248" s="134">
        <v>134.6</v>
      </c>
      <c r="DZ248" s="134">
        <v>135</v>
      </c>
      <c r="EA248" s="135">
        <v>133.69999999999999</v>
      </c>
      <c r="EB248" s="136">
        <v>134</v>
      </c>
      <c r="EC248" s="136">
        <v>134.6</v>
      </c>
      <c r="ED248" s="134">
        <v>133.80000000000001</v>
      </c>
      <c r="EE248" s="134">
        <v>133.6</v>
      </c>
      <c r="EF248" s="137">
        <v>134.1</v>
      </c>
      <c r="EG248" s="137">
        <v>133</v>
      </c>
      <c r="EH248" s="137">
        <v>133</v>
      </c>
      <c r="EI248" s="137">
        <v>133.6</v>
      </c>
      <c r="EJ248" s="136">
        <v>134.30000000000001</v>
      </c>
      <c r="EK248" s="136">
        <v>132.5</v>
      </c>
      <c r="EL248" s="147">
        <v>133.5</v>
      </c>
      <c r="EM248" s="147">
        <v>133.4</v>
      </c>
      <c r="EN248" s="147">
        <v>133.30000000000001</v>
      </c>
    </row>
    <row r="249" spans="1:144" ht="15" x14ac:dyDescent="0.25">
      <c r="A249" s="132" t="s">
        <v>1927</v>
      </c>
      <c r="B249" s="132" t="s">
        <v>1928</v>
      </c>
      <c r="C249" s="133">
        <v>6.25E-2</v>
      </c>
      <c r="D249" s="134">
        <v>101.6</v>
      </c>
      <c r="E249" s="134">
        <v>101.3</v>
      </c>
      <c r="F249" s="134">
        <v>102.3</v>
      </c>
      <c r="G249" s="134">
        <v>101.7</v>
      </c>
      <c r="H249" s="134">
        <v>102.6</v>
      </c>
      <c r="I249" s="134">
        <v>104.3</v>
      </c>
      <c r="J249" s="134">
        <v>104.1</v>
      </c>
      <c r="K249" s="134">
        <v>104.3</v>
      </c>
      <c r="L249" s="134">
        <v>106.2</v>
      </c>
      <c r="M249" s="134">
        <v>104.6</v>
      </c>
      <c r="N249" s="134">
        <v>104.2</v>
      </c>
      <c r="O249" s="134">
        <v>103.3</v>
      </c>
      <c r="P249" s="134">
        <v>105.9</v>
      </c>
      <c r="Q249" s="134">
        <v>105.6</v>
      </c>
      <c r="R249" s="134">
        <v>106.8</v>
      </c>
      <c r="S249" s="134">
        <v>105.7</v>
      </c>
      <c r="T249" s="134">
        <v>108.7</v>
      </c>
      <c r="U249" s="134">
        <v>110.6</v>
      </c>
      <c r="V249" s="134">
        <v>108.4</v>
      </c>
      <c r="W249" s="134">
        <v>109.4</v>
      </c>
      <c r="X249" s="134">
        <v>108.5</v>
      </c>
      <c r="Y249" s="134">
        <v>108.3</v>
      </c>
      <c r="Z249" s="134">
        <v>108.5</v>
      </c>
      <c r="AA249" s="134">
        <v>109.3</v>
      </c>
      <c r="AB249" s="134">
        <v>111.3</v>
      </c>
      <c r="AC249" s="134">
        <v>112.7</v>
      </c>
      <c r="AD249" s="134">
        <v>113.5</v>
      </c>
      <c r="AE249" s="134">
        <v>113.2</v>
      </c>
      <c r="AF249" s="134">
        <v>113</v>
      </c>
      <c r="AG249" s="134">
        <v>114.1</v>
      </c>
      <c r="AH249" s="134">
        <v>115.7</v>
      </c>
      <c r="AI249" s="134">
        <v>116.1</v>
      </c>
      <c r="AJ249" s="134">
        <v>114.7</v>
      </c>
      <c r="AK249" s="134">
        <v>115.3</v>
      </c>
      <c r="AL249" s="134">
        <v>115.3</v>
      </c>
      <c r="AM249" s="134">
        <v>114.4</v>
      </c>
      <c r="AN249" s="134">
        <v>115.6</v>
      </c>
      <c r="AO249" s="134">
        <v>114.2</v>
      </c>
      <c r="AP249" s="134">
        <v>115</v>
      </c>
      <c r="AQ249" s="134">
        <v>114.9</v>
      </c>
      <c r="AR249" s="134">
        <v>102.2</v>
      </c>
      <c r="AS249" s="134">
        <v>103.1</v>
      </c>
      <c r="AT249" s="134">
        <v>103.2</v>
      </c>
      <c r="AU249" s="134">
        <v>102.2</v>
      </c>
      <c r="AV249" s="134">
        <v>101.3</v>
      </c>
      <c r="AW249" s="134">
        <v>102.8</v>
      </c>
      <c r="AX249" s="134">
        <v>103.7</v>
      </c>
      <c r="AY249" s="134">
        <v>104</v>
      </c>
      <c r="AZ249" s="134">
        <v>104.9</v>
      </c>
      <c r="BA249" s="134">
        <v>105.2</v>
      </c>
      <c r="BB249" s="134">
        <v>105.2</v>
      </c>
      <c r="BC249" s="134">
        <v>105.3</v>
      </c>
      <c r="BD249" s="134">
        <v>106.4</v>
      </c>
      <c r="BE249" s="134">
        <v>107.5</v>
      </c>
      <c r="BF249" s="134">
        <v>106.2</v>
      </c>
      <c r="BG249" s="134">
        <v>106.5</v>
      </c>
      <c r="BH249" s="134">
        <v>104.7</v>
      </c>
      <c r="BI249" s="134">
        <v>104.6</v>
      </c>
      <c r="BJ249" s="134">
        <v>105</v>
      </c>
      <c r="BK249" s="134">
        <v>104.6</v>
      </c>
      <c r="BL249" s="134">
        <v>105.3</v>
      </c>
      <c r="BM249" s="134">
        <v>105.2</v>
      </c>
      <c r="BN249" s="134">
        <v>104.5</v>
      </c>
      <c r="BO249" s="134">
        <v>106</v>
      </c>
      <c r="BP249" s="134">
        <v>107</v>
      </c>
      <c r="BQ249" s="134">
        <v>107.2</v>
      </c>
      <c r="BR249" s="134">
        <v>107.3</v>
      </c>
      <c r="BS249" s="134">
        <v>107.8</v>
      </c>
      <c r="BT249" s="134">
        <v>107.8</v>
      </c>
      <c r="BU249" s="134">
        <v>107.1</v>
      </c>
      <c r="BV249" s="134">
        <v>105.3</v>
      </c>
      <c r="BW249" s="134">
        <v>104.5</v>
      </c>
      <c r="BX249" s="134">
        <v>103.2</v>
      </c>
      <c r="BY249" s="134">
        <v>103.1</v>
      </c>
      <c r="BZ249" s="134">
        <v>105.5</v>
      </c>
      <c r="CA249" s="134">
        <v>108.7</v>
      </c>
      <c r="CB249" s="134">
        <v>108.5</v>
      </c>
      <c r="CC249" s="134">
        <v>108.3</v>
      </c>
      <c r="CD249" s="134">
        <v>109.7</v>
      </c>
      <c r="CE249" s="134">
        <v>110.9</v>
      </c>
      <c r="CF249" s="134">
        <v>110.5</v>
      </c>
      <c r="CG249" s="134">
        <v>112</v>
      </c>
      <c r="CH249" s="134">
        <v>111.4</v>
      </c>
      <c r="CI249" s="134">
        <v>111.4</v>
      </c>
      <c r="CJ249" s="134">
        <v>112</v>
      </c>
      <c r="CK249" s="134">
        <v>113.8</v>
      </c>
      <c r="CL249" s="134">
        <v>115.5</v>
      </c>
      <c r="CM249" s="134">
        <v>116.9</v>
      </c>
      <c r="CN249" s="134">
        <v>118.8</v>
      </c>
      <c r="CO249" s="134">
        <v>120.2</v>
      </c>
      <c r="CP249" s="134">
        <v>120</v>
      </c>
      <c r="CQ249" s="134">
        <v>118.4</v>
      </c>
      <c r="CR249" s="134">
        <v>118.1</v>
      </c>
      <c r="CS249" s="134">
        <v>119.5</v>
      </c>
      <c r="CT249" s="134">
        <v>120.3</v>
      </c>
      <c r="CU249" s="134">
        <v>120.2</v>
      </c>
      <c r="CV249" s="134">
        <v>121.1</v>
      </c>
      <c r="CW249" s="134">
        <v>120.8</v>
      </c>
      <c r="CX249" s="134">
        <v>120</v>
      </c>
      <c r="CY249" s="134">
        <v>119.4</v>
      </c>
      <c r="CZ249" s="134">
        <v>119.5</v>
      </c>
      <c r="DA249" s="134">
        <v>120.1</v>
      </c>
      <c r="DB249" s="134">
        <v>119.1</v>
      </c>
      <c r="DC249" s="134">
        <v>120.6</v>
      </c>
      <c r="DD249" s="134">
        <v>121.6</v>
      </c>
      <c r="DE249" s="134">
        <v>122.6</v>
      </c>
      <c r="DF249" s="134">
        <v>123</v>
      </c>
      <c r="DG249" s="134">
        <v>123.3</v>
      </c>
      <c r="DH249" s="134">
        <v>125.3</v>
      </c>
      <c r="DI249" s="134">
        <v>124.8</v>
      </c>
      <c r="DJ249" s="134">
        <v>124.7</v>
      </c>
      <c r="DK249" s="134">
        <v>125.3</v>
      </c>
      <c r="DL249" s="134">
        <v>126.2</v>
      </c>
      <c r="DM249" s="134">
        <v>128.1</v>
      </c>
      <c r="DN249" s="134">
        <v>128.5</v>
      </c>
      <c r="DO249" s="134">
        <v>128.6</v>
      </c>
      <c r="DP249" s="134">
        <v>129.1</v>
      </c>
      <c r="DQ249" s="134">
        <v>130.19999999999999</v>
      </c>
      <c r="DR249" s="134">
        <v>130.80000000000001</v>
      </c>
      <c r="DS249" s="134">
        <v>130.1</v>
      </c>
      <c r="DT249" s="134">
        <v>131.5</v>
      </c>
      <c r="DU249" s="134">
        <v>128.1</v>
      </c>
      <c r="DV249" s="134">
        <v>130.9</v>
      </c>
      <c r="DW249" s="134">
        <v>132.80000000000001</v>
      </c>
      <c r="DX249" s="134">
        <v>133.1</v>
      </c>
      <c r="DY249" s="134">
        <v>132.5</v>
      </c>
      <c r="DZ249" s="134">
        <v>133.1</v>
      </c>
      <c r="EA249" s="135">
        <v>134</v>
      </c>
      <c r="EB249" s="136">
        <v>134.80000000000001</v>
      </c>
      <c r="EC249" s="136">
        <v>135.9</v>
      </c>
      <c r="ED249" s="134">
        <v>136.4</v>
      </c>
      <c r="EE249" s="134">
        <v>136.6</v>
      </c>
      <c r="EF249" s="137">
        <v>137.5</v>
      </c>
      <c r="EG249" s="137">
        <v>138.4</v>
      </c>
      <c r="EH249" s="137">
        <v>138.4</v>
      </c>
      <c r="EI249" s="137">
        <v>139.9</v>
      </c>
      <c r="EJ249" s="136">
        <v>141.1</v>
      </c>
      <c r="EK249" s="136">
        <v>140.6</v>
      </c>
      <c r="EL249" s="147">
        <v>141.5</v>
      </c>
      <c r="EM249" s="147">
        <v>141</v>
      </c>
      <c r="EN249" s="147">
        <v>141.80000000000001</v>
      </c>
    </row>
    <row r="250" spans="1:144" ht="15" x14ac:dyDescent="0.25">
      <c r="A250" s="132" t="s">
        <v>1929</v>
      </c>
      <c r="B250" s="132" t="s">
        <v>1930</v>
      </c>
      <c r="C250" s="133">
        <v>0.27548</v>
      </c>
      <c r="D250" s="134">
        <v>102</v>
      </c>
      <c r="E250" s="134">
        <v>102.7</v>
      </c>
      <c r="F250" s="134">
        <v>103.4</v>
      </c>
      <c r="G250" s="134">
        <v>104.5</v>
      </c>
      <c r="H250" s="134">
        <v>104.2</v>
      </c>
      <c r="I250" s="134">
        <v>104.6</v>
      </c>
      <c r="J250" s="134">
        <v>105.3</v>
      </c>
      <c r="K250" s="134">
        <v>105.6</v>
      </c>
      <c r="L250" s="134">
        <v>106.6</v>
      </c>
      <c r="M250" s="134">
        <v>108.9</v>
      </c>
      <c r="N250" s="134">
        <v>109.6</v>
      </c>
      <c r="O250" s="134">
        <v>111.7</v>
      </c>
      <c r="P250" s="134">
        <v>112.5</v>
      </c>
      <c r="Q250" s="134">
        <v>112</v>
      </c>
      <c r="R250" s="134">
        <v>110.8</v>
      </c>
      <c r="S250" s="134">
        <v>109.9</v>
      </c>
      <c r="T250" s="134">
        <v>110.1</v>
      </c>
      <c r="U250" s="134">
        <v>110.4</v>
      </c>
      <c r="V250" s="134">
        <v>110.7</v>
      </c>
      <c r="W250" s="134">
        <v>111.7</v>
      </c>
      <c r="X250" s="134">
        <v>114</v>
      </c>
      <c r="Y250" s="134">
        <v>113.3</v>
      </c>
      <c r="Z250" s="134">
        <v>113.5</v>
      </c>
      <c r="AA250" s="134">
        <v>115.3</v>
      </c>
      <c r="AB250" s="134">
        <v>114.3</v>
      </c>
      <c r="AC250" s="134">
        <v>113.3</v>
      </c>
      <c r="AD250" s="134">
        <v>113.8</v>
      </c>
      <c r="AE250" s="134">
        <v>114.2</v>
      </c>
      <c r="AF250" s="134">
        <v>115.2</v>
      </c>
      <c r="AG250" s="134">
        <v>115.1</v>
      </c>
      <c r="AH250" s="134">
        <v>115.6</v>
      </c>
      <c r="AI250" s="134">
        <v>116.4</v>
      </c>
      <c r="AJ250" s="134">
        <v>117.6</v>
      </c>
      <c r="AK250" s="134">
        <v>118.1</v>
      </c>
      <c r="AL250" s="134">
        <v>116.8</v>
      </c>
      <c r="AM250" s="134">
        <v>116.9</v>
      </c>
      <c r="AN250" s="134">
        <v>117.9</v>
      </c>
      <c r="AO250" s="134">
        <v>118.3</v>
      </c>
      <c r="AP250" s="134">
        <v>118</v>
      </c>
      <c r="AQ250" s="134">
        <v>118.5</v>
      </c>
      <c r="AR250" s="134">
        <v>119.7</v>
      </c>
      <c r="AS250" s="134">
        <v>119.5</v>
      </c>
      <c r="AT250" s="134">
        <v>122.3</v>
      </c>
      <c r="AU250" s="134">
        <v>122.2</v>
      </c>
      <c r="AV250" s="134">
        <v>122.8</v>
      </c>
      <c r="AW250" s="134">
        <v>122.8</v>
      </c>
      <c r="AX250" s="134">
        <v>122.8</v>
      </c>
      <c r="AY250" s="134">
        <v>122.1</v>
      </c>
      <c r="AZ250" s="134">
        <v>123.5</v>
      </c>
      <c r="BA250" s="134">
        <v>124.3</v>
      </c>
      <c r="BB250" s="134">
        <v>123</v>
      </c>
      <c r="BC250" s="134">
        <v>120.9</v>
      </c>
      <c r="BD250" s="134">
        <v>120.1</v>
      </c>
      <c r="BE250" s="134">
        <v>119.5</v>
      </c>
      <c r="BF250" s="134">
        <v>119.6</v>
      </c>
      <c r="BG250" s="134">
        <v>119.6</v>
      </c>
      <c r="BH250" s="134">
        <v>122</v>
      </c>
      <c r="BI250" s="134">
        <v>123</v>
      </c>
      <c r="BJ250" s="134">
        <v>122.7</v>
      </c>
      <c r="BK250" s="134">
        <v>122.9</v>
      </c>
      <c r="BL250" s="134">
        <v>123.5</v>
      </c>
      <c r="BM250" s="134">
        <v>123.6</v>
      </c>
      <c r="BN250" s="134">
        <v>123</v>
      </c>
      <c r="BO250" s="134">
        <v>127.8</v>
      </c>
      <c r="BP250" s="134">
        <v>125.8</v>
      </c>
      <c r="BQ250" s="134">
        <v>126.6</v>
      </c>
      <c r="BR250" s="134">
        <v>127</v>
      </c>
      <c r="BS250" s="134">
        <v>129</v>
      </c>
      <c r="BT250" s="134">
        <v>130.69999999999999</v>
      </c>
      <c r="BU250" s="134">
        <v>131</v>
      </c>
      <c r="BV250" s="134">
        <v>129.9</v>
      </c>
      <c r="BW250" s="134">
        <v>130.5</v>
      </c>
      <c r="BX250" s="134">
        <v>131.69999999999999</v>
      </c>
      <c r="BY250" s="134">
        <v>130.80000000000001</v>
      </c>
      <c r="BZ250" s="134">
        <v>129.9</v>
      </c>
      <c r="CA250" s="134">
        <v>129.69999999999999</v>
      </c>
      <c r="CB250" s="134">
        <v>129.5</v>
      </c>
      <c r="CC250" s="134">
        <v>130</v>
      </c>
      <c r="CD250" s="134">
        <v>131.1</v>
      </c>
      <c r="CE250" s="134">
        <v>132.80000000000001</v>
      </c>
      <c r="CF250" s="134">
        <v>131.9</v>
      </c>
      <c r="CG250" s="134">
        <v>131.9</v>
      </c>
      <c r="CH250" s="134">
        <v>132.69999999999999</v>
      </c>
      <c r="CI250" s="134">
        <v>132.1</v>
      </c>
      <c r="CJ250" s="134">
        <v>133.30000000000001</v>
      </c>
      <c r="CK250" s="134">
        <v>132</v>
      </c>
      <c r="CL250" s="134">
        <v>132.5</v>
      </c>
      <c r="CM250" s="134">
        <v>130.4</v>
      </c>
      <c r="CN250" s="134">
        <v>129.80000000000001</v>
      </c>
      <c r="CO250" s="134">
        <v>129.80000000000001</v>
      </c>
      <c r="CP250" s="134">
        <v>128.6</v>
      </c>
      <c r="CQ250" s="134">
        <v>130.5</v>
      </c>
      <c r="CR250" s="134">
        <v>129.5</v>
      </c>
      <c r="CS250" s="134">
        <v>130.80000000000001</v>
      </c>
      <c r="CT250" s="134">
        <v>129.1</v>
      </c>
      <c r="CU250" s="134">
        <v>129.9</v>
      </c>
      <c r="CV250" s="134">
        <v>130.69999999999999</v>
      </c>
      <c r="CW250" s="134">
        <v>131.1</v>
      </c>
      <c r="CX250" s="134">
        <v>130.5</v>
      </c>
      <c r="CY250" s="134">
        <v>129.69999999999999</v>
      </c>
      <c r="CZ250" s="134">
        <v>129.9</v>
      </c>
      <c r="DA250" s="134">
        <v>127.4</v>
      </c>
      <c r="DB250" s="134">
        <v>128.5</v>
      </c>
      <c r="DC250" s="134">
        <v>127.8</v>
      </c>
      <c r="DD250" s="134">
        <v>127.6</v>
      </c>
      <c r="DE250" s="134">
        <v>129.1</v>
      </c>
      <c r="DF250" s="134">
        <v>130.4</v>
      </c>
      <c r="DG250" s="134">
        <v>129.6</v>
      </c>
      <c r="DH250" s="134">
        <v>129.5</v>
      </c>
      <c r="DI250" s="134">
        <v>129.6</v>
      </c>
      <c r="DJ250" s="134">
        <v>128.80000000000001</v>
      </c>
      <c r="DK250" s="134">
        <v>129.30000000000001</v>
      </c>
      <c r="DL250" s="134">
        <v>129.9</v>
      </c>
      <c r="DM250" s="134">
        <v>129.5</v>
      </c>
      <c r="DN250" s="134">
        <v>129.4</v>
      </c>
      <c r="DO250" s="134">
        <v>128.69999999999999</v>
      </c>
      <c r="DP250" s="134">
        <v>128.5</v>
      </c>
      <c r="DQ250" s="134">
        <v>128.4</v>
      </c>
      <c r="DR250" s="134">
        <v>127.3</v>
      </c>
      <c r="DS250" s="134">
        <v>126.9</v>
      </c>
      <c r="DT250" s="134">
        <v>123.3</v>
      </c>
      <c r="DU250" s="134">
        <v>124.1</v>
      </c>
      <c r="DV250" s="134">
        <v>124</v>
      </c>
      <c r="DW250" s="134">
        <v>123.2</v>
      </c>
      <c r="DX250" s="134">
        <v>123</v>
      </c>
      <c r="DY250" s="134">
        <v>122.7</v>
      </c>
      <c r="DZ250" s="134">
        <v>123.3</v>
      </c>
      <c r="EA250" s="135">
        <v>122.9</v>
      </c>
      <c r="EB250" s="136">
        <v>122.9</v>
      </c>
      <c r="EC250" s="136">
        <v>123.7</v>
      </c>
      <c r="ED250" s="134">
        <v>124.4</v>
      </c>
      <c r="EE250" s="134">
        <v>125.5</v>
      </c>
      <c r="EF250" s="137">
        <v>125.8</v>
      </c>
      <c r="EG250" s="137">
        <v>125.2</v>
      </c>
      <c r="EH250" s="137">
        <v>125.6</v>
      </c>
      <c r="EI250" s="137">
        <v>125.8</v>
      </c>
      <c r="EJ250" s="136">
        <v>124.8</v>
      </c>
      <c r="EK250" s="136">
        <v>125.3</v>
      </c>
      <c r="EL250" s="147">
        <v>125.3</v>
      </c>
      <c r="EM250" s="147">
        <v>124.4</v>
      </c>
      <c r="EN250" s="147">
        <v>124.7</v>
      </c>
    </row>
    <row r="251" spans="1:144" ht="15" x14ac:dyDescent="0.25">
      <c r="A251" s="132" t="s">
        <v>1931</v>
      </c>
      <c r="B251" s="132" t="s">
        <v>1932</v>
      </c>
      <c r="C251" s="133">
        <v>0.25792999999999999</v>
      </c>
      <c r="D251" s="134">
        <v>102</v>
      </c>
      <c r="E251" s="134">
        <v>102.8</v>
      </c>
      <c r="F251" s="134">
        <v>103.5</v>
      </c>
      <c r="G251" s="134">
        <v>104.7</v>
      </c>
      <c r="H251" s="134">
        <v>104.3</v>
      </c>
      <c r="I251" s="134">
        <v>104.7</v>
      </c>
      <c r="J251" s="134">
        <v>105.4</v>
      </c>
      <c r="K251" s="134">
        <v>105.7</v>
      </c>
      <c r="L251" s="134">
        <v>106.6</v>
      </c>
      <c r="M251" s="134">
        <v>108.9</v>
      </c>
      <c r="N251" s="134">
        <v>109.6</v>
      </c>
      <c r="O251" s="134">
        <v>111.8</v>
      </c>
      <c r="P251" s="134">
        <v>112.5</v>
      </c>
      <c r="Q251" s="134">
        <v>111.9</v>
      </c>
      <c r="R251" s="134">
        <v>110.8</v>
      </c>
      <c r="S251" s="134">
        <v>109.7</v>
      </c>
      <c r="T251" s="134">
        <v>110</v>
      </c>
      <c r="U251" s="134">
        <v>110.3</v>
      </c>
      <c r="V251" s="134">
        <v>110.7</v>
      </c>
      <c r="W251" s="134">
        <v>111.7</v>
      </c>
      <c r="X251" s="134">
        <v>114.1</v>
      </c>
      <c r="Y251" s="134">
        <v>113.2</v>
      </c>
      <c r="Z251" s="134">
        <v>113.4</v>
      </c>
      <c r="AA251" s="134">
        <v>115.3</v>
      </c>
      <c r="AB251" s="134">
        <v>114</v>
      </c>
      <c r="AC251" s="134">
        <v>113.1</v>
      </c>
      <c r="AD251" s="134">
        <v>113.7</v>
      </c>
      <c r="AE251" s="134">
        <v>113.9</v>
      </c>
      <c r="AF251" s="134">
        <v>115.1</v>
      </c>
      <c r="AG251" s="134">
        <v>115.1</v>
      </c>
      <c r="AH251" s="134">
        <v>115.4</v>
      </c>
      <c r="AI251" s="134">
        <v>116.3</v>
      </c>
      <c r="AJ251" s="134">
        <v>117.7</v>
      </c>
      <c r="AK251" s="134">
        <v>117.9</v>
      </c>
      <c r="AL251" s="134">
        <v>116.6</v>
      </c>
      <c r="AM251" s="134">
        <v>116.7</v>
      </c>
      <c r="AN251" s="134">
        <v>117.9</v>
      </c>
      <c r="AO251" s="134">
        <v>118.3</v>
      </c>
      <c r="AP251" s="134">
        <v>118</v>
      </c>
      <c r="AQ251" s="134">
        <v>118.6</v>
      </c>
      <c r="AR251" s="134">
        <v>120.2</v>
      </c>
      <c r="AS251" s="134">
        <v>119.9</v>
      </c>
      <c r="AT251" s="134">
        <v>122.9</v>
      </c>
      <c r="AU251" s="134">
        <v>122.8</v>
      </c>
      <c r="AV251" s="134">
        <v>123.4</v>
      </c>
      <c r="AW251" s="134">
        <v>123.3</v>
      </c>
      <c r="AX251" s="134">
        <v>123.3</v>
      </c>
      <c r="AY251" s="134">
        <v>122.4</v>
      </c>
      <c r="AZ251" s="134">
        <v>123.9</v>
      </c>
      <c r="BA251" s="134">
        <v>124.7</v>
      </c>
      <c r="BB251" s="134">
        <v>123.4</v>
      </c>
      <c r="BC251" s="134">
        <v>121.1</v>
      </c>
      <c r="BD251" s="134">
        <v>120.2</v>
      </c>
      <c r="BE251" s="134">
        <v>119.7</v>
      </c>
      <c r="BF251" s="134">
        <v>119.7</v>
      </c>
      <c r="BG251" s="134">
        <v>119.9</v>
      </c>
      <c r="BH251" s="134">
        <v>122.2</v>
      </c>
      <c r="BI251" s="134">
        <v>123.4</v>
      </c>
      <c r="BJ251" s="134">
        <v>123.1</v>
      </c>
      <c r="BK251" s="134">
        <v>123.3</v>
      </c>
      <c r="BL251" s="134">
        <v>124</v>
      </c>
      <c r="BM251" s="134">
        <v>124</v>
      </c>
      <c r="BN251" s="134">
        <v>123.3</v>
      </c>
      <c r="BO251" s="134">
        <v>127.8</v>
      </c>
      <c r="BP251" s="134">
        <v>125.9</v>
      </c>
      <c r="BQ251" s="134">
        <v>126.8</v>
      </c>
      <c r="BR251" s="134">
        <v>127.2</v>
      </c>
      <c r="BS251" s="134">
        <v>129.30000000000001</v>
      </c>
      <c r="BT251" s="134">
        <v>131</v>
      </c>
      <c r="BU251" s="134">
        <v>131.4</v>
      </c>
      <c r="BV251" s="134">
        <v>130.30000000000001</v>
      </c>
      <c r="BW251" s="134">
        <v>130.9</v>
      </c>
      <c r="BX251" s="134">
        <v>132.19999999999999</v>
      </c>
      <c r="BY251" s="134">
        <v>131.19999999999999</v>
      </c>
      <c r="BZ251" s="134">
        <v>130.30000000000001</v>
      </c>
      <c r="CA251" s="134">
        <v>129.9</v>
      </c>
      <c r="CB251" s="134">
        <v>129.69999999999999</v>
      </c>
      <c r="CC251" s="134">
        <v>130.30000000000001</v>
      </c>
      <c r="CD251" s="134">
        <v>131.5</v>
      </c>
      <c r="CE251" s="134">
        <v>133.4</v>
      </c>
      <c r="CF251" s="134">
        <v>132.4</v>
      </c>
      <c r="CG251" s="134">
        <v>132.4</v>
      </c>
      <c r="CH251" s="134">
        <v>133.19999999999999</v>
      </c>
      <c r="CI251" s="134">
        <v>132.5</v>
      </c>
      <c r="CJ251" s="134">
        <v>133.9</v>
      </c>
      <c r="CK251" s="134">
        <v>132.5</v>
      </c>
      <c r="CL251" s="134">
        <v>133</v>
      </c>
      <c r="CM251" s="134">
        <v>130.69999999999999</v>
      </c>
      <c r="CN251" s="134">
        <v>130.1</v>
      </c>
      <c r="CO251" s="134">
        <v>130.19999999999999</v>
      </c>
      <c r="CP251" s="134">
        <v>128.80000000000001</v>
      </c>
      <c r="CQ251" s="134">
        <v>131</v>
      </c>
      <c r="CR251" s="134">
        <v>130</v>
      </c>
      <c r="CS251" s="134">
        <v>131.4</v>
      </c>
      <c r="CT251" s="134">
        <v>129.6</v>
      </c>
      <c r="CU251" s="134">
        <v>130</v>
      </c>
      <c r="CV251" s="134">
        <v>130.6</v>
      </c>
      <c r="CW251" s="134">
        <v>131.1</v>
      </c>
      <c r="CX251" s="134">
        <v>130.6</v>
      </c>
      <c r="CY251" s="134">
        <v>130</v>
      </c>
      <c r="CZ251" s="134">
        <v>130.30000000000001</v>
      </c>
      <c r="DA251" s="134">
        <v>127.7</v>
      </c>
      <c r="DB251" s="134">
        <v>128.9</v>
      </c>
      <c r="DC251" s="134">
        <v>128.19999999999999</v>
      </c>
      <c r="DD251" s="134">
        <v>128</v>
      </c>
      <c r="DE251" s="134">
        <v>129.4</v>
      </c>
      <c r="DF251" s="134">
        <v>130.69999999999999</v>
      </c>
      <c r="DG251" s="134">
        <v>129.9</v>
      </c>
      <c r="DH251" s="134">
        <v>129.69999999999999</v>
      </c>
      <c r="DI251" s="134">
        <v>129.80000000000001</v>
      </c>
      <c r="DJ251" s="134">
        <v>128.9</v>
      </c>
      <c r="DK251" s="134">
        <v>129.4</v>
      </c>
      <c r="DL251" s="134">
        <v>129.9</v>
      </c>
      <c r="DM251" s="134">
        <v>129.6</v>
      </c>
      <c r="DN251" s="134">
        <v>129.6</v>
      </c>
      <c r="DO251" s="134">
        <v>128.9</v>
      </c>
      <c r="DP251" s="134">
        <v>128.69999999999999</v>
      </c>
      <c r="DQ251" s="134">
        <v>128.5</v>
      </c>
      <c r="DR251" s="134">
        <v>127.4</v>
      </c>
      <c r="DS251" s="134">
        <v>126.9</v>
      </c>
      <c r="DT251" s="134">
        <v>123.2</v>
      </c>
      <c r="DU251" s="134">
        <v>124</v>
      </c>
      <c r="DV251" s="134">
        <v>123.9</v>
      </c>
      <c r="DW251" s="134">
        <v>122.8</v>
      </c>
      <c r="DX251" s="134">
        <v>122.7</v>
      </c>
      <c r="DY251" s="134">
        <v>122.4</v>
      </c>
      <c r="DZ251" s="134">
        <v>122.9</v>
      </c>
      <c r="EA251" s="135">
        <v>122.5</v>
      </c>
      <c r="EB251" s="136">
        <v>122.6</v>
      </c>
      <c r="EC251" s="136">
        <v>123.4</v>
      </c>
      <c r="ED251" s="134">
        <v>124.1</v>
      </c>
      <c r="EE251" s="134">
        <v>125.3</v>
      </c>
      <c r="EF251" s="137">
        <v>125.5</v>
      </c>
      <c r="EG251" s="137">
        <v>125</v>
      </c>
      <c r="EH251" s="137">
        <v>125.4</v>
      </c>
      <c r="EI251" s="137">
        <v>125.6</v>
      </c>
      <c r="EJ251" s="136">
        <v>124.6</v>
      </c>
      <c r="EK251" s="136">
        <v>125.1</v>
      </c>
      <c r="EL251" s="147">
        <v>125</v>
      </c>
      <c r="EM251" s="147">
        <v>124.1</v>
      </c>
      <c r="EN251" s="147">
        <v>124.4</v>
      </c>
    </row>
    <row r="252" spans="1:144" ht="15" x14ac:dyDescent="0.25">
      <c r="A252" s="132" t="s">
        <v>1933</v>
      </c>
      <c r="B252" s="132" t="s">
        <v>1934</v>
      </c>
      <c r="C252" s="133">
        <v>1.755E-2</v>
      </c>
      <c r="D252" s="134">
        <v>101.7</v>
      </c>
      <c r="E252" s="134">
        <v>101.8</v>
      </c>
      <c r="F252" s="134">
        <v>102.1</v>
      </c>
      <c r="G252" s="134">
        <v>102.1</v>
      </c>
      <c r="H252" s="134">
        <v>102</v>
      </c>
      <c r="I252" s="134">
        <v>102.2</v>
      </c>
      <c r="J252" s="134">
        <v>102.5</v>
      </c>
      <c r="K252" s="134">
        <v>104.3</v>
      </c>
      <c r="L252" s="134">
        <v>106.4</v>
      </c>
      <c r="M252" s="134">
        <v>108.6</v>
      </c>
      <c r="N252" s="134">
        <v>109.5</v>
      </c>
      <c r="O252" s="134">
        <v>109.3</v>
      </c>
      <c r="P252" s="134">
        <v>112.8</v>
      </c>
      <c r="Q252" s="134">
        <v>113</v>
      </c>
      <c r="R252" s="134">
        <v>111.8</v>
      </c>
      <c r="S252" s="134">
        <v>112.6</v>
      </c>
      <c r="T252" s="134">
        <v>110.8</v>
      </c>
      <c r="U252" s="134">
        <v>111.8</v>
      </c>
      <c r="V252" s="134">
        <v>110.7</v>
      </c>
      <c r="W252" s="134">
        <v>111.9</v>
      </c>
      <c r="X252" s="134">
        <v>112.7</v>
      </c>
      <c r="Y252" s="134">
        <v>114.3</v>
      </c>
      <c r="Z252" s="134">
        <v>115.1</v>
      </c>
      <c r="AA252" s="134">
        <v>115.2</v>
      </c>
      <c r="AB252" s="134">
        <v>117.6</v>
      </c>
      <c r="AC252" s="134">
        <v>116.6</v>
      </c>
      <c r="AD252" s="134">
        <v>116.4</v>
      </c>
      <c r="AE252" s="134">
        <v>118.6</v>
      </c>
      <c r="AF252" s="134">
        <v>117.2</v>
      </c>
      <c r="AG252" s="134">
        <v>115.5</v>
      </c>
      <c r="AH252" s="134">
        <v>117.5</v>
      </c>
      <c r="AI252" s="134">
        <v>117</v>
      </c>
      <c r="AJ252" s="134">
        <v>117.4</v>
      </c>
      <c r="AK252" s="134">
        <v>120.2</v>
      </c>
      <c r="AL252" s="134">
        <v>120.5</v>
      </c>
      <c r="AM252" s="134">
        <v>120.8</v>
      </c>
      <c r="AN252" s="134">
        <v>118.4</v>
      </c>
      <c r="AO252" s="134">
        <v>118.6</v>
      </c>
      <c r="AP252" s="134">
        <v>117.6</v>
      </c>
      <c r="AQ252" s="134">
        <v>116.7</v>
      </c>
      <c r="AR252" s="134">
        <v>112.6</v>
      </c>
      <c r="AS252" s="134">
        <v>113.3</v>
      </c>
      <c r="AT252" s="134">
        <v>112.9</v>
      </c>
      <c r="AU252" s="134">
        <v>113</v>
      </c>
      <c r="AV252" s="134">
        <v>114.3</v>
      </c>
      <c r="AW252" s="134">
        <v>115.3</v>
      </c>
      <c r="AX252" s="134">
        <v>115.1</v>
      </c>
      <c r="AY252" s="134">
        <v>117.2</v>
      </c>
      <c r="AZ252" s="134">
        <v>117.6</v>
      </c>
      <c r="BA252" s="134">
        <v>117.5</v>
      </c>
      <c r="BB252" s="134">
        <v>118.1</v>
      </c>
      <c r="BC252" s="134">
        <v>117.6</v>
      </c>
      <c r="BD252" s="134">
        <v>118.9</v>
      </c>
      <c r="BE252" s="134">
        <v>117.1</v>
      </c>
      <c r="BF252" s="134">
        <v>117.1</v>
      </c>
      <c r="BG252" s="134">
        <v>115</v>
      </c>
      <c r="BH252" s="134">
        <v>118.4</v>
      </c>
      <c r="BI252" s="134">
        <v>117.2</v>
      </c>
      <c r="BJ252" s="134">
        <v>117.4</v>
      </c>
      <c r="BK252" s="134">
        <v>116.3</v>
      </c>
      <c r="BL252" s="134">
        <v>117.1</v>
      </c>
      <c r="BM252" s="134">
        <v>117.7</v>
      </c>
      <c r="BN252" s="134">
        <v>117.9</v>
      </c>
      <c r="BO252" s="134">
        <v>127.7</v>
      </c>
      <c r="BP252" s="134">
        <v>125.4</v>
      </c>
      <c r="BQ252" s="134">
        <v>124.4</v>
      </c>
      <c r="BR252" s="134">
        <v>123.6</v>
      </c>
      <c r="BS252" s="134">
        <v>124.1</v>
      </c>
      <c r="BT252" s="134">
        <v>126.8</v>
      </c>
      <c r="BU252" s="134">
        <v>125.1</v>
      </c>
      <c r="BV252" s="134">
        <v>124</v>
      </c>
      <c r="BW252" s="134">
        <v>124</v>
      </c>
      <c r="BX252" s="134">
        <v>125.4</v>
      </c>
      <c r="BY252" s="134">
        <v>125.1</v>
      </c>
      <c r="BZ252" s="134">
        <v>124.1</v>
      </c>
      <c r="CA252" s="134">
        <v>126.8</v>
      </c>
      <c r="CB252" s="134">
        <v>125.9</v>
      </c>
      <c r="CC252" s="134">
        <v>125.6</v>
      </c>
      <c r="CD252" s="134">
        <v>125.4</v>
      </c>
      <c r="CE252" s="134">
        <v>124.7</v>
      </c>
      <c r="CF252" s="134">
        <v>123.9</v>
      </c>
      <c r="CG252" s="134">
        <v>124.3</v>
      </c>
      <c r="CH252" s="134">
        <v>125.8</v>
      </c>
      <c r="CI252" s="134">
        <v>125.7</v>
      </c>
      <c r="CJ252" s="134">
        <v>123.9</v>
      </c>
      <c r="CK252" s="134">
        <v>125</v>
      </c>
      <c r="CL252" s="134">
        <v>124.1</v>
      </c>
      <c r="CM252" s="134">
        <v>126.2</v>
      </c>
      <c r="CN252" s="134">
        <v>124.8</v>
      </c>
      <c r="CO252" s="134">
        <v>125</v>
      </c>
      <c r="CP252" s="134">
        <v>124.3</v>
      </c>
      <c r="CQ252" s="134">
        <v>123.2</v>
      </c>
      <c r="CR252" s="134">
        <v>122.5</v>
      </c>
      <c r="CS252" s="134">
        <v>123.1</v>
      </c>
      <c r="CT252" s="134">
        <v>121.9</v>
      </c>
      <c r="CU252" s="134">
        <v>128.19999999999999</v>
      </c>
      <c r="CV252" s="134">
        <v>131.1</v>
      </c>
      <c r="CW252" s="134">
        <v>131.69999999999999</v>
      </c>
      <c r="CX252" s="134">
        <v>129.30000000000001</v>
      </c>
      <c r="CY252" s="134">
        <v>124.8</v>
      </c>
      <c r="CZ252" s="134">
        <v>124.8</v>
      </c>
      <c r="DA252" s="134">
        <v>123.4</v>
      </c>
      <c r="DB252" s="134">
        <v>122.8</v>
      </c>
      <c r="DC252" s="134">
        <v>122.6</v>
      </c>
      <c r="DD252" s="134">
        <v>121.5</v>
      </c>
      <c r="DE252" s="134">
        <v>125.5</v>
      </c>
      <c r="DF252" s="134">
        <v>126.2</v>
      </c>
      <c r="DG252" s="134">
        <v>124.9</v>
      </c>
      <c r="DH252" s="134">
        <v>126.8</v>
      </c>
      <c r="DI252" s="134">
        <v>126.8</v>
      </c>
      <c r="DJ252" s="134">
        <v>127.2</v>
      </c>
      <c r="DK252" s="134">
        <v>126.6</v>
      </c>
      <c r="DL252" s="134">
        <v>129.4</v>
      </c>
      <c r="DM252" s="134">
        <v>127.8</v>
      </c>
      <c r="DN252" s="134">
        <v>126.4</v>
      </c>
      <c r="DO252" s="134">
        <v>125.6</v>
      </c>
      <c r="DP252" s="134">
        <v>125.2</v>
      </c>
      <c r="DQ252" s="134">
        <v>126.1</v>
      </c>
      <c r="DR252" s="134">
        <v>126.5</v>
      </c>
      <c r="DS252" s="134">
        <v>127.4</v>
      </c>
      <c r="DT252" s="134">
        <v>125.3</v>
      </c>
      <c r="DU252" s="134">
        <v>126.6</v>
      </c>
      <c r="DV252" s="134">
        <v>125.6</v>
      </c>
      <c r="DW252" s="134">
        <v>127.7</v>
      </c>
      <c r="DX252" s="134">
        <v>127</v>
      </c>
      <c r="DY252" s="134">
        <v>127.3</v>
      </c>
      <c r="DZ252" s="134">
        <v>129</v>
      </c>
      <c r="EA252" s="135">
        <v>128</v>
      </c>
      <c r="EB252" s="136">
        <v>127.7</v>
      </c>
      <c r="EC252" s="136">
        <v>128.80000000000001</v>
      </c>
      <c r="ED252" s="134">
        <v>128.69999999999999</v>
      </c>
      <c r="EE252" s="134">
        <v>128.30000000000001</v>
      </c>
      <c r="EF252" s="137">
        <v>129.5</v>
      </c>
      <c r="EG252" s="137">
        <v>128.5</v>
      </c>
      <c r="EH252" s="137">
        <v>129.19999999999999</v>
      </c>
      <c r="EI252" s="137">
        <v>129.4</v>
      </c>
      <c r="EJ252" s="136">
        <v>127.6</v>
      </c>
      <c r="EK252" s="136">
        <v>128</v>
      </c>
      <c r="EL252" s="147">
        <v>128.9</v>
      </c>
      <c r="EM252" s="147">
        <v>128.6</v>
      </c>
      <c r="EN252" s="147">
        <v>128.80000000000001</v>
      </c>
    </row>
    <row r="253" spans="1:144" ht="15" x14ac:dyDescent="0.25">
      <c r="A253" s="132" t="s">
        <v>1935</v>
      </c>
      <c r="B253" s="132" t="s">
        <v>1936</v>
      </c>
      <c r="C253" s="133">
        <v>0.51356999999999997</v>
      </c>
      <c r="D253" s="134">
        <v>106.1</v>
      </c>
      <c r="E253" s="134">
        <v>107.9</v>
      </c>
      <c r="F253" s="134">
        <v>108.2</v>
      </c>
      <c r="G253" s="134">
        <v>107.2</v>
      </c>
      <c r="H253" s="134">
        <v>107.9</v>
      </c>
      <c r="I253" s="134">
        <v>107</v>
      </c>
      <c r="J253" s="134">
        <v>107.5</v>
      </c>
      <c r="K253" s="134">
        <v>108.8</v>
      </c>
      <c r="L253" s="134">
        <v>109.2</v>
      </c>
      <c r="M253" s="134">
        <v>109.8</v>
      </c>
      <c r="N253" s="134">
        <v>110</v>
      </c>
      <c r="O253" s="134">
        <v>111.4</v>
      </c>
      <c r="P253" s="134">
        <v>112.7</v>
      </c>
      <c r="Q253" s="134">
        <v>108.6</v>
      </c>
      <c r="R253" s="134">
        <v>114.1</v>
      </c>
      <c r="S253" s="134">
        <v>114.2</v>
      </c>
      <c r="T253" s="134">
        <v>114.6</v>
      </c>
      <c r="U253" s="134">
        <v>113.9</v>
      </c>
      <c r="V253" s="134">
        <v>114.1</v>
      </c>
      <c r="W253" s="134">
        <v>115</v>
      </c>
      <c r="X253" s="134">
        <v>117.3</v>
      </c>
      <c r="Y253" s="134">
        <v>114</v>
      </c>
      <c r="Z253" s="134">
        <v>116.3</v>
      </c>
      <c r="AA253" s="134">
        <v>118.4</v>
      </c>
      <c r="AB253" s="134">
        <v>117.3</v>
      </c>
      <c r="AC253" s="134">
        <v>116</v>
      </c>
      <c r="AD253" s="134">
        <v>118.4</v>
      </c>
      <c r="AE253" s="134">
        <v>119.6</v>
      </c>
      <c r="AF253" s="134">
        <v>125</v>
      </c>
      <c r="AG253" s="134">
        <v>123.4</v>
      </c>
      <c r="AH253" s="134">
        <v>124.5</v>
      </c>
      <c r="AI253" s="134">
        <v>124.7</v>
      </c>
      <c r="AJ253" s="134">
        <v>126</v>
      </c>
      <c r="AK253" s="134">
        <v>125.7</v>
      </c>
      <c r="AL253" s="134">
        <v>129.1</v>
      </c>
      <c r="AM253" s="134">
        <v>129.9</v>
      </c>
      <c r="AN253" s="134">
        <v>132.30000000000001</v>
      </c>
      <c r="AO253" s="134">
        <v>131.80000000000001</v>
      </c>
      <c r="AP253" s="134">
        <v>134</v>
      </c>
      <c r="AQ253" s="134">
        <v>130.5</v>
      </c>
      <c r="AR253" s="134">
        <v>134.6</v>
      </c>
      <c r="AS253" s="134">
        <v>133.5</v>
      </c>
      <c r="AT253" s="134">
        <v>131.30000000000001</v>
      </c>
      <c r="AU253" s="134">
        <v>131.19999999999999</v>
      </c>
      <c r="AV253" s="134">
        <v>134.1</v>
      </c>
      <c r="AW253" s="134">
        <v>131.4</v>
      </c>
      <c r="AX253" s="134">
        <v>134.30000000000001</v>
      </c>
      <c r="AY253" s="134">
        <v>136.69999999999999</v>
      </c>
      <c r="AZ253" s="134">
        <v>142.69999999999999</v>
      </c>
      <c r="BA253" s="134">
        <v>140.4</v>
      </c>
      <c r="BB253" s="134">
        <v>141.30000000000001</v>
      </c>
      <c r="BC253" s="134">
        <v>139.4</v>
      </c>
      <c r="BD253" s="134">
        <v>140.9</v>
      </c>
      <c r="BE253" s="134">
        <v>142.80000000000001</v>
      </c>
      <c r="BF253" s="134">
        <v>140.6</v>
      </c>
      <c r="BG253" s="134">
        <v>142.1</v>
      </c>
      <c r="BH253" s="134">
        <v>142.80000000000001</v>
      </c>
      <c r="BI253" s="134">
        <v>142.9</v>
      </c>
      <c r="BJ253" s="134">
        <v>141.1</v>
      </c>
      <c r="BK253" s="134">
        <v>142.19999999999999</v>
      </c>
      <c r="BL253" s="134">
        <v>143.1</v>
      </c>
      <c r="BM253" s="134">
        <v>141.5</v>
      </c>
      <c r="BN253" s="134">
        <v>144.30000000000001</v>
      </c>
      <c r="BO253" s="134">
        <v>145.30000000000001</v>
      </c>
      <c r="BP253" s="134">
        <v>149.69999999999999</v>
      </c>
      <c r="BQ253" s="134">
        <v>150.19999999999999</v>
      </c>
      <c r="BR253" s="134">
        <v>149.9</v>
      </c>
      <c r="BS253" s="134">
        <v>151.19999999999999</v>
      </c>
      <c r="BT253" s="134">
        <v>151.80000000000001</v>
      </c>
      <c r="BU253" s="134">
        <v>151.19999999999999</v>
      </c>
      <c r="BV253" s="134">
        <v>152</v>
      </c>
      <c r="BW253" s="134">
        <v>150.30000000000001</v>
      </c>
      <c r="BX253" s="134">
        <v>148.4</v>
      </c>
      <c r="BY253" s="134">
        <v>149.80000000000001</v>
      </c>
      <c r="BZ253" s="134">
        <v>150.80000000000001</v>
      </c>
      <c r="CA253" s="134">
        <v>149.4</v>
      </c>
      <c r="CB253" s="134">
        <v>150.19999999999999</v>
      </c>
      <c r="CC253" s="134">
        <v>150</v>
      </c>
      <c r="CD253" s="134">
        <v>149.9</v>
      </c>
      <c r="CE253" s="134">
        <v>149.6</v>
      </c>
      <c r="CF253" s="134">
        <v>149.19999999999999</v>
      </c>
      <c r="CG253" s="134">
        <v>150.69999999999999</v>
      </c>
      <c r="CH253" s="134">
        <v>152.5</v>
      </c>
      <c r="CI253" s="134">
        <v>153.80000000000001</v>
      </c>
      <c r="CJ253" s="134">
        <v>153.19999999999999</v>
      </c>
      <c r="CK253" s="134">
        <v>153.19999999999999</v>
      </c>
      <c r="CL253" s="134">
        <v>154</v>
      </c>
      <c r="CM253" s="134">
        <v>152.5</v>
      </c>
      <c r="CN253" s="134">
        <v>153.9</v>
      </c>
      <c r="CO253" s="134">
        <v>154.6</v>
      </c>
      <c r="CP253" s="134">
        <v>154.4</v>
      </c>
      <c r="CQ253" s="134">
        <v>153</v>
      </c>
      <c r="CR253" s="134">
        <v>151</v>
      </c>
      <c r="CS253" s="134">
        <v>152</v>
      </c>
      <c r="CT253" s="134">
        <v>155</v>
      </c>
      <c r="CU253" s="134">
        <v>154.5</v>
      </c>
      <c r="CV253" s="134">
        <v>156.4</v>
      </c>
      <c r="CW253" s="134">
        <v>160.6</v>
      </c>
      <c r="CX253" s="134">
        <v>158.6</v>
      </c>
      <c r="CY253" s="134">
        <v>157.6</v>
      </c>
      <c r="CZ253" s="134">
        <v>153</v>
      </c>
      <c r="DA253" s="134">
        <v>155.30000000000001</v>
      </c>
      <c r="DB253" s="134">
        <v>157.6</v>
      </c>
      <c r="DC253" s="134">
        <v>156.1</v>
      </c>
      <c r="DD253" s="134">
        <v>157.19999999999999</v>
      </c>
      <c r="DE253" s="134">
        <v>157.69999999999999</v>
      </c>
      <c r="DF253" s="134">
        <v>159</v>
      </c>
      <c r="DG253" s="134">
        <v>157.80000000000001</v>
      </c>
      <c r="DH253" s="134">
        <v>160.30000000000001</v>
      </c>
      <c r="DI253" s="134">
        <v>159.30000000000001</v>
      </c>
      <c r="DJ253" s="134">
        <v>157.6</v>
      </c>
      <c r="DK253" s="134">
        <v>161.1</v>
      </c>
      <c r="DL253" s="134">
        <v>160.6</v>
      </c>
      <c r="DM253" s="134">
        <v>159.9</v>
      </c>
      <c r="DN253" s="134">
        <v>160.19999999999999</v>
      </c>
      <c r="DO253" s="134">
        <v>159.1</v>
      </c>
      <c r="DP253" s="134">
        <v>161.9</v>
      </c>
      <c r="DQ253" s="134">
        <v>160.69999999999999</v>
      </c>
      <c r="DR253" s="134">
        <v>159.80000000000001</v>
      </c>
      <c r="DS253" s="134">
        <v>161.30000000000001</v>
      </c>
      <c r="DT253" s="134">
        <v>163.30000000000001</v>
      </c>
      <c r="DU253" s="134">
        <v>164.3</v>
      </c>
      <c r="DV253" s="134">
        <v>164</v>
      </c>
      <c r="DW253" s="134">
        <v>164.8</v>
      </c>
      <c r="DX253" s="134">
        <v>164.2</v>
      </c>
      <c r="DY253" s="134">
        <v>164.4</v>
      </c>
      <c r="DZ253" s="134">
        <v>163.80000000000001</v>
      </c>
      <c r="EA253" s="135">
        <v>165.4</v>
      </c>
      <c r="EB253" s="136">
        <v>164.3</v>
      </c>
      <c r="EC253" s="136">
        <v>166.4</v>
      </c>
      <c r="ED253" s="134">
        <v>166.5</v>
      </c>
      <c r="EE253" s="134">
        <v>169.2</v>
      </c>
      <c r="EF253" s="137">
        <v>169.8</v>
      </c>
      <c r="EG253" s="137">
        <v>171.4</v>
      </c>
      <c r="EH253" s="137">
        <v>173.1</v>
      </c>
      <c r="EI253" s="137">
        <v>171.5</v>
      </c>
      <c r="EJ253" s="136">
        <v>172.9</v>
      </c>
      <c r="EK253" s="136">
        <v>173.1</v>
      </c>
      <c r="EL253" s="147">
        <v>174.1</v>
      </c>
      <c r="EM253" s="147">
        <v>174.2</v>
      </c>
      <c r="EN253" s="147">
        <v>175.3</v>
      </c>
    </row>
    <row r="254" spans="1:144" ht="15" x14ac:dyDescent="0.25">
      <c r="A254" s="132" t="s">
        <v>1937</v>
      </c>
      <c r="B254" s="132" t="s">
        <v>1938</v>
      </c>
      <c r="C254" s="133">
        <v>0.51356999999999997</v>
      </c>
      <c r="D254" s="134">
        <v>106.1</v>
      </c>
      <c r="E254" s="134">
        <v>107.9</v>
      </c>
      <c r="F254" s="134">
        <v>108.2</v>
      </c>
      <c r="G254" s="134">
        <v>107.2</v>
      </c>
      <c r="H254" s="134">
        <v>107.9</v>
      </c>
      <c r="I254" s="134">
        <v>107</v>
      </c>
      <c r="J254" s="134">
        <v>107.5</v>
      </c>
      <c r="K254" s="134">
        <v>108.8</v>
      </c>
      <c r="L254" s="134">
        <v>109.2</v>
      </c>
      <c r="M254" s="134">
        <v>109.8</v>
      </c>
      <c r="N254" s="134">
        <v>110</v>
      </c>
      <c r="O254" s="134">
        <v>111.4</v>
      </c>
      <c r="P254" s="134">
        <v>112.7</v>
      </c>
      <c r="Q254" s="134">
        <v>108.6</v>
      </c>
      <c r="R254" s="134">
        <v>114.1</v>
      </c>
      <c r="S254" s="134">
        <v>114.2</v>
      </c>
      <c r="T254" s="134">
        <v>114.6</v>
      </c>
      <c r="U254" s="134">
        <v>113.9</v>
      </c>
      <c r="V254" s="134">
        <v>114.1</v>
      </c>
      <c r="W254" s="134">
        <v>115</v>
      </c>
      <c r="X254" s="134">
        <v>117.3</v>
      </c>
      <c r="Y254" s="134">
        <v>114</v>
      </c>
      <c r="Z254" s="134">
        <v>116.3</v>
      </c>
      <c r="AA254" s="134">
        <v>118.4</v>
      </c>
      <c r="AB254" s="134">
        <v>117.3</v>
      </c>
      <c r="AC254" s="134">
        <v>116</v>
      </c>
      <c r="AD254" s="134">
        <v>118.4</v>
      </c>
      <c r="AE254" s="134">
        <v>119.6</v>
      </c>
      <c r="AF254" s="134">
        <v>125</v>
      </c>
      <c r="AG254" s="134">
        <v>123.4</v>
      </c>
      <c r="AH254" s="134">
        <v>124.5</v>
      </c>
      <c r="AI254" s="134">
        <v>124.7</v>
      </c>
      <c r="AJ254" s="134">
        <v>126</v>
      </c>
      <c r="AK254" s="134">
        <v>125.7</v>
      </c>
      <c r="AL254" s="134">
        <v>129.1</v>
      </c>
      <c r="AM254" s="134">
        <v>129.9</v>
      </c>
      <c r="AN254" s="134">
        <v>132.30000000000001</v>
      </c>
      <c r="AO254" s="134">
        <v>131.80000000000001</v>
      </c>
      <c r="AP254" s="134">
        <v>134</v>
      </c>
      <c r="AQ254" s="134">
        <v>130.5</v>
      </c>
      <c r="AR254" s="134">
        <v>134.6</v>
      </c>
      <c r="AS254" s="134">
        <v>133.5</v>
      </c>
      <c r="AT254" s="134">
        <v>131.30000000000001</v>
      </c>
      <c r="AU254" s="134">
        <v>131.19999999999999</v>
      </c>
      <c r="AV254" s="134">
        <v>134.1</v>
      </c>
      <c r="AW254" s="134">
        <v>131.4</v>
      </c>
      <c r="AX254" s="134">
        <v>134.30000000000001</v>
      </c>
      <c r="AY254" s="134">
        <v>136.69999999999999</v>
      </c>
      <c r="AZ254" s="134">
        <v>142.69999999999999</v>
      </c>
      <c r="BA254" s="134">
        <v>140.4</v>
      </c>
      <c r="BB254" s="134">
        <v>141.30000000000001</v>
      </c>
      <c r="BC254" s="134">
        <v>139.4</v>
      </c>
      <c r="BD254" s="134">
        <v>140.9</v>
      </c>
      <c r="BE254" s="134">
        <v>142.80000000000001</v>
      </c>
      <c r="BF254" s="134">
        <v>140.6</v>
      </c>
      <c r="BG254" s="134">
        <v>142.1</v>
      </c>
      <c r="BH254" s="134">
        <v>142.80000000000001</v>
      </c>
      <c r="BI254" s="134">
        <v>142.9</v>
      </c>
      <c r="BJ254" s="134">
        <v>141.1</v>
      </c>
      <c r="BK254" s="134">
        <v>142.19999999999999</v>
      </c>
      <c r="BL254" s="134">
        <v>143.1</v>
      </c>
      <c r="BM254" s="134">
        <v>141.5</v>
      </c>
      <c r="BN254" s="134">
        <v>144.30000000000001</v>
      </c>
      <c r="BO254" s="134">
        <v>145.30000000000001</v>
      </c>
      <c r="BP254" s="134">
        <v>149.69999999999999</v>
      </c>
      <c r="BQ254" s="134">
        <v>150.19999999999999</v>
      </c>
      <c r="BR254" s="134">
        <v>149.9</v>
      </c>
      <c r="BS254" s="134">
        <v>151.19999999999999</v>
      </c>
      <c r="BT254" s="134">
        <v>151.80000000000001</v>
      </c>
      <c r="BU254" s="134">
        <v>151.19999999999999</v>
      </c>
      <c r="BV254" s="134">
        <v>152</v>
      </c>
      <c r="BW254" s="134">
        <v>150.30000000000001</v>
      </c>
      <c r="BX254" s="134">
        <v>148.4</v>
      </c>
      <c r="BY254" s="134">
        <v>149.80000000000001</v>
      </c>
      <c r="BZ254" s="134">
        <v>150.80000000000001</v>
      </c>
      <c r="CA254" s="134">
        <v>149.4</v>
      </c>
      <c r="CB254" s="134">
        <v>150.19999999999999</v>
      </c>
      <c r="CC254" s="134">
        <v>150</v>
      </c>
      <c r="CD254" s="134">
        <v>149.9</v>
      </c>
      <c r="CE254" s="134">
        <v>149.6</v>
      </c>
      <c r="CF254" s="134">
        <v>149.19999999999999</v>
      </c>
      <c r="CG254" s="134">
        <v>150.69999999999999</v>
      </c>
      <c r="CH254" s="134">
        <v>152.5</v>
      </c>
      <c r="CI254" s="134">
        <v>153.80000000000001</v>
      </c>
      <c r="CJ254" s="134">
        <v>153.19999999999999</v>
      </c>
      <c r="CK254" s="134">
        <v>153.19999999999999</v>
      </c>
      <c r="CL254" s="134">
        <v>154</v>
      </c>
      <c r="CM254" s="134">
        <v>152.5</v>
      </c>
      <c r="CN254" s="134">
        <v>153.9</v>
      </c>
      <c r="CO254" s="134">
        <v>154.6</v>
      </c>
      <c r="CP254" s="134">
        <v>154.4</v>
      </c>
      <c r="CQ254" s="134">
        <v>153</v>
      </c>
      <c r="CR254" s="134">
        <v>151</v>
      </c>
      <c r="CS254" s="134">
        <v>152</v>
      </c>
      <c r="CT254" s="134">
        <v>155</v>
      </c>
      <c r="CU254" s="134">
        <v>154.5</v>
      </c>
      <c r="CV254" s="134">
        <v>156.4</v>
      </c>
      <c r="CW254" s="134">
        <v>160.6</v>
      </c>
      <c r="CX254" s="134">
        <v>158.6</v>
      </c>
      <c r="CY254" s="134">
        <v>157.6</v>
      </c>
      <c r="CZ254" s="134">
        <v>153</v>
      </c>
      <c r="DA254" s="134">
        <v>155.30000000000001</v>
      </c>
      <c r="DB254" s="134">
        <v>157.6</v>
      </c>
      <c r="DC254" s="134">
        <v>156.1</v>
      </c>
      <c r="DD254" s="134">
        <v>157.19999999999999</v>
      </c>
      <c r="DE254" s="134">
        <v>157.69999999999999</v>
      </c>
      <c r="DF254" s="134">
        <v>159</v>
      </c>
      <c r="DG254" s="134">
        <v>157.80000000000001</v>
      </c>
      <c r="DH254" s="134">
        <v>160.30000000000001</v>
      </c>
      <c r="DI254" s="134">
        <v>159.30000000000001</v>
      </c>
      <c r="DJ254" s="134">
        <v>157.6</v>
      </c>
      <c r="DK254" s="134">
        <v>161.1</v>
      </c>
      <c r="DL254" s="134">
        <v>160.6</v>
      </c>
      <c r="DM254" s="134">
        <v>159.9</v>
      </c>
      <c r="DN254" s="134">
        <v>160.19999999999999</v>
      </c>
      <c r="DO254" s="134">
        <v>159.1</v>
      </c>
      <c r="DP254" s="134">
        <v>161.9</v>
      </c>
      <c r="DQ254" s="134">
        <v>160.69999999999999</v>
      </c>
      <c r="DR254" s="134">
        <v>159.80000000000001</v>
      </c>
      <c r="DS254" s="134">
        <v>161.30000000000001</v>
      </c>
      <c r="DT254" s="134">
        <v>163.30000000000001</v>
      </c>
      <c r="DU254" s="134">
        <v>164.3</v>
      </c>
      <c r="DV254" s="134">
        <v>164</v>
      </c>
      <c r="DW254" s="134">
        <v>164.8</v>
      </c>
      <c r="DX254" s="134">
        <v>164.2</v>
      </c>
      <c r="DY254" s="134">
        <v>164.4</v>
      </c>
      <c r="DZ254" s="134">
        <v>163.80000000000001</v>
      </c>
      <c r="EA254" s="135">
        <v>165.4</v>
      </c>
      <c r="EB254" s="136">
        <v>164.3</v>
      </c>
      <c r="EC254" s="136">
        <v>166.4</v>
      </c>
      <c r="ED254" s="134">
        <v>166.5</v>
      </c>
      <c r="EE254" s="134">
        <v>169.2</v>
      </c>
      <c r="EF254" s="137">
        <v>169.8</v>
      </c>
      <c r="EG254" s="137">
        <v>171.4</v>
      </c>
      <c r="EH254" s="137">
        <v>173.1</v>
      </c>
      <c r="EI254" s="137">
        <v>171.5</v>
      </c>
      <c r="EJ254" s="136">
        <v>172.9</v>
      </c>
      <c r="EK254" s="136">
        <v>173.1</v>
      </c>
      <c r="EL254" s="147">
        <v>174.1</v>
      </c>
      <c r="EM254" s="147">
        <v>174.2</v>
      </c>
      <c r="EN254" s="147">
        <v>175.3</v>
      </c>
    </row>
    <row r="255" spans="1:144" ht="15" x14ac:dyDescent="0.25">
      <c r="A255" s="132" t="s">
        <v>1939</v>
      </c>
      <c r="B255" s="132" t="s">
        <v>1940</v>
      </c>
      <c r="C255" s="133">
        <v>0.16619</v>
      </c>
      <c r="D255" s="134">
        <v>106.8</v>
      </c>
      <c r="E255" s="134">
        <v>109.2</v>
      </c>
      <c r="F255" s="134">
        <v>107.2</v>
      </c>
      <c r="G255" s="134">
        <v>108.7</v>
      </c>
      <c r="H255" s="134">
        <v>108.2</v>
      </c>
      <c r="I255" s="134">
        <v>109</v>
      </c>
      <c r="J255" s="134">
        <v>110</v>
      </c>
      <c r="K255" s="134">
        <v>110.3</v>
      </c>
      <c r="L255" s="134">
        <v>111.4</v>
      </c>
      <c r="M255" s="134">
        <v>112.8</v>
      </c>
      <c r="N255" s="134">
        <v>114.6</v>
      </c>
      <c r="O255" s="134">
        <v>120.8</v>
      </c>
      <c r="P255" s="134">
        <v>113.9</v>
      </c>
      <c r="Q255" s="134">
        <v>113.8</v>
      </c>
      <c r="R255" s="134">
        <v>115.4</v>
      </c>
      <c r="S255" s="134">
        <v>116.1</v>
      </c>
      <c r="T255" s="134">
        <v>116.6</v>
      </c>
      <c r="U255" s="134">
        <v>112.5</v>
      </c>
      <c r="V255" s="134">
        <v>112.9</v>
      </c>
      <c r="W255" s="134">
        <v>114.1</v>
      </c>
      <c r="X255" s="134">
        <v>118.8</v>
      </c>
      <c r="Y255" s="134">
        <v>117.6</v>
      </c>
      <c r="Z255" s="134">
        <v>117.3</v>
      </c>
      <c r="AA255" s="134">
        <v>119.1</v>
      </c>
      <c r="AB255" s="134">
        <v>121.7</v>
      </c>
      <c r="AC255" s="134">
        <v>124.8</v>
      </c>
      <c r="AD255" s="134">
        <v>123.1</v>
      </c>
      <c r="AE255" s="134">
        <v>126.5</v>
      </c>
      <c r="AF255" s="134">
        <v>134.80000000000001</v>
      </c>
      <c r="AG255" s="134">
        <v>132.9</v>
      </c>
      <c r="AH255" s="134">
        <v>135.69999999999999</v>
      </c>
      <c r="AI255" s="134">
        <v>136.5</v>
      </c>
      <c r="AJ255" s="134">
        <v>135.80000000000001</v>
      </c>
      <c r="AK255" s="134">
        <v>138.30000000000001</v>
      </c>
      <c r="AL255" s="134">
        <v>143.30000000000001</v>
      </c>
      <c r="AM255" s="134">
        <v>146.6</v>
      </c>
      <c r="AN255" s="134">
        <v>148.69999999999999</v>
      </c>
      <c r="AO255" s="134">
        <v>150</v>
      </c>
      <c r="AP255" s="134">
        <v>149.6</v>
      </c>
      <c r="AQ255" s="134">
        <v>147.5</v>
      </c>
      <c r="AR255" s="134">
        <v>150.69999999999999</v>
      </c>
      <c r="AS255" s="134">
        <v>145.9</v>
      </c>
      <c r="AT255" s="134">
        <v>150</v>
      </c>
      <c r="AU255" s="134">
        <v>150.19999999999999</v>
      </c>
      <c r="AV255" s="134">
        <v>154.5</v>
      </c>
      <c r="AW255" s="134">
        <v>149.19999999999999</v>
      </c>
      <c r="AX255" s="134">
        <v>153</v>
      </c>
      <c r="AY255" s="134">
        <v>155.6</v>
      </c>
      <c r="AZ255" s="134">
        <v>163</v>
      </c>
      <c r="BA255" s="134">
        <v>160.1</v>
      </c>
      <c r="BB255" s="134">
        <v>155.4</v>
      </c>
      <c r="BC255" s="134">
        <v>157.5</v>
      </c>
      <c r="BD255" s="134">
        <v>162.6</v>
      </c>
      <c r="BE255" s="134">
        <v>161.30000000000001</v>
      </c>
      <c r="BF255" s="134">
        <v>157.6</v>
      </c>
      <c r="BG255" s="134">
        <v>161.30000000000001</v>
      </c>
      <c r="BH255" s="134">
        <v>160.80000000000001</v>
      </c>
      <c r="BI255" s="134">
        <v>162.30000000000001</v>
      </c>
      <c r="BJ255" s="134">
        <v>155.30000000000001</v>
      </c>
      <c r="BK255" s="134">
        <v>155.9</v>
      </c>
      <c r="BL255" s="134">
        <v>155.30000000000001</v>
      </c>
      <c r="BM255" s="134">
        <v>149.9</v>
      </c>
      <c r="BN255" s="134">
        <v>152.69999999999999</v>
      </c>
      <c r="BO255" s="134">
        <v>149.69999999999999</v>
      </c>
      <c r="BP255" s="134">
        <v>151.1</v>
      </c>
      <c r="BQ255" s="134">
        <v>159</v>
      </c>
      <c r="BR255" s="134">
        <v>155.30000000000001</v>
      </c>
      <c r="BS255" s="134">
        <v>148.6</v>
      </c>
      <c r="BT255" s="134">
        <v>152.4</v>
      </c>
      <c r="BU255" s="134">
        <v>153</v>
      </c>
      <c r="BV255" s="134">
        <v>153.6</v>
      </c>
      <c r="BW255" s="134">
        <v>152.80000000000001</v>
      </c>
      <c r="BX255" s="134">
        <v>155.1</v>
      </c>
      <c r="BY255" s="134">
        <v>156.5</v>
      </c>
      <c r="BZ255" s="134">
        <v>156.69999999999999</v>
      </c>
      <c r="CA255" s="134">
        <v>158.4</v>
      </c>
      <c r="CB255" s="134">
        <v>157.19999999999999</v>
      </c>
      <c r="CC255" s="134">
        <v>157.80000000000001</v>
      </c>
      <c r="CD255" s="134">
        <v>157.19999999999999</v>
      </c>
      <c r="CE255" s="134">
        <v>157</v>
      </c>
      <c r="CF255" s="134">
        <v>156.5</v>
      </c>
      <c r="CG255" s="134">
        <v>160.6</v>
      </c>
      <c r="CH255" s="134">
        <v>165.4</v>
      </c>
      <c r="CI255" s="134">
        <v>165.6</v>
      </c>
      <c r="CJ255" s="134">
        <v>166</v>
      </c>
      <c r="CK255" s="134">
        <v>169.2</v>
      </c>
      <c r="CL255" s="134">
        <v>173.2</v>
      </c>
      <c r="CM255" s="134">
        <v>164.3</v>
      </c>
      <c r="CN255" s="134">
        <v>170.6</v>
      </c>
      <c r="CO255" s="134">
        <v>169.9</v>
      </c>
      <c r="CP255" s="134">
        <v>169.1</v>
      </c>
      <c r="CQ255" s="134">
        <v>166.8</v>
      </c>
      <c r="CR255" s="134">
        <v>166.4</v>
      </c>
      <c r="CS255" s="134">
        <v>166.7</v>
      </c>
      <c r="CT255" s="134">
        <v>174.1</v>
      </c>
      <c r="CU255" s="134">
        <v>171.4</v>
      </c>
      <c r="CV255" s="134">
        <v>176.2</v>
      </c>
      <c r="CW255" s="134">
        <v>187.3</v>
      </c>
      <c r="CX255" s="134">
        <v>180.5</v>
      </c>
      <c r="CY255" s="134">
        <v>179.7</v>
      </c>
      <c r="CZ255" s="134">
        <v>171.8</v>
      </c>
      <c r="DA255" s="134">
        <v>174.1</v>
      </c>
      <c r="DB255" s="134">
        <v>174.4</v>
      </c>
      <c r="DC255" s="134">
        <v>172.6</v>
      </c>
      <c r="DD255" s="134">
        <v>172.8</v>
      </c>
      <c r="DE255" s="134">
        <v>171.7</v>
      </c>
      <c r="DF255" s="134">
        <v>174.9</v>
      </c>
      <c r="DG255" s="134">
        <v>173.3</v>
      </c>
      <c r="DH255" s="134">
        <v>175.8</v>
      </c>
      <c r="DI255" s="134">
        <v>176.3</v>
      </c>
      <c r="DJ255" s="134">
        <v>172.2</v>
      </c>
      <c r="DK255" s="134">
        <v>178.5</v>
      </c>
      <c r="DL255" s="134">
        <v>175.7</v>
      </c>
      <c r="DM255" s="134">
        <v>176.5</v>
      </c>
      <c r="DN255" s="134">
        <v>175</v>
      </c>
      <c r="DO255" s="134">
        <v>172.8</v>
      </c>
      <c r="DP255" s="134">
        <v>175.6</v>
      </c>
      <c r="DQ255" s="134">
        <v>173</v>
      </c>
      <c r="DR255" s="134">
        <v>173</v>
      </c>
      <c r="DS255" s="134">
        <v>175.9</v>
      </c>
      <c r="DT255" s="134">
        <v>176.8</v>
      </c>
      <c r="DU255" s="134">
        <v>173.4</v>
      </c>
      <c r="DV255" s="134">
        <v>173.8</v>
      </c>
      <c r="DW255" s="134">
        <v>175.1</v>
      </c>
      <c r="DX255" s="134">
        <v>174.3</v>
      </c>
      <c r="DY255" s="134">
        <v>173.3</v>
      </c>
      <c r="DZ255" s="134">
        <v>172.7</v>
      </c>
      <c r="EA255" s="135">
        <v>171.9</v>
      </c>
      <c r="EB255" s="136">
        <v>172.1</v>
      </c>
      <c r="EC255" s="136">
        <v>175.7</v>
      </c>
      <c r="ED255" s="134">
        <v>175.7</v>
      </c>
      <c r="EE255" s="134">
        <v>182.8</v>
      </c>
      <c r="EF255" s="137">
        <v>184.4</v>
      </c>
      <c r="EG255" s="137">
        <v>185</v>
      </c>
      <c r="EH255" s="137">
        <v>184.2</v>
      </c>
      <c r="EI255" s="137">
        <v>184.1</v>
      </c>
      <c r="EJ255" s="136">
        <v>182.5</v>
      </c>
      <c r="EK255" s="136">
        <v>184</v>
      </c>
      <c r="EL255" s="147">
        <v>184.1</v>
      </c>
      <c r="EM255" s="147">
        <v>182.8</v>
      </c>
      <c r="EN255" s="147">
        <v>185.9</v>
      </c>
    </row>
    <row r="256" spans="1:144" ht="15" x14ac:dyDescent="0.25">
      <c r="A256" s="132" t="s">
        <v>1941</v>
      </c>
      <c r="B256" s="132" t="s">
        <v>1942</v>
      </c>
      <c r="C256" s="133">
        <v>0.11183</v>
      </c>
      <c r="D256" s="134">
        <v>109.7</v>
      </c>
      <c r="E256" s="134">
        <v>110.2</v>
      </c>
      <c r="F256" s="134">
        <v>111.5</v>
      </c>
      <c r="G256" s="134">
        <v>112</v>
      </c>
      <c r="H256" s="134">
        <v>111.8</v>
      </c>
      <c r="I256" s="134">
        <v>112.1</v>
      </c>
      <c r="J256" s="134">
        <v>111.8</v>
      </c>
      <c r="K256" s="134">
        <v>112.3</v>
      </c>
      <c r="L256" s="134">
        <v>112.1</v>
      </c>
      <c r="M256" s="134">
        <v>111.5</v>
      </c>
      <c r="N256" s="134">
        <v>111.3</v>
      </c>
      <c r="O256" s="134">
        <v>111.6</v>
      </c>
      <c r="P256" s="134">
        <v>115.6</v>
      </c>
      <c r="Q256" s="134">
        <v>117.3</v>
      </c>
      <c r="R256" s="134">
        <v>118.4</v>
      </c>
      <c r="S256" s="134">
        <v>118.3</v>
      </c>
      <c r="T256" s="134">
        <v>118</v>
      </c>
      <c r="U256" s="134">
        <v>117.9</v>
      </c>
      <c r="V256" s="134">
        <v>118.9</v>
      </c>
      <c r="W256" s="134">
        <v>120.3</v>
      </c>
      <c r="X256" s="134">
        <v>119.7</v>
      </c>
      <c r="Y256" s="134">
        <v>120</v>
      </c>
      <c r="Z256" s="134">
        <v>119.5</v>
      </c>
      <c r="AA256" s="134">
        <v>119.8</v>
      </c>
      <c r="AB256" s="134">
        <v>125.2</v>
      </c>
      <c r="AC256" s="134">
        <v>125.9</v>
      </c>
      <c r="AD256" s="134">
        <v>126.4</v>
      </c>
      <c r="AE256" s="134">
        <v>125.7</v>
      </c>
      <c r="AF256" s="134">
        <v>126.9</v>
      </c>
      <c r="AG256" s="134">
        <v>126.8</v>
      </c>
      <c r="AH256" s="134">
        <v>126.7</v>
      </c>
      <c r="AI256" s="134">
        <v>127</v>
      </c>
      <c r="AJ256" s="134">
        <v>127.4</v>
      </c>
      <c r="AK256" s="134">
        <v>127.1</v>
      </c>
      <c r="AL256" s="134">
        <v>126.9</v>
      </c>
      <c r="AM256" s="134">
        <v>127.4</v>
      </c>
      <c r="AN256" s="134">
        <v>133.69999999999999</v>
      </c>
      <c r="AO256" s="134">
        <v>134</v>
      </c>
      <c r="AP256" s="134">
        <v>134.6</v>
      </c>
      <c r="AQ256" s="134">
        <v>134</v>
      </c>
      <c r="AR256" s="134">
        <v>137.1</v>
      </c>
      <c r="AS256" s="134">
        <v>138.5</v>
      </c>
      <c r="AT256" s="134">
        <v>138.6</v>
      </c>
      <c r="AU256" s="134">
        <v>142</v>
      </c>
      <c r="AV256" s="134">
        <v>141.80000000000001</v>
      </c>
      <c r="AW256" s="134">
        <v>141.69999999999999</v>
      </c>
      <c r="AX256" s="134">
        <v>142.5</v>
      </c>
      <c r="AY256" s="134">
        <v>142.6</v>
      </c>
      <c r="AZ256" s="134">
        <v>146</v>
      </c>
      <c r="BA256" s="134">
        <v>146.5</v>
      </c>
      <c r="BB256" s="134">
        <v>147.69999999999999</v>
      </c>
      <c r="BC256" s="134">
        <v>148</v>
      </c>
      <c r="BD256" s="134">
        <v>149.6</v>
      </c>
      <c r="BE256" s="134">
        <v>150.5</v>
      </c>
      <c r="BF256" s="134">
        <v>151.80000000000001</v>
      </c>
      <c r="BG256" s="134">
        <v>151.4</v>
      </c>
      <c r="BH256" s="134">
        <v>152.4</v>
      </c>
      <c r="BI256" s="134">
        <v>151.9</v>
      </c>
      <c r="BJ256" s="134">
        <v>153</v>
      </c>
      <c r="BK256" s="134">
        <v>153.1</v>
      </c>
      <c r="BL256" s="134">
        <v>159.5</v>
      </c>
      <c r="BM256" s="134">
        <v>160.80000000000001</v>
      </c>
      <c r="BN256" s="134">
        <v>162.9</v>
      </c>
      <c r="BO256" s="134">
        <v>165.4</v>
      </c>
      <c r="BP256" s="134">
        <v>170.4</v>
      </c>
      <c r="BQ256" s="134">
        <v>170.8</v>
      </c>
      <c r="BR256" s="134">
        <v>176.1</v>
      </c>
      <c r="BS256" s="134">
        <v>180.9</v>
      </c>
      <c r="BT256" s="134">
        <v>183.4</v>
      </c>
      <c r="BU256" s="134">
        <v>183.9</v>
      </c>
      <c r="BV256" s="134">
        <v>184.8</v>
      </c>
      <c r="BW256" s="134">
        <v>186</v>
      </c>
      <c r="BX256" s="134">
        <v>186.8</v>
      </c>
      <c r="BY256" s="134">
        <v>187.1</v>
      </c>
      <c r="BZ256" s="134">
        <v>186.9</v>
      </c>
      <c r="CA256" s="134">
        <v>187.7</v>
      </c>
      <c r="CB256" s="134">
        <v>188.2</v>
      </c>
      <c r="CC256" s="134">
        <v>187.6</v>
      </c>
      <c r="CD256" s="134">
        <v>187.8</v>
      </c>
      <c r="CE256" s="134">
        <v>187.4</v>
      </c>
      <c r="CF256" s="134">
        <v>186.9</v>
      </c>
      <c r="CG256" s="134">
        <v>187.6</v>
      </c>
      <c r="CH256" s="134">
        <v>187.5</v>
      </c>
      <c r="CI256" s="134">
        <v>188.1</v>
      </c>
      <c r="CJ256" s="134">
        <v>187.2</v>
      </c>
      <c r="CK256" s="134">
        <v>186.9</v>
      </c>
      <c r="CL256" s="134">
        <v>187.4</v>
      </c>
      <c r="CM256" s="134">
        <v>187.1</v>
      </c>
      <c r="CN256" s="134">
        <v>189.1</v>
      </c>
      <c r="CO256" s="134">
        <v>188.8</v>
      </c>
      <c r="CP256" s="134">
        <v>189</v>
      </c>
      <c r="CQ256" s="134">
        <v>190.4</v>
      </c>
      <c r="CR256" s="134">
        <v>190.3</v>
      </c>
      <c r="CS256" s="134">
        <v>191.5</v>
      </c>
      <c r="CT256" s="134">
        <v>191.6</v>
      </c>
      <c r="CU256" s="134">
        <v>192.2</v>
      </c>
      <c r="CV256" s="134">
        <v>192.3</v>
      </c>
      <c r="CW256" s="134">
        <v>192.4</v>
      </c>
      <c r="CX256" s="134">
        <v>192.5</v>
      </c>
      <c r="CY256" s="134">
        <v>192.5</v>
      </c>
      <c r="CZ256" s="134">
        <v>193.3</v>
      </c>
      <c r="DA256" s="134">
        <v>194.1</v>
      </c>
      <c r="DB256" s="134">
        <v>194.3</v>
      </c>
      <c r="DC256" s="134">
        <v>194.3</v>
      </c>
      <c r="DD256" s="134">
        <v>194.4</v>
      </c>
      <c r="DE256" s="134">
        <v>194.2</v>
      </c>
      <c r="DF256" s="134">
        <v>194.2</v>
      </c>
      <c r="DG256" s="134">
        <v>194.5</v>
      </c>
      <c r="DH256" s="134">
        <v>196.3</v>
      </c>
      <c r="DI256" s="134">
        <v>198.9</v>
      </c>
      <c r="DJ256" s="134">
        <v>199.8</v>
      </c>
      <c r="DK256" s="134">
        <v>202.4</v>
      </c>
      <c r="DL256" s="134">
        <v>201.5</v>
      </c>
      <c r="DM256" s="134">
        <v>202.7</v>
      </c>
      <c r="DN256" s="134">
        <v>203.9</v>
      </c>
      <c r="DO256" s="134">
        <v>205.1</v>
      </c>
      <c r="DP256" s="134">
        <v>205.9</v>
      </c>
      <c r="DQ256" s="134">
        <v>206.2</v>
      </c>
      <c r="DR256" s="134">
        <v>206.4</v>
      </c>
      <c r="DS256" s="134">
        <v>207.9</v>
      </c>
      <c r="DT256" s="134">
        <v>212.4</v>
      </c>
      <c r="DU256" s="134">
        <v>212.3</v>
      </c>
      <c r="DV256" s="134">
        <v>210.3</v>
      </c>
      <c r="DW256" s="134">
        <v>208.2</v>
      </c>
      <c r="DX256" s="134">
        <v>207.1</v>
      </c>
      <c r="DY256" s="134">
        <v>207.6</v>
      </c>
      <c r="DZ256" s="134">
        <v>207.5</v>
      </c>
      <c r="EA256" s="135">
        <v>207.9</v>
      </c>
      <c r="EB256" s="136">
        <v>208.9</v>
      </c>
      <c r="EC256" s="136">
        <v>209.5</v>
      </c>
      <c r="ED256" s="134">
        <v>210</v>
      </c>
      <c r="EE256" s="134">
        <v>210.3</v>
      </c>
      <c r="EF256" s="137">
        <v>211.3</v>
      </c>
      <c r="EG256" s="137">
        <v>216.5</v>
      </c>
      <c r="EH256" s="137">
        <v>223</v>
      </c>
      <c r="EI256" s="137">
        <v>218.7</v>
      </c>
      <c r="EJ256" s="136">
        <v>217.2</v>
      </c>
      <c r="EK256" s="136">
        <v>216.5</v>
      </c>
      <c r="EL256" s="147">
        <v>215.9</v>
      </c>
      <c r="EM256" s="147">
        <v>216</v>
      </c>
      <c r="EN256" s="147">
        <v>216.9</v>
      </c>
    </row>
    <row r="257" spans="1:144" ht="15" x14ac:dyDescent="0.25">
      <c r="A257" s="132" t="s">
        <v>1943</v>
      </c>
      <c r="B257" s="132" t="s">
        <v>1944</v>
      </c>
      <c r="C257" s="133">
        <v>0.23555000000000001</v>
      </c>
      <c r="D257" s="134">
        <v>103.9</v>
      </c>
      <c r="E257" s="134">
        <v>105.9</v>
      </c>
      <c r="F257" s="134">
        <v>107.5</v>
      </c>
      <c r="G257" s="134">
        <v>103.9</v>
      </c>
      <c r="H257" s="134">
        <v>105.8</v>
      </c>
      <c r="I257" s="134">
        <v>103.2</v>
      </c>
      <c r="J257" s="134">
        <v>103.7</v>
      </c>
      <c r="K257" s="134">
        <v>106.1</v>
      </c>
      <c r="L257" s="134">
        <v>106.3</v>
      </c>
      <c r="M257" s="134">
        <v>106.9</v>
      </c>
      <c r="N257" s="134">
        <v>106.1</v>
      </c>
      <c r="O257" s="134">
        <v>104.8</v>
      </c>
      <c r="P257" s="134">
        <v>110.4</v>
      </c>
      <c r="Q257" s="134">
        <v>100.8</v>
      </c>
      <c r="R257" s="134">
        <v>111.1</v>
      </c>
      <c r="S257" s="134">
        <v>111</v>
      </c>
      <c r="T257" s="134">
        <v>111.6</v>
      </c>
      <c r="U257" s="134">
        <v>113</v>
      </c>
      <c r="V257" s="134">
        <v>112.6</v>
      </c>
      <c r="W257" s="134">
        <v>113.2</v>
      </c>
      <c r="X257" s="134">
        <v>115</v>
      </c>
      <c r="Y257" s="134">
        <v>108.5</v>
      </c>
      <c r="Z257" s="134">
        <v>114</v>
      </c>
      <c r="AA257" s="134">
        <v>117.2</v>
      </c>
      <c r="AB257" s="134">
        <v>110.4</v>
      </c>
      <c r="AC257" s="134">
        <v>105.1</v>
      </c>
      <c r="AD257" s="134">
        <v>111.2</v>
      </c>
      <c r="AE257" s="134">
        <v>111.8</v>
      </c>
      <c r="AF257" s="134">
        <v>117.2</v>
      </c>
      <c r="AG257" s="134">
        <v>115.2</v>
      </c>
      <c r="AH257" s="134">
        <v>115.5</v>
      </c>
      <c r="AI257" s="134">
        <v>115.4</v>
      </c>
      <c r="AJ257" s="134">
        <v>118.3</v>
      </c>
      <c r="AK257" s="134">
        <v>116.2</v>
      </c>
      <c r="AL257" s="134">
        <v>120.1</v>
      </c>
      <c r="AM257" s="134">
        <v>119.3</v>
      </c>
      <c r="AN257" s="134">
        <v>120</v>
      </c>
      <c r="AO257" s="134">
        <v>117.8</v>
      </c>
      <c r="AP257" s="134">
        <v>122.6</v>
      </c>
      <c r="AQ257" s="134">
        <v>116.9</v>
      </c>
      <c r="AR257" s="134">
        <v>122</v>
      </c>
      <c r="AS257" s="134">
        <v>122.4</v>
      </c>
      <c r="AT257" s="134">
        <v>114.6</v>
      </c>
      <c r="AU257" s="134">
        <v>112.6</v>
      </c>
      <c r="AV257" s="134">
        <v>116.1</v>
      </c>
      <c r="AW257" s="134">
        <v>113.9</v>
      </c>
      <c r="AX257" s="134">
        <v>117.2</v>
      </c>
      <c r="AY257" s="134">
        <v>120.6</v>
      </c>
      <c r="AZ257" s="134">
        <v>126.9</v>
      </c>
      <c r="BA257" s="134">
        <v>123.6</v>
      </c>
      <c r="BB257" s="134">
        <v>128.19999999999999</v>
      </c>
      <c r="BC257" s="134">
        <v>122.6</v>
      </c>
      <c r="BD257" s="134">
        <v>121.5</v>
      </c>
      <c r="BE257" s="134">
        <v>126</v>
      </c>
      <c r="BF257" s="134">
        <v>123.3</v>
      </c>
      <c r="BG257" s="134">
        <v>124.2</v>
      </c>
      <c r="BH257" s="134">
        <v>125.5</v>
      </c>
      <c r="BI257" s="134">
        <v>124.9</v>
      </c>
      <c r="BJ257" s="134">
        <v>125.5</v>
      </c>
      <c r="BK257" s="134">
        <v>127.3</v>
      </c>
      <c r="BL257" s="134">
        <v>126.6</v>
      </c>
      <c r="BM257" s="134">
        <v>126.5</v>
      </c>
      <c r="BN257" s="134">
        <v>129.5</v>
      </c>
      <c r="BO257" s="134">
        <v>132.5</v>
      </c>
      <c r="BP257" s="134">
        <v>138.9</v>
      </c>
      <c r="BQ257" s="134">
        <v>134.19999999999999</v>
      </c>
      <c r="BR257" s="134">
        <v>133.6</v>
      </c>
      <c r="BS257" s="134">
        <v>139.1</v>
      </c>
      <c r="BT257" s="134">
        <v>136.4</v>
      </c>
      <c r="BU257" s="134">
        <v>134.5</v>
      </c>
      <c r="BV257" s="134">
        <v>135.19999999999999</v>
      </c>
      <c r="BW257" s="134">
        <v>131.6</v>
      </c>
      <c r="BX257" s="134">
        <v>125.4</v>
      </c>
      <c r="BY257" s="134">
        <v>127.5</v>
      </c>
      <c r="BZ257" s="134">
        <v>129.5</v>
      </c>
      <c r="CA257" s="134">
        <v>124.8</v>
      </c>
      <c r="CB257" s="134">
        <v>127.2</v>
      </c>
      <c r="CC257" s="134">
        <v>126.6</v>
      </c>
      <c r="CD257" s="134">
        <v>126.8</v>
      </c>
      <c r="CE257" s="134">
        <v>126.5</v>
      </c>
      <c r="CF257" s="134">
        <v>126.1</v>
      </c>
      <c r="CG257" s="134">
        <v>126.2</v>
      </c>
      <c r="CH257" s="134">
        <v>126.9</v>
      </c>
      <c r="CI257" s="134">
        <v>129.30000000000001</v>
      </c>
      <c r="CJ257" s="134">
        <v>128</v>
      </c>
      <c r="CK257" s="134">
        <v>126</v>
      </c>
      <c r="CL257" s="134">
        <v>124.7</v>
      </c>
      <c r="CM257" s="134">
        <v>127.6</v>
      </c>
      <c r="CN257" s="134">
        <v>125.3</v>
      </c>
      <c r="CO257" s="134">
        <v>127.5</v>
      </c>
      <c r="CP257" s="134">
        <v>127.6</v>
      </c>
      <c r="CQ257" s="134">
        <v>125.4</v>
      </c>
      <c r="CR257" s="134">
        <v>121.4</v>
      </c>
      <c r="CS257" s="134">
        <v>122.8</v>
      </c>
      <c r="CT257" s="134">
        <v>124.1</v>
      </c>
      <c r="CU257" s="134">
        <v>124.6</v>
      </c>
      <c r="CV257" s="134">
        <v>125.3</v>
      </c>
      <c r="CW257" s="134">
        <v>126.7</v>
      </c>
      <c r="CX257" s="134">
        <v>127</v>
      </c>
      <c r="CY257" s="134">
        <v>125.5</v>
      </c>
      <c r="CZ257" s="134">
        <v>120.7</v>
      </c>
      <c r="DA257" s="134">
        <v>123.6</v>
      </c>
      <c r="DB257" s="134">
        <v>128.5</v>
      </c>
      <c r="DC257" s="134">
        <v>126.4</v>
      </c>
      <c r="DD257" s="134">
        <v>128.6</v>
      </c>
      <c r="DE257" s="134">
        <v>130.6</v>
      </c>
      <c r="DF257" s="134">
        <v>131</v>
      </c>
      <c r="DG257" s="134">
        <v>129.5</v>
      </c>
      <c r="DH257" s="134">
        <v>132.30000000000001</v>
      </c>
      <c r="DI257" s="134">
        <v>128.6</v>
      </c>
      <c r="DJ257" s="134">
        <v>127.3</v>
      </c>
      <c r="DK257" s="134">
        <v>129.30000000000001</v>
      </c>
      <c r="DL257" s="134">
        <v>130.5</v>
      </c>
      <c r="DM257" s="134">
        <v>127.8</v>
      </c>
      <c r="DN257" s="134">
        <v>129.1</v>
      </c>
      <c r="DO257" s="134">
        <v>127.6</v>
      </c>
      <c r="DP257" s="134">
        <v>131.30000000000001</v>
      </c>
      <c r="DQ257" s="134">
        <v>130.5</v>
      </c>
      <c r="DR257" s="134">
        <v>128.4</v>
      </c>
      <c r="DS257" s="134">
        <v>128.9</v>
      </c>
      <c r="DT257" s="134">
        <v>130.5</v>
      </c>
      <c r="DU257" s="134">
        <v>135.1</v>
      </c>
      <c r="DV257" s="134">
        <v>135.1</v>
      </c>
      <c r="DW257" s="134">
        <v>137</v>
      </c>
      <c r="DX257" s="134">
        <v>136.6</v>
      </c>
      <c r="DY257" s="134">
        <v>137.69999999999999</v>
      </c>
      <c r="DZ257" s="134">
        <v>136.80000000000001</v>
      </c>
      <c r="EA257" s="135">
        <v>140.6</v>
      </c>
      <c r="EB257" s="136">
        <v>137.5</v>
      </c>
      <c r="EC257" s="136">
        <v>139.30000000000001</v>
      </c>
      <c r="ED257" s="134">
        <v>139.5</v>
      </c>
      <c r="EE257" s="134">
        <v>140.1</v>
      </c>
      <c r="EF257" s="137">
        <v>139.9</v>
      </c>
      <c r="EG257" s="137">
        <v>140.4</v>
      </c>
      <c r="EH257" s="137">
        <v>141.5</v>
      </c>
      <c r="EI257" s="137">
        <v>140.30000000000001</v>
      </c>
      <c r="EJ257" s="136">
        <v>145.1</v>
      </c>
      <c r="EK257" s="136">
        <v>144.9</v>
      </c>
      <c r="EL257" s="147">
        <v>147.19999999999999</v>
      </c>
      <c r="EM257" s="147">
        <v>148.30000000000001</v>
      </c>
      <c r="EN257" s="147">
        <v>148.1</v>
      </c>
    </row>
    <row r="258" spans="1:144" ht="15" x14ac:dyDescent="0.25">
      <c r="A258" s="132" t="s">
        <v>1945</v>
      </c>
      <c r="B258" s="132" t="s">
        <v>1946</v>
      </c>
      <c r="C258" s="133">
        <v>4.8806799999999999</v>
      </c>
      <c r="D258" s="134">
        <v>100.8</v>
      </c>
      <c r="E258" s="134">
        <v>102</v>
      </c>
      <c r="F258" s="134">
        <v>102.6</v>
      </c>
      <c r="G258" s="134">
        <v>102.7</v>
      </c>
      <c r="H258" s="134">
        <v>104.1</v>
      </c>
      <c r="I258" s="134">
        <v>105</v>
      </c>
      <c r="J258" s="134">
        <v>104.6</v>
      </c>
      <c r="K258" s="134">
        <v>104.2</v>
      </c>
      <c r="L258" s="134">
        <v>104.2</v>
      </c>
      <c r="M258" s="134">
        <v>104.8</v>
      </c>
      <c r="N258" s="134">
        <v>105.7</v>
      </c>
      <c r="O258" s="134">
        <v>106.8</v>
      </c>
      <c r="P258" s="134">
        <v>107.9</v>
      </c>
      <c r="Q258" s="134">
        <v>107.9</v>
      </c>
      <c r="R258" s="134">
        <v>109</v>
      </c>
      <c r="S258" s="134">
        <v>110.8</v>
      </c>
      <c r="T258" s="134">
        <v>112.4</v>
      </c>
      <c r="U258" s="134">
        <v>113.7</v>
      </c>
      <c r="V258" s="134">
        <v>113.8</v>
      </c>
      <c r="W258" s="134">
        <v>112.6</v>
      </c>
      <c r="X258" s="134">
        <v>112.6</v>
      </c>
      <c r="Y258" s="134">
        <v>113.2</v>
      </c>
      <c r="Z258" s="134">
        <v>113.8</v>
      </c>
      <c r="AA258" s="134">
        <v>113.6</v>
      </c>
      <c r="AB258" s="134">
        <v>114.2</v>
      </c>
      <c r="AC258" s="134">
        <v>115</v>
      </c>
      <c r="AD258" s="134">
        <v>114.6</v>
      </c>
      <c r="AE258" s="134">
        <v>115.7</v>
      </c>
      <c r="AF258" s="134">
        <v>115.3</v>
      </c>
      <c r="AG258" s="134">
        <v>114.2</v>
      </c>
      <c r="AH258" s="134">
        <v>112.6</v>
      </c>
      <c r="AI258" s="134">
        <v>111.1</v>
      </c>
      <c r="AJ258" s="134">
        <v>110.7</v>
      </c>
      <c r="AK258" s="134">
        <v>109.8</v>
      </c>
      <c r="AL258" s="134">
        <v>109.5</v>
      </c>
      <c r="AM258" s="134">
        <v>109.6</v>
      </c>
      <c r="AN258" s="134">
        <v>109.4</v>
      </c>
      <c r="AO258" s="134">
        <v>109.7</v>
      </c>
      <c r="AP258" s="134">
        <v>110.2</v>
      </c>
      <c r="AQ258" s="134">
        <v>110.3</v>
      </c>
      <c r="AR258" s="134">
        <v>109.7</v>
      </c>
      <c r="AS258" s="134">
        <v>109.1</v>
      </c>
      <c r="AT258" s="134">
        <v>108.7</v>
      </c>
      <c r="AU258" s="134">
        <v>108.4</v>
      </c>
      <c r="AV258" s="134">
        <v>108.6</v>
      </c>
      <c r="AW258" s="134">
        <v>107.8</v>
      </c>
      <c r="AX258" s="134">
        <v>108.8</v>
      </c>
      <c r="AY258" s="134">
        <v>108.7</v>
      </c>
      <c r="AZ258" s="134">
        <v>109.5</v>
      </c>
      <c r="BA258" s="134">
        <v>110</v>
      </c>
      <c r="BB258" s="134">
        <v>110.2</v>
      </c>
      <c r="BC258" s="134">
        <v>111.3</v>
      </c>
      <c r="BD258" s="134">
        <v>112.2</v>
      </c>
      <c r="BE258" s="134">
        <v>112.1</v>
      </c>
      <c r="BF258" s="134">
        <v>110.8</v>
      </c>
      <c r="BG258" s="134">
        <v>110.8</v>
      </c>
      <c r="BH258" s="134">
        <v>110.9</v>
      </c>
      <c r="BI258" s="134">
        <v>111.4</v>
      </c>
      <c r="BJ258" s="134">
        <v>112</v>
      </c>
      <c r="BK258" s="134">
        <v>112.9</v>
      </c>
      <c r="BL258" s="134">
        <v>113.8</v>
      </c>
      <c r="BM258" s="134">
        <v>113.6</v>
      </c>
      <c r="BN258" s="134">
        <v>113.6</v>
      </c>
      <c r="BO258" s="134">
        <v>113.3</v>
      </c>
      <c r="BP258" s="134">
        <v>113.7</v>
      </c>
      <c r="BQ258" s="134">
        <v>113.2</v>
      </c>
      <c r="BR258" s="134">
        <v>112.7</v>
      </c>
      <c r="BS258" s="134">
        <v>112.9</v>
      </c>
      <c r="BT258" s="134">
        <v>113.2</v>
      </c>
      <c r="BU258" s="134">
        <v>113.3</v>
      </c>
      <c r="BV258" s="134">
        <v>113.8</v>
      </c>
      <c r="BW258" s="134">
        <v>114.2</v>
      </c>
      <c r="BX258" s="134">
        <v>114.9</v>
      </c>
      <c r="BY258" s="134">
        <v>115.7</v>
      </c>
      <c r="BZ258" s="134">
        <v>116.2</v>
      </c>
      <c r="CA258" s="134">
        <v>117.7</v>
      </c>
      <c r="CB258" s="134">
        <v>118.3</v>
      </c>
      <c r="CC258" s="134">
        <v>118.6</v>
      </c>
      <c r="CD258" s="134">
        <v>119.2</v>
      </c>
      <c r="CE258" s="134">
        <v>119</v>
      </c>
      <c r="CF258" s="134">
        <v>118.9</v>
      </c>
      <c r="CG258" s="134">
        <v>119</v>
      </c>
      <c r="CH258" s="134">
        <v>119.2</v>
      </c>
      <c r="CI258" s="134">
        <v>118.6</v>
      </c>
      <c r="CJ258" s="134">
        <v>119.4</v>
      </c>
      <c r="CK258" s="134">
        <v>119.6</v>
      </c>
      <c r="CL258" s="134">
        <v>119.4</v>
      </c>
      <c r="CM258" s="134">
        <v>118.9</v>
      </c>
      <c r="CN258" s="134">
        <v>118.1</v>
      </c>
      <c r="CO258" s="134">
        <v>117.6</v>
      </c>
      <c r="CP258" s="134">
        <v>117.3</v>
      </c>
      <c r="CQ258" s="134">
        <v>116.5</v>
      </c>
      <c r="CR258" s="134">
        <v>116</v>
      </c>
      <c r="CS258" s="134">
        <v>116.4</v>
      </c>
      <c r="CT258" s="134">
        <v>116.9</v>
      </c>
      <c r="CU258" s="134">
        <v>116.7</v>
      </c>
      <c r="CV258" s="134">
        <v>117</v>
      </c>
      <c r="CW258" s="134">
        <v>115.2</v>
      </c>
      <c r="CX258" s="134">
        <v>113.6</v>
      </c>
      <c r="CY258" s="134">
        <v>112.9</v>
      </c>
      <c r="CZ258" s="134">
        <v>113</v>
      </c>
      <c r="DA258" s="134">
        <v>113.6</v>
      </c>
      <c r="DB258" s="134">
        <v>114.8</v>
      </c>
      <c r="DC258" s="134">
        <v>116.8</v>
      </c>
      <c r="DD258" s="134">
        <v>119.1</v>
      </c>
      <c r="DE258" s="134">
        <v>123.1</v>
      </c>
      <c r="DF258" s="134">
        <v>124.9</v>
      </c>
      <c r="DG258" s="134">
        <v>127.4</v>
      </c>
      <c r="DH258" s="134">
        <v>128.69999999999999</v>
      </c>
      <c r="DI258" s="134">
        <v>128.5</v>
      </c>
      <c r="DJ258" s="134">
        <v>129.69999999999999</v>
      </c>
      <c r="DK258" s="134">
        <v>130.80000000000001</v>
      </c>
      <c r="DL258" s="134">
        <v>132.6</v>
      </c>
      <c r="DM258" s="134">
        <v>133.30000000000001</v>
      </c>
      <c r="DN258" s="134">
        <v>134.80000000000001</v>
      </c>
      <c r="DO258" s="134">
        <v>138.1</v>
      </c>
      <c r="DP258" s="134">
        <v>139.19999999999999</v>
      </c>
      <c r="DQ258" s="134">
        <v>140.19999999999999</v>
      </c>
      <c r="DR258" s="134">
        <v>142.4</v>
      </c>
      <c r="DS258" s="134">
        <v>143.5</v>
      </c>
      <c r="DT258" s="134">
        <v>145.4</v>
      </c>
      <c r="DU258" s="134">
        <v>148.5</v>
      </c>
      <c r="DV258" s="134">
        <v>148.6</v>
      </c>
      <c r="DW258" s="134">
        <v>147.19999999999999</v>
      </c>
      <c r="DX258" s="134">
        <v>146.5</v>
      </c>
      <c r="DY258" s="134">
        <v>144.5</v>
      </c>
      <c r="DZ258" s="134">
        <v>143.4</v>
      </c>
      <c r="EA258" s="135">
        <v>140.30000000000001</v>
      </c>
      <c r="EB258" s="136">
        <v>138.4</v>
      </c>
      <c r="EC258" s="136">
        <v>137.19999999999999</v>
      </c>
      <c r="ED258" s="134">
        <v>137.19999999999999</v>
      </c>
      <c r="EE258" s="134">
        <v>136.80000000000001</v>
      </c>
      <c r="EF258" s="137">
        <v>137.19999999999999</v>
      </c>
      <c r="EG258" s="137">
        <v>135.9</v>
      </c>
      <c r="EH258" s="137">
        <v>135.1</v>
      </c>
      <c r="EI258" s="137">
        <v>134.1</v>
      </c>
      <c r="EJ258" s="136">
        <v>134.1</v>
      </c>
      <c r="EK258" s="136">
        <v>134.19999999999999</v>
      </c>
      <c r="EL258" s="147">
        <v>134.69999999999999</v>
      </c>
      <c r="EM258" s="147">
        <v>134.30000000000001</v>
      </c>
      <c r="EN258" s="147">
        <v>133.6</v>
      </c>
    </row>
    <row r="259" spans="1:144" ht="15" x14ac:dyDescent="0.25">
      <c r="A259" s="132" t="s">
        <v>1947</v>
      </c>
      <c r="B259" s="132" t="s">
        <v>1948</v>
      </c>
      <c r="C259" s="133">
        <v>2.5815399999999999</v>
      </c>
      <c r="D259" s="134">
        <v>100.6</v>
      </c>
      <c r="E259" s="134">
        <v>102.1</v>
      </c>
      <c r="F259" s="134">
        <v>102.3</v>
      </c>
      <c r="G259" s="134">
        <v>102.3</v>
      </c>
      <c r="H259" s="134">
        <v>104.2</v>
      </c>
      <c r="I259" s="134">
        <v>105.4</v>
      </c>
      <c r="J259" s="134">
        <v>104.6</v>
      </c>
      <c r="K259" s="134">
        <v>103.6</v>
      </c>
      <c r="L259" s="134">
        <v>103.8</v>
      </c>
      <c r="M259" s="134">
        <v>104.7</v>
      </c>
      <c r="N259" s="134">
        <v>105.8</v>
      </c>
      <c r="O259" s="134">
        <v>106.9</v>
      </c>
      <c r="P259" s="134">
        <v>108.2</v>
      </c>
      <c r="Q259" s="134">
        <v>107.7</v>
      </c>
      <c r="R259" s="134">
        <v>109.4</v>
      </c>
      <c r="S259" s="134">
        <v>111.5</v>
      </c>
      <c r="T259" s="134">
        <v>114.5</v>
      </c>
      <c r="U259" s="134">
        <v>116.4</v>
      </c>
      <c r="V259" s="134">
        <v>116.7</v>
      </c>
      <c r="W259" s="134">
        <v>114.3</v>
      </c>
      <c r="X259" s="134">
        <v>113.6</v>
      </c>
      <c r="Y259" s="134">
        <v>114</v>
      </c>
      <c r="Z259" s="134">
        <v>114.8</v>
      </c>
      <c r="AA259" s="134">
        <v>114.6</v>
      </c>
      <c r="AB259" s="134">
        <v>114.6</v>
      </c>
      <c r="AC259" s="134">
        <v>115.2</v>
      </c>
      <c r="AD259" s="134">
        <v>114.4</v>
      </c>
      <c r="AE259" s="134">
        <v>115.8</v>
      </c>
      <c r="AF259" s="134">
        <v>115.5</v>
      </c>
      <c r="AG259" s="134">
        <v>113.6</v>
      </c>
      <c r="AH259" s="134">
        <v>110.8</v>
      </c>
      <c r="AI259" s="134">
        <v>108.2</v>
      </c>
      <c r="AJ259" s="134">
        <v>107.2</v>
      </c>
      <c r="AK259" s="134">
        <v>105.9</v>
      </c>
      <c r="AL259" s="134">
        <v>104.9</v>
      </c>
      <c r="AM259" s="134">
        <v>104.6</v>
      </c>
      <c r="AN259" s="134">
        <v>104.3</v>
      </c>
      <c r="AO259" s="134">
        <v>105.5</v>
      </c>
      <c r="AP259" s="134">
        <v>105.7</v>
      </c>
      <c r="AQ259" s="134">
        <v>104.9</v>
      </c>
      <c r="AR259" s="134">
        <v>103.8</v>
      </c>
      <c r="AS259" s="134">
        <v>102.3</v>
      </c>
      <c r="AT259" s="134">
        <v>101</v>
      </c>
      <c r="AU259" s="134">
        <v>99.8</v>
      </c>
      <c r="AV259" s="134">
        <v>99.6</v>
      </c>
      <c r="AW259" s="134">
        <v>99.1</v>
      </c>
      <c r="AX259" s="134">
        <v>100.1</v>
      </c>
      <c r="AY259" s="134">
        <v>99.9</v>
      </c>
      <c r="AZ259" s="134">
        <v>100.1</v>
      </c>
      <c r="BA259" s="134">
        <v>100.8</v>
      </c>
      <c r="BB259" s="134">
        <v>101.6</v>
      </c>
      <c r="BC259" s="134">
        <v>103.2</v>
      </c>
      <c r="BD259" s="134">
        <v>104.9</v>
      </c>
      <c r="BE259" s="134">
        <v>104.5</v>
      </c>
      <c r="BF259" s="134">
        <v>103.3</v>
      </c>
      <c r="BG259" s="134">
        <v>102.8</v>
      </c>
      <c r="BH259" s="134">
        <v>102.9</v>
      </c>
      <c r="BI259" s="134">
        <v>103.7</v>
      </c>
      <c r="BJ259" s="134">
        <v>104.8</v>
      </c>
      <c r="BK259" s="134">
        <v>106.5</v>
      </c>
      <c r="BL259" s="134">
        <v>107.7</v>
      </c>
      <c r="BM259" s="134">
        <v>107.2</v>
      </c>
      <c r="BN259" s="134">
        <v>106.6</v>
      </c>
      <c r="BO259" s="134">
        <v>106.5</v>
      </c>
      <c r="BP259" s="134">
        <v>106.3</v>
      </c>
      <c r="BQ259" s="134">
        <v>105.5</v>
      </c>
      <c r="BR259" s="134">
        <v>104.7</v>
      </c>
      <c r="BS259" s="134">
        <v>104.8</v>
      </c>
      <c r="BT259" s="134">
        <v>105.5</v>
      </c>
      <c r="BU259" s="134">
        <v>106.1</v>
      </c>
      <c r="BV259" s="134">
        <v>106.3</v>
      </c>
      <c r="BW259" s="134">
        <v>106.8</v>
      </c>
      <c r="BX259" s="134">
        <v>107.3</v>
      </c>
      <c r="BY259" s="134">
        <v>108.4</v>
      </c>
      <c r="BZ259" s="134">
        <v>109</v>
      </c>
      <c r="CA259" s="134">
        <v>110.3</v>
      </c>
      <c r="CB259" s="134">
        <v>111.4</v>
      </c>
      <c r="CC259" s="134">
        <v>112.5</v>
      </c>
      <c r="CD259" s="134">
        <v>112.6</v>
      </c>
      <c r="CE259" s="134">
        <v>112</v>
      </c>
      <c r="CF259" s="134">
        <v>110.9</v>
      </c>
      <c r="CG259" s="134">
        <v>111.3</v>
      </c>
      <c r="CH259" s="134">
        <v>111.2</v>
      </c>
      <c r="CI259" s="134">
        <v>110.4</v>
      </c>
      <c r="CJ259" s="134">
        <v>111.7</v>
      </c>
      <c r="CK259" s="134">
        <v>111</v>
      </c>
      <c r="CL259" s="134">
        <v>110.7</v>
      </c>
      <c r="CM259" s="134">
        <v>110</v>
      </c>
      <c r="CN259" s="134">
        <v>109</v>
      </c>
      <c r="CO259" s="134">
        <v>107.9</v>
      </c>
      <c r="CP259" s="134">
        <v>107.4</v>
      </c>
      <c r="CQ259" s="134">
        <v>105.2</v>
      </c>
      <c r="CR259" s="134">
        <v>105.1</v>
      </c>
      <c r="CS259" s="134">
        <v>105.5</v>
      </c>
      <c r="CT259" s="134">
        <v>105.8</v>
      </c>
      <c r="CU259" s="134">
        <v>105.6</v>
      </c>
      <c r="CV259" s="134">
        <v>105.7</v>
      </c>
      <c r="CW259" s="134">
        <v>102.5</v>
      </c>
      <c r="CX259" s="134">
        <v>100.6</v>
      </c>
      <c r="CY259" s="134">
        <v>100.6</v>
      </c>
      <c r="CZ259" s="134">
        <v>100.3</v>
      </c>
      <c r="DA259" s="134">
        <v>101.2</v>
      </c>
      <c r="DB259" s="134">
        <v>102.5</v>
      </c>
      <c r="DC259" s="134">
        <v>105.5</v>
      </c>
      <c r="DD259" s="134">
        <v>108.5</v>
      </c>
      <c r="DE259" s="134">
        <v>114.4</v>
      </c>
      <c r="DF259" s="134">
        <v>117</v>
      </c>
      <c r="DG259" s="134">
        <v>120</v>
      </c>
      <c r="DH259" s="134">
        <v>121</v>
      </c>
      <c r="DI259" s="134">
        <v>120.6</v>
      </c>
      <c r="DJ259" s="134">
        <v>121.2</v>
      </c>
      <c r="DK259" s="134">
        <v>121.3</v>
      </c>
      <c r="DL259" s="134">
        <v>123.6</v>
      </c>
      <c r="DM259" s="134">
        <v>125</v>
      </c>
      <c r="DN259" s="134">
        <v>127.1</v>
      </c>
      <c r="DO259" s="134">
        <v>132.6</v>
      </c>
      <c r="DP259" s="134">
        <v>133.4</v>
      </c>
      <c r="DQ259" s="134">
        <v>135.19999999999999</v>
      </c>
      <c r="DR259" s="134">
        <v>137.9</v>
      </c>
      <c r="DS259" s="134">
        <v>138.30000000000001</v>
      </c>
      <c r="DT259" s="134">
        <v>140.1</v>
      </c>
      <c r="DU259" s="134">
        <v>143.5</v>
      </c>
      <c r="DV259" s="134">
        <v>143.30000000000001</v>
      </c>
      <c r="DW259" s="134">
        <v>140.1</v>
      </c>
      <c r="DX259" s="134">
        <v>139</v>
      </c>
      <c r="DY259" s="134">
        <v>136.30000000000001</v>
      </c>
      <c r="DZ259" s="134">
        <v>133.9</v>
      </c>
      <c r="EA259" s="135">
        <v>128.6</v>
      </c>
      <c r="EB259" s="136">
        <v>125.5</v>
      </c>
      <c r="EC259" s="136">
        <v>123.7</v>
      </c>
      <c r="ED259" s="134">
        <v>123.8</v>
      </c>
      <c r="EE259" s="134">
        <v>122.9</v>
      </c>
      <c r="EF259" s="137">
        <v>123.3</v>
      </c>
      <c r="EG259" s="137">
        <v>121.5</v>
      </c>
      <c r="EH259" s="137">
        <v>120.5</v>
      </c>
      <c r="EI259" s="137">
        <v>119.1</v>
      </c>
      <c r="EJ259" s="136">
        <v>119.4</v>
      </c>
      <c r="EK259" s="136">
        <v>120</v>
      </c>
      <c r="EL259" s="147">
        <v>120.5</v>
      </c>
      <c r="EM259" s="147">
        <v>120.2</v>
      </c>
      <c r="EN259" s="147">
        <v>118.7</v>
      </c>
    </row>
    <row r="260" spans="1:144" ht="15" x14ac:dyDescent="0.25">
      <c r="A260" s="132" t="s">
        <v>1949</v>
      </c>
      <c r="B260" s="132" t="s">
        <v>1950</v>
      </c>
      <c r="C260" s="133">
        <v>1.34192</v>
      </c>
      <c r="D260" s="134">
        <v>100.4</v>
      </c>
      <c r="E260" s="134">
        <v>102.2</v>
      </c>
      <c r="F260" s="134">
        <v>103.1</v>
      </c>
      <c r="G260" s="134">
        <v>103.3</v>
      </c>
      <c r="H260" s="134">
        <v>105.5</v>
      </c>
      <c r="I260" s="134">
        <v>106.2</v>
      </c>
      <c r="J260" s="134">
        <v>105.7</v>
      </c>
      <c r="K260" s="134">
        <v>105.1</v>
      </c>
      <c r="L260" s="134">
        <v>104.1</v>
      </c>
      <c r="M260" s="134">
        <v>105.2</v>
      </c>
      <c r="N260" s="134">
        <v>106.8</v>
      </c>
      <c r="O260" s="134">
        <v>109.4</v>
      </c>
      <c r="P260" s="134">
        <v>111.9</v>
      </c>
      <c r="Q260" s="134">
        <v>111.5</v>
      </c>
      <c r="R260" s="134">
        <v>112</v>
      </c>
      <c r="S260" s="134">
        <v>113.9</v>
      </c>
      <c r="T260" s="134">
        <v>116.9</v>
      </c>
      <c r="U260" s="134">
        <v>119.7</v>
      </c>
      <c r="V260" s="134">
        <v>120.5</v>
      </c>
      <c r="W260" s="134">
        <v>118.3</v>
      </c>
      <c r="X260" s="134">
        <v>118</v>
      </c>
      <c r="Y260" s="134">
        <v>117.9</v>
      </c>
      <c r="Z260" s="134">
        <v>120.1</v>
      </c>
      <c r="AA260" s="134">
        <v>120.3</v>
      </c>
      <c r="AB260" s="134">
        <v>120.3</v>
      </c>
      <c r="AC260" s="134">
        <v>120.8</v>
      </c>
      <c r="AD260" s="134">
        <v>120.5</v>
      </c>
      <c r="AE260" s="134">
        <v>119.9</v>
      </c>
      <c r="AF260" s="134">
        <v>118.5</v>
      </c>
      <c r="AG260" s="134">
        <v>116.9</v>
      </c>
      <c r="AH260" s="134">
        <v>113.9</v>
      </c>
      <c r="AI260" s="134">
        <v>110.6</v>
      </c>
      <c r="AJ260" s="134">
        <v>109.9</v>
      </c>
      <c r="AK260" s="134">
        <v>110.1</v>
      </c>
      <c r="AL260" s="134">
        <v>108.4</v>
      </c>
      <c r="AM260" s="134">
        <v>107.8</v>
      </c>
      <c r="AN260" s="134">
        <v>107.9</v>
      </c>
      <c r="AO260" s="134">
        <v>109.1</v>
      </c>
      <c r="AP260" s="134">
        <v>109.9</v>
      </c>
      <c r="AQ260" s="134">
        <v>108.8</v>
      </c>
      <c r="AR260" s="134">
        <v>108.6</v>
      </c>
      <c r="AS260" s="134">
        <v>106.6</v>
      </c>
      <c r="AT260" s="134">
        <v>106</v>
      </c>
      <c r="AU260" s="134">
        <v>104.5</v>
      </c>
      <c r="AV260" s="134">
        <v>104.4</v>
      </c>
      <c r="AW260" s="134">
        <v>103.3</v>
      </c>
      <c r="AX260" s="134">
        <v>105.6</v>
      </c>
      <c r="AY260" s="134">
        <v>105.3</v>
      </c>
      <c r="AZ260" s="134">
        <v>105.4</v>
      </c>
      <c r="BA260" s="134">
        <v>106.5</v>
      </c>
      <c r="BB260" s="134">
        <v>107.6</v>
      </c>
      <c r="BC260" s="134">
        <v>110.4</v>
      </c>
      <c r="BD260" s="134">
        <v>113.1</v>
      </c>
      <c r="BE260" s="134">
        <v>112.1</v>
      </c>
      <c r="BF260" s="134">
        <v>110.3</v>
      </c>
      <c r="BG260" s="134">
        <v>110.2</v>
      </c>
      <c r="BH260" s="134">
        <v>110.4</v>
      </c>
      <c r="BI260" s="134">
        <v>110.7</v>
      </c>
      <c r="BJ260" s="134">
        <v>111.7</v>
      </c>
      <c r="BK260" s="134">
        <v>114.3</v>
      </c>
      <c r="BL260" s="134">
        <v>116.5</v>
      </c>
      <c r="BM260" s="134">
        <v>115.7</v>
      </c>
      <c r="BN260" s="134">
        <v>115.3</v>
      </c>
      <c r="BO260" s="134">
        <v>115</v>
      </c>
      <c r="BP260" s="134">
        <v>114.3</v>
      </c>
      <c r="BQ260" s="134">
        <v>112.7</v>
      </c>
      <c r="BR260" s="134">
        <v>110.9</v>
      </c>
      <c r="BS260" s="134">
        <v>110.2</v>
      </c>
      <c r="BT260" s="134">
        <v>110.7</v>
      </c>
      <c r="BU260" s="134">
        <v>112.5</v>
      </c>
      <c r="BV260" s="134">
        <v>112.6</v>
      </c>
      <c r="BW260" s="134">
        <v>112.9</v>
      </c>
      <c r="BX260" s="134">
        <v>113.3</v>
      </c>
      <c r="BY260" s="134">
        <v>114.2</v>
      </c>
      <c r="BZ260" s="134">
        <v>115.1</v>
      </c>
      <c r="CA260" s="134">
        <v>117.2</v>
      </c>
      <c r="CB260" s="134">
        <v>118.1</v>
      </c>
      <c r="CC260" s="134">
        <v>117.9</v>
      </c>
      <c r="CD260" s="134">
        <v>117.3</v>
      </c>
      <c r="CE260" s="134">
        <v>117.5</v>
      </c>
      <c r="CF260" s="134">
        <v>117.4</v>
      </c>
      <c r="CG260" s="134">
        <v>118.6</v>
      </c>
      <c r="CH260" s="134">
        <v>118.4</v>
      </c>
      <c r="CI260" s="134">
        <v>117</v>
      </c>
      <c r="CJ260" s="134">
        <v>119.2</v>
      </c>
      <c r="CK260" s="134">
        <v>117.8</v>
      </c>
      <c r="CL260" s="134">
        <v>118.1</v>
      </c>
      <c r="CM260" s="134">
        <v>116.9</v>
      </c>
      <c r="CN260" s="134">
        <v>115.6</v>
      </c>
      <c r="CO260" s="134">
        <v>114.8</v>
      </c>
      <c r="CP260" s="134">
        <v>114.4</v>
      </c>
      <c r="CQ260" s="134">
        <v>111</v>
      </c>
      <c r="CR260" s="134">
        <v>110.8</v>
      </c>
      <c r="CS260" s="134">
        <v>111.7</v>
      </c>
      <c r="CT260" s="134">
        <v>112.4</v>
      </c>
      <c r="CU260" s="134">
        <v>112.2</v>
      </c>
      <c r="CV260" s="134">
        <v>112.5</v>
      </c>
      <c r="CW260" s="134">
        <v>111.1</v>
      </c>
      <c r="CX260" s="134">
        <v>108.4</v>
      </c>
      <c r="CY260" s="134">
        <v>108.3</v>
      </c>
      <c r="CZ260" s="134">
        <v>108.1</v>
      </c>
      <c r="DA260" s="134">
        <v>109</v>
      </c>
      <c r="DB260" s="134">
        <v>110.6</v>
      </c>
      <c r="DC260" s="134">
        <v>112.6</v>
      </c>
      <c r="DD260" s="134">
        <v>115.3</v>
      </c>
      <c r="DE260" s="134">
        <v>122.2</v>
      </c>
      <c r="DF260" s="134">
        <v>124.5</v>
      </c>
      <c r="DG260" s="134">
        <v>128.19999999999999</v>
      </c>
      <c r="DH260" s="134">
        <v>130.1</v>
      </c>
      <c r="DI260" s="134">
        <v>130.5</v>
      </c>
      <c r="DJ260" s="134">
        <v>131.30000000000001</v>
      </c>
      <c r="DK260" s="134">
        <v>132.1</v>
      </c>
      <c r="DL260" s="134">
        <v>134.9</v>
      </c>
      <c r="DM260" s="134">
        <v>136.4</v>
      </c>
      <c r="DN260" s="134">
        <v>137.30000000000001</v>
      </c>
      <c r="DO260" s="134">
        <v>143.80000000000001</v>
      </c>
      <c r="DP260" s="134">
        <v>147.19999999999999</v>
      </c>
      <c r="DQ260" s="134">
        <v>150.6</v>
      </c>
      <c r="DR260" s="134">
        <v>153.69999999999999</v>
      </c>
      <c r="DS260" s="134">
        <v>153.80000000000001</v>
      </c>
      <c r="DT260" s="134">
        <v>156.6</v>
      </c>
      <c r="DU260" s="134">
        <v>163.5</v>
      </c>
      <c r="DV260" s="134">
        <v>163.1</v>
      </c>
      <c r="DW260" s="134">
        <v>159.4</v>
      </c>
      <c r="DX260" s="134">
        <v>158.69999999999999</v>
      </c>
      <c r="DY260" s="134">
        <v>155.80000000000001</v>
      </c>
      <c r="DZ260" s="134">
        <v>152.1</v>
      </c>
      <c r="EA260" s="135">
        <v>143.6</v>
      </c>
      <c r="EB260" s="136">
        <v>139.6</v>
      </c>
      <c r="EC260" s="136">
        <v>135.80000000000001</v>
      </c>
      <c r="ED260" s="134">
        <v>134.9</v>
      </c>
      <c r="EE260" s="134">
        <v>133.80000000000001</v>
      </c>
      <c r="EF260" s="137">
        <v>134.19999999999999</v>
      </c>
      <c r="EG260" s="137">
        <v>131.80000000000001</v>
      </c>
      <c r="EH260" s="137">
        <v>130.9</v>
      </c>
      <c r="EI260" s="137">
        <v>128.19999999999999</v>
      </c>
      <c r="EJ260" s="136">
        <v>128.69999999999999</v>
      </c>
      <c r="EK260" s="136">
        <v>129.6</v>
      </c>
      <c r="EL260" s="147">
        <v>130.4</v>
      </c>
      <c r="EM260" s="147">
        <v>130.9</v>
      </c>
      <c r="EN260" s="147">
        <v>128.4</v>
      </c>
    </row>
    <row r="261" spans="1:144" ht="15" x14ac:dyDescent="0.25">
      <c r="A261" s="132" t="s">
        <v>1951</v>
      </c>
      <c r="B261" s="132" t="s">
        <v>1952</v>
      </c>
      <c r="C261" s="133">
        <v>0.53793999999999997</v>
      </c>
      <c r="D261" s="134">
        <v>99.9</v>
      </c>
      <c r="E261" s="134">
        <v>101.3</v>
      </c>
      <c r="F261" s="134">
        <v>101.6</v>
      </c>
      <c r="G261" s="134">
        <v>100.4</v>
      </c>
      <c r="H261" s="134">
        <v>103.9</v>
      </c>
      <c r="I261" s="134">
        <v>105.2</v>
      </c>
      <c r="J261" s="134">
        <v>103.6</v>
      </c>
      <c r="K261" s="134">
        <v>102.8</v>
      </c>
      <c r="L261" s="134">
        <v>103.5</v>
      </c>
      <c r="M261" s="134">
        <v>105.3</v>
      </c>
      <c r="N261" s="134">
        <v>105.3</v>
      </c>
      <c r="O261" s="134">
        <v>105</v>
      </c>
      <c r="P261" s="134">
        <v>104.4</v>
      </c>
      <c r="Q261" s="134">
        <v>104.1</v>
      </c>
      <c r="R261" s="134">
        <v>105.4</v>
      </c>
      <c r="S261" s="134">
        <v>107.9</v>
      </c>
      <c r="T261" s="134">
        <v>111</v>
      </c>
      <c r="U261" s="134">
        <v>112.8</v>
      </c>
      <c r="V261" s="134">
        <v>113.1</v>
      </c>
      <c r="W261" s="134">
        <v>109.6</v>
      </c>
      <c r="X261" s="134">
        <v>108.6</v>
      </c>
      <c r="Y261" s="134">
        <v>108.2</v>
      </c>
      <c r="Z261" s="134">
        <v>107.2</v>
      </c>
      <c r="AA261" s="134">
        <v>106.8</v>
      </c>
      <c r="AB261" s="134">
        <v>107.2</v>
      </c>
      <c r="AC261" s="134">
        <v>108.3</v>
      </c>
      <c r="AD261" s="134">
        <v>107.1</v>
      </c>
      <c r="AE261" s="134">
        <v>109.3</v>
      </c>
      <c r="AF261" s="134">
        <v>110.2</v>
      </c>
      <c r="AG261" s="134">
        <v>108.7</v>
      </c>
      <c r="AH261" s="134">
        <v>106.2</v>
      </c>
      <c r="AI261" s="134">
        <v>103.8</v>
      </c>
      <c r="AJ261" s="134">
        <v>101.8</v>
      </c>
      <c r="AK261" s="134">
        <v>99.1</v>
      </c>
      <c r="AL261" s="134">
        <v>99.2</v>
      </c>
      <c r="AM261" s="134">
        <v>100.2</v>
      </c>
      <c r="AN261" s="134">
        <v>100</v>
      </c>
      <c r="AO261" s="134">
        <v>102.5</v>
      </c>
      <c r="AP261" s="134">
        <v>101.7</v>
      </c>
      <c r="AQ261" s="134">
        <v>101.2</v>
      </c>
      <c r="AR261" s="134">
        <v>99.2</v>
      </c>
      <c r="AS261" s="134">
        <v>98.2</v>
      </c>
      <c r="AT261" s="134">
        <v>96.6</v>
      </c>
      <c r="AU261" s="134">
        <v>95.6</v>
      </c>
      <c r="AV261" s="134">
        <v>94.6</v>
      </c>
      <c r="AW261" s="134">
        <v>93.9</v>
      </c>
      <c r="AX261" s="134">
        <v>93.7</v>
      </c>
      <c r="AY261" s="134">
        <v>94.2</v>
      </c>
      <c r="AZ261" s="134">
        <v>95.2</v>
      </c>
      <c r="BA261" s="134">
        <v>95.5</v>
      </c>
      <c r="BB261" s="134">
        <v>95.4</v>
      </c>
      <c r="BC261" s="134">
        <v>95.9</v>
      </c>
      <c r="BD261" s="134">
        <v>96.1</v>
      </c>
      <c r="BE261" s="134">
        <v>96.7</v>
      </c>
      <c r="BF261" s="134">
        <v>95.5</v>
      </c>
      <c r="BG261" s="134">
        <v>94.1</v>
      </c>
      <c r="BH261" s="134">
        <v>94.3</v>
      </c>
      <c r="BI261" s="134">
        <v>95.7</v>
      </c>
      <c r="BJ261" s="134">
        <v>96.9</v>
      </c>
      <c r="BK261" s="134">
        <v>98.3</v>
      </c>
      <c r="BL261" s="134">
        <v>97.4</v>
      </c>
      <c r="BM261" s="134">
        <v>97.1</v>
      </c>
      <c r="BN261" s="134">
        <v>95.8</v>
      </c>
      <c r="BO261" s="134">
        <v>94.8</v>
      </c>
      <c r="BP261" s="134">
        <v>95.7</v>
      </c>
      <c r="BQ261" s="134">
        <v>95.5</v>
      </c>
      <c r="BR261" s="134">
        <v>95</v>
      </c>
      <c r="BS261" s="134">
        <v>96.5</v>
      </c>
      <c r="BT261" s="134">
        <v>97.8</v>
      </c>
      <c r="BU261" s="134">
        <v>96.9</v>
      </c>
      <c r="BV261" s="134">
        <v>97.2</v>
      </c>
      <c r="BW261" s="134">
        <v>98.6</v>
      </c>
      <c r="BX261" s="134">
        <v>98.9</v>
      </c>
      <c r="BY261" s="134">
        <v>100.6</v>
      </c>
      <c r="BZ261" s="134">
        <v>101.7</v>
      </c>
      <c r="CA261" s="134">
        <v>102.2</v>
      </c>
      <c r="CB261" s="134">
        <v>104.3</v>
      </c>
      <c r="CC261" s="134">
        <v>107.5</v>
      </c>
      <c r="CD261" s="134">
        <v>108.6</v>
      </c>
      <c r="CE261" s="134">
        <v>106.7</v>
      </c>
      <c r="CF261" s="134">
        <v>103.7</v>
      </c>
      <c r="CG261" s="134">
        <v>102.7</v>
      </c>
      <c r="CH261" s="134">
        <v>102.5</v>
      </c>
      <c r="CI261" s="134">
        <v>102.1</v>
      </c>
      <c r="CJ261" s="134">
        <v>102.4</v>
      </c>
      <c r="CK261" s="134">
        <v>103</v>
      </c>
      <c r="CL261" s="134">
        <v>102.2</v>
      </c>
      <c r="CM261" s="134">
        <v>102.2</v>
      </c>
      <c r="CN261" s="134">
        <v>100.7</v>
      </c>
      <c r="CO261" s="134">
        <v>98.9</v>
      </c>
      <c r="CP261" s="134">
        <v>98</v>
      </c>
      <c r="CQ261" s="134">
        <v>97.1</v>
      </c>
      <c r="CR261" s="134">
        <v>96.9</v>
      </c>
      <c r="CS261" s="134">
        <v>97</v>
      </c>
      <c r="CT261" s="134">
        <v>97</v>
      </c>
      <c r="CU261" s="134">
        <v>96</v>
      </c>
      <c r="CV261" s="134">
        <v>97</v>
      </c>
      <c r="CW261" s="134">
        <v>92.1</v>
      </c>
      <c r="CX261" s="134">
        <v>90</v>
      </c>
      <c r="CY261" s="134">
        <v>90.4</v>
      </c>
      <c r="CZ261" s="134">
        <v>90</v>
      </c>
      <c r="DA261" s="134">
        <v>90.4</v>
      </c>
      <c r="DB261" s="134">
        <v>90.5</v>
      </c>
      <c r="DC261" s="134">
        <v>94</v>
      </c>
      <c r="DD261" s="134">
        <v>97.2</v>
      </c>
      <c r="DE261" s="134">
        <v>102.8</v>
      </c>
      <c r="DF261" s="134">
        <v>105.4</v>
      </c>
      <c r="DG261" s="134">
        <v>107.3</v>
      </c>
      <c r="DH261" s="134">
        <v>107.7</v>
      </c>
      <c r="DI261" s="134">
        <v>106.6</v>
      </c>
      <c r="DJ261" s="134">
        <v>107.2</v>
      </c>
      <c r="DK261" s="134">
        <v>106.8</v>
      </c>
      <c r="DL261" s="134">
        <v>108.4</v>
      </c>
      <c r="DM261" s="134">
        <v>109.4</v>
      </c>
      <c r="DN261" s="134">
        <v>113.9</v>
      </c>
      <c r="DO261" s="134">
        <v>117.5</v>
      </c>
      <c r="DP261" s="134">
        <v>116.1</v>
      </c>
      <c r="DQ261" s="134">
        <v>116.8</v>
      </c>
      <c r="DR261" s="134">
        <v>119</v>
      </c>
      <c r="DS261" s="134">
        <v>119.6</v>
      </c>
      <c r="DT261" s="134">
        <v>120</v>
      </c>
      <c r="DU261" s="134">
        <v>120.4</v>
      </c>
      <c r="DV261" s="134">
        <v>121.2</v>
      </c>
      <c r="DW261" s="134">
        <v>119.7</v>
      </c>
      <c r="DX261" s="134">
        <v>117.5</v>
      </c>
      <c r="DY261" s="134">
        <v>115.4</v>
      </c>
      <c r="DZ261" s="134">
        <v>114.1</v>
      </c>
      <c r="EA261" s="135">
        <v>112.3</v>
      </c>
      <c r="EB261" s="136">
        <v>110.1</v>
      </c>
      <c r="EC261" s="136">
        <v>110.4</v>
      </c>
      <c r="ED261" s="134">
        <v>109.8</v>
      </c>
      <c r="EE261" s="134">
        <v>109.4</v>
      </c>
      <c r="EF261" s="137">
        <v>109.8</v>
      </c>
      <c r="EG261" s="137">
        <v>108.2</v>
      </c>
      <c r="EH261" s="137">
        <v>107.3</v>
      </c>
      <c r="EI261" s="137">
        <v>106.2</v>
      </c>
      <c r="EJ261" s="136">
        <v>106</v>
      </c>
      <c r="EK261" s="136">
        <v>106.1</v>
      </c>
      <c r="EL261" s="147">
        <v>106</v>
      </c>
      <c r="EM261" s="147">
        <v>105.3</v>
      </c>
      <c r="EN261" s="147">
        <v>104.7</v>
      </c>
    </row>
    <row r="262" spans="1:144" ht="15" x14ac:dyDescent="0.25">
      <c r="A262" s="132" t="s">
        <v>1953</v>
      </c>
      <c r="B262" s="132" t="s">
        <v>1954</v>
      </c>
      <c r="C262" s="133">
        <v>9.0190000000000006E-2</v>
      </c>
      <c r="D262" s="134">
        <v>106.1</v>
      </c>
      <c r="E262" s="134">
        <v>103.3</v>
      </c>
      <c r="F262" s="134">
        <v>105.3</v>
      </c>
      <c r="G262" s="134">
        <v>104.4</v>
      </c>
      <c r="H262" s="134">
        <v>108.6</v>
      </c>
      <c r="I262" s="134">
        <v>109.2</v>
      </c>
      <c r="J262" s="134">
        <v>108.5</v>
      </c>
      <c r="K262" s="134">
        <v>107.7</v>
      </c>
      <c r="L262" s="134">
        <v>109.7</v>
      </c>
      <c r="M262" s="134">
        <v>109.1</v>
      </c>
      <c r="N262" s="134">
        <v>109.5</v>
      </c>
      <c r="O262" s="134">
        <v>105.5</v>
      </c>
      <c r="P262" s="134">
        <v>106.2</v>
      </c>
      <c r="Q262" s="134">
        <v>105.5</v>
      </c>
      <c r="R262" s="134">
        <v>104.9</v>
      </c>
      <c r="S262" s="134">
        <v>107.3</v>
      </c>
      <c r="T262" s="134">
        <v>109.8</v>
      </c>
      <c r="U262" s="134">
        <v>109.6</v>
      </c>
      <c r="V262" s="134">
        <v>110</v>
      </c>
      <c r="W262" s="134">
        <v>107.7</v>
      </c>
      <c r="X262" s="134">
        <v>108.5</v>
      </c>
      <c r="Y262" s="134">
        <v>109.8</v>
      </c>
      <c r="Z262" s="134">
        <v>109.7</v>
      </c>
      <c r="AA262" s="134">
        <v>109.1</v>
      </c>
      <c r="AB262" s="134">
        <v>108.7</v>
      </c>
      <c r="AC262" s="134">
        <v>109.9</v>
      </c>
      <c r="AD262" s="134">
        <v>109</v>
      </c>
      <c r="AE262" s="134">
        <v>108.6</v>
      </c>
      <c r="AF262" s="134">
        <v>109.1</v>
      </c>
      <c r="AG262" s="134">
        <v>108.3</v>
      </c>
      <c r="AH262" s="134">
        <v>107</v>
      </c>
      <c r="AI262" s="134">
        <v>104.6</v>
      </c>
      <c r="AJ262" s="134">
        <v>103.6</v>
      </c>
      <c r="AK262" s="134">
        <v>104.4</v>
      </c>
      <c r="AL262" s="134">
        <v>103</v>
      </c>
      <c r="AM262" s="134">
        <v>103.5</v>
      </c>
      <c r="AN262" s="134">
        <v>105</v>
      </c>
      <c r="AO262" s="134">
        <v>105.5</v>
      </c>
      <c r="AP262" s="134">
        <v>105.7</v>
      </c>
      <c r="AQ262" s="134">
        <v>102.7</v>
      </c>
      <c r="AR262" s="134">
        <v>100.9</v>
      </c>
      <c r="AS262" s="134">
        <v>100.8</v>
      </c>
      <c r="AT262" s="134">
        <v>99.6</v>
      </c>
      <c r="AU262" s="134">
        <v>100.9</v>
      </c>
      <c r="AV262" s="134">
        <v>101.6</v>
      </c>
      <c r="AW262" s="134">
        <v>103.9</v>
      </c>
      <c r="AX262" s="134">
        <v>103.2</v>
      </c>
      <c r="AY262" s="134">
        <v>103.9</v>
      </c>
      <c r="AZ262" s="134">
        <v>104.5</v>
      </c>
      <c r="BA262" s="134">
        <v>105.2</v>
      </c>
      <c r="BB262" s="134">
        <v>105.9</v>
      </c>
      <c r="BC262" s="134">
        <v>108.6</v>
      </c>
      <c r="BD262" s="134">
        <v>108</v>
      </c>
      <c r="BE262" s="134">
        <v>106.5</v>
      </c>
      <c r="BF262" s="134">
        <v>106.4</v>
      </c>
      <c r="BG262" s="134">
        <v>104.4</v>
      </c>
      <c r="BH262" s="134">
        <v>106.1</v>
      </c>
      <c r="BI262" s="134">
        <v>107.1</v>
      </c>
      <c r="BJ262" s="134">
        <v>109.1</v>
      </c>
      <c r="BK262" s="134">
        <v>112.8</v>
      </c>
      <c r="BL262" s="134">
        <v>112.5</v>
      </c>
      <c r="BM262" s="134">
        <v>113</v>
      </c>
      <c r="BN262" s="134">
        <v>112.9</v>
      </c>
      <c r="BO262" s="134">
        <v>108.8</v>
      </c>
      <c r="BP262" s="134">
        <v>103.8</v>
      </c>
      <c r="BQ262" s="134">
        <v>105.3</v>
      </c>
      <c r="BR262" s="134">
        <v>107.5</v>
      </c>
      <c r="BS262" s="134">
        <v>108.1</v>
      </c>
      <c r="BT262" s="134">
        <v>109.8</v>
      </c>
      <c r="BU262" s="134">
        <v>110.4</v>
      </c>
      <c r="BV262" s="134">
        <v>110.5</v>
      </c>
      <c r="BW262" s="134">
        <v>112.1</v>
      </c>
      <c r="BX262" s="134">
        <v>112.9</v>
      </c>
      <c r="BY262" s="134">
        <v>111.4</v>
      </c>
      <c r="BZ262" s="134">
        <v>112.2</v>
      </c>
      <c r="CA262" s="134">
        <v>113.1</v>
      </c>
      <c r="CB262" s="134">
        <v>112.7</v>
      </c>
      <c r="CC262" s="134">
        <v>114.2</v>
      </c>
      <c r="CD262" s="134">
        <v>114.9</v>
      </c>
      <c r="CE262" s="134">
        <v>113.2</v>
      </c>
      <c r="CF262" s="134">
        <v>113.3</v>
      </c>
      <c r="CG262" s="134">
        <v>115</v>
      </c>
      <c r="CH262" s="134">
        <v>115.4</v>
      </c>
      <c r="CI262" s="134">
        <v>115.7</v>
      </c>
      <c r="CJ262" s="134">
        <v>116.1</v>
      </c>
      <c r="CK262" s="134">
        <v>115.5</v>
      </c>
      <c r="CL262" s="134">
        <v>114.4</v>
      </c>
      <c r="CM262" s="134">
        <v>113.9</v>
      </c>
      <c r="CN262" s="134">
        <v>114.2</v>
      </c>
      <c r="CO262" s="134">
        <v>113.7</v>
      </c>
      <c r="CP262" s="134">
        <v>114</v>
      </c>
      <c r="CQ262" s="134">
        <v>112.2</v>
      </c>
      <c r="CR262" s="134">
        <v>112.5</v>
      </c>
      <c r="CS262" s="134">
        <v>112.7</v>
      </c>
      <c r="CT262" s="134">
        <v>112.7</v>
      </c>
      <c r="CU262" s="134">
        <v>114.5</v>
      </c>
      <c r="CV262" s="134">
        <v>114.5</v>
      </c>
      <c r="CW262" s="134">
        <v>106.9</v>
      </c>
      <c r="CX262" s="134">
        <v>109</v>
      </c>
      <c r="CY262" s="134">
        <v>104.7</v>
      </c>
      <c r="CZ262" s="134">
        <v>106.8</v>
      </c>
      <c r="DA262" s="134">
        <v>107.3</v>
      </c>
      <c r="DB262" s="134">
        <v>108.8</v>
      </c>
      <c r="DC262" s="134">
        <v>110.4</v>
      </c>
      <c r="DD262" s="134">
        <v>110</v>
      </c>
      <c r="DE262" s="134">
        <v>112.6</v>
      </c>
      <c r="DF262" s="134">
        <v>114.4</v>
      </c>
      <c r="DG262" s="134">
        <v>115.8</v>
      </c>
      <c r="DH262" s="134">
        <v>113.3</v>
      </c>
      <c r="DI262" s="134">
        <v>116.9</v>
      </c>
      <c r="DJ262" s="134">
        <v>115.4</v>
      </c>
      <c r="DK262" s="134">
        <v>112.5</v>
      </c>
      <c r="DL262" s="134">
        <v>116.2</v>
      </c>
      <c r="DM262" s="134">
        <v>120.2</v>
      </c>
      <c r="DN262" s="134">
        <v>128.6</v>
      </c>
      <c r="DO262" s="134">
        <v>132.9</v>
      </c>
      <c r="DP262" s="134">
        <v>129.6</v>
      </c>
      <c r="DQ262" s="134">
        <v>128.9</v>
      </c>
      <c r="DR262" s="134">
        <v>134.4</v>
      </c>
      <c r="DS262" s="134">
        <v>138.19999999999999</v>
      </c>
      <c r="DT262" s="134">
        <v>140.9</v>
      </c>
      <c r="DU262" s="134">
        <v>138</v>
      </c>
      <c r="DV262" s="134">
        <v>137</v>
      </c>
      <c r="DW262" s="134">
        <v>134.69999999999999</v>
      </c>
      <c r="DX262" s="134">
        <v>133</v>
      </c>
      <c r="DY262" s="134">
        <v>126.8</v>
      </c>
      <c r="DZ262" s="134">
        <v>124.6</v>
      </c>
      <c r="EA262" s="135">
        <v>118.3</v>
      </c>
      <c r="EB262" s="136">
        <v>118.2</v>
      </c>
      <c r="EC262" s="136">
        <v>119.1</v>
      </c>
      <c r="ED262" s="134">
        <v>120.4</v>
      </c>
      <c r="EE262" s="134">
        <v>118.9</v>
      </c>
      <c r="EF262" s="137">
        <v>118.7</v>
      </c>
      <c r="EG262" s="137">
        <v>118.9</v>
      </c>
      <c r="EH262" s="137">
        <v>120.3</v>
      </c>
      <c r="EI262" s="137">
        <v>118.7</v>
      </c>
      <c r="EJ262" s="136">
        <v>118.7</v>
      </c>
      <c r="EK262" s="136">
        <v>118.5</v>
      </c>
      <c r="EL262" s="147">
        <v>116.6</v>
      </c>
      <c r="EM262" s="147">
        <v>114.4</v>
      </c>
      <c r="EN262" s="147">
        <v>113.7</v>
      </c>
    </row>
    <row r="263" spans="1:144" ht="15" x14ac:dyDescent="0.25">
      <c r="A263" s="132" t="s">
        <v>1955</v>
      </c>
      <c r="B263" s="132" t="s">
        <v>1956</v>
      </c>
      <c r="C263" s="133">
        <v>0.10192</v>
      </c>
      <c r="D263" s="134">
        <v>98</v>
      </c>
      <c r="E263" s="134">
        <v>97.5</v>
      </c>
      <c r="F263" s="134">
        <v>98.2</v>
      </c>
      <c r="G263" s="134">
        <v>101.5</v>
      </c>
      <c r="H263" s="134">
        <v>102</v>
      </c>
      <c r="I263" s="134">
        <v>102.2</v>
      </c>
      <c r="J263" s="134">
        <v>102.4</v>
      </c>
      <c r="K263" s="134">
        <v>102.5</v>
      </c>
      <c r="L263" s="134">
        <v>103.2</v>
      </c>
      <c r="M263" s="134">
        <v>102.4</v>
      </c>
      <c r="N263" s="134">
        <v>101.8</v>
      </c>
      <c r="O263" s="134">
        <v>102</v>
      </c>
      <c r="P263" s="134">
        <v>103.7</v>
      </c>
      <c r="Q263" s="134">
        <v>105.7</v>
      </c>
      <c r="R263" s="134">
        <v>106.4</v>
      </c>
      <c r="S263" s="134">
        <v>105.6</v>
      </c>
      <c r="T263" s="134">
        <v>107.3</v>
      </c>
      <c r="U263" s="134">
        <v>109.6</v>
      </c>
      <c r="V263" s="134">
        <v>111.6</v>
      </c>
      <c r="W263" s="134">
        <v>109.7</v>
      </c>
      <c r="X263" s="134">
        <v>109.6</v>
      </c>
      <c r="Y263" s="134">
        <v>110.2</v>
      </c>
      <c r="Z263" s="134">
        <v>109</v>
      </c>
      <c r="AA263" s="134">
        <v>108.3</v>
      </c>
      <c r="AB263" s="134">
        <v>110.1</v>
      </c>
      <c r="AC263" s="134">
        <v>110.7</v>
      </c>
      <c r="AD263" s="134">
        <v>109.5</v>
      </c>
      <c r="AE263" s="134">
        <v>113.7</v>
      </c>
      <c r="AF263" s="134">
        <v>113.6</v>
      </c>
      <c r="AG263" s="134">
        <v>112.6</v>
      </c>
      <c r="AH263" s="134">
        <v>113.4</v>
      </c>
      <c r="AI263" s="134">
        <v>111</v>
      </c>
      <c r="AJ263" s="134">
        <v>110.8</v>
      </c>
      <c r="AK263" s="134">
        <v>110.5</v>
      </c>
      <c r="AL263" s="134">
        <v>111.5</v>
      </c>
      <c r="AM263" s="134">
        <v>109.2</v>
      </c>
      <c r="AN263" s="134">
        <v>106.5</v>
      </c>
      <c r="AO263" s="134">
        <v>106.6</v>
      </c>
      <c r="AP263" s="134">
        <v>104.6</v>
      </c>
      <c r="AQ263" s="134">
        <v>108.8</v>
      </c>
      <c r="AR263" s="134">
        <v>104.9</v>
      </c>
      <c r="AS263" s="134">
        <v>104.1</v>
      </c>
      <c r="AT263" s="134">
        <v>103.4</v>
      </c>
      <c r="AU263" s="134">
        <v>105</v>
      </c>
      <c r="AV263" s="134">
        <v>105.8</v>
      </c>
      <c r="AW263" s="134">
        <v>106</v>
      </c>
      <c r="AX263" s="134">
        <v>106.5</v>
      </c>
      <c r="AY263" s="134">
        <v>103.7</v>
      </c>
      <c r="AZ263" s="134">
        <v>103.4</v>
      </c>
      <c r="BA263" s="134">
        <v>103.6</v>
      </c>
      <c r="BB263" s="134">
        <v>104</v>
      </c>
      <c r="BC263" s="134">
        <v>106.2</v>
      </c>
      <c r="BD263" s="134">
        <v>106.6</v>
      </c>
      <c r="BE263" s="134">
        <v>107.4</v>
      </c>
      <c r="BF263" s="134">
        <v>106.9</v>
      </c>
      <c r="BG263" s="134">
        <v>107.2</v>
      </c>
      <c r="BH263" s="134">
        <v>106.2</v>
      </c>
      <c r="BI263" s="134">
        <v>106.3</v>
      </c>
      <c r="BJ263" s="134">
        <v>107.3</v>
      </c>
      <c r="BK263" s="134">
        <v>106.5</v>
      </c>
      <c r="BL263" s="134">
        <v>106.7</v>
      </c>
      <c r="BM263" s="134">
        <v>106.6</v>
      </c>
      <c r="BN263" s="134">
        <v>107.8</v>
      </c>
      <c r="BO263" s="134">
        <v>106.9</v>
      </c>
      <c r="BP263" s="134">
        <v>106</v>
      </c>
      <c r="BQ263" s="134">
        <v>106.4</v>
      </c>
      <c r="BR263" s="134">
        <v>105.9</v>
      </c>
      <c r="BS263" s="134">
        <v>106.9</v>
      </c>
      <c r="BT263" s="134">
        <v>109.3</v>
      </c>
      <c r="BU263" s="134">
        <v>110.6</v>
      </c>
      <c r="BV263" s="134">
        <v>109.2</v>
      </c>
      <c r="BW263" s="134">
        <v>108.9</v>
      </c>
      <c r="BX263" s="134">
        <v>109</v>
      </c>
      <c r="BY263" s="134">
        <v>109.1</v>
      </c>
      <c r="BZ263" s="134">
        <v>108.3</v>
      </c>
      <c r="CA263" s="134">
        <v>109.2</v>
      </c>
      <c r="CB263" s="134">
        <v>111.5</v>
      </c>
      <c r="CC263" s="134">
        <v>113.8</v>
      </c>
      <c r="CD263" s="134">
        <v>115</v>
      </c>
      <c r="CE263" s="134">
        <v>115.8</v>
      </c>
      <c r="CF263" s="134">
        <v>115.9</v>
      </c>
      <c r="CG263" s="134">
        <v>116.6</v>
      </c>
      <c r="CH263" s="134">
        <v>116.9</v>
      </c>
      <c r="CI263" s="134">
        <v>116.9</v>
      </c>
      <c r="CJ263" s="134">
        <v>116.1</v>
      </c>
      <c r="CK263" s="134">
        <v>116.4</v>
      </c>
      <c r="CL263" s="134">
        <v>115.1</v>
      </c>
      <c r="CM263" s="134">
        <v>114.7</v>
      </c>
      <c r="CN263" s="134">
        <v>114.9</v>
      </c>
      <c r="CO263" s="134">
        <v>114.2</v>
      </c>
      <c r="CP263" s="134">
        <v>114.6</v>
      </c>
      <c r="CQ263" s="134">
        <v>114.5</v>
      </c>
      <c r="CR263" s="134">
        <v>114</v>
      </c>
      <c r="CS263" s="134">
        <v>114.3</v>
      </c>
      <c r="CT263" s="134">
        <v>114.1</v>
      </c>
      <c r="CU263" s="134">
        <v>113.7</v>
      </c>
      <c r="CV263" s="134">
        <v>113.9</v>
      </c>
      <c r="CW263" s="134">
        <v>111.1</v>
      </c>
      <c r="CX263" s="134">
        <v>105.6</v>
      </c>
      <c r="CY263" s="134">
        <v>105.4</v>
      </c>
      <c r="CZ263" s="134">
        <v>107.1</v>
      </c>
      <c r="DA263" s="134">
        <v>101.5</v>
      </c>
      <c r="DB263" s="134">
        <v>106.1</v>
      </c>
      <c r="DC263" s="134">
        <v>113.5</v>
      </c>
      <c r="DD263" s="134">
        <v>110.6</v>
      </c>
      <c r="DE263" s="134">
        <v>109</v>
      </c>
      <c r="DF263" s="134">
        <v>111.5</v>
      </c>
      <c r="DG263" s="134">
        <v>110.3</v>
      </c>
      <c r="DH263" s="134">
        <v>112.1</v>
      </c>
      <c r="DI263" s="134">
        <v>115.2</v>
      </c>
      <c r="DJ263" s="134">
        <v>113.8</v>
      </c>
      <c r="DK263" s="134">
        <v>115.5</v>
      </c>
      <c r="DL263" s="134">
        <v>114.3</v>
      </c>
      <c r="DM263" s="134">
        <v>113.8</v>
      </c>
      <c r="DN263" s="134">
        <v>112.8</v>
      </c>
      <c r="DO263" s="134">
        <v>116.8</v>
      </c>
      <c r="DP263" s="134">
        <v>117.1</v>
      </c>
      <c r="DQ263" s="134">
        <v>119.4</v>
      </c>
      <c r="DR263" s="134">
        <v>122.1</v>
      </c>
      <c r="DS263" s="134">
        <v>116.2</v>
      </c>
      <c r="DT263" s="134">
        <v>121.8</v>
      </c>
      <c r="DU263" s="134">
        <v>116.4</v>
      </c>
      <c r="DV263" s="134">
        <v>112.1</v>
      </c>
      <c r="DW263" s="134">
        <v>113.2</v>
      </c>
      <c r="DX263" s="134">
        <v>114.1</v>
      </c>
      <c r="DY263" s="134">
        <v>113.4</v>
      </c>
      <c r="DZ263" s="134">
        <v>113.1</v>
      </c>
      <c r="EA263" s="135">
        <v>113.7</v>
      </c>
      <c r="EB263" s="136">
        <v>115.7</v>
      </c>
      <c r="EC263" s="136">
        <v>115.2</v>
      </c>
      <c r="ED263" s="134">
        <v>115.5</v>
      </c>
      <c r="EE263" s="134">
        <v>115.2</v>
      </c>
      <c r="EF263" s="137">
        <v>117.3</v>
      </c>
      <c r="EG263" s="137">
        <v>117.4</v>
      </c>
      <c r="EH263" s="137">
        <v>115.8</v>
      </c>
      <c r="EI263" s="137">
        <v>116.9</v>
      </c>
      <c r="EJ263" s="136">
        <v>117</v>
      </c>
      <c r="EK263" s="136">
        <v>117.4</v>
      </c>
      <c r="EL263" s="147">
        <v>120.3</v>
      </c>
      <c r="EM263" s="147">
        <v>118.1</v>
      </c>
      <c r="EN263" s="147">
        <v>117.8</v>
      </c>
    </row>
    <row r="264" spans="1:144" ht="15" x14ac:dyDescent="0.25">
      <c r="A264" s="132" t="s">
        <v>1957</v>
      </c>
      <c r="B264" s="132" t="s">
        <v>1958</v>
      </c>
      <c r="C264" s="133">
        <v>0.50956999999999997</v>
      </c>
      <c r="D264" s="134">
        <v>101.3</v>
      </c>
      <c r="E264" s="134">
        <v>103</v>
      </c>
      <c r="F264" s="134">
        <v>101.2</v>
      </c>
      <c r="G264" s="134">
        <v>101.2</v>
      </c>
      <c r="H264" s="134">
        <v>100.7</v>
      </c>
      <c r="I264" s="134">
        <v>103.5</v>
      </c>
      <c r="J264" s="134">
        <v>102.3</v>
      </c>
      <c r="K264" s="134">
        <v>100.1</v>
      </c>
      <c r="L264" s="134">
        <v>102.1</v>
      </c>
      <c r="M264" s="134">
        <v>102.6</v>
      </c>
      <c r="N264" s="134">
        <v>103.8</v>
      </c>
      <c r="O264" s="134">
        <v>103.4</v>
      </c>
      <c r="P264" s="134">
        <v>103.9</v>
      </c>
      <c r="Q264" s="134">
        <v>102.2</v>
      </c>
      <c r="R264" s="134">
        <v>108.1</v>
      </c>
      <c r="S264" s="134">
        <v>110.8</v>
      </c>
      <c r="T264" s="134">
        <v>114.1</v>
      </c>
      <c r="U264" s="134">
        <v>114.2</v>
      </c>
      <c r="V264" s="134">
        <v>112.5</v>
      </c>
      <c r="W264" s="134">
        <v>110.9</v>
      </c>
      <c r="X264" s="134">
        <v>109.1</v>
      </c>
      <c r="Y264" s="134">
        <v>111.1</v>
      </c>
      <c r="Z264" s="134">
        <v>111.1</v>
      </c>
      <c r="AA264" s="134">
        <v>110</v>
      </c>
      <c r="AB264" s="134">
        <v>109.3</v>
      </c>
      <c r="AC264" s="134">
        <v>109.4</v>
      </c>
      <c r="AD264" s="134">
        <v>107.7</v>
      </c>
      <c r="AE264" s="134">
        <v>113.5</v>
      </c>
      <c r="AF264" s="134">
        <v>114.8</v>
      </c>
      <c r="AG264" s="134">
        <v>111.1</v>
      </c>
      <c r="AH264" s="134">
        <v>107.8</v>
      </c>
      <c r="AI264" s="134">
        <v>106.4</v>
      </c>
      <c r="AJ264" s="134">
        <v>105.6</v>
      </c>
      <c r="AK264" s="134">
        <v>101.2</v>
      </c>
      <c r="AL264" s="134">
        <v>100.7</v>
      </c>
      <c r="AM264" s="134">
        <v>100.1</v>
      </c>
      <c r="AN264" s="134">
        <v>99</v>
      </c>
      <c r="AO264" s="134">
        <v>98.7</v>
      </c>
      <c r="AP264" s="134">
        <v>99.2</v>
      </c>
      <c r="AQ264" s="134">
        <v>98.2</v>
      </c>
      <c r="AR264" s="134">
        <v>96.4</v>
      </c>
      <c r="AS264" s="134">
        <v>95.2</v>
      </c>
      <c r="AT264" s="134">
        <v>92.3</v>
      </c>
      <c r="AU264" s="134">
        <v>90.6</v>
      </c>
      <c r="AV264" s="134">
        <v>90.5</v>
      </c>
      <c r="AW264" s="134">
        <v>90.9</v>
      </c>
      <c r="AX264" s="134">
        <v>90.6</v>
      </c>
      <c r="AY264" s="134">
        <v>90.1</v>
      </c>
      <c r="AZ264" s="134">
        <v>89.6</v>
      </c>
      <c r="BA264" s="134">
        <v>90.3</v>
      </c>
      <c r="BB264" s="134">
        <v>91.3</v>
      </c>
      <c r="BC264" s="134">
        <v>90.4</v>
      </c>
      <c r="BD264" s="134">
        <v>91.4</v>
      </c>
      <c r="BE264" s="134">
        <v>92</v>
      </c>
      <c r="BF264" s="134">
        <v>91.6</v>
      </c>
      <c r="BG264" s="134">
        <v>91.2</v>
      </c>
      <c r="BH264" s="134">
        <v>91.3</v>
      </c>
      <c r="BI264" s="134">
        <v>92.6</v>
      </c>
      <c r="BJ264" s="134">
        <v>93.8</v>
      </c>
      <c r="BK264" s="134">
        <v>93.5</v>
      </c>
      <c r="BL264" s="134">
        <v>94.6</v>
      </c>
      <c r="BM264" s="134">
        <v>94.7</v>
      </c>
      <c r="BN264" s="134">
        <v>93.6</v>
      </c>
      <c r="BO264" s="134">
        <v>95.9</v>
      </c>
      <c r="BP264" s="134">
        <v>96.7</v>
      </c>
      <c r="BQ264" s="134">
        <v>97.1</v>
      </c>
      <c r="BR264" s="134">
        <v>97.8</v>
      </c>
      <c r="BS264" s="134">
        <v>98.4</v>
      </c>
      <c r="BT264" s="134">
        <v>98.3</v>
      </c>
      <c r="BU264" s="134">
        <v>97.5</v>
      </c>
      <c r="BV264" s="134">
        <v>97.9</v>
      </c>
      <c r="BW264" s="134">
        <v>98</v>
      </c>
      <c r="BX264" s="134">
        <v>98.9</v>
      </c>
      <c r="BY264" s="134">
        <v>100.5</v>
      </c>
      <c r="BZ264" s="134">
        <v>100.4</v>
      </c>
      <c r="CA264" s="134">
        <v>100.5</v>
      </c>
      <c r="CB264" s="134">
        <v>101</v>
      </c>
      <c r="CC264" s="134">
        <v>103.1</v>
      </c>
      <c r="CD264" s="134">
        <v>103.7</v>
      </c>
      <c r="CE264" s="134">
        <v>102</v>
      </c>
      <c r="CF264" s="134">
        <v>100</v>
      </c>
      <c r="CG264" s="134">
        <v>99.6</v>
      </c>
      <c r="CH264" s="134">
        <v>99.5</v>
      </c>
      <c r="CI264" s="134">
        <v>99.6</v>
      </c>
      <c r="CJ264" s="134">
        <v>99.8</v>
      </c>
      <c r="CK264" s="134">
        <v>99.7</v>
      </c>
      <c r="CL264" s="134">
        <v>98.7</v>
      </c>
      <c r="CM264" s="134">
        <v>98.6</v>
      </c>
      <c r="CN264" s="134">
        <v>98.3</v>
      </c>
      <c r="CO264" s="134">
        <v>97</v>
      </c>
      <c r="CP264" s="134">
        <v>96.4</v>
      </c>
      <c r="CQ264" s="134">
        <v>95.3</v>
      </c>
      <c r="CR264" s="134">
        <v>95.4</v>
      </c>
      <c r="CS264" s="134">
        <v>95.2</v>
      </c>
      <c r="CT264" s="134">
        <v>95</v>
      </c>
      <c r="CU264" s="134">
        <v>95.2</v>
      </c>
      <c r="CV264" s="134">
        <v>93.9</v>
      </c>
      <c r="CW264" s="134">
        <v>88.5</v>
      </c>
      <c r="CX264" s="134">
        <v>88.6</v>
      </c>
      <c r="CY264" s="134">
        <v>89.2</v>
      </c>
      <c r="CZ264" s="134">
        <v>88.2</v>
      </c>
      <c r="DA264" s="134">
        <v>90.8</v>
      </c>
      <c r="DB264" s="134">
        <v>92</v>
      </c>
      <c r="DC264" s="134">
        <v>96.3</v>
      </c>
      <c r="DD264" s="134">
        <v>101.9</v>
      </c>
      <c r="DE264" s="134">
        <v>107.7</v>
      </c>
      <c r="DF264" s="134">
        <v>111.3</v>
      </c>
      <c r="DG264" s="134">
        <v>114.8</v>
      </c>
      <c r="DH264" s="134">
        <v>113.9</v>
      </c>
      <c r="DI264" s="134">
        <v>111.4</v>
      </c>
      <c r="DJ264" s="134">
        <v>112</v>
      </c>
      <c r="DK264" s="134">
        <v>110.9</v>
      </c>
      <c r="DL264" s="134">
        <v>113</v>
      </c>
      <c r="DM264" s="134">
        <v>114.4</v>
      </c>
      <c r="DN264" s="134">
        <v>117</v>
      </c>
      <c r="DO264" s="134">
        <v>121.8</v>
      </c>
      <c r="DP264" s="134">
        <v>119</v>
      </c>
      <c r="DQ264" s="134">
        <v>118.1</v>
      </c>
      <c r="DR264" s="134">
        <v>120</v>
      </c>
      <c r="DS264" s="134">
        <v>121.8</v>
      </c>
      <c r="DT264" s="134">
        <v>121.7</v>
      </c>
      <c r="DU264" s="134">
        <v>121.7</v>
      </c>
      <c r="DV264" s="134">
        <v>121.7</v>
      </c>
      <c r="DW264" s="134">
        <v>117.1</v>
      </c>
      <c r="DX264" s="134">
        <v>115.7</v>
      </c>
      <c r="DY264" s="134">
        <v>113.6</v>
      </c>
      <c r="DZ264" s="134">
        <v>113</v>
      </c>
      <c r="EA264" s="135">
        <v>110.9</v>
      </c>
      <c r="EB264" s="136">
        <v>107.7</v>
      </c>
      <c r="EC264" s="136">
        <v>108.4</v>
      </c>
      <c r="ED264" s="134">
        <v>111.5</v>
      </c>
      <c r="EE264" s="134">
        <v>110.7</v>
      </c>
      <c r="EF264" s="137">
        <v>110.9</v>
      </c>
      <c r="EG264" s="137">
        <v>109.6</v>
      </c>
      <c r="EH264" s="137">
        <v>107.9</v>
      </c>
      <c r="EI264" s="137">
        <v>109</v>
      </c>
      <c r="EJ264" s="136">
        <v>110</v>
      </c>
      <c r="EK264" s="136">
        <v>109.9</v>
      </c>
      <c r="EL264" s="147">
        <v>110.4</v>
      </c>
      <c r="EM264" s="147">
        <v>109</v>
      </c>
      <c r="EN264" s="147">
        <v>109.1</v>
      </c>
    </row>
    <row r="265" spans="1:144" ht="15" x14ac:dyDescent="0.25">
      <c r="A265" s="132" t="s">
        <v>1959</v>
      </c>
      <c r="B265" s="132" t="s">
        <v>1960</v>
      </c>
      <c r="C265" s="133">
        <v>1.5090300000000001</v>
      </c>
      <c r="D265" s="134">
        <v>100.2</v>
      </c>
      <c r="E265" s="134">
        <v>101.1</v>
      </c>
      <c r="F265" s="134">
        <v>101.8</v>
      </c>
      <c r="G265" s="134">
        <v>102.5</v>
      </c>
      <c r="H265" s="134">
        <v>103.5</v>
      </c>
      <c r="I265" s="134">
        <v>104.2</v>
      </c>
      <c r="J265" s="134">
        <v>104.6</v>
      </c>
      <c r="K265" s="134">
        <v>104.8</v>
      </c>
      <c r="L265" s="134">
        <v>104.4</v>
      </c>
      <c r="M265" s="134">
        <v>104.4</v>
      </c>
      <c r="N265" s="134">
        <v>105.3</v>
      </c>
      <c r="O265" s="134">
        <v>106.6</v>
      </c>
      <c r="P265" s="134">
        <v>107.1</v>
      </c>
      <c r="Q265" s="134">
        <v>107.8</v>
      </c>
      <c r="R265" s="134">
        <v>108.4</v>
      </c>
      <c r="S265" s="134">
        <v>109.6</v>
      </c>
      <c r="T265" s="134">
        <v>109.6</v>
      </c>
      <c r="U265" s="134">
        <v>109.9</v>
      </c>
      <c r="V265" s="134">
        <v>109.3</v>
      </c>
      <c r="W265" s="134">
        <v>109.7</v>
      </c>
      <c r="X265" s="134">
        <v>110.8</v>
      </c>
      <c r="Y265" s="134">
        <v>111.7</v>
      </c>
      <c r="Z265" s="134">
        <v>111.9</v>
      </c>
      <c r="AA265" s="134">
        <v>111.5</v>
      </c>
      <c r="AB265" s="134">
        <v>113.3</v>
      </c>
      <c r="AC265" s="134">
        <v>115.2</v>
      </c>
      <c r="AD265" s="134">
        <v>115</v>
      </c>
      <c r="AE265" s="134">
        <v>115.7</v>
      </c>
      <c r="AF265" s="134">
        <v>115.1</v>
      </c>
      <c r="AG265" s="134">
        <v>114.2</v>
      </c>
      <c r="AH265" s="134">
        <v>113.9</v>
      </c>
      <c r="AI265" s="134">
        <v>113.6</v>
      </c>
      <c r="AJ265" s="134">
        <v>113.6</v>
      </c>
      <c r="AK265" s="134">
        <v>112.9</v>
      </c>
      <c r="AL265" s="134">
        <v>114.1</v>
      </c>
      <c r="AM265" s="134">
        <v>115.3</v>
      </c>
      <c r="AN265" s="134">
        <v>114.8</v>
      </c>
      <c r="AO265" s="134">
        <v>113.8</v>
      </c>
      <c r="AP265" s="134">
        <v>115</v>
      </c>
      <c r="AQ265" s="134">
        <v>116.7</v>
      </c>
      <c r="AR265" s="134">
        <v>116.8</v>
      </c>
      <c r="AS265" s="134">
        <v>117.3</v>
      </c>
      <c r="AT265" s="134">
        <v>117.9</v>
      </c>
      <c r="AU265" s="134">
        <v>118.5</v>
      </c>
      <c r="AV265" s="134">
        <v>119.2</v>
      </c>
      <c r="AW265" s="134">
        <v>118.1</v>
      </c>
      <c r="AX265" s="134">
        <v>119.4</v>
      </c>
      <c r="AY265" s="134">
        <v>119.6</v>
      </c>
      <c r="AZ265" s="134">
        <v>121.3</v>
      </c>
      <c r="BA265" s="134">
        <v>121.4</v>
      </c>
      <c r="BB265" s="134">
        <v>121.1</v>
      </c>
      <c r="BC265" s="134">
        <v>121.6</v>
      </c>
      <c r="BD265" s="134">
        <v>122</v>
      </c>
      <c r="BE265" s="134">
        <v>122.6</v>
      </c>
      <c r="BF265" s="134">
        <v>120.2</v>
      </c>
      <c r="BG265" s="134">
        <v>120.6</v>
      </c>
      <c r="BH265" s="134">
        <v>120.2</v>
      </c>
      <c r="BI265" s="134">
        <v>120</v>
      </c>
      <c r="BJ265" s="134">
        <v>119.7</v>
      </c>
      <c r="BK265" s="134">
        <v>119.8</v>
      </c>
      <c r="BL265" s="134">
        <v>120.6</v>
      </c>
      <c r="BM265" s="134">
        <v>120.6</v>
      </c>
      <c r="BN265" s="134">
        <v>121.3</v>
      </c>
      <c r="BO265" s="134">
        <v>121</v>
      </c>
      <c r="BP265" s="134">
        <v>123.1</v>
      </c>
      <c r="BQ265" s="134">
        <v>122.5</v>
      </c>
      <c r="BR265" s="134">
        <v>122.2</v>
      </c>
      <c r="BS265" s="134">
        <v>122.7</v>
      </c>
      <c r="BT265" s="134">
        <v>122.4</v>
      </c>
      <c r="BU265" s="134">
        <v>121.5</v>
      </c>
      <c r="BV265" s="134">
        <v>122.5</v>
      </c>
      <c r="BW265" s="134">
        <v>123.2</v>
      </c>
      <c r="BX265" s="134">
        <v>124.7</v>
      </c>
      <c r="BY265" s="134">
        <v>125.4</v>
      </c>
      <c r="BZ265" s="134">
        <v>125.3</v>
      </c>
      <c r="CA265" s="134">
        <v>127</v>
      </c>
      <c r="CB265" s="134">
        <v>126.7</v>
      </c>
      <c r="CC265" s="134">
        <v>126.3</v>
      </c>
      <c r="CD265" s="134">
        <v>127.8</v>
      </c>
      <c r="CE265" s="134">
        <v>128.1</v>
      </c>
      <c r="CF265" s="134">
        <v>128.4</v>
      </c>
      <c r="CG265" s="134">
        <v>128.4</v>
      </c>
      <c r="CH265" s="134">
        <v>129.69999999999999</v>
      </c>
      <c r="CI265" s="134">
        <v>129.6</v>
      </c>
      <c r="CJ265" s="134">
        <v>130.30000000000001</v>
      </c>
      <c r="CK265" s="134">
        <v>131</v>
      </c>
      <c r="CL265" s="134">
        <v>130.69999999999999</v>
      </c>
      <c r="CM265" s="134">
        <v>130.5</v>
      </c>
      <c r="CN265" s="134">
        <v>129.30000000000001</v>
      </c>
      <c r="CO265" s="134">
        <v>129.1</v>
      </c>
      <c r="CP265" s="134">
        <v>129.30000000000001</v>
      </c>
      <c r="CQ265" s="134">
        <v>130.19999999999999</v>
      </c>
      <c r="CR265" s="134">
        <v>129.30000000000001</v>
      </c>
      <c r="CS265" s="134">
        <v>129.80000000000001</v>
      </c>
      <c r="CT265" s="134">
        <v>130.9</v>
      </c>
      <c r="CU265" s="134">
        <v>130.69999999999999</v>
      </c>
      <c r="CV265" s="134">
        <v>131.5</v>
      </c>
      <c r="CW265" s="134">
        <v>130.9</v>
      </c>
      <c r="CX265" s="134">
        <v>129.1</v>
      </c>
      <c r="CY265" s="134">
        <v>127.1</v>
      </c>
      <c r="CZ265" s="134">
        <v>128.5</v>
      </c>
      <c r="DA265" s="134">
        <v>128.6</v>
      </c>
      <c r="DB265" s="134">
        <v>130.1</v>
      </c>
      <c r="DC265" s="134">
        <v>130.9</v>
      </c>
      <c r="DD265" s="134">
        <v>133.30000000000001</v>
      </c>
      <c r="DE265" s="134">
        <v>135.19999999999999</v>
      </c>
      <c r="DF265" s="134">
        <v>136.19999999999999</v>
      </c>
      <c r="DG265" s="134">
        <v>138.5</v>
      </c>
      <c r="DH265" s="134">
        <v>140.1</v>
      </c>
      <c r="DI265" s="134">
        <v>139.80000000000001</v>
      </c>
      <c r="DJ265" s="134">
        <v>142.4</v>
      </c>
      <c r="DK265" s="134">
        <v>145.5</v>
      </c>
      <c r="DL265" s="134">
        <v>147.1</v>
      </c>
      <c r="DM265" s="134">
        <v>146.19999999999999</v>
      </c>
      <c r="DN265" s="134">
        <v>147</v>
      </c>
      <c r="DO265" s="134">
        <v>147.9</v>
      </c>
      <c r="DP265" s="134">
        <v>149.69999999999999</v>
      </c>
      <c r="DQ265" s="134">
        <v>149.69999999999999</v>
      </c>
      <c r="DR265" s="134">
        <v>151.80000000000001</v>
      </c>
      <c r="DS265" s="134">
        <v>154.1</v>
      </c>
      <c r="DT265" s="134">
        <v>155.6</v>
      </c>
      <c r="DU265" s="134">
        <v>158.9</v>
      </c>
      <c r="DV265" s="134">
        <v>159.6</v>
      </c>
      <c r="DW265" s="134">
        <v>160.1</v>
      </c>
      <c r="DX265" s="134">
        <v>159.80000000000001</v>
      </c>
      <c r="DY265" s="134">
        <v>158.4</v>
      </c>
      <c r="DZ265" s="134">
        <v>159.69999999999999</v>
      </c>
      <c r="EA265" s="135">
        <v>159.5</v>
      </c>
      <c r="EB265" s="136">
        <v>158.9</v>
      </c>
      <c r="EC265" s="136">
        <v>158.9</v>
      </c>
      <c r="ED265" s="134">
        <v>159.30000000000001</v>
      </c>
      <c r="EE265" s="134">
        <v>159.5</v>
      </c>
      <c r="EF265" s="137">
        <v>160.30000000000001</v>
      </c>
      <c r="EG265" s="137">
        <v>159.1</v>
      </c>
      <c r="EH265" s="137">
        <v>158.30000000000001</v>
      </c>
      <c r="EI265" s="137">
        <v>157.9</v>
      </c>
      <c r="EJ265" s="136">
        <v>157</v>
      </c>
      <c r="EK265" s="136">
        <v>156.69999999999999</v>
      </c>
      <c r="EL265" s="147">
        <v>156.80000000000001</v>
      </c>
      <c r="EM265" s="147">
        <v>156.19999999999999</v>
      </c>
      <c r="EN265" s="147">
        <v>156.6</v>
      </c>
    </row>
    <row r="266" spans="1:144" ht="15" x14ac:dyDescent="0.25">
      <c r="A266" s="132" t="s">
        <v>1961</v>
      </c>
      <c r="B266" s="132" t="s">
        <v>1962</v>
      </c>
      <c r="C266" s="133">
        <v>9.4199999999999996E-3</v>
      </c>
      <c r="D266" s="134">
        <v>97.1</v>
      </c>
      <c r="E266" s="134">
        <v>101.2</v>
      </c>
      <c r="F266" s="134">
        <v>102.1</v>
      </c>
      <c r="G266" s="134">
        <v>99.9</v>
      </c>
      <c r="H266" s="134">
        <v>102.7</v>
      </c>
      <c r="I266" s="134">
        <v>102.1</v>
      </c>
      <c r="J266" s="134">
        <v>101.3</v>
      </c>
      <c r="K266" s="134">
        <v>102.6</v>
      </c>
      <c r="L266" s="134">
        <v>102.8</v>
      </c>
      <c r="M266" s="134">
        <v>103.4</v>
      </c>
      <c r="N266" s="134">
        <v>101.8</v>
      </c>
      <c r="O266" s="134">
        <v>102.9</v>
      </c>
      <c r="P266" s="134">
        <v>108.6</v>
      </c>
      <c r="Q266" s="134">
        <v>108.2</v>
      </c>
      <c r="R266" s="134">
        <v>106.7</v>
      </c>
      <c r="S266" s="134">
        <v>108.3</v>
      </c>
      <c r="T266" s="134">
        <v>110</v>
      </c>
      <c r="U266" s="134">
        <v>110.8</v>
      </c>
      <c r="V266" s="134">
        <v>112</v>
      </c>
      <c r="W266" s="134">
        <v>111.3</v>
      </c>
      <c r="X266" s="134">
        <v>113</v>
      </c>
      <c r="Y266" s="134">
        <v>113.4</v>
      </c>
      <c r="Z266" s="134">
        <v>113.2</v>
      </c>
      <c r="AA266" s="134">
        <v>111.8</v>
      </c>
      <c r="AB266" s="134">
        <v>113.1</v>
      </c>
      <c r="AC266" s="134">
        <v>113.2</v>
      </c>
      <c r="AD266" s="134">
        <v>114</v>
      </c>
      <c r="AE266" s="134">
        <v>113.4</v>
      </c>
      <c r="AF266" s="134">
        <v>113</v>
      </c>
      <c r="AG266" s="134">
        <v>115.1</v>
      </c>
      <c r="AH266" s="134">
        <v>115.6</v>
      </c>
      <c r="AI266" s="134">
        <v>115.5</v>
      </c>
      <c r="AJ266" s="134">
        <v>113.2</v>
      </c>
      <c r="AK266" s="134">
        <v>114.2</v>
      </c>
      <c r="AL266" s="134">
        <v>114.1</v>
      </c>
      <c r="AM266" s="134">
        <v>114.4</v>
      </c>
      <c r="AN266" s="134">
        <v>116.7</v>
      </c>
      <c r="AO266" s="134">
        <v>115.8</v>
      </c>
      <c r="AP266" s="134">
        <v>115.3</v>
      </c>
      <c r="AQ266" s="134">
        <v>113.3</v>
      </c>
      <c r="AR266" s="134">
        <v>114.1</v>
      </c>
      <c r="AS266" s="134">
        <v>114.8</v>
      </c>
      <c r="AT266" s="134">
        <v>116.8</v>
      </c>
      <c r="AU266" s="134">
        <v>112.9</v>
      </c>
      <c r="AV266" s="134">
        <v>114.2</v>
      </c>
      <c r="AW266" s="134">
        <v>114.7</v>
      </c>
      <c r="AX266" s="134">
        <v>115.1</v>
      </c>
      <c r="AY266" s="134">
        <v>113.8</v>
      </c>
      <c r="AZ266" s="134">
        <v>115.7</v>
      </c>
      <c r="BA266" s="134">
        <v>114</v>
      </c>
      <c r="BB266" s="134">
        <v>114.9</v>
      </c>
      <c r="BC266" s="134">
        <v>116.6</v>
      </c>
      <c r="BD266" s="134">
        <v>117.8</v>
      </c>
      <c r="BE266" s="134">
        <v>116.5</v>
      </c>
      <c r="BF266" s="134">
        <v>118.4</v>
      </c>
      <c r="BG266" s="134">
        <v>116</v>
      </c>
      <c r="BH266" s="134">
        <v>114.8</v>
      </c>
      <c r="BI266" s="134">
        <v>114.9</v>
      </c>
      <c r="BJ266" s="134">
        <v>115.6</v>
      </c>
      <c r="BK266" s="134">
        <v>116</v>
      </c>
      <c r="BL266" s="134">
        <v>116.9</v>
      </c>
      <c r="BM266" s="134">
        <v>114.6</v>
      </c>
      <c r="BN266" s="134">
        <v>115.9</v>
      </c>
      <c r="BO266" s="134">
        <v>117.2</v>
      </c>
      <c r="BP266" s="134">
        <v>114.6</v>
      </c>
      <c r="BQ266" s="134">
        <v>117</v>
      </c>
      <c r="BR266" s="134">
        <v>115.8</v>
      </c>
      <c r="BS266" s="134">
        <v>112.5</v>
      </c>
      <c r="BT266" s="134">
        <v>113.5</v>
      </c>
      <c r="BU266" s="134">
        <v>110.7</v>
      </c>
      <c r="BV266" s="134">
        <v>111.3</v>
      </c>
      <c r="BW266" s="134">
        <v>111</v>
      </c>
      <c r="BX266" s="134">
        <v>113.8</v>
      </c>
      <c r="BY266" s="134">
        <v>114</v>
      </c>
      <c r="BZ266" s="134">
        <v>111.6</v>
      </c>
      <c r="CA266" s="134">
        <v>113.3</v>
      </c>
      <c r="CB266" s="134">
        <v>113.5</v>
      </c>
      <c r="CC266" s="134">
        <v>114.1</v>
      </c>
      <c r="CD266" s="134">
        <v>112.6</v>
      </c>
      <c r="CE266" s="134">
        <v>111.3</v>
      </c>
      <c r="CF266" s="134">
        <v>111.2</v>
      </c>
      <c r="CG266" s="134">
        <v>109.9</v>
      </c>
      <c r="CH266" s="134">
        <v>108.2</v>
      </c>
      <c r="CI266" s="134">
        <v>110.5</v>
      </c>
      <c r="CJ266" s="134">
        <v>110.1</v>
      </c>
      <c r="CK266" s="134">
        <v>109</v>
      </c>
      <c r="CL266" s="134">
        <v>107.6</v>
      </c>
      <c r="CM266" s="134">
        <v>109.8</v>
      </c>
      <c r="CN266" s="134">
        <v>110.1</v>
      </c>
      <c r="CO266" s="134">
        <v>111</v>
      </c>
      <c r="CP266" s="134">
        <v>108.9</v>
      </c>
      <c r="CQ266" s="134">
        <v>108.8</v>
      </c>
      <c r="CR266" s="134">
        <v>108</v>
      </c>
      <c r="CS266" s="134">
        <v>108.6</v>
      </c>
      <c r="CT266" s="134">
        <v>111.7</v>
      </c>
      <c r="CU266" s="134">
        <v>112.7</v>
      </c>
      <c r="CV266" s="134">
        <v>112.8</v>
      </c>
      <c r="CW266" s="134">
        <v>109.9</v>
      </c>
      <c r="CX266" s="134">
        <v>115.7</v>
      </c>
      <c r="CY266" s="134">
        <v>108.4</v>
      </c>
      <c r="CZ266" s="134">
        <v>117.5</v>
      </c>
      <c r="DA266" s="134">
        <v>109.7</v>
      </c>
      <c r="DB266" s="134">
        <v>110.3</v>
      </c>
      <c r="DC266" s="134">
        <v>111.3</v>
      </c>
      <c r="DD266" s="134">
        <v>112.9</v>
      </c>
      <c r="DE266" s="134">
        <v>114.1</v>
      </c>
      <c r="DF266" s="134">
        <v>114.7</v>
      </c>
      <c r="DG266" s="134">
        <v>115.9</v>
      </c>
      <c r="DH266" s="134">
        <v>118.5</v>
      </c>
      <c r="DI266" s="134">
        <v>119.1</v>
      </c>
      <c r="DJ266" s="134">
        <v>120.6</v>
      </c>
      <c r="DK266" s="134">
        <v>120</v>
      </c>
      <c r="DL266" s="134">
        <v>118.7</v>
      </c>
      <c r="DM266" s="134">
        <v>119.1</v>
      </c>
      <c r="DN266" s="134">
        <v>120.3</v>
      </c>
      <c r="DO266" s="134">
        <v>120.7</v>
      </c>
      <c r="DP266" s="134">
        <v>122.7</v>
      </c>
      <c r="DQ266" s="134">
        <v>127.8</v>
      </c>
      <c r="DR266" s="134">
        <v>131.4</v>
      </c>
      <c r="DS266" s="134">
        <v>132.6</v>
      </c>
      <c r="DT266" s="134">
        <v>137.1</v>
      </c>
      <c r="DU266" s="134">
        <v>138.9</v>
      </c>
      <c r="DV266" s="134">
        <v>139.1</v>
      </c>
      <c r="DW266" s="134">
        <v>140.1</v>
      </c>
      <c r="DX266" s="134">
        <v>140.19999999999999</v>
      </c>
      <c r="DY266" s="134">
        <v>140.80000000000001</v>
      </c>
      <c r="DZ266" s="134">
        <v>138.69999999999999</v>
      </c>
      <c r="EA266" s="135">
        <v>141</v>
      </c>
      <c r="EB266" s="136">
        <v>137.30000000000001</v>
      </c>
      <c r="EC266" s="136">
        <v>137.5</v>
      </c>
      <c r="ED266" s="134">
        <v>139</v>
      </c>
      <c r="EE266" s="134">
        <v>139.6</v>
      </c>
      <c r="EF266" s="137">
        <v>134.30000000000001</v>
      </c>
      <c r="EG266" s="137">
        <v>135.4</v>
      </c>
      <c r="EH266" s="137">
        <v>129</v>
      </c>
      <c r="EI266" s="137">
        <v>128</v>
      </c>
      <c r="EJ266" s="136">
        <v>129.4</v>
      </c>
      <c r="EK266" s="136">
        <v>131.69999999999999</v>
      </c>
      <c r="EL266" s="147">
        <v>129.9</v>
      </c>
      <c r="EM266" s="147">
        <v>131.1</v>
      </c>
      <c r="EN266" s="147">
        <v>131</v>
      </c>
    </row>
    <row r="267" spans="1:144" ht="15" x14ac:dyDescent="0.25">
      <c r="A267" s="132" t="s">
        <v>1963</v>
      </c>
      <c r="B267" s="132" t="s">
        <v>1964</v>
      </c>
      <c r="C267" s="133">
        <v>4.5060000000000003E-2</v>
      </c>
      <c r="D267" s="134">
        <v>108.4</v>
      </c>
      <c r="E267" s="134">
        <v>108.4</v>
      </c>
      <c r="F267" s="134">
        <v>109.9</v>
      </c>
      <c r="G267" s="134">
        <v>108.2</v>
      </c>
      <c r="H267" s="134">
        <v>108.5</v>
      </c>
      <c r="I267" s="134">
        <v>108.6</v>
      </c>
      <c r="J267" s="134">
        <v>109.5</v>
      </c>
      <c r="K267" s="134">
        <v>109.1</v>
      </c>
      <c r="L267" s="134">
        <v>106.8</v>
      </c>
      <c r="M267" s="134">
        <v>106.3</v>
      </c>
      <c r="N267" s="134">
        <v>108.8</v>
      </c>
      <c r="O267" s="134">
        <v>108.3</v>
      </c>
      <c r="P267" s="134">
        <v>110.5</v>
      </c>
      <c r="Q267" s="134">
        <v>111.6</v>
      </c>
      <c r="R267" s="134">
        <v>113.6</v>
      </c>
      <c r="S267" s="134">
        <v>112.9</v>
      </c>
      <c r="T267" s="134">
        <v>113.2</v>
      </c>
      <c r="U267" s="134">
        <v>113</v>
      </c>
      <c r="V267" s="134">
        <v>114</v>
      </c>
      <c r="W267" s="134">
        <v>113.8</v>
      </c>
      <c r="X267" s="134">
        <v>114.7</v>
      </c>
      <c r="Y267" s="134">
        <v>114.7</v>
      </c>
      <c r="Z267" s="134">
        <v>115.3</v>
      </c>
      <c r="AA267" s="134">
        <v>115.1</v>
      </c>
      <c r="AB267" s="134">
        <v>115.9</v>
      </c>
      <c r="AC267" s="134">
        <v>118.2</v>
      </c>
      <c r="AD267" s="134">
        <v>116.7</v>
      </c>
      <c r="AE267" s="134">
        <v>117.3</v>
      </c>
      <c r="AF267" s="134">
        <v>117.5</v>
      </c>
      <c r="AG267" s="134">
        <v>115.6</v>
      </c>
      <c r="AH267" s="134">
        <v>116.6</v>
      </c>
      <c r="AI267" s="134">
        <v>118</v>
      </c>
      <c r="AJ267" s="134">
        <v>116.4</v>
      </c>
      <c r="AK267" s="134">
        <v>116.1</v>
      </c>
      <c r="AL267" s="134">
        <v>115.6</v>
      </c>
      <c r="AM267" s="134">
        <v>116.4</v>
      </c>
      <c r="AN267" s="134">
        <v>114.7</v>
      </c>
      <c r="AO267" s="134">
        <v>114.8</v>
      </c>
      <c r="AP267" s="134">
        <v>114.4</v>
      </c>
      <c r="AQ267" s="134">
        <v>116.9</v>
      </c>
      <c r="AR267" s="134">
        <v>117.6</v>
      </c>
      <c r="AS267" s="134">
        <v>114.2</v>
      </c>
      <c r="AT267" s="134">
        <v>119.5</v>
      </c>
      <c r="AU267" s="134">
        <v>113.2</v>
      </c>
      <c r="AV267" s="134">
        <v>113.2</v>
      </c>
      <c r="AW267" s="134">
        <v>114.1</v>
      </c>
      <c r="AX267" s="134">
        <v>114.1</v>
      </c>
      <c r="AY267" s="134">
        <v>114.1</v>
      </c>
      <c r="AZ267" s="134">
        <v>114.7</v>
      </c>
      <c r="BA267" s="134">
        <v>111.6</v>
      </c>
      <c r="BB267" s="134">
        <v>115.2</v>
      </c>
      <c r="BC267" s="134">
        <v>114.8</v>
      </c>
      <c r="BD267" s="134">
        <v>115.8</v>
      </c>
      <c r="BE267" s="134">
        <v>116.2</v>
      </c>
      <c r="BF267" s="134">
        <v>116.1</v>
      </c>
      <c r="BG267" s="134">
        <v>116.4</v>
      </c>
      <c r="BH267" s="134">
        <v>117.1</v>
      </c>
      <c r="BI267" s="134">
        <v>112.7</v>
      </c>
      <c r="BJ267" s="134">
        <v>113.1</v>
      </c>
      <c r="BK267" s="134">
        <v>112.9</v>
      </c>
      <c r="BL267" s="134">
        <v>113.7</v>
      </c>
      <c r="BM267" s="134">
        <v>115.1</v>
      </c>
      <c r="BN267" s="134">
        <v>114.4</v>
      </c>
      <c r="BO267" s="134">
        <v>115.5</v>
      </c>
      <c r="BP267" s="134">
        <v>113.9</v>
      </c>
      <c r="BQ267" s="134">
        <v>114.6</v>
      </c>
      <c r="BR267" s="134">
        <v>113.7</v>
      </c>
      <c r="BS267" s="134">
        <v>113.7</v>
      </c>
      <c r="BT267" s="134">
        <v>113.4</v>
      </c>
      <c r="BU267" s="134">
        <v>115.5</v>
      </c>
      <c r="BV267" s="134">
        <v>118.5</v>
      </c>
      <c r="BW267" s="134">
        <v>121</v>
      </c>
      <c r="BX267" s="134">
        <v>119.4</v>
      </c>
      <c r="BY267" s="134">
        <v>122.4</v>
      </c>
      <c r="BZ267" s="134">
        <v>123.3</v>
      </c>
      <c r="CA267" s="134">
        <v>121.4</v>
      </c>
      <c r="CB267" s="134">
        <v>122.4</v>
      </c>
      <c r="CC267" s="134">
        <v>122</v>
      </c>
      <c r="CD267" s="134">
        <v>123.5</v>
      </c>
      <c r="CE267" s="134">
        <v>123.8</v>
      </c>
      <c r="CF267" s="134">
        <v>125.3</v>
      </c>
      <c r="CG267" s="134">
        <v>125.4</v>
      </c>
      <c r="CH267" s="134">
        <v>124.4</v>
      </c>
      <c r="CI267" s="134">
        <v>124.3</v>
      </c>
      <c r="CJ267" s="134">
        <v>124.4</v>
      </c>
      <c r="CK267" s="134">
        <v>122.1</v>
      </c>
      <c r="CL267" s="134">
        <v>125.2</v>
      </c>
      <c r="CM267" s="134">
        <v>125.3</v>
      </c>
      <c r="CN267" s="134">
        <v>125.1</v>
      </c>
      <c r="CO267" s="134">
        <v>126.9</v>
      </c>
      <c r="CP267" s="134">
        <v>126.6</v>
      </c>
      <c r="CQ267" s="134">
        <v>127</v>
      </c>
      <c r="CR267" s="134">
        <v>127.6</v>
      </c>
      <c r="CS267" s="134">
        <v>127.5</v>
      </c>
      <c r="CT267" s="134">
        <v>127.4</v>
      </c>
      <c r="CU267" s="134">
        <v>127.1</v>
      </c>
      <c r="CV267" s="134">
        <v>127.1</v>
      </c>
      <c r="CW267" s="134">
        <v>127.2</v>
      </c>
      <c r="CX267" s="134">
        <v>126.2</v>
      </c>
      <c r="CY267" s="134">
        <v>127.6</v>
      </c>
      <c r="CZ267" s="134">
        <v>127.3</v>
      </c>
      <c r="DA267" s="134">
        <v>125.3</v>
      </c>
      <c r="DB267" s="134">
        <v>126.1</v>
      </c>
      <c r="DC267" s="134">
        <v>125.5</v>
      </c>
      <c r="DD267" s="134">
        <v>125.5</v>
      </c>
      <c r="DE267" s="134">
        <v>126.2</v>
      </c>
      <c r="DF267" s="134">
        <v>125.4</v>
      </c>
      <c r="DG267" s="134">
        <v>125.8</v>
      </c>
      <c r="DH267" s="134">
        <v>125.3</v>
      </c>
      <c r="DI267" s="134">
        <v>126.2</v>
      </c>
      <c r="DJ267" s="134">
        <v>125.5</v>
      </c>
      <c r="DK267" s="134">
        <v>126.1</v>
      </c>
      <c r="DL267" s="134">
        <v>127.8</v>
      </c>
      <c r="DM267" s="134">
        <v>126.1</v>
      </c>
      <c r="DN267" s="134">
        <v>128.80000000000001</v>
      </c>
      <c r="DO267" s="134">
        <v>127.8</v>
      </c>
      <c r="DP267" s="134">
        <v>128.69999999999999</v>
      </c>
      <c r="DQ267" s="134">
        <v>129.80000000000001</v>
      </c>
      <c r="DR267" s="134">
        <v>128.9</v>
      </c>
      <c r="DS267" s="134">
        <v>130.1</v>
      </c>
      <c r="DT267" s="134">
        <v>129.30000000000001</v>
      </c>
      <c r="DU267" s="134">
        <v>130.4</v>
      </c>
      <c r="DV267" s="134">
        <v>129.6</v>
      </c>
      <c r="DW267" s="134">
        <v>130.69999999999999</v>
      </c>
      <c r="DX267" s="134">
        <v>129.80000000000001</v>
      </c>
      <c r="DY267" s="134">
        <v>131</v>
      </c>
      <c r="DZ267" s="134">
        <v>130.1</v>
      </c>
      <c r="EA267" s="135">
        <v>131.4</v>
      </c>
      <c r="EB267" s="136">
        <v>130.19999999999999</v>
      </c>
      <c r="EC267" s="136">
        <v>131.6</v>
      </c>
      <c r="ED267" s="134">
        <v>130.5</v>
      </c>
      <c r="EE267" s="134">
        <v>131.9</v>
      </c>
      <c r="EF267" s="137">
        <v>132.6</v>
      </c>
      <c r="EG267" s="137">
        <v>137.6</v>
      </c>
      <c r="EH267" s="137">
        <v>133.9</v>
      </c>
      <c r="EI267" s="137">
        <v>138.1</v>
      </c>
      <c r="EJ267" s="136">
        <v>137.30000000000001</v>
      </c>
      <c r="EK267" s="136">
        <v>138.4</v>
      </c>
      <c r="EL267" s="147">
        <v>138.5</v>
      </c>
      <c r="EM267" s="147">
        <v>139.6</v>
      </c>
      <c r="EN267" s="147">
        <v>138.9</v>
      </c>
    </row>
    <row r="268" spans="1:144" ht="15" x14ac:dyDescent="0.25">
      <c r="A268" s="132" t="s">
        <v>1965</v>
      </c>
      <c r="B268" s="132" t="s">
        <v>1966</v>
      </c>
      <c r="C268" s="133">
        <v>5.493E-2</v>
      </c>
      <c r="D268" s="134">
        <v>101.4</v>
      </c>
      <c r="E268" s="134">
        <v>101</v>
      </c>
      <c r="F268" s="134">
        <v>102.1</v>
      </c>
      <c r="G268" s="134">
        <v>102.9</v>
      </c>
      <c r="H268" s="134">
        <v>103.6</v>
      </c>
      <c r="I268" s="134">
        <v>105.1</v>
      </c>
      <c r="J268" s="134">
        <v>104.7</v>
      </c>
      <c r="K268" s="134">
        <v>103.1</v>
      </c>
      <c r="L268" s="134">
        <v>102.8</v>
      </c>
      <c r="M268" s="134">
        <v>103.9</v>
      </c>
      <c r="N268" s="134">
        <v>103.4</v>
      </c>
      <c r="O268" s="134">
        <v>105.3</v>
      </c>
      <c r="P268" s="134">
        <v>106.2</v>
      </c>
      <c r="Q268" s="134">
        <v>105</v>
      </c>
      <c r="R268" s="134">
        <v>104.8</v>
      </c>
      <c r="S268" s="134">
        <v>105.1</v>
      </c>
      <c r="T268" s="134">
        <v>106.3</v>
      </c>
      <c r="U268" s="134">
        <v>108.1</v>
      </c>
      <c r="V268" s="134">
        <v>107.5</v>
      </c>
      <c r="W268" s="134">
        <v>108.5</v>
      </c>
      <c r="X268" s="134">
        <v>107.2</v>
      </c>
      <c r="Y268" s="134">
        <v>107.2</v>
      </c>
      <c r="Z268" s="134">
        <v>107.5</v>
      </c>
      <c r="AA268" s="134">
        <v>108.2</v>
      </c>
      <c r="AB268" s="134">
        <v>107.9</v>
      </c>
      <c r="AC268" s="134">
        <v>109.2</v>
      </c>
      <c r="AD268" s="134">
        <v>109.6</v>
      </c>
      <c r="AE268" s="134">
        <v>109.2</v>
      </c>
      <c r="AF268" s="134">
        <v>110.5</v>
      </c>
      <c r="AG268" s="134">
        <v>109.7</v>
      </c>
      <c r="AH268" s="134">
        <v>108.9</v>
      </c>
      <c r="AI268" s="134">
        <v>107.7</v>
      </c>
      <c r="AJ268" s="134">
        <v>105.9</v>
      </c>
      <c r="AK268" s="134">
        <v>106.3</v>
      </c>
      <c r="AL268" s="134">
        <v>106</v>
      </c>
      <c r="AM268" s="134">
        <v>106.7</v>
      </c>
      <c r="AN268" s="134">
        <v>106</v>
      </c>
      <c r="AO268" s="134">
        <v>107.5</v>
      </c>
      <c r="AP268" s="134">
        <v>106.6</v>
      </c>
      <c r="AQ268" s="134">
        <v>107.8</v>
      </c>
      <c r="AR268" s="134">
        <v>110.6</v>
      </c>
      <c r="AS268" s="134">
        <v>109.8</v>
      </c>
      <c r="AT268" s="134">
        <v>107.6</v>
      </c>
      <c r="AU268" s="134">
        <v>108.6</v>
      </c>
      <c r="AV268" s="134">
        <v>108.8</v>
      </c>
      <c r="AW268" s="134">
        <v>108</v>
      </c>
      <c r="AX268" s="134">
        <v>108.6</v>
      </c>
      <c r="AY268" s="134">
        <v>109.5</v>
      </c>
      <c r="AZ268" s="134">
        <v>107.9</v>
      </c>
      <c r="BA268" s="134">
        <v>108.4</v>
      </c>
      <c r="BB268" s="134">
        <v>108.1</v>
      </c>
      <c r="BC268" s="134">
        <v>107.8</v>
      </c>
      <c r="BD268" s="134">
        <v>108.8</v>
      </c>
      <c r="BE268" s="134">
        <v>109.9</v>
      </c>
      <c r="BF268" s="134">
        <v>109.6</v>
      </c>
      <c r="BG268" s="134">
        <v>110.1</v>
      </c>
      <c r="BH268" s="134">
        <v>108.1</v>
      </c>
      <c r="BI268" s="134">
        <v>110</v>
      </c>
      <c r="BJ268" s="134">
        <v>110.2</v>
      </c>
      <c r="BK268" s="134">
        <v>111.1</v>
      </c>
      <c r="BL268" s="134">
        <v>111.1</v>
      </c>
      <c r="BM268" s="134">
        <v>109.7</v>
      </c>
      <c r="BN268" s="134">
        <v>110.7</v>
      </c>
      <c r="BO268" s="134">
        <v>109.6</v>
      </c>
      <c r="BP268" s="134">
        <v>111.5</v>
      </c>
      <c r="BQ268" s="134">
        <v>110.1</v>
      </c>
      <c r="BR268" s="134">
        <v>109.5</v>
      </c>
      <c r="BS268" s="134">
        <v>109.5</v>
      </c>
      <c r="BT268" s="134">
        <v>110.1</v>
      </c>
      <c r="BU268" s="134">
        <v>110.7</v>
      </c>
      <c r="BV268" s="134">
        <v>110.1</v>
      </c>
      <c r="BW268" s="134">
        <v>111.7</v>
      </c>
      <c r="BX268" s="134">
        <v>112</v>
      </c>
      <c r="BY268" s="134">
        <v>112.5</v>
      </c>
      <c r="BZ268" s="134">
        <v>111.8</v>
      </c>
      <c r="CA268" s="134">
        <v>112.5</v>
      </c>
      <c r="CB268" s="134">
        <v>113.5</v>
      </c>
      <c r="CC268" s="134">
        <v>114.4</v>
      </c>
      <c r="CD268" s="134">
        <v>113.1</v>
      </c>
      <c r="CE268" s="134">
        <v>114.2</v>
      </c>
      <c r="CF268" s="134">
        <v>113.1</v>
      </c>
      <c r="CG268" s="134">
        <v>112.5</v>
      </c>
      <c r="CH268" s="134">
        <v>110.2</v>
      </c>
      <c r="CI268" s="134">
        <v>111.1</v>
      </c>
      <c r="CJ268" s="134">
        <v>111.6</v>
      </c>
      <c r="CK268" s="134">
        <v>112</v>
      </c>
      <c r="CL268" s="134">
        <v>111.9</v>
      </c>
      <c r="CM268" s="134">
        <v>113.3</v>
      </c>
      <c r="CN268" s="134">
        <v>111.8</v>
      </c>
      <c r="CO268" s="134">
        <v>111.8</v>
      </c>
      <c r="CP268" s="134">
        <v>112.5</v>
      </c>
      <c r="CQ268" s="134">
        <v>110.9</v>
      </c>
      <c r="CR268" s="134">
        <v>109.8</v>
      </c>
      <c r="CS268" s="134">
        <v>110.5</v>
      </c>
      <c r="CT268" s="134">
        <v>110.2</v>
      </c>
      <c r="CU268" s="134">
        <v>108.9</v>
      </c>
      <c r="CV268" s="134">
        <v>108.9</v>
      </c>
      <c r="CW268" s="134">
        <v>103.9</v>
      </c>
      <c r="CX268" s="134">
        <v>105.5</v>
      </c>
      <c r="CY268" s="134">
        <v>105.3</v>
      </c>
      <c r="CZ268" s="134">
        <v>105.4</v>
      </c>
      <c r="DA268" s="134">
        <v>104</v>
      </c>
      <c r="DB268" s="134">
        <v>102.3</v>
      </c>
      <c r="DC268" s="134">
        <v>103.6</v>
      </c>
      <c r="DD268" s="134">
        <v>105.5</v>
      </c>
      <c r="DE268" s="134">
        <v>107.3</v>
      </c>
      <c r="DF268" s="134">
        <v>108.8</v>
      </c>
      <c r="DG268" s="134">
        <v>111.5</v>
      </c>
      <c r="DH268" s="134">
        <v>112.9</v>
      </c>
      <c r="DI268" s="134">
        <v>110</v>
      </c>
      <c r="DJ268" s="134">
        <v>113.8</v>
      </c>
      <c r="DK268" s="134">
        <v>113.7</v>
      </c>
      <c r="DL268" s="134">
        <v>113.2</v>
      </c>
      <c r="DM268" s="134">
        <v>115.5</v>
      </c>
      <c r="DN268" s="134">
        <v>119.3</v>
      </c>
      <c r="DO268" s="134">
        <v>121.4</v>
      </c>
      <c r="DP268" s="134">
        <v>121.4</v>
      </c>
      <c r="DQ268" s="134">
        <v>122.3</v>
      </c>
      <c r="DR268" s="134">
        <v>126.1</v>
      </c>
      <c r="DS268" s="134">
        <v>127.8</v>
      </c>
      <c r="DT268" s="134">
        <v>129.4</v>
      </c>
      <c r="DU268" s="134">
        <v>132</v>
      </c>
      <c r="DV268" s="134">
        <v>134.6</v>
      </c>
      <c r="DW268" s="134">
        <v>134.6</v>
      </c>
      <c r="DX268" s="134">
        <v>131.19999999999999</v>
      </c>
      <c r="DY268" s="134">
        <v>131.80000000000001</v>
      </c>
      <c r="DZ268" s="134">
        <v>131.19999999999999</v>
      </c>
      <c r="EA268" s="135">
        <v>131.4</v>
      </c>
      <c r="EB268" s="136">
        <v>128.19999999999999</v>
      </c>
      <c r="EC268" s="136">
        <v>128.5</v>
      </c>
      <c r="ED268" s="134">
        <v>128.30000000000001</v>
      </c>
      <c r="EE268" s="134">
        <v>126.9</v>
      </c>
      <c r="EF268" s="137">
        <v>126.3</v>
      </c>
      <c r="EG268" s="137">
        <v>125.8</v>
      </c>
      <c r="EH268" s="137">
        <v>122.7</v>
      </c>
      <c r="EI268" s="137">
        <v>123.5</v>
      </c>
      <c r="EJ268" s="136">
        <v>124.2</v>
      </c>
      <c r="EK268" s="136">
        <v>125.8</v>
      </c>
      <c r="EL268" s="147">
        <v>124.2</v>
      </c>
      <c r="EM268" s="147">
        <v>123.2</v>
      </c>
      <c r="EN268" s="147">
        <v>122.1</v>
      </c>
    </row>
    <row r="269" spans="1:144" ht="15" x14ac:dyDescent="0.25">
      <c r="A269" s="132" t="s">
        <v>1967</v>
      </c>
      <c r="B269" s="132" t="s">
        <v>1968</v>
      </c>
      <c r="C269" s="133">
        <v>0.94618999999999998</v>
      </c>
      <c r="D269" s="134">
        <v>100.1</v>
      </c>
      <c r="E269" s="134">
        <v>100.9</v>
      </c>
      <c r="F269" s="134">
        <v>101.3</v>
      </c>
      <c r="G269" s="134">
        <v>102.3</v>
      </c>
      <c r="H269" s="134">
        <v>102.6</v>
      </c>
      <c r="I269" s="134">
        <v>103</v>
      </c>
      <c r="J269" s="134">
        <v>103.6</v>
      </c>
      <c r="K269" s="134">
        <v>103.9</v>
      </c>
      <c r="L269" s="134">
        <v>103.6</v>
      </c>
      <c r="M269" s="134">
        <v>103.6</v>
      </c>
      <c r="N269" s="134">
        <v>104.5</v>
      </c>
      <c r="O269" s="134">
        <v>105.9</v>
      </c>
      <c r="P269" s="134">
        <v>106.6</v>
      </c>
      <c r="Q269" s="134">
        <v>107.5</v>
      </c>
      <c r="R269" s="134">
        <v>108.1</v>
      </c>
      <c r="S269" s="134">
        <v>110.4</v>
      </c>
      <c r="T269" s="134">
        <v>110.1</v>
      </c>
      <c r="U269" s="134">
        <v>110.9</v>
      </c>
      <c r="V269" s="134">
        <v>109.9</v>
      </c>
      <c r="W269" s="134">
        <v>110.7</v>
      </c>
      <c r="X269" s="134">
        <v>112.2</v>
      </c>
      <c r="Y269" s="134">
        <v>112.8</v>
      </c>
      <c r="Z269" s="134">
        <v>112.6</v>
      </c>
      <c r="AA269" s="134">
        <v>111.7</v>
      </c>
      <c r="AB269" s="134">
        <v>114.3</v>
      </c>
      <c r="AC269" s="134">
        <v>116</v>
      </c>
      <c r="AD269" s="134">
        <v>116</v>
      </c>
      <c r="AE269" s="134">
        <v>117</v>
      </c>
      <c r="AF269" s="134">
        <v>115.9</v>
      </c>
      <c r="AG269" s="134">
        <v>115.2</v>
      </c>
      <c r="AH269" s="134">
        <v>114.6</v>
      </c>
      <c r="AI269" s="134">
        <v>114.5</v>
      </c>
      <c r="AJ269" s="134">
        <v>114.1</v>
      </c>
      <c r="AK269" s="134">
        <v>112.2</v>
      </c>
      <c r="AL269" s="134">
        <v>113.4</v>
      </c>
      <c r="AM269" s="134">
        <v>114.4</v>
      </c>
      <c r="AN269" s="134">
        <v>113.4</v>
      </c>
      <c r="AO269" s="134">
        <v>111.9</v>
      </c>
      <c r="AP269" s="134">
        <v>112.9</v>
      </c>
      <c r="AQ269" s="134">
        <v>113.8</v>
      </c>
      <c r="AR269" s="134">
        <v>113.8</v>
      </c>
      <c r="AS269" s="134">
        <v>113.5</v>
      </c>
      <c r="AT269" s="134">
        <v>112.5</v>
      </c>
      <c r="AU269" s="134">
        <v>113.1</v>
      </c>
      <c r="AV269" s="134">
        <v>112.6</v>
      </c>
      <c r="AW269" s="134">
        <v>110.9</v>
      </c>
      <c r="AX269" s="134">
        <v>112.8</v>
      </c>
      <c r="AY269" s="134">
        <v>111.9</v>
      </c>
      <c r="AZ269" s="134">
        <v>113.1</v>
      </c>
      <c r="BA269" s="134">
        <v>113.8</v>
      </c>
      <c r="BB269" s="134">
        <v>113.1</v>
      </c>
      <c r="BC269" s="134">
        <v>112.7</v>
      </c>
      <c r="BD269" s="134">
        <v>114.2</v>
      </c>
      <c r="BE269" s="134">
        <v>116.5</v>
      </c>
      <c r="BF269" s="134">
        <v>114.1</v>
      </c>
      <c r="BG269" s="134">
        <v>114.7</v>
      </c>
      <c r="BH269" s="134">
        <v>114.8</v>
      </c>
      <c r="BI269" s="134">
        <v>114.2</v>
      </c>
      <c r="BJ269" s="134">
        <v>113.1</v>
      </c>
      <c r="BK269" s="134">
        <v>112.7</v>
      </c>
      <c r="BL269" s="134">
        <v>114.3</v>
      </c>
      <c r="BM269" s="134">
        <v>114.8</v>
      </c>
      <c r="BN269" s="134">
        <v>115.3</v>
      </c>
      <c r="BO269" s="134">
        <v>115.2</v>
      </c>
      <c r="BP269" s="134">
        <v>119.3</v>
      </c>
      <c r="BQ269" s="134">
        <v>118</v>
      </c>
      <c r="BR269" s="134">
        <v>117</v>
      </c>
      <c r="BS269" s="134">
        <v>117.8</v>
      </c>
      <c r="BT269" s="134">
        <v>117.4</v>
      </c>
      <c r="BU269" s="134">
        <v>116.2</v>
      </c>
      <c r="BV269" s="134">
        <v>117</v>
      </c>
      <c r="BW269" s="134">
        <v>117.7</v>
      </c>
      <c r="BX269" s="134">
        <v>119.9</v>
      </c>
      <c r="BY269" s="134">
        <v>120.5</v>
      </c>
      <c r="BZ269" s="134">
        <v>120.2</v>
      </c>
      <c r="CA269" s="134">
        <v>122.8</v>
      </c>
      <c r="CB269" s="134">
        <v>122.2</v>
      </c>
      <c r="CC269" s="134">
        <v>121.5</v>
      </c>
      <c r="CD269" s="134">
        <v>123.6</v>
      </c>
      <c r="CE269" s="134">
        <v>123.9</v>
      </c>
      <c r="CF269" s="134">
        <v>123.9</v>
      </c>
      <c r="CG269" s="134">
        <v>123.6</v>
      </c>
      <c r="CH269" s="134">
        <v>124.4</v>
      </c>
      <c r="CI269" s="134">
        <v>124.4</v>
      </c>
      <c r="CJ269" s="134">
        <v>124.8</v>
      </c>
      <c r="CK269" s="134">
        <v>126.2</v>
      </c>
      <c r="CL269" s="134">
        <v>125.8</v>
      </c>
      <c r="CM269" s="134">
        <v>126.1</v>
      </c>
      <c r="CN269" s="134">
        <v>124.7</v>
      </c>
      <c r="CO269" s="134">
        <v>124.5</v>
      </c>
      <c r="CP269" s="134">
        <v>124.6</v>
      </c>
      <c r="CQ269" s="134">
        <v>125.4</v>
      </c>
      <c r="CR269" s="134">
        <v>123.4</v>
      </c>
      <c r="CS269" s="134">
        <v>123.9</v>
      </c>
      <c r="CT269" s="134">
        <v>124.8</v>
      </c>
      <c r="CU269" s="134">
        <v>124.4</v>
      </c>
      <c r="CV269" s="134">
        <v>124.6</v>
      </c>
      <c r="CW269" s="134">
        <v>123.8</v>
      </c>
      <c r="CX269" s="134">
        <v>121.5</v>
      </c>
      <c r="CY269" s="134">
        <v>118.1</v>
      </c>
      <c r="CZ269" s="134">
        <v>119.6</v>
      </c>
      <c r="DA269" s="134">
        <v>119.8</v>
      </c>
      <c r="DB269" s="134">
        <v>121</v>
      </c>
      <c r="DC269" s="134">
        <v>121.5</v>
      </c>
      <c r="DD269" s="134">
        <v>123.5</v>
      </c>
      <c r="DE269" s="134">
        <v>125</v>
      </c>
      <c r="DF269" s="134">
        <v>124.8</v>
      </c>
      <c r="DG269" s="134">
        <v>126.6</v>
      </c>
      <c r="DH269" s="134">
        <v>127.4</v>
      </c>
      <c r="DI269" s="134">
        <v>126.3</v>
      </c>
      <c r="DJ269" s="134">
        <v>129.1</v>
      </c>
      <c r="DK269" s="134">
        <v>133.5</v>
      </c>
      <c r="DL269" s="134">
        <v>135.5</v>
      </c>
      <c r="DM269" s="134">
        <v>136.30000000000001</v>
      </c>
      <c r="DN269" s="134">
        <v>137.4</v>
      </c>
      <c r="DO269" s="134">
        <v>138.6</v>
      </c>
      <c r="DP269" s="134">
        <v>141.6</v>
      </c>
      <c r="DQ269" s="134">
        <v>140.69999999999999</v>
      </c>
      <c r="DR269" s="134">
        <v>143.30000000000001</v>
      </c>
      <c r="DS269" s="134">
        <v>145.9</v>
      </c>
      <c r="DT269" s="134">
        <v>148.5</v>
      </c>
      <c r="DU269" s="134">
        <v>153.69999999999999</v>
      </c>
      <c r="DV269" s="134">
        <v>155.4</v>
      </c>
      <c r="DW269" s="134">
        <v>156.4</v>
      </c>
      <c r="DX269" s="134">
        <v>156.5</v>
      </c>
      <c r="DY269" s="134">
        <v>154.19999999999999</v>
      </c>
      <c r="DZ269" s="134">
        <v>156.5</v>
      </c>
      <c r="EA269" s="135">
        <v>157.1</v>
      </c>
      <c r="EB269" s="136">
        <v>157.19999999999999</v>
      </c>
      <c r="EC269" s="136">
        <v>157</v>
      </c>
      <c r="ED269" s="134">
        <v>158.69999999999999</v>
      </c>
      <c r="EE269" s="134">
        <v>158.9</v>
      </c>
      <c r="EF269" s="137">
        <v>161</v>
      </c>
      <c r="EG269" s="137">
        <v>159.30000000000001</v>
      </c>
      <c r="EH269" s="137">
        <v>158.9</v>
      </c>
      <c r="EI269" s="137">
        <v>158</v>
      </c>
      <c r="EJ269" s="136">
        <v>156.69999999999999</v>
      </c>
      <c r="EK269" s="136">
        <v>155.80000000000001</v>
      </c>
      <c r="EL269" s="147">
        <v>157.1</v>
      </c>
      <c r="EM269" s="147">
        <v>156.30000000000001</v>
      </c>
      <c r="EN269" s="147">
        <v>156.9</v>
      </c>
    </row>
    <row r="270" spans="1:144" ht="15" x14ac:dyDescent="0.25">
      <c r="A270" s="132" t="s">
        <v>1969</v>
      </c>
      <c r="B270" s="132" t="s">
        <v>1970</v>
      </c>
      <c r="C270" s="133">
        <v>5.3039999999999997E-2</v>
      </c>
      <c r="D270" s="134">
        <v>107.2</v>
      </c>
      <c r="E270" s="134">
        <v>109.2</v>
      </c>
      <c r="F270" s="134">
        <v>109.6</v>
      </c>
      <c r="G270" s="134">
        <v>107.7</v>
      </c>
      <c r="H270" s="134">
        <v>111.1</v>
      </c>
      <c r="I270" s="134">
        <v>113</v>
      </c>
      <c r="J270" s="134">
        <v>109.4</v>
      </c>
      <c r="K270" s="134">
        <v>110.8</v>
      </c>
      <c r="L270" s="134">
        <v>112.3</v>
      </c>
      <c r="M270" s="134">
        <v>112.6</v>
      </c>
      <c r="N270" s="134">
        <v>113</v>
      </c>
      <c r="O270" s="134">
        <v>113.8</v>
      </c>
      <c r="P270" s="134">
        <v>113.9</v>
      </c>
      <c r="Q270" s="134">
        <v>112.3</v>
      </c>
      <c r="R270" s="134">
        <v>115</v>
      </c>
      <c r="S270" s="134">
        <v>119</v>
      </c>
      <c r="T270" s="134">
        <v>118.3</v>
      </c>
      <c r="U270" s="134">
        <v>119.8</v>
      </c>
      <c r="V270" s="134">
        <v>120.5</v>
      </c>
      <c r="W270" s="134">
        <v>122.5</v>
      </c>
      <c r="X270" s="134">
        <v>123.5</v>
      </c>
      <c r="Y270" s="134">
        <v>124.8</v>
      </c>
      <c r="Z270" s="134">
        <v>126.3</v>
      </c>
      <c r="AA270" s="134">
        <v>126.8</v>
      </c>
      <c r="AB270" s="134">
        <v>124.4</v>
      </c>
      <c r="AC270" s="134">
        <v>124.2</v>
      </c>
      <c r="AD270" s="134">
        <v>121.2</v>
      </c>
      <c r="AE270" s="134">
        <v>121.7</v>
      </c>
      <c r="AF270" s="134">
        <v>123.3</v>
      </c>
      <c r="AG270" s="134">
        <v>124.3</v>
      </c>
      <c r="AH270" s="134">
        <v>123.9</v>
      </c>
      <c r="AI270" s="134">
        <v>124.9</v>
      </c>
      <c r="AJ270" s="134">
        <v>122.4</v>
      </c>
      <c r="AK270" s="134">
        <v>118.6</v>
      </c>
      <c r="AL270" s="134">
        <v>114.2</v>
      </c>
      <c r="AM270" s="134">
        <v>117.6</v>
      </c>
      <c r="AN270" s="134">
        <v>118.3</v>
      </c>
      <c r="AO270" s="134">
        <v>119.4</v>
      </c>
      <c r="AP270" s="134">
        <v>120.6</v>
      </c>
      <c r="AQ270" s="134">
        <v>118.7</v>
      </c>
      <c r="AR270" s="134">
        <v>117.8</v>
      </c>
      <c r="AS270" s="134">
        <v>117.2</v>
      </c>
      <c r="AT270" s="134">
        <v>116.5</v>
      </c>
      <c r="AU270" s="134">
        <v>114.6</v>
      </c>
      <c r="AV270" s="134">
        <v>114.8</v>
      </c>
      <c r="AW270" s="134">
        <v>111.2</v>
      </c>
      <c r="AX270" s="134">
        <v>110</v>
      </c>
      <c r="AY270" s="134">
        <v>110.5</v>
      </c>
      <c r="AZ270" s="134">
        <v>112.2</v>
      </c>
      <c r="BA270" s="134">
        <v>113.6</v>
      </c>
      <c r="BB270" s="134">
        <v>112.6</v>
      </c>
      <c r="BC270" s="134">
        <v>114.2</v>
      </c>
      <c r="BD270" s="134">
        <v>114</v>
      </c>
      <c r="BE270" s="134">
        <v>112.1</v>
      </c>
      <c r="BF270" s="134">
        <v>112.7</v>
      </c>
      <c r="BG270" s="134">
        <v>112.8</v>
      </c>
      <c r="BH270" s="134">
        <v>113</v>
      </c>
      <c r="BI270" s="134">
        <v>112.6</v>
      </c>
      <c r="BJ270" s="134">
        <v>113.2</v>
      </c>
      <c r="BK270" s="134">
        <v>113.7</v>
      </c>
      <c r="BL270" s="134">
        <v>116.3</v>
      </c>
      <c r="BM270" s="134">
        <v>114.9</v>
      </c>
      <c r="BN270" s="134">
        <v>116.3</v>
      </c>
      <c r="BO270" s="134">
        <v>114.9</v>
      </c>
      <c r="BP270" s="134">
        <v>113.5</v>
      </c>
      <c r="BQ270" s="134">
        <v>114.7</v>
      </c>
      <c r="BR270" s="134">
        <v>116.2</v>
      </c>
      <c r="BS270" s="134">
        <v>116.6</v>
      </c>
      <c r="BT270" s="134">
        <v>118.6</v>
      </c>
      <c r="BU270" s="134">
        <v>117.6</v>
      </c>
      <c r="BV270" s="134">
        <v>120.4</v>
      </c>
      <c r="BW270" s="134">
        <v>122.4</v>
      </c>
      <c r="BX270" s="134">
        <v>121.7</v>
      </c>
      <c r="BY270" s="134">
        <v>122.3</v>
      </c>
      <c r="BZ270" s="134">
        <v>123.7</v>
      </c>
      <c r="CA270" s="134">
        <v>124.6</v>
      </c>
      <c r="CB270" s="134">
        <v>122.2</v>
      </c>
      <c r="CC270" s="134">
        <v>125.4</v>
      </c>
      <c r="CD270" s="134">
        <v>125.6</v>
      </c>
      <c r="CE270" s="134">
        <v>124.7</v>
      </c>
      <c r="CF270" s="134">
        <v>121.1</v>
      </c>
      <c r="CG270" s="134">
        <v>119.1</v>
      </c>
      <c r="CH270" s="134">
        <v>119.4</v>
      </c>
      <c r="CI270" s="134">
        <v>121.6</v>
      </c>
      <c r="CJ270" s="134">
        <v>121.4</v>
      </c>
      <c r="CK270" s="134">
        <v>121.5</v>
      </c>
      <c r="CL270" s="134">
        <v>120.6</v>
      </c>
      <c r="CM270" s="134">
        <v>118.8</v>
      </c>
      <c r="CN270" s="134">
        <v>118.3</v>
      </c>
      <c r="CO270" s="134">
        <v>117.8</v>
      </c>
      <c r="CP270" s="134">
        <v>117.4</v>
      </c>
      <c r="CQ270" s="134">
        <v>115.3</v>
      </c>
      <c r="CR270" s="134">
        <v>113.8</v>
      </c>
      <c r="CS270" s="134">
        <v>114.2</v>
      </c>
      <c r="CT270" s="134">
        <v>113.6</v>
      </c>
      <c r="CU270" s="134">
        <v>113.6</v>
      </c>
      <c r="CV270" s="134">
        <v>112.3</v>
      </c>
      <c r="CW270" s="134">
        <v>112.7</v>
      </c>
      <c r="CX270" s="134">
        <v>112.5</v>
      </c>
      <c r="CY270" s="134">
        <v>114.1</v>
      </c>
      <c r="CZ270" s="134">
        <v>115</v>
      </c>
      <c r="DA270" s="134">
        <v>115.4</v>
      </c>
      <c r="DB270" s="134">
        <v>117.1</v>
      </c>
      <c r="DC270" s="134">
        <v>119.5</v>
      </c>
      <c r="DD270" s="134">
        <v>119.1</v>
      </c>
      <c r="DE270" s="134">
        <v>119.3</v>
      </c>
      <c r="DF270" s="134">
        <v>123.1</v>
      </c>
      <c r="DG270" s="134">
        <v>128.30000000000001</v>
      </c>
      <c r="DH270" s="134">
        <v>130.80000000000001</v>
      </c>
      <c r="DI270" s="134">
        <v>129.69999999999999</v>
      </c>
      <c r="DJ270" s="134">
        <v>126.2</v>
      </c>
      <c r="DK270" s="134">
        <v>126.3</v>
      </c>
      <c r="DL270" s="134">
        <v>127.6</v>
      </c>
      <c r="DM270" s="134">
        <v>128.80000000000001</v>
      </c>
      <c r="DN270" s="134">
        <v>132.6</v>
      </c>
      <c r="DO270" s="134">
        <v>133.69999999999999</v>
      </c>
      <c r="DP270" s="134">
        <v>130</v>
      </c>
      <c r="DQ270" s="134">
        <v>128.69999999999999</v>
      </c>
      <c r="DR270" s="134">
        <v>129.19999999999999</v>
      </c>
      <c r="DS270" s="134">
        <v>134.30000000000001</v>
      </c>
      <c r="DT270" s="134">
        <v>135.1</v>
      </c>
      <c r="DU270" s="134">
        <v>132.5</v>
      </c>
      <c r="DV270" s="134">
        <v>130.19999999999999</v>
      </c>
      <c r="DW270" s="134">
        <v>128.4</v>
      </c>
      <c r="DX270" s="134">
        <v>124</v>
      </c>
      <c r="DY270" s="134">
        <v>124.3</v>
      </c>
      <c r="DZ270" s="134">
        <v>124.2</v>
      </c>
      <c r="EA270" s="135">
        <v>121.1</v>
      </c>
      <c r="EB270" s="136">
        <v>119</v>
      </c>
      <c r="EC270" s="136">
        <v>121.1</v>
      </c>
      <c r="ED270" s="134">
        <v>121.7</v>
      </c>
      <c r="EE270" s="134">
        <v>121.7</v>
      </c>
      <c r="EF270" s="137">
        <v>121.2</v>
      </c>
      <c r="EG270" s="137">
        <v>119.8</v>
      </c>
      <c r="EH270" s="137">
        <v>118.1</v>
      </c>
      <c r="EI270" s="137">
        <v>117.6</v>
      </c>
      <c r="EJ270" s="136">
        <v>118.8</v>
      </c>
      <c r="EK270" s="136">
        <v>120.2</v>
      </c>
      <c r="EL270" s="147">
        <v>119.6</v>
      </c>
      <c r="EM270" s="147">
        <v>117.8</v>
      </c>
      <c r="EN270" s="147">
        <v>118.1</v>
      </c>
    </row>
    <row r="271" spans="1:144" ht="15" x14ac:dyDescent="0.25">
      <c r="A271" s="132" t="s">
        <v>1971</v>
      </c>
      <c r="B271" s="132" t="s">
        <v>1972</v>
      </c>
      <c r="C271" s="133">
        <v>8.362E-2</v>
      </c>
      <c r="D271" s="134">
        <v>99</v>
      </c>
      <c r="E271" s="134">
        <v>100.1</v>
      </c>
      <c r="F271" s="134">
        <v>102.6</v>
      </c>
      <c r="G271" s="134">
        <v>104.6</v>
      </c>
      <c r="H271" s="134">
        <v>107</v>
      </c>
      <c r="I271" s="134">
        <v>106.6</v>
      </c>
      <c r="J271" s="134">
        <v>109.2</v>
      </c>
      <c r="K271" s="134">
        <v>109.2</v>
      </c>
      <c r="L271" s="134">
        <v>108.8</v>
      </c>
      <c r="M271" s="134">
        <v>107.3</v>
      </c>
      <c r="N271" s="134">
        <v>110.3</v>
      </c>
      <c r="O271" s="134">
        <v>110.5</v>
      </c>
      <c r="P271" s="134">
        <v>106.2</v>
      </c>
      <c r="Q271" s="134">
        <v>108</v>
      </c>
      <c r="R271" s="134">
        <v>111.1</v>
      </c>
      <c r="S271" s="134">
        <v>108.9</v>
      </c>
      <c r="T271" s="134">
        <v>115.7</v>
      </c>
      <c r="U271" s="134">
        <v>116.2</v>
      </c>
      <c r="V271" s="134">
        <v>112.4</v>
      </c>
      <c r="W271" s="134">
        <v>113</v>
      </c>
      <c r="X271" s="134">
        <v>110.7</v>
      </c>
      <c r="Y271" s="134">
        <v>111</v>
      </c>
      <c r="Z271" s="134">
        <v>111.6</v>
      </c>
      <c r="AA271" s="134">
        <v>114.6</v>
      </c>
      <c r="AB271" s="134">
        <v>119.3</v>
      </c>
      <c r="AC271" s="134">
        <v>120.4</v>
      </c>
      <c r="AD271" s="134">
        <v>116.5</v>
      </c>
      <c r="AE271" s="134">
        <v>117.9</v>
      </c>
      <c r="AF271" s="134">
        <v>117.6</v>
      </c>
      <c r="AG271" s="134">
        <v>112.8</v>
      </c>
      <c r="AH271" s="134">
        <v>112.8</v>
      </c>
      <c r="AI271" s="134">
        <v>107.6</v>
      </c>
      <c r="AJ271" s="134">
        <v>106.6</v>
      </c>
      <c r="AK271" s="134">
        <v>107.9</v>
      </c>
      <c r="AL271" s="134">
        <v>112.1</v>
      </c>
      <c r="AM271" s="134">
        <v>110.5</v>
      </c>
      <c r="AN271" s="134">
        <v>116.2</v>
      </c>
      <c r="AO271" s="134">
        <v>111.5</v>
      </c>
      <c r="AP271" s="134">
        <v>110.7</v>
      </c>
      <c r="AQ271" s="134">
        <v>108.7</v>
      </c>
      <c r="AR271" s="134">
        <v>98.9</v>
      </c>
      <c r="AS271" s="134">
        <v>98.2</v>
      </c>
      <c r="AT271" s="134">
        <v>97.4</v>
      </c>
      <c r="AU271" s="134">
        <v>97.2</v>
      </c>
      <c r="AV271" s="134">
        <v>98.3</v>
      </c>
      <c r="AW271" s="134">
        <v>98.1</v>
      </c>
      <c r="AX271" s="134">
        <v>99.1</v>
      </c>
      <c r="AY271" s="134">
        <v>99.1</v>
      </c>
      <c r="AZ271" s="134">
        <v>103</v>
      </c>
      <c r="BA271" s="134">
        <v>101.4</v>
      </c>
      <c r="BB271" s="134">
        <v>101.6</v>
      </c>
      <c r="BC271" s="134">
        <v>102.1</v>
      </c>
      <c r="BD271" s="134">
        <v>103.4</v>
      </c>
      <c r="BE271" s="134">
        <v>105.2</v>
      </c>
      <c r="BF271" s="134">
        <v>100</v>
      </c>
      <c r="BG271" s="134">
        <v>102.9</v>
      </c>
      <c r="BH271" s="134">
        <v>104.2</v>
      </c>
      <c r="BI271" s="134">
        <v>106.7</v>
      </c>
      <c r="BJ271" s="134">
        <v>108.6</v>
      </c>
      <c r="BK271" s="134">
        <v>110.1</v>
      </c>
      <c r="BL271" s="134">
        <v>110</v>
      </c>
      <c r="BM271" s="134">
        <v>110.7</v>
      </c>
      <c r="BN271" s="134">
        <v>115.1</v>
      </c>
      <c r="BO271" s="134">
        <v>113.6</v>
      </c>
      <c r="BP271" s="134">
        <v>114.1</v>
      </c>
      <c r="BQ271" s="134">
        <v>114.1</v>
      </c>
      <c r="BR271" s="134">
        <v>113.5</v>
      </c>
      <c r="BS271" s="134">
        <v>112.8</v>
      </c>
      <c r="BT271" s="134">
        <v>113.1</v>
      </c>
      <c r="BU271" s="134">
        <v>113.1</v>
      </c>
      <c r="BV271" s="134">
        <v>113.1</v>
      </c>
      <c r="BW271" s="134">
        <v>112.8</v>
      </c>
      <c r="BX271" s="134">
        <v>112.8</v>
      </c>
      <c r="BY271" s="134">
        <v>115</v>
      </c>
      <c r="BZ271" s="134">
        <v>117.2</v>
      </c>
      <c r="CA271" s="134">
        <v>116.7</v>
      </c>
      <c r="CB271" s="134">
        <v>117</v>
      </c>
      <c r="CC271" s="134">
        <v>115.3</v>
      </c>
      <c r="CD271" s="134">
        <v>116.2</v>
      </c>
      <c r="CE271" s="134">
        <v>116.3</v>
      </c>
      <c r="CF271" s="134">
        <v>115</v>
      </c>
      <c r="CG271" s="134">
        <v>116.5</v>
      </c>
      <c r="CH271" s="134">
        <v>118.4</v>
      </c>
      <c r="CI271" s="134">
        <v>114.8</v>
      </c>
      <c r="CJ271" s="134">
        <v>115.6</v>
      </c>
      <c r="CK271" s="134">
        <v>114.6</v>
      </c>
      <c r="CL271" s="134">
        <v>116.1</v>
      </c>
      <c r="CM271" s="134">
        <v>116</v>
      </c>
      <c r="CN271" s="134">
        <v>114.6</v>
      </c>
      <c r="CO271" s="134">
        <v>113.9</v>
      </c>
      <c r="CP271" s="134">
        <v>110.8</v>
      </c>
      <c r="CQ271" s="134">
        <v>111.2</v>
      </c>
      <c r="CR271" s="134">
        <v>110.4</v>
      </c>
      <c r="CS271" s="134">
        <v>110.5</v>
      </c>
      <c r="CT271" s="134">
        <v>112.1</v>
      </c>
      <c r="CU271" s="134">
        <v>112.6</v>
      </c>
      <c r="CV271" s="134">
        <v>112.6</v>
      </c>
      <c r="CW271" s="134">
        <v>106.3</v>
      </c>
      <c r="CX271" s="134">
        <v>108.1</v>
      </c>
      <c r="CY271" s="134">
        <v>108.2</v>
      </c>
      <c r="CZ271" s="134">
        <v>109.8</v>
      </c>
      <c r="DA271" s="134">
        <v>106.3</v>
      </c>
      <c r="DB271" s="134">
        <v>105.8</v>
      </c>
      <c r="DC271" s="134">
        <v>106.7</v>
      </c>
      <c r="DD271" s="134">
        <v>106.9</v>
      </c>
      <c r="DE271" s="134">
        <v>112.3</v>
      </c>
      <c r="DF271" s="134">
        <v>112.6</v>
      </c>
      <c r="DG271" s="134">
        <v>114.2</v>
      </c>
      <c r="DH271" s="134">
        <v>116</v>
      </c>
      <c r="DI271" s="134">
        <v>114.9</v>
      </c>
      <c r="DJ271" s="134">
        <v>118</v>
      </c>
      <c r="DK271" s="134">
        <v>118.5</v>
      </c>
      <c r="DL271" s="134">
        <v>122.8</v>
      </c>
      <c r="DM271" s="134">
        <v>124</v>
      </c>
      <c r="DN271" s="134">
        <v>126.7</v>
      </c>
      <c r="DO271" s="134">
        <v>126.8</v>
      </c>
      <c r="DP271" s="134">
        <v>124.2</v>
      </c>
      <c r="DQ271" s="134">
        <v>128.19999999999999</v>
      </c>
      <c r="DR271" s="134">
        <v>126.5</v>
      </c>
      <c r="DS271" s="134">
        <v>130.80000000000001</v>
      </c>
      <c r="DT271" s="134">
        <v>128.69999999999999</v>
      </c>
      <c r="DU271" s="134">
        <v>131.80000000000001</v>
      </c>
      <c r="DV271" s="134">
        <v>129.69999999999999</v>
      </c>
      <c r="DW271" s="134">
        <v>132.69999999999999</v>
      </c>
      <c r="DX271" s="134">
        <v>130</v>
      </c>
      <c r="DY271" s="134">
        <v>132.9</v>
      </c>
      <c r="DZ271" s="134">
        <v>130</v>
      </c>
      <c r="EA271" s="135">
        <v>133.5</v>
      </c>
      <c r="EB271" s="136">
        <v>131</v>
      </c>
      <c r="EC271" s="136">
        <v>135.30000000000001</v>
      </c>
      <c r="ED271" s="134">
        <v>133.9</v>
      </c>
      <c r="EE271" s="134">
        <v>136.5</v>
      </c>
      <c r="EF271" s="137">
        <v>134.4</v>
      </c>
      <c r="EG271" s="137">
        <v>136.9</v>
      </c>
      <c r="EH271" s="137">
        <v>133.30000000000001</v>
      </c>
      <c r="EI271" s="137">
        <v>136.9</v>
      </c>
      <c r="EJ271" s="136">
        <v>135.30000000000001</v>
      </c>
      <c r="EK271" s="136">
        <v>139.80000000000001</v>
      </c>
      <c r="EL271" s="147">
        <v>136</v>
      </c>
      <c r="EM271" s="147">
        <v>139.6</v>
      </c>
      <c r="EN271" s="147">
        <v>138.1</v>
      </c>
    </row>
    <row r="272" spans="1:144" ht="15" x14ac:dyDescent="0.25">
      <c r="A272" s="132" t="s">
        <v>1973</v>
      </c>
      <c r="B272" s="132" t="s">
        <v>1974</v>
      </c>
      <c r="C272" s="133">
        <v>0.31677</v>
      </c>
      <c r="D272" s="134">
        <v>98.3</v>
      </c>
      <c r="E272" s="134">
        <v>99.5</v>
      </c>
      <c r="F272" s="134">
        <v>100.7</v>
      </c>
      <c r="G272" s="134">
        <v>100.8</v>
      </c>
      <c r="H272" s="134">
        <v>103.2</v>
      </c>
      <c r="I272" s="134">
        <v>105</v>
      </c>
      <c r="J272" s="134">
        <v>105</v>
      </c>
      <c r="K272" s="134">
        <v>105.4</v>
      </c>
      <c r="L272" s="134">
        <v>104.4</v>
      </c>
      <c r="M272" s="134">
        <v>104.3</v>
      </c>
      <c r="N272" s="134">
        <v>105.2</v>
      </c>
      <c r="O272" s="134">
        <v>106.5</v>
      </c>
      <c r="P272" s="134">
        <v>107.1</v>
      </c>
      <c r="Q272" s="134">
        <v>107.7</v>
      </c>
      <c r="R272" s="134">
        <v>107.8</v>
      </c>
      <c r="S272" s="134">
        <v>106.3</v>
      </c>
      <c r="T272" s="134">
        <v>104.9</v>
      </c>
      <c r="U272" s="134">
        <v>103.6</v>
      </c>
      <c r="V272" s="134">
        <v>104.4</v>
      </c>
      <c r="W272" s="134">
        <v>103.3</v>
      </c>
      <c r="X272" s="134">
        <v>104.9</v>
      </c>
      <c r="Y272" s="134">
        <v>106.4</v>
      </c>
      <c r="Z272" s="134">
        <v>107.9</v>
      </c>
      <c r="AA272" s="134">
        <v>107.8</v>
      </c>
      <c r="AB272" s="134">
        <v>107.3</v>
      </c>
      <c r="AC272" s="134">
        <v>110.5</v>
      </c>
      <c r="AD272" s="134">
        <v>111.2</v>
      </c>
      <c r="AE272" s="134">
        <v>111.5</v>
      </c>
      <c r="AF272" s="134">
        <v>111.3</v>
      </c>
      <c r="AG272" s="134">
        <v>110.4</v>
      </c>
      <c r="AH272" s="134">
        <v>111</v>
      </c>
      <c r="AI272" s="134">
        <v>110.7</v>
      </c>
      <c r="AJ272" s="134">
        <v>113.4</v>
      </c>
      <c r="AK272" s="134">
        <v>116</v>
      </c>
      <c r="AL272" s="134">
        <v>118</v>
      </c>
      <c r="AM272" s="134">
        <v>120.5</v>
      </c>
      <c r="AN272" s="134">
        <v>119.8</v>
      </c>
      <c r="AO272" s="134">
        <v>120</v>
      </c>
      <c r="AP272" s="134">
        <v>123</v>
      </c>
      <c r="AQ272" s="134">
        <v>128.5</v>
      </c>
      <c r="AR272" s="134">
        <v>131.5</v>
      </c>
      <c r="AS272" s="134">
        <v>135.4</v>
      </c>
      <c r="AT272" s="134">
        <v>141.19999999999999</v>
      </c>
      <c r="AU272" s="134">
        <v>143.5</v>
      </c>
      <c r="AV272" s="134">
        <v>147.9</v>
      </c>
      <c r="AW272" s="134">
        <v>148.6</v>
      </c>
      <c r="AX272" s="134">
        <v>148.9</v>
      </c>
      <c r="AY272" s="134">
        <v>152.5</v>
      </c>
      <c r="AZ272" s="134">
        <v>155.6</v>
      </c>
      <c r="BA272" s="134">
        <v>154.69999999999999</v>
      </c>
      <c r="BB272" s="134">
        <v>155</v>
      </c>
      <c r="BC272" s="134">
        <v>158</v>
      </c>
      <c r="BD272" s="134">
        <v>155</v>
      </c>
      <c r="BE272" s="134">
        <v>150.4</v>
      </c>
      <c r="BF272" s="134">
        <v>147.6</v>
      </c>
      <c r="BG272" s="134">
        <v>146.9</v>
      </c>
      <c r="BH272" s="134">
        <v>144.19999999999999</v>
      </c>
      <c r="BI272" s="134">
        <v>145.19999999999999</v>
      </c>
      <c r="BJ272" s="134">
        <v>146.19999999999999</v>
      </c>
      <c r="BK272" s="134">
        <v>146.9</v>
      </c>
      <c r="BL272" s="134">
        <v>145.6</v>
      </c>
      <c r="BM272" s="134">
        <v>144.1</v>
      </c>
      <c r="BN272" s="134">
        <v>144.5</v>
      </c>
      <c r="BO272" s="134">
        <v>144.19999999999999</v>
      </c>
      <c r="BP272" s="134">
        <v>142.1</v>
      </c>
      <c r="BQ272" s="134">
        <v>143</v>
      </c>
      <c r="BR272" s="134">
        <v>144.6</v>
      </c>
      <c r="BS272" s="134">
        <v>145</v>
      </c>
      <c r="BT272" s="134">
        <v>144.30000000000001</v>
      </c>
      <c r="BU272" s="134">
        <v>143.1</v>
      </c>
      <c r="BV272" s="134">
        <v>145</v>
      </c>
      <c r="BW272" s="134">
        <v>145.30000000000001</v>
      </c>
      <c r="BX272" s="134">
        <v>145.80000000000001</v>
      </c>
      <c r="BY272" s="134">
        <v>146.19999999999999</v>
      </c>
      <c r="BZ272" s="134">
        <v>146</v>
      </c>
      <c r="CA272" s="134">
        <v>146.6</v>
      </c>
      <c r="CB272" s="134">
        <v>146.5</v>
      </c>
      <c r="CC272" s="134">
        <v>146.69999999999999</v>
      </c>
      <c r="CD272" s="134">
        <v>147.4</v>
      </c>
      <c r="CE272" s="134">
        <v>147.9</v>
      </c>
      <c r="CF272" s="134">
        <v>149.9</v>
      </c>
      <c r="CG272" s="134">
        <v>151.30000000000001</v>
      </c>
      <c r="CH272" s="134">
        <v>154.69999999999999</v>
      </c>
      <c r="CI272" s="134">
        <v>155.1</v>
      </c>
      <c r="CJ272" s="134">
        <v>156.5</v>
      </c>
      <c r="CK272" s="134">
        <v>156.30000000000001</v>
      </c>
      <c r="CL272" s="134">
        <v>155.4</v>
      </c>
      <c r="CM272" s="134">
        <v>153.80000000000001</v>
      </c>
      <c r="CN272" s="134">
        <v>152.80000000000001</v>
      </c>
      <c r="CO272" s="134">
        <v>152.69999999999999</v>
      </c>
      <c r="CP272" s="134">
        <v>154.4</v>
      </c>
      <c r="CQ272" s="134">
        <v>156.69999999999999</v>
      </c>
      <c r="CR272" s="134">
        <v>158.4</v>
      </c>
      <c r="CS272" s="134">
        <v>159.69999999999999</v>
      </c>
      <c r="CT272" s="134">
        <v>161.80000000000001</v>
      </c>
      <c r="CU272" s="134">
        <v>162.30000000000001</v>
      </c>
      <c r="CV272" s="134">
        <v>165.4</v>
      </c>
      <c r="CW272" s="134">
        <v>167.6</v>
      </c>
      <c r="CX272" s="134">
        <v>164.9</v>
      </c>
      <c r="CY272" s="134">
        <v>165.6</v>
      </c>
      <c r="CZ272" s="134">
        <v>166.8</v>
      </c>
      <c r="DA272" s="134">
        <v>168.1</v>
      </c>
      <c r="DB272" s="134">
        <v>171.6</v>
      </c>
      <c r="DC272" s="134">
        <v>173.6</v>
      </c>
      <c r="DD272" s="134">
        <v>178.4</v>
      </c>
      <c r="DE272" s="134">
        <v>181.3</v>
      </c>
      <c r="DF272" s="134">
        <v>185.5</v>
      </c>
      <c r="DG272" s="134">
        <v>189.4</v>
      </c>
      <c r="DH272" s="134">
        <v>193.4</v>
      </c>
      <c r="DI272" s="134">
        <v>196.2</v>
      </c>
      <c r="DJ272" s="134">
        <v>199.3</v>
      </c>
      <c r="DK272" s="134">
        <v>200.7</v>
      </c>
      <c r="DL272" s="134">
        <v>201</v>
      </c>
      <c r="DM272" s="134">
        <v>193.3</v>
      </c>
      <c r="DN272" s="134">
        <v>191.9</v>
      </c>
      <c r="DO272" s="134">
        <v>192</v>
      </c>
      <c r="DP272" s="134">
        <v>192.9</v>
      </c>
      <c r="DQ272" s="134">
        <v>193.8</v>
      </c>
      <c r="DR272" s="134">
        <v>196</v>
      </c>
      <c r="DS272" s="134">
        <v>196.4</v>
      </c>
      <c r="DT272" s="134">
        <v>196.2</v>
      </c>
      <c r="DU272" s="134">
        <v>195</v>
      </c>
      <c r="DV272" s="134">
        <v>194.1</v>
      </c>
      <c r="DW272" s="134">
        <v>193</v>
      </c>
      <c r="DX272" s="134">
        <v>193.3</v>
      </c>
      <c r="DY272" s="134">
        <v>192.5</v>
      </c>
      <c r="DZ272" s="134">
        <v>192.6</v>
      </c>
      <c r="EA272" s="135">
        <v>189.3</v>
      </c>
      <c r="EB272" s="136">
        <v>188.2</v>
      </c>
      <c r="EC272" s="136">
        <v>186.9</v>
      </c>
      <c r="ED272" s="134">
        <v>184</v>
      </c>
      <c r="EE272" s="134">
        <v>183.7</v>
      </c>
      <c r="EF272" s="137">
        <v>182.2</v>
      </c>
      <c r="EG272" s="137">
        <v>180.5</v>
      </c>
      <c r="EH272" s="137">
        <v>180.3</v>
      </c>
      <c r="EI272" s="137">
        <v>179.4</v>
      </c>
      <c r="EJ272" s="136">
        <v>179.4</v>
      </c>
      <c r="EK272" s="136">
        <v>178.8</v>
      </c>
      <c r="EL272" s="147">
        <v>176.8</v>
      </c>
      <c r="EM272" s="147">
        <v>175.7</v>
      </c>
      <c r="EN272" s="147">
        <v>176.4</v>
      </c>
    </row>
    <row r="273" spans="1:144" ht="15" x14ac:dyDescent="0.25">
      <c r="A273" s="132" t="s">
        <v>1975</v>
      </c>
      <c r="B273" s="132" t="s">
        <v>1976</v>
      </c>
      <c r="C273" s="133">
        <v>0.19295999999999999</v>
      </c>
      <c r="D273" s="134">
        <v>101.3</v>
      </c>
      <c r="E273" s="134">
        <v>103.6</v>
      </c>
      <c r="F273" s="134">
        <v>105.2</v>
      </c>
      <c r="G273" s="134">
        <v>105.6</v>
      </c>
      <c r="H273" s="134">
        <v>105.6</v>
      </c>
      <c r="I273" s="134">
        <v>106.1</v>
      </c>
      <c r="J273" s="134">
        <v>104.9</v>
      </c>
      <c r="K273" s="134">
        <v>105.4</v>
      </c>
      <c r="L273" s="134">
        <v>106.6</v>
      </c>
      <c r="M273" s="134">
        <v>108.3</v>
      </c>
      <c r="N273" s="134">
        <v>108.5</v>
      </c>
      <c r="O273" s="134">
        <v>109.8</v>
      </c>
      <c r="P273" s="134">
        <v>111.3</v>
      </c>
      <c r="Q273" s="134">
        <v>110.9</v>
      </c>
      <c r="R273" s="134">
        <v>110.8</v>
      </c>
      <c r="S273" s="134">
        <v>111.5</v>
      </c>
      <c r="T273" s="134">
        <v>112.4</v>
      </c>
      <c r="U273" s="134">
        <v>113</v>
      </c>
      <c r="V273" s="134">
        <v>114.3</v>
      </c>
      <c r="W273" s="134">
        <v>113.3</v>
      </c>
      <c r="X273" s="134">
        <v>114.1</v>
      </c>
      <c r="Y273" s="134">
        <v>114.3</v>
      </c>
      <c r="Z273" s="134">
        <v>114.2</v>
      </c>
      <c r="AA273" s="134">
        <v>113.7</v>
      </c>
      <c r="AB273" s="134">
        <v>113.8</v>
      </c>
      <c r="AC273" s="134">
        <v>112.1</v>
      </c>
      <c r="AD273" s="134">
        <v>113.2</v>
      </c>
      <c r="AE273" s="134">
        <v>114.1</v>
      </c>
      <c r="AF273" s="134">
        <v>113.5</v>
      </c>
      <c r="AG273" s="134">
        <v>114.9</v>
      </c>
      <c r="AH273" s="134">
        <v>113</v>
      </c>
      <c r="AI273" s="134">
        <v>111.6</v>
      </c>
      <c r="AJ273" s="134">
        <v>112.7</v>
      </c>
      <c r="AK273" s="134">
        <v>111.7</v>
      </c>
      <c r="AL273" s="134">
        <v>109.3</v>
      </c>
      <c r="AM273" s="134">
        <v>108.2</v>
      </c>
      <c r="AN273" s="134">
        <v>106.6</v>
      </c>
      <c r="AO273" s="134">
        <v>106.5</v>
      </c>
      <c r="AP273" s="134">
        <v>106.1</v>
      </c>
      <c r="AQ273" s="134">
        <v>106.4</v>
      </c>
      <c r="AR273" s="134">
        <v>104.8</v>
      </c>
      <c r="AS273" s="134">
        <v>105.4</v>
      </c>
      <c r="AT273" s="134">
        <v>105.8</v>
      </c>
      <c r="AU273" s="134">
        <v>106.7</v>
      </c>
      <c r="AV273" s="134">
        <v>106.3</v>
      </c>
      <c r="AW273" s="134">
        <v>104.1</v>
      </c>
      <c r="AX273" s="134">
        <v>104.9</v>
      </c>
      <c r="AY273" s="134">
        <v>106.4</v>
      </c>
      <c r="AZ273" s="134">
        <v>107.4</v>
      </c>
      <c r="BA273" s="134">
        <v>107</v>
      </c>
      <c r="BB273" s="134">
        <v>106.4</v>
      </c>
      <c r="BC273" s="134">
        <v>106</v>
      </c>
      <c r="BD273" s="134">
        <v>106.9</v>
      </c>
      <c r="BE273" s="134">
        <v>107.3</v>
      </c>
      <c r="BF273" s="134">
        <v>106.4</v>
      </c>
      <c r="BG273" s="134">
        <v>105.9</v>
      </c>
      <c r="BH273" s="134">
        <v>106.5</v>
      </c>
      <c r="BI273" s="134">
        <v>108.6</v>
      </c>
      <c r="BJ273" s="134">
        <v>108.5</v>
      </c>
      <c r="BK273" s="134">
        <v>108</v>
      </c>
      <c r="BL273" s="134">
        <v>108.4</v>
      </c>
      <c r="BM273" s="134">
        <v>109.3</v>
      </c>
      <c r="BN273" s="134">
        <v>109.2</v>
      </c>
      <c r="BO273" s="134">
        <v>109.5</v>
      </c>
      <c r="BP273" s="134">
        <v>107.2</v>
      </c>
      <c r="BQ273" s="134">
        <v>106.6</v>
      </c>
      <c r="BR273" s="134">
        <v>108.4</v>
      </c>
      <c r="BS273" s="134">
        <v>107.6</v>
      </c>
      <c r="BT273" s="134">
        <v>108.1</v>
      </c>
      <c r="BU273" s="134">
        <v>108.8</v>
      </c>
      <c r="BV273" s="134">
        <v>109.2</v>
      </c>
      <c r="BW273" s="134">
        <v>110.6</v>
      </c>
      <c r="BX273" s="134">
        <v>110.8</v>
      </c>
      <c r="BY273" s="134">
        <v>111.6</v>
      </c>
      <c r="BZ273" s="134">
        <v>112.2</v>
      </c>
      <c r="CA273" s="134">
        <v>114.4</v>
      </c>
      <c r="CB273" s="134">
        <v>115</v>
      </c>
      <c r="CC273" s="134">
        <v>113.5</v>
      </c>
      <c r="CD273" s="134">
        <v>113.6</v>
      </c>
      <c r="CE273" s="134">
        <v>113.8</v>
      </c>
      <c r="CF273" s="134">
        <v>113.8</v>
      </c>
      <c r="CG273" s="134">
        <v>112.8</v>
      </c>
      <c r="CH273" s="134">
        <v>112.3</v>
      </c>
      <c r="CI273" s="134">
        <v>110.6</v>
      </c>
      <c r="CJ273" s="134">
        <v>111.6</v>
      </c>
      <c r="CK273" s="134">
        <v>114.3</v>
      </c>
      <c r="CL273" s="134">
        <v>115</v>
      </c>
      <c r="CM273" s="134">
        <v>115.6</v>
      </c>
      <c r="CN273" s="134">
        <v>115.4</v>
      </c>
      <c r="CO273" s="134">
        <v>115.9</v>
      </c>
      <c r="CP273" s="134">
        <v>115.2</v>
      </c>
      <c r="CQ273" s="134">
        <v>114.7</v>
      </c>
      <c r="CR273" s="134">
        <v>114.8</v>
      </c>
      <c r="CS273" s="134">
        <v>114.9</v>
      </c>
      <c r="CT273" s="134">
        <v>113.8</v>
      </c>
      <c r="CU273" s="134">
        <v>113.3</v>
      </c>
      <c r="CV273" s="134">
        <v>113.1</v>
      </c>
      <c r="CW273" s="134">
        <v>114.2</v>
      </c>
      <c r="CX273" s="134">
        <v>117</v>
      </c>
      <c r="CY273" s="134">
        <v>114.4</v>
      </c>
      <c r="CZ273" s="134">
        <v>115.1</v>
      </c>
      <c r="DA273" s="134">
        <v>114.2</v>
      </c>
      <c r="DB273" s="134">
        <v>113.7</v>
      </c>
      <c r="DC273" s="134">
        <v>115</v>
      </c>
      <c r="DD273" s="134">
        <v>114.2</v>
      </c>
      <c r="DE273" s="134">
        <v>115.6</v>
      </c>
      <c r="DF273" s="134">
        <v>116.4</v>
      </c>
      <c r="DG273" s="134">
        <v>119</v>
      </c>
      <c r="DH273" s="134">
        <v>121.9</v>
      </c>
      <c r="DI273" s="134">
        <v>122.7</v>
      </c>
      <c r="DJ273" s="134">
        <v>122.1</v>
      </c>
      <c r="DK273" s="134">
        <v>123.4</v>
      </c>
      <c r="DL273" s="134">
        <v>124.2</v>
      </c>
      <c r="DM273" s="134">
        <v>124.7</v>
      </c>
      <c r="DN273" s="134">
        <v>124.1</v>
      </c>
      <c r="DO273" s="134">
        <v>126.8</v>
      </c>
      <c r="DP273" s="134">
        <v>127.5</v>
      </c>
      <c r="DQ273" s="134">
        <v>130.30000000000001</v>
      </c>
      <c r="DR273" s="134">
        <v>130</v>
      </c>
      <c r="DS273" s="134">
        <v>127.7</v>
      </c>
      <c r="DT273" s="134">
        <v>131.9</v>
      </c>
      <c r="DU273" s="134">
        <v>133.4</v>
      </c>
      <c r="DV273" s="134">
        <v>133.30000000000001</v>
      </c>
      <c r="DW273" s="134">
        <v>133.5</v>
      </c>
      <c r="DX273" s="134">
        <v>134.5</v>
      </c>
      <c r="DY273" s="134">
        <v>133.80000000000001</v>
      </c>
      <c r="DZ273" s="134">
        <v>131.80000000000001</v>
      </c>
      <c r="EA273" s="135">
        <v>130.6</v>
      </c>
      <c r="EB273" s="136">
        <v>127.6</v>
      </c>
      <c r="EC273" s="136">
        <v>124.1</v>
      </c>
      <c r="ED273" s="134">
        <v>123</v>
      </c>
      <c r="EE273" s="134">
        <v>123.4</v>
      </c>
      <c r="EF273" s="137">
        <v>122.6</v>
      </c>
      <c r="EG273" s="137">
        <v>121.3</v>
      </c>
      <c r="EH273" s="137">
        <v>120.1</v>
      </c>
      <c r="EI273" s="137">
        <v>119.3</v>
      </c>
      <c r="EJ273" s="136">
        <v>120.1</v>
      </c>
      <c r="EK273" s="136">
        <v>118.4</v>
      </c>
      <c r="EL273" s="147">
        <v>121</v>
      </c>
      <c r="EM273" s="147">
        <v>118.2</v>
      </c>
      <c r="EN273" s="147">
        <v>119.1</v>
      </c>
    </row>
    <row r="274" spans="1:144" ht="15" x14ac:dyDescent="0.25">
      <c r="A274" s="132" t="s">
        <v>1977</v>
      </c>
      <c r="B274" s="132" t="s">
        <v>1978</v>
      </c>
      <c r="C274" s="133">
        <v>0.17713999999999999</v>
      </c>
      <c r="D274" s="134">
        <v>101.4</v>
      </c>
      <c r="E274" s="134">
        <v>104</v>
      </c>
      <c r="F274" s="134">
        <v>105.3</v>
      </c>
      <c r="G274" s="134">
        <v>105.7</v>
      </c>
      <c r="H274" s="134">
        <v>105.5</v>
      </c>
      <c r="I274" s="134">
        <v>106.1</v>
      </c>
      <c r="J274" s="134">
        <v>104.9</v>
      </c>
      <c r="K274" s="134">
        <v>105.3</v>
      </c>
      <c r="L274" s="134">
        <v>106.6</v>
      </c>
      <c r="M274" s="134">
        <v>108.3</v>
      </c>
      <c r="N274" s="134">
        <v>108.8</v>
      </c>
      <c r="O274" s="134">
        <v>110.1</v>
      </c>
      <c r="P274" s="134">
        <v>111.8</v>
      </c>
      <c r="Q274" s="134">
        <v>111</v>
      </c>
      <c r="R274" s="134">
        <v>110.6</v>
      </c>
      <c r="S274" s="134">
        <v>111.5</v>
      </c>
      <c r="T274" s="134">
        <v>112.2</v>
      </c>
      <c r="U274" s="134">
        <v>112.7</v>
      </c>
      <c r="V274" s="134">
        <v>114.2</v>
      </c>
      <c r="W274" s="134">
        <v>113.1</v>
      </c>
      <c r="X274" s="134">
        <v>113.7</v>
      </c>
      <c r="Y274" s="134">
        <v>113.6</v>
      </c>
      <c r="Z274" s="134">
        <v>113.9</v>
      </c>
      <c r="AA274" s="134">
        <v>113.3</v>
      </c>
      <c r="AB274" s="134">
        <v>113.7</v>
      </c>
      <c r="AC274" s="134">
        <v>111.6</v>
      </c>
      <c r="AD274" s="134">
        <v>112.6</v>
      </c>
      <c r="AE274" s="134">
        <v>113.5</v>
      </c>
      <c r="AF274" s="134">
        <v>112.9</v>
      </c>
      <c r="AG274" s="134">
        <v>114.5</v>
      </c>
      <c r="AH274" s="134">
        <v>112.6</v>
      </c>
      <c r="AI274" s="134">
        <v>111.1</v>
      </c>
      <c r="AJ274" s="134">
        <v>112.1</v>
      </c>
      <c r="AK274" s="134">
        <v>111</v>
      </c>
      <c r="AL274" s="134">
        <v>108.6</v>
      </c>
      <c r="AM274" s="134">
        <v>107.5</v>
      </c>
      <c r="AN274" s="134">
        <v>105.7</v>
      </c>
      <c r="AO274" s="134">
        <v>105.5</v>
      </c>
      <c r="AP274" s="134">
        <v>105.1</v>
      </c>
      <c r="AQ274" s="134">
        <v>105.4</v>
      </c>
      <c r="AR274" s="134">
        <v>103.8</v>
      </c>
      <c r="AS274" s="134">
        <v>104.5</v>
      </c>
      <c r="AT274" s="134">
        <v>105</v>
      </c>
      <c r="AU274" s="134">
        <v>105.9</v>
      </c>
      <c r="AV274" s="134">
        <v>105.6</v>
      </c>
      <c r="AW274" s="134">
        <v>103</v>
      </c>
      <c r="AX274" s="134">
        <v>104.1</v>
      </c>
      <c r="AY274" s="134">
        <v>105.6</v>
      </c>
      <c r="AZ274" s="134">
        <v>106.7</v>
      </c>
      <c r="BA274" s="134">
        <v>106.2</v>
      </c>
      <c r="BB274" s="134">
        <v>105.6</v>
      </c>
      <c r="BC274" s="134">
        <v>105.1</v>
      </c>
      <c r="BD274" s="134">
        <v>106.1</v>
      </c>
      <c r="BE274" s="134">
        <v>106.5</v>
      </c>
      <c r="BF274" s="134">
        <v>105.4</v>
      </c>
      <c r="BG274" s="134">
        <v>104.9</v>
      </c>
      <c r="BH274" s="134">
        <v>105.5</v>
      </c>
      <c r="BI274" s="134">
        <v>107.9</v>
      </c>
      <c r="BJ274" s="134">
        <v>107.7</v>
      </c>
      <c r="BK274" s="134">
        <v>107.1</v>
      </c>
      <c r="BL274" s="134">
        <v>107.5</v>
      </c>
      <c r="BM274" s="134">
        <v>108.5</v>
      </c>
      <c r="BN274" s="134">
        <v>108.3</v>
      </c>
      <c r="BO274" s="134">
        <v>108.6</v>
      </c>
      <c r="BP274" s="134">
        <v>106.4</v>
      </c>
      <c r="BQ274" s="134">
        <v>105.9</v>
      </c>
      <c r="BR274" s="134">
        <v>107.9</v>
      </c>
      <c r="BS274" s="134">
        <v>107</v>
      </c>
      <c r="BT274" s="134">
        <v>107.7</v>
      </c>
      <c r="BU274" s="134">
        <v>108.3</v>
      </c>
      <c r="BV274" s="134">
        <v>108.8</v>
      </c>
      <c r="BW274" s="134">
        <v>110.3</v>
      </c>
      <c r="BX274" s="134">
        <v>110.5</v>
      </c>
      <c r="BY274" s="134">
        <v>111.3</v>
      </c>
      <c r="BZ274" s="134">
        <v>111.8</v>
      </c>
      <c r="CA274" s="134">
        <v>113.8</v>
      </c>
      <c r="CB274" s="134">
        <v>114.4</v>
      </c>
      <c r="CC274" s="134">
        <v>113.1</v>
      </c>
      <c r="CD274" s="134">
        <v>113.3</v>
      </c>
      <c r="CE274" s="134">
        <v>113.5</v>
      </c>
      <c r="CF274" s="134">
        <v>113.4</v>
      </c>
      <c r="CG274" s="134">
        <v>112.3</v>
      </c>
      <c r="CH274" s="134">
        <v>111.9</v>
      </c>
      <c r="CI274" s="134">
        <v>110.2</v>
      </c>
      <c r="CJ274" s="134">
        <v>111.1</v>
      </c>
      <c r="CK274" s="134">
        <v>114.1</v>
      </c>
      <c r="CL274" s="134">
        <v>114.8</v>
      </c>
      <c r="CM274" s="134">
        <v>115.6</v>
      </c>
      <c r="CN274" s="134">
        <v>115.4</v>
      </c>
      <c r="CO274" s="134">
        <v>116</v>
      </c>
      <c r="CP274" s="134">
        <v>115.2</v>
      </c>
      <c r="CQ274" s="134">
        <v>114.7</v>
      </c>
      <c r="CR274" s="134">
        <v>114.8</v>
      </c>
      <c r="CS274" s="134">
        <v>114.9</v>
      </c>
      <c r="CT274" s="134">
        <v>113.8</v>
      </c>
      <c r="CU274" s="134">
        <v>113.2</v>
      </c>
      <c r="CV274" s="134">
        <v>113</v>
      </c>
      <c r="CW274" s="134">
        <v>114</v>
      </c>
      <c r="CX274" s="134">
        <v>116.9</v>
      </c>
      <c r="CY274" s="134">
        <v>114.2</v>
      </c>
      <c r="CZ274" s="134">
        <v>115</v>
      </c>
      <c r="DA274" s="134">
        <v>114.1</v>
      </c>
      <c r="DB274" s="134">
        <v>113.7</v>
      </c>
      <c r="DC274" s="134">
        <v>114.8</v>
      </c>
      <c r="DD274" s="134">
        <v>114</v>
      </c>
      <c r="DE274" s="134">
        <v>115</v>
      </c>
      <c r="DF274" s="134">
        <v>115.6</v>
      </c>
      <c r="DG274" s="134">
        <v>118.2</v>
      </c>
      <c r="DH274" s="134">
        <v>121.2</v>
      </c>
      <c r="DI274" s="134">
        <v>122</v>
      </c>
      <c r="DJ274" s="134">
        <v>121.5</v>
      </c>
      <c r="DK274" s="134">
        <v>122.7</v>
      </c>
      <c r="DL274" s="134">
        <v>123.6</v>
      </c>
      <c r="DM274" s="134">
        <v>124.2</v>
      </c>
      <c r="DN274" s="134">
        <v>123.1</v>
      </c>
      <c r="DO274" s="134">
        <v>125.8</v>
      </c>
      <c r="DP274" s="134">
        <v>126.5</v>
      </c>
      <c r="DQ274" s="134">
        <v>129.5</v>
      </c>
      <c r="DR274" s="134">
        <v>129</v>
      </c>
      <c r="DS274" s="134">
        <v>126.8</v>
      </c>
      <c r="DT274" s="134">
        <v>131</v>
      </c>
      <c r="DU274" s="134">
        <v>132.6</v>
      </c>
      <c r="DV274" s="134">
        <v>132.69999999999999</v>
      </c>
      <c r="DW274" s="134">
        <v>132.80000000000001</v>
      </c>
      <c r="DX274" s="134">
        <v>134</v>
      </c>
      <c r="DY274" s="134">
        <v>132.9</v>
      </c>
      <c r="DZ274" s="134">
        <v>130.9</v>
      </c>
      <c r="EA274" s="135">
        <v>129.80000000000001</v>
      </c>
      <c r="EB274" s="136">
        <v>127.2</v>
      </c>
      <c r="EC274" s="136">
        <v>123.5</v>
      </c>
      <c r="ED274" s="134">
        <v>122.7</v>
      </c>
      <c r="EE274" s="134">
        <v>123.2</v>
      </c>
      <c r="EF274" s="137">
        <v>122.4</v>
      </c>
      <c r="EG274" s="137">
        <v>121.2</v>
      </c>
      <c r="EH274" s="137">
        <v>119.9</v>
      </c>
      <c r="EI274" s="137">
        <v>118.8</v>
      </c>
      <c r="EJ274" s="136">
        <v>119.9</v>
      </c>
      <c r="EK274" s="136">
        <v>118</v>
      </c>
      <c r="EL274" s="147">
        <v>121</v>
      </c>
      <c r="EM274" s="147">
        <v>117.8</v>
      </c>
      <c r="EN274" s="147">
        <v>118.9</v>
      </c>
    </row>
    <row r="275" spans="1:144" ht="15" x14ac:dyDescent="0.25">
      <c r="A275" s="132" t="s">
        <v>1979</v>
      </c>
      <c r="B275" s="132" t="s">
        <v>1980</v>
      </c>
      <c r="C275" s="133">
        <v>1.5820000000000001E-2</v>
      </c>
      <c r="D275" s="134">
        <v>100.2</v>
      </c>
      <c r="E275" s="134">
        <v>99.1</v>
      </c>
      <c r="F275" s="134">
        <v>103.1</v>
      </c>
      <c r="G275" s="134">
        <v>104.8</v>
      </c>
      <c r="H275" s="134">
        <v>106.1</v>
      </c>
      <c r="I275" s="134">
        <v>105.3</v>
      </c>
      <c r="J275" s="134">
        <v>105.4</v>
      </c>
      <c r="K275" s="134">
        <v>106.6</v>
      </c>
      <c r="L275" s="134">
        <v>106.4</v>
      </c>
      <c r="M275" s="134">
        <v>108.6</v>
      </c>
      <c r="N275" s="134">
        <v>105.1</v>
      </c>
      <c r="O275" s="134">
        <v>106</v>
      </c>
      <c r="P275" s="134">
        <v>106.2</v>
      </c>
      <c r="Q275" s="134">
        <v>109.8</v>
      </c>
      <c r="R275" s="134">
        <v>112.8</v>
      </c>
      <c r="S275" s="134">
        <v>112.4</v>
      </c>
      <c r="T275" s="134">
        <v>114.1</v>
      </c>
      <c r="U275" s="134">
        <v>116</v>
      </c>
      <c r="V275" s="134">
        <v>115.3</v>
      </c>
      <c r="W275" s="134">
        <v>116.2</v>
      </c>
      <c r="X275" s="134">
        <v>118.6</v>
      </c>
      <c r="Y275" s="134">
        <v>121.6</v>
      </c>
      <c r="Z275" s="134">
        <v>117.9</v>
      </c>
      <c r="AA275" s="134">
        <v>118.7</v>
      </c>
      <c r="AB275" s="134">
        <v>115.6</v>
      </c>
      <c r="AC275" s="134">
        <v>117.5</v>
      </c>
      <c r="AD275" s="134">
        <v>119.2</v>
      </c>
      <c r="AE275" s="134">
        <v>121.7</v>
      </c>
      <c r="AF275" s="134">
        <v>120.8</v>
      </c>
      <c r="AG275" s="134">
        <v>119.3</v>
      </c>
      <c r="AH275" s="134">
        <v>117.2</v>
      </c>
      <c r="AI275" s="134">
        <v>117.3</v>
      </c>
      <c r="AJ275" s="134">
        <v>118.6</v>
      </c>
      <c r="AK275" s="134">
        <v>120</v>
      </c>
      <c r="AL275" s="134">
        <v>117.2</v>
      </c>
      <c r="AM275" s="134">
        <v>115.8</v>
      </c>
      <c r="AN275" s="134">
        <v>117.2</v>
      </c>
      <c r="AO275" s="134">
        <v>116.8</v>
      </c>
      <c r="AP275" s="134">
        <v>117.2</v>
      </c>
      <c r="AQ275" s="134">
        <v>117.4</v>
      </c>
      <c r="AR275" s="134">
        <v>115.6</v>
      </c>
      <c r="AS275" s="134">
        <v>115.8</v>
      </c>
      <c r="AT275" s="134">
        <v>115.3</v>
      </c>
      <c r="AU275" s="134">
        <v>115.8</v>
      </c>
      <c r="AV275" s="134">
        <v>114.6</v>
      </c>
      <c r="AW275" s="134">
        <v>116.5</v>
      </c>
      <c r="AX275" s="134">
        <v>114.1</v>
      </c>
      <c r="AY275" s="134">
        <v>115.7</v>
      </c>
      <c r="AZ275" s="134">
        <v>115.2</v>
      </c>
      <c r="BA275" s="134">
        <v>115.7</v>
      </c>
      <c r="BB275" s="134">
        <v>116.2</v>
      </c>
      <c r="BC275" s="134">
        <v>116.7</v>
      </c>
      <c r="BD275" s="134">
        <v>116.3</v>
      </c>
      <c r="BE275" s="134">
        <v>117.3</v>
      </c>
      <c r="BF275" s="134">
        <v>117.4</v>
      </c>
      <c r="BG275" s="134">
        <v>116.9</v>
      </c>
      <c r="BH275" s="134">
        <v>117.1</v>
      </c>
      <c r="BI275" s="134">
        <v>116.8</v>
      </c>
      <c r="BJ275" s="134">
        <v>117.2</v>
      </c>
      <c r="BK275" s="134">
        <v>118</v>
      </c>
      <c r="BL275" s="134">
        <v>118.5</v>
      </c>
      <c r="BM275" s="134">
        <v>119</v>
      </c>
      <c r="BN275" s="134">
        <v>119</v>
      </c>
      <c r="BO275" s="134">
        <v>120.2</v>
      </c>
      <c r="BP275" s="134">
        <v>115.7</v>
      </c>
      <c r="BQ275" s="134">
        <v>114.9</v>
      </c>
      <c r="BR275" s="134">
        <v>114.2</v>
      </c>
      <c r="BS275" s="134">
        <v>113.9</v>
      </c>
      <c r="BT275" s="134">
        <v>113.6</v>
      </c>
      <c r="BU275" s="134">
        <v>113.9</v>
      </c>
      <c r="BV275" s="134">
        <v>113.4</v>
      </c>
      <c r="BW275" s="134">
        <v>114</v>
      </c>
      <c r="BX275" s="134">
        <v>114.4</v>
      </c>
      <c r="BY275" s="134">
        <v>115.6</v>
      </c>
      <c r="BZ275" s="134">
        <v>116.4</v>
      </c>
      <c r="CA275" s="134">
        <v>121.2</v>
      </c>
      <c r="CB275" s="134">
        <v>122.1</v>
      </c>
      <c r="CC275" s="134">
        <v>118.3</v>
      </c>
      <c r="CD275" s="134">
        <v>117.8</v>
      </c>
      <c r="CE275" s="134">
        <v>117.5</v>
      </c>
      <c r="CF275" s="134">
        <v>118.4</v>
      </c>
      <c r="CG275" s="134">
        <v>118.1</v>
      </c>
      <c r="CH275" s="134">
        <v>117.1</v>
      </c>
      <c r="CI275" s="134">
        <v>115</v>
      </c>
      <c r="CJ275" s="134">
        <v>116.4</v>
      </c>
      <c r="CK275" s="134">
        <v>117.1</v>
      </c>
      <c r="CL275" s="134">
        <v>117.3</v>
      </c>
      <c r="CM275" s="134">
        <v>116.1</v>
      </c>
      <c r="CN275" s="134">
        <v>115.6</v>
      </c>
      <c r="CO275" s="134">
        <v>114.6</v>
      </c>
      <c r="CP275" s="134">
        <v>114.4</v>
      </c>
      <c r="CQ275" s="134">
        <v>114.4</v>
      </c>
      <c r="CR275" s="134">
        <v>114.8</v>
      </c>
      <c r="CS275" s="134">
        <v>114.3</v>
      </c>
      <c r="CT275" s="134">
        <v>114.2</v>
      </c>
      <c r="CU275" s="134">
        <v>114.5</v>
      </c>
      <c r="CV275" s="134">
        <v>114.2</v>
      </c>
      <c r="CW275" s="134">
        <v>116.8</v>
      </c>
      <c r="CX275" s="134">
        <v>118.8</v>
      </c>
      <c r="CY275" s="134">
        <v>116.5</v>
      </c>
      <c r="CZ275" s="134">
        <v>115.8</v>
      </c>
      <c r="DA275" s="134">
        <v>114.5</v>
      </c>
      <c r="DB275" s="134">
        <v>114.5</v>
      </c>
      <c r="DC275" s="134">
        <v>116.3</v>
      </c>
      <c r="DD275" s="134">
        <v>116.1</v>
      </c>
      <c r="DE275" s="134">
        <v>122</v>
      </c>
      <c r="DF275" s="134">
        <v>125.7</v>
      </c>
      <c r="DG275" s="134">
        <v>128.1</v>
      </c>
      <c r="DH275" s="134">
        <v>129.80000000000001</v>
      </c>
      <c r="DI275" s="134">
        <v>129.9</v>
      </c>
      <c r="DJ275" s="134">
        <v>129.30000000000001</v>
      </c>
      <c r="DK275" s="134">
        <v>131.80000000000001</v>
      </c>
      <c r="DL275" s="134">
        <v>131.4</v>
      </c>
      <c r="DM275" s="134">
        <v>130.6</v>
      </c>
      <c r="DN275" s="134">
        <v>135.9</v>
      </c>
      <c r="DO275" s="134">
        <v>138.1</v>
      </c>
      <c r="DP275" s="134">
        <v>139.19999999999999</v>
      </c>
      <c r="DQ275" s="134">
        <v>139.19999999999999</v>
      </c>
      <c r="DR275" s="134">
        <v>141.19999999999999</v>
      </c>
      <c r="DS275" s="134">
        <v>138.5</v>
      </c>
      <c r="DT275" s="134">
        <v>141.6</v>
      </c>
      <c r="DU275" s="134">
        <v>142.30000000000001</v>
      </c>
      <c r="DV275" s="134">
        <v>139.6</v>
      </c>
      <c r="DW275" s="134">
        <v>141.19999999999999</v>
      </c>
      <c r="DX275" s="134">
        <v>140.4</v>
      </c>
      <c r="DY275" s="134">
        <v>144.19999999999999</v>
      </c>
      <c r="DZ275" s="134">
        <v>141.5</v>
      </c>
      <c r="EA275" s="135">
        <v>139.4</v>
      </c>
      <c r="EB275" s="136">
        <v>131.6</v>
      </c>
      <c r="EC275" s="136">
        <v>130.69999999999999</v>
      </c>
      <c r="ED275" s="134">
        <v>126.8</v>
      </c>
      <c r="EE275" s="134">
        <v>125.7</v>
      </c>
      <c r="EF275" s="137">
        <v>124.8</v>
      </c>
      <c r="EG275" s="137">
        <v>122.4</v>
      </c>
      <c r="EH275" s="137">
        <v>123</v>
      </c>
      <c r="EI275" s="137">
        <v>124.8</v>
      </c>
      <c r="EJ275" s="136">
        <v>121.9</v>
      </c>
      <c r="EK275" s="136">
        <v>123.5</v>
      </c>
      <c r="EL275" s="147">
        <v>121.3</v>
      </c>
      <c r="EM275" s="147">
        <v>121.9</v>
      </c>
      <c r="EN275" s="147">
        <v>122</v>
      </c>
    </row>
    <row r="276" spans="1:144" ht="15" x14ac:dyDescent="0.25">
      <c r="A276" s="132" t="s">
        <v>1981</v>
      </c>
      <c r="B276" s="132" t="s">
        <v>1982</v>
      </c>
      <c r="C276" s="133">
        <v>0.29849999999999999</v>
      </c>
      <c r="D276" s="134">
        <v>103</v>
      </c>
      <c r="E276" s="134">
        <v>104</v>
      </c>
      <c r="F276" s="134">
        <v>105.2</v>
      </c>
      <c r="G276" s="134">
        <v>104.9</v>
      </c>
      <c r="H276" s="134">
        <v>105.7</v>
      </c>
      <c r="I276" s="134">
        <v>105.7</v>
      </c>
      <c r="J276" s="134">
        <v>105.4</v>
      </c>
      <c r="K276" s="134">
        <v>105.3</v>
      </c>
      <c r="L276" s="134">
        <v>106</v>
      </c>
      <c r="M276" s="134">
        <v>106.4</v>
      </c>
      <c r="N276" s="134">
        <v>105.9</v>
      </c>
      <c r="O276" s="134">
        <v>106.4</v>
      </c>
      <c r="P276" s="134">
        <v>107.7</v>
      </c>
      <c r="Q276" s="134">
        <v>107.4</v>
      </c>
      <c r="R276" s="134">
        <v>107.9</v>
      </c>
      <c r="S276" s="134">
        <v>108.6</v>
      </c>
      <c r="T276" s="134">
        <v>109.4</v>
      </c>
      <c r="U276" s="134">
        <v>110</v>
      </c>
      <c r="V276" s="134">
        <v>109.8</v>
      </c>
      <c r="W276" s="134">
        <v>110.1</v>
      </c>
      <c r="X276" s="134">
        <v>109.8</v>
      </c>
      <c r="Y276" s="134">
        <v>112.2</v>
      </c>
      <c r="Z276" s="134">
        <v>112.5</v>
      </c>
      <c r="AA276" s="134">
        <v>113.3</v>
      </c>
      <c r="AB276" s="134">
        <v>112.8</v>
      </c>
      <c r="AC276" s="134">
        <v>113.4</v>
      </c>
      <c r="AD276" s="134">
        <v>113.2</v>
      </c>
      <c r="AE276" s="134">
        <v>114.4</v>
      </c>
      <c r="AF276" s="134">
        <v>114</v>
      </c>
      <c r="AG276" s="134">
        <v>114.9</v>
      </c>
      <c r="AH276" s="134">
        <v>114.8</v>
      </c>
      <c r="AI276" s="134">
        <v>115.2</v>
      </c>
      <c r="AJ276" s="134">
        <v>117.6</v>
      </c>
      <c r="AK276" s="134">
        <v>117.6</v>
      </c>
      <c r="AL276" s="134">
        <v>117</v>
      </c>
      <c r="AM276" s="134">
        <v>116.5</v>
      </c>
      <c r="AN276" s="134">
        <v>117.3</v>
      </c>
      <c r="AO276" s="134">
        <v>117.6</v>
      </c>
      <c r="AP276" s="134">
        <v>116.7</v>
      </c>
      <c r="AQ276" s="134">
        <v>117.7</v>
      </c>
      <c r="AR276" s="134">
        <v>115.8</v>
      </c>
      <c r="AS276" s="134">
        <v>116.4</v>
      </c>
      <c r="AT276" s="134">
        <v>117.1</v>
      </c>
      <c r="AU276" s="134">
        <v>117.4</v>
      </c>
      <c r="AV276" s="134">
        <v>118.7</v>
      </c>
      <c r="AW276" s="134">
        <v>118</v>
      </c>
      <c r="AX276" s="134">
        <v>118.8</v>
      </c>
      <c r="AY276" s="134">
        <v>118.7</v>
      </c>
      <c r="AZ276" s="134">
        <v>119.6</v>
      </c>
      <c r="BA276" s="134">
        <v>120.6</v>
      </c>
      <c r="BB276" s="134">
        <v>120.1</v>
      </c>
      <c r="BC276" s="134">
        <v>121.1</v>
      </c>
      <c r="BD276" s="134">
        <v>121.4</v>
      </c>
      <c r="BE276" s="134">
        <v>121.5</v>
      </c>
      <c r="BF276" s="134">
        <v>121.6</v>
      </c>
      <c r="BG276" s="134">
        <v>122.2</v>
      </c>
      <c r="BH276" s="134">
        <v>122.5</v>
      </c>
      <c r="BI276" s="134">
        <v>122.7</v>
      </c>
      <c r="BJ276" s="134">
        <v>123.4</v>
      </c>
      <c r="BK276" s="134">
        <v>123.7</v>
      </c>
      <c r="BL276" s="134">
        <v>124.1</v>
      </c>
      <c r="BM276" s="134">
        <v>124.1</v>
      </c>
      <c r="BN276" s="134">
        <v>124.6</v>
      </c>
      <c r="BO276" s="134">
        <v>124.3</v>
      </c>
      <c r="BP276" s="134">
        <v>124.4</v>
      </c>
      <c r="BQ276" s="134">
        <v>124.5</v>
      </c>
      <c r="BR276" s="134">
        <v>124.5</v>
      </c>
      <c r="BS276" s="134">
        <v>124.2</v>
      </c>
      <c r="BT276" s="134">
        <v>124.7</v>
      </c>
      <c r="BU276" s="134">
        <v>125</v>
      </c>
      <c r="BV276" s="134">
        <v>125.4</v>
      </c>
      <c r="BW276" s="134">
        <v>124.9</v>
      </c>
      <c r="BX276" s="134">
        <v>124.6</v>
      </c>
      <c r="BY276" s="134">
        <v>125.7</v>
      </c>
      <c r="BZ276" s="134">
        <v>126.5</v>
      </c>
      <c r="CA276" s="134">
        <v>129.9</v>
      </c>
      <c r="CB276" s="134">
        <v>131.30000000000001</v>
      </c>
      <c r="CC276" s="134">
        <v>128.9</v>
      </c>
      <c r="CD276" s="134">
        <v>129.1</v>
      </c>
      <c r="CE276" s="134">
        <v>129.1</v>
      </c>
      <c r="CF276" s="134">
        <v>134.6</v>
      </c>
      <c r="CG276" s="134">
        <v>134.5</v>
      </c>
      <c r="CH276" s="134">
        <v>134.19999999999999</v>
      </c>
      <c r="CI276" s="134">
        <v>134.80000000000001</v>
      </c>
      <c r="CJ276" s="134">
        <v>132.19999999999999</v>
      </c>
      <c r="CK276" s="134">
        <v>134.9</v>
      </c>
      <c r="CL276" s="134">
        <v>135.19999999999999</v>
      </c>
      <c r="CM276" s="134">
        <v>134.9</v>
      </c>
      <c r="CN276" s="134">
        <v>135.80000000000001</v>
      </c>
      <c r="CO276" s="134">
        <v>135.6</v>
      </c>
      <c r="CP276" s="134">
        <v>135.19999999999999</v>
      </c>
      <c r="CQ276" s="134">
        <v>134.80000000000001</v>
      </c>
      <c r="CR276" s="134">
        <v>135.5</v>
      </c>
      <c r="CS276" s="134">
        <v>133.4</v>
      </c>
      <c r="CT276" s="134">
        <v>133.5</v>
      </c>
      <c r="CU276" s="134">
        <v>133.1</v>
      </c>
      <c r="CV276" s="134">
        <v>133</v>
      </c>
      <c r="CW276" s="134">
        <v>132.4</v>
      </c>
      <c r="CX276" s="134">
        <v>131.5</v>
      </c>
      <c r="CY276" s="134">
        <v>131</v>
      </c>
      <c r="CZ276" s="134">
        <v>131.30000000000001</v>
      </c>
      <c r="DA276" s="134">
        <v>131.4</v>
      </c>
      <c r="DB276" s="134">
        <v>131.4</v>
      </c>
      <c r="DC276" s="134">
        <v>132.5</v>
      </c>
      <c r="DD276" s="134">
        <v>132.5</v>
      </c>
      <c r="DE276" s="134">
        <v>133.9</v>
      </c>
      <c r="DF276" s="134">
        <v>132.9</v>
      </c>
      <c r="DG276" s="134">
        <v>133.6</v>
      </c>
      <c r="DH276" s="134">
        <v>134.6</v>
      </c>
      <c r="DI276" s="134">
        <v>133.4</v>
      </c>
      <c r="DJ276" s="134">
        <v>134.6</v>
      </c>
      <c r="DK276" s="134">
        <v>135.69999999999999</v>
      </c>
      <c r="DL276" s="134">
        <v>136.5</v>
      </c>
      <c r="DM276" s="134">
        <v>138.30000000000001</v>
      </c>
      <c r="DN276" s="134">
        <v>138.9</v>
      </c>
      <c r="DO276" s="134">
        <v>140</v>
      </c>
      <c r="DP276" s="134">
        <v>141.1</v>
      </c>
      <c r="DQ276" s="134">
        <v>141.69999999999999</v>
      </c>
      <c r="DR276" s="134">
        <v>142.30000000000001</v>
      </c>
      <c r="DS276" s="134">
        <v>146.6</v>
      </c>
      <c r="DT276" s="134">
        <v>148.5</v>
      </c>
      <c r="DU276" s="134">
        <v>151.69999999999999</v>
      </c>
      <c r="DV276" s="134">
        <v>154.4</v>
      </c>
      <c r="DW276" s="134">
        <v>154.6</v>
      </c>
      <c r="DX276" s="134">
        <v>155.80000000000001</v>
      </c>
      <c r="DY276" s="134">
        <v>155</v>
      </c>
      <c r="DZ276" s="134">
        <v>154.19999999999999</v>
      </c>
      <c r="EA276" s="135">
        <v>154.1</v>
      </c>
      <c r="EB276" s="136">
        <v>153.19999999999999</v>
      </c>
      <c r="EC276" s="136">
        <v>152.69999999999999</v>
      </c>
      <c r="ED276" s="134">
        <v>152.9</v>
      </c>
      <c r="EE276" s="134">
        <v>154</v>
      </c>
      <c r="EF276" s="137">
        <v>154.1</v>
      </c>
      <c r="EG276" s="137">
        <v>154.69999999999999</v>
      </c>
      <c r="EH276" s="137">
        <v>156</v>
      </c>
      <c r="EI276" s="137">
        <v>156.6</v>
      </c>
      <c r="EJ276" s="136">
        <v>157</v>
      </c>
      <c r="EK276" s="136">
        <v>157.6</v>
      </c>
      <c r="EL276" s="147">
        <v>156.6</v>
      </c>
      <c r="EM276" s="147">
        <v>156.69999999999999</v>
      </c>
      <c r="EN276" s="147">
        <v>156.69999999999999</v>
      </c>
    </row>
    <row r="277" spans="1:144" ht="15" x14ac:dyDescent="0.25">
      <c r="A277" s="132" t="s">
        <v>1981</v>
      </c>
      <c r="B277" s="132" t="s">
        <v>1983</v>
      </c>
      <c r="C277" s="133">
        <v>5.6550000000000003E-2</v>
      </c>
      <c r="D277" s="134">
        <v>102</v>
      </c>
      <c r="E277" s="134">
        <v>103.2</v>
      </c>
      <c r="F277" s="134">
        <v>103</v>
      </c>
      <c r="G277" s="134">
        <v>103.2</v>
      </c>
      <c r="H277" s="134">
        <v>104.2</v>
      </c>
      <c r="I277" s="134">
        <v>104.2</v>
      </c>
      <c r="J277" s="134">
        <v>104.7</v>
      </c>
      <c r="K277" s="134">
        <v>105.4</v>
      </c>
      <c r="L277" s="134">
        <v>104.6</v>
      </c>
      <c r="M277" s="134">
        <v>105.2</v>
      </c>
      <c r="N277" s="134">
        <v>105.4</v>
      </c>
      <c r="O277" s="134">
        <v>107.1</v>
      </c>
      <c r="P277" s="134">
        <v>107.6</v>
      </c>
      <c r="Q277" s="134">
        <v>107.2</v>
      </c>
      <c r="R277" s="134">
        <v>107</v>
      </c>
      <c r="S277" s="134">
        <v>107.6</v>
      </c>
      <c r="T277" s="134">
        <v>106.9</v>
      </c>
      <c r="U277" s="134">
        <v>106.3</v>
      </c>
      <c r="V277" s="134">
        <v>108.4</v>
      </c>
      <c r="W277" s="134">
        <v>108.8</v>
      </c>
      <c r="X277" s="134">
        <v>108</v>
      </c>
      <c r="Y277" s="134">
        <v>107.3</v>
      </c>
      <c r="Z277" s="134">
        <v>105.6</v>
      </c>
      <c r="AA277" s="134">
        <v>108.3</v>
      </c>
      <c r="AB277" s="134">
        <v>108.6</v>
      </c>
      <c r="AC277" s="134">
        <v>108.2</v>
      </c>
      <c r="AD277" s="134">
        <v>108.1</v>
      </c>
      <c r="AE277" s="134">
        <v>108</v>
      </c>
      <c r="AF277" s="134">
        <v>106.4</v>
      </c>
      <c r="AG277" s="134">
        <v>109.3</v>
      </c>
      <c r="AH277" s="134">
        <v>109.6</v>
      </c>
      <c r="AI277" s="134">
        <v>111.4</v>
      </c>
      <c r="AJ277" s="134">
        <v>111.8</v>
      </c>
      <c r="AK277" s="134">
        <v>110.8</v>
      </c>
      <c r="AL277" s="134">
        <v>109.4</v>
      </c>
      <c r="AM277" s="134">
        <v>111.8</v>
      </c>
      <c r="AN277" s="134">
        <v>110.6</v>
      </c>
      <c r="AO277" s="134">
        <v>112.9</v>
      </c>
      <c r="AP277" s="134">
        <v>113</v>
      </c>
      <c r="AQ277" s="134">
        <v>113.5</v>
      </c>
      <c r="AR277" s="134">
        <v>111.7</v>
      </c>
      <c r="AS277" s="134">
        <v>113.9</v>
      </c>
      <c r="AT277" s="134">
        <v>114.7</v>
      </c>
      <c r="AU277" s="134">
        <v>114.8</v>
      </c>
      <c r="AV277" s="134">
        <v>115.9</v>
      </c>
      <c r="AW277" s="134">
        <v>115.7</v>
      </c>
      <c r="AX277" s="134">
        <v>115.4</v>
      </c>
      <c r="AY277" s="134">
        <v>115</v>
      </c>
      <c r="AZ277" s="134">
        <v>115.9</v>
      </c>
      <c r="BA277" s="134">
        <v>115.8</v>
      </c>
      <c r="BB277" s="134">
        <v>116.5</v>
      </c>
      <c r="BC277" s="134">
        <v>117</v>
      </c>
      <c r="BD277" s="134">
        <v>117.1</v>
      </c>
      <c r="BE277" s="134">
        <v>117.8</v>
      </c>
      <c r="BF277" s="134">
        <v>117.6</v>
      </c>
      <c r="BG277" s="134">
        <v>117.5</v>
      </c>
      <c r="BH277" s="134">
        <v>117.5</v>
      </c>
      <c r="BI277" s="134">
        <v>117.1</v>
      </c>
      <c r="BJ277" s="134">
        <v>118.9</v>
      </c>
      <c r="BK277" s="134">
        <v>118.9</v>
      </c>
      <c r="BL277" s="134">
        <v>119.9</v>
      </c>
      <c r="BM277" s="134">
        <v>119.9</v>
      </c>
      <c r="BN277" s="134">
        <v>120.5</v>
      </c>
      <c r="BO277" s="134">
        <v>119</v>
      </c>
      <c r="BP277" s="134">
        <v>120.6</v>
      </c>
      <c r="BQ277" s="134">
        <v>120.5</v>
      </c>
      <c r="BR277" s="134">
        <v>120.4</v>
      </c>
      <c r="BS277" s="134">
        <v>120.9</v>
      </c>
      <c r="BT277" s="134">
        <v>120.5</v>
      </c>
      <c r="BU277" s="134">
        <v>120.7</v>
      </c>
      <c r="BV277" s="134">
        <v>121.5</v>
      </c>
      <c r="BW277" s="134">
        <v>121.6</v>
      </c>
      <c r="BX277" s="134">
        <v>121.6</v>
      </c>
      <c r="BY277" s="134">
        <v>121.6</v>
      </c>
      <c r="BZ277" s="134">
        <v>121.7</v>
      </c>
      <c r="CA277" s="134">
        <v>121.8</v>
      </c>
      <c r="CB277" s="134">
        <v>121.7</v>
      </c>
      <c r="CC277" s="134">
        <v>124.1</v>
      </c>
      <c r="CD277" s="134">
        <v>126</v>
      </c>
      <c r="CE277" s="134">
        <v>125.1</v>
      </c>
      <c r="CF277" s="134">
        <v>127.4</v>
      </c>
      <c r="CG277" s="134">
        <v>127.1</v>
      </c>
      <c r="CH277" s="134">
        <v>127.9</v>
      </c>
      <c r="CI277" s="134">
        <v>128.9</v>
      </c>
      <c r="CJ277" s="134">
        <v>128.80000000000001</v>
      </c>
      <c r="CK277" s="134">
        <v>129.5</v>
      </c>
      <c r="CL277" s="134">
        <v>130.19999999999999</v>
      </c>
      <c r="CM277" s="134">
        <v>131.19999999999999</v>
      </c>
      <c r="CN277" s="134">
        <v>130.6</v>
      </c>
      <c r="CO277" s="134">
        <v>130.69999999999999</v>
      </c>
      <c r="CP277" s="134">
        <v>131</v>
      </c>
      <c r="CQ277" s="134">
        <v>133.69999999999999</v>
      </c>
      <c r="CR277" s="134">
        <v>135.5</v>
      </c>
      <c r="CS277" s="134">
        <v>135.19999999999999</v>
      </c>
      <c r="CT277" s="134">
        <v>135.30000000000001</v>
      </c>
      <c r="CU277" s="134">
        <v>135</v>
      </c>
      <c r="CV277" s="134">
        <v>135</v>
      </c>
      <c r="CW277" s="134">
        <v>138.1</v>
      </c>
      <c r="CX277" s="134">
        <v>137.80000000000001</v>
      </c>
      <c r="CY277" s="134">
        <v>137.6</v>
      </c>
      <c r="CZ277" s="134">
        <v>137.69999999999999</v>
      </c>
      <c r="DA277" s="134">
        <v>137.5</v>
      </c>
      <c r="DB277" s="134">
        <v>136.9</v>
      </c>
      <c r="DC277" s="134">
        <v>138.5</v>
      </c>
      <c r="DD277" s="134">
        <v>138.6</v>
      </c>
      <c r="DE277" s="134">
        <v>140.6</v>
      </c>
      <c r="DF277" s="134">
        <v>140.9</v>
      </c>
      <c r="DG277" s="134">
        <v>140.69999999999999</v>
      </c>
      <c r="DH277" s="134">
        <v>141.1</v>
      </c>
      <c r="DI277" s="134">
        <v>141.1</v>
      </c>
      <c r="DJ277" s="134">
        <v>140.9</v>
      </c>
      <c r="DK277" s="134">
        <v>141.80000000000001</v>
      </c>
      <c r="DL277" s="134">
        <v>142.80000000000001</v>
      </c>
      <c r="DM277" s="134">
        <v>142.80000000000001</v>
      </c>
      <c r="DN277" s="134">
        <v>142.1</v>
      </c>
      <c r="DO277" s="134">
        <v>143.30000000000001</v>
      </c>
      <c r="DP277" s="134">
        <v>144.30000000000001</v>
      </c>
      <c r="DQ277" s="134">
        <v>144.1</v>
      </c>
      <c r="DR277" s="134">
        <v>145.9</v>
      </c>
      <c r="DS277" s="134">
        <v>146.30000000000001</v>
      </c>
      <c r="DT277" s="134">
        <v>147.9</v>
      </c>
      <c r="DU277" s="134">
        <v>148.6</v>
      </c>
      <c r="DV277" s="134">
        <v>148.69999999999999</v>
      </c>
      <c r="DW277" s="134">
        <v>150.6</v>
      </c>
      <c r="DX277" s="134">
        <v>152.5</v>
      </c>
      <c r="DY277" s="134">
        <v>152.80000000000001</v>
      </c>
      <c r="DZ277" s="134">
        <v>152.9</v>
      </c>
      <c r="EA277" s="135">
        <v>153.19999999999999</v>
      </c>
      <c r="EB277" s="136">
        <v>153.4</v>
      </c>
      <c r="EC277" s="136">
        <v>153.5</v>
      </c>
      <c r="ED277" s="134">
        <v>154.1</v>
      </c>
      <c r="EE277" s="134">
        <v>155.69999999999999</v>
      </c>
      <c r="EF277" s="137">
        <v>158.19999999999999</v>
      </c>
      <c r="EG277" s="137">
        <v>158.19999999999999</v>
      </c>
      <c r="EH277" s="137">
        <v>158.6</v>
      </c>
      <c r="EI277" s="137">
        <v>158.80000000000001</v>
      </c>
      <c r="EJ277" s="136">
        <v>159.6</v>
      </c>
      <c r="EK277" s="136">
        <v>160.5</v>
      </c>
      <c r="EL277" s="147">
        <v>159.80000000000001</v>
      </c>
      <c r="EM277" s="147">
        <v>159.19999999999999</v>
      </c>
      <c r="EN277" s="147">
        <v>159.4</v>
      </c>
    </row>
    <row r="278" spans="1:144" ht="15" x14ac:dyDescent="0.25">
      <c r="A278" s="132" t="s">
        <v>1984</v>
      </c>
      <c r="B278" s="132" t="s">
        <v>1985</v>
      </c>
      <c r="C278" s="133">
        <v>8.9499999999999996E-3</v>
      </c>
      <c r="D278" s="134">
        <v>101.3</v>
      </c>
      <c r="E278" s="134">
        <v>99.3</v>
      </c>
      <c r="F278" s="134">
        <v>97.9</v>
      </c>
      <c r="G278" s="134">
        <v>99.1</v>
      </c>
      <c r="H278" s="134">
        <v>98.9</v>
      </c>
      <c r="I278" s="134">
        <v>98.9</v>
      </c>
      <c r="J278" s="134">
        <v>95.3</v>
      </c>
      <c r="K278" s="134">
        <v>96.9</v>
      </c>
      <c r="L278" s="134">
        <v>98.4</v>
      </c>
      <c r="M278" s="134">
        <v>97.7</v>
      </c>
      <c r="N278" s="134">
        <v>95.5</v>
      </c>
      <c r="O278" s="134">
        <v>96.9</v>
      </c>
      <c r="P278" s="134">
        <v>103.7</v>
      </c>
      <c r="Q278" s="134">
        <v>100.4</v>
      </c>
      <c r="R278" s="134">
        <v>102.1</v>
      </c>
      <c r="S278" s="134">
        <v>102.6</v>
      </c>
      <c r="T278" s="134">
        <v>99.2</v>
      </c>
      <c r="U278" s="134">
        <v>98.8</v>
      </c>
      <c r="V278" s="134">
        <v>99.8</v>
      </c>
      <c r="W278" s="134">
        <v>102</v>
      </c>
      <c r="X278" s="134">
        <v>103.4</v>
      </c>
      <c r="Y278" s="134">
        <v>101.3</v>
      </c>
      <c r="Z278" s="134">
        <v>98.2</v>
      </c>
      <c r="AA278" s="134">
        <v>98.9</v>
      </c>
      <c r="AB278" s="134">
        <v>98.5</v>
      </c>
      <c r="AC278" s="134">
        <v>97.7</v>
      </c>
      <c r="AD278" s="134">
        <v>96.4</v>
      </c>
      <c r="AE278" s="134">
        <v>99.8</v>
      </c>
      <c r="AF278" s="134">
        <v>99</v>
      </c>
      <c r="AG278" s="134">
        <v>93.1</v>
      </c>
      <c r="AH278" s="134">
        <v>95.4</v>
      </c>
      <c r="AI278" s="134">
        <v>103.8</v>
      </c>
      <c r="AJ278" s="134">
        <v>105.4</v>
      </c>
      <c r="AK278" s="134">
        <v>103.6</v>
      </c>
      <c r="AL278" s="134">
        <v>100.8</v>
      </c>
      <c r="AM278" s="134">
        <v>98.9</v>
      </c>
      <c r="AN278" s="134">
        <v>100.1</v>
      </c>
      <c r="AO278" s="134">
        <v>96.1</v>
      </c>
      <c r="AP278" s="134">
        <v>96.7</v>
      </c>
      <c r="AQ278" s="134">
        <v>98.7</v>
      </c>
      <c r="AR278" s="134">
        <v>94.1</v>
      </c>
      <c r="AS278" s="134">
        <v>96.7</v>
      </c>
      <c r="AT278" s="134">
        <v>95.9</v>
      </c>
      <c r="AU278" s="134">
        <v>96.4</v>
      </c>
      <c r="AV278" s="134">
        <v>96.2</v>
      </c>
      <c r="AW278" s="134">
        <v>95.6</v>
      </c>
      <c r="AX278" s="134">
        <v>87.3</v>
      </c>
      <c r="AY278" s="134">
        <v>89.6</v>
      </c>
      <c r="AZ278" s="134">
        <v>87.1</v>
      </c>
      <c r="BA278" s="134">
        <v>90.1</v>
      </c>
      <c r="BB278" s="134">
        <v>88.5</v>
      </c>
      <c r="BC278" s="134">
        <v>89.6</v>
      </c>
      <c r="BD278" s="134">
        <v>90.7</v>
      </c>
      <c r="BE278" s="134">
        <v>91.7</v>
      </c>
      <c r="BF278" s="134">
        <v>91.3</v>
      </c>
      <c r="BG278" s="134">
        <v>91.3</v>
      </c>
      <c r="BH278" s="134">
        <v>93.1</v>
      </c>
      <c r="BI278" s="134">
        <v>93.1</v>
      </c>
      <c r="BJ278" s="134">
        <v>93.4</v>
      </c>
      <c r="BK278" s="134">
        <v>93.4</v>
      </c>
      <c r="BL278" s="134">
        <v>93.9</v>
      </c>
      <c r="BM278" s="134">
        <v>96.2</v>
      </c>
      <c r="BN278" s="134">
        <v>96.2</v>
      </c>
      <c r="BO278" s="134">
        <v>95.9</v>
      </c>
      <c r="BP278" s="134">
        <v>90.9</v>
      </c>
      <c r="BQ278" s="134">
        <v>88.6</v>
      </c>
      <c r="BR278" s="134">
        <v>90.5</v>
      </c>
      <c r="BS278" s="134">
        <v>89.5</v>
      </c>
      <c r="BT278" s="134">
        <v>89.6</v>
      </c>
      <c r="BU278" s="134">
        <v>89.3</v>
      </c>
      <c r="BV278" s="134">
        <v>89.7</v>
      </c>
      <c r="BW278" s="134">
        <v>90</v>
      </c>
      <c r="BX278" s="134">
        <v>90.3</v>
      </c>
      <c r="BY278" s="134">
        <v>90.6</v>
      </c>
      <c r="BZ278" s="134">
        <v>90.6</v>
      </c>
      <c r="CA278" s="134">
        <v>91.4</v>
      </c>
      <c r="CB278" s="134">
        <v>91</v>
      </c>
      <c r="CC278" s="134">
        <v>91.7</v>
      </c>
      <c r="CD278" s="134">
        <v>93.9</v>
      </c>
      <c r="CE278" s="134">
        <v>95.6</v>
      </c>
      <c r="CF278" s="134">
        <v>96.2</v>
      </c>
      <c r="CG278" s="134">
        <v>95</v>
      </c>
      <c r="CH278" s="134">
        <v>94</v>
      </c>
      <c r="CI278" s="134">
        <v>93.8</v>
      </c>
      <c r="CJ278" s="134">
        <v>90.6</v>
      </c>
      <c r="CK278" s="134">
        <v>89.5</v>
      </c>
      <c r="CL278" s="134">
        <v>89.5</v>
      </c>
      <c r="CM278" s="134">
        <v>90.6</v>
      </c>
      <c r="CN278" s="134">
        <v>91.4</v>
      </c>
      <c r="CO278" s="134">
        <v>91</v>
      </c>
      <c r="CP278" s="134">
        <v>90.7</v>
      </c>
      <c r="CQ278" s="134">
        <v>91.1</v>
      </c>
      <c r="CR278" s="134">
        <v>90.7</v>
      </c>
      <c r="CS278" s="134">
        <v>91.1</v>
      </c>
      <c r="CT278" s="134">
        <v>89.5</v>
      </c>
      <c r="CU278" s="134">
        <v>88.4</v>
      </c>
      <c r="CV278" s="134">
        <v>88.4</v>
      </c>
      <c r="CW278" s="134">
        <v>82.5</v>
      </c>
      <c r="CX278" s="134">
        <v>82.7</v>
      </c>
      <c r="CY278" s="134">
        <v>82.2</v>
      </c>
      <c r="CZ278" s="134">
        <v>82.6</v>
      </c>
      <c r="DA278" s="134">
        <v>82.5</v>
      </c>
      <c r="DB278" s="134">
        <v>85.6</v>
      </c>
      <c r="DC278" s="134">
        <v>87</v>
      </c>
      <c r="DD278" s="134">
        <v>85.8</v>
      </c>
      <c r="DE278" s="134">
        <v>86</v>
      </c>
      <c r="DF278" s="134">
        <v>86.5</v>
      </c>
      <c r="DG278" s="134">
        <v>84.3</v>
      </c>
      <c r="DH278" s="134">
        <v>83.7</v>
      </c>
      <c r="DI278" s="134">
        <v>83.7</v>
      </c>
      <c r="DJ278" s="134">
        <v>83.6</v>
      </c>
      <c r="DK278" s="134">
        <v>85.2</v>
      </c>
      <c r="DL278" s="134">
        <v>85.7</v>
      </c>
      <c r="DM278" s="134">
        <v>86.9</v>
      </c>
      <c r="DN278" s="134">
        <v>89.3</v>
      </c>
      <c r="DO278" s="134">
        <v>89.8</v>
      </c>
      <c r="DP278" s="134">
        <v>90.6</v>
      </c>
      <c r="DQ278" s="134">
        <v>90.4</v>
      </c>
      <c r="DR278" s="134">
        <v>89.7</v>
      </c>
      <c r="DS278" s="134">
        <v>89.1</v>
      </c>
      <c r="DT278" s="134">
        <v>88.8</v>
      </c>
      <c r="DU278" s="134">
        <v>88.7</v>
      </c>
      <c r="DV278" s="134">
        <v>89.5</v>
      </c>
      <c r="DW278" s="134">
        <v>88.7</v>
      </c>
      <c r="DX278" s="134">
        <v>88.6</v>
      </c>
      <c r="DY278" s="134">
        <v>89.4</v>
      </c>
      <c r="DZ278" s="134">
        <v>89.9</v>
      </c>
      <c r="EA278" s="135">
        <v>90.8</v>
      </c>
      <c r="EB278" s="136">
        <v>89.9</v>
      </c>
      <c r="EC278" s="136">
        <v>89.7</v>
      </c>
      <c r="ED278" s="134">
        <v>89</v>
      </c>
      <c r="EE278" s="134">
        <v>88.6</v>
      </c>
      <c r="EF278" s="137">
        <v>88.2</v>
      </c>
      <c r="EG278" s="137">
        <v>88.6</v>
      </c>
      <c r="EH278" s="137">
        <v>88.3</v>
      </c>
      <c r="EI278" s="137">
        <v>87.9</v>
      </c>
      <c r="EJ278" s="136">
        <v>88.7</v>
      </c>
      <c r="EK278" s="136">
        <v>88.9</v>
      </c>
      <c r="EL278" s="147">
        <v>89.4</v>
      </c>
      <c r="EM278" s="147">
        <v>89.7</v>
      </c>
      <c r="EN278" s="147">
        <v>91.3</v>
      </c>
    </row>
    <row r="279" spans="1:144" ht="15" x14ac:dyDescent="0.25">
      <c r="A279" s="132" t="s">
        <v>1986</v>
      </c>
      <c r="B279" s="132" t="s">
        <v>1987</v>
      </c>
      <c r="C279" s="133">
        <v>8.9999999999999993E-3</v>
      </c>
      <c r="D279" s="134">
        <v>103.1</v>
      </c>
      <c r="E279" s="134">
        <v>108</v>
      </c>
      <c r="F279" s="134">
        <v>97.2</v>
      </c>
      <c r="G279" s="134">
        <v>95.4</v>
      </c>
      <c r="H279" s="134">
        <v>97.2</v>
      </c>
      <c r="I279" s="134">
        <v>77</v>
      </c>
      <c r="J279" s="134">
        <v>85.1</v>
      </c>
      <c r="K279" s="134">
        <v>88.9</v>
      </c>
      <c r="L279" s="134">
        <v>90.8</v>
      </c>
      <c r="M279" s="134">
        <v>94.9</v>
      </c>
      <c r="N279" s="134">
        <v>98.4</v>
      </c>
      <c r="O279" s="134">
        <v>94.7</v>
      </c>
      <c r="P279" s="134">
        <v>90.8</v>
      </c>
      <c r="Q279" s="134">
        <v>88.2</v>
      </c>
      <c r="R279" s="134">
        <v>89.3</v>
      </c>
      <c r="S279" s="134">
        <v>89.4</v>
      </c>
      <c r="T279" s="134">
        <v>89.4</v>
      </c>
      <c r="U279" s="134">
        <v>91.3</v>
      </c>
      <c r="V279" s="134">
        <v>91.3</v>
      </c>
      <c r="W279" s="134">
        <v>98.7</v>
      </c>
      <c r="X279" s="134">
        <v>99</v>
      </c>
      <c r="Y279" s="134">
        <v>102.1</v>
      </c>
      <c r="Z279" s="134">
        <v>95.8</v>
      </c>
      <c r="AA279" s="134">
        <v>107.4</v>
      </c>
      <c r="AB279" s="134">
        <v>93.8</v>
      </c>
      <c r="AC279" s="134">
        <v>93.7</v>
      </c>
      <c r="AD279" s="134">
        <v>88.7</v>
      </c>
      <c r="AE279" s="134">
        <v>95.3</v>
      </c>
      <c r="AF279" s="134">
        <v>94.4</v>
      </c>
      <c r="AG279" s="134">
        <v>103.2</v>
      </c>
      <c r="AH279" s="134">
        <v>95.9</v>
      </c>
      <c r="AI279" s="134">
        <v>95.2</v>
      </c>
      <c r="AJ279" s="134">
        <v>95.2</v>
      </c>
      <c r="AK279" s="134">
        <v>93.4</v>
      </c>
      <c r="AL279" s="134">
        <v>97</v>
      </c>
      <c r="AM279" s="134">
        <v>89.5</v>
      </c>
      <c r="AN279" s="134">
        <v>95.4</v>
      </c>
      <c r="AO279" s="134">
        <v>93.4</v>
      </c>
      <c r="AP279" s="134">
        <v>93.6</v>
      </c>
      <c r="AQ279" s="134">
        <v>96.7</v>
      </c>
      <c r="AR279" s="134">
        <v>93.9</v>
      </c>
      <c r="AS279" s="134">
        <v>97.2</v>
      </c>
      <c r="AT279" s="134">
        <v>95.4</v>
      </c>
      <c r="AU279" s="134">
        <v>95.4</v>
      </c>
      <c r="AV279" s="134">
        <v>95.4</v>
      </c>
      <c r="AW279" s="134">
        <v>95.4</v>
      </c>
      <c r="AX279" s="134">
        <v>96.7</v>
      </c>
      <c r="AY279" s="134">
        <v>96.7</v>
      </c>
      <c r="AZ279" s="134">
        <v>96.7</v>
      </c>
      <c r="BA279" s="134">
        <v>96.7</v>
      </c>
      <c r="BB279" s="134">
        <v>96.7</v>
      </c>
      <c r="BC279" s="134">
        <v>96.7</v>
      </c>
      <c r="BD279" s="134">
        <v>96.7</v>
      </c>
      <c r="BE279" s="134">
        <v>96.7</v>
      </c>
      <c r="BF279" s="134">
        <v>96.7</v>
      </c>
      <c r="BG279" s="134">
        <v>96.7</v>
      </c>
      <c r="BH279" s="134">
        <v>96.7</v>
      </c>
      <c r="BI279" s="134">
        <v>96.7</v>
      </c>
      <c r="BJ279" s="134">
        <v>94.8</v>
      </c>
      <c r="BK279" s="134">
        <v>94.8</v>
      </c>
      <c r="BL279" s="134">
        <v>94.8</v>
      </c>
      <c r="BM279" s="134">
        <v>94.8</v>
      </c>
      <c r="BN279" s="134">
        <v>94.8</v>
      </c>
      <c r="BO279" s="134">
        <v>94.8</v>
      </c>
      <c r="BP279" s="134">
        <v>94.8</v>
      </c>
      <c r="BQ279" s="134">
        <v>94.7</v>
      </c>
      <c r="BR279" s="134">
        <v>94.7</v>
      </c>
      <c r="BS279" s="134">
        <v>93.3</v>
      </c>
      <c r="BT279" s="134">
        <v>94.2</v>
      </c>
      <c r="BU279" s="134">
        <v>93.8</v>
      </c>
      <c r="BV279" s="134">
        <v>99.6</v>
      </c>
      <c r="BW279" s="134">
        <v>98.7</v>
      </c>
      <c r="BX279" s="134">
        <v>97.1</v>
      </c>
      <c r="BY279" s="134">
        <v>99.1</v>
      </c>
      <c r="BZ279" s="134">
        <v>99.1</v>
      </c>
      <c r="CA279" s="134">
        <v>99.1</v>
      </c>
      <c r="CB279" s="134">
        <v>98.9</v>
      </c>
      <c r="CC279" s="134">
        <v>112.3</v>
      </c>
      <c r="CD279" s="134">
        <v>104.3</v>
      </c>
      <c r="CE279" s="134">
        <v>104.3</v>
      </c>
      <c r="CF279" s="134">
        <v>104.3</v>
      </c>
      <c r="CG279" s="134">
        <v>104.3</v>
      </c>
      <c r="CH279" s="134">
        <v>104.3</v>
      </c>
      <c r="CI279" s="134">
        <v>104.3</v>
      </c>
      <c r="CJ279" s="134">
        <v>106</v>
      </c>
      <c r="CK279" s="134">
        <v>105.8</v>
      </c>
      <c r="CL279" s="134">
        <v>105.8</v>
      </c>
      <c r="CM279" s="134">
        <v>106</v>
      </c>
      <c r="CN279" s="134">
        <v>118.3</v>
      </c>
      <c r="CO279" s="134">
        <v>117.4</v>
      </c>
      <c r="CP279" s="134">
        <v>117.4</v>
      </c>
      <c r="CQ279" s="134">
        <v>118.2</v>
      </c>
      <c r="CR279" s="134">
        <v>118.2</v>
      </c>
      <c r="CS279" s="134">
        <v>118.2</v>
      </c>
      <c r="CT279" s="134">
        <v>118.2</v>
      </c>
      <c r="CU279" s="134">
        <v>121.1</v>
      </c>
      <c r="CV279" s="134">
        <v>121.1</v>
      </c>
      <c r="CW279" s="134">
        <v>121.1</v>
      </c>
      <c r="CX279" s="134">
        <v>121.1</v>
      </c>
      <c r="CY279" s="134">
        <v>121.1</v>
      </c>
      <c r="CZ279" s="134">
        <v>121.1</v>
      </c>
      <c r="DA279" s="134">
        <v>121.1</v>
      </c>
      <c r="DB279" s="134">
        <v>121.1</v>
      </c>
      <c r="DC279" s="134">
        <v>116.3</v>
      </c>
      <c r="DD279" s="134">
        <v>115.8</v>
      </c>
      <c r="DE279" s="134">
        <v>123.4</v>
      </c>
      <c r="DF279" s="134">
        <v>120</v>
      </c>
      <c r="DG279" s="134">
        <v>126.6</v>
      </c>
      <c r="DH279" s="134">
        <v>126.6</v>
      </c>
      <c r="DI279" s="134">
        <v>126.6</v>
      </c>
      <c r="DJ279" s="134">
        <v>121.2</v>
      </c>
      <c r="DK279" s="134">
        <v>120.6</v>
      </c>
      <c r="DL279" s="134">
        <v>121.1</v>
      </c>
      <c r="DM279" s="134">
        <v>121.1</v>
      </c>
      <c r="DN279" s="134">
        <v>121.1</v>
      </c>
      <c r="DO279" s="134">
        <v>121.1</v>
      </c>
      <c r="DP279" s="134">
        <v>121.1</v>
      </c>
      <c r="DQ279" s="134">
        <v>121.2</v>
      </c>
      <c r="DR279" s="134">
        <v>121.2</v>
      </c>
      <c r="DS279" s="134">
        <v>121.3</v>
      </c>
      <c r="DT279" s="134">
        <v>121.3</v>
      </c>
      <c r="DU279" s="134">
        <v>121.5</v>
      </c>
      <c r="DV279" s="134">
        <v>128.30000000000001</v>
      </c>
      <c r="DW279" s="134">
        <v>128.30000000000001</v>
      </c>
      <c r="DX279" s="134">
        <v>127.5</v>
      </c>
      <c r="DY279" s="134">
        <v>127.5</v>
      </c>
      <c r="DZ279" s="134">
        <v>127.5</v>
      </c>
      <c r="EA279" s="135">
        <v>128.30000000000001</v>
      </c>
      <c r="EB279" s="136">
        <v>128.30000000000001</v>
      </c>
      <c r="EC279" s="136">
        <v>128.30000000000001</v>
      </c>
      <c r="ED279" s="134">
        <v>128.30000000000001</v>
      </c>
      <c r="EE279" s="134">
        <v>128.30000000000001</v>
      </c>
      <c r="EF279" s="137">
        <v>128.30000000000001</v>
      </c>
      <c r="EG279" s="137">
        <v>128.30000000000001</v>
      </c>
      <c r="EH279" s="137">
        <v>136.30000000000001</v>
      </c>
      <c r="EI279" s="137">
        <v>136.30000000000001</v>
      </c>
      <c r="EJ279" s="136">
        <v>136.30000000000001</v>
      </c>
      <c r="EK279" s="136">
        <v>138</v>
      </c>
      <c r="EL279" s="147">
        <v>138</v>
      </c>
      <c r="EM279" s="147">
        <v>138</v>
      </c>
      <c r="EN279" s="147">
        <v>138</v>
      </c>
    </row>
    <row r="280" spans="1:144" ht="15" x14ac:dyDescent="0.25">
      <c r="A280" s="132" t="s">
        <v>1988</v>
      </c>
      <c r="B280" s="132" t="s">
        <v>1989</v>
      </c>
      <c r="C280" s="133">
        <v>4.9000000000000002E-2</v>
      </c>
      <c r="D280" s="134">
        <v>98.7</v>
      </c>
      <c r="E280" s="134">
        <v>99.5</v>
      </c>
      <c r="F280" s="134">
        <v>100.5</v>
      </c>
      <c r="G280" s="134">
        <v>100.5</v>
      </c>
      <c r="H280" s="134">
        <v>101.2</v>
      </c>
      <c r="I280" s="134">
        <v>102</v>
      </c>
      <c r="J280" s="134">
        <v>98.3</v>
      </c>
      <c r="K280" s="134">
        <v>97.6</v>
      </c>
      <c r="L280" s="134">
        <v>101</v>
      </c>
      <c r="M280" s="134">
        <v>100.6</v>
      </c>
      <c r="N280" s="134">
        <v>98.5</v>
      </c>
      <c r="O280" s="134">
        <v>99.3</v>
      </c>
      <c r="P280" s="134">
        <v>103.9</v>
      </c>
      <c r="Q280" s="134">
        <v>106.2</v>
      </c>
      <c r="R280" s="134">
        <v>102</v>
      </c>
      <c r="S280" s="134">
        <v>103.6</v>
      </c>
      <c r="T280" s="134">
        <v>105.2</v>
      </c>
      <c r="U280" s="134">
        <v>104.3</v>
      </c>
      <c r="V280" s="134">
        <v>104.9</v>
      </c>
      <c r="W280" s="134">
        <v>104.7</v>
      </c>
      <c r="X280" s="134">
        <v>104.8</v>
      </c>
      <c r="Y280" s="134">
        <v>104.3</v>
      </c>
      <c r="Z280" s="134">
        <v>107.1</v>
      </c>
      <c r="AA280" s="134">
        <v>108.1</v>
      </c>
      <c r="AB280" s="134">
        <v>111.3</v>
      </c>
      <c r="AC280" s="134">
        <v>112.5</v>
      </c>
      <c r="AD280" s="134">
        <v>112.5</v>
      </c>
      <c r="AE280" s="134">
        <v>114.3</v>
      </c>
      <c r="AF280" s="134">
        <v>113.3</v>
      </c>
      <c r="AG280" s="134">
        <v>113.3</v>
      </c>
      <c r="AH280" s="134">
        <v>114.7</v>
      </c>
      <c r="AI280" s="134">
        <v>114.3</v>
      </c>
      <c r="AJ280" s="134">
        <v>113.6</v>
      </c>
      <c r="AK280" s="134">
        <v>116.1</v>
      </c>
      <c r="AL280" s="134">
        <v>112.4</v>
      </c>
      <c r="AM280" s="134">
        <v>113.8</v>
      </c>
      <c r="AN280" s="134">
        <v>114.2</v>
      </c>
      <c r="AO280" s="134">
        <v>114.1</v>
      </c>
      <c r="AP280" s="134">
        <v>114.2</v>
      </c>
      <c r="AQ280" s="134">
        <v>114.2</v>
      </c>
      <c r="AR280" s="134">
        <v>111.3</v>
      </c>
      <c r="AS280" s="134">
        <v>114.1</v>
      </c>
      <c r="AT280" s="134">
        <v>114.8</v>
      </c>
      <c r="AU280" s="134">
        <v>114.6</v>
      </c>
      <c r="AV280" s="134">
        <v>117.9</v>
      </c>
      <c r="AW280" s="134">
        <v>116</v>
      </c>
      <c r="AX280" s="134">
        <v>117</v>
      </c>
      <c r="AY280" s="134">
        <v>116.3</v>
      </c>
      <c r="AZ280" s="134">
        <v>116.5</v>
      </c>
      <c r="BA280" s="134">
        <v>117.2</v>
      </c>
      <c r="BB280" s="134">
        <v>116.6</v>
      </c>
      <c r="BC280" s="134">
        <v>117.1</v>
      </c>
      <c r="BD280" s="134">
        <v>116.7</v>
      </c>
      <c r="BE280" s="134">
        <v>116.7</v>
      </c>
      <c r="BF280" s="134">
        <v>117.2</v>
      </c>
      <c r="BG280" s="134">
        <v>117.8</v>
      </c>
      <c r="BH280" s="134">
        <v>118.4</v>
      </c>
      <c r="BI280" s="134">
        <v>120.4</v>
      </c>
      <c r="BJ280" s="134">
        <v>120.6</v>
      </c>
      <c r="BK280" s="134">
        <v>121</v>
      </c>
      <c r="BL280" s="134">
        <v>122.5</v>
      </c>
      <c r="BM280" s="134">
        <v>122.4</v>
      </c>
      <c r="BN280" s="134">
        <v>121.2</v>
      </c>
      <c r="BO280" s="134">
        <v>122.7</v>
      </c>
      <c r="BP280" s="134">
        <v>122.5</v>
      </c>
      <c r="BQ280" s="134">
        <v>124.3</v>
      </c>
      <c r="BR280" s="134">
        <v>125.4</v>
      </c>
      <c r="BS280" s="134">
        <v>124.4</v>
      </c>
      <c r="BT280" s="134">
        <v>125.5</v>
      </c>
      <c r="BU280" s="134">
        <v>126.1</v>
      </c>
      <c r="BV280" s="134">
        <v>126</v>
      </c>
      <c r="BW280" s="134">
        <v>124.8</v>
      </c>
      <c r="BX280" s="134">
        <v>125.2</v>
      </c>
      <c r="BY280" s="134">
        <v>127.5</v>
      </c>
      <c r="BZ280" s="134">
        <v>128.6</v>
      </c>
      <c r="CA280" s="134">
        <v>130.1</v>
      </c>
      <c r="CB280" s="134">
        <v>129.30000000000001</v>
      </c>
      <c r="CC280" s="134">
        <v>128</v>
      </c>
      <c r="CD280" s="134">
        <v>129.4</v>
      </c>
      <c r="CE280" s="134">
        <v>130.80000000000001</v>
      </c>
      <c r="CF280" s="134">
        <v>130.19999999999999</v>
      </c>
      <c r="CG280" s="134">
        <v>129.6</v>
      </c>
      <c r="CH280" s="134">
        <v>128.80000000000001</v>
      </c>
      <c r="CI280" s="134">
        <v>127.1</v>
      </c>
      <c r="CJ280" s="134">
        <v>127.7</v>
      </c>
      <c r="CK280" s="134">
        <v>128.80000000000001</v>
      </c>
      <c r="CL280" s="134">
        <v>127.8</v>
      </c>
      <c r="CM280" s="134">
        <v>128.9</v>
      </c>
      <c r="CN280" s="134">
        <v>128.69999999999999</v>
      </c>
      <c r="CO280" s="134">
        <v>129.5</v>
      </c>
      <c r="CP280" s="134">
        <v>130</v>
      </c>
      <c r="CQ280" s="134">
        <v>127.3</v>
      </c>
      <c r="CR280" s="134">
        <v>127.7</v>
      </c>
      <c r="CS280" s="134">
        <v>127.9</v>
      </c>
      <c r="CT280" s="134">
        <v>127.3</v>
      </c>
      <c r="CU280" s="134">
        <v>127.5</v>
      </c>
      <c r="CV280" s="134">
        <v>127.5</v>
      </c>
      <c r="CW280" s="134">
        <v>128.69999999999999</v>
      </c>
      <c r="CX280" s="134">
        <v>128</v>
      </c>
      <c r="CY280" s="134">
        <v>127.2</v>
      </c>
      <c r="CZ280" s="134">
        <v>127.3</v>
      </c>
      <c r="DA280" s="134">
        <v>129.6</v>
      </c>
      <c r="DB280" s="134">
        <v>130.4</v>
      </c>
      <c r="DC280" s="134">
        <v>129</v>
      </c>
      <c r="DD280" s="134">
        <v>128.6</v>
      </c>
      <c r="DE280" s="134">
        <v>129.1</v>
      </c>
      <c r="DF280" s="134">
        <v>130.30000000000001</v>
      </c>
      <c r="DG280" s="134">
        <v>130</v>
      </c>
      <c r="DH280" s="134">
        <v>132.6</v>
      </c>
      <c r="DI280" s="134">
        <v>126.6</v>
      </c>
      <c r="DJ280" s="134">
        <v>126.2</v>
      </c>
      <c r="DK280" s="134">
        <v>127.5</v>
      </c>
      <c r="DL280" s="134">
        <v>127.4</v>
      </c>
      <c r="DM280" s="134">
        <v>132.19999999999999</v>
      </c>
      <c r="DN280" s="134">
        <v>133.80000000000001</v>
      </c>
      <c r="DO280" s="134">
        <v>136.4</v>
      </c>
      <c r="DP280" s="134">
        <v>137.1</v>
      </c>
      <c r="DQ280" s="134">
        <v>142.1</v>
      </c>
      <c r="DR280" s="134">
        <v>140.19999999999999</v>
      </c>
      <c r="DS280" s="134">
        <v>142.6</v>
      </c>
      <c r="DT280" s="134">
        <v>145.80000000000001</v>
      </c>
      <c r="DU280" s="134">
        <v>149.19999999999999</v>
      </c>
      <c r="DV280" s="134">
        <v>148.80000000000001</v>
      </c>
      <c r="DW280" s="134">
        <v>151.6</v>
      </c>
      <c r="DX280" s="134">
        <v>150.80000000000001</v>
      </c>
      <c r="DY280" s="134">
        <v>149.80000000000001</v>
      </c>
      <c r="DZ280" s="134">
        <v>148.9</v>
      </c>
      <c r="EA280" s="135">
        <v>151.80000000000001</v>
      </c>
      <c r="EB280" s="136">
        <v>151.6</v>
      </c>
      <c r="EC280" s="136">
        <v>149.5</v>
      </c>
      <c r="ED280" s="134">
        <v>151.80000000000001</v>
      </c>
      <c r="EE280" s="134">
        <v>150.69999999999999</v>
      </c>
      <c r="EF280" s="137">
        <v>147.1</v>
      </c>
      <c r="EG280" s="137">
        <v>149.1</v>
      </c>
      <c r="EH280" s="137">
        <v>147.4</v>
      </c>
      <c r="EI280" s="137">
        <v>147.5</v>
      </c>
      <c r="EJ280" s="136">
        <v>146.9</v>
      </c>
      <c r="EK280" s="136">
        <v>147.1</v>
      </c>
      <c r="EL280" s="147">
        <v>145.80000000000001</v>
      </c>
      <c r="EM280" s="147">
        <v>144.80000000000001</v>
      </c>
      <c r="EN280" s="147">
        <v>144.30000000000001</v>
      </c>
    </row>
    <row r="281" spans="1:144" ht="15" x14ac:dyDescent="0.25">
      <c r="A281" s="132" t="s">
        <v>1990</v>
      </c>
      <c r="B281" s="132" t="s">
        <v>1991</v>
      </c>
      <c r="C281" s="133">
        <v>9.7339999999999996E-2</v>
      </c>
      <c r="D281" s="134">
        <v>103.3</v>
      </c>
      <c r="E281" s="134">
        <v>105.4</v>
      </c>
      <c r="F281" s="134">
        <v>107.2</v>
      </c>
      <c r="G281" s="134">
        <v>107.2</v>
      </c>
      <c r="H281" s="134">
        <v>109</v>
      </c>
      <c r="I281" s="134">
        <v>109.4</v>
      </c>
      <c r="J281" s="134">
        <v>109.4</v>
      </c>
      <c r="K281" s="134">
        <v>109.4</v>
      </c>
      <c r="L281" s="134">
        <v>109.4</v>
      </c>
      <c r="M281" s="134">
        <v>109.4</v>
      </c>
      <c r="N281" s="134">
        <v>109.4</v>
      </c>
      <c r="O281" s="134">
        <v>109.4</v>
      </c>
      <c r="P281" s="134">
        <v>109.4</v>
      </c>
      <c r="Q281" s="134">
        <v>108.7</v>
      </c>
      <c r="R281" s="134">
        <v>109.7</v>
      </c>
      <c r="S281" s="134">
        <v>109.7</v>
      </c>
      <c r="T281" s="134">
        <v>109.7</v>
      </c>
      <c r="U281" s="134">
        <v>109.7</v>
      </c>
      <c r="V281" s="134">
        <v>109.7</v>
      </c>
      <c r="W281" s="134">
        <v>109.7</v>
      </c>
      <c r="X281" s="134">
        <v>109.7</v>
      </c>
      <c r="Y281" s="134">
        <v>116</v>
      </c>
      <c r="Z281" s="134">
        <v>115.1</v>
      </c>
      <c r="AA281" s="134">
        <v>115.1</v>
      </c>
      <c r="AB281" s="134">
        <v>115.1</v>
      </c>
      <c r="AC281" s="134">
        <v>115.1</v>
      </c>
      <c r="AD281" s="134">
        <v>115.1</v>
      </c>
      <c r="AE281" s="134">
        <v>115.1</v>
      </c>
      <c r="AF281" s="134">
        <v>115.1</v>
      </c>
      <c r="AG281" s="134">
        <v>115.1</v>
      </c>
      <c r="AH281" s="134">
        <v>115.1</v>
      </c>
      <c r="AI281" s="134">
        <v>115.1</v>
      </c>
      <c r="AJ281" s="134">
        <v>122.7</v>
      </c>
      <c r="AK281" s="134">
        <v>122.7</v>
      </c>
      <c r="AL281" s="134">
        <v>122.7</v>
      </c>
      <c r="AM281" s="134">
        <v>122.7</v>
      </c>
      <c r="AN281" s="134">
        <v>122.8</v>
      </c>
      <c r="AO281" s="134">
        <v>122.8</v>
      </c>
      <c r="AP281" s="134">
        <v>122.8</v>
      </c>
      <c r="AQ281" s="134">
        <v>122.7</v>
      </c>
      <c r="AR281" s="134">
        <v>122.6</v>
      </c>
      <c r="AS281" s="134">
        <v>122.4</v>
      </c>
      <c r="AT281" s="134">
        <v>122.7</v>
      </c>
      <c r="AU281" s="134">
        <v>122.5</v>
      </c>
      <c r="AV281" s="134">
        <v>122.5</v>
      </c>
      <c r="AW281" s="134">
        <v>120.3</v>
      </c>
      <c r="AX281" s="134">
        <v>122.4</v>
      </c>
      <c r="AY281" s="134">
        <v>122.4</v>
      </c>
      <c r="AZ281" s="134">
        <v>126.8</v>
      </c>
      <c r="BA281" s="134">
        <v>127.8</v>
      </c>
      <c r="BB281" s="134">
        <v>127.7</v>
      </c>
      <c r="BC281" s="134">
        <v>127.9</v>
      </c>
      <c r="BD281" s="134">
        <v>127.8</v>
      </c>
      <c r="BE281" s="134">
        <v>127.2</v>
      </c>
      <c r="BF281" s="134">
        <v>127.2</v>
      </c>
      <c r="BG281" s="134">
        <v>127.3</v>
      </c>
      <c r="BH281" s="134">
        <v>127.8</v>
      </c>
      <c r="BI281" s="134">
        <v>127.7</v>
      </c>
      <c r="BJ281" s="134">
        <v>129.19999999999999</v>
      </c>
      <c r="BK281" s="134">
        <v>129.6</v>
      </c>
      <c r="BL281" s="134">
        <v>129.6</v>
      </c>
      <c r="BM281" s="134">
        <v>129.6</v>
      </c>
      <c r="BN281" s="134">
        <v>129.6</v>
      </c>
      <c r="BO281" s="134">
        <v>129.6</v>
      </c>
      <c r="BP281" s="134">
        <v>129.6</v>
      </c>
      <c r="BQ281" s="134">
        <v>129.6</v>
      </c>
      <c r="BR281" s="134">
        <v>129.6</v>
      </c>
      <c r="BS281" s="134">
        <v>129.6</v>
      </c>
      <c r="BT281" s="134">
        <v>129.6</v>
      </c>
      <c r="BU281" s="134">
        <v>129.6</v>
      </c>
      <c r="BV281" s="134">
        <v>130.5</v>
      </c>
      <c r="BW281" s="134">
        <v>130.5</v>
      </c>
      <c r="BX281" s="134">
        <v>130.5</v>
      </c>
      <c r="BY281" s="134">
        <v>130.5</v>
      </c>
      <c r="BZ281" s="134">
        <v>131.4</v>
      </c>
      <c r="CA281" s="134">
        <v>140.9</v>
      </c>
      <c r="CB281" s="134">
        <v>147.5</v>
      </c>
      <c r="CC281" s="134">
        <v>139.6</v>
      </c>
      <c r="CD281" s="134">
        <v>138.1</v>
      </c>
      <c r="CE281" s="134">
        <v>138.1</v>
      </c>
      <c r="CF281" s="134">
        <v>153.80000000000001</v>
      </c>
      <c r="CG281" s="134">
        <v>153.80000000000001</v>
      </c>
      <c r="CH281" s="134">
        <v>153.69999999999999</v>
      </c>
      <c r="CI281" s="134">
        <v>156.30000000000001</v>
      </c>
      <c r="CJ281" s="134">
        <v>147.19999999999999</v>
      </c>
      <c r="CK281" s="134">
        <v>154.4</v>
      </c>
      <c r="CL281" s="134">
        <v>152.9</v>
      </c>
      <c r="CM281" s="134">
        <v>152.9</v>
      </c>
      <c r="CN281" s="134">
        <v>154.9</v>
      </c>
      <c r="CO281" s="134">
        <v>154.19999999999999</v>
      </c>
      <c r="CP281" s="134">
        <v>152.30000000000001</v>
      </c>
      <c r="CQ281" s="134">
        <v>151.5</v>
      </c>
      <c r="CR281" s="134">
        <v>151.5</v>
      </c>
      <c r="CS281" s="134">
        <v>145.9</v>
      </c>
      <c r="CT281" s="134">
        <v>146</v>
      </c>
      <c r="CU281" s="134">
        <v>145.9</v>
      </c>
      <c r="CV281" s="134">
        <v>145.9</v>
      </c>
      <c r="CW281" s="134">
        <v>140.80000000000001</v>
      </c>
      <c r="CX281" s="134">
        <v>138.5</v>
      </c>
      <c r="CY281" s="134">
        <v>138.19999999999999</v>
      </c>
      <c r="CZ281" s="134">
        <v>138.5</v>
      </c>
      <c r="DA281" s="134">
        <v>138.69999999999999</v>
      </c>
      <c r="DB281" s="134">
        <v>137.9</v>
      </c>
      <c r="DC281" s="134">
        <v>140.9</v>
      </c>
      <c r="DD281" s="134">
        <v>141.6</v>
      </c>
      <c r="DE281" s="134">
        <v>141.6</v>
      </c>
      <c r="DF281" s="134">
        <v>142.19999999999999</v>
      </c>
      <c r="DG281" s="134">
        <v>143.69999999999999</v>
      </c>
      <c r="DH281" s="134">
        <v>145.19999999999999</v>
      </c>
      <c r="DI281" s="134">
        <v>143.69999999999999</v>
      </c>
      <c r="DJ281" s="134">
        <v>145.4</v>
      </c>
      <c r="DK281" s="134">
        <v>145.69999999999999</v>
      </c>
      <c r="DL281" s="134">
        <v>146.4</v>
      </c>
      <c r="DM281" s="134">
        <v>147</v>
      </c>
      <c r="DN281" s="134">
        <v>147.4</v>
      </c>
      <c r="DO281" s="134">
        <v>150.19999999999999</v>
      </c>
      <c r="DP281" s="134">
        <v>152.69999999999999</v>
      </c>
      <c r="DQ281" s="134">
        <v>153.69999999999999</v>
      </c>
      <c r="DR281" s="134">
        <v>153.69999999999999</v>
      </c>
      <c r="DS281" s="134">
        <v>160</v>
      </c>
      <c r="DT281" s="134">
        <v>162.30000000000001</v>
      </c>
      <c r="DU281" s="134">
        <v>165.2</v>
      </c>
      <c r="DV281" s="134">
        <v>169.8</v>
      </c>
      <c r="DW281" s="134">
        <v>166.8</v>
      </c>
      <c r="DX281" s="134">
        <v>168</v>
      </c>
      <c r="DY281" s="134">
        <v>168.2</v>
      </c>
      <c r="DZ281" s="134">
        <v>166.1</v>
      </c>
      <c r="EA281" s="135">
        <v>163.5</v>
      </c>
      <c r="EB281" s="136">
        <v>162.80000000000001</v>
      </c>
      <c r="EC281" s="136">
        <v>163.1</v>
      </c>
      <c r="ED281" s="134">
        <v>163.9</v>
      </c>
      <c r="EE281" s="134">
        <v>165.9</v>
      </c>
      <c r="EF281" s="137">
        <v>164.6</v>
      </c>
      <c r="EG281" s="137">
        <v>164.9</v>
      </c>
      <c r="EH281" s="137">
        <v>166.2</v>
      </c>
      <c r="EI281" s="137">
        <v>166.8</v>
      </c>
      <c r="EJ281" s="136">
        <v>166.5</v>
      </c>
      <c r="EK281" s="136">
        <v>167.2</v>
      </c>
      <c r="EL281" s="147">
        <v>165.5</v>
      </c>
      <c r="EM281" s="147">
        <v>166.4</v>
      </c>
      <c r="EN281" s="147">
        <v>166.1</v>
      </c>
    </row>
    <row r="282" spans="1:144" ht="15" x14ac:dyDescent="0.25">
      <c r="A282" s="132" t="s">
        <v>1992</v>
      </c>
      <c r="B282" s="132" t="s">
        <v>1993</v>
      </c>
      <c r="C282" s="133">
        <v>5.824E-2</v>
      </c>
      <c r="D282" s="134">
        <v>106.7</v>
      </c>
      <c r="E282" s="134">
        <v>107.4</v>
      </c>
      <c r="F282" s="134">
        <v>109.2</v>
      </c>
      <c r="G282" s="134">
        <v>107.4</v>
      </c>
      <c r="H282" s="134">
        <v>104.4</v>
      </c>
      <c r="I282" s="134">
        <v>105.7</v>
      </c>
      <c r="J282" s="134">
        <v>106.6</v>
      </c>
      <c r="K282" s="134">
        <v>105.7</v>
      </c>
      <c r="L282" s="134">
        <v>108.7</v>
      </c>
      <c r="M282" s="134">
        <v>108.8</v>
      </c>
      <c r="N282" s="134">
        <v>107.8</v>
      </c>
      <c r="O282" s="134">
        <v>110.5</v>
      </c>
      <c r="P282" s="134">
        <v>111.5</v>
      </c>
      <c r="Q282" s="134">
        <v>110.4</v>
      </c>
      <c r="R282" s="134">
        <v>115.5</v>
      </c>
      <c r="S282" s="134">
        <v>115.2</v>
      </c>
      <c r="T282" s="134">
        <v>119.3</v>
      </c>
      <c r="U282" s="134">
        <v>122.7</v>
      </c>
      <c r="V282" s="134">
        <v>119.5</v>
      </c>
      <c r="W282" s="134">
        <v>119.7</v>
      </c>
      <c r="X282" s="134">
        <v>119.8</v>
      </c>
      <c r="Y282" s="134">
        <v>120.2</v>
      </c>
      <c r="Z282" s="134">
        <v>122.2</v>
      </c>
      <c r="AA282" s="134">
        <v>121.3</v>
      </c>
      <c r="AB282" s="134">
        <v>120.6</v>
      </c>
      <c r="AC282" s="134">
        <v>121.7</v>
      </c>
      <c r="AD282" s="134">
        <v>121.7</v>
      </c>
      <c r="AE282" s="134">
        <v>122.3</v>
      </c>
      <c r="AF282" s="134">
        <v>122.9</v>
      </c>
      <c r="AG282" s="134">
        <v>123</v>
      </c>
      <c r="AH282" s="134">
        <v>122.8</v>
      </c>
      <c r="AI282" s="134">
        <v>122.9</v>
      </c>
      <c r="AJ282" s="134">
        <v>123.9</v>
      </c>
      <c r="AK282" s="134">
        <v>122.6</v>
      </c>
      <c r="AL282" s="134">
        <v>122.2</v>
      </c>
      <c r="AM282" s="134">
        <v>118.6</v>
      </c>
      <c r="AN282" s="134">
        <v>123</v>
      </c>
      <c r="AO282" s="134">
        <v>122.9</v>
      </c>
      <c r="AP282" s="134">
        <v>120.1</v>
      </c>
      <c r="AQ282" s="134">
        <v>121.6</v>
      </c>
      <c r="AR282" s="134">
        <v>121.5</v>
      </c>
      <c r="AS282" s="134">
        <v>118.4</v>
      </c>
      <c r="AT282" s="134">
        <v>119.8</v>
      </c>
      <c r="AU282" s="134">
        <v>119.1</v>
      </c>
      <c r="AV282" s="134">
        <v>120</v>
      </c>
      <c r="AW282" s="134">
        <v>120.3</v>
      </c>
      <c r="AX282" s="134">
        <v>119.6</v>
      </c>
      <c r="AY282" s="134">
        <v>119.9</v>
      </c>
      <c r="AZ282" s="134">
        <v>120</v>
      </c>
      <c r="BA282" s="134">
        <v>120.1</v>
      </c>
      <c r="BB282" s="134">
        <v>119.2</v>
      </c>
      <c r="BC282" s="134">
        <v>120.4</v>
      </c>
      <c r="BD282" s="134">
        <v>122.4</v>
      </c>
      <c r="BE282" s="134">
        <v>122.8</v>
      </c>
      <c r="BF282" s="134">
        <v>122.7</v>
      </c>
      <c r="BG282" s="134">
        <v>125.6</v>
      </c>
      <c r="BH282" s="134">
        <v>124.9</v>
      </c>
      <c r="BI282" s="134">
        <v>125.3</v>
      </c>
      <c r="BJ282" s="134">
        <v>124.9</v>
      </c>
      <c r="BK282" s="134">
        <v>125.2</v>
      </c>
      <c r="BL282" s="134">
        <v>123.3</v>
      </c>
      <c r="BM282" s="134">
        <v>124.5</v>
      </c>
      <c r="BN282" s="134">
        <v>125.8</v>
      </c>
      <c r="BO282" s="134">
        <v>127.2</v>
      </c>
      <c r="BP282" s="134">
        <v>124.7</v>
      </c>
      <c r="BQ282" s="134">
        <v>124.7</v>
      </c>
      <c r="BR282" s="134">
        <v>123</v>
      </c>
      <c r="BS282" s="134">
        <v>122.1</v>
      </c>
      <c r="BT282" s="134">
        <v>125.7</v>
      </c>
      <c r="BU282" s="134">
        <v>125.6</v>
      </c>
      <c r="BV282" s="134">
        <v>124.8</v>
      </c>
      <c r="BW282" s="134">
        <v>122.8</v>
      </c>
      <c r="BX282" s="134">
        <v>122.2</v>
      </c>
      <c r="BY282" s="134">
        <v>124.4</v>
      </c>
      <c r="BZ282" s="134">
        <v>126.1</v>
      </c>
      <c r="CA282" s="134">
        <v>125.6</v>
      </c>
      <c r="CB282" s="134">
        <v>122.1</v>
      </c>
      <c r="CC282" s="134">
        <v>119.7</v>
      </c>
      <c r="CD282" s="134">
        <v>121.1</v>
      </c>
      <c r="CE282" s="134">
        <v>120.9</v>
      </c>
      <c r="CF282" s="134">
        <v>120.8</v>
      </c>
      <c r="CG282" s="134">
        <v>120.9</v>
      </c>
      <c r="CH282" s="134">
        <v>119.3</v>
      </c>
      <c r="CI282" s="134">
        <v>119</v>
      </c>
      <c r="CJ282" s="134">
        <v>120.9</v>
      </c>
      <c r="CK282" s="134">
        <v>121</v>
      </c>
      <c r="CL282" s="134">
        <v>125.9</v>
      </c>
      <c r="CM282" s="134">
        <v>122.1</v>
      </c>
      <c r="CN282" s="134">
        <v>121.9</v>
      </c>
      <c r="CO282" s="134">
        <v>121.2</v>
      </c>
      <c r="CP282" s="134">
        <v>121.4</v>
      </c>
      <c r="CQ282" s="134">
        <v>120.4</v>
      </c>
      <c r="CR282" s="134">
        <v>121.7</v>
      </c>
      <c r="CS282" s="134">
        <v>120.3</v>
      </c>
      <c r="CT282" s="134">
        <v>121.3</v>
      </c>
      <c r="CU282" s="134">
        <v>119.4</v>
      </c>
      <c r="CV282" s="134">
        <v>118.9</v>
      </c>
      <c r="CW282" s="134">
        <v>121.2</v>
      </c>
      <c r="CX282" s="134">
        <v>121.1</v>
      </c>
      <c r="CY282" s="134">
        <v>120.5</v>
      </c>
      <c r="CZ282" s="134">
        <v>120.3</v>
      </c>
      <c r="DA282" s="134">
        <v>118.6</v>
      </c>
      <c r="DB282" s="134">
        <v>119.3</v>
      </c>
      <c r="DC282" s="134">
        <v>119.6</v>
      </c>
      <c r="DD282" s="134">
        <v>119</v>
      </c>
      <c r="DE282" s="134">
        <v>121.8</v>
      </c>
      <c r="DF282" s="134">
        <v>117.7</v>
      </c>
      <c r="DG282" s="134">
        <v>117.3</v>
      </c>
      <c r="DH282" s="134">
        <v>117.7</v>
      </c>
      <c r="DI282" s="134">
        <v>119</v>
      </c>
      <c r="DJ282" s="134">
        <v>123.9</v>
      </c>
      <c r="DK282" s="134">
        <v>125.7</v>
      </c>
      <c r="DL282" s="134">
        <v>127.5</v>
      </c>
      <c r="DM282" s="134">
        <v>130.69999999999999</v>
      </c>
      <c r="DN282" s="134">
        <v>131.9</v>
      </c>
      <c r="DO282" s="134">
        <v>129.4</v>
      </c>
      <c r="DP282" s="134">
        <v>129.5</v>
      </c>
      <c r="DQ282" s="134">
        <v>126.7</v>
      </c>
      <c r="DR282" s="134">
        <v>129.19999999999999</v>
      </c>
      <c r="DS282" s="134">
        <v>138.4</v>
      </c>
      <c r="DT282" s="134">
        <v>140.6</v>
      </c>
      <c r="DU282" s="134">
        <v>147.4</v>
      </c>
      <c r="DV282" s="134">
        <v>152.6</v>
      </c>
      <c r="DW282" s="134">
        <v>154.5</v>
      </c>
      <c r="DX282" s="134">
        <v>158</v>
      </c>
      <c r="DY282" s="134">
        <v>154.19999999999999</v>
      </c>
      <c r="DZ282" s="134">
        <v>153.80000000000001</v>
      </c>
      <c r="EA282" s="135">
        <v>155.6</v>
      </c>
      <c r="EB282" s="136">
        <v>152.80000000000001</v>
      </c>
      <c r="EC282" s="136">
        <v>151.4</v>
      </c>
      <c r="ED282" s="134">
        <v>147.69999999999999</v>
      </c>
      <c r="EE282" s="134">
        <v>149.1</v>
      </c>
      <c r="EF282" s="137">
        <v>154.9</v>
      </c>
      <c r="EG282" s="137">
        <v>154.1</v>
      </c>
      <c r="EH282" s="137">
        <v>158.19999999999999</v>
      </c>
      <c r="EI282" s="137">
        <v>160.4</v>
      </c>
      <c r="EJ282" s="136">
        <v>160.4</v>
      </c>
      <c r="EK282" s="136">
        <v>160.5</v>
      </c>
      <c r="EL282" s="147">
        <v>159.69999999999999</v>
      </c>
      <c r="EM282" s="147">
        <v>159.9</v>
      </c>
      <c r="EN282" s="147">
        <v>160.19999999999999</v>
      </c>
    </row>
    <row r="283" spans="1:144" ht="15" x14ac:dyDescent="0.25">
      <c r="A283" s="132" t="s">
        <v>1994</v>
      </c>
      <c r="B283" s="132" t="s">
        <v>1995</v>
      </c>
      <c r="C283" s="133">
        <v>1.942E-2</v>
      </c>
      <c r="D283" s="134">
        <v>105.6</v>
      </c>
      <c r="E283" s="134">
        <v>100.7</v>
      </c>
      <c r="F283" s="134">
        <v>108.8</v>
      </c>
      <c r="G283" s="134">
        <v>109.3</v>
      </c>
      <c r="H283" s="134">
        <v>115.6</v>
      </c>
      <c r="I283" s="134">
        <v>117.7</v>
      </c>
      <c r="J283" s="134">
        <v>116.1</v>
      </c>
      <c r="K283" s="134">
        <v>114.3</v>
      </c>
      <c r="L283" s="134">
        <v>109.2</v>
      </c>
      <c r="M283" s="134">
        <v>112.4</v>
      </c>
      <c r="N283" s="134">
        <v>111.9</v>
      </c>
      <c r="O283" s="134">
        <v>105.1</v>
      </c>
      <c r="P283" s="134">
        <v>108.2</v>
      </c>
      <c r="Q283" s="134">
        <v>107.1</v>
      </c>
      <c r="R283" s="134">
        <v>104.4</v>
      </c>
      <c r="S283" s="134">
        <v>110.6</v>
      </c>
      <c r="T283" s="134">
        <v>109.4</v>
      </c>
      <c r="U283" s="134">
        <v>112.4</v>
      </c>
      <c r="V283" s="134">
        <v>111</v>
      </c>
      <c r="W283" s="134">
        <v>109.2</v>
      </c>
      <c r="X283" s="134">
        <v>105.4</v>
      </c>
      <c r="Y283" s="134">
        <v>112.7</v>
      </c>
      <c r="Z283" s="134">
        <v>118.6</v>
      </c>
      <c r="AA283" s="134">
        <v>117.2</v>
      </c>
      <c r="AB283" s="134">
        <v>110.3</v>
      </c>
      <c r="AC283" s="134">
        <v>114.4</v>
      </c>
      <c r="AD283" s="134">
        <v>113.5</v>
      </c>
      <c r="AE283" s="134">
        <v>121.3</v>
      </c>
      <c r="AF283" s="134">
        <v>122.5</v>
      </c>
      <c r="AG283" s="134">
        <v>126.1</v>
      </c>
      <c r="AH283" s="134">
        <v>121.9</v>
      </c>
      <c r="AI283" s="134">
        <v>121</v>
      </c>
      <c r="AJ283" s="134">
        <v>116.5</v>
      </c>
      <c r="AK283" s="134">
        <v>118.2</v>
      </c>
      <c r="AL283" s="134">
        <v>122.8</v>
      </c>
      <c r="AM283" s="134">
        <v>119.4</v>
      </c>
      <c r="AN283" s="134">
        <v>118.6</v>
      </c>
      <c r="AO283" s="134">
        <v>119.9</v>
      </c>
      <c r="AP283" s="134">
        <v>113.3</v>
      </c>
      <c r="AQ283" s="134">
        <v>121.5</v>
      </c>
      <c r="AR283" s="134">
        <v>108.4</v>
      </c>
      <c r="AS283" s="134">
        <v>111</v>
      </c>
      <c r="AT283" s="134">
        <v>113.9</v>
      </c>
      <c r="AU283" s="134">
        <v>120.6</v>
      </c>
      <c r="AV283" s="134">
        <v>126.7</v>
      </c>
      <c r="AW283" s="134">
        <v>133</v>
      </c>
      <c r="AX283" s="134">
        <v>136.9</v>
      </c>
      <c r="AY283" s="134">
        <v>136.4</v>
      </c>
      <c r="AZ283" s="134">
        <v>127.4</v>
      </c>
      <c r="BA283" s="134">
        <v>133.30000000000001</v>
      </c>
      <c r="BB283" s="134">
        <v>129.9</v>
      </c>
      <c r="BC283" s="134">
        <v>136.5</v>
      </c>
      <c r="BD283" s="134">
        <v>135.9</v>
      </c>
      <c r="BE283" s="134">
        <v>136.4</v>
      </c>
      <c r="BF283" s="134">
        <v>137.69999999999999</v>
      </c>
      <c r="BG283" s="134">
        <v>137.80000000000001</v>
      </c>
      <c r="BH283" s="134">
        <v>139.1</v>
      </c>
      <c r="BI283" s="134">
        <v>137.80000000000001</v>
      </c>
      <c r="BJ283" s="134">
        <v>137.80000000000001</v>
      </c>
      <c r="BK283" s="134">
        <v>137.30000000000001</v>
      </c>
      <c r="BL283" s="134">
        <v>143.19999999999999</v>
      </c>
      <c r="BM283" s="134">
        <v>137.80000000000001</v>
      </c>
      <c r="BN283" s="134">
        <v>143.1</v>
      </c>
      <c r="BO283" s="134">
        <v>134.80000000000001</v>
      </c>
      <c r="BP283" s="134">
        <v>142.6</v>
      </c>
      <c r="BQ283" s="134">
        <v>140.1</v>
      </c>
      <c r="BR283" s="134">
        <v>143.30000000000001</v>
      </c>
      <c r="BS283" s="134">
        <v>143.1</v>
      </c>
      <c r="BT283" s="134">
        <v>137.1</v>
      </c>
      <c r="BU283" s="134">
        <v>140.9</v>
      </c>
      <c r="BV283" s="134">
        <v>139.1</v>
      </c>
      <c r="BW283" s="134">
        <v>141.6</v>
      </c>
      <c r="BX283" s="134">
        <v>137.6</v>
      </c>
      <c r="BY283" s="134">
        <v>141.69999999999999</v>
      </c>
      <c r="BZ283" s="134">
        <v>141.1</v>
      </c>
      <c r="CA283" s="134">
        <v>143.1</v>
      </c>
      <c r="CB283" s="134">
        <v>144.19999999999999</v>
      </c>
      <c r="CC283" s="134">
        <v>143</v>
      </c>
      <c r="CD283" s="134">
        <v>143.9</v>
      </c>
      <c r="CE283" s="134">
        <v>142.9</v>
      </c>
      <c r="CF283" s="134">
        <v>144.30000000000001</v>
      </c>
      <c r="CG283" s="134">
        <v>144.6</v>
      </c>
      <c r="CH283" s="134">
        <v>144.5</v>
      </c>
      <c r="CI283" s="134">
        <v>144.69999999999999</v>
      </c>
      <c r="CJ283" s="134">
        <v>144.4</v>
      </c>
      <c r="CK283" s="134">
        <v>143.69999999999999</v>
      </c>
      <c r="CL283" s="134">
        <v>143</v>
      </c>
      <c r="CM283" s="134">
        <v>143.30000000000001</v>
      </c>
      <c r="CN283" s="134">
        <v>144.1</v>
      </c>
      <c r="CO283" s="134">
        <v>144</v>
      </c>
      <c r="CP283" s="134">
        <v>144</v>
      </c>
      <c r="CQ283" s="134">
        <v>144.5</v>
      </c>
      <c r="CR283" s="134">
        <v>144.9</v>
      </c>
      <c r="CS283" s="134">
        <v>145.6</v>
      </c>
      <c r="CT283" s="134">
        <v>145.5</v>
      </c>
      <c r="CU283" s="134">
        <v>144.6</v>
      </c>
      <c r="CV283" s="134">
        <v>144.6</v>
      </c>
      <c r="CW283" s="134">
        <v>144.9</v>
      </c>
      <c r="CX283" s="134">
        <v>144.6</v>
      </c>
      <c r="CY283" s="134">
        <v>144.4</v>
      </c>
      <c r="CZ283" s="134">
        <v>147.69999999999999</v>
      </c>
      <c r="DA283" s="134">
        <v>146.9</v>
      </c>
      <c r="DB283" s="134">
        <v>146.9</v>
      </c>
      <c r="DC283" s="134">
        <v>148.6</v>
      </c>
      <c r="DD283" s="134">
        <v>148.30000000000001</v>
      </c>
      <c r="DE283" s="134">
        <v>151</v>
      </c>
      <c r="DF283" s="134">
        <v>142.80000000000001</v>
      </c>
      <c r="DG283" s="134">
        <v>146.30000000000001</v>
      </c>
      <c r="DH283" s="134">
        <v>146</v>
      </c>
      <c r="DI283" s="134">
        <v>145</v>
      </c>
      <c r="DJ283" s="134">
        <v>144.69999999999999</v>
      </c>
      <c r="DK283" s="134">
        <v>149.1</v>
      </c>
      <c r="DL283" s="134">
        <v>149.30000000000001</v>
      </c>
      <c r="DM283" s="134">
        <v>152</v>
      </c>
      <c r="DN283" s="134">
        <v>151.6</v>
      </c>
      <c r="DO283" s="134">
        <v>152.9</v>
      </c>
      <c r="DP283" s="134">
        <v>150.19999999999999</v>
      </c>
      <c r="DQ283" s="134">
        <v>151.9</v>
      </c>
      <c r="DR283" s="134">
        <v>152.69999999999999</v>
      </c>
      <c r="DS283" s="134">
        <v>153.80000000000001</v>
      </c>
      <c r="DT283" s="134">
        <v>152.4</v>
      </c>
      <c r="DU283" s="134">
        <v>154.9</v>
      </c>
      <c r="DV283" s="134">
        <v>154.9</v>
      </c>
      <c r="DW283" s="134">
        <v>154.9</v>
      </c>
      <c r="DX283" s="134">
        <v>154.9</v>
      </c>
      <c r="DY283" s="134">
        <v>154.30000000000001</v>
      </c>
      <c r="DZ283" s="134">
        <v>154.6</v>
      </c>
      <c r="EA283" s="135">
        <v>151.9</v>
      </c>
      <c r="EB283" s="136">
        <v>149.5</v>
      </c>
      <c r="EC283" s="136">
        <v>150.30000000000001</v>
      </c>
      <c r="ED283" s="134">
        <v>153.69999999999999</v>
      </c>
      <c r="EE283" s="134">
        <v>154.30000000000001</v>
      </c>
      <c r="EF283" s="137">
        <v>147.80000000000001</v>
      </c>
      <c r="EG283" s="137">
        <v>151.80000000000001</v>
      </c>
      <c r="EH283" s="137">
        <v>153</v>
      </c>
      <c r="EI283" s="137">
        <v>152.80000000000001</v>
      </c>
      <c r="EJ283" s="136">
        <v>158.69999999999999</v>
      </c>
      <c r="EK283" s="136">
        <v>158.69999999999999</v>
      </c>
      <c r="EL283" s="147">
        <v>159.5</v>
      </c>
      <c r="EM283" s="147">
        <v>160.5</v>
      </c>
      <c r="EN283" s="147">
        <v>160.5</v>
      </c>
    </row>
    <row r="284" spans="1:144" ht="15" x14ac:dyDescent="0.25">
      <c r="A284" s="132" t="s">
        <v>1996</v>
      </c>
      <c r="B284" s="132" t="s">
        <v>1997</v>
      </c>
      <c r="C284" s="133">
        <v>9.776E-2</v>
      </c>
      <c r="D284" s="134">
        <v>103.8</v>
      </c>
      <c r="E284" s="134">
        <v>103.8</v>
      </c>
      <c r="F284" s="134">
        <v>104.3</v>
      </c>
      <c r="G284" s="134">
        <v>106.5</v>
      </c>
      <c r="H284" s="134">
        <v>109.8</v>
      </c>
      <c r="I284" s="134">
        <v>109.1</v>
      </c>
      <c r="J284" s="134">
        <v>109.6</v>
      </c>
      <c r="K284" s="134">
        <v>110</v>
      </c>
      <c r="L284" s="134">
        <v>108.1</v>
      </c>
      <c r="M284" s="134">
        <v>109.8</v>
      </c>
      <c r="N284" s="134">
        <v>111.3</v>
      </c>
      <c r="O284" s="134">
        <v>113.2</v>
      </c>
      <c r="P284" s="134">
        <v>113</v>
      </c>
      <c r="Q284" s="134">
        <v>114.1</v>
      </c>
      <c r="R284" s="134">
        <v>113.1</v>
      </c>
      <c r="S284" s="134">
        <v>115.1</v>
      </c>
      <c r="T284" s="134">
        <v>116.2</v>
      </c>
      <c r="U284" s="134">
        <v>117</v>
      </c>
      <c r="V284" s="134">
        <v>120</v>
      </c>
      <c r="W284" s="134">
        <v>120.5</v>
      </c>
      <c r="X284" s="134">
        <v>120.6</v>
      </c>
      <c r="Y284" s="134">
        <v>120.5</v>
      </c>
      <c r="Z284" s="134">
        <v>124.9</v>
      </c>
      <c r="AA284" s="134">
        <v>124.7</v>
      </c>
      <c r="AB284" s="134">
        <v>126.2</v>
      </c>
      <c r="AC284" s="134">
        <v>127</v>
      </c>
      <c r="AD284" s="134">
        <v>127.6</v>
      </c>
      <c r="AE284" s="134">
        <v>126.9</v>
      </c>
      <c r="AF284" s="134">
        <v>125.5</v>
      </c>
      <c r="AG284" s="134">
        <v>128.4</v>
      </c>
      <c r="AH284" s="134">
        <v>126.9</v>
      </c>
      <c r="AI284" s="134">
        <v>130.80000000000001</v>
      </c>
      <c r="AJ284" s="134">
        <v>129.9</v>
      </c>
      <c r="AK284" s="134">
        <v>135.1</v>
      </c>
      <c r="AL284" s="134">
        <v>134.1</v>
      </c>
      <c r="AM284" s="134">
        <v>135.5</v>
      </c>
      <c r="AN284" s="134">
        <v>138.6</v>
      </c>
      <c r="AO284" s="134">
        <v>137.80000000000001</v>
      </c>
      <c r="AP284" s="134">
        <v>139</v>
      </c>
      <c r="AQ284" s="134">
        <v>138.6</v>
      </c>
      <c r="AR284" s="134">
        <v>140.9</v>
      </c>
      <c r="AS284" s="134">
        <v>140.80000000000001</v>
      </c>
      <c r="AT284" s="134">
        <v>141.69999999999999</v>
      </c>
      <c r="AU284" s="134">
        <v>144.5</v>
      </c>
      <c r="AV284" s="134">
        <v>144.1</v>
      </c>
      <c r="AW284" s="134">
        <v>145.1</v>
      </c>
      <c r="AX284" s="134">
        <v>145</v>
      </c>
      <c r="AY284" s="134">
        <v>144.5</v>
      </c>
      <c r="AZ284" s="134">
        <v>142.30000000000001</v>
      </c>
      <c r="BA284" s="134">
        <v>144.1</v>
      </c>
      <c r="BB284" s="134">
        <v>144.6</v>
      </c>
      <c r="BC284" s="134">
        <v>142.9</v>
      </c>
      <c r="BD284" s="134">
        <v>144.69999999999999</v>
      </c>
      <c r="BE284" s="134">
        <v>140.9</v>
      </c>
      <c r="BF284" s="134">
        <v>139.1</v>
      </c>
      <c r="BG284" s="134">
        <v>140.9</v>
      </c>
      <c r="BH284" s="134">
        <v>142.19999999999999</v>
      </c>
      <c r="BI284" s="134">
        <v>143.69999999999999</v>
      </c>
      <c r="BJ284" s="134">
        <v>145.1</v>
      </c>
      <c r="BK284" s="134">
        <v>144.9</v>
      </c>
      <c r="BL284" s="134">
        <v>145.1</v>
      </c>
      <c r="BM284" s="134">
        <v>145.30000000000001</v>
      </c>
      <c r="BN284" s="134">
        <v>145.69999999999999</v>
      </c>
      <c r="BO284" s="134">
        <v>142.19999999999999</v>
      </c>
      <c r="BP284" s="134">
        <v>141.9</v>
      </c>
      <c r="BQ284" s="134">
        <v>142.9</v>
      </c>
      <c r="BR284" s="134">
        <v>143</v>
      </c>
      <c r="BS284" s="134">
        <v>140.9</v>
      </c>
      <c r="BT284" s="134">
        <v>138.5</v>
      </c>
      <c r="BU284" s="134">
        <v>138.69999999999999</v>
      </c>
      <c r="BV284" s="134">
        <v>138.6</v>
      </c>
      <c r="BW284" s="134">
        <v>137.80000000000001</v>
      </c>
      <c r="BX284" s="134">
        <v>136.6</v>
      </c>
      <c r="BY284" s="134">
        <v>137.1</v>
      </c>
      <c r="BZ284" s="134">
        <v>137.6</v>
      </c>
      <c r="CA284" s="134">
        <v>138.5</v>
      </c>
      <c r="CB284" s="134">
        <v>138</v>
      </c>
      <c r="CC284" s="134">
        <v>139.9</v>
      </c>
      <c r="CD284" s="134">
        <v>140.69999999999999</v>
      </c>
      <c r="CE284" s="134">
        <v>142.69999999999999</v>
      </c>
      <c r="CF284" s="134">
        <v>139.4</v>
      </c>
      <c r="CG284" s="134">
        <v>140.19999999999999</v>
      </c>
      <c r="CH284" s="134">
        <v>137.69999999999999</v>
      </c>
      <c r="CI284" s="134">
        <v>135.5</v>
      </c>
      <c r="CJ284" s="134">
        <v>139.4</v>
      </c>
      <c r="CK284" s="134">
        <v>139.6</v>
      </c>
      <c r="CL284" s="134">
        <v>139.4</v>
      </c>
      <c r="CM284" s="134">
        <v>140.1</v>
      </c>
      <c r="CN284" s="134">
        <v>140.80000000000001</v>
      </c>
      <c r="CO284" s="134">
        <v>142.1</v>
      </c>
      <c r="CP284" s="134">
        <v>143</v>
      </c>
      <c r="CQ284" s="134">
        <v>146</v>
      </c>
      <c r="CR284" s="134">
        <v>145.80000000000001</v>
      </c>
      <c r="CS284" s="134">
        <v>147.19999999999999</v>
      </c>
      <c r="CT284" s="134">
        <v>146</v>
      </c>
      <c r="CU284" s="134">
        <v>147.69999999999999</v>
      </c>
      <c r="CV284" s="134">
        <v>147.30000000000001</v>
      </c>
      <c r="CW284" s="134">
        <v>149.9</v>
      </c>
      <c r="CX284" s="134">
        <v>149.4</v>
      </c>
      <c r="CY284" s="134">
        <v>150.19999999999999</v>
      </c>
      <c r="CZ284" s="134">
        <v>148.80000000000001</v>
      </c>
      <c r="DA284" s="134">
        <v>154.6</v>
      </c>
      <c r="DB284" s="134">
        <v>156.80000000000001</v>
      </c>
      <c r="DC284" s="134">
        <v>157.6</v>
      </c>
      <c r="DD284" s="134">
        <v>159.4</v>
      </c>
      <c r="DE284" s="134">
        <v>160.6</v>
      </c>
      <c r="DF284" s="134">
        <v>165.1</v>
      </c>
      <c r="DG284" s="134">
        <v>167.4</v>
      </c>
      <c r="DH284" s="134">
        <v>170.6</v>
      </c>
      <c r="DI284" s="134">
        <v>172.4</v>
      </c>
      <c r="DJ284" s="134">
        <v>171</v>
      </c>
      <c r="DK284" s="134">
        <v>168.6</v>
      </c>
      <c r="DL284" s="134">
        <v>167.6</v>
      </c>
      <c r="DM284" s="134">
        <v>167.5</v>
      </c>
      <c r="DN284" s="134">
        <v>169.9</v>
      </c>
      <c r="DO284" s="134">
        <v>170.9</v>
      </c>
      <c r="DP284" s="134">
        <v>167.1</v>
      </c>
      <c r="DQ284" s="134">
        <v>167.6</v>
      </c>
      <c r="DR284" s="134">
        <v>165.7</v>
      </c>
      <c r="DS284" s="134">
        <v>162.9</v>
      </c>
      <c r="DT284" s="134">
        <v>166.2</v>
      </c>
      <c r="DU284" s="134">
        <v>167.4</v>
      </c>
      <c r="DV284" s="134">
        <v>163</v>
      </c>
      <c r="DW284" s="134">
        <v>161.80000000000001</v>
      </c>
      <c r="DX284" s="134">
        <v>161</v>
      </c>
      <c r="DY284" s="134">
        <v>160.9</v>
      </c>
      <c r="DZ284" s="134">
        <v>156.1</v>
      </c>
      <c r="EA284" s="135">
        <v>151.9</v>
      </c>
      <c r="EB284" s="136">
        <v>151.69999999999999</v>
      </c>
      <c r="EC284" s="136">
        <v>149.30000000000001</v>
      </c>
      <c r="ED284" s="134">
        <v>147.4</v>
      </c>
      <c r="EE284" s="134">
        <v>145.1</v>
      </c>
      <c r="EF284" s="137">
        <v>143</v>
      </c>
      <c r="EG284" s="137">
        <v>140.19999999999999</v>
      </c>
      <c r="EH284" s="137">
        <v>139.80000000000001</v>
      </c>
      <c r="EI284" s="137">
        <v>139.9</v>
      </c>
      <c r="EJ284" s="136">
        <v>141.80000000000001</v>
      </c>
      <c r="EK284" s="136">
        <v>139.19999999999999</v>
      </c>
      <c r="EL284" s="147">
        <v>137.4</v>
      </c>
      <c r="EM284" s="147">
        <v>136.9</v>
      </c>
      <c r="EN284" s="147">
        <v>136.80000000000001</v>
      </c>
    </row>
    <row r="285" spans="1:144" ht="15" x14ac:dyDescent="0.25">
      <c r="A285" s="132" t="s">
        <v>1998</v>
      </c>
      <c r="B285" s="132" t="s">
        <v>1999</v>
      </c>
      <c r="C285" s="133">
        <v>9.11E-3</v>
      </c>
      <c r="D285" s="134">
        <v>103.6</v>
      </c>
      <c r="E285" s="134">
        <v>105.2</v>
      </c>
      <c r="F285" s="134">
        <v>103.7</v>
      </c>
      <c r="G285" s="134">
        <v>104.4</v>
      </c>
      <c r="H285" s="134">
        <v>104.4</v>
      </c>
      <c r="I285" s="134">
        <v>105</v>
      </c>
      <c r="J285" s="134">
        <v>104.4</v>
      </c>
      <c r="K285" s="134">
        <v>107.8</v>
      </c>
      <c r="L285" s="134">
        <v>107.2</v>
      </c>
      <c r="M285" s="134">
        <v>108.3</v>
      </c>
      <c r="N285" s="134">
        <v>109.2</v>
      </c>
      <c r="O285" s="134">
        <v>108.8</v>
      </c>
      <c r="P285" s="134">
        <v>110</v>
      </c>
      <c r="Q285" s="134">
        <v>112.6</v>
      </c>
      <c r="R285" s="134">
        <v>111.8</v>
      </c>
      <c r="S285" s="134">
        <v>112.6</v>
      </c>
      <c r="T285" s="134">
        <v>114.1</v>
      </c>
      <c r="U285" s="134">
        <v>114.4</v>
      </c>
      <c r="V285" s="134">
        <v>114.2</v>
      </c>
      <c r="W285" s="134">
        <v>113.6</v>
      </c>
      <c r="X285" s="134">
        <v>111.7</v>
      </c>
      <c r="Y285" s="134">
        <v>114.2</v>
      </c>
      <c r="Z285" s="134">
        <v>113.1</v>
      </c>
      <c r="AA285" s="134">
        <v>113.9</v>
      </c>
      <c r="AB285" s="134">
        <v>115</v>
      </c>
      <c r="AC285" s="134">
        <v>113.7</v>
      </c>
      <c r="AD285" s="134">
        <v>116.5</v>
      </c>
      <c r="AE285" s="134">
        <v>115.7</v>
      </c>
      <c r="AF285" s="134">
        <v>114.8</v>
      </c>
      <c r="AG285" s="134">
        <v>115.9</v>
      </c>
      <c r="AH285" s="134">
        <v>115.4</v>
      </c>
      <c r="AI285" s="134">
        <v>114.6</v>
      </c>
      <c r="AJ285" s="134">
        <v>114.3</v>
      </c>
      <c r="AK285" s="134">
        <v>113.2</v>
      </c>
      <c r="AL285" s="134">
        <v>112.4</v>
      </c>
      <c r="AM285" s="134">
        <v>112.4</v>
      </c>
      <c r="AN285" s="134">
        <v>112.2</v>
      </c>
      <c r="AO285" s="134">
        <v>113.8</v>
      </c>
      <c r="AP285" s="134">
        <v>113.7</v>
      </c>
      <c r="AQ285" s="134">
        <v>113.2</v>
      </c>
      <c r="AR285" s="134">
        <v>113</v>
      </c>
      <c r="AS285" s="134">
        <v>112.6</v>
      </c>
      <c r="AT285" s="134">
        <v>112.3</v>
      </c>
      <c r="AU285" s="134">
        <v>110.1</v>
      </c>
      <c r="AV285" s="134">
        <v>110.1</v>
      </c>
      <c r="AW285" s="134">
        <v>106.5</v>
      </c>
      <c r="AX285" s="134">
        <v>103.8</v>
      </c>
      <c r="AY285" s="134">
        <v>106.6</v>
      </c>
      <c r="AZ285" s="134">
        <v>103.2</v>
      </c>
      <c r="BA285" s="134">
        <v>105.3</v>
      </c>
      <c r="BB285" s="134">
        <v>104.5</v>
      </c>
      <c r="BC285" s="134">
        <v>103.7</v>
      </c>
      <c r="BD285" s="134">
        <v>103.9</v>
      </c>
      <c r="BE285" s="134">
        <v>104.4</v>
      </c>
      <c r="BF285" s="134">
        <v>102.8</v>
      </c>
      <c r="BG285" s="134">
        <v>104.3</v>
      </c>
      <c r="BH285" s="134">
        <v>102.3</v>
      </c>
      <c r="BI285" s="134">
        <v>104.9</v>
      </c>
      <c r="BJ285" s="134">
        <v>105.6</v>
      </c>
      <c r="BK285" s="134">
        <v>105.9</v>
      </c>
      <c r="BL285" s="134">
        <v>106</v>
      </c>
      <c r="BM285" s="134">
        <v>106</v>
      </c>
      <c r="BN285" s="134">
        <v>104.1</v>
      </c>
      <c r="BO285" s="134">
        <v>104</v>
      </c>
      <c r="BP285" s="134">
        <v>108.1</v>
      </c>
      <c r="BQ285" s="134">
        <v>108</v>
      </c>
      <c r="BR285" s="134">
        <v>107.7</v>
      </c>
      <c r="BS285" s="134">
        <v>106.1</v>
      </c>
      <c r="BT285" s="134">
        <v>106.1</v>
      </c>
      <c r="BU285" s="134">
        <v>107.5</v>
      </c>
      <c r="BV285" s="134">
        <v>105.9</v>
      </c>
      <c r="BW285" s="134">
        <v>106.1</v>
      </c>
      <c r="BX285" s="134">
        <v>105.3</v>
      </c>
      <c r="BY285" s="134">
        <v>108.2</v>
      </c>
      <c r="BZ285" s="134">
        <v>107.8</v>
      </c>
      <c r="CA285" s="134">
        <v>107.4</v>
      </c>
      <c r="CB285" s="134">
        <v>108.5</v>
      </c>
      <c r="CC285" s="134">
        <v>110.3</v>
      </c>
      <c r="CD285" s="134">
        <v>112.8</v>
      </c>
      <c r="CE285" s="134">
        <v>111.8</v>
      </c>
      <c r="CF285" s="134">
        <v>108.3</v>
      </c>
      <c r="CG285" s="134">
        <v>109.5</v>
      </c>
      <c r="CH285" s="134">
        <v>108.8</v>
      </c>
      <c r="CI285" s="134">
        <v>108</v>
      </c>
      <c r="CJ285" s="134">
        <v>111.3</v>
      </c>
      <c r="CK285" s="134">
        <v>109.6</v>
      </c>
      <c r="CL285" s="134">
        <v>106.9</v>
      </c>
      <c r="CM285" s="134">
        <v>106.1</v>
      </c>
      <c r="CN285" s="134">
        <v>108.9</v>
      </c>
      <c r="CO285" s="134">
        <v>110.6</v>
      </c>
      <c r="CP285" s="134">
        <v>110.6</v>
      </c>
      <c r="CQ285" s="134">
        <v>107.9</v>
      </c>
      <c r="CR285" s="134">
        <v>109.2</v>
      </c>
      <c r="CS285" s="134">
        <v>109.3</v>
      </c>
      <c r="CT285" s="134">
        <v>109.5</v>
      </c>
      <c r="CU285" s="134">
        <v>109.4</v>
      </c>
      <c r="CV285" s="134">
        <v>109.3</v>
      </c>
      <c r="CW285" s="134">
        <v>111.4</v>
      </c>
      <c r="CX285" s="134">
        <v>109</v>
      </c>
      <c r="CY285" s="134">
        <v>110.1</v>
      </c>
      <c r="CZ285" s="134">
        <v>107.5</v>
      </c>
      <c r="DA285" s="134">
        <v>105.9</v>
      </c>
      <c r="DB285" s="134">
        <v>109.4</v>
      </c>
      <c r="DC285" s="134">
        <v>107.5</v>
      </c>
      <c r="DD285" s="134">
        <v>107.6</v>
      </c>
      <c r="DE285" s="134">
        <v>109.2</v>
      </c>
      <c r="DF285" s="134">
        <v>109.2</v>
      </c>
      <c r="DG285" s="134">
        <v>112.7</v>
      </c>
      <c r="DH285" s="134">
        <v>112.8</v>
      </c>
      <c r="DI285" s="134">
        <v>112.2</v>
      </c>
      <c r="DJ285" s="134">
        <v>111.9</v>
      </c>
      <c r="DK285" s="134">
        <v>113.4</v>
      </c>
      <c r="DL285" s="134">
        <v>113</v>
      </c>
      <c r="DM285" s="134">
        <v>111.7</v>
      </c>
      <c r="DN285" s="134">
        <v>115.9</v>
      </c>
      <c r="DO285" s="134">
        <v>116.8</v>
      </c>
      <c r="DP285" s="134">
        <v>115.8</v>
      </c>
      <c r="DQ285" s="134">
        <v>113.8</v>
      </c>
      <c r="DR285" s="134">
        <v>112.3</v>
      </c>
      <c r="DS285" s="134">
        <v>115.8</v>
      </c>
      <c r="DT285" s="134">
        <v>117.3</v>
      </c>
      <c r="DU285" s="134">
        <v>116.6</v>
      </c>
      <c r="DV285" s="134">
        <v>116.5</v>
      </c>
      <c r="DW285" s="134">
        <v>116.5</v>
      </c>
      <c r="DX285" s="134">
        <v>117.9</v>
      </c>
      <c r="DY285" s="134">
        <v>116.5</v>
      </c>
      <c r="DZ285" s="134">
        <v>115.6</v>
      </c>
      <c r="EA285" s="135">
        <v>115.3</v>
      </c>
      <c r="EB285" s="136">
        <v>113.7</v>
      </c>
      <c r="EC285" s="136">
        <v>111.3</v>
      </c>
      <c r="ED285" s="134">
        <v>110.8</v>
      </c>
      <c r="EE285" s="134">
        <v>112.3</v>
      </c>
      <c r="EF285" s="137">
        <v>112.2</v>
      </c>
      <c r="EG285" s="137">
        <v>112</v>
      </c>
      <c r="EH285" s="137">
        <v>112.8</v>
      </c>
      <c r="EI285" s="137">
        <v>109.8</v>
      </c>
      <c r="EJ285" s="136">
        <v>110.3</v>
      </c>
      <c r="EK285" s="136">
        <v>110.8</v>
      </c>
      <c r="EL285" s="147">
        <v>111.1</v>
      </c>
      <c r="EM285" s="147">
        <v>108.8</v>
      </c>
      <c r="EN285" s="147">
        <v>110.2</v>
      </c>
    </row>
    <row r="286" spans="1:144" ht="15" x14ac:dyDescent="0.25">
      <c r="A286" s="132" t="s">
        <v>2000</v>
      </c>
      <c r="B286" s="132" t="s">
        <v>2001</v>
      </c>
      <c r="C286" s="133">
        <v>8.8650000000000007E-2</v>
      </c>
      <c r="D286" s="134">
        <v>103.8</v>
      </c>
      <c r="E286" s="134">
        <v>103.6</v>
      </c>
      <c r="F286" s="134">
        <v>104.4</v>
      </c>
      <c r="G286" s="134">
        <v>106.7</v>
      </c>
      <c r="H286" s="134">
        <v>110.3</v>
      </c>
      <c r="I286" s="134">
        <v>109.5</v>
      </c>
      <c r="J286" s="134">
        <v>110.1</v>
      </c>
      <c r="K286" s="134">
        <v>110.2</v>
      </c>
      <c r="L286" s="134">
        <v>108.2</v>
      </c>
      <c r="M286" s="134">
        <v>110</v>
      </c>
      <c r="N286" s="134">
        <v>111.5</v>
      </c>
      <c r="O286" s="134">
        <v>113.7</v>
      </c>
      <c r="P286" s="134">
        <v>113.3</v>
      </c>
      <c r="Q286" s="134">
        <v>114.2</v>
      </c>
      <c r="R286" s="134">
        <v>113.3</v>
      </c>
      <c r="S286" s="134">
        <v>115.3</v>
      </c>
      <c r="T286" s="134">
        <v>116.5</v>
      </c>
      <c r="U286" s="134">
        <v>117.2</v>
      </c>
      <c r="V286" s="134">
        <v>120.6</v>
      </c>
      <c r="W286" s="134">
        <v>121.2</v>
      </c>
      <c r="X286" s="134">
        <v>121.5</v>
      </c>
      <c r="Y286" s="134">
        <v>121.2</v>
      </c>
      <c r="Z286" s="134">
        <v>126.1</v>
      </c>
      <c r="AA286" s="134">
        <v>125.8</v>
      </c>
      <c r="AB286" s="134">
        <v>127.4</v>
      </c>
      <c r="AC286" s="134">
        <v>128.30000000000001</v>
      </c>
      <c r="AD286" s="134">
        <v>128.80000000000001</v>
      </c>
      <c r="AE286" s="134">
        <v>128</v>
      </c>
      <c r="AF286" s="134">
        <v>126.6</v>
      </c>
      <c r="AG286" s="134">
        <v>129.69999999999999</v>
      </c>
      <c r="AH286" s="134">
        <v>128.1</v>
      </c>
      <c r="AI286" s="134">
        <v>132.4</v>
      </c>
      <c r="AJ286" s="134">
        <v>131.5</v>
      </c>
      <c r="AK286" s="134">
        <v>137.30000000000001</v>
      </c>
      <c r="AL286" s="134">
        <v>136.30000000000001</v>
      </c>
      <c r="AM286" s="134">
        <v>137.9</v>
      </c>
      <c r="AN286" s="134">
        <v>141.30000000000001</v>
      </c>
      <c r="AO286" s="134">
        <v>140.30000000000001</v>
      </c>
      <c r="AP286" s="134">
        <v>141.6</v>
      </c>
      <c r="AQ286" s="134">
        <v>141.19999999999999</v>
      </c>
      <c r="AR286" s="134">
        <v>143.80000000000001</v>
      </c>
      <c r="AS286" s="134">
        <v>143.69999999999999</v>
      </c>
      <c r="AT286" s="134">
        <v>144.69999999999999</v>
      </c>
      <c r="AU286" s="134">
        <v>148.1</v>
      </c>
      <c r="AV286" s="134">
        <v>147.6</v>
      </c>
      <c r="AW286" s="134">
        <v>149.1</v>
      </c>
      <c r="AX286" s="134">
        <v>149.19999999999999</v>
      </c>
      <c r="AY286" s="134">
        <v>148.5</v>
      </c>
      <c r="AZ286" s="134">
        <v>146.30000000000001</v>
      </c>
      <c r="BA286" s="134">
        <v>148.1</v>
      </c>
      <c r="BB286" s="134">
        <v>148.69999999999999</v>
      </c>
      <c r="BC286" s="134">
        <v>146.9</v>
      </c>
      <c r="BD286" s="134">
        <v>148.9</v>
      </c>
      <c r="BE286" s="134">
        <v>144.69999999999999</v>
      </c>
      <c r="BF286" s="134">
        <v>142.80000000000001</v>
      </c>
      <c r="BG286" s="134">
        <v>144.69999999999999</v>
      </c>
      <c r="BH286" s="134">
        <v>146.30000000000001</v>
      </c>
      <c r="BI286" s="134">
        <v>147.69999999999999</v>
      </c>
      <c r="BJ286" s="134">
        <v>149.19999999999999</v>
      </c>
      <c r="BK286" s="134">
        <v>148.9</v>
      </c>
      <c r="BL286" s="134">
        <v>149.1</v>
      </c>
      <c r="BM286" s="134">
        <v>149.30000000000001</v>
      </c>
      <c r="BN286" s="134">
        <v>150</v>
      </c>
      <c r="BO286" s="134">
        <v>146.1</v>
      </c>
      <c r="BP286" s="134">
        <v>145.30000000000001</v>
      </c>
      <c r="BQ286" s="134">
        <v>146.5</v>
      </c>
      <c r="BR286" s="134">
        <v>146.6</v>
      </c>
      <c r="BS286" s="134">
        <v>144.5</v>
      </c>
      <c r="BT286" s="134">
        <v>141.80000000000001</v>
      </c>
      <c r="BU286" s="134">
        <v>141.9</v>
      </c>
      <c r="BV286" s="134">
        <v>142</v>
      </c>
      <c r="BW286" s="134">
        <v>141</v>
      </c>
      <c r="BX286" s="134">
        <v>139.80000000000001</v>
      </c>
      <c r="BY286" s="134">
        <v>140.1</v>
      </c>
      <c r="BZ286" s="134">
        <v>140.69999999999999</v>
      </c>
      <c r="CA286" s="134">
        <v>141.6</v>
      </c>
      <c r="CB286" s="134">
        <v>141</v>
      </c>
      <c r="CC286" s="134">
        <v>143</v>
      </c>
      <c r="CD286" s="134">
        <v>143.6</v>
      </c>
      <c r="CE286" s="134">
        <v>145.9</v>
      </c>
      <c r="CF286" s="134">
        <v>142.6</v>
      </c>
      <c r="CG286" s="134">
        <v>143.4</v>
      </c>
      <c r="CH286" s="134">
        <v>140.69999999999999</v>
      </c>
      <c r="CI286" s="134">
        <v>138.30000000000001</v>
      </c>
      <c r="CJ286" s="134">
        <v>142.19999999999999</v>
      </c>
      <c r="CK286" s="134">
        <v>142.6</v>
      </c>
      <c r="CL286" s="134">
        <v>142.80000000000001</v>
      </c>
      <c r="CM286" s="134">
        <v>143.6</v>
      </c>
      <c r="CN286" s="134">
        <v>144.1</v>
      </c>
      <c r="CO286" s="134">
        <v>145.4</v>
      </c>
      <c r="CP286" s="134">
        <v>146.30000000000001</v>
      </c>
      <c r="CQ286" s="134">
        <v>149.9</v>
      </c>
      <c r="CR286" s="134">
        <v>149.5</v>
      </c>
      <c r="CS286" s="134">
        <v>151.1</v>
      </c>
      <c r="CT286" s="134">
        <v>149.80000000000001</v>
      </c>
      <c r="CU286" s="134">
        <v>151.69999999999999</v>
      </c>
      <c r="CV286" s="134">
        <v>151.19999999999999</v>
      </c>
      <c r="CW286" s="134">
        <v>153.9</v>
      </c>
      <c r="CX286" s="134">
        <v>153.5</v>
      </c>
      <c r="CY286" s="134">
        <v>154.30000000000001</v>
      </c>
      <c r="CZ286" s="134">
        <v>153.1</v>
      </c>
      <c r="DA286" s="134">
        <v>159.5</v>
      </c>
      <c r="DB286" s="134">
        <v>161.69999999999999</v>
      </c>
      <c r="DC286" s="134">
        <v>162.80000000000001</v>
      </c>
      <c r="DD286" s="134">
        <v>164.8</v>
      </c>
      <c r="DE286" s="134">
        <v>165.8</v>
      </c>
      <c r="DF286" s="134">
        <v>170.9</v>
      </c>
      <c r="DG286" s="134">
        <v>173.1</v>
      </c>
      <c r="DH286" s="134">
        <v>176.5</v>
      </c>
      <c r="DI286" s="134">
        <v>178.6</v>
      </c>
      <c r="DJ286" s="134">
        <v>177</v>
      </c>
      <c r="DK286" s="134">
        <v>174.2</v>
      </c>
      <c r="DL286" s="134">
        <v>173.2</v>
      </c>
      <c r="DM286" s="134">
        <v>173.2</v>
      </c>
      <c r="DN286" s="134">
        <v>175.5</v>
      </c>
      <c r="DO286" s="134">
        <v>176.4</v>
      </c>
      <c r="DP286" s="134">
        <v>172.4</v>
      </c>
      <c r="DQ286" s="134">
        <v>173.2</v>
      </c>
      <c r="DR286" s="134">
        <v>171.2</v>
      </c>
      <c r="DS286" s="134">
        <v>167.7</v>
      </c>
      <c r="DT286" s="134">
        <v>171.2</v>
      </c>
      <c r="DU286" s="134">
        <v>172.6</v>
      </c>
      <c r="DV286" s="134">
        <v>167.7</v>
      </c>
      <c r="DW286" s="134">
        <v>166.5</v>
      </c>
      <c r="DX286" s="134">
        <v>165.4</v>
      </c>
      <c r="DY286" s="134">
        <v>165.5</v>
      </c>
      <c r="DZ286" s="134">
        <v>160.30000000000001</v>
      </c>
      <c r="EA286" s="135">
        <v>155.6</v>
      </c>
      <c r="EB286" s="136">
        <v>155.69999999999999</v>
      </c>
      <c r="EC286" s="136">
        <v>153.19999999999999</v>
      </c>
      <c r="ED286" s="134">
        <v>151.1</v>
      </c>
      <c r="EE286" s="134">
        <v>148.5</v>
      </c>
      <c r="EF286" s="137">
        <v>146.19999999999999</v>
      </c>
      <c r="EG286" s="137">
        <v>143.1</v>
      </c>
      <c r="EH286" s="137">
        <v>142.6</v>
      </c>
      <c r="EI286" s="137">
        <v>143</v>
      </c>
      <c r="EJ286" s="136">
        <v>145</v>
      </c>
      <c r="EK286" s="136">
        <v>142.1</v>
      </c>
      <c r="EL286" s="147">
        <v>140.1</v>
      </c>
      <c r="EM286" s="147">
        <v>139.80000000000001</v>
      </c>
      <c r="EN286" s="147">
        <v>139.5</v>
      </c>
    </row>
    <row r="287" spans="1:144" ht="15" x14ac:dyDescent="0.25">
      <c r="A287" s="132" t="s">
        <v>2002</v>
      </c>
      <c r="B287" s="132" t="s">
        <v>2003</v>
      </c>
      <c r="C287" s="133">
        <v>0.20089000000000001</v>
      </c>
      <c r="D287" s="134">
        <v>102.8</v>
      </c>
      <c r="E287" s="134">
        <v>103.7</v>
      </c>
      <c r="F287" s="134">
        <v>105</v>
      </c>
      <c r="G287" s="134">
        <v>103.1</v>
      </c>
      <c r="H287" s="134">
        <v>101.5</v>
      </c>
      <c r="I287" s="134">
        <v>102.1</v>
      </c>
      <c r="J287" s="134">
        <v>101</v>
      </c>
      <c r="K287" s="134">
        <v>101.4</v>
      </c>
      <c r="L287" s="134">
        <v>101.8</v>
      </c>
      <c r="M287" s="134">
        <v>102</v>
      </c>
      <c r="N287" s="134">
        <v>101.2</v>
      </c>
      <c r="O287" s="134">
        <v>102.4</v>
      </c>
      <c r="P287" s="134">
        <v>105.4</v>
      </c>
      <c r="Q287" s="134">
        <v>107.3</v>
      </c>
      <c r="R287" s="134">
        <v>106.9</v>
      </c>
      <c r="S287" s="134">
        <v>110</v>
      </c>
      <c r="T287" s="134">
        <v>109.7</v>
      </c>
      <c r="U287" s="134">
        <v>110.8</v>
      </c>
      <c r="V287" s="134">
        <v>112.2</v>
      </c>
      <c r="W287" s="134">
        <v>111.4</v>
      </c>
      <c r="X287" s="134">
        <v>112.1</v>
      </c>
      <c r="Y287" s="134">
        <v>110.8</v>
      </c>
      <c r="Z287" s="134">
        <v>111</v>
      </c>
      <c r="AA287" s="134">
        <v>112.2</v>
      </c>
      <c r="AB287" s="134">
        <v>111.5</v>
      </c>
      <c r="AC287" s="134">
        <v>111.5</v>
      </c>
      <c r="AD287" s="134">
        <v>112.3</v>
      </c>
      <c r="AE287" s="134">
        <v>112.5</v>
      </c>
      <c r="AF287" s="134">
        <v>112.6</v>
      </c>
      <c r="AG287" s="134">
        <v>113</v>
      </c>
      <c r="AH287" s="134">
        <v>114.7</v>
      </c>
      <c r="AI287" s="134">
        <v>113.9</v>
      </c>
      <c r="AJ287" s="134">
        <v>112.9</v>
      </c>
      <c r="AK287" s="134">
        <v>111.8</v>
      </c>
      <c r="AL287" s="134">
        <v>110.5</v>
      </c>
      <c r="AM287" s="134">
        <v>110.2</v>
      </c>
      <c r="AN287" s="134">
        <v>111.1</v>
      </c>
      <c r="AO287" s="134">
        <v>111.6</v>
      </c>
      <c r="AP287" s="134">
        <v>111.7</v>
      </c>
      <c r="AQ287" s="134">
        <v>111.4</v>
      </c>
      <c r="AR287" s="134">
        <v>112.2</v>
      </c>
      <c r="AS287" s="134">
        <v>111.5</v>
      </c>
      <c r="AT287" s="134">
        <v>113.8</v>
      </c>
      <c r="AU287" s="134">
        <v>114.1</v>
      </c>
      <c r="AV287" s="134">
        <v>114.6</v>
      </c>
      <c r="AW287" s="134">
        <v>112.7</v>
      </c>
      <c r="AX287" s="134">
        <v>111.4</v>
      </c>
      <c r="AY287" s="134">
        <v>111.2</v>
      </c>
      <c r="AZ287" s="134">
        <v>112.1</v>
      </c>
      <c r="BA287" s="134">
        <v>113.7</v>
      </c>
      <c r="BB287" s="134">
        <v>110.8</v>
      </c>
      <c r="BC287" s="134">
        <v>112.1</v>
      </c>
      <c r="BD287" s="134">
        <v>109.4</v>
      </c>
      <c r="BE287" s="134">
        <v>107.8</v>
      </c>
      <c r="BF287" s="134">
        <v>110.7</v>
      </c>
      <c r="BG287" s="134">
        <v>113.4</v>
      </c>
      <c r="BH287" s="134">
        <v>114.7</v>
      </c>
      <c r="BI287" s="134">
        <v>116.4</v>
      </c>
      <c r="BJ287" s="134">
        <v>116.2</v>
      </c>
      <c r="BK287" s="134">
        <v>117.3</v>
      </c>
      <c r="BL287" s="134">
        <v>116.2</v>
      </c>
      <c r="BM287" s="134">
        <v>117.4</v>
      </c>
      <c r="BN287" s="134">
        <v>117.5</v>
      </c>
      <c r="BO287" s="134">
        <v>116.4</v>
      </c>
      <c r="BP287" s="134">
        <v>116.4</v>
      </c>
      <c r="BQ287" s="134">
        <v>117.5</v>
      </c>
      <c r="BR287" s="134">
        <v>116.8</v>
      </c>
      <c r="BS287" s="134">
        <v>116.8</v>
      </c>
      <c r="BT287" s="134">
        <v>117.9</v>
      </c>
      <c r="BU287" s="134">
        <v>120.1</v>
      </c>
      <c r="BV287" s="134">
        <v>118.9</v>
      </c>
      <c r="BW287" s="134">
        <v>118.6</v>
      </c>
      <c r="BX287" s="134">
        <v>118.5</v>
      </c>
      <c r="BY287" s="134">
        <v>115.9</v>
      </c>
      <c r="BZ287" s="134">
        <v>117.6</v>
      </c>
      <c r="CA287" s="134">
        <v>116.5</v>
      </c>
      <c r="CB287" s="134">
        <v>117.8</v>
      </c>
      <c r="CC287" s="134">
        <v>118.1</v>
      </c>
      <c r="CD287" s="134">
        <v>120.4</v>
      </c>
      <c r="CE287" s="134">
        <v>120.3</v>
      </c>
      <c r="CF287" s="134">
        <v>120.5</v>
      </c>
      <c r="CG287" s="134">
        <v>119.4</v>
      </c>
      <c r="CH287" s="134">
        <v>118</v>
      </c>
      <c r="CI287" s="134">
        <v>116.2</v>
      </c>
      <c r="CJ287" s="134">
        <v>115.7</v>
      </c>
      <c r="CK287" s="134">
        <v>116.6</v>
      </c>
      <c r="CL287" s="134">
        <v>118.2</v>
      </c>
      <c r="CM287" s="134">
        <v>115.4</v>
      </c>
      <c r="CN287" s="134">
        <v>116.4</v>
      </c>
      <c r="CO287" s="134">
        <v>117.8</v>
      </c>
      <c r="CP287" s="134">
        <v>117.8</v>
      </c>
      <c r="CQ287" s="134">
        <v>117.9</v>
      </c>
      <c r="CR287" s="134">
        <v>116</v>
      </c>
      <c r="CS287" s="134">
        <v>116.1</v>
      </c>
      <c r="CT287" s="134">
        <v>116.7</v>
      </c>
      <c r="CU287" s="134">
        <v>117.4</v>
      </c>
      <c r="CV287" s="134">
        <v>117.3</v>
      </c>
      <c r="CW287" s="134">
        <v>119.8</v>
      </c>
      <c r="CX287" s="134">
        <v>118.3</v>
      </c>
      <c r="CY287" s="134">
        <v>116.8</v>
      </c>
      <c r="CZ287" s="134">
        <v>114.4</v>
      </c>
      <c r="DA287" s="134">
        <v>113.2</v>
      </c>
      <c r="DB287" s="134">
        <v>115.2</v>
      </c>
      <c r="DC287" s="134">
        <v>114.8</v>
      </c>
      <c r="DD287" s="134">
        <v>115.1</v>
      </c>
      <c r="DE287" s="134">
        <v>115.7</v>
      </c>
      <c r="DF287" s="134">
        <v>117.6</v>
      </c>
      <c r="DG287" s="134">
        <v>117.9</v>
      </c>
      <c r="DH287" s="134">
        <v>119.5</v>
      </c>
      <c r="DI287" s="134">
        <v>122</v>
      </c>
      <c r="DJ287" s="134">
        <v>122.2</v>
      </c>
      <c r="DK287" s="134">
        <v>123.6</v>
      </c>
      <c r="DL287" s="134">
        <v>123.7</v>
      </c>
      <c r="DM287" s="134">
        <v>126.5</v>
      </c>
      <c r="DN287" s="134">
        <v>127.8</v>
      </c>
      <c r="DO287" s="134">
        <v>128.19999999999999</v>
      </c>
      <c r="DP287" s="134">
        <v>129.30000000000001</v>
      </c>
      <c r="DQ287" s="134">
        <v>128.80000000000001</v>
      </c>
      <c r="DR287" s="134">
        <v>130.9</v>
      </c>
      <c r="DS287" s="134">
        <v>132.30000000000001</v>
      </c>
      <c r="DT287" s="134">
        <v>133.9</v>
      </c>
      <c r="DU287" s="134">
        <v>135.1</v>
      </c>
      <c r="DV287" s="134">
        <v>135.1</v>
      </c>
      <c r="DW287" s="134">
        <v>135.80000000000001</v>
      </c>
      <c r="DX287" s="134">
        <v>133.9</v>
      </c>
      <c r="DY287" s="134">
        <v>132.5</v>
      </c>
      <c r="DZ287" s="134">
        <v>130.69999999999999</v>
      </c>
      <c r="EA287" s="135">
        <v>130.6</v>
      </c>
      <c r="EB287" s="136">
        <v>131.5</v>
      </c>
      <c r="EC287" s="136">
        <v>131.80000000000001</v>
      </c>
      <c r="ED287" s="134">
        <v>130.4</v>
      </c>
      <c r="EE287" s="134">
        <v>127.9</v>
      </c>
      <c r="EF287" s="137">
        <v>129.6</v>
      </c>
      <c r="EG287" s="137">
        <v>130.30000000000001</v>
      </c>
      <c r="EH287" s="137">
        <v>129.5</v>
      </c>
      <c r="EI287" s="137">
        <v>127.3</v>
      </c>
      <c r="EJ287" s="136">
        <v>124.9</v>
      </c>
      <c r="EK287" s="136">
        <v>125.2</v>
      </c>
      <c r="EL287" s="147">
        <v>131</v>
      </c>
      <c r="EM287" s="147">
        <v>131.19999999999999</v>
      </c>
      <c r="EN287" s="147">
        <v>130.6</v>
      </c>
    </row>
    <row r="288" spans="1:144" ht="15" x14ac:dyDescent="0.25">
      <c r="A288" s="132" t="s">
        <v>2004</v>
      </c>
      <c r="B288" s="132" t="s">
        <v>2005</v>
      </c>
      <c r="C288" s="133">
        <v>7.2969999999999993E-2</v>
      </c>
      <c r="D288" s="134">
        <v>101.9</v>
      </c>
      <c r="E288" s="134">
        <v>101.1</v>
      </c>
      <c r="F288" s="134">
        <v>102.1</v>
      </c>
      <c r="G288" s="134">
        <v>100.4</v>
      </c>
      <c r="H288" s="134">
        <v>98.7</v>
      </c>
      <c r="I288" s="134">
        <v>98.4</v>
      </c>
      <c r="J288" s="134">
        <v>99.4</v>
      </c>
      <c r="K288" s="134">
        <v>98.7</v>
      </c>
      <c r="L288" s="134">
        <v>98.6</v>
      </c>
      <c r="M288" s="134">
        <v>98.3</v>
      </c>
      <c r="N288" s="134">
        <v>99.1</v>
      </c>
      <c r="O288" s="134">
        <v>99.5</v>
      </c>
      <c r="P288" s="134">
        <v>99.5</v>
      </c>
      <c r="Q288" s="134">
        <v>98.7</v>
      </c>
      <c r="R288" s="134">
        <v>99.5</v>
      </c>
      <c r="S288" s="134">
        <v>101.5</v>
      </c>
      <c r="T288" s="134">
        <v>101.9</v>
      </c>
      <c r="U288" s="134">
        <v>104.6</v>
      </c>
      <c r="V288" s="134">
        <v>107</v>
      </c>
      <c r="W288" s="134">
        <v>107.2</v>
      </c>
      <c r="X288" s="134">
        <v>105.3</v>
      </c>
      <c r="Y288" s="134">
        <v>104.9</v>
      </c>
      <c r="Z288" s="134">
        <v>105.4</v>
      </c>
      <c r="AA288" s="134">
        <v>105.6</v>
      </c>
      <c r="AB288" s="134">
        <v>105.1</v>
      </c>
      <c r="AC288" s="134">
        <v>103.5</v>
      </c>
      <c r="AD288" s="134">
        <v>102.4</v>
      </c>
      <c r="AE288" s="134">
        <v>102.1</v>
      </c>
      <c r="AF288" s="134">
        <v>102.8</v>
      </c>
      <c r="AG288" s="134">
        <v>102.8</v>
      </c>
      <c r="AH288" s="134">
        <v>102.8</v>
      </c>
      <c r="AI288" s="134">
        <v>101.2</v>
      </c>
      <c r="AJ288" s="134">
        <v>100.8</v>
      </c>
      <c r="AK288" s="134">
        <v>100.1</v>
      </c>
      <c r="AL288" s="134">
        <v>96.5</v>
      </c>
      <c r="AM288" s="134">
        <v>93.9</v>
      </c>
      <c r="AN288" s="134">
        <v>93.7</v>
      </c>
      <c r="AO288" s="134">
        <v>93.6</v>
      </c>
      <c r="AP288" s="134">
        <v>95.5</v>
      </c>
      <c r="AQ288" s="134">
        <v>95.1</v>
      </c>
      <c r="AR288" s="134">
        <v>94.2</v>
      </c>
      <c r="AS288" s="134">
        <v>92.6</v>
      </c>
      <c r="AT288" s="134">
        <v>93.5</v>
      </c>
      <c r="AU288" s="134">
        <v>90.8</v>
      </c>
      <c r="AV288" s="134">
        <v>89.1</v>
      </c>
      <c r="AW288" s="134">
        <v>85</v>
      </c>
      <c r="AX288" s="134">
        <v>84.1</v>
      </c>
      <c r="AY288" s="134">
        <v>81.8</v>
      </c>
      <c r="AZ288" s="134">
        <v>82.1</v>
      </c>
      <c r="BA288" s="134">
        <v>82.9</v>
      </c>
      <c r="BB288" s="134">
        <v>83.4</v>
      </c>
      <c r="BC288" s="134">
        <v>81.5</v>
      </c>
      <c r="BD288" s="134">
        <v>82.3</v>
      </c>
      <c r="BE288" s="134">
        <v>81.599999999999994</v>
      </c>
      <c r="BF288" s="134">
        <v>83.1</v>
      </c>
      <c r="BG288" s="134">
        <v>82.5</v>
      </c>
      <c r="BH288" s="134">
        <v>83.1</v>
      </c>
      <c r="BI288" s="134">
        <v>85.7</v>
      </c>
      <c r="BJ288" s="134">
        <v>86.7</v>
      </c>
      <c r="BK288" s="134">
        <v>87.5</v>
      </c>
      <c r="BL288" s="134">
        <v>87.5</v>
      </c>
      <c r="BM288" s="134">
        <v>86.6</v>
      </c>
      <c r="BN288" s="134">
        <v>86.1</v>
      </c>
      <c r="BO288" s="134">
        <v>83.4</v>
      </c>
      <c r="BP288" s="134">
        <v>83.9</v>
      </c>
      <c r="BQ288" s="134">
        <v>85.2</v>
      </c>
      <c r="BR288" s="134">
        <v>85.9</v>
      </c>
      <c r="BS288" s="134">
        <v>86.8</v>
      </c>
      <c r="BT288" s="134">
        <v>87.1</v>
      </c>
      <c r="BU288" s="134">
        <v>91.7</v>
      </c>
      <c r="BV288" s="134">
        <v>90.7</v>
      </c>
      <c r="BW288" s="134">
        <v>90.8</v>
      </c>
      <c r="BX288" s="134">
        <v>91.8</v>
      </c>
      <c r="BY288" s="134">
        <v>93.6</v>
      </c>
      <c r="BZ288" s="134">
        <v>94.5</v>
      </c>
      <c r="CA288" s="134">
        <v>92.3</v>
      </c>
      <c r="CB288" s="134">
        <v>94.8</v>
      </c>
      <c r="CC288" s="134">
        <v>96.3</v>
      </c>
      <c r="CD288" s="134">
        <v>99.1</v>
      </c>
      <c r="CE288" s="134">
        <v>100.4</v>
      </c>
      <c r="CF288" s="134">
        <v>99.8</v>
      </c>
      <c r="CG288" s="134">
        <v>96.1</v>
      </c>
      <c r="CH288" s="134">
        <v>92.2</v>
      </c>
      <c r="CI288" s="134">
        <v>90.2</v>
      </c>
      <c r="CJ288" s="134">
        <v>91</v>
      </c>
      <c r="CK288" s="134">
        <v>90.8</v>
      </c>
      <c r="CL288" s="134">
        <v>93.1</v>
      </c>
      <c r="CM288" s="134">
        <v>90.4</v>
      </c>
      <c r="CN288" s="134">
        <v>90.8</v>
      </c>
      <c r="CO288" s="134">
        <v>90.7</v>
      </c>
      <c r="CP288" s="134">
        <v>89.6</v>
      </c>
      <c r="CQ288" s="134">
        <v>89.1</v>
      </c>
      <c r="CR288" s="134">
        <v>85.1</v>
      </c>
      <c r="CS288" s="134">
        <v>84</v>
      </c>
      <c r="CT288" s="134">
        <v>84.1</v>
      </c>
      <c r="CU288" s="134">
        <v>84.3</v>
      </c>
      <c r="CV288" s="134">
        <v>84.3</v>
      </c>
      <c r="CW288" s="134">
        <v>83.7</v>
      </c>
      <c r="CX288" s="134">
        <v>83.2</v>
      </c>
      <c r="CY288" s="134">
        <v>82.9</v>
      </c>
      <c r="CZ288" s="134">
        <v>80.400000000000006</v>
      </c>
      <c r="DA288" s="134">
        <v>79.8</v>
      </c>
      <c r="DB288" s="134">
        <v>82.4</v>
      </c>
      <c r="DC288" s="134">
        <v>80.5</v>
      </c>
      <c r="DD288" s="134">
        <v>83.9</v>
      </c>
      <c r="DE288" s="134">
        <v>85.1</v>
      </c>
      <c r="DF288" s="134">
        <v>88</v>
      </c>
      <c r="DG288" s="134">
        <v>91</v>
      </c>
      <c r="DH288" s="134">
        <v>95.1</v>
      </c>
      <c r="DI288" s="134">
        <v>97.5</v>
      </c>
      <c r="DJ288" s="134">
        <v>101.9</v>
      </c>
      <c r="DK288" s="134">
        <v>101.5</v>
      </c>
      <c r="DL288" s="134">
        <v>102.1</v>
      </c>
      <c r="DM288" s="134">
        <v>101.7</v>
      </c>
      <c r="DN288" s="134">
        <v>101.6</v>
      </c>
      <c r="DO288" s="134">
        <v>102.5</v>
      </c>
      <c r="DP288" s="134">
        <v>105</v>
      </c>
      <c r="DQ288" s="134">
        <v>103.2</v>
      </c>
      <c r="DR288" s="134">
        <v>104.4</v>
      </c>
      <c r="DS288" s="134">
        <v>105.5</v>
      </c>
      <c r="DT288" s="134">
        <v>108.5</v>
      </c>
      <c r="DU288" s="134">
        <v>108.9</v>
      </c>
      <c r="DV288" s="134">
        <v>107.9</v>
      </c>
      <c r="DW288" s="134">
        <v>108.2</v>
      </c>
      <c r="DX288" s="134">
        <v>105.8</v>
      </c>
      <c r="DY288" s="134">
        <v>103.1</v>
      </c>
      <c r="DZ288" s="134">
        <v>100.7</v>
      </c>
      <c r="EA288" s="135">
        <v>99</v>
      </c>
      <c r="EB288" s="136">
        <v>101.1</v>
      </c>
      <c r="EC288" s="136">
        <v>100.5</v>
      </c>
      <c r="ED288" s="134">
        <v>96.2</v>
      </c>
      <c r="EE288" s="134">
        <v>98.8</v>
      </c>
      <c r="EF288" s="137">
        <v>99.1</v>
      </c>
      <c r="EG288" s="137">
        <v>97.3</v>
      </c>
      <c r="EH288" s="137">
        <v>96.9</v>
      </c>
      <c r="EI288" s="137">
        <v>93.7</v>
      </c>
      <c r="EJ288" s="136">
        <v>93</v>
      </c>
      <c r="EK288" s="136">
        <v>92.1</v>
      </c>
      <c r="EL288" s="147">
        <v>93</v>
      </c>
      <c r="EM288" s="147">
        <v>94.9</v>
      </c>
      <c r="EN288" s="147">
        <v>93.8</v>
      </c>
    </row>
    <row r="289" spans="1:144" ht="15" x14ac:dyDescent="0.25">
      <c r="A289" s="132" t="s">
        <v>2006</v>
      </c>
      <c r="B289" s="132" t="s">
        <v>2007</v>
      </c>
      <c r="C289" s="133">
        <v>0.12792000000000001</v>
      </c>
      <c r="D289" s="134">
        <v>103.4</v>
      </c>
      <c r="E289" s="134">
        <v>105.2</v>
      </c>
      <c r="F289" s="134">
        <v>106.7</v>
      </c>
      <c r="G289" s="134">
        <v>104.6</v>
      </c>
      <c r="H289" s="134">
        <v>103.1</v>
      </c>
      <c r="I289" s="134">
        <v>104.1</v>
      </c>
      <c r="J289" s="134">
        <v>101.8</v>
      </c>
      <c r="K289" s="134">
        <v>102.9</v>
      </c>
      <c r="L289" s="134">
        <v>103.6</v>
      </c>
      <c r="M289" s="134">
        <v>104.1</v>
      </c>
      <c r="N289" s="134">
        <v>102.4</v>
      </c>
      <c r="O289" s="134">
        <v>104</v>
      </c>
      <c r="P289" s="134">
        <v>108.8</v>
      </c>
      <c r="Q289" s="134">
        <v>112.2</v>
      </c>
      <c r="R289" s="134">
        <v>111.1</v>
      </c>
      <c r="S289" s="134">
        <v>114.9</v>
      </c>
      <c r="T289" s="134">
        <v>114.2</v>
      </c>
      <c r="U289" s="134">
        <v>114.4</v>
      </c>
      <c r="V289" s="134">
        <v>115.2</v>
      </c>
      <c r="W289" s="134">
        <v>113.9</v>
      </c>
      <c r="X289" s="134">
        <v>116.1</v>
      </c>
      <c r="Y289" s="134">
        <v>114.2</v>
      </c>
      <c r="Z289" s="134">
        <v>114.2</v>
      </c>
      <c r="AA289" s="134">
        <v>115.9</v>
      </c>
      <c r="AB289" s="134">
        <v>115.2</v>
      </c>
      <c r="AC289" s="134">
        <v>116</v>
      </c>
      <c r="AD289" s="134">
        <v>118</v>
      </c>
      <c r="AE289" s="134">
        <v>118.5</v>
      </c>
      <c r="AF289" s="134">
        <v>118.1</v>
      </c>
      <c r="AG289" s="134">
        <v>118.9</v>
      </c>
      <c r="AH289" s="134">
        <v>121.4</v>
      </c>
      <c r="AI289" s="134">
        <v>121.2</v>
      </c>
      <c r="AJ289" s="134">
        <v>119.8</v>
      </c>
      <c r="AK289" s="134">
        <v>118.5</v>
      </c>
      <c r="AL289" s="134">
        <v>118.5</v>
      </c>
      <c r="AM289" s="134">
        <v>119.5</v>
      </c>
      <c r="AN289" s="134">
        <v>121</v>
      </c>
      <c r="AO289" s="134">
        <v>121.9</v>
      </c>
      <c r="AP289" s="134">
        <v>120.9</v>
      </c>
      <c r="AQ289" s="134">
        <v>120.6</v>
      </c>
      <c r="AR289" s="134">
        <v>122.5</v>
      </c>
      <c r="AS289" s="134">
        <v>122.3</v>
      </c>
      <c r="AT289" s="134">
        <v>125.3</v>
      </c>
      <c r="AU289" s="134">
        <v>127.4</v>
      </c>
      <c r="AV289" s="134">
        <v>129.1</v>
      </c>
      <c r="AW289" s="134">
        <v>128.6</v>
      </c>
      <c r="AX289" s="134">
        <v>127</v>
      </c>
      <c r="AY289" s="134">
        <v>127.9</v>
      </c>
      <c r="AZ289" s="134">
        <v>129.19999999999999</v>
      </c>
      <c r="BA289" s="134">
        <v>131.19999999999999</v>
      </c>
      <c r="BB289" s="134">
        <v>126.4</v>
      </c>
      <c r="BC289" s="134">
        <v>129.5</v>
      </c>
      <c r="BD289" s="134">
        <v>124.9</v>
      </c>
      <c r="BE289" s="134">
        <v>122.8</v>
      </c>
      <c r="BF289" s="134">
        <v>126.5</v>
      </c>
      <c r="BG289" s="134">
        <v>131.1</v>
      </c>
      <c r="BH289" s="134">
        <v>132.80000000000001</v>
      </c>
      <c r="BI289" s="134">
        <v>133.9</v>
      </c>
      <c r="BJ289" s="134">
        <v>133.1</v>
      </c>
      <c r="BK289" s="134">
        <v>134.30000000000001</v>
      </c>
      <c r="BL289" s="134">
        <v>132.6</v>
      </c>
      <c r="BM289" s="134">
        <v>135.1</v>
      </c>
      <c r="BN289" s="134">
        <v>135.4</v>
      </c>
      <c r="BO289" s="134">
        <v>135.30000000000001</v>
      </c>
      <c r="BP289" s="134">
        <v>135</v>
      </c>
      <c r="BQ289" s="134">
        <v>135.9</v>
      </c>
      <c r="BR289" s="134">
        <v>134.4</v>
      </c>
      <c r="BS289" s="134">
        <v>134</v>
      </c>
      <c r="BT289" s="134">
        <v>135.4</v>
      </c>
      <c r="BU289" s="134">
        <v>136.30000000000001</v>
      </c>
      <c r="BV289" s="134">
        <v>135</v>
      </c>
      <c r="BW289" s="134">
        <v>134.4</v>
      </c>
      <c r="BX289" s="134">
        <v>133.69999999999999</v>
      </c>
      <c r="BY289" s="134">
        <v>128.69999999999999</v>
      </c>
      <c r="BZ289" s="134">
        <v>130.9</v>
      </c>
      <c r="CA289" s="134">
        <v>130.30000000000001</v>
      </c>
      <c r="CB289" s="134">
        <v>131</v>
      </c>
      <c r="CC289" s="134">
        <v>130.6</v>
      </c>
      <c r="CD289" s="134">
        <v>132.5</v>
      </c>
      <c r="CE289" s="134">
        <v>131.69999999999999</v>
      </c>
      <c r="CF289" s="134">
        <v>132.4</v>
      </c>
      <c r="CG289" s="134">
        <v>132.69999999999999</v>
      </c>
      <c r="CH289" s="134">
        <v>132.80000000000001</v>
      </c>
      <c r="CI289" s="134">
        <v>131</v>
      </c>
      <c r="CJ289" s="134">
        <v>129.80000000000001</v>
      </c>
      <c r="CK289" s="134">
        <v>131.4</v>
      </c>
      <c r="CL289" s="134">
        <v>132.5</v>
      </c>
      <c r="CM289" s="134">
        <v>129.69999999999999</v>
      </c>
      <c r="CN289" s="134">
        <v>130.9</v>
      </c>
      <c r="CO289" s="134">
        <v>133.19999999999999</v>
      </c>
      <c r="CP289" s="134">
        <v>133.9</v>
      </c>
      <c r="CQ289" s="134">
        <v>134.4</v>
      </c>
      <c r="CR289" s="134">
        <v>133.69999999999999</v>
      </c>
      <c r="CS289" s="134">
        <v>134.4</v>
      </c>
      <c r="CT289" s="134">
        <v>135.30000000000001</v>
      </c>
      <c r="CU289" s="134">
        <v>136.19999999999999</v>
      </c>
      <c r="CV289" s="134">
        <v>136.1</v>
      </c>
      <c r="CW289" s="134">
        <v>140.5</v>
      </c>
      <c r="CX289" s="134">
        <v>138.4</v>
      </c>
      <c r="CY289" s="134">
        <v>136.19999999999999</v>
      </c>
      <c r="CZ289" s="134">
        <v>133.9</v>
      </c>
      <c r="DA289" s="134">
        <v>132.30000000000001</v>
      </c>
      <c r="DB289" s="134">
        <v>133.9</v>
      </c>
      <c r="DC289" s="134">
        <v>134.4</v>
      </c>
      <c r="DD289" s="134">
        <v>132.80000000000001</v>
      </c>
      <c r="DE289" s="134">
        <v>133.1</v>
      </c>
      <c r="DF289" s="134">
        <v>134.5</v>
      </c>
      <c r="DG289" s="134">
        <v>133.30000000000001</v>
      </c>
      <c r="DH289" s="134">
        <v>133.5</v>
      </c>
      <c r="DI289" s="134">
        <v>135.9</v>
      </c>
      <c r="DJ289" s="134">
        <v>133.80000000000001</v>
      </c>
      <c r="DK289" s="134">
        <v>136.19999999999999</v>
      </c>
      <c r="DL289" s="134">
        <v>136.1</v>
      </c>
      <c r="DM289" s="134">
        <v>140.6</v>
      </c>
      <c r="DN289" s="134">
        <v>142.69999999999999</v>
      </c>
      <c r="DO289" s="134">
        <v>142.9</v>
      </c>
      <c r="DP289" s="134">
        <v>143.19999999999999</v>
      </c>
      <c r="DQ289" s="134">
        <v>143.4</v>
      </c>
      <c r="DR289" s="134">
        <v>146.1</v>
      </c>
      <c r="DS289" s="134">
        <v>147.6</v>
      </c>
      <c r="DT289" s="134">
        <v>148.4</v>
      </c>
      <c r="DU289" s="134">
        <v>150.1</v>
      </c>
      <c r="DV289" s="134">
        <v>150.5</v>
      </c>
      <c r="DW289" s="134">
        <v>151.5</v>
      </c>
      <c r="DX289" s="134">
        <v>150</v>
      </c>
      <c r="DY289" s="134">
        <v>149.19999999999999</v>
      </c>
      <c r="DZ289" s="134">
        <v>147.80000000000001</v>
      </c>
      <c r="EA289" s="135">
        <v>148.6</v>
      </c>
      <c r="EB289" s="136">
        <v>148.80000000000001</v>
      </c>
      <c r="EC289" s="136">
        <v>149.6</v>
      </c>
      <c r="ED289" s="134">
        <v>149.9</v>
      </c>
      <c r="EE289" s="134">
        <v>144.5</v>
      </c>
      <c r="EF289" s="137">
        <v>147</v>
      </c>
      <c r="EG289" s="137">
        <v>149.1</v>
      </c>
      <c r="EH289" s="137">
        <v>148.1</v>
      </c>
      <c r="EI289" s="137">
        <v>146.5</v>
      </c>
      <c r="EJ289" s="136">
        <v>143.19999999999999</v>
      </c>
      <c r="EK289" s="136">
        <v>144</v>
      </c>
      <c r="EL289" s="147">
        <v>152.6</v>
      </c>
      <c r="EM289" s="147">
        <v>151.9</v>
      </c>
      <c r="EN289" s="147">
        <v>151.5</v>
      </c>
    </row>
    <row r="290" spans="1:144" ht="15" x14ac:dyDescent="0.25">
      <c r="A290" s="132" t="s">
        <v>2008</v>
      </c>
      <c r="B290" s="132" t="s">
        <v>2009</v>
      </c>
      <c r="C290" s="133">
        <v>0.81413999999999997</v>
      </c>
      <c r="D290" s="134">
        <v>111.2</v>
      </c>
      <c r="E290" s="134">
        <v>111.3</v>
      </c>
      <c r="F290" s="134">
        <v>112.8</v>
      </c>
      <c r="G290" s="134">
        <v>113.1</v>
      </c>
      <c r="H290" s="134">
        <v>112.4</v>
      </c>
      <c r="I290" s="134">
        <v>112.1</v>
      </c>
      <c r="J290" s="134">
        <v>112.6</v>
      </c>
      <c r="K290" s="134">
        <v>113.4</v>
      </c>
      <c r="L290" s="134">
        <v>114.5</v>
      </c>
      <c r="M290" s="134">
        <v>112.1</v>
      </c>
      <c r="N290" s="134">
        <v>111.3</v>
      </c>
      <c r="O290" s="134">
        <v>109.1</v>
      </c>
      <c r="P290" s="134">
        <v>114.6</v>
      </c>
      <c r="Q290" s="134">
        <v>115.4</v>
      </c>
      <c r="R290" s="134">
        <v>115</v>
      </c>
      <c r="S290" s="134">
        <v>116.5</v>
      </c>
      <c r="T290" s="134">
        <v>116.9</v>
      </c>
      <c r="U290" s="134">
        <v>119.1</v>
      </c>
      <c r="V290" s="134">
        <v>117</v>
      </c>
      <c r="W290" s="134">
        <v>118.5</v>
      </c>
      <c r="X290" s="134">
        <v>119</v>
      </c>
      <c r="Y290" s="134">
        <v>121.3</v>
      </c>
      <c r="Z290" s="134">
        <v>119.9</v>
      </c>
      <c r="AA290" s="134">
        <v>119</v>
      </c>
      <c r="AB290" s="134">
        <v>120.8</v>
      </c>
      <c r="AC290" s="134">
        <v>120.8</v>
      </c>
      <c r="AD290" s="134">
        <v>122.4</v>
      </c>
      <c r="AE290" s="134">
        <v>120.6</v>
      </c>
      <c r="AF290" s="134">
        <v>123.4</v>
      </c>
      <c r="AG290" s="134">
        <v>125.5</v>
      </c>
      <c r="AH290" s="134">
        <v>125.7</v>
      </c>
      <c r="AI290" s="134">
        <v>124.1</v>
      </c>
      <c r="AJ290" s="134">
        <v>122.9</v>
      </c>
      <c r="AK290" s="134">
        <v>121.7</v>
      </c>
      <c r="AL290" s="134">
        <v>121</v>
      </c>
      <c r="AM290" s="134">
        <v>122.2</v>
      </c>
      <c r="AN290" s="134">
        <v>129</v>
      </c>
      <c r="AO290" s="134">
        <v>130.5</v>
      </c>
      <c r="AP290" s="134">
        <v>128.4</v>
      </c>
      <c r="AQ290" s="134">
        <v>127.7</v>
      </c>
      <c r="AR290" s="134">
        <v>129.80000000000001</v>
      </c>
      <c r="AS290" s="134">
        <v>128.30000000000001</v>
      </c>
      <c r="AT290" s="134">
        <v>129.19999999999999</v>
      </c>
      <c r="AU290" s="134">
        <v>129.4</v>
      </c>
      <c r="AV290" s="134">
        <v>128.30000000000001</v>
      </c>
      <c r="AW290" s="134">
        <v>129</v>
      </c>
      <c r="AX290" s="134">
        <v>128</v>
      </c>
      <c r="AY290" s="134">
        <v>126.8</v>
      </c>
      <c r="AZ290" s="134">
        <v>127</v>
      </c>
      <c r="BA290" s="134">
        <v>129.30000000000001</v>
      </c>
      <c r="BB290" s="134">
        <v>130.80000000000001</v>
      </c>
      <c r="BC290" s="134">
        <v>129.80000000000001</v>
      </c>
      <c r="BD290" s="134">
        <v>129.9</v>
      </c>
      <c r="BE290" s="134">
        <v>131.69999999999999</v>
      </c>
      <c r="BF290" s="134">
        <v>131.1</v>
      </c>
      <c r="BG290" s="134">
        <v>131</v>
      </c>
      <c r="BH290" s="134">
        <v>132.5</v>
      </c>
      <c r="BI290" s="134">
        <v>134.19999999999999</v>
      </c>
      <c r="BJ290" s="134">
        <v>132.1</v>
      </c>
      <c r="BK290" s="134">
        <v>133.1</v>
      </c>
      <c r="BL290" s="134">
        <v>134.1</v>
      </c>
      <c r="BM290" s="134">
        <v>134.69999999999999</v>
      </c>
      <c r="BN290" s="134">
        <v>134.69999999999999</v>
      </c>
      <c r="BO290" s="134">
        <v>135.69999999999999</v>
      </c>
      <c r="BP290" s="134">
        <v>136.1</v>
      </c>
      <c r="BQ290" s="134">
        <v>136.80000000000001</v>
      </c>
      <c r="BR290" s="134">
        <v>138</v>
      </c>
      <c r="BS290" s="134">
        <v>138.9</v>
      </c>
      <c r="BT290" s="134">
        <v>138.80000000000001</v>
      </c>
      <c r="BU290" s="134">
        <v>138.4</v>
      </c>
      <c r="BV290" s="134">
        <v>138.6</v>
      </c>
      <c r="BW290" s="134">
        <v>137.69999999999999</v>
      </c>
      <c r="BX290" s="134">
        <v>140.5</v>
      </c>
      <c r="BY290" s="134">
        <v>139.80000000000001</v>
      </c>
      <c r="BZ290" s="134">
        <v>139.69999999999999</v>
      </c>
      <c r="CA290" s="134">
        <v>138.6</v>
      </c>
      <c r="CB290" s="134">
        <v>138.80000000000001</v>
      </c>
      <c r="CC290" s="134">
        <v>138.1</v>
      </c>
      <c r="CD290" s="134">
        <v>138.4</v>
      </c>
      <c r="CE290" s="134">
        <v>138.4</v>
      </c>
      <c r="CF290" s="134">
        <v>138.69999999999999</v>
      </c>
      <c r="CG290" s="134">
        <v>138.30000000000001</v>
      </c>
      <c r="CH290" s="134">
        <v>137.5</v>
      </c>
      <c r="CI290" s="134">
        <v>138.30000000000001</v>
      </c>
      <c r="CJ290" s="134">
        <v>139</v>
      </c>
      <c r="CK290" s="134">
        <v>138.30000000000001</v>
      </c>
      <c r="CL290" s="134">
        <v>138</v>
      </c>
      <c r="CM290" s="134">
        <v>137.69999999999999</v>
      </c>
      <c r="CN290" s="134">
        <v>137.6</v>
      </c>
      <c r="CO290" s="134">
        <v>138.80000000000001</v>
      </c>
      <c r="CP290" s="134">
        <v>138.4</v>
      </c>
      <c r="CQ290" s="134">
        <v>138.6</v>
      </c>
      <c r="CR290" s="134">
        <v>139.19999999999999</v>
      </c>
      <c r="CS290" s="134">
        <v>137.80000000000001</v>
      </c>
      <c r="CT290" s="134">
        <v>138.1</v>
      </c>
      <c r="CU290" s="134">
        <v>138.4</v>
      </c>
      <c r="CV290" s="134">
        <v>138.9</v>
      </c>
      <c r="CW290" s="134">
        <v>138.4</v>
      </c>
      <c r="CX290" s="134">
        <v>137.30000000000001</v>
      </c>
      <c r="CY290" s="134">
        <v>136.4</v>
      </c>
      <c r="CZ290" s="134">
        <v>137.5</v>
      </c>
      <c r="DA290" s="134">
        <v>138.30000000000001</v>
      </c>
      <c r="DB290" s="134">
        <v>138.30000000000001</v>
      </c>
      <c r="DC290" s="134">
        <v>139.5</v>
      </c>
      <c r="DD290" s="134">
        <v>139.19999999999999</v>
      </c>
      <c r="DE290" s="134">
        <v>139.5</v>
      </c>
      <c r="DF290" s="134">
        <v>139.6</v>
      </c>
      <c r="DG290" s="134">
        <v>140</v>
      </c>
      <c r="DH290" s="134">
        <v>140.30000000000001</v>
      </c>
      <c r="DI290" s="134">
        <v>139.9</v>
      </c>
      <c r="DJ290" s="134">
        <v>141.19999999999999</v>
      </c>
      <c r="DK290" s="134">
        <v>141.80000000000001</v>
      </c>
      <c r="DL290" s="134">
        <v>142</v>
      </c>
      <c r="DM290" s="134">
        <v>144</v>
      </c>
      <c r="DN290" s="134">
        <v>144.19999999999999</v>
      </c>
      <c r="DO290" s="134">
        <v>144.19999999999999</v>
      </c>
      <c r="DP290" s="134">
        <v>144.69999999999999</v>
      </c>
      <c r="DQ290" s="134">
        <v>144.69999999999999</v>
      </c>
      <c r="DR290" s="134">
        <v>144.69999999999999</v>
      </c>
      <c r="DS290" s="134">
        <v>145.19999999999999</v>
      </c>
      <c r="DT290" s="134">
        <v>145.9</v>
      </c>
      <c r="DU290" s="134">
        <v>146.69999999999999</v>
      </c>
      <c r="DV290" s="134">
        <v>146.69999999999999</v>
      </c>
      <c r="DW290" s="134">
        <v>147.30000000000001</v>
      </c>
      <c r="DX290" s="134">
        <v>149.30000000000001</v>
      </c>
      <c r="DY290" s="134">
        <v>149.4</v>
      </c>
      <c r="DZ290" s="134">
        <v>149.30000000000001</v>
      </c>
      <c r="EA290" s="135">
        <v>149.4</v>
      </c>
      <c r="EB290" s="136">
        <v>149.9</v>
      </c>
      <c r="EC290" s="136">
        <v>149.5</v>
      </c>
      <c r="ED290" s="134">
        <v>149.69999999999999</v>
      </c>
      <c r="EE290" s="134">
        <v>150</v>
      </c>
      <c r="EF290" s="137">
        <v>149.5</v>
      </c>
      <c r="EG290" s="137">
        <v>150</v>
      </c>
      <c r="EH290" s="137">
        <v>149.30000000000001</v>
      </c>
      <c r="EI290" s="137">
        <v>149.5</v>
      </c>
      <c r="EJ290" s="136">
        <v>150.80000000000001</v>
      </c>
      <c r="EK290" s="136">
        <v>150.6</v>
      </c>
      <c r="EL290" s="147">
        <v>152</v>
      </c>
      <c r="EM290" s="147">
        <v>151.6</v>
      </c>
      <c r="EN290" s="147">
        <v>152.4</v>
      </c>
    </row>
    <row r="291" spans="1:144" ht="15" x14ac:dyDescent="0.25">
      <c r="A291" s="132" t="s">
        <v>2010</v>
      </c>
      <c r="B291" s="132" t="s">
        <v>2011</v>
      </c>
      <c r="C291" s="133">
        <v>0.59323999999999999</v>
      </c>
      <c r="D291" s="134">
        <v>114.4</v>
      </c>
      <c r="E291" s="134">
        <v>114.9</v>
      </c>
      <c r="F291" s="134">
        <v>116.7</v>
      </c>
      <c r="G291" s="134">
        <v>116.1</v>
      </c>
      <c r="H291" s="134">
        <v>114.6</v>
      </c>
      <c r="I291" s="134">
        <v>114.5</v>
      </c>
      <c r="J291" s="134">
        <v>114.8</v>
      </c>
      <c r="K291" s="134">
        <v>117</v>
      </c>
      <c r="L291" s="134">
        <v>118.3</v>
      </c>
      <c r="M291" s="134">
        <v>115.1</v>
      </c>
      <c r="N291" s="134">
        <v>115.1</v>
      </c>
      <c r="O291" s="134">
        <v>112</v>
      </c>
      <c r="P291" s="134">
        <v>116.7</v>
      </c>
      <c r="Q291" s="134">
        <v>117.6</v>
      </c>
      <c r="R291" s="134">
        <v>116.4</v>
      </c>
      <c r="S291" s="134">
        <v>119</v>
      </c>
      <c r="T291" s="134">
        <v>120.2</v>
      </c>
      <c r="U291" s="134">
        <v>121</v>
      </c>
      <c r="V291" s="134">
        <v>118.5</v>
      </c>
      <c r="W291" s="134">
        <v>121</v>
      </c>
      <c r="X291" s="134">
        <v>121.7</v>
      </c>
      <c r="Y291" s="134">
        <v>123.9</v>
      </c>
      <c r="Z291" s="134">
        <v>122.3</v>
      </c>
      <c r="AA291" s="134">
        <v>120.5</v>
      </c>
      <c r="AB291" s="134">
        <v>123.7</v>
      </c>
      <c r="AC291" s="134">
        <v>123.9</v>
      </c>
      <c r="AD291" s="134">
        <v>125.6</v>
      </c>
      <c r="AE291" s="134">
        <v>122.9</v>
      </c>
      <c r="AF291" s="134">
        <v>126.7</v>
      </c>
      <c r="AG291" s="134">
        <v>128.30000000000001</v>
      </c>
      <c r="AH291" s="134">
        <v>128.80000000000001</v>
      </c>
      <c r="AI291" s="134">
        <v>127.3</v>
      </c>
      <c r="AJ291" s="134">
        <v>125.4</v>
      </c>
      <c r="AK291" s="134">
        <v>124.2</v>
      </c>
      <c r="AL291" s="134">
        <v>123.2</v>
      </c>
      <c r="AM291" s="134">
        <v>125.4</v>
      </c>
      <c r="AN291" s="134">
        <v>133.30000000000001</v>
      </c>
      <c r="AO291" s="134">
        <v>136</v>
      </c>
      <c r="AP291" s="134">
        <v>133.5</v>
      </c>
      <c r="AQ291" s="134">
        <v>133.1</v>
      </c>
      <c r="AR291" s="134">
        <v>134.6</v>
      </c>
      <c r="AS291" s="134">
        <v>131.69999999999999</v>
      </c>
      <c r="AT291" s="134">
        <v>132.6</v>
      </c>
      <c r="AU291" s="134">
        <v>133.80000000000001</v>
      </c>
      <c r="AV291" s="134">
        <v>133.30000000000001</v>
      </c>
      <c r="AW291" s="134">
        <v>133.19999999999999</v>
      </c>
      <c r="AX291" s="134">
        <v>132.80000000000001</v>
      </c>
      <c r="AY291" s="134">
        <v>131.1</v>
      </c>
      <c r="AZ291" s="134">
        <v>131.19999999999999</v>
      </c>
      <c r="BA291" s="134">
        <v>133.69999999999999</v>
      </c>
      <c r="BB291" s="134">
        <v>134.9</v>
      </c>
      <c r="BC291" s="134">
        <v>133.5</v>
      </c>
      <c r="BD291" s="134">
        <v>133.5</v>
      </c>
      <c r="BE291" s="134">
        <v>133.6</v>
      </c>
      <c r="BF291" s="134">
        <v>132.19999999999999</v>
      </c>
      <c r="BG291" s="134">
        <v>133</v>
      </c>
      <c r="BH291" s="134">
        <v>134.69999999999999</v>
      </c>
      <c r="BI291" s="134">
        <v>136</v>
      </c>
      <c r="BJ291" s="134">
        <v>134.9</v>
      </c>
      <c r="BK291" s="134">
        <v>136.1</v>
      </c>
      <c r="BL291" s="134">
        <v>137.5</v>
      </c>
      <c r="BM291" s="134">
        <v>137.1</v>
      </c>
      <c r="BN291" s="134">
        <v>137.1</v>
      </c>
      <c r="BO291" s="134">
        <v>137.9</v>
      </c>
      <c r="BP291" s="134">
        <v>137.5</v>
      </c>
      <c r="BQ291" s="134">
        <v>137.80000000000001</v>
      </c>
      <c r="BR291" s="134">
        <v>136.9</v>
      </c>
      <c r="BS291" s="134">
        <v>137.69999999999999</v>
      </c>
      <c r="BT291" s="134">
        <v>138.69999999999999</v>
      </c>
      <c r="BU291" s="134">
        <v>138.69999999999999</v>
      </c>
      <c r="BV291" s="134">
        <v>138.69999999999999</v>
      </c>
      <c r="BW291" s="134">
        <v>137.5</v>
      </c>
      <c r="BX291" s="134">
        <v>140.80000000000001</v>
      </c>
      <c r="BY291" s="134">
        <v>139.9</v>
      </c>
      <c r="BZ291" s="134">
        <v>140.5</v>
      </c>
      <c r="CA291" s="134">
        <v>139.6</v>
      </c>
      <c r="CB291" s="134">
        <v>139.6</v>
      </c>
      <c r="CC291" s="134">
        <v>138.9</v>
      </c>
      <c r="CD291" s="134">
        <v>139.30000000000001</v>
      </c>
      <c r="CE291" s="134">
        <v>138.69999999999999</v>
      </c>
      <c r="CF291" s="134">
        <v>139.30000000000001</v>
      </c>
      <c r="CG291" s="134">
        <v>139.30000000000001</v>
      </c>
      <c r="CH291" s="134">
        <v>138.30000000000001</v>
      </c>
      <c r="CI291" s="134">
        <v>138.9</v>
      </c>
      <c r="CJ291" s="134">
        <v>140.19999999999999</v>
      </c>
      <c r="CK291" s="134">
        <v>139.6</v>
      </c>
      <c r="CL291" s="134">
        <v>139.30000000000001</v>
      </c>
      <c r="CM291" s="134">
        <v>138.5</v>
      </c>
      <c r="CN291" s="134">
        <v>138.4</v>
      </c>
      <c r="CO291" s="134">
        <v>139.4</v>
      </c>
      <c r="CP291" s="134">
        <v>138.9</v>
      </c>
      <c r="CQ291" s="134">
        <v>139.6</v>
      </c>
      <c r="CR291" s="134">
        <v>140.19999999999999</v>
      </c>
      <c r="CS291" s="134">
        <v>138.6</v>
      </c>
      <c r="CT291" s="134">
        <v>138.80000000000001</v>
      </c>
      <c r="CU291" s="134">
        <v>139</v>
      </c>
      <c r="CV291" s="134">
        <v>139</v>
      </c>
      <c r="CW291" s="134">
        <v>138.5</v>
      </c>
      <c r="CX291" s="134">
        <v>137.69999999999999</v>
      </c>
      <c r="CY291" s="134">
        <v>137.80000000000001</v>
      </c>
      <c r="CZ291" s="134">
        <v>137.19999999999999</v>
      </c>
      <c r="DA291" s="134">
        <v>137.69999999999999</v>
      </c>
      <c r="DB291" s="134">
        <v>137.1</v>
      </c>
      <c r="DC291" s="134">
        <v>138.30000000000001</v>
      </c>
      <c r="DD291" s="134">
        <v>138</v>
      </c>
      <c r="DE291" s="134">
        <v>138.6</v>
      </c>
      <c r="DF291" s="134">
        <v>138.5</v>
      </c>
      <c r="DG291" s="134">
        <v>139.19999999999999</v>
      </c>
      <c r="DH291" s="134">
        <v>139.19999999999999</v>
      </c>
      <c r="DI291" s="134">
        <v>139.6</v>
      </c>
      <c r="DJ291" s="134">
        <v>140.4</v>
      </c>
      <c r="DK291" s="134">
        <v>140.9</v>
      </c>
      <c r="DL291" s="134">
        <v>141.30000000000001</v>
      </c>
      <c r="DM291" s="134">
        <v>143.6</v>
      </c>
      <c r="DN291" s="134">
        <v>142.9</v>
      </c>
      <c r="DO291" s="134">
        <v>142.80000000000001</v>
      </c>
      <c r="DP291" s="134">
        <v>143.19999999999999</v>
      </c>
      <c r="DQ291" s="134">
        <v>143.30000000000001</v>
      </c>
      <c r="DR291" s="134">
        <v>143.5</v>
      </c>
      <c r="DS291" s="134">
        <v>143.69999999999999</v>
      </c>
      <c r="DT291" s="134">
        <v>144.30000000000001</v>
      </c>
      <c r="DU291" s="134">
        <v>145.4</v>
      </c>
      <c r="DV291" s="134">
        <v>145.19999999999999</v>
      </c>
      <c r="DW291" s="134">
        <v>146.1</v>
      </c>
      <c r="DX291" s="134">
        <v>148</v>
      </c>
      <c r="DY291" s="134">
        <v>147.80000000000001</v>
      </c>
      <c r="DZ291" s="134">
        <v>147.9</v>
      </c>
      <c r="EA291" s="135">
        <v>147.80000000000001</v>
      </c>
      <c r="EB291" s="136">
        <v>148.6</v>
      </c>
      <c r="EC291" s="136">
        <v>147.9</v>
      </c>
      <c r="ED291" s="134">
        <v>148.4</v>
      </c>
      <c r="EE291" s="134">
        <v>148.4</v>
      </c>
      <c r="EF291" s="137">
        <v>148.4</v>
      </c>
      <c r="EG291" s="137">
        <v>148.4</v>
      </c>
      <c r="EH291" s="137">
        <v>149.30000000000001</v>
      </c>
      <c r="EI291" s="137">
        <v>148.30000000000001</v>
      </c>
      <c r="EJ291" s="136">
        <v>149.30000000000001</v>
      </c>
      <c r="EK291" s="136">
        <v>148.4</v>
      </c>
      <c r="EL291" s="147">
        <v>149.5</v>
      </c>
      <c r="EM291" s="147">
        <v>148.80000000000001</v>
      </c>
      <c r="EN291" s="147">
        <v>149.30000000000001</v>
      </c>
    </row>
    <row r="292" spans="1:144" ht="15" x14ac:dyDescent="0.25">
      <c r="A292" s="132" t="s">
        <v>2012</v>
      </c>
      <c r="B292" s="132" t="s">
        <v>2013</v>
      </c>
      <c r="C292" s="133">
        <v>0.35582999999999998</v>
      </c>
      <c r="D292" s="134">
        <v>119.9</v>
      </c>
      <c r="E292" s="134">
        <v>119</v>
      </c>
      <c r="F292" s="134">
        <v>123.6</v>
      </c>
      <c r="G292" s="134">
        <v>122.8</v>
      </c>
      <c r="H292" s="134">
        <v>121.2</v>
      </c>
      <c r="I292" s="134">
        <v>122.5</v>
      </c>
      <c r="J292" s="134">
        <v>121.2</v>
      </c>
      <c r="K292" s="134">
        <v>126.3</v>
      </c>
      <c r="L292" s="134">
        <v>127</v>
      </c>
      <c r="M292" s="134">
        <v>123.4</v>
      </c>
      <c r="N292" s="134">
        <v>125.4</v>
      </c>
      <c r="O292" s="134">
        <v>122.2</v>
      </c>
      <c r="P292" s="134">
        <v>122.5</v>
      </c>
      <c r="Q292" s="134">
        <v>123.7</v>
      </c>
      <c r="R292" s="134">
        <v>123.5</v>
      </c>
      <c r="S292" s="134">
        <v>125.6</v>
      </c>
      <c r="T292" s="134">
        <v>128.30000000000001</v>
      </c>
      <c r="U292" s="134">
        <v>127.2</v>
      </c>
      <c r="V292" s="134">
        <v>124.8</v>
      </c>
      <c r="W292" s="134">
        <v>128</v>
      </c>
      <c r="X292" s="134">
        <v>128.69999999999999</v>
      </c>
      <c r="Y292" s="134">
        <v>132.1</v>
      </c>
      <c r="Z292" s="134">
        <v>132.19999999999999</v>
      </c>
      <c r="AA292" s="134">
        <v>129.19999999999999</v>
      </c>
      <c r="AB292" s="134">
        <v>129.80000000000001</v>
      </c>
      <c r="AC292" s="134">
        <v>129.80000000000001</v>
      </c>
      <c r="AD292" s="134">
        <v>128.80000000000001</v>
      </c>
      <c r="AE292" s="134">
        <v>126</v>
      </c>
      <c r="AF292" s="134">
        <v>130.5</v>
      </c>
      <c r="AG292" s="134">
        <v>132.69999999999999</v>
      </c>
      <c r="AH292" s="134">
        <v>134.69999999999999</v>
      </c>
      <c r="AI292" s="134">
        <v>132.30000000000001</v>
      </c>
      <c r="AJ292" s="134">
        <v>129</v>
      </c>
      <c r="AK292" s="134">
        <v>127.2</v>
      </c>
      <c r="AL292" s="134">
        <v>127.1</v>
      </c>
      <c r="AM292" s="134">
        <v>128.9</v>
      </c>
      <c r="AN292" s="134">
        <v>138.69999999999999</v>
      </c>
      <c r="AO292" s="134">
        <v>142.6</v>
      </c>
      <c r="AP292" s="134">
        <v>139</v>
      </c>
      <c r="AQ292" s="134">
        <v>138.6</v>
      </c>
      <c r="AR292" s="134">
        <v>140.80000000000001</v>
      </c>
      <c r="AS292" s="134">
        <v>137.1</v>
      </c>
      <c r="AT292" s="134">
        <v>138.80000000000001</v>
      </c>
      <c r="AU292" s="134">
        <v>138.9</v>
      </c>
      <c r="AV292" s="134">
        <v>138.6</v>
      </c>
      <c r="AW292" s="134">
        <v>138.80000000000001</v>
      </c>
      <c r="AX292" s="134">
        <v>137</v>
      </c>
      <c r="AY292" s="134">
        <v>136.6</v>
      </c>
      <c r="AZ292" s="134">
        <v>136.4</v>
      </c>
      <c r="BA292" s="134">
        <v>137.9</v>
      </c>
      <c r="BB292" s="134">
        <v>140.19999999999999</v>
      </c>
      <c r="BC292" s="134">
        <v>140</v>
      </c>
      <c r="BD292" s="134">
        <v>139.5</v>
      </c>
      <c r="BE292" s="134">
        <v>139.80000000000001</v>
      </c>
      <c r="BF292" s="134">
        <v>140.30000000000001</v>
      </c>
      <c r="BG292" s="134">
        <v>141.80000000000001</v>
      </c>
      <c r="BH292" s="134">
        <v>142.6</v>
      </c>
      <c r="BI292" s="134">
        <v>144.19999999999999</v>
      </c>
      <c r="BJ292" s="134">
        <v>143.1</v>
      </c>
      <c r="BK292" s="134">
        <v>143.69999999999999</v>
      </c>
      <c r="BL292" s="134">
        <v>145.6</v>
      </c>
      <c r="BM292" s="134">
        <v>144.9</v>
      </c>
      <c r="BN292" s="134">
        <v>144.9</v>
      </c>
      <c r="BO292" s="134">
        <v>145.9</v>
      </c>
      <c r="BP292" s="134">
        <v>145.30000000000001</v>
      </c>
      <c r="BQ292" s="134">
        <v>144.9</v>
      </c>
      <c r="BR292" s="134">
        <v>145.1</v>
      </c>
      <c r="BS292" s="134">
        <v>146.19999999999999</v>
      </c>
      <c r="BT292" s="134">
        <v>146.4</v>
      </c>
      <c r="BU292" s="134">
        <v>146.4</v>
      </c>
      <c r="BV292" s="134">
        <v>146.30000000000001</v>
      </c>
      <c r="BW292" s="134">
        <v>144.4</v>
      </c>
      <c r="BX292" s="134">
        <v>148.19999999999999</v>
      </c>
      <c r="BY292" s="134">
        <v>149.19999999999999</v>
      </c>
      <c r="BZ292" s="134">
        <v>149.9</v>
      </c>
      <c r="CA292" s="134">
        <v>147.30000000000001</v>
      </c>
      <c r="CB292" s="134">
        <v>146.9</v>
      </c>
      <c r="CC292" s="134">
        <v>146.9</v>
      </c>
      <c r="CD292" s="134">
        <v>148.1</v>
      </c>
      <c r="CE292" s="134">
        <v>147.5</v>
      </c>
      <c r="CF292" s="134">
        <v>147.1</v>
      </c>
      <c r="CG292" s="134">
        <v>147.1</v>
      </c>
      <c r="CH292" s="134">
        <v>146.5</v>
      </c>
      <c r="CI292" s="134">
        <v>146.30000000000001</v>
      </c>
      <c r="CJ292" s="134">
        <v>148.4</v>
      </c>
      <c r="CK292" s="134">
        <v>146.69999999999999</v>
      </c>
      <c r="CL292" s="134">
        <v>147</v>
      </c>
      <c r="CM292" s="134">
        <v>147.30000000000001</v>
      </c>
      <c r="CN292" s="134">
        <v>147.1</v>
      </c>
      <c r="CO292" s="134">
        <v>147.80000000000001</v>
      </c>
      <c r="CP292" s="134">
        <v>148</v>
      </c>
      <c r="CQ292" s="134">
        <v>149.5</v>
      </c>
      <c r="CR292" s="134">
        <v>149.19999999999999</v>
      </c>
      <c r="CS292" s="134">
        <v>146.69999999999999</v>
      </c>
      <c r="CT292" s="134">
        <v>147</v>
      </c>
      <c r="CU292" s="134">
        <v>147</v>
      </c>
      <c r="CV292" s="134">
        <v>147</v>
      </c>
      <c r="CW292" s="134">
        <v>147.69999999999999</v>
      </c>
      <c r="CX292" s="134">
        <v>145.6</v>
      </c>
      <c r="CY292" s="134">
        <v>145.6</v>
      </c>
      <c r="CZ292" s="134">
        <v>145.4</v>
      </c>
      <c r="DA292" s="134">
        <v>146.6</v>
      </c>
      <c r="DB292" s="134">
        <v>146.19999999999999</v>
      </c>
      <c r="DC292" s="134">
        <v>148.1</v>
      </c>
      <c r="DD292" s="134">
        <v>147.9</v>
      </c>
      <c r="DE292" s="134">
        <v>148.6</v>
      </c>
      <c r="DF292" s="134">
        <v>148.5</v>
      </c>
      <c r="DG292" s="134">
        <v>150.6</v>
      </c>
      <c r="DH292" s="134">
        <v>150.80000000000001</v>
      </c>
      <c r="DI292" s="134">
        <v>151.19999999999999</v>
      </c>
      <c r="DJ292" s="134">
        <v>151.69999999999999</v>
      </c>
      <c r="DK292" s="134">
        <v>152.69999999999999</v>
      </c>
      <c r="DL292" s="134">
        <v>153.1</v>
      </c>
      <c r="DM292" s="134">
        <v>157</v>
      </c>
      <c r="DN292" s="134">
        <v>156.80000000000001</v>
      </c>
      <c r="DO292" s="134">
        <v>156.4</v>
      </c>
      <c r="DP292" s="134">
        <v>156.9</v>
      </c>
      <c r="DQ292" s="134">
        <v>157</v>
      </c>
      <c r="DR292" s="134">
        <v>158.1</v>
      </c>
      <c r="DS292" s="134">
        <v>158.4</v>
      </c>
      <c r="DT292" s="134">
        <v>158.69999999999999</v>
      </c>
      <c r="DU292" s="134">
        <v>159.9</v>
      </c>
      <c r="DV292" s="134">
        <v>159.69999999999999</v>
      </c>
      <c r="DW292" s="134">
        <v>161</v>
      </c>
      <c r="DX292" s="134">
        <v>162.80000000000001</v>
      </c>
      <c r="DY292" s="134">
        <v>162.69999999999999</v>
      </c>
      <c r="DZ292" s="134">
        <v>163.1</v>
      </c>
      <c r="EA292" s="135">
        <v>163.30000000000001</v>
      </c>
      <c r="EB292" s="136">
        <v>163.9</v>
      </c>
      <c r="EC292" s="136">
        <v>162.69999999999999</v>
      </c>
      <c r="ED292" s="134">
        <v>163.1</v>
      </c>
      <c r="EE292" s="134">
        <v>162.69999999999999</v>
      </c>
      <c r="EF292" s="137">
        <v>163.6</v>
      </c>
      <c r="EG292" s="137">
        <v>163.30000000000001</v>
      </c>
      <c r="EH292" s="137">
        <v>164.4</v>
      </c>
      <c r="EI292" s="137">
        <v>162.30000000000001</v>
      </c>
      <c r="EJ292" s="136">
        <v>163.4</v>
      </c>
      <c r="EK292" s="136">
        <v>162.80000000000001</v>
      </c>
      <c r="EL292" s="147">
        <v>164.6</v>
      </c>
      <c r="EM292" s="147">
        <v>162.30000000000001</v>
      </c>
      <c r="EN292" s="147">
        <v>163.19999999999999</v>
      </c>
    </row>
    <row r="293" spans="1:144" ht="15" x14ac:dyDescent="0.25">
      <c r="A293" s="132" t="s">
        <v>2014</v>
      </c>
      <c r="B293" s="132" t="s">
        <v>2015</v>
      </c>
      <c r="C293" s="133">
        <v>1.3769999999999999E-2</v>
      </c>
      <c r="D293" s="134">
        <v>103.6</v>
      </c>
      <c r="E293" s="134">
        <v>103.6</v>
      </c>
      <c r="F293" s="134">
        <v>101.7</v>
      </c>
      <c r="G293" s="134">
        <v>100.9</v>
      </c>
      <c r="H293" s="134">
        <v>102.7</v>
      </c>
      <c r="I293" s="134">
        <v>103.6</v>
      </c>
      <c r="J293" s="134">
        <v>102.9</v>
      </c>
      <c r="K293" s="134">
        <v>103.2</v>
      </c>
      <c r="L293" s="134">
        <v>101.7</v>
      </c>
      <c r="M293" s="134">
        <v>100.1</v>
      </c>
      <c r="N293" s="134">
        <v>99.8</v>
      </c>
      <c r="O293" s="134">
        <v>100.2</v>
      </c>
      <c r="P293" s="134">
        <v>103</v>
      </c>
      <c r="Q293" s="134">
        <v>102.3</v>
      </c>
      <c r="R293" s="134">
        <v>101.5</v>
      </c>
      <c r="S293" s="134">
        <v>103.6</v>
      </c>
      <c r="T293" s="134">
        <v>104.2</v>
      </c>
      <c r="U293" s="134">
        <v>105.8</v>
      </c>
      <c r="V293" s="134">
        <v>108</v>
      </c>
      <c r="W293" s="134">
        <v>106.7</v>
      </c>
      <c r="X293" s="134">
        <v>107.3</v>
      </c>
      <c r="Y293" s="134">
        <v>108.2</v>
      </c>
      <c r="Z293" s="134">
        <v>108.7</v>
      </c>
      <c r="AA293" s="134">
        <v>108.4</v>
      </c>
      <c r="AB293" s="134">
        <v>111.9</v>
      </c>
      <c r="AC293" s="134">
        <v>113.6</v>
      </c>
      <c r="AD293" s="134">
        <v>115.8</v>
      </c>
      <c r="AE293" s="134">
        <v>116.9</v>
      </c>
      <c r="AF293" s="134">
        <v>119.7</v>
      </c>
      <c r="AG293" s="134">
        <v>118.1</v>
      </c>
      <c r="AH293" s="134">
        <v>116.1</v>
      </c>
      <c r="AI293" s="134">
        <v>115.9</v>
      </c>
      <c r="AJ293" s="134">
        <v>116.7</v>
      </c>
      <c r="AK293" s="134">
        <v>114.6</v>
      </c>
      <c r="AL293" s="134">
        <v>114.8</v>
      </c>
      <c r="AM293" s="134">
        <v>116.2</v>
      </c>
      <c r="AN293" s="134">
        <v>118.9</v>
      </c>
      <c r="AO293" s="134">
        <v>121.3</v>
      </c>
      <c r="AP293" s="134">
        <v>121.3</v>
      </c>
      <c r="AQ293" s="134">
        <v>120.8</v>
      </c>
      <c r="AR293" s="134">
        <v>118.9</v>
      </c>
      <c r="AS293" s="134">
        <v>122.1</v>
      </c>
      <c r="AT293" s="134">
        <v>121.5</v>
      </c>
      <c r="AU293" s="134">
        <v>121.4</v>
      </c>
      <c r="AV293" s="134">
        <v>119</v>
      </c>
      <c r="AW293" s="134">
        <v>118.6</v>
      </c>
      <c r="AX293" s="134">
        <v>118.9</v>
      </c>
      <c r="AY293" s="134">
        <v>119.4</v>
      </c>
      <c r="AZ293" s="134">
        <v>122.4</v>
      </c>
      <c r="BA293" s="134">
        <v>121.5</v>
      </c>
      <c r="BB293" s="134">
        <v>122.6</v>
      </c>
      <c r="BC293" s="134">
        <v>120.9</v>
      </c>
      <c r="BD293" s="134">
        <v>122.5</v>
      </c>
      <c r="BE293" s="134">
        <v>123.3</v>
      </c>
      <c r="BF293" s="134">
        <v>124.2</v>
      </c>
      <c r="BG293" s="134">
        <v>124</v>
      </c>
      <c r="BH293" s="134">
        <v>122.7</v>
      </c>
      <c r="BI293" s="134">
        <v>123</v>
      </c>
      <c r="BJ293" s="134">
        <v>123</v>
      </c>
      <c r="BK293" s="134">
        <v>122.4</v>
      </c>
      <c r="BL293" s="134">
        <v>123.3</v>
      </c>
      <c r="BM293" s="134">
        <v>123.3</v>
      </c>
      <c r="BN293" s="134">
        <v>124.4</v>
      </c>
      <c r="BO293" s="134">
        <v>125.2</v>
      </c>
      <c r="BP293" s="134">
        <v>125.8</v>
      </c>
      <c r="BQ293" s="134">
        <v>126.9</v>
      </c>
      <c r="BR293" s="134">
        <v>127.1</v>
      </c>
      <c r="BS293" s="134">
        <v>128.4</v>
      </c>
      <c r="BT293" s="134">
        <v>126.7</v>
      </c>
      <c r="BU293" s="134">
        <v>125.5</v>
      </c>
      <c r="BV293" s="134">
        <v>126</v>
      </c>
      <c r="BW293" s="134">
        <v>126.7</v>
      </c>
      <c r="BX293" s="134">
        <v>127.2</v>
      </c>
      <c r="BY293" s="134">
        <v>126.6</v>
      </c>
      <c r="BZ293" s="134">
        <v>125.9</v>
      </c>
      <c r="CA293" s="134">
        <v>125.8</v>
      </c>
      <c r="CB293" s="134">
        <v>128</v>
      </c>
      <c r="CC293" s="134">
        <v>126.6</v>
      </c>
      <c r="CD293" s="134">
        <v>127.1</v>
      </c>
      <c r="CE293" s="134">
        <v>129</v>
      </c>
      <c r="CF293" s="134">
        <v>129.80000000000001</v>
      </c>
      <c r="CG293" s="134">
        <v>129</v>
      </c>
      <c r="CH293" s="134">
        <v>130.19999999999999</v>
      </c>
      <c r="CI293" s="134">
        <v>132.5</v>
      </c>
      <c r="CJ293" s="134">
        <v>132.6</v>
      </c>
      <c r="CK293" s="134">
        <v>132.4</v>
      </c>
      <c r="CL293" s="134">
        <v>131.69999999999999</v>
      </c>
      <c r="CM293" s="134">
        <v>129.4</v>
      </c>
      <c r="CN293" s="134">
        <v>129.4</v>
      </c>
      <c r="CO293" s="134">
        <v>130.30000000000001</v>
      </c>
      <c r="CP293" s="134">
        <v>129.69999999999999</v>
      </c>
      <c r="CQ293" s="134">
        <v>129.4</v>
      </c>
      <c r="CR293" s="134">
        <v>129.1</v>
      </c>
      <c r="CS293" s="134">
        <v>129.30000000000001</v>
      </c>
      <c r="CT293" s="134">
        <v>128.9</v>
      </c>
      <c r="CU293" s="134">
        <v>129.19999999999999</v>
      </c>
      <c r="CV293" s="134">
        <v>129</v>
      </c>
      <c r="CW293" s="134">
        <v>129.1</v>
      </c>
      <c r="CX293" s="134">
        <v>130.9</v>
      </c>
      <c r="CY293" s="134">
        <v>129.1</v>
      </c>
      <c r="CZ293" s="134">
        <v>130.4</v>
      </c>
      <c r="DA293" s="134">
        <v>127.4</v>
      </c>
      <c r="DB293" s="134">
        <v>126.1</v>
      </c>
      <c r="DC293" s="134">
        <v>126.7</v>
      </c>
      <c r="DD293" s="134">
        <v>126</v>
      </c>
      <c r="DE293" s="134">
        <v>125.9</v>
      </c>
      <c r="DF293" s="134">
        <v>125.3</v>
      </c>
      <c r="DG293" s="134">
        <v>125.4</v>
      </c>
      <c r="DH293" s="134">
        <v>126.3</v>
      </c>
      <c r="DI293" s="134">
        <v>128.69999999999999</v>
      </c>
      <c r="DJ293" s="134">
        <v>127.9</v>
      </c>
      <c r="DK293" s="134">
        <v>127.4</v>
      </c>
      <c r="DL293" s="134">
        <v>127.9</v>
      </c>
      <c r="DM293" s="134">
        <v>126.9</v>
      </c>
      <c r="DN293" s="134">
        <v>126.3</v>
      </c>
      <c r="DO293" s="134">
        <v>131.4</v>
      </c>
      <c r="DP293" s="134">
        <v>131.5</v>
      </c>
      <c r="DQ293" s="134">
        <v>130.69999999999999</v>
      </c>
      <c r="DR293" s="134">
        <v>132</v>
      </c>
      <c r="DS293" s="134">
        <v>132.80000000000001</v>
      </c>
      <c r="DT293" s="134">
        <v>134</v>
      </c>
      <c r="DU293" s="134">
        <v>135.1</v>
      </c>
      <c r="DV293" s="134">
        <v>136.1</v>
      </c>
      <c r="DW293" s="134">
        <v>139.4</v>
      </c>
      <c r="DX293" s="134">
        <v>141</v>
      </c>
      <c r="DY293" s="134">
        <v>139.9</v>
      </c>
      <c r="DZ293" s="134">
        <v>139.80000000000001</v>
      </c>
      <c r="EA293" s="135">
        <v>141.30000000000001</v>
      </c>
      <c r="EB293" s="136">
        <v>140.69999999999999</v>
      </c>
      <c r="EC293" s="136">
        <v>140.6</v>
      </c>
      <c r="ED293" s="134">
        <v>141.19999999999999</v>
      </c>
      <c r="EE293" s="134">
        <v>143.1</v>
      </c>
      <c r="EF293" s="137">
        <v>142.1</v>
      </c>
      <c r="EG293" s="137">
        <v>142.6</v>
      </c>
      <c r="EH293" s="137">
        <v>142.80000000000001</v>
      </c>
      <c r="EI293" s="137">
        <v>142.5</v>
      </c>
      <c r="EJ293" s="136">
        <v>142</v>
      </c>
      <c r="EK293" s="136">
        <v>143.1</v>
      </c>
      <c r="EL293" s="147">
        <v>141.9</v>
      </c>
      <c r="EM293" s="147">
        <v>142.69999999999999</v>
      </c>
      <c r="EN293" s="147">
        <v>142.4</v>
      </c>
    </row>
    <row r="294" spans="1:144" ht="15" x14ac:dyDescent="0.25">
      <c r="A294" s="132" t="s">
        <v>2016</v>
      </c>
      <c r="B294" s="132" t="s">
        <v>2017</v>
      </c>
      <c r="C294" s="133">
        <v>0.12903999999999999</v>
      </c>
      <c r="D294" s="134">
        <v>106.5</v>
      </c>
      <c r="E294" s="134">
        <v>107.7</v>
      </c>
      <c r="F294" s="134">
        <v>103.7</v>
      </c>
      <c r="G294" s="134">
        <v>102.6</v>
      </c>
      <c r="H294" s="134">
        <v>102.6</v>
      </c>
      <c r="I294" s="134">
        <v>99.2</v>
      </c>
      <c r="J294" s="134">
        <v>104.2</v>
      </c>
      <c r="K294" s="134">
        <v>104.6</v>
      </c>
      <c r="L294" s="134">
        <v>102.3</v>
      </c>
      <c r="M294" s="134">
        <v>98.4</v>
      </c>
      <c r="N294" s="134">
        <v>96.9</v>
      </c>
      <c r="O294" s="134">
        <v>95.1</v>
      </c>
      <c r="P294" s="134">
        <v>102.9</v>
      </c>
      <c r="Q294" s="134">
        <v>102.2</v>
      </c>
      <c r="R294" s="134">
        <v>102.6</v>
      </c>
      <c r="S294" s="134">
        <v>104.8</v>
      </c>
      <c r="T294" s="134">
        <v>103.2</v>
      </c>
      <c r="U294" s="134">
        <v>109.3</v>
      </c>
      <c r="V294" s="134">
        <v>106.3</v>
      </c>
      <c r="W294" s="134">
        <v>106.6</v>
      </c>
      <c r="X294" s="134">
        <v>107.5</v>
      </c>
      <c r="Y294" s="134">
        <v>106.2</v>
      </c>
      <c r="Z294" s="134">
        <v>103</v>
      </c>
      <c r="AA294" s="134">
        <v>106.9</v>
      </c>
      <c r="AB294" s="134">
        <v>114.7</v>
      </c>
      <c r="AC294" s="134">
        <v>113.8</v>
      </c>
      <c r="AD294" s="134">
        <v>119.5</v>
      </c>
      <c r="AE294" s="134">
        <v>117.3</v>
      </c>
      <c r="AF294" s="134">
        <v>121</v>
      </c>
      <c r="AG294" s="134">
        <v>122.4</v>
      </c>
      <c r="AH294" s="134">
        <v>119.6</v>
      </c>
      <c r="AI294" s="134">
        <v>119.3</v>
      </c>
      <c r="AJ294" s="134">
        <v>120.5</v>
      </c>
      <c r="AK294" s="134">
        <v>118.9</v>
      </c>
      <c r="AL294" s="134">
        <v>117.4</v>
      </c>
      <c r="AM294" s="134">
        <v>122.8</v>
      </c>
      <c r="AN294" s="134">
        <v>128.69999999999999</v>
      </c>
      <c r="AO294" s="134">
        <v>127.8</v>
      </c>
      <c r="AP294" s="134">
        <v>126.8</v>
      </c>
      <c r="AQ294" s="134">
        <v>124.7</v>
      </c>
      <c r="AR294" s="134">
        <v>125.3</v>
      </c>
      <c r="AS294" s="134">
        <v>123.7</v>
      </c>
      <c r="AT294" s="134">
        <v>125</v>
      </c>
      <c r="AU294" s="134">
        <v>128.30000000000001</v>
      </c>
      <c r="AV294" s="134">
        <v>126.6</v>
      </c>
      <c r="AW294" s="134">
        <v>122.8</v>
      </c>
      <c r="AX294" s="134">
        <v>127.9</v>
      </c>
      <c r="AY294" s="134">
        <v>120.6</v>
      </c>
      <c r="AZ294" s="134">
        <v>122.7</v>
      </c>
      <c r="BA294" s="134">
        <v>128.30000000000001</v>
      </c>
      <c r="BB294" s="134">
        <v>127.1</v>
      </c>
      <c r="BC294" s="134">
        <v>122.7</v>
      </c>
      <c r="BD294" s="134">
        <v>123.6</v>
      </c>
      <c r="BE294" s="134">
        <v>121.9</v>
      </c>
      <c r="BF294" s="134">
        <v>115.7</v>
      </c>
      <c r="BG294" s="134">
        <v>115.8</v>
      </c>
      <c r="BH294" s="134">
        <v>121.3</v>
      </c>
      <c r="BI294" s="134">
        <v>122.1</v>
      </c>
      <c r="BJ294" s="134">
        <v>120.9</v>
      </c>
      <c r="BK294" s="134">
        <v>125.1</v>
      </c>
      <c r="BL294" s="134">
        <v>125.7</v>
      </c>
      <c r="BM294" s="134">
        <v>126.1</v>
      </c>
      <c r="BN294" s="134">
        <v>125</v>
      </c>
      <c r="BO294" s="134">
        <v>125.8</v>
      </c>
      <c r="BP294" s="134">
        <v>125.9</v>
      </c>
      <c r="BQ294" s="134">
        <v>128.80000000000001</v>
      </c>
      <c r="BR294" s="134">
        <v>124.1</v>
      </c>
      <c r="BS294" s="134">
        <v>125.7</v>
      </c>
      <c r="BT294" s="134">
        <v>128.80000000000001</v>
      </c>
      <c r="BU294" s="134">
        <v>129.5</v>
      </c>
      <c r="BV294" s="134">
        <v>130.80000000000001</v>
      </c>
      <c r="BW294" s="134">
        <v>130</v>
      </c>
      <c r="BX294" s="134">
        <v>130.19999999999999</v>
      </c>
      <c r="BY294" s="134">
        <v>127.6</v>
      </c>
      <c r="BZ294" s="134">
        <v>127.8</v>
      </c>
      <c r="CA294" s="134">
        <v>128.5</v>
      </c>
      <c r="CB294" s="134">
        <v>128.6</v>
      </c>
      <c r="CC294" s="134">
        <v>130</v>
      </c>
      <c r="CD294" s="134">
        <v>129.9</v>
      </c>
      <c r="CE294" s="134">
        <v>129.4</v>
      </c>
      <c r="CF294" s="134">
        <v>130.19999999999999</v>
      </c>
      <c r="CG294" s="134">
        <v>131.69999999999999</v>
      </c>
      <c r="CH294" s="134">
        <v>131.1</v>
      </c>
      <c r="CI294" s="134">
        <v>134.1</v>
      </c>
      <c r="CJ294" s="134">
        <v>135.4</v>
      </c>
      <c r="CK294" s="134">
        <v>135.5</v>
      </c>
      <c r="CL294" s="134">
        <v>135.1</v>
      </c>
      <c r="CM294" s="134">
        <v>133.19999999999999</v>
      </c>
      <c r="CN294" s="134">
        <v>132.9</v>
      </c>
      <c r="CO294" s="134">
        <v>133.5</v>
      </c>
      <c r="CP294" s="134">
        <v>131.4</v>
      </c>
      <c r="CQ294" s="134">
        <v>130.80000000000001</v>
      </c>
      <c r="CR294" s="134">
        <v>130.80000000000001</v>
      </c>
      <c r="CS294" s="134">
        <v>131.4</v>
      </c>
      <c r="CT294" s="134">
        <v>133.4</v>
      </c>
      <c r="CU294" s="134">
        <v>133.5</v>
      </c>
      <c r="CV294" s="134">
        <v>133.5</v>
      </c>
      <c r="CW294" s="134">
        <v>133.30000000000001</v>
      </c>
      <c r="CX294" s="134">
        <v>133.30000000000001</v>
      </c>
      <c r="CY294" s="134">
        <v>133.4</v>
      </c>
      <c r="CZ294" s="134">
        <v>133.19999999999999</v>
      </c>
      <c r="DA294" s="134">
        <v>133</v>
      </c>
      <c r="DB294" s="134">
        <v>132</v>
      </c>
      <c r="DC294" s="134">
        <v>133.30000000000001</v>
      </c>
      <c r="DD294" s="134">
        <v>132.9</v>
      </c>
      <c r="DE294" s="134">
        <v>133.5</v>
      </c>
      <c r="DF294" s="134">
        <v>133.5</v>
      </c>
      <c r="DG294" s="134">
        <v>130.80000000000001</v>
      </c>
      <c r="DH294" s="134">
        <v>130.19999999999999</v>
      </c>
      <c r="DI294" s="134">
        <v>131</v>
      </c>
      <c r="DJ294" s="134">
        <v>133.19999999999999</v>
      </c>
      <c r="DK294" s="134">
        <v>132.69999999999999</v>
      </c>
      <c r="DL294" s="134">
        <v>133.1</v>
      </c>
      <c r="DM294" s="134">
        <v>132.9</v>
      </c>
      <c r="DN294" s="134">
        <v>130</v>
      </c>
      <c r="DO294" s="134">
        <v>130.30000000000001</v>
      </c>
      <c r="DP294" s="134">
        <v>130.30000000000001</v>
      </c>
      <c r="DQ294" s="134">
        <v>130.30000000000001</v>
      </c>
      <c r="DR294" s="134">
        <v>127.9</v>
      </c>
      <c r="DS294" s="134">
        <v>127.9</v>
      </c>
      <c r="DT294" s="134">
        <v>131.30000000000001</v>
      </c>
      <c r="DU294" s="134">
        <v>132.19999999999999</v>
      </c>
      <c r="DV294" s="134">
        <v>132.30000000000001</v>
      </c>
      <c r="DW294" s="134">
        <v>132.30000000000001</v>
      </c>
      <c r="DX294" s="134">
        <v>136.19999999999999</v>
      </c>
      <c r="DY294" s="134">
        <v>135.30000000000001</v>
      </c>
      <c r="DZ294" s="134">
        <v>133.9</v>
      </c>
      <c r="EA294" s="135">
        <v>132.9</v>
      </c>
      <c r="EB294" s="136">
        <v>134.9</v>
      </c>
      <c r="EC294" s="136">
        <v>134.9</v>
      </c>
      <c r="ED294" s="134">
        <v>136.1</v>
      </c>
      <c r="EE294" s="134">
        <v>136.9</v>
      </c>
      <c r="EF294" s="137">
        <v>136.30000000000001</v>
      </c>
      <c r="EG294" s="137">
        <v>136.1</v>
      </c>
      <c r="EH294" s="137">
        <v>137.19999999999999</v>
      </c>
      <c r="EI294" s="137">
        <v>138.69999999999999</v>
      </c>
      <c r="EJ294" s="136">
        <v>140.30000000000001</v>
      </c>
      <c r="EK294" s="136">
        <v>139.30000000000001</v>
      </c>
      <c r="EL294" s="147">
        <v>139</v>
      </c>
      <c r="EM294" s="147">
        <v>142.1</v>
      </c>
      <c r="EN294" s="147">
        <v>141.9</v>
      </c>
    </row>
    <row r="295" spans="1:144" ht="15" x14ac:dyDescent="0.25">
      <c r="A295" s="132" t="s">
        <v>2018</v>
      </c>
      <c r="B295" s="132" t="s">
        <v>2019</v>
      </c>
      <c r="C295" s="133">
        <v>9.4600000000000004E-2</v>
      </c>
      <c r="D295" s="134">
        <v>105.8</v>
      </c>
      <c r="E295" s="134">
        <v>110.5</v>
      </c>
      <c r="F295" s="134">
        <v>110.5</v>
      </c>
      <c r="G295" s="134">
        <v>111.5</v>
      </c>
      <c r="H295" s="134">
        <v>107.9</v>
      </c>
      <c r="I295" s="134">
        <v>106.5</v>
      </c>
      <c r="J295" s="134">
        <v>107.3</v>
      </c>
      <c r="K295" s="134">
        <v>101.1</v>
      </c>
      <c r="L295" s="134">
        <v>109.5</v>
      </c>
      <c r="M295" s="134">
        <v>108.6</v>
      </c>
      <c r="N295" s="134">
        <v>103.5</v>
      </c>
      <c r="O295" s="134">
        <v>98.5</v>
      </c>
      <c r="P295" s="134">
        <v>115.4</v>
      </c>
      <c r="Q295" s="134">
        <v>117.8</v>
      </c>
      <c r="R295" s="134">
        <v>110.9</v>
      </c>
      <c r="S295" s="134">
        <v>116.1</v>
      </c>
      <c r="T295" s="134">
        <v>115.1</v>
      </c>
      <c r="U295" s="134">
        <v>115.6</v>
      </c>
      <c r="V295" s="134">
        <v>112.7</v>
      </c>
      <c r="W295" s="134">
        <v>116.3</v>
      </c>
      <c r="X295" s="134">
        <v>116.6</v>
      </c>
      <c r="Y295" s="134">
        <v>119.3</v>
      </c>
      <c r="Z295" s="134">
        <v>113.7</v>
      </c>
      <c r="AA295" s="134">
        <v>108.1</v>
      </c>
      <c r="AB295" s="134">
        <v>114.5</v>
      </c>
      <c r="AC295" s="134">
        <v>117</v>
      </c>
      <c r="AD295" s="134">
        <v>123</v>
      </c>
      <c r="AE295" s="134">
        <v>119.6</v>
      </c>
      <c r="AF295" s="134">
        <v>121.2</v>
      </c>
      <c r="AG295" s="134">
        <v>121.3</v>
      </c>
      <c r="AH295" s="134">
        <v>120.8</v>
      </c>
      <c r="AI295" s="134">
        <v>120.8</v>
      </c>
      <c r="AJ295" s="134">
        <v>119.8</v>
      </c>
      <c r="AK295" s="134">
        <v>121.4</v>
      </c>
      <c r="AL295" s="134">
        <v>117.9</v>
      </c>
      <c r="AM295" s="134">
        <v>117.1</v>
      </c>
      <c r="AN295" s="134">
        <v>121.1</v>
      </c>
      <c r="AO295" s="134">
        <v>124.7</v>
      </c>
      <c r="AP295" s="134">
        <v>123.9</v>
      </c>
      <c r="AQ295" s="134">
        <v>125.7</v>
      </c>
      <c r="AR295" s="134">
        <v>126.3</v>
      </c>
      <c r="AS295" s="134">
        <v>123.6</v>
      </c>
      <c r="AT295" s="134">
        <v>121.3</v>
      </c>
      <c r="AU295" s="134">
        <v>123.6</v>
      </c>
      <c r="AV295" s="134">
        <v>124.6</v>
      </c>
      <c r="AW295" s="134">
        <v>128.4</v>
      </c>
      <c r="AX295" s="134">
        <v>125.4</v>
      </c>
      <c r="AY295" s="134">
        <v>126.1</v>
      </c>
      <c r="AZ295" s="134">
        <v>124.2</v>
      </c>
      <c r="BA295" s="134">
        <v>127.3</v>
      </c>
      <c r="BB295" s="134">
        <v>127.2</v>
      </c>
      <c r="BC295" s="134">
        <v>125.9</v>
      </c>
      <c r="BD295" s="134">
        <v>126.2</v>
      </c>
      <c r="BE295" s="134">
        <v>127.8</v>
      </c>
      <c r="BF295" s="134">
        <v>125.8</v>
      </c>
      <c r="BG295" s="134">
        <v>124.7</v>
      </c>
      <c r="BH295" s="134">
        <v>124.7</v>
      </c>
      <c r="BI295" s="134">
        <v>126.3</v>
      </c>
      <c r="BJ295" s="134">
        <v>124.5</v>
      </c>
      <c r="BK295" s="134">
        <v>124.6</v>
      </c>
      <c r="BL295" s="134">
        <v>124.9</v>
      </c>
      <c r="BM295" s="134">
        <v>124.6</v>
      </c>
      <c r="BN295" s="134">
        <v>126</v>
      </c>
      <c r="BO295" s="134">
        <v>126.4</v>
      </c>
      <c r="BP295" s="134">
        <v>125.8</v>
      </c>
      <c r="BQ295" s="134">
        <v>124.9</v>
      </c>
      <c r="BR295" s="134">
        <v>125.2</v>
      </c>
      <c r="BS295" s="134">
        <v>123.4</v>
      </c>
      <c r="BT295" s="134">
        <v>125</v>
      </c>
      <c r="BU295" s="134">
        <v>123.8</v>
      </c>
      <c r="BV295" s="134">
        <v>122.9</v>
      </c>
      <c r="BW295" s="134">
        <v>123.2</v>
      </c>
      <c r="BX295" s="134">
        <v>129.6</v>
      </c>
      <c r="BY295" s="134">
        <v>123.8</v>
      </c>
      <c r="BZ295" s="134">
        <v>124.6</v>
      </c>
      <c r="CA295" s="134">
        <v>127.9</v>
      </c>
      <c r="CB295" s="134">
        <v>128.6</v>
      </c>
      <c r="CC295" s="134">
        <v>122.6</v>
      </c>
      <c r="CD295" s="134">
        <v>120.4</v>
      </c>
      <c r="CE295" s="134">
        <v>119.5</v>
      </c>
      <c r="CF295" s="134">
        <v>123.6</v>
      </c>
      <c r="CG295" s="134">
        <v>122</v>
      </c>
      <c r="CH295" s="134">
        <v>118.2</v>
      </c>
      <c r="CI295" s="134">
        <v>118.8</v>
      </c>
      <c r="CJ295" s="134">
        <v>117.2</v>
      </c>
      <c r="CK295" s="134">
        <v>119.3</v>
      </c>
      <c r="CL295" s="134">
        <v>117</v>
      </c>
      <c r="CM295" s="134">
        <v>113.9</v>
      </c>
      <c r="CN295" s="134">
        <v>114.4</v>
      </c>
      <c r="CO295" s="134">
        <v>117.1</v>
      </c>
      <c r="CP295" s="134">
        <v>116.6</v>
      </c>
      <c r="CQ295" s="134">
        <v>115.8</v>
      </c>
      <c r="CR295" s="134">
        <v>120.6</v>
      </c>
      <c r="CS295" s="134">
        <v>119.4</v>
      </c>
      <c r="CT295" s="134">
        <v>116.9</v>
      </c>
      <c r="CU295" s="134">
        <v>117.8</v>
      </c>
      <c r="CV295" s="134">
        <v>117.8</v>
      </c>
      <c r="CW295" s="134">
        <v>112.6</v>
      </c>
      <c r="CX295" s="134">
        <v>114.8</v>
      </c>
      <c r="CY295" s="134">
        <v>115.4</v>
      </c>
      <c r="CZ295" s="134">
        <v>112.9</v>
      </c>
      <c r="DA295" s="134">
        <v>112.3</v>
      </c>
      <c r="DB295" s="134">
        <v>111.5</v>
      </c>
      <c r="DC295" s="134">
        <v>109.8</v>
      </c>
      <c r="DD295" s="134">
        <v>109.6</v>
      </c>
      <c r="DE295" s="134">
        <v>109.7</v>
      </c>
      <c r="DF295" s="134">
        <v>109.4</v>
      </c>
      <c r="DG295" s="134">
        <v>109.7</v>
      </c>
      <c r="DH295" s="134">
        <v>109.8</v>
      </c>
      <c r="DI295" s="134">
        <v>109.4</v>
      </c>
      <c r="DJ295" s="134">
        <v>109.6</v>
      </c>
      <c r="DK295" s="134">
        <v>109.9</v>
      </c>
      <c r="DL295" s="134">
        <v>110.1</v>
      </c>
      <c r="DM295" s="134">
        <v>110.6</v>
      </c>
      <c r="DN295" s="134">
        <v>110.5</v>
      </c>
      <c r="DO295" s="134">
        <v>110.4</v>
      </c>
      <c r="DP295" s="134">
        <v>110.9</v>
      </c>
      <c r="DQ295" s="134">
        <v>111.4</v>
      </c>
      <c r="DR295" s="134">
        <v>111.7</v>
      </c>
      <c r="DS295" s="134">
        <v>111.6</v>
      </c>
      <c r="DT295" s="134">
        <v>109.6</v>
      </c>
      <c r="DU295" s="134">
        <v>110.4</v>
      </c>
      <c r="DV295" s="134">
        <v>110</v>
      </c>
      <c r="DW295" s="134">
        <v>110.1</v>
      </c>
      <c r="DX295" s="134">
        <v>109.9</v>
      </c>
      <c r="DY295" s="134">
        <v>109.7</v>
      </c>
      <c r="DZ295" s="134">
        <v>110.6</v>
      </c>
      <c r="EA295" s="135">
        <v>110.9</v>
      </c>
      <c r="EB295" s="136">
        <v>110.7</v>
      </c>
      <c r="EC295" s="136">
        <v>111</v>
      </c>
      <c r="ED295" s="134">
        <v>111</v>
      </c>
      <c r="EE295" s="134">
        <v>111.2</v>
      </c>
      <c r="EF295" s="137">
        <v>109</v>
      </c>
      <c r="EG295" s="137">
        <v>109.8</v>
      </c>
      <c r="EH295" s="137">
        <v>110.1</v>
      </c>
      <c r="EI295" s="137">
        <v>109.8</v>
      </c>
      <c r="EJ295" s="136">
        <v>109.5</v>
      </c>
      <c r="EK295" s="136">
        <v>107.7</v>
      </c>
      <c r="EL295" s="147">
        <v>108.4</v>
      </c>
      <c r="EM295" s="147">
        <v>108</v>
      </c>
      <c r="EN295" s="147">
        <v>108.1</v>
      </c>
    </row>
    <row r="296" spans="1:144" ht="15" x14ac:dyDescent="0.25">
      <c r="A296" s="132" t="s">
        <v>2020</v>
      </c>
      <c r="B296" s="132" t="s">
        <v>2021</v>
      </c>
      <c r="C296" s="133">
        <v>0.22090000000000001</v>
      </c>
      <c r="D296" s="134">
        <v>102.6</v>
      </c>
      <c r="E296" s="134">
        <v>101.7</v>
      </c>
      <c r="F296" s="134">
        <v>102.5</v>
      </c>
      <c r="G296" s="134">
        <v>105</v>
      </c>
      <c r="H296" s="134">
        <v>106.4</v>
      </c>
      <c r="I296" s="134">
        <v>105.7</v>
      </c>
      <c r="J296" s="134">
        <v>106.6</v>
      </c>
      <c r="K296" s="134">
        <v>103.7</v>
      </c>
      <c r="L296" s="134">
        <v>104.5</v>
      </c>
      <c r="M296" s="134">
        <v>104.2</v>
      </c>
      <c r="N296" s="134">
        <v>101.1</v>
      </c>
      <c r="O296" s="134">
        <v>101.5</v>
      </c>
      <c r="P296" s="134">
        <v>109</v>
      </c>
      <c r="Q296" s="134">
        <v>109.5</v>
      </c>
      <c r="R296" s="134">
        <v>111.2</v>
      </c>
      <c r="S296" s="134">
        <v>109.7</v>
      </c>
      <c r="T296" s="134">
        <v>108.2</v>
      </c>
      <c r="U296" s="134">
        <v>114</v>
      </c>
      <c r="V296" s="134">
        <v>113.1</v>
      </c>
      <c r="W296" s="134">
        <v>111.9</v>
      </c>
      <c r="X296" s="134">
        <v>111.8</v>
      </c>
      <c r="Y296" s="134">
        <v>114.5</v>
      </c>
      <c r="Z296" s="134">
        <v>113.3</v>
      </c>
      <c r="AA296" s="134">
        <v>115</v>
      </c>
      <c r="AB296" s="134">
        <v>113.3</v>
      </c>
      <c r="AC296" s="134">
        <v>112.4</v>
      </c>
      <c r="AD296" s="134">
        <v>114.1</v>
      </c>
      <c r="AE296" s="134">
        <v>114.4</v>
      </c>
      <c r="AF296" s="134">
        <v>114.4</v>
      </c>
      <c r="AG296" s="134">
        <v>118.1</v>
      </c>
      <c r="AH296" s="134">
        <v>117.4</v>
      </c>
      <c r="AI296" s="134">
        <v>115.7</v>
      </c>
      <c r="AJ296" s="134">
        <v>116</v>
      </c>
      <c r="AK296" s="134">
        <v>114.9</v>
      </c>
      <c r="AL296" s="134">
        <v>115</v>
      </c>
      <c r="AM296" s="134">
        <v>113.8</v>
      </c>
      <c r="AN296" s="134">
        <v>117.6</v>
      </c>
      <c r="AO296" s="134">
        <v>115.6</v>
      </c>
      <c r="AP296" s="134">
        <v>114.6</v>
      </c>
      <c r="AQ296" s="134">
        <v>113.1</v>
      </c>
      <c r="AR296" s="134">
        <v>116.8</v>
      </c>
      <c r="AS296" s="134">
        <v>119.3</v>
      </c>
      <c r="AT296" s="134">
        <v>120.2</v>
      </c>
      <c r="AU296" s="134">
        <v>117.7</v>
      </c>
      <c r="AV296" s="134">
        <v>114.7</v>
      </c>
      <c r="AW296" s="134">
        <v>117.8</v>
      </c>
      <c r="AX296" s="134">
        <v>115.1</v>
      </c>
      <c r="AY296" s="134">
        <v>115.2</v>
      </c>
      <c r="AZ296" s="134">
        <v>116</v>
      </c>
      <c r="BA296" s="134">
        <v>117.4</v>
      </c>
      <c r="BB296" s="134">
        <v>120</v>
      </c>
      <c r="BC296" s="134">
        <v>119.7</v>
      </c>
      <c r="BD296" s="134">
        <v>120.3</v>
      </c>
      <c r="BE296" s="134">
        <v>126.6</v>
      </c>
      <c r="BF296" s="134">
        <v>128.1</v>
      </c>
      <c r="BG296" s="134">
        <v>125.7</v>
      </c>
      <c r="BH296" s="134">
        <v>126.7</v>
      </c>
      <c r="BI296" s="134">
        <v>129.30000000000001</v>
      </c>
      <c r="BJ296" s="134">
        <v>124.6</v>
      </c>
      <c r="BK296" s="134">
        <v>125.2</v>
      </c>
      <c r="BL296" s="134">
        <v>125.2</v>
      </c>
      <c r="BM296" s="134">
        <v>128.4</v>
      </c>
      <c r="BN296" s="134">
        <v>128.4</v>
      </c>
      <c r="BO296" s="134">
        <v>129.80000000000001</v>
      </c>
      <c r="BP296" s="134">
        <v>132.19999999999999</v>
      </c>
      <c r="BQ296" s="134">
        <v>134</v>
      </c>
      <c r="BR296" s="134">
        <v>140.80000000000001</v>
      </c>
      <c r="BS296" s="134">
        <v>142</v>
      </c>
      <c r="BT296" s="134">
        <v>139.1</v>
      </c>
      <c r="BU296" s="134">
        <v>137.80000000000001</v>
      </c>
      <c r="BV296" s="134">
        <v>138.1</v>
      </c>
      <c r="BW296" s="134">
        <v>138.19999999999999</v>
      </c>
      <c r="BX296" s="134">
        <v>139.5</v>
      </c>
      <c r="BY296" s="134">
        <v>139.5</v>
      </c>
      <c r="BZ296" s="134">
        <v>137.69999999999999</v>
      </c>
      <c r="CA296" s="134">
        <v>135.9</v>
      </c>
      <c r="CB296" s="134">
        <v>136.69999999999999</v>
      </c>
      <c r="CC296" s="134">
        <v>136</v>
      </c>
      <c r="CD296" s="134">
        <v>136.19999999999999</v>
      </c>
      <c r="CE296" s="134">
        <v>137.6</v>
      </c>
      <c r="CF296" s="134">
        <v>137.19999999999999</v>
      </c>
      <c r="CG296" s="134">
        <v>135.69999999999999</v>
      </c>
      <c r="CH296" s="134">
        <v>135.5</v>
      </c>
      <c r="CI296" s="134">
        <v>136.69999999999999</v>
      </c>
      <c r="CJ296" s="134">
        <v>135.5</v>
      </c>
      <c r="CK296" s="134">
        <v>134.9</v>
      </c>
      <c r="CL296" s="134">
        <v>134.6</v>
      </c>
      <c r="CM296" s="134">
        <v>135.5</v>
      </c>
      <c r="CN296" s="134">
        <v>135.4</v>
      </c>
      <c r="CO296" s="134">
        <v>137</v>
      </c>
      <c r="CP296" s="134">
        <v>136.80000000000001</v>
      </c>
      <c r="CQ296" s="134">
        <v>136.1</v>
      </c>
      <c r="CR296" s="134">
        <v>136.69999999999999</v>
      </c>
      <c r="CS296" s="134">
        <v>135.69999999999999</v>
      </c>
      <c r="CT296" s="134">
        <v>136.19999999999999</v>
      </c>
      <c r="CU296" s="134">
        <v>136.9</v>
      </c>
      <c r="CV296" s="134">
        <v>138.6</v>
      </c>
      <c r="CW296" s="134">
        <v>138</v>
      </c>
      <c r="CX296" s="134">
        <v>136.30000000000001</v>
      </c>
      <c r="CY296" s="134">
        <v>132.6</v>
      </c>
      <c r="CZ296" s="134">
        <v>138.30000000000001</v>
      </c>
      <c r="DA296" s="134">
        <v>140</v>
      </c>
      <c r="DB296" s="134">
        <v>141.4</v>
      </c>
      <c r="DC296" s="134">
        <v>142.80000000000001</v>
      </c>
      <c r="DD296" s="134">
        <v>142.19999999999999</v>
      </c>
      <c r="DE296" s="134">
        <v>141.80000000000001</v>
      </c>
      <c r="DF296" s="134">
        <v>142.80000000000001</v>
      </c>
      <c r="DG296" s="134">
        <v>142.4</v>
      </c>
      <c r="DH296" s="134">
        <v>143.5</v>
      </c>
      <c r="DI296" s="134">
        <v>140.69999999999999</v>
      </c>
      <c r="DJ296" s="134">
        <v>143.19999999999999</v>
      </c>
      <c r="DK296" s="134">
        <v>144</v>
      </c>
      <c r="DL296" s="134">
        <v>143.80000000000001</v>
      </c>
      <c r="DM296" s="134">
        <v>145</v>
      </c>
      <c r="DN296" s="134">
        <v>147.80000000000001</v>
      </c>
      <c r="DO296" s="134">
        <v>148</v>
      </c>
      <c r="DP296" s="134">
        <v>148.69999999999999</v>
      </c>
      <c r="DQ296" s="134">
        <v>148.30000000000001</v>
      </c>
      <c r="DR296" s="134">
        <v>147.80000000000001</v>
      </c>
      <c r="DS296" s="134">
        <v>149</v>
      </c>
      <c r="DT296" s="134">
        <v>150.1</v>
      </c>
      <c r="DU296" s="134">
        <v>150.30000000000001</v>
      </c>
      <c r="DV296" s="134">
        <v>150.5</v>
      </c>
      <c r="DW296" s="134">
        <v>150.5</v>
      </c>
      <c r="DX296" s="134">
        <v>152.5</v>
      </c>
      <c r="DY296" s="134">
        <v>153.9</v>
      </c>
      <c r="DZ296" s="134">
        <v>153.19999999999999</v>
      </c>
      <c r="EA296" s="135">
        <v>153.5</v>
      </c>
      <c r="EB296" s="136">
        <v>153.6</v>
      </c>
      <c r="EC296" s="136">
        <v>153.9</v>
      </c>
      <c r="ED296" s="134">
        <v>153.19999999999999</v>
      </c>
      <c r="EE296" s="134">
        <v>154.30000000000001</v>
      </c>
      <c r="EF296" s="137">
        <v>152.19999999999999</v>
      </c>
      <c r="EG296" s="137">
        <v>154.4</v>
      </c>
      <c r="EH296" s="137">
        <v>149.5</v>
      </c>
      <c r="EI296" s="137">
        <v>152.6</v>
      </c>
      <c r="EJ296" s="136">
        <v>154.69999999999999</v>
      </c>
      <c r="EK296" s="136">
        <v>156.4</v>
      </c>
      <c r="EL296" s="147">
        <v>158.6</v>
      </c>
      <c r="EM296" s="147">
        <v>159.19999999999999</v>
      </c>
      <c r="EN296" s="147">
        <v>160.6</v>
      </c>
    </row>
    <row r="297" spans="1:144" ht="15" x14ac:dyDescent="0.25">
      <c r="A297" s="132" t="s">
        <v>2022</v>
      </c>
      <c r="B297" s="132" t="s">
        <v>2023</v>
      </c>
      <c r="C297" s="133">
        <v>3.2530000000000003E-2</v>
      </c>
      <c r="D297" s="134">
        <v>95.4</v>
      </c>
      <c r="E297" s="134">
        <v>95.8</v>
      </c>
      <c r="F297" s="134">
        <v>96.7</v>
      </c>
      <c r="G297" s="134">
        <v>100.7</v>
      </c>
      <c r="H297" s="134">
        <v>99.5</v>
      </c>
      <c r="I297" s="134">
        <v>102.4</v>
      </c>
      <c r="J297" s="134">
        <v>104.5</v>
      </c>
      <c r="K297" s="134">
        <v>106.3</v>
      </c>
      <c r="L297" s="134">
        <v>108.1</v>
      </c>
      <c r="M297" s="134">
        <v>106.7</v>
      </c>
      <c r="N297" s="134">
        <v>99.8</v>
      </c>
      <c r="O297" s="134">
        <v>99</v>
      </c>
      <c r="P297" s="134">
        <v>106</v>
      </c>
      <c r="Q297" s="134">
        <v>105</v>
      </c>
      <c r="R297" s="134">
        <v>106.5</v>
      </c>
      <c r="S297" s="134">
        <v>107.1</v>
      </c>
      <c r="T297" s="134">
        <v>108.5</v>
      </c>
      <c r="U297" s="134">
        <v>109.3</v>
      </c>
      <c r="V297" s="134">
        <v>112.2</v>
      </c>
      <c r="W297" s="134">
        <v>112.8</v>
      </c>
      <c r="X297" s="134">
        <v>109.9</v>
      </c>
      <c r="Y297" s="134">
        <v>111.8</v>
      </c>
      <c r="Z297" s="134">
        <v>106.6</v>
      </c>
      <c r="AA297" s="134">
        <v>104.7</v>
      </c>
      <c r="AB297" s="134">
        <v>108.7</v>
      </c>
      <c r="AC297" s="134">
        <v>110</v>
      </c>
      <c r="AD297" s="134">
        <v>112.2</v>
      </c>
      <c r="AE297" s="134">
        <v>112.8</v>
      </c>
      <c r="AF297" s="134">
        <v>112.5</v>
      </c>
      <c r="AG297" s="134">
        <v>114.5</v>
      </c>
      <c r="AH297" s="134">
        <v>116.7</v>
      </c>
      <c r="AI297" s="134">
        <v>118.4</v>
      </c>
      <c r="AJ297" s="134">
        <v>118.2</v>
      </c>
      <c r="AK297" s="134">
        <v>119</v>
      </c>
      <c r="AL297" s="134">
        <v>110</v>
      </c>
      <c r="AM297" s="134">
        <v>108.6</v>
      </c>
      <c r="AN297" s="134">
        <v>109.6</v>
      </c>
      <c r="AO297" s="134">
        <v>110.9</v>
      </c>
      <c r="AP297" s="134">
        <v>111.2</v>
      </c>
      <c r="AQ297" s="134">
        <v>115.4</v>
      </c>
      <c r="AR297" s="134">
        <v>111.2</v>
      </c>
      <c r="AS297" s="134">
        <v>113.1</v>
      </c>
      <c r="AT297" s="134">
        <v>112.1</v>
      </c>
      <c r="AU297" s="134">
        <v>116.1</v>
      </c>
      <c r="AV297" s="134">
        <v>112.8</v>
      </c>
      <c r="AW297" s="134">
        <v>116.7</v>
      </c>
      <c r="AX297" s="134">
        <v>113.9</v>
      </c>
      <c r="AY297" s="134">
        <v>114</v>
      </c>
      <c r="AZ297" s="134">
        <v>112.5</v>
      </c>
      <c r="BA297" s="134">
        <v>113</v>
      </c>
      <c r="BB297" s="134">
        <v>106.1</v>
      </c>
      <c r="BC297" s="134">
        <v>112.9</v>
      </c>
      <c r="BD297" s="134">
        <v>112.6</v>
      </c>
      <c r="BE297" s="134">
        <v>113.4</v>
      </c>
      <c r="BF297" s="134">
        <v>115.5</v>
      </c>
      <c r="BG297" s="134">
        <v>114.2</v>
      </c>
      <c r="BH297" s="134">
        <v>115.8</v>
      </c>
      <c r="BI297" s="134">
        <v>115.8</v>
      </c>
      <c r="BJ297" s="134">
        <v>116.6</v>
      </c>
      <c r="BK297" s="134">
        <v>116.5</v>
      </c>
      <c r="BL297" s="134">
        <v>116.7</v>
      </c>
      <c r="BM297" s="134">
        <v>117</v>
      </c>
      <c r="BN297" s="134">
        <v>118</v>
      </c>
      <c r="BO297" s="134">
        <v>120</v>
      </c>
      <c r="BP297" s="134">
        <v>123.5</v>
      </c>
      <c r="BQ297" s="134">
        <v>125.4</v>
      </c>
      <c r="BR297" s="134">
        <v>123.5</v>
      </c>
      <c r="BS297" s="134">
        <v>123.4</v>
      </c>
      <c r="BT297" s="134">
        <v>121.8</v>
      </c>
      <c r="BU297" s="134">
        <v>121.7</v>
      </c>
      <c r="BV297" s="134">
        <v>121.3</v>
      </c>
      <c r="BW297" s="134">
        <v>121.3</v>
      </c>
      <c r="BX297" s="134">
        <v>121.7</v>
      </c>
      <c r="BY297" s="134">
        <v>121.8</v>
      </c>
      <c r="BZ297" s="134">
        <v>122.3</v>
      </c>
      <c r="CA297" s="134">
        <v>122.9</v>
      </c>
      <c r="CB297" s="134">
        <v>121.4</v>
      </c>
      <c r="CC297" s="134">
        <v>123.2</v>
      </c>
      <c r="CD297" s="134">
        <v>124.8</v>
      </c>
      <c r="CE297" s="134">
        <v>126.4</v>
      </c>
      <c r="CF297" s="134">
        <v>125</v>
      </c>
      <c r="CG297" s="134">
        <v>122.6</v>
      </c>
      <c r="CH297" s="134">
        <v>121.9</v>
      </c>
      <c r="CI297" s="134">
        <v>122.5</v>
      </c>
      <c r="CJ297" s="134">
        <v>120.1</v>
      </c>
      <c r="CK297" s="134">
        <v>120.2</v>
      </c>
      <c r="CL297" s="134">
        <v>120.4</v>
      </c>
      <c r="CM297" s="134">
        <v>123.4</v>
      </c>
      <c r="CN297" s="134">
        <v>123.5</v>
      </c>
      <c r="CO297" s="134">
        <v>124.9</v>
      </c>
      <c r="CP297" s="134">
        <v>125.6</v>
      </c>
      <c r="CQ297" s="134">
        <v>124.5</v>
      </c>
      <c r="CR297" s="134">
        <v>125.2</v>
      </c>
      <c r="CS297" s="134">
        <v>125</v>
      </c>
      <c r="CT297" s="134">
        <v>123.8</v>
      </c>
      <c r="CU297" s="134">
        <v>123</v>
      </c>
      <c r="CV297" s="134">
        <v>123</v>
      </c>
      <c r="CW297" s="134">
        <v>121.9</v>
      </c>
      <c r="CX297" s="134">
        <v>121.2</v>
      </c>
      <c r="CY297" s="134">
        <v>116</v>
      </c>
      <c r="CZ297" s="134">
        <v>114.4</v>
      </c>
      <c r="DA297" s="134">
        <v>115.9</v>
      </c>
      <c r="DB297" s="134">
        <v>118.4</v>
      </c>
      <c r="DC297" s="134">
        <v>118.8</v>
      </c>
      <c r="DD297" s="134">
        <v>118</v>
      </c>
      <c r="DE297" s="134">
        <v>117.5</v>
      </c>
      <c r="DF297" s="134">
        <v>117.2</v>
      </c>
      <c r="DG297" s="134">
        <v>117</v>
      </c>
      <c r="DH297" s="134">
        <v>116.4</v>
      </c>
      <c r="DI297" s="134">
        <v>115.6</v>
      </c>
      <c r="DJ297" s="134">
        <v>116.9</v>
      </c>
      <c r="DK297" s="134">
        <v>118.2</v>
      </c>
      <c r="DL297" s="134">
        <v>118.1</v>
      </c>
      <c r="DM297" s="134">
        <v>120.2</v>
      </c>
      <c r="DN297" s="134">
        <v>122.7</v>
      </c>
      <c r="DO297" s="134">
        <v>123.4</v>
      </c>
      <c r="DP297" s="134">
        <v>121.1</v>
      </c>
      <c r="DQ297" s="134">
        <v>120.6</v>
      </c>
      <c r="DR297" s="134">
        <v>119.2</v>
      </c>
      <c r="DS297" s="134">
        <v>119</v>
      </c>
      <c r="DT297" s="134">
        <v>119.6</v>
      </c>
      <c r="DU297" s="134">
        <v>117.5</v>
      </c>
      <c r="DV297" s="134">
        <v>120.8</v>
      </c>
      <c r="DW297" s="134">
        <v>121.3</v>
      </c>
      <c r="DX297" s="134">
        <v>123.3</v>
      </c>
      <c r="DY297" s="134">
        <v>122.5</v>
      </c>
      <c r="DZ297" s="134">
        <v>123.9</v>
      </c>
      <c r="EA297" s="135">
        <v>122.6</v>
      </c>
      <c r="EB297" s="136">
        <v>120.2</v>
      </c>
      <c r="EC297" s="136">
        <v>118.7</v>
      </c>
      <c r="ED297" s="134">
        <v>121.3</v>
      </c>
      <c r="EE297" s="134">
        <v>118.5</v>
      </c>
      <c r="EF297" s="137">
        <v>118.4</v>
      </c>
      <c r="EG297" s="137">
        <v>116.1</v>
      </c>
      <c r="EH297" s="137">
        <v>117.7</v>
      </c>
      <c r="EI297" s="137">
        <v>115.1</v>
      </c>
      <c r="EJ297" s="136">
        <v>117.8</v>
      </c>
      <c r="EK297" s="136">
        <v>114.8</v>
      </c>
      <c r="EL297" s="147">
        <v>117.9</v>
      </c>
      <c r="EM297" s="147">
        <v>115.3</v>
      </c>
      <c r="EN297" s="147">
        <v>118.3</v>
      </c>
    </row>
    <row r="298" spans="1:144" ht="15" x14ac:dyDescent="0.25">
      <c r="A298" s="132" t="s">
        <v>2024</v>
      </c>
      <c r="B298" s="132" t="s">
        <v>2025</v>
      </c>
      <c r="C298" s="133">
        <v>6.0850000000000001E-2</v>
      </c>
      <c r="D298" s="134">
        <v>108.8</v>
      </c>
      <c r="E298" s="134">
        <v>107.3</v>
      </c>
      <c r="F298" s="134">
        <v>109</v>
      </c>
      <c r="G298" s="134">
        <v>109.6</v>
      </c>
      <c r="H298" s="134">
        <v>112.9</v>
      </c>
      <c r="I298" s="134">
        <v>116.9</v>
      </c>
      <c r="J298" s="134">
        <v>114.1</v>
      </c>
      <c r="K298" s="134">
        <v>112.5</v>
      </c>
      <c r="L298" s="134">
        <v>116.4</v>
      </c>
      <c r="M298" s="134">
        <v>108.7</v>
      </c>
      <c r="N298" s="134">
        <v>106.9</v>
      </c>
      <c r="O298" s="134">
        <v>107.2</v>
      </c>
      <c r="P298" s="134">
        <v>108.5</v>
      </c>
      <c r="Q298" s="134">
        <v>111.3</v>
      </c>
      <c r="R298" s="134">
        <v>113.2</v>
      </c>
      <c r="S298" s="134">
        <v>114.1</v>
      </c>
      <c r="T298" s="134">
        <v>110.6</v>
      </c>
      <c r="U298" s="134">
        <v>117.5</v>
      </c>
      <c r="V298" s="134">
        <v>122.4</v>
      </c>
      <c r="W298" s="134">
        <v>120.7</v>
      </c>
      <c r="X298" s="134">
        <v>119.1</v>
      </c>
      <c r="Y298" s="134">
        <v>120</v>
      </c>
      <c r="Z298" s="134">
        <v>119.3</v>
      </c>
      <c r="AA298" s="134">
        <v>119</v>
      </c>
      <c r="AB298" s="134">
        <v>121.6</v>
      </c>
      <c r="AC298" s="134">
        <v>123.9</v>
      </c>
      <c r="AD298" s="134">
        <v>123.1</v>
      </c>
      <c r="AE298" s="134">
        <v>121.4</v>
      </c>
      <c r="AF298" s="134">
        <v>129.5</v>
      </c>
      <c r="AG298" s="134">
        <v>127.9</v>
      </c>
      <c r="AH298" s="134">
        <v>127.5</v>
      </c>
      <c r="AI298" s="134">
        <v>123</v>
      </c>
      <c r="AJ298" s="134">
        <v>124.7</v>
      </c>
      <c r="AK298" s="134">
        <v>124.9</v>
      </c>
      <c r="AL298" s="134">
        <v>126.3</v>
      </c>
      <c r="AM298" s="134">
        <v>123.6</v>
      </c>
      <c r="AN298" s="134">
        <v>124.6</v>
      </c>
      <c r="AO298" s="134">
        <v>123</v>
      </c>
      <c r="AP298" s="134">
        <v>124</v>
      </c>
      <c r="AQ298" s="134">
        <v>119.3</v>
      </c>
      <c r="AR298" s="134">
        <v>128.69999999999999</v>
      </c>
      <c r="AS298" s="134">
        <v>130.1</v>
      </c>
      <c r="AT298" s="134">
        <v>134.9</v>
      </c>
      <c r="AU298" s="134">
        <v>130.69999999999999</v>
      </c>
      <c r="AV298" s="134">
        <v>132.19999999999999</v>
      </c>
      <c r="AW298" s="134">
        <v>132.6</v>
      </c>
      <c r="AX298" s="134">
        <v>128.19999999999999</v>
      </c>
      <c r="AY298" s="134">
        <v>130.4</v>
      </c>
      <c r="AZ298" s="134">
        <v>128.5</v>
      </c>
      <c r="BA298" s="134">
        <v>125.7</v>
      </c>
      <c r="BB298" s="134">
        <v>135.4</v>
      </c>
      <c r="BC298" s="134">
        <v>135.6</v>
      </c>
      <c r="BD298" s="134">
        <v>134</v>
      </c>
      <c r="BE298" s="134">
        <v>130.5</v>
      </c>
      <c r="BF298" s="134">
        <v>127.8</v>
      </c>
      <c r="BG298" s="134">
        <v>129.9</v>
      </c>
      <c r="BH298" s="134">
        <v>127.9</v>
      </c>
      <c r="BI298" s="134">
        <v>136.80000000000001</v>
      </c>
      <c r="BJ298" s="134">
        <v>138.19999999999999</v>
      </c>
      <c r="BK298" s="134">
        <v>139.69999999999999</v>
      </c>
      <c r="BL298" s="134">
        <v>141.69999999999999</v>
      </c>
      <c r="BM298" s="134">
        <v>142.69999999999999</v>
      </c>
      <c r="BN298" s="134">
        <v>150.4</v>
      </c>
      <c r="BO298" s="134">
        <v>151.30000000000001</v>
      </c>
      <c r="BP298" s="134">
        <v>153</v>
      </c>
      <c r="BQ298" s="134">
        <v>157.5</v>
      </c>
      <c r="BR298" s="134">
        <v>156.69999999999999</v>
      </c>
      <c r="BS298" s="134">
        <v>156.5</v>
      </c>
      <c r="BT298" s="134">
        <v>156.5</v>
      </c>
      <c r="BU298" s="134">
        <v>157</v>
      </c>
      <c r="BV298" s="134">
        <v>160.19999999999999</v>
      </c>
      <c r="BW298" s="134">
        <v>162.69999999999999</v>
      </c>
      <c r="BX298" s="134">
        <v>162.69999999999999</v>
      </c>
      <c r="BY298" s="134">
        <v>162.30000000000001</v>
      </c>
      <c r="BZ298" s="134">
        <v>156.4</v>
      </c>
      <c r="CA298" s="134">
        <v>157.69999999999999</v>
      </c>
      <c r="CB298" s="134">
        <v>158.30000000000001</v>
      </c>
      <c r="CC298" s="134">
        <v>151.80000000000001</v>
      </c>
      <c r="CD298" s="134">
        <v>152.1</v>
      </c>
      <c r="CE298" s="134">
        <v>156.4</v>
      </c>
      <c r="CF298" s="134">
        <v>157</v>
      </c>
      <c r="CG298" s="134">
        <v>151.9</v>
      </c>
      <c r="CH298" s="134">
        <v>155.1</v>
      </c>
      <c r="CI298" s="134">
        <v>155.9</v>
      </c>
      <c r="CJ298" s="134">
        <v>155.69999999999999</v>
      </c>
      <c r="CK298" s="134">
        <v>152</v>
      </c>
      <c r="CL298" s="134">
        <v>151.19999999999999</v>
      </c>
      <c r="CM298" s="134">
        <v>150.9</v>
      </c>
      <c r="CN298" s="134">
        <v>153.30000000000001</v>
      </c>
      <c r="CO298" s="134">
        <v>155.9</v>
      </c>
      <c r="CP298" s="134">
        <v>154</v>
      </c>
      <c r="CQ298" s="134">
        <v>153.4</v>
      </c>
      <c r="CR298" s="134">
        <v>154.19999999999999</v>
      </c>
      <c r="CS298" s="134">
        <v>150.80000000000001</v>
      </c>
      <c r="CT298" s="134">
        <v>150.4</v>
      </c>
      <c r="CU298" s="134">
        <v>149.9</v>
      </c>
      <c r="CV298" s="134">
        <v>156.19999999999999</v>
      </c>
      <c r="CW298" s="134">
        <v>155.80000000000001</v>
      </c>
      <c r="CX298" s="134">
        <v>156.4</v>
      </c>
      <c r="CY298" s="134">
        <v>155</v>
      </c>
      <c r="CZ298" s="134">
        <v>170.9</v>
      </c>
      <c r="DA298" s="134">
        <v>171</v>
      </c>
      <c r="DB298" s="134">
        <v>172.4</v>
      </c>
      <c r="DC298" s="134">
        <v>173</v>
      </c>
      <c r="DD298" s="134">
        <v>172.6</v>
      </c>
      <c r="DE298" s="134">
        <v>172.1</v>
      </c>
      <c r="DF298" s="134">
        <v>175.2</v>
      </c>
      <c r="DG298" s="134">
        <v>174.9</v>
      </c>
      <c r="DH298" s="134">
        <v>176.4</v>
      </c>
      <c r="DI298" s="134">
        <v>174.9</v>
      </c>
      <c r="DJ298" s="134">
        <v>173.9</v>
      </c>
      <c r="DK298" s="134">
        <v>173.9</v>
      </c>
      <c r="DL298" s="134">
        <v>173.6</v>
      </c>
      <c r="DM298" s="134">
        <v>175.1</v>
      </c>
      <c r="DN298" s="134">
        <v>178.1</v>
      </c>
      <c r="DO298" s="134">
        <v>178.6</v>
      </c>
      <c r="DP298" s="134">
        <v>179.3</v>
      </c>
      <c r="DQ298" s="134">
        <v>180</v>
      </c>
      <c r="DR298" s="134">
        <v>179.6</v>
      </c>
      <c r="DS298" s="134">
        <v>180.2</v>
      </c>
      <c r="DT298" s="134">
        <v>182.4</v>
      </c>
      <c r="DU298" s="134">
        <v>183.5</v>
      </c>
      <c r="DV298" s="134">
        <v>181.1</v>
      </c>
      <c r="DW298" s="134">
        <v>181.8</v>
      </c>
      <c r="DX298" s="134">
        <v>182.3</v>
      </c>
      <c r="DY298" s="134">
        <v>184.4</v>
      </c>
      <c r="DZ298" s="134">
        <v>183.8</v>
      </c>
      <c r="EA298" s="135">
        <v>185.4</v>
      </c>
      <c r="EB298" s="136">
        <v>185.5</v>
      </c>
      <c r="EC298" s="136">
        <v>186.5</v>
      </c>
      <c r="ED298" s="134">
        <v>184.9</v>
      </c>
      <c r="EE298" s="134">
        <v>186.9</v>
      </c>
      <c r="EF298" s="137">
        <v>184</v>
      </c>
      <c r="EG298" s="137">
        <v>192.9</v>
      </c>
      <c r="EH298" s="137">
        <v>183.8</v>
      </c>
      <c r="EI298" s="137">
        <v>192.6</v>
      </c>
      <c r="EJ298" s="136">
        <v>190.8</v>
      </c>
      <c r="EK298" s="136">
        <v>194.9</v>
      </c>
      <c r="EL298" s="147">
        <v>193.8</v>
      </c>
      <c r="EM298" s="147">
        <v>194</v>
      </c>
      <c r="EN298" s="147">
        <v>197.5</v>
      </c>
    </row>
    <row r="299" spans="1:144" ht="15" x14ac:dyDescent="0.25">
      <c r="A299" s="132" t="s">
        <v>2026</v>
      </c>
      <c r="B299" s="132" t="s">
        <v>2027</v>
      </c>
      <c r="C299" s="133">
        <v>8.8739999999999999E-2</v>
      </c>
      <c r="D299" s="134">
        <v>101.4</v>
      </c>
      <c r="E299" s="134">
        <v>99.6</v>
      </c>
      <c r="F299" s="134">
        <v>100.5</v>
      </c>
      <c r="G299" s="134">
        <v>104.3</v>
      </c>
      <c r="H299" s="134">
        <v>105.8</v>
      </c>
      <c r="I299" s="134">
        <v>99.2</v>
      </c>
      <c r="J299" s="134">
        <v>102.9</v>
      </c>
      <c r="K299" s="134">
        <v>96.3</v>
      </c>
      <c r="L299" s="134">
        <v>95.1</v>
      </c>
      <c r="M299" s="134">
        <v>100.1</v>
      </c>
      <c r="N299" s="134">
        <v>97.4</v>
      </c>
      <c r="O299" s="134">
        <v>98.3</v>
      </c>
      <c r="P299" s="134">
        <v>110.9</v>
      </c>
      <c r="Q299" s="134">
        <v>111.3</v>
      </c>
      <c r="R299" s="134">
        <v>112.8</v>
      </c>
      <c r="S299" s="134">
        <v>108.4</v>
      </c>
      <c r="T299" s="134">
        <v>106.6</v>
      </c>
      <c r="U299" s="134">
        <v>113.8</v>
      </c>
      <c r="V299" s="134">
        <v>110.3</v>
      </c>
      <c r="W299" s="134">
        <v>107.8</v>
      </c>
      <c r="X299" s="134">
        <v>110.5</v>
      </c>
      <c r="Y299" s="134">
        <v>115.2</v>
      </c>
      <c r="Z299" s="134">
        <v>114.5</v>
      </c>
      <c r="AA299" s="134">
        <v>118.7</v>
      </c>
      <c r="AB299" s="134">
        <v>110</v>
      </c>
      <c r="AC299" s="134">
        <v>105.3</v>
      </c>
      <c r="AD299" s="134">
        <v>108.9</v>
      </c>
      <c r="AE299" s="134">
        <v>110.5</v>
      </c>
      <c r="AF299" s="134">
        <v>103.9</v>
      </c>
      <c r="AG299" s="134">
        <v>114.3</v>
      </c>
      <c r="AH299" s="134">
        <v>113.1</v>
      </c>
      <c r="AI299" s="134">
        <v>111.1</v>
      </c>
      <c r="AJ299" s="134">
        <v>110.8</v>
      </c>
      <c r="AK299" s="134">
        <v>107.6</v>
      </c>
      <c r="AL299" s="134">
        <v>110.3</v>
      </c>
      <c r="AM299" s="134">
        <v>109.4</v>
      </c>
      <c r="AN299" s="134">
        <v>119.2</v>
      </c>
      <c r="AO299" s="134">
        <v>113.8</v>
      </c>
      <c r="AP299" s="134">
        <v>110.5</v>
      </c>
      <c r="AQ299" s="134">
        <v>107.9</v>
      </c>
      <c r="AR299" s="134">
        <v>109.9</v>
      </c>
      <c r="AS299" s="134">
        <v>114.8</v>
      </c>
      <c r="AT299" s="134">
        <v>114.1</v>
      </c>
      <c r="AU299" s="134">
        <v>109.8</v>
      </c>
      <c r="AV299" s="134">
        <v>104.2</v>
      </c>
      <c r="AW299" s="134">
        <v>109.4</v>
      </c>
      <c r="AX299" s="134">
        <v>108.3</v>
      </c>
      <c r="AY299" s="134">
        <v>105.4</v>
      </c>
      <c r="AZ299" s="134">
        <v>110</v>
      </c>
      <c r="BA299" s="134">
        <v>115.2</v>
      </c>
      <c r="BB299" s="134">
        <v>117.1</v>
      </c>
      <c r="BC299" s="134">
        <v>114.1</v>
      </c>
      <c r="BD299" s="134">
        <v>115.2</v>
      </c>
      <c r="BE299" s="134">
        <v>131.69999999999999</v>
      </c>
      <c r="BF299" s="134">
        <v>135.9</v>
      </c>
      <c r="BG299" s="134">
        <v>130.80000000000001</v>
      </c>
      <c r="BH299" s="134">
        <v>134.30000000000001</v>
      </c>
      <c r="BI299" s="134">
        <v>135.1</v>
      </c>
      <c r="BJ299" s="134">
        <v>123</v>
      </c>
      <c r="BK299" s="134">
        <v>123.6</v>
      </c>
      <c r="BL299" s="134">
        <v>122.1</v>
      </c>
      <c r="BM299" s="134">
        <v>128.80000000000001</v>
      </c>
      <c r="BN299" s="134">
        <v>123</v>
      </c>
      <c r="BO299" s="134">
        <v>123</v>
      </c>
      <c r="BP299" s="134">
        <v>126.1</v>
      </c>
      <c r="BQ299" s="134">
        <v>128.30000000000001</v>
      </c>
      <c r="BR299" s="134">
        <v>145.9</v>
      </c>
      <c r="BS299" s="134">
        <v>150.19999999999999</v>
      </c>
      <c r="BT299" s="134">
        <v>143.6</v>
      </c>
      <c r="BU299" s="134">
        <v>140.1</v>
      </c>
      <c r="BV299" s="134">
        <v>137.19999999999999</v>
      </c>
      <c r="BW299" s="134">
        <v>135.6</v>
      </c>
      <c r="BX299" s="134">
        <v>139.6</v>
      </c>
      <c r="BY299" s="134">
        <v>139.1</v>
      </c>
      <c r="BZ299" s="134">
        <v>138.5</v>
      </c>
      <c r="CA299" s="134">
        <v>133.4</v>
      </c>
      <c r="CB299" s="134">
        <v>136.19999999999999</v>
      </c>
      <c r="CC299" s="134">
        <v>138.4</v>
      </c>
      <c r="CD299" s="134">
        <v>138.30000000000001</v>
      </c>
      <c r="CE299" s="134">
        <v>138.5</v>
      </c>
      <c r="CF299" s="134">
        <v>137.19999999999999</v>
      </c>
      <c r="CG299" s="134">
        <v>138.5</v>
      </c>
      <c r="CH299" s="134">
        <v>136.4</v>
      </c>
      <c r="CI299" s="134">
        <v>138.5</v>
      </c>
      <c r="CJ299" s="134">
        <v>136.9</v>
      </c>
      <c r="CK299" s="134">
        <v>137.5</v>
      </c>
      <c r="CL299" s="134">
        <v>137.19999999999999</v>
      </c>
      <c r="CM299" s="134">
        <v>138.19999999999999</v>
      </c>
      <c r="CN299" s="134">
        <v>136.4</v>
      </c>
      <c r="CO299" s="134">
        <v>138.4</v>
      </c>
      <c r="CP299" s="134">
        <v>139.30000000000001</v>
      </c>
      <c r="CQ299" s="134">
        <v>138.4</v>
      </c>
      <c r="CR299" s="134">
        <v>138.19999999999999</v>
      </c>
      <c r="CS299" s="134">
        <v>138.80000000000001</v>
      </c>
      <c r="CT299" s="134">
        <v>141</v>
      </c>
      <c r="CU299" s="134">
        <v>143.30000000000001</v>
      </c>
      <c r="CV299" s="134">
        <v>143.30000000000001</v>
      </c>
      <c r="CW299" s="134">
        <v>143.1</v>
      </c>
      <c r="CX299" s="134">
        <v>138.9</v>
      </c>
      <c r="CY299" s="134">
        <v>132.4</v>
      </c>
      <c r="CZ299" s="134">
        <v>136.6</v>
      </c>
      <c r="DA299" s="134">
        <v>140.1</v>
      </c>
      <c r="DB299" s="134">
        <v>141.4</v>
      </c>
      <c r="DC299" s="134">
        <v>143.9</v>
      </c>
      <c r="DD299" s="134">
        <v>142.9</v>
      </c>
      <c r="DE299" s="134">
        <v>142.19999999999999</v>
      </c>
      <c r="DF299" s="134">
        <v>142</v>
      </c>
      <c r="DG299" s="134">
        <v>142.1</v>
      </c>
      <c r="DH299" s="134">
        <v>142.9</v>
      </c>
      <c r="DI299" s="134">
        <v>138.1</v>
      </c>
      <c r="DJ299" s="134">
        <v>144.30000000000001</v>
      </c>
      <c r="DK299" s="134">
        <v>146.30000000000001</v>
      </c>
      <c r="DL299" s="134">
        <v>146.1</v>
      </c>
      <c r="DM299" s="134">
        <v>146.30000000000001</v>
      </c>
      <c r="DN299" s="134">
        <v>149.69999999999999</v>
      </c>
      <c r="DO299" s="134">
        <v>148.80000000000001</v>
      </c>
      <c r="DP299" s="134">
        <v>150.30000000000001</v>
      </c>
      <c r="DQ299" s="134">
        <v>148.5</v>
      </c>
      <c r="DR299" s="134">
        <v>148.1</v>
      </c>
      <c r="DS299" s="134">
        <v>150.69999999999999</v>
      </c>
      <c r="DT299" s="134">
        <v>151.1</v>
      </c>
      <c r="DU299" s="134">
        <v>150.5</v>
      </c>
      <c r="DV299" s="134">
        <v>151.19999999999999</v>
      </c>
      <c r="DW299" s="134">
        <v>151</v>
      </c>
      <c r="DX299" s="134">
        <v>155.30000000000001</v>
      </c>
      <c r="DY299" s="134">
        <v>156.80000000000001</v>
      </c>
      <c r="DZ299" s="134">
        <v>156</v>
      </c>
      <c r="EA299" s="135">
        <v>156.30000000000001</v>
      </c>
      <c r="EB299" s="136">
        <v>157.19999999999999</v>
      </c>
      <c r="EC299" s="136">
        <v>158</v>
      </c>
      <c r="ED299" s="134">
        <v>156.4</v>
      </c>
      <c r="EE299" s="134">
        <v>158.4</v>
      </c>
      <c r="EF299" s="137">
        <v>155.6</v>
      </c>
      <c r="EG299" s="137">
        <v>155.9</v>
      </c>
      <c r="EH299" s="137">
        <v>149.80000000000001</v>
      </c>
      <c r="EI299" s="137">
        <v>152.1</v>
      </c>
      <c r="EJ299" s="136">
        <v>157.69999999999999</v>
      </c>
      <c r="EK299" s="136">
        <v>159.80000000000001</v>
      </c>
      <c r="EL299" s="147">
        <v>165.2</v>
      </c>
      <c r="EM299" s="147">
        <v>167</v>
      </c>
      <c r="EN299" s="147">
        <v>166.8</v>
      </c>
    </row>
    <row r="300" spans="1:144" ht="15" x14ac:dyDescent="0.25">
      <c r="A300" s="132" t="s">
        <v>2028</v>
      </c>
      <c r="B300" s="132" t="s">
        <v>2029</v>
      </c>
      <c r="C300" s="133">
        <v>3.8780000000000002E-2</v>
      </c>
      <c r="D300" s="134">
        <v>101.5</v>
      </c>
      <c r="E300" s="134">
        <v>102.3</v>
      </c>
      <c r="F300" s="134">
        <v>101.6</v>
      </c>
      <c r="G300" s="134">
        <v>103.3</v>
      </c>
      <c r="H300" s="134">
        <v>103.6</v>
      </c>
      <c r="I300" s="134">
        <v>105.7</v>
      </c>
      <c r="J300" s="134">
        <v>105.1</v>
      </c>
      <c r="K300" s="134">
        <v>104.6</v>
      </c>
      <c r="L300" s="134">
        <v>104.2</v>
      </c>
      <c r="M300" s="134">
        <v>104.5</v>
      </c>
      <c r="N300" s="134">
        <v>101.7</v>
      </c>
      <c r="O300" s="134">
        <v>102.1</v>
      </c>
      <c r="P300" s="134">
        <v>108.1</v>
      </c>
      <c r="Q300" s="134">
        <v>106.3</v>
      </c>
      <c r="R300" s="134">
        <v>108.2</v>
      </c>
      <c r="S300" s="134">
        <v>108.4</v>
      </c>
      <c r="T300" s="134">
        <v>107.8</v>
      </c>
      <c r="U300" s="134">
        <v>113</v>
      </c>
      <c r="V300" s="134">
        <v>105.6</v>
      </c>
      <c r="W300" s="134">
        <v>106.5</v>
      </c>
      <c r="X300" s="134">
        <v>104.9</v>
      </c>
      <c r="Y300" s="134">
        <v>106.8</v>
      </c>
      <c r="Z300" s="134">
        <v>106.6</v>
      </c>
      <c r="AA300" s="134">
        <v>108.8</v>
      </c>
      <c r="AB300" s="134">
        <v>111.7</v>
      </c>
      <c r="AC300" s="134">
        <v>113</v>
      </c>
      <c r="AD300" s="134">
        <v>113.1</v>
      </c>
      <c r="AE300" s="134">
        <v>113.6</v>
      </c>
      <c r="AF300" s="134">
        <v>116.2</v>
      </c>
      <c r="AG300" s="134">
        <v>114.2</v>
      </c>
      <c r="AH300" s="134">
        <v>111.7</v>
      </c>
      <c r="AI300" s="134">
        <v>112.7</v>
      </c>
      <c r="AJ300" s="134">
        <v>112</v>
      </c>
      <c r="AK300" s="134">
        <v>112.6</v>
      </c>
      <c r="AL300" s="134">
        <v>112.4</v>
      </c>
      <c r="AM300" s="134">
        <v>112.9</v>
      </c>
      <c r="AN300" s="134">
        <v>110.1</v>
      </c>
      <c r="AO300" s="134">
        <v>112</v>
      </c>
      <c r="AP300" s="134">
        <v>111.9</v>
      </c>
      <c r="AQ300" s="134">
        <v>113.6</v>
      </c>
      <c r="AR300" s="134">
        <v>118.6</v>
      </c>
      <c r="AS300" s="134">
        <v>118.1</v>
      </c>
      <c r="AT300" s="134">
        <v>118</v>
      </c>
      <c r="AU300" s="134">
        <v>116.7</v>
      </c>
      <c r="AV300" s="134">
        <v>112.7</v>
      </c>
      <c r="AW300" s="134">
        <v>114.8</v>
      </c>
      <c r="AX300" s="134">
        <v>111.4</v>
      </c>
      <c r="AY300" s="134">
        <v>114.7</v>
      </c>
      <c r="AZ300" s="134">
        <v>112.8</v>
      </c>
      <c r="BA300" s="134">
        <v>112.8</v>
      </c>
      <c r="BB300" s="134">
        <v>114.3</v>
      </c>
      <c r="BC300" s="134">
        <v>113.3</v>
      </c>
      <c r="BD300" s="134">
        <v>116.7</v>
      </c>
      <c r="BE300" s="134">
        <v>119.7</v>
      </c>
      <c r="BF300" s="134">
        <v>121.3</v>
      </c>
      <c r="BG300" s="134">
        <v>116.9</v>
      </c>
      <c r="BH300" s="134">
        <v>116.5</v>
      </c>
      <c r="BI300" s="134">
        <v>115.5</v>
      </c>
      <c r="BJ300" s="134">
        <v>113.4</v>
      </c>
      <c r="BK300" s="134">
        <v>113.2</v>
      </c>
      <c r="BL300" s="134">
        <v>113.6</v>
      </c>
      <c r="BM300" s="134">
        <v>114.8</v>
      </c>
      <c r="BN300" s="134">
        <v>114.7</v>
      </c>
      <c r="BO300" s="134">
        <v>119.9</v>
      </c>
      <c r="BP300" s="134">
        <v>120.6</v>
      </c>
      <c r="BQ300" s="134">
        <v>117.6</v>
      </c>
      <c r="BR300" s="134">
        <v>118.9</v>
      </c>
      <c r="BS300" s="134">
        <v>116.1</v>
      </c>
      <c r="BT300" s="134">
        <v>115.9</v>
      </c>
      <c r="BU300" s="134">
        <v>115.9</v>
      </c>
      <c r="BV300" s="134">
        <v>119.9</v>
      </c>
      <c r="BW300" s="134">
        <v>120.1</v>
      </c>
      <c r="BX300" s="134">
        <v>117.8</v>
      </c>
      <c r="BY300" s="134">
        <v>119.6</v>
      </c>
      <c r="BZ300" s="134">
        <v>119.1</v>
      </c>
      <c r="CA300" s="134">
        <v>118.5</v>
      </c>
      <c r="CB300" s="134">
        <v>116.8</v>
      </c>
      <c r="CC300" s="134">
        <v>116.3</v>
      </c>
      <c r="CD300" s="134">
        <v>115.9</v>
      </c>
      <c r="CE300" s="134">
        <v>115.5</v>
      </c>
      <c r="CF300" s="134">
        <v>116</v>
      </c>
      <c r="CG300" s="134">
        <v>114.6</v>
      </c>
      <c r="CH300" s="134">
        <v>113.9</v>
      </c>
      <c r="CI300" s="134">
        <v>114.2</v>
      </c>
      <c r="CJ300" s="134">
        <v>113.8</v>
      </c>
      <c r="CK300" s="134">
        <v>114.5</v>
      </c>
      <c r="CL300" s="134">
        <v>114.5</v>
      </c>
      <c r="CM300" s="134">
        <v>115.1</v>
      </c>
      <c r="CN300" s="134">
        <v>115.2</v>
      </c>
      <c r="CO300" s="134">
        <v>114.5</v>
      </c>
      <c r="CP300" s="134">
        <v>113.6</v>
      </c>
      <c r="CQ300" s="134">
        <v>113.7</v>
      </c>
      <c r="CR300" s="134">
        <v>115.3</v>
      </c>
      <c r="CS300" s="134">
        <v>113.7</v>
      </c>
      <c r="CT300" s="134">
        <v>113.5</v>
      </c>
      <c r="CU300" s="134">
        <v>113.3</v>
      </c>
      <c r="CV300" s="134">
        <v>113.2</v>
      </c>
      <c r="CW300" s="134">
        <v>111.9</v>
      </c>
      <c r="CX300" s="134">
        <v>111.6</v>
      </c>
      <c r="CY300" s="134">
        <v>111.4</v>
      </c>
      <c r="CZ300" s="134">
        <v>110.9</v>
      </c>
      <c r="DA300" s="134">
        <v>111.1</v>
      </c>
      <c r="DB300" s="134">
        <v>112.1</v>
      </c>
      <c r="DC300" s="134">
        <v>112.7</v>
      </c>
      <c r="DD300" s="134">
        <v>113.1</v>
      </c>
      <c r="DE300" s="134">
        <v>113.7</v>
      </c>
      <c r="DF300" s="134">
        <v>115.2</v>
      </c>
      <c r="DG300" s="134">
        <v>113.1</v>
      </c>
      <c r="DH300" s="134">
        <v>115.8</v>
      </c>
      <c r="DI300" s="134">
        <v>114.2</v>
      </c>
      <c r="DJ300" s="134">
        <v>114.6</v>
      </c>
      <c r="DK300" s="134">
        <v>113.6</v>
      </c>
      <c r="DL300" s="134">
        <v>113.1</v>
      </c>
      <c r="DM300" s="134">
        <v>115.5</v>
      </c>
      <c r="DN300" s="134">
        <v>117.2</v>
      </c>
      <c r="DO300" s="134">
        <v>119</v>
      </c>
      <c r="DP300" s="134">
        <v>120.4</v>
      </c>
      <c r="DQ300" s="134">
        <v>121.2</v>
      </c>
      <c r="DR300" s="134">
        <v>120.9</v>
      </c>
      <c r="DS300" s="134">
        <v>121.6</v>
      </c>
      <c r="DT300" s="134">
        <v>122.5</v>
      </c>
      <c r="DU300" s="134">
        <v>125.3</v>
      </c>
      <c r="DV300" s="134">
        <v>125.9</v>
      </c>
      <c r="DW300" s="134">
        <v>124.8</v>
      </c>
      <c r="DX300" s="134">
        <v>124.1</v>
      </c>
      <c r="DY300" s="134">
        <v>125.9</v>
      </c>
      <c r="DZ300" s="134">
        <v>123.2</v>
      </c>
      <c r="EA300" s="135">
        <v>122.8</v>
      </c>
      <c r="EB300" s="136">
        <v>123.3</v>
      </c>
      <c r="EC300" s="136">
        <v>122.8</v>
      </c>
      <c r="ED300" s="134">
        <v>122.8</v>
      </c>
      <c r="EE300" s="134">
        <v>123.6</v>
      </c>
      <c r="EF300" s="137">
        <v>122.8</v>
      </c>
      <c r="EG300" s="137">
        <v>122.7</v>
      </c>
      <c r="EH300" s="137">
        <v>121.8</v>
      </c>
      <c r="EI300" s="137">
        <v>122.3</v>
      </c>
      <c r="EJ300" s="136">
        <v>122.1</v>
      </c>
      <c r="EK300" s="136">
        <v>122.9</v>
      </c>
      <c r="EL300" s="147">
        <v>122.8</v>
      </c>
      <c r="EM300" s="147">
        <v>123.4</v>
      </c>
      <c r="EN300" s="147">
        <v>124.1</v>
      </c>
    </row>
    <row r="301" spans="1:144" ht="15" x14ac:dyDescent="0.25">
      <c r="A301" s="132" t="s">
        <v>2030</v>
      </c>
      <c r="B301" s="132" t="s">
        <v>2031</v>
      </c>
      <c r="C301" s="133">
        <v>0.53539999999999999</v>
      </c>
      <c r="D301" s="134">
        <v>105</v>
      </c>
      <c r="E301" s="134">
        <v>106.3</v>
      </c>
      <c r="F301" s="134">
        <v>107.1</v>
      </c>
      <c r="G301" s="134">
        <v>107.7</v>
      </c>
      <c r="H301" s="134">
        <v>108.3</v>
      </c>
      <c r="I301" s="134">
        <v>107.1</v>
      </c>
      <c r="J301" s="134">
        <v>107.9</v>
      </c>
      <c r="K301" s="134">
        <v>107.7</v>
      </c>
      <c r="L301" s="134">
        <v>107.1</v>
      </c>
      <c r="M301" s="134">
        <v>107.8</v>
      </c>
      <c r="N301" s="134">
        <v>107.3</v>
      </c>
      <c r="O301" s="134">
        <v>108.6</v>
      </c>
      <c r="P301" s="134">
        <v>109.9</v>
      </c>
      <c r="Q301" s="134">
        <v>111.5</v>
      </c>
      <c r="R301" s="134">
        <v>112.5</v>
      </c>
      <c r="S301" s="134">
        <v>112.9</v>
      </c>
      <c r="T301" s="134">
        <v>115.4</v>
      </c>
      <c r="U301" s="134">
        <v>116.1</v>
      </c>
      <c r="V301" s="134">
        <v>115.5</v>
      </c>
      <c r="W301" s="134">
        <v>116</v>
      </c>
      <c r="X301" s="134">
        <v>117.3</v>
      </c>
      <c r="Y301" s="134">
        <v>117.2</v>
      </c>
      <c r="Z301" s="134">
        <v>117.1</v>
      </c>
      <c r="AA301" s="134">
        <v>116.5</v>
      </c>
      <c r="AB301" s="134">
        <v>120.5</v>
      </c>
      <c r="AC301" s="134">
        <v>120.4</v>
      </c>
      <c r="AD301" s="134">
        <v>121.2</v>
      </c>
      <c r="AE301" s="134">
        <v>121.1</v>
      </c>
      <c r="AF301" s="134">
        <v>122.6</v>
      </c>
      <c r="AG301" s="134">
        <v>121.2</v>
      </c>
      <c r="AH301" s="134">
        <v>122.6</v>
      </c>
      <c r="AI301" s="134">
        <v>121.2</v>
      </c>
      <c r="AJ301" s="134">
        <v>120.4</v>
      </c>
      <c r="AK301" s="134">
        <v>119.9</v>
      </c>
      <c r="AL301" s="134">
        <v>118.6</v>
      </c>
      <c r="AM301" s="134">
        <v>118.3</v>
      </c>
      <c r="AN301" s="134">
        <v>118.4</v>
      </c>
      <c r="AO301" s="134">
        <v>119.4</v>
      </c>
      <c r="AP301" s="134">
        <v>122.3</v>
      </c>
      <c r="AQ301" s="134">
        <v>122.6</v>
      </c>
      <c r="AR301" s="134">
        <v>123.7</v>
      </c>
      <c r="AS301" s="134">
        <v>123.1</v>
      </c>
      <c r="AT301" s="134">
        <v>120.8</v>
      </c>
      <c r="AU301" s="134">
        <v>121.1</v>
      </c>
      <c r="AV301" s="134">
        <v>122.8</v>
      </c>
      <c r="AW301" s="134">
        <v>122.9</v>
      </c>
      <c r="AX301" s="134">
        <v>122.9</v>
      </c>
      <c r="AY301" s="134">
        <v>123.4</v>
      </c>
      <c r="AZ301" s="134">
        <v>123.7</v>
      </c>
      <c r="BA301" s="134">
        <v>125</v>
      </c>
      <c r="BB301" s="134">
        <v>123.8</v>
      </c>
      <c r="BC301" s="134">
        <v>123.8</v>
      </c>
      <c r="BD301" s="134">
        <v>123.3</v>
      </c>
      <c r="BE301" s="134">
        <v>123.9</v>
      </c>
      <c r="BF301" s="134">
        <v>123.1</v>
      </c>
      <c r="BG301" s="134">
        <v>122.3</v>
      </c>
      <c r="BH301" s="134">
        <v>120.5</v>
      </c>
      <c r="BI301" s="134">
        <v>120.8</v>
      </c>
      <c r="BJ301" s="134">
        <v>120.4</v>
      </c>
      <c r="BK301" s="134">
        <v>120.4</v>
      </c>
      <c r="BL301" s="134">
        <v>119.1</v>
      </c>
      <c r="BM301" s="134">
        <v>120.1</v>
      </c>
      <c r="BN301" s="134">
        <v>119.7</v>
      </c>
      <c r="BO301" s="134">
        <v>120.7</v>
      </c>
      <c r="BP301" s="134">
        <v>119.3</v>
      </c>
      <c r="BQ301" s="134">
        <v>119.9</v>
      </c>
      <c r="BR301" s="134">
        <v>120.4</v>
      </c>
      <c r="BS301" s="134">
        <v>119.6</v>
      </c>
      <c r="BT301" s="134">
        <v>121.2</v>
      </c>
      <c r="BU301" s="134">
        <v>120.2</v>
      </c>
      <c r="BV301" s="134">
        <v>120.9</v>
      </c>
      <c r="BW301" s="134">
        <v>120.4</v>
      </c>
      <c r="BX301" s="134">
        <v>122.6</v>
      </c>
      <c r="BY301" s="134">
        <v>122.3</v>
      </c>
      <c r="BZ301" s="134">
        <v>123.1</v>
      </c>
      <c r="CA301" s="134">
        <v>123.7</v>
      </c>
      <c r="CB301" s="134">
        <v>121.5</v>
      </c>
      <c r="CC301" s="134">
        <v>122.3</v>
      </c>
      <c r="CD301" s="134">
        <v>121.9</v>
      </c>
      <c r="CE301" s="134">
        <v>121.6</v>
      </c>
      <c r="CF301" s="134">
        <v>120.8</v>
      </c>
      <c r="CG301" s="134">
        <v>121.3</v>
      </c>
      <c r="CH301" s="134">
        <v>119.5</v>
      </c>
      <c r="CI301" s="134">
        <v>120.6</v>
      </c>
      <c r="CJ301" s="134">
        <v>120.6</v>
      </c>
      <c r="CK301" s="134">
        <v>119.2</v>
      </c>
      <c r="CL301" s="134">
        <v>118.6</v>
      </c>
      <c r="CM301" s="134">
        <v>118.3</v>
      </c>
      <c r="CN301" s="134">
        <v>119.2</v>
      </c>
      <c r="CO301" s="134">
        <v>118.6</v>
      </c>
      <c r="CP301" s="134">
        <v>118.5</v>
      </c>
      <c r="CQ301" s="134">
        <v>119.2</v>
      </c>
      <c r="CR301" s="134">
        <v>118.4</v>
      </c>
      <c r="CS301" s="134">
        <v>117.4</v>
      </c>
      <c r="CT301" s="134">
        <v>118.1</v>
      </c>
      <c r="CU301" s="134">
        <v>117.5</v>
      </c>
      <c r="CV301" s="134">
        <v>117.7</v>
      </c>
      <c r="CW301" s="134">
        <v>118.3</v>
      </c>
      <c r="CX301" s="134">
        <v>117.6</v>
      </c>
      <c r="CY301" s="134">
        <v>117.7</v>
      </c>
      <c r="CZ301" s="134">
        <v>118.1</v>
      </c>
      <c r="DA301" s="134">
        <v>118.7</v>
      </c>
      <c r="DB301" s="134">
        <v>117.7</v>
      </c>
      <c r="DC301" s="134">
        <v>117.9</v>
      </c>
      <c r="DD301" s="134">
        <v>118.6</v>
      </c>
      <c r="DE301" s="134">
        <v>118.6</v>
      </c>
      <c r="DF301" s="134">
        <v>116.7</v>
      </c>
      <c r="DG301" s="134">
        <v>117.6</v>
      </c>
      <c r="DH301" s="134">
        <v>118.2</v>
      </c>
      <c r="DI301" s="134">
        <v>119.5</v>
      </c>
      <c r="DJ301" s="134">
        <v>117.7</v>
      </c>
      <c r="DK301" s="134">
        <v>117.3</v>
      </c>
      <c r="DL301" s="134">
        <v>118.4</v>
      </c>
      <c r="DM301" s="134">
        <v>118.7</v>
      </c>
      <c r="DN301" s="134">
        <v>119</v>
      </c>
      <c r="DO301" s="134">
        <v>118.7</v>
      </c>
      <c r="DP301" s="134">
        <v>119.8</v>
      </c>
      <c r="DQ301" s="134">
        <v>120.9</v>
      </c>
      <c r="DR301" s="134">
        <v>121.3</v>
      </c>
      <c r="DS301" s="134">
        <v>121.7</v>
      </c>
      <c r="DT301" s="134">
        <v>120.9</v>
      </c>
      <c r="DU301" s="134">
        <v>121.4</v>
      </c>
      <c r="DV301" s="134">
        <v>122.5</v>
      </c>
      <c r="DW301" s="134">
        <v>122.9</v>
      </c>
      <c r="DX301" s="134">
        <v>123.3</v>
      </c>
      <c r="DY301" s="134">
        <v>123.4</v>
      </c>
      <c r="DZ301" s="134">
        <v>122.9</v>
      </c>
      <c r="EA301" s="135">
        <v>122.6</v>
      </c>
      <c r="EB301" s="136">
        <v>121.7</v>
      </c>
      <c r="EC301" s="136">
        <v>122</v>
      </c>
      <c r="ED301" s="134">
        <v>122.2</v>
      </c>
      <c r="EE301" s="134">
        <v>122.3</v>
      </c>
      <c r="EF301" s="137">
        <v>123.4</v>
      </c>
      <c r="EG301" s="137">
        <v>123.5</v>
      </c>
      <c r="EH301" s="137">
        <v>124.1</v>
      </c>
      <c r="EI301" s="137">
        <v>125.3</v>
      </c>
      <c r="EJ301" s="136">
        <v>126.8</v>
      </c>
      <c r="EK301" s="136">
        <v>124.7</v>
      </c>
      <c r="EL301" s="147">
        <v>124</v>
      </c>
      <c r="EM301" s="147">
        <v>123.5</v>
      </c>
      <c r="EN301" s="147">
        <v>123.4</v>
      </c>
    </row>
    <row r="302" spans="1:144" ht="15" x14ac:dyDescent="0.25">
      <c r="A302" s="132" t="s">
        <v>2032</v>
      </c>
      <c r="B302" s="132" t="s">
        <v>2033</v>
      </c>
      <c r="C302" s="133">
        <v>0.14215</v>
      </c>
      <c r="D302" s="134">
        <v>109.4</v>
      </c>
      <c r="E302" s="134">
        <v>112.8</v>
      </c>
      <c r="F302" s="134">
        <v>113.3</v>
      </c>
      <c r="G302" s="134">
        <v>113.7</v>
      </c>
      <c r="H302" s="134">
        <v>112.9</v>
      </c>
      <c r="I302" s="134">
        <v>111.8</v>
      </c>
      <c r="J302" s="134">
        <v>114.7</v>
      </c>
      <c r="K302" s="134">
        <v>114.9</v>
      </c>
      <c r="L302" s="134">
        <v>113.2</v>
      </c>
      <c r="M302" s="134">
        <v>113.4</v>
      </c>
      <c r="N302" s="134">
        <v>110.8</v>
      </c>
      <c r="O302" s="134">
        <v>114.3</v>
      </c>
      <c r="P302" s="134">
        <v>115.1</v>
      </c>
      <c r="Q302" s="134">
        <v>116.4</v>
      </c>
      <c r="R302" s="134">
        <v>117.8</v>
      </c>
      <c r="S302" s="134">
        <v>119.3</v>
      </c>
      <c r="T302" s="134">
        <v>121</v>
      </c>
      <c r="U302" s="134">
        <v>120.9</v>
      </c>
      <c r="V302" s="134">
        <v>121.3</v>
      </c>
      <c r="W302" s="134">
        <v>123.1</v>
      </c>
      <c r="X302" s="134">
        <v>125.5</v>
      </c>
      <c r="Y302" s="134">
        <v>126.4</v>
      </c>
      <c r="Z302" s="134">
        <v>126.7</v>
      </c>
      <c r="AA302" s="134">
        <v>124.5</v>
      </c>
      <c r="AB302" s="134">
        <v>129.69999999999999</v>
      </c>
      <c r="AC302" s="134">
        <v>130.5</v>
      </c>
      <c r="AD302" s="134">
        <v>130.6</v>
      </c>
      <c r="AE302" s="134">
        <v>130.30000000000001</v>
      </c>
      <c r="AF302" s="134">
        <v>132.80000000000001</v>
      </c>
      <c r="AG302" s="134">
        <v>132.4</v>
      </c>
      <c r="AH302" s="134">
        <v>132.4</v>
      </c>
      <c r="AI302" s="134">
        <v>129.6</v>
      </c>
      <c r="AJ302" s="134">
        <v>131.6</v>
      </c>
      <c r="AK302" s="134">
        <v>130.4</v>
      </c>
      <c r="AL302" s="134">
        <v>128.5</v>
      </c>
      <c r="AM302" s="134">
        <v>128.5</v>
      </c>
      <c r="AN302" s="134">
        <v>128.80000000000001</v>
      </c>
      <c r="AO302" s="134">
        <v>127</v>
      </c>
      <c r="AP302" s="134">
        <v>127.3</v>
      </c>
      <c r="AQ302" s="134">
        <v>126.6</v>
      </c>
      <c r="AR302" s="134">
        <v>130</v>
      </c>
      <c r="AS302" s="134">
        <v>129.80000000000001</v>
      </c>
      <c r="AT302" s="134">
        <v>123.6</v>
      </c>
      <c r="AU302" s="134">
        <v>123.5</v>
      </c>
      <c r="AV302" s="134">
        <v>128.1</v>
      </c>
      <c r="AW302" s="134">
        <v>123</v>
      </c>
      <c r="AX302" s="134">
        <v>122.7</v>
      </c>
      <c r="AY302" s="134">
        <v>125</v>
      </c>
      <c r="AZ302" s="134">
        <v>122.3</v>
      </c>
      <c r="BA302" s="134">
        <v>128</v>
      </c>
      <c r="BB302" s="134">
        <v>121.6</v>
      </c>
      <c r="BC302" s="134">
        <v>119.5</v>
      </c>
      <c r="BD302" s="134">
        <v>120.8</v>
      </c>
      <c r="BE302" s="134">
        <v>118.9</v>
      </c>
      <c r="BF302" s="134">
        <v>120.3</v>
      </c>
      <c r="BG302" s="134">
        <v>118.1</v>
      </c>
      <c r="BH302" s="134">
        <v>116.2</v>
      </c>
      <c r="BI302" s="134">
        <v>119.4</v>
      </c>
      <c r="BJ302" s="134">
        <v>116.6</v>
      </c>
      <c r="BK302" s="134">
        <v>117.6</v>
      </c>
      <c r="BL302" s="134">
        <v>112.9</v>
      </c>
      <c r="BM302" s="134">
        <v>114.3</v>
      </c>
      <c r="BN302" s="134">
        <v>113.5</v>
      </c>
      <c r="BO302" s="134">
        <v>113.4</v>
      </c>
      <c r="BP302" s="134">
        <v>109</v>
      </c>
      <c r="BQ302" s="134">
        <v>109.8</v>
      </c>
      <c r="BR302" s="134">
        <v>111.5</v>
      </c>
      <c r="BS302" s="134">
        <v>108.8</v>
      </c>
      <c r="BT302" s="134">
        <v>111.6</v>
      </c>
      <c r="BU302" s="134">
        <v>108.3</v>
      </c>
      <c r="BV302" s="134">
        <v>109.4</v>
      </c>
      <c r="BW302" s="134">
        <v>108.7</v>
      </c>
      <c r="BX302" s="134">
        <v>114.6</v>
      </c>
      <c r="BY302" s="134">
        <v>115.8</v>
      </c>
      <c r="BZ302" s="134">
        <v>117</v>
      </c>
      <c r="CA302" s="134">
        <v>116.9</v>
      </c>
      <c r="CB302" s="134">
        <v>109.8</v>
      </c>
      <c r="CC302" s="134">
        <v>111</v>
      </c>
      <c r="CD302" s="134">
        <v>110.7</v>
      </c>
      <c r="CE302" s="134">
        <v>110.8</v>
      </c>
      <c r="CF302" s="134">
        <v>108.2</v>
      </c>
      <c r="CG302" s="134">
        <v>107.7</v>
      </c>
      <c r="CH302" s="134">
        <v>103.3</v>
      </c>
      <c r="CI302" s="134">
        <v>106.7</v>
      </c>
      <c r="CJ302" s="134">
        <v>108.4</v>
      </c>
      <c r="CK302" s="134">
        <v>107</v>
      </c>
      <c r="CL302" s="134">
        <v>106.2</v>
      </c>
      <c r="CM302" s="134">
        <v>105.1</v>
      </c>
      <c r="CN302" s="134">
        <v>108.6</v>
      </c>
      <c r="CO302" s="134">
        <v>104.8</v>
      </c>
      <c r="CP302" s="134">
        <v>105.5</v>
      </c>
      <c r="CQ302" s="134">
        <v>106</v>
      </c>
      <c r="CR302" s="134">
        <v>104.6</v>
      </c>
      <c r="CS302" s="134">
        <v>102.4</v>
      </c>
      <c r="CT302" s="134">
        <v>103.6</v>
      </c>
      <c r="CU302" s="134">
        <v>103.5</v>
      </c>
      <c r="CV302" s="134">
        <v>104.1</v>
      </c>
      <c r="CW302" s="134">
        <v>104.3</v>
      </c>
      <c r="CX302" s="134">
        <v>102.2</v>
      </c>
      <c r="CY302" s="134">
        <v>102.1</v>
      </c>
      <c r="CZ302" s="134">
        <v>102.5</v>
      </c>
      <c r="DA302" s="134">
        <v>102.7</v>
      </c>
      <c r="DB302" s="134">
        <v>102</v>
      </c>
      <c r="DC302" s="134">
        <v>100.6</v>
      </c>
      <c r="DD302" s="134">
        <v>100.9</v>
      </c>
      <c r="DE302" s="134">
        <v>100.2</v>
      </c>
      <c r="DF302" s="134">
        <v>94.6</v>
      </c>
      <c r="DG302" s="134">
        <v>96.6</v>
      </c>
      <c r="DH302" s="134">
        <v>97.7</v>
      </c>
      <c r="DI302" s="134">
        <v>101.9</v>
      </c>
      <c r="DJ302" s="134">
        <v>102.5</v>
      </c>
      <c r="DK302" s="134">
        <v>102.6</v>
      </c>
      <c r="DL302" s="134">
        <v>103</v>
      </c>
      <c r="DM302" s="134">
        <v>104</v>
      </c>
      <c r="DN302" s="134">
        <v>104.4</v>
      </c>
      <c r="DO302" s="134">
        <v>102.2</v>
      </c>
      <c r="DP302" s="134">
        <v>104.3</v>
      </c>
      <c r="DQ302" s="134">
        <v>105.6</v>
      </c>
      <c r="DR302" s="134">
        <v>107.2</v>
      </c>
      <c r="DS302" s="134">
        <v>108.2</v>
      </c>
      <c r="DT302" s="134">
        <v>106.4</v>
      </c>
      <c r="DU302" s="134">
        <v>106.9</v>
      </c>
      <c r="DV302" s="134">
        <v>107.5</v>
      </c>
      <c r="DW302" s="134">
        <v>107.5</v>
      </c>
      <c r="DX302" s="134">
        <v>106.7</v>
      </c>
      <c r="DY302" s="134">
        <v>107.2</v>
      </c>
      <c r="DZ302" s="134">
        <v>106.9</v>
      </c>
      <c r="EA302" s="135">
        <v>105.2</v>
      </c>
      <c r="EB302" s="136">
        <v>104</v>
      </c>
      <c r="EC302" s="136">
        <v>104.7</v>
      </c>
      <c r="ED302" s="134">
        <v>106.4</v>
      </c>
      <c r="EE302" s="134">
        <v>103.5</v>
      </c>
      <c r="EF302" s="137">
        <v>107.2</v>
      </c>
      <c r="EG302" s="137">
        <v>107.8</v>
      </c>
      <c r="EH302" s="137">
        <v>108.6</v>
      </c>
      <c r="EI302" s="137">
        <v>111.3</v>
      </c>
      <c r="EJ302" s="136">
        <v>114.1</v>
      </c>
      <c r="EK302" s="136">
        <v>109</v>
      </c>
      <c r="EL302" s="147">
        <v>106.5</v>
      </c>
      <c r="EM302" s="147">
        <v>105.2</v>
      </c>
      <c r="EN302" s="147">
        <v>104.4</v>
      </c>
    </row>
    <row r="303" spans="1:144" ht="15" x14ac:dyDescent="0.25">
      <c r="A303" s="132" t="s">
        <v>2034</v>
      </c>
      <c r="B303" s="132" t="s">
        <v>2035</v>
      </c>
      <c r="C303" s="133">
        <v>2.0000000000000002E-5</v>
      </c>
      <c r="D303" s="134">
        <v>112.9</v>
      </c>
      <c r="E303" s="134">
        <v>108.3</v>
      </c>
      <c r="F303" s="134">
        <v>108.4</v>
      </c>
      <c r="G303" s="134">
        <v>114.9</v>
      </c>
      <c r="H303" s="134">
        <v>110</v>
      </c>
      <c r="I303" s="134">
        <v>109.3</v>
      </c>
      <c r="J303" s="134">
        <v>108.5</v>
      </c>
      <c r="K303" s="134">
        <v>108.6</v>
      </c>
      <c r="L303" s="134">
        <v>108.3</v>
      </c>
      <c r="M303" s="134">
        <v>113.4</v>
      </c>
      <c r="N303" s="134">
        <v>111</v>
      </c>
      <c r="O303" s="134">
        <v>112.4</v>
      </c>
      <c r="P303" s="134">
        <v>110.7</v>
      </c>
      <c r="Q303" s="134">
        <v>117.5</v>
      </c>
      <c r="R303" s="134">
        <v>116.4</v>
      </c>
      <c r="S303" s="134">
        <v>117.2</v>
      </c>
      <c r="T303" s="134">
        <v>114.7</v>
      </c>
      <c r="U303" s="134">
        <v>118.5</v>
      </c>
      <c r="V303" s="134">
        <v>123.7</v>
      </c>
      <c r="W303" s="134">
        <v>123.7</v>
      </c>
      <c r="X303" s="134">
        <v>118.2</v>
      </c>
      <c r="Y303" s="134">
        <v>121</v>
      </c>
      <c r="Z303" s="134">
        <v>121.6</v>
      </c>
      <c r="AA303" s="134">
        <v>123.9</v>
      </c>
      <c r="AB303" s="134">
        <v>122.8</v>
      </c>
      <c r="AC303" s="134">
        <v>130</v>
      </c>
      <c r="AD303" s="134">
        <v>126.4</v>
      </c>
      <c r="AE303" s="134">
        <v>125.2</v>
      </c>
      <c r="AF303" s="134">
        <v>127.3</v>
      </c>
      <c r="AG303" s="134">
        <v>129.69999999999999</v>
      </c>
      <c r="AH303" s="134">
        <v>129.69999999999999</v>
      </c>
      <c r="AI303" s="134">
        <v>128.9</v>
      </c>
      <c r="AJ303" s="134">
        <v>125.4</v>
      </c>
      <c r="AK303" s="134">
        <v>123.5</v>
      </c>
      <c r="AL303" s="134">
        <v>121.6</v>
      </c>
      <c r="AM303" s="134">
        <v>97.8</v>
      </c>
      <c r="AN303" s="134">
        <v>100.4</v>
      </c>
      <c r="AO303" s="134">
        <v>103.3</v>
      </c>
      <c r="AP303" s="134">
        <v>101.2</v>
      </c>
      <c r="AQ303" s="134">
        <v>102.8</v>
      </c>
      <c r="AR303" s="134">
        <v>100.9</v>
      </c>
      <c r="AS303" s="134">
        <v>106.3</v>
      </c>
      <c r="AT303" s="134">
        <v>104.9</v>
      </c>
      <c r="AU303" s="134">
        <v>104.4</v>
      </c>
      <c r="AV303" s="134">
        <v>105.5</v>
      </c>
      <c r="AW303" s="134">
        <v>105</v>
      </c>
      <c r="AX303" s="134">
        <v>105</v>
      </c>
      <c r="AY303" s="134">
        <v>104</v>
      </c>
      <c r="AZ303" s="134">
        <v>104.2</v>
      </c>
      <c r="BA303" s="134">
        <v>105.2</v>
      </c>
      <c r="BB303" s="134">
        <v>102.9</v>
      </c>
      <c r="BC303" s="134">
        <v>103</v>
      </c>
      <c r="BD303" s="134">
        <v>104.6</v>
      </c>
      <c r="BE303" s="134">
        <v>104.2</v>
      </c>
      <c r="BF303" s="134">
        <v>104.4</v>
      </c>
      <c r="BG303" s="134">
        <v>103.1</v>
      </c>
      <c r="BH303" s="134">
        <v>103.8</v>
      </c>
      <c r="BI303" s="134">
        <v>103.5</v>
      </c>
      <c r="BJ303" s="134">
        <v>104.6</v>
      </c>
      <c r="BK303" s="134">
        <v>104.3</v>
      </c>
      <c r="BL303" s="134">
        <v>105.4</v>
      </c>
      <c r="BM303" s="134">
        <v>104.1</v>
      </c>
      <c r="BN303" s="134">
        <v>102.9</v>
      </c>
      <c r="BO303" s="134">
        <v>103.1</v>
      </c>
      <c r="BP303" s="134">
        <v>106.9</v>
      </c>
      <c r="BQ303" s="134">
        <v>106</v>
      </c>
      <c r="BR303" s="134">
        <v>105.1</v>
      </c>
      <c r="BS303" s="134">
        <v>105.3</v>
      </c>
      <c r="BT303" s="134">
        <v>104</v>
      </c>
      <c r="BU303" s="134">
        <v>102.1</v>
      </c>
      <c r="BV303" s="134">
        <v>103.2</v>
      </c>
      <c r="BW303" s="134">
        <v>103.7</v>
      </c>
      <c r="BX303" s="134">
        <v>105</v>
      </c>
      <c r="BY303" s="134">
        <v>106</v>
      </c>
      <c r="BZ303" s="134">
        <v>104.2</v>
      </c>
      <c r="CA303" s="134">
        <v>109.6</v>
      </c>
      <c r="CB303" s="134">
        <v>104.5</v>
      </c>
      <c r="CC303" s="134">
        <v>102.1</v>
      </c>
      <c r="CD303" s="134">
        <v>104.5</v>
      </c>
      <c r="CE303" s="134">
        <v>101.3</v>
      </c>
      <c r="CF303" s="134">
        <v>99.1</v>
      </c>
      <c r="CG303" s="134">
        <v>100.6</v>
      </c>
      <c r="CH303" s="134">
        <v>103.4</v>
      </c>
      <c r="CI303" s="134">
        <v>102</v>
      </c>
      <c r="CJ303" s="134">
        <v>103.8</v>
      </c>
      <c r="CK303" s="134">
        <v>103.8</v>
      </c>
      <c r="CL303" s="134">
        <v>102.9</v>
      </c>
      <c r="CM303" s="134">
        <v>103.5</v>
      </c>
      <c r="CN303" s="134">
        <v>102.8</v>
      </c>
      <c r="CO303" s="134">
        <v>103</v>
      </c>
      <c r="CP303" s="134">
        <v>103</v>
      </c>
      <c r="CQ303" s="134">
        <v>100.5</v>
      </c>
      <c r="CR303" s="134">
        <v>101.4</v>
      </c>
      <c r="CS303" s="134">
        <v>101.7</v>
      </c>
      <c r="CT303" s="134">
        <v>101.8</v>
      </c>
      <c r="CU303" s="134">
        <v>101.8</v>
      </c>
      <c r="CV303" s="134">
        <v>101.8</v>
      </c>
      <c r="CW303" s="134">
        <v>93.6</v>
      </c>
      <c r="CX303" s="134">
        <v>97.9</v>
      </c>
      <c r="CY303" s="134">
        <v>100.5</v>
      </c>
      <c r="CZ303" s="134">
        <v>99</v>
      </c>
      <c r="DA303" s="134">
        <v>97.3</v>
      </c>
      <c r="DB303" s="134">
        <v>97.7</v>
      </c>
      <c r="DC303" s="134">
        <v>96.8</v>
      </c>
      <c r="DD303" s="134">
        <v>98.2</v>
      </c>
      <c r="DE303" s="134">
        <v>97.3</v>
      </c>
      <c r="DF303" s="134">
        <v>96.3</v>
      </c>
      <c r="DG303" s="134">
        <v>97.3</v>
      </c>
      <c r="DH303" s="134">
        <v>97.9</v>
      </c>
      <c r="DI303" s="134">
        <v>93.6</v>
      </c>
      <c r="DJ303" s="134">
        <v>95.5</v>
      </c>
      <c r="DK303" s="134">
        <v>96.4</v>
      </c>
      <c r="DL303" s="134">
        <v>93.5</v>
      </c>
      <c r="DM303" s="134">
        <v>93.4</v>
      </c>
      <c r="DN303" s="134">
        <v>95.7</v>
      </c>
      <c r="DO303" s="134">
        <v>97.2</v>
      </c>
      <c r="DP303" s="134">
        <v>98.3</v>
      </c>
      <c r="DQ303" s="134">
        <v>97.9</v>
      </c>
      <c r="DR303" s="134">
        <v>97.2</v>
      </c>
      <c r="DS303" s="134">
        <v>97.9</v>
      </c>
      <c r="DT303" s="134">
        <v>93.8</v>
      </c>
      <c r="DU303" s="134">
        <v>96</v>
      </c>
      <c r="DV303" s="134">
        <v>94</v>
      </c>
      <c r="DW303" s="134">
        <v>97.6</v>
      </c>
      <c r="DX303" s="134">
        <v>96.6</v>
      </c>
      <c r="DY303" s="134">
        <v>98.7</v>
      </c>
      <c r="DZ303" s="134">
        <v>97.3</v>
      </c>
      <c r="EA303" s="135">
        <v>98.3</v>
      </c>
      <c r="EB303" s="136">
        <v>99</v>
      </c>
      <c r="EC303" s="136">
        <v>98.2</v>
      </c>
      <c r="ED303" s="134">
        <v>94.3</v>
      </c>
      <c r="EE303" s="134">
        <v>94</v>
      </c>
      <c r="EF303" s="137">
        <v>95.2</v>
      </c>
      <c r="EG303" s="137">
        <v>93.9</v>
      </c>
      <c r="EH303" s="137">
        <v>93.9</v>
      </c>
      <c r="EI303" s="137">
        <v>95.3</v>
      </c>
      <c r="EJ303" s="136">
        <v>95.6</v>
      </c>
      <c r="EK303" s="136">
        <v>98.4</v>
      </c>
      <c r="EL303" s="147">
        <v>102.4</v>
      </c>
      <c r="EM303" s="147">
        <v>102.8</v>
      </c>
      <c r="EN303" s="147">
        <v>102.5</v>
      </c>
    </row>
    <row r="304" spans="1:144" ht="15" x14ac:dyDescent="0.25">
      <c r="A304" s="132" t="s">
        <v>2036</v>
      </c>
      <c r="B304" s="132" t="s">
        <v>2037</v>
      </c>
      <c r="C304" s="133">
        <v>0.14213000000000001</v>
      </c>
      <c r="D304" s="134">
        <v>109.4</v>
      </c>
      <c r="E304" s="134">
        <v>112.8</v>
      </c>
      <c r="F304" s="134">
        <v>113.3</v>
      </c>
      <c r="G304" s="134">
        <v>113.7</v>
      </c>
      <c r="H304" s="134">
        <v>112.9</v>
      </c>
      <c r="I304" s="134">
        <v>111.8</v>
      </c>
      <c r="J304" s="134">
        <v>114.7</v>
      </c>
      <c r="K304" s="134">
        <v>114.9</v>
      </c>
      <c r="L304" s="134">
        <v>113.2</v>
      </c>
      <c r="M304" s="134">
        <v>113.4</v>
      </c>
      <c r="N304" s="134">
        <v>110.8</v>
      </c>
      <c r="O304" s="134">
        <v>114.3</v>
      </c>
      <c r="P304" s="134">
        <v>115.1</v>
      </c>
      <c r="Q304" s="134">
        <v>116.4</v>
      </c>
      <c r="R304" s="134">
        <v>117.8</v>
      </c>
      <c r="S304" s="134">
        <v>119.3</v>
      </c>
      <c r="T304" s="134">
        <v>121</v>
      </c>
      <c r="U304" s="134">
        <v>120.9</v>
      </c>
      <c r="V304" s="134">
        <v>121.3</v>
      </c>
      <c r="W304" s="134">
        <v>123.1</v>
      </c>
      <c r="X304" s="134">
        <v>125.5</v>
      </c>
      <c r="Y304" s="134">
        <v>126.4</v>
      </c>
      <c r="Z304" s="134">
        <v>126.7</v>
      </c>
      <c r="AA304" s="134">
        <v>124.5</v>
      </c>
      <c r="AB304" s="134">
        <v>129.69999999999999</v>
      </c>
      <c r="AC304" s="134">
        <v>130.5</v>
      </c>
      <c r="AD304" s="134">
        <v>130.6</v>
      </c>
      <c r="AE304" s="134">
        <v>130.30000000000001</v>
      </c>
      <c r="AF304" s="134">
        <v>132.80000000000001</v>
      </c>
      <c r="AG304" s="134">
        <v>132.4</v>
      </c>
      <c r="AH304" s="134">
        <v>132.4</v>
      </c>
      <c r="AI304" s="134">
        <v>129.6</v>
      </c>
      <c r="AJ304" s="134">
        <v>131.6</v>
      </c>
      <c r="AK304" s="134">
        <v>130.4</v>
      </c>
      <c r="AL304" s="134">
        <v>128.5</v>
      </c>
      <c r="AM304" s="134">
        <v>128.5</v>
      </c>
      <c r="AN304" s="134">
        <v>128.80000000000001</v>
      </c>
      <c r="AO304" s="134">
        <v>127</v>
      </c>
      <c r="AP304" s="134">
        <v>127.3</v>
      </c>
      <c r="AQ304" s="134">
        <v>126.6</v>
      </c>
      <c r="AR304" s="134">
        <v>130</v>
      </c>
      <c r="AS304" s="134">
        <v>129.80000000000001</v>
      </c>
      <c r="AT304" s="134">
        <v>123.6</v>
      </c>
      <c r="AU304" s="134">
        <v>123.5</v>
      </c>
      <c r="AV304" s="134">
        <v>128.1</v>
      </c>
      <c r="AW304" s="134">
        <v>123</v>
      </c>
      <c r="AX304" s="134">
        <v>122.7</v>
      </c>
      <c r="AY304" s="134">
        <v>125</v>
      </c>
      <c r="AZ304" s="134">
        <v>122.3</v>
      </c>
      <c r="BA304" s="134">
        <v>128</v>
      </c>
      <c r="BB304" s="134">
        <v>121.6</v>
      </c>
      <c r="BC304" s="134">
        <v>119.5</v>
      </c>
      <c r="BD304" s="134">
        <v>120.8</v>
      </c>
      <c r="BE304" s="134">
        <v>118.9</v>
      </c>
      <c r="BF304" s="134">
        <v>120.3</v>
      </c>
      <c r="BG304" s="134">
        <v>118.1</v>
      </c>
      <c r="BH304" s="134">
        <v>116.2</v>
      </c>
      <c r="BI304" s="134">
        <v>119.5</v>
      </c>
      <c r="BJ304" s="134">
        <v>116.6</v>
      </c>
      <c r="BK304" s="134">
        <v>117.6</v>
      </c>
      <c r="BL304" s="134">
        <v>112.9</v>
      </c>
      <c r="BM304" s="134">
        <v>114.3</v>
      </c>
      <c r="BN304" s="134">
        <v>113.5</v>
      </c>
      <c r="BO304" s="134">
        <v>113.4</v>
      </c>
      <c r="BP304" s="134">
        <v>109</v>
      </c>
      <c r="BQ304" s="134">
        <v>109.8</v>
      </c>
      <c r="BR304" s="134">
        <v>111.5</v>
      </c>
      <c r="BS304" s="134">
        <v>108.8</v>
      </c>
      <c r="BT304" s="134">
        <v>111.6</v>
      </c>
      <c r="BU304" s="134">
        <v>108.3</v>
      </c>
      <c r="BV304" s="134">
        <v>109.4</v>
      </c>
      <c r="BW304" s="134">
        <v>108.7</v>
      </c>
      <c r="BX304" s="134">
        <v>114.6</v>
      </c>
      <c r="BY304" s="134">
        <v>115.8</v>
      </c>
      <c r="BZ304" s="134">
        <v>117</v>
      </c>
      <c r="CA304" s="134">
        <v>116.9</v>
      </c>
      <c r="CB304" s="134">
        <v>109.8</v>
      </c>
      <c r="CC304" s="134">
        <v>111</v>
      </c>
      <c r="CD304" s="134">
        <v>110.7</v>
      </c>
      <c r="CE304" s="134">
        <v>110.8</v>
      </c>
      <c r="CF304" s="134">
        <v>108.2</v>
      </c>
      <c r="CG304" s="134">
        <v>107.7</v>
      </c>
      <c r="CH304" s="134">
        <v>103.3</v>
      </c>
      <c r="CI304" s="134">
        <v>106.7</v>
      </c>
      <c r="CJ304" s="134">
        <v>108.4</v>
      </c>
      <c r="CK304" s="134">
        <v>107</v>
      </c>
      <c r="CL304" s="134">
        <v>106.2</v>
      </c>
      <c r="CM304" s="134">
        <v>105.1</v>
      </c>
      <c r="CN304" s="134">
        <v>108.6</v>
      </c>
      <c r="CO304" s="134">
        <v>104.8</v>
      </c>
      <c r="CP304" s="134">
        <v>105.5</v>
      </c>
      <c r="CQ304" s="134">
        <v>106</v>
      </c>
      <c r="CR304" s="134">
        <v>104.6</v>
      </c>
      <c r="CS304" s="134">
        <v>102.4</v>
      </c>
      <c r="CT304" s="134">
        <v>103.6</v>
      </c>
      <c r="CU304" s="134">
        <v>103.5</v>
      </c>
      <c r="CV304" s="134">
        <v>104.1</v>
      </c>
      <c r="CW304" s="134">
        <v>104.3</v>
      </c>
      <c r="CX304" s="134">
        <v>102.2</v>
      </c>
      <c r="CY304" s="134">
        <v>102.1</v>
      </c>
      <c r="CZ304" s="134">
        <v>102.5</v>
      </c>
      <c r="DA304" s="134">
        <v>102.7</v>
      </c>
      <c r="DB304" s="134">
        <v>102</v>
      </c>
      <c r="DC304" s="134">
        <v>100.6</v>
      </c>
      <c r="DD304" s="134">
        <v>100.9</v>
      </c>
      <c r="DE304" s="134">
        <v>100.2</v>
      </c>
      <c r="DF304" s="134">
        <v>94.6</v>
      </c>
      <c r="DG304" s="134">
        <v>96.6</v>
      </c>
      <c r="DH304" s="134">
        <v>97.7</v>
      </c>
      <c r="DI304" s="134">
        <v>101.9</v>
      </c>
      <c r="DJ304" s="134">
        <v>102.5</v>
      </c>
      <c r="DK304" s="134">
        <v>102.6</v>
      </c>
      <c r="DL304" s="134">
        <v>103</v>
      </c>
      <c r="DM304" s="134">
        <v>104</v>
      </c>
      <c r="DN304" s="134">
        <v>104.4</v>
      </c>
      <c r="DO304" s="134">
        <v>102.2</v>
      </c>
      <c r="DP304" s="134">
        <v>104.3</v>
      </c>
      <c r="DQ304" s="134">
        <v>105.6</v>
      </c>
      <c r="DR304" s="134">
        <v>107.2</v>
      </c>
      <c r="DS304" s="134">
        <v>108.2</v>
      </c>
      <c r="DT304" s="134">
        <v>106.4</v>
      </c>
      <c r="DU304" s="134">
        <v>106.9</v>
      </c>
      <c r="DV304" s="134">
        <v>107.5</v>
      </c>
      <c r="DW304" s="134">
        <v>107.5</v>
      </c>
      <c r="DX304" s="134">
        <v>106.7</v>
      </c>
      <c r="DY304" s="134">
        <v>107.2</v>
      </c>
      <c r="DZ304" s="134">
        <v>106.9</v>
      </c>
      <c r="EA304" s="135">
        <v>105.2</v>
      </c>
      <c r="EB304" s="136">
        <v>104</v>
      </c>
      <c r="EC304" s="136">
        <v>104.7</v>
      </c>
      <c r="ED304" s="134">
        <v>106.4</v>
      </c>
      <c r="EE304" s="134">
        <v>103.5</v>
      </c>
      <c r="EF304" s="137">
        <v>107.2</v>
      </c>
      <c r="EG304" s="137">
        <v>107.8</v>
      </c>
      <c r="EH304" s="137">
        <v>108.6</v>
      </c>
      <c r="EI304" s="137">
        <v>111.3</v>
      </c>
      <c r="EJ304" s="136">
        <v>114.1</v>
      </c>
      <c r="EK304" s="136">
        <v>109</v>
      </c>
      <c r="EL304" s="147">
        <v>106.5</v>
      </c>
      <c r="EM304" s="147">
        <v>105.2</v>
      </c>
      <c r="EN304" s="147">
        <v>104.4</v>
      </c>
    </row>
    <row r="305" spans="1:144" ht="15" x14ac:dyDescent="0.25">
      <c r="A305" s="132" t="s">
        <v>2038</v>
      </c>
      <c r="B305" s="132" t="s">
        <v>2039</v>
      </c>
      <c r="C305" s="133">
        <v>7.5399999999999995E-2</v>
      </c>
      <c r="D305" s="134">
        <v>104.7</v>
      </c>
      <c r="E305" s="134">
        <v>104.6</v>
      </c>
      <c r="F305" s="134">
        <v>106</v>
      </c>
      <c r="G305" s="134">
        <v>108.7</v>
      </c>
      <c r="H305" s="134">
        <v>111.1</v>
      </c>
      <c r="I305" s="134">
        <v>109.6</v>
      </c>
      <c r="J305" s="134">
        <v>111.4</v>
      </c>
      <c r="K305" s="134">
        <v>109.2</v>
      </c>
      <c r="L305" s="134">
        <v>107.9</v>
      </c>
      <c r="M305" s="134">
        <v>113</v>
      </c>
      <c r="N305" s="134">
        <v>109.5</v>
      </c>
      <c r="O305" s="134">
        <v>113.4</v>
      </c>
      <c r="P305" s="134">
        <v>113.8</v>
      </c>
      <c r="Q305" s="134">
        <v>117.6</v>
      </c>
      <c r="R305" s="134">
        <v>119.3</v>
      </c>
      <c r="S305" s="134">
        <v>116.1</v>
      </c>
      <c r="T305" s="134">
        <v>119.1</v>
      </c>
      <c r="U305" s="134">
        <v>122.2</v>
      </c>
      <c r="V305" s="134">
        <v>121.4</v>
      </c>
      <c r="W305" s="134">
        <v>121.8</v>
      </c>
      <c r="X305" s="134">
        <v>123.5</v>
      </c>
      <c r="Y305" s="134">
        <v>122.5</v>
      </c>
      <c r="Z305" s="134">
        <v>121.9</v>
      </c>
      <c r="AA305" s="134">
        <v>120.9</v>
      </c>
      <c r="AB305" s="134">
        <v>123.8</v>
      </c>
      <c r="AC305" s="134">
        <v>123</v>
      </c>
      <c r="AD305" s="134">
        <v>123</v>
      </c>
      <c r="AE305" s="134">
        <v>124.7</v>
      </c>
      <c r="AF305" s="134">
        <v>127.6</v>
      </c>
      <c r="AG305" s="134">
        <v>125.3</v>
      </c>
      <c r="AH305" s="134">
        <v>127.9</v>
      </c>
      <c r="AI305" s="134">
        <v>125.5</v>
      </c>
      <c r="AJ305" s="134">
        <v>123.2</v>
      </c>
      <c r="AK305" s="134">
        <v>122.4</v>
      </c>
      <c r="AL305" s="134">
        <v>120.4</v>
      </c>
      <c r="AM305" s="134">
        <v>120.1</v>
      </c>
      <c r="AN305" s="134">
        <v>120.3</v>
      </c>
      <c r="AO305" s="134">
        <v>124.7</v>
      </c>
      <c r="AP305" s="134">
        <v>134.30000000000001</v>
      </c>
      <c r="AQ305" s="134">
        <v>133.6</v>
      </c>
      <c r="AR305" s="134">
        <v>135.19999999999999</v>
      </c>
      <c r="AS305" s="134">
        <v>133</v>
      </c>
      <c r="AT305" s="134">
        <v>132.6</v>
      </c>
      <c r="AU305" s="134">
        <v>134.9</v>
      </c>
      <c r="AV305" s="134">
        <v>132.5</v>
      </c>
      <c r="AW305" s="134">
        <v>134.69999999999999</v>
      </c>
      <c r="AX305" s="134">
        <v>135.80000000000001</v>
      </c>
      <c r="AY305" s="134">
        <v>134.5</v>
      </c>
      <c r="AZ305" s="134">
        <v>132</v>
      </c>
      <c r="BA305" s="134">
        <v>131.30000000000001</v>
      </c>
      <c r="BB305" s="134">
        <v>133.5</v>
      </c>
      <c r="BC305" s="134">
        <v>132.80000000000001</v>
      </c>
      <c r="BD305" s="134">
        <v>135</v>
      </c>
      <c r="BE305" s="134">
        <v>134.9</v>
      </c>
      <c r="BF305" s="134">
        <v>133.69999999999999</v>
      </c>
      <c r="BG305" s="134">
        <v>130.30000000000001</v>
      </c>
      <c r="BH305" s="134">
        <v>132.1</v>
      </c>
      <c r="BI305" s="134">
        <v>130.19999999999999</v>
      </c>
      <c r="BJ305" s="134">
        <v>131.1</v>
      </c>
      <c r="BK305" s="134">
        <v>131</v>
      </c>
      <c r="BL305" s="134">
        <v>129.80000000000001</v>
      </c>
      <c r="BM305" s="134">
        <v>131.6</v>
      </c>
      <c r="BN305" s="134">
        <v>130.4</v>
      </c>
      <c r="BO305" s="134">
        <v>129.30000000000001</v>
      </c>
      <c r="BP305" s="134">
        <v>128.5</v>
      </c>
      <c r="BQ305" s="134">
        <v>130.9</v>
      </c>
      <c r="BR305" s="134">
        <v>133.5</v>
      </c>
      <c r="BS305" s="134">
        <v>131.1</v>
      </c>
      <c r="BT305" s="134">
        <v>132.69999999999999</v>
      </c>
      <c r="BU305" s="134">
        <v>131.9</v>
      </c>
      <c r="BV305" s="134">
        <v>133.1</v>
      </c>
      <c r="BW305" s="134">
        <v>131.19999999999999</v>
      </c>
      <c r="BX305" s="134">
        <v>133.9</v>
      </c>
      <c r="BY305" s="134">
        <v>133.80000000000001</v>
      </c>
      <c r="BZ305" s="134">
        <v>134.19999999999999</v>
      </c>
      <c r="CA305" s="134">
        <v>135.69999999999999</v>
      </c>
      <c r="CB305" s="134">
        <v>134.6</v>
      </c>
      <c r="CC305" s="134">
        <v>135.30000000000001</v>
      </c>
      <c r="CD305" s="134">
        <v>137.4</v>
      </c>
      <c r="CE305" s="134">
        <v>135.5</v>
      </c>
      <c r="CF305" s="134">
        <v>134.19999999999999</v>
      </c>
      <c r="CG305" s="134">
        <v>135.69999999999999</v>
      </c>
      <c r="CH305" s="134">
        <v>133</v>
      </c>
      <c r="CI305" s="134">
        <v>133.4</v>
      </c>
      <c r="CJ305" s="134">
        <v>135.30000000000001</v>
      </c>
      <c r="CK305" s="134">
        <v>134.9</v>
      </c>
      <c r="CL305" s="134">
        <v>136.4</v>
      </c>
      <c r="CM305" s="134">
        <v>136.9</v>
      </c>
      <c r="CN305" s="134">
        <v>136.6</v>
      </c>
      <c r="CO305" s="134">
        <v>135.30000000000001</v>
      </c>
      <c r="CP305" s="134">
        <v>136.4</v>
      </c>
      <c r="CQ305" s="134">
        <v>136.30000000000001</v>
      </c>
      <c r="CR305" s="134">
        <v>135.9</v>
      </c>
      <c r="CS305" s="134">
        <v>136.1</v>
      </c>
      <c r="CT305" s="134">
        <v>137.6</v>
      </c>
      <c r="CU305" s="134">
        <v>138.30000000000001</v>
      </c>
      <c r="CV305" s="134">
        <v>138.30000000000001</v>
      </c>
      <c r="CW305" s="134">
        <v>137.9</v>
      </c>
      <c r="CX305" s="134">
        <v>138.5</v>
      </c>
      <c r="CY305" s="134">
        <v>138.5</v>
      </c>
      <c r="CZ305" s="134">
        <v>139</v>
      </c>
      <c r="DA305" s="134">
        <v>138.4</v>
      </c>
      <c r="DB305" s="134">
        <v>137.9</v>
      </c>
      <c r="DC305" s="134">
        <v>137.9</v>
      </c>
      <c r="DD305" s="134">
        <v>138.6</v>
      </c>
      <c r="DE305" s="134">
        <v>138.6</v>
      </c>
      <c r="DF305" s="134">
        <v>139.30000000000001</v>
      </c>
      <c r="DG305" s="134">
        <v>140.19999999999999</v>
      </c>
      <c r="DH305" s="134">
        <v>139.80000000000001</v>
      </c>
      <c r="DI305" s="134">
        <v>140.6</v>
      </c>
      <c r="DJ305" s="134">
        <v>140.5</v>
      </c>
      <c r="DK305" s="134">
        <v>140.1</v>
      </c>
      <c r="DL305" s="134">
        <v>139.69999999999999</v>
      </c>
      <c r="DM305" s="134">
        <v>139.69999999999999</v>
      </c>
      <c r="DN305" s="134">
        <v>140</v>
      </c>
      <c r="DO305" s="134">
        <v>142.1</v>
      </c>
      <c r="DP305" s="134">
        <v>142.6</v>
      </c>
      <c r="DQ305" s="134">
        <v>143.69999999999999</v>
      </c>
      <c r="DR305" s="134">
        <v>144.4</v>
      </c>
      <c r="DS305" s="134">
        <v>144.5</v>
      </c>
      <c r="DT305" s="134">
        <v>144.69999999999999</v>
      </c>
      <c r="DU305" s="134">
        <v>142.1</v>
      </c>
      <c r="DV305" s="134">
        <v>141.69999999999999</v>
      </c>
      <c r="DW305" s="134">
        <v>141.5</v>
      </c>
      <c r="DX305" s="134">
        <v>140.80000000000001</v>
      </c>
      <c r="DY305" s="134">
        <v>140.9</v>
      </c>
      <c r="DZ305" s="134">
        <v>140.30000000000001</v>
      </c>
      <c r="EA305" s="135">
        <v>141.9</v>
      </c>
      <c r="EB305" s="136">
        <v>141</v>
      </c>
      <c r="EC305" s="136">
        <v>140.30000000000001</v>
      </c>
      <c r="ED305" s="134">
        <v>140.1</v>
      </c>
      <c r="EE305" s="134">
        <v>140.69999999999999</v>
      </c>
      <c r="EF305" s="137">
        <v>141.30000000000001</v>
      </c>
      <c r="EG305" s="137">
        <v>139.30000000000001</v>
      </c>
      <c r="EH305" s="137">
        <v>142.5</v>
      </c>
      <c r="EI305" s="137">
        <v>141.6</v>
      </c>
      <c r="EJ305" s="136">
        <v>140.9</v>
      </c>
      <c r="EK305" s="136">
        <v>141.69999999999999</v>
      </c>
      <c r="EL305" s="147">
        <v>141.19999999999999</v>
      </c>
      <c r="EM305" s="147">
        <v>141.19999999999999</v>
      </c>
      <c r="EN305" s="147">
        <v>140.9</v>
      </c>
    </row>
    <row r="306" spans="1:144" ht="15" x14ac:dyDescent="0.25">
      <c r="A306" s="132" t="s">
        <v>2040</v>
      </c>
      <c r="B306" s="132" t="s">
        <v>2041</v>
      </c>
      <c r="C306" s="133">
        <v>3.798E-2</v>
      </c>
      <c r="D306" s="134">
        <v>107.1</v>
      </c>
      <c r="E306" s="134">
        <v>107.4</v>
      </c>
      <c r="F306" s="134">
        <v>108.3</v>
      </c>
      <c r="G306" s="134">
        <v>108.7</v>
      </c>
      <c r="H306" s="134">
        <v>109.8</v>
      </c>
      <c r="I306" s="134">
        <v>108.4</v>
      </c>
      <c r="J306" s="134">
        <v>111.9</v>
      </c>
      <c r="K306" s="134">
        <v>110.3</v>
      </c>
      <c r="L306" s="134">
        <v>112.5</v>
      </c>
      <c r="M306" s="134">
        <v>113.8</v>
      </c>
      <c r="N306" s="134">
        <v>114.1</v>
      </c>
      <c r="O306" s="134">
        <v>115.3</v>
      </c>
      <c r="P306" s="134">
        <v>111.3</v>
      </c>
      <c r="Q306" s="134">
        <v>116</v>
      </c>
      <c r="R306" s="134">
        <v>113.8</v>
      </c>
      <c r="S306" s="134">
        <v>117.6</v>
      </c>
      <c r="T306" s="134">
        <v>117.8</v>
      </c>
      <c r="U306" s="134">
        <v>122.5</v>
      </c>
      <c r="V306" s="134">
        <v>117.5</v>
      </c>
      <c r="W306" s="134">
        <v>117.2</v>
      </c>
      <c r="X306" s="134">
        <v>123.6</v>
      </c>
      <c r="Y306" s="134">
        <v>122.9</v>
      </c>
      <c r="Z306" s="134">
        <v>123.1</v>
      </c>
      <c r="AA306" s="134">
        <v>126.4</v>
      </c>
      <c r="AB306" s="134">
        <v>128</v>
      </c>
      <c r="AC306" s="134">
        <v>124.9</v>
      </c>
      <c r="AD306" s="134">
        <v>127.1</v>
      </c>
      <c r="AE306" s="134">
        <v>131.19999999999999</v>
      </c>
      <c r="AF306" s="134">
        <v>133.69999999999999</v>
      </c>
      <c r="AG306" s="134">
        <v>128.19999999999999</v>
      </c>
      <c r="AH306" s="134">
        <v>129.69999999999999</v>
      </c>
      <c r="AI306" s="134">
        <v>130.80000000000001</v>
      </c>
      <c r="AJ306" s="134">
        <v>129.19999999999999</v>
      </c>
      <c r="AK306" s="134">
        <v>124.4</v>
      </c>
      <c r="AL306" s="134">
        <v>120</v>
      </c>
      <c r="AM306" s="134">
        <v>117.9</v>
      </c>
      <c r="AN306" s="134">
        <v>119.9</v>
      </c>
      <c r="AO306" s="134">
        <v>123</v>
      </c>
      <c r="AP306" s="134">
        <v>131.5</v>
      </c>
      <c r="AQ306" s="134">
        <v>130.4</v>
      </c>
      <c r="AR306" s="134">
        <v>130.19999999999999</v>
      </c>
      <c r="AS306" s="134">
        <v>130.6</v>
      </c>
      <c r="AT306" s="134">
        <v>130.69999999999999</v>
      </c>
      <c r="AU306" s="134">
        <v>129.5</v>
      </c>
      <c r="AV306" s="134">
        <v>129.9</v>
      </c>
      <c r="AW306" s="134">
        <v>130.30000000000001</v>
      </c>
      <c r="AX306" s="134">
        <v>131.9</v>
      </c>
      <c r="AY306" s="134">
        <v>130.5</v>
      </c>
      <c r="AZ306" s="134">
        <v>130.6</v>
      </c>
      <c r="BA306" s="134">
        <v>129.80000000000001</v>
      </c>
      <c r="BB306" s="134">
        <v>131.4</v>
      </c>
      <c r="BC306" s="134">
        <v>129.5</v>
      </c>
      <c r="BD306" s="134">
        <v>129.19999999999999</v>
      </c>
      <c r="BE306" s="134">
        <v>131.80000000000001</v>
      </c>
      <c r="BF306" s="134">
        <v>131.80000000000001</v>
      </c>
      <c r="BG306" s="134">
        <v>132.69999999999999</v>
      </c>
      <c r="BH306" s="134">
        <v>133</v>
      </c>
      <c r="BI306" s="134">
        <v>131.4</v>
      </c>
      <c r="BJ306" s="134">
        <v>131.5</v>
      </c>
      <c r="BK306" s="134">
        <v>131.30000000000001</v>
      </c>
      <c r="BL306" s="134">
        <v>132.19999999999999</v>
      </c>
      <c r="BM306" s="134">
        <v>133.19999999999999</v>
      </c>
      <c r="BN306" s="134">
        <v>133.69999999999999</v>
      </c>
      <c r="BO306" s="134">
        <v>131.9</v>
      </c>
      <c r="BP306" s="134">
        <v>130.5</v>
      </c>
      <c r="BQ306" s="134">
        <v>131.80000000000001</v>
      </c>
      <c r="BR306" s="134">
        <v>132.69999999999999</v>
      </c>
      <c r="BS306" s="134">
        <v>132.69999999999999</v>
      </c>
      <c r="BT306" s="134">
        <v>133.1</v>
      </c>
      <c r="BU306" s="134">
        <v>132.80000000000001</v>
      </c>
      <c r="BV306" s="134">
        <v>133.1</v>
      </c>
      <c r="BW306" s="134">
        <v>133</v>
      </c>
      <c r="BX306" s="134">
        <v>135.5</v>
      </c>
      <c r="BY306" s="134">
        <v>134</v>
      </c>
      <c r="BZ306" s="134">
        <v>136.19999999999999</v>
      </c>
      <c r="CA306" s="134">
        <v>137.9</v>
      </c>
      <c r="CB306" s="134">
        <v>138.4</v>
      </c>
      <c r="CC306" s="134">
        <v>138.9</v>
      </c>
      <c r="CD306" s="134">
        <v>139.6</v>
      </c>
      <c r="CE306" s="134">
        <v>139.30000000000001</v>
      </c>
      <c r="CF306" s="134">
        <v>138.30000000000001</v>
      </c>
      <c r="CG306" s="134">
        <v>139.80000000000001</v>
      </c>
      <c r="CH306" s="134">
        <v>134.69999999999999</v>
      </c>
      <c r="CI306" s="134">
        <v>134.80000000000001</v>
      </c>
      <c r="CJ306" s="134">
        <v>139.4</v>
      </c>
      <c r="CK306" s="134">
        <v>138.5</v>
      </c>
      <c r="CL306" s="134">
        <v>139.4</v>
      </c>
      <c r="CM306" s="134">
        <v>141.6</v>
      </c>
      <c r="CN306" s="134">
        <v>140.4</v>
      </c>
      <c r="CO306" s="134">
        <v>139.1</v>
      </c>
      <c r="CP306" s="134">
        <v>140.5</v>
      </c>
      <c r="CQ306" s="134">
        <v>142</v>
      </c>
      <c r="CR306" s="134">
        <v>139.30000000000001</v>
      </c>
      <c r="CS306" s="134">
        <v>139.80000000000001</v>
      </c>
      <c r="CT306" s="134">
        <v>142.19999999999999</v>
      </c>
      <c r="CU306" s="134">
        <v>143</v>
      </c>
      <c r="CV306" s="134">
        <v>143</v>
      </c>
      <c r="CW306" s="134">
        <v>142</v>
      </c>
      <c r="CX306" s="134">
        <v>143.69999999999999</v>
      </c>
      <c r="CY306" s="134">
        <v>143.30000000000001</v>
      </c>
      <c r="CZ306" s="134">
        <v>144.19999999999999</v>
      </c>
      <c r="DA306" s="134">
        <v>144.1</v>
      </c>
      <c r="DB306" s="134">
        <v>142.4</v>
      </c>
      <c r="DC306" s="134">
        <v>143.1</v>
      </c>
      <c r="DD306" s="134">
        <v>144.69999999999999</v>
      </c>
      <c r="DE306" s="134">
        <v>143.9</v>
      </c>
      <c r="DF306" s="134">
        <v>145.4</v>
      </c>
      <c r="DG306" s="134">
        <v>146.6</v>
      </c>
      <c r="DH306" s="134">
        <v>147.30000000000001</v>
      </c>
      <c r="DI306" s="134">
        <v>147.5</v>
      </c>
      <c r="DJ306" s="134">
        <v>147.19999999999999</v>
      </c>
      <c r="DK306" s="134">
        <v>147.9</v>
      </c>
      <c r="DL306" s="134">
        <v>148.30000000000001</v>
      </c>
      <c r="DM306" s="134">
        <v>148.69999999999999</v>
      </c>
      <c r="DN306" s="134">
        <v>149</v>
      </c>
      <c r="DO306" s="134">
        <v>149.6</v>
      </c>
      <c r="DP306" s="134">
        <v>152.4</v>
      </c>
      <c r="DQ306" s="134">
        <v>152.6</v>
      </c>
      <c r="DR306" s="134">
        <v>152.4</v>
      </c>
      <c r="DS306" s="134">
        <v>153.19999999999999</v>
      </c>
      <c r="DT306" s="134">
        <v>152.30000000000001</v>
      </c>
      <c r="DU306" s="134">
        <v>147.30000000000001</v>
      </c>
      <c r="DV306" s="134">
        <v>147</v>
      </c>
      <c r="DW306" s="134">
        <v>148.1</v>
      </c>
      <c r="DX306" s="134">
        <v>146.80000000000001</v>
      </c>
      <c r="DY306" s="134">
        <v>146.9</v>
      </c>
      <c r="DZ306" s="134">
        <v>146.1</v>
      </c>
      <c r="EA306" s="135">
        <v>147.80000000000001</v>
      </c>
      <c r="EB306" s="136">
        <v>147.30000000000001</v>
      </c>
      <c r="EC306" s="136">
        <v>146.30000000000001</v>
      </c>
      <c r="ED306" s="134">
        <v>146.5</v>
      </c>
      <c r="EE306" s="134">
        <v>146.9</v>
      </c>
      <c r="EF306" s="137">
        <v>146.6</v>
      </c>
      <c r="EG306" s="137">
        <v>142.30000000000001</v>
      </c>
      <c r="EH306" s="137">
        <v>146.9</v>
      </c>
      <c r="EI306" s="137">
        <v>144.80000000000001</v>
      </c>
      <c r="EJ306" s="136">
        <v>144.4</v>
      </c>
      <c r="EK306" s="136">
        <v>146.19999999999999</v>
      </c>
      <c r="EL306" s="147">
        <v>146.80000000000001</v>
      </c>
      <c r="EM306" s="147">
        <v>145.9</v>
      </c>
      <c r="EN306" s="147">
        <v>145.80000000000001</v>
      </c>
    </row>
    <row r="307" spans="1:144" ht="15" x14ac:dyDescent="0.25">
      <c r="A307" s="132" t="s">
        <v>2042</v>
      </c>
      <c r="B307" s="132" t="s">
        <v>2043</v>
      </c>
      <c r="C307" s="133">
        <v>1.9089999999999999E-2</v>
      </c>
      <c r="D307" s="134">
        <v>97.5</v>
      </c>
      <c r="E307" s="134">
        <v>91.1</v>
      </c>
      <c r="F307" s="134">
        <v>101.9</v>
      </c>
      <c r="G307" s="134">
        <v>109</v>
      </c>
      <c r="H307" s="134">
        <v>116</v>
      </c>
      <c r="I307" s="134">
        <v>112.7</v>
      </c>
      <c r="J307" s="134">
        <v>106.6</v>
      </c>
      <c r="K307" s="134">
        <v>106.5</v>
      </c>
      <c r="L307" s="134">
        <v>96.2</v>
      </c>
      <c r="M307" s="134">
        <v>109.3</v>
      </c>
      <c r="N307" s="134">
        <v>94.9</v>
      </c>
      <c r="O307" s="134">
        <v>102.5</v>
      </c>
      <c r="P307" s="134">
        <v>110</v>
      </c>
      <c r="Q307" s="134">
        <v>115.2</v>
      </c>
      <c r="R307" s="134">
        <v>114.9</v>
      </c>
      <c r="S307" s="134">
        <v>95.2</v>
      </c>
      <c r="T307" s="134">
        <v>111.1</v>
      </c>
      <c r="U307" s="134">
        <v>111.6</v>
      </c>
      <c r="V307" s="134">
        <v>113.1</v>
      </c>
      <c r="W307" s="134">
        <v>114.6</v>
      </c>
      <c r="X307" s="134">
        <v>114.5</v>
      </c>
      <c r="Y307" s="134">
        <v>106.2</v>
      </c>
      <c r="Z307" s="134">
        <v>105.7</v>
      </c>
      <c r="AA307" s="134">
        <v>104.5</v>
      </c>
      <c r="AB307" s="134">
        <v>99.4</v>
      </c>
      <c r="AC307" s="134">
        <v>110.2</v>
      </c>
      <c r="AD307" s="134">
        <v>104.5</v>
      </c>
      <c r="AE307" s="134">
        <v>103.2</v>
      </c>
      <c r="AF307" s="134">
        <v>114.8</v>
      </c>
      <c r="AG307" s="134">
        <v>109.8</v>
      </c>
      <c r="AH307" s="134">
        <v>109.7</v>
      </c>
      <c r="AI307" s="134">
        <v>110.1</v>
      </c>
      <c r="AJ307" s="134">
        <v>101.6</v>
      </c>
      <c r="AK307" s="134">
        <v>110.7</v>
      </c>
      <c r="AL307" s="134">
        <v>115.9</v>
      </c>
      <c r="AM307" s="134">
        <v>106.2</v>
      </c>
      <c r="AN307" s="134">
        <v>107.8</v>
      </c>
      <c r="AO307" s="134">
        <v>113.2</v>
      </c>
      <c r="AP307" s="134">
        <v>136.80000000000001</v>
      </c>
      <c r="AQ307" s="134">
        <v>134.69999999999999</v>
      </c>
      <c r="AR307" s="134">
        <v>135.30000000000001</v>
      </c>
      <c r="AS307" s="134">
        <v>133</v>
      </c>
      <c r="AT307" s="134">
        <v>130.9</v>
      </c>
      <c r="AU307" s="134">
        <v>135.4</v>
      </c>
      <c r="AV307" s="134">
        <v>133.69999999999999</v>
      </c>
      <c r="AW307" s="134">
        <v>135.4</v>
      </c>
      <c r="AX307" s="134">
        <v>133.19999999999999</v>
      </c>
      <c r="AY307" s="134">
        <v>130.69999999999999</v>
      </c>
      <c r="AZ307" s="134">
        <v>130.80000000000001</v>
      </c>
      <c r="BA307" s="134">
        <v>128.5</v>
      </c>
      <c r="BB307" s="134">
        <v>128.80000000000001</v>
      </c>
      <c r="BC307" s="134">
        <v>129.4</v>
      </c>
      <c r="BD307" s="134">
        <v>135</v>
      </c>
      <c r="BE307" s="134">
        <v>132.6</v>
      </c>
      <c r="BF307" s="134">
        <v>131.80000000000001</v>
      </c>
      <c r="BG307" s="134">
        <v>120.7</v>
      </c>
      <c r="BH307" s="134">
        <v>121.7</v>
      </c>
      <c r="BI307" s="134">
        <v>118.8</v>
      </c>
      <c r="BJ307" s="134">
        <v>120.1</v>
      </c>
      <c r="BK307" s="134">
        <v>120.9</v>
      </c>
      <c r="BL307" s="134">
        <v>115.6</v>
      </c>
      <c r="BM307" s="134">
        <v>118.7</v>
      </c>
      <c r="BN307" s="134">
        <v>121.8</v>
      </c>
      <c r="BO307" s="134">
        <v>121.2</v>
      </c>
      <c r="BP307" s="134">
        <v>121</v>
      </c>
      <c r="BQ307" s="134">
        <v>127.6</v>
      </c>
      <c r="BR307" s="134">
        <v>136.69999999999999</v>
      </c>
      <c r="BS307" s="134">
        <v>124.3</v>
      </c>
      <c r="BT307" s="134">
        <v>131.80000000000001</v>
      </c>
      <c r="BU307" s="134">
        <v>129.19999999999999</v>
      </c>
      <c r="BV307" s="134">
        <v>132.30000000000001</v>
      </c>
      <c r="BW307" s="134">
        <v>124.9</v>
      </c>
      <c r="BX307" s="134">
        <v>129.1</v>
      </c>
      <c r="BY307" s="134">
        <v>131.69999999999999</v>
      </c>
      <c r="BZ307" s="134">
        <v>127.8</v>
      </c>
      <c r="CA307" s="134">
        <v>130.4</v>
      </c>
      <c r="CB307" s="134">
        <v>125.5</v>
      </c>
      <c r="CC307" s="134">
        <v>126.3</v>
      </c>
      <c r="CD307" s="134">
        <v>133.30000000000001</v>
      </c>
      <c r="CE307" s="134">
        <v>126.5</v>
      </c>
      <c r="CF307" s="134">
        <v>123.1</v>
      </c>
      <c r="CG307" s="134">
        <v>126.9</v>
      </c>
      <c r="CH307" s="134">
        <v>126.9</v>
      </c>
      <c r="CI307" s="134">
        <v>126.9</v>
      </c>
      <c r="CJ307" s="134">
        <v>125.9</v>
      </c>
      <c r="CK307" s="134">
        <v>125.9</v>
      </c>
      <c r="CL307" s="134">
        <v>129.80000000000001</v>
      </c>
      <c r="CM307" s="134">
        <v>128.30000000000001</v>
      </c>
      <c r="CN307" s="134">
        <v>129.69999999999999</v>
      </c>
      <c r="CO307" s="134">
        <v>126.4</v>
      </c>
      <c r="CP307" s="134">
        <v>127.5</v>
      </c>
      <c r="CQ307" s="134">
        <v>124.5</v>
      </c>
      <c r="CR307" s="134">
        <v>127.9</v>
      </c>
      <c r="CS307" s="134">
        <v>126.7</v>
      </c>
      <c r="CT307" s="134">
        <v>128.5</v>
      </c>
      <c r="CU307" s="134">
        <v>128.5</v>
      </c>
      <c r="CV307" s="134">
        <v>128.5</v>
      </c>
      <c r="CW307" s="134">
        <v>130</v>
      </c>
      <c r="CX307" s="134">
        <v>129.4</v>
      </c>
      <c r="CY307" s="134">
        <v>129.30000000000001</v>
      </c>
      <c r="CZ307" s="134">
        <v>129.4</v>
      </c>
      <c r="DA307" s="134">
        <v>126.6</v>
      </c>
      <c r="DB307" s="134">
        <v>129.30000000000001</v>
      </c>
      <c r="DC307" s="134">
        <v>128.30000000000001</v>
      </c>
      <c r="DD307" s="134">
        <v>128.19999999999999</v>
      </c>
      <c r="DE307" s="134">
        <v>130.1</v>
      </c>
      <c r="DF307" s="134">
        <v>130.1</v>
      </c>
      <c r="DG307" s="134">
        <v>131.80000000000001</v>
      </c>
      <c r="DH307" s="134">
        <v>130.80000000000001</v>
      </c>
      <c r="DI307" s="134">
        <v>130.6</v>
      </c>
      <c r="DJ307" s="134">
        <v>130.6</v>
      </c>
      <c r="DK307" s="134">
        <v>129.5</v>
      </c>
      <c r="DL307" s="134">
        <v>127.9</v>
      </c>
      <c r="DM307" s="134">
        <v>127.9</v>
      </c>
      <c r="DN307" s="134">
        <v>129.5</v>
      </c>
      <c r="DO307" s="134">
        <v>135.4</v>
      </c>
      <c r="DP307" s="134">
        <v>131.9</v>
      </c>
      <c r="DQ307" s="134">
        <v>136.80000000000001</v>
      </c>
      <c r="DR307" s="134">
        <v>139.1</v>
      </c>
      <c r="DS307" s="134">
        <v>137.80000000000001</v>
      </c>
      <c r="DT307" s="134">
        <v>139.4</v>
      </c>
      <c r="DU307" s="134">
        <v>138.80000000000001</v>
      </c>
      <c r="DV307" s="134">
        <v>138</v>
      </c>
      <c r="DW307" s="134">
        <v>136</v>
      </c>
      <c r="DX307" s="134">
        <v>136.6</v>
      </c>
      <c r="DY307" s="134">
        <v>136.6</v>
      </c>
      <c r="DZ307" s="134">
        <v>135.6</v>
      </c>
      <c r="EA307" s="135">
        <v>138.19999999999999</v>
      </c>
      <c r="EB307" s="136">
        <v>138</v>
      </c>
      <c r="EC307" s="136">
        <v>138</v>
      </c>
      <c r="ED307" s="134">
        <v>136.6</v>
      </c>
      <c r="EE307" s="134">
        <v>139</v>
      </c>
      <c r="EF307" s="137">
        <v>139.4</v>
      </c>
      <c r="EG307" s="137">
        <v>139.80000000000001</v>
      </c>
      <c r="EH307" s="137">
        <v>140.5</v>
      </c>
      <c r="EI307" s="137">
        <v>141.30000000000001</v>
      </c>
      <c r="EJ307" s="136">
        <v>139</v>
      </c>
      <c r="EK307" s="136">
        <v>139.1</v>
      </c>
      <c r="EL307" s="147">
        <v>137.9</v>
      </c>
      <c r="EM307" s="147">
        <v>138.69999999999999</v>
      </c>
      <c r="EN307" s="147">
        <v>139.30000000000001</v>
      </c>
    </row>
    <row r="308" spans="1:144" ht="15" x14ac:dyDescent="0.25">
      <c r="A308" s="132" t="s">
        <v>2044</v>
      </c>
      <c r="B308" s="132" t="s">
        <v>2045</v>
      </c>
      <c r="C308" s="133">
        <v>8.3099999999999997E-3</v>
      </c>
      <c r="D308" s="134">
        <v>113.4</v>
      </c>
      <c r="E308" s="134">
        <v>115.9</v>
      </c>
      <c r="F308" s="134">
        <v>113</v>
      </c>
      <c r="G308" s="134">
        <v>112.3</v>
      </c>
      <c r="H308" s="134">
        <v>115.1</v>
      </c>
      <c r="I308" s="134">
        <v>115</v>
      </c>
      <c r="J308" s="134">
        <v>115.8</v>
      </c>
      <c r="K308" s="134">
        <v>108.9</v>
      </c>
      <c r="L308" s="134">
        <v>111.1</v>
      </c>
      <c r="M308" s="134">
        <v>120.9</v>
      </c>
      <c r="N308" s="134">
        <v>111.4</v>
      </c>
      <c r="O308" s="134">
        <v>120.4</v>
      </c>
      <c r="P308" s="134">
        <v>115.9</v>
      </c>
      <c r="Q308" s="134">
        <v>122.3</v>
      </c>
      <c r="R308" s="134">
        <v>142.80000000000001</v>
      </c>
      <c r="S308" s="134">
        <v>142.5</v>
      </c>
      <c r="T308" s="134">
        <v>139.69999999999999</v>
      </c>
      <c r="U308" s="134">
        <v>142.19999999999999</v>
      </c>
      <c r="V308" s="134">
        <v>149.69999999999999</v>
      </c>
      <c r="W308" s="134">
        <v>141.30000000000001</v>
      </c>
      <c r="X308" s="134">
        <v>148.6</v>
      </c>
      <c r="Y308" s="134">
        <v>148</v>
      </c>
      <c r="Z308" s="134">
        <v>150.9</v>
      </c>
      <c r="AA308" s="134">
        <v>126.5</v>
      </c>
      <c r="AB308" s="134">
        <v>148.6</v>
      </c>
      <c r="AC308" s="134">
        <v>130.5</v>
      </c>
      <c r="AD308" s="134">
        <v>135.69999999999999</v>
      </c>
      <c r="AE308" s="134">
        <v>144.9</v>
      </c>
      <c r="AF308" s="134">
        <v>127.9</v>
      </c>
      <c r="AG308" s="134">
        <v>138.5</v>
      </c>
      <c r="AH308" s="134">
        <v>153</v>
      </c>
      <c r="AI308" s="134">
        <v>130.6</v>
      </c>
      <c r="AJ308" s="134">
        <v>134.5</v>
      </c>
      <c r="AK308" s="134">
        <v>126.1</v>
      </c>
      <c r="AL308" s="134">
        <v>124.2</v>
      </c>
      <c r="AM308" s="134">
        <v>145.1</v>
      </c>
      <c r="AN308" s="134">
        <v>139.4</v>
      </c>
      <c r="AO308" s="134">
        <v>144.5</v>
      </c>
      <c r="AP308" s="134">
        <v>143</v>
      </c>
      <c r="AQ308" s="134">
        <v>137.5</v>
      </c>
      <c r="AR308" s="134">
        <v>136.6</v>
      </c>
      <c r="AS308" s="134">
        <v>136.69999999999999</v>
      </c>
      <c r="AT308" s="134">
        <v>137</v>
      </c>
      <c r="AU308" s="134">
        <v>137.19999999999999</v>
      </c>
      <c r="AV308" s="134">
        <v>137.6</v>
      </c>
      <c r="AW308" s="134">
        <v>137.19999999999999</v>
      </c>
      <c r="AX308" s="134">
        <v>137.30000000000001</v>
      </c>
      <c r="AY308" s="134">
        <v>136.6</v>
      </c>
      <c r="AZ308" s="134">
        <v>136.1</v>
      </c>
      <c r="BA308" s="134">
        <v>135.80000000000001</v>
      </c>
      <c r="BB308" s="134">
        <v>134</v>
      </c>
      <c r="BC308" s="134">
        <v>135.1</v>
      </c>
      <c r="BD308" s="134">
        <v>134.4</v>
      </c>
      <c r="BE308" s="134">
        <v>134.1</v>
      </c>
      <c r="BF308" s="134">
        <v>134.30000000000001</v>
      </c>
      <c r="BG308" s="134">
        <v>133.30000000000001</v>
      </c>
      <c r="BH308" s="134">
        <v>133.1</v>
      </c>
      <c r="BI308" s="134">
        <v>133</v>
      </c>
      <c r="BJ308" s="134">
        <v>135.1</v>
      </c>
      <c r="BK308" s="134">
        <v>133.6</v>
      </c>
      <c r="BL308" s="134">
        <v>132.80000000000001</v>
      </c>
      <c r="BM308" s="134">
        <v>133.19999999999999</v>
      </c>
      <c r="BN308" s="134">
        <v>131.1</v>
      </c>
      <c r="BO308" s="134">
        <v>130.4</v>
      </c>
      <c r="BP308" s="134">
        <v>131.6</v>
      </c>
      <c r="BQ308" s="134">
        <v>132.4</v>
      </c>
      <c r="BR308" s="134">
        <v>130.9</v>
      </c>
      <c r="BS308" s="134">
        <v>132.6</v>
      </c>
      <c r="BT308" s="134">
        <v>130.4</v>
      </c>
      <c r="BU308" s="134">
        <v>130.4</v>
      </c>
      <c r="BV308" s="134">
        <v>131.30000000000001</v>
      </c>
      <c r="BW308" s="134">
        <v>129.19999999999999</v>
      </c>
      <c r="BX308" s="134">
        <v>130.69999999999999</v>
      </c>
      <c r="BY308" s="134">
        <v>130</v>
      </c>
      <c r="BZ308" s="134">
        <v>131.9</v>
      </c>
      <c r="CA308" s="134">
        <v>132.69999999999999</v>
      </c>
      <c r="CB308" s="134">
        <v>132.4</v>
      </c>
      <c r="CC308" s="134">
        <v>134.30000000000001</v>
      </c>
      <c r="CD308" s="134">
        <v>134.5</v>
      </c>
      <c r="CE308" s="134">
        <v>133.9</v>
      </c>
      <c r="CF308" s="134">
        <v>134.5</v>
      </c>
      <c r="CG308" s="134">
        <v>135.30000000000001</v>
      </c>
      <c r="CH308" s="134">
        <v>134.4</v>
      </c>
      <c r="CI308" s="134">
        <v>135.5</v>
      </c>
      <c r="CJ308" s="134">
        <v>133.19999999999999</v>
      </c>
      <c r="CK308" s="134">
        <v>133.6</v>
      </c>
      <c r="CL308" s="134">
        <v>133.4</v>
      </c>
      <c r="CM308" s="134">
        <v>131.4</v>
      </c>
      <c r="CN308" s="134">
        <v>131.19999999999999</v>
      </c>
      <c r="CO308" s="134">
        <v>132.4</v>
      </c>
      <c r="CP308" s="134">
        <v>133.5</v>
      </c>
      <c r="CQ308" s="134">
        <v>133.1</v>
      </c>
      <c r="CR308" s="134">
        <v>132.5</v>
      </c>
      <c r="CS308" s="134">
        <v>134.19999999999999</v>
      </c>
      <c r="CT308" s="134">
        <v>133.19999999999999</v>
      </c>
      <c r="CU308" s="134">
        <v>135.80000000000001</v>
      </c>
      <c r="CV308" s="134">
        <v>135.80000000000001</v>
      </c>
      <c r="CW308" s="134">
        <v>133.6</v>
      </c>
      <c r="CX308" s="134">
        <v>132.80000000000001</v>
      </c>
      <c r="CY308" s="134">
        <v>132.69999999999999</v>
      </c>
      <c r="CZ308" s="134">
        <v>132.80000000000001</v>
      </c>
      <c r="DA308" s="134">
        <v>133.4</v>
      </c>
      <c r="DB308" s="134">
        <v>132</v>
      </c>
      <c r="DC308" s="134">
        <v>131.30000000000001</v>
      </c>
      <c r="DD308" s="134">
        <v>131.80000000000001</v>
      </c>
      <c r="DE308" s="134">
        <v>131.6</v>
      </c>
      <c r="DF308" s="134">
        <v>132.1</v>
      </c>
      <c r="DG308" s="134">
        <v>133.69999999999999</v>
      </c>
      <c r="DH308" s="134">
        <v>132.69999999999999</v>
      </c>
      <c r="DI308" s="134">
        <v>132.9</v>
      </c>
      <c r="DJ308" s="134">
        <v>132.69999999999999</v>
      </c>
      <c r="DK308" s="134">
        <v>133.30000000000001</v>
      </c>
      <c r="DL308" s="134">
        <v>132.4</v>
      </c>
      <c r="DM308" s="134">
        <v>129.5</v>
      </c>
      <c r="DN308" s="134">
        <v>129.69999999999999</v>
      </c>
      <c r="DO308" s="134">
        <v>132.80000000000001</v>
      </c>
      <c r="DP308" s="134">
        <v>133</v>
      </c>
      <c r="DQ308" s="134">
        <v>132.4</v>
      </c>
      <c r="DR308" s="134">
        <v>131.69999999999999</v>
      </c>
      <c r="DS308" s="134">
        <v>132</v>
      </c>
      <c r="DT308" s="134">
        <v>132.69999999999999</v>
      </c>
      <c r="DU308" s="134">
        <v>135</v>
      </c>
      <c r="DV308" s="134">
        <v>134.80000000000001</v>
      </c>
      <c r="DW308" s="134">
        <v>135.69999999999999</v>
      </c>
      <c r="DX308" s="134">
        <v>135.4</v>
      </c>
      <c r="DY308" s="134">
        <v>134.80000000000001</v>
      </c>
      <c r="DZ308" s="134">
        <v>135</v>
      </c>
      <c r="EA308" s="135">
        <v>135.1</v>
      </c>
      <c r="EB308" s="136">
        <v>132.9</v>
      </c>
      <c r="EC308" s="136">
        <v>133.19999999999999</v>
      </c>
      <c r="ED308" s="134">
        <v>131.69999999999999</v>
      </c>
      <c r="EE308" s="134">
        <v>130.30000000000001</v>
      </c>
      <c r="EF308" s="137">
        <v>133.6</v>
      </c>
      <c r="EG308" s="137">
        <v>133.6</v>
      </c>
      <c r="EH308" s="137">
        <v>137.6</v>
      </c>
      <c r="EI308" s="137">
        <v>136.69999999999999</v>
      </c>
      <c r="EJ308" s="136">
        <v>135.1</v>
      </c>
      <c r="EK308" s="136">
        <v>135.69999999999999</v>
      </c>
      <c r="EL308" s="147">
        <v>136.6</v>
      </c>
      <c r="EM308" s="147">
        <v>140.19999999999999</v>
      </c>
      <c r="EN308" s="147">
        <v>139.6</v>
      </c>
    </row>
    <row r="309" spans="1:144" ht="15" x14ac:dyDescent="0.25">
      <c r="A309" s="132" t="s">
        <v>2046</v>
      </c>
      <c r="B309" s="132" t="s">
        <v>2047</v>
      </c>
      <c r="C309" s="133">
        <v>1.0019999999999999E-2</v>
      </c>
      <c r="D309" s="134">
        <v>102.4</v>
      </c>
      <c r="E309" s="134">
        <v>110.8</v>
      </c>
      <c r="F309" s="134">
        <v>99.4</v>
      </c>
      <c r="G309" s="134">
        <v>105.3</v>
      </c>
      <c r="H309" s="134">
        <v>103.7</v>
      </c>
      <c r="I309" s="134">
        <v>103.5</v>
      </c>
      <c r="J309" s="134">
        <v>115</v>
      </c>
      <c r="K309" s="134">
        <v>110.2</v>
      </c>
      <c r="L309" s="134">
        <v>110.5</v>
      </c>
      <c r="M309" s="134">
        <v>110.8</v>
      </c>
      <c r="N309" s="134">
        <v>117.9</v>
      </c>
      <c r="O309" s="134">
        <v>120.8</v>
      </c>
      <c r="P309" s="134">
        <v>128.5</v>
      </c>
      <c r="Q309" s="134">
        <v>123.9</v>
      </c>
      <c r="R309" s="134">
        <v>129.5</v>
      </c>
      <c r="S309" s="134">
        <v>128</v>
      </c>
      <c r="T309" s="134">
        <v>122.4</v>
      </c>
      <c r="U309" s="134">
        <v>124.2</v>
      </c>
      <c r="V309" s="134">
        <v>129</v>
      </c>
      <c r="W309" s="134">
        <v>136.80000000000001</v>
      </c>
      <c r="X309" s="134">
        <v>119.6</v>
      </c>
      <c r="Y309" s="134">
        <v>131.1</v>
      </c>
      <c r="Z309" s="134">
        <v>123.9</v>
      </c>
      <c r="AA309" s="134">
        <v>126.9</v>
      </c>
      <c r="AB309" s="134">
        <v>133.80000000000001</v>
      </c>
      <c r="AC309" s="134">
        <v>134</v>
      </c>
      <c r="AD309" s="134">
        <v>132.1</v>
      </c>
      <c r="AE309" s="134">
        <v>124.3</v>
      </c>
      <c r="AF309" s="134">
        <v>128.4</v>
      </c>
      <c r="AG309" s="134">
        <v>133.4</v>
      </c>
      <c r="AH309" s="134">
        <v>135.19999999999999</v>
      </c>
      <c r="AI309" s="134">
        <v>130.5</v>
      </c>
      <c r="AJ309" s="134">
        <v>132.5</v>
      </c>
      <c r="AK309" s="134">
        <v>134.30000000000001</v>
      </c>
      <c r="AL309" s="134">
        <v>127.4</v>
      </c>
      <c r="AM309" s="134">
        <v>133.69999999999999</v>
      </c>
      <c r="AN309" s="134">
        <v>130.30000000000001</v>
      </c>
      <c r="AO309" s="134">
        <v>136.9</v>
      </c>
      <c r="AP309" s="134">
        <v>132.69999999999999</v>
      </c>
      <c r="AQ309" s="134">
        <v>140.4</v>
      </c>
      <c r="AR309" s="134">
        <v>152.80000000000001</v>
      </c>
      <c r="AS309" s="134">
        <v>139.1</v>
      </c>
      <c r="AT309" s="134">
        <v>139.5</v>
      </c>
      <c r="AU309" s="134">
        <v>152.5</v>
      </c>
      <c r="AV309" s="134">
        <v>135.6</v>
      </c>
      <c r="AW309" s="134">
        <v>147.5</v>
      </c>
      <c r="AX309" s="134">
        <v>154.30000000000001</v>
      </c>
      <c r="AY309" s="134">
        <v>154.9</v>
      </c>
      <c r="AZ309" s="134">
        <v>136</v>
      </c>
      <c r="BA309" s="134">
        <v>138.5</v>
      </c>
      <c r="BB309" s="134">
        <v>150.4</v>
      </c>
      <c r="BC309" s="134">
        <v>150.4</v>
      </c>
      <c r="BD309" s="134">
        <v>157.80000000000001</v>
      </c>
      <c r="BE309" s="134">
        <v>151.80000000000001</v>
      </c>
      <c r="BF309" s="134">
        <v>144.19999999999999</v>
      </c>
      <c r="BG309" s="134">
        <v>137.19999999999999</v>
      </c>
      <c r="BH309" s="134">
        <v>147.4</v>
      </c>
      <c r="BI309" s="134">
        <v>145.19999999999999</v>
      </c>
      <c r="BJ309" s="134">
        <v>147</v>
      </c>
      <c r="BK309" s="134">
        <v>146.80000000000001</v>
      </c>
      <c r="BL309" s="134">
        <v>145.5</v>
      </c>
      <c r="BM309" s="134">
        <v>149</v>
      </c>
      <c r="BN309" s="134">
        <v>133.80000000000001</v>
      </c>
      <c r="BO309" s="134">
        <v>134</v>
      </c>
      <c r="BP309" s="134">
        <v>132.69999999999999</v>
      </c>
      <c r="BQ309" s="134">
        <v>132.4</v>
      </c>
      <c r="BR309" s="134">
        <v>132.4</v>
      </c>
      <c r="BS309" s="134">
        <v>136.80000000000001</v>
      </c>
      <c r="BT309" s="134">
        <v>135.1</v>
      </c>
      <c r="BU309" s="134">
        <v>134.69999999999999</v>
      </c>
      <c r="BV309" s="134">
        <v>136.4</v>
      </c>
      <c r="BW309" s="134">
        <v>138</v>
      </c>
      <c r="BX309" s="134">
        <v>139.5</v>
      </c>
      <c r="BY309" s="134">
        <v>140.69999999999999</v>
      </c>
      <c r="BZ309" s="134">
        <v>140.69999999999999</v>
      </c>
      <c r="CA309" s="134">
        <v>140.30000000000001</v>
      </c>
      <c r="CB309" s="134">
        <v>139.5</v>
      </c>
      <c r="CC309" s="134">
        <v>139.5</v>
      </c>
      <c r="CD309" s="134">
        <v>139.5</v>
      </c>
      <c r="CE309" s="134">
        <v>139.5</v>
      </c>
      <c r="CF309" s="134">
        <v>139.5</v>
      </c>
      <c r="CG309" s="134">
        <v>137.30000000000001</v>
      </c>
      <c r="CH309" s="134">
        <v>137.30000000000001</v>
      </c>
      <c r="CI309" s="134">
        <v>138.80000000000001</v>
      </c>
      <c r="CJ309" s="134">
        <v>139.4</v>
      </c>
      <c r="CK309" s="134">
        <v>139.9</v>
      </c>
      <c r="CL309" s="134">
        <v>139.9</v>
      </c>
      <c r="CM309" s="134">
        <v>140.19999999999999</v>
      </c>
      <c r="CN309" s="134">
        <v>140.19999999999999</v>
      </c>
      <c r="CO309" s="134">
        <v>140.4</v>
      </c>
      <c r="CP309" s="134">
        <v>140.19999999999999</v>
      </c>
      <c r="CQ309" s="134">
        <v>140.19999999999999</v>
      </c>
      <c r="CR309" s="134">
        <v>141</v>
      </c>
      <c r="CS309" s="134">
        <v>141.69999999999999</v>
      </c>
      <c r="CT309" s="134">
        <v>141</v>
      </c>
      <c r="CU309" s="134">
        <v>141.5</v>
      </c>
      <c r="CV309" s="134">
        <v>141.30000000000001</v>
      </c>
      <c r="CW309" s="134">
        <v>140.9</v>
      </c>
      <c r="CX309" s="134">
        <v>140.9</v>
      </c>
      <c r="CY309" s="134">
        <v>143</v>
      </c>
      <c r="CZ309" s="134">
        <v>143.30000000000001</v>
      </c>
      <c r="DA309" s="134">
        <v>143.1</v>
      </c>
      <c r="DB309" s="134">
        <v>142.5</v>
      </c>
      <c r="DC309" s="134">
        <v>142</v>
      </c>
      <c r="DD309" s="134">
        <v>141</v>
      </c>
      <c r="DE309" s="134">
        <v>140.5</v>
      </c>
      <c r="DF309" s="134">
        <v>139.69999999999999</v>
      </c>
      <c r="DG309" s="134">
        <v>137.6</v>
      </c>
      <c r="DH309" s="134">
        <v>134.69999999999999</v>
      </c>
      <c r="DI309" s="134">
        <v>139.80000000000001</v>
      </c>
      <c r="DJ309" s="134">
        <v>140</v>
      </c>
      <c r="DK309" s="134">
        <v>136.6</v>
      </c>
      <c r="DL309" s="134">
        <v>135.9</v>
      </c>
      <c r="DM309" s="134">
        <v>136.5</v>
      </c>
      <c r="DN309" s="134">
        <v>134.1</v>
      </c>
      <c r="DO309" s="134">
        <v>134.19999999999999</v>
      </c>
      <c r="DP309" s="134">
        <v>134</v>
      </c>
      <c r="DQ309" s="134">
        <v>132.6</v>
      </c>
      <c r="DR309" s="134">
        <v>134.6</v>
      </c>
      <c r="DS309" s="134">
        <v>134.6</v>
      </c>
      <c r="DT309" s="134">
        <v>135.80000000000001</v>
      </c>
      <c r="DU309" s="134">
        <v>134.69999999999999</v>
      </c>
      <c r="DV309" s="134">
        <v>134.4</v>
      </c>
      <c r="DW309" s="134">
        <v>131.80000000000001</v>
      </c>
      <c r="DX309" s="134">
        <v>130.9</v>
      </c>
      <c r="DY309" s="134">
        <v>131.6</v>
      </c>
      <c r="DZ309" s="134">
        <v>131.30000000000001</v>
      </c>
      <c r="EA309" s="135">
        <v>132</v>
      </c>
      <c r="EB309" s="136">
        <v>129.1</v>
      </c>
      <c r="EC309" s="136">
        <v>127.8</v>
      </c>
      <c r="ED309" s="134">
        <v>129.4</v>
      </c>
      <c r="EE309" s="134">
        <v>129.4</v>
      </c>
      <c r="EF309" s="137">
        <v>131.30000000000001</v>
      </c>
      <c r="EG309" s="137">
        <v>131.80000000000001</v>
      </c>
      <c r="EH309" s="137">
        <v>133.6</v>
      </c>
      <c r="EI309" s="137">
        <v>134.19999999999999</v>
      </c>
      <c r="EJ309" s="136">
        <v>136</v>
      </c>
      <c r="EK309" s="136">
        <v>134.4</v>
      </c>
      <c r="EL309" s="147">
        <v>130.19999999999999</v>
      </c>
      <c r="EM309" s="147">
        <v>128.9</v>
      </c>
      <c r="EN309" s="147">
        <v>126.7</v>
      </c>
    </row>
    <row r="310" spans="1:144" ht="15" x14ac:dyDescent="0.25">
      <c r="A310" s="132" t="s">
        <v>2048</v>
      </c>
      <c r="B310" s="132" t="s">
        <v>2049</v>
      </c>
      <c r="C310" s="133">
        <v>0.31785000000000002</v>
      </c>
      <c r="D310" s="134">
        <v>103</v>
      </c>
      <c r="E310" s="134">
        <v>103.9</v>
      </c>
      <c r="F310" s="134">
        <v>104.6</v>
      </c>
      <c r="G310" s="134">
        <v>104.8</v>
      </c>
      <c r="H310" s="134">
        <v>105.6</v>
      </c>
      <c r="I310" s="134">
        <v>104.4</v>
      </c>
      <c r="J310" s="134">
        <v>104</v>
      </c>
      <c r="K310" s="134">
        <v>104.1</v>
      </c>
      <c r="L310" s="134">
        <v>104.1</v>
      </c>
      <c r="M310" s="134">
        <v>104.1</v>
      </c>
      <c r="N310" s="134">
        <v>105.3</v>
      </c>
      <c r="O310" s="134">
        <v>104.8</v>
      </c>
      <c r="P310" s="134">
        <v>106.7</v>
      </c>
      <c r="Q310" s="134">
        <v>107.9</v>
      </c>
      <c r="R310" s="134">
        <v>108.5</v>
      </c>
      <c r="S310" s="134">
        <v>109.4</v>
      </c>
      <c r="T310" s="134">
        <v>112</v>
      </c>
      <c r="U310" s="134">
        <v>112.5</v>
      </c>
      <c r="V310" s="134">
        <v>111.5</v>
      </c>
      <c r="W310" s="134">
        <v>111.5</v>
      </c>
      <c r="X310" s="134">
        <v>112.2</v>
      </c>
      <c r="Y310" s="134">
        <v>111.9</v>
      </c>
      <c r="Z310" s="134">
        <v>111.6</v>
      </c>
      <c r="AA310" s="134">
        <v>111.8</v>
      </c>
      <c r="AB310" s="134">
        <v>115.7</v>
      </c>
      <c r="AC310" s="134">
        <v>115.2</v>
      </c>
      <c r="AD310" s="134">
        <v>116.6</v>
      </c>
      <c r="AE310" s="134">
        <v>116.2</v>
      </c>
      <c r="AF310" s="134">
        <v>116.9</v>
      </c>
      <c r="AG310" s="134">
        <v>115.2</v>
      </c>
      <c r="AH310" s="134">
        <v>116.9</v>
      </c>
      <c r="AI310" s="134">
        <v>116.3</v>
      </c>
      <c r="AJ310" s="134">
        <v>114.7</v>
      </c>
      <c r="AK310" s="134">
        <v>114.6</v>
      </c>
      <c r="AL310" s="134">
        <v>113.7</v>
      </c>
      <c r="AM310" s="134">
        <v>113.3</v>
      </c>
      <c r="AN310" s="134">
        <v>113.3</v>
      </c>
      <c r="AO310" s="134">
        <v>114.7</v>
      </c>
      <c r="AP310" s="134">
        <v>117.2</v>
      </c>
      <c r="AQ310" s="134">
        <v>118.2</v>
      </c>
      <c r="AR310" s="134">
        <v>118.2</v>
      </c>
      <c r="AS310" s="134">
        <v>117.8</v>
      </c>
      <c r="AT310" s="134">
        <v>116.8</v>
      </c>
      <c r="AU310" s="134">
        <v>116.8</v>
      </c>
      <c r="AV310" s="134">
        <v>118.1</v>
      </c>
      <c r="AW310" s="134">
        <v>120</v>
      </c>
      <c r="AX310" s="134">
        <v>119.8</v>
      </c>
      <c r="AY310" s="134">
        <v>120</v>
      </c>
      <c r="AZ310" s="134">
        <v>122.4</v>
      </c>
      <c r="BA310" s="134">
        <v>122.1</v>
      </c>
      <c r="BB310" s="134">
        <v>122.4</v>
      </c>
      <c r="BC310" s="134">
        <v>123.6</v>
      </c>
      <c r="BD310" s="134">
        <v>121.7</v>
      </c>
      <c r="BE310" s="134">
        <v>123.6</v>
      </c>
      <c r="BF310" s="134">
        <v>121.9</v>
      </c>
      <c r="BG310" s="134">
        <v>122.2</v>
      </c>
      <c r="BH310" s="134">
        <v>119.7</v>
      </c>
      <c r="BI310" s="134">
        <v>119.2</v>
      </c>
      <c r="BJ310" s="134">
        <v>119.5</v>
      </c>
      <c r="BK310" s="134">
        <v>119.1</v>
      </c>
      <c r="BL310" s="134">
        <v>119.4</v>
      </c>
      <c r="BM310" s="134">
        <v>119.9</v>
      </c>
      <c r="BN310" s="134">
        <v>120</v>
      </c>
      <c r="BO310" s="134">
        <v>121.9</v>
      </c>
      <c r="BP310" s="134">
        <v>121.8</v>
      </c>
      <c r="BQ310" s="134">
        <v>121.8</v>
      </c>
      <c r="BR310" s="134">
        <v>121.2</v>
      </c>
      <c r="BS310" s="134">
        <v>121.7</v>
      </c>
      <c r="BT310" s="134">
        <v>122.8</v>
      </c>
      <c r="BU310" s="134">
        <v>122.8</v>
      </c>
      <c r="BV310" s="134">
        <v>123.2</v>
      </c>
      <c r="BW310" s="134">
        <v>123.1</v>
      </c>
      <c r="BX310" s="134">
        <v>123.6</v>
      </c>
      <c r="BY310" s="134">
        <v>122.5</v>
      </c>
      <c r="BZ310" s="134">
        <v>123.1</v>
      </c>
      <c r="CA310" s="134">
        <v>123.8</v>
      </c>
      <c r="CB310" s="134">
        <v>123.6</v>
      </c>
      <c r="CC310" s="134">
        <v>124.4</v>
      </c>
      <c r="CD310" s="134">
        <v>123.2</v>
      </c>
      <c r="CE310" s="134">
        <v>123.2</v>
      </c>
      <c r="CF310" s="134">
        <v>123.2</v>
      </c>
      <c r="CG310" s="134">
        <v>124</v>
      </c>
      <c r="CH310" s="134">
        <v>123.5</v>
      </c>
      <c r="CI310" s="134">
        <v>123.8</v>
      </c>
      <c r="CJ310" s="134">
        <v>122.5</v>
      </c>
      <c r="CK310" s="134">
        <v>120.9</v>
      </c>
      <c r="CL310" s="134">
        <v>120</v>
      </c>
      <c r="CM310" s="134">
        <v>119.7</v>
      </c>
      <c r="CN310" s="134">
        <v>119.9</v>
      </c>
      <c r="CO310" s="134">
        <v>120.8</v>
      </c>
      <c r="CP310" s="134">
        <v>120</v>
      </c>
      <c r="CQ310" s="134">
        <v>121.1</v>
      </c>
      <c r="CR310" s="134">
        <v>120.4</v>
      </c>
      <c r="CS310" s="134">
        <v>119.8</v>
      </c>
      <c r="CT310" s="134">
        <v>119.9</v>
      </c>
      <c r="CU310" s="134">
        <v>118.9</v>
      </c>
      <c r="CV310" s="134">
        <v>119</v>
      </c>
      <c r="CW310" s="134">
        <v>119.9</v>
      </c>
      <c r="CX310" s="134">
        <v>119.6</v>
      </c>
      <c r="CY310" s="134">
        <v>119.7</v>
      </c>
      <c r="CZ310" s="134">
        <v>120.1</v>
      </c>
      <c r="DA310" s="134">
        <v>121.3</v>
      </c>
      <c r="DB310" s="134">
        <v>119.9</v>
      </c>
      <c r="DC310" s="134">
        <v>120.9</v>
      </c>
      <c r="DD310" s="134">
        <v>121.8</v>
      </c>
      <c r="DE310" s="134">
        <v>122.1</v>
      </c>
      <c r="DF310" s="134">
        <v>121.2</v>
      </c>
      <c r="DG310" s="134">
        <v>121.7</v>
      </c>
      <c r="DH310" s="134">
        <v>122.2</v>
      </c>
      <c r="DI310" s="134">
        <v>122.4</v>
      </c>
      <c r="DJ310" s="134">
        <v>119.1</v>
      </c>
      <c r="DK310" s="134">
        <v>118.5</v>
      </c>
      <c r="DL310" s="134">
        <v>120.3</v>
      </c>
      <c r="DM310" s="134">
        <v>120.3</v>
      </c>
      <c r="DN310" s="134">
        <v>120.5</v>
      </c>
      <c r="DO310" s="134">
        <v>120.6</v>
      </c>
      <c r="DP310" s="134">
        <v>121.4</v>
      </c>
      <c r="DQ310" s="134">
        <v>122.4</v>
      </c>
      <c r="DR310" s="134">
        <v>122.1</v>
      </c>
      <c r="DS310" s="134">
        <v>122.3</v>
      </c>
      <c r="DT310" s="134">
        <v>121.8</v>
      </c>
      <c r="DU310" s="134">
        <v>123</v>
      </c>
      <c r="DV310" s="134">
        <v>124.7</v>
      </c>
      <c r="DW310" s="134">
        <v>125.3</v>
      </c>
      <c r="DX310" s="134">
        <v>126.6</v>
      </c>
      <c r="DY310" s="134">
        <v>126.4</v>
      </c>
      <c r="DZ310" s="134">
        <v>126</v>
      </c>
      <c r="EA310" s="135">
        <v>125.8</v>
      </c>
      <c r="EB310" s="136">
        <v>125.1</v>
      </c>
      <c r="EC310" s="136">
        <v>125.4</v>
      </c>
      <c r="ED310" s="134">
        <v>125.1</v>
      </c>
      <c r="EE310" s="134">
        <v>126.3</v>
      </c>
      <c r="EF310" s="137">
        <v>126.4</v>
      </c>
      <c r="EG310" s="137">
        <v>126.8</v>
      </c>
      <c r="EH310" s="137">
        <v>126.6</v>
      </c>
      <c r="EI310" s="137">
        <v>127.7</v>
      </c>
      <c r="EJ310" s="136">
        <v>129.19999999999999</v>
      </c>
      <c r="EK310" s="136">
        <v>127.7</v>
      </c>
      <c r="EL310" s="147">
        <v>127.8</v>
      </c>
      <c r="EM310" s="147">
        <v>127.5</v>
      </c>
      <c r="EN310" s="147">
        <v>127.8</v>
      </c>
    </row>
    <row r="311" spans="1:144" ht="15" x14ac:dyDescent="0.25">
      <c r="A311" s="132" t="s">
        <v>2050</v>
      </c>
      <c r="B311" s="132" t="s">
        <v>2051</v>
      </c>
      <c r="C311" s="133">
        <v>0.20737</v>
      </c>
      <c r="D311" s="134">
        <v>102.5</v>
      </c>
      <c r="E311" s="134">
        <v>103.3</v>
      </c>
      <c r="F311" s="134">
        <v>104.9</v>
      </c>
      <c r="G311" s="134">
        <v>103.8</v>
      </c>
      <c r="H311" s="134">
        <v>104.5</v>
      </c>
      <c r="I311" s="134">
        <v>103.4</v>
      </c>
      <c r="J311" s="134">
        <v>102</v>
      </c>
      <c r="K311" s="134">
        <v>102.8</v>
      </c>
      <c r="L311" s="134">
        <v>102.8</v>
      </c>
      <c r="M311" s="134">
        <v>102.5</v>
      </c>
      <c r="N311" s="134">
        <v>103.9</v>
      </c>
      <c r="O311" s="134">
        <v>104</v>
      </c>
      <c r="P311" s="134">
        <v>105.8</v>
      </c>
      <c r="Q311" s="134">
        <v>107.8</v>
      </c>
      <c r="R311" s="134">
        <v>108.8</v>
      </c>
      <c r="S311" s="134">
        <v>109.5</v>
      </c>
      <c r="T311" s="134">
        <v>112.9</v>
      </c>
      <c r="U311" s="134">
        <v>114.5</v>
      </c>
      <c r="V311" s="134">
        <v>111.5</v>
      </c>
      <c r="W311" s="134">
        <v>112</v>
      </c>
      <c r="X311" s="134">
        <v>112.4</v>
      </c>
      <c r="Y311" s="134">
        <v>112.3</v>
      </c>
      <c r="Z311" s="134">
        <v>111.6</v>
      </c>
      <c r="AA311" s="134">
        <v>112.3</v>
      </c>
      <c r="AB311" s="134">
        <v>116.1</v>
      </c>
      <c r="AC311" s="134">
        <v>115.3</v>
      </c>
      <c r="AD311" s="134">
        <v>116.6</v>
      </c>
      <c r="AE311" s="134">
        <v>116</v>
      </c>
      <c r="AF311" s="134">
        <v>117.5</v>
      </c>
      <c r="AG311" s="134">
        <v>115.4</v>
      </c>
      <c r="AH311" s="134">
        <v>117.5</v>
      </c>
      <c r="AI311" s="134">
        <v>116.6</v>
      </c>
      <c r="AJ311" s="134">
        <v>114.8</v>
      </c>
      <c r="AK311" s="134">
        <v>113.8</v>
      </c>
      <c r="AL311" s="134">
        <v>112.1</v>
      </c>
      <c r="AM311" s="134">
        <v>111.2</v>
      </c>
      <c r="AN311" s="134">
        <v>111.2</v>
      </c>
      <c r="AO311" s="134">
        <v>113.1</v>
      </c>
      <c r="AP311" s="134">
        <v>116.5</v>
      </c>
      <c r="AQ311" s="134">
        <v>118</v>
      </c>
      <c r="AR311" s="134">
        <v>118.2</v>
      </c>
      <c r="AS311" s="134">
        <v>118.4</v>
      </c>
      <c r="AT311" s="134">
        <v>117.1</v>
      </c>
      <c r="AU311" s="134">
        <v>116.9</v>
      </c>
      <c r="AV311" s="134">
        <v>118.5</v>
      </c>
      <c r="AW311" s="134">
        <v>121.5</v>
      </c>
      <c r="AX311" s="134">
        <v>121.4</v>
      </c>
      <c r="AY311" s="134">
        <v>121.6</v>
      </c>
      <c r="AZ311" s="134">
        <v>125.1</v>
      </c>
      <c r="BA311" s="134">
        <v>124.6</v>
      </c>
      <c r="BB311" s="134">
        <v>124.9</v>
      </c>
      <c r="BC311" s="134">
        <v>126.3</v>
      </c>
      <c r="BD311" s="134">
        <v>123.8</v>
      </c>
      <c r="BE311" s="134">
        <v>126.8</v>
      </c>
      <c r="BF311" s="134">
        <v>124.8</v>
      </c>
      <c r="BG311" s="134">
        <v>124.8</v>
      </c>
      <c r="BH311" s="134">
        <v>120.9</v>
      </c>
      <c r="BI311" s="134">
        <v>120.2</v>
      </c>
      <c r="BJ311" s="134">
        <v>120.6</v>
      </c>
      <c r="BK311" s="134">
        <v>119.9</v>
      </c>
      <c r="BL311" s="134">
        <v>119.4</v>
      </c>
      <c r="BM311" s="134">
        <v>120.1</v>
      </c>
      <c r="BN311" s="134">
        <v>119.9</v>
      </c>
      <c r="BO311" s="134">
        <v>123.2</v>
      </c>
      <c r="BP311" s="134">
        <v>122.9</v>
      </c>
      <c r="BQ311" s="134">
        <v>122.6</v>
      </c>
      <c r="BR311" s="134">
        <v>121.6</v>
      </c>
      <c r="BS311" s="134">
        <v>122.5</v>
      </c>
      <c r="BT311" s="134">
        <v>124</v>
      </c>
      <c r="BU311" s="134">
        <v>124</v>
      </c>
      <c r="BV311" s="134">
        <v>124.7</v>
      </c>
      <c r="BW311" s="134">
        <v>124.7</v>
      </c>
      <c r="BX311" s="134">
        <v>125.3</v>
      </c>
      <c r="BY311" s="134">
        <v>123.5</v>
      </c>
      <c r="BZ311" s="134">
        <v>124.8</v>
      </c>
      <c r="CA311" s="134">
        <v>125.4</v>
      </c>
      <c r="CB311" s="134">
        <v>125</v>
      </c>
      <c r="CC311" s="134">
        <v>126.1</v>
      </c>
      <c r="CD311" s="134">
        <v>124.3</v>
      </c>
      <c r="CE311" s="134">
        <v>124.6</v>
      </c>
      <c r="CF311" s="134">
        <v>124.4</v>
      </c>
      <c r="CG311" s="134">
        <v>125.7</v>
      </c>
      <c r="CH311" s="134">
        <v>124.9</v>
      </c>
      <c r="CI311" s="134">
        <v>125.3</v>
      </c>
      <c r="CJ311" s="134">
        <v>123.2</v>
      </c>
      <c r="CK311" s="134">
        <v>120.9</v>
      </c>
      <c r="CL311" s="134">
        <v>119.6</v>
      </c>
      <c r="CM311" s="134">
        <v>119.2</v>
      </c>
      <c r="CN311" s="134">
        <v>119.6</v>
      </c>
      <c r="CO311" s="134">
        <v>120.8</v>
      </c>
      <c r="CP311" s="134">
        <v>119.8</v>
      </c>
      <c r="CQ311" s="134">
        <v>121.5</v>
      </c>
      <c r="CR311" s="134">
        <v>120.1</v>
      </c>
      <c r="CS311" s="134">
        <v>118.9</v>
      </c>
      <c r="CT311" s="134">
        <v>118.6</v>
      </c>
      <c r="CU311" s="134">
        <v>117.5</v>
      </c>
      <c r="CV311" s="134">
        <v>117.7</v>
      </c>
      <c r="CW311" s="134">
        <v>119.7</v>
      </c>
      <c r="CX311" s="134">
        <v>118.8</v>
      </c>
      <c r="CY311" s="134">
        <v>120.4</v>
      </c>
      <c r="CZ311" s="134">
        <v>120.5</v>
      </c>
      <c r="DA311" s="134">
        <v>121.3</v>
      </c>
      <c r="DB311" s="134">
        <v>119.7</v>
      </c>
      <c r="DC311" s="134">
        <v>120.8</v>
      </c>
      <c r="DD311" s="134">
        <v>121.3</v>
      </c>
      <c r="DE311" s="134">
        <v>121.6</v>
      </c>
      <c r="DF311" s="134">
        <v>119.4</v>
      </c>
      <c r="DG311" s="134">
        <v>119</v>
      </c>
      <c r="DH311" s="134">
        <v>118.4</v>
      </c>
      <c r="DI311" s="134">
        <v>118.7</v>
      </c>
      <c r="DJ311" s="134">
        <v>114.1</v>
      </c>
      <c r="DK311" s="134">
        <v>114.1</v>
      </c>
      <c r="DL311" s="134">
        <v>116.1</v>
      </c>
      <c r="DM311" s="134">
        <v>115.6</v>
      </c>
      <c r="DN311" s="134">
        <v>115.7</v>
      </c>
      <c r="DO311" s="134">
        <v>115.4</v>
      </c>
      <c r="DP311" s="134">
        <v>116.9</v>
      </c>
      <c r="DQ311" s="134">
        <v>117.2</v>
      </c>
      <c r="DR311" s="134">
        <v>116.8</v>
      </c>
      <c r="DS311" s="134">
        <v>117.4</v>
      </c>
      <c r="DT311" s="134">
        <v>117.4</v>
      </c>
      <c r="DU311" s="134">
        <v>119.6</v>
      </c>
      <c r="DV311" s="134">
        <v>122</v>
      </c>
      <c r="DW311" s="134">
        <v>122.8</v>
      </c>
      <c r="DX311" s="134">
        <v>123.9</v>
      </c>
      <c r="DY311" s="134">
        <v>124.5</v>
      </c>
      <c r="DZ311" s="134">
        <v>124.4</v>
      </c>
      <c r="EA311" s="135">
        <v>124.4</v>
      </c>
      <c r="EB311" s="136">
        <v>123.2</v>
      </c>
      <c r="EC311" s="136">
        <v>123.2</v>
      </c>
      <c r="ED311" s="134">
        <v>122.8</v>
      </c>
      <c r="EE311" s="134">
        <v>124.2</v>
      </c>
      <c r="EF311" s="137">
        <v>123.9</v>
      </c>
      <c r="EG311" s="137">
        <v>124.4</v>
      </c>
      <c r="EH311" s="137">
        <v>124</v>
      </c>
      <c r="EI311" s="137">
        <v>125.9</v>
      </c>
      <c r="EJ311" s="136">
        <v>126</v>
      </c>
      <c r="EK311" s="136">
        <v>125.2</v>
      </c>
      <c r="EL311" s="147">
        <v>125.7</v>
      </c>
      <c r="EM311" s="147">
        <v>125.9</v>
      </c>
      <c r="EN311" s="147">
        <v>125.6</v>
      </c>
    </row>
    <row r="312" spans="1:144" ht="15" x14ac:dyDescent="0.25">
      <c r="A312" s="132" t="s">
        <v>2052</v>
      </c>
      <c r="B312" s="132" t="s">
        <v>2053</v>
      </c>
      <c r="C312" s="133">
        <v>1.651E-2</v>
      </c>
      <c r="D312" s="134">
        <v>99.8</v>
      </c>
      <c r="E312" s="134">
        <v>102.4</v>
      </c>
      <c r="F312" s="134">
        <v>99.4</v>
      </c>
      <c r="G312" s="134">
        <v>100.8</v>
      </c>
      <c r="H312" s="134">
        <v>102.2</v>
      </c>
      <c r="I312" s="134">
        <v>101.3</v>
      </c>
      <c r="J312" s="134">
        <v>104.6</v>
      </c>
      <c r="K312" s="134">
        <v>101.1</v>
      </c>
      <c r="L312" s="134">
        <v>101.9</v>
      </c>
      <c r="M312" s="134">
        <v>104.6</v>
      </c>
      <c r="N312" s="134">
        <v>105.4</v>
      </c>
      <c r="O312" s="134">
        <v>105.9</v>
      </c>
      <c r="P312" s="134">
        <v>111.1</v>
      </c>
      <c r="Q312" s="134">
        <v>110.4</v>
      </c>
      <c r="R312" s="134">
        <v>107.7</v>
      </c>
      <c r="S312" s="134">
        <v>108.8</v>
      </c>
      <c r="T312" s="134">
        <v>108.7</v>
      </c>
      <c r="U312" s="134">
        <v>109.4</v>
      </c>
      <c r="V312" s="134">
        <v>111.2</v>
      </c>
      <c r="W312" s="134">
        <v>112.4</v>
      </c>
      <c r="X312" s="134">
        <v>112.7</v>
      </c>
      <c r="Y312" s="134">
        <v>115.1</v>
      </c>
      <c r="Z312" s="134">
        <v>111</v>
      </c>
      <c r="AA312" s="134">
        <v>109.1</v>
      </c>
      <c r="AB312" s="134">
        <v>116.3</v>
      </c>
      <c r="AC312" s="134">
        <v>112.7</v>
      </c>
      <c r="AD312" s="134">
        <v>115.1</v>
      </c>
      <c r="AE312" s="134">
        <v>112.9</v>
      </c>
      <c r="AF312" s="134">
        <v>112.8</v>
      </c>
      <c r="AG312" s="134">
        <v>113.9</v>
      </c>
      <c r="AH312" s="134">
        <v>113.6</v>
      </c>
      <c r="AI312" s="134">
        <v>113.4</v>
      </c>
      <c r="AJ312" s="134">
        <v>114.8</v>
      </c>
      <c r="AK312" s="134">
        <v>117.5</v>
      </c>
      <c r="AL312" s="134">
        <v>113.6</v>
      </c>
      <c r="AM312" s="134">
        <v>113.7</v>
      </c>
      <c r="AN312" s="134">
        <v>118.9</v>
      </c>
      <c r="AO312" s="134">
        <v>117.8</v>
      </c>
      <c r="AP312" s="134">
        <v>121</v>
      </c>
      <c r="AQ312" s="134">
        <v>121</v>
      </c>
      <c r="AR312" s="134">
        <v>119.3</v>
      </c>
      <c r="AS312" s="134">
        <v>113.5</v>
      </c>
      <c r="AT312" s="134">
        <v>109.9</v>
      </c>
      <c r="AU312" s="134">
        <v>108.4</v>
      </c>
      <c r="AV312" s="134">
        <v>112.6</v>
      </c>
      <c r="AW312" s="134">
        <v>114.2</v>
      </c>
      <c r="AX312" s="134">
        <v>113.4</v>
      </c>
      <c r="AY312" s="134">
        <v>113.4</v>
      </c>
      <c r="AZ312" s="134">
        <v>112.2</v>
      </c>
      <c r="BA312" s="134">
        <v>112.3</v>
      </c>
      <c r="BB312" s="134">
        <v>111.1</v>
      </c>
      <c r="BC312" s="134">
        <v>113.6</v>
      </c>
      <c r="BD312" s="134">
        <v>114.3</v>
      </c>
      <c r="BE312" s="134">
        <v>112.3</v>
      </c>
      <c r="BF312" s="134">
        <v>112.7</v>
      </c>
      <c r="BG312" s="134">
        <v>112.8</v>
      </c>
      <c r="BH312" s="134">
        <v>112.9</v>
      </c>
      <c r="BI312" s="134">
        <v>113.5</v>
      </c>
      <c r="BJ312" s="134">
        <v>114</v>
      </c>
      <c r="BK312" s="134">
        <v>114.3</v>
      </c>
      <c r="BL312" s="134">
        <v>114.4</v>
      </c>
      <c r="BM312" s="134">
        <v>114.5</v>
      </c>
      <c r="BN312" s="134">
        <v>114.6</v>
      </c>
      <c r="BO312" s="134">
        <v>114.3</v>
      </c>
      <c r="BP312" s="134">
        <v>115</v>
      </c>
      <c r="BQ312" s="134">
        <v>116</v>
      </c>
      <c r="BR312" s="134">
        <v>116</v>
      </c>
      <c r="BS312" s="134">
        <v>115.8</v>
      </c>
      <c r="BT312" s="134">
        <v>115.9</v>
      </c>
      <c r="BU312" s="134">
        <v>115.9</v>
      </c>
      <c r="BV312" s="134">
        <v>115.9</v>
      </c>
      <c r="BW312" s="134">
        <v>115</v>
      </c>
      <c r="BX312" s="134">
        <v>115.5</v>
      </c>
      <c r="BY312" s="134">
        <v>115.4</v>
      </c>
      <c r="BZ312" s="134">
        <v>116.3</v>
      </c>
      <c r="CA312" s="134">
        <v>115.8</v>
      </c>
      <c r="CB312" s="134">
        <v>115.6</v>
      </c>
      <c r="CC312" s="134">
        <v>115.5</v>
      </c>
      <c r="CD312" s="134">
        <v>114.2</v>
      </c>
      <c r="CE312" s="134">
        <v>114.3</v>
      </c>
      <c r="CF312" s="134">
        <v>114.3</v>
      </c>
      <c r="CG312" s="134">
        <v>114.3</v>
      </c>
      <c r="CH312" s="134">
        <v>115</v>
      </c>
      <c r="CI312" s="134">
        <v>115</v>
      </c>
      <c r="CJ312" s="134">
        <v>114.1</v>
      </c>
      <c r="CK312" s="134">
        <v>110.2</v>
      </c>
      <c r="CL312" s="134">
        <v>110.2</v>
      </c>
      <c r="CM312" s="134">
        <v>110.2</v>
      </c>
      <c r="CN312" s="134">
        <v>110.2</v>
      </c>
      <c r="CO312" s="134">
        <v>110.2</v>
      </c>
      <c r="CP312" s="134">
        <v>110.2</v>
      </c>
      <c r="CQ312" s="134">
        <v>108.6</v>
      </c>
      <c r="CR312" s="134">
        <v>110.2</v>
      </c>
      <c r="CS312" s="134">
        <v>110.2</v>
      </c>
      <c r="CT312" s="134">
        <v>110.3</v>
      </c>
      <c r="CU312" s="134">
        <v>110.3</v>
      </c>
      <c r="CV312" s="134">
        <v>110.2</v>
      </c>
      <c r="CW312" s="134">
        <v>110.2</v>
      </c>
      <c r="CX312" s="134">
        <v>110.3</v>
      </c>
      <c r="CY312" s="134">
        <v>110.3</v>
      </c>
      <c r="CZ312" s="134">
        <v>110.2</v>
      </c>
      <c r="DA312" s="134">
        <v>110.2</v>
      </c>
      <c r="DB312" s="134">
        <v>110.2</v>
      </c>
      <c r="DC312" s="134">
        <v>110.5</v>
      </c>
      <c r="DD312" s="134">
        <v>110.8</v>
      </c>
      <c r="DE312" s="134">
        <v>110.8</v>
      </c>
      <c r="DF312" s="134">
        <v>110.8</v>
      </c>
      <c r="DG312" s="134">
        <v>112.4</v>
      </c>
      <c r="DH312" s="134">
        <v>114.1</v>
      </c>
      <c r="DI312" s="134">
        <v>114.1</v>
      </c>
      <c r="DJ312" s="134">
        <v>114.2</v>
      </c>
      <c r="DK312" s="134">
        <v>101.5</v>
      </c>
      <c r="DL312" s="134">
        <v>101.5</v>
      </c>
      <c r="DM312" s="134">
        <v>101.5</v>
      </c>
      <c r="DN312" s="134">
        <v>101.6</v>
      </c>
      <c r="DO312" s="134">
        <v>101.6</v>
      </c>
      <c r="DP312" s="134">
        <v>100.6</v>
      </c>
      <c r="DQ312" s="134">
        <v>100.9</v>
      </c>
      <c r="DR312" s="134">
        <v>100.9</v>
      </c>
      <c r="DS312" s="134">
        <v>100.9</v>
      </c>
      <c r="DT312" s="134">
        <v>100.9</v>
      </c>
      <c r="DU312" s="134">
        <v>102.3</v>
      </c>
      <c r="DV312" s="134">
        <v>102.3</v>
      </c>
      <c r="DW312" s="134">
        <v>103.2</v>
      </c>
      <c r="DX312" s="134">
        <v>103.3</v>
      </c>
      <c r="DY312" s="134">
        <v>103.4</v>
      </c>
      <c r="DZ312" s="134">
        <v>103.4</v>
      </c>
      <c r="EA312" s="135">
        <v>103.4</v>
      </c>
      <c r="EB312" s="136">
        <v>104</v>
      </c>
      <c r="EC312" s="136">
        <v>104</v>
      </c>
      <c r="ED312" s="134">
        <v>104</v>
      </c>
      <c r="EE312" s="134">
        <v>104.2</v>
      </c>
      <c r="EF312" s="137">
        <v>108</v>
      </c>
      <c r="EG312" s="137">
        <v>108</v>
      </c>
      <c r="EH312" s="137">
        <v>108</v>
      </c>
      <c r="EI312" s="137">
        <v>108</v>
      </c>
      <c r="EJ312" s="136">
        <v>108</v>
      </c>
      <c r="EK312" s="136">
        <v>108</v>
      </c>
      <c r="EL312" s="147">
        <v>108</v>
      </c>
      <c r="EM312" s="147">
        <v>108</v>
      </c>
      <c r="EN312" s="147">
        <v>108</v>
      </c>
    </row>
    <row r="313" spans="1:144" ht="15" x14ac:dyDescent="0.25">
      <c r="A313" s="132" t="s">
        <v>2054</v>
      </c>
      <c r="B313" s="132" t="s">
        <v>2055</v>
      </c>
      <c r="C313" s="133">
        <v>1.281E-2</v>
      </c>
      <c r="D313" s="134">
        <v>104.6</v>
      </c>
      <c r="E313" s="134">
        <v>104.8</v>
      </c>
      <c r="F313" s="134">
        <v>102.7</v>
      </c>
      <c r="G313" s="134">
        <v>106.9</v>
      </c>
      <c r="H313" s="134">
        <v>108</v>
      </c>
      <c r="I313" s="134">
        <v>107</v>
      </c>
      <c r="J313" s="134">
        <v>106.7</v>
      </c>
      <c r="K313" s="134">
        <v>106.7</v>
      </c>
      <c r="L313" s="134">
        <v>107.1</v>
      </c>
      <c r="M313" s="134">
        <v>107.2</v>
      </c>
      <c r="N313" s="134">
        <v>107.3</v>
      </c>
      <c r="O313" s="134">
        <v>106.6</v>
      </c>
      <c r="P313" s="134">
        <v>113.9</v>
      </c>
      <c r="Q313" s="134">
        <v>114.3</v>
      </c>
      <c r="R313" s="134">
        <v>114.3</v>
      </c>
      <c r="S313" s="134">
        <v>114.6</v>
      </c>
      <c r="T313" s="134">
        <v>115.1</v>
      </c>
      <c r="U313" s="134">
        <v>113.8</v>
      </c>
      <c r="V313" s="134">
        <v>114.4</v>
      </c>
      <c r="W313" s="134">
        <v>114</v>
      </c>
      <c r="X313" s="134">
        <v>115.6</v>
      </c>
      <c r="Y313" s="134">
        <v>116</v>
      </c>
      <c r="Z313" s="134">
        <v>116</v>
      </c>
      <c r="AA313" s="134">
        <v>116</v>
      </c>
      <c r="AB313" s="134">
        <v>115.3</v>
      </c>
      <c r="AC313" s="134">
        <v>115.4</v>
      </c>
      <c r="AD313" s="134">
        <v>115.2</v>
      </c>
      <c r="AE313" s="134">
        <v>115.7</v>
      </c>
      <c r="AF313" s="134">
        <v>116.8</v>
      </c>
      <c r="AG313" s="134">
        <v>115.7</v>
      </c>
      <c r="AH313" s="134">
        <v>115.2</v>
      </c>
      <c r="AI313" s="134">
        <v>116.1</v>
      </c>
      <c r="AJ313" s="134">
        <v>117.1</v>
      </c>
      <c r="AK313" s="134">
        <v>116.7</v>
      </c>
      <c r="AL313" s="134">
        <v>117.8</v>
      </c>
      <c r="AM313" s="134">
        <v>116.7</v>
      </c>
      <c r="AN313" s="134">
        <v>117</v>
      </c>
      <c r="AO313" s="134">
        <v>116.7</v>
      </c>
      <c r="AP313" s="134">
        <v>117</v>
      </c>
      <c r="AQ313" s="134">
        <v>117.5</v>
      </c>
      <c r="AR313" s="134">
        <v>117.7</v>
      </c>
      <c r="AS313" s="134">
        <v>117.9</v>
      </c>
      <c r="AT313" s="134">
        <v>118.3</v>
      </c>
      <c r="AU313" s="134">
        <v>119.7</v>
      </c>
      <c r="AV313" s="134">
        <v>119.7</v>
      </c>
      <c r="AW313" s="134">
        <v>119.3</v>
      </c>
      <c r="AX313" s="134">
        <v>118.9</v>
      </c>
      <c r="AY313" s="134">
        <v>118.5</v>
      </c>
      <c r="AZ313" s="134">
        <v>118</v>
      </c>
      <c r="BA313" s="134">
        <v>119.4</v>
      </c>
      <c r="BB313" s="134">
        <v>120.5</v>
      </c>
      <c r="BC313" s="134">
        <v>121.1</v>
      </c>
      <c r="BD313" s="134">
        <v>122.5</v>
      </c>
      <c r="BE313" s="134">
        <v>121.4</v>
      </c>
      <c r="BF313" s="134">
        <v>120.9</v>
      </c>
      <c r="BG313" s="134">
        <v>124.5</v>
      </c>
      <c r="BH313" s="134">
        <v>123.7</v>
      </c>
      <c r="BI313" s="134">
        <v>121.7</v>
      </c>
      <c r="BJ313" s="134">
        <v>121.5</v>
      </c>
      <c r="BK313" s="134">
        <v>122.2</v>
      </c>
      <c r="BL313" s="134">
        <v>125.1</v>
      </c>
      <c r="BM313" s="134">
        <v>128.69999999999999</v>
      </c>
      <c r="BN313" s="134">
        <v>128.69999999999999</v>
      </c>
      <c r="BO313" s="134">
        <v>124.2</v>
      </c>
      <c r="BP313" s="134">
        <v>124.5</v>
      </c>
      <c r="BQ313" s="134">
        <v>126.1</v>
      </c>
      <c r="BR313" s="134">
        <v>125.6</v>
      </c>
      <c r="BS313" s="134">
        <v>126.9</v>
      </c>
      <c r="BT313" s="134">
        <v>127.2</v>
      </c>
      <c r="BU313" s="134">
        <v>126.1</v>
      </c>
      <c r="BV313" s="134">
        <v>129.69999999999999</v>
      </c>
      <c r="BW313" s="134">
        <v>127.1</v>
      </c>
      <c r="BX313" s="134">
        <v>128.1</v>
      </c>
      <c r="BY313" s="134">
        <v>129.19999999999999</v>
      </c>
      <c r="BZ313" s="134">
        <v>129.19999999999999</v>
      </c>
      <c r="CA313" s="134">
        <v>130.4</v>
      </c>
      <c r="CB313" s="134">
        <v>131.1</v>
      </c>
      <c r="CC313" s="134">
        <v>130.9</v>
      </c>
      <c r="CD313" s="134">
        <v>132.19999999999999</v>
      </c>
      <c r="CE313" s="134">
        <v>130.9</v>
      </c>
      <c r="CF313" s="134">
        <v>133.4</v>
      </c>
      <c r="CG313" s="134">
        <v>132.6</v>
      </c>
      <c r="CH313" s="134">
        <v>133.1</v>
      </c>
      <c r="CI313" s="134">
        <v>130.80000000000001</v>
      </c>
      <c r="CJ313" s="134">
        <v>130.6</v>
      </c>
      <c r="CK313" s="134">
        <v>130.6</v>
      </c>
      <c r="CL313" s="134">
        <v>130.19999999999999</v>
      </c>
      <c r="CM313" s="134">
        <v>130.69999999999999</v>
      </c>
      <c r="CN313" s="134">
        <v>131.1</v>
      </c>
      <c r="CO313" s="134">
        <v>133.5</v>
      </c>
      <c r="CP313" s="134">
        <v>133</v>
      </c>
      <c r="CQ313" s="134">
        <v>134.1</v>
      </c>
      <c r="CR313" s="134">
        <v>133.9</v>
      </c>
      <c r="CS313" s="134">
        <v>134.9</v>
      </c>
      <c r="CT313" s="134">
        <v>135.30000000000001</v>
      </c>
      <c r="CU313" s="134">
        <v>135.9</v>
      </c>
      <c r="CV313" s="134">
        <v>135.9</v>
      </c>
      <c r="CW313" s="134">
        <v>132.19999999999999</v>
      </c>
      <c r="CX313" s="134">
        <v>130.5</v>
      </c>
      <c r="CY313" s="134">
        <v>133.6</v>
      </c>
      <c r="CZ313" s="134">
        <v>140.30000000000001</v>
      </c>
      <c r="DA313" s="134">
        <v>141.19999999999999</v>
      </c>
      <c r="DB313" s="134">
        <v>140.30000000000001</v>
      </c>
      <c r="DC313" s="134">
        <v>140.69999999999999</v>
      </c>
      <c r="DD313" s="134">
        <v>140.69999999999999</v>
      </c>
      <c r="DE313" s="134">
        <v>140.69999999999999</v>
      </c>
      <c r="DF313" s="134">
        <v>141</v>
      </c>
      <c r="DG313" s="134">
        <v>143.80000000000001</v>
      </c>
      <c r="DH313" s="134">
        <v>145.30000000000001</v>
      </c>
      <c r="DI313" s="134">
        <v>144</v>
      </c>
      <c r="DJ313" s="134">
        <v>138.5</v>
      </c>
      <c r="DK313" s="134">
        <v>141.4</v>
      </c>
      <c r="DL313" s="134">
        <v>138.80000000000001</v>
      </c>
      <c r="DM313" s="134">
        <v>138.30000000000001</v>
      </c>
      <c r="DN313" s="134">
        <v>139.9</v>
      </c>
      <c r="DO313" s="134">
        <v>140.69999999999999</v>
      </c>
      <c r="DP313" s="134">
        <v>141</v>
      </c>
      <c r="DQ313" s="134">
        <v>142.1</v>
      </c>
      <c r="DR313" s="134">
        <v>141.5</v>
      </c>
      <c r="DS313" s="134">
        <v>140.5</v>
      </c>
      <c r="DT313" s="134">
        <v>140.4</v>
      </c>
      <c r="DU313" s="134">
        <v>142.1</v>
      </c>
      <c r="DV313" s="134">
        <v>141.30000000000001</v>
      </c>
      <c r="DW313" s="134">
        <v>141.30000000000001</v>
      </c>
      <c r="DX313" s="134">
        <v>145.9</v>
      </c>
      <c r="DY313" s="134">
        <v>143.19999999999999</v>
      </c>
      <c r="DZ313" s="134">
        <v>141.30000000000001</v>
      </c>
      <c r="EA313" s="135">
        <v>138</v>
      </c>
      <c r="EB313" s="136">
        <v>139.30000000000001</v>
      </c>
      <c r="EC313" s="136">
        <v>140.6</v>
      </c>
      <c r="ED313" s="134">
        <v>141.6</v>
      </c>
      <c r="EE313" s="134">
        <v>146.30000000000001</v>
      </c>
      <c r="EF313" s="137">
        <v>144.30000000000001</v>
      </c>
      <c r="EG313" s="137">
        <v>148.4</v>
      </c>
      <c r="EH313" s="137">
        <v>148.4</v>
      </c>
      <c r="EI313" s="137">
        <v>148.5</v>
      </c>
      <c r="EJ313" s="136">
        <v>149.9</v>
      </c>
      <c r="EK313" s="136">
        <v>151</v>
      </c>
      <c r="EL313" s="147">
        <v>145.19999999999999</v>
      </c>
      <c r="EM313" s="147">
        <v>145.19999999999999</v>
      </c>
      <c r="EN313" s="147">
        <v>146.69999999999999</v>
      </c>
    </row>
    <row r="314" spans="1:144" ht="15" x14ac:dyDescent="0.25">
      <c r="A314" s="132" t="s">
        <v>2056</v>
      </c>
      <c r="B314" s="132" t="s">
        <v>2057</v>
      </c>
      <c r="C314" s="133">
        <v>6.3820000000000002E-2</v>
      </c>
      <c r="D314" s="134">
        <v>103</v>
      </c>
      <c r="E314" s="134">
        <v>104</v>
      </c>
      <c r="F314" s="134">
        <v>103.7</v>
      </c>
      <c r="G314" s="134">
        <v>107.1</v>
      </c>
      <c r="H314" s="134">
        <v>107.9</v>
      </c>
      <c r="I314" s="134">
        <v>106.1</v>
      </c>
      <c r="J314" s="134">
        <v>107.6</v>
      </c>
      <c r="K314" s="134">
        <v>105.8</v>
      </c>
      <c r="L314" s="134">
        <v>105.8</v>
      </c>
      <c r="M314" s="134">
        <v>106.2</v>
      </c>
      <c r="N314" s="134">
        <v>107.4</v>
      </c>
      <c r="O314" s="134">
        <v>104.5</v>
      </c>
      <c r="P314" s="134">
        <v>103.3</v>
      </c>
      <c r="Q314" s="134">
        <v>103</v>
      </c>
      <c r="R314" s="134">
        <v>102.8</v>
      </c>
      <c r="S314" s="134">
        <v>105</v>
      </c>
      <c r="T314" s="134">
        <v>106.9</v>
      </c>
      <c r="U314" s="134">
        <v>104.4</v>
      </c>
      <c r="V314" s="134">
        <v>108.1</v>
      </c>
      <c r="W314" s="134">
        <v>106.4</v>
      </c>
      <c r="X314" s="134">
        <v>108.2</v>
      </c>
      <c r="Y314" s="134">
        <v>106.2</v>
      </c>
      <c r="Z314" s="134">
        <v>107.6</v>
      </c>
      <c r="AA314" s="134">
        <v>106.3</v>
      </c>
      <c r="AB314" s="134">
        <v>109.8</v>
      </c>
      <c r="AC314" s="134">
        <v>111.5</v>
      </c>
      <c r="AD314" s="134">
        <v>112.9</v>
      </c>
      <c r="AE314" s="134">
        <v>113.7</v>
      </c>
      <c r="AF314" s="134">
        <v>112.5</v>
      </c>
      <c r="AG314" s="134">
        <v>111.2</v>
      </c>
      <c r="AH314" s="134">
        <v>113</v>
      </c>
      <c r="AI314" s="134">
        <v>113.1</v>
      </c>
      <c r="AJ314" s="134">
        <v>110.1</v>
      </c>
      <c r="AK314" s="134">
        <v>111.9</v>
      </c>
      <c r="AL314" s="134">
        <v>113.5</v>
      </c>
      <c r="AM314" s="134">
        <v>114.6</v>
      </c>
      <c r="AN314" s="134">
        <v>112.4</v>
      </c>
      <c r="AO314" s="134">
        <v>113.4</v>
      </c>
      <c r="AP314" s="134">
        <v>113.4</v>
      </c>
      <c r="AQ314" s="134">
        <v>113.7</v>
      </c>
      <c r="AR314" s="134">
        <v>113.9</v>
      </c>
      <c r="AS314" s="134">
        <v>113.9</v>
      </c>
      <c r="AT314" s="134">
        <v>113.9</v>
      </c>
      <c r="AU314" s="134">
        <v>115.4</v>
      </c>
      <c r="AV314" s="134">
        <v>115.4</v>
      </c>
      <c r="AW314" s="134">
        <v>114.9</v>
      </c>
      <c r="AX314" s="134">
        <v>114.7</v>
      </c>
      <c r="AY314" s="134">
        <v>114.6</v>
      </c>
      <c r="AZ314" s="134">
        <v>114.9</v>
      </c>
      <c r="BA314" s="134">
        <v>115.6</v>
      </c>
      <c r="BB314" s="134">
        <v>116.1</v>
      </c>
      <c r="BC314" s="134">
        <v>115.9</v>
      </c>
      <c r="BD314" s="134">
        <v>114.5</v>
      </c>
      <c r="BE314" s="134">
        <v>114.6</v>
      </c>
      <c r="BF314" s="134">
        <v>113.1</v>
      </c>
      <c r="BG314" s="134">
        <v>114.4</v>
      </c>
      <c r="BH314" s="134">
        <v>114.4</v>
      </c>
      <c r="BI314" s="134">
        <v>114.1</v>
      </c>
      <c r="BJ314" s="134">
        <v>114.4</v>
      </c>
      <c r="BK314" s="134">
        <v>114.9</v>
      </c>
      <c r="BL314" s="134">
        <v>116.1</v>
      </c>
      <c r="BM314" s="134">
        <v>115.6</v>
      </c>
      <c r="BN314" s="134">
        <v>116.4</v>
      </c>
      <c r="BO314" s="134">
        <v>115.5</v>
      </c>
      <c r="BP314" s="134">
        <v>116</v>
      </c>
      <c r="BQ314" s="134">
        <v>116.1</v>
      </c>
      <c r="BR314" s="134">
        <v>116.5</v>
      </c>
      <c r="BS314" s="134">
        <v>116</v>
      </c>
      <c r="BT314" s="134">
        <v>116.3</v>
      </c>
      <c r="BU314" s="134">
        <v>116.6</v>
      </c>
      <c r="BV314" s="134">
        <v>115.7</v>
      </c>
      <c r="BW314" s="134">
        <v>116.1</v>
      </c>
      <c r="BX314" s="134">
        <v>116</v>
      </c>
      <c r="BY314" s="134">
        <v>116</v>
      </c>
      <c r="BZ314" s="134">
        <v>115</v>
      </c>
      <c r="CA314" s="134">
        <v>116.5</v>
      </c>
      <c r="CB314" s="134">
        <v>116.5</v>
      </c>
      <c r="CC314" s="134">
        <v>116.2</v>
      </c>
      <c r="CD314" s="134">
        <v>116.4</v>
      </c>
      <c r="CE314" s="134">
        <v>116.1</v>
      </c>
      <c r="CF314" s="134">
        <v>116.4</v>
      </c>
      <c r="CG314" s="134">
        <v>116.2</v>
      </c>
      <c r="CH314" s="134">
        <v>116.3</v>
      </c>
      <c r="CI314" s="134">
        <v>117.1</v>
      </c>
      <c r="CJ314" s="134">
        <v>117.6</v>
      </c>
      <c r="CK314" s="134">
        <v>117.8</v>
      </c>
      <c r="CL314" s="134">
        <v>117.8</v>
      </c>
      <c r="CM314" s="134">
        <v>118.1</v>
      </c>
      <c r="CN314" s="134">
        <v>116.6</v>
      </c>
      <c r="CO314" s="134">
        <v>117</v>
      </c>
      <c r="CP314" s="134">
        <v>116.2</v>
      </c>
      <c r="CQ314" s="134">
        <v>116.6</v>
      </c>
      <c r="CR314" s="134">
        <v>117.3</v>
      </c>
      <c r="CS314" s="134">
        <v>117.7</v>
      </c>
      <c r="CT314" s="134">
        <v>119</v>
      </c>
      <c r="CU314" s="134">
        <v>117.8</v>
      </c>
      <c r="CV314" s="134">
        <v>117.8</v>
      </c>
      <c r="CW314" s="134">
        <v>117.6</v>
      </c>
      <c r="CX314" s="134">
        <v>119.6</v>
      </c>
      <c r="CY314" s="134">
        <v>119.5</v>
      </c>
      <c r="CZ314" s="134">
        <v>119.7</v>
      </c>
      <c r="DA314" s="134">
        <v>122.5</v>
      </c>
      <c r="DB314" s="134">
        <v>121.2</v>
      </c>
      <c r="DC314" s="134">
        <v>122.8</v>
      </c>
      <c r="DD314" s="134">
        <v>124.8</v>
      </c>
      <c r="DE314" s="134">
        <v>125.5</v>
      </c>
      <c r="DF314" s="134">
        <v>128.1</v>
      </c>
      <c r="DG314" s="134">
        <v>130.1</v>
      </c>
      <c r="DH314" s="134">
        <v>133</v>
      </c>
      <c r="DI314" s="134">
        <v>133.69999999999999</v>
      </c>
      <c r="DJ314" s="134">
        <v>133.80000000000001</v>
      </c>
      <c r="DK314" s="134">
        <v>134.80000000000001</v>
      </c>
      <c r="DL314" s="134">
        <v>138</v>
      </c>
      <c r="DM314" s="134">
        <v>138.5</v>
      </c>
      <c r="DN314" s="134">
        <v>139.1</v>
      </c>
      <c r="DO314" s="134">
        <v>139.9</v>
      </c>
      <c r="DP314" s="134">
        <v>139.1</v>
      </c>
      <c r="DQ314" s="134">
        <v>142.1</v>
      </c>
      <c r="DR314" s="134">
        <v>142.19999999999999</v>
      </c>
      <c r="DS314" s="134">
        <v>141.6</v>
      </c>
      <c r="DT314" s="134">
        <v>138.9</v>
      </c>
      <c r="DU314" s="134">
        <v>137.19999999999999</v>
      </c>
      <c r="DV314" s="134">
        <v>137.9</v>
      </c>
      <c r="DW314" s="134">
        <v>138.1</v>
      </c>
      <c r="DX314" s="134">
        <v>139.4</v>
      </c>
      <c r="DY314" s="134">
        <v>137.6</v>
      </c>
      <c r="DZ314" s="134">
        <v>135.9</v>
      </c>
      <c r="EA314" s="135">
        <v>136.1</v>
      </c>
      <c r="EB314" s="136">
        <v>135.19999999999999</v>
      </c>
      <c r="EC314" s="136">
        <v>136.19999999999999</v>
      </c>
      <c r="ED314" s="134">
        <v>136.1</v>
      </c>
      <c r="EE314" s="134">
        <v>136.19999999999999</v>
      </c>
      <c r="EF314" s="137">
        <v>136.9</v>
      </c>
      <c r="EG314" s="137">
        <v>136.5</v>
      </c>
      <c r="EH314" s="137">
        <v>136.6</v>
      </c>
      <c r="EI314" s="137">
        <v>136.6</v>
      </c>
      <c r="EJ314" s="136">
        <v>137.9</v>
      </c>
      <c r="EK314" s="136">
        <v>137.6</v>
      </c>
      <c r="EL314" s="147">
        <v>137.1</v>
      </c>
      <c r="EM314" s="147">
        <v>135</v>
      </c>
      <c r="EN314" s="147">
        <v>137.6</v>
      </c>
    </row>
    <row r="315" spans="1:144" ht="15" x14ac:dyDescent="0.25">
      <c r="A315" s="132" t="s">
        <v>2058</v>
      </c>
      <c r="B315" s="132" t="s">
        <v>2059</v>
      </c>
      <c r="C315" s="133">
        <v>1.7340000000000001E-2</v>
      </c>
      <c r="D315" s="134">
        <v>111.3</v>
      </c>
      <c r="E315" s="134">
        <v>110.6</v>
      </c>
      <c r="F315" s="134">
        <v>111.1</v>
      </c>
      <c r="G315" s="134">
        <v>110.6</v>
      </c>
      <c r="H315" s="134">
        <v>111.5</v>
      </c>
      <c r="I315" s="134">
        <v>111.6</v>
      </c>
      <c r="J315" s="134">
        <v>113.2</v>
      </c>
      <c r="K315" s="134">
        <v>113.1</v>
      </c>
      <c r="L315" s="134">
        <v>113.1</v>
      </c>
      <c r="M315" s="134">
        <v>112.3</v>
      </c>
      <c r="N315" s="134">
        <v>112.8</v>
      </c>
      <c r="O315" s="134">
        <v>113.8</v>
      </c>
      <c r="P315" s="134">
        <v>119.8</v>
      </c>
      <c r="Q315" s="134">
        <v>119.3</v>
      </c>
      <c r="R315" s="134">
        <v>121.7</v>
      </c>
      <c r="S315" s="134">
        <v>120.8</v>
      </c>
      <c r="T315" s="134">
        <v>122.2</v>
      </c>
      <c r="U315" s="134">
        <v>120.5</v>
      </c>
      <c r="V315" s="134">
        <v>123.1</v>
      </c>
      <c r="W315" s="134">
        <v>120.9</v>
      </c>
      <c r="X315" s="134">
        <v>121</v>
      </c>
      <c r="Y315" s="134">
        <v>122</v>
      </c>
      <c r="Z315" s="134">
        <v>124.1</v>
      </c>
      <c r="AA315" s="134">
        <v>125.6</v>
      </c>
      <c r="AB315" s="134">
        <v>131.6</v>
      </c>
      <c r="AC315" s="134">
        <v>130.1</v>
      </c>
      <c r="AD315" s="134">
        <v>131.80000000000001</v>
      </c>
      <c r="AE315" s="134">
        <v>131.1</v>
      </c>
      <c r="AF315" s="134">
        <v>130.80000000000001</v>
      </c>
      <c r="AG315" s="134">
        <v>128.19999999999999</v>
      </c>
      <c r="AH315" s="134">
        <v>127.9</v>
      </c>
      <c r="AI315" s="134">
        <v>128.1</v>
      </c>
      <c r="AJ315" s="134">
        <v>129.1</v>
      </c>
      <c r="AK315" s="134">
        <v>128.6</v>
      </c>
      <c r="AL315" s="134">
        <v>130.5</v>
      </c>
      <c r="AM315" s="134">
        <v>130.6</v>
      </c>
      <c r="AN315" s="134">
        <v>134.30000000000001</v>
      </c>
      <c r="AO315" s="134">
        <v>133.6</v>
      </c>
      <c r="AP315" s="134">
        <v>135.30000000000001</v>
      </c>
      <c r="AQ315" s="134">
        <v>133.80000000000001</v>
      </c>
      <c r="AR315" s="134">
        <v>132.69999999999999</v>
      </c>
      <c r="AS315" s="134">
        <v>129</v>
      </c>
      <c r="AT315" s="134">
        <v>128.19999999999999</v>
      </c>
      <c r="AU315" s="134">
        <v>126.2</v>
      </c>
      <c r="AV315" s="134">
        <v>128</v>
      </c>
      <c r="AW315" s="134">
        <v>128.30000000000001</v>
      </c>
      <c r="AX315" s="134">
        <v>126.8</v>
      </c>
      <c r="AY315" s="134">
        <v>128.30000000000001</v>
      </c>
      <c r="AZ315" s="134">
        <v>129.80000000000001</v>
      </c>
      <c r="BA315" s="134">
        <v>128</v>
      </c>
      <c r="BB315" s="134">
        <v>128.4</v>
      </c>
      <c r="BC315" s="134">
        <v>130.69999999999999</v>
      </c>
      <c r="BD315" s="134">
        <v>129.1</v>
      </c>
      <c r="BE315" s="134">
        <v>129.9</v>
      </c>
      <c r="BF315" s="134">
        <v>129.6</v>
      </c>
      <c r="BG315" s="134">
        <v>127.4</v>
      </c>
      <c r="BH315" s="134">
        <v>129</v>
      </c>
      <c r="BI315" s="134">
        <v>129.4</v>
      </c>
      <c r="BJ315" s="134">
        <v>129.30000000000001</v>
      </c>
      <c r="BK315" s="134">
        <v>127.7</v>
      </c>
      <c r="BL315" s="134">
        <v>131.5</v>
      </c>
      <c r="BM315" s="134">
        <v>132.19999999999999</v>
      </c>
      <c r="BN315" s="134">
        <v>133.19999999999999</v>
      </c>
      <c r="BO315" s="134">
        <v>134</v>
      </c>
      <c r="BP315" s="134">
        <v>134.30000000000001</v>
      </c>
      <c r="BQ315" s="134">
        <v>134.5</v>
      </c>
      <c r="BR315" s="134">
        <v>135.69999999999999</v>
      </c>
      <c r="BS315" s="134">
        <v>134.80000000000001</v>
      </c>
      <c r="BT315" s="134">
        <v>135.80000000000001</v>
      </c>
      <c r="BU315" s="134">
        <v>136.1</v>
      </c>
      <c r="BV315" s="134">
        <v>135.80000000000001</v>
      </c>
      <c r="BW315" s="134">
        <v>134.80000000000001</v>
      </c>
      <c r="BX315" s="134">
        <v>135.5</v>
      </c>
      <c r="BY315" s="134">
        <v>136.69999999999999</v>
      </c>
      <c r="BZ315" s="134">
        <v>135.19999999999999</v>
      </c>
      <c r="CA315" s="134">
        <v>135</v>
      </c>
      <c r="CB315" s="134">
        <v>136</v>
      </c>
      <c r="CC315" s="134">
        <v>137</v>
      </c>
      <c r="CD315" s="134">
        <v>135.9</v>
      </c>
      <c r="CE315" s="134">
        <v>134.4</v>
      </c>
      <c r="CF315" s="134">
        <v>134.4</v>
      </c>
      <c r="CG315" s="134">
        <v>135.30000000000001</v>
      </c>
      <c r="CH315" s="134">
        <v>134.19999999999999</v>
      </c>
      <c r="CI315" s="134">
        <v>134.1</v>
      </c>
      <c r="CJ315" s="134">
        <v>133.80000000000001</v>
      </c>
      <c r="CK315" s="134">
        <v>134.5</v>
      </c>
      <c r="CL315" s="134">
        <v>133.6</v>
      </c>
      <c r="CM315" s="134">
        <v>133.1</v>
      </c>
      <c r="CN315" s="134">
        <v>136.19999999999999</v>
      </c>
      <c r="CO315" s="134">
        <v>135.19999999999999</v>
      </c>
      <c r="CP315" s="134">
        <v>136.1</v>
      </c>
      <c r="CQ315" s="134">
        <v>135.19999999999999</v>
      </c>
      <c r="CR315" s="134">
        <v>135.1</v>
      </c>
      <c r="CS315" s="134">
        <v>135.19999999999999</v>
      </c>
      <c r="CT315" s="134">
        <v>135.9</v>
      </c>
      <c r="CU315" s="134">
        <v>135.1</v>
      </c>
      <c r="CV315" s="134">
        <v>134.5</v>
      </c>
      <c r="CW315" s="134">
        <v>130.19999999999999</v>
      </c>
      <c r="CX315" s="134">
        <v>130.4</v>
      </c>
      <c r="CY315" s="134">
        <v>110.6</v>
      </c>
      <c r="CZ315" s="134">
        <v>111.5</v>
      </c>
      <c r="DA315" s="134">
        <v>112.3</v>
      </c>
      <c r="DB315" s="134">
        <v>112.5</v>
      </c>
      <c r="DC315" s="134">
        <v>110</v>
      </c>
      <c r="DD315" s="134">
        <v>112.8</v>
      </c>
      <c r="DE315" s="134">
        <v>112</v>
      </c>
      <c r="DF315" s="134">
        <v>112.7</v>
      </c>
      <c r="DG315" s="134">
        <v>115.6</v>
      </c>
      <c r="DH315" s="134">
        <v>119.5</v>
      </c>
      <c r="DI315" s="134">
        <v>115.9</v>
      </c>
      <c r="DJ315" s="134">
        <v>114.6</v>
      </c>
      <c r="DK315" s="134">
        <v>110.4</v>
      </c>
      <c r="DL315" s="134">
        <v>110.4</v>
      </c>
      <c r="DM315" s="134">
        <v>113.9</v>
      </c>
      <c r="DN315" s="134">
        <v>113.5</v>
      </c>
      <c r="DO315" s="134">
        <v>115.7</v>
      </c>
      <c r="DP315" s="134">
        <v>114.9</v>
      </c>
      <c r="DQ315" s="134">
        <v>117.4</v>
      </c>
      <c r="DR315" s="134">
        <v>115.8</v>
      </c>
      <c r="DS315" s="134">
        <v>116.7</v>
      </c>
      <c r="DT315" s="134">
        <v>117.1</v>
      </c>
      <c r="DU315" s="134">
        <v>115.8</v>
      </c>
      <c r="DV315" s="134">
        <v>117.9</v>
      </c>
      <c r="DW315" s="134">
        <v>117.8</v>
      </c>
      <c r="DX315" s="134">
        <v>120.7</v>
      </c>
      <c r="DY315" s="134">
        <v>118.6</v>
      </c>
      <c r="DZ315" s="134">
        <v>119.4</v>
      </c>
      <c r="EA315" s="135">
        <v>118.2</v>
      </c>
      <c r="EB315" s="136">
        <v>121</v>
      </c>
      <c r="EC315" s="136">
        <v>121.1</v>
      </c>
      <c r="ED315" s="134">
        <v>120.4</v>
      </c>
      <c r="EE315" s="134">
        <v>121</v>
      </c>
      <c r="EF315" s="137">
        <v>121.9</v>
      </c>
      <c r="EG315" s="137">
        <v>121.3</v>
      </c>
      <c r="EH315" s="137">
        <v>122.2</v>
      </c>
      <c r="EI315" s="137">
        <v>120.6</v>
      </c>
      <c r="EJ315" s="136">
        <v>139.80000000000001</v>
      </c>
      <c r="EK315" s="136">
        <v>123</v>
      </c>
      <c r="EL315" s="147">
        <v>123.8</v>
      </c>
      <c r="EM315" s="147">
        <v>124.8</v>
      </c>
      <c r="EN315" s="147">
        <v>123.6</v>
      </c>
    </row>
    <row r="316" spans="1:144" ht="15" x14ac:dyDescent="0.25">
      <c r="A316" s="132" t="s">
        <v>2060</v>
      </c>
      <c r="B316" s="132" t="s">
        <v>2061</v>
      </c>
      <c r="C316" s="133">
        <v>0.77181</v>
      </c>
      <c r="D316" s="134">
        <v>107</v>
      </c>
      <c r="E316" s="134">
        <v>108.6</v>
      </c>
      <c r="F316" s="134">
        <v>107.3</v>
      </c>
      <c r="G316" s="134">
        <v>108.7</v>
      </c>
      <c r="H316" s="134">
        <v>109.5</v>
      </c>
      <c r="I316" s="134">
        <v>109.9</v>
      </c>
      <c r="J316" s="134">
        <v>111.1</v>
      </c>
      <c r="K316" s="134">
        <v>112.8</v>
      </c>
      <c r="L316" s="134">
        <v>113.3</v>
      </c>
      <c r="M316" s="134">
        <v>114.5</v>
      </c>
      <c r="N316" s="134">
        <v>114.2</v>
      </c>
      <c r="O316" s="134">
        <v>114</v>
      </c>
      <c r="P316" s="134">
        <v>114.8</v>
      </c>
      <c r="Q316" s="134">
        <v>115.3</v>
      </c>
      <c r="R316" s="134">
        <v>116.2</v>
      </c>
      <c r="S316" s="134">
        <v>117.4</v>
      </c>
      <c r="T316" s="134">
        <v>118.5</v>
      </c>
      <c r="U316" s="134">
        <v>118</v>
      </c>
      <c r="V316" s="134">
        <v>117.9</v>
      </c>
      <c r="W316" s="134">
        <v>121.3</v>
      </c>
      <c r="X316" s="134">
        <v>121.1</v>
      </c>
      <c r="Y316" s="134">
        <v>121.6</v>
      </c>
      <c r="Z316" s="134">
        <v>122.2</v>
      </c>
      <c r="AA316" s="134">
        <v>120.8</v>
      </c>
      <c r="AB316" s="134">
        <v>121</v>
      </c>
      <c r="AC316" s="134">
        <v>124.2</v>
      </c>
      <c r="AD316" s="134">
        <v>124.5</v>
      </c>
      <c r="AE316" s="134">
        <v>125.4</v>
      </c>
      <c r="AF316" s="134">
        <v>124.2</v>
      </c>
      <c r="AG316" s="134">
        <v>123.2</v>
      </c>
      <c r="AH316" s="134">
        <v>125.2</v>
      </c>
      <c r="AI316" s="134">
        <v>125.3</v>
      </c>
      <c r="AJ316" s="134">
        <v>125.3</v>
      </c>
      <c r="AK316" s="134">
        <v>125.9</v>
      </c>
      <c r="AL316" s="134">
        <v>124.9</v>
      </c>
      <c r="AM316" s="134">
        <v>125.9</v>
      </c>
      <c r="AN316" s="134">
        <v>125.3</v>
      </c>
      <c r="AO316" s="134">
        <v>131.1</v>
      </c>
      <c r="AP316" s="134">
        <v>131</v>
      </c>
      <c r="AQ316" s="134">
        <v>131.80000000000001</v>
      </c>
      <c r="AR316" s="134">
        <v>131.1</v>
      </c>
      <c r="AS316" s="134">
        <v>130</v>
      </c>
      <c r="AT316" s="134">
        <v>130.5</v>
      </c>
      <c r="AU316" s="134">
        <v>130.5</v>
      </c>
      <c r="AV316" s="134">
        <v>129.4</v>
      </c>
      <c r="AW316" s="134">
        <v>129.30000000000001</v>
      </c>
      <c r="AX316" s="134">
        <v>129.5</v>
      </c>
      <c r="AY316" s="134">
        <v>130.19999999999999</v>
      </c>
      <c r="AZ316" s="134">
        <v>129.80000000000001</v>
      </c>
      <c r="BA316" s="134">
        <v>129.5</v>
      </c>
      <c r="BB316" s="134">
        <v>128.30000000000001</v>
      </c>
      <c r="BC316" s="134">
        <v>129.9</v>
      </c>
      <c r="BD316" s="134">
        <v>130.69999999999999</v>
      </c>
      <c r="BE316" s="134">
        <v>131.80000000000001</v>
      </c>
      <c r="BF316" s="134">
        <v>128.5</v>
      </c>
      <c r="BG316" s="134">
        <v>128.69999999999999</v>
      </c>
      <c r="BH316" s="134">
        <v>129.6</v>
      </c>
      <c r="BI316" s="134">
        <v>130.1</v>
      </c>
      <c r="BJ316" s="134">
        <v>130.69999999999999</v>
      </c>
      <c r="BK316" s="134">
        <v>130</v>
      </c>
      <c r="BL316" s="134">
        <v>130.69999999999999</v>
      </c>
      <c r="BM316" s="134">
        <v>131.1</v>
      </c>
      <c r="BN316" s="134">
        <v>131.80000000000001</v>
      </c>
      <c r="BO316" s="134">
        <v>131.69999999999999</v>
      </c>
      <c r="BP316" s="134">
        <v>132.19999999999999</v>
      </c>
      <c r="BQ316" s="134">
        <v>132.69999999999999</v>
      </c>
      <c r="BR316" s="134">
        <v>131.69999999999999</v>
      </c>
      <c r="BS316" s="134">
        <v>130.6</v>
      </c>
      <c r="BT316" s="134">
        <v>131.4</v>
      </c>
      <c r="BU316" s="134">
        <v>130.6</v>
      </c>
      <c r="BV316" s="134">
        <v>131.6</v>
      </c>
      <c r="BW316" s="134">
        <v>131.4</v>
      </c>
      <c r="BX316" s="134">
        <v>132</v>
      </c>
      <c r="BY316" s="134">
        <v>133.4</v>
      </c>
      <c r="BZ316" s="134">
        <v>132.69999999999999</v>
      </c>
      <c r="CA316" s="134">
        <v>132.4</v>
      </c>
      <c r="CB316" s="134">
        <v>133.30000000000001</v>
      </c>
      <c r="CC316" s="134">
        <v>132.4</v>
      </c>
      <c r="CD316" s="134">
        <v>132.5</v>
      </c>
      <c r="CE316" s="134">
        <v>133.9</v>
      </c>
      <c r="CF316" s="134">
        <v>134.4</v>
      </c>
      <c r="CG316" s="134">
        <v>134.19999999999999</v>
      </c>
      <c r="CH316" s="134">
        <v>136.19999999999999</v>
      </c>
      <c r="CI316" s="134">
        <v>135.1</v>
      </c>
      <c r="CJ316" s="134">
        <v>133.6</v>
      </c>
      <c r="CK316" s="134">
        <v>134.69999999999999</v>
      </c>
      <c r="CL316" s="134">
        <v>134.5</v>
      </c>
      <c r="CM316" s="134">
        <v>135</v>
      </c>
      <c r="CN316" s="134">
        <v>134.30000000000001</v>
      </c>
      <c r="CO316" s="134">
        <v>134.1</v>
      </c>
      <c r="CP316" s="134">
        <v>133.69999999999999</v>
      </c>
      <c r="CQ316" s="134">
        <v>133.1</v>
      </c>
      <c r="CR316" s="134">
        <v>133</v>
      </c>
      <c r="CS316" s="134">
        <v>132.80000000000001</v>
      </c>
      <c r="CT316" s="134">
        <v>132.69999999999999</v>
      </c>
      <c r="CU316" s="134">
        <v>132.80000000000001</v>
      </c>
      <c r="CV316" s="134">
        <v>132.6</v>
      </c>
      <c r="CW316" s="134">
        <v>133.1</v>
      </c>
      <c r="CX316" s="134">
        <v>134.1</v>
      </c>
      <c r="CY316" s="134">
        <v>134.30000000000001</v>
      </c>
      <c r="CZ316" s="134">
        <v>133.6</v>
      </c>
      <c r="DA316" s="134">
        <v>133.9</v>
      </c>
      <c r="DB316" s="134">
        <v>133.69999999999999</v>
      </c>
      <c r="DC316" s="134">
        <v>134.69999999999999</v>
      </c>
      <c r="DD316" s="134">
        <v>135.30000000000001</v>
      </c>
      <c r="DE316" s="134">
        <v>136.30000000000001</v>
      </c>
      <c r="DF316" s="134">
        <v>136.19999999999999</v>
      </c>
      <c r="DG316" s="134">
        <v>137.69999999999999</v>
      </c>
      <c r="DH316" s="134">
        <v>138.4</v>
      </c>
      <c r="DI316" s="134">
        <v>138.30000000000001</v>
      </c>
      <c r="DJ316" s="134">
        <v>138.69999999999999</v>
      </c>
      <c r="DK316" s="134">
        <v>140.19999999999999</v>
      </c>
      <c r="DL316" s="134">
        <v>140.80000000000001</v>
      </c>
      <c r="DM316" s="134">
        <v>140.69999999999999</v>
      </c>
      <c r="DN316" s="134">
        <v>141.4</v>
      </c>
      <c r="DO316" s="134">
        <v>142.1</v>
      </c>
      <c r="DP316" s="134">
        <v>142.5</v>
      </c>
      <c r="DQ316" s="134">
        <v>141.9</v>
      </c>
      <c r="DR316" s="134">
        <v>142.9</v>
      </c>
      <c r="DS316" s="134">
        <v>144.1</v>
      </c>
      <c r="DT316" s="134">
        <v>145</v>
      </c>
      <c r="DU316" s="134">
        <v>141.69999999999999</v>
      </c>
      <c r="DV316" s="134">
        <v>148.30000000000001</v>
      </c>
      <c r="DW316" s="134">
        <v>143</v>
      </c>
      <c r="DX316" s="134">
        <v>144.1</v>
      </c>
      <c r="DY316" s="134">
        <v>143.4</v>
      </c>
      <c r="DZ316" s="134">
        <v>142.9</v>
      </c>
      <c r="EA316" s="135">
        <v>143.30000000000001</v>
      </c>
      <c r="EB316" s="136">
        <v>143.69999999999999</v>
      </c>
      <c r="EC316" s="136">
        <v>143.30000000000001</v>
      </c>
      <c r="ED316" s="134">
        <v>142.6</v>
      </c>
      <c r="EE316" s="134">
        <v>143</v>
      </c>
      <c r="EF316" s="137">
        <v>143.9</v>
      </c>
      <c r="EG316" s="137">
        <v>145</v>
      </c>
      <c r="EH316" s="137">
        <v>145.1</v>
      </c>
      <c r="EI316" s="137">
        <v>144.6</v>
      </c>
      <c r="EJ316" s="136">
        <v>144.80000000000001</v>
      </c>
      <c r="EK316" s="136">
        <v>145</v>
      </c>
      <c r="EL316" s="147">
        <v>147.1</v>
      </c>
      <c r="EM316" s="147">
        <v>147.6</v>
      </c>
      <c r="EN316" s="147">
        <v>147.69999999999999</v>
      </c>
    </row>
    <row r="317" spans="1:144" ht="15" x14ac:dyDescent="0.25">
      <c r="A317" s="132" t="s">
        <v>2062</v>
      </c>
      <c r="B317" s="132" t="s">
        <v>2063</v>
      </c>
      <c r="C317" s="133">
        <v>0.12417</v>
      </c>
      <c r="D317" s="134">
        <v>109.5</v>
      </c>
      <c r="E317" s="134">
        <v>108.5</v>
      </c>
      <c r="F317" s="134">
        <v>109.1</v>
      </c>
      <c r="G317" s="134">
        <v>113.3</v>
      </c>
      <c r="H317" s="134">
        <v>112.2</v>
      </c>
      <c r="I317" s="134">
        <v>108.3</v>
      </c>
      <c r="J317" s="134">
        <v>107.7</v>
      </c>
      <c r="K317" s="134">
        <v>109.3</v>
      </c>
      <c r="L317" s="134">
        <v>113.9</v>
      </c>
      <c r="M317" s="134">
        <v>111.8</v>
      </c>
      <c r="N317" s="134">
        <v>111.8</v>
      </c>
      <c r="O317" s="134">
        <v>111.8</v>
      </c>
      <c r="P317" s="134">
        <v>112.7</v>
      </c>
      <c r="Q317" s="134">
        <v>111.3</v>
      </c>
      <c r="R317" s="134">
        <v>114</v>
      </c>
      <c r="S317" s="134">
        <v>113.3</v>
      </c>
      <c r="T317" s="134">
        <v>117</v>
      </c>
      <c r="U317" s="134">
        <v>113.1</v>
      </c>
      <c r="V317" s="134">
        <v>117.2</v>
      </c>
      <c r="W317" s="134">
        <v>119.5</v>
      </c>
      <c r="X317" s="134">
        <v>119.2</v>
      </c>
      <c r="Y317" s="134">
        <v>115.1</v>
      </c>
      <c r="Z317" s="134">
        <v>118.3</v>
      </c>
      <c r="AA317" s="134">
        <v>113.1</v>
      </c>
      <c r="AB317" s="134">
        <v>113.8</v>
      </c>
      <c r="AC317" s="134">
        <v>119.8</v>
      </c>
      <c r="AD317" s="134">
        <v>120</v>
      </c>
      <c r="AE317" s="134">
        <v>123.6</v>
      </c>
      <c r="AF317" s="134">
        <v>118.7</v>
      </c>
      <c r="AG317" s="134">
        <v>118.1</v>
      </c>
      <c r="AH317" s="134">
        <v>117.7</v>
      </c>
      <c r="AI317" s="134">
        <v>118.3</v>
      </c>
      <c r="AJ317" s="134">
        <v>118.3</v>
      </c>
      <c r="AK317" s="134">
        <v>117.6</v>
      </c>
      <c r="AL317" s="134">
        <v>125.3</v>
      </c>
      <c r="AM317" s="134">
        <v>122.6</v>
      </c>
      <c r="AN317" s="134">
        <v>118</v>
      </c>
      <c r="AO317" s="134">
        <v>119</v>
      </c>
      <c r="AP317" s="134">
        <v>120.6</v>
      </c>
      <c r="AQ317" s="134">
        <v>120</v>
      </c>
      <c r="AR317" s="134">
        <v>117.4</v>
      </c>
      <c r="AS317" s="134">
        <v>119.1</v>
      </c>
      <c r="AT317" s="134">
        <v>120.1</v>
      </c>
      <c r="AU317" s="134">
        <v>121</v>
      </c>
      <c r="AV317" s="134">
        <v>118.2</v>
      </c>
      <c r="AW317" s="134">
        <v>120.5</v>
      </c>
      <c r="AX317" s="134">
        <v>122.3</v>
      </c>
      <c r="AY317" s="134">
        <v>122.5</v>
      </c>
      <c r="AZ317" s="134">
        <v>121.8</v>
      </c>
      <c r="BA317" s="134">
        <v>123.6</v>
      </c>
      <c r="BB317" s="134">
        <v>123.2</v>
      </c>
      <c r="BC317" s="134">
        <v>126.6</v>
      </c>
      <c r="BD317" s="134">
        <v>124.5</v>
      </c>
      <c r="BE317" s="134">
        <v>124.3</v>
      </c>
      <c r="BF317" s="134">
        <v>122.7</v>
      </c>
      <c r="BG317" s="134">
        <v>120</v>
      </c>
      <c r="BH317" s="134">
        <v>121.8</v>
      </c>
      <c r="BI317" s="134">
        <v>121.6</v>
      </c>
      <c r="BJ317" s="134">
        <v>122.6</v>
      </c>
      <c r="BK317" s="134">
        <v>122</v>
      </c>
      <c r="BL317" s="134">
        <v>120.7</v>
      </c>
      <c r="BM317" s="134">
        <v>121.2</v>
      </c>
      <c r="BN317" s="134">
        <v>119.6</v>
      </c>
      <c r="BO317" s="134">
        <v>119.5</v>
      </c>
      <c r="BP317" s="134">
        <v>120.5</v>
      </c>
      <c r="BQ317" s="134">
        <v>119.1</v>
      </c>
      <c r="BR317" s="134">
        <v>120.9</v>
      </c>
      <c r="BS317" s="134">
        <v>122.9</v>
      </c>
      <c r="BT317" s="134">
        <v>121.2</v>
      </c>
      <c r="BU317" s="134">
        <v>120.3</v>
      </c>
      <c r="BV317" s="134">
        <v>120.1</v>
      </c>
      <c r="BW317" s="134">
        <v>120</v>
      </c>
      <c r="BX317" s="134">
        <v>121.3</v>
      </c>
      <c r="BY317" s="134">
        <v>123.7</v>
      </c>
      <c r="BZ317" s="134">
        <v>123.4</v>
      </c>
      <c r="CA317" s="134">
        <v>122.8</v>
      </c>
      <c r="CB317" s="134">
        <v>122.7</v>
      </c>
      <c r="CC317" s="134">
        <v>122.9</v>
      </c>
      <c r="CD317" s="134">
        <v>123.6</v>
      </c>
      <c r="CE317" s="134">
        <v>127.4</v>
      </c>
      <c r="CF317" s="134">
        <v>127.3</v>
      </c>
      <c r="CG317" s="134">
        <v>125.5</v>
      </c>
      <c r="CH317" s="134">
        <v>127.6</v>
      </c>
      <c r="CI317" s="134">
        <v>126.2</v>
      </c>
      <c r="CJ317" s="134">
        <v>125.6</v>
      </c>
      <c r="CK317" s="134">
        <v>126.4</v>
      </c>
      <c r="CL317" s="134">
        <v>126.2</v>
      </c>
      <c r="CM317" s="134">
        <v>124.9</v>
      </c>
      <c r="CN317" s="134">
        <v>120.1</v>
      </c>
      <c r="CO317" s="134">
        <v>120</v>
      </c>
      <c r="CP317" s="134">
        <v>120.9</v>
      </c>
      <c r="CQ317" s="134">
        <v>121</v>
      </c>
      <c r="CR317" s="134">
        <v>120.5</v>
      </c>
      <c r="CS317" s="134">
        <v>121.1</v>
      </c>
      <c r="CT317" s="134">
        <v>120.1</v>
      </c>
      <c r="CU317" s="134">
        <v>119.7</v>
      </c>
      <c r="CV317" s="134">
        <v>119.8</v>
      </c>
      <c r="CW317" s="134">
        <v>120.2</v>
      </c>
      <c r="CX317" s="134">
        <v>121.1</v>
      </c>
      <c r="CY317" s="134">
        <v>120.2</v>
      </c>
      <c r="CZ317" s="134">
        <v>119.2</v>
      </c>
      <c r="DA317" s="134">
        <v>119</v>
      </c>
      <c r="DB317" s="134">
        <v>120.3</v>
      </c>
      <c r="DC317" s="134">
        <v>120.1</v>
      </c>
      <c r="DD317" s="134">
        <v>121.1</v>
      </c>
      <c r="DE317" s="134">
        <v>122.3</v>
      </c>
      <c r="DF317" s="134">
        <v>121.3</v>
      </c>
      <c r="DG317" s="134">
        <v>123.5</v>
      </c>
      <c r="DH317" s="134">
        <v>124.2</v>
      </c>
      <c r="DI317" s="134">
        <v>123</v>
      </c>
      <c r="DJ317" s="134">
        <v>124.3</v>
      </c>
      <c r="DK317" s="134">
        <v>126.5</v>
      </c>
      <c r="DL317" s="134">
        <v>127.5</v>
      </c>
      <c r="DM317" s="134">
        <v>128.80000000000001</v>
      </c>
      <c r="DN317" s="134">
        <v>130.80000000000001</v>
      </c>
      <c r="DO317" s="134">
        <v>131.4</v>
      </c>
      <c r="DP317" s="134">
        <v>131.19999999999999</v>
      </c>
      <c r="DQ317" s="134">
        <v>132.1</v>
      </c>
      <c r="DR317" s="134">
        <v>132.6</v>
      </c>
      <c r="DS317" s="134">
        <v>135.5</v>
      </c>
      <c r="DT317" s="134">
        <v>133.80000000000001</v>
      </c>
      <c r="DU317" s="134">
        <v>136.30000000000001</v>
      </c>
      <c r="DV317" s="134">
        <v>136.9</v>
      </c>
      <c r="DW317" s="134">
        <v>136.30000000000001</v>
      </c>
      <c r="DX317" s="134">
        <v>138.1</v>
      </c>
      <c r="DY317" s="134">
        <v>138.80000000000001</v>
      </c>
      <c r="DZ317" s="134">
        <v>137.69999999999999</v>
      </c>
      <c r="EA317" s="135">
        <v>138.5</v>
      </c>
      <c r="EB317" s="136">
        <v>139.30000000000001</v>
      </c>
      <c r="EC317" s="136">
        <v>139.19999999999999</v>
      </c>
      <c r="ED317" s="134">
        <v>137.69999999999999</v>
      </c>
      <c r="EE317" s="134">
        <v>138.69999999999999</v>
      </c>
      <c r="EF317" s="137">
        <v>138.6</v>
      </c>
      <c r="EG317" s="137">
        <v>137.9</v>
      </c>
      <c r="EH317" s="137">
        <v>138.19999999999999</v>
      </c>
      <c r="EI317" s="137">
        <v>137.9</v>
      </c>
      <c r="EJ317" s="136">
        <v>137.6</v>
      </c>
      <c r="EK317" s="136">
        <v>138.6</v>
      </c>
      <c r="EL317" s="147">
        <v>137.80000000000001</v>
      </c>
      <c r="EM317" s="147">
        <v>137.5</v>
      </c>
      <c r="EN317" s="147">
        <v>136.1</v>
      </c>
    </row>
    <row r="318" spans="1:144" ht="15" x14ac:dyDescent="0.25">
      <c r="A318" s="132" t="s">
        <v>2064</v>
      </c>
      <c r="B318" s="132" t="s">
        <v>2065</v>
      </c>
      <c r="C318" s="133">
        <v>5.4440000000000002E-2</v>
      </c>
      <c r="D318" s="134">
        <v>113.3</v>
      </c>
      <c r="E318" s="134">
        <v>112.4</v>
      </c>
      <c r="F318" s="134">
        <v>111.9</v>
      </c>
      <c r="G318" s="134">
        <v>119.5</v>
      </c>
      <c r="H318" s="134">
        <v>114.7</v>
      </c>
      <c r="I318" s="134">
        <v>108</v>
      </c>
      <c r="J318" s="134">
        <v>102.8</v>
      </c>
      <c r="K318" s="134">
        <v>104.7</v>
      </c>
      <c r="L318" s="134">
        <v>115</v>
      </c>
      <c r="M318" s="134">
        <v>111.7</v>
      </c>
      <c r="N318" s="134">
        <v>109.4</v>
      </c>
      <c r="O318" s="134">
        <v>109.3</v>
      </c>
      <c r="P318" s="134">
        <v>108.8</v>
      </c>
      <c r="Q318" s="134">
        <v>105.4</v>
      </c>
      <c r="R318" s="134">
        <v>112.3</v>
      </c>
      <c r="S318" s="134">
        <v>110.1</v>
      </c>
      <c r="T318" s="134">
        <v>118.3</v>
      </c>
      <c r="U318" s="134">
        <v>110.6</v>
      </c>
      <c r="V318" s="134">
        <v>118.8</v>
      </c>
      <c r="W318" s="134">
        <v>123.8</v>
      </c>
      <c r="X318" s="134">
        <v>121.9</v>
      </c>
      <c r="Y318" s="134">
        <v>114.5</v>
      </c>
      <c r="Z318" s="134">
        <v>120.5</v>
      </c>
      <c r="AA318" s="134">
        <v>107.9</v>
      </c>
      <c r="AB318" s="134">
        <v>107.4</v>
      </c>
      <c r="AC318" s="134">
        <v>120.4</v>
      </c>
      <c r="AD318" s="134">
        <v>120.3</v>
      </c>
      <c r="AE318" s="134">
        <v>127.7</v>
      </c>
      <c r="AF318" s="134">
        <v>118.4</v>
      </c>
      <c r="AG318" s="134">
        <v>117.2</v>
      </c>
      <c r="AH318" s="134">
        <v>115.3</v>
      </c>
      <c r="AI318" s="134">
        <v>116.5</v>
      </c>
      <c r="AJ318" s="134">
        <v>118.3</v>
      </c>
      <c r="AK318" s="134">
        <v>115.7</v>
      </c>
      <c r="AL318" s="134">
        <v>133.80000000000001</v>
      </c>
      <c r="AM318" s="134">
        <v>128.5</v>
      </c>
      <c r="AN318" s="134">
        <v>119.1</v>
      </c>
      <c r="AO318" s="134">
        <v>121</v>
      </c>
      <c r="AP318" s="134">
        <v>124.7</v>
      </c>
      <c r="AQ318" s="134">
        <v>122.8</v>
      </c>
      <c r="AR318" s="134">
        <v>116.1</v>
      </c>
      <c r="AS318" s="134">
        <v>119.5</v>
      </c>
      <c r="AT318" s="134">
        <v>121.5</v>
      </c>
      <c r="AU318" s="134">
        <v>123</v>
      </c>
      <c r="AV318" s="134">
        <v>117.5</v>
      </c>
      <c r="AW318" s="134">
        <v>121.8</v>
      </c>
      <c r="AX318" s="134">
        <v>126</v>
      </c>
      <c r="AY318" s="134">
        <v>125.4</v>
      </c>
      <c r="AZ318" s="134">
        <v>123.7</v>
      </c>
      <c r="BA318" s="134">
        <v>126.6</v>
      </c>
      <c r="BB318" s="134">
        <v>125</v>
      </c>
      <c r="BC318" s="134">
        <v>130.6</v>
      </c>
      <c r="BD318" s="134">
        <v>126.2</v>
      </c>
      <c r="BE318" s="134">
        <v>124.2</v>
      </c>
      <c r="BF318" s="134">
        <v>121</v>
      </c>
      <c r="BG318" s="134">
        <v>116.2</v>
      </c>
      <c r="BH318" s="134">
        <v>119.5</v>
      </c>
      <c r="BI318" s="134">
        <v>119.7</v>
      </c>
      <c r="BJ318" s="134">
        <v>120.1</v>
      </c>
      <c r="BK318" s="134">
        <v>118.1</v>
      </c>
      <c r="BL318" s="134">
        <v>118.2</v>
      </c>
      <c r="BM318" s="134">
        <v>119.2</v>
      </c>
      <c r="BN318" s="134">
        <v>116.2</v>
      </c>
      <c r="BO318" s="134">
        <v>116.2</v>
      </c>
      <c r="BP318" s="134">
        <v>117.5</v>
      </c>
      <c r="BQ318" s="134">
        <v>115.3</v>
      </c>
      <c r="BR318" s="134">
        <v>118.9</v>
      </c>
      <c r="BS318" s="134">
        <v>120</v>
      </c>
      <c r="BT318" s="134">
        <v>114.7</v>
      </c>
      <c r="BU318" s="134">
        <v>112.9</v>
      </c>
      <c r="BV318" s="134">
        <v>112.5</v>
      </c>
      <c r="BW318" s="134">
        <v>112.3</v>
      </c>
      <c r="BX318" s="134">
        <v>112.4</v>
      </c>
      <c r="BY318" s="134">
        <v>118.2</v>
      </c>
      <c r="BZ318" s="134">
        <v>118.5</v>
      </c>
      <c r="CA318" s="134">
        <v>117.6</v>
      </c>
      <c r="CB318" s="134">
        <v>116.5</v>
      </c>
      <c r="CC318" s="134">
        <v>117</v>
      </c>
      <c r="CD318" s="134">
        <v>117.4</v>
      </c>
      <c r="CE318" s="134">
        <v>123.3</v>
      </c>
      <c r="CF318" s="134">
        <v>123.5</v>
      </c>
      <c r="CG318" s="134">
        <v>121.3</v>
      </c>
      <c r="CH318" s="134">
        <v>127.8</v>
      </c>
      <c r="CI318" s="134">
        <v>125.5</v>
      </c>
      <c r="CJ318" s="134">
        <v>124.6</v>
      </c>
      <c r="CK318" s="134">
        <v>124.6</v>
      </c>
      <c r="CL318" s="134">
        <v>124.7</v>
      </c>
      <c r="CM318" s="134">
        <v>124.2</v>
      </c>
      <c r="CN318" s="134">
        <v>118.3</v>
      </c>
      <c r="CO318" s="134">
        <v>117.1</v>
      </c>
      <c r="CP318" s="134">
        <v>115</v>
      </c>
      <c r="CQ318" s="134">
        <v>116.8</v>
      </c>
      <c r="CR318" s="134">
        <v>114.2</v>
      </c>
      <c r="CS318" s="134">
        <v>117.1</v>
      </c>
      <c r="CT318" s="134">
        <v>113.9</v>
      </c>
      <c r="CU318" s="134">
        <v>114.9</v>
      </c>
      <c r="CV318" s="134">
        <v>114.8</v>
      </c>
      <c r="CW318" s="134">
        <v>114.9</v>
      </c>
      <c r="CX318" s="134">
        <v>118.2</v>
      </c>
      <c r="CY318" s="134">
        <v>117</v>
      </c>
      <c r="CZ318" s="134">
        <v>116.5</v>
      </c>
      <c r="DA318" s="134">
        <v>115.4</v>
      </c>
      <c r="DB318" s="134">
        <v>116.5</v>
      </c>
      <c r="DC318" s="134">
        <v>117.1</v>
      </c>
      <c r="DD318" s="134">
        <v>118.1</v>
      </c>
      <c r="DE318" s="134">
        <v>118.8</v>
      </c>
      <c r="DF318" s="134">
        <v>117.1</v>
      </c>
      <c r="DG318" s="134">
        <v>119.3</v>
      </c>
      <c r="DH318" s="134">
        <v>120.5</v>
      </c>
      <c r="DI318" s="134">
        <v>118.9</v>
      </c>
      <c r="DJ318" s="134">
        <v>120.8</v>
      </c>
      <c r="DK318" s="134">
        <v>125.5</v>
      </c>
      <c r="DL318" s="134">
        <v>124.9</v>
      </c>
      <c r="DM318" s="134">
        <v>127.3</v>
      </c>
      <c r="DN318" s="134">
        <v>131.80000000000001</v>
      </c>
      <c r="DO318" s="134">
        <v>132.4</v>
      </c>
      <c r="DP318" s="134">
        <v>132.19999999999999</v>
      </c>
      <c r="DQ318" s="134">
        <v>134.19999999999999</v>
      </c>
      <c r="DR318" s="134">
        <v>135.69999999999999</v>
      </c>
      <c r="DS318" s="134">
        <v>136.9</v>
      </c>
      <c r="DT318" s="134">
        <v>136.9</v>
      </c>
      <c r="DU318" s="134">
        <v>142.30000000000001</v>
      </c>
      <c r="DV318" s="134">
        <v>142.19999999999999</v>
      </c>
      <c r="DW318" s="134">
        <v>140.69999999999999</v>
      </c>
      <c r="DX318" s="134">
        <v>144.4</v>
      </c>
      <c r="DY318" s="134">
        <v>145.19999999999999</v>
      </c>
      <c r="DZ318" s="134">
        <v>144.5</v>
      </c>
      <c r="EA318" s="135">
        <v>144.1</v>
      </c>
      <c r="EB318" s="136">
        <v>145.69999999999999</v>
      </c>
      <c r="EC318" s="136">
        <v>145.4</v>
      </c>
      <c r="ED318" s="134">
        <v>141.9</v>
      </c>
      <c r="EE318" s="134">
        <v>144</v>
      </c>
      <c r="EF318" s="137">
        <v>144.30000000000001</v>
      </c>
      <c r="EG318" s="137">
        <v>142.6</v>
      </c>
      <c r="EH318" s="137">
        <v>142.80000000000001</v>
      </c>
      <c r="EI318" s="137">
        <v>140</v>
      </c>
      <c r="EJ318" s="136">
        <v>138.80000000000001</v>
      </c>
      <c r="EK318" s="136">
        <v>140.4</v>
      </c>
      <c r="EL318" s="147">
        <v>137.5</v>
      </c>
      <c r="EM318" s="147">
        <v>135.80000000000001</v>
      </c>
      <c r="EN318" s="147">
        <v>132.80000000000001</v>
      </c>
    </row>
    <row r="319" spans="1:144" ht="15" x14ac:dyDescent="0.25">
      <c r="A319" s="132" t="s">
        <v>2066</v>
      </c>
      <c r="B319" s="132" t="s">
        <v>2067</v>
      </c>
      <c r="C319" s="133">
        <v>5.0369999999999998E-2</v>
      </c>
      <c r="D319" s="134">
        <v>105.6</v>
      </c>
      <c r="E319" s="134">
        <v>103.8</v>
      </c>
      <c r="F319" s="134">
        <v>105.6</v>
      </c>
      <c r="G319" s="134">
        <v>107.2</v>
      </c>
      <c r="H319" s="134">
        <v>109.5</v>
      </c>
      <c r="I319" s="134">
        <v>106.2</v>
      </c>
      <c r="J319" s="134">
        <v>109.3</v>
      </c>
      <c r="K319" s="134">
        <v>110.4</v>
      </c>
      <c r="L319" s="134">
        <v>110.2</v>
      </c>
      <c r="M319" s="134">
        <v>108.6</v>
      </c>
      <c r="N319" s="134">
        <v>110.9</v>
      </c>
      <c r="O319" s="134">
        <v>110.6</v>
      </c>
      <c r="P319" s="134">
        <v>113.6</v>
      </c>
      <c r="Q319" s="134">
        <v>114.2</v>
      </c>
      <c r="R319" s="134">
        <v>114.4</v>
      </c>
      <c r="S319" s="134">
        <v>115.1</v>
      </c>
      <c r="T319" s="134">
        <v>115.3</v>
      </c>
      <c r="U319" s="134">
        <v>113.9</v>
      </c>
      <c r="V319" s="134">
        <v>115.1</v>
      </c>
      <c r="W319" s="134">
        <v>115.1</v>
      </c>
      <c r="X319" s="134">
        <v>116.5</v>
      </c>
      <c r="Y319" s="134">
        <v>115.7</v>
      </c>
      <c r="Z319" s="134">
        <v>117.1</v>
      </c>
      <c r="AA319" s="134">
        <v>118.5</v>
      </c>
      <c r="AB319" s="134">
        <v>120.9</v>
      </c>
      <c r="AC319" s="134">
        <v>121.5</v>
      </c>
      <c r="AD319" s="134">
        <v>121.9</v>
      </c>
      <c r="AE319" s="134">
        <v>123</v>
      </c>
      <c r="AF319" s="134">
        <v>121</v>
      </c>
      <c r="AG319" s="134">
        <v>121</v>
      </c>
      <c r="AH319" s="134">
        <v>121.2</v>
      </c>
      <c r="AI319" s="134">
        <v>121.7</v>
      </c>
      <c r="AJ319" s="134">
        <v>120.4</v>
      </c>
      <c r="AK319" s="134">
        <v>122</v>
      </c>
      <c r="AL319" s="134">
        <v>122</v>
      </c>
      <c r="AM319" s="134">
        <v>121.4</v>
      </c>
      <c r="AN319" s="134">
        <v>121.6</v>
      </c>
      <c r="AO319" s="134">
        <v>122.5</v>
      </c>
      <c r="AP319" s="134">
        <v>121.9</v>
      </c>
      <c r="AQ319" s="134">
        <v>122.6</v>
      </c>
      <c r="AR319" s="134">
        <v>123.3</v>
      </c>
      <c r="AS319" s="134">
        <v>122.9</v>
      </c>
      <c r="AT319" s="134">
        <v>123.3</v>
      </c>
      <c r="AU319" s="134">
        <v>123.7</v>
      </c>
      <c r="AV319" s="134">
        <v>123.5</v>
      </c>
      <c r="AW319" s="134">
        <v>124.7</v>
      </c>
      <c r="AX319" s="134">
        <v>124.2</v>
      </c>
      <c r="AY319" s="134">
        <v>125.4</v>
      </c>
      <c r="AZ319" s="134">
        <v>126.1</v>
      </c>
      <c r="BA319" s="134">
        <v>127.7</v>
      </c>
      <c r="BB319" s="134">
        <v>128.1</v>
      </c>
      <c r="BC319" s="134">
        <v>130</v>
      </c>
      <c r="BD319" s="134">
        <v>130.30000000000001</v>
      </c>
      <c r="BE319" s="134">
        <v>131.80000000000001</v>
      </c>
      <c r="BF319" s="134">
        <v>131.4</v>
      </c>
      <c r="BG319" s="134">
        <v>129.80000000000001</v>
      </c>
      <c r="BH319" s="134">
        <v>130.30000000000001</v>
      </c>
      <c r="BI319" s="134">
        <v>129.1</v>
      </c>
      <c r="BJ319" s="134">
        <v>131.19999999999999</v>
      </c>
      <c r="BK319" s="134">
        <v>131.6</v>
      </c>
      <c r="BL319" s="134">
        <v>128.5</v>
      </c>
      <c r="BM319" s="134">
        <v>128.6</v>
      </c>
      <c r="BN319" s="134">
        <v>127.9</v>
      </c>
      <c r="BO319" s="134">
        <v>127.2</v>
      </c>
      <c r="BP319" s="134">
        <v>128.19999999999999</v>
      </c>
      <c r="BQ319" s="134">
        <v>127.4</v>
      </c>
      <c r="BR319" s="134">
        <v>128</v>
      </c>
      <c r="BS319" s="134">
        <v>131.69999999999999</v>
      </c>
      <c r="BT319" s="134">
        <v>133.9</v>
      </c>
      <c r="BU319" s="134">
        <v>132.69999999999999</v>
      </c>
      <c r="BV319" s="134">
        <v>132.30000000000001</v>
      </c>
      <c r="BW319" s="134">
        <v>131.80000000000001</v>
      </c>
      <c r="BX319" s="134">
        <v>134.4</v>
      </c>
      <c r="BY319" s="134">
        <v>134.30000000000001</v>
      </c>
      <c r="BZ319" s="134">
        <v>133</v>
      </c>
      <c r="CA319" s="134">
        <v>132.30000000000001</v>
      </c>
      <c r="CB319" s="134">
        <v>133.19999999999999</v>
      </c>
      <c r="CC319" s="134">
        <v>133.19999999999999</v>
      </c>
      <c r="CD319" s="134">
        <v>134.4</v>
      </c>
      <c r="CE319" s="134">
        <v>137.5</v>
      </c>
      <c r="CF319" s="134">
        <v>136.80000000000001</v>
      </c>
      <c r="CG319" s="134">
        <v>134.30000000000001</v>
      </c>
      <c r="CH319" s="134">
        <v>132.80000000000001</v>
      </c>
      <c r="CI319" s="134">
        <v>131.9</v>
      </c>
      <c r="CJ319" s="134">
        <v>131.30000000000001</v>
      </c>
      <c r="CK319" s="134">
        <v>133.4</v>
      </c>
      <c r="CL319" s="134">
        <v>132.80000000000001</v>
      </c>
      <c r="CM319" s="134">
        <v>132.1</v>
      </c>
      <c r="CN319" s="134">
        <v>129.80000000000001</v>
      </c>
      <c r="CO319" s="134">
        <v>128.80000000000001</v>
      </c>
      <c r="CP319" s="134">
        <v>130.1</v>
      </c>
      <c r="CQ319" s="134">
        <v>128.4</v>
      </c>
      <c r="CR319" s="134">
        <v>130.19999999999999</v>
      </c>
      <c r="CS319" s="134">
        <v>128.19999999999999</v>
      </c>
      <c r="CT319" s="134">
        <v>129.4</v>
      </c>
      <c r="CU319" s="134">
        <v>127.2</v>
      </c>
      <c r="CV319" s="134">
        <v>127.6</v>
      </c>
      <c r="CW319" s="134">
        <v>127.8</v>
      </c>
      <c r="CX319" s="134">
        <v>128.1</v>
      </c>
      <c r="CY319" s="134">
        <v>126.2</v>
      </c>
      <c r="CZ319" s="134">
        <v>124.2</v>
      </c>
      <c r="DA319" s="134">
        <v>124.7</v>
      </c>
      <c r="DB319" s="134">
        <v>126</v>
      </c>
      <c r="DC319" s="134">
        <v>124.6</v>
      </c>
      <c r="DD319" s="134">
        <v>124.2</v>
      </c>
      <c r="DE319" s="134">
        <v>126.3</v>
      </c>
      <c r="DF319" s="134">
        <v>125.5</v>
      </c>
      <c r="DG319" s="134">
        <v>128.4</v>
      </c>
      <c r="DH319" s="134">
        <v>128.9</v>
      </c>
      <c r="DI319" s="134">
        <v>127.5</v>
      </c>
      <c r="DJ319" s="134">
        <v>128.6</v>
      </c>
      <c r="DK319" s="134">
        <v>128.80000000000001</v>
      </c>
      <c r="DL319" s="134">
        <v>129.6</v>
      </c>
      <c r="DM319" s="134">
        <v>129.5</v>
      </c>
      <c r="DN319" s="134">
        <v>129.5</v>
      </c>
      <c r="DO319" s="134">
        <v>130.6</v>
      </c>
      <c r="DP319" s="134">
        <v>130.30000000000001</v>
      </c>
      <c r="DQ319" s="134">
        <v>130.4</v>
      </c>
      <c r="DR319" s="134">
        <v>130</v>
      </c>
      <c r="DS319" s="134">
        <v>135.9</v>
      </c>
      <c r="DT319" s="134">
        <v>132.19999999999999</v>
      </c>
      <c r="DU319" s="134">
        <v>132.80000000000001</v>
      </c>
      <c r="DV319" s="134">
        <v>134.80000000000001</v>
      </c>
      <c r="DW319" s="134">
        <v>135</v>
      </c>
      <c r="DX319" s="134">
        <v>135.4</v>
      </c>
      <c r="DY319" s="134">
        <v>136.30000000000001</v>
      </c>
      <c r="DZ319" s="134">
        <v>134.5</v>
      </c>
      <c r="EA319" s="135">
        <v>136.4</v>
      </c>
      <c r="EB319" s="136">
        <v>136.9</v>
      </c>
      <c r="EC319" s="136">
        <v>137</v>
      </c>
      <c r="ED319" s="134">
        <v>137</v>
      </c>
      <c r="EE319" s="134">
        <v>137.4</v>
      </c>
      <c r="EF319" s="137">
        <v>136.69999999999999</v>
      </c>
      <c r="EG319" s="137">
        <v>137.1</v>
      </c>
      <c r="EH319" s="137">
        <v>137.1</v>
      </c>
      <c r="EI319" s="137">
        <v>138.19999999999999</v>
      </c>
      <c r="EJ319" s="136">
        <v>137.6</v>
      </c>
      <c r="EK319" s="136">
        <v>138.6</v>
      </c>
      <c r="EL319" s="147">
        <v>139.80000000000001</v>
      </c>
      <c r="EM319" s="147">
        <v>140.80000000000001</v>
      </c>
      <c r="EN319" s="147">
        <v>140.4</v>
      </c>
    </row>
    <row r="320" spans="1:144" ht="15" x14ac:dyDescent="0.25">
      <c r="A320" s="132" t="s">
        <v>2068</v>
      </c>
      <c r="B320" s="132" t="s">
        <v>2069</v>
      </c>
      <c r="C320" s="133">
        <v>1.9359999999999999E-2</v>
      </c>
      <c r="D320" s="134">
        <v>108.8</v>
      </c>
      <c r="E320" s="134">
        <v>109.7</v>
      </c>
      <c r="F320" s="134">
        <v>110.3</v>
      </c>
      <c r="G320" s="134">
        <v>111.7</v>
      </c>
      <c r="H320" s="134">
        <v>112.5</v>
      </c>
      <c r="I320" s="134">
        <v>114.2</v>
      </c>
      <c r="J320" s="134">
        <v>117.6</v>
      </c>
      <c r="K320" s="134">
        <v>119.5</v>
      </c>
      <c r="L320" s="134">
        <v>120.1</v>
      </c>
      <c r="M320" s="134">
        <v>120.5</v>
      </c>
      <c r="N320" s="134">
        <v>121.1</v>
      </c>
      <c r="O320" s="134">
        <v>121.8</v>
      </c>
      <c r="P320" s="134">
        <v>121.4</v>
      </c>
      <c r="Q320" s="134">
        <v>120.3</v>
      </c>
      <c r="R320" s="134">
        <v>118.1</v>
      </c>
      <c r="S320" s="134">
        <v>117.7</v>
      </c>
      <c r="T320" s="134">
        <v>118</v>
      </c>
      <c r="U320" s="134">
        <v>117.8</v>
      </c>
      <c r="V320" s="134">
        <v>118.4</v>
      </c>
      <c r="W320" s="134">
        <v>118.8</v>
      </c>
      <c r="X320" s="134">
        <v>118.5</v>
      </c>
      <c r="Y320" s="134">
        <v>115.1</v>
      </c>
      <c r="Z320" s="134">
        <v>115.2</v>
      </c>
      <c r="AA320" s="134">
        <v>113.7</v>
      </c>
      <c r="AB320" s="134">
        <v>113.2</v>
      </c>
      <c r="AC320" s="134">
        <v>113.4</v>
      </c>
      <c r="AD320" s="134">
        <v>114</v>
      </c>
      <c r="AE320" s="134">
        <v>113.7</v>
      </c>
      <c r="AF320" s="134">
        <v>113.4</v>
      </c>
      <c r="AG320" s="134">
        <v>113.2</v>
      </c>
      <c r="AH320" s="134">
        <v>115.1</v>
      </c>
      <c r="AI320" s="134">
        <v>114.6</v>
      </c>
      <c r="AJ320" s="134">
        <v>112.8</v>
      </c>
      <c r="AK320" s="134">
        <v>112</v>
      </c>
      <c r="AL320" s="134">
        <v>110.3</v>
      </c>
      <c r="AM320" s="134">
        <v>109.5</v>
      </c>
      <c r="AN320" s="134">
        <v>105.4</v>
      </c>
      <c r="AO320" s="134">
        <v>103.8</v>
      </c>
      <c r="AP320" s="134">
        <v>105.6</v>
      </c>
      <c r="AQ320" s="134">
        <v>105.6</v>
      </c>
      <c r="AR320" s="134">
        <v>105.4</v>
      </c>
      <c r="AS320" s="134">
        <v>108.1</v>
      </c>
      <c r="AT320" s="134">
        <v>107.9</v>
      </c>
      <c r="AU320" s="134">
        <v>108.2</v>
      </c>
      <c r="AV320" s="134">
        <v>106.7</v>
      </c>
      <c r="AW320" s="134">
        <v>105.9</v>
      </c>
      <c r="AX320" s="134">
        <v>107</v>
      </c>
      <c r="AY320" s="134">
        <v>106.5</v>
      </c>
      <c r="AZ320" s="134">
        <v>105.2</v>
      </c>
      <c r="BA320" s="134">
        <v>104.5</v>
      </c>
      <c r="BB320" s="134">
        <v>105.6</v>
      </c>
      <c r="BC320" s="134">
        <v>106.4</v>
      </c>
      <c r="BD320" s="134">
        <v>104.9</v>
      </c>
      <c r="BE320" s="134">
        <v>105</v>
      </c>
      <c r="BF320" s="134">
        <v>104.9</v>
      </c>
      <c r="BG320" s="134">
        <v>105</v>
      </c>
      <c r="BH320" s="134">
        <v>106.2</v>
      </c>
      <c r="BI320" s="134">
        <v>107.4</v>
      </c>
      <c r="BJ320" s="134">
        <v>107.6</v>
      </c>
      <c r="BK320" s="134">
        <v>107.8</v>
      </c>
      <c r="BL320" s="134">
        <v>107.4</v>
      </c>
      <c r="BM320" s="134">
        <v>107.3</v>
      </c>
      <c r="BN320" s="134">
        <v>107.4</v>
      </c>
      <c r="BO320" s="134">
        <v>108.5</v>
      </c>
      <c r="BP320" s="134">
        <v>108.8</v>
      </c>
      <c r="BQ320" s="134">
        <v>108</v>
      </c>
      <c r="BR320" s="134">
        <v>108.1</v>
      </c>
      <c r="BS320" s="134">
        <v>108.2</v>
      </c>
      <c r="BT320" s="134">
        <v>106.5</v>
      </c>
      <c r="BU320" s="134">
        <v>109.2</v>
      </c>
      <c r="BV320" s="134">
        <v>109.7</v>
      </c>
      <c r="BW320" s="134">
        <v>110.8</v>
      </c>
      <c r="BX320" s="134">
        <v>112.1</v>
      </c>
      <c r="BY320" s="134">
        <v>111.8</v>
      </c>
      <c r="BZ320" s="134">
        <v>112.2</v>
      </c>
      <c r="CA320" s="134">
        <v>112.6</v>
      </c>
      <c r="CB320" s="134">
        <v>112.7</v>
      </c>
      <c r="CC320" s="134">
        <v>112.8</v>
      </c>
      <c r="CD320" s="134">
        <v>113</v>
      </c>
      <c r="CE320" s="134">
        <v>113</v>
      </c>
      <c r="CF320" s="134">
        <v>113.5</v>
      </c>
      <c r="CG320" s="134">
        <v>114.2</v>
      </c>
      <c r="CH320" s="134">
        <v>113.4</v>
      </c>
      <c r="CI320" s="134">
        <v>113.5</v>
      </c>
      <c r="CJ320" s="134">
        <v>113.3</v>
      </c>
      <c r="CK320" s="134">
        <v>113.2</v>
      </c>
      <c r="CL320" s="134">
        <v>113.3</v>
      </c>
      <c r="CM320" s="134">
        <v>108.3</v>
      </c>
      <c r="CN320" s="134">
        <v>99.8</v>
      </c>
      <c r="CO320" s="134">
        <v>104.9</v>
      </c>
      <c r="CP320" s="134">
        <v>113.2</v>
      </c>
      <c r="CQ320" s="134">
        <v>113.2</v>
      </c>
      <c r="CR320" s="134">
        <v>113.4</v>
      </c>
      <c r="CS320" s="134">
        <v>113.6</v>
      </c>
      <c r="CT320" s="134">
        <v>113.4</v>
      </c>
      <c r="CU320" s="134">
        <v>113.4</v>
      </c>
      <c r="CV320" s="134">
        <v>113.8</v>
      </c>
      <c r="CW320" s="134">
        <v>115.6</v>
      </c>
      <c r="CX320" s="134">
        <v>110.9</v>
      </c>
      <c r="CY320" s="134">
        <v>113.7</v>
      </c>
      <c r="CZ320" s="134">
        <v>114</v>
      </c>
      <c r="DA320" s="134">
        <v>114.2</v>
      </c>
      <c r="DB320" s="134">
        <v>116.5</v>
      </c>
      <c r="DC320" s="134">
        <v>116.7</v>
      </c>
      <c r="DD320" s="134">
        <v>121.7</v>
      </c>
      <c r="DE320" s="134">
        <v>121.6</v>
      </c>
      <c r="DF320" s="134">
        <v>122.6</v>
      </c>
      <c r="DG320" s="134">
        <v>122.5</v>
      </c>
      <c r="DH320" s="134">
        <v>122.5</v>
      </c>
      <c r="DI320" s="134">
        <v>122.5</v>
      </c>
      <c r="DJ320" s="134">
        <v>123.1</v>
      </c>
      <c r="DK320" s="134">
        <v>123.6</v>
      </c>
      <c r="DL320" s="134">
        <v>128.9</v>
      </c>
      <c r="DM320" s="134">
        <v>131.1</v>
      </c>
      <c r="DN320" s="134">
        <v>131.1</v>
      </c>
      <c r="DO320" s="134">
        <v>130.9</v>
      </c>
      <c r="DP320" s="134">
        <v>130.9</v>
      </c>
      <c r="DQ320" s="134">
        <v>130.80000000000001</v>
      </c>
      <c r="DR320" s="134">
        <v>130.6</v>
      </c>
      <c r="DS320" s="134">
        <v>130.4</v>
      </c>
      <c r="DT320" s="134">
        <v>129.4</v>
      </c>
      <c r="DU320" s="134">
        <v>128.6</v>
      </c>
      <c r="DV320" s="134">
        <v>127.6</v>
      </c>
      <c r="DW320" s="134">
        <v>127.3</v>
      </c>
      <c r="DX320" s="134">
        <v>127</v>
      </c>
      <c r="DY320" s="134">
        <v>127.1</v>
      </c>
      <c r="DZ320" s="134">
        <v>126.8</v>
      </c>
      <c r="EA320" s="135">
        <v>128.1</v>
      </c>
      <c r="EB320" s="136">
        <v>127.4</v>
      </c>
      <c r="EC320" s="136">
        <v>127.3</v>
      </c>
      <c r="ED320" s="134">
        <v>127.9</v>
      </c>
      <c r="EE320" s="134">
        <v>127.5</v>
      </c>
      <c r="EF320" s="137">
        <v>127.3</v>
      </c>
      <c r="EG320" s="137">
        <v>127.1</v>
      </c>
      <c r="EH320" s="137">
        <v>128.30000000000001</v>
      </c>
      <c r="EI320" s="137">
        <v>131.1</v>
      </c>
      <c r="EJ320" s="136">
        <v>134.1</v>
      </c>
      <c r="EK320" s="136">
        <v>133.6</v>
      </c>
      <c r="EL320" s="147">
        <v>133.80000000000001</v>
      </c>
      <c r="EM320" s="147">
        <v>133.9</v>
      </c>
      <c r="EN320" s="147">
        <v>133.9</v>
      </c>
    </row>
    <row r="321" spans="1:144" ht="15" x14ac:dyDescent="0.25">
      <c r="A321" s="132" t="s">
        <v>2070</v>
      </c>
      <c r="B321" s="132" t="s">
        <v>2071</v>
      </c>
      <c r="C321" s="133">
        <v>0.49330000000000002</v>
      </c>
      <c r="D321" s="134">
        <v>105.5</v>
      </c>
      <c r="E321" s="134">
        <v>105.9</v>
      </c>
      <c r="F321" s="134">
        <v>106.7</v>
      </c>
      <c r="G321" s="134">
        <v>109.5</v>
      </c>
      <c r="H321" s="134">
        <v>109.9</v>
      </c>
      <c r="I321" s="134">
        <v>110</v>
      </c>
      <c r="J321" s="134">
        <v>110.2</v>
      </c>
      <c r="K321" s="134">
        <v>112</v>
      </c>
      <c r="L321" s="134">
        <v>111.5</v>
      </c>
      <c r="M321" s="134">
        <v>112.5</v>
      </c>
      <c r="N321" s="134">
        <v>111.8</v>
      </c>
      <c r="O321" s="134">
        <v>112.7</v>
      </c>
      <c r="P321" s="134">
        <v>112.5</v>
      </c>
      <c r="Q321" s="134">
        <v>114.4</v>
      </c>
      <c r="R321" s="134">
        <v>114.7</v>
      </c>
      <c r="S321" s="134">
        <v>116.3</v>
      </c>
      <c r="T321" s="134">
        <v>116.5</v>
      </c>
      <c r="U321" s="134">
        <v>116.8</v>
      </c>
      <c r="V321" s="134">
        <v>115.6</v>
      </c>
      <c r="W321" s="134">
        <v>117.5</v>
      </c>
      <c r="X321" s="134">
        <v>119.2</v>
      </c>
      <c r="Y321" s="134">
        <v>118.1</v>
      </c>
      <c r="Z321" s="134">
        <v>119.1</v>
      </c>
      <c r="AA321" s="134">
        <v>119.4</v>
      </c>
      <c r="AB321" s="134">
        <v>118.4</v>
      </c>
      <c r="AC321" s="134">
        <v>120.5</v>
      </c>
      <c r="AD321" s="134">
        <v>121</v>
      </c>
      <c r="AE321" s="134">
        <v>122</v>
      </c>
      <c r="AF321" s="134">
        <v>121.9</v>
      </c>
      <c r="AG321" s="134">
        <v>121.6</v>
      </c>
      <c r="AH321" s="134">
        <v>123.5</v>
      </c>
      <c r="AI321" s="134">
        <v>124.2</v>
      </c>
      <c r="AJ321" s="134">
        <v>124.7</v>
      </c>
      <c r="AK321" s="134">
        <v>124.1</v>
      </c>
      <c r="AL321" s="134">
        <v>122.6</v>
      </c>
      <c r="AM321" s="134">
        <v>123.1</v>
      </c>
      <c r="AN321" s="134">
        <v>123.4</v>
      </c>
      <c r="AO321" s="134">
        <v>132.5</v>
      </c>
      <c r="AP321" s="134">
        <v>132.1</v>
      </c>
      <c r="AQ321" s="134">
        <v>132.9</v>
      </c>
      <c r="AR321" s="134">
        <v>131.4</v>
      </c>
      <c r="AS321" s="134">
        <v>129.80000000000001</v>
      </c>
      <c r="AT321" s="134">
        <v>131</v>
      </c>
      <c r="AU321" s="134">
        <v>129.9</v>
      </c>
      <c r="AV321" s="134">
        <v>129.1</v>
      </c>
      <c r="AW321" s="134">
        <v>128.19999999999999</v>
      </c>
      <c r="AX321" s="134">
        <v>127.7</v>
      </c>
      <c r="AY321" s="134">
        <v>128.19999999999999</v>
      </c>
      <c r="AZ321" s="134">
        <v>127.8</v>
      </c>
      <c r="BA321" s="134">
        <v>126.9</v>
      </c>
      <c r="BB321" s="134">
        <v>125.6</v>
      </c>
      <c r="BC321" s="134">
        <v>127</v>
      </c>
      <c r="BD321" s="134">
        <v>128.30000000000001</v>
      </c>
      <c r="BE321" s="134">
        <v>129.69999999999999</v>
      </c>
      <c r="BF321" s="134">
        <v>125.7</v>
      </c>
      <c r="BG321" s="134">
        <v>126.1</v>
      </c>
      <c r="BH321" s="134">
        <v>126.7</v>
      </c>
      <c r="BI321" s="134">
        <v>127.3</v>
      </c>
      <c r="BJ321" s="134">
        <v>128.19999999999999</v>
      </c>
      <c r="BK321" s="134">
        <v>127.8</v>
      </c>
      <c r="BL321" s="134">
        <v>128.9</v>
      </c>
      <c r="BM321" s="134">
        <v>130</v>
      </c>
      <c r="BN321" s="134">
        <v>131.1</v>
      </c>
      <c r="BO321" s="134">
        <v>131.19999999999999</v>
      </c>
      <c r="BP321" s="134">
        <v>131.4</v>
      </c>
      <c r="BQ321" s="134">
        <v>132.30000000000001</v>
      </c>
      <c r="BR321" s="134">
        <v>130.69999999999999</v>
      </c>
      <c r="BS321" s="134">
        <v>130.6</v>
      </c>
      <c r="BT321" s="134">
        <v>133</v>
      </c>
      <c r="BU321" s="134">
        <v>131.69999999999999</v>
      </c>
      <c r="BV321" s="134">
        <v>133.30000000000001</v>
      </c>
      <c r="BW321" s="134">
        <v>133.19999999999999</v>
      </c>
      <c r="BX321" s="134">
        <v>133.69999999999999</v>
      </c>
      <c r="BY321" s="134">
        <v>135.30000000000001</v>
      </c>
      <c r="BZ321" s="134">
        <v>134.6</v>
      </c>
      <c r="CA321" s="134">
        <v>135.19999999999999</v>
      </c>
      <c r="CB321" s="134">
        <v>136.80000000000001</v>
      </c>
      <c r="CC321" s="134">
        <v>135.80000000000001</v>
      </c>
      <c r="CD321" s="134">
        <v>135.9</v>
      </c>
      <c r="CE321" s="134">
        <v>136.9</v>
      </c>
      <c r="CF321" s="134">
        <v>137.4</v>
      </c>
      <c r="CG321" s="134">
        <v>137.19999999999999</v>
      </c>
      <c r="CH321" s="134">
        <v>139.6</v>
      </c>
      <c r="CI321" s="134">
        <v>136.69999999999999</v>
      </c>
      <c r="CJ321" s="134">
        <v>135.30000000000001</v>
      </c>
      <c r="CK321" s="134">
        <v>135.80000000000001</v>
      </c>
      <c r="CL321" s="134">
        <v>134.9</v>
      </c>
      <c r="CM321" s="134">
        <v>135.6</v>
      </c>
      <c r="CN321" s="134">
        <v>136</v>
      </c>
      <c r="CO321" s="134">
        <v>135.19999999999999</v>
      </c>
      <c r="CP321" s="134">
        <v>135.80000000000001</v>
      </c>
      <c r="CQ321" s="134">
        <v>135.80000000000001</v>
      </c>
      <c r="CR321" s="134">
        <v>135.69999999999999</v>
      </c>
      <c r="CS321" s="134">
        <v>135.1</v>
      </c>
      <c r="CT321" s="134">
        <v>135.4</v>
      </c>
      <c r="CU321" s="134">
        <v>135.19999999999999</v>
      </c>
      <c r="CV321" s="134">
        <v>134.80000000000001</v>
      </c>
      <c r="CW321" s="134">
        <v>136.69999999999999</v>
      </c>
      <c r="CX321" s="134">
        <v>136.4</v>
      </c>
      <c r="CY321" s="134">
        <v>136.80000000000001</v>
      </c>
      <c r="CZ321" s="134">
        <v>135.4</v>
      </c>
      <c r="DA321" s="134">
        <v>135.19999999999999</v>
      </c>
      <c r="DB321" s="134">
        <v>135</v>
      </c>
      <c r="DC321" s="134">
        <v>136.1</v>
      </c>
      <c r="DD321" s="134">
        <v>137.1</v>
      </c>
      <c r="DE321" s="134">
        <v>138.19999999999999</v>
      </c>
      <c r="DF321" s="134">
        <v>138.1</v>
      </c>
      <c r="DG321" s="134">
        <v>139.19999999999999</v>
      </c>
      <c r="DH321" s="134">
        <v>140.6</v>
      </c>
      <c r="DI321" s="134">
        <v>140.5</v>
      </c>
      <c r="DJ321" s="134">
        <v>140.4</v>
      </c>
      <c r="DK321" s="134">
        <v>141.1</v>
      </c>
      <c r="DL321" s="134">
        <v>140.9</v>
      </c>
      <c r="DM321" s="134">
        <v>140.6</v>
      </c>
      <c r="DN321" s="134">
        <v>141.9</v>
      </c>
      <c r="DO321" s="134">
        <v>143</v>
      </c>
      <c r="DP321" s="134">
        <v>143.1</v>
      </c>
      <c r="DQ321" s="134">
        <v>142.6</v>
      </c>
      <c r="DR321" s="134">
        <v>143.5</v>
      </c>
      <c r="DS321" s="134">
        <v>144.5</v>
      </c>
      <c r="DT321" s="134">
        <v>145.69999999999999</v>
      </c>
      <c r="DU321" s="134">
        <v>140.1</v>
      </c>
      <c r="DV321" s="134">
        <v>150</v>
      </c>
      <c r="DW321" s="134">
        <v>142.30000000000001</v>
      </c>
      <c r="DX321" s="134">
        <v>142.4</v>
      </c>
      <c r="DY321" s="134">
        <v>141.30000000000001</v>
      </c>
      <c r="DZ321" s="134">
        <v>140.69999999999999</v>
      </c>
      <c r="EA321" s="135">
        <v>141</v>
      </c>
      <c r="EB321" s="136">
        <v>141.30000000000001</v>
      </c>
      <c r="EC321" s="136">
        <v>141.30000000000001</v>
      </c>
      <c r="ED321" s="134">
        <v>140.69999999999999</v>
      </c>
      <c r="EE321" s="134">
        <v>140.80000000000001</v>
      </c>
      <c r="EF321" s="137">
        <v>142</v>
      </c>
      <c r="EG321" s="137">
        <v>143.5</v>
      </c>
      <c r="EH321" s="137">
        <v>143.30000000000001</v>
      </c>
      <c r="EI321" s="137">
        <v>143.5</v>
      </c>
      <c r="EJ321" s="136">
        <v>143.69999999999999</v>
      </c>
      <c r="EK321" s="136">
        <v>144.19999999999999</v>
      </c>
      <c r="EL321" s="147">
        <v>147.4</v>
      </c>
      <c r="EM321" s="147">
        <v>147.9</v>
      </c>
      <c r="EN321" s="147">
        <v>148.4</v>
      </c>
    </row>
    <row r="322" spans="1:144" ht="15" x14ac:dyDescent="0.25">
      <c r="A322" s="132" t="s">
        <v>2072</v>
      </c>
      <c r="B322" s="132" t="s">
        <v>2073</v>
      </c>
      <c r="C322" s="133">
        <v>0.19458</v>
      </c>
      <c r="D322" s="134">
        <v>103.3</v>
      </c>
      <c r="E322" s="134">
        <v>102.8</v>
      </c>
      <c r="F322" s="134">
        <v>104.7</v>
      </c>
      <c r="G322" s="134">
        <v>106.4</v>
      </c>
      <c r="H322" s="134">
        <v>106.4</v>
      </c>
      <c r="I322" s="134">
        <v>106.6</v>
      </c>
      <c r="J322" s="134">
        <v>105.9</v>
      </c>
      <c r="K322" s="134">
        <v>107.3</v>
      </c>
      <c r="L322" s="134">
        <v>106.6</v>
      </c>
      <c r="M322" s="134">
        <v>108</v>
      </c>
      <c r="N322" s="134">
        <v>108.4</v>
      </c>
      <c r="O322" s="134">
        <v>108.8</v>
      </c>
      <c r="P322" s="134">
        <v>109.1</v>
      </c>
      <c r="Q322" s="134">
        <v>110.3</v>
      </c>
      <c r="R322" s="134">
        <v>108.6</v>
      </c>
      <c r="S322" s="134">
        <v>111.5</v>
      </c>
      <c r="T322" s="134">
        <v>110.3</v>
      </c>
      <c r="U322" s="134">
        <v>109.9</v>
      </c>
      <c r="V322" s="134">
        <v>110</v>
      </c>
      <c r="W322" s="134">
        <v>113.2</v>
      </c>
      <c r="X322" s="134">
        <v>114.5</v>
      </c>
      <c r="Y322" s="134">
        <v>114.2</v>
      </c>
      <c r="Z322" s="134">
        <v>113.3</v>
      </c>
      <c r="AA322" s="134">
        <v>114.9</v>
      </c>
      <c r="AB322" s="134">
        <v>114</v>
      </c>
      <c r="AC322" s="134">
        <v>115.3</v>
      </c>
      <c r="AD322" s="134">
        <v>116.7</v>
      </c>
      <c r="AE322" s="134">
        <v>118.2</v>
      </c>
      <c r="AF322" s="134">
        <v>117.3</v>
      </c>
      <c r="AG322" s="134">
        <v>117.7</v>
      </c>
      <c r="AH322" s="134">
        <v>118.2</v>
      </c>
      <c r="AI322" s="134">
        <v>119</v>
      </c>
      <c r="AJ322" s="134">
        <v>120.5</v>
      </c>
      <c r="AK322" s="134">
        <v>120.8</v>
      </c>
      <c r="AL322" s="134">
        <v>118.3</v>
      </c>
      <c r="AM322" s="134">
        <v>119.8</v>
      </c>
      <c r="AN322" s="134">
        <v>122.4</v>
      </c>
      <c r="AO322" s="134">
        <v>124.2</v>
      </c>
      <c r="AP322" s="134">
        <v>124.6</v>
      </c>
      <c r="AQ322" s="134">
        <v>125</v>
      </c>
      <c r="AR322" s="134">
        <v>124.3</v>
      </c>
      <c r="AS322" s="134">
        <v>124.9</v>
      </c>
      <c r="AT322" s="134">
        <v>125.4</v>
      </c>
      <c r="AU322" s="134">
        <v>126.1</v>
      </c>
      <c r="AV322" s="134">
        <v>120.8</v>
      </c>
      <c r="AW322" s="134">
        <v>119.3</v>
      </c>
      <c r="AX322" s="134">
        <v>119.4</v>
      </c>
      <c r="AY322" s="134">
        <v>118.2</v>
      </c>
      <c r="AZ322" s="134">
        <v>119.4</v>
      </c>
      <c r="BA322" s="134">
        <v>120.6</v>
      </c>
      <c r="BB322" s="134">
        <v>119.7</v>
      </c>
      <c r="BC322" s="134">
        <v>118.6</v>
      </c>
      <c r="BD322" s="134">
        <v>119.7</v>
      </c>
      <c r="BE322" s="134">
        <v>119.5</v>
      </c>
      <c r="BF322" s="134">
        <v>117</v>
      </c>
      <c r="BG322" s="134">
        <v>118</v>
      </c>
      <c r="BH322" s="134">
        <v>120.9</v>
      </c>
      <c r="BI322" s="134">
        <v>120.5</v>
      </c>
      <c r="BJ322" s="134">
        <v>120</v>
      </c>
      <c r="BK322" s="134">
        <v>120.2</v>
      </c>
      <c r="BL322" s="134">
        <v>120.7</v>
      </c>
      <c r="BM322" s="134">
        <v>121.7</v>
      </c>
      <c r="BN322" s="134">
        <v>121.9</v>
      </c>
      <c r="BO322" s="134">
        <v>122.3</v>
      </c>
      <c r="BP322" s="134">
        <v>123.2</v>
      </c>
      <c r="BQ322" s="134">
        <v>123.9</v>
      </c>
      <c r="BR322" s="134">
        <v>122</v>
      </c>
      <c r="BS322" s="134">
        <v>120.8</v>
      </c>
      <c r="BT322" s="134">
        <v>120.5</v>
      </c>
      <c r="BU322" s="134">
        <v>120.4</v>
      </c>
      <c r="BV322" s="134">
        <v>119.3</v>
      </c>
      <c r="BW322" s="134">
        <v>120</v>
      </c>
      <c r="BX322" s="134">
        <v>119.1</v>
      </c>
      <c r="BY322" s="134">
        <v>119.2</v>
      </c>
      <c r="BZ322" s="134">
        <v>120.8</v>
      </c>
      <c r="CA322" s="134">
        <v>120</v>
      </c>
      <c r="CB322" s="134">
        <v>121</v>
      </c>
      <c r="CC322" s="134">
        <v>121.6</v>
      </c>
      <c r="CD322" s="134">
        <v>121.1</v>
      </c>
      <c r="CE322" s="134">
        <v>121</v>
      </c>
      <c r="CF322" s="134">
        <v>121.1</v>
      </c>
      <c r="CG322" s="134">
        <v>122.2</v>
      </c>
      <c r="CH322" s="134">
        <v>123</v>
      </c>
      <c r="CI322" s="134">
        <v>122.2</v>
      </c>
      <c r="CJ322" s="134">
        <v>123</v>
      </c>
      <c r="CK322" s="134">
        <v>122.6</v>
      </c>
      <c r="CL322" s="134">
        <v>122.1</v>
      </c>
      <c r="CM322" s="134">
        <v>123.6</v>
      </c>
      <c r="CN322" s="134">
        <v>123.5</v>
      </c>
      <c r="CO322" s="134">
        <v>122.6</v>
      </c>
      <c r="CP322" s="134">
        <v>124.6</v>
      </c>
      <c r="CQ322" s="134">
        <v>125.6</v>
      </c>
      <c r="CR322" s="134">
        <v>125.5</v>
      </c>
      <c r="CS322" s="134">
        <v>123.8</v>
      </c>
      <c r="CT322" s="134">
        <v>123.2</v>
      </c>
      <c r="CU322" s="134">
        <v>123</v>
      </c>
      <c r="CV322" s="134">
        <v>122.3</v>
      </c>
      <c r="CW322" s="134">
        <v>122.7</v>
      </c>
      <c r="CX322" s="134">
        <v>123.7</v>
      </c>
      <c r="CY322" s="134">
        <v>126.5</v>
      </c>
      <c r="CZ322" s="134">
        <v>125.2</v>
      </c>
      <c r="DA322" s="134">
        <v>125.2</v>
      </c>
      <c r="DB322" s="134">
        <v>125.8</v>
      </c>
      <c r="DC322" s="134">
        <v>126.8</v>
      </c>
      <c r="DD322" s="134">
        <v>127.5</v>
      </c>
      <c r="DE322" s="134">
        <v>127.8</v>
      </c>
      <c r="DF322" s="134">
        <v>126.9</v>
      </c>
      <c r="DG322" s="134">
        <v>128.30000000000001</v>
      </c>
      <c r="DH322" s="134">
        <v>127.9</v>
      </c>
      <c r="DI322" s="134">
        <v>129.19999999999999</v>
      </c>
      <c r="DJ322" s="134">
        <v>129.80000000000001</v>
      </c>
      <c r="DK322" s="134">
        <v>130.6</v>
      </c>
      <c r="DL322" s="134">
        <v>129.6</v>
      </c>
      <c r="DM322" s="134">
        <v>129.5</v>
      </c>
      <c r="DN322" s="134">
        <v>129.5</v>
      </c>
      <c r="DO322" s="134">
        <v>130.4</v>
      </c>
      <c r="DP322" s="134">
        <v>130.9</v>
      </c>
      <c r="DQ322" s="134">
        <v>130.4</v>
      </c>
      <c r="DR322" s="134">
        <v>133</v>
      </c>
      <c r="DS322" s="134">
        <v>134.4</v>
      </c>
      <c r="DT322" s="134">
        <v>134.4</v>
      </c>
      <c r="DU322" s="134">
        <v>135.6</v>
      </c>
      <c r="DV322" s="134">
        <v>136.9</v>
      </c>
      <c r="DW322" s="134">
        <v>137.19999999999999</v>
      </c>
      <c r="DX322" s="134">
        <v>138.4</v>
      </c>
      <c r="DY322" s="134">
        <v>137.9</v>
      </c>
      <c r="DZ322" s="134">
        <v>138.1</v>
      </c>
      <c r="EA322" s="135">
        <v>137.80000000000001</v>
      </c>
      <c r="EB322" s="136">
        <v>137.80000000000001</v>
      </c>
      <c r="EC322" s="136">
        <v>138.19999999999999</v>
      </c>
      <c r="ED322" s="134">
        <v>138.5</v>
      </c>
      <c r="EE322" s="134">
        <v>138.69999999999999</v>
      </c>
      <c r="EF322" s="137">
        <v>140.4</v>
      </c>
      <c r="EG322" s="137">
        <v>142.4</v>
      </c>
      <c r="EH322" s="137">
        <v>142.1</v>
      </c>
      <c r="EI322" s="137">
        <v>142</v>
      </c>
      <c r="EJ322" s="136">
        <v>142.30000000000001</v>
      </c>
      <c r="EK322" s="136">
        <v>143.5</v>
      </c>
      <c r="EL322" s="147">
        <v>144.6</v>
      </c>
      <c r="EM322" s="147">
        <v>144.6</v>
      </c>
      <c r="EN322" s="147">
        <v>145.19999999999999</v>
      </c>
    </row>
    <row r="323" spans="1:144" ht="15" x14ac:dyDescent="0.25">
      <c r="A323" s="132" t="s">
        <v>2074</v>
      </c>
      <c r="B323" s="132" t="s">
        <v>2075</v>
      </c>
      <c r="C323" s="133">
        <v>0.11558</v>
      </c>
      <c r="D323" s="134">
        <v>103.8</v>
      </c>
      <c r="E323" s="134">
        <v>104.1</v>
      </c>
      <c r="F323" s="134">
        <v>105.6</v>
      </c>
      <c r="G323" s="134">
        <v>107.6</v>
      </c>
      <c r="H323" s="134">
        <v>110.1</v>
      </c>
      <c r="I323" s="134">
        <v>108.7</v>
      </c>
      <c r="J323" s="134">
        <v>108.4</v>
      </c>
      <c r="K323" s="134">
        <v>106.7</v>
      </c>
      <c r="L323" s="134">
        <v>108.1</v>
      </c>
      <c r="M323" s="134">
        <v>109.4</v>
      </c>
      <c r="N323" s="134">
        <v>108.7</v>
      </c>
      <c r="O323" s="134">
        <v>108.5</v>
      </c>
      <c r="P323" s="134">
        <v>106.7</v>
      </c>
      <c r="Q323" s="134">
        <v>109.5</v>
      </c>
      <c r="R323" s="134">
        <v>108.8</v>
      </c>
      <c r="S323" s="134">
        <v>109.9</v>
      </c>
      <c r="T323" s="134">
        <v>112.1</v>
      </c>
      <c r="U323" s="134">
        <v>112.9</v>
      </c>
      <c r="V323" s="134">
        <v>109.9</v>
      </c>
      <c r="W323" s="134">
        <v>111</v>
      </c>
      <c r="X323" s="134">
        <v>112.7</v>
      </c>
      <c r="Y323" s="134">
        <v>114</v>
      </c>
      <c r="Z323" s="134">
        <v>116.8</v>
      </c>
      <c r="AA323" s="134">
        <v>115.6</v>
      </c>
      <c r="AB323" s="134">
        <v>111.5</v>
      </c>
      <c r="AC323" s="134">
        <v>112.7</v>
      </c>
      <c r="AD323" s="134">
        <v>112.3</v>
      </c>
      <c r="AE323" s="134">
        <v>112.1</v>
      </c>
      <c r="AF323" s="134">
        <v>114</v>
      </c>
      <c r="AG323" s="134">
        <v>114.1</v>
      </c>
      <c r="AH323" s="134">
        <v>114.7</v>
      </c>
      <c r="AI323" s="134">
        <v>114</v>
      </c>
      <c r="AJ323" s="134">
        <v>114.5</v>
      </c>
      <c r="AK323" s="134">
        <v>113.9</v>
      </c>
      <c r="AL323" s="134">
        <v>113.6</v>
      </c>
      <c r="AM323" s="134">
        <v>115</v>
      </c>
      <c r="AN323" s="134">
        <v>113.5</v>
      </c>
      <c r="AO323" s="134">
        <v>116.6</v>
      </c>
      <c r="AP323" s="134">
        <v>114.2</v>
      </c>
      <c r="AQ323" s="134">
        <v>113.1</v>
      </c>
      <c r="AR323" s="134">
        <v>114.1</v>
      </c>
      <c r="AS323" s="134">
        <v>113.2</v>
      </c>
      <c r="AT323" s="134">
        <v>113.7</v>
      </c>
      <c r="AU323" s="134">
        <v>111.9</v>
      </c>
      <c r="AV323" s="134">
        <v>112.3</v>
      </c>
      <c r="AW323" s="134">
        <v>112.3</v>
      </c>
      <c r="AX323" s="134">
        <v>111.7</v>
      </c>
      <c r="AY323" s="134">
        <v>111.3</v>
      </c>
      <c r="AZ323" s="134">
        <v>106.2</v>
      </c>
      <c r="BA323" s="134">
        <v>105</v>
      </c>
      <c r="BB323" s="134">
        <v>105.9</v>
      </c>
      <c r="BC323" s="134">
        <v>110.1</v>
      </c>
      <c r="BD323" s="134">
        <v>107.6</v>
      </c>
      <c r="BE323" s="134">
        <v>108.1</v>
      </c>
      <c r="BF323" s="134">
        <v>106.4</v>
      </c>
      <c r="BG323" s="134">
        <v>108</v>
      </c>
      <c r="BH323" s="134">
        <v>111.4</v>
      </c>
      <c r="BI323" s="134">
        <v>111.3</v>
      </c>
      <c r="BJ323" s="134">
        <v>111.5</v>
      </c>
      <c r="BK323" s="134">
        <v>110.2</v>
      </c>
      <c r="BL323" s="134">
        <v>110.7</v>
      </c>
      <c r="BM323" s="134">
        <v>108.8</v>
      </c>
      <c r="BN323" s="134">
        <v>110.9</v>
      </c>
      <c r="BO323" s="134">
        <v>109.2</v>
      </c>
      <c r="BP323" s="134">
        <v>109.8</v>
      </c>
      <c r="BQ323" s="134">
        <v>109.1</v>
      </c>
      <c r="BR323" s="134">
        <v>112.8</v>
      </c>
      <c r="BS323" s="134">
        <v>111.4</v>
      </c>
      <c r="BT323" s="134">
        <v>114.4</v>
      </c>
      <c r="BU323" s="134">
        <v>113.3</v>
      </c>
      <c r="BV323" s="134">
        <v>113.8</v>
      </c>
      <c r="BW323" s="134">
        <v>113.1</v>
      </c>
      <c r="BX323" s="134">
        <v>114</v>
      </c>
      <c r="BY323" s="134">
        <v>115.1</v>
      </c>
      <c r="BZ323" s="134">
        <v>115.6</v>
      </c>
      <c r="CA323" s="134">
        <v>113.5</v>
      </c>
      <c r="CB323" s="134">
        <v>114.2</v>
      </c>
      <c r="CC323" s="134">
        <v>113.3</v>
      </c>
      <c r="CD323" s="134">
        <v>113.3</v>
      </c>
      <c r="CE323" s="134">
        <v>116.2</v>
      </c>
      <c r="CF323" s="134">
        <v>117.1</v>
      </c>
      <c r="CG323" s="134">
        <v>117</v>
      </c>
      <c r="CH323" s="134">
        <v>116.9</v>
      </c>
      <c r="CI323" s="134">
        <v>117.3</v>
      </c>
      <c r="CJ323" s="134">
        <v>112.5</v>
      </c>
      <c r="CK323" s="134">
        <v>113.2</v>
      </c>
      <c r="CL323" s="134">
        <v>113.1</v>
      </c>
      <c r="CM323" s="134">
        <v>112.8</v>
      </c>
      <c r="CN323" s="134">
        <v>113.1</v>
      </c>
      <c r="CO323" s="134">
        <v>113</v>
      </c>
      <c r="CP323" s="134">
        <v>113.5</v>
      </c>
      <c r="CQ323" s="134">
        <v>113</v>
      </c>
      <c r="CR323" s="134">
        <v>112.5</v>
      </c>
      <c r="CS323" s="134">
        <v>113.3</v>
      </c>
      <c r="CT323" s="134">
        <v>112.7</v>
      </c>
      <c r="CU323" s="134">
        <v>113.4</v>
      </c>
      <c r="CV323" s="134">
        <v>112.5</v>
      </c>
      <c r="CW323" s="134">
        <v>113.3</v>
      </c>
      <c r="CX323" s="134">
        <v>111.8</v>
      </c>
      <c r="CY323" s="134">
        <v>109.4</v>
      </c>
      <c r="CZ323" s="134">
        <v>110.7</v>
      </c>
      <c r="DA323" s="134">
        <v>112.1</v>
      </c>
      <c r="DB323" s="134">
        <v>111.4</v>
      </c>
      <c r="DC323" s="134">
        <v>113</v>
      </c>
      <c r="DD323" s="134">
        <v>113</v>
      </c>
      <c r="DE323" s="134">
        <v>113.8</v>
      </c>
      <c r="DF323" s="134">
        <v>114.7</v>
      </c>
      <c r="DG323" s="134">
        <v>115.9</v>
      </c>
      <c r="DH323" s="134">
        <v>117.2</v>
      </c>
      <c r="DI323" s="134">
        <v>117.8</v>
      </c>
      <c r="DJ323" s="134">
        <v>119.4</v>
      </c>
      <c r="DK323" s="134">
        <v>118</v>
      </c>
      <c r="DL323" s="134">
        <v>119.4</v>
      </c>
      <c r="DM323" s="134">
        <v>118.9</v>
      </c>
      <c r="DN323" s="134">
        <v>119.8</v>
      </c>
      <c r="DO323" s="134">
        <v>118</v>
      </c>
      <c r="DP323" s="134">
        <v>119.7</v>
      </c>
      <c r="DQ323" s="134">
        <v>118.7</v>
      </c>
      <c r="DR323" s="134">
        <v>120.1</v>
      </c>
      <c r="DS323" s="134">
        <v>122</v>
      </c>
      <c r="DT323" s="134">
        <v>123.8</v>
      </c>
      <c r="DU323" s="134">
        <v>125.2</v>
      </c>
      <c r="DV323" s="134">
        <v>123.8</v>
      </c>
      <c r="DW323" s="134">
        <v>126</v>
      </c>
      <c r="DX323" s="134">
        <v>125.6</v>
      </c>
      <c r="DY323" s="134">
        <v>123.4</v>
      </c>
      <c r="DZ323" s="134">
        <v>123.4</v>
      </c>
      <c r="EA323" s="135">
        <v>123</v>
      </c>
      <c r="EB323" s="136">
        <v>122.6</v>
      </c>
      <c r="EC323" s="136">
        <v>123.1</v>
      </c>
      <c r="ED323" s="134">
        <v>122.9</v>
      </c>
      <c r="EE323" s="134">
        <v>122.1</v>
      </c>
      <c r="EF323" s="137">
        <v>123.5</v>
      </c>
      <c r="EG323" s="137">
        <v>123.6</v>
      </c>
      <c r="EH323" s="137">
        <v>123.6</v>
      </c>
      <c r="EI323" s="137">
        <v>124</v>
      </c>
      <c r="EJ323" s="136">
        <v>125.1</v>
      </c>
      <c r="EK323" s="136">
        <v>124.6</v>
      </c>
      <c r="EL323" s="147">
        <v>124.8</v>
      </c>
      <c r="EM323" s="147">
        <v>126.7</v>
      </c>
      <c r="EN323" s="147">
        <v>127.1</v>
      </c>
    </row>
    <row r="324" spans="1:144" ht="15" x14ac:dyDescent="0.25">
      <c r="A324" s="132" t="s">
        <v>2076</v>
      </c>
      <c r="B324" s="132" t="s">
        <v>2077</v>
      </c>
      <c r="C324" s="133">
        <v>0.18314</v>
      </c>
      <c r="D324" s="134">
        <v>108.8</v>
      </c>
      <c r="E324" s="134">
        <v>110.3</v>
      </c>
      <c r="F324" s="134">
        <v>109.6</v>
      </c>
      <c r="G324" s="134">
        <v>114</v>
      </c>
      <c r="H324" s="134">
        <v>113.4</v>
      </c>
      <c r="I324" s="134">
        <v>114.4</v>
      </c>
      <c r="J324" s="134">
        <v>115.9</v>
      </c>
      <c r="K324" s="134">
        <v>120.3</v>
      </c>
      <c r="L324" s="134">
        <v>118.7</v>
      </c>
      <c r="M324" s="134">
        <v>119.4</v>
      </c>
      <c r="N324" s="134">
        <v>117.2</v>
      </c>
      <c r="O324" s="134">
        <v>119.4</v>
      </c>
      <c r="P324" s="134">
        <v>119.8</v>
      </c>
      <c r="Q324" s="134">
        <v>122</v>
      </c>
      <c r="R324" s="134">
        <v>124.9</v>
      </c>
      <c r="S324" s="134">
        <v>125.5</v>
      </c>
      <c r="T324" s="134">
        <v>126</v>
      </c>
      <c r="U324" s="134">
        <v>126.5</v>
      </c>
      <c r="V324" s="134">
        <v>125.3</v>
      </c>
      <c r="W324" s="134">
        <v>126.1</v>
      </c>
      <c r="X324" s="134">
        <v>128.30000000000001</v>
      </c>
      <c r="Y324" s="134">
        <v>124.7</v>
      </c>
      <c r="Z324" s="134">
        <v>126.8</v>
      </c>
      <c r="AA324" s="134">
        <v>126.7</v>
      </c>
      <c r="AB324" s="134">
        <v>127.3</v>
      </c>
      <c r="AC324" s="134">
        <v>131.1</v>
      </c>
      <c r="AD324" s="134">
        <v>131.1</v>
      </c>
      <c r="AE324" s="134">
        <v>132.4</v>
      </c>
      <c r="AF324" s="134">
        <v>131.6</v>
      </c>
      <c r="AG324" s="134">
        <v>130.5</v>
      </c>
      <c r="AH324" s="134">
        <v>134.80000000000001</v>
      </c>
      <c r="AI324" s="134">
        <v>136.30000000000001</v>
      </c>
      <c r="AJ324" s="134">
        <v>135.69999999999999</v>
      </c>
      <c r="AK324" s="134">
        <v>134</v>
      </c>
      <c r="AL324" s="134">
        <v>132.80000000000001</v>
      </c>
      <c r="AM324" s="134">
        <v>131.80000000000001</v>
      </c>
      <c r="AN324" s="134">
        <v>130.80000000000001</v>
      </c>
      <c r="AO324" s="134">
        <v>151.30000000000001</v>
      </c>
      <c r="AP324" s="134">
        <v>151.4</v>
      </c>
      <c r="AQ324" s="134">
        <v>153.80000000000001</v>
      </c>
      <c r="AR324" s="134">
        <v>149.80000000000001</v>
      </c>
      <c r="AS324" s="134">
        <v>145.4</v>
      </c>
      <c r="AT324" s="134">
        <v>147.9</v>
      </c>
      <c r="AU324" s="134">
        <v>145.30000000000001</v>
      </c>
      <c r="AV324" s="134">
        <v>148.5</v>
      </c>
      <c r="AW324" s="134">
        <v>147.69999999999999</v>
      </c>
      <c r="AX324" s="134">
        <v>146.6</v>
      </c>
      <c r="AY324" s="134">
        <v>149.4</v>
      </c>
      <c r="AZ324" s="134">
        <v>150.4</v>
      </c>
      <c r="BA324" s="134">
        <v>147.4</v>
      </c>
      <c r="BB324" s="134">
        <v>144.30000000000001</v>
      </c>
      <c r="BC324" s="134">
        <v>146.6</v>
      </c>
      <c r="BD324" s="134">
        <v>150.6</v>
      </c>
      <c r="BE324" s="134">
        <v>154.1</v>
      </c>
      <c r="BF324" s="134">
        <v>147.1</v>
      </c>
      <c r="BG324" s="134">
        <v>146.30000000000001</v>
      </c>
      <c r="BH324" s="134">
        <v>142.69999999999999</v>
      </c>
      <c r="BI324" s="134">
        <v>144.6</v>
      </c>
      <c r="BJ324" s="134">
        <v>147.5</v>
      </c>
      <c r="BK324" s="134">
        <v>146.9</v>
      </c>
      <c r="BL324" s="134">
        <v>149.19999999999999</v>
      </c>
      <c r="BM324" s="134">
        <v>152.1</v>
      </c>
      <c r="BN324" s="134">
        <v>153.5</v>
      </c>
      <c r="BO324" s="134">
        <v>154.6</v>
      </c>
      <c r="BP324" s="134">
        <v>153.9</v>
      </c>
      <c r="BQ324" s="134">
        <v>155.9</v>
      </c>
      <c r="BR324" s="134">
        <v>151.30000000000001</v>
      </c>
      <c r="BS324" s="134">
        <v>153.1</v>
      </c>
      <c r="BT324" s="134">
        <v>158.1</v>
      </c>
      <c r="BU324" s="134">
        <v>155.30000000000001</v>
      </c>
      <c r="BV324" s="134">
        <v>160.4</v>
      </c>
      <c r="BW324" s="134">
        <v>159.69999999999999</v>
      </c>
      <c r="BX324" s="134">
        <v>161.5</v>
      </c>
      <c r="BY324" s="134">
        <v>165.3</v>
      </c>
      <c r="BZ324" s="134">
        <v>161.30000000000001</v>
      </c>
      <c r="CA324" s="134">
        <v>165.1</v>
      </c>
      <c r="CB324" s="134">
        <v>168</v>
      </c>
      <c r="CC324" s="134">
        <v>164.9</v>
      </c>
      <c r="CD324" s="134">
        <v>165.8</v>
      </c>
      <c r="CE324" s="134">
        <v>166.9</v>
      </c>
      <c r="CF324" s="134">
        <v>167.5</v>
      </c>
      <c r="CG324" s="134">
        <v>165.9</v>
      </c>
      <c r="CH324" s="134">
        <v>171.7</v>
      </c>
      <c r="CI324" s="134">
        <v>164.4</v>
      </c>
      <c r="CJ324" s="134">
        <v>162.69999999999999</v>
      </c>
      <c r="CK324" s="134">
        <v>164.1</v>
      </c>
      <c r="CL324" s="134">
        <v>162.30000000000001</v>
      </c>
      <c r="CM324" s="134">
        <v>162.6</v>
      </c>
      <c r="CN324" s="134">
        <v>163.80000000000001</v>
      </c>
      <c r="CO324" s="134">
        <v>162.5</v>
      </c>
      <c r="CP324" s="134">
        <v>161.80000000000001</v>
      </c>
      <c r="CQ324" s="134">
        <v>161</v>
      </c>
      <c r="CR324" s="134">
        <v>161.19999999999999</v>
      </c>
      <c r="CS324" s="134">
        <v>160.80000000000001</v>
      </c>
      <c r="CT324" s="134">
        <v>162.6</v>
      </c>
      <c r="CU324" s="134">
        <v>161.9</v>
      </c>
      <c r="CV324" s="134">
        <v>162.19999999999999</v>
      </c>
      <c r="CW324" s="134">
        <v>166.3</v>
      </c>
      <c r="CX324" s="134">
        <v>165.4</v>
      </c>
      <c r="CY324" s="134">
        <v>165.1</v>
      </c>
      <c r="CZ324" s="134">
        <v>161.80000000000001</v>
      </c>
      <c r="DA324" s="134">
        <v>160.5</v>
      </c>
      <c r="DB324" s="134">
        <v>159.6</v>
      </c>
      <c r="DC324" s="134">
        <v>160.69999999999999</v>
      </c>
      <c r="DD324" s="134">
        <v>162.5</v>
      </c>
      <c r="DE324" s="134">
        <v>164.6</v>
      </c>
      <c r="DF324" s="134">
        <v>164.7</v>
      </c>
      <c r="DG324" s="134">
        <v>165.6</v>
      </c>
      <c r="DH324" s="134">
        <v>168.9</v>
      </c>
      <c r="DI324" s="134">
        <v>167</v>
      </c>
      <c r="DJ324" s="134">
        <v>164.9</v>
      </c>
      <c r="DK324" s="134">
        <v>166.8</v>
      </c>
      <c r="DL324" s="134">
        <v>166.6</v>
      </c>
      <c r="DM324" s="134">
        <v>166.1</v>
      </c>
      <c r="DN324" s="134">
        <v>169.2</v>
      </c>
      <c r="DO324" s="134">
        <v>172.1</v>
      </c>
      <c r="DP324" s="134">
        <v>170.9</v>
      </c>
      <c r="DQ324" s="134">
        <v>170.7</v>
      </c>
      <c r="DR324" s="134">
        <v>169.4</v>
      </c>
      <c r="DS324" s="134">
        <v>169.3</v>
      </c>
      <c r="DT324" s="134">
        <v>171.5</v>
      </c>
      <c r="DU324" s="134">
        <v>154.30000000000001</v>
      </c>
      <c r="DV324" s="134">
        <v>180.5</v>
      </c>
      <c r="DW324" s="134">
        <v>157.80000000000001</v>
      </c>
      <c r="DX324" s="134">
        <v>157.1</v>
      </c>
      <c r="DY324" s="134">
        <v>156.19999999999999</v>
      </c>
      <c r="DZ324" s="134">
        <v>154.5</v>
      </c>
      <c r="EA324" s="135">
        <v>155.69999999999999</v>
      </c>
      <c r="EB324" s="136">
        <v>156.9</v>
      </c>
      <c r="EC324" s="136">
        <v>156.19999999999999</v>
      </c>
      <c r="ED324" s="134">
        <v>154.30000000000001</v>
      </c>
      <c r="EE324" s="134">
        <v>154.9</v>
      </c>
      <c r="EF324" s="137">
        <v>155.4</v>
      </c>
      <c r="EG324" s="137">
        <v>157.19999999999999</v>
      </c>
      <c r="EH324" s="137">
        <v>157</v>
      </c>
      <c r="EI324" s="137">
        <v>157.30000000000001</v>
      </c>
      <c r="EJ324" s="136">
        <v>157</v>
      </c>
      <c r="EK324" s="136">
        <v>157.19999999999999</v>
      </c>
      <c r="EL324" s="147">
        <v>164.5</v>
      </c>
      <c r="EM324" s="147">
        <v>164.9</v>
      </c>
      <c r="EN324" s="147">
        <v>165.3</v>
      </c>
    </row>
    <row r="325" spans="1:144" ht="15" x14ac:dyDescent="0.25">
      <c r="A325" s="132" t="s">
        <v>2078</v>
      </c>
      <c r="B325" s="132" t="s">
        <v>2079</v>
      </c>
      <c r="C325" s="133">
        <v>3.5580000000000001E-2</v>
      </c>
      <c r="D325" s="134">
        <v>108.1</v>
      </c>
      <c r="E325" s="134">
        <v>108.6</v>
      </c>
      <c r="F325" s="134">
        <v>109</v>
      </c>
      <c r="G325" s="134">
        <v>109.6</v>
      </c>
      <c r="H325" s="134">
        <v>110.1</v>
      </c>
      <c r="I325" s="134">
        <v>109.5</v>
      </c>
      <c r="J325" s="134">
        <v>110.4</v>
      </c>
      <c r="K325" s="134">
        <v>110.4</v>
      </c>
      <c r="L325" s="134">
        <v>110.7</v>
      </c>
      <c r="M325" s="134">
        <v>114.6</v>
      </c>
      <c r="N325" s="134">
        <v>115.1</v>
      </c>
      <c r="O325" s="134">
        <v>115.3</v>
      </c>
      <c r="P325" s="134">
        <v>118.2</v>
      </c>
      <c r="Q325" s="134">
        <v>116.3</v>
      </c>
      <c r="R325" s="134">
        <v>116.5</v>
      </c>
      <c r="S325" s="134">
        <v>116.2</v>
      </c>
      <c r="T325" s="134">
        <v>115.5</v>
      </c>
      <c r="U325" s="134">
        <v>115.7</v>
      </c>
      <c r="V325" s="134">
        <v>114.2</v>
      </c>
      <c r="W325" s="134">
        <v>115.7</v>
      </c>
      <c r="X325" s="134">
        <v>115.4</v>
      </c>
      <c r="Y325" s="134">
        <v>114.3</v>
      </c>
      <c r="Z325" s="134">
        <v>116.4</v>
      </c>
      <c r="AA325" s="134">
        <v>115.5</v>
      </c>
      <c r="AB325" s="134">
        <v>117.8</v>
      </c>
      <c r="AC325" s="134">
        <v>118.6</v>
      </c>
      <c r="AD325" s="134">
        <v>118.9</v>
      </c>
      <c r="AE325" s="134">
        <v>119.6</v>
      </c>
      <c r="AF325" s="134">
        <v>122.2</v>
      </c>
      <c r="AG325" s="134">
        <v>122.2</v>
      </c>
      <c r="AH325" s="134">
        <v>125.4</v>
      </c>
      <c r="AI325" s="134">
        <v>126.7</v>
      </c>
      <c r="AJ325" s="134">
        <v>128.6</v>
      </c>
      <c r="AK325" s="134">
        <v>129</v>
      </c>
      <c r="AL325" s="134">
        <v>131.1</v>
      </c>
      <c r="AM325" s="134">
        <v>139.30000000000001</v>
      </c>
      <c r="AN325" s="134">
        <v>139.30000000000001</v>
      </c>
      <c r="AO325" s="134">
        <v>138.4</v>
      </c>
      <c r="AP325" s="134">
        <v>140.19999999999999</v>
      </c>
      <c r="AQ325" s="134">
        <v>138.4</v>
      </c>
      <c r="AR325" s="134">
        <v>139.5</v>
      </c>
      <c r="AS325" s="134">
        <v>138.5</v>
      </c>
      <c r="AT325" s="134">
        <v>139.30000000000001</v>
      </c>
      <c r="AU325" s="134">
        <v>139.80000000000001</v>
      </c>
      <c r="AV325" s="134">
        <v>140.30000000000001</v>
      </c>
      <c r="AW325" s="134">
        <v>142.5</v>
      </c>
      <c r="AX325" s="134">
        <v>142.1</v>
      </c>
      <c r="AY325" s="134">
        <v>142.80000000000001</v>
      </c>
      <c r="AZ325" s="134">
        <v>143.19999999999999</v>
      </c>
      <c r="BA325" s="134">
        <v>145.80000000000001</v>
      </c>
      <c r="BB325" s="134">
        <v>147</v>
      </c>
      <c r="BC325" s="134">
        <v>147.69999999999999</v>
      </c>
      <c r="BD325" s="134">
        <v>151.69999999999999</v>
      </c>
      <c r="BE325" s="134">
        <v>156.5</v>
      </c>
      <c r="BF325" s="134">
        <v>157.5</v>
      </c>
      <c r="BG325" s="134">
        <v>157.9</v>
      </c>
      <c r="BH325" s="134">
        <v>158.80000000000001</v>
      </c>
      <c r="BI325" s="134">
        <v>160.80000000000001</v>
      </c>
      <c r="BJ325" s="134">
        <v>159.4</v>
      </c>
      <c r="BK325" s="134">
        <v>159.5</v>
      </c>
      <c r="BL325" s="134">
        <v>160.5</v>
      </c>
      <c r="BM325" s="134">
        <v>160.5</v>
      </c>
      <c r="BN325" s="134">
        <v>164.5</v>
      </c>
      <c r="BO325" s="134">
        <v>163.30000000000001</v>
      </c>
      <c r="BP325" s="134">
        <v>163.30000000000001</v>
      </c>
      <c r="BQ325" s="134">
        <v>159</v>
      </c>
      <c r="BR325" s="134">
        <v>160.4</v>
      </c>
      <c r="BS325" s="134">
        <v>157.69999999999999</v>
      </c>
      <c r="BT325" s="134">
        <v>155.69999999999999</v>
      </c>
      <c r="BU325" s="134">
        <v>156.30000000000001</v>
      </c>
      <c r="BV325" s="134">
        <v>157.5</v>
      </c>
      <c r="BW325" s="134">
        <v>158.30000000000001</v>
      </c>
      <c r="BX325" s="134">
        <v>158.30000000000001</v>
      </c>
      <c r="BY325" s="134">
        <v>157.4</v>
      </c>
      <c r="BZ325" s="134">
        <v>158.30000000000001</v>
      </c>
      <c r="CA325" s="134">
        <v>156.5</v>
      </c>
      <c r="CB325" s="134">
        <v>156.5</v>
      </c>
      <c r="CC325" s="134">
        <v>156.4</v>
      </c>
      <c r="CD325" s="134">
        <v>158.5</v>
      </c>
      <c r="CE325" s="134">
        <v>159.69999999999999</v>
      </c>
      <c r="CF325" s="134">
        <v>157</v>
      </c>
      <c r="CG325" s="134">
        <v>157</v>
      </c>
      <c r="CH325" s="134">
        <v>157</v>
      </c>
      <c r="CI325" s="134">
        <v>171.5</v>
      </c>
      <c r="CJ325" s="134">
        <v>173.9</v>
      </c>
      <c r="CK325" s="134">
        <v>174.6</v>
      </c>
      <c r="CL325" s="134">
        <v>175.5</v>
      </c>
      <c r="CM325" s="134">
        <v>175.5</v>
      </c>
      <c r="CN325" s="134">
        <v>174.9</v>
      </c>
      <c r="CO325" s="134">
        <v>176.1</v>
      </c>
      <c r="CP325" s="134">
        <v>176.1</v>
      </c>
      <c r="CQ325" s="134">
        <v>176.3</v>
      </c>
      <c r="CR325" s="134">
        <v>177.8</v>
      </c>
      <c r="CS325" s="134">
        <v>178</v>
      </c>
      <c r="CT325" s="134">
        <v>178</v>
      </c>
      <c r="CU325" s="134">
        <v>178</v>
      </c>
      <c r="CV325" s="134">
        <v>177.3</v>
      </c>
      <c r="CW325" s="134">
        <v>176.9</v>
      </c>
      <c r="CX325" s="134">
        <v>179.8</v>
      </c>
      <c r="CY325" s="134">
        <v>180.2</v>
      </c>
      <c r="CZ325" s="134">
        <v>188</v>
      </c>
      <c r="DA325" s="134">
        <v>188.2</v>
      </c>
      <c r="DB325" s="134">
        <v>189.6</v>
      </c>
      <c r="DC325" s="134">
        <v>189.5</v>
      </c>
      <c r="DD325" s="134">
        <v>188.5</v>
      </c>
      <c r="DE325" s="134">
        <v>189.6</v>
      </c>
      <c r="DF325" s="134">
        <v>190.4</v>
      </c>
      <c r="DG325" s="134">
        <v>191.3</v>
      </c>
      <c r="DH325" s="134">
        <v>191.3</v>
      </c>
      <c r="DI325" s="134">
        <v>191.3</v>
      </c>
      <c r="DJ325" s="134">
        <v>194.5</v>
      </c>
      <c r="DK325" s="134">
        <v>194.2</v>
      </c>
      <c r="DL325" s="134">
        <v>193.8</v>
      </c>
      <c r="DM325" s="134">
        <v>193.8</v>
      </c>
      <c r="DN325" s="134">
        <v>194.5</v>
      </c>
      <c r="DO325" s="134">
        <v>194.4</v>
      </c>
      <c r="DP325" s="134">
        <v>194.5</v>
      </c>
      <c r="DQ325" s="134">
        <v>194.6</v>
      </c>
      <c r="DR325" s="134">
        <v>195.2</v>
      </c>
      <c r="DS325" s="134">
        <v>195.2</v>
      </c>
      <c r="DT325" s="134">
        <v>201.5</v>
      </c>
      <c r="DU325" s="134">
        <v>201.5</v>
      </c>
      <c r="DV325" s="134">
        <v>203</v>
      </c>
      <c r="DW325" s="134">
        <v>202.3</v>
      </c>
      <c r="DX325" s="134">
        <v>203.1</v>
      </c>
      <c r="DY325" s="134">
        <v>205.9</v>
      </c>
      <c r="DZ325" s="134">
        <v>205.7</v>
      </c>
      <c r="EA325" s="135">
        <v>206.6</v>
      </c>
      <c r="EB325" s="136">
        <v>206.6</v>
      </c>
      <c r="EC325" s="136">
        <v>204.5</v>
      </c>
      <c r="ED325" s="134">
        <v>203.2</v>
      </c>
      <c r="EE325" s="134">
        <v>205</v>
      </c>
      <c r="EF325" s="137">
        <v>204.6</v>
      </c>
      <c r="EG325" s="137">
        <v>206.2</v>
      </c>
      <c r="EH325" s="137">
        <v>206.9</v>
      </c>
      <c r="EI325" s="137">
        <v>201.8</v>
      </c>
      <c r="EJ325" s="136">
        <v>201.8</v>
      </c>
      <c r="EK325" s="136">
        <v>201.7</v>
      </c>
      <c r="EL325" s="147">
        <v>201.7</v>
      </c>
      <c r="EM325" s="147">
        <v>203.3</v>
      </c>
      <c r="EN325" s="147">
        <v>203.7</v>
      </c>
    </row>
    <row r="326" spans="1:144" ht="15" x14ac:dyDescent="0.25">
      <c r="A326" s="132" t="s">
        <v>2080</v>
      </c>
      <c r="B326" s="132" t="s">
        <v>2081</v>
      </c>
      <c r="C326" s="133">
        <v>2.6960000000000001E-2</v>
      </c>
      <c r="D326" s="134">
        <v>110.3</v>
      </c>
      <c r="E326" s="134">
        <v>111</v>
      </c>
      <c r="F326" s="134">
        <v>111.5</v>
      </c>
      <c r="G326" s="134">
        <v>112.4</v>
      </c>
      <c r="H326" s="134">
        <v>113</v>
      </c>
      <c r="I326" s="134">
        <v>112.2</v>
      </c>
      <c r="J326" s="134">
        <v>112.4</v>
      </c>
      <c r="K326" s="134">
        <v>112.4</v>
      </c>
      <c r="L326" s="134">
        <v>112.7</v>
      </c>
      <c r="M326" s="134">
        <v>116.5</v>
      </c>
      <c r="N326" s="134">
        <v>117.2</v>
      </c>
      <c r="O326" s="134">
        <v>117.5</v>
      </c>
      <c r="P326" s="134">
        <v>121.2</v>
      </c>
      <c r="Q326" s="134">
        <v>118.5</v>
      </c>
      <c r="R326" s="134">
        <v>118.8</v>
      </c>
      <c r="S326" s="134">
        <v>118.4</v>
      </c>
      <c r="T326" s="134">
        <v>117.5</v>
      </c>
      <c r="U326" s="134">
        <v>117.9</v>
      </c>
      <c r="V326" s="134">
        <v>115.9</v>
      </c>
      <c r="W326" s="134">
        <v>117.9</v>
      </c>
      <c r="X326" s="134">
        <v>117.4</v>
      </c>
      <c r="Y326" s="134">
        <v>114.9</v>
      </c>
      <c r="Z326" s="134">
        <v>117.8</v>
      </c>
      <c r="AA326" s="134">
        <v>116.5</v>
      </c>
      <c r="AB326" s="134">
        <v>119.4</v>
      </c>
      <c r="AC326" s="134">
        <v>120.4</v>
      </c>
      <c r="AD326" s="134">
        <v>120.9</v>
      </c>
      <c r="AE326" s="134">
        <v>121.8</v>
      </c>
      <c r="AF326" s="134">
        <v>125.2</v>
      </c>
      <c r="AG326" s="134">
        <v>125.2</v>
      </c>
      <c r="AH326" s="134">
        <v>129.5</v>
      </c>
      <c r="AI326" s="134">
        <v>131.19999999999999</v>
      </c>
      <c r="AJ326" s="134">
        <v>133.69999999999999</v>
      </c>
      <c r="AK326" s="134">
        <v>134.30000000000001</v>
      </c>
      <c r="AL326" s="134">
        <v>137</v>
      </c>
      <c r="AM326" s="134">
        <v>147.80000000000001</v>
      </c>
      <c r="AN326" s="134">
        <v>148</v>
      </c>
      <c r="AO326" s="134">
        <v>146.80000000000001</v>
      </c>
      <c r="AP326" s="134">
        <v>149.19999999999999</v>
      </c>
      <c r="AQ326" s="134">
        <v>146.80000000000001</v>
      </c>
      <c r="AR326" s="134">
        <v>148</v>
      </c>
      <c r="AS326" s="134">
        <v>146.5</v>
      </c>
      <c r="AT326" s="134">
        <v>147.6</v>
      </c>
      <c r="AU326" s="134">
        <v>148.1</v>
      </c>
      <c r="AV326" s="134">
        <v>148.9</v>
      </c>
      <c r="AW326" s="134">
        <v>151.80000000000001</v>
      </c>
      <c r="AX326" s="134">
        <v>151.19999999999999</v>
      </c>
      <c r="AY326" s="134">
        <v>152.19999999999999</v>
      </c>
      <c r="AZ326" s="134">
        <v>152.69999999999999</v>
      </c>
      <c r="BA326" s="134">
        <v>156.1</v>
      </c>
      <c r="BB326" s="134">
        <v>157.69999999999999</v>
      </c>
      <c r="BC326" s="134">
        <v>158.69999999999999</v>
      </c>
      <c r="BD326" s="134">
        <v>163.9</v>
      </c>
      <c r="BE326" s="134">
        <v>170.4</v>
      </c>
      <c r="BF326" s="134">
        <v>171.7</v>
      </c>
      <c r="BG326" s="134">
        <v>172.2</v>
      </c>
      <c r="BH326" s="134">
        <v>173.4</v>
      </c>
      <c r="BI326" s="134">
        <v>176.1</v>
      </c>
      <c r="BJ326" s="134">
        <v>174.2</v>
      </c>
      <c r="BK326" s="134">
        <v>174.3</v>
      </c>
      <c r="BL326" s="134">
        <v>175.7</v>
      </c>
      <c r="BM326" s="134">
        <v>175.7</v>
      </c>
      <c r="BN326" s="134">
        <v>181.6</v>
      </c>
      <c r="BO326" s="134">
        <v>179.9</v>
      </c>
      <c r="BP326" s="134">
        <v>179.9</v>
      </c>
      <c r="BQ326" s="134">
        <v>173.8</v>
      </c>
      <c r="BR326" s="134">
        <v>175.6</v>
      </c>
      <c r="BS326" s="134">
        <v>175.6</v>
      </c>
      <c r="BT326" s="134">
        <v>172.9</v>
      </c>
      <c r="BU326" s="134">
        <v>173.7</v>
      </c>
      <c r="BV326" s="134">
        <v>175.4</v>
      </c>
      <c r="BW326" s="134">
        <v>176.6</v>
      </c>
      <c r="BX326" s="134">
        <v>176.6</v>
      </c>
      <c r="BY326" s="134">
        <v>175.4</v>
      </c>
      <c r="BZ326" s="134">
        <v>176.6</v>
      </c>
      <c r="CA326" s="134">
        <v>174.2</v>
      </c>
      <c r="CB326" s="134">
        <v>174.2</v>
      </c>
      <c r="CC326" s="134">
        <v>174.2</v>
      </c>
      <c r="CD326" s="134">
        <v>176.3</v>
      </c>
      <c r="CE326" s="134">
        <v>177.8</v>
      </c>
      <c r="CF326" s="134">
        <v>174.3</v>
      </c>
      <c r="CG326" s="134">
        <v>174.3</v>
      </c>
      <c r="CH326" s="134">
        <v>174.3</v>
      </c>
      <c r="CI326" s="134">
        <v>193</v>
      </c>
      <c r="CJ326" s="134">
        <v>196</v>
      </c>
      <c r="CK326" s="134">
        <v>196.9</v>
      </c>
      <c r="CL326" s="134">
        <v>198.1</v>
      </c>
      <c r="CM326" s="134">
        <v>198.1</v>
      </c>
      <c r="CN326" s="134">
        <v>198.1</v>
      </c>
      <c r="CO326" s="134">
        <v>199.7</v>
      </c>
      <c r="CP326" s="134">
        <v>199.7</v>
      </c>
      <c r="CQ326" s="134">
        <v>199.5</v>
      </c>
      <c r="CR326" s="134">
        <v>201.6</v>
      </c>
      <c r="CS326" s="134">
        <v>201.8</v>
      </c>
      <c r="CT326" s="134">
        <v>201.8</v>
      </c>
      <c r="CU326" s="134">
        <v>201.8</v>
      </c>
      <c r="CV326" s="134">
        <v>201.8</v>
      </c>
      <c r="CW326" s="134">
        <v>201.3</v>
      </c>
      <c r="CX326" s="134">
        <v>205.2</v>
      </c>
      <c r="CY326" s="134">
        <v>205.2</v>
      </c>
      <c r="CZ326" s="134">
        <v>215.5</v>
      </c>
      <c r="DA326" s="134">
        <v>215.5</v>
      </c>
      <c r="DB326" s="134">
        <v>217.4</v>
      </c>
      <c r="DC326" s="134">
        <v>217.2</v>
      </c>
      <c r="DD326" s="134">
        <v>215.9</v>
      </c>
      <c r="DE326" s="134">
        <v>217.9</v>
      </c>
      <c r="DF326" s="134">
        <v>218.8</v>
      </c>
      <c r="DG326" s="134">
        <v>219.8</v>
      </c>
      <c r="DH326" s="134">
        <v>219.8</v>
      </c>
      <c r="DI326" s="134">
        <v>219.8</v>
      </c>
      <c r="DJ326" s="134">
        <v>224.1</v>
      </c>
      <c r="DK326" s="134">
        <v>224.1</v>
      </c>
      <c r="DL326" s="134">
        <v>223.1</v>
      </c>
      <c r="DM326" s="134">
        <v>223.1</v>
      </c>
      <c r="DN326" s="134">
        <v>224.1</v>
      </c>
      <c r="DO326" s="134">
        <v>224.1</v>
      </c>
      <c r="DP326" s="134">
        <v>224.3</v>
      </c>
      <c r="DQ326" s="134">
        <v>224.3</v>
      </c>
      <c r="DR326" s="134">
        <v>225</v>
      </c>
      <c r="DS326" s="134">
        <v>225</v>
      </c>
      <c r="DT326" s="134">
        <v>233.4</v>
      </c>
      <c r="DU326" s="134">
        <v>233.4</v>
      </c>
      <c r="DV326" s="134">
        <v>235.4</v>
      </c>
      <c r="DW326" s="134">
        <v>234.4</v>
      </c>
      <c r="DX326" s="134">
        <v>235.7</v>
      </c>
      <c r="DY326" s="134">
        <v>239.6</v>
      </c>
      <c r="DZ326" s="134">
        <v>239.6</v>
      </c>
      <c r="EA326" s="135">
        <v>240.6</v>
      </c>
      <c r="EB326" s="136">
        <v>240.6</v>
      </c>
      <c r="EC326" s="136">
        <v>238.3</v>
      </c>
      <c r="ED326" s="134">
        <v>236.5</v>
      </c>
      <c r="EE326" s="134">
        <v>238.9</v>
      </c>
      <c r="EF326" s="137">
        <v>238.9</v>
      </c>
      <c r="EG326" s="137">
        <v>240.8</v>
      </c>
      <c r="EH326" s="137">
        <v>241.8</v>
      </c>
      <c r="EI326" s="137">
        <v>235.7</v>
      </c>
      <c r="EJ326" s="136">
        <v>235.7</v>
      </c>
      <c r="EK326" s="136">
        <v>235.7</v>
      </c>
      <c r="EL326" s="147">
        <v>235.7</v>
      </c>
      <c r="EM326" s="147">
        <v>237.6</v>
      </c>
      <c r="EN326" s="147">
        <v>238</v>
      </c>
    </row>
    <row r="327" spans="1:144" ht="15" x14ac:dyDescent="0.25">
      <c r="A327" s="132" t="s">
        <v>2082</v>
      </c>
      <c r="B327" s="132" t="s">
        <v>2083</v>
      </c>
      <c r="C327" s="133">
        <v>8.6199999999999992E-3</v>
      </c>
      <c r="D327" s="134">
        <v>101</v>
      </c>
      <c r="E327" s="134">
        <v>101</v>
      </c>
      <c r="F327" s="134">
        <v>101</v>
      </c>
      <c r="G327" s="134">
        <v>101</v>
      </c>
      <c r="H327" s="134">
        <v>101</v>
      </c>
      <c r="I327" s="134">
        <v>101</v>
      </c>
      <c r="J327" s="134">
        <v>104.3</v>
      </c>
      <c r="K327" s="134">
        <v>104.3</v>
      </c>
      <c r="L327" s="134">
        <v>104.3</v>
      </c>
      <c r="M327" s="134">
        <v>108.4</v>
      </c>
      <c r="N327" s="134">
        <v>108.4</v>
      </c>
      <c r="O327" s="134">
        <v>108.4</v>
      </c>
      <c r="P327" s="134">
        <v>109.1</v>
      </c>
      <c r="Q327" s="134">
        <v>109.1</v>
      </c>
      <c r="R327" s="134">
        <v>109.1</v>
      </c>
      <c r="S327" s="134">
        <v>109.1</v>
      </c>
      <c r="T327" s="134">
        <v>109.1</v>
      </c>
      <c r="U327" s="134">
        <v>109.1</v>
      </c>
      <c r="V327" s="134">
        <v>109.1</v>
      </c>
      <c r="W327" s="134">
        <v>109.1</v>
      </c>
      <c r="X327" s="134">
        <v>109.1</v>
      </c>
      <c r="Y327" s="134">
        <v>112.3</v>
      </c>
      <c r="Z327" s="134">
        <v>112.3</v>
      </c>
      <c r="AA327" s="134">
        <v>112.3</v>
      </c>
      <c r="AB327" s="134">
        <v>112.7</v>
      </c>
      <c r="AC327" s="134">
        <v>112.7</v>
      </c>
      <c r="AD327" s="134">
        <v>112.7</v>
      </c>
      <c r="AE327" s="134">
        <v>112.7</v>
      </c>
      <c r="AF327" s="134">
        <v>112.7</v>
      </c>
      <c r="AG327" s="134">
        <v>112.7</v>
      </c>
      <c r="AH327" s="134">
        <v>112.7</v>
      </c>
      <c r="AI327" s="134">
        <v>112.7</v>
      </c>
      <c r="AJ327" s="134">
        <v>112.7</v>
      </c>
      <c r="AK327" s="134">
        <v>112.7</v>
      </c>
      <c r="AL327" s="134">
        <v>112.7</v>
      </c>
      <c r="AM327" s="134">
        <v>112.7</v>
      </c>
      <c r="AN327" s="134">
        <v>111.9</v>
      </c>
      <c r="AO327" s="134">
        <v>111.9</v>
      </c>
      <c r="AP327" s="134">
        <v>111.9</v>
      </c>
      <c r="AQ327" s="134">
        <v>111.9</v>
      </c>
      <c r="AR327" s="134">
        <v>113.1</v>
      </c>
      <c r="AS327" s="134">
        <v>113.3</v>
      </c>
      <c r="AT327" s="134">
        <v>113.3</v>
      </c>
      <c r="AU327" s="134">
        <v>113.5</v>
      </c>
      <c r="AV327" s="134">
        <v>113.5</v>
      </c>
      <c r="AW327" s="134">
        <v>113.5</v>
      </c>
      <c r="AX327" s="134">
        <v>113.5</v>
      </c>
      <c r="AY327" s="134">
        <v>113.5</v>
      </c>
      <c r="AZ327" s="134">
        <v>113.5</v>
      </c>
      <c r="BA327" s="134">
        <v>113.5</v>
      </c>
      <c r="BB327" s="134">
        <v>113.5</v>
      </c>
      <c r="BC327" s="134">
        <v>113.3</v>
      </c>
      <c r="BD327" s="134">
        <v>113.3</v>
      </c>
      <c r="BE327" s="134">
        <v>113.3</v>
      </c>
      <c r="BF327" s="134">
        <v>113.1</v>
      </c>
      <c r="BG327" s="134">
        <v>113.1</v>
      </c>
      <c r="BH327" s="134">
        <v>113.1</v>
      </c>
      <c r="BI327" s="134">
        <v>113.1</v>
      </c>
      <c r="BJ327" s="134">
        <v>113.1</v>
      </c>
      <c r="BK327" s="134">
        <v>113.1</v>
      </c>
      <c r="BL327" s="134">
        <v>112.9</v>
      </c>
      <c r="BM327" s="134">
        <v>112.9</v>
      </c>
      <c r="BN327" s="134">
        <v>111.2</v>
      </c>
      <c r="BO327" s="134">
        <v>111.6</v>
      </c>
      <c r="BP327" s="134">
        <v>111.6</v>
      </c>
      <c r="BQ327" s="134">
        <v>112.9</v>
      </c>
      <c r="BR327" s="134">
        <v>112.9</v>
      </c>
      <c r="BS327" s="134">
        <v>101.4</v>
      </c>
      <c r="BT327" s="134">
        <v>101.8</v>
      </c>
      <c r="BU327" s="134">
        <v>101.8</v>
      </c>
      <c r="BV327" s="134">
        <v>101.4</v>
      </c>
      <c r="BW327" s="134">
        <v>101</v>
      </c>
      <c r="BX327" s="134">
        <v>101</v>
      </c>
      <c r="BY327" s="134">
        <v>101</v>
      </c>
      <c r="BZ327" s="134">
        <v>101</v>
      </c>
      <c r="CA327" s="134">
        <v>101</v>
      </c>
      <c r="CB327" s="134">
        <v>101</v>
      </c>
      <c r="CC327" s="134">
        <v>101</v>
      </c>
      <c r="CD327" s="134">
        <v>103</v>
      </c>
      <c r="CE327" s="134">
        <v>103</v>
      </c>
      <c r="CF327" s="134">
        <v>103.1</v>
      </c>
      <c r="CG327" s="134">
        <v>103.1</v>
      </c>
      <c r="CH327" s="134">
        <v>103.1</v>
      </c>
      <c r="CI327" s="134">
        <v>104.3</v>
      </c>
      <c r="CJ327" s="134">
        <v>104.7</v>
      </c>
      <c r="CK327" s="134">
        <v>104.7</v>
      </c>
      <c r="CL327" s="134">
        <v>104.7</v>
      </c>
      <c r="CM327" s="134">
        <v>104.7</v>
      </c>
      <c r="CN327" s="134">
        <v>102.2</v>
      </c>
      <c r="CO327" s="134">
        <v>102.2</v>
      </c>
      <c r="CP327" s="134">
        <v>102.2</v>
      </c>
      <c r="CQ327" s="134">
        <v>103.5</v>
      </c>
      <c r="CR327" s="134">
        <v>103.5</v>
      </c>
      <c r="CS327" s="134">
        <v>103.5</v>
      </c>
      <c r="CT327" s="134">
        <v>103.5</v>
      </c>
      <c r="CU327" s="134">
        <v>103.5</v>
      </c>
      <c r="CV327" s="134">
        <v>100.5</v>
      </c>
      <c r="CW327" s="134">
        <v>100.5</v>
      </c>
      <c r="CX327" s="134">
        <v>100.5</v>
      </c>
      <c r="CY327" s="134">
        <v>102.2</v>
      </c>
      <c r="CZ327" s="134">
        <v>102</v>
      </c>
      <c r="DA327" s="134">
        <v>103</v>
      </c>
      <c r="DB327" s="134">
        <v>103</v>
      </c>
      <c r="DC327" s="134">
        <v>103</v>
      </c>
      <c r="DD327" s="134">
        <v>103</v>
      </c>
      <c r="DE327" s="134">
        <v>101.3</v>
      </c>
      <c r="DF327" s="134">
        <v>101.3</v>
      </c>
      <c r="DG327" s="134">
        <v>102</v>
      </c>
      <c r="DH327" s="134">
        <v>102</v>
      </c>
      <c r="DI327" s="134">
        <v>102</v>
      </c>
      <c r="DJ327" s="134">
        <v>102</v>
      </c>
      <c r="DK327" s="134">
        <v>100.6</v>
      </c>
      <c r="DL327" s="134">
        <v>102</v>
      </c>
      <c r="DM327" s="134">
        <v>102</v>
      </c>
      <c r="DN327" s="134">
        <v>102</v>
      </c>
      <c r="DO327" s="134">
        <v>101.7</v>
      </c>
      <c r="DP327" s="134">
        <v>101.6</v>
      </c>
      <c r="DQ327" s="134">
        <v>101.8</v>
      </c>
      <c r="DR327" s="134">
        <v>101.8</v>
      </c>
      <c r="DS327" s="134">
        <v>101.8</v>
      </c>
      <c r="DT327" s="134">
        <v>101.8</v>
      </c>
      <c r="DU327" s="134">
        <v>101.8</v>
      </c>
      <c r="DV327" s="134">
        <v>101.8</v>
      </c>
      <c r="DW327" s="134">
        <v>101.8</v>
      </c>
      <c r="DX327" s="134">
        <v>101.1</v>
      </c>
      <c r="DY327" s="134">
        <v>100.6</v>
      </c>
      <c r="DZ327" s="134">
        <v>99.5</v>
      </c>
      <c r="EA327" s="135">
        <v>100.5</v>
      </c>
      <c r="EB327" s="136">
        <v>100.5</v>
      </c>
      <c r="EC327" s="136">
        <v>99</v>
      </c>
      <c r="ED327" s="134">
        <v>99</v>
      </c>
      <c r="EE327" s="134">
        <v>99</v>
      </c>
      <c r="EF327" s="137">
        <v>97.2</v>
      </c>
      <c r="EG327" s="137">
        <v>97.7</v>
      </c>
      <c r="EH327" s="137">
        <v>97.7</v>
      </c>
      <c r="EI327" s="137">
        <v>95.8</v>
      </c>
      <c r="EJ327" s="136">
        <v>95.9</v>
      </c>
      <c r="EK327" s="136">
        <v>95.3</v>
      </c>
      <c r="EL327" s="147">
        <v>95.5</v>
      </c>
      <c r="EM327" s="147">
        <v>95.7</v>
      </c>
      <c r="EN327" s="147">
        <v>96.3</v>
      </c>
    </row>
    <row r="328" spans="1:144" ht="15" x14ac:dyDescent="0.25">
      <c r="A328" s="132" t="s">
        <v>2084</v>
      </c>
      <c r="B328" s="132" t="s">
        <v>2085</v>
      </c>
      <c r="C328" s="133">
        <v>0.11876</v>
      </c>
      <c r="D328" s="134">
        <v>110.7</v>
      </c>
      <c r="E328" s="134">
        <v>120.1</v>
      </c>
      <c r="F328" s="134">
        <v>107.5</v>
      </c>
      <c r="G328" s="134">
        <v>100.5</v>
      </c>
      <c r="H328" s="134">
        <v>104.6</v>
      </c>
      <c r="I328" s="134">
        <v>111.3</v>
      </c>
      <c r="J328" s="134">
        <v>118.9</v>
      </c>
      <c r="K328" s="134">
        <v>120.7</v>
      </c>
      <c r="L328" s="134">
        <v>121.2</v>
      </c>
      <c r="M328" s="134">
        <v>125.5</v>
      </c>
      <c r="N328" s="134">
        <v>126.4</v>
      </c>
      <c r="O328" s="134">
        <v>121.8</v>
      </c>
      <c r="P328" s="134">
        <v>125.8</v>
      </c>
      <c r="Q328" s="134">
        <v>122.6</v>
      </c>
      <c r="R328" s="134">
        <v>124.5</v>
      </c>
      <c r="S328" s="134">
        <v>126.8</v>
      </c>
      <c r="T328" s="134">
        <v>129</v>
      </c>
      <c r="U328" s="134">
        <v>128.80000000000001</v>
      </c>
      <c r="V328" s="134">
        <v>128.80000000000001</v>
      </c>
      <c r="W328" s="134">
        <v>140.69999999999999</v>
      </c>
      <c r="X328" s="134">
        <v>132.6</v>
      </c>
      <c r="Y328" s="134">
        <v>145.30000000000001</v>
      </c>
      <c r="Z328" s="134">
        <v>140.6</v>
      </c>
      <c r="AA328" s="134">
        <v>136.19999999999999</v>
      </c>
      <c r="AB328" s="134">
        <v>140.19999999999999</v>
      </c>
      <c r="AC328" s="134">
        <v>146</v>
      </c>
      <c r="AD328" s="134">
        <v>145.1</v>
      </c>
      <c r="AE328" s="134">
        <v>142.69999999999999</v>
      </c>
      <c r="AF328" s="134">
        <v>140.30000000000001</v>
      </c>
      <c r="AG328" s="134">
        <v>135.6</v>
      </c>
      <c r="AH328" s="134">
        <v>140.19999999999999</v>
      </c>
      <c r="AI328" s="134">
        <v>136.6</v>
      </c>
      <c r="AJ328" s="134">
        <v>134</v>
      </c>
      <c r="AK328" s="134">
        <v>141.4</v>
      </c>
      <c r="AL328" s="134">
        <v>132.4</v>
      </c>
      <c r="AM328" s="134">
        <v>136.9</v>
      </c>
      <c r="AN328" s="134">
        <v>136.5</v>
      </c>
      <c r="AO328" s="134">
        <v>135.6</v>
      </c>
      <c r="AP328" s="134">
        <v>134.6</v>
      </c>
      <c r="AQ328" s="134">
        <v>137.5</v>
      </c>
      <c r="AR328" s="134">
        <v>141.5</v>
      </c>
      <c r="AS328" s="134">
        <v>139.6</v>
      </c>
      <c r="AT328" s="134">
        <v>136.6</v>
      </c>
      <c r="AU328" s="134">
        <v>140.4</v>
      </c>
      <c r="AV328" s="134">
        <v>138.9</v>
      </c>
      <c r="AW328" s="134">
        <v>139.30000000000001</v>
      </c>
      <c r="AX328" s="134">
        <v>140.5</v>
      </c>
      <c r="AY328" s="134">
        <v>143.1</v>
      </c>
      <c r="AZ328" s="134">
        <v>142.5</v>
      </c>
      <c r="BA328" s="134">
        <v>141.69999999999999</v>
      </c>
      <c r="BB328" s="134">
        <v>139</v>
      </c>
      <c r="BC328" s="134">
        <v>140</v>
      </c>
      <c r="BD328" s="134">
        <v>140.69999999999999</v>
      </c>
      <c r="BE328" s="134">
        <v>141</v>
      </c>
      <c r="BF328" s="134">
        <v>137.9</v>
      </c>
      <c r="BG328" s="134">
        <v>139.80000000000001</v>
      </c>
      <c r="BH328" s="134">
        <v>140.5</v>
      </c>
      <c r="BI328" s="134">
        <v>141.5</v>
      </c>
      <c r="BJ328" s="134">
        <v>140.6</v>
      </c>
      <c r="BK328" s="134">
        <v>138.69999999999999</v>
      </c>
      <c r="BL328" s="134">
        <v>139.30000000000001</v>
      </c>
      <c r="BM328" s="134">
        <v>137.69999999999999</v>
      </c>
      <c r="BN328" s="134">
        <v>137.9</v>
      </c>
      <c r="BO328" s="134">
        <v>137.4</v>
      </c>
      <c r="BP328" s="134">
        <v>138.4</v>
      </c>
      <c r="BQ328" s="134">
        <v>140.80000000000001</v>
      </c>
      <c r="BR328" s="134">
        <v>138.4</v>
      </c>
      <c r="BS328" s="134">
        <v>130.5</v>
      </c>
      <c r="BT328" s="134">
        <v>128.30000000000001</v>
      </c>
      <c r="BU328" s="134">
        <v>128.9</v>
      </c>
      <c r="BV328" s="134">
        <v>128.80000000000001</v>
      </c>
      <c r="BW328" s="134">
        <v>128.1</v>
      </c>
      <c r="BX328" s="134">
        <v>128.5</v>
      </c>
      <c r="BY328" s="134">
        <v>128.5</v>
      </c>
      <c r="BZ328" s="134">
        <v>126.7</v>
      </c>
      <c r="CA328" s="134">
        <v>123.4</v>
      </c>
      <c r="CB328" s="134">
        <v>122.6</v>
      </c>
      <c r="CC328" s="134">
        <v>121.2</v>
      </c>
      <c r="CD328" s="134">
        <v>119.8</v>
      </c>
      <c r="CE328" s="134">
        <v>120.4</v>
      </c>
      <c r="CF328" s="134">
        <v>122.7</v>
      </c>
      <c r="CG328" s="134">
        <v>124</v>
      </c>
      <c r="CH328" s="134">
        <v>124.9</v>
      </c>
      <c r="CI328" s="134">
        <v>127</v>
      </c>
      <c r="CJ328" s="134">
        <v>123.3</v>
      </c>
      <c r="CK328" s="134">
        <v>126.9</v>
      </c>
      <c r="CL328" s="134">
        <v>129.19999999999999</v>
      </c>
      <c r="CM328" s="134">
        <v>131.4</v>
      </c>
      <c r="CN328" s="134">
        <v>129.69999999999999</v>
      </c>
      <c r="CO328" s="134">
        <v>131.80000000000001</v>
      </c>
      <c r="CP328" s="134">
        <v>125.9</v>
      </c>
      <c r="CQ328" s="134">
        <v>121.6</v>
      </c>
      <c r="CR328" s="134">
        <v>121.2</v>
      </c>
      <c r="CS328" s="134">
        <v>122.3</v>
      </c>
      <c r="CT328" s="134">
        <v>121.5</v>
      </c>
      <c r="CU328" s="134">
        <v>123.4</v>
      </c>
      <c r="CV328" s="134">
        <v>123.4</v>
      </c>
      <c r="CW328" s="134">
        <v>118.6</v>
      </c>
      <c r="CX328" s="134">
        <v>124.5</v>
      </c>
      <c r="CY328" s="134">
        <v>124.7</v>
      </c>
      <c r="CZ328" s="134">
        <v>124.8</v>
      </c>
      <c r="DA328" s="134">
        <v>127.5</v>
      </c>
      <c r="DB328" s="134">
        <v>125.5</v>
      </c>
      <c r="DC328" s="134">
        <v>127.5</v>
      </c>
      <c r="DD328" s="134">
        <v>126.6</v>
      </c>
      <c r="DE328" s="134">
        <v>127.2</v>
      </c>
      <c r="DF328" s="134">
        <v>127.8</v>
      </c>
      <c r="DG328" s="134">
        <v>130</v>
      </c>
      <c r="DH328" s="134">
        <v>127.9</v>
      </c>
      <c r="DI328" s="134">
        <v>128.9</v>
      </c>
      <c r="DJ328" s="134">
        <v>129.9</v>
      </c>
      <c r="DK328" s="134">
        <v>134.80000000000001</v>
      </c>
      <c r="DL328" s="134">
        <v>138.69999999999999</v>
      </c>
      <c r="DM328" s="134">
        <v>137.69999999999999</v>
      </c>
      <c r="DN328" s="134">
        <v>134.19999999999999</v>
      </c>
      <c r="DO328" s="134">
        <v>134.19999999999999</v>
      </c>
      <c r="DP328" s="134">
        <v>135.9</v>
      </c>
      <c r="DQ328" s="134">
        <v>133.19999999999999</v>
      </c>
      <c r="DR328" s="134">
        <v>135.9</v>
      </c>
      <c r="DS328" s="134">
        <v>136.1</v>
      </c>
      <c r="DT328" s="134">
        <v>137.1</v>
      </c>
      <c r="DU328" s="134">
        <v>136.19999999999999</v>
      </c>
      <c r="DV328" s="134">
        <v>136.80000000000001</v>
      </c>
      <c r="DW328" s="134">
        <v>135.5</v>
      </c>
      <c r="DX328" s="134">
        <v>139.69999999999999</v>
      </c>
      <c r="DY328" s="134">
        <v>138.4</v>
      </c>
      <c r="DZ328" s="134">
        <v>138.4</v>
      </c>
      <c r="EA328" s="135">
        <v>139.19999999999999</v>
      </c>
      <c r="EB328" s="136">
        <v>139.19999999999999</v>
      </c>
      <c r="EC328" s="136">
        <v>137.6</v>
      </c>
      <c r="ED328" s="134">
        <v>137.6</v>
      </c>
      <c r="EE328" s="134">
        <v>137.9</v>
      </c>
      <c r="EF328" s="137">
        <v>139.4</v>
      </c>
      <c r="EG328" s="137">
        <v>140.4</v>
      </c>
      <c r="EH328" s="137">
        <v>141.6</v>
      </c>
      <c r="EI328" s="137">
        <v>139.1</v>
      </c>
      <c r="EJ328" s="136">
        <v>139.80000000000001</v>
      </c>
      <c r="EK328" s="136">
        <v>138</v>
      </c>
      <c r="EL328" s="147">
        <v>139.1</v>
      </c>
      <c r="EM328" s="147">
        <v>140.4</v>
      </c>
      <c r="EN328" s="147">
        <v>140.19999999999999</v>
      </c>
    </row>
    <row r="329" spans="1:144" ht="15" x14ac:dyDescent="0.25">
      <c r="A329" s="132" t="s">
        <v>2086</v>
      </c>
      <c r="B329" s="132" t="s">
        <v>2087</v>
      </c>
      <c r="C329" s="133">
        <v>9.6500000000000006E-3</v>
      </c>
      <c r="D329" s="134">
        <v>99.8</v>
      </c>
      <c r="E329" s="134">
        <v>102.5</v>
      </c>
      <c r="F329" s="134">
        <v>104.5</v>
      </c>
      <c r="G329" s="134">
        <v>101.6</v>
      </c>
      <c r="H329" s="134">
        <v>103.4</v>
      </c>
      <c r="I329" s="134">
        <v>101.2</v>
      </c>
      <c r="J329" s="134">
        <v>104.8</v>
      </c>
      <c r="K329" s="134">
        <v>107.1</v>
      </c>
      <c r="L329" s="134">
        <v>105.8</v>
      </c>
      <c r="M329" s="134">
        <v>104.2</v>
      </c>
      <c r="N329" s="134">
        <v>106</v>
      </c>
      <c r="O329" s="134">
        <v>106.7</v>
      </c>
      <c r="P329" s="134">
        <v>109.7</v>
      </c>
      <c r="Q329" s="134">
        <v>109.6</v>
      </c>
      <c r="R329" s="134">
        <v>109.6</v>
      </c>
      <c r="S329" s="134">
        <v>107.2</v>
      </c>
      <c r="T329" s="134">
        <v>104.9</v>
      </c>
      <c r="U329" s="134">
        <v>104.9</v>
      </c>
      <c r="V329" s="134">
        <v>108.8</v>
      </c>
      <c r="W329" s="134">
        <v>111</v>
      </c>
      <c r="X329" s="134">
        <v>109.3</v>
      </c>
      <c r="Y329" s="134">
        <v>114.7</v>
      </c>
      <c r="Z329" s="134">
        <v>110.1</v>
      </c>
      <c r="AA329" s="134">
        <v>116</v>
      </c>
      <c r="AB329" s="134">
        <v>108.7</v>
      </c>
      <c r="AC329" s="134">
        <v>112.3</v>
      </c>
      <c r="AD329" s="134">
        <v>116.5</v>
      </c>
      <c r="AE329" s="134">
        <v>119.5</v>
      </c>
      <c r="AF329" s="134">
        <v>105.7</v>
      </c>
      <c r="AG329" s="134">
        <v>108.9</v>
      </c>
      <c r="AH329" s="134">
        <v>110.7</v>
      </c>
      <c r="AI329" s="134">
        <v>110.8</v>
      </c>
      <c r="AJ329" s="134">
        <v>111.6</v>
      </c>
      <c r="AK329" s="134">
        <v>112.3</v>
      </c>
      <c r="AL329" s="134">
        <v>116.8</v>
      </c>
      <c r="AM329" s="134">
        <v>118</v>
      </c>
      <c r="AN329" s="134">
        <v>119.4</v>
      </c>
      <c r="AO329" s="134">
        <v>120.4</v>
      </c>
      <c r="AP329" s="134">
        <v>118</v>
      </c>
      <c r="AQ329" s="134">
        <v>115.8</v>
      </c>
      <c r="AR329" s="134">
        <v>116.4</v>
      </c>
      <c r="AS329" s="134">
        <v>116.4</v>
      </c>
      <c r="AT329" s="134">
        <v>116.4</v>
      </c>
      <c r="AU329" s="134">
        <v>116.4</v>
      </c>
      <c r="AV329" s="134">
        <v>116.4</v>
      </c>
      <c r="AW329" s="134">
        <v>115.8</v>
      </c>
      <c r="AX329" s="134">
        <v>115.8</v>
      </c>
      <c r="AY329" s="134">
        <v>116.4</v>
      </c>
      <c r="AZ329" s="134">
        <v>116.4</v>
      </c>
      <c r="BA329" s="134">
        <v>116.4</v>
      </c>
      <c r="BB329" s="134">
        <v>115.8</v>
      </c>
      <c r="BC329" s="134">
        <v>115.8</v>
      </c>
      <c r="BD329" s="134">
        <v>116.4</v>
      </c>
      <c r="BE329" s="134">
        <v>118.6</v>
      </c>
      <c r="BF329" s="134">
        <v>117.9</v>
      </c>
      <c r="BG329" s="134">
        <v>121.6</v>
      </c>
      <c r="BH329" s="134">
        <v>121.6</v>
      </c>
      <c r="BI329" s="134">
        <v>121.6</v>
      </c>
      <c r="BJ329" s="134">
        <v>122.5</v>
      </c>
      <c r="BK329" s="134">
        <v>124.1</v>
      </c>
      <c r="BL329" s="134">
        <v>125.8</v>
      </c>
      <c r="BM329" s="134">
        <v>125.1</v>
      </c>
      <c r="BN329" s="134">
        <v>125.2</v>
      </c>
      <c r="BO329" s="134">
        <v>128.19999999999999</v>
      </c>
      <c r="BP329" s="134">
        <v>128.69999999999999</v>
      </c>
      <c r="BQ329" s="134">
        <v>129.6</v>
      </c>
      <c r="BR329" s="134">
        <v>126.9</v>
      </c>
      <c r="BS329" s="134">
        <v>126.9</v>
      </c>
      <c r="BT329" s="134">
        <v>129.4</v>
      </c>
      <c r="BU329" s="134">
        <v>132</v>
      </c>
      <c r="BV329" s="134">
        <v>131.19999999999999</v>
      </c>
      <c r="BW329" s="134">
        <v>131.6</v>
      </c>
      <c r="BX329" s="134">
        <v>132.4</v>
      </c>
      <c r="BY329" s="134">
        <v>134.9</v>
      </c>
      <c r="BZ329" s="134">
        <v>135.80000000000001</v>
      </c>
      <c r="CA329" s="134">
        <v>138.5</v>
      </c>
      <c r="CB329" s="134">
        <v>138</v>
      </c>
      <c r="CC329" s="134">
        <v>137.80000000000001</v>
      </c>
      <c r="CD329" s="134">
        <v>140.5</v>
      </c>
      <c r="CE329" s="134">
        <v>139.4</v>
      </c>
      <c r="CF329" s="134">
        <v>141.19999999999999</v>
      </c>
      <c r="CG329" s="134">
        <v>140.30000000000001</v>
      </c>
      <c r="CH329" s="134">
        <v>141.5</v>
      </c>
      <c r="CI329" s="134">
        <v>141.1</v>
      </c>
      <c r="CJ329" s="134">
        <v>142.30000000000001</v>
      </c>
      <c r="CK329" s="134">
        <v>138.19999999999999</v>
      </c>
      <c r="CL329" s="134">
        <v>141.1</v>
      </c>
      <c r="CM329" s="134">
        <v>141.5</v>
      </c>
      <c r="CN329" s="134">
        <v>143.19999999999999</v>
      </c>
      <c r="CO329" s="134">
        <v>141.6</v>
      </c>
      <c r="CP329" s="134">
        <v>138.1</v>
      </c>
      <c r="CQ329" s="134">
        <v>138.19999999999999</v>
      </c>
      <c r="CR329" s="134">
        <v>139.30000000000001</v>
      </c>
      <c r="CS329" s="134">
        <v>141.6</v>
      </c>
      <c r="CT329" s="134">
        <v>138.80000000000001</v>
      </c>
      <c r="CU329" s="134">
        <v>140.1</v>
      </c>
      <c r="CV329" s="134">
        <v>140.1</v>
      </c>
      <c r="CW329" s="134">
        <v>136.4</v>
      </c>
      <c r="CX329" s="134">
        <v>142.69999999999999</v>
      </c>
      <c r="CY329" s="134">
        <v>142.19999999999999</v>
      </c>
      <c r="CZ329" s="134">
        <v>143.4</v>
      </c>
      <c r="DA329" s="134">
        <v>143.5</v>
      </c>
      <c r="DB329" s="134">
        <v>142.9</v>
      </c>
      <c r="DC329" s="134">
        <v>141.9</v>
      </c>
      <c r="DD329" s="134">
        <v>141.19999999999999</v>
      </c>
      <c r="DE329" s="134">
        <v>142.80000000000001</v>
      </c>
      <c r="DF329" s="134">
        <v>142.4</v>
      </c>
      <c r="DG329" s="134">
        <v>142</v>
      </c>
      <c r="DH329" s="134">
        <v>140.30000000000001</v>
      </c>
      <c r="DI329" s="134">
        <v>140.9</v>
      </c>
      <c r="DJ329" s="134">
        <v>140.5</v>
      </c>
      <c r="DK329" s="134">
        <v>143.69999999999999</v>
      </c>
      <c r="DL329" s="134">
        <v>143.30000000000001</v>
      </c>
      <c r="DM329" s="134">
        <v>143.5</v>
      </c>
      <c r="DN329" s="134">
        <v>144.1</v>
      </c>
      <c r="DO329" s="134">
        <v>144.1</v>
      </c>
      <c r="DP329" s="134">
        <v>145.30000000000001</v>
      </c>
      <c r="DQ329" s="134">
        <v>144.9</v>
      </c>
      <c r="DR329" s="134">
        <v>148.4</v>
      </c>
      <c r="DS329" s="134">
        <v>143.69999999999999</v>
      </c>
      <c r="DT329" s="134">
        <v>144.1</v>
      </c>
      <c r="DU329" s="134">
        <v>145.4</v>
      </c>
      <c r="DV329" s="134">
        <v>143.69999999999999</v>
      </c>
      <c r="DW329" s="134">
        <v>151.69999999999999</v>
      </c>
      <c r="DX329" s="134">
        <v>155</v>
      </c>
      <c r="DY329" s="134">
        <v>148.69999999999999</v>
      </c>
      <c r="DZ329" s="134">
        <v>151.69999999999999</v>
      </c>
      <c r="EA329" s="135">
        <v>154.5</v>
      </c>
      <c r="EB329" s="136">
        <v>148</v>
      </c>
      <c r="EC329" s="136">
        <v>149</v>
      </c>
      <c r="ED329" s="134">
        <v>150.80000000000001</v>
      </c>
      <c r="EE329" s="134">
        <v>153.69999999999999</v>
      </c>
      <c r="EF329" s="137">
        <v>155</v>
      </c>
      <c r="EG329" s="137">
        <v>149.9</v>
      </c>
      <c r="EH329" s="137">
        <v>150.69999999999999</v>
      </c>
      <c r="EI329" s="137">
        <v>154</v>
      </c>
      <c r="EJ329" s="136">
        <v>156.1</v>
      </c>
      <c r="EK329" s="136">
        <v>152.1</v>
      </c>
      <c r="EL329" s="147">
        <v>153.80000000000001</v>
      </c>
      <c r="EM329" s="147">
        <v>154.30000000000001</v>
      </c>
      <c r="EN329" s="147">
        <v>150.5</v>
      </c>
    </row>
    <row r="330" spans="1:144" ht="15" x14ac:dyDescent="0.25">
      <c r="A330" s="132" t="s">
        <v>2088</v>
      </c>
      <c r="B330" s="132" t="s">
        <v>2089</v>
      </c>
      <c r="C330" s="133">
        <v>0.10911</v>
      </c>
      <c r="D330" s="134">
        <v>111.7</v>
      </c>
      <c r="E330" s="134">
        <v>121.7</v>
      </c>
      <c r="F330" s="134">
        <v>107.8</v>
      </c>
      <c r="G330" s="134">
        <v>100.4</v>
      </c>
      <c r="H330" s="134">
        <v>104.7</v>
      </c>
      <c r="I330" s="134">
        <v>112.2</v>
      </c>
      <c r="J330" s="134">
        <v>120.1</v>
      </c>
      <c r="K330" s="134">
        <v>121.9</v>
      </c>
      <c r="L330" s="134">
        <v>122.6</v>
      </c>
      <c r="M330" s="134">
        <v>127.4</v>
      </c>
      <c r="N330" s="134">
        <v>128.19999999999999</v>
      </c>
      <c r="O330" s="134">
        <v>123.1</v>
      </c>
      <c r="P330" s="134">
        <v>127.2</v>
      </c>
      <c r="Q330" s="134">
        <v>123.7</v>
      </c>
      <c r="R330" s="134">
        <v>125.9</v>
      </c>
      <c r="S330" s="134">
        <v>128.6</v>
      </c>
      <c r="T330" s="134">
        <v>131.1</v>
      </c>
      <c r="U330" s="134">
        <v>130.9</v>
      </c>
      <c r="V330" s="134">
        <v>130.6</v>
      </c>
      <c r="W330" s="134">
        <v>143.4</v>
      </c>
      <c r="X330" s="134">
        <v>134.69999999999999</v>
      </c>
      <c r="Y330" s="134">
        <v>148</v>
      </c>
      <c r="Z330" s="134">
        <v>143.30000000000001</v>
      </c>
      <c r="AA330" s="134">
        <v>138</v>
      </c>
      <c r="AB330" s="134">
        <v>143</v>
      </c>
      <c r="AC330" s="134">
        <v>149</v>
      </c>
      <c r="AD330" s="134">
        <v>147.6</v>
      </c>
      <c r="AE330" s="134">
        <v>144.69999999999999</v>
      </c>
      <c r="AF330" s="134">
        <v>143.30000000000001</v>
      </c>
      <c r="AG330" s="134">
        <v>137.9</v>
      </c>
      <c r="AH330" s="134">
        <v>142.80000000000001</v>
      </c>
      <c r="AI330" s="134">
        <v>138.9</v>
      </c>
      <c r="AJ330" s="134">
        <v>135.9</v>
      </c>
      <c r="AK330" s="134">
        <v>143.9</v>
      </c>
      <c r="AL330" s="134">
        <v>133.69999999999999</v>
      </c>
      <c r="AM330" s="134">
        <v>138.5</v>
      </c>
      <c r="AN330" s="134">
        <v>138</v>
      </c>
      <c r="AO330" s="134">
        <v>137</v>
      </c>
      <c r="AP330" s="134">
        <v>136.1</v>
      </c>
      <c r="AQ330" s="134">
        <v>139.4</v>
      </c>
      <c r="AR330" s="134">
        <v>143.80000000000001</v>
      </c>
      <c r="AS330" s="134">
        <v>141.69999999999999</v>
      </c>
      <c r="AT330" s="134">
        <v>138.4</v>
      </c>
      <c r="AU330" s="134">
        <v>142.5</v>
      </c>
      <c r="AV330" s="134">
        <v>140.80000000000001</v>
      </c>
      <c r="AW330" s="134">
        <v>141.30000000000001</v>
      </c>
      <c r="AX330" s="134">
        <v>142.69999999999999</v>
      </c>
      <c r="AY330" s="134">
        <v>145.4</v>
      </c>
      <c r="AZ330" s="134">
        <v>144.80000000000001</v>
      </c>
      <c r="BA330" s="134">
        <v>143.9</v>
      </c>
      <c r="BB330" s="134">
        <v>141.1</v>
      </c>
      <c r="BC330" s="134">
        <v>142.1</v>
      </c>
      <c r="BD330" s="134">
        <v>142.80000000000001</v>
      </c>
      <c r="BE330" s="134">
        <v>142.9</v>
      </c>
      <c r="BF330" s="134">
        <v>139.69999999999999</v>
      </c>
      <c r="BG330" s="134">
        <v>141.4</v>
      </c>
      <c r="BH330" s="134">
        <v>142.19999999999999</v>
      </c>
      <c r="BI330" s="134">
        <v>143.30000000000001</v>
      </c>
      <c r="BJ330" s="134">
        <v>142.19999999999999</v>
      </c>
      <c r="BK330" s="134">
        <v>140</v>
      </c>
      <c r="BL330" s="134">
        <v>140.5</v>
      </c>
      <c r="BM330" s="134">
        <v>138.80000000000001</v>
      </c>
      <c r="BN330" s="134">
        <v>139</v>
      </c>
      <c r="BO330" s="134">
        <v>138.19999999999999</v>
      </c>
      <c r="BP330" s="134">
        <v>139.30000000000001</v>
      </c>
      <c r="BQ330" s="134">
        <v>141.80000000000001</v>
      </c>
      <c r="BR330" s="134">
        <v>139.4</v>
      </c>
      <c r="BS330" s="134">
        <v>130.80000000000001</v>
      </c>
      <c r="BT330" s="134">
        <v>128.19999999999999</v>
      </c>
      <c r="BU330" s="134">
        <v>128.6</v>
      </c>
      <c r="BV330" s="134">
        <v>128.6</v>
      </c>
      <c r="BW330" s="134">
        <v>127.8</v>
      </c>
      <c r="BX330" s="134">
        <v>128.19999999999999</v>
      </c>
      <c r="BY330" s="134">
        <v>127.9</v>
      </c>
      <c r="BZ330" s="134">
        <v>125.9</v>
      </c>
      <c r="CA330" s="134">
        <v>122.1</v>
      </c>
      <c r="CB330" s="134">
        <v>121.2</v>
      </c>
      <c r="CC330" s="134">
        <v>119.8</v>
      </c>
      <c r="CD330" s="134">
        <v>118</v>
      </c>
      <c r="CE330" s="134">
        <v>118.7</v>
      </c>
      <c r="CF330" s="134">
        <v>121.1</v>
      </c>
      <c r="CG330" s="134">
        <v>122.6</v>
      </c>
      <c r="CH330" s="134">
        <v>123.4</v>
      </c>
      <c r="CI330" s="134">
        <v>125.7</v>
      </c>
      <c r="CJ330" s="134">
        <v>121.6</v>
      </c>
      <c r="CK330" s="134">
        <v>125.9</v>
      </c>
      <c r="CL330" s="134">
        <v>128.1</v>
      </c>
      <c r="CM330" s="134">
        <v>130.5</v>
      </c>
      <c r="CN330" s="134">
        <v>128.5</v>
      </c>
      <c r="CO330" s="134">
        <v>130.9</v>
      </c>
      <c r="CP330" s="134">
        <v>124.8</v>
      </c>
      <c r="CQ330" s="134">
        <v>120.1</v>
      </c>
      <c r="CR330" s="134">
        <v>119.6</v>
      </c>
      <c r="CS330" s="134">
        <v>120.6</v>
      </c>
      <c r="CT330" s="134">
        <v>120</v>
      </c>
      <c r="CU330" s="134">
        <v>121.9</v>
      </c>
      <c r="CV330" s="134">
        <v>121.9</v>
      </c>
      <c r="CW330" s="134">
        <v>117.1</v>
      </c>
      <c r="CX330" s="134">
        <v>122.8</v>
      </c>
      <c r="CY330" s="134">
        <v>123.2</v>
      </c>
      <c r="CZ330" s="134">
        <v>123.2</v>
      </c>
      <c r="DA330" s="134">
        <v>126.1</v>
      </c>
      <c r="DB330" s="134">
        <v>123.9</v>
      </c>
      <c r="DC330" s="134">
        <v>126.3</v>
      </c>
      <c r="DD330" s="134">
        <v>125.3</v>
      </c>
      <c r="DE330" s="134">
        <v>125.8</v>
      </c>
      <c r="DF330" s="134">
        <v>126.6</v>
      </c>
      <c r="DG330" s="134">
        <v>128.9</v>
      </c>
      <c r="DH330" s="134">
        <v>126.8</v>
      </c>
      <c r="DI330" s="134">
        <v>127.8</v>
      </c>
      <c r="DJ330" s="134">
        <v>129</v>
      </c>
      <c r="DK330" s="134">
        <v>134</v>
      </c>
      <c r="DL330" s="134">
        <v>138.19999999999999</v>
      </c>
      <c r="DM330" s="134">
        <v>137.19999999999999</v>
      </c>
      <c r="DN330" s="134">
        <v>133.30000000000001</v>
      </c>
      <c r="DO330" s="134">
        <v>133.30000000000001</v>
      </c>
      <c r="DP330" s="134">
        <v>135.1</v>
      </c>
      <c r="DQ330" s="134">
        <v>132.19999999999999</v>
      </c>
      <c r="DR330" s="134">
        <v>134.80000000000001</v>
      </c>
      <c r="DS330" s="134">
        <v>135.4</v>
      </c>
      <c r="DT330" s="134">
        <v>136.5</v>
      </c>
      <c r="DU330" s="134">
        <v>135.4</v>
      </c>
      <c r="DV330" s="134">
        <v>136.19999999999999</v>
      </c>
      <c r="DW330" s="134">
        <v>134</v>
      </c>
      <c r="DX330" s="134">
        <v>138.30000000000001</v>
      </c>
      <c r="DY330" s="134">
        <v>137.5</v>
      </c>
      <c r="DZ330" s="134">
        <v>137.19999999999999</v>
      </c>
      <c r="EA330" s="135">
        <v>137.80000000000001</v>
      </c>
      <c r="EB330" s="136">
        <v>138.4</v>
      </c>
      <c r="EC330" s="136">
        <v>136.6</v>
      </c>
      <c r="ED330" s="134">
        <v>136.5</v>
      </c>
      <c r="EE330" s="134">
        <v>136.5</v>
      </c>
      <c r="EF330" s="137">
        <v>138</v>
      </c>
      <c r="EG330" s="137">
        <v>139.5</v>
      </c>
      <c r="EH330" s="137">
        <v>140.80000000000001</v>
      </c>
      <c r="EI330" s="137">
        <v>137.80000000000001</v>
      </c>
      <c r="EJ330" s="136">
        <v>138.30000000000001</v>
      </c>
      <c r="EK330" s="136">
        <v>136.69999999999999</v>
      </c>
      <c r="EL330" s="147">
        <v>137.80000000000001</v>
      </c>
      <c r="EM330" s="147">
        <v>139.19999999999999</v>
      </c>
      <c r="EN330" s="147">
        <v>139.30000000000001</v>
      </c>
    </row>
    <row r="331" spans="1:144" ht="15" x14ac:dyDescent="0.25">
      <c r="A331" s="132" t="s">
        <v>2090</v>
      </c>
      <c r="B331" s="132" t="s">
        <v>2091</v>
      </c>
      <c r="C331" s="133">
        <v>1.1132200000000001</v>
      </c>
      <c r="D331" s="134">
        <v>102.1</v>
      </c>
      <c r="E331" s="134">
        <v>102.4</v>
      </c>
      <c r="F331" s="134">
        <v>102.2</v>
      </c>
      <c r="G331" s="134">
        <v>102.7</v>
      </c>
      <c r="H331" s="134">
        <v>102.9</v>
      </c>
      <c r="I331" s="134">
        <v>104.1</v>
      </c>
      <c r="J331" s="134">
        <v>104.1</v>
      </c>
      <c r="K331" s="134">
        <v>103.8</v>
      </c>
      <c r="L331" s="134">
        <v>104.1</v>
      </c>
      <c r="M331" s="134">
        <v>104.3</v>
      </c>
      <c r="N331" s="134">
        <v>105.2</v>
      </c>
      <c r="O331" s="134">
        <v>105.1</v>
      </c>
      <c r="P331" s="134">
        <v>107.8</v>
      </c>
      <c r="Q331" s="134">
        <v>108.1</v>
      </c>
      <c r="R331" s="134">
        <v>108.8</v>
      </c>
      <c r="S331" s="134">
        <v>108</v>
      </c>
      <c r="T331" s="134">
        <v>108.9</v>
      </c>
      <c r="U331" s="134">
        <v>110.1</v>
      </c>
      <c r="V331" s="134">
        <v>110.3</v>
      </c>
      <c r="W331" s="134">
        <v>111.1</v>
      </c>
      <c r="X331" s="134">
        <v>111.8</v>
      </c>
      <c r="Y331" s="134">
        <v>111.6</v>
      </c>
      <c r="Z331" s="134">
        <v>112.7</v>
      </c>
      <c r="AA331" s="134">
        <v>113.7</v>
      </c>
      <c r="AB331" s="134">
        <v>114.9</v>
      </c>
      <c r="AC331" s="134">
        <v>115.3</v>
      </c>
      <c r="AD331" s="134">
        <v>114.8</v>
      </c>
      <c r="AE331" s="134">
        <v>115</v>
      </c>
      <c r="AF331" s="134">
        <v>114.6</v>
      </c>
      <c r="AG331" s="134">
        <v>114.9</v>
      </c>
      <c r="AH331" s="134">
        <v>114.5</v>
      </c>
      <c r="AI331" s="134">
        <v>113.8</v>
      </c>
      <c r="AJ331" s="134">
        <v>113.3</v>
      </c>
      <c r="AK331" s="134">
        <v>111.8</v>
      </c>
      <c r="AL331" s="134">
        <v>111.5</v>
      </c>
      <c r="AM331" s="134">
        <v>113.2</v>
      </c>
      <c r="AN331" s="134">
        <v>112.1</v>
      </c>
      <c r="AO331" s="134">
        <v>112.4</v>
      </c>
      <c r="AP331" s="134">
        <v>112.6</v>
      </c>
      <c r="AQ331" s="134">
        <v>112.3</v>
      </c>
      <c r="AR331" s="134">
        <v>112.7</v>
      </c>
      <c r="AS331" s="134">
        <v>113.5</v>
      </c>
      <c r="AT331" s="134">
        <v>112.9</v>
      </c>
      <c r="AU331" s="134">
        <v>112.9</v>
      </c>
      <c r="AV331" s="134">
        <v>113.1</v>
      </c>
      <c r="AW331" s="134">
        <v>113.1</v>
      </c>
      <c r="AX331" s="134">
        <v>112.2</v>
      </c>
      <c r="AY331" s="134">
        <v>112.8</v>
      </c>
      <c r="AZ331" s="134">
        <v>112.3</v>
      </c>
      <c r="BA331" s="134">
        <v>112.7</v>
      </c>
      <c r="BB331" s="134">
        <v>113.2</v>
      </c>
      <c r="BC331" s="134">
        <v>113.3</v>
      </c>
      <c r="BD331" s="134">
        <v>113.1</v>
      </c>
      <c r="BE331" s="134">
        <v>112.2</v>
      </c>
      <c r="BF331" s="134">
        <v>112.9</v>
      </c>
      <c r="BG331" s="134">
        <v>114.8</v>
      </c>
      <c r="BH331" s="134">
        <v>114.4</v>
      </c>
      <c r="BI331" s="134">
        <v>114.5</v>
      </c>
      <c r="BJ331" s="134">
        <v>114.6</v>
      </c>
      <c r="BK331" s="134">
        <v>115.7</v>
      </c>
      <c r="BL331" s="134">
        <v>116.4</v>
      </c>
      <c r="BM331" s="134">
        <v>117.7</v>
      </c>
      <c r="BN331" s="134">
        <v>118.5</v>
      </c>
      <c r="BO331" s="134">
        <v>118.9</v>
      </c>
      <c r="BP331" s="134">
        <v>118.1</v>
      </c>
      <c r="BQ331" s="134">
        <v>119.9</v>
      </c>
      <c r="BR331" s="134">
        <v>119.4</v>
      </c>
      <c r="BS331" s="134">
        <v>118</v>
      </c>
      <c r="BT331" s="134">
        <v>118.6</v>
      </c>
      <c r="BU331" s="134">
        <v>119.8</v>
      </c>
      <c r="BV331" s="134">
        <v>120.8</v>
      </c>
      <c r="BW331" s="134">
        <v>120.3</v>
      </c>
      <c r="BX331" s="134">
        <v>120.8</v>
      </c>
      <c r="BY331" s="134">
        <v>121.6</v>
      </c>
      <c r="BZ331" s="134">
        <v>121.3</v>
      </c>
      <c r="CA331" s="134">
        <v>122.3</v>
      </c>
      <c r="CB331" s="134">
        <v>122.3</v>
      </c>
      <c r="CC331" s="134">
        <v>123</v>
      </c>
      <c r="CD331" s="134">
        <v>124.7</v>
      </c>
      <c r="CE331" s="134">
        <v>125.4</v>
      </c>
      <c r="CF331" s="134">
        <v>125.3</v>
      </c>
      <c r="CG331" s="134">
        <v>124.9</v>
      </c>
      <c r="CH331" s="134">
        <v>124.1</v>
      </c>
      <c r="CI331" s="134">
        <v>123.8</v>
      </c>
      <c r="CJ331" s="134">
        <v>123.9</v>
      </c>
      <c r="CK331" s="134">
        <v>123</v>
      </c>
      <c r="CL331" s="134">
        <v>122.5</v>
      </c>
      <c r="CM331" s="134">
        <v>122.1</v>
      </c>
      <c r="CN331" s="134">
        <v>121.4</v>
      </c>
      <c r="CO331" s="134">
        <v>120.7</v>
      </c>
      <c r="CP331" s="134">
        <v>120.1</v>
      </c>
      <c r="CQ331" s="134">
        <v>119.7</v>
      </c>
      <c r="CR331" s="134">
        <v>118.9</v>
      </c>
      <c r="CS331" s="134">
        <v>120.3</v>
      </c>
      <c r="CT331" s="134">
        <v>120.3</v>
      </c>
      <c r="CU331" s="134">
        <v>120.4</v>
      </c>
      <c r="CV331" s="134">
        <v>120.6</v>
      </c>
      <c r="CW331" s="134">
        <v>120.8</v>
      </c>
      <c r="CX331" s="134">
        <v>120.4</v>
      </c>
      <c r="CY331" s="134">
        <v>119.9</v>
      </c>
      <c r="CZ331" s="134">
        <v>119</v>
      </c>
      <c r="DA331" s="134">
        <v>119.1</v>
      </c>
      <c r="DB331" s="134">
        <v>119.4</v>
      </c>
      <c r="DC331" s="134">
        <v>120</v>
      </c>
      <c r="DD331" s="134">
        <v>121.3</v>
      </c>
      <c r="DE331" s="134">
        <v>124</v>
      </c>
      <c r="DF331" s="134">
        <v>125.7</v>
      </c>
      <c r="DG331" s="134">
        <v>130.69999999999999</v>
      </c>
      <c r="DH331" s="134">
        <v>132.80000000000001</v>
      </c>
      <c r="DI331" s="134">
        <v>132.6</v>
      </c>
      <c r="DJ331" s="134">
        <v>133</v>
      </c>
      <c r="DK331" s="134">
        <v>133.5</v>
      </c>
      <c r="DL331" s="134">
        <v>132.5</v>
      </c>
      <c r="DM331" s="134">
        <v>133.9</v>
      </c>
      <c r="DN331" s="134">
        <v>137.19999999999999</v>
      </c>
      <c r="DO331" s="134">
        <v>139.6</v>
      </c>
      <c r="DP331" s="134">
        <v>141.19999999999999</v>
      </c>
      <c r="DQ331" s="134">
        <v>142.1</v>
      </c>
      <c r="DR331" s="134">
        <v>143.30000000000001</v>
      </c>
      <c r="DS331" s="134">
        <v>146.69999999999999</v>
      </c>
      <c r="DT331" s="134">
        <v>151.9</v>
      </c>
      <c r="DU331" s="134">
        <v>156.30000000000001</v>
      </c>
      <c r="DV331" s="134">
        <v>155.80000000000001</v>
      </c>
      <c r="DW331" s="134">
        <v>153.9</v>
      </c>
      <c r="DX331" s="134">
        <v>154.5</v>
      </c>
      <c r="DY331" s="134">
        <v>154.19999999999999</v>
      </c>
      <c r="DZ331" s="134">
        <v>153.6</v>
      </c>
      <c r="EA331" s="135">
        <v>151.19999999999999</v>
      </c>
      <c r="EB331" s="136">
        <v>148.19999999999999</v>
      </c>
      <c r="EC331" s="136">
        <v>147.9</v>
      </c>
      <c r="ED331" s="134">
        <v>148</v>
      </c>
      <c r="EE331" s="134">
        <v>147</v>
      </c>
      <c r="EF331" s="137">
        <v>147.19999999999999</v>
      </c>
      <c r="EG331" s="137">
        <v>146</v>
      </c>
      <c r="EH331" s="137">
        <v>144.30000000000001</v>
      </c>
      <c r="EI331" s="137">
        <v>141.6</v>
      </c>
      <c r="EJ331" s="136">
        <v>138.5</v>
      </c>
      <c r="EK331" s="136">
        <v>138.80000000000001</v>
      </c>
      <c r="EL331" s="147">
        <v>138.5</v>
      </c>
      <c r="EM331" s="147">
        <v>138.4</v>
      </c>
      <c r="EN331" s="147">
        <v>138.5</v>
      </c>
    </row>
    <row r="332" spans="1:144" ht="15" x14ac:dyDescent="0.25">
      <c r="A332" s="132" t="s">
        <v>2092</v>
      </c>
      <c r="B332" s="132" t="s">
        <v>2093</v>
      </c>
      <c r="C332" s="133">
        <v>0.49296000000000001</v>
      </c>
      <c r="D332" s="134">
        <v>101.9</v>
      </c>
      <c r="E332" s="134">
        <v>101.8</v>
      </c>
      <c r="F332" s="134">
        <v>102.8</v>
      </c>
      <c r="G332" s="134">
        <v>103.1</v>
      </c>
      <c r="H332" s="134">
        <v>103.7</v>
      </c>
      <c r="I332" s="134">
        <v>102.9</v>
      </c>
      <c r="J332" s="134">
        <v>102.8</v>
      </c>
      <c r="K332" s="134">
        <v>103.2</v>
      </c>
      <c r="L332" s="134">
        <v>103.7</v>
      </c>
      <c r="M332" s="134">
        <v>104</v>
      </c>
      <c r="N332" s="134">
        <v>104</v>
      </c>
      <c r="O332" s="134">
        <v>105.2</v>
      </c>
      <c r="P332" s="134">
        <v>107.9</v>
      </c>
      <c r="Q332" s="134">
        <v>108.4</v>
      </c>
      <c r="R332" s="134">
        <v>109</v>
      </c>
      <c r="S332" s="134">
        <v>109</v>
      </c>
      <c r="T332" s="134">
        <v>110.3</v>
      </c>
      <c r="U332" s="134">
        <v>110.3</v>
      </c>
      <c r="V332" s="134">
        <v>111.5</v>
      </c>
      <c r="W332" s="134">
        <v>112.1</v>
      </c>
      <c r="X332" s="134">
        <v>113.3</v>
      </c>
      <c r="Y332" s="134">
        <v>113.4</v>
      </c>
      <c r="Z332" s="134">
        <v>114.3</v>
      </c>
      <c r="AA332" s="134">
        <v>115.1</v>
      </c>
      <c r="AB332" s="134">
        <v>117.1</v>
      </c>
      <c r="AC332" s="134">
        <v>117.5</v>
      </c>
      <c r="AD332" s="134">
        <v>116.5</v>
      </c>
      <c r="AE332" s="134">
        <v>116.5</v>
      </c>
      <c r="AF332" s="134">
        <v>117.5</v>
      </c>
      <c r="AG332" s="134">
        <v>115.7</v>
      </c>
      <c r="AH332" s="134">
        <v>115.9</v>
      </c>
      <c r="AI332" s="134">
        <v>115.2</v>
      </c>
      <c r="AJ332" s="134">
        <v>115.5</v>
      </c>
      <c r="AK332" s="134">
        <v>114.8</v>
      </c>
      <c r="AL332" s="134">
        <v>114.9</v>
      </c>
      <c r="AM332" s="134">
        <v>115.5</v>
      </c>
      <c r="AN332" s="134">
        <v>114.6</v>
      </c>
      <c r="AO332" s="134">
        <v>115.2</v>
      </c>
      <c r="AP332" s="134">
        <v>115.2</v>
      </c>
      <c r="AQ332" s="134">
        <v>115.9</v>
      </c>
      <c r="AR332" s="134">
        <v>115.2</v>
      </c>
      <c r="AS332" s="134">
        <v>116.2</v>
      </c>
      <c r="AT332" s="134">
        <v>115.4</v>
      </c>
      <c r="AU332" s="134">
        <v>115.3</v>
      </c>
      <c r="AV332" s="134">
        <v>115.4</v>
      </c>
      <c r="AW332" s="134">
        <v>115.9</v>
      </c>
      <c r="AX332" s="134">
        <v>115.7</v>
      </c>
      <c r="AY332" s="134">
        <v>116.2</v>
      </c>
      <c r="AZ332" s="134">
        <v>116.5</v>
      </c>
      <c r="BA332" s="134">
        <v>116.4</v>
      </c>
      <c r="BB332" s="134">
        <v>117.2</v>
      </c>
      <c r="BC332" s="134">
        <v>117.3</v>
      </c>
      <c r="BD332" s="134">
        <v>116.6</v>
      </c>
      <c r="BE332" s="134">
        <v>116.2</v>
      </c>
      <c r="BF332" s="134">
        <v>116.8</v>
      </c>
      <c r="BG332" s="134">
        <v>117.5</v>
      </c>
      <c r="BH332" s="134">
        <v>118</v>
      </c>
      <c r="BI332" s="134">
        <v>119.1</v>
      </c>
      <c r="BJ332" s="134">
        <v>119.8</v>
      </c>
      <c r="BK332" s="134">
        <v>121.3</v>
      </c>
      <c r="BL332" s="134">
        <v>121.4</v>
      </c>
      <c r="BM332" s="134">
        <v>122.1</v>
      </c>
      <c r="BN332" s="134">
        <v>122.2</v>
      </c>
      <c r="BO332" s="134">
        <v>120.9</v>
      </c>
      <c r="BP332" s="134">
        <v>120.2</v>
      </c>
      <c r="BQ332" s="134">
        <v>122.5</v>
      </c>
      <c r="BR332" s="134">
        <v>121.5</v>
      </c>
      <c r="BS332" s="134">
        <v>121.3</v>
      </c>
      <c r="BT332" s="134">
        <v>122.9</v>
      </c>
      <c r="BU332" s="134">
        <v>123.8</v>
      </c>
      <c r="BV332" s="134">
        <v>125.1</v>
      </c>
      <c r="BW332" s="134">
        <v>123.5</v>
      </c>
      <c r="BX332" s="134">
        <v>125.4</v>
      </c>
      <c r="BY332" s="134">
        <v>126</v>
      </c>
      <c r="BZ332" s="134">
        <v>126.4</v>
      </c>
      <c r="CA332" s="134">
        <v>127.2</v>
      </c>
      <c r="CB332" s="134">
        <v>127.7</v>
      </c>
      <c r="CC332" s="134">
        <v>128.9</v>
      </c>
      <c r="CD332" s="134">
        <v>131.9</v>
      </c>
      <c r="CE332" s="134">
        <v>132.80000000000001</v>
      </c>
      <c r="CF332" s="134">
        <v>132.30000000000001</v>
      </c>
      <c r="CG332" s="134">
        <v>131.5</v>
      </c>
      <c r="CH332" s="134">
        <v>131</v>
      </c>
      <c r="CI332" s="134">
        <v>130.5</v>
      </c>
      <c r="CJ332" s="134">
        <v>129.5</v>
      </c>
      <c r="CK332" s="134">
        <v>128.19999999999999</v>
      </c>
      <c r="CL332" s="134">
        <v>127.2</v>
      </c>
      <c r="CM332" s="134">
        <v>126.4</v>
      </c>
      <c r="CN332" s="134">
        <v>125.3</v>
      </c>
      <c r="CO332" s="134">
        <v>125</v>
      </c>
      <c r="CP332" s="134">
        <v>123</v>
      </c>
      <c r="CQ332" s="134">
        <v>122.6</v>
      </c>
      <c r="CR332" s="134">
        <v>122.7</v>
      </c>
      <c r="CS332" s="134">
        <v>122.6</v>
      </c>
      <c r="CT332" s="134">
        <v>123.6</v>
      </c>
      <c r="CU332" s="134">
        <v>123.4</v>
      </c>
      <c r="CV332" s="134">
        <v>123.5</v>
      </c>
      <c r="CW332" s="134">
        <v>124.3</v>
      </c>
      <c r="CX332" s="134">
        <v>122.6</v>
      </c>
      <c r="CY332" s="134">
        <v>121.4</v>
      </c>
      <c r="CZ332" s="134">
        <v>120.6</v>
      </c>
      <c r="DA332" s="134">
        <v>120.9</v>
      </c>
      <c r="DB332" s="134">
        <v>120.9</v>
      </c>
      <c r="DC332" s="134">
        <v>121.3</v>
      </c>
      <c r="DD332" s="134">
        <v>123.1</v>
      </c>
      <c r="DE332" s="134">
        <v>126.3</v>
      </c>
      <c r="DF332" s="134">
        <v>128.80000000000001</v>
      </c>
      <c r="DG332" s="134">
        <v>135.9</v>
      </c>
      <c r="DH332" s="134">
        <v>138.5</v>
      </c>
      <c r="DI332" s="134">
        <v>137.30000000000001</v>
      </c>
      <c r="DJ332" s="134">
        <v>136.5</v>
      </c>
      <c r="DK332" s="134">
        <v>135.6</v>
      </c>
      <c r="DL332" s="134">
        <v>135.69999999999999</v>
      </c>
      <c r="DM332" s="134">
        <v>138.5</v>
      </c>
      <c r="DN332" s="134">
        <v>141.4</v>
      </c>
      <c r="DO332" s="134">
        <v>144.4</v>
      </c>
      <c r="DP332" s="134">
        <v>145.30000000000001</v>
      </c>
      <c r="DQ332" s="134">
        <v>145.1</v>
      </c>
      <c r="DR332" s="134">
        <v>146.19999999999999</v>
      </c>
      <c r="DS332" s="134">
        <v>149.6</v>
      </c>
      <c r="DT332" s="134">
        <v>155.19999999999999</v>
      </c>
      <c r="DU332" s="134">
        <v>157.9</v>
      </c>
      <c r="DV332" s="134">
        <v>158.4</v>
      </c>
      <c r="DW332" s="134">
        <v>157.6</v>
      </c>
      <c r="DX332" s="134">
        <v>161.19999999999999</v>
      </c>
      <c r="DY332" s="134">
        <v>161</v>
      </c>
      <c r="DZ332" s="134">
        <v>159.9</v>
      </c>
      <c r="EA332" s="135">
        <v>158.30000000000001</v>
      </c>
      <c r="EB332" s="136">
        <v>156.6</v>
      </c>
      <c r="EC332" s="136">
        <v>156.30000000000001</v>
      </c>
      <c r="ED332" s="134">
        <v>157.19999999999999</v>
      </c>
      <c r="EE332" s="134">
        <v>156.5</v>
      </c>
      <c r="EF332" s="137">
        <v>155.1</v>
      </c>
      <c r="EG332" s="137">
        <v>154.19999999999999</v>
      </c>
      <c r="EH332" s="137">
        <v>151.9</v>
      </c>
      <c r="EI332" s="137">
        <v>147.80000000000001</v>
      </c>
      <c r="EJ332" s="136">
        <v>146.4</v>
      </c>
      <c r="EK332" s="136">
        <v>146.69999999999999</v>
      </c>
      <c r="EL332" s="147">
        <v>145.30000000000001</v>
      </c>
      <c r="EM332" s="147">
        <v>145.4</v>
      </c>
      <c r="EN332" s="147">
        <v>145.30000000000001</v>
      </c>
    </row>
    <row r="333" spans="1:144" ht="15" x14ac:dyDescent="0.25">
      <c r="A333" s="132" t="s">
        <v>2094</v>
      </c>
      <c r="B333" s="132" t="s">
        <v>2095</v>
      </c>
      <c r="C333" s="133">
        <v>7.9229999999999995E-2</v>
      </c>
      <c r="D333" s="134">
        <v>102.6</v>
      </c>
      <c r="E333" s="134">
        <v>103.6</v>
      </c>
      <c r="F333" s="134">
        <v>104.6</v>
      </c>
      <c r="G333" s="134">
        <v>105.6</v>
      </c>
      <c r="H333" s="134">
        <v>107</v>
      </c>
      <c r="I333" s="134">
        <v>105.6</v>
      </c>
      <c r="J333" s="134">
        <v>105.1</v>
      </c>
      <c r="K333" s="134">
        <v>104.9</v>
      </c>
      <c r="L333" s="134">
        <v>105.7</v>
      </c>
      <c r="M333" s="134">
        <v>105.6</v>
      </c>
      <c r="N333" s="134">
        <v>105.3</v>
      </c>
      <c r="O333" s="134">
        <v>105.1</v>
      </c>
      <c r="P333" s="134">
        <v>109.1</v>
      </c>
      <c r="Q333" s="134">
        <v>110.3</v>
      </c>
      <c r="R333" s="134">
        <v>109.6</v>
      </c>
      <c r="S333" s="134">
        <v>111.7</v>
      </c>
      <c r="T333" s="134">
        <v>113.4</v>
      </c>
      <c r="U333" s="134">
        <v>114.5</v>
      </c>
      <c r="V333" s="134">
        <v>117.2</v>
      </c>
      <c r="W333" s="134">
        <v>117.2</v>
      </c>
      <c r="X333" s="134">
        <v>117</v>
      </c>
      <c r="Y333" s="134">
        <v>117</v>
      </c>
      <c r="Z333" s="134">
        <v>117</v>
      </c>
      <c r="AA333" s="134">
        <v>116.2</v>
      </c>
      <c r="AB333" s="134">
        <v>116.2</v>
      </c>
      <c r="AC333" s="134">
        <v>116.7</v>
      </c>
      <c r="AD333" s="134">
        <v>115.6</v>
      </c>
      <c r="AE333" s="134">
        <v>115.3</v>
      </c>
      <c r="AF333" s="134">
        <v>116.3</v>
      </c>
      <c r="AG333" s="134">
        <v>115.3</v>
      </c>
      <c r="AH333" s="134">
        <v>115.3</v>
      </c>
      <c r="AI333" s="134">
        <v>114.5</v>
      </c>
      <c r="AJ333" s="134">
        <v>114.9</v>
      </c>
      <c r="AK333" s="134">
        <v>114.4</v>
      </c>
      <c r="AL333" s="134">
        <v>113.7</v>
      </c>
      <c r="AM333" s="134">
        <v>113.9</v>
      </c>
      <c r="AN333" s="134">
        <v>112</v>
      </c>
      <c r="AO333" s="134">
        <v>112.5</v>
      </c>
      <c r="AP333" s="134">
        <v>111.9</v>
      </c>
      <c r="AQ333" s="134">
        <v>110.9</v>
      </c>
      <c r="AR333" s="134">
        <v>110.8</v>
      </c>
      <c r="AS333" s="134">
        <v>110.7</v>
      </c>
      <c r="AT333" s="134">
        <v>110.6</v>
      </c>
      <c r="AU333" s="134">
        <v>110.7</v>
      </c>
      <c r="AV333" s="134">
        <v>111.6</v>
      </c>
      <c r="AW333" s="134">
        <v>111.6</v>
      </c>
      <c r="AX333" s="134">
        <v>112.6</v>
      </c>
      <c r="AY333" s="134">
        <v>111.7</v>
      </c>
      <c r="AZ333" s="134">
        <v>112.9</v>
      </c>
      <c r="BA333" s="134">
        <v>113.3</v>
      </c>
      <c r="BB333" s="134">
        <v>113.8</v>
      </c>
      <c r="BC333" s="134">
        <v>111.8</v>
      </c>
      <c r="BD333" s="134">
        <v>112.4</v>
      </c>
      <c r="BE333" s="134">
        <v>112.9</v>
      </c>
      <c r="BF333" s="134">
        <v>112.4</v>
      </c>
      <c r="BG333" s="134">
        <v>111.4</v>
      </c>
      <c r="BH333" s="134">
        <v>112.3</v>
      </c>
      <c r="BI333" s="134">
        <v>113</v>
      </c>
      <c r="BJ333" s="134">
        <v>112.2</v>
      </c>
      <c r="BK333" s="134">
        <v>112.1</v>
      </c>
      <c r="BL333" s="134">
        <v>112.6</v>
      </c>
      <c r="BM333" s="134">
        <v>113.5</v>
      </c>
      <c r="BN333" s="134">
        <v>114.2</v>
      </c>
      <c r="BO333" s="134">
        <v>112.2</v>
      </c>
      <c r="BP333" s="134">
        <v>112.4</v>
      </c>
      <c r="BQ333" s="134">
        <v>113.5</v>
      </c>
      <c r="BR333" s="134">
        <v>111.9</v>
      </c>
      <c r="BS333" s="134">
        <v>111.9</v>
      </c>
      <c r="BT333" s="134">
        <v>113.1</v>
      </c>
      <c r="BU333" s="134">
        <v>112.2</v>
      </c>
      <c r="BV333" s="134">
        <v>115.7</v>
      </c>
      <c r="BW333" s="134">
        <v>117.7</v>
      </c>
      <c r="BX333" s="134">
        <v>122.2</v>
      </c>
      <c r="BY333" s="134">
        <v>124.9</v>
      </c>
      <c r="BZ333" s="134">
        <v>126</v>
      </c>
      <c r="CA333" s="134">
        <v>128.5</v>
      </c>
      <c r="CB333" s="134">
        <v>128.6</v>
      </c>
      <c r="CC333" s="134">
        <v>130.30000000000001</v>
      </c>
      <c r="CD333" s="134">
        <v>131.69999999999999</v>
      </c>
      <c r="CE333" s="134">
        <v>131.9</v>
      </c>
      <c r="CF333" s="134">
        <v>130.69999999999999</v>
      </c>
      <c r="CG333" s="134">
        <v>129.19999999999999</v>
      </c>
      <c r="CH333" s="134">
        <v>126.5</v>
      </c>
      <c r="CI333" s="134">
        <v>123.9</v>
      </c>
      <c r="CJ333" s="134">
        <v>122</v>
      </c>
      <c r="CK333" s="134">
        <v>118.7</v>
      </c>
      <c r="CL333" s="134">
        <v>117.7</v>
      </c>
      <c r="CM333" s="134">
        <v>115.2</v>
      </c>
      <c r="CN333" s="134">
        <v>112.9</v>
      </c>
      <c r="CO333" s="134">
        <v>111.8</v>
      </c>
      <c r="CP333" s="134">
        <v>110.7</v>
      </c>
      <c r="CQ333" s="134">
        <v>110.6</v>
      </c>
      <c r="CR333" s="134">
        <v>110.9</v>
      </c>
      <c r="CS333" s="134">
        <v>109.3</v>
      </c>
      <c r="CT333" s="134">
        <v>108.7</v>
      </c>
      <c r="CU333" s="134">
        <v>108.9</v>
      </c>
      <c r="CV333" s="134">
        <v>109.2</v>
      </c>
      <c r="CW333" s="134">
        <v>108.9</v>
      </c>
      <c r="CX333" s="134">
        <v>106.4</v>
      </c>
      <c r="CY333" s="134">
        <v>107.5</v>
      </c>
      <c r="CZ333" s="134">
        <v>104.6</v>
      </c>
      <c r="DA333" s="134">
        <v>105.3</v>
      </c>
      <c r="DB333" s="134">
        <v>105.1</v>
      </c>
      <c r="DC333" s="134">
        <v>105.9</v>
      </c>
      <c r="DD333" s="134">
        <v>106.1</v>
      </c>
      <c r="DE333" s="134">
        <v>108.9</v>
      </c>
      <c r="DF333" s="134">
        <v>114.2</v>
      </c>
      <c r="DG333" s="134">
        <v>120.8</v>
      </c>
      <c r="DH333" s="134">
        <v>123.4</v>
      </c>
      <c r="DI333" s="134">
        <v>123.9</v>
      </c>
      <c r="DJ333" s="134">
        <v>122.5</v>
      </c>
      <c r="DK333" s="134">
        <v>124.6</v>
      </c>
      <c r="DL333" s="134">
        <v>124.2</v>
      </c>
      <c r="DM333" s="134">
        <v>125.1</v>
      </c>
      <c r="DN333" s="134">
        <v>127.7</v>
      </c>
      <c r="DO333" s="134">
        <v>130.69999999999999</v>
      </c>
      <c r="DP333" s="134">
        <v>132.69999999999999</v>
      </c>
      <c r="DQ333" s="134">
        <v>132.69999999999999</v>
      </c>
      <c r="DR333" s="134">
        <v>134.6</v>
      </c>
      <c r="DS333" s="134">
        <v>139.4</v>
      </c>
      <c r="DT333" s="134">
        <v>146.19999999999999</v>
      </c>
      <c r="DU333" s="134">
        <v>147.30000000000001</v>
      </c>
      <c r="DV333" s="134">
        <v>147.30000000000001</v>
      </c>
      <c r="DW333" s="134">
        <v>146.5</v>
      </c>
      <c r="DX333" s="134">
        <v>147.80000000000001</v>
      </c>
      <c r="DY333" s="134">
        <v>148.80000000000001</v>
      </c>
      <c r="DZ333" s="134">
        <v>147.5</v>
      </c>
      <c r="EA333" s="135">
        <v>147</v>
      </c>
      <c r="EB333" s="136">
        <v>146.80000000000001</v>
      </c>
      <c r="EC333" s="136">
        <v>149.30000000000001</v>
      </c>
      <c r="ED333" s="134">
        <v>148.30000000000001</v>
      </c>
      <c r="EE333" s="134">
        <v>147.80000000000001</v>
      </c>
      <c r="EF333" s="137">
        <v>147.1</v>
      </c>
      <c r="EG333" s="137">
        <v>144.9</v>
      </c>
      <c r="EH333" s="137">
        <v>143.5</v>
      </c>
      <c r="EI333" s="137">
        <v>138.4</v>
      </c>
      <c r="EJ333" s="136">
        <v>136.6</v>
      </c>
      <c r="EK333" s="136">
        <v>133.80000000000001</v>
      </c>
      <c r="EL333" s="147">
        <v>133.69999999999999</v>
      </c>
      <c r="EM333" s="147">
        <v>133.4</v>
      </c>
      <c r="EN333" s="147">
        <v>133.4</v>
      </c>
    </row>
    <row r="334" spans="1:144" ht="15" x14ac:dyDescent="0.25">
      <c r="A334" s="132" t="s">
        <v>2096</v>
      </c>
      <c r="B334" s="132" t="s">
        <v>2097</v>
      </c>
      <c r="C334" s="133">
        <v>0.19261</v>
      </c>
      <c r="D334" s="134">
        <v>100.8</v>
      </c>
      <c r="E334" s="134">
        <v>101.2</v>
      </c>
      <c r="F334" s="134">
        <v>102.4</v>
      </c>
      <c r="G334" s="134">
        <v>102.3</v>
      </c>
      <c r="H334" s="134">
        <v>102</v>
      </c>
      <c r="I334" s="134">
        <v>101.2</v>
      </c>
      <c r="J334" s="134">
        <v>101.6</v>
      </c>
      <c r="K334" s="134">
        <v>102.2</v>
      </c>
      <c r="L334" s="134">
        <v>102.8</v>
      </c>
      <c r="M334" s="134">
        <v>105.1</v>
      </c>
      <c r="N334" s="134">
        <v>104.2</v>
      </c>
      <c r="O334" s="134">
        <v>106.8</v>
      </c>
      <c r="P334" s="134">
        <v>108</v>
      </c>
      <c r="Q334" s="134">
        <v>108.8</v>
      </c>
      <c r="R334" s="134">
        <v>110.7</v>
      </c>
      <c r="S334" s="134">
        <v>109.1</v>
      </c>
      <c r="T334" s="134">
        <v>110.9</v>
      </c>
      <c r="U334" s="134">
        <v>111.5</v>
      </c>
      <c r="V334" s="134">
        <v>111.4</v>
      </c>
      <c r="W334" s="134">
        <v>113.6</v>
      </c>
      <c r="X334" s="134">
        <v>115.2</v>
      </c>
      <c r="Y334" s="134">
        <v>115.7</v>
      </c>
      <c r="Z334" s="134">
        <v>116.5</v>
      </c>
      <c r="AA334" s="134">
        <v>116.9</v>
      </c>
      <c r="AB334" s="134">
        <v>118.6</v>
      </c>
      <c r="AC334" s="134">
        <v>118.2</v>
      </c>
      <c r="AD334" s="134">
        <v>117.6</v>
      </c>
      <c r="AE334" s="134">
        <v>118.1</v>
      </c>
      <c r="AF334" s="134">
        <v>118.6</v>
      </c>
      <c r="AG334" s="134">
        <v>116.4</v>
      </c>
      <c r="AH334" s="134">
        <v>117.2</v>
      </c>
      <c r="AI334" s="134">
        <v>117.2</v>
      </c>
      <c r="AJ334" s="134">
        <v>116.2</v>
      </c>
      <c r="AK334" s="134">
        <v>115.7</v>
      </c>
      <c r="AL334" s="134">
        <v>117</v>
      </c>
      <c r="AM334" s="134">
        <v>116.2</v>
      </c>
      <c r="AN334" s="134">
        <v>116.7</v>
      </c>
      <c r="AO334" s="134">
        <v>117.6</v>
      </c>
      <c r="AP334" s="134">
        <v>118.1</v>
      </c>
      <c r="AQ334" s="134">
        <v>118.4</v>
      </c>
      <c r="AR334" s="134">
        <v>116.3</v>
      </c>
      <c r="AS334" s="134">
        <v>117.9</v>
      </c>
      <c r="AT334" s="134">
        <v>115.5</v>
      </c>
      <c r="AU334" s="134">
        <v>116.2</v>
      </c>
      <c r="AV334" s="134">
        <v>115.9</v>
      </c>
      <c r="AW334" s="134">
        <v>116.9</v>
      </c>
      <c r="AX334" s="134">
        <v>115.4</v>
      </c>
      <c r="AY334" s="134">
        <v>116.8</v>
      </c>
      <c r="AZ334" s="134">
        <v>116.2</v>
      </c>
      <c r="BA334" s="134">
        <v>115.7</v>
      </c>
      <c r="BB334" s="134">
        <v>117.6</v>
      </c>
      <c r="BC334" s="134">
        <v>118.8</v>
      </c>
      <c r="BD334" s="134">
        <v>118.4</v>
      </c>
      <c r="BE334" s="134">
        <v>116.9</v>
      </c>
      <c r="BF334" s="134">
        <v>119.2</v>
      </c>
      <c r="BG334" s="134">
        <v>121.1</v>
      </c>
      <c r="BH334" s="134">
        <v>120.2</v>
      </c>
      <c r="BI334" s="134">
        <v>122.2</v>
      </c>
      <c r="BJ334" s="134">
        <v>122.2</v>
      </c>
      <c r="BK334" s="134">
        <v>123.2</v>
      </c>
      <c r="BL334" s="134">
        <v>121.9</v>
      </c>
      <c r="BM334" s="134">
        <v>122.2</v>
      </c>
      <c r="BN334" s="134">
        <v>121.9</v>
      </c>
      <c r="BO334" s="134">
        <v>120.8</v>
      </c>
      <c r="BP334" s="134">
        <v>119.7</v>
      </c>
      <c r="BQ334" s="134">
        <v>124.9</v>
      </c>
      <c r="BR334" s="134">
        <v>123.5</v>
      </c>
      <c r="BS334" s="134">
        <v>122.5</v>
      </c>
      <c r="BT334" s="134">
        <v>123.8</v>
      </c>
      <c r="BU334" s="134">
        <v>124.4</v>
      </c>
      <c r="BV334" s="134">
        <v>126.3</v>
      </c>
      <c r="BW334" s="134">
        <v>126.3</v>
      </c>
      <c r="BX334" s="134">
        <v>127.7</v>
      </c>
      <c r="BY334" s="134">
        <v>127.9</v>
      </c>
      <c r="BZ334" s="134">
        <v>128.69999999999999</v>
      </c>
      <c r="CA334" s="134">
        <v>129.1</v>
      </c>
      <c r="CB334" s="134">
        <v>130.1</v>
      </c>
      <c r="CC334" s="134">
        <v>131.4</v>
      </c>
      <c r="CD334" s="134">
        <v>136.69999999999999</v>
      </c>
      <c r="CE334" s="134">
        <v>137.9</v>
      </c>
      <c r="CF334" s="134">
        <v>139.4</v>
      </c>
      <c r="CG334" s="134">
        <v>138.69999999999999</v>
      </c>
      <c r="CH334" s="134">
        <v>138.80000000000001</v>
      </c>
      <c r="CI334" s="134">
        <v>139.30000000000001</v>
      </c>
      <c r="CJ334" s="134">
        <v>138.4</v>
      </c>
      <c r="CK334" s="134">
        <v>138.80000000000001</v>
      </c>
      <c r="CL334" s="134">
        <v>137.19999999999999</v>
      </c>
      <c r="CM334" s="134">
        <v>136.6</v>
      </c>
      <c r="CN334" s="134">
        <v>134.6</v>
      </c>
      <c r="CO334" s="134">
        <v>135</v>
      </c>
      <c r="CP334" s="134">
        <v>132.19999999999999</v>
      </c>
      <c r="CQ334" s="134">
        <v>131.30000000000001</v>
      </c>
      <c r="CR334" s="134">
        <v>130.9</v>
      </c>
      <c r="CS334" s="134">
        <v>130.69999999999999</v>
      </c>
      <c r="CT334" s="134">
        <v>131.5</v>
      </c>
      <c r="CU334" s="134">
        <v>131.80000000000001</v>
      </c>
      <c r="CV334" s="134">
        <v>131.1</v>
      </c>
      <c r="CW334" s="134">
        <v>132.30000000000001</v>
      </c>
      <c r="CX334" s="134">
        <v>130.6</v>
      </c>
      <c r="CY334" s="134">
        <v>127.4</v>
      </c>
      <c r="CZ334" s="134">
        <v>125.4</v>
      </c>
      <c r="DA334" s="134">
        <v>124.3</v>
      </c>
      <c r="DB334" s="134">
        <v>123.4</v>
      </c>
      <c r="DC334" s="134">
        <v>121.7</v>
      </c>
      <c r="DD334" s="134">
        <v>121.7</v>
      </c>
      <c r="DE334" s="134">
        <v>123.5</v>
      </c>
      <c r="DF334" s="134">
        <v>125.7</v>
      </c>
      <c r="DG334" s="134">
        <v>134.30000000000001</v>
      </c>
      <c r="DH334" s="134">
        <v>135.69999999999999</v>
      </c>
      <c r="DI334" s="134">
        <v>131.4</v>
      </c>
      <c r="DJ334" s="134">
        <v>130.9</v>
      </c>
      <c r="DK334" s="134">
        <v>130.9</v>
      </c>
      <c r="DL334" s="134">
        <v>129.5</v>
      </c>
      <c r="DM334" s="134">
        <v>131.9</v>
      </c>
      <c r="DN334" s="134">
        <v>133.80000000000001</v>
      </c>
      <c r="DO334" s="134">
        <v>136.6</v>
      </c>
      <c r="DP334" s="134">
        <v>137.5</v>
      </c>
      <c r="DQ334" s="134">
        <v>137.19999999999999</v>
      </c>
      <c r="DR334" s="134">
        <v>139.69999999999999</v>
      </c>
      <c r="DS334" s="134">
        <v>141</v>
      </c>
      <c r="DT334" s="134">
        <v>149.30000000000001</v>
      </c>
      <c r="DU334" s="134">
        <v>157.1</v>
      </c>
      <c r="DV334" s="134">
        <v>158.5</v>
      </c>
      <c r="DW334" s="134">
        <v>161.9</v>
      </c>
      <c r="DX334" s="134">
        <v>169.9</v>
      </c>
      <c r="DY334" s="134">
        <v>170.1</v>
      </c>
      <c r="DZ334" s="134">
        <v>169.7</v>
      </c>
      <c r="EA334" s="135">
        <v>168.1</v>
      </c>
      <c r="EB334" s="136">
        <v>167.6</v>
      </c>
      <c r="EC334" s="136">
        <v>166.9</v>
      </c>
      <c r="ED334" s="134">
        <v>168.1</v>
      </c>
      <c r="EE334" s="134">
        <v>169</v>
      </c>
      <c r="EF334" s="137">
        <v>167.1</v>
      </c>
      <c r="EG334" s="137">
        <v>167.6</v>
      </c>
      <c r="EH334" s="137">
        <v>164.9</v>
      </c>
      <c r="EI334" s="137">
        <v>159.5</v>
      </c>
      <c r="EJ334" s="136">
        <v>155.4</v>
      </c>
      <c r="EK334" s="136">
        <v>156.9</v>
      </c>
      <c r="EL334" s="147">
        <v>153.9</v>
      </c>
      <c r="EM334" s="147">
        <v>154.69999999999999</v>
      </c>
      <c r="EN334" s="147">
        <v>155.1</v>
      </c>
    </row>
    <row r="335" spans="1:144" ht="15" x14ac:dyDescent="0.25">
      <c r="A335" s="132" t="s">
        <v>2098</v>
      </c>
      <c r="B335" s="132" t="s">
        <v>2099</v>
      </c>
      <c r="C335" s="133">
        <v>1.23E-3</v>
      </c>
      <c r="D335" s="134">
        <v>100</v>
      </c>
      <c r="E335" s="134">
        <v>100</v>
      </c>
      <c r="F335" s="134">
        <v>100</v>
      </c>
      <c r="G335" s="134">
        <v>100</v>
      </c>
      <c r="H335" s="134">
        <v>100</v>
      </c>
      <c r="I335" s="134">
        <v>100</v>
      </c>
      <c r="J335" s="134">
        <v>100</v>
      </c>
      <c r="K335" s="134">
        <v>100</v>
      </c>
      <c r="L335" s="134">
        <v>100</v>
      </c>
      <c r="M335" s="134">
        <v>100</v>
      </c>
      <c r="N335" s="134">
        <v>100</v>
      </c>
      <c r="O335" s="134">
        <v>100</v>
      </c>
      <c r="P335" s="134">
        <v>100</v>
      </c>
      <c r="Q335" s="134">
        <v>100</v>
      </c>
      <c r="R335" s="134">
        <v>100</v>
      </c>
      <c r="S335" s="134">
        <v>100</v>
      </c>
      <c r="T335" s="134">
        <v>100</v>
      </c>
      <c r="U335" s="134">
        <v>100</v>
      </c>
      <c r="V335" s="134">
        <v>100</v>
      </c>
      <c r="W335" s="134">
        <v>100</v>
      </c>
      <c r="X335" s="134">
        <v>100</v>
      </c>
      <c r="Y335" s="134">
        <v>100</v>
      </c>
      <c r="Z335" s="134">
        <v>100</v>
      </c>
      <c r="AA335" s="134">
        <v>100</v>
      </c>
      <c r="AB335" s="134">
        <v>100</v>
      </c>
      <c r="AC335" s="134">
        <v>100</v>
      </c>
      <c r="AD335" s="134">
        <v>100</v>
      </c>
      <c r="AE335" s="134">
        <v>100</v>
      </c>
      <c r="AF335" s="134">
        <v>100</v>
      </c>
      <c r="AG335" s="134">
        <v>100</v>
      </c>
      <c r="AH335" s="134">
        <v>100</v>
      </c>
      <c r="AI335" s="134">
        <v>100</v>
      </c>
      <c r="AJ335" s="134">
        <v>100</v>
      </c>
      <c r="AK335" s="134">
        <v>100</v>
      </c>
      <c r="AL335" s="134">
        <v>100</v>
      </c>
      <c r="AM335" s="134">
        <v>100</v>
      </c>
      <c r="AN335" s="134">
        <v>100</v>
      </c>
      <c r="AO335" s="134">
        <v>100</v>
      </c>
      <c r="AP335" s="134">
        <v>100</v>
      </c>
      <c r="AQ335" s="134">
        <v>100</v>
      </c>
      <c r="AR335" s="134">
        <v>122.7</v>
      </c>
      <c r="AS335" s="134">
        <v>122.7</v>
      </c>
      <c r="AT335" s="134">
        <v>136.4</v>
      </c>
      <c r="AU335" s="134">
        <v>122.7</v>
      </c>
      <c r="AV335" s="134">
        <v>136.4</v>
      </c>
      <c r="AW335" s="134">
        <v>131.80000000000001</v>
      </c>
      <c r="AX335" s="134">
        <v>118.2</v>
      </c>
      <c r="AY335" s="134">
        <v>127.3</v>
      </c>
      <c r="AZ335" s="134">
        <v>131.80000000000001</v>
      </c>
      <c r="BA335" s="134">
        <v>140.9</v>
      </c>
      <c r="BB335" s="134">
        <v>145.5</v>
      </c>
      <c r="BC335" s="134">
        <v>136.4</v>
      </c>
      <c r="BD335" s="134">
        <v>145.5</v>
      </c>
      <c r="BE335" s="134">
        <v>145.5</v>
      </c>
      <c r="BF335" s="134">
        <v>140.9</v>
      </c>
      <c r="BG335" s="134">
        <v>127.3</v>
      </c>
      <c r="BH335" s="134">
        <v>145.5</v>
      </c>
      <c r="BI335" s="134">
        <v>145.5</v>
      </c>
      <c r="BJ335" s="134">
        <v>145.5</v>
      </c>
      <c r="BK335" s="134">
        <v>168.2</v>
      </c>
      <c r="BL335" s="134">
        <v>172.7</v>
      </c>
      <c r="BM335" s="134">
        <v>177.3</v>
      </c>
      <c r="BN335" s="134">
        <v>177.3</v>
      </c>
      <c r="BO335" s="134">
        <v>177.3</v>
      </c>
      <c r="BP335" s="134">
        <v>172.7</v>
      </c>
      <c r="BQ335" s="134">
        <v>177.3</v>
      </c>
      <c r="BR335" s="134">
        <v>168.2</v>
      </c>
      <c r="BS335" s="134">
        <v>177.3</v>
      </c>
      <c r="BT335" s="134">
        <v>177.3</v>
      </c>
      <c r="BU335" s="134">
        <v>159.1</v>
      </c>
      <c r="BV335" s="134">
        <v>159.1</v>
      </c>
      <c r="BW335" s="134">
        <v>186.4</v>
      </c>
      <c r="BX335" s="134">
        <v>181.8</v>
      </c>
      <c r="BY335" s="134">
        <v>163.6</v>
      </c>
      <c r="BZ335" s="134">
        <v>250</v>
      </c>
      <c r="CA335" s="134">
        <v>181.8</v>
      </c>
      <c r="CB335" s="134">
        <v>181.8</v>
      </c>
      <c r="CC335" s="134">
        <v>172.7</v>
      </c>
      <c r="CD335" s="134">
        <v>172.7</v>
      </c>
      <c r="CE335" s="134">
        <v>190.9</v>
      </c>
      <c r="CF335" s="134">
        <v>163.6</v>
      </c>
      <c r="CG335" s="134">
        <v>163.6</v>
      </c>
      <c r="CH335" s="134">
        <v>154.5</v>
      </c>
      <c r="CI335" s="134">
        <v>154.5</v>
      </c>
      <c r="CJ335" s="134">
        <v>145.5</v>
      </c>
      <c r="CK335" s="134">
        <v>136.4</v>
      </c>
      <c r="CL335" s="134">
        <v>136.4</v>
      </c>
      <c r="CM335" s="134">
        <v>136.4</v>
      </c>
      <c r="CN335" s="134">
        <v>127.3</v>
      </c>
      <c r="CO335" s="134">
        <v>136.4</v>
      </c>
      <c r="CP335" s="134">
        <v>127.3</v>
      </c>
      <c r="CQ335" s="134">
        <v>136.4</v>
      </c>
      <c r="CR335" s="134">
        <v>136.4</v>
      </c>
      <c r="CS335" s="134">
        <v>127.3</v>
      </c>
      <c r="CT335" s="134">
        <v>127.3</v>
      </c>
      <c r="CU335" s="134">
        <v>127.3</v>
      </c>
      <c r="CV335" s="134">
        <v>127.3</v>
      </c>
      <c r="CW335" s="134">
        <v>127.3</v>
      </c>
      <c r="CX335" s="134">
        <v>113.6</v>
      </c>
      <c r="CY335" s="134">
        <v>113.6</v>
      </c>
      <c r="CZ335" s="134">
        <v>113.6</v>
      </c>
      <c r="DA335" s="134">
        <v>122.7</v>
      </c>
      <c r="DB335" s="134">
        <v>118.2</v>
      </c>
      <c r="DC335" s="134">
        <v>131.80000000000001</v>
      </c>
      <c r="DD335" s="134">
        <v>136.4</v>
      </c>
      <c r="DE335" s="134">
        <v>140.9</v>
      </c>
      <c r="DF335" s="134">
        <v>145.5</v>
      </c>
      <c r="DG335" s="134">
        <v>159.1</v>
      </c>
      <c r="DH335" s="134">
        <v>172.7</v>
      </c>
      <c r="DI335" s="134">
        <v>168.2</v>
      </c>
      <c r="DJ335" s="134">
        <v>168.2</v>
      </c>
      <c r="DK335" s="134">
        <v>177.3</v>
      </c>
      <c r="DL335" s="134">
        <v>172.7</v>
      </c>
      <c r="DM335" s="134">
        <v>172.7</v>
      </c>
      <c r="DN335" s="134">
        <v>181.8</v>
      </c>
      <c r="DO335" s="134">
        <v>181.8</v>
      </c>
      <c r="DP335" s="134">
        <v>177.3</v>
      </c>
      <c r="DQ335" s="134">
        <v>186.4</v>
      </c>
      <c r="DR335" s="134">
        <v>190.9</v>
      </c>
      <c r="DS335" s="134">
        <v>200</v>
      </c>
      <c r="DT335" s="134">
        <v>177.3</v>
      </c>
      <c r="DU335" s="134">
        <v>190.9</v>
      </c>
      <c r="DV335" s="134">
        <v>163.6</v>
      </c>
      <c r="DW335" s="134">
        <v>181.8</v>
      </c>
      <c r="DX335" s="134">
        <v>181.8</v>
      </c>
      <c r="DY335" s="134">
        <v>177.3</v>
      </c>
      <c r="DZ335" s="134">
        <v>172.7</v>
      </c>
      <c r="EA335" s="135">
        <v>177.3</v>
      </c>
      <c r="EB335" s="136">
        <v>172.7</v>
      </c>
      <c r="EC335" s="136">
        <v>163.6</v>
      </c>
      <c r="ED335" s="134">
        <v>159.1</v>
      </c>
      <c r="EE335" s="134">
        <v>159.1</v>
      </c>
      <c r="EF335" s="137">
        <v>159.1</v>
      </c>
      <c r="EG335" s="137">
        <v>150</v>
      </c>
      <c r="EH335" s="137">
        <v>150</v>
      </c>
      <c r="EI335" s="137">
        <v>154.5</v>
      </c>
      <c r="EJ335" s="136">
        <v>159.1</v>
      </c>
      <c r="EK335" s="136">
        <v>163.6</v>
      </c>
      <c r="EL335" s="147">
        <v>159.1</v>
      </c>
      <c r="EM335" s="147">
        <v>150</v>
      </c>
      <c r="EN335" s="147">
        <v>150</v>
      </c>
    </row>
    <row r="336" spans="1:144" ht="15" x14ac:dyDescent="0.25">
      <c r="A336" s="132" t="s">
        <v>2100</v>
      </c>
      <c r="B336" s="132" t="s">
        <v>2101</v>
      </c>
      <c r="C336" s="133">
        <v>1.093E-2</v>
      </c>
      <c r="D336" s="134">
        <v>102.8</v>
      </c>
      <c r="E336" s="134">
        <v>105.7</v>
      </c>
      <c r="F336" s="134">
        <v>107</v>
      </c>
      <c r="G336" s="134">
        <v>107.1</v>
      </c>
      <c r="H336" s="134">
        <v>107.7</v>
      </c>
      <c r="I336" s="134">
        <v>107.9</v>
      </c>
      <c r="J336" s="134">
        <v>107.3</v>
      </c>
      <c r="K336" s="134">
        <v>107.8</v>
      </c>
      <c r="L336" s="134">
        <v>107.2</v>
      </c>
      <c r="M336" s="134">
        <v>107.1</v>
      </c>
      <c r="N336" s="134">
        <v>109.6</v>
      </c>
      <c r="O336" s="134">
        <v>110.2</v>
      </c>
      <c r="P336" s="134">
        <v>110.5</v>
      </c>
      <c r="Q336" s="134">
        <v>110.7</v>
      </c>
      <c r="R336" s="134">
        <v>110.5</v>
      </c>
      <c r="S336" s="134">
        <v>109.8</v>
      </c>
      <c r="T336" s="134">
        <v>109.5</v>
      </c>
      <c r="U336" s="134">
        <v>111.1</v>
      </c>
      <c r="V336" s="134">
        <v>112</v>
      </c>
      <c r="W336" s="134">
        <v>112</v>
      </c>
      <c r="X336" s="134">
        <v>111.9</v>
      </c>
      <c r="Y336" s="134">
        <v>110.7</v>
      </c>
      <c r="Z336" s="134">
        <v>113.1</v>
      </c>
      <c r="AA336" s="134">
        <v>115.3</v>
      </c>
      <c r="AB336" s="134">
        <v>118.1</v>
      </c>
      <c r="AC336" s="134">
        <v>122.7</v>
      </c>
      <c r="AD336" s="134">
        <v>121</v>
      </c>
      <c r="AE336" s="134">
        <v>121.6</v>
      </c>
      <c r="AF336" s="134">
        <v>121.7</v>
      </c>
      <c r="AG336" s="134">
        <v>121.1</v>
      </c>
      <c r="AH336" s="134">
        <v>119.8</v>
      </c>
      <c r="AI336" s="134">
        <v>118.3</v>
      </c>
      <c r="AJ336" s="134">
        <v>117.8</v>
      </c>
      <c r="AK336" s="134">
        <v>117.7</v>
      </c>
      <c r="AL336" s="134">
        <v>117.2</v>
      </c>
      <c r="AM336" s="134">
        <v>117</v>
      </c>
      <c r="AN336" s="134">
        <v>116.1</v>
      </c>
      <c r="AO336" s="134">
        <v>116.5</v>
      </c>
      <c r="AP336" s="134">
        <v>116.2</v>
      </c>
      <c r="AQ336" s="134">
        <v>115.7</v>
      </c>
      <c r="AR336" s="134">
        <v>116.1</v>
      </c>
      <c r="AS336" s="134">
        <v>115.6</v>
      </c>
      <c r="AT336" s="134">
        <v>115.4</v>
      </c>
      <c r="AU336" s="134">
        <v>115</v>
      </c>
      <c r="AV336" s="134">
        <v>114.7</v>
      </c>
      <c r="AW336" s="134">
        <v>114.3</v>
      </c>
      <c r="AX336" s="134">
        <v>113.4</v>
      </c>
      <c r="AY336" s="134">
        <v>114</v>
      </c>
      <c r="AZ336" s="134">
        <v>116</v>
      </c>
      <c r="BA336" s="134">
        <v>117.2</v>
      </c>
      <c r="BB336" s="134">
        <v>117.1</v>
      </c>
      <c r="BC336" s="134">
        <v>115.7</v>
      </c>
      <c r="BD336" s="134">
        <v>114.8</v>
      </c>
      <c r="BE336" s="134">
        <v>113.8</v>
      </c>
      <c r="BF336" s="134">
        <v>113.7</v>
      </c>
      <c r="BG336" s="134">
        <v>114.2</v>
      </c>
      <c r="BH336" s="134">
        <v>114.7</v>
      </c>
      <c r="BI336" s="134">
        <v>114.2</v>
      </c>
      <c r="BJ336" s="134">
        <v>116.1</v>
      </c>
      <c r="BK336" s="134">
        <v>118.6</v>
      </c>
      <c r="BL336" s="134">
        <v>123.6</v>
      </c>
      <c r="BM336" s="134">
        <v>125.2</v>
      </c>
      <c r="BN336" s="134">
        <v>125.1</v>
      </c>
      <c r="BO336" s="134">
        <v>124.2</v>
      </c>
      <c r="BP336" s="134">
        <v>126.5</v>
      </c>
      <c r="BQ336" s="134">
        <v>127.1</v>
      </c>
      <c r="BR336" s="134">
        <v>127.1</v>
      </c>
      <c r="BS336" s="134">
        <v>127.2</v>
      </c>
      <c r="BT336" s="134">
        <v>128.5</v>
      </c>
      <c r="BU336" s="134">
        <v>130.80000000000001</v>
      </c>
      <c r="BV336" s="134">
        <v>130.19999999999999</v>
      </c>
      <c r="BW336" s="134">
        <v>126.2</v>
      </c>
      <c r="BX336" s="134">
        <v>124.7</v>
      </c>
      <c r="BY336" s="134">
        <v>122</v>
      </c>
      <c r="BZ336" s="134">
        <v>119.9</v>
      </c>
      <c r="CA336" s="134">
        <v>122</v>
      </c>
      <c r="CB336" s="134">
        <v>121.7</v>
      </c>
      <c r="CC336" s="134">
        <v>123.5</v>
      </c>
      <c r="CD336" s="134">
        <v>125.4</v>
      </c>
      <c r="CE336" s="134">
        <v>124.8</v>
      </c>
      <c r="CF336" s="134">
        <v>122.6</v>
      </c>
      <c r="CG336" s="134">
        <v>121.6</v>
      </c>
      <c r="CH336" s="134">
        <v>121.2</v>
      </c>
      <c r="CI336" s="134">
        <v>122.2</v>
      </c>
      <c r="CJ336" s="134">
        <v>122.3</v>
      </c>
      <c r="CK336" s="134">
        <v>120.5</v>
      </c>
      <c r="CL336" s="134">
        <v>119.5</v>
      </c>
      <c r="CM336" s="134">
        <v>116.6</v>
      </c>
      <c r="CN336" s="134">
        <v>117.4</v>
      </c>
      <c r="CO336" s="134">
        <v>117.1</v>
      </c>
      <c r="CP336" s="134">
        <v>115.1</v>
      </c>
      <c r="CQ336" s="134">
        <v>115.7</v>
      </c>
      <c r="CR336" s="134">
        <v>114.6</v>
      </c>
      <c r="CS336" s="134">
        <v>118.9</v>
      </c>
      <c r="CT336" s="134">
        <v>120.1</v>
      </c>
      <c r="CU336" s="134">
        <v>120.1</v>
      </c>
      <c r="CV336" s="134">
        <v>119.3</v>
      </c>
      <c r="CW336" s="134">
        <v>119.8</v>
      </c>
      <c r="CX336" s="134">
        <v>115.9</v>
      </c>
      <c r="CY336" s="134">
        <v>114.8</v>
      </c>
      <c r="CZ336" s="134">
        <v>119.9</v>
      </c>
      <c r="DA336" s="134">
        <v>121.2</v>
      </c>
      <c r="DB336" s="134">
        <v>124.3</v>
      </c>
      <c r="DC336" s="134">
        <v>125</v>
      </c>
      <c r="DD336" s="134">
        <v>133.19999999999999</v>
      </c>
      <c r="DE336" s="134">
        <v>138.80000000000001</v>
      </c>
      <c r="DF336" s="134">
        <v>135.30000000000001</v>
      </c>
      <c r="DG336" s="134">
        <v>143.19999999999999</v>
      </c>
      <c r="DH336" s="134">
        <v>147.30000000000001</v>
      </c>
      <c r="DI336" s="134">
        <v>141.80000000000001</v>
      </c>
      <c r="DJ336" s="134">
        <v>141.30000000000001</v>
      </c>
      <c r="DK336" s="134">
        <v>139.80000000000001</v>
      </c>
      <c r="DL336" s="134">
        <v>139.69999999999999</v>
      </c>
      <c r="DM336" s="134">
        <v>140.6</v>
      </c>
      <c r="DN336" s="134">
        <v>146.30000000000001</v>
      </c>
      <c r="DO336" s="134">
        <v>152.30000000000001</v>
      </c>
      <c r="DP336" s="134">
        <v>150.80000000000001</v>
      </c>
      <c r="DQ336" s="134">
        <v>150.69999999999999</v>
      </c>
      <c r="DR336" s="134">
        <v>152</v>
      </c>
      <c r="DS336" s="134">
        <v>158.69999999999999</v>
      </c>
      <c r="DT336" s="134">
        <v>160.9</v>
      </c>
      <c r="DU336" s="134">
        <v>161.4</v>
      </c>
      <c r="DV336" s="134">
        <v>159.9</v>
      </c>
      <c r="DW336" s="134">
        <v>154.9</v>
      </c>
      <c r="DX336" s="134">
        <v>154.5</v>
      </c>
      <c r="DY336" s="134">
        <v>155.9</v>
      </c>
      <c r="DZ336" s="134">
        <v>153.1</v>
      </c>
      <c r="EA336" s="135">
        <v>151</v>
      </c>
      <c r="EB336" s="136">
        <v>147.9</v>
      </c>
      <c r="EC336" s="136">
        <v>149.69999999999999</v>
      </c>
      <c r="ED336" s="134">
        <v>147.80000000000001</v>
      </c>
      <c r="EE336" s="134">
        <v>145</v>
      </c>
      <c r="EF336" s="137">
        <v>143.9</v>
      </c>
      <c r="EG336" s="137">
        <v>144.19999999999999</v>
      </c>
      <c r="EH336" s="137">
        <v>138.5</v>
      </c>
      <c r="EI336" s="137">
        <v>138.80000000000001</v>
      </c>
      <c r="EJ336" s="136">
        <v>142.6</v>
      </c>
      <c r="EK336" s="136">
        <v>142.1</v>
      </c>
      <c r="EL336" s="147">
        <v>142.30000000000001</v>
      </c>
      <c r="EM336" s="147">
        <v>139.30000000000001</v>
      </c>
      <c r="EN336" s="147">
        <v>135.69999999999999</v>
      </c>
    </row>
    <row r="337" spans="1:144" ht="15" x14ac:dyDescent="0.25">
      <c r="A337" s="132" t="s">
        <v>2102</v>
      </c>
      <c r="B337" s="132" t="s">
        <v>2103</v>
      </c>
      <c r="C337" s="133">
        <v>8.2199999999999995E-2</v>
      </c>
      <c r="D337" s="134">
        <v>100.9</v>
      </c>
      <c r="E337" s="134">
        <v>100.6</v>
      </c>
      <c r="F337" s="134">
        <v>101.9</v>
      </c>
      <c r="G337" s="134">
        <v>102.7</v>
      </c>
      <c r="H337" s="134">
        <v>102.4</v>
      </c>
      <c r="I337" s="134">
        <v>102.2</v>
      </c>
      <c r="J337" s="134">
        <v>101.7</v>
      </c>
      <c r="K337" s="134">
        <v>102.6</v>
      </c>
      <c r="L337" s="134">
        <v>101.1</v>
      </c>
      <c r="M337" s="134">
        <v>102.2</v>
      </c>
      <c r="N337" s="134">
        <v>102.6</v>
      </c>
      <c r="O337" s="134">
        <v>103.2</v>
      </c>
      <c r="P337" s="134">
        <v>104.9</v>
      </c>
      <c r="Q337" s="134">
        <v>104.8</v>
      </c>
      <c r="R337" s="134">
        <v>104.5</v>
      </c>
      <c r="S337" s="134">
        <v>105.1</v>
      </c>
      <c r="T337" s="134">
        <v>108.1</v>
      </c>
      <c r="U337" s="134">
        <v>108.6</v>
      </c>
      <c r="V337" s="134">
        <v>109</v>
      </c>
      <c r="W337" s="134">
        <v>108.6</v>
      </c>
      <c r="X337" s="134">
        <v>109.2</v>
      </c>
      <c r="Y337" s="134">
        <v>108.3</v>
      </c>
      <c r="Z337" s="134">
        <v>109.3</v>
      </c>
      <c r="AA337" s="134">
        <v>109.5</v>
      </c>
      <c r="AB337" s="134">
        <v>113.1</v>
      </c>
      <c r="AC337" s="134">
        <v>114.4</v>
      </c>
      <c r="AD337" s="134">
        <v>114.2</v>
      </c>
      <c r="AE337" s="134">
        <v>112</v>
      </c>
      <c r="AF337" s="134">
        <v>115</v>
      </c>
      <c r="AG337" s="134">
        <v>112.6</v>
      </c>
      <c r="AH337" s="134">
        <v>112.6</v>
      </c>
      <c r="AI337" s="134">
        <v>111.1</v>
      </c>
      <c r="AJ337" s="134">
        <v>111.4</v>
      </c>
      <c r="AK337" s="134">
        <v>110.5</v>
      </c>
      <c r="AL337" s="134">
        <v>110.8</v>
      </c>
      <c r="AM337" s="134">
        <v>115.6</v>
      </c>
      <c r="AN337" s="134">
        <v>112.5</v>
      </c>
      <c r="AO337" s="134">
        <v>112</v>
      </c>
      <c r="AP337" s="134">
        <v>113.3</v>
      </c>
      <c r="AQ337" s="134">
        <v>115.4</v>
      </c>
      <c r="AR337" s="134">
        <v>115.7</v>
      </c>
      <c r="AS337" s="134">
        <v>117.5</v>
      </c>
      <c r="AT337" s="134">
        <v>117.4</v>
      </c>
      <c r="AU337" s="134">
        <v>116.5</v>
      </c>
      <c r="AV337" s="134">
        <v>116.4</v>
      </c>
      <c r="AW337" s="134">
        <v>116.9</v>
      </c>
      <c r="AX337" s="134">
        <v>117.4</v>
      </c>
      <c r="AY337" s="134">
        <v>116.7</v>
      </c>
      <c r="AZ337" s="134">
        <v>118.4</v>
      </c>
      <c r="BA337" s="134">
        <v>117.8</v>
      </c>
      <c r="BB337" s="134">
        <v>117.6</v>
      </c>
      <c r="BC337" s="134">
        <v>117.1</v>
      </c>
      <c r="BD337" s="134">
        <v>115.7</v>
      </c>
      <c r="BE337" s="134">
        <v>116</v>
      </c>
      <c r="BF337" s="134">
        <v>115</v>
      </c>
      <c r="BG337" s="134">
        <v>117.3</v>
      </c>
      <c r="BH337" s="134">
        <v>117.2</v>
      </c>
      <c r="BI337" s="134">
        <v>117.8</v>
      </c>
      <c r="BJ337" s="134">
        <v>119.5</v>
      </c>
      <c r="BK337" s="134">
        <v>122.7</v>
      </c>
      <c r="BL337" s="134">
        <v>125.6</v>
      </c>
      <c r="BM337" s="134">
        <v>128.69999999999999</v>
      </c>
      <c r="BN337" s="134">
        <v>128.19999999999999</v>
      </c>
      <c r="BO337" s="134">
        <v>128.80000000000001</v>
      </c>
      <c r="BP337" s="134">
        <v>128.5</v>
      </c>
      <c r="BQ337" s="134">
        <v>127</v>
      </c>
      <c r="BR337" s="134">
        <v>127.6</v>
      </c>
      <c r="BS337" s="134">
        <v>127.8</v>
      </c>
      <c r="BT337" s="134">
        <v>129.69999999999999</v>
      </c>
      <c r="BU337" s="134">
        <v>129.6</v>
      </c>
      <c r="BV337" s="134">
        <v>130.80000000000001</v>
      </c>
      <c r="BW337" s="134">
        <v>125.9</v>
      </c>
      <c r="BX337" s="134">
        <v>126.2</v>
      </c>
      <c r="BY337" s="134">
        <v>125.9</v>
      </c>
      <c r="BZ337" s="134">
        <v>124.8</v>
      </c>
      <c r="CA337" s="134">
        <v>125.8</v>
      </c>
      <c r="CB337" s="134">
        <v>127.2</v>
      </c>
      <c r="CC337" s="134">
        <v>127.8</v>
      </c>
      <c r="CD337" s="134">
        <v>130</v>
      </c>
      <c r="CE337" s="134">
        <v>129.80000000000001</v>
      </c>
      <c r="CF337" s="134">
        <v>126.5</v>
      </c>
      <c r="CG337" s="134">
        <v>124.2</v>
      </c>
      <c r="CH337" s="134">
        <v>124.1</v>
      </c>
      <c r="CI337" s="134">
        <v>122.2</v>
      </c>
      <c r="CJ337" s="134">
        <v>121.6</v>
      </c>
      <c r="CK337" s="134">
        <v>118.7</v>
      </c>
      <c r="CL337" s="134">
        <v>117.9</v>
      </c>
      <c r="CM337" s="134">
        <v>117.8</v>
      </c>
      <c r="CN337" s="134">
        <v>117.1</v>
      </c>
      <c r="CO337" s="134">
        <v>116.7</v>
      </c>
      <c r="CP337" s="134">
        <v>114.9</v>
      </c>
      <c r="CQ337" s="134">
        <v>114.9</v>
      </c>
      <c r="CR337" s="134">
        <v>115.2</v>
      </c>
      <c r="CS337" s="134">
        <v>117.1</v>
      </c>
      <c r="CT337" s="134">
        <v>118</v>
      </c>
      <c r="CU337" s="134">
        <v>117.8</v>
      </c>
      <c r="CV337" s="134">
        <v>119.7</v>
      </c>
      <c r="CW337" s="134">
        <v>118.9</v>
      </c>
      <c r="CX337" s="134">
        <v>114.4</v>
      </c>
      <c r="CY337" s="134">
        <v>113.3</v>
      </c>
      <c r="CZ337" s="134">
        <v>115.8</v>
      </c>
      <c r="DA337" s="134">
        <v>118.2</v>
      </c>
      <c r="DB337" s="134">
        <v>121.4</v>
      </c>
      <c r="DC337" s="134">
        <v>122.8</v>
      </c>
      <c r="DD337" s="134">
        <v>129.5</v>
      </c>
      <c r="DE337" s="134">
        <v>137.30000000000001</v>
      </c>
      <c r="DF337" s="134">
        <v>140</v>
      </c>
      <c r="DG337" s="134">
        <v>145.69999999999999</v>
      </c>
      <c r="DH337" s="134">
        <v>150.80000000000001</v>
      </c>
      <c r="DI337" s="134">
        <v>152.1</v>
      </c>
      <c r="DJ337" s="134">
        <v>149</v>
      </c>
      <c r="DK337" s="134">
        <v>149.4</v>
      </c>
      <c r="DL337" s="134">
        <v>151.69999999999999</v>
      </c>
      <c r="DM337" s="134">
        <v>151.1</v>
      </c>
      <c r="DN337" s="134">
        <v>158.5</v>
      </c>
      <c r="DO337" s="134">
        <v>162.80000000000001</v>
      </c>
      <c r="DP337" s="134">
        <v>160</v>
      </c>
      <c r="DQ337" s="134">
        <v>161.5</v>
      </c>
      <c r="DR337" s="134">
        <v>167.4</v>
      </c>
      <c r="DS337" s="134">
        <v>173.4</v>
      </c>
      <c r="DT337" s="134">
        <v>175.6</v>
      </c>
      <c r="DU337" s="134">
        <v>165.4</v>
      </c>
      <c r="DV337" s="134">
        <v>163.6</v>
      </c>
      <c r="DW337" s="134">
        <v>156.4</v>
      </c>
      <c r="DX337" s="134">
        <v>161</v>
      </c>
      <c r="DY337" s="134">
        <v>157.9</v>
      </c>
      <c r="DZ337" s="134">
        <v>152.69999999999999</v>
      </c>
      <c r="EA337" s="135">
        <v>150.19999999999999</v>
      </c>
      <c r="EB337" s="136">
        <v>143.30000000000001</v>
      </c>
      <c r="EC337" s="136">
        <v>140.6</v>
      </c>
      <c r="ED337" s="134">
        <v>143.19999999999999</v>
      </c>
      <c r="EE337" s="134">
        <v>139.4</v>
      </c>
      <c r="EF337" s="137">
        <v>135.69999999999999</v>
      </c>
      <c r="EG337" s="137">
        <v>133.69999999999999</v>
      </c>
      <c r="EH337" s="137">
        <v>128</v>
      </c>
      <c r="EI337" s="137">
        <v>130.1</v>
      </c>
      <c r="EJ337" s="136">
        <v>133.5</v>
      </c>
      <c r="EK337" s="136">
        <v>134.19999999999999</v>
      </c>
      <c r="EL337" s="147">
        <v>130.80000000000001</v>
      </c>
      <c r="EM337" s="147">
        <v>130</v>
      </c>
      <c r="EN337" s="147">
        <v>130.30000000000001</v>
      </c>
    </row>
    <row r="338" spans="1:144" ht="15" x14ac:dyDescent="0.25">
      <c r="A338" s="132" t="s">
        <v>2104</v>
      </c>
      <c r="B338" s="132" t="s">
        <v>2105</v>
      </c>
      <c r="C338" s="133">
        <v>2.8199999999999999E-2</v>
      </c>
      <c r="D338" s="134">
        <v>110</v>
      </c>
      <c r="E338" s="134">
        <v>110.2</v>
      </c>
      <c r="F338" s="134">
        <v>106.5</v>
      </c>
      <c r="G338" s="134">
        <v>107.8</v>
      </c>
      <c r="H338" s="134">
        <v>109.5</v>
      </c>
      <c r="I338" s="134">
        <v>109.2</v>
      </c>
      <c r="J338" s="134">
        <v>108</v>
      </c>
      <c r="K338" s="134">
        <v>109</v>
      </c>
      <c r="L338" s="134">
        <v>111</v>
      </c>
      <c r="M338" s="134">
        <v>108.8</v>
      </c>
      <c r="N338" s="134">
        <v>109.3</v>
      </c>
      <c r="O338" s="134">
        <v>110.2</v>
      </c>
      <c r="P338" s="134">
        <v>108.9</v>
      </c>
      <c r="Q338" s="134">
        <v>112.4</v>
      </c>
      <c r="R338" s="134">
        <v>111.4</v>
      </c>
      <c r="S338" s="134">
        <v>114.4</v>
      </c>
      <c r="T338" s="134">
        <v>116.4</v>
      </c>
      <c r="U338" s="134">
        <v>114.5</v>
      </c>
      <c r="V338" s="134">
        <v>118.6</v>
      </c>
      <c r="W338" s="134">
        <v>117.9</v>
      </c>
      <c r="X338" s="134">
        <v>118.8</v>
      </c>
      <c r="Y338" s="134">
        <v>117.9</v>
      </c>
      <c r="Z338" s="134">
        <v>121.5</v>
      </c>
      <c r="AA338" s="134">
        <v>120.8</v>
      </c>
      <c r="AB338" s="134">
        <v>126.1</v>
      </c>
      <c r="AC338" s="134">
        <v>122.8</v>
      </c>
      <c r="AD338" s="134">
        <v>121.4</v>
      </c>
      <c r="AE338" s="134">
        <v>123</v>
      </c>
      <c r="AF338" s="134">
        <v>122.2</v>
      </c>
      <c r="AG338" s="134">
        <v>123.5</v>
      </c>
      <c r="AH338" s="134">
        <v>121.9</v>
      </c>
      <c r="AI338" s="134">
        <v>124.4</v>
      </c>
      <c r="AJ338" s="134">
        <v>121</v>
      </c>
      <c r="AK338" s="134">
        <v>122.9</v>
      </c>
      <c r="AL338" s="134">
        <v>120.3</v>
      </c>
      <c r="AM338" s="134">
        <v>119.8</v>
      </c>
      <c r="AN338" s="134">
        <v>119.8</v>
      </c>
      <c r="AO338" s="134">
        <v>122.3</v>
      </c>
      <c r="AP338" s="134">
        <v>119.4</v>
      </c>
      <c r="AQ338" s="134">
        <v>119</v>
      </c>
      <c r="AR338" s="134">
        <v>121.9</v>
      </c>
      <c r="AS338" s="134">
        <v>122</v>
      </c>
      <c r="AT338" s="134">
        <v>121.9</v>
      </c>
      <c r="AU338" s="134">
        <v>121.5</v>
      </c>
      <c r="AV338" s="134">
        <v>124.2</v>
      </c>
      <c r="AW338" s="134">
        <v>124.6</v>
      </c>
      <c r="AX338" s="134">
        <v>124.2</v>
      </c>
      <c r="AY338" s="134">
        <v>124.1</v>
      </c>
      <c r="AZ338" s="134">
        <v>124.7</v>
      </c>
      <c r="BA338" s="134">
        <v>124.4</v>
      </c>
      <c r="BB338" s="134">
        <v>124.9</v>
      </c>
      <c r="BC338" s="134">
        <v>126.2</v>
      </c>
      <c r="BD338" s="134">
        <v>123.5</v>
      </c>
      <c r="BE338" s="134">
        <v>123.6</v>
      </c>
      <c r="BF338" s="134">
        <v>122.2</v>
      </c>
      <c r="BG338" s="134">
        <v>125.8</v>
      </c>
      <c r="BH338" s="134">
        <v>133.5</v>
      </c>
      <c r="BI338" s="134">
        <v>133.5</v>
      </c>
      <c r="BJ338" s="134">
        <v>133.5</v>
      </c>
      <c r="BK338" s="134">
        <v>134.1</v>
      </c>
      <c r="BL338" s="134">
        <v>135.4</v>
      </c>
      <c r="BM338" s="134">
        <v>135.1</v>
      </c>
      <c r="BN338" s="134">
        <v>136.80000000000001</v>
      </c>
      <c r="BO338" s="134">
        <v>133.6</v>
      </c>
      <c r="BP338" s="134">
        <v>133.30000000000001</v>
      </c>
      <c r="BQ338" s="134">
        <v>136.9</v>
      </c>
      <c r="BR338" s="134">
        <v>134.69999999999999</v>
      </c>
      <c r="BS338" s="134">
        <v>133.19999999999999</v>
      </c>
      <c r="BT338" s="134">
        <v>137.9</v>
      </c>
      <c r="BU338" s="134">
        <v>138.6</v>
      </c>
      <c r="BV338" s="134">
        <v>138</v>
      </c>
      <c r="BW338" s="134">
        <v>138.4</v>
      </c>
      <c r="BX338" s="134">
        <v>137.6</v>
      </c>
      <c r="BY338" s="134">
        <v>138.9</v>
      </c>
      <c r="BZ338" s="134">
        <v>140.19999999999999</v>
      </c>
      <c r="CA338" s="134">
        <v>142.80000000000001</v>
      </c>
      <c r="CB338" s="134">
        <v>139.30000000000001</v>
      </c>
      <c r="CC338" s="134">
        <v>139.1</v>
      </c>
      <c r="CD338" s="134">
        <v>142.19999999999999</v>
      </c>
      <c r="CE338" s="134">
        <v>144.1</v>
      </c>
      <c r="CF338" s="134">
        <v>142.1</v>
      </c>
      <c r="CG338" s="134">
        <v>141.69999999999999</v>
      </c>
      <c r="CH338" s="134">
        <v>141.4</v>
      </c>
      <c r="CI338" s="134">
        <v>141.5</v>
      </c>
      <c r="CJ338" s="134">
        <v>140.5</v>
      </c>
      <c r="CK338" s="134">
        <v>139.80000000000001</v>
      </c>
      <c r="CL338" s="134">
        <v>139.69999999999999</v>
      </c>
      <c r="CM338" s="134">
        <v>139.5</v>
      </c>
      <c r="CN338" s="134">
        <v>141.5</v>
      </c>
      <c r="CO338" s="134">
        <v>140.19999999999999</v>
      </c>
      <c r="CP338" s="134">
        <v>138.80000000000001</v>
      </c>
      <c r="CQ338" s="134">
        <v>137.5</v>
      </c>
      <c r="CR338" s="134">
        <v>138.4</v>
      </c>
      <c r="CS338" s="134">
        <v>138.69999999999999</v>
      </c>
      <c r="CT338" s="134">
        <v>138.6</v>
      </c>
      <c r="CU338" s="134">
        <v>136.19999999999999</v>
      </c>
      <c r="CV338" s="134">
        <v>134.9</v>
      </c>
      <c r="CW338" s="134">
        <v>136.30000000000001</v>
      </c>
      <c r="CX338" s="134">
        <v>137.6</v>
      </c>
      <c r="CY338" s="134">
        <v>138.5</v>
      </c>
      <c r="CZ338" s="134">
        <v>137.19999999999999</v>
      </c>
      <c r="DA338" s="134">
        <v>138.4</v>
      </c>
      <c r="DB338" s="134">
        <v>137.80000000000001</v>
      </c>
      <c r="DC338" s="134">
        <v>139.69999999999999</v>
      </c>
      <c r="DD338" s="134">
        <v>140.4</v>
      </c>
      <c r="DE338" s="134">
        <v>142.5</v>
      </c>
      <c r="DF338" s="134">
        <v>144.69999999999999</v>
      </c>
      <c r="DG338" s="134">
        <v>144.30000000000001</v>
      </c>
      <c r="DH338" s="134">
        <v>143.30000000000001</v>
      </c>
      <c r="DI338" s="134">
        <v>143.69999999999999</v>
      </c>
      <c r="DJ338" s="134">
        <v>141.80000000000001</v>
      </c>
      <c r="DK338" s="134">
        <v>143.30000000000001</v>
      </c>
      <c r="DL338" s="134">
        <v>142.4</v>
      </c>
      <c r="DM338" s="134">
        <v>143.30000000000001</v>
      </c>
      <c r="DN338" s="134">
        <v>144.69999999999999</v>
      </c>
      <c r="DO338" s="134">
        <v>145.6</v>
      </c>
      <c r="DP338" s="134">
        <v>145.1</v>
      </c>
      <c r="DQ338" s="134">
        <v>149.19999999999999</v>
      </c>
      <c r="DR338" s="134">
        <v>151.30000000000001</v>
      </c>
      <c r="DS338" s="134">
        <v>153.5</v>
      </c>
      <c r="DT338" s="134">
        <v>154.4</v>
      </c>
      <c r="DU338" s="134">
        <v>150.9</v>
      </c>
      <c r="DV338" s="134">
        <v>150.5</v>
      </c>
      <c r="DW338" s="134">
        <v>149.69999999999999</v>
      </c>
      <c r="DX338" s="134">
        <v>149.5</v>
      </c>
      <c r="DY338" s="134">
        <v>148.4</v>
      </c>
      <c r="DZ338" s="134">
        <v>148.4</v>
      </c>
      <c r="EA338" s="135">
        <v>151.1</v>
      </c>
      <c r="EB338" s="136">
        <v>151.4</v>
      </c>
      <c r="EC338" s="136">
        <v>148.1</v>
      </c>
      <c r="ED338" s="134">
        <v>148.19999999999999</v>
      </c>
      <c r="EE338" s="134">
        <v>148.1</v>
      </c>
      <c r="EF338" s="137">
        <v>148.1</v>
      </c>
      <c r="EG338" s="137">
        <v>146.69999999999999</v>
      </c>
      <c r="EH338" s="137">
        <v>145.30000000000001</v>
      </c>
      <c r="EI338" s="137">
        <v>144.1</v>
      </c>
      <c r="EJ338" s="136">
        <v>144</v>
      </c>
      <c r="EK338" s="136">
        <v>144.5</v>
      </c>
      <c r="EL338" s="147">
        <v>141.30000000000001</v>
      </c>
      <c r="EM338" s="147">
        <v>142.19999999999999</v>
      </c>
      <c r="EN338" s="147">
        <v>141</v>
      </c>
    </row>
    <row r="339" spans="1:144" ht="15" x14ac:dyDescent="0.25">
      <c r="A339" s="132" t="s">
        <v>2106</v>
      </c>
      <c r="B339" s="132" t="s">
        <v>2107</v>
      </c>
      <c r="C339" s="133">
        <v>3.1E-2</v>
      </c>
      <c r="D339" s="134">
        <v>97.1</v>
      </c>
      <c r="E339" s="134">
        <v>91.4</v>
      </c>
      <c r="F339" s="134">
        <v>94.9</v>
      </c>
      <c r="G339" s="134">
        <v>95.6</v>
      </c>
      <c r="H339" s="134">
        <v>102.2</v>
      </c>
      <c r="I339" s="134">
        <v>101.4</v>
      </c>
      <c r="J339" s="134">
        <v>99.6</v>
      </c>
      <c r="K339" s="134">
        <v>96.9</v>
      </c>
      <c r="L339" s="134">
        <v>100.1</v>
      </c>
      <c r="M339" s="134">
        <v>92.1</v>
      </c>
      <c r="N339" s="134">
        <v>95.7</v>
      </c>
      <c r="O339" s="134">
        <v>97</v>
      </c>
      <c r="P339" s="134">
        <v>106.7</v>
      </c>
      <c r="Q339" s="134">
        <v>104.6</v>
      </c>
      <c r="R339" s="134">
        <v>108</v>
      </c>
      <c r="S339" s="134">
        <v>106.8</v>
      </c>
      <c r="T339" s="134">
        <v>102</v>
      </c>
      <c r="U339" s="134">
        <v>96.8</v>
      </c>
      <c r="V339" s="134">
        <v>103.1</v>
      </c>
      <c r="W339" s="134">
        <v>100.5</v>
      </c>
      <c r="X339" s="134">
        <v>100.2</v>
      </c>
      <c r="Y339" s="134">
        <v>100.3</v>
      </c>
      <c r="Z339" s="134">
        <v>108.3</v>
      </c>
      <c r="AA339" s="134">
        <v>114</v>
      </c>
      <c r="AB339" s="134">
        <v>112.7</v>
      </c>
      <c r="AC339" s="134">
        <v>117.6</v>
      </c>
      <c r="AD339" s="134">
        <v>111.6</v>
      </c>
      <c r="AE339" s="134">
        <v>114.2</v>
      </c>
      <c r="AF339" s="134">
        <v>115.6</v>
      </c>
      <c r="AG339" s="134">
        <v>109.5</v>
      </c>
      <c r="AH339" s="134">
        <v>109.6</v>
      </c>
      <c r="AI339" s="134">
        <v>109.8</v>
      </c>
      <c r="AJ339" s="134">
        <v>114.5</v>
      </c>
      <c r="AK339" s="134">
        <v>110.2</v>
      </c>
      <c r="AL339" s="134">
        <v>108.3</v>
      </c>
      <c r="AM339" s="134">
        <v>109.1</v>
      </c>
      <c r="AN339" s="134">
        <v>111.4</v>
      </c>
      <c r="AO339" s="134">
        <v>107.7</v>
      </c>
      <c r="AP339" s="134">
        <v>112.1</v>
      </c>
      <c r="AQ339" s="134">
        <v>115</v>
      </c>
      <c r="AR339" s="134">
        <v>109.5</v>
      </c>
      <c r="AS339" s="134">
        <v>108.9</v>
      </c>
      <c r="AT339" s="134">
        <v>109.9</v>
      </c>
      <c r="AU339" s="134">
        <v>108.6</v>
      </c>
      <c r="AV339" s="134">
        <v>108.5</v>
      </c>
      <c r="AW339" s="134">
        <v>108.2</v>
      </c>
      <c r="AX339" s="134">
        <v>109.3</v>
      </c>
      <c r="AY339" s="134">
        <v>110.8</v>
      </c>
      <c r="AZ339" s="134">
        <v>111.6</v>
      </c>
      <c r="BA339" s="134">
        <v>111.8</v>
      </c>
      <c r="BB339" s="134">
        <v>110.5</v>
      </c>
      <c r="BC339" s="134">
        <v>110.7</v>
      </c>
      <c r="BD339" s="134">
        <v>110.9</v>
      </c>
      <c r="BE339" s="134">
        <v>110.5</v>
      </c>
      <c r="BF339" s="134">
        <v>111</v>
      </c>
      <c r="BG339" s="134">
        <v>111.1</v>
      </c>
      <c r="BH339" s="134">
        <v>111.9</v>
      </c>
      <c r="BI339" s="134">
        <v>109.4</v>
      </c>
      <c r="BJ339" s="134">
        <v>115.5</v>
      </c>
      <c r="BK339" s="134">
        <v>118.1</v>
      </c>
      <c r="BL339" s="134">
        <v>114.7</v>
      </c>
      <c r="BM339" s="134">
        <v>113.7</v>
      </c>
      <c r="BN339" s="134">
        <v>113.9</v>
      </c>
      <c r="BO339" s="134">
        <v>114.5</v>
      </c>
      <c r="BP339" s="134">
        <v>111.2</v>
      </c>
      <c r="BQ339" s="134">
        <v>117.5</v>
      </c>
      <c r="BR339" s="134">
        <v>117.8</v>
      </c>
      <c r="BS339" s="134">
        <v>117.5</v>
      </c>
      <c r="BT339" s="134">
        <v>117.8</v>
      </c>
      <c r="BU339" s="134">
        <v>118.5</v>
      </c>
      <c r="BV339" s="134">
        <v>117.9</v>
      </c>
      <c r="BW339" s="134">
        <v>110.3</v>
      </c>
      <c r="BX339" s="134">
        <v>110.8</v>
      </c>
      <c r="BY339" s="134">
        <v>111.3</v>
      </c>
      <c r="BZ339" s="134">
        <v>111.6</v>
      </c>
      <c r="CA339" s="134">
        <v>111.4</v>
      </c>
      <c r="CB339" s="134">
        <v>110.1</v>
      </c>
      <c r="CC339" s="134">
        <v>109.7</v>
      </c>
      <c r="CD339" s="134">
        <v>111.1</v>
      </c>
      <c r="CE339" s="134">
        <v>111.3</v>
      </c>
      <c r="CF339" s="134">
        <v>110.9</v>
      </c>
      <c r="CG339" s="134">
        <v>111.2</v>
      </c>
      <c r="CH339" s="134">
        <v>110.8</v>
      </c>
      <c r="CI339" s="134">
        <v>111.7</v>
      </c>
      <c r="CJ339" s="134">
        <v>111.4</v>
      </c>
      <c r="CK339" s="134">
        <v>110.6</v>
      </c>
      <c r="CL339" s="134">
        <v>111.8</v>
      </c>
      <c r="CM339" s="134">
        <v>111.6</v>
      </c>
      <c r="CN339" s="134">
        <v>110.9</v>
      </c>
      <c r="CO339" s="134">
        <v>110.4</v>
      </c>
      <c r="CP339" s="134">
        <v>110.8</v>
      </c>
      <c r="CQ339" s="134">
        <v>108.5</v>
      </c>
      <c r="CR339" s="134">
        <v>110.3</v>
      </c>
      <c r="CS339" s="134">
        <v>109.6</v>
      </c>
      <c r="CT339" s="134">
        <v>110</v>
      </c>
      <c r="CU339" s="134">
        <v>111.3</v>
      </c>
      <c r="CV339" s="134">
        <v>113.4</v>
      </c>
      <c r="CW339" s="134">
        <v>111.6</v>
      </c>
      <c r="CX339" s="134">
        <v>109.3</v>
      </c>
      <c r="CY339" s="134">
        <v>110.3</v>
      </c>
      <c r="CZ339" s="134">
        <v>110.8</v>
      </c>
      <c r="DA339" s="134">
        <v>109.8</v>
      </c>
      <c r="DB339" s="134">
        <v>109.7</v>
      </c>
      <c r="DC339" s="134">
        <v>111.2</v>
      </c>
      <c r="DD339" s="134">
        <v>119.1</v>
      </c>
      <c r="DE339" s="134">
        <v>122.2</v>
      </c>
      <c r="DF339" s="134">
        <v>129.80000000000001</v>
      </c>
      <c r="DG339" s="134">
        <v>143.69999999999999</v>
      </c>
      <c r="DH339" s="134">
        <v>150.19999999999999</v>
      </c>
      <c r="DI339" s="134">
        <v>153.6</v>
      </c>
      <c r="DJ339" s="134">
        <v>155.30000000000001</v>
      </c>
      <c r="DK339" s="134">
        <v>143.69999999999999</v>
      </c>
      <c r="DL339" s="134">
        <v>146.69999999999999</v>
      </c>
      <c r="DM339" s="134">
        <v>147</v>
      </c>
      <c r="DN339" s="134">
        <v>149.5</v>
      </c>
      <c r="DO339" s="134">
        <v>157.30000000000001</v>
      </c>
      <c r="DP339" s="134">
        <v>165.9</v>
      </c>
      <c r="DQ339" s="134">
        <v>160.6</v>
      </c>
      <c r="DR339" s="134">
        <v>158.69999999999999</v>
      </c>
      <c r="DS339" s="134">
        <v>164.6</v>
      </c>
      <c r="DT339" s="134">
        <v>177.6</v>
      </c>
      <c r="DU339" s="134">
        <v>176.6</v>
      </c>
      <c r="DV339" s="134">
        <v>175.9</v>
      </c>
      <c r="DW339" s="134">
        <v>167.3</v>
      </c>
      <c r="DX339" s="134">
        <v>163.1</v>
      </c>
      <c r="DY339" s="134">
        <v>160.30000000000001</v>
      </c>
      <c r="DZ339" s="134">
        <v>160.9</v>
      </c>
      <c r="EA339" s="135">
        <v>150.1</v>
      </c>
      <c r="EB339" s="136">
        <v>147</v>
      </c>
      <c r="EC339" s="136">
        <v>144</v>
      </c>
      <c r="ED339" s="134">
        <v>144.30000000000001</v>
      </c>
      <c r="EE339" s="134">
        <v>140</v>
      </c>
      <c r="EF339" s="137">
        <v>139.69999999999999</v>
      </c>
      <c r="EG339" s="137">
        <v>137.19999999999999</v>
      </c>
      <c r="EH339" s="137">
        <v>133.4</v>
      </c>
      <c r="EI339" s="137">
        <v>125.1</v>
      </c>
      <c r="EJ339" s="136">
        <v>122.6</v>
      </c>
      <c r="EK339" s="136">
        <v>125.5</v>
      </c>
      <c r="EL339" s="147">
        <v>126.1</v>
      </c>
      <c r="EM339" s="147">
        <v>126.5</v>
      </c>
      <c r="EN339" s="147">
        <v>126.9</v>
      </c>
    </row>
    <row r="340" spans="1:144" ht="15" x14ac:dyDescent="0.25">
      <c r="A340" s="132" t="s">
        <v>2108</v>
      </c>
      <c r="B340" s="132" t="s">
        <v>2109</v>
      </c>
      <c r="C340" s="133">
        <v>2.2550000000000001E-2</v>
      </c>
      <c r="D340" s="134">
        <v>102.3</v>
      </c>
      <c r="E340" s="134">
        <v>101.4</v>
      </c>
      <c r="F340" s="134">
        <v>102.9</v>
      </c>
      <c r="G340" s="134">
        <v>103.2</v>
      </c>
      <c r="H340" s="134">
        <v>104.5</v>
      </c>
      <c r="I340" s="134">
        <v>101</v>
      </c>
      <c r="J340" s="134">
        <v>101.9</v>
      </c>
      <c r="K340" s="134">
        <v>106.9</v>
      </c>
      <c r="L340" s="134">
        <v>107</v>
      </c>
      <c r="M340" s="134">
        <v>103</v>
      </c>
      <c r="N340" s="134">
        <v>103.1</v>
      </c>
      <c r="O340" s="134">
        <v>103.2</v>
      </c>
      <c r="P340" s="134">
        <v>115.1</v>
      </c>
      <c r="Q340" s="134">
        <v>115.1</v>
      </c>
      <c r="R340" s="134">
        <v>113.1</v>
      </c>
      <c r="S340" s="134">
        <v>114.6</v>
      </c>
      <c r="T340" s="134">
        <v>114.6</v>
      </c>
      <c r="U340" s="134">
        <v>113.8</v>
      </c>
      <c r="V340" s="134">
        <v>117</v>
      </c>
      <c r="W340" s="134">
        <v>116.1</v>
      </c>
      <c r="X340" s="134">
        <v>124.8</v>
      </c>
      <c r="Y340" s="134">
        <v>124.8</v>
      </c>
      <c r="Z340" s="134">
        <v>116.6</v>
      </c>
      <c r="AA340" s="134">
        <v>124.4</v>
      </c>
      <c r="AB340" s="134">
        <v>124.4</v>
      </c>
      <c r="AC340" s="134">
        <v>125.5</v>
      </c>
      <c r="AD340" s="134">
        <v>122.5</v>
      </c>
      <c r="AE340" s="134">
        <v>122.7</v>
      </c>
      <c r="AF340" s="134">
        <v>122.6</v>
      </c>
      <c r="AG340" s="134">
        <v>122.6</v>
      </c>
      <c r="AH340" s="134">
        <v>122.3</v>
      </c>
      <c r="AI340" s="134">
        <v>112</v>
      </c>
      <c r="AJ340" s="134">
        <v>121.4</v>
      </c>
      <c r="AK340" s="134">
        <v>118.7</v>
      </c>
      <c r="AL340" s="134">
        <v>118.7</v>
      </c>
      <c r="AM340" s="134">
        <v>118.7</v>
      </c>
      <c r="AN340" s="134">
        <v>110.7</v>
      </c>
      <c r="AO340" s="134">
        <v>116.1</v>
      </c>
      <c r="AP340" s="134">
        <v>108.3</v>
      </c>
      <c r="AQ340" s="134">
        <v>113.9</v>
      </c>
      <c r="AR340" s="134">
        <v>118.7</v>
      </c>
      <c r="AS340" s="134">
        <v>120</v>
      </c>
      <c r="AT340" s="134">
        <v>123.9</v>
      </c>
      <c r="AU340" s="134">
        <v>123.8</v>
      </c>
      <c r="AV340" s="134">
        <v>121.8</v>
      </c>
      <c r="AW340" s="134">
        <v>120.9</v>
      </c>
      <c r="AX340" s="134">
        <v>125.2</v>
      </c>
      <c r="AY340" s="134">
        <v>126.1</v>
      </c>
      <c r="AZ340" s="134">
        <v>126</v>
      </c>
      <c r="BA340" s="134">
        <v>125.6</v>
      </c>
      <c r="BB340" s="134">
        <v>126.6</v>
      </c>
      <c r="BC340" s="134">
        <v>128.6</v>
      </c>
      <c r="BD340" s="134">
        <v>123.4</v>
      </c>
      <c r="BE340" s="134">
        <v>125.6</v>
      </c>
      <c r="BF340" s="134">
        <v>127.2</v>
      </c>
      <c r="BG340" s="134">
        <v>118</v>
      </c>
      <c r="BH340" s="134">
        <v>121</v>
      </c>
      <c r="BI340" s="134">
        <v>124</v>
      </c>
      <c r="BJ340" s="134">
        <v>124.4</v>
      </c>
      <c r="BK340" s="134">
        <v>130.5</v>
      </c>
      <c r="BL340" s="134">
        <v>130.4</v>
      </c>
      <c r="BM340" s="134">
        <v>129.69999999999999</v>
      </c>
      <c r="BN340" s="134">
        <v>129.6</v>
      </c>
      <c r="BO340" s="134">
        <v>121.1</v>
      </c>
      <c r="BP340" s="134">
        <v>121.9</v>
      </c>
      <c r="BQ340" s="134">
        <v>116.2</v>
      </c>
      <c r="BR340" s="134">
        <v>111.7</v>
      </c>
      <c r="BS340" s="134">
        <v>117.4</v>
      </c>
      <c r="BT340" s="134">
        <v>120.8</v>
      </c>
      <c r="BU340" s="134">
        <v>134.5</v>
      </c>
      <c r="BV340" s="134">
        <v>132.30000000000001</v>
      </c>
      <c r="BW340" s="134">
        <v>119.2</v>
      </c>
      <c r="BX340" s="134">
        <v>133.6</v>
      </c>
      <c r="BY340" s="134">
        <v>133.6</v>
      </c>
      <c r="BZ340" s="134">
        <v>129.19999999999999</v>
      </c>
      <c r="CA340" s="134">
        <v>129.19999999999999</v>
      </c>
      <c r="CB340" s="134">
        <v>131.19999999999999</v>
      </c>
      <c r="CC340" s="134">
        <v>138.4</v>
      </c>
      <c r="CD340" s="134">
        <v>136.9</v>
      </c>
      <c r="CE340" s="134">
        <v>141.19999999999999</v>
      </c>
      <c r="CF340" s="134">
        <v>140.80000000000001</v>
      </c>
      <c r="CG340" s="134">
        <v>143.4</v>
      </c>
      <c r="CH340" s="134">
        <v>143.5</v>
      </c>
      <c r="CI340" s="134">
        <v>142.4</v>
      </c>
      <c r="CJ340" s="134">
        <v>140.9</v>
      </c>
      <c r="CK340" s="134">
        <v>142.4</v>
      </c>
      <c r="CL340" s="134">
        <v>141.1</v>
      </c>
      <c r="CM340" s="134">
        <v>140.30000000000001</v>
      </c>
      <c r="CN340" s="134">
        <v>141.4</v>
      </c>
      <c r="CO340" s="134">
        <v>141</v>
      </c>
      <c r="CP340" s="134">
        <v>137.19999999999999</v>
      </c>
      <c r="CQ340" s="134">
        <v>138.19999999999999</v>
      </c>
      <c r="CR340" s="134">
        <v>136.4</v>
      </c>
      <c r="CS340" s="134">
        <v>137</v>
      </c>
      <c r="CT340" s="134">
        <v>148.69999999999999</v>
      </c>
      <c r="CU340" s="134">
        <v>143.4</v>
      </c>
      <c r="CV340" s="134">
        <v>140.6</v>
      </c>
      <c r="CW340" s="134">
        <v>148.80000000000001</v>
      </c>
      <c r="CX340" s="134">
        <v>156</v>
      </c>
      <c r="CY340" s="134">
        <v>158.4</v>
      </c>
      <c r="CZ340" s="134">
        <v>152.9</v>
      </c>
      <c r="DA340" s="134">
        <v>158.9</v>
      </c>
      <c r="DB340" s="134">
        <v>157.1</v>
      </c>
      <c r="DC340" s="134">
        <v>158</v>
      </c>
      <c r="DD340" s="134">
        <v>157.1</v>
      </c>
      <c r="DE340" s="134">
        <v>159.69999999999999</v>
      </c>
      <c r="DF340" s="134">
        <v>152.1</v>
      </c>
      <c r="DG340" s="134">
        <v>163.1</v>
      </c>
      <c r="DH340" s="134">
        <v>163.19999999999999</v>
      </c>
      <c r="DI340" s="134">
        <v>166</v>
      </c>
      <c r="DJ340" s="134">
        <v>166.9</v>
      </c>
      <c r="DK340" s="134">
        <v>151</v>
      </c>
      <c r="DL340" s="134">
        <v>161.1</v>
      </c>
      <c r="DM340" s="134">
        <v>195.2</v>
      </c>
      <c r="DN340" s="134">
        <v>192.3</v>
      </c>
      <c r="DO340" s="134">
        <v>191</v>
      </c>
      <c r="DP340" s="134">
        <v>192.4</v>
      </c>
      <c r="DQ340" s="134">
        <v>185.2</v>
      </c>
      <c r="DR340" s="134">
        <v>159.5</v>
      </c>
      <c r="DS340" s="134">
        <v>165.1</v>
      </c>
      <c r="DT340" s="134">
        <v>165.7</v>
      </c>
      <c r="DU340" s="134">
        <v>193.4</v>
      </c>
      <c r="DV340" s="134">
        <v>200.3</v>
      </c>
      <c r="DW340" s="134">
        <v>200.8</v>
      </c>
      <c r="DX340" s="134">
        <v>193.8</v>
      </c>
      <c r="DY340" s="134">
        <v>195.9</v>
      </c>
      <c r="DZ340" s="134">
        <v>202</v>
      </c>
      <c r="EA340" s="135">
        <v>203.5</v>
      </c>
      <c r="EB340" s="136">
        <v>203.5</v>
      </c>
      <c r="EC340" s="136">
        <v>211</v>
      </c>
      <c r="ED340" s="134">
        <v>210.9</v>
      </c>
      <c r="EE340" s="134">
        <v>210.7</v>
      </c>
      <c r="EF340" s="137">
        <v>214.7</v>
      </c>
      <c r="EG340" s="137">
        <v>212.7</v>
      </c>
      <c r="EH340" s="137">
        <v>224.5</v>
      </c>
      <c r="EI340" s="137">
        <v>209.9</v>
      </c>
      <c r="EJ340" s="136">
        <v>209.9</v>
      </c>
      <c r="EK340" s="136">
        <v>206.2</v>
      </c>
      <c r="EL340" s="147">
        <v>215.9</v>
      </c>
      <c r="EM340" s="147">
        <v>215.9</v>
      </c>
      <c r="EN340" s="147">
        <v>211.6</v>
      </c>
    </row>
    <row r="341" spans="1:144" ht="15" x14ac:dyDescent="0.25">
      <c r="A341" s="132" t="s">
        <v>2110</v>
      </c>
      <c r="B341" s="132" t="s">
        <v>2111</v>
      </c>
      <c r="C341" s="133">
        <v>3.0000000000000001E-3</v>
      </c>
      <c r="D341" s="134">
        <v>100</v>
      </c>
      <c r="E341" s="134">
        <v>100</v>
      </c>
      <c r="F341" s="134">
        <v>100</v>
      </c>
      <c r="G341" s="134">
        <v>100</v>
      </c>
      <c r="H341" s="134">
        <v>100</v>
      </c>
      <c r="I341" s="134">
        <v>100</v>
      </c>
      <c r="J341" s="134">
        <v>100</v>
      </c>
      <c r="K341" s="134">
        <v>100</v>
      </c>
      <c r="L341" s="134">
        <v>100</v>
      </c>
      <c r="M341" s="134">
        <v>101.1</v>
      </c>
      <c r="N341" s="134">
        <v>101.1</v>
      </c>
      <c r="O341" s="134">
        <v>101.1</v>
      </c>
      <c r="P341" s="134">
        <v>101.1</v>
      </c>
      <c r="Q341" s="134">
        <v>101.1</v>
      </c>
      <c r="R341" s="134">
        <v>101.1</v>
      </c>
      <c r="S341" s="134">
        <v>101.1</v>
      </c>
      <c r="T341" s="134">
        <v>101.1</v>
      </c>
      <c r="U341" s="134">
        <v>101.1</v>
      </c>
      <c r="V341" s="134">
        <v>101.1</v>
      </c>
      <c r="W341" s="134">
        <v>101.1</v>
      </c>
      <c r="X341" s="134">
        <v>101.1</v>
      </c>
      <c r="Y341" s="134">
        <v>108.4</v>
      </c>
      <c r="Z341" s="134">
        <v>108.4</v>
      </c>
      <c r="AA341" s="134">
        <v>108.4</v>
      </c>
      <c r="AB341" s="134">
        <v>108.4</v>
      </c>
      <c r="AC341" s="134">
        <v>108.4</v>
      </c>
      <c r="AD341" s="134">
        <v>108.4</v>
      </c>
      <c r="AE341" s="134">
        <v>108.4</v>
      </c>
      <c r="AF341" s="134">
        <v>108.4</v>
      </c>
      <c r="AG341" s="134">
        <v>108.4</v>
      </c>
      <c r="AH341" s="134">
        <v>108.4</v>
      </c>
      <c r="AI341" s="134">
        <v>108.4</v>
      </c>
      <c r="AJ341" s="134">
        <v>108.4</v>
      </c>
      <c r="AK341" s="134">
        <v>109.5</v>
      </c>
      <c r="AL341" s="134">
        <v>109.5</v>
      </c>
      <c r="AM341" s="134">
        <v>109.5</v>
      </c>
      <c r="AN341" s="134">
        <v>109.5</v>
      </c>
      <c r="AO341" s="134">
        <v>109.5</v>
      </c>
      <c r="AP341" s="134">
        <v>109.5</v>
      </c>
      <c r="AQ341" s="134">
        <v>109.5</v>
      </c>
      <c r="AR341" s="134">
        <v>109.5</v>
      </c>
      <c r="AS341" s="134">
        <v>109.5</v>
      </c>
      <c r="AT341" s="134">
        <v>109.5</v>
      </c>
      <c r="AU341" s="134">
        <v>100.2</v>
      </c>
      <c r="AV341" s="134">
        <v>103.2</v>
      </c>
      <c r="AW341" s="134">
        <v>100.8</v>
      </c>
      <c r="AX341" s="134">
        <v>99.5</v>
      </c>
      <c r="AY341" s="134">
        <v>100.2</v>
      </c>
      <c r="AZ341" s="134">
        <v>106.7</v>
      </c>
      <c r="BA341" s="134">
        <v>100.2</v>
      </c>
      <c r="BB341" s="134">
        <v>106.1</v>
      </c>
      <c r="BC341" s="134">
        <v>107.2</v>
      </c>
      <c r="BD341" s="134">
        <v>104.3</v>
      </c>
      <c r="BE341" s="134">
        <v>105.5</v>
      </c>
      <c r="BF341" s="134">
        <v>98.1</v>
      </c>
      <c r="BG341" s="134">
        <v>98.7</v>
      </c>
      <c r="BH341" s="134">
        <v>99.3</v>
      </c>
      <c r="BI341" s="134">
        <v>98.7</v>
      </c>
      <c r="BJ341" s="134">
        <v>100.3</v>
      </c>
      <c r="BK341" s="134">
        <v>101.5</v>
      </c>
      <c r="BL341" s="134">
        <v>100.9</v>
      </c>
      <c r="BM341" s="134">
        <v>100.3</v>
      </c>
      <c r="BN341" s="134">
        <v>100.9</v>
      </c>
      <c r="BO341" s="134">
        <v>100.3</v>
      </c>
      <c r="BP341" s="134">
        <v>100.3</v>
      </c>
      <c r="BQ341" s="134">
        <v>100.3</v>
      </c>
      <c r="BR341" s="134">
        <v>100.3</v>
      </c>
      <c r="BS341" s="134">
        <v>100.3</v>
      </c>
      <c r="BT341" s="134">
        <v>100.3</v>
      </c>
      <c r="BU341" s="134">
        <v>101.5</v>
      </c>
      <c r="BV341" s="134">
        <v>101.5</v>
      </c>
      <c r="BW341" s="134">
        <v>101.5</v>
      </c>
      <c r="BX341" s="134">
        <v>101.5</v>
      </c>
      <c r="BY341" s="134">
        <v>101.5</v>
      </c>
      <c r="BZ341" s="134">
        <v>101.5</v>
      </c>
      <c r="CA341" s="134">
        <v>104.5</v>
      </c>
      <c r="CB341" s="134">
        <v>104.5</v>
      </c>
      <c r="CC341" s="134">
        <v>104.5</v>
      </c>
      <c r="CD341" s="134">
        <v>104.5</v>
      </c>
      <c r="CE341" s="134">
        <v>104.5</v>
      </c>
      <c r="CF341" s="134">
        <v>104.5</v>
      </c>
      <c r="CG341" s="134">
        <v>104.5</v>
      </c>
      <c r="CH341" s="134">
        <v>104.5</v>
      </c>
      <c r="CI341" s="134">
        <v>104.5</v>
      </c>
      <c r="CJ341" s="134">
        <v>104.5</v>
      </c>
      <c r="CK341" s="134">
        <v>104.5</v>
      </c>
      <c r="CL341" s="134">
        <v>104.5</v>
      </c>
      <c r="CM341" s="134">
        <v>105.5</v>
      </c>
      <c r="CN341" s="134">
        <v>109.2</v>
      </c>
      <c r="CO341" s="134">
        <v>109.2</v>
      </c>
      <c r="CP341" s="134">
        <v>109</v>
      </c>
      <c r="CQ341" s="134">
        <v>108.7</v>
      </c>
      <c r="CR341" s="134">
        <v>108.7</v>
      </c>
      <c r="CS341" s="134">
        <v>108.7</v>
      </c>
      <c r="CT341" s="134">
        <v>108.7</v>
      </c>
      <c r="CU341" s="134">
        <v>108.7</v>
      </c>
      <c r="CV341" s="134">
        <v>108.7</v>
      </c>
      <c r="CW341" s="134">
        <v>101.5</v>
      </c>
      <c r="CX341" s="134">
        <v>101.5</v>
      </c>
      <c r="CY341" s="134">
        <v>101.5</v>
      </c>
      <c r="CZ341" s="134">
        <v>102.1</v>
      </c>
      <c r="DA341" s="134">
        <v>101.9</v>
      </c>
      <c r="DB341" s="134">
        <v>102.1</v>
      </c>
      <c r="DC341" s="134">
        <v>102.1</v>
      </c>
      <c r="DD341" s="134">
        <v>102.1</v>
      </c>
      <c r="DE341" s="134">
        <v>102.1</v>
      </c>
      <c r="DF341" s="134">
        <v>101.8</v>
      </c>
      <c r="DG341" s="134">
        <v>107.3</v>
      </c>
      <c r="DH341" s="134">
        <v>107.9</v>
      </c>
      <c r="DI341" s="134">
        <v>109</v>
      </c>
      <c r="DJ341" s="134">
        <v>109.6</v>
      </c>
      <c r="DK341" s="134">
        <v>111.2</v>
      </c>
      <c r="DL341" s="134">
        <v>112.8</v>
      </c>
      <c r="DM341" s="134">
        <v>113.9</v>
      </c>
      <c r="DN341" s="134">
        <v>116</v>
      </c>
      <c r="DO341" s="134">
        <v>117.6</v>
      </c>
      <c r="DP341" s="134">
        <v>116</v>
      </c>
      <c r="DQ341" s="134">
        <v>117.1</v>
      </c>
      <c r="DR341" s="134">
        <v>119</v>
      </c>
      <c r="DS341" s="134">
        <v>117.4</v>
      </c>
      <c r="DT341" s="134">
        <v>118.9</v>
      </c>
      <c r="DU341" s="134">
        <v>125.8</v>
      </c>
      <c r="DV341" s="134">
        <v>125.8</v>
      </c>
      <c r="DW341" s="134">
        <v>127.6</v>
      </c>
      <c r="DX341" s="134">
        <v>128.1</v>
      </c>
      <c r="DY341" s="134">
        <v>128.30000000000001</v>
      </c>
      <c r="DZ341" s="134">
        <v>129.4</v>
      </c>
      <c r="EA341" s="135">
        <v>129.80000000000001</v>
      </c>
      <c r="EB341" s="136">
        <v>130.9</v>
      </c>
      <c r="EC341" s="136">
        <v>129.80000000000001</v>
      </c>
      <c r="ED341" s="134">
        <v>127.6</v>
      </c>
      <c r="EE341" s="134">
        <v>127.3</v>
      </c>
      <c r="EF341" s="137">
        <v>122.8</v>
      </c>
      <c r="EG341" s="137">
        <v>122.1</v>
      </c>
      <c r="EH341" s="137">
        <v>122.4</v>
      </c>
      <c r="EI341" s="137">
        <v>122.4</v>
      </c>
      <c r="EJ341" s="136">
        <v>123</v>
      </c>
      <c r="EK341" s="136">
        <v>124</v>
      </c>
      <c r="EL341" s="147">
        <v>123.2</v>
      </c>
      <c r="EM341" s="147">
        <v>123.2</v>
      </c>
      <c r="EN341" s="147">
        <v>123.3</v>
      </c>
    </row>
    <row r="342" spans="1:144" ht="15" x14ac:dyDescent="0.25">
      <c r="A342" s="132" t="s">
        <v>2112</v>
      </c>
      <c r="B342" s="132" t="s">
        <v>2113</v>
      </c>
      <c r="C342" s="133">
        <v>6.2E-4</v>
      </c>
      <c r="D342" s="134">
        <v>100.5</v>
      </c>
      <c r="E342" s="134">
        <v>100.7</v>
      </c>
      <c r="F342" s="134">
        <v>101.7</v>
      </c>
      <c r="G342" s="134">
        <v>101.5</v>
      </c>
      <c r="H342" s="134">
        <v>101.5</v>
      </c>
      <c r="I342" s="134">
        <v>102.1</v>
      </c>
      <c r="J342" s="134">
        <v>102.1</v>
      </c>
      <c r="K342" s="134">
        <v>102.1</v>
      </c>
      <c r="L342" s="134">
        <v>102.1</v>
      </c>
      <c r="M342" s="134">
        <v>105.9</v>
      </c>
      <c r="N342" s="134">
        <v>105.9</v>
      </c>
      <c r="O342" s="134">
        <v>105.9</v>
      </c>
      <c r="P342" s="134">
        <v>106.3</v>
      </c>
      <c r="Q342" s="134">
        <v>106.9</v>
      </c>
      <c r="R342" s="134">
        <v>106.9</v>
      </c>
      <c r="S342" s="134">
        <v>106.9</v>
      </c>
      <c r="T342" s="134">
        <v>107.2</v>
      </c>
      <c r="U342" s="134">
        <v>107.2</v>
      </c>
      <c r="V342" s="134">
        <v>107.2</v>
      </c>
      <c r="W342" s="134">
        <v>107.2</v>
      </c>
      <c r="X342" s="134">
        <v>107.2</v>
      </c>
      <c r="Y342" s="134">
        <v>107.8</v>
      </c>
      <c r="Z342" s="134">
        <v>107.8</v>
      </c>
      <c r="AA342" s="134">
        <v>107.8</v>
      </c>
      <c r="AB342" s="134">
        <v>109.3</v>
      </c>
      <c r="AC342" s="134">
        <v>109.3</v>
      </c>
      <c r="AD342" s="134">
        <v>110.1</v>
      </c>
      <c r="AE342" s="134">
        <v>110.4</v>
      </c>
      <c r="AF342" s="134">
        <v>110.4</v>
      </c>
      <c r="AG342" s="134">
        <v>110.4</v>
      </c>
      <c r="AH342" s="134">
        <v>110.4</v>
      </c>
      <c r="AI342" s="134">
        <v>110.7</v>
      </c>
      <c r="AJ342" s="134">
        <v>110.7</v>
      </c>
      <c r="AK342" s="134">
        <v>110.7</v>
      </c>
      <c r="AL342" s="134">
        <v>110.7</v>
      </c>
      <c r="AM342" s="134">
        <v>110.7</v>
      </c>
      <c r="AN342" s="134">
        <v>113.8</v>
      </c>
      <c r="AO342" s="134">
        <v>113.8</v>
      </c>
      <c r="AP342" s="134">
        <v>113.8</v>
      </c>
      <c r="AQ342" s="134">
        <v>113.8</v>
      </c>
      <c r="AR342" s="134">
        <v>113.8</v>
      </c>
      <c r="AS342" s="134">
        <v>113.8</v>
      </c>
      <c r="AT342" s="134">
        <v>115.2</v>
      </c>
      <c r="AU342" s="134">
        <v>118.7</v>
      </c>
      <c r="AV342" s="134">
        <v>133.4</v>
      </c>
      <c r="AW342" s="134">
        <v>130.4</v>
      </c>
      <c r="AX342" s="134">
        <v>131.5</v>
      </c>
      <c r="AY342" s="134">
        <v>128.9</v>
      </c>
      <c r="AZ342" s="134">
        <v>129</v>
      </c>
      <c r="BA342" s="134">
        <v>131.9</v>
      </c>
      <c r="BB342" s="134">
        <v>132.1</v>
      </c>
      <c r="BC342" s="134">
        <v>132.6</v>
      </c>
      <c r="BD342" s="134">
        <v>131</v>
      </c>
      <c r="BE342" s="134">
        <v>132.5</v>
      </c>
      <c r="BF342" s="134">
        <v>132.9</v>
      </c>
      <c r="BG342" s="134">
        <v>131.9</v>
      </c>
      <c r="BH342" s="134">
        <v>125.1</v>
      </c>
      <c r="BI342" s="134">
        <v>125.2</v>
      </c>
      <c r="BJ342" s="134">
        <v>125.7</v>
      </c>
      <c r="BK342" s="134">
        <v>127</v>
      </c>
      <c r="BL342" s="134">
        <v>126.7</v>
      </c>
      <c r="BM342" s="134">
        <v>126.9</v>
      </c>
      <c r="BN342" s="134">
        <v>126.6</v>
      </c>
      <c r="BO342" s="134">
        <v>129.30000000000001</v>
      </c>
      <c r="BP342" s="134">
        <v>129.6</v>
      </c>
      <c r="BQ342" s="134">
        <v>129.6</v>
      </c>
      <c r="BR342" s="134">
        <v>128</v>
      </c>
      <c r="BS342" s="134">
        <v>128.80000000000001</v>
      </c>
      <c r="BT342" s="134">
        <v>133.4</v>
      </c>
      <c r="BU342" s="134">
        <v>136.19999999999999</v>
      </c>
      <c r="BV342" s="134">
        <v>136.19999999999999</v>
      </c>
      <c r="BW342" s="134">
        <v>136.19999999999999</v>
      </c>
      <c r="BX342" s="134">
        <v>136.19999999999999</v>
      </c>
      <c r="BY342" s="134">
        <v>136.5</v>
      </c>
      <c r="BZ342" s="134">
        <v>136.9</v>
      </c>
      <c r="CA342" s="134">
        <v>136.9</v>
      </c>
      <c r="CB342" s="134">
        <v>136.9</v>
      </c>
      <c r="CC342" s="134">
        <v>137.19999999999999</v>
      </c>
      <c r="CD342" s="134">
        <v>136</v>
      </c>
      <c r="CE342" s="134">
        <v>137.80000000000001</v>
      </c>
      <c r="CF342" s="134">
        <v>136.5</v>
      </c>
      <c r="CG342" s="134">
        <v>136.9</v>
      </c>
      <c r="CH342" s="134">
        <v>135</v>
      </c>
      <c r="CI342" s="134">
        <v>136.19999999999999</v>
      </c>
      <c r="CJ342" s="134">
        <v>136.19999999999999</v>
      </c>
      <c r="CK342" s="134">
        <v>136.19999999999999</v>
      </c>
      <c r="CL342" s="134">
        <v>136.4</v>
      </c>
      <c r="CM342" s="134">
        <v>137.4</v>
      </c>
      <c r="CN342" s="134">
        <v>139.9</v>
      </c>
      <c r="CO342" s="134">
        <v>135.9</v>
      </c>
      <c r="CP342" s="134">
        <v>136</v>
      </c>
      <c r="CQ342" s="134">
        <v>135.80000000000001</v>
      </c>
      <c r="CR342" s="134">
        <v>135.6</v>
      </c>
      <c r="CS342" s="134">
        <v>135.6</v>
      </c>
      <c r="CT342" s="134">
        <v>137.5</v>
      </c>
      <c r="CU342" s="134">
        <v>137.19999999999999</v>
      </c>
      <c r="CV342" s="134">
        <v>137.19999999999999</v>
      </c>
      <c r="CW342" s="134">
        <v>128.6</v>
      </c>
      <c r="CX342" s="134">
        <v>129.30000000000001</v>
      </c>
      <c r="CY342" s="134">
        <v>128.6</v>
      </c>
      <c r="CZ342" s="134">
        <v>131.4</v>
      </c>
      <c r="DA342" s="134">
        <v>128.9</v>
      </c>
      <c r="DB342" s="134">
        <v>128.4</v>
      </c>
      <c r="DC342" s="134">
        <v>130.30000000000001</v>
      </c>
      <c r="DD342" s="134">
        <v>129.9</v>
      </c>
      <c r="DE342" s="134">
        <v>131.19999999999999</v>
      </c>
      <c r="DF342" s="134">
        <v>132.80000000000001</v>
      </c>
      <c r="DG342" s="134">
        <v>137.1</v>
      </c>
      <c r="DH342" s="134">
        <v>139.80000000000001</v>
      </c>
      <c r="DI342" s="134">
        <v>142</v>
      </c>
      <c r="DJ342" s="134">
        <v>140.6</v>
      </c>
      <c r="DK342" s="134">
        <v>143.4</v>
      </c>
      <c r="DL342" s="134">
        <v>142.69999999999999</v>
      </c>
      <c r="DM342" s="134">
        <v>147</v>
      </c>
      <c r="DN342" s="134">
        <v>147</v>
      </c>
      <c r="DO342" s="134">
        <v>149</v>
      </c>
      <c r="DP342" s="134">
        <v>150.19999999999999</v>
      </c>
      <c r="DQ342" s="134">
        <v>149.5</v>
      </c>
      <c r="DR342" s="134">
        <v>150.1</v>
      </c>
      <c r="DS342" s="134">
        <v>152.6</v>
      </c>
      <c r="DT342" s="134">
        <v>152.69999999999999</v>
      </c>
      <c r="DU342" s="134">
        <v>159</v>
      </c>
      <c r="DV342" s="134">
        <v>155.9</v>
      </c>
      <c r="DW342" s="134">
        <v>157.80000000000001</v>
      </c>
      <c r="DX342" s="134">
        <v>157</v>
      </c>
      <c r="DY342" s="134">
        <v>158</v>
      </c>
      <c r="DZ342" s="134">
        <v>157.80000000000001</v>
      </c>
      <c r="EA342" s="135">
        <v>157.69999999999999</v>
      </c>
      <c r="EB342" s="136">
        <v>159.69999999999999</v>
      </c>
      <c r="EC342" s="136">
        <v>159.80000000000001</v>
      </c>
      <c r="ED342" s="134">
        <v>157.9</v>
      </c>
      <c r="EE342" s="134">
        <v>157.1</v>
      </c>
      <c r="EF342" s="137">
        <v>157.5</v>
      </c>
      <c r="EG342" s="137">
        <v>157.9</v>
      </c>
      <c r="EH342" s="137">
        <v>158.6</v>
      </c>
      <c r="EI342" s="137">
        <v>151.19999999999999</v>
      </c>
      <c r="EJ342" s="136">
        <v>149.19999999999999</v>
      </c>
      <c r="EK342" s="136">
        <v>151.4</v>
      </c>
      <c r="EL342" s="147">
        <v>154.5</v>
      </c>
      <c r="EM342" s="147">
        <v>146.4</v>
      </c>
      <c r="EN342" s="147">
        <v>149.1</v>
      </c>
    </row>
    <row r="343" spans="1:144" ht="15" x14ac:dyDescent="0.25">
      <c r="A343" s="132" t="s">
        <v>2114</v>
      </c>
      <c r="B343" s="132" t="s">
        <v>2115</v>
      </c>
      <c r="C343" s="133">
        <v>3.288E-2</v>
      </c>
      <c r="D343" s="134">
        <v>105.3</v>
      </c>
      <c r="E343" s="134">
        <v>105.5</v>
      </c>
      <c r="F343" s="134">
        <v>105.6</v>
      </c>
      <c r="G343" s="134">
        <v>105.3</v>
      </c>
      <c r="H343" s="134">
        <v>105.1</v>
      </c>
      <c r="I343" s="134">
        <v>104.9</v>
      </c>
      <c r="J343" s="134">
        <v>105</v>
      </c>
      <c r="K343" s="134">
        <v>104.5</v>
      </c>
      <c r="L343" s="134">
        <v>105.6</v>
      </c>
      <c r="M343" s="134">
        <v>105.3</v>
      </c>
      <c r="N343" s="134">
        <v>105.2</v>
      </c>
      <c r="O343" s="134">
        <v>105.1</v>
      </c>
      <c r="P343" s="134">
        <v>107.5</v>
      </c>
      <c r="Q343" s="134">
        <v>106.7</v>
      </c>
      <c r="R343" s="134">
        <v>107</v>
      </c>
      <c r="S343" s="134">
        <v>107.2</v>
      </c>
      <c r="T343" s="134">
        <v>106.6</v>
      </c>
      <c r="U343" s="134">
        <v>106.2</v>
      </c>
      <c r="V343" s="134">
        <v>105.5</v>
      </c>
      <c r="W343" s="134">
        <v>105.6</v>
      </c>
      <c r="X343" s="134">
        <v>106.1</v>
      </c>
      <c r="Y343" s="134">
        <v>107.2</v>
      </c>
      <c r="Z343" s="134">
        <v>108.1</v>
      </c>
      <c r="AA343" s="134">
        <v>108.3</v>
      </c>
      <c r="AB343" s="134">
        <v>114</v>
      </c>
      <c r="AC343" s="134">
        <v>114.4</v>
      </c>
      <c r="AD343" s="134">
        <v>114.1</v>
      </c>
      <c r="AE343" s="134">
        <v>114.2</v>
      </c>
      <c r="AF343" s="134">
        <v>114.8</v>
      </c>
      <c r="AG343" s="134">
        <v>114.9</v>
      </c>
      <c r="AH343" s="134">
        <v>115.1</v>
      </c>
      <c r="AI343" s="134">
        <v>115.2</v>
      </c>
      <c r="AJ343" s="134">
        <v>115.6</v>
      </c>
      <c r="AK343" s="134">
        <v>115.8</v>
      </c>
      <c r="AL343" s="134">
        <v>115.1</v>
      </c>
      <c r="AM343" s="134">
        <v>115.2</v>
      </c>
      <c r="AN343" s="134">
        <v>115.4</v>
      </c>
      <c r="AO343" s="134">
        <v>115.8</v>
      </c>
      <c r="AP343" s="134">
        <v>115.5</v>
      </c>
      <c r="AQ343" s="134">
        <v>115.1</v>
      </c>
      <c r="AR343" s="134">
        <v>114.7</v>
      </c>
      <c r="AS343" s="134">
        <v>114.9</v>
      </c>
      <c r="AT343" s="134">
        <v>114.3</v>
      </c>
      <c r="AU343" s="134">
        <v>113.8</v>
      </c>
      <c r="AV343" s="134">
        <v>114.3</v>
      </c>
      <c r="AW343" s="134">
        <v>115.4</v>
      </c>
      <c r="AX343" s="134">
        <v>114.3</v>
      </c>
      <c r="AY343" s="134">
        <v>115.7</v>
      </c>
      <c r="AZ343" s="134">
        <v>114.2</v>
      </c>
      <c r="BA343" s="134">
        <v>115.4</v>
      </c>
      <c r="BB343" s="134">
        <v>115.1</v>
      </c>
      <c r="BC343" s="134">
        <v>114.9</v>
      </c>
      <c r="BD343" s="134">
        <v>113.9</v>
      </c>
      <c r="BE343" s="134">
        <v>113.4</v>
      </c>
      <c r="BF343" s="134">
        <v>113.8</v>
      </c>
      <c r="BG343" s="134">
        <v>113.3</v>
      </c>
      <c r="BH343" s="134">
        <v>112.9</v>
      </c>
      <c r="BI343" s="134">
        <v>115.6</v>
      </c>
      <c r="BJ343" s="134">
        <v>116.5</v>
      </c>
      <c r="BK343" s="134">
        <v>116.5</v>
      </c>
      <c r="BL343" s="134">
        <v>117</v>
      </c>
      <c r="BM343" s="134">
        <v>117.3</v>
      </c>
      <c r="BN343" s="134">
        <v>118.9</v>
      </c>
      <c r="BO343" s="134">
        <v>118</v>
      </c>
      <c r="BP343" s="134">
        <v>115.3</v>
      </c>
      <c r="BQ343" s="134">
        <v>114.8</v>
      </c>
      <c r="BR343" s="134">
        <v>115</v>
      </c>
      <c r="BS343" s="134">
        <v>114.9</v>
      </c>
      <c r="BT343" s="134">
        <v>116.9</v>
      </c>
      <c r="BU343" s="134">
        <v>117.3</v>
      </c>
      <c r="BV343" s="134">
        <v>118.2</v>
      </c>
      <c r="BW343" s="134">
        <v>118.3</v>
      </c>
      <c r="BX343" s="134">
        <v>118.1</v>
      </c>
      <c r="BY343" s="134">
        <v>119.4</v>
      </c>
      <c r="BZ343" s="134">
        <v>119.7</v>
      </c>
      <c r="CA343" s="134">
        <v>120.5</v>
      </c>
      <c r="CB343" s="134">
        <v>120.8</v>
      </c>
      <c r="CC343" s="134">
        <v>120.7</v>
      </c>
      <c r="CD343" s="134">
        <v>123</v>
      </c>
      <c r="CE343" s="134">
        <v>124</v>
      </c>
      <c r="CF343" s="134">
        <v>122.8</v>
      </c>
      <c r="CG343" s="134">
        <v>122.3</v>
      </c>
      <c r="CH343" s="134">
        <v>122.1</v>
      </c>
      <c r="CI343" s="134">
        <v>122.1</v>
      </c>
      <c r="CJ343" s="134">
        <v>122</v>
      </c>
      <c r="CK343" s="134">
        <v>115.3</v>
      </c>
      <c r="CL343" s="134">
        <v>114.1</v>
      </c>
      <c r="CM343" s="134">
        <v>114.8</v>
      </c>
      <c r="CN343" s="134">
        <v>114.1</v>
      </c>
      <c r="CO343" s="134">
        <v>113.4</v>
      </c>
      <c r="CP343" s="134">
        <v>111.9</v>
      </c>
      <c r="CQ343" s="134">
        <v>112.5</v>
      </c>
      <c r="CR343" s="134">
        <v>114.1</v>
      </c>
      <c r="CS343" s="134">
        <v>113.2</v>
      </c>
      <c r="CT343" s="134">
        <v>113.5</v>
      </c>
      <c r="CU343" s="134">
        <v>113.6</v>
      </c>
      <c r="CV343" s="134">
        <v>113.8</v>
      </c>
      <c r="CW343" s="134">
        <v>117.5</v>
      </c>
      <c r="CX343" s="134">
        <v>117.6</v>
      </c>
      <c r="CY343" s="134">
        <v>116.8</v>
      </c>
      <c r="CZ343" s="134">
        <v>118.5</v>
      </c>
      <c r="DA343" s="134">
        <v>117.8</v>
      </c>
      <c r="DB343" s="134">
        <v>117.4</v>
      </c>
      <c r="DC343" s="134">
        <v>121.2</v>
      </c>
      <c r="DD343" s="134">
        <v>121</v>
      </c>
      <c r="DE343" s="134">
        <v>124.2</v>
      </c>
      <c r="DF343" s="134">
        <v>125</v>
      </c>
      <c r="DG343" s="134">
        <v>127.1</v>
      </c>
      <c r="DH343" s="134">
        <v>131.19999999999999</v>
      </c>
      <c r="DI343" s="134">
        <v>131</v>
      </c>
      <c r="DJ343" s="134">
        <v>131.9</v>
      </c>
      <c r="DK343" s="134">
        <v>131.80000000000001</v>
      </c>
      <c r="DL343" s="134">
        <v>129.30000000000001</v>
      </c>
      <c r="DM343" s="134">
        <v>131.6</v>
      </c>
      <c r="DN343" s="134">
        <v>133.80000000000001</v>
      </c>
      <c r="DO343" s="134">
        <v>135.1</v>
      </c>
      <c r="DP343" s="134">
        <v>136.30000000000001</v>
      </c>
      <c r="DQ343" s="134">
        <v>136.80000000000001</v>
      </c>
      <c r="DR343" s="134">
        <v>137.1</v>
      </c>
      <c r="DS343" s="134">
        <v>139.1</v>
      </c>
      <c r="DT343" s="134">
        <v>139.5</v>
      </c>
      <c r="DU343" s="134">
        <v>140</v>
      </c>
      <c r="DV343" s="134">
        <v>140</v>
      </c>
      <c r="DW343" s="134">
        <v>139.19999999999999</v>
      </c>
      <c r="DX343" s="134">
        <v>139.30000000000001</v>
      </c>
      <c r="DY343" s="134">
        <v>141.80000000000001</v>
      </c>
      <c r="DZ343" s="134">
        <v>140.9</v>
      </c>
      <c r="EA343" s="135">
        <v>140.19999999999999</v>
      </c>
      <c r="EB343" s="136">
        <v>139.19999999999999</v>
      </c>
      <c r="EC343" s="136">
        <v>140</v>
      </c>
      <c r="ED343" s="134">
        <v>142.4</v>
      </c>
      <c r="EE343" s="134">
        <v>142.5</v>
      </c>
      <c r="EF343" s="137">
        <v>142.5</v>
      </c>
      <c r="EG343" s="137">
        <v>141.5</v>
      </c>
      <c r="EH343" s="137">
        <v>139.6</v>
      </c>
      <c r="EI343" s="137">
        <v>135.30000000000001</v>
      </c>
      <c r="EJ343" s="136">
        <v>135.80000000000001</v>
      </c>
      <c r="EK343" s="136">
        <v>135.30000000000001</v>
      </c>
      <c r="EL343" s="147">
        <v>136.4</v>
      </c>
      <c r="EM343" s="147">
        <v>137</v>
      </c>
      <c r="EN343" s="147">
        <v>136.69999999999999</v>
      </c>
    </row>
    <row r="344" spans="1:144" ht="15" x14ac:dyDescent="0.25">
      <c r="A344" s="132" t="s">
        <v>2116</v>
      </c>
      <c r="B344" s="132" t="s">
        <v>2117</v>
      </c>
      <c r="C344" s="133">
        <v>6.0400000000000002E-3</v>
      </c>
      <c r="D344" s="134">
        <v>101.9</v>
      </c>
      <c r="E344" s="134">
        <v>101.9</v>
      </c>
      <c r="F344" s="134">
        <v>102</v>
      </c>
      <c r="G344" s="134">
        <v>102.3</v>
      </c>
      <c r="H344" s="134">
        <v>102.1</v>
      </c>
      <c r="I344" s="134">
        <v>102.3</v>
      </c>
      <c r="J344" s="134">
        <v>102.3</v>
      </c>
      <c r="K344" s="134">
        <v>102.3</v>
      </c>
      <c r="L344" s="134">
        <v>103</v>
      </c>
      <c r="M344" s="134">
        <v>103.5</v>
      </c>
      <c r="N344" s="134">
        <v>104.9</v>
      </c>
      <c r="O344" s="134">
        <v>106.5</v>
      </c>
      <c r="P344" s="134">
        <v>108</v>
      </c>
      <c r="Q344" s="134">
        <v>108.2</v>
      </c>
      <c r="R344" s="134">
        <v>108.2</v>
      </c>
      <c r="S344" s="134">
        <v>108.4</v>
      </c>
      <c r="T344" s="134">
        <v>108</v>
      </c>
      <c r="U344" s="134">
        <v>108.9</v>
      </c>
      <c r="V344" s="134">
        <v>110.7</v>
      </c>
      <c r="W344" s="134">
        <v>111</v>
      </c>
      <c r="X344" s="134">
        <v>112.5</v>
      </c>
      <c r="Y344" s="134">
        <v>112.5</v>
      </c>
      <c r="Z344" s="134">
        <v>113</v>
      </c>
      <c r="AA344" s="134">
        <v>113</v>
      </c>
      <c r="AB344" s="134">
        <v>118.4</v>
      </c>
      <c r="AC344" s="134">
        <v>120.8</v>
      </c>
      <c r="AD344" s="134">
        <v>120.6</v>
      </c>
      <c r="AE344" s="134">
        <v>120.3</v>
      </c>
      <c r="AF344" s="134">
        <v>120.2</v>
      </c>
      <c r="AG344" s="134">
        <v>119.9</v>
      </c>
      <c r="AH344" s="134">
        <v>119.7</v>
      </c>
      <c r="AI344" s="134">
        <v>119.5</v>
      </c>
      <c r="AJ344" s="134">
        <v>119.3</v>
      </c>
      <c r="AK344" s="134">
        <v>119.4</v>
      </c>
      <c r="AL344" s="134">
        <v>119.8</v>
      </c>
      <c r="AM344" s="134">
        <v>120.8</v>
      </c>
      <c r="AN344" s="134">
        <v>121.6</v>
      </c>
      <c r="AO344" s="134">
        <v>121.4</v>
      </c>
      <c r="AP344" s="134">
        <v>121.4</v>
      </c>
      <c r="AQ344" s="134">
        <v>121.2</v>
      </c>
      <c r="AR344" s="134">
        <v>120.9</v>
      </c>
      <c r="AS344" s="134">
        <v>120.8</v>
      </c>
      <c r="AT344" s="134">
        <v>121</v>
      </c>
      <c r="AU344" s="134">
        <v>120.9</v>
      </c>
      <c r="AV344" s="134">
        <v>121</v>
      </c>
      <c r="AW344" s="134">
        <v>120.8</v>
      </c>
      <c r="AX344" s="134">
        <v>122</v>
      </c>
      <c r="AY344" s="134">
        <v>122.2</v>
      </c>
      <c r="AZ344" s="134">
        <v>120.7</v>
      </c>
      <c r="BA344" s="134">
        <v>121.6</v>
      </c>
      <c r="BB344" s="134">
        <v>120</v>
      </c>
      <c r="BC344" s="134">
        <v>122.7</v>
      </c>
      <c r="BD344" s="134">
        <v>121.3</v>
      </c>
      <c r="BE344" s="134">
        <v>120.4</v>
      </c>
      <c r="BF344" s="134">
        <v>121.3</v>
      </c>
      <c r="BG344" s="134">
        <v>121.1</v>
      </c>
      <c r="BH344" s="134">
        <v>122.2</v>
      </c>
      <c r="BI344" s="134">
        <v>122.2</v>
      </c>
      <c r="BJ344" s="134">
        <v>122.7</v>
      </c>
      <c r="BK344" s="134">
        <v>123.3</v>
      </c>
      <c r="BL344" s="134">
        <v>126.3</v>
      </c>
      <c r="BM344" s="134">
        <v>126.2</v>
      </c>
      <c r="BN344" s="134">
        <v>125.7</v>
      </c>
      <c r="BO344" s="134">
        <v>122.9</v>
      </c>
      <c r="BP344" s="134">
        <v>125.2</v>
      </c>
      <c r="BQ344" s="134">
        <v>124.9</v>
      </c>
      <c r="BR344" s="134">
        <v>124.6</v>
      </c>
      <c r="BS344" s="134">
        <v>124.8</v>
      </c>
      <c r="BT344" s="134">
        <v>124.9</v>
      </c>
      <c r="BU344" s="134">
        <v>124.7</v>
      </c>
      <c r="BV344" s="134">
        <v>126</v>
      </c>
      <c r="BW344" s="134">
        <v>126.2</v>
      </c>
      <c r="BX344" s="134">
        <v>126.3</v>
      </c>
      <c r="BY344" s="134">
        <v>126.3</v>
      </c>
      <c r="BZ344" s="134">
        <v>126.7</v>
      </c>
      <c r="CA344" s="134">
        <v>126.3</v>
      </c>
      <c r="CB344" s="134">
        <v>126.8</v>
      </c>
      <c r="CC344" s="134">
        <v>128.4</v>
      </c>
      <c r="CD344" s="134">
        <v>128.5</v>
      </c>
      <c r="CE344" s="134">
        <v>128.9</v>
      </c>
      <c r="CF344" s="134">
        <v>127.9</v>
      </c>
      <c r="CG344" s="134">
        <v>127.8</v>
      </c>
      <c r="CH344" s="134">
        <v>128</v>
      </c>
      <c r="CI344" s="134">
        <v>127.7</v>
      </c>
      <c r="CJ344" s="134">
        <v>129</v>
      </c>
      <c r="CK344" s="134">
        <v>128.80000000000001</v>
      </c>
      <c r="CL344" s="134">
        <v>128.6</v>
      </c>
      <c r="CM344" s="134">
        <v>129.19999999999999</v>
      </c>
      <c r="CN344" s="134">
        <v>128.9</v>
      </c>
      <c r="CO344" s="134">
        <v>127.4</v>
      </c>
      <c r="CP344" s="134">
        <v>127.5</v>
      </c>
      <c r="CQ344" s="134">
        <v>128.19999999999999</v>
      </c>
      <c r="CR344" s="134">
        <v>129.19999999999999</v>
      </c>
      <c r="CS344" s="134">
        <v>127.3</v>
      </c>
      <c r="CT344" s="134">
        <v>127.7</v>
      </c>
      <c r="CU344" s="134">
        <v>127.4</v>
      </c>
      <c r="CV344" s="134">
        <v>127</v>
      </c>
      <c r="CW344" s="134">
        <v>127.2</v>
      </c>
      <c r="CX344" s="134">
        <v>128.5</v>
      </c>
      <c r="CY344" s="134">
        <v>126.2</v>
      </c>
      <c r="CZ344" s="134">
        <v>127.9</v>
      </c>
      <c r="DA344" s="134">
        <v>127.3</v>
      </c>
      <c r="DB344" s="134">
        <v>125.9</v>
      </c>
      <c r="DC344" s="134">
        <v>128.30000000000001</v>
      </c>
      <c r="DD344" s="134">
        <v>130.4</v>
      </c>
      <c r="DE344" s="134">
        <v>127.9</v>
      </c>
      <c r="DF344" s="134">
        <v>127.6</v>
      </c>
      <c r="DG344" s="134">
        <v>127.9</v>
      </c>
      <c r="DH344" s="134">
        <v>128.30000000000001</v>
      </c>
      <c r="DI344" s="134">
        <v>128.5</v>
      </c>
      <c r="DJ344" s="134">
        <v>130.1</v>
      </c>
      <c r="DK344" s="134">
        <v>129.30000000000001</v>
      </c>
      <c r="DL344" s="134">
        <v>127.8</v>
      </c>
      <c r="DM344" s="134">
        <v>129.19999999999999</v>
      </c>
      <c r="DN344" s="134">
        <v>128.5</v>
      </c>
      <c r="DO344" s="134">
        <v>132.69999999999999</v>
      </c>
      <c r="DP344" s="134">
        <v>133</v>
      </c>
      <c r="DQ344" s="134">
        <v>134.9</v>
      </c>
      <c r="DR344" s="134">
        <v>132.69999999999999</v>
      </c>
      <c r="DS344" s="134">
        <v>133.9</v>
      </c>
      <c r="DT344" s="134">
        <v>134.1</v>
      </c>
      <c r="DU344" s="134">
        <v>136.9</v>
      </c>
      <c r="DV344" s="134">
        <v>138.19999999999999</v>
      </c>
      <c r="DW344" s="134">
        <v>137.5</v>
      </c>
      <c r="DX344" s="134">
        <v>138.30000000000001</v>
      </c>
      <c r="DY344" s="134">
        <v>140.80000000000001</v>
      </c>
      <c r="DZ344" s="134">
        <v>140</v>
      </c>
      <c r="EA344" s="135">
        <v>142.5</v>
      </c>
      <c r="EB344" s="136">
        <v>144.19999999999999</v>
      </c>
      <c r="EC344" s="136">
        <v>143.69999999999999</v>
      </c>
      <c r="ED344" s="134">
        <v>144.1</v>
      </c>
      <c r="EE344" s="134">
        <v>144.19999999999999</v>
      </c>
      <c r="EF344" s="137">
        <v>145.30000000000001</v>
      </c>
      <c r="EG344" s="137">
        <v>144.5</v>
      </c>
      <c r="EH344" s="137">
        <v>144.19999999999999</v>
      </c>
      <c r="EI344" s="137">
        <v>142.9</v>
      </c>
      <c r="EJ344" s="136">
        <v>142.80000000000001</v>
      </c>
      <c r="EK344" s="136">
        <v>141.30000000000001</v>
      </c>
      <c r="EL344" s="147">
        <v>140.9</v>
      </c>
      <c r="EM344" s="147">
        <v>141.4</v>
      </c>
      <c r="EN344" s="147">
        <v>141</v>
      </c>
    </row>
    <row r="345" spans="1:144" ht="15" x14ac:dyDescent="0.25">
      <c r="A345" s="132" t="s">
        <v>2118</v>
      </c>
      <c r="B345" s="132" t="s">
        <v>2119</v>
      </c>
      <c r="C345" s="133">
        <v>2.47E-3</v>
      </c>
      <c r="D345" s="134">
        <v>108.9</v>
      </c>
      <c r="E345" s="134">
        <v>105.7</v>
      </c>
      <c r="F345" s="134">
        <v>102.7</v>
      </c>
      <c r="G345" s="134">
        <v>99</v>
      </c>
      <c r="H345" s="134">
        <v>99</v>
      </c>
      <c r="I345" s="134">
        <v>100.7</v>
      </c>
      <c r="J345" s="134">
        <v>101.2</v>
      </c>
      <c r="K345" s="134">
        <v>96.8</v>
      </c>
      <c r="L345" s="134">
        <v>101.8</v>
      </c>
      <c r="M345" s="134">
        <v>102</v>
      </c>
      <c r="N345" s="134">
        <v>100.3</v>
      </c>
      <c r="O345" s="134">
        <v>104.5</v>
      </c>
      <c r="P345" s="134">
        <v>106</v>
      </c>
      <c r="Q345" s="134">
        <v>103.4</v>
      </c>
      <c r="R345" s="134">
        <v>97.9</v>
      </c>
      <c r="S345" s="134">
        <v>102</v>
      </c>
      <c r="T345" s="134">
        <v>107.6</v>
      </c>
      <c r="U345" s="134">
        <v>108.2</v>
      </c>
      <c r="V345" s="134">
        <v>105.6</v>
      </c>
      <c r="W345" s="134">
        <v>109.1</v>
      </c>
      <c r="X345" s="134">
        <v>109.7</v>
      </c>
      <c r="Y345" s="134">
        <v>103.8</v>
      </c>
      <c r="Z345" s="134">
        <v>104.3</v>
      </c>
      <c r="AA345" s="134">
        <v>100.5</v>
      </c>
      <c r="AB345" s="134">
        <v>98</v>
      </c>
      <c r="AC345" s="134">
        <v>101.2</v>
      </c>
      <c r="AD345" s="134">
        <v>99.8</v>
      </c>
      <c r="AE345" s="134">
        <v>101.6</v>
      </c>
      <c r="AF345" s="134">
        <v>102</v>
      </c>
      <c r="AG345" s="134">
        <v>102.8</v>
      </c>
      <c r="AH345" s="134">
        <v>105.2</v>
      </c>
      <c r="AI345" s="134">
        <v>107.6</v>
      </c>
      <c r="AJ345" s="134">
        <v>107.6</v>
      </c>
      <c r="AK345" s="134">
        <v>107.4</v>
      </c>
      <c r="AL345" s="134">
        <v>109.6</v>
      </c>
      <c r="AM345" s="134">
        <v>108.6</v>
      </c>
      <c r="AN345" s="134">
        <v>103.7</v>
      </c>
      <c r="AO345" s="134">
        <v>105.9</v>
      </c>
      <c r="AP345" s="134">
        <v>109.1</v>
      </c>
      <c r="AQ345" s="134">
        <v>116.4</v>
      </c>
      <c r="AR345" s="134">
        <v>113</v>
      </c>
      <c r="AS345" s="134">
        <v>114.5</v>
      </c>
      <c r="AT345" s="134">
        <v>110.1</v>
      </c>
      <c r="AU345" s="134">
        <v>108.1</v>
      </c>
      <c r="AV345" s="134">
        <v>105.7</v>
      </c>
      <c r="AW345" s="134">
        <v>104.4</v>
      </c>
      <c r="AX345" s="134">
        <v>99.2</v>
      </c>
      <c r="AY345" s="134">
        <v>96.5</v>
      </c>
      <c r="AZ345" s="134">
        <v>105</v>
      </c>
      <c r="BA345" s="134">
        <v>100.7</v>
      </c>
      <c r="BB345" s="134">
        <v>98.4</v>
      </c>
      <c r="BC345" s="134">
        <v>97</v>
      </c>
      <c r="BD345" s="134">
        <v>100</v>
      </c>
      <c r="BE345" s="134">
        <v>98.6</v>
      </c>
      <c r="BF345" s="134">
        <v>101.6</v>
      </c>
      <c r="BG345" s="134">
        <v>100.7</v>
      </c>
      <c r="BH345" s="134">
        <v>99.9</v>
      </c>
      <c r="BI345" s="134">
        <v>101.9</v>
      </c>
      <c r="BJ345" s="134">
        <v>100.9</v>
      </c>
      <c r="BK345" s="134">
        <v>100</v>
      </c>
      <c r="BL345" s="134">
        <v>100.5</v>
      </c>
      <c r="BM345" s="134">
        <v>100.9</v>
      </c>
      <c r="BN345" s="134">
        <v>105.8</v>
      </c>
      <c r="BO345" s="134">
        <v>101.2</v>
      </c>
      <c r="BP345" s="134">
        <v>101.8</v>
      </c>
      <c r="BQ345" s="134">
        <v>102.2</v>
      </c>
      <c r="BR345" s="134">
        <v>100.8</v>
      </c>
      <c r="BS345" s="134">
        <v>100.5</v>
      </c>
      <c r="BT345" s="134">
        <v>100.5</v>
      </c>
      <c r="BU345" s="134">
        <v>101.3</v>
      </c>
      <c r="BV345" s="134">
        <v>96.2</v>
      </c>
      <c r="BW345" s="134">
        <v>95.9</v>
      </c>
      <c r="BX345" s="134">
        <v>96.3</v>
      </c>
      <c r="BY345" s="134">
        <v>95.5</v>
      </c>
      <c r="BZ345" s="134">
        <v>98.4</v>
      </c>
      <c r="CA345" s="134">
        <v>96.7</v>
      </c>
      <c r="CB345" s="134">
        <v>99.3</v>
      </c>
      <c r="CC345" s="134">
        <v>99.2</v>
      </c>
      <c r="CD345" s="134">
        <v>100.1</v>
      </c>
      <c r="CE345" s="134">
        <v>103.6</v>
      </c>
      <c r="CF345" s="134">
        <v>105.9</v>
      </c>
      <c r="CG345" s="134">
        <v>103.2</v>
      </c>
      <c r="CH345" s="134">
        <v>102.9</v>
      </c>
      <c r="CI345" s="134">
        <v>101.1</v>
      </c>
      <c r="CJ345" s="134">
        <v>101.1</v>
      </c>
      <c r="CK345" s="134">
        <v>100.7</v>
      </c>
      <c r="CL345" s="134">
        <v>100.9</v>
      </c>
      <c r="CM345" s="134">
        <v>101</v>
      </c>
      <c r="CN345" s="134">
        <v>101.5</v>
      </c>
      <c r="CO345" s="134">
        <v>100.8</v>
      </c>
      <c r="CP345" s="134">
        <v>100.1</v>
      </c>
      <c r="CQ345" s="134">
        <v>99</v>
      </c>
      <c r="CR345" s="134">
        <v>98.2</v>
      </c>
      <c r="CS345" s="134">
        <v>95.8</v>
      </c>
      <c r="CT345" s="134">
        <v>96.3</v>
      </c>
      <c r="CU345" s="134">
        <v>99.7</v>
      </c>
      <c r="CV345" s="134">
        <v>99.4</v>
      </c>
      <c r="CW345" s="134">
        <v>95.9</v>
      </c>
      <c r="CX345" s="134">
        <v>94.3</v>
      </c>
      <c r="CY345" s="134">
        <v>93.4</v>
      </c>
      <c r="CZ345" s="134">
        <v>91.9</v>
      </c>
      <c r="DA345" s="134">
        <v>90.6</v>
      </c>
      <c r="DB345" s="134">
        <v>89.7</v>
      </c>
      <c r="DC345" s="134">
        <v>93.6</v>
      </c>
      <c r="DD345" s="134">
        <v>97.7</v>
      </c>
      <c r="DE345" s="134">
        <v>97.7</v>
      </c>
      <c r="DF345" s="134">
        <v>101.7</v>
      </c>
      <c r="DG345" s="134">
        <v>105.3</v>
      </c>
      <c r="DH345" s="134">
        <v>103.9</v>
      </c>
      <c r="DI345" s="134">
        <v>104.6</v>
      </c>
      <c r="DJ345" s="134">
        <v>112.6</v>
      </c>
      <c r="DK345" s="134">
        <v>115.7</v>
      </c>
      <c r="DL345" s="134">
        <v>110</v>
      </c>
      <c r="DM345" s="134">
        <v>103.7</v>
      </c>
      <c r="DN345" s="134">
        <v>111.3</v>
      </c>
      <c r="DO345" s="134">
        <v>116.6</v>
      </c>
      <c r="DP345" s="134">
        <v>119.4</v>
      </c>
      <c r="DQ345" s="134">
        <v>124.3</v>
      </c>
      <c r="DR345" s="134">
        <v>123.9</v>
      </c>
      <c r="DS345" s="134">
        <v>128</v>
      </c>
      <c r="DT345" s="134">
        <v>134.9</v>
      </c>
      <c r="DU345" s="134">
        <v>132.80000000000001</v>
      </c>
      <c r="DV345" s="134">
        <v>140.69999999999999</v>
      </c>
      <c r="DW345" s="134">
        <v>132.19999999999999</v>
      </c>
      <c r="DX345" s="134">
        <v>138</v>
      </c>
      <c r="DY345" s="134">
        <v>140</v>
      </c>
      <c r="DZ345" s="134">
        <v>140</v>
      </c>
      <c r="EA345" s="135">
        <v>141.9</v>
      </c>
      <c r="EB345" s="136">
        <v>135.4</v>
      </c>
      <c r="EC345" s="136">
        <v>136.19999999999999</v>
      </c>
      <c r="ED345" s="134">
        <v>135.5</v>
      </c>
      <c r="EE345" s="134">
        <v>136.19999999999999</v>
      </c>
      <c r="EF345" s="137">
        <v>138.19999999999999</v>
      </c>
      <c r="EG345" s="137">
        <v>136.80000000000001</v>
      </c>
      <c r="EH345" s="137">
        <v>131.6</v>
      </c>
      <c r="EI345" s="137">
        <v>128.30000000000001</v>
      </c>
      <c r="EJ345" s="136">
        <v>128.30000000000001</v>
      </c>
      <c r="EK345" s="136">
        <v>128.19999999999999</v>
      </c>
      <c r="EL345" s="147">
        <v>126.9</v>
      </c>
      <c r="EM345" s="147">
        <v>127.4</v>
      </c>
      <c r="EN345" s="147">
        <v>127.4</v>
      </c>
    </row>
    <row r="346" spans="1:144" ht="15" x14ac:dyDescent="0.25">
      <c r="A346" s="132" t="s">
        <v>2120</v>
      </c>
      <c r="B346" s="132" t="s">
        <v>2121</v>
      </c>
      <c r="C346" s="133">
        <v>0.31422</v>
      </c>
      <c r="D346" s="134">
        <v>105.7</v>
      </c>
      <c r="E346" s="134">
        <v>106.6</v>
      </c>
      <c r="F346" s="134">
        <v>105.2</v>
      </c>
      <c r="G346" s="134">
        <v>105</v>
      </c>
      <c r="H346" s="134">
        <v>105.6</v>
      </c>
      <c r="I346" s="134">
        <v>109.4</v>
      </c>
      <c r="J346" s="134">
        <v>110.4</v>
      </c>
      <c r="K346" s="134">
        <v>108.7</v>
      </c>
      <c r="L346" s="134">
        <v>108.4</v>
      </c>
      <c r="M346" s="134">
        <v>109</v>
      </c>
      <c r="N346" s="134">
        <v>109.7</v>
      </c>
      <c r="O346" s="134">
        <v>108.6</v>
      </c>
      <c r="P346" s="134">
        <v>110.8</v>
      </c>
      <c r="Q346" s="134">
        <v>111</v>
      </c>
      <c r="R346" s="134">
        <v>110.7</v>
      </c>
      <c r="S346" s="134">
        <v>111.1</v>
      </c>
      <c r="T346" s="134">
        <v>111.4</v>
      </c>
      <c r="U346" s="134">
        <v>111.8</v>
      </c>
      <c r="V346" s="134">
        <v>114.1</v>
      </c>
      <c r="W346" s="134">
        <v>113.1</v>
      </c>
      <c r="X346" s="134">
        <v>112.2</v>
      </c>
      <c r="Y346" s="134">
        <v>111.9</v>
      </c>
      <c r="Z346" s="134">
        <v>114.4</v>
      </c>
      <c r="AA346" s="134">
        <v>111.6</v>
      </c>
      <c r="AB346" s="134">
        <v>114.4</v>
      </c>
      <c r="AC346" s="134">
        <v>114.5</v>
      </c>
      <c r="AD346" s="134">
        <v>114.5</v>
      </c>
      <c r="AE346" s="134">
        <v>114.8</v>
      </c>
      <c r="AF346" s="134">
        <v>113.8</v>
      </c>
      <c r="AG346" s="134">
        <v>115</v>
      </c>
      <c r="AH346" s="134">
        <v>114.5</v>
      </c>
      <c r="AI346" s="134">
        <v>115.9</v>
      </c>
      <c r="AJ346" s="134">
        <v>114.4</v>
      </c>
      <c r="AK346" s="134">
        <v>114</v>
      </c>
      <c r="AL346" s="134">
        <v>111.7</v>
      </c>
      <c r="AM346" s="134">
        <v>113.2</v>
      </c>
      <c r="AN346" s="134">
        <v>110.3</v>
      </c>
      <c r="AO346" s="134">
        <v>110.2</v>
      </c>
      <c r="AP346" s="134">
        <v>111.2</v>
      </c>
      <c r="AQ346" s="134">
        <v>112.9</v>
      </c>
      <c r="AR346" s="134">
        <v>112.7</v>
      </c>
      <c r="AS346" s="134">
        <v>114.4</v>
      </c>
      <c r="AT346" s="134">
        <v>115.3</v>
      </c>
      <c r="AU346" s="134">
        <v>115.6</v>
      </c>
      <c r="AV346" s="134">
        <v>115.6</v>
      </c>
      <c r="AW346" s="134">
        <v>115.2</v>
      </c>
      <c r="AX346" s="134">
        <v>114.2</v>
      </c>
      <c r="AY346" s="134">
        <v>113.9</v>
      </c>
      <c r="AZ346" s="134">
        <v>112.3</v>
      </c>
      <c r="BA346" s="134">
        <v>113</v>
      </c>
      <c r="BB346" s="134">
        <v>113.6</v>
      </c>
      <c r="BC346" s="134">
        <v>113.6</v>
      </c>
      <c r="BD346" s="134">
        <v>115</v>
      </c>
      <c r="BE346" s="134">
        <v>114</v>
      </c>
      <c r="BF346" s="134">
        <v>115</v>
      </c>
      <c r="BG346" s="134">
        <v>119.1</v>
      </c>
      <c r="BH346" s="134">
        <v>117.5</v>
      </c>
      <c r="BI346" s="134">
        <v>115.4</v>
      </c>
      <c r="BJ346" s="134">
        <v>114.1</v>
      </c>
      <c r="BK346" s="134">
        <v>114.3</v>
      </c>
      <c r="BL346" s="134">
        <v>115.4</v>
      </c>
      <c r="BM346" s="134">
        <v>115.7</v>
      </c>
      <c r="BN346" s="134">
        <v>116</v>
      </c>
      <c r="BO346" s="134">
        <v>119.1</v>
      </c>
      <c r="BP346" s="134">
        <v>117.1</v>
      </c>
      <c r="BQ346" s="134">
        <v>118.4</v>
      </c>
      <c r="BR346" s="134">
        <v>117.9</v>
      </c>
      <c r="BS346" s="134">
        <v>113.7</v>
      </c>
      <c r="BT346" s="134">
        <v>113.2</v>
      </c>
      <c r="BU346" s="134">
        <v>114.7</v>
      </c>
      <c r="BV346" s="134">
        <v>115.9</v>
      </c>
      <c r="BW346" s="134">
        <v>115.9</v>
      </c>
      <c r="BX346" s="134">
        <v>115.4</v>
      </c>
      <c r="BY346" s="134">
        <v>116.4</v>
      </c>
      <c r="BZ346" s="134">
        <v>115.1</v>
      </c>
      <c r="CA346" s="134">
        <v>117.4</v>
      </c>
      <c r="CB346" s="134">
        <v>116.2</v>
      </c>
      <c r="CC346" s="134">
        <v>115.5</v>
      </c>
      <c r="CD346" s="134">
        <v>116</v>
      </c>
      <c r="CE346" s="134">
        <v>117.4</v>
      </c>
      <c r="CF346" s="134">
        <v>118.5</v>
      </c>
      <c r="CG346" s="134">
        <v>117.9</v>
      </c>
      <c r="CH346" s="134">
        <v>116.4</v>
      </c>
      <c r="CI346" s="134">
        <v>115.3</v>
      </c>
      <c r="CJ346" s="134">
        <v>116.2</v>
      </c>
      <c r="CK346" s="134">
        <v>115.1</v>
      </c>
      <c r="CL346" s="134">
        <v>115.1</v>
      </c>
      <c r="CM346" s="134">
        <v>116</v>
      </c>
      <c r="CN346" s="134">
        <v>115.5</v>
      </c>
      <c r="CO346" s="134">
        <v>113.4</v>
      </c>
      <c r="CP346" s="134">
        <v>114.7</v>
      </c>
      <c r="CQ346" s="134">
        <v>114</v>
      </c>
      <c r="CR346" s="134">
        <v>112.1</v>
      </c>
      <c r="CS346" s="134">
        <v>116.9</v>
      </c>
      <c r="CT346" s="134">
        <v>115.3</v>
      </c>
      <c r="CU346" s="134">
        <v>115.6</v>
      </c>
      <c r="CV346" s="134">
        <v>116.6</v>
      </c>
      <c r="CW346" s="134">
        <v>116.8</v>
      </c>
      <c r="CX346" s="134">
        <v>119</v>
      </c>
      <c r="CY346" s="134">
        <v>119.5</v>
      </c>
      <c r="CZ346" s="134">
        <v>119.3</v>
      </c>
      <c r="DA346" s="134">
        <v>119.8</v>
      </c>
      <c r="DB346" s="134">
        <v>121.3</v>
      </c>
      <c r="DC346" s="134">
        <v>123.3</v>
      </c>
      <c r="DD346" s="134">
        <v>124.1</v>
      </c>
      <c r="DE346" s="134">
        <v>126.8</v>
      </c>
      <c r="DF346" s="134">
        <v>128.9</v>
      </c>
      <c r="DG346" s="134">
        <v>131</v>
      </c>
      <c r="DH346" s="134">
        <v>130.9</v>
      </c>
      <c r="DI346" s="134">
        <v>133.9</v>
      </c>
      <c r="DJ346" s="134">
        <v>134.9</v>
      </c>
      <c r="DK346" s="134">
        <v>135.9</v>
      </c>
      <c r="DL346" s="134">
        <v>135.80000000000001</v>
      </c>
      <c r="DM346" s="134">
        <v>135.1</v>
      </c>
      <c r="DN346" s="134">
        <v>139.5</v>
      </c>
      <c r="DO346" s="134">
        <v>138</v>
      </c>
      <c r="DP346" s="134">
        <v>139.30000000000001</v>
      </c>
      <c r="DQ346" s="134">
        <v>141.1</v>
      </c>
      <c r="DR346" s="134">
        <v>142.5</v>
      </c>
      <c r="DS346" s="134">
        <v>144.9</v>
      </c>
      <c r="DT346" s="134">
        <v>146.9</v>
      </c>
      <c r="DU346" s="134">
        <v>153.6</v>
      </c>
      <c r="DV346" s="134">
        <v>152.6</v>
      </c>
      <c r="DW346" s="134">
        <v>150.4</v>
      </c>
      <c r="DX346" s="134">
        <v>150.6</v>
      </c>
      <c r="DY346" s="134">
        <v>150.80000000000001</v>
      </c>
      <c r="DZ346" s="134">
        <v>149.4</v>
      </c>
      <c r="EA346" s="135">
        <v>148.30000000000001</v>
      </c>
      <c r="EB346" s="136">
        <v>145.30000000000001</v>
      </c>
      <c r="EC346" s="136">
        <v>145.19999999999999</v>
      </c>
      <c r="ED346" s="134">
        <v>143.1</v>
      </c>
      <c r="EE346" s="134">
        <v>142.5</v>
      </c>
      <c r="EF346" s="137">
        <v>141.5</v>
      </c>
      <c r="EG346" s="137">
        <v>140.4</v>
      </c>
      <c r="EH346" s="137">
        <v>139.19999999999999</v>
      </c>
      <c r="EI346" s="137">
        <v>140.19999999999999</v>
      </c>
      <c r="EJ346" s="136">
        <v>139.19999999999999</v>
      </c>
      <c r="EK346" s="136">
        <v>140.1</v>
      </c>
      <c r="EL346" s="147">
        <v>141.4</v>
      </c>
      <c r="EM346" s="147">
        <v>140.80000000000001</v>
      </c>
      <c r="EN346" s="147">
        <v>140.69999999999999</v>
      </c>
    </row>
    <row r="347" spans="1:144" ht="15" x14ac:dyDescent="0.25">
      <c r="A347" s="132" t="s">
        <v>2122</v>
      </c>
      <c r="B347" s="132" t="s">
        <v>2123</v>
      </c>
      <c r="C347" s="133">
        <v>0.19469</v>
      </c>
      <c r="D347" s="134">
        <v>107.7</v>
      </c>
      <c r="E347" s="134">
        <v>108.9</v>
      </c>
      <c r="F347" s="134">
        <v>105.9</v>
      </c>
      <c r="G347" s="134">
        <v>106.8</v>
      </c>
      <c r="H347" s="134">
        <v>107.9</v>
      </c>
      <c r="I347" s="134">
        <v>113.9</v>
      </c>
      <c r="J347" s="134">
        <v>115.2</v>
      </c>
      <c r="K347" s="134">
        <v>112.8</v>
      </c>
      <c r="L347" s="134">
        <v>112</v>
      </c>
      <c r="M347" s="134">
        <v>113.8</v>
      </c>
      <c r="N347" s="134">
        <v>113.2</v>
      </c>
      <c r="O347" s="134">
        <v>111.6</v>
      </c>
      <c r="P347" s="134">
        <v>113.7</v>
      </c>
      <c r="Q347" s="134">
        <v>112.8</v>
      </c>
      <c r="R347" s="134">
        <v>112.9</v>
      </c>
      <c r="S347" s="134">
        <v>113.4</v>
      </c>
      <c r="T347" s="134">
        <v>113.4</v>
      </c>
      <c r="U347" s="134">
        <v>113.3</v>
      </c>
      <c r="V347" s="134">
        <v>116.3</v>
      </c>
      <c r="W347" s="134">
        <v>115.6</v>
      </c>
      <c r="X347" s="134">
        <v>114.8</v>
      </c>
      <c r="Y347" s="134">
        <v>112.5</v>
      </c>
      <c r="Z347" s="134">
        <v>117.3</v>
      </c>
      <c r="AA347" s="134">
        <v>113.5</v>
      </c>
      <c r="AB347" s="134">
        <v>116.1</v>
      </c>
      <c r="AC347" s="134">
        <v>116.6</v>
      </c>
      <c r="AD347" s="134">
        <v>115</v>
      </c>
      <c r="AE347" s="134">
        <v>116.1</v>
      </c>
      <c r="AF347" s="134">
        <v>113</v>
      </c>
      <c r="AG347" s="134">
        <v>114.4</v>
      </c>
      <c r="AH347" s="134">
        <v>115.2</v>
      </c>
      <c r="AI347" s="134">
        <v>116.8</v>
      </c>
      <c r="AJ347" s="134">
        <v>112.1</v>
      </c>
      <c r="AK347" s="134">
        <v>112.2</v>
      </c>
      <c r="AL347" s="134">
        <v>109.6</v>
      </c>
      <c r="AM347" s="134">
        <v>112.9</v>
      </c>
      <c r="AN347" s="134">
        <v>105.6</v>
      </c>
      <c r="AO347" s="134">
        <v>106.6</v>
      </c>
      <c r="AP347" s="134">
        <v>107.5</v>
      </c>
      <c r="AQ347" s="134">
        <v>110.6</v>
      </c>
      <c r="AR347" s="134">
        <v>109.3</v>
      </c>
      <c r="AS347" s="134">
        <v>111.8</v>
      </c>
      <c r="AT347" s="134">
        <v>112.6</v>
      </c>
      <c r="AU347" s="134">
        <v>112.6</v>
      </c>
      <c r="AV347" s="134">
        <v>111.3</v>
      </c>
      <c r="AW347" s="134">
        <v>110.6</v>
      </c>
      <c r="AX347" s="134">
        <v>109.6</v>
      </c>
      <c r="AY347" s="134">
        <v>108.4</v>
      </c>
      <c r="AZ347" s="134">
        <v>106.8</v>
      </c>
      <c r="BA347" s="134">
        <v>107.9</v>
      </c>
      <c r="BB347" s="134">
        <v>108.3</v>
      </c>
      <c r="BC347" s="134">
        <v>107.8</v>
      </c>
      <c r="BD347" s="134">
        <v>109.9</v>
      </c>
      <c r="BE347" s="134">
        <v>108.8</v>
      </c>
      <c r="BF347" s="134">
        <v>109.6</v>
      </c>
      <c r="BG347" s="134">
        <v>115.9</v>
      </c>
      <c r="BH347" s="134">
        <v>113.3</v>
      </c>
      <c r="BI347" s="134">
        <v>109.8</v>
      </c>
      <c r="BJ347" s="134">
        <v>107.8</v>
      </c>
      <c r="BK347" s="134">
        <v>108.5</v>
      </c>
      <c r="BL347" s="134">
        <v>109.1</v>
      </c>
      <c r="BM347" s="134">
        <v>109.4</v>
      </c>
      <c r="BN347" s="134">
        <v>109.1</v>
      </c>
      <c r="BO347" s="134">
        <v>112.1</v>
      </c>
      <c r="BP347" s="134">
        <v>109.9</v>
      </c>
      <c r="BQ347" s="134">
        <v>112.5</v>
      </c>
      <c r="BR347" s="134">
        <v>113.5</v>
      </c>
      <c r="BS347" s="134">
        <v>105.9</v>
      </c>
      <c r="BT347" s="134">
        <v>104.7</v>
      </c>
      <c r="BU347" s="134">
        <v>105.7</v>
      </c>
      <c r="BV347" s="134">
        <v>108.2</v>
      </c>
      <c r="BW347" s="134">
        <v>107.2</v>
      </c>
      <c r="BX347" s="134">
        <v>106.9</v>
      </c>
      <c r="BY347" s="134">
        <v>108</v>
      </c>
      <c r="BZ347" s="134">
        <v>105.6</v>
      </c>
      <c r="CA347" s="134">
        <v>108.1</v>
      </c>
      <c r="CB347" s="134">
        <v>106.9</v>
      </c>
      <c r="CC347" s="134">
        <v>105.7</v>
      </c>
      <c r="CD347" s="134">
        <v>106.9</v>
      </c>
      <c r="CE347" s="134">
        <v>107.5</v>
      </c>
      <c r="CF347" s="134">
        <v>109.4</v>
      </c>
      <c r="CG347" s="134">
        <v>108.7</v>
      </c>
      <c r="CH347" s="134">
        <v>105.4</v>
      </c>
      <c r="CI347" s="134">
        <v>104.6</v>
      </c>
      <c r="CJ347" s="134">
        <v>105.4</v>
      </c>
      <c r="CK347" s="134">
        <v>104.2</v>
      </c>
      <c r="CL347" s="134">
        <v>104.7</v>
      </c>
      <c r="CM347" s="134">
        <v>105.3</v>
      </c>
      <c r="CN347" s="134">
        <v>104.4</v>
      </c>
      <c r="CO347" s="134">
        <v>100.6</v>
      </c>
      <c r="CP347" s="134">
        <v>103.5</v>
      </c>
      <c r="CQ347" s="134">
        <v>102.7</v>
      </c>
      <c r="CR347" s="134">
        <v>100.1</v>
      </c>
      <c r="CS347" s="134">
        <v>106.8</v>
      </c>
      <c r="CT347" s="134">
        <v>104.7</v>
      </c>
      <c r="CU347" s="134">
        <v>106.1</v>
      </c>
      <c r="CV347" s="134">
        <v>104.6</v>
      </c>
      <c r="CW347" s="134">
        <v>107</v>
      </c>
      <c r="CX347" s="134">
        <v>109.9</v>
      </c>
      <c r="CY347" s="134">
        <v>110.8</v>
      </c>
      <c r="CZ347" s="134">
        <v>110.9</v>
      </c>
      <c r="DA347" s="134">
        <v>111.9</v>
      </c>
      <c r="DB347" s="134">
        <v>113.5</v>
      </c>
      <c r="DC347" s="134">
        <v>115.4</v>
      </c>
      <c r="DD347" s="134">
        <v>117.2</v>
      </c>
      <c r="DE347" s="134">
        <v>120.9</v>
      </c>
      <c r="DF347" s="134">
        <v>122</v>
      </c>
      <c r="DG347" s="134">
        <v>125.7</v>
      </c>
      <c r="DH347" s="134">
        <v>123.5</v>
      </c>
      <c r="DI347" s="134">
        <v>126.6</v>
      </c>
      <c r="DJ347" s="134">
        <v>127.3</v>
      </c>
      <c r="DK347" s="134">
        <v>128.6</v>
      </c>
      <c r="DL347" s="134">
        <v>128.19999999999999</v>
      </c>
      <c r="DM347" s="134">
        <v>127.4</v>
      </c>
      <c r="DN347" s="134">
        <v>132</v>
      </c>
      <c r="DO347" s="134">
        <v>129.4</v>
      </c>
      <c r="DP347" s="134">
        <v>131.1</v>
      </c>
      <c r="DQ347" s="134">
        <v>134.19999999999999</v>
      </c>
      <c r="DR347" s="134">
        <v>136.1</v>
      </c>
      <c r="DS347" s="134">
        <v>137.6</v>
      </c>
      <c r="DT347" s="134">
        <v>139.9</v>
      </c>
      <c r="DU347" s="134">
        <v>147.6</v>
      </c>
      <c r="DV347" s="134">
        <v>147.30000000000001</v>
      </c>
      <c r="DW347" s="134">
        <v>143.9</v>
      </c>
      <c r="DX347" s="134">
        <v>143.80000000000001</v>
      </c>
      <c r="DY347" s="134">
        <v>144.1</v>
      </c>
      <c r="DZ347" s="134">
        <v>143.19999999999999</v>
      </c>
      <c r="EA347" s="135">
        <v>141.9</v>
      </c>
      <c r="EB347" s="136">
        <v>136.80000000000001</v>
      </c>
      <c r="EC347" s="136">
        <v>136.9</v>
      </c>
      <c r="ED347" s="134">
        <v>136</v>
      </c>
      <c r="EE347" s="134">
        <v>135.19999999999999</v>
      </c>
      <c r="EF347" s="137">
        <v>133.80000000000001</v>
      </c>
      <c r="EG347" s="137">
        <v>133.1</v>
      </c>
      <c r="EH347" s="137">
        <v>132.5</v>
      </c>
      <c r="EI347" s="137">
        <v>133.9</v>
      </c>
      <c r="EJ347" s="136">
        <v>132.1</v>
      </c>
      <c r="EK347" s="136">
        <v>134.1</v>
      </c>
      <c r="EL347" s="147">
        <v>136.19999999999999</v>
      </c>
      <c r="EM347" s="147">
        <v>135.1</v>
      </c>
      <c r="EN347" s="147">
        <v>135</v>
      </c>
    </row>
    <row r="348" spans="1:144" ht="15" x14ac:dyDescent="0.25">
      <c r="A348" s="132" t="s">
        <v>2124</v>
      </c>
      <c r="B348" s="132" t="s">
        <v>2125</v>
      </c>
      <c r="C348" s="133">
        <v>1.5910000000000001E-2</v>
      </c>
      <c r="D348" s="134">
        <v>100.3</v>
      </c>
      <c r="E348" s="134">
        <v>97.7</v>
      </c>
      <c r="F348" s="134">
        <v>100.7</v>
      </c>
      <c r="G348" s="134">
        <v>101.6</v>
      </c>
      <c r="H348" s="134">
        <v>102.2</v>
      </c>
      <c r="I348" s="134">
        <v>101.8</v>
      </c>
      <c r="J348" s="134">
        <v>101</v>
      </c>
      <c r="K348" s="134">
        <v>98.1</v>
      </c>
      <c r="L348" s="134">
        <v>99.6</v>
      </c>
      <c r="M348" s="134">
        <v>100.5</v>
      </c>
      <c r="N348" s="134">
        <v>101.8</v>
      </c>
      <c r="O348" s="134">
        <v>101.8</v>
      </c>
      <c r="P348" s="134">
        <v>102.4</v>
      </c>
      <c r="Q348" s="134">
        <v>103.7</v>
      </c>
      <c r="R348" s="134">
        <v>105.2</v>
      </c>
      <c r="S348" s="134">
        <v>106.2</v>
      </c>
      <c r="T348" s="134">
        <v>104.8</v>
      </c>
      <c r="U348" s="134">
        <v>107</v>
      </c>
      <c r="V348" s="134">
        <v>113.1</v>
      </c>
      <c r="W348" s="134">
        <v>101.9</v>
      </c>
      <c r="X348" s="134">
        <v>108.3</v>
      </c>
      <c r="Y348" s="134">
        <v>102.4</v>
      </c>
      <c r="Z348" s="134">
        <v>113.7</v>
      </c>
      <c r="AA348" s="134">
        <v>109.1</v>
      </c>
      <c r="AB348" s="134">
        <v>110.2</v>
      </c>
      <c r="AC348" s="134">
        <v>108.2</v>
      </c>
      <c r="AD348" s="134">
        <v>115.9</v>
      </c>
      <c r="AE348" s="134">
        <v>109.3</v>
      </c>
      <c r="AF348" s="134">
        <v>110.7</v>
      </c>
      <c r="AG348" s="134">
        <v>110.3</v>
      </c>
      <c r="AH348" s="134">
        <v>107.3</v>
      </c>
      <c r="AI348" s="134">
        <v>107.2</v>
      </c>
      <c r="AJ348" s="134">
        <v>116.1</v>
      </c>
      <c r="AK348" s="134">
        <v>108</v>
      </c>
      <c r="AL348" s="134">
        <v>116</v>
      </c>
      <c r="AM348" s="134">
        <v>113</v>
      </c>
      <c r="AN348" s="134">
        <v>115.2</v>
      </c>
      <c r="AO348" s="134">
        <v>110.1</v>
      </c>
      <c r="AP348" s="134">
        <v>113.6</v>
      </c>
      <c r="AQ348" s="134">
        <v>107</v>
      </c>
      <c r="AR348" s="134">
        <v>111.8</v>
      </c>
      <c r="AS348" s="134">
        <v>111.3</v>
      </c>
      <c r="AT348" s="134">
        <v>114.5</v>
      </c>
      <c r="AU348" s="134">
        <v>108.5</v>
      </c>
      <c r="AV348" s="134">
        <v>121.8</v>
      </c>
      <c r="AW348" s="134">
        <v>120.4</v>
      </c>
      <c r="AX348" s="134">
        <v>116.5</v>
      </c>
      <c r="AY348" s="134">
        <v>120.7</v>
      </c>
      <c r="AZ348" s="134">
        <v>107</v>
      </c>
      <c r="BA348" s="134">
        <v>120.7</v>
      </c>
      <c r="BB348" s="134">
        <v>116.5</v>
      </c>
      <c r="BC348" s="134">
        <v>116.3</v>
      </c>
      <c r="BD348" s="134">
        <v>117.1</v>
      </c>
      <c r="BE348" s="134">
        <v>113.9</v>
      </c>
      <c r="BF348" s="134">
        <v>117.9</v>
      </c>
      <c r="BG348" s="134">
        <v>122.6</v>
      </c>
      <c r="BH348" s="134">
        <v>122.2</v>
      </c>
      <c r="BI348" s="134">
        <v>125.7</v>
      </c>
      <c r="BJ348" s="134">
        <v>128.5</v>
      </c>
      <c r="BK348" s="134">
        <v>129.80000000000001</v>
      </c>
      <c r="BL348" s="134">
        <v>130.1</v>
      </c>
      <c r="BM348" s="134">
        <v>128.9</v>
      </c>
      <c r="BN348" s="134">
        <v>127.6</v>
      </c>
      <c r="BO348" s="134">
        <v>127</v>
      </c>
      <c r="BP348" s="134">
        <v>127.1</v>
      </c>
      <c r="BQ348" s="134">
        <v>121.8</v>
      </c>
      <c r="BR348" s="134">
        <v>119.4</v>
      </c>
      <c r="BS348" s="134">
        <v>123</v>
      </c>
      <c r="BT348" s="134">
        <v>124.6</v>
      </c>
      <c r="BU348" s="134">
        <v>117.3</v>
      </c>
      <c r="BV348" s="134">
        <v>117.5</v>
      </c>
      <c r="BW348" s="134">
        <v>118.2</v>
      </c>
      <c r="BX348" s="134">
        <v>118.4</v>
      </c>
      <c r="BY348" s="134">
        <v>117.9</v>
      </c>
      <c r="BZ348" s="134">
        <v>117.3</v>
      </c>
      <c r="CA348" s="134">
        <v>119.9</v>
      </c>
      <c r="CB348" s="134">
        <v>120.5</v>
      </c>
      <c r="CC348" s="134">
        <v>123.2</v>
      </c>
      <c r="CD348" s="134">
        <v>124.5</v>
      </c>
      <c r="CE348" s="134">
        <v>123.5</v>
      </c>
      <c r="CF348" s="134">
        <v>124.1</v>
      </c>
      <c r="CG348" s="134">
        <v>121.8</v>
      </c>
      <c r="CH348" s="134">
        <v>121.7</v>
      </c>
      <c r="CI348" s="134">
        <v>121.4</v>
      </c>
      <c r="CJ348" s="134">
        <v>122.3</v>
      </c>
      <c r="CK348" s="134">
        <v>121.7</v>
      </c>
      <c r="CL348" s="134">
        <v>120.4</v>
      </c>
      <c r="CM348" s="134">
        <v>125</v>
      </c>
      <c r="CN348" s="134">
        <v>124.7</v>
      </c>
      <c r="CO348" s="134">
        <v>125.5</v>
      </c>
      <c r="CP348" s="134">
        <v>124.7</v>
      </c>
      <c r="CQ348" s="134">
        <v>123.8</v>
      </c>
      <c r="CR348" s="134">
        <v>122.1</v>
      </c>
      <c r="CS348" s="134">
        <v>121.6</v>
      </c>
      <c r="CT348" s="134">
        <v>122.2</v>
      </c>
      <c r="CU348" s="134">
        <v>123.2</v>
      </c>
      <c r="CV348" s="134">
        <v>125.1</v>
      </c>
      <c r="CW348" s="134">
        <v>129.5</v>
      </c>
      <c r="CX348" s="134">
        <v>130.4</v>
      </c>
      <c r="CY348" s="134">
        <v>126.9</v>
      </c>
      <c r="CZ348" s="134">
        <v>121.1</v>
      </c>
      <c r="DA348" s="134">
        <v>129.30000000000001</v>
      </c>
      <c r="DB348" s="134">
        <v>131.30000000000001</v>
      </c>
      <c r="DC348" s="134">
        <v>133.19999999999999</v>
      </c>
      <c r="DD348" s="134">
        <v>128.80000000000001</v>
      </c>
      <c r="DE348" s="134">
        <v>128.30000000000001</v>
      </c>
      <c r="DF348" s="134">
        <v>130</v>
      </c>
      <c r="DG348" s="134">
        <v>131.30000000000001</v>
      </c>
      <c r="DH348" s="134">
        <v>136.69999999999999</v>
      </c>
      <c r="DI348" s="134">
        <v>139.30000000000001</v>
      </c>
      <c r="DJ348" s="134">
        <v>138.19999999999999</v>
      </c>
      <c r="DK348" s="134">
        <v>141</v>
      </c>
      <c r="DL348" s="134">
        <v>137.5</v>
      </c>
      <c r="DM348" s="134">
        <v>137.1</v>
      </c>
      <c r="DN348" s="134">
        <v>146.69999999999999</v>
      </c>
      <c r="DO348" s="134">
        <v>146.69999999999999</v>
      </c>
      <c r="DP348" s="134">
        <v>149.69999999999999</v>
      </c>
      <c r="DQ348" s="134">
        <v>147.5</v>
      </c>
      <c r="DR348" s="134">
        <v>150.30000000000001</v>
      </c>
      <c r="DS348" s="134">
        <v>156.19999999999999</v>
      </c>
      <c r="DT348" s="134">
        <v>157.6</v>
      </c>
      <c r="DU348" s="134">
        <v>156.30000000000001</v>
      </c>
      <c r="DV348" s="134">
        <v>156.6</v>
      </c>
      <c r="DW348" s="134">
        <v>156.30000000000001</v>
      </c>
      <c r="DX348" s="134">
        <v>158.1</v>
      </c>
      <c r="DY348" s="134">
        <v>159.9</v>
      </c>
      <c r="DZ348" s="134">
        <v>159.1</v>
      </c>
      <c r="EA348" s="135">
        <v>158.1</v>
      </c>
      <c r="EB348" s="136">
        <v>155.4</v>
      </c>
      <c r="EC348" s="136">
        <v>157.4</v>
      </c>
      <c r="ED348" s="134">
        <v>156.6</v>
      </c>
      <c r="EE348" s="134">
        <v>156.1</v>
      </c>
      <c r="EF348" s="137">
        <v>156.6</v>
      </c>
      <c r="EG348" s="137">
        <v>153.30000000000001</v>
      </c>
      <c r="EH348" s="137">
        <v>150.30000000000001</v>
      </c>
      <c r="EI348" s="137">
        <v>153.30000000000001</v>
      </c>
      <c r="EJ348" s="136">
        <v>152.4</v>
      </c>
      <c r="EK348" s="136">
        <v>153.1</v>
      </c>
      <c r="EL348" s="147">
        <v>148.80000000000001</v>
      </c>
      <c r="EM348" s="147">
        <v>149.4</v>
      </c>
      <c r="EN348" s="147">
        <v>153.30000000000001</v>
      </c>
    </row>
    <row r="349" spans="1:144" ht="15" x14ac:dyDescent="0.25">
      <c r="A349" s="132" t="s">
        <v>2126</v>
      </c>
      <c r="B349" s="132" t="s">
        <v>2127</v>
      </c>
      <c r="C349" s="133">
        <v>2.7220000000000001E-2</v>
      </c>
      <c r="D349" s="134">
        <v>108.5</v>
      </c>
      <c r="E349" s="134">
        <v>108.8</v>
      </c>
      <c r="F349" s="134">
        <v>109.1</v>
      </c>
      <c r="G349" s="134">
        <v>109.2</v>
      </c>
      <c r="H349" s="134">
        <v>109.3</v>
      </c>
      <c r="I349" s="134">
        <v>109.4</v>
      </c>
      <c r="J349" s="134">
        <v>109.3</v>
      </c>
      <c r="K349" s="134">
        <v>109.3</v>
      </c>
      <c r="L349" s="134">
        <v>109.2</v>
      </c>
      <c r="M349" s="134">
        <v>109.3</v>
      </c>
      <c r="N349" s="134">
        <v>109.3</v>
      </c>
      <c r="O349" s="134">
        <v>109.7</v>
      </c>
      <c r="P349" s="134">
        <v>110.4</v>
      </c>
      <c r="Q349" s="134">
        <v>111.9</v>
      </c>
      <c r="R349" s="134">
        <v>114.1</v>
      </c>
      <c r="S349" s="134">
        <v>115.7</v>
      </c>
      <c r="T349" s="134">
        <v>111.6</v>
      </c>
      <c r="U349" s="134">
        <v>111.7</v>
      </c>
      <c r="V349" s="134">
        <v>111.7</v>
      </c>
      <c r="W349" s="134">
        <v>111.7</v>
      </c>
      <c r="X349" s="134">
        <v>112.1</v>
      </c>
      <c r="Y349" s="134">
        <v>111.8</v>
      </c>
      <c r="Z349" s="134">
        <v>111.8</v>
      </c>
      <c r="AA349" s="134">
        <v>114.7</v>
      </c>
      <c r="AB349" s="134">
        <v>114.7</v>
      </c>
      <c r="AC349" s="134">
        <v>114.7</v>
      </c>
      <c r="AD349" s="134">
        <v>114.8</v>
      </c>
      <c r="AE349" s="134">
        <v>114.8</v>
      </c>
      <c r="AF349" s="134">
        <v>114.8</v>
      </c>
      <c r="AG349" s="134">
        <v>114.9</v>
      </c>
      <c r="AH349" s="134">
        <v>114.9</v>
      </c>
      <c r="AI349" s="134">
        <v>115</v>
      </c>
      <c r="AJ349" s="134">
        <v>115</v>
      </c>
      <c r="AK349" s="134">
        <v>115.1</v>
      </c>
      <c r="AL349" s="134">
        <v>115.1</v>
      </c>
      <c r="AM349" s="134">
        <v>115.1</v>
      </c>
      <c r="AN349" s="134">
        <v>115.2</v>
      </c>
      <c r="AO349" s="134">
        <v>115.2</v>
      </c>
      <c r="AP349" s="134">
        <v>115.2</v>
      </c>
      <c r="AQ349" s="134">
        <v>115.2</v>
      </c>
      <c r="AR349" s="134">
        <v>114.6</v>
      </c>
      <c r="AS349" s="134">
        <v>115.3</v>
      </c>
      <c r="AT349" s="134">
        <v>115.3</v>
      </c>
      <c r="AU349" s="134">
        <v>115.3</v>
      </c>
      <c r="AV349" s="134">
        <v>115.3</v>
      </c>
      <c r="AW349" s="134">
        <v>115.3</v>
      </c>
      <c r="AX349" s="134">
        <v>115.3</v>
      </c>
      <c r="AY349" s="134">
        <v>115.4</v>
      </c>
      <c r="AZ349" s="134">
        <v>115.4</v>
      </c>
      <c r="BA349" s="134">
        <v>115.4</v>
      </c>
      <c r="BB349" s="134">
        <v>113.1</v>
      </c>
      <c r="BC349" s="134">
        <v>113.2</v>
      </c>
      <c r="BD349" s="134">
        <v>113.2</v>
      </c>
      <c r="BE349" s="134">
        <v>113.2</v>
      </c>
      <c r="BF349" s="134">
        <v>113.2</v>
      </c>
      <c r="BG349" s="134">
        <v>113.2</v>
      </c>
      <c r="BH349" s="134">
        <v>112.2</v>
      </c>
      <c r="BI349" s="134">
        <v>112.2</v>
      </c>
      <c r="BJ349" s="134">
        <v>112.2</v>
      </c>
      <c r="BK349" s="134">
        <v>112.2</v>
      </c>
      <c r="BL349" s="134">
        <v>116.9</v>
      </c>
      <c r="BM349" s="134">
        <v>116.9</v>
      </c>
      <c r="BN349" s="134">
        <v>121.6</v>
      </c>
      <c r="BO349" s="134">
        <v>124.7</v>
      </c>
      <c r="BP349" s="134">
        <v>124.3</v>
      </c>
      <c r="BQ349" s="134">
        <v>124.3</v>
      </c>
      <c r="BR349" s="134">
        <v>124.3</v>
      </c>
      <c r="BS349" s="134">
        <v>124.3</v>
      </c>
      <c r="BT349" s="134">
        <v>124.3</v>
      </c>
      <c r="BU349" s="134">
        <v>124.4</v>
      </c>
      <c r="BV349" s="134">
        <v>124.4</v>
      </c>
      <c r="BW349" s="134">
        <v>124.4</v>
      </c>
      <c r="BX349" s="134">
        <v>124.4</v>
      </c>
      <c r="BY349" s="134">
        <v>124.4</v>
      </c>
      <c r="BZ349" s="134">
        <v>124.4</v>
      </c>
      <c r="CA349" s="134">
        <v>124.4</v>
      </c>
      <c r="CB349" s="134">
        <v>124.4</v>
      </c>
      <c r="CC349" s="134">
        <v>124.5</v>
      </c>
      <c r="CD349" s="134">
        <v>124.5</v>
      </c>
      <c r="CE349" s="134">
        <v>124.5</v>
      </c>
      <c r="CF349" s="134">
        <v>124.5</v>
      </c>
      <c r="CG349" s="134">
        <v>124.5</v>
      </c>
      <c r="CH349" s="134">
        <v>124.6</v>
      </c>
      <c r="CI349" s="134">
        <v>124.6</v>
      </c>
      <c r="CJ349" s="134">
        <v>124.8</v>
      </c>
      <c r="CK349" s="134">
        <v>124.8</v>
      </c>
      <c r="CL349" s="134">
        <v>124.8</v>
      </c>
      <c r="CM349" s="134">
        <v>124.8</v>
      </c>
      <c r="CN349" s="134">
        <v>124.8</v>
      </c>
      <c r="CO349" s="134">
        <v>124.8</v>
      </c>
      <c r="CP349" s="134">
        <v>125</v>
      </c>
      <c r="CQ349" s="134">
        <v>125.2</v>
      </c>
      <c r="CR349" s="134">
        <v>125.4</v>
      </c>
      <c r="CS349" s="134">
        <v>125.7</v>
      </c>
      <c r="CT349" s="134">
        <v>126</v>
      </c>
      <c r="CU349" s="134">
        <v>126</v>
      </c>
      <c r="CV349" s="134">
        <v>126</v>
      </c>
      <c r="CW349" s="134">
        <v>126.5</v>
      </c>
      <c r="CX349" s="134">
        <v>126.7</v>
      </c>
      <c r="CY349" s="134">
        <v>127.5</v>
      </c>
      <c r="CZ349" s="134">
        <v>126.9</v>
      </c>
      <c r="DA349" s="134">
        <v>129.4</v>
      </c>
      <c r="DB349" s="134">
        <v>128.69999999999999</v>
      </c>
      <c r="DC349" s="134">
        <v>129.1</v>
      </c>
      <c r="DD349" s="134">
        <v>128.5</v>
      </c>
      <c r="DE349" s="134">
        <v>131.4</v>
      </c>
      <c r="DF349" s="134">
        <v>135.69999999999999</v>
      </c>
      <c r="DG349" s="134">
        <v>136.30000000000001</v>
      </c>
      <c r="DH349" s="134">
        <v>144.1</v>
      </c>
      <c r="DI349" s="134">
        <v>143.6</v>
      </c>
      <c r="DJ349" s="134">
        <v>143.80000000000001</v>
      </c>
      <c r="DK349" s="134">
        <v>143.80000000000001</v>
      </c>
      <c r="DL349" s="134">
        <v>145.30000000000001</v>
      </c>
      <c r="DM349" s="134">
        <v>144</v>
      </c>
      <c r="DN349" s="134">
        <v>144.6</v>
      </c>
      <c r="DO349" s="134">
        <v>147.19999999999999</v>
      </c>
      <c r="DP349" s="134">
        <v>149.80000000000001</v>
      </c>
      <c r="DQ349" s="134">
        <v>151.4</v>
      </c>
      <c r="DR349" s="134">
        <v>145</v>
      </c>
      <c r="DS349" s="134">
        <v>145.19999999999999</v>
      </c>
      <c r="DT349" s="134">
        <v>150.80000000000001</v>
      </c>
      <c r="DU349" s="134">
        <v>161.4</v>
      </c>
      <c r="DV349" s="134">
        <v>154.69999999999999</v>
      </c>
      <c r="DW349" s="134">
        <v>150.30000000000001</v>
      </c>
      <c r="DX349" s="134">
        <v>151.5</v>
      </c>
      <c r="DY349" s="134">
        <v>148.69999999999999</v>
      </c>
      <c r="DZ349" s="134">
        <v>148.69999999999999</v>
      </c>
      <c r="EA349" s="135">
        <v>145.80000000000001</v>
      </c>
      <c r="EB349" s="136">
        <v>149.1</v>
      </c>
      <c r="EC349" s="136">
        <v>146.9</v>
      </c>
      <c r="ED349" s="134">
        <v>141.1</v>
      </c>
      <c r="EE349" s="134">
        <v>142.80000000000001</v>
      </c>
      <c r="EF349" s="137">
        <v>143.9</v>
      </c>
      <c r="EG349" s="137">
        <v>140.80000000000001</v>
      </c>
      <c r="EH349" s="137">
        <v>133.69999999999999</v>
      </c>
      <c r="EI349" s="137">
        <v>131.9</v>
      </c>
      <c r="EJ349" s="136">
        <v>132.5</v>
      </c>
      <c r="EK349" s="136">
        <v>133</v>
      </c>
      <c r="EL349" s="147">
        <v>133.1</v>
      </c>
      <c r="EM349" s="147">
        <v>131.4</v>
      </c>
      <c r="EN349" s="147">
        <v>131.30000000000001</v>
      </c>
    </row>
    <row r="350" spans="1:144" ht="15" x14ac:dyDescent="0.25">
      <c r="A350" s="132" t="s">
        <v>2128</v>
      </c>
      <c r="B350" s="132" t="s">
        <v>2129</v>
      </c>
      <c r="C350" s="133">
        <v>7.6399999999999996E-2</v>
      </c>
      <c r="D350" s="134">
        <v>100.6</v>
      </c>
      <c r="E350" s="134">
        <v>101.7</v>
      </c>
      <c r="F350" s="134">
        <v>102.9</v>
      </c>
      <c r="G350" s="134">
        <v>99.4</v>
      </c>
      <c r="H350" s="134">
        <v>99.1</v>
      </c>
      <c r="I350" s="134">
        <v>99.8</v>
      </c>
      <c r="J350" s="134">
        <v>100.7</v>
      </c>
      <c r="K350" s="134">
        <v>100.2</v>
      </c>
      <c r="L350" s="134">
        <v>100.9</v>
      </c>
      <c r="M350" s="134">
        <v>98.7</v>
      </c>
      <c r="N350" s="134">
        <v>102.4</v>
      </c>
      <c r="O350" s="134">
        <v>101.8</v>
      </c>
      <c r="P350" s="134">
        <v>105.4</v>
      </c>
      <c r="Q350" s="134">
        <v>107.5</v>
      </c>
      <c r="R350" s="134">
        <v>104.9</v>
      </c>
      <c r="S350" s="134">
        <v>104.6</v>
      </c>
      <c r="T350" s="134">
        <v>107.6</v>
      </c>
      <c r="U350" s="134">
        <v>109</v>
      </c>
      <c r="V350" s="134">
        <v>109.5</v>
      </c>
      <c r="W350" s="134">
        <v>109.7</v>
      </c>
      <c r="X350" s="134">
        <v>106.3</v>
      </c>
      <c r="Y350" s="134">
        <v>112.7</v>
      </c>
      <c r="Z350" s="134">
        <v>108.2</v>
      </c>
      <c r="AA350" s="134">
        <v>106.2</v>
      </c>
      <c r="AB350" s="134">
        <v>111.1</v>
      </c>
      <c r="AC350" s="134">
        <v>110.3</v>
      </c>
      <c r="AD350" s="134">
        <v>112.8</v>
      </c>
      <c r="AE350" s="134">
        <v>112.8</v>
      </c>
      <c r="AF350" s="134">
        <v>116.1</v>
      </c>
      <c r="AG350" s="134">
        <v>117.5</v>
      </c>
      <c r="AH350" s="134">
        <v>114.1</v>
      </c>
      <c r="AI350" s="134">
        <v>115.6</v>
      </c>
      <c r="AJ350" s="134">
        <v>119.6</v>
      </c>
      <c r="AK350" s="134">
        <v>119.5</v>
      </c>
      <c r="AL350" s="134">
        <v>114.7</v>
      </c>
      <c r="AM350" s="134">
        <v>113.2</v>
      </c>
      <c r="AN350" s="134">
        <v>119.5</v>
      </c>
      <c r="AO350" s="134">
        <v>117.6</v>
      </c>
      <c r="AP350" s="134">
        <v>119</v>
      </c>
      <c r="AQ350" s="134">
        <v>119.4</v>
      </c>
      <c r="AR350" s="134">
        <v>120.8</v>
      </c>
      <c r="AS350" s="134">
        <v>121.6</v>
      </c>
      <c r="AT350" s="134">
        <v>122.4</v>
      </c>
      <c r="AU350" s="134">
        <v>125</v>
      </c>
      <c r="AV350" s="134">
        <v>125.4</v>
      </c>
      <c r="AW350" s="134">
        <v>125.9</v>
      </c>
      <c r="AX350" s="134">
        <v>125.2</v>
      </c>
      <c r="AY350" s="134">
        <v>125.9</v>
      </c>
      <c r="AZ350" s="134">
        <v>126.4</v>
      </c>
      <c r="BA350" s="134">
        <v>123.6</v>
      </c>
      <c r="BB350" s="134">
        <v>126.6</v>
      </c>
      <c r="BC350" s="134">
        <v>127.8</v>
      </c>
      <c r="BD350" s="134">
        <v>128.19999999999999</v>
      </c>
      <c r="BE350" s="134">
        <v>127.8</v>
      </c>
      <c r="BF350" s="134">
        <v>128.80000000000001</v>
      </c>
      <c r="BG350" s="134">
        <v>128.4</v>
      </c>
      <c r="BH350" s="134">
        <v>129.1</v>
      </c>
      <c r="BI350" s="134">
        <v>128.69999999999999</v>
      </c>
      <c r="BJ350" s="134">
        <v>128</v>
      </c>
      <c r="BK350" s="134">
        <v>126.5</v>
      </c>
      <c r="BL350" s="134">
        <v>127.7</v>
      </c>
      <c r="BM350" s="134">
        <v>128.6</v>
      </c>
      <c r="BN350" s="134">
        <v>129.4</v>
      </c>
      <c r="BO350" s="134">
        <v>133.19999999999999</v>
      </c>
      <c r="BP350" s="134">
        <v>130.6</v>
      </c>
      <c r="BQ350" s="134">
        <v>130.69999999999999</v>
      </c>
      <c r="BR350" s="134">
        <v>126.5</v>
      </c>
      <c r="BS350" s="134">
        <v>128.1</v>
      </c>
      <c r="BT350" s="134">
        <v>128.80000000000001</v>
      </c>
      <c r="BU350" s="134">
        <v>133.5</v>
      </c>
      <c r="BV350" s="134">
        <v>132.1</v>
      </c>
      <c r="BW350" s="134">
        <v>134.4</v>
      </c>
      <c r="BX350" s="134">
        <v>133.19999999999999</v>
      </c>
      <c r="BY350" s="134">
        <v>134.69999999999999</v>
      </c>
      <c r="BZ350" s="134">
        <v>135.5</v>
      </c>
      <c r="CA350" s="134">
        <v>137.9</v>
      </c>
      <c r="CB350" s="134">
        <v>136</v>
      </c>
      <c r="CC350" s="134">
        <v>135.6</v>
      </c>
      <c r="CD350" s="134">
        <v>134.5</v>
      </c>
      <c r="CE350" s="134">
        <v>138.9</v>
      </c>
      <c r="CF350" s="134">
        <v>138.4</v>
      </c>
      <c r="CG350" s="134">
        <v>138.19999999999999</v>
      </c>
      <c r="CH350" s="134">
        <v>140.30000000000001</v>
      </c>
      <c r="CI350" s="134">
        <v>138.1</v>
      </c>
      <c r="CJ350" s="134">
        <v>139.6</v>
      </c>
      <c r="CK350" s="134">
        <v>137.9</v>
      </c>
      <c r="CL350" s="134">
        <v>137.1</v>
      </c>
      <c r="CM350" s="134">
        <v>138.19999999999999</v>
      </c>
      <c r="CN350" s="134">
        <v>138.69999999999999</v>
      </c>
      <c r="CO350" s="134">
        <v>139.5</v>
      </c>
      <c r="CP350" s="134">
        <v>137.19999999999999</v>
      </c>
      <c r="CQ350" s="134">
        <v>136.5</v>
      </c>
      <c r="CR350" s="134">
        <v>135.9</v>
      </c>
      <c r="CS350" s="134">
        <v>138.6</v>
      </c>
      <c r="CT350" s="134">
        <v>137.1</v>
      </c>
      <c r="CU350" s="134">
        <v>134.6</v>
      </c>
      <c r="CV350" s="134">
        <v>142.1</v>
      </c>
      <c r="CW350" s="134">
        <v>135.9</v>
      </c>
      <c r="CX350" s="134">
        <v>137.4</v>
      </c>
      <c r="CY350" s="134">
        <v>137.19999999999999</v>
      </c>
      <c r="CZ350" s="134">
        <v>137.6</v>
      </c>
      <c r="DA350" s="134">
        <v>134.69999999999999</v>
      </c>
      <c r="DB350" s="134">
        <v>136.5</v>
      </c>
      <c r="DC350" s="134">
        <v>139.30000000000001</v>
      </c>
      <c r="DD350" s="134">
        <v>139</v>
      </c>
      <c r="DE350" s="134">
        <v>139.9</v>
      </c>
      <c r="DF350" s="134">
        <v>143.80000000000001</v>
      </c>
      <c r="DG350" s="134">
        <v>142.80000000000001</v>
      </c>
      <c r="DH350" s="134">
        <v>144.1</v>
      </c>
      <c r="DI350" s="134">
        <v>147.80000000000001</v>
      </c>
      <c r="DJ350" s="134">
        <v>150.30000000000001</v>
      </c>
      <c r="DK350" s="134">
        <v>150.4</v>
      </c>
      <c r="DL350" s="134">
        <v>151.5</v>
      </c>
      <c r="DM350" s="134">
        <v>151.1</v>
      </c>
      <c r="DN350" s="134">
        <v>155.30000000000001</v>
      </c>
      <c r="DO350" s="134">
        <v>154.9</v>
      </c>
      <c r="DP350" s="134">
        <v>154.30000000000001</v>
      </c>
      <c r="DQ350" s="134">
        <v>153.6</v>
      </c>
      <c r="DR350" s="134">
        <v>156.5</v>
      </c>
      <c r="DS350" s="134">
        <v>161</v>
      </c>
      <c r="DT350" s="134">
        <v>161.1</v>
      </c>
      <c r="DU350" s="134">
        <v>165.3</v>
      </c>
      <c r="DV350" s="134">
        <v>164.4</v>
      </c>
      <c r="DW350" s="134">
        <v>165.6</v>
      </c>
      <c r="DX350" s="134">
        <v>165.9</v>
      </c>
      <c r="DY350" s="134">
        <v>166.6</v>
      </c>
      <c r="DZ350" s="134">
        <v>163.5</v>
      </c>
      <c r="EA350" s="135">
        <v>163.30000000000001</v>
      </c>
      <c r="EB350" s="136">
        <v>163.6</v>
      </c>
      <c r="EC350" s="136">
        <v>163.19999999999999</v>
      </c>
      <c r="ED350" s="134">
        <v>159.1</v>
      </c>
      <c r="EE350" s="134">
        <v>158.1</v>
      </c>
      <c r="EF350" s="137">
        <v>157.30000000000001</v>
      </c>
      <c r="EG350" s="137">
        <v>156.1</v>
      </c>
      <c r="EH350" s="137">
        <v>155.9</v>
      </c>
      <c r="EI350" s="137">
        <v>156.6</v>
      </c>
      <c r="EJ350" s="136">
        <v>156.69999999999999</v>
      </c>
      <c r="EK350" s="136">
        <v>155.30000000000001</v>
      </c>
      <c r="EL350" s="147">
        <v>156.1</v>
      </c>
      <c r="EM350" s="147">
        <v>157.1</v>
      </c>
      <c r="EN350" s="147">
        <v>155.9</v>
      </c>
    </row>
    <row r="351" spans="1:144" ht="15" x14ac:dyDescent="0.25">
      <c r="A351" s="132" t="s">
        <v>2130</v>
      </c>
      <c r="B351" s="132" t="s">
        <v>2131</v>
      </c>
      <c r="C351" s="133">
        <v>0.30603999999999998</v>
      </c>
      <c r="D351" s="134">
        <v>98.9</v>
      </c>
      <c r="E351" s="134">
        <v>99.2</v>
      </c>
      <c r="F351" s="134">
        <v>98.4</v>
      </c>
      <c r="G351" s="134">
        <v>99.7</v>
      </c>
      <c r="H351" s="134">
        <v>98.8</v>
      </c>
      <c r="I351" s="134">
        <v>100.5</v>
      </c>
      <c r="J351" s="134">
        <v>99.7</v>
      </c>
      <c r="K351" s="134">
        <v>99.9</v>
      </c>
      <c r="L351" s="134">
        <v>100.2</v>
      </c>
      <c r="M351" s="134">
        <v>100</v>
      </c>
      <c r="N351" s="134">
        <v>102.5</v>
      </c>
      <c r="O351" s="134">
        <v>101.1</v>
      </c>
      <c r="P351" s="134">
        <v>104.6</v>
      </c>
      <c r="Q351" s="134">
        <v>104.7</v>
      </c>
      <c r="R351" s="134">
        <v>106.7</v>
      </c>
      <c r="S351" s="134">
        <v>103.2</v>
      </c>
      <c r="T351" s="134">
        <v>104.2</v>
      </c>
      <c r="U351" s="134">
        <v>107.9</v>
      </c>
      <c r="V351" s="134">
        <v>104.6</v>
      </c>
      <c r="W351" s="134">
        <v>107.5</v>
      </c>
      <c r="X351" s="134">
        <v>108.8</v>
      </c>
      <c r="Y351" s="134">
        <v>108.4</v>
      </c>
      <c r="Z351" s="134">
        <v>108.3</v>
      </c>
      <c r="AA351" s="134">
        <v>113.8</v>
      </c>
      <c r="AB351" s="134">
        <v>111.9</v>
      </c>
      <c r="AC351" s="134">
        <v>112.6</v>
      </c>
      <c r="AD351" s="134">
        <v>112.4</v>
      </c>
      <c r="AE351" s="134">
        <v>112.6</v>
      </c>
      <c r="AF351" s="134">
        <v>110.9</v>
      </c>
      <c r="AG351" s="134">
        <v>113.6</v>
      </c>
      <c r="AH351" s="134">
        <v>112.1</v>
      </c>
      <c r="AI351" s="134">
        <v>109.2</v>
      </c>
      <c r="AJ351" s="134">
        <v>108.5</v>
      </c>
      <c r="AK351" s="134">
        <v>104.8</v>
      </c>
      <c r="AL351" s="134">
        <v>105.8</v>
      </c>
      <c r="AM351" s="134">
        <v>109.6</v>
      </c>
      <c r="AN351" s="134">
        <v>109.8</v>
      </c>
      <c r="AO351" s="134">
        <v>110.1</v>
      </c>
      <c r="AP351" s="134">
        <v>109.7</v>
      </c>
      <c r="AQ351" s="134">
        <v>105.7</v>
      </c>
      <c r="AR351" s="134">
        <v>108.6</v>
      </c>
      <c r="AS351" s="134">
        <v>108.3</v>
      </c>
      <c r="AT351" s="134">
        <v>106.3</v>
      </c>
      <c r="AU351" s="134">
        <v>106.1</v>
      </c>
      <c r="AV351" s="134">
        <v>106.9</v>
      </c>
      <c r="AW351" s="134">
        <v>106.5</v>
      </c>
      <c r="AX351" s="134">
        <v>104.6</v>
      </c>
      <c r="AY351" s="134">
        <v>106.4</v>
      </c>
      <c r="AZ351" s="134">
        <v>105.6</v>
      </c>
      <c r="BA351" s="134">
        <v>106.3</v>
      </c>
      <c r="BB351" s="134">
        <v>106.4</v>
      </c>
      <c r="BC351" s="134">
        <v>106.3</v>
      </c>
      <c r="BD351" s="134">
        <v>105.5</v>
      </c>
      <c r="BE351" s="134">
        <v>103.8</v>
      </c>
      <c r="BF351" s="134">
        <v>104.4</v>
      </c>
      <c r="BG351" s="134">
        <v>106</v>
      </c>
      <c r="BH351" s="134">
        <v>105.6</v>
      </c>
      <c r="BI351" s="134">
        <v>106</v>
      </c>
      <c r="BJ351" s="134">
        <v>106.6</v>
      </c>
      <c r="BK351" s="134">
        <v>108</v>
      </c>
      <c r="BL351" s="134">
        <v>109.6</v>
      </c>
      <c r="BM351" s="134">
        <v>112.7</v>
      </c>
      <c r="BN351" s="134">
        <v>115</v>
      </c>
      <c r="BO351" s="134">
        <v>115.4</v>
      </c>
      <c r="BP351" s="134">
        <v>115.9</v>
      </c>
      <c r="BQ351" s="134">
        <v>117.1</v>
      </c>
      <c r="BR351" s="134">
        <v>117.6</v>
      </c>
      <c r="BS351" s="134">
        <v>117</v>
      </c>
      <c r="BT351" s="134">
        <v>117.1</v>
      </c>
      <c r="BU351" s="134">
        <v>118.8</v>
      </c>
      <c r="BV351" s="134">
        <v>119.1</v>
      </c>
      <c r="BW351" s="134">
        <v>119.5</v>
      </c>
      <c r="BX351" s="134">
        <v>119</v>
      </c>
      <c r="BY351" s="134">
        <v>119.9</v>
      </c>
      <c r="BZ351" s="134">
        <v>119.3</v>
      </c>
      <c r="CA351" s="134">
        <v>119.6</v>
      </c>
      <c r="CB351" s="134">
        <v>119.8</v>
      </c>
      <c r="CC351" s="134">
        <v>121.4</v>
      </c>
      <c r="CD351" s="134">
        <v>121.8</v>
      </c>
      <c r="CE351" s="134">
        <v>121.6</v>
      </c>
      <c r="CF351" s="134">
        <v>120.8</v>
      </c>
      <c r="CG351" s="134">
        <v>121.3</v>
      </c>
      <c r="CH351" s="134">
        <v>121.1</v>
      </c>
      <c r="CI351" s="134">
        <v>121.7</v>
      </c>
      <c r="CJ351" s="134">
        <v>122.9</v>
      </c>
      <c r="CK351" s="134">
        <v>122.9</v>
      </c>
      <c r="CL351" s="134">
        <v>122.6</v>
      </c>
      <c r="CM351" s="134">
        <v>121.5</v>
      </c>
      <c r="CN351" s="134">
        <v>121.2</v>
      </c>
      <c r="CO351" s="134">
        <v>121.2</v>
      </c>
      <c r="CP351" s="134">
        <v>120.9</v>
      </c>
      <c r="CQ351" s="134">
        <v>120.8</v>
      </c>
      <c r="CR351" s="134">
        <v>120</v>
      </c>
      <c r="CS351" s="134">
        <v>119.9</v>
      </c>
      <c r="CT351" s="134">
        <v>120.1</v>
      </c>
      <c r="CU351" s="134">
        <v>120.6</v>
      </c>
      <c r="CV351" s="134">
        <v>120</v>
      </c>
      <c r="CW351" s="134">
        <v>119.3</v>
      </c>
      <c r="CX351" s="134">
        <v>118.2</v>
      </c>
      <c r="CY351" s="134">
        <v>117.9</v>
      </c>
      <c r="CZ351" s="134">
        <v>116.1</v>
      </c>
      <c r="DA351" s="134">
        <v>115.5</v>
      </c>
      <c r="DB351" s="134">
        <v>114.9</v>
      </c>
      <c r="DC351" s="134">
        <v>114.8</v>
      </c>
      <c r="DD351" s="134">
        <v>115.5</v>
      </c>
      <c r="DE351" s="134">
        <v>117.2</v>
      </c>
      <c r="DF351" s="134">
        <v>117.5</v>
      </c>
      <c r="DG351" s="134">
        <v>121.8</v>
      </c>
      <c r="DH351" s="134">
        <v>125.7</v>
      </c>
      <c r="DI351" s="134">
        <v>123.7</v>
      </c>
      <c r="DJ351" s="134">
        <v>125.3</v>
      </c>
      <c r="DK351" s="134">
        <v>127.8</v>
      </c>
      <c r="DL351" s="134">
        <v>124.1</v>
      </c>
      <c r="DM351" s="134">
        <v>125.1</v>
      </c>
      <c r="DN351" s="134">
        <v>128</v>
      </c>
      <c r="DO351" s="134">
        <v>133.4</v>
      </c>
      <c r="DP351" s="134">
        <v>136.5</v>
      </c>
      <c r="DQ351" s="134">
        <v>138.5</v>
      </c>
      <c r="DR351" s="134">
        <v>139.30000000000001</v>
      </c>
      <c r="DS351" s="134">
        <v>144</v>
      </c>
      <c r="DT351" s="134">
        <v>151.9</v>
      </c>
      <c r="DU351" s="134">
        <v>156.5</v>
      </c>
      <c r="DV351" s="134">
        <v>154.9</v>
      </c>
      <c r="DW351" s="134">
        <v>151.6</v>
      </c>
      <c r="DX351" s="134">
        <v>147.80000000000001</v>
      </c>
      <c r="DY351" s="134">
        <v>146.6</v>
      </c>
      <c r="DZ351" s="134">
        <v>147.80000000000001</v>
      </c>
      <c r="EA351" s="135">
        <v>142.69999999999999</v>
      </c>
      <c r="EB351" s="136">
        <v>137.80000000000001</v>
      </c>
      <c r="EC351" s="136">
        <v>136.9</v>
      </c>
      <c r="ED351" s="134">
        <v>138.19999999999999</v>
      </c>
      <c r="EE351" s="134">
        <v>136.5</v>
      </c>
      <c r="EF351" s="137">
        <v>140.1</v>
      </c>
      <c r="EG351" s="137">
        <v>138.6</v>
      </c>
      <c r="EH351" s="137">
        <v>137.1</v>
      </c>
      <c r="EI351" s="137">
        <v>133.1</v>
      </c>
      <c r="EJ351" s="136">
        <v>125.1</v>
      </c>
      <c r="EK351" s="136">
        <v>124.6</v>
      </c>
      <c r="EL351" s="147">
        <v>124.8</v>
      </c>
      <c r="EM351" s="147">
        <v>124.4</v>
      </c>
      <c r="EN351" s="147">
        <v>125.1</v>
      </c>
    </row>
    <row r="352" spans="1:144" ht="15" x14ac:dyDescent="0.25">
      <c r="A352" s="132" t="s">
        <v>2132</v>
      </c>
      <c r="B352" s="132" t="s">
        <v>2133</v>
      </c>
      <c r="C352" s="133">
        <v>0.18002000000000001</v>
      </c>
      <c r="D352" s="134">
        <v>96.4</v>
      </c>
      <c r="E352" s="134">
        <v>96.5</v>
      </c>
      <c r="F352" s="134">
        <v>95.6</v>
      </c>
      <c r="G352" s="134">
        <v>96.5</v>
      </c>
      <c r="H352" s="134">
        <v>93.9</v>
      </c>
      <c r="I352" s="134">
        <v>97.1</v>
      </c>
      <c r="J352" s="134">
        <v>96.5</v>
      </c>
      <c r="K352" s="134">
        <v>96.4</v>
      </c>
      <c r="L352" s="134">
        <v>95.9</v>
      </c>
      <c r="M352" s="134">
        <v>95.9</v>
      </c>
      <c r="N352" s="134">
        <v>98.6</v>
      </c>
      <c r="O352" s="134">
        <v>94.2</v>
      </c>
      <c r="P352" s="134">
        <v>99.2</v>
      </c>
      <c r="Q352" s="134">
        <v>99.6</v>
      </c>
      <c r="R352" s="134">
        <v>101.3</v>
      </c>
      <c r="S352" s="134">
        <v>97.7</v>
      </c>
      <c r="T352" s="134">
        <v>99.4</v>
      </c>
      <c r="U352" s="134">
        <v>102.9</v>
      </c>
      <c r="V352" s="134">
        <v>96.9</v>
      </c>
      <c r="W352" s="134">
        <v>101.5</v>
      </c>
      <c r="X352" s="134">
        <v>101.5</v>
      </c>
      <c r="Y352" s="134">
        <v>101.2</v>
      </c>
      <c r="Z352" s="134">
        <v>101.3</v>
      </c>
      <c r="AA352" s="134">
        <v>108.7</v>
      </c>
      <c r="AB352" s="134">
        <v>105</v>
      </c>
      <c r="AC352" s="134">
        <v>106.6</v>
      </c>
      <c r="AD352" s="134">
        <v>108</v>
      </c>
      <c r="AE352" s="134">
        <v>107.8</v>
      </c>
      <c r="AF352" s="134">
        <v>105.6</v>
      </c>
      <c r="AG352" s="134">
        <v>111.6</v>
      </c>
      <c r="AH352" s="134">
        <v>109.6</v>
      </c>
      <c r="AI352" s="134">
        <v>105.4</v>
      </c>
      <c r="AJ352" s="134">
        <v>104.6</v>
      </c>
      <c r="AK352" s="134">
        <v>98.8</v>
      </c>
      <c r="AL352" s="134">
        <v>99.9</v>
      </c>
      <c r="AM352" s="134">
        <v>106.6</v>
      </c>
      <c r="AN352" s="134">
        <v>106.1</v>
      </c>
      <c r="AO352" s="134">
        <v>106.5</v>
      </c>
      <c r="AP352" s="134">
        <v>105.6</v>
      </c>
      <c r="AQ352" s="134">
        <v>98.9</v>
      </c>
      <c r="AR352" s="134">
        <v>103.6</v>
      </c>
      <c r="AS352" s="134">
        <v>103.6</v>
      </c>
      <c r="AT352" s="134">
        <v>100.6</v>
      </c>
      <c r="AU352" s="134">
        <v>100.6</v>
      </c>
      <c r="AV352" s="134">
        <v>102.1</v>
      </c>
      <c r="AW352" s="134">
        <v>102.1</v>
      </c>
      <c r="AX352" s="134">
        <v>99.1</v>
      </c>
      <c r="AY352" s="134">
        <v>102.1</v>
      </c>
      <c r="AZ352" s="134">
        <v>100.1</v>
      </c>
      <c r="BA352" s="134">
        <v>101.6</v>
      </c>
      <c r="BB352" s="134">
        <v>100.5</v>
      </c>
      <c r="BC352" s="134">
        <v>100.5</v>
      </c>
      <c r="BD352" s="134">
        <v>98.9</v>
      </c>
      <c r="BE352" s="134">
        <v>96.4</v>
      </c>
      <c r="BF352" s="134">
        <v>96.4</v>
      </c>
      <c r="BG352" s="134">
        <v>97.9</v>
      </c>
      <c r="BH352" s="134">
        <v>97.2</v>
      </c>
      <c r="BI352" s="134">
        <v>97.2</v>
      </c>
      <c r="BJ352" s="134">
        <v>98.1</v>
      </c>
      <c r="BK352" s="134">
        <v>100.5</v>
      </c>
      <c r="BL352" s="134">
        <v>101.4</v>
      </c>
      <c r="BM352" s="134">
        <v>107</v>
      </c>
      <c r="BN352" s="134">
        <v>111.2</v>
      </c>
      <c r="BO352" s="134">
        <v>111.9</v>
      </c>
      <c r="BP352" s="134">
        <v>113.2</v>
      </c>
      <c r="BQ352" s="134">
        <v>115.8</v>
      </c>
      <c r="BR352" s="134">
        <v>115.8</v>
      </c>
      <c r="BS352" s="134">
        <v>115.2</v>
      </c>
      <c r="BT352" s="134">
        <v>115.2</v>
      </c>
      <c r="BU352" s="134">
        <v>117.7</v>
      </c>
      <c r="BV352" s="134">
        <v>118.2</v>
      </c>
      <c r="BW352" s="134">
        <v>118.1</v>
      </c>
      <c r="BX352" s="134">
        <v>117</v>
      </c>
      <c r="BY352" s="134">
        <v>118.2</v>
      </c>
      <c r="BZ352" s="134">
        <v>117.2</v>
      </c>
      <c r="CA352" s="134">
        <v>117.5</v>
      </c>
      <c r="CB352" s="134">
        <v>117.1</v>
      </c>
      <c r="CC352" s="134">
        <v>117.1</v>
      </c>
      <c r="CD352" s="134">
        <v>116.5</v>
      </c>
      <c r="CE352" s="134">
        <v>116.9</v>
      </c>
      <c r="CF352" s="134">
        <v>115.7</v>
      </c>
      <c r="CG352" s="134">
        <v>116.3</v>
      </c>
      <c r="CH352" s="134">
        <v>115.2</v>
      </c>
      <c r="CI352" s="134">
        <v>116.4</v>
      </c>
      <c r="CJ352" s="134">
        <v>117.9</v>
      </c>
      <c r="CK352" s="134">
        <v>118.1</v>
      </c>
      <c r="CL352" s="134">
        <v>117.2</v>
      </c>
      <c r="CM352" s="134">
        <v>117.2</v>
      </c>
      <c r="CN352" s="134">
        <v>117.1</v>
      </c>
      <c r="CO352" s="134">
        <v>117.1</v>
      </c>
      <c r="CP352" s="134">
        <v>117.2</v>
      </c>
      <c r="CQ352" s="134">
        <v>117.2</v>
      </c>
      <c r="CR352" s="134">
        <v>116.3</v>
      </c>
      <c r="CS352" s="134">
        <v>116.8</v>
      </c>
      <c r="CT352" s="134">
        <v>117.1</v>
      </c>
      <c r="CU352" s="134">
        <v>118</v>
      </c>
      <c r="CV352" s="134">
        <v>118</v>
      </c>
      <c r="CW352" s="134">
        <v>118.3</v>
      </c>
      <c r="CX352" s="134">
        <v>118.3</v>
      </c>
      <c r="CY352" s="134">
        <v>118</v>
      </c>
      <c r="CZ352" s="134">
        <v>116.3</v>
      </c>
      <c r="DA352" s="134">
        <v>118.1</v>
      </c>
      <c r="DB352" s="134">
        <v>116.3</v>
      </c>
      <c r="DC352" s="134">
        <v>118</v>
      </c>
      <c r="DD352" s="134">
        <v>118</v>
      </c>
      <c r="DE352" s="134">
        <v>120.4</v>
      </c>
      <c r="DF352" s="134">
        <v>120</v>
      </c>
      <c r="DG352" s="134">
        <v>123.5</v>
      </c>
      <c r="DH352" s="134">
        <v>128.19999999999999</v>
      </c>
      <c r="DI352" s="134">
        <v>126.2</v>
      </c>
      <c r="DJ352" s="134">
        <v>129.80000000000001</v>
      </c>
      <c r="DK352" s="134">
        <v>133.19999999999999</v>
      </c>
      <c r="DL352" s="134">
        <v>129.6</v>
      </c>
      <c r="DM352" s="134">
        <v>130.19999999999999</v>
      </c>
      <c r="DN352" s="134">
        <v>132</v>
      </c>
      <c r="DO352" s="134">
        <v>139.6</v>
      </c>
      <c r="DP352" s="134">
        <v>143.4</v>
      </c>
      <c r="DQ352" s="134">
        <v>147.80000000000001</v>
      </c>
      <c r="DR352" s="134">
        <v>145.19999999999999</v>
      </c>
      <c r="DS352" s="134">
        <v>152.30000000000001</v>
      </c>
      <c r="DT352" s="134">
        <v>161.4</v>
      </c>
      <c r="DU352" s="134">
        <v>166</v>
      </c>
      <c r="DV352" s="134">
        <v>161.80000000000001</v>
      </c>
      <c r="DW352" s="134">
        <v>152.9</v>
      </c>
      <c r="DX352" s="134">
        <v>145.69999999999999</v>
      </c>
      <c r="DY352" s="134">
        <v>142.5</v>
      </c>
      <c r="DZ352" s="134">
        <v>144.1</v>
      </c>
      <c r="EA352" s="135">
        <v>134.4</v>
      </c>
      <c r="EB352" s="136">
        <v>124.9</v>
      </c>
      <c r="EC352" s="136">
        <v>122.5</v>
      </c>
      <c r="ED352" s="134">
        <v>125</v>
      </c>
      <c r="EE352" s="134">
        <v>122.4</v>
      </c>
      <c r="EF352" s="137">
        <v>129.4</v>
      </c>
      <c r="EG352" s="137">
        <v>127.4</v>
      </c>
      <c r="EH352" s="137">
        <v>125.6</v>
      </c>
      <c r="EI352" s="137">
        <v>121.9</v>
      </c>
      <c r="EJ352" s="136">
        <v>110.8</v>
      </c>
      <c r="EK352" s="136">
        <v>109.9</v>
      </c>
      <c r="EL352" s="147">
        <v>110.5</v>
      </c>
      <c r="EM352" s="147">
        <v>109.5</v>
      </c>
      <c r="EN352" s="147">
        <v>110.3</v>
      </c>
    </row>
    <row r="353" spans="1:144" ht="15" x14ac:dyDescent="0.25">
      <c r="A353" s="132" t="s">
        <v>2134</v>
      </c>
      <c r="B353" s="132" t="s">
        <v>2135</v>
      </c>
      <c r="C353" s="133">
        <v>9.7989999999999994E-2</v>
      </c>
      <c r="D353" s="134">
        <v>103.4</v>
      </c>
      <c r="E353" s="134">
        <v>103.9</v>
      </c>
      <c r="F353" s="134">
        <v>104.6</v>
      </c>
      <c r="G353" s="134">
        <v>104.2</v>
      </c>
      <c r="H353" s="134">
        <v>104.2</v>
      </c>
      <c r="I353" s="134">
        <v>105</v>
      </c>
      <c r="J353" s="134">
        <v>104</v>
      </c>
      <c r="K353" s="134">
        <v>105</v>
      </c>
      <c r="L353" s="134">
        <v>106.2</v>
      </c>
      <c r="M353" s="134">
        <v>106.2</v>
      </c>
      <c r="N353" s="134">
        <v>107.9</v>
      </c>
      <c r="O353" s="134">
        <v>109.8</v>
      </c>
      <c r="P353" s="134">
        <v>111.6</v>
      </c>
      <c r="Q353" s="134">
        <v>112.9</v>
      </c>
      <c r="R353" s="134">
        <v>113.4</v>
      </c>
      <c r="S353" s="134">
        <v>112.3</v>
      </c>
      <c r="T353" s="134">
        <v>111.7</v>
      </c>
      <c r="U353" s="134">
        <v>112.2</v>
      </c>
      <c r="V353" s="134">
        <v>114.3</v>
      </c>
      <c r="W353" s="134">
        <v>115.2</v>
      </c>
      <c r="X353" s="134">
        <v>118.9</v>
      </c>
      <c r="Y353" s="134">
        <v>117.7</v>
      </c>
      <c r="Z353" s="134">
        <v>118.4</v>
      </c>
      <c r="AA353" s="134">
        <v>121.2</v>
      </c>
      <c r="AB353" s="134">
        <v>119.7</v>
      </c>
      <c r="AC353" s="134">
        <v>119</v>
      </c>
      <c r="AD353" s="134">
        <v>117.7</v>
      </c>
      <c r="AE353" s="134">
        <v>118.4</v>
      </c>
      <c r="AF353" s="134">
        <v>118.1</v>
      </c>
      <c r="AG353" s="134">
        <v>117.5</v>
      </c>
      <c r="AH353" s="134">
        <v>116.8</v>
      </c>
      <c r="AI353" s="134">
        <v>115.9</v>
      </c>
      <c r="AJ353" s="134">
        <v>116.1</v>
      </c>
      <c r="AK353" s="134">
        <v>115.3</v>
      </c>
      <c r="AL353" s="134">
        <v>115.5</v>
      </c>
      <c r="AM353" s="134">
        <v>115.1</v>
      </c>
      <c r="AN353" s="134">
        <v>116</v>
      </c>
      <c r="AO353" s="134">
        <v>116.9</v>
      </c>
      <c r="AP353" s="134">
        <v>117.2</v>
      </c>
      <c r="AQ353" s="134">
        <v>117.2</v>
      </c>
      <c r="AR353" s="134">
        <v>116.5</v>
      </c>
      <c r="AS353" s="134">
        <v>116.3</v>
      </c>
      <c r="AT353" s="134">
        <v>116</v>
      </c>
      <c r="AU353" s="134">
        <v>116.2</v>
      </c>
      <c r="AV353" s="134">
        <v>115.9</v>
      </c>
      <c r="AW353" s="134">
        <v>114.6</v>
      </c>
      <c r="AX353" s="134">
        <v>115.4</v>
      </c>
      <c r="AY353" s="134">
        <v>115</v>
      </c>
      <c r="AZ353" s="134">
        <v>115.6</v>
      </c>
      <c r="BA353" s="134">
        <v>115.8</v>
      </c>
      <c r="BB353" s="134">
        <v>116.9</v>
      </c>
      <c r="BC353" s="134">
        <v>117.1</v>
      </c>
      <c r="BD353" s="134">
        <v>117.8</v>
      </c>
      <c r="BE353" s="134">
        <v>117.5</v>
      </c>
      <c r="BF353" s="134">
        <v>118.9</v>
      </c>
      <c r="BG353" s="134">
        <v>120.6</v>
      </c>
      <c r="BH353" s="134">
        <v>120.5</v>
      </c>
      <c r="BI353" s="134">
        <v>121.7</v>
      </c>
      <c r="BJ353" s="134">
        <v>122.2</v>
      </c>
      <c r="BK353" s="134">
        <v>121.9</v>
      </c>
      <c r="BL353" s="134">
        <v>123.4</v>
      </c>
      <c r="BM353" s="134">
        <v>122.8</v>
      </c>
      <c r="BN353" s="134">
        <v>122.5</v>
      </c>
      <c r="BO353" s="134">
        <v>122.6</v>
      </c>
      <c r="BP353" s="134">
        <v>121.9</v>
      </c>
      <c r="BQ353" s="134">
        <v>121.7</v>
      </c>
      <c r="BR353" s="134">
        <v>122.8</v>
      </c>
      <c r="BS353" s="134">
        <v>122.2</v>
      </c>
      <c r="BT353" s="134">
        <v>122.4</v>
      </c>
      <c r="BU353" s="134">
        <v>123.1</v>
      </c>
      <c r="BV353" s="134">
        <v>122.9</v>
      </c>
      <c r="BW353" s="134">
        <v>124</v>
      </c>
      <c r="BX353" s="134">
        <v>124.6</v>
      </c>
      <c r="BY353" s="134">
        <v>124.8</v>
      </c>
      <c r="BZ353" s="134">
        <v>125</v>
      </c>
      <c r="CA353" s="134">
        <v>125.1</v>
      </c>
      <c r="CB353" s="134">
        <v>126.7</v>
      </c>
      <c r="CC353" s="134">
        <v>131.1</v>
      </c>
      <c r="CD353" s="134">
        <v>133.5</v>
      </c>
      <c r="CE353" s="134">
        <v>131</v>
      </c>
      <c r="CF353" s="134">
        <v>131</v>
      </c>
      <c r="CG353" s="134">
        <v>131.69999999999999</v>
      </c>
      <c r="CH353" s="134">
        <v>132.9</v>
      </c>
      <c r="CI353" s="134">
        <v>132.4</v>
      </c>
      <c r="CJ353" s="134">
        <v>132.6</v>
      </c>
      <c r="CK353" s="134">
        <v>132.6</v>
      </c>
      <c r="CL353" s="134">
        <v>133.4</v>
      </c>
      <c r="CM353" s="134">
        <v>131.1</v>
      </c>
      <c r="CN353" s="134">
        <v>130.19999999999999</v>
      </c>
      <c r="CO353" s="134">
        <v>130.19999999999999</v>
      </c>
      <c r="CP353" s="134">
        <v>129.19999999999999</v>
      </c>
      <c r="CQ353" s="134">
        <v>129</v>
      </c>
      <c r="CR353" s="134">
        <v>127.2</v>
      </c>
      <c r="CS353" s="134">
        <v>127.9</v>
      </c>
      <c r="CT353" s="134">
        <v>128.5</v>
      </c>
      <c r="CU353" s="134">
        <v>128.30000000000001</v>
      </c>
      <c r="CV353" s="134">
        <v>126.4</v>
      </c>
      <c r="CW353" s="134">
        <v>123.6</v>
      </c>
      <c r="CX353" s="134">
        <v>120.8</v>
      </c>
      <c r="CY353" s="134">
        <v>120.9</v>
      </c>
      <c r="CZ353" s="134">
        <v>118.1</v>
      </c>
      <c r="DA353" s="134">
        <v>113.3</v>
      </c>
      <c r="DB353" s="134">
        <v>114.8</v>
      </c>
      <c r="DC353" s="134">
        <v>111.1</v>
      </c>
      <c r="DD353" s="134">
        <v>113.6</v>
      </c>
      <c r="DE353" s="134">
        <v>114</v>
      </c>
      <c r="DF353" s="134">
        <v>115.8</v>
      </c>
      <c r="DG353" s="134">
        <v>121.6</v>
      </c>
      <c r="DH353" s="134">
        <v>124.9</v>
      </c>
      <c r="DI353" s="134">
        <v>122.1</v>
      </c>
      <c r="DJ353" s="134">
        <v>120.1</v>
      </c>
      <c r="DK353" s="134">
        <v>121.4</v>
      </c>
      <c r="DL353" s="134">
        <v>115.7</v>
      </c>
      <c r="DM353" s="134">
        <v>117.7</v>
      </c>
      <c r="DN353" s="134">
        <v>121.7</v>
      </c>
      <c r="DO353" s="134">
        <v>124.3</v>
      </c>
      <c r="DP353" s="134">
        <v>126.9</v>
      </c>
      <c r="DQ353" s="134">
        <v>126.1</v>
      </c>
      <c r="DR353" s="134">
        <v>132.69999999999999</v>
      </c>
      <c r="DS353" s="134">
        <v>134.30000000000001</v>
      </c>
      <c r="DT353" s="134">
        <v>141.4</v>
      </c>
      <c r="DU353" s="134">
        <v>146.80000000000001</v>
      </c>
      <c r="DV353" s="134">
        <v>148.69999999999999</v>
      </c>
      <c r="DW353" s="134">
        <v>155</v>
      </c>
      <c r="DX353" s="134">
        <v>157</v>
      </c>
      <c r="DY353" s="134">
        <v>159.5</v>
      </c>
      <c r="DZ353" s="134">
        <v>160</v>
      </c>
      <c r="EA353" s="135">
        <v>161</v>
      </c>
      <c r="EB353" s="136">
        <v>162.6</v>
      </c>
      <c r="EC353" s="136">
        <v>164.3</v>
      </c>
      <c r="ED353" s="134">
        <v>163.30000000000001</v>
      </c>
      <c r="EE353" s="134">
        <v>163.80000000000001</v>
      </c>
      <c r="EF353" s="137">
        <v>162.69999999999999</v>
      </c>
      <c r="EG353" s="137">
        <v>161.6</v>
      </c>
      <c r="EH353" s="137">
        <v>160</v>
      </c>
      <c r="EI353" s="137">
        <v>154.69999999999999</v>
      </c>
      <c r="EJ353" s="136">
        <v>150</v>
      </c>
      <c r="EK353" s="136">
        <v>149.9</v>
      </c>
      <c r="EL353" s="147">
        <v>149.69999999999999</v>
      </c>
      <c r="EM353" s="147">
        <v>150</v>
      </c>
      <c r="EN353" s="147">
        <v>150.30000000000001</v>
      </c>
    </row>
    <row r="354" spans="1:144" ht="15" x14ac:dyDescent="0.25">
      <c r="A354" s="132" t="s">
        <v>2136</v>
      </c>
      <c r="B354" s="132" t="s">
        <v>2137</v>
      </c>
      <c r="C354" s="133">
        <v>2.8029999999999999E-2</v>
      </c>
      <c r="D354" s="134">
        <v>99.5</v>
      </c>
      <c r="E354" s="134">
        <v>99.7</v>
      </c>
      <c r="F354" s="134">
        <v>94.9</v>
      </c>
      <c r="G354" s="134">
        <v>104.3</v>
      </c>
      <c r="H354" s="134">
        <v>110.8</v>
      </c>
      <c r="I354" s="134">
        <v>106.7</v>
      </c>
      <c r="J354" s="134">
        <v>104.9</v>
      </c>
      <c r="K354" s="134">
        <v>104.3</v>
      </c>
      <c r="L354" s="134">
        <v>107.7</v>
      </c>
      <c r="M354" s="134">
        <v>104.6</v>
      </c>
      <c r="N354" s="134">
        <v>109.2</v>
      </c>
      <c r="O354" s="134">
        <v>115.1</v>
      </c>
      <c r="P354" s="134">
        <v>115.1</v>
      </c>
      <c r="Q354" s="134">
        <v>108.5</v>
      </c>
      <c r="R354" s="134">
        <v>118.4</v>
      </c>
      <c r="S354" s="134">
        <v>106.7</v>
      </c>
      <c r="T354" s="134">
        <v>108.7</v>
      </c>
      <c r="U354" s="134">
        <v>124.3</v>
      </c>
      <c r="V354" s="134">
        <v>119.8</v>
      </c>
      <c r="W354" s="134">
        <v>118.9</v>
      </c>
      <c r="X354" s="134">
        <v>120.8</v>
      </c>
      <c r="Y354" s="134">
        <v>121.8</v>
      </c>
      <c r="Z354" s="134">
        <v>117.7</v>
      </c>
      <c r="AA354" s="134">
        <v>120.6</v>
      </c>
      <c r="AB354" s="134">
        <v>129.4</v>
      </c>
      <c r="AC354" s="134">
        <v>128.6</v>
      </c>
      <c r="AD354" s="134">
        <v>121.9</v>
      </c>
      <c r="AE354" s="134">
        <v>123.1</v>
      </c>
      <c r="AF354" s="134">
        <v>119.2</v>
      </c>
      <c r="AG354" s="134">
        <v>112.7</v>
      </c>
      <c r="AH354" s="134">
        <v>111.9</v>
      </c>
      <c r="AI354" s="134">
        <v>109.4</v>
      </c>
      <c r="AJ354" s="134">
        <v>107.5</v>
      </c>
      <c r="AK354" s="134">
        <v>107.2</v>
      </c>
      <c r="AL354" s="134">
        <v>110.7</v>
      </c>
      <c r="AM354" s="134">
        <v>109.2</v>
      </c>
      <c r="AN354" s="134">
        <v>111.4</v>
      </c>
      <c r="AO354" s="134">
        <v>109.3</v>
      </c>
      <c r="AP354" s="134">
        <v>110.3</v>
      </c>
      <c r="AQ354" s="134">
        <v>109.3</v>
      </c>
      <c r="AR354" s="134">
        <v>112.5</v>
      </c>
      <c r="AS354" s="134">
        <v>110.7</v>
      </c>
      <c r="AT354" s="134">
        <v>108.6</v>
      </c>
      <c r="AU354" s="134">
        <v>105.8</v>
      </c>
      <c r="AV354" s="134">
        <v>105.8</v>
      </c>
      <c r="AW354" s="134">
        <v>105.7</v>
      </c>
      <c r="AX354" s="134">
        <v>102.5</v>
      </c>
      <c r="AY354" s="134">
        <v>103.4</v>
      </c>
      <c r="AZ354" s="134">
        <v>106.2</v>
      </c>
      <c r="BA354" s="134">
        <v>103.5</v>
      </c>
      <c r="BB354" s="134">
        <v>107.3</v>
      </c>
      <c r="BC354" s="134">
        <v>106.2</v>
      </c>
      <c r="BD354" s="134">
        <v>104.5</v>
      </c>
      <c r="BE354" s="134">
        <v>103.5</v>
      </c>
      <c r="BF354" s="134">
        <v>105.1</v>
      </c>
      <c r="BG354" s="134">
        <v>107</v>
      </c>
      <c r="BH354" s="134">
        <v>107.6</v>
      </c>
      <c r="BI354" s="134">
        <v>107.6</v>
      </c>
      <c r="BJ354" s="134">
        <v>107.3</v>
      </c>
      <c r="BK354" s="134">
        <v>107.4</v>
      </c>
      <c r="BL354" s="134">
        <v>113.4</v>
      </c>
      <c r="BM354" s="134">
        <v>113.8</v>
      </c>
      <c r="BN354" s="134">
        <v>113.3</v>
      </c>
      <c r="BO354" s="134">
        <v>112.9</v>
      </c>
      <c r="BP354" s="134">
        <v>112.1</v>
      </c>
      <c r="BQ354" s="134">
        <v>109.8</v>
      </c>
      <c r="BR354" s="134">
        <v>110.9</v>
      </c>
      <c r="BS354" s="134">
        <v>110.6</v>
      </c>
      <c r="BT354" s="134">
        <v>110.6</v>
      </c>
      <c r="BU354" s="134">
        <v>111</v>
      </c>
      <c r="BV354" s="134">
        <v>111.3</v>
      </c>
      <c r="BW354" s="134">
        <v>112.5</v>
      </c>
      <c r="BX354" s="134">
        <v>111.9</v>
      </c>
      <c r="BY354" s="134">
        <v>113.2</v>
      </c>
      <c r="BZ354" s="134">
        <v>113.2</v>
      </c>
      <c r="CA354" s="134">
        <v>113.5</v>
      </c>
      <c r="CB354" s="134">
        <v>113.2</v>
      </c>
      <c r="CC354" s="134">
        <v>114.4</v>
      </c>
      <c r="CD354" s="134">
        <v>115.5</v>
      </c>
      <c r="CE354" s="134">
        <v>118.4</v>
      </c>
      <c r="CF354" s="134">
        <v>118.2</v>
      </c>
      <c r="CG354" s="134">
        <v>117.5</v>
      </c>
      <c r="CH354" s="134">
        <v>117.4</v>
      </c>
      <c r="CI354" s="134">
        <v>118.5</v>
      </c>
      <c r="CJ354" s="134">
        <v>120.5</v>
      </c>
      <c r="CK354" s="134">
        <v>120.5</v>
      </c>
      <c r="CL354" s="134">
        <v>120.2</v>
      </c>
      <c r="CM354" s="134">
        <v>115.5</v>
      </c>
      <c r="CN354" s="134">
        <v>116.3</v>
      </c>
      <c r="CO354" s="134">
        <v>116</v>
      </c>
      <c r="CP354" s="134">
        <v>116.1</v>
      </c>
      <c r="CQ354" s="134">
        <v>116.1</v>
      </c>
      <c r="CR354" s="134">
        <v>118.5</v>
      </c>
      <c r="CS354" s="134">
        <v>112.6</v>
      </c>
      <c r="CT354" s="134">
        <v>109.4</v>
      </c>
      <c r="CU354" s="134">
        <v>109.7</v>
      </c>
      <c r="CV354" s="134">
        <v>110.3</v>
      </c>
      <c r="CW354" s="134">
        <v>110.2</v>
      </c>
      <c r="CX354" s="134">
        <v>108.6</v>
      </c>
      <c r="CY354" s="134">
        <v>106.2</v>
      </c>
      <c r="CZ354" s="134">
        <v>107.3</v>
      </c>
      <c r="DA354" s="134">
        <v>105.9</v>
      </c>
      <c r="DB354" s="134">
        <v>106.1</v>
      </c>
      <c r="DC354" s="134">
        <v>107.1</v>
      </c>
      <c r="DD354" s="134">
        <v>105.9</v>
      </c>
      <c r="DE354" s="134">
        <v>107.9</v>
      </c>
      <c r="DF354" s="134">
        <v>107.6</v>
      </c>
      <c r="DG354" s="134">
        <v>112</v>
      </c>
      <c r="DH354" s="134">
        <v>112.3</v>
      </c>
      <c r="DI354" s="134">
        <v>113.8</v>
      </c>
      <c r="DJ354" s="134">
        <v>114</v>
      </c>
      <c r="DK354" s="134">
        <v>115</v>
      </c>
      <c r="DL354" s="134">
        <v>118.1</v>
      </c>
      <c r="DM354" s="134">
        <v>118.3</v>
      </c>
      <c r="DN354" s="134">
        <v>124.3</v>
      </c>
      <c r="DO354" s="134">
        <v>125.4</v>
      </c>
      <c r="DP354" s="134">
        <v>125.3</v>
      </c>
      <c r="DQ354" s="134">
        <v>122.2</v>
      </c>
      <c r="DR354" s="134">
        <v>124.8</v>
      </c>
      <c r="DS354" s="134">
        <v>125</v>
      </c>
      <c r="DT354" s="134">
        <v>127.5</v>
      </c>
      <c r="DU354" s="134">
        <v>129.69999999999999</v>
      </c>
      <c r="DV354" s="134">
        <v>132.69999999999999</v>
      </c>
      <c r="DW354" s="134">
        <v>131.1</v>
      </c>
      <c r="DX354" s="134">
        <v>129.4</v>
      </c>
      <c r="DY354" s="134">
        <v>127.8</v>
      </c>
      <c r="DZ354" s="134">
        <v>128.69999999999999</v>
      </c>
      <c r="EA354" s="135">
        <v>131.5</v>
      </c>
      <c r="EB354" s="136">
        <v>133.9</v>
      </c>
      <c r="EC354" s="136">
        <v>134.30000000000001</v>
      </c>
      <c r="ED354" s="134">
        <v>135.19999999999999</v>
      </c>
      <c r="EE354" s="134">
        <v>131.4</v>
      </c>
      <c r="EF354" s="137">
        <v>130.1</v>
      </c>
      <c r="EG354" s="137">
        <v>129.9</v>
      </c>
      <c r="EH354" s="137">
        <v>131.1</v>
      </c>
      <c r="EI354" s="137">
        <v>129.4</v>
      </c>
      <c r="EJ354" s="136">
        <v>129.6</v>
      </c>
      <c r="EK354" s="136">
        <v>130.4</v>
      </c>
      <c r="EL354" s="147">
        <v>129.9</v>
      </c>
      <c r="EM354" s="147">
        <v>130.69999999999999</v>
      </c>
      <c r="EN354" s="147">
        <v>132.4</v>
      </c>
    </row>
    <row r="355" spans="1:144" ht="15" x14ac:dyDescent="0.25">
      <c r="A355" s="132" t="s">
        <v>2138</v>
      </c>
      <c r="B355" s="132" t="s">
        <v>2139</v>
      </c>
      <c r="C355" s="133">
        <v>0.67622000000000004</v>
      </c>
      <c r="D355" s="134">
        <v>108</v>
      </c>
      <c r="E355" s="134">
        <v>107.5</v>
      </c>
      <c r="F355" s="134">
        <v>108.8</v>
      </c>
      <c r="G355" s="134">
        <v>109.1</v>
      </c>
      <c r="H355" s="134">
        <v>108.6</v>
      </c>
      <c r="I355" s="134">
        <v>109.1</v>
      </c>
      <c r="J355" s="134">
        <v>111.5</v>
      </c>
      <c r="K355" s="134">
        <v>109.8</v>
      </c>
      <c r="L355" s="134">
        <v>111.4</v>
      </c>
      <c r="M355" s="134">
        <v>113.3</v>
      </c>
      <c r="N355" s="134">
        <v>113.2</v>
      </c>
      <c r="O355" s="134">
        <v>115.1</v>
      </c>
      <c r="P355" s="134">
        <v>118</v>
      </c>
      <c r="Q355" s="134">
        <v>117.4</v>
      </c>
      <c r="R355" s="134">
        <v>113.8</v>
      </c>
      <c r="S355" s="134">
        <v>115.9</v>
      </c>
      <c r="T355" s="134">
        <v>117.8</v>
      </c>
      <c r="U355" s="134">
        <v>120.1</v>
      </c>
      <c r="V355" s="134">
        <v>120</v>
      </c>
      <c r="W355" s="134">
        <v>118.1</v>
      </c>
      <c r="X355" s="134">
        <v>119.8</v>
      </c>
      <c r="Y355" s="134">
        <v>122.3</v>
      </c>
      <c r="Z355" s="134">
        <v>120.4</v>
      </c>
      <c r="AA355" s="134">
        <v>120.6</v>
      </c>
      <c r="AB355" s="134">
        <v>122.2</v>
      </c>
      <c r="AC355" s="134">
        <v>123.2</v>
      </c>
      <c r="AD355" s="134">
        <v>124.5</v>
      </c>
      <c r="AE355" s="134">
        <v>124.7</v>
      </c>
      <c r="AF355" s="134">
        <v>122.4</v>
      </c>
      <c r="AG355" s="134">
        <v>125.5</v>
      </c>
      <c r="AH355" s="134">
        <v>124.3</v>
      </c>
      <c r="AI355" s="134">
        <v>126.6</v>
      </c>
      <c r="AJ355" s="134">
        <v>127.2</v>
      </c>
      <c r="AK355" s="134">
        <v>131.19999999999999</v>
      </c>
      <c r="AL355" s="134">
        <v>131.4</v>
      </c>
      <c r="AM355" s="134">
        <v>131</v>
      </c>
      <c r="AN355" s="134">
        <v>134.5</v>
      </c>
      <c r="AO355" s="134">
        <v>130.69999999999999</v>
      </c>
      <c r="AP355" s="134">
        <v>133.30000000000001</v>
      </c>
      <c r="AQ355" s="134">
        <v>134.69999999999999</v>
      </c>
      <c r="AR355" s="134">
        <v>135.69999999999999</v>
      </c>
      <c r="AS355" s="134">
        <v>137</v>
      </c>
      <c r="AT355" s="134">
        <v>136.69999999999999</v>
      </c>
      <c r="AU355" s="134">
        <v>137.1</v>
      </c>
      <c r="AV355" s="134">
        <v>138.6</v>
      </c>
      <c r="AW355" s="134">
        <v>138.69999999999999</v>
      </c>
      <c r="AX355" s="134">
        <v>138.4</v>
      </c>
      <c r="AY355" s="134">
        <v>138.30000000000001</v>
      </c>
      <c r="AZ355" s="134">
        <v>139.30000000000001</v>
      </c>
      <c r="BA355" s="134">
        <v>140</v>
      </c>
      <c r="BB355" s="134">
        <v>138.1</v>
      </c>
      <c r="BC355" s="134">
        <v>141.19999999999999</v>
      </c>
      <c r="BD355" s="134">
        <v>139.19999999999999</v>
      </c>
      <c r="BE355" s="134">
        <v>141.4</v>
      </c>
      <c r="BF355" s="134">
        <v>141.19999999999999</v>
      </c>
      <c r="BG355" s="134">
        <v>140.30000000000001</v>
      </c>
      <c r="BH355" s="134">
        <v>141.9</v>
      </c>
      <c r="BI355" s="134">
        <v>143.5</v>
      </c>
      <c r="BJ355" s="134">
        <v>143.1</v>
      </c>
      <c r="BK355" s="134">
        <v>143.5</v>
      </c>
      <c r="BL355" s="134">
        <v>142.69999999999999</v>
      </c>
      <c r="BM355" s="134">
        <v>142.80000000000001</v>
      </c>
      <c r="BN355" s="134">
        <v>144.4</v>
      </c>
      <c r="BO355" s="134">
        <v>142.80000000000001</v>
      </c>
      <c r="BP355" s="134">
        <v>143.80000000000001</v>
      </c>
      <c r="BQ355" s="134">
        <v>145.1</v>
      </c>
      <c r="BR355" s="134">
        <v>143</v>
      </c>
      <c r="BS355" s="134">
        <v>142.69999999999999</v>
      </c>
      <c r="BT355" s="134">
        <v>143.5</v>
      </c>
      <c r="BU355" s="134">
        <v>144</v>
      </c>
      <c r="BV355" s="134">
        <v>144.5</v>
      </c>
      <c r="BW355" s="134">
        <v>144.5</v>
      </c>
      <c r="BX355" s="134">
        <v>143.80000000000001</v>
      </c>
      <c r="BY355" s="134">
        <v>146.30000000000001</v>
      </c>
      <c r="BZ355" s="134">
        <v>147</v>
      </c>
      <c r="CA355" s="134">
        <v>147.5</v>
      </c>
      <c r="CB355" s="134">
        <v>148.69999999999999</v>
      </c>
      <c r="CC355" s="134">
        <v>148.19999999999999</v>
      </c>
      <c r="CD355" s="134">
        <v>146.69999999999999</v>
      </c>
      <c r="CE355" s="134">
        <v>146.5</v>
      </c>
      <c r="CF355" s="134">
        <v>146.6</v>
      </c>
      <c r="CG355" s="134">
        <v>145.4</v>
      </c>
      <c r="CH355" s="134">
        <v>146</v>
      </c>
      <c r="CI355" s="134">
        <v>146.1</v>
      </c>
      <c r="CJ355" s="134">
        <v>150.1</v>
      </c>
      <c r="CK355" s="134">
        <v>148.5</v>
      </c>
      <c r="CL355" s="134">
        <v>148</v>
      </c>
      <c r="CM355" s="134">
        <v>148.5</v>
      </c>
      <c r="CN355" s="134">
        <v>149.19999999999999</v>
      </c>
      <c r="CO355" s="134">
        <v>149.9</v>
      </c>
      <c r="CP355" s="134">
        <v>152.1</v>
      </c>
      <c r="CQ355" s="134">
        <v>151.69999999999999</v>
      </c>
      <c r="CR355" s="134">
        <v>151.19999999999999</v>
      </c>
      <c r="CS355" s="134">
        <v>152</v>
      </c>
      <c r="CT355" s="134">
        <v>152.30000000000001</v>
      </c>
      <c r="CU355" s="134">
        <v>153.5</v>
      </c>
      <c r="CV355" s="134">
        <v>150.80000000000001</v>
      </c>
      <c r="CW355" s="134">
        <v>151.5</v>
      </c>
      <c r="CX355" s="134">
        <v>150.80000000000001</v>
      </c>
      <c r="CY355" s="134">
        <v>152.69999999999999</v>
      </c>
      <c r="CZ355" s="134">
        <v>152.69999999999999</v>
      </c>
      <c r="DA355" s="134">
        <v>154.19999999999999</v>
      </c>
      <c r="DB355" s="134">
        <v>155.9</v>
      </c>
      <c r="DC355" s="134">
        <v>157.30000000000001</v>
      </c>
      <c r="DD355" s="134">
        <v>155.5</v>
      </c>
      <c r="DE355" s="134">
        <v>155.6</v>
      </c>
      <c r="DF355" s="134">
        <v>155.1</v>
      </c>
      <c r="DG355" s="134">
        <v>153.69999999999999</v>
      </c>
      <c r="DH355" s="134">
        <v>153.80000000000001</v>
      </c>
      <c r="DI355" s="134">
        <v>155.19999999999999</v>
      </c>
      <c r="DJ355" s="134">
        <v>153.6</v>
      </c>
      <c r="DK355" s="134">
        <v>156.1</v>
      </c>
      <c r="DL355" s="134">
        <v>156.5</v>
      </c>
      <c r="DM355" s="134">
        <v>154.80000000000001</v>
      </c>
      <c r="DN355" s="134">
        <v>157</v>
      </c>
      <c r="DO355" s="134">
        <v>158.4</v>
      </c>
      <c r="DP355" s="134">
        <v>162.6</v>
      </c>
      <c r="DQ355" s="134">
        <v>162.6</v>
      </c>
      <c r="DR355" s="134">
        <v>160.5</v>
      </c>
      <c r="DS355" s="134">
        <v>163.1</v>
      </c>
      <c r="DT355" s="134">
        <v>163.5</v>
      </c>
      <c r="DU355" s="134">
        <v>167.7</v>
      </c>
      <c r="DV355" s="134">
        <v>167.3</v>
      </c>
      <c r="DW355" s="134">
        <v>167</v>
      </c>
      <c r="DX355" s="134">
        <v>167.6</v>
      </c>
      <c r="DY355" s="134">
        <v>168.2</v>
      </c>
      <c r="DZ355" s="134">
        <v>171.1</v>
      </c>
      <c r="EA355" s="135">
        <v>171.8</v>
      </c>
      <c r="EB355" s="136">
        <v>176.8</v>
      </c>
      <c r="EC355" s="136">
        <v>177.8</v>
      </c>
      <c r="ED355" s="134">
        <v>180.4</v>
      </c>
      <c r="EE355" s="134">
        <v>179.8</v>
      </c>
      <c r="EF355" s="137">
        <v>178.4</v>
      </c>
      <c r="EG355" s="137">
        <v>176.6</v>
      </c>
      <c r="EH355" s="137">
        <v>179.3</v>
      </c>
      <c r="EI355" s="137">
        <v>180.4</v>
      </c>
      <c r="EJ355" s="136">
        <v>183</v>
      </c>
      <c r="EK355" s="136">
        <v>182.6</v>
      </c>
      <c r="EL355" s="147">
        <v>183.9</v>
      </c>
      <c r="EM355" s="147">
        <v>183.9</v>
      </c>
      <c r="EN355" s="147">
        <v>185.4</v>
      </c>
    </row>
    <row r="356" spans="1:144" ht="15" x14ac:dyDescent="0.25">
      <c r="A356" s="132" t="s">
        <v>2140</v>
      </c>
      <c r="B356" s="132" t="s">
        <v>2141</v>
      </c>
      <c r="C356" s="133">
        <v>0.67622000000000004</v>
      </c>
      <c r="D356" s="134">
        <v>108</v>
      </c>
      <c r="E356" s="134">
        <v>107.5</v>
      </c>
      <c r="F356" s="134">
        <v>108.8</v>
      </c>
      <c r="G356" s="134">
        <v>109.1</v>
      </c>
      <c r="H356" s="134">
        <v>108.6</v>
      </c>
      <c r="I356" s="134">
        <v>109.1</v>
      </c>
      <c r="J356" s="134">
        <v>111.5</v>
      </c>
      <c r="K356" s="134">
        <v>109.8</v>
      </c>
      <c r="L356" s="134">
        <v>111.4</v>
      </c>
      <c r="M356" s="134">
        <v>113.3</v>
      </c>
      <c r="N356" s="134">
        <v>113.2</v>
      </c>
      <c r="O356" s="134">
        <v>115.1</v>
      </c>
      <c r="P356" s="134">
        <v>118</v>
      </c>
      <c r="Q356" s="134">
        <v>117.4</v>
      </c>
      <c r="R356" s="134">
        <v>113.8</v>
      </c>
      <c r="S356" s="134">
        <v>115.9</v>
      </c>
      <c r="T356" s="134">
        <v>117.8</v>
      </c>
      <c r="U356" s="134">
        <v>120.1</v>
      </c>
      <c r="V356" s="134">
        <v>120</v>
      </c>
      <c r="W356" s="134">
        <v>118.1</v>
      </c>
      <c r="X356" s="134">
        <v>119.8</v>
      </c>
      <c r="Y356" s="134">
        <v>122.3</v>
      </c>
      <c r="Z356" s="134">
        <v>120.4</v>
      </c>
      <c r="AA356" s="134">
        <v>120.6</v>
      </c>
      <c r="AB356" s="134">
        <v>122.2</v>
      </c>
      <c r="AC356" s="134">
        <v>123.2</v>
      </c>
      <c r="AD356" s="134">
        <v>124.5</v>
      </c>
      <c r="AE356" s="134">
        <v>124.7</v>
      </c>
      <c r="AF356" s="134">
        <v>122.4</v>
      </c>
      <c r="AG356" s="134">
        <v>125.5</v>
      </c>
      <c r="AH356" s="134">
        <v>124.3</v>
      </c>
      <c r="AI356" s="134">
        <v>126.6</v>
      </c>
      <c r="AJ356" s="134">
        <v>127.2</v>
      </c>
      <c r="AK356" s="134">
        <v>131.19999999999999</v>
      </c>
      <c r="AL356" s="134">
        <v>131.4</v>
      </c>
      <c r="AM356" s="134">
        <v>131</v>
      </c>
      <c r="AN356" s="134">
        <v>134.5</v>
      </c>
      <c r="AO356" s="134">
        <v>130.69999999999999</v>
      </c>
      <c r="AP356" s="134">
        <v>133.30000000000001</v>
      </c>
      <c r="AQ356" s="134">
        <v>134.69999999999999</v>
      </c>
      <c r="AR356" s="134">
        <v>135.69999999999999</v>
      </c>
      <c r="AS356" s="134">
        <v>137</v>
      </c>
      <c r="AT356" s="134">
        <v>136.69999999999999</v>
      </c>
      <c r="AU356" s="134">
        <v>137.1</v>
      </c>
      <c r="AV356" s="134">
        <v>138.6</v>
      </c>
      <c r="AW356" s="134">
        <v>138.69999999999999</v>
      </c>
      <c r="AX356" s="134">
        <v>138.4</v>
      </c>
      <c r="AY356" s="134">
        <v>138.30000000000001</v>
      </c>
      <c r="AZ356" s="134">
        <v>139.30000000000001</v>
      </c>
      <c r="BA356" s="134">
        <v>140</v>
      </c>
      <c r="BB356" s="134">
        <v>138.1</v>
      </c>
      <c r="BC356" s="134">
        <v>141.19999999999999</v>
      </c>
      <c r="BD356" s="134">
        <v>139.19999999999999</v>
      </c>
      <c r="BE356" s="134">
        <v>141.4</v>
      </c>
      <c r="BF356" s="134">
        <v>141.19999999999999</v>
      </c>
      <c r="BG356" s="134">
        <v>140.30000000000001</v>
      </c>
      <c r="BH356" s="134">
        <v>141.9</v>
      </c>
      <c r="BI356" s="134">
        <v>143.5</v>
      </c>
      <c r="BJ356" s="134">
        <v>143.1</v>
      </c>
      <c r="BK356" s="134">
        <v>143.5</v>
      </c>
      <c r="BL356" s="134">
        <v>142.69999999999999</v>
      </c>
      <c r="BM356" s="134">
        <v>142.80000000000001</v>
      </c>
      <c r="BN356" s="134">
        <v>144.4</v>
      </c>
      <c r="BO356" s="134">
        <v>142.80000000000001</v>
      </c>
      <c r="BP356" s="134">
        <v>143.80000000000001</v>
      </c>
      <c r="BQ356" s="134">
        <v>145.1</v>
      </c>
      <c r="BR356" s="134">
        <v>143</v>
      </c>
      <c r="BS356" s="134">
        <v>142.69999999999999</v>
      </c>
      <c r="BT356" s="134">
        <v>143.5</v>
      </c>
      <c r="BU356" s="134">
        <v>144</v>
      </c>
      <c r="BV356" s="134">
        <v>144.5</v>
      </c>
      <c r="BW356" s="134">
        <v>144.5</v>
      </c>
      <c r="BX356" s="134">
        <v>143.80000000000001</v>
      </c>
      <c r="BY356" s="134">
        <v>146.30000000000001</v>
      </c>
      <c r="BZ356" s="134">
        <v>147</v>
      </c>
      <c r="CA356" s="134">
        <v>147.5</v>
      </c>
      <c r="CB356" s="134">
        <v>148.69999999999999</v>
      </c>
      <c r="CC356" s="134">
        <v>148.19999999999999</v>
      </c>
      <c r="CD356" s="134">
        <v>146.69999999999999</v>
      </c>
      <c r="CE356" s="134">
        <v>146.5</v>
      </c>
      <c r="CF356" s="134">
        <v>146.6</v>
      </c>
      <c r="CG356" s="134">
        <v>145.4</v>
      </c>
      <c r="CH356" s="134">
        <v>146</v>
      </c>
      <c r="CI356" s="134">
        <v>146.1</v>
      </c>
      <c r="CJ356" s="134">
        <v>150.1</v>
      </c>
      <c r="CK356" s="134">
        <v>148.5</v>
      </c>
      <c r="CL356" s="134">
        <v>148</v>
      </c>
      <c r="CM356" s="134">
        <v>148.5</v>
      </c>
      <c r="CN356" s="134">
        <v>149.19999999999999</v>
      </c>
      <c r="CO356" s="134">
        <v>149.9</v>
      </c>
      <c r="CP356" s="134">
        <v>152.1</v>
      </c>
      <c r="CQ356" s="134">
        <v>151.69999999999999</v>
      </c>
      <c r="CR356" s="134">
        <v>151.19999999999999</v>
      </c>
      <c r="CS356" s="134">
        <v>152</v>
      </c>
      <c r="CT356" s="134">
        <v>152.30000000000001</v>
      </c>
      <c r="CU356" s="134">
        <v>153.5</v>
      </c>
      <c r="CV356" s="134">
        <v>150.80000000000001</v>
      </c>
      <c r="CW356" s="134">
        <v>151.5</v>
      </c>
      <c r="CX356" s="134">
        <v>150.80000000000001</v>
      </c>
      <c r="CY356" s="134">
        <v>152.69999999999999</v>
      </c>
      <c r="CZ356" s="134">
        <v>152.69999999999999</v>
      </c>
      <c r="DA356" s="134">
        <v>154.19999999999999</v>
      </c>
      <c r="DB356" s="134">
        <v>155.9</v>
      </c>
      <c r="DC356" s="134">
        <v>157.30000000000001</v>
      </c>
      <c r="DD356" s="134">
        <v>155.5</v>
      </c>
      <c r="DE356" s="134">
        <v>155.6</v>
      </c>
      <c r="DF356" s="134">
        <v>155.1</v>
      </c>
      <c r="DG356" s="134">
        <v>153.69999999999999</v>
      </c>
      <c r="DH356" s="134">
        <v>153.80000000000001</v>
      </c>
      <c r="DI356" s="134">
        <v>155.19999999999999</v>
      </c>
      <c r="DJ356" s="134">
        <v>153.6</v>
      </c>
      <c r="DK356" s="134">
        <v>156.1</v>
      </c>
      <c r="DL356" s="134">
        <v>156.5</v>
      </c>
      <c r="DM356" s="134">
        <v>154.80000000000001</v>
      </c>
      <c r="DN356" s="134">
        <v>157</v>
      </c>
      <c r="DO356" s="134">
        <v>158.4</v>
      </c>
      <c r="DP356" s="134">
        <v>162.6</v>
      </c>
      <c r="DQ356" s="134">
        <v>162.6</v>
      </c>
      <c r="DR356" s="134">
        <v>160.5</v>
      </c>
      <c r="DS356" s="134">
        <v>163.1</v>
      </c>
      <c r="DT356" s="134">
        <v>163.5</v>
      </c>
      <c r="DU356" s="134">
        <v>167.7</v>
      </c>
      <c r="DV356" s="134">
        <v>167.3</v>
      </c>
      <c r="DW356" s="134">
        <v>167</v>
      </c>
      <c r="DX356" s="134">
        <v>167.6</v>
      </c>
      <c r="DY356" s="134">
        <v>168.2</v>
      </c>
      <c r="DZ356" s="134">
        <v>171.1</v>
      </c>
      <c r="EA356" s="135">
        <v>171.8</v>
      </c>
      <c r="EB356" s="136">
        <v>176.8</v>
      </c>
      <c r="EC356" s="136">
        <v>177.8</v>
      </c>
      <c r="ED356" s="134">
        <v>180.4</v>
      </c>
      <c r="EE356" s="134">
        <v>179.8</v>
      </c>
      <c r="EF356" s="137">
        <v>178.4</v>
      </c>
      <c r="EG356" s="137">
        <v>176.6</v>
      </c>
      <c r="EH356" s="137">
        <v>179.3</v>
      </c>
      <c r="EI356" s="137">
        <v>180.4</v>
      </c>
      <c r="EJ356" s="136">
        <v>183</v>
      </c>
      <c r="EK356" s="136">
        <v>182.6</v>
      </c>
      <c r="EL356" s="147">
        <v>183.9</v>
      </c>
      <c r="EM356" s="147">
        <v>183.9</v>
      </c>
      <c r="EN356" s="147">
        <v>185.4</v>
      </c>
    </row>
    <row r="357" spans="1:144" ht="15" x14ac:dyDescent="0.25">
      <c r="A357" s="132" t="s">
        <v>2142</v>
      </c>
      <c r="B357" s="132" t="s">
        <v>2143</v>
      </c>
      <c r="C357" s="133">
        <v>3.031E-2</v>
      </c>
      <c r="D357" s="134">
        <v>104</v>
      </c>
      <c r="E357" s="134">
        <v>104.1</v>
      </c>
      <c r="F357" s="134">
        <v>105.4</v>
      </c>
      <c r="G357" s="134">
        <v>105.6</v>
      </c>
      <c r="H357" s="134">
        <v>107.6</v>
      </c>
      <c r="I357" s="134">
        <v>108.4</v>
      </c>
      <c r="J357" s="134">
        <v>111.2</v>
      </c>
      <c r="K357" s="134">
        <v>112.7</v>
      </c>
      <c r="L357" s="134">
        <v>113.8</v>
      </c>
      <c r="M357" s="134">
        <v>113.3</v>
      </c>
      <c r="N357" s="134">
        <v>113.3</v>
      </c>
      <c r="O357" s="134">
        <v>114</v>
      </c>
      <c r="P357" s="134">
        <v>114.5</v>
      </c>
      <c r="Q357" s="134">
        <v>115.7</v>
      </c>
      <c r="R357" s="134">
        <v>115.5</v>
      </c>
      <c r="S357" s="134">
        <v>115.8</v>
      </c>
      <c r="T357" s="134">
        <v>115.1</v>
      </c>
      <c r="U357" s="134">
        <v>119.4</v>
      </c>
      <c r="V357" s="134">
        <v>122.7</v>
      </c>
      <c r="W357" s="134">
        <v>124.6</v>
      </c>
      <c r="X357" s="134">
        <v>125.1</v>
      </c>
      <c r="Y357" s="134">
        <v>126.5</v>
      </c>
      <c r="Z357" s="134">
        <v>128.30000000000001</v>
      </c>
      <c r="AA357" s="134">
        <v>128.6</v>
      </c>
      <c r="AB357" s="134">
        <v>128.5</v>
      </c>
      <c r="AC357" s="134">
        <v>129.5</v>
      </c>
      <c r="AD357" s="134">
        <v>130.30000000000001</v>
      </c>
      <c r="AE357" s="134">
        <v>131.4</v>
      </c>
      <c r="AF357" s="134">
        <v>131.80000000000001</v>
      </c>
      <c r="AG357" s="134">
        <v>132.19999999999999</v>
      </c>
      <c r="AH357" s="134">
        <v>133.69999999999999</v>
      </c>
      <c r="AI357" s="134">
        <v>133.4</v>
      </c>
      <c r="AJ357" s="134">
        <v>134.30000000000001</v>
      </c>
      <c r="AK357" s="134">
        <v>134.80000000000001</v>
      </c>
      <c r="AL357" s="134">
        <v>133.80000000000001</v>
      </c>
      <c r="AM357" s="134">
        <v>134.4</v>
      </c>
      <c r="AN357" s="134">
        <v>134.6</v>
      </c>
      <c r="AO357" s="134">
        <v>134</v>
      </c>
      <c r="AP357" s="134">
        <v>133</v>
      </c>
      <c r="AQ357" s="134">
        <v>133.30000000000001</v>
      </c>
      <c r="AR357" s="134">
        <v>131.9</v>
      </c>
      <c r="AS357" s="134">
        <v>132.30000000000001</v>
      </c>
      <c r="AT357" s="134">
        <v>131.1</v>
      </c>
      <c r="AU357" s="134">
        <v>130.69999999999999</v>
      </c>
      <c r="AV357" s="134">
        <v>130.6</v>
      </c>
      <c r="AW357" s="134">
        <v>129.5</v>
      </c>
      <c r="AX357" s="134">
        <v>129.6</v>
      </c>
      <c r="AY357" s="134">
        <v>130.1</v>
      </c>
      <c r="AZ357" s="134">
        <v>131.19999999999999</v>
      </c>
      <c r="BA357" s="134">
        <v>131.5</v>
      </c>
      <c r="BB357" s="134">
        <v>131.5</v>
      </c>
      <c r="BC357" s="134">
        <v>131.30000000000001</v>
      </c>
      <c r="BD357" s="134">
        <v>130.80000000000001</v>
      </c>
      <c r="BE357" s="134">
        <v>131</v>
      </c>
      <c r="BF357" s="134">
        <v>123.7</v>
      </c>
      <c r="BG357" s="134">
        <v>130.19999999999999</v>
      </c>
      <c r="BH357" s="134">
        <v>130.19999999999999</v>
      </c>
      <c r="BI357" s="134">
        <v>131.5</v>
      </c>
      <c r="BJ357" s="134">
        <v>131.69999999999999</v>
      </c>
      <c r="BK357" s="134">
        <v>131.69999999999999</v>
      </c>
      <c r="BL357" s="134">
        <v>131.4</v>
      </c>
      <c r="BM357" s="134">
        <v>131.6</v>
      </c>
      <c r="BN357" s="134">
        <v>131</v>
      </c>
      <c r="BO357" s="134">
        <v>131.19999999999999</v>
      </c>
      <c r="BP357" s="134">
        <v>129.69999999999999</v>
      </c>
      <c r="BQ357" s="134">
        <v>128.9</v>
      </c>
      <c r="BR357" s="134">
        <v>130.30000000000001</v>
      </c>
      <c r="BS357" s="134">
        <v>132.1</v>
      </c>
      <c r="BT357" s="134">
        <v>133.1</v>
      </c>
      <c r="BU357" s="134">
        <v>134.1</v>
      </c>
      <c r="BV357" s="134">
        <v>134.69999999999999</v>
      </c>
      <c r="BW357" s="134">
        <v>134.80000000000001</v>
      </c>
      <c r="BX357" s="134">
        <v>135.30000000000001</v>
      </c>
      <c r="BY357" s="134">
        <v>136.5</v>
      </c>
      <c r="BZ357" s="134">
        <v>137.1</v>
      </c>
      <c r="CA357" s="134">
        <v>137.6</v>
      </c>
      <c r="CB357" s="134">
        <v>137.9</v>
      </c>
      <c r="CC357" s="134">
        <v>138.1</v>
      </c>
      <c r="CD357" s="134">
        <v>138.69999999999999</v>
      </c>
      <c r="CE357" s="134">
        <v>138.80000000000001</v>
      </c>
      <c r="CF357" s="134">
        <v>139.5</v>
      </c>
      <c r="CG357" s="134">
        <v>139.5</v>
      </c>
      <c r="CH357" s="134">
        <v>139.9</v>
      </c>
      <c r="CI357" s="134">
        <v>139.6</v>
      </c>
      <c r="CJ357" s="134">
        <v>140.30000000000001</v>
      </c>
      <c r="CK357" s="134">
        <v>140.30000000000001</v>
      </c>
      <c r="CL357" s="134">
        <v>140.6</v>
      </c>
      <c r="CM357" s="134">
        <v>140.69999999999999</v>
      </c>
      <c r="CN357" s="134">
        <v>140.80000000000001</v>
      </c>
      <c r="CO357" s="134">
        <v>141.4</v>
      </c>
      <c r="CP357" s="134">
        <v>140.19999999999999</v>
      </c>
      <c r="CQ357" s="134">
        <v>140.6</v>
      </c>
      <c r="CR357" s="134">
        <v>141.1</v>
      </c>
      <c r="CS357" s="134">
        <v>140</v>
      </c>
      <c r="CT357" s="134">
        <v>140.80000000000001</v>
      </c>
      <c r="CU357" s="134">
        <v>140.69999999999999</v>
      </c>
      <c r="CV357" s="134">
        <v>142.1</v>
      </c>
      <c r="CW357" s="134">
        <v>142.9</v>
      </c>
      <c r="CX357" s="134">
        <v>143</v>
      </c>
      <c r="CY357" s="134">
        <v>143</v>
      </c>
      <c r="CZ357" s="134">
        <v>146.1</v>
      </c>
      <c r="DA357" s="134">
        <v>145.4</v>
      </c>
      <c r="DB357" s="134">
        <v>147.19999999999999</v>
      </c>
      <c r="DC357" s="134">
        <v>147.80000000000001</v>
      </c>
      <c r="DD357" s="134">
        <v>146.30000000000001</v>
      </c>
      <c r="DE357" s="134">
        <v>147.4</v>
      </c>
      <c r="DF357" s="134">
        <v>147.6</v>
      </c>
      <c r="DG357" s="134">
        <v>147.5</v>
      </c>
      <c r="DH357" s="134">
        <v>149.9</v>
      </c>
      <c r="DI357" s="134">
        <v>150.5</v>
      </c>
      <c r="DJ357" s="134">
        <v>150.9</v>
      </c>
      <c r="DK357" s="134">
        <v>150.9</v>
      </c>
      <c r="DL357" s="134">
        <v>151.30000000000001</v>
      </c>
      <c r="DM357" s="134">
        <v>152.19999999999999</v>
      </c>
      <c r="DN357" s="134">
        <v>151.9</v>
      </c>
      <c r="DO357" s="134">
        <v>152.30000000000001</v>
      </c>
      <c r="DP357" s="134">
        <v>152.1</v>
      </c>
      <c r="DQ357" s="134">
        <v>153.4</v>
      </c>
      <c r="DR357" s="134">
        <v>152.4</v>
      </c>
      <c r="DS357" s="134">
        <v>152.69999999999999</v>
      </c>
      <c r="DT357" s="134">
        <v>152.9</v>
      </c>
      <c r="DU357" s="134">
        <v>154.80000000000001</v>
      </c>
      <c r="DV357" s="134">
        <v>154.5</v>
      </c>
      <c r="DW357" s="134">
        <v>155.19999999999999</v>
      </c>
      <c r="DX357" s="134">
        <v>154.69999999999999</v>
      </c>
      <c r="DY357" s="134">
        <v>154.5</v>
      </c>
      <c r="DZ357" s="134">
        <v>154.80000000000001</v>
      </c>
      <c r="EA357" s="135">
        <v>155.69999999999999</v>
      </c>
      <c r="EB357" s="136">
        <v>155.30000000000001</v>
      </c>
      <c r="EC357" s="136">
        <v>155.30000000000001</v>
      </c>
      <c r="ED357" s="134">
        <v>156.4</v>
      </c>
      <c r="EE357" s="134">
        <v>156.4</v>
      </c>
      <c r="EF357" s="137">
        <v>157.80000000000001</v>
      </c>
      <c r="EG357" s="137">
        <v>156.30000000000001</v>
      </c>
      <c r="EH357" s="137">
        <v>158.69999999999999</v>
      </c>
      <c r="EI357" s="137">
        <v>156.9</v>
      </c>
      <c r="EJ357" s="136">
        <v>157</v>
      </c>
      <c r="EK357" s="136">
        <v>157.5</v>
      </c>
      <c r="EL357" s="147">
        <v>157.9</v>
      </c>
      <c r="EM357" s="147">
        <v>158.19999999999999</v>
      </c>
      <c r="EN357" s="147">
        <v>157.9</v>
      </c>
    </row>
    <row r="358" spans="1:144" ht="15" x14ac:dyDescent="0.25">
      <c r="A358" s="132" t="s">
        <v>2144</v>
      </c>
      <c r="B358" s="132" t="s">
        <v>2145</v>
      </c>
      <c r="C358" s="133">
        <v>0.21332999999999999</v>
      </c>
      <c r="D358" s="134">
        <v>105.6</v>
      </c>
      <c r="E358" s="134">
        <v>104.3</v>
      </c>
      <c r="F358" s="134">
        <v>104.3</v>
      </c>
      <c r="G358" s="134">
        <v>106.1</v>
      </c>
      <c r="H358" s="134">
        <v>105.2</v>
      </c>
      <c r="I358" s="134">
        <v>106.8</v>
      </c>
      <c r="J358" s="134">
        <v>107.7</v>
      </c>
      <c r="K358" s="134">
        <v>105.2</v>
      </c>
      <c r="L358" s="134">
        <v>111.8</v>
      </c>
      <c r="M358" s="134">
        <v>112.8</v>
      </c>
      <c r="N358" s="134">
        <v>114.7</v>
      </c>
      <c r="O358" s="134">
        <v>114</v>
      </c>
      <c r="P358" s="134">
        <v>119.7</v>
      </c>
      <c r="Q358" s="134">
        <v>119.4</v>
      </c>
      <c r="R358" s="134">
        <v>116.5</v>
      </c>
      <c r="S358" s="134">
        <v>118.6</v>
      </c>
      <c r="T358" s="134">
        <v>120.3</v>
      </c>
      <c r="U358" s="134">
        <v>121.5</v>
      </c>
      <c r="V358" s="134">
        <v>118.6</v>
      </c>
      <c r="W358" s="134">
        <v>117.4</v>
      </c>
      <c r="X358" s="134">
        <v>124.9</v>
      </c>
      <c r="Y358" s="134">
        <v>124</v>
      </c>
      <c r="Z358" s="134">
        <v>123.1</v>
      </c>
      <c r="AA358" s="134">
        <v>127.2</v>
      </c>
      <c r="AB358" s="134">
        <v>129.1</v>
      </c>
      <c r="AC358" s="134">
        <v>129.30000000000001</v>
      </c>
      <c r="AD358" s="134">
        <v>131.69999999999999</v>
      </c>
      <c r="AE358" s="134">
        <v>127.9</v>
      </c>
      <c r="AF358" s="134">
        <v>126.6</v>
      </c>
      <c r="AG358" s="134">
        <v>132.80000000000001</v>
      </c>
      <c r="AH358" s="134">
        <v>134</v>
      </c>
      <c r="AI358" s="134">
        <v>133.6</v>
      </c>
      <c r="AJ358" s="134">
        <v>133.80000000000001</v>
      </c>
      <c r="AK358" s="134">
        <v>136</v>
      </c>
      <c r="AL358" s="134">
        <v>136.1</v>
      </c>
      <c r="AM358" s="134">
        <v>140.30000000000001</v>
      </c>
      <c r="AN358" s="134">
        <v>139.69999999999999</v>
      </c>
      <c r="AO358" s="134">
        <v>137.6</v>
      </c>
      <c r="AP358" s="134">
        <v>139.6</v>
      </c>
      <c r="AQ358" s="134">
        <v>140.5</v>
      </c>
      <c r="AR358" s="134">
        <v>138.69999999999999</v>
      </c>
      <c r="AS358" s="134">
        <v>142.9</v>
      </c>
      <c r="AT358" s="134">
        <v>144.30000000000001</v>
      </c>
      <c r="AU358" s="134">
        <v>143.1</v>
      </c>
      <c r="AV358" s="134">
        <v>148.4</v>
      </c>
      <c r="AW358" s="134">
        <v>147.69999999999999</v>
      </c>
      <c r="AX358" s="134">
        <v>145.30000000000001</v>
      </c>
      <c r="AY358" s="134">
        <v>145.1</v>
      </c>
      <c r="AZ358" s="134">
        <v>147.9</v>
      </c>
      <c r="BA358" s="134">
        <v>150.69999999999999</v>
      </c>
      <c r="BB358" s="134">
        <v>145.80000000000001</v>
      </c>
      <c r="BC358" s="134">
        <v>151.80000000000001</v>
      </c>
      <c r="BD358" s="134">
        <v>145.4</v>
      </c>
      <c r="BE358" s="134">
        <v>152.30000000000001</v>
      </c>
      <c r="BF358" s="134">
        <v>153.4</v>
      </c>
      <c r="BG358" s="134">
        <v>148.1</v>
      </c>
      <c r="BH358" s="134">
        <v>152.19999999999999</v>
      </c>
      <c r="BI358" s="134">
        <v>150.4</v>
      </c>
      <c r="BJ358" s="134">
        <v>149</v>
      </c>
      <c r="BK358" s="134">
        <v>148.9</v>
      </c>
      <c r="BL358" s="134">
        <v>148</v>
      </c>
      <c r="BM358" s="134">
        <v>148</v>
      </c>
      <c r="BN358" s="134">
        <v>150.80000000000001</v>
      </c>
      <c r="BO358" s="134">
        <v>144.9</v>
      </c>
      <c r="BP358" s="134">
        <v>146.69999999999999</v>
      </c>
      <c r="BQ358" s="134">
        <v>149.69999999999999</v>
      </c>
      <c r="BR358" s="134">
        <v>150.1</v>
      </c>
      <c r="BS358" s="134">
        <v>146.6</v>
      </c>
      <c r="BT358" s="134">
        <v>148.80000000000001</v>
      </c>
      <c r="BU358" s="134">
        <v>147.6</v>
      </c>
      <c r="BV358" s="134">
        <v>150.19999999999999</v>
      </c>
      <c r="BW358" s="134">
        <v>150.9</v>
      </c>
      <c r="BX358" s="134">
        <v>150.9</v>
      </c>
      <c r="BY358" s="134">
        <v>149.80000000000001</v>
      </c>
      <c r="BZ358" s="134">
        <v>151.80000000000001</v>
      </c>
      <c r="CA358" s="134">
        <v>154.5</v>
      </c>
      <c r="CB358" s="134">
        <v>153.9</v>
      </c>
      <c r="CC358" s="134">
        <v>155.9</v>
      </c>
      <c r="CD358" s="134">
        <v>153</v>
      </c>
      <c r="CE358" s="134">
        <v>153.80000000000001</v>
      </c>
      <c r="CF358" s="134">
        <v>154.6</v>
      </c>
      <c r="CG358" s="134">
        <v>149.69999999999999</v>
      </c>
      <c r="CH358" s="134">
        <v>150</v>
      </c>
      <c r="CI358" s="134">
        <v>150.30000000000001</v>
      </c>
      <c r="CJ358" s="134">
        <v>158.6</v>
      </c>
      <c r="CK358" s="134">
        <v>152.69999999999999</v>
      </c>
      <c r="CL358" s="134">
        <v>153.5</v>
      </c>
      <c r="CM358" s="134">
        <v>151.5</v>
      </c>
      <c r="CN358" s="134">
        <v>153.30000000000001</v>
      </c>
      <c r="CO358" s="134">
        <v>153.30000000000001</v>
      </c>
      <c r="CP358" s="134">
        <v>161.1</v>
      </c>
      <c r="CQ358" s="134">
        <v>163.19999999999999</v>
      </c>
      <c r="CR358" s="134">
        <v>160.4</v>
      </c>
      <c r="CS358" s="134">
        <v>162.1</v>
      </c>
      <c r="CT358" s="134">
        <v>164.5</v>
      </c>
      <c r="CU358" s="134">
        <v>164.3</v>
      </c>
      <c r="CV358" s="134">
        <v>154.4</v>
      </c>
      <c r="CW358" s="134">
        <v>159.30000000000001</v>
      </c>
      <c r="CX358" s="134">
        <v>156.4</v>
      </c>
      <c r="CY358" s="134">
        <v>160.80000000000001</v>
      </c>
      <c r="CZ358" s="134">
        <v>161.5</v>
      </c>
      <c r="DA358" s="134">
        <v>160.69999999999999</v>
      </c>
      <c r="DB358" s="134">
        <v>162.5</v>
      </c>
      <c r="DC358" s="134">
        <v>169.7</v>
      </c>
      <c r="DD358" s="134">
        <v>162.80000000000001</v>
      </c>
      <c r="DE358" s="134">
        <v>165.1</v>
      </c>
      <c r="DF358" s="134">
        <v>164.1</v>
      </c>
      <c r="DG358" s="134">
        <v>163.1</v>
      </c>
      <c r="DH358" s="134">
        <v>166.7</v>
      </c>
      <c r="DI358" s="134">
        <v>164.4</v>
      </c>
      <c r="DJ358" s="134">
        <v>161.1</v>
      </c>
      <c r="DK358" s="134">
        <v>166.2</v>
      </c>
      <c r="DL358" s="134">
        <v>166.2</v>
      </c>
      <c r="DM358" s="134">
        <v>164.2</v>
      </c>
      <c r="DN358" s="134">
        <v>166.5</v>
      </c>
      <c r="DO358" s="134">
        <v>172.7</v>
      </c>
      <c r="DP358" s="134">
        <v>179.1</v>
      </c>
      <c r="DQ358" s="134">
        <v>172.8</v>
      </c>
      <c r="DR358" s="134">
        <v>172.8</v>
      </c>
      <c r="DS358" s="134">
        <v>174.8</v>
      </c>
      <c r="DT358" s="134">
        <v>177.1</v>
      </c>
      <c r="DU358" s="134">
        <v>181.4</v>
      </c>
      <c r="DV358" s="134">
        <v>181.4</v>
      </c>
      <c r="DW358" s="134">
        <v>181.4</v>
      </c>
      <c r="DX358" s="134">
        <v>182.6</v>
      </c>
      <c r="DY358" s="134">
        <v>184.4</v>
      </c>
      <c r="DZ358" s="134">
        <v>185</v>
      </c>
      <c r="EA358" s="135">
        <v>188.5</v>
      </c>
      <c r="EB358" s="136">
        <v>199.8</v>
      </c>
      <c r="EC358" s="136">
        <v>200.9</v>
      </c>
      <c r="ED358" s="134">
        <v>205.3</v>
      </c>
      <c r="EE358" s="134">
        <v>204.6</v>
      </c>
      <c r="EF358" s="137">
        <v>202.7</v>
      </c>
      <c r="EG358" s="137">
        <v>196.6</v>
      </c>
      <c r="EH358" s="137">
        <v>202.7</v>
      </c>
      <c r="EI358" s="137">
        <v>202.7</v>
      </c>
      <c r="EJ358" s="136">
        <v>207.6</v>
      </c>
      <c r="EK358" s="136">
        <v>207.6</v>
      </c>
      <c r="EL358" s="147">
        <v>209.7</v>
      </c>
      <c r="EM358" s="147">
        <v>211.5</v>
      </c>
      <c r="EN358" s="147">
        <v>213.9</v>
      </c>
    </row>
    <row r="359" spans="1:144" ht="15" x14ac:dyDescent="0.25">
      <c r="A359" s="132" t="s">
        <v>2146</v>
      </c>
      <c r="B359" s="132" t="s">
        <v>2147</v>
      </c>
      <c r="C359" s="133">
        <v>9.4710000000000003E-2</v>
      </c>
      <c r="D359" s="134">
        <v>108.7</v>
      </c>
      <c r="E359" s="134">
        <v>112.2</v>
      </c>
      <c r="F359" s="134">
        <v>113.5</v>
      </c>
      <c r="G359" s="134">
        <v>110.5</v>
      </c>
      <c r="H359" s="134">
        <v>110.2</v>
      </c>
      <c r="I359" s="134">
        <v>109.5</v>
      </c>
      <c r="J359" s="134">
        <v>113.2</v>
      </c>
      <c r="K359" s="134">
        <v>112.7</v>
      </c>
      <c r="L359" s="134">
        <v>112.3</v>
      </c>
      <c r="M359" s="134">
        <v>107.6</v>
      </c>
      <c r="N359" s="134">
        <v>111.3</v>
      </c>
      <c r="O359" s="134">
        <v>117.7</v>
      </c>
      <c r="P359" s="134">
        <v>114.9</v>
      </c>
      <c r="Q359" s="134">
        <v>115</v>
      </c>
      <c r="R359" s="134">
        <v>111.4</v>
      </c>
      <c r="S359" s="134">
        <v>106.7</v>
      </c>
      <c r="T359" s="134">
        <v>110.2</v>
      </c>
      <c r="U359" s="134">
        <v>116.8</v>
      </c>
      <c r="V359" s="134">
        <v>118.6</v>
      </c>
      <c r="W359" s="134">
        <v>114.1</v>
      </c>
      <c r="X359" s="134">
        <v>110</v>
      </c>
      <c r="Y359" s="134">
        <v>111</v>
      </c>
      <c r="Z359" s="134">
        <v>114.8</v>
      </c>
      <c r="AA359" s="134">
        <v>110.8</v>
      </c>
      <c r="AB359" s="134">
        <v>108.6</v>
      </c>
      <c r="AC359" s="134">
        <v>109.8</v>
      </c>
      <c r="AD359" s="134">
        <v>112</v>
      </c>
      <c r="AE359" s="134">
        <v>113.6</v>
      </c>
      <c r="AF359" s="134">
        <v>102.2</v>
      </c>
      <c r="AG359" s="134">
        <v>105.2</v>
      </c>
      <c r="AH359" s="134">
        <v>104.9</v>
      </c>
      <c r="AI359" s="134">
        <v>109.2</v>
      </c>
      <c r="AJ359" s="134">
        <v>107.9</v>
      </c>
      <c r="AK359" s="134">
        <v>112.4</v>
      </c>
      <c r="AL359" s="134">
        <v>105.6</v>
      </c>
      <c r="AM359" s="134">
        <v>110.7</v>
      </c>
      <c r="AN359" s="134">
        <v>113.6</v>
      </c>
      <c r="AO359" s="134">
        <v>109.2</v>
      </c>
      <c r="AP359" s="134">
        <v>107.5</v>
      </c>
      <c r="AQ359" s="134">
        <v>108.8</v>
      </c>
      <c r="AR359" s="134">
        <v>110.9</v>
      </c>
      <c r="AS359" s="134">
        <v>107.3</v>
      </c>
      <c r="AT359" s="134">
        <v>103.6</v>
      </c>
      <c r="AU359" s="134">
        <v>105</v>
      </c>
      <c r="AV359" s="134">
        <v>104.9</v>
      </c>
      <c r="AW359" s="134">
        <v>105.2</v>
      </c>
      <c r="AX359" s="134">
        <v>105.4</v>
      </c>
      <c r="AY359" s="134">
        <v>105.9</v>
      </c>
      <c r="AZ359" s="134">
        <v>106.7</v>
      </c>
      <c r="BA359" s="134">
        <v>104.8</v>
      </c>
      <c r="BB359" s="134">
        <v>102.7</v>
      </c>
      <c r="BC359" s="134">
        <v>107</v>
      </c>
      <c r="BD359" s="134">
        <v>107.5</v>
      </c>
      <c r="BE359" s="134">
        <v>107.5</v>
      </c>
      <c r="BF359" s="134">
        <v>107.5</v>
      </c>
      <c r="BG359" s="134">
        <v>107</v>
      </c>
      <c r="BH359" s="134">
        <v>107.1</v>
      </c>
      <c r="BI359" s="134">
        <v>109.1</v>
      </c>
      <c r="BJ359" s="134">
        <v>109.3</v>
      </c>
      <c r="BK359" s="134">
        <v>109.9</v>
      </c>
      <c r="BL359" s="134">
        <v>109.2</v>
      </c>
      <c r="BM359" s="134">
        <v>109.9</v>
      </c>
      <c r="BN359" s="134">
        <v>109.2</v>
      </c>
      <c r="BO359" s="134">
        <v>109</v>
      </c>
      <c r="BP359" s="134">
        <v>109.7</v>
      </c>
      <c r="BQ359" s="134">
        <v>113</v>
      </c>
      <c r="BR359" s="134">
        <v>106.8</v>
      </c>
      <c r="BS359" s="134">
        <v>107.9</v>
      </c>
      <c r="BT359" s="134">
        <v>108</v>
      </c>
      <c r="BU359" s="134">
        <v>108.8</v>
      </c>
      <c r="BV359" s="134">
        <v>104.7</v>
      </c>
      <c r="BW359" s="134">
        <v>103.9</v>
      </c>
      <c r="BX359" s="134">
        <v>102.4</v>
      </c>
      <c r="BY359" s="134">
        <v>102.6</v>
      </c>
      <c r="BZ359" s="134">
        <v>102.7</v>
      </c>
      <c r="CA359" s="134">
        <v>102</v>
      </c>
      <c r="CB359" s="134">
        <v>103</v>
      </c>
      <c r="CC359" s="134">
        <v>103.2</v>
      </c>
      <c r="CD359" s="134">
        <v>104</v>
      </c>
      <c r="CE359" s="134">
        <v>102.1</v>
      </c>
      <c r="CF359" s="134">
        <v>101.9</v>
      </c>
      <c r="CG359" s="134">
        <v>101.8</v>
      </c>
      <c r="CH359" s="134">
        <v>103.3</v>
      </c>
      <c r="CI359" s="134">
        <v>102.7</v>
      </c>
      <c r="CJ359" s="134">
        <v>102.8</v>
      </c>
      <c r="CK359" s="134">
        <v>102.9</v>
      </c>
      <c r="CL359" s="134">
        <v>103</v>
      </c>
      <c r="CM359" s="134">
        <v>103</v>
      </c>
      <c r="CN359" s="134">
        <v>103.4</v>
      </c>
      <c r="CO359" s="134">
        <v>103.3</v>
      </c>
      <c r="CP359" s="134">
        <v>103.6</v>
      </c>
      <c r="CQ359" s="134">
        <v>104</v>
      </c>
      <c r="CR359" s="134">
        <v>103.9</v>
      </c>
      <c r="CS359" s="134">
        <v>103.1</v>
      </c>
      <c r="CT359" s="134">
        <v>103.2</v>
      </c>
      <c r="CU359" s="134">
        <v>103.3</v>
      </c>
      <c r="CV359" s="134">
        <v>103.3</v>
      </c>
      <c r="CW359" s="134">
        <v>103.3</v>
      </c>
      <c r="CX359" s="134">
        <v>102.8</v>
      </c>
      <c r="CY359" s="134">
        <v>102.4</v>
      </c>
      <c r="CZ359" s="134">
        <v>103.3</v>
      </c>
      <c r="DA359" s="134">
        <v>103.3</v>
      </c>
      <c r="DB359" s="134">
        <v>108.1</v>
      </c>
      <c r="DC359" s="134">
        <v>93.8</v>
      </c>
      <c r="DD359" s="134">
        <v>95.9</v>
      </c>
      <c r="DE359" s="134">
        <v>97.9</v>
      </c>
      <c r="DF359" s="134">
        <v>100.5</v>
      </c>
      <c r="DG359" s="134">
        <v>102.7</v>
      </c>
      <c r="DH359" s="134">
        <v>102.4</v>
      </c>
      <c r="DI359" s="134">
        <v>102.4</v>
      </c>
      <c r="DJ359" s="134">
        <v>102.5</v>
      </c>
      <c r="DK359" s="134">
        <v>102.5</v>
      </c>
      <c r="DL359" s="134">
        <v>102.7</v>
      </c>
      <c r="DM359" s="134">
        <v>101.6</v>
      </c>
      <c r="DN359" s="134">
        <v>102.1</v>
      </c>
      <c r="DO359" s="134">
        <v>102.6</v>
      </c>
      <c r="DP359" s="134">
        <v>102.7</v>
      </c>
      <c r="DQ359" s="134">
        <v>102.8</v>
      </c>
      <c r="DR359" s="134">
        <v>101.8</v>
      </c>
      <c r="DS359" s="134">
        <v>101.5</v>
      </c>
      <c r="DT359" s="134">
        <v>101</v>
      </c>
      <c r="DU359" s="134">
        <v>101</v>
      </c>
      <c r="DV359" s="134">
        <v>101.2</v>
      </c>
      <c r="DW359" s="134">
        <v>101.9</v>
      </c>
      <c r="DX359" s="134">
        <v>103.7</v>
      </c>
      <c r="DY359" s="134">
        <v>104.3</v>
      </c>
      <c r="DZ359" s="134">
        <v>104.1</v>
      </c>
      <c r="EA359" s="135">
        <v>104.5</v>
      </c>
      <c r="EB359" s="136">
        <v>104.7</v>
      </c>
      <c r="EC359" s="136">
        <v>104.3</v>
      </c>
      <c r="ED359" s="134">
        <v>102.6</v>
      </c>
      <c r="EE359" s="134">
        <v>104.1</v>
      </c>
      <c r="EF359" s="137">
        <v>105.5</v>
      </c>
      <c r="EG359" s="137">
        <v>106</v>
      </c>
      <c r="EH359" s="137">
        <v>106.4</v>
      </c>
      <c r="EI359" s="137">
        <v>107.5</v>
      </c>
      <c r="EJ359" s="136">
        <v>107.9</v>
      </c>
      <c r="EK359" s="136">
        <v>109.2</v>
      </c>
      <c r="EL359" s="147">
        <v>108.9</v>
      </c>
      <c r="EM359" s="147">
        <v>109.6</v>
      </c>
      <c r="EN359" s="147">
        <v>109.5</v>
      </c>
    </row>
    <row r="360" spans="1:144" ht="15" x14ac:dyDescent="0.25">
      <c r="A360" s="132" t="s">
        <v>2148</v>
      </c>
      <c r="B360" s="132" t="s">
        <v>2149</v>
      </c>
      <c r="C360" s="133">
        <v>1.6590000000000001E-2</v>
      </c>
      <c r="D360" s="134">
        <v>97</v>
      </c>
      <c r="E360" s="134">
        <v>106.4</v>
      </c>
      <c r="F360" s="134">
        <v>105.7</v>
      </c>
      <c r="G360" s="134">
        <v>111.5</v>
      </c>
      <c r="H360" s="134">
        <v>112.9</v>
      </c>
      <c r="I360" s="134">
        <v>110.3</v>
      </c>
      <c r="J360" s="134">
        <v>107.3</v>
      </c>
      <c r="K360" s="134">
        <v>98</v>
      </c>
      <c r="L360" s="134">
        <v>107.9</v>
      </c>
      <c r="M360" s="134">
        <v>109</v>
      </c>
      <c r="N360" s="134">
        <v>101.1</v>
      </c>
      <c r="O360" s="134">
        <v>111.7</v>
      </c>
      <c r="P360" s="134">
        <v>108.9</v>
      </c>
      <c r="Q360" s="134">
        <v>125</v>
      </c>
      <c r="R360" s="134">
        <v>124.8</v>
      </c>
      <c r="S360" s="134">
        <v>123.7</v>
      </c>
      <c r="T360" s="134">
        <v>130.19999999999999</v>
      </c>
      <c r="U360" s="134">
        <v>128.5</v>
      </c>
      <c r="V360" s="134">
        <v>133</v>
      </c>
      <c r="W360" s="134">
        <v>130.19999999999999</v>
      </c>
      <c r="X360" s="134">
        <v>128</v>
      </c>
      <c r="Y360" s="134">
        <v>125.8</v>
      </c>
      <c r="Z360" s="134">
        <v>121.7</v>
      </c>
      <c r="AA360" s="134">
        <v>120.1</v>
      </c>
      <c r="AB360" s="134">
        <v>131</v>
      </c>
      <c r="AC360" s="134">
        <v>128.19999999999999</v>
      </c>
      <c r="AD360" s="134">
        <v>113.7</v>
      </c>
      <c r="AE360" s="134">
        <v>128.4</v>
      </c>
      <c r="AF360" s="134">
        <v>115.8</v>
      </c>
      <c r="AG360" s="134">
        <v>107.1</v>
      </c>
      <c r="AH360" s="134">
        <v>123.1</v>
      </c>
      <c r="AI360" s="134">
        <v>123.8</v>
      </c>
      <c r="AJ360" s="134">
        <v>117</v>
      </c>
      <c r="AK360" s="134">
        <v>120.4</v>
      </c>
      <c r="AL360" s="134">
        <v>117.4</v>
      </c>
      <c r="AM360" s="134">
        <v>115.8</v>
      </c>
      <c r="AN360" s="134">
        <v>133.19999999999999</v>
      </c>
      <c r="AO360" s="134">
        <v>127.8</v>
      </c>
      <c r="AP360" s="134">
        <v>140</v>
      </c>
      <c r="AQ360" s="134">
        <v>123.8</v>
      </c>
      <c r="AR360" s="134">
        <v>136.6</v>
      </c>
      <c r="AS360" s="134">
        <v>136.1</v>
      </c>
      <c r="AT360" s="134">
        <v>135.1</v>
      </c>
      <c r="AU360" s="134">
        <v>141.80000000000001</v>
      </c>
      <c r="AV360" s="134">
        <v>129.9</v>
      </c>
      <c r="AW360" s="134">
        <v>132.19999999999999</v>
      </c>
      <c r="AX360" s="134">
        <v>129.6</v>
      </c>
      <c r="AY360" s="134">
        <v>139.9</v>
      </c>
      <c r="AZ360" s="134">
        <v>125.6</v>
      </c>
      <c r="BA360" s="134">
        <v>126.6</v>
      </c>
      <c r="BB360" s="134">
        <v>129.80000000000001</v>
      </c>
      <c r="BC360" s="134">
        <v>131.9</v>
      </c>
      <c r="BD360" s="134">
        <v>134.4</v>
      </c>
      <c r="BE360" s="134">
        <v>135.19999999999999</v>
      </c>
      <c r="BF360" s="134">
        <v>130.80000000000001</v>
      </c>
      <c r="BG360" s="134">
        <v>128.69999999999999</v>
      </c>
      <c r="BH360" s="134">
        <v>127.5</v>
      </c>
      <c r="BI360" s="134">
        <v>121.6</v>
      </c>
      <c r="BJ360" s="134">
        <v>121</v>
      </c>
      <c r="BK360" s="134">
        <v>120.6</v>
      </c>
      <c r="BL360" s="134">
        <v>119.8</v>
      </c>
      <c r="BM360" s="134">
        <v>118.9</v>
      </c>
      <c r="BN360" s="134">
        <v>123.1</v>
      </c>
      <c r="BO360" s="134">
        <v>125</v>
      </c>
      <c r="BP360" s="134">
        <v>126.5</v>
      </c>
      <c r="BQ360" s="134">
        <v>128.1</v>
      </c>
      <c r="BR360" s="134">
        <v>131.19999999999999</v>
      </c>
      <c r="BS360" s="134">
        <v>128.19999999999999</v>
      </c>
      <c r="BT360" s="134">
        <v>124.6</v>
      </c>
      <c r="BU360" s="134">
        <v>128.4</v>
      </c>
      <c r="BV360" s="134">
        <v>127.1</v>
      </c>
      <c r="BW360" s="134">
        <v>126.9</v>
      </c>
      <c r="BX360" s="134">
        <v>125.6</v>
      </c>
      <c r="BY360" s="134">
        <v>128</v>
      </c>
      <c r="BZ360" s="134">
        <v>126.1</v>
      </c>
      <c r="CA360" s="134">
        <v>125.9</v>
      </c>
      <c r="CB360" s="134">
        <v>125.9</v>
      </c>
      <c r="CC360" s="134">
        <v>124.6</v>
      </c>
      <c r="CD360" s="134">
        <v>124.8</v>
      </c>
      <c r="CE360" s="134">
        <v>126.2</v>
      </c>
      <c r="CF360" s="134">
        <v>120.2</v>
      </c>
      <c r="CG360" s="134">
        <v>125.1</v>
      </c>
      <c r="CH360" s="134">
        <v>131.1</v>
      </c>
      <c r="CI360" s="134">
        <v>132.4</v>
      </c>
      <c r="CJ360" s="134">
        <v>135.1</v>
      </c>
      <c r="CK360" s="134">
        <v>143.1</v>
      </c>
      <c r="CL360" s="134">
        <v>137.6</v>
      </c>
      <c r="CM360" s="134">
        <v>137.6</v>
      </c>
      <c r="CN360" s="134">
        <v>136.19999999999999</v>
      </c>
      <c r="CO360" s="134">
        <v>137.1</v>
      </c>
      <c r="CP360" s="134">
        <v>138.6</v>
      </c>
      <c r="CQ360" s="134">
        <v>145.6</v>
      </c>
      <c r="CR360" s="134">
        <v>150.9</v>
      </c>
      <c r="CS360" s="134">
        <v>146.69999999999999</v>
      </c>
      <c r="CT360" s="134">
        <v>146.6</v>
      </c>
      <c r="CU360" s="134">
        <v>146.5</v>
      </c>
      <c r="CV360" s="134">
        <v>146.6</v>
      </c>
      <c r="CW360" s="134">
        <v>141.80000000000001</v>
      </c>
      <c r="CX360" s="134">
        <v>146.4</v>
      </c>
      <c r="CY360" s="134">
        <v>147.6</v>
      </c>
      <c r="CZ360" s="134">
        <v>147.5</v>
      </c>
      <c r="DA360" s="134">
        <v>144.5</v>
      </c>
      <c r="DB360" s="134">
        <v>147.5</v>
      </c>
      <c r="DC360" s="134">
        <v>148.5</v>
      </c>
      <c r="DD360" s="134">
        <v>150.6</v>
      </c>
      <c r="DE360" s="134">
        <v>145.5</v>
      </c>
      <c r="DF360" s="134">
        <v>148.30000000000001</v>
      </c>
      <c r="DG360" s="134">
        <v>147.6</v>
      </c>
      <c r="DH360" s="134">
        <v>147.6</v>
      </c>
      <c r="DI360" s="134">
        <v>147.6</v>
      </c>
      <c r="DJ360" s="134">
        <v>150.30000000000001</v>
      </c>
      <c r="DK360" s="134">
        <v>150.80000000000001</v>
      </c>
      <c r="DL360" s="134">
        <v>152.69999999999999</v>
      </c>
      <c r="DM360" s="134">
        <v>151.9</v>
      </c>
      <c r="DN360" s="134">
        <v>151.80000000000001</v>
      </c>
      <c r="DO360" s="134">
        <v>153.5</v>
      </c>
      <c r="DP360" s="134">
        <v>154</v>
      </c>
      <c r="DQ360" s="134">
        <v>155.19999999999999</v>
      </c>
      <c r="DR360" s="134">
        <v>153.9</v>
      </c>
      <c r="DS360" s="134">
        <v>160.19999999999999</v>
      </c>
      <c r="DT360" s="134">
        <v>160</v>
      </c>
      <c r="DU360" s="134">
        <v>162.4</v>
      </c>
      <c r="DV360" s="134">
        <v>163.19999999999999</v>
      </c>
      <c r="DW360" s="134">
        <v>163.19999999999999</v>
      </c>
      <c r="DX360" s="134">
        <v>162.1</v>
      </c>
      <c r="DY360" s="134">
        <v>161.69999999999999</v>
      </c>
      <c r="DZ360" s="134">
        <v>161.69999999999999</v>
      </c>
      <c r="EA360" s="135">
        <v>161.69999999999999</v>
      </c>
      <c r="EB360" s="136">
        <v>163.1</v>
      </c>
      <c r="EC360" s="136">
        <v>160.1</v>
      </c>
      <c r="ED360" s="134">
        <v>159.19999999999999</v>
      </c>
      <c r="EE360" s="134">
        <v>158.9</v>
      </c>
      <c r="EF360" s="137">
        <v>159.19999999999999</v>
      </c>
      <c r="EG360" s="137">
        <v>159.9</v>
      </c>
      <c r="EH360" s="137">
        <v>158.30000000000001</v>
      </c>
      <c r="EI360" s="137">
        <v>157.9</v>
      </c>
      <c r="EJ360" s="136">
        <v>151.30000000000001</v>
      </c>
      <c r="EK360" s="136">
        <v>153.69999999999999</v>
      </c>
      <c r="EL360" s="147">
        <v>152.5</v>
      </c>
      <c r="EM360" s="147">
        <v>152.5</v>
      </c>
      <c r="EN360" s="147">
        <v>154.69999999999999</v>
      </c>
    </row>
    <row r="361" spans="1:144" ht="15" x14ac:dyDescent="0.25">
      <c r="A361" s="132" t="s">
        <v>2150</v>
      </c>
      <c r="B361" s="132" t="s">
        <v>2151</v>
      </c>
      <c r="C361" s="133">
        <v>0.29985000000000001</v>
      </c>
      <c r="D361" s="134">
        <v>111.8</v>
      </c>
      <c r="E361" s="134">
        <v>110.5</v>
      </c>
      <c r="F361" s="134">
        <v>112.5</v>
      </c>
      <c r="G361" s="134">
        <v>111.6</v>
      </c>
      <c r="H361" s="134">
        <v>111.6</v>
      </c>
      <c r="I361" s="134">
        <v>111.5</v>
      </c>
      <c r="J361" s="134">
        <v>114.7</v>
      </c>
      <c r="K361" s="134">
        <v>113.7</v>
      </c>
      <c r="L361" s="134">
        <v>111.5</v>
      </c>
      <c r="M361" s="134">
        <v>118</v>
      </c>
      <c r="N361" s="134">
        <v>114.4</v>
      </c>
      <c r="O361" s="134">
        <v>116.2</v>
      </c>
      <c r="P361" s="134">
        <v>119.9</v>
      </c>
      <c r="Q361" s="134">
        <v>117.5</v>
      </c>
      <c r="R361" s="134">
        <v>113.3</v>
      </c>
      <c r="S361" s="134">
        <v>118.3</v>
      </c>
      <c r="T361" s="134">
        <v>119.1</v>
      </c>
      <c r="U361" s="134">
        <v>121.7</v>
      </c>
      <c r="V361" s="134">
        <v>122.2</v>
      </c>
      <c r="W361" s="134">
        <v>120.1</v>
      </c>
      <c r="X361" s="134">
        <v>120.3</v>
      </c>
      <c r="Y361" s="134">
        <v>125.8</v>
      </c>
      <c r="Z361" s="134">
        <v>121.3</v>
      </c>
      <c r="AA361" s="134">
        <v>120.6</v>
      </c>
      <c r="AB361" s="134">
        <v>122.6</v>
      </c>
      <c r="AC361" s="134">
        <v>124.6</v>
      </c>
      <c r="AD361" s="134">
        <v>125.6</v>
      </c>
      <c r="AE361" s="134">
        <v>127.5</v>
      </c>
      <c r="AF361" s="134">
        <v>127.2</v>
      </c>
      <c r="AG361" s="134">
        <v>128.5</v>
      </c>
      <c r="AH361" s="134">
        <v>124.7</v>
      </c>
      <c r="AI361" s="134">
        <v>129.19999999999999</v>
      </c>
      <c r="AJ361" s="134">
        <v>130</v>
      </c>
      <c r="AK361" s="134">
        <v>136.5</v>
      </c>
      <c r="AL361" s="134">
        <v>139.1</v>
      </c>
      <c r="AM361" s="134">
        <v>133.5</v>
      </c>
      <c r="AN361" s="134">
        <v>140.1</v>
      </c>
      <c r="AO361" s="134">
        <v>134.4</v>
      </c>
      <c r="AP361" s="134">
        <v>139.5</v>
      </c>
      <c r="AQ361" s="134">
        <v>142.6</v>
      </c>
      <c r="AR361" s="134">
        <v>144.5</v>
      </c>
      <c r="AS361" s="134">
        <v>146.30000000000001</v>
      </c>
      <c r="AT361" s="134">
        <v>145.69999999999999</v>
      </c>
      <c r="AU361" s="134">
        <v>146.30000000000001</v>
      </c>
      <c r="AV361" s="134">
        <v>147.4</v>
      </c>
      <c r="AW361" s="134">
        <v>147.9</v>
      </c>
      <c r="AX361" s="134">
        <v>148.30000000000001</v>
      </c>
      <c r="AY361" s="134">
        <v>147.9</v>
      </c>
      <c r="AZ361" s="134">
        <v>148.9</v>
      </c>
      <c r="BA361" s="134">
        <v>148.5</v>
      </c>
      <c r="BB361" s="134">
        <v>148.30000000000001</v>
      </c>
      <c r="BC361" s="134">
        <v>149.80000000000001</v>
      </c>
      <c r="BD361" s="134">
        <v>149.6</v>
      </c>
      <c r="BE361" s="134">
        <v>149.6</v>
      </c>
      <c r="BF361" s="134">
        <v>149.6</v>
      </c>
      <c r="BG361" s="134">
        <v>150.4</v>
      </c>
      <c r="BH361" s="134">
        <v>151.30000000000001</v>
      </c>
      <c r="BI361" s="134">
        <v>155.30000000000001</v>
      </c>
      <c r="BJ361" s="134">
        <v>155.69999999999999</v>
      </c>
      <c r="BK361" s="134">
        <v>156.30000000000001</v>
      </c>
      <c r="BL361" s="134">
        <v>155.4</v>
      </c>
      <c r="BM361" s="134">
        <v>155.4</v>
      </c>
      <c r="BN361" s="134">
        <v>157.19999999999999</v>
      </c>
      <c r="BO361" s="134">
        <v>157.9</v>
      </c>
      <c r="BP361" s="134">
        <v>158.69999999999999</v>
      </c>
      <c r="BQ361" s="134">
        <v>158.4</v>
      </c>
      <c r="BR361" s="134">
        <v>154.9</v>
      </c>
      <c r="BS361" s="134">
        <v>156.6</v>
      </c>
      <c r="BT361" s="134">
        <v>156.9</v>
      </c>
      <c r="BU361" s="134">
        <v>158.30000000000001</v>
      </c>
      <c r="BV361" s="134">
        <v>158.69999999999999</v>
      </c>
      <c r="BW361" s="134">
        <v>158.6</v>
      </c>
      <c r="BX361" s="134">
        <v>157.4</v>
      </c>
      <c r="BY361" s="134">
        <v>163.5</v>
      </c>
      <c r="BZ361" s="134">
        <v>163.6</v>
      </c>
      <c r="CA361" s="134">
        <v>162.9</v>
      </c>
      <c r="CB361" s="134">
        <v>165.9</v>
      </c>
      <c r="CC361" s="134">
        <v>163.30000000000001</v>
      </c>
      <c r="CD361" s="134">
        <v>161.5</v>
      </c>
      <c r="CE361" s="134">
        <v>160.9</v>
      </c>
      <c r="CF361" s="134">
        <v>160.80000000000001</v>
      </c>
      <c r="CG361" s="134">
        <v>161.6</v>
      </c>
      <c r="CH361" s="134">
        <v>161.9</v>
      </c>
      <c r="CI361" s="134">
        <v>161.9</v>
      </c>
      <c r="CJ361" s="134">
        <v>164.7</v>
      </c>
      <c r="CK361" s="134">
        <v>164.9</v>
      </c>
      <c r="CL361" s="134">
        <v>163.4</v>
      </c>
      <c r="CM361" s="134">
        <v>166</v>
      </c>
      <c r="CN361" s="134">
        <v>165.9</v>
      </c>
      <c r="CO361" s="134">
        <v>167.8</v>
      </c>
      <c r="CP361" s="134">
        <v>167.1</v>
      </c>
      <c r="CQ361" s="134">
        <v>164.2</v>
      </c>
      <c r="CR361" s="134">
        <v>164.5</v>
      </c>
      <c r="CS361" s="134">
        <v>165.8</v>
      </c>
      <c r="CT361" s="134">
        <v>164.7</v>
      </c>
      <c r="CU361" s="134">
        <v>167.7</v>
      </c>
      <c r="CV361" s="134">
        <v>168.5</v>
      </c>
      <c r="CW361" s="134">
        <v>166.7</v>
      </c>
      <c r="CX361" s="134">
        <v>167.1</v>
      </c>
      <c r="CY361" s="134">
        <v>168.3</v>
      </c>
      <c r="CZ361" s="134">
        <v>167.2</v>
      </c>
      <c r="DA361" s="134">
        <v>171.5</v>
      </c>
      <c r="DB361" s="134">
        <v>172.2</v>
      </c>
      <c r="DC361" s="134">
        <v>174.6</v>
      </c>
      <c r="DD361" s="134">
        <v>174.7</v>
      </c>
      <c r="DE361" s="134">
        <v>172.9</v>
      </c>
      <c r="DF361" s="134">
        <v>171.6</v>
      </c>
      <c r="DG361" s="134">
        <v>168.3</v>
      </c>
      <c r="DH361" s="134">
        <v>165.8</v>
      </c>
      <c r="DI361" s="134">
        <v>170.3</v>
      </c>
      <c r="DJ361" s="134">
        <v>169.1</v>
      </c>
      <c r="DK361" s="134">
        <v>170.9</v>
      </c>
      <c r="DL361" s="134">
        <v>171.5</v>
      </c>
      <c r="DM361" s="134">
        <v>169.5</v>
      </c>
      <c r="DN361" s="134">
        <v>172.7</v>
      </c>
      <c r="DO361" s="134">
        <v>170.9</v>
      </c>
      <c r="DP361" s="134">
        <v>175.7</v>
      </c>
      <c r="DQ361" s="134">
        <v>180.1</v>
      </c>
      <c r="DR361" s="134">
        <v>175.6</v>
      </c>
      <c r="DS361" s="134">
        <v>179.7</v>
      </c>
      <c r="DT361" s="134">
        <v>179.1</v>
      </c>
      <c r="DU361" s="134">
        <v>185.1</v>
      </c>
      <c r="DV361" s="134">
        <v>184</v>
      </c>
      <c r="DW361" s="134">
        <v>183.1</v>
      </c>
      <c r="DX361" s="134">
        <v>183.2</v>
      </c>
      <c r="DY361" s="134">
        <v>183.2</v>
      </c>
      <c r="DZ361" s="134">
        <v>189.3</v>
      </c>
      <c r="EA361" s="135">
        <v>188.3</v>
      </c>
      <c r="EB361" s="136">
        <v>191.3</v>
      </c>
      <c r="EC361" s="136">
        <v>193.1</v>
      </c>
      <c r="ED361" s="134">
        <v>196.3</v>
      </c>
      <c r="EE361" s="134">
        <v>195.1</v>
      </c>
      <c r="EF361" s="137">
        <v>192.5</v>
      </c>
      <c r="EG361" s="137">
        <v>192.6</v>
      </c>
      <c r="EH361" s="137">
        <v>194</v>
      </c>
      <c r="EI361" s="137">
        <v>196.5</v>
      </c>
      <c r="EJ361" s="136">
        <v>199</v>
      </c>
      <c r="EK361" s="136">
        <v>197.4</v>
      </c>
      <c r="EL361" s="147">
        <v>199</v>
      </c>
      <c r="EM361" s="147">
        <v>197.5</v>
      </c>
      <c r="EN361" s="147">
        <v>199</v>
      </c>
    </row>
    <row r="362" spans="1:144" ht="15" x14ac:dyDescent="0.25">
      <c r="A362" s="132" t="s">
        <v>2152</v>
      </c>
      <c r="B362" s="132" t="s">
        <v>2153</v>
      </c>
      <c r="C362" s="133">
        <v>2.97E-3</v>
      </c>
      <c r="D362" s="134">
        <v>98.3</v>
      </c>
      <c r="E362" s="134">
        <v>69</v>
      </c>
      <c r="F362" s="134">
        <v>70</v>
      </c>
      <c r="G362" s="134">
        <v>71.8</v>
      </c>
      <c r="H362" s="134">
        <v>70.900000000000006</v>
      </c>
      <c r="I362" s="134">
        <v>72.2</v>
      </c>
      <c r="J362" s="134">
        <v>70.7</v>
      </c>
      <c r="K362" s="134">
        <v>82.7</v>
      </c>
      <c r="L362" s="134">
        <v>63.8</v>
      </c>
      <c r="M362" s="134">
        <v>66.5</v>
      </c>
      <c r="N362" s="134">
        <v>71.3</v>
      </c>
      <c r="O362" s="134">
        <v>83</v>
      </c>
      <c r="P362" s="134">
        <v>100.4</v>
      </c>
      <c r="Q362" s="134">
        <v>69.599999999999994</v>
      </c>
      <c r="R362" s="134">
        <v>75.8</v>
      </c>
      <c r="S362" s="134">
        <v>68</v>
      </c>
      <c r="T362" s="134">
        <v>85.6</v>
      </c>
      <c r="U362" s="134">
        <v>88.5</v>
      </c>
      <c r="V362" s="134">
        <v>90.9</v>
      </c>
      <c r="W362" s="134">
        <v>91.4</v>
      </c>
      <c r="X362" s="134">
        <v>66.099999999999994</v>
      </c>
      <c r="Y362" s="134">
        <v>93.8</v>
      </c>
      <c r="Z362" s="134">
        <v>74.599999999999994</v>
      </c>
      <c r="AA362" s="134">
        <v>102.9</v>
      </c>
      <c r="AB362" s="134">
        <v>86</v>
      </c>
      <c r="AC362" s="134">
        <v>87.1</v>
      </c>
      <c r="AD362" s="134">
        <v>82</v>
      </c>
      <c r="AE362" s="134">
        <v>75.900000000000006</v>
      </c>
      <c r="AF362" s="134">
        <v>72.599999999999994</v>
      </c>
      <c r="AG362" s="134">
        <v>102.2</v>
      </c>
      <c r="AH362" s="134">
        <v>113.9</v>
      </c>
      <c r="AI362" s="134">
        <v>101.8</v>
      </c>
      <c r="AJ362" s="134">
        <v>102.2</v>
      </c>
      <c r="AK362" s="134">
        <v>85.1</v>
      </c>
      <c r="AL362" s="134">
        <v>102</v>
      </c>
      <c r="AM362" s="134">
        <v>107.8</v>
      </c>
      <c r="AN362" s="134">
        <v>99.7</v>
      </c>
      <c r="AO362" s="134">
        <v>99.7</v>
      </c>
      <c r="AP362" s="134">
        <v>103.5</v>
      </c>
      <c r="AQ362" s="134">
        <v>105</v>
      </c>
      <c r="AR362" s="134">
        <v>105.6</v>
      </c>
      <c r="AS362" s="134">
        <v>106.3</v>
      </c>
      <c r="AT362" s="134">
        <v>105.5</v>
      </c>
      <c r="AU362" s="134">
        <v>83.1</v>
      </c>
      <c r="AV362" s="134">
        <v>80.900000000000006</v>
      </c>
      <c r="AW362" s="134">
        <v>79.400000000000006</v>
      </c>
      <c r="AX362" s="134">
        <v>81.099999999999994</v>
      </c>
      <c r="AY362" s="134">
        <v>80.599999999999994</v>
      </c>
      <c r="AZ362" s="134">
        <v>82.9</v>
      </c>
      <c r="BA362" s="134">
        <v>83.9</v>
      </c>
      <c r="BB362" s="134">
        <v>86.1</v>
      </c>
      <c r="BC362" s="134">
        <v>112.5</v>
      </c>
      <c r="BD362" s="134">
        <v>109.1</v>
      </c>
      <c r="BE362" s="134">
        <v>111</v>
      </c>
      <c r="BF362" s="134">
        <v>107.6</v>
      </c>
      <c r="BG362" s="134">
        <v>108.6</v>
      </c>
      <c r="BH362" s="134">
        <v>113.4</v>
      </c>
      <c r="BI362" s="134">
        <v>109.3</v>
      </c>
      <c r="BJ362" s="134">
        <v>110.5</v>
      </c>
      <c r="BK362" s="134">
        <v>113.2</v>
      </c>
      <c r="BL362" s="134">
        <v>113.2</v>
      </c>
      <c r="BM362" s="134">
        <v>115.9</v>
      </c>
      <c r="BN362" s="134">
        <v>112.9</v>
      </c>
      <c r="BO362" s="134">
        <v>108.6</v>
      </c>
      <c r="BP362" s="134">
        <v>109.9</v>
      </c>
      <c r="BQ362" s="134">
        <v>112.9</v>
      </c>
      <c r="BR362" s="134">
        <v>113.1</v>
      </c>
      <c r="BS362" s="134">
        <v>109.5</v>
      </c>
      <c r="BT362" s="134">
        <v>106.1</v>
      </c>
      <c r="BU362" s="134">
        <v>110.3</v>
      </c>
      <c r="BV362" s="134">
        <v>113.5</v>
      </c>
      <c r="BW362" s="134">
        <v>116.3</v>
      </c>
      <c r="BX362" s="134">
        <v>116.7</v>
      </c>
      <c r="BY362" s="134">
        <v>115.6</v>
      </c>
      <c r="BZ362" s="134">
        <v>116.5</v>
      </c>
      <c r="CA362" s="134">
        <v>118.2</v>
      </c>
      <c r="CB362" s="134">
        <v>118</v>
      </c>
      <c r="CC362" s="134">
        <v>114.2</v>
      </c>
      <c r="CD362" s="134">
        <v>115.6</v>
      </c>
      <c r="CE362" s="134">
        <v>120.6</v>
      </c>
      <c r="CF362" s="134">
        <v>116.7</v>
      </c>
      <c r="CG362" s="134">
        <v>109.1</v>
      </c>
      <c r="CH362" s="134">
        <v>112.6</v>
      </c>
      <c r="CI362" s="134">
        <v>118.9</v>
      </c>
      <c r="CJ362" s="134">
        <v>118.6</v>
      </c>
      <c r="CK362" s="134">
        <v>119.9</v>
      </c>
      <c r="CL362" s="134">
        <v>118.3</v>
      </c>
      <c r="CM362" s="134">
        <v>117</v>
      </c>
      <c r="CN362" s="134">
        <v>116.5</v>
      </c>
      <c r="CO362" s="134">
        <v>117</v>
      </c>
      <c r="CP362" s="134">
        <v>116.5</v>
      </c>
      <c r="CQ362" s="134">
        <v>114.4</v>
      </c>
      <c r="CR362" s="134">
        <v>116.2</v>
      </c>
      <c r="CS362" s="134">
        <v>116.3</v>
      </c>
      <c r="CT362" s="134">
        <v>114.8</v>
      </c>
      <c r="CU362" s="134">
        <v>115.8</v>
      </c>
      <c r="CV362" s="134">
        <v>115.1</v>
      </c>
      <c r="CW362" s="134">
        <v>114.7</v>
      </c>
      <c r="CX362" s="134">
        <v>111.6</v>
      </c>
      <c r="CY362" s="134">
        <v>116</v>
      </c>
      <c r="CZ362" s="134">
        <v>117.2</v>
      </c>
      <c r="DA362" s="134">
        <v>116.5</v>
      </c>
      <c r="DB362" s="134">
        <v>112.9</v>
      </c>
      <c r="DC362" s="134">
        <v>114.7</v>
      </c>
      <c r="DD362" s="134">
        <v>113.3</v>
      </c>
      <c r="DE362" s="134">
        <v>118.2</v>
      </c>
      <c r="DF362" s="134">
        <v>114.6</v>
      </c>
      <c r="DG362" s="134">
        <v>119.4</v>
      </c>
      <c r="DH362" s="134">
        <v>120.4</v>
      </c>
      <c r="DI362" s="134">
        <v>116.2</v>
      </c>
      <c r="DJ362" s="134">
        <v>116.5</v>
      </c>
      <c r="DK362" s="134">
        <v>118.9</v>
      </c>
      <c r="DL362" s="134">
        <v>118.9</v>
      </c>
      <c r="DM362" s="134">
        <v>112.4</v>
      </c>
      <c r="DN362" s="134">
        <v>119.2</v>
      </c>
      <c r="DO362" s="134">
        <v>121.7</v>
      </c>
      <c r="DP362" s="134">
        <v>121.7</v>
      </c>
      <c r="DQ362" s="134">
        <v>117.7</v>
      </c>
      <c r="DR362" s="134">
        <v>122</v>
      </c>
      <c r="DS362" s="134">
        <v>122.4</v>
      </c>
      <c r="DT362" s="134">
        <v>122.8</v>
      </c>
      <c r="DU362" s="134">
        <v>124.4</v>
      </c>
      <c r="DV362" s="134">
        <v>121</v>
      </c>
      <c r="DW362" s="134">
        <v>121.7</v>
      </c>
      <c r="DX362" s="134">
        <v>118.4</v>
      </c>
      <c r="DY362" s="134">
        <v>119.4</v>
      </c>
      <c r="DZ362" s="134">
        <v>117.6</v>
      </c>
      <c r="EA362" s="135">
        <v>114</v>
      </c>
      <c r="EB362" s="136">
        <v>120.7</v>
      </c>
      <c r="EC362" s="136">
        <v>112.8</v>
      </c>
      <c r="ED362" s="134">
        <v>115.6</v>
      </c>
      <c r="EE362" s="134">
        <v>117.7</v>
      </c>
      <c r="EF362" s="137">
        <v>127.5</v>
      </c>
      <c r="EG362" s="137">
        <v>129.30000000000001</v>
      </c>
      <c r="EH362" s="137">
        <v>128.30000000000001</v>
      </c>
      <c r="EI362" s="137">
        <v>126.3</v>
      </c>
      <c r="EJ362" s="136">
        <v>130.5</v>
      </c>
      <c r="EK362" s="136">
        <v>128.1</v>
      </c>
      <c r="EL362" s="147">
        <v>129.30000000000001</v>
      </c>
      <c r="EM362" s="147">
        <v>127.2</v>
      </c>
      <c r="EN362" s="147">
        <v>125</v>
      </c>
    </row>
    <row r="363" spans="1:144" ht="15" x14ac:dyDescent="0.25">
      <c r="A363" s="132" t="s">
        <v>2154</v>
      </c>
      <c r="B363" s="132" t="s">
        <v>2155</v>
      </c>
      <c r="C363" s="133">
        <v>1.8460000000000001E-2</v>
      </c>
      <c r="D363" s="134">
        <v>89.3</v>
      </c>
      <c r="E363" s="134">
        <v>86.2</v>
      </c>
      <c r="F363" s="134">
        <v>93</v>
      </c>
      <c r="G363" s="134">
        <v>105.8</v>
      </c>
      <c r="H363" s="134">
        <v>95.8</v>
      </c>
      <c r="I363" s="134">
        <v>100.2</v>
      </c>
      <c r="J363" s="134">
        <v>104.5</v>
      </c>
      <c r="K363" s="134">
        <v>94.7</v>
      </c>
      <c r="L363" s="134">
        <v>105.6</v>
      </c>
      <c r="M363" s="134">
        <v>85.3</v>
      </c>
      <c r="N363" s="134">
        <v>102.1</v>
      </c>
      <c r="O363" s="134">
        <v>107.4</v>
      </c>
      <c r="P363" s="134">
        <v>98.4</v>
      </c>
      <c r="Q363" s="134">
        <v>108.3</v>
      </c>
      <c r="R363" s="134">
        <v>94.7</v>
      </c>
      <c r="S363" s="134">
        <v>94.5</v>
      </c>
      <c r="T363" s="134">
        <v>105</v>
      </c>
      <c r="U363" s="134">
        <v>93.1</v>
      </c>
      <c r="V363" s="134">
        <v>96.7</v>
      </c>
      <c r="W363" s="134">
        <v>96.6</v>
      </c>
      <c r="X363" s="134">
        <v>96.1</v>
      </c>
      <c r="Y363" s="134">
        <v>98</v>
      </c>
      <c r="Z363" s="134">
        <v>96.4</v>
      </c>
      <c r="AA363" s="134">
        <v>86.7</v>
      </c>
      <c r="AB363" s="134">
        <v>93.5</v>
      </c>
      <c r="AC363" s="134">
        <v>89.6</v>
      </c>
      <c r="AD363" s="134">
        <v>96.6</v>
      </c>
      <c r="AE363" s="134">
        <v>94.8</v>
      </c>
      <c r="AF363" s="134">
        <v>97.3</v>
      </c>
      <c r="AG363" s="134">
        <v>104.6</v>
      </c>
      <c r="AH363" s="134">
        <v>93.6</v>
      </c>
      <c r="AI363" s="134">
        <v>89.9</v>
      </c>
      <c r="AJ363" s="134">
        <v>104.4</v>
      </c>
      <c r="AK363" s="134">
        <v>97.9</v>
      </c>
      <c r="AL363" s="134">
        <v>97.6</v>
      </c>
      <c r="AM363" s="134">
        <v>100.1</v>
      </c>
      <c r="AN363" s="134">
        <v>98</v>
      </c>
      <c r="AO363" s="134">
        <v>104.8</v>
      </c>
      <c r="AP363" s="134">
        <v>92.1</v>
      </c>
      <c r="AQ363" s="134">
        <v>88.7</v>
      </c>
      <c r="AR363" s="134">
        <v>94.4</v>
      </c>
      <c r="AS363" s="134">
        <v>84.9</v>
      </c>
      <c r="AT363" s="134">
        <v>87.6</v>
      </c>
      <c r="AU363" s="134">
        <v>98.5</v>
      </c>
      <c r="AV363" s="134">
        <v>86.4</v>
      </c>
      <c r="AW363" s="134">
        <v>89.8</v>
      </c>
      <c r="AX363" s="134">
        <v>99.8</v>
      </c>
      <c r="AY363" s="134">
        <v>92.3</v>
      </c>
      <c r="AZ363" s="134">
        <v>87.6</v>
      </c>
      <c r="BA363" s="134">
        <v>93.2</v>
      </c>
      <c r="BB363" s="134">
        <v>90.2</v>
      </c>
      <c r="BC363" s="134">
        <v>82</v>
      </c>
      <c r="BD363" s="134">
        <v>85.9</v>
      </c>
      <c r="BE363" s="134">
        <v>85.7</v>
      </c>
      <c r="BF363" s="134">
        <v>80.2</v>
      </c>
      <c r="BG363" s="134">
        <v>90.5</v>
      </c>
      <c r="BH363" s="134">
        <v>84.3</v>
      </c>
      <c r="BI363" s="134">
        <v>93.3</v>
      </c>
      <c r="BJ363" s="134">
        <v>88.6</v>
      </c>
      <c r="BK363" s="134">
        <v>89.3</v>
      </c>
      <c r="BL363" s="134">
        <v>90.5</v>
      </c>
      <c r="BM363" s="134">
        <v>90.5</v>
      </c>
      <c r="BN363" s="134">
        <v>88.6</v>
      </c>
      <c r="BO363" s="134">
        <v>88.8</v>
      </c>
      <c r="BP363" s="134">
        <v>88.2</v>
      </c>
      <c r="BQ363" s="134">
        <v>88.2</v>
      </c>
      <c r="BR363" s="134">
        <v>88.2</v>
      </c>
      <c r="BS363" s="134">
        <v>88.1</v>
      </c>
      <c r="BT363" s="134">
        <v>88.7</v>
      </c>
      <c r="BU363" s="134">
        <v>88.7</v>
      </c>
      <c r="BV363" s="134">
        <v>88.7</v>
      </c>
      <c r="BW363" s="134">
        <v>87.9</v>
      </c>
      <c r="BX363" s="134">
        <v>88.1</v>
      </c>
      <c r="BY363" s="134">
        <v>88.5</v>
      </c>
      <c r="BZ363" s="134">
        <v>87.8</v>
      </c>
      <c r="CA363" s="134">
        <v>88.5</v>
      </c>
      <c r="CB363" s="134">
        <v>87.1</v>
      </c>
      <c r="CC363" s="134">
        <v>88.7</v>
      </c>
      <c r="CD363" s="134">
        <v>91.6</v>
      </c>
      <c r="CE363" s="134">
        <v>92.8</v>
      </c>
      <c r="CF363" s="134">
        <v>92</v>
      </c>
      <c r="CG363" s="134">
        <v>91</v>
      </c>
      <c r="CH363" s="134">
        <v>91.1</v>
      </c>
      <c r="CI363" s="134">
        <v>89.7</v>
      </c>
      <c r="CJ363" s="134">
        <v>91.1</v>
      </c>
      <c r="CK363" s="134">
        <v>89.3</v>
      </c>
      <c r="CL363" s="134">
        <v>90.2</v>
      </c>
      <c r="CM363" s="134">
        <v>91.7</v>
      </c>
      <c r="CN363" s="134">
        <v>97.4</v>
      </c>
      <c r="CO363" s="134">
        <v>91.4</v>
      </c>
      <c r="CP363" s="134">
        <v>92</v>
      </c>
      <c r="CQ363" s="134">
        <v>91.4</v>
      </c>
      <c r="CR363" s="134">
        <v>92.6</v>
      </c>
      <c r="CS363" s="134">
        <v>90.9</v>
      </c>
      <c r="CT363" s="134">
        <v>90</v>
      </c>
      <c r="CU363" s="134">
        <v>89</v>
      </c>
      <c r="CV363" s="134">
        <v>89.7</v>
      </c>
      <c r="CW363" s="134">
        <v>90</v>
      </c>
      <c r="CX363" s="134">
        <v>91</v>
      </c>
      <c r="CY363" s="134">
        <v>89.8</v>
      </c>
      <c r="CZ363" s="134">
        <v>90.1</v>
      </c>
      <c r="DA363" s="134">
        <v>88.7</v>
      </c>
      <c r="DB363" s="134">
        <v>89</v>
      </c>
      <c r="DC363" s="134">
        <v>89.7</v>
      </c>
      <c r="DD363" s="134">
        <v>89.5</v>
      </c>
      <c r="DE363" s="134">
        <v>88.7</v>
      </c>
      <c r="DF363" s="134">
        <v>88.8</v>
      </c>
      <c r="DG363" s="134">
        <v>89.8</v>
      </c>
      <c r="DH363" s="134">
        <v>90.7</v>
      </c>
      <c r="DI363" s="134">
        <v>93.2</v>
      </c>
      <c r="DJ363" s="134">
        <v>91.6</v>
      </c>
      <c r="DK363" s="134">
        <v>92.3</v>
      </c>
      <c r="DL363" s="134">
        <v>92.7</v>
      </c>
      <c r="DM363" s="134">
        <v>94.3</v>
      </c>
      <c r="DN363" s="134">
        <v>94.4</v>
      </c>
      <c r="DO363" s="134">
        <v>96.5</v>
      </c>
      <c r="DP363" s="134">
        <v>97.1</v>
      </c>
      <c r="DQ363" s="134">
        <v>96.3</v>
      </c>
      <c r="DR363" s="134">
        <v>97.3</v>
      </c>
      <c r="DS363" s="134">
        <v>99</v>
      </c>
      <c r="DT363" s="134">
        <v>98.7</v>
      </c>
      <c r="DU363" s="134">
        <v>100.3</v>
      </c>
      <c r="DV363" s="134">
        <v>102</v>
      </c>
      <c r="DW363" s="134">
        <v>102.5</v>
      </c>
      <c r="DX363" s="134">
        <v>103.6</v>
      </c>
      <c r="DY363" s="134">
        <v>102.5</v>
      </c>
      <c r="DZ363" s="134">
        <v>101.5</v>
      </c>
      <c r="EA363" s="135">
        <v>102.2</v>
      </c>
      <c r="EB363" s="136">
        <v>100.9</v>
      </c>
      <c r="EC363" s="136">
        <v>102.5</v>
      </c>
      <c r="ED363" s="134">
        <v>102.9</v>
      </c>
      <c r="EE363" s="134">
        <v>101.3</v>
      </c>
      <c r="EF363" s="137">
        <v>101.3</v>
      </c>
      <c r="EG363" s="137">
        <v>103.5</v>
      </c>
      <c r="EH363" s="137">
        <v>104.3</v>
      </c>
      <c r="EI363" s="137">
        <v>104.5</v>
      </c>
      <c r="EJ363" s="136">
        <v>104.4</v>
      </c>
      <c r="EK363" s="136">
        <v>104.6</v>
      </c>
      <c r="EL363" s="147">
        <v>104.4</v>
      </c>
      <c r="EM363" s="147">
        <v>104.3</v>
      </c>
      <c r="EN363" s="147">
        <v>105.7</v>
      </c>
    </row>
    <row r="364" spans="1:144" ht="15" x14ac:dyDescent="0.25">
      <c r="A364" s="132" t="s">
        <v>2156</v>
      </c>
      <c r="B364" s="132" t="s">
        <v>2157</v>
      </c>
      <c r="C364" s="133">
        <v>6.4650499999999997</v>
      </c>
      <c r="D364" s="134">
        <v>105.6</v>
      </c>
      <c r="E364" s="134">
        <v>106.8</v>
      </c>
      <c r="F364" s="134">
        <v>107.4</v>
      </c>
      <c r="G364" s="134">
        <v>107.8</v>
      </c>
      <c r="H364" s="134">
        <v>108.5</v>
      </c>
      <c r="I364" s="134">
        <v>108.7</v>
      </c>
      <c r="J364" s="134">
        <v>108.5</v>
      </c>
      <c r="K364" s="134">
        <v>108.6</v>
      </c>
      <c r="L364" s="134">
        <v>108.9</v>
      </c>
      <c r="M364" s="134">
        <v>109.4</v>
      </c>
      <c r="N364" s="134">
        <v>109.5</v>
      </c>
      <c r="O364" s="134">
        <v>109.8</v>
      </c>
      <c r="P364" s="134">
        <v>110.1</v>
      </c>
      <c r="Q364" s="134">
        <v>110</v>
      </c>
      <c r="R364" s="134">
        <v>110.9</v>
      </c>
      <c r="S364" s="134">
        <v>112.1</v>
      </c>
      <c r="T364" s="134">
        <v>112.8</v>
      </c>
      <c r="U364" s="134">
        <v>114.3</v>
      </c>
      <c r="V364" s="134">
        <v>114.3</v>
      </c>
      <c r="W364" s="134">
        <v>114.3</v>
      </c>
      <c r="X364" s="134">
        <v>114.7</v>
      </c>
      <c r="Y364" s="134">
        <v>114.8</v>
      </c>
      <c r="Z364" s="134">
        <v>115.4</v>
      </c>
      <c r="AA364" s="134">
        <v>116.2</v>
      </c>
      <c r="AB364" s="134">
        <v>116.4</v>
      </c>
      <c r="AC364" s="134">
        <v>116.6</v>
      </c>
      <c r="AD364" s="134">
        <v>116.8</v>
      </c>
      <c r="AE364" s="134">
        <v>117.2</v>
      </c>
      <c r="AF364" s="134">
        <v>117.6</v>
      </c>
      <c r="AG364" s="134">
        <v>118.1</v>
      </c>
      <c r="AH364" s="134">
        <v>117.4</v>
      </c>
      <c r="AI364" s="134">
        <v>117.2</v>
      </c>
      <c r="AJ364" s="134">
        <v>115.1</v>
      </c>
      <c r="AK364" s="134">
        <v>113.9</v>
      </c>
      <c r="AL364" s="134">
        <v>113</v>
      </c>
      <c r="AM364" s="134">
        <v>113.8</v>
      </c>
      <c r="AN364" s="134">
        <v>113.9</v>
      </c>
      <c r="AO364" s="134">
        <v>114.6</v>
      </c>
      <c r="AP364" s="134">
        <v>114.5</v>
      </c>
      <c r="AQ364" s="134">
        <v>114.2</v>
      </c>
      <c r="AR364" s="134">
        <v>113.4</v>
      </c>
      <c r="AS364" s="134">
        <v>113</v>
      </c>
      <c r="AT364" s="134">
        <v>112.6</v>
      </c>
      <c r="AU364" s="134">
        <v>111.9</v>
      </c>
      <c r="AV364" s="134">
        <v>111.1</v>
      </c>
      <c r="AW364" s="134">
        <v>110.8</v>
      </c>
      <c r="AX364" s="134">
        <v>110.6</v>
      </c>
      <c r="AY364" s="134">
        <v>110.9</v>
      </c>
      <c r="AZ364" s="134">
        <v>111.5</v>
      </c>
      <c r="BA364" s="134">
        <v>111.7</v>
      </c>
      <c r="BB364" s="134">
        <v>111.3</v>
      </c>
      <c r="BC364" s="134">
        <v>111.7</v>
      </c>
      <c r="BD364" s="134">
        <v>110.7</v>
      </c>
      <c r="BE364" s="134">
        <v>110.3</v>
      </c>
      <c r="BF364" s="134">
        <v>110.3</v>
      </c>
      <c r="BG364" s="134">
        <v>110.5</v>
      </c>
      <c r="BH364" s="134">
        <v>110.2</v>
      </c>
      <c r="BI364" s="134">
        <v>110.7</v>
      </c>
      <c r="BJ364" s="134">
        <v>111.3</v>
      </c>
      <c r="BK364" s="134">
        <v>111.7</v>
      </c>
      <c r="BL364" s="134">
        <v>111.6</v>
      </c>
      <c r="BM364" s="134">
        <v>111.7</v>
      </c>
      <c r="BN364" s="134">
        <v>111.5</v>
      </c>
      <c r="BO364" s="134">
        <v>111.1</v>
      </c>
      <c r="BP364" s="134">
        <v>111.1</v>
      </c>
      <c r="BQ364" s="134">
        <v>111.3</v>
      </c>
      <c r="BR364" s="134">
        <v>111.9</v>
      </c>
      <c r="BS364" s="134">
        <v>112.4</v>
      </c>
      <c r="BT364" s="134">
        <v>113.2</v>
      </c>
      <c r="BU364" s="134">
        <v>114.1</v>
      </c>
      <c r="BV364" s="134">
        <v>115.1</v>
      </c>
      <c r="BW364" s="134">
        <v>115.5</v>
      </c>
      <c r="BX364" s="134">
        <v>116.3</v>
      </c>
      <c r="BY364" s="134">
        <v>117.4</v>
      </c>
      <c r="BZ364" s="134">
        <v>117.6</v>
      </c>
      <c r="CA364" s="134">
        <v>118.3</v>
      </c>
      <c r="CB364" s="134">
        <v>118.8</v>
      </c>
      <c r="CC364" s="134">
        <v>119.6</v>
      </c>
      <c r="CD364" s="134">
        <v>120.5</v>
      </c>
      <c r="CE364" s="134">
        <v>121.2</v>
      </c>
      <c r="CF364" s="134">
        <v>120</v>
      </c>
      <c r="CG364" s="134">
        <v>119.6</v>
      </c>
      <c r="CH364" s="134">
        <v>119.7</v>
      </c>
      <c r="CI364" s="134">
        <v>119.6</v>
      </c>
      <c r="CJ364" s="134">
        <v>119.9</v>
      </c>
      <c r="CK364" s="134">
        <v>119.8</v>
      </c>
      <c r="CL364" s="134">
        <v>119</v>
      </c>
      <c r="CM364" s="134">
        <v>118.4</v>
      </c>
      <c r="CN364" s="134">
        <v>118.2</v>
      </c>
      <c r="CO364" s="134">
        <v>117.7</v>
      </c>
      <c r="CP364" s="134">
        <v>117.1</v>
      </c>
      <c r="CQ364" s="134">
        <v>116.5</v>
      </c>
      <c r="CR364" s="134">
        <v>116.2</v>
      </c>
      <c r="CS364" s="134">
        <v>116.2</v>
      </c>
      <c r="CT364" s="134">
        <v>115.8</v>
      </c>
      <c r="CU364" s="134">
        <v>115.5</v>
      </c>
      <c r="CV364" s="134">
        <v>115.2</v>
      </c>
      <c r="CW364" s="134">
        <v>115.5</v>
      </c>
      <c r="CX364" s="134">
        <v>115.7</v>
      </c>
      <c r="CY364" s="134">
        <v>115.9</v>
      </c>
      <c r="CZ364" s="134">
        <v>116.1</v>
      </c>
      <c r="DA364" s="134">
        <v>116.1</v>
      </c>
      <c r="DB364" s="134">
        <v>116.8</v>
      </c>
      <c r="DC364" s="134">
        <v>118.2</v>
      </c>
      <c r="DD364" s="134">
        <v>119.7</v>
      </c>
      <c r="DE364" s="134">
        <v>120.8</v>
      </c>
      <c r="DF364" s="134">
        <v>123.1</v>
      </c>
      <c r="DG364" s="134">
        <v>125.6</v>
      </c>
      <c r="DH364" s="134">
        <v>128</v>
      </c>
      <c r="DI364" s="134">
        <v>128.4</v>
      </c>
      <c r="DJ364" s="134">
        <v>128.30000000000001</v>
      </c>
      <c r="DK364" s="134">
        <v>129.30000000000001</v>
      </c>
      <c r="DL364" s="134">
        <v>130.30000000000001</v>
      </c>
      <c r="DM364" s="134">
        <v>131.1</v>
      </c>
      <c r="DN364" s="134">
        <v>134.30000000000001</v>
      </c>
      <c r="DO364" s="134">
        <v>136.4</v>
      </c>
      <c r="DP364" s="134">
        <v>136.80000000000001</v>
      </c>
      <c r="DQ364" s="134">
        <v>137.5</v>
      </c>
      <c r="DR364" s="134">
        <v>139.19999999999999</v>
      </c>
      <c r="DS364" s="134">
        <v>141.5</v>
      </c>
      <c r="DT364" s="134">
        <v>143.9</v>
      </c>
      <c r="DU364" s="134">
        <v>147</v>
      </c>
      <c r="DV364" s="134">
        <v>147.5</v>
      </c>
      <c r="DW364" s="134">
        <v>147.19999999999999</v>
      </c>
      <c r="DX364" s="134">
        <v>146.6</v>
      </c>
      <c r="DY364" s="134">
        <v>146</v>
      </c>
      <c r="DZ364" s="134">
        <v>146</v>
      </c>
      <c r="EA364" s="135">
        <v>145.30000000000001</v>
      </c>
      <c r="EB364" s="136">
        <v>144.19999999999999</v>
      </c>
      <c r="EC364" s="136">
        <v>143.19999999999999</v>
      </c>
      <c r="ED364" s="134">
        <v>142.80000000000001</v>
      </c>
      <c r="EE364" s="134">
        <v>142.19999999999999</v>
      </c>
      <c r="EF364" s="137">
        <v>141.1</v>
      </c>
      <c r="EG364" s="137">
        <v>139.6</v>
      </c>
      <c r="EH364" s="137">
        <v>138.30000000000001</v>
      </c>
      <c r="EI364" s="137">
        <v>137.30000000000001</v>
      </c>
      <c r="EJ364" s="136">
        <v>136.30000000000001</v>
      </c>
      <c r="EK364" s="136">
        <v>136.19999999999999</v>
      </c>
      <c r="EL364" s="147">
        <v>136.6</v>
      </c>
      <c r="EM364" s="147">
        <v>136.30000000000001</v>
      </c>
      <c r="EN364" s="147">
        <v>135.80000000000001</v>
      </c>
    </row>
    <row r="365" spans="1:144" ht="15" x14ac:dyDescent="0.25">
      <c r="A365" s="132" t="s">
        <v>2158</v>
      </c>
      <c r="B365" s="132" t="s">
        <v>2159</v>
      </c>
      <c r="C365" s="133">
        <v>1.4333</v>
      </c>
      <c r="D365" s="134">
        <v>104.7</v>
      </c>
      <c r="E365" s="134">
        <v>106.4</v>
      </c>
      <c r="F365" s="134">
        <v>106.7</v>
      </c>
      <c r="G365" s="134">
        <v>106.1</v>
      </c>
      <c r="H365" s="134">
        <v>107.7</v>
      </c>
      <c r="I365" s="134">
        <v>106.9</v>
      </c>
      <c r="J365" s="134">
        <v>107.6</v>
      </c>
      <c r="K365" s="134">
        <v>107.7</v>
      </c>
      <c r="L365" s="134">
        <v>107.7</v>
      </c>
      <c r="M365" s="134">
        <v>108.6</v>
      </c>
      <c r="N365" s="134">
        <v>108.2</v>
      </c>
      <c r="O365" s="134">
        <v>107.9</v>
      </c>
      <c r="P365" s="134">
        <v>108.4</v>
      </c>
      <c r="Q365" s="134">
        <v>108.6</v>
      </c>
      <c r="R365" s="134">
        <v>108.7</v>
      </c>
      <c r="S365" s="134">
        <v>109.4</v>
      </c>
      <c r="T365" s="134">
        <v>110.8</v>
      </c>
      <c r="U365" s="134">
        <v>112.5</v>
      </c>
      <c r="V365" s="134">
        <v>112.3</v>
      </c>
      <c r="W365" s="134">
        <v>112.4</v>
      </c>
      <c r="X365" s="134">
        <v>114.4</v>
      </c>
      <c r="Y365" s="134">
        <v>114.4</v>
      </c>
      <c r="Z365" s="134">
        <v>116</v>
      </c>
      <c r="AA365" s="134">
        <v>116.7</v>
      </c>
      <c r="AB365" s="134">
        <v>116.4</v>
      </c>
      <c r="AC365" s="134">
        <v>116.8</v>
      </c>
      <c r="AD365" s="134">
        <v>116.6</v>
      </c>
      <c r="AE365" s="134">
        <v>116.3</v>
      </c>
      <c r="AF365" s="134">
        <v>116.8</v>
      </c>
      <c r="AG365" s="134">
        <v>116.6</v>
      </c>
      <c r="AH365" s="134">
        <v>115</v>
      </c>
      <c r="AI365" s="134">
        <v>113.4</v>
      </c>
      <c r="AJ365" s="134">
        <v>112</v>
      </c>
      <c r="AK365" s="134">
        <v>109.6</v>
      </c>
      <c r="AL365" s="134">
        <v>110</v>
      </c>
      <c r="AM365" s="134">
        <v>109.9</v>
      </c>
      <c r="AN365" s="134">
        <v>108.4</v>
      </c>
      <c r="AO365" s="134">
        <v>108.7</v>
      </c>
      <c r="AP365" s="134">
        <v>108.6</v>
      </c>
      <c r="AQ365" s="134">
        <v>107.8</v>
      </c>
      <c r="AR365" s="134">
        <v>107.1</v>
      </c>
      <c r="AS365" s="134">
        <v>106.1</v>
      </c>
      <c r="AT365" s="134">
        <v>104.9</v>
      </c>
      <c r="AU365" s="134">
        <v>104.2</v>
      </c>
      <c r="AV365" s="134">
        <v>103.4</v>
      </c>
      <c r="AW365" s="134">
        <v>103.1</v>
      </c>
      <c r="AX365" s="134">
        <v>103.2</v>
      </c>
      <c r="AY365" s="134">
        <v>103.9</v>
      </c>
      <c r="AZ365" s="134">
        <v>103.9</v>
      </c>
      <c r="BA365" s="134">
        <v>104.1</v>
      </c>
      <c r="BB365" s="134">
        <v>104.1</v>
      </c>
      <c r="BC365" s="134">
        <v>104.5</v>
      </c>
      <c r="BD365" s="134">
        <v>104.2</v>
      </c>
      <c r="BE365" s="134">
        <v>104</v>
      </c>
      <c r="BF365" s="134">
        <v>103.9</v>
      </c>
      <c r="BG365" s="134">
        <v>104.5</v>
      </c>
      <c r="BH365" s="134">
        <v>104.4</v>
      </c>
      <c r="BI365" s="134">
        <v>105</v>
      </c>
      <c r="BJ365" s="134">
        <v>106.2</v>
      </c>
      <c r="BK365" s="134">
        <v>107.1</v>
      </c>
      <c r="BL365" s="134">
        <v>107.1</v>
      </c>
      <c r="BM365" s="134">
        <v>107.2</v>
      </c>
      <c r="BN365" s="134">
        <v>107.4</v>
      </c>
      <c r="BO365" s="134">
        <v>107.9</v>
      </c>
      <c r="BP365" s="134">
        <v>107.7</v>
      </c>
      <c r="BQ365" s="134">
        <v>108.2</v>
      </c>
      <c r="BR365" s="134">
        <v>110.2</v>
      </c>
      <c r="BS365" s="134">
        <v>112.1</v>
      </c>
      <c r="BT365" s="134">
        <v>114.3</v>
      </c>
      <c r="BU365" s="134">
        <v>116.5</v>
      </c>
      <c r="BV365" s="134">
        <v>117.7</v>
      </c>
      <c r="BW365" s="134">
        <v>118.3</v>
      </c>
      <c r="BX365" s="134">
        <v>119.8</v>
      </c>
      <c r="BY365" s="134">
        <v>122.4</v>
      </c>
      <c r="BZ365" s="134">
        <v>123.1</v>
      </c>
      <c r="CA365" s="134">
        <v>123.8</v>
      </c>
      <c r="CB365" s="134">
        <v>124.7</v>
      </c>
      <c r="CC365" s="134">
        <v>126.3</v>
      </c>
      <c r="CD365" s="134">
        <v>127.6</v>
      </c>
      <c r="CE365" s="134">
        <v>129</v>
      </c>
      <c r="CF365" s="134">
        <v>126.7</v>
      </c>
      <c r="CG365" s="134">
        <v>125.5</v>
      </c>
      <c r="CH365" s="134">
        <v>125.8</v>
      </c>
      <c r="CI365" s="134">
        <v>125.3</v>
      </c>
      <c r="CJ365" s="134">
        <v>125.4</v>
      </c>
      <c r="CK365" s="134">
        <v>125.4</v>
      </c>
      <c r="CL365" s="134">
        <v>123.4</v>
      </c>
      <c r="CM365" s="134">
        <v>121.3</v>
      </c>
      <c r="CN365" s="134">
        <v>121.2</v>
      </c>
      <c r="CO365" s="134">
        <v>120.3</v>
      </c>
      <c r="CP365" s="134">
        <v>118.9</v>
      </c>
      <c r="CQ365" s="134">
        <v>117</v>
      </c>
      <c r="CR365" s="134">
        <v>116.8</v>
      </c>
      <c r="CS365" s="134">
        <v>116.8</v>
      </c>
      <c r="CT365" s="134">
        <v>117.1</v>
      </c>
      <c r="CU365" s="134">
        <v>115.6</v>
      </c>
      <c r="CV365" s="134">
        <v>115.4</v>
      </c>
      <c r="CW365" s="134">
        <v>115.2</v>
      </c>
      <c r="CX365" s="134">
        <v>114.9</v>
      </c>
      <c r="CY365" s="134">
        <v>114.5</v>
      </c>
      <c r="CZ365" s="134">
        <v>115</v>
      </c>
      <c r="DA365" s="134">
        <v>114.8</v>
      </c>
      <c r="DB365" s="134">
        <v>115.8</v>
      </c>
      <c r="DC365" s="134">
        <v>117.8</v>
      </c>
      <c r="DD365" s="134">
        <v>119.8</v>
      </c>
      <c r="DE365" s="134">
        <v>122.9</v>
      </c>
      <c r="DF365" s="134">
        <v>127.2</v>
      </c>
      <c r="DG365" s="134">
        <v>130.30000000000001</v>
      </c>
      <c r="DH365" s="134">
        <v>133.5</v>
      </c>
      <c r="DI365" s="134">
        <v>135.30000000000001</v>
      </c>
      <c r="DJ365" s="134">
        <v>135.80000000000001</v>
      </c>
      <c r="DK365" s="134">
        <v>137.5</v>
      </c>
      <c r="DL365" s="134">
        <v>137.6</v>
      </c>
      <c r="DM365" s="134">
        <v>139.4</v>
      </c>
      <c r="DN365" s="134">
        <v>146.5</v>
      </c>
      <c r="DO365" s="134">
        <v>150</v>
      </c>
      <c r="DP365" s="134">
        <v>149.30000000000001</v>
      </c>
      <c r="DQ365" s="134">
        <v>150.9</v>
      </c>
      <c r="DR365" s="134">
        <v>153.19999999999999</v>
      </c>
      <c r="DS365" s="134">
        <v>156.4</v>
      </c>
      <c r="DT365" s="134">
        <v>159.9</v>
      </c>
      <c r="DU365" s="134">
        <v>166.6</v>
      </c>
      <c r="DV365" s="134">
        <v>166.3</v>
      </c>
      <c r="DW365" s="134">
        <v>166</v>
      </c>
      <c r="DX365" s="134">
        <v>162.30000000000001</v>
      </c>
      <c r="DY365" s="134">
        <v>160.1</v>
      </c>
      <c r="DZ365" s="134">
        <v>160.19999999999999</v>
      </c>
      <c r="EA365" s="135">
        <v>158.30000000000001</v>
      </c>
      <c r="EB365" s="136">
        <v>156.19999999999999</v>
      </c>
      <c r="EC365" s="136">
        <v>152.6</v>
      </c>
      <c r="ED365" s="134">
        <v>150.69999999999999</v>
      </c>
      <c r="EE365" s="134">
        <v>150</v>
      </c>
      <c r="EF365" s="137">
        <v>148.19999999999999</v>
      </c>
      <c r="EG365" s="137">
        <v>145.4</v>
      </c>
      <c r="EH365" s="137">
        <v>143.1</v>
      </c>
      <c r="EI365" s="137">
        <v>139.69999999999999</v>
      </c>
      <c r="EJ365" s="136">
        <v>138.6</v>
      </c>
      <c r="EK365" s="136">
        <v>138.80000000000001</v>
      </c>
      <c r="EL365" s="147">
        <v>139.80000000000001</v>
      </c>
      <c r="EM365" s="147">
        <v>139.19999999999999</v>
      </c>
      <c r="EN365" s="147">
        <v>138.5</v>
      </c>
    </row>
    <row r="366" spans="1:144" ht="15" x14ac:dyDescent="0.25">
      <c r="A366" s="132" t="s">
        <v>2160</v>
      </c>
      <c r="B366" s="132" t="s">
        <v>2161</v>
      </c>
      <c r="C366" s="133">
        <v>2.257E-2</v>
      </c>
      <c r="D366" s="134">
        <v>105.8</v>
      </c>
      <c r="E366" s="134">
        <v>111</v>
      </c>
      <c r="F366" s="134">
        <v>110.6</v>
      </c>
      <c r="G366" s="134">
        <v>109.1</v>
      </c>
      <c r="H366" s="134">
        <v>108.7</v>
      </c>
      <c r="I366" s="134">
        <v>108.4</v>
      </c>
      <c r="J366" s="134">
        <v>102.6</v>
      </c>
      <c r="K366" s="134">
        <v>101.2</v>
      </c>
      <c r="L366" s="134">
        <v>96.7</v>
      </c>
      <c r="M366" s="134">
        <v>95.9</v>
      </c>
      <c r="N366" s="134">
        <v>97.7</v>
      </c>
      <c r="O366" s="134">
        <v>94.4</v>
      </c>
      <c r="P366" s="134">
        <v>90.6</v>
      </c>
      <c r="Q366" s="134">
        <v>94.9</v>
      </c>
      <c r="R366" s="134">
        <v>97</v>
      </c>
      <c r="S366" s="134">
        <v>99.4</v>
      </c>
      <c r="T366" s="134">
        <v>103.1</v>
      </c>
      <c r="U366" s="134">
        <v>102.2</v>
      </c>
      <c r="V366" s="134">
        <v>104.6</v>
      </c>
      <c r="W366" s="134">
        <v>108.8</v>
      </c>
      <c r="X366" s="134">
        <v>109.2</v>
      </c>
      <c r="Y366" s="134">
        <v>107.4</v>
      </c>
      <c r="Z366" s="134">
        <v>103.4</v>
      </c>
      <c r="AA366" s="134">
        <v>108.8</v>
      </c>
      <c r="AB366" s="134">
        <v>108.9</v>
      </c>
      <c r="AC366" s="134">
        <v>110.6</v>
      </c>
      <c r="AD366" s="134">
        <v>112.4</v>
      </c>
      <c r="AE366" s="134">
        <v>109.6</v>
      </c>
      <c r="AF366" s="134">
        <v>109.6</v>
      </c>
      <c r="AG366" s="134">
        <v>105.5</v>
      </c>
      <c r="AH366" s="134">
        <v>97.2</v>
      </c>
      <c r="AI366" s="134">
        <v>96.2</v>
      </c>
      <c r="AJ366" s="134">
        <v>97</v>
      </c>
      <c r="AK366" s="134">
        <v>97.4</v>
      </c>
      <c r="AL366" s="134">
        <v>94.6</v>
      </c>
      <c r="AM366" s="134">
        <v>93.9</v>
      </c>
      <c r="AN366" s="134">
        <v>91</v>
      </c>
      <c r="AO366" s="134">
        <v>90.9</v>
      </c>
      <c r="AP366" s="134">
        <v>92.8</v>
      </c>
      <c r="AQ366" s="134">
        <v>91.6</v>
      </c>
      <c r="AR366" s="134">
        <v>92.8</v>
      </c>
      <c r="AS366" s="134">
        <v>86.3</v>
      </c>
      <c r="AT366" s="134">
        <v>85.8</v>
      </c>
      <c r="AU366" s="134">
        <v>83.4</v>
      </c>
      <c r="AV366" s="134">
        <v>80</v>
      </c>
      <c r="AW366" s="134">
        <v>84.1</v>
      </c>
      <c r="AX366" s="134">
        <v>83.9</v>
      </c>
      <c r="AY366" s="134">
        <v>85.9</v>
      </c>
      <c r="AZ366" s="134">
        <v>89.7</v>
      </c>
      <c r="BA366" s="134">
        <v>90.8</v>
      </c>
      <c r="BB366" s="134">
        <v>93.2</v>
      </c>
      <c r="BC366" s="134">
        <v>93.3</v>
      </c>
      <c r="BD366" s="134">
        <v>94.8</v>
      </c>
      <c r="BE366" s="134">
        <v>98</v>
      </c>
      <c r="BF366" s="134">
        <v>97.9</v>
      </c>
      <c r="BG366" s="134">
        <v>98.5</v>
      </c>
      <c r="BH366" s="134">
        <v>99.4</v>
      </c>
      <c r="BI366" s="134">
        <v>102.4</v>
      </c>
      <c r="BJ366" s="134">
        <v>102.5</v>
      </c>
      <c r="BK366" s="134">
        <v>103.2</v>
      </c>
      <c r="BL366" s="134">
        <v>102.2</v>
      </c>
      <c r="BM366" s="134">
        <v>102.1</v>
      </c>
      <c r="BN366" s="134">
        <v>101.4</v>
      </c>
      <c r="BO366" s="134">
        <v>99.5</v>
      </c>
      <c r="BP366" s="134">
        <v>98.6</v>
      </c>
      <c r="BQ366" s="134">
        <v>98.7</v>
      </c>
      <c r="BR366" s="134">
        <v>99</v>
      </c>
      <c r="BS366" s="134">
        <v>97.9</v>
      </c>
      <c r="BT366" s="134">
        <v>103.1</v>
      </c>
      <c r="BU366" s="134">
        <v>101.8</v>
      </c>
      <c r="BV366" s="134">
        <v>101.8</v>
      </c>
      <c r="BW366" s="134">
        <v>103.4</v>
      </c>
      <c r="BX366" s="134">
        <v>104.4</v>
      </c>
      <c r="BY366" s="134">
        <v>102.6</v>
      </c>
      <c r="BZ366" s="134">
        <v>102.9</v>
      </c>
      <c r="CA366" s="134">
        <v>103</v>
      </c>
      <c r="CB366" s="134">
        <v>102.4</v>
      </c>
      <c r="CC366" s="134">
        <v>99.5</v>
      </c>
      <c r="CD366" s="134">
        <v>99.5</v>
      </c>
      <c r="CE366" s="134">
        <v>100.4</v>
      </c>
      <c r="CF366" s="134">
        <v>98.6</v>
      </c>
      <c r="CG366" s="134">
        <v>96</v>
      </c>
      <c r="CH366" s="134">
        <v>97</v>
      </c>
      <c r="CI366" s="134">
        <v>98</v>
      </c>
      <c r="CJ366" s="134">
        <v>96.2</v>
      </c>
      <c r="CK366" s="134">
        <v>96.6</v>
      </c>
      <c r="CL366" s="134">
        <v>95.9</v>
      </c>
      <c r="CM366" s="134">
        <v>95.4</v>
      </c>
      <c r="CN366" s="134">
        <v>95.6</v>
      </c>
      <c r="CO366" s="134">
        <v>94.8</v>
      </c>
      <c r="CP366" s="134">
        <v>96.2</v>
      </c>
      <c r="CQ366" s="134">
        <v>95.6</v>
      </c>
      <c r="CR366" s="134">
        <v>98.5</v>
      </c>
      <c r="CS366" s="134">
        <v>101.8</v>
      </c>
      <c r="CT366" s="134">
        <v>100.9</v>
      </c>
      <c r="CU366" s="134">
        <v>101.7</v>
      </c>
      <c r="CV366" s="134">
        <v>103.5</v>
      </c>
      <c r="CW366" s="134">
        <v>104.1</v>
      </c>
      <c r="CX366" s="134">
        <v>104.5</v>
      </c>
      <c r="CY366" s="134">
        <v>103.4</v>
      </c>
      <c r="CZ366" s="134">
        <v>105.7</v>
      </c>
      <c r="DA366" s="134">
        <v>108.5</v>
      </c>
      <c r="DB366" s="134">
        <v>109</v>
      </c>
      <c r="DC366" s="134">
        <v>112.1</v>
      </c>
      <c r="DD366" s="134">
        <v>113.8</v>
      </c>
      <c r="DE366" s="134">
        <v>119.4</v>
      </c>
      <c r="DF366" s="134">
        <v>121.6</v>
      </c>
      <c r="DG366" s="134">
        <v>125.6</v>
      </c>
      <c r="DH366" s="134">
        <v>131.19999999999999</v>
      </c>
      <c r="DI366" s="134">
        <v>134.69999999999999</v>
      </c>
      <c r="DJ366" s="134">
        <v>134</v>
      </c>
      <c r="DK366" s="134">
        <v>132.30000000000001</v>
      </c>
      <c r="DL366" s="134">
        <v>134.80000000000001</v>
      </c>
      <c r="DM366" s="134">
        <v>135.69999999999999</v>
      </c>
      <c r="DN366" s="134">
        <v>139.9</v>
      </c>
      <c r="DO366" s="134">
        <v>140.80000000000001</v>
      </c>
      <c r="DP366" s="134">
        <v>140.1</v>
      </c>
      <c r="DQ366" s="134">
        <v>143.9</v>
      </c>
      <c r="DR366" s="134">
        <v>151.9</v>
      </c>
      <c r="DS366" s="134">
        <v>160.9</v>
      </c>
      <c r="DT366" s="134">
        <v>162.6</v>
      </c>
      <c r="DU366" s="134">
        <v>171.7</v>
      </c>
      <c r="DV366" s="134">
        <v>167.1</v>
      </c>
      <c r="DW366" s="134">
        <v>163.30000000000001</v>
      </c>
      <c r="DX366" s="134">
        <v>155.69999999999999</v>
      </c>
      <c r="DY366" s="134">
        <v>146.80000000000001</v>
      </c>
      <c r="DZ366" s="134">
        <v>144.80000000000001</v>
      </c>
      <c r="EA366" s="135">
        <v>143.19999999999999</v>
      </c>
      <c r="EB366" s="136">
        <v>141.80000000000001</v>
      </c>
      <c r="EC366" s="136">
        <v>141.19999999999999</v>
      </c>
      <c r="ED366" s="134">
        <v>144.1</v>
      </c>
      <c r="EE366" s="134">
        <v>142.6</v>
      </c>
      <c r="EF366" s="137">
        <v>141.4</v>
      </c>
      <c r="EG366" s="137">
        <v>138.19999999999999</v>
      </c>
      <c r="EH366" s="137">
        <v>136.80000000000001</v>
      </c>
      <c r="EI366" s="137">
        <v>135</v>
      </c>
      <c r="EJ366" s="136">
        <v>136.80000000000001</v>
      </c>
      <c r="EK366" s="136">
        <v>137.9</v>
      </c>
      <c r="EL366" s="147">
        <v>134.19999999999999</v>
      </c>
      <c r="EM366" s="147">
        <v>130.6</v>
      </c>
      <c r="EN366" s="147">
        <v>129.5</v>
      </c>
    </row>
    <row r="367" spans="1:144" ht="15" x14ac:dyDescent="0.25">
      <c r="A367" s="132" t="s">
        <v>2162</v>
      </c>
      <c r="B367" s="132" t="s">
        <v>2163</v>
      </c>
      <c r="C367" s="133">
        <v>1.4999999999999999E-4</v>
      </c>
      <c r="D367" s="134">
        <v>103.3</v>
      </c>
      <c r="E367" s="134">
        <v>99.1</v>
      </c>
      <c r="F367" s="134">
        <v>99.4</v>
      </c>
      <c r="G367" s="134">
        <v>104.2</v>
      </c>
      <c r="H367" s="134">
        <v>111.4</v>
      </c>
      <c r="I367" s="134">
        <v>109.1</v>
      </c>
      <c r="J367" s="134">
        <v>107.3</v>
      </c>
      <c r="K367" s="134">
        <v>112.2</v>
      </c>
      <c r="L367" s="134">
        <v>115.6</v>
      </c>
      <c r="M367" s="134">
        <v>111.3</v>
      </c>
      <c r="N367" s="134">
        <v>112</v>
      </c>
      <c r="O367" s="134">
        <v>114</v>
      </c>
      <c r="P367" s="134">
        <v>114.2</v>
      </c>
      <c r="Q367" s="134">
        <v>115.3</v>
      </c>
      <c r="R367" s="134">
        <v>113.1</v>
      </c>
      <c r="S367" s="134">
        <v>117</v>
      </c>
      <c r="T367" s="134">
        <v>119.2</v>
      </c>
      <c r="U367" s="134">
        <v>123.4</v>
      </c>
      <c r="V367" s="134">
        <v>121.1</v>
      </c>
      <c r="W367" s="134">
        <v>122.5</v>
      </c>
      <c r="X367" s="134">
        <v>122.2</v>
      </c>
      <c r="Y367" s="134">
        <v>120.5</v>
      </c>
      <c r="Z367" s="134">
        <v>118.1</v>
      </c>
      <c r="AA367" s="134">
        <v>117.6</v>
      </c>
      <c r="AB367" s="134">
        <v>116.9</v>
      </c>
      <c r="AC367" s="134">
        <v>120.8</v>
      </c>
      <c r="AD367" s="134">
        <v>118</v>
      </c>
      <c r="AE367" s="134">
        <v>119.3</v>
      </c>
      <c r="AF367" s="134">
        <v>115.4</v>
      </c>
      <c r="AG367" s="134">
        <v>113.3</v>
      </c>
      <c r="AH367" s="134">
        <v>117.5</v>
      </c>
      <c r="AI367" s="134">
        <v>110.9</v>
      </c>
      <c r="AJ367" s="134">
        <v>111.4</v>
      </c>
      <c r="AK367" s="134">
        <v>105.7</v>
      </c>
      <c r="AL367" s="134">
        <v>106.3</v>
      </c>
      <c r="AM367" s="134">
        <v>100.6</v>
      </c>
      <c r="AN367" s="134">
        <v>101.7</v>
      </c>
      <c r="AO367" s="134">
        <v>99.1</v>
      </c>
      <c r="AP367" s="134">
        <v>98.6</v>
      </c>
      <c r="AQ367" s="134">
        <v>96.6</v>
      </c>
      <c r="AR367" s="134">
        <v>99.4</v>
      </c>
      <c r="AS367" s="134">
        <v>97.7</v>
      </c>
      <c r="AT367" s="134">
        <v>95.4</v>
      </c>
      <c r="AU367" s="134">
        <v>95.5</v>
      </c>
      <c r="AV367" s="134">
        <v>96.3</v>
      </c>
      <c r="AW367" s="134">
        <v>94.2</v>
      </c>
      <c r="AX367" s="134">
        <v>92.3</v>
      </c>
      <c r="AY367" s="134">
        <v>95.5</v>
      </c>
      <c r="AZ367" s="134">
        <v>94.7</v>
      </c>
      <c r="BA367" s="134">
        <v>96.9</v>
      </c>
      <c r="BB367" s="134">
        <v>98</v>
      </c>
      <c r="BC367" s="134">
        <v>99.9</v>
      </c>
      <c r="BD367" s="134">
        <v>99.3</v>
      </c>
      <c r="BE367" s="134">
        <v>100.2</v>
      </c>
      <c r="BF367" s="134">
        <v>94.1</v>
      </c>
      <c r="BG367" s="134">
        <v>92.8</v>
      </c>
      <c r="BH367" s="134">
        <v>97.4</v>
      </c>
      <c r="BI367" s="134">
        <v>102.8</v>
      </c>
      <c r="BJ367" s="134">
        <v>102.8</v>
      </c>
      <c r="BK367" s="134">
        <v>100.1</v>
      </c>
      <c r="BL367" s="134">
        <v>100.1</v>
      </c>
      <c r="BM367" s="134">
        <v>97.9</v>
      </c>
      <c r="BN367" s="134">
        <v>98.9</v>
      </c>
      <c r="BO367" s="134">
        <v>97</v>
      </c>
      <c r="BP367" s="134">
        <v>93.3</v>
      </c>
      <c r="BQ367" s="134">
        <v>96</v>
      </c>
      <c r="BR367" s="134">
        <v>98.5</v>
      </c>
      <c r="BS367" s="134">
        <v>99.9</v>
      </c>
      <c r="BT367" s="134">
        <v>104</v>
      </c>
      <c r="BU367" s="134">
        <v>104.6</v>
      </c>
      <c r="BV367" s="134">
        <v>105.6</v>
      </c>
      <c r="BW367" s="134">
        <v>104.8</v>
      </c>
      <c r="BX367" s="134">
        <v>107.7</v>
      </c>
      <c r="BY367" s="134">
        <v>109.7</v>
      </c>
      <c r="BZ367" s="134">
        <v>111.6</v>
      </c>
      <c r="CA367" s="134">
        <v>112.4</v>
      </c>
      <c r="CB367" s="134">
        <v>110.3</v>
      </c>
      <c r="CC367" s="134">
        <v>111.9</v>
      </c>
      <c r="CD367" s="134">
        <v>115.6</v>
      </c>
      <c r="CE367" s="134">
        <v>112.4</v>
      </c>
      <c r="CF367" s="134">
        <v>101.7</v>
      </c>
      <c r="CG367" s="134">
        <v>98.7</v>
      </c>
      <c r="CH367" s="134">
        <v>101.1</v>
      </c>
      <c r="CI367" s="134">
        <v>101.3</v>
      </c>
      <c r="CJ367" s="134">
        <v>98.9</v>
      </c>
      <c r="CK367" s="134">
        <v>98.8</v>
      </c>
      <c r="CL367" s="134">
        <v>98.4</v>
      </c>
      <c r="CM367" s="134">
        <v>96.3</v>
      </c>
      <c r="CN367" s="134">
        <v>96.5</v>
      </c>
      <c r="CO367" s="134">
        <v>95.2</v>
      </c>
      <c r="CP367" s="134">
        <v>95.8</v>
      </c>
      <c r="CQ367" s="134">
        <v>93.1</v>
      </c>
      <c r="CR367" s="134">
        <v>95</v>
      </c>
      <c r="CS367" s="134">
        <v>97.6</v>
      </c>
      <c r="CT367" s="134">
        <v>98.9</v>
      </c>
      <c r="CU367" s="134">
        <v>95.7</v>
      </c>
      <c r="CV367" s="134">
        <v>96.2</v>
      </c>
      <c r="CW367" s="134">
        <v>90.1</v>
      </c>
      <c r="CX367" s="134">
        <v>89.1</v>
      </c>
      <c r="CY367" s="134">
        <v>86.1</v>
      </c>
      <c r="CZ367" s="134">
        <v>87.9</v>
      </c>
      <c r="DA367" s="134">
        <v>87.2</v>
      </c>
      <c r="DB367" s="134">
        <v>86.7</v>
      </c>
      <c r="DC367" s="134">
        <v>90.1</v>
      </c>
      <c r="DD367" s="134">
        <v>95.4</v>
      </c>
      <c r="DE367" s="134">
        <v>98.9</v>
      </c>
      <c r="DF367" s="134">
        <v>103.8</v>
      </c>
      <c r="DG367" s="134">
        <v>109.2</v>
      </c>
      <c r="DH367" s="134">
        <v>111.3</v>
      </c>
      <c r="DI367" s="134">
        <v>113.4</v>
      </c>
      <c r="DJ367" s="134">
        <v>113.7</v>
      </c>
      <c r="DK367" s="134">
        <v>116.9</v>
      </c>
      <c r="DL367" s="134">
        <v>120.1</v>
      </c>
      <c r="DM367" s="134">
        <v>118.3</v>
      </c>
      <c r="DN367" s="134">
        <v>124.9</v>
      </c>
      <c r="DO367" s="134">
        <v>127.5</v>
      </c>
      <c r="DP367" s="134">
        <v>124.9</v>
      </c>
      <c r="DQ367" s="134">
        <v>131</v>
      </c>
      <c r="DR367" s="134">
        <v>133.1</v>
      </c>
      <c r="DS367" s="134">
        <v>138.30000000000001</v>
      </c>
      <c r="DT367" s="134">
        <v>144.5</v>
      </c>
      <c r="DU367" s="134">
        <v>139.80000000000001</v>
      </c>
      <c r="DV367" s="134">
        <v>135.6</v>
      </c>
      <c r="DW367" s="134">
        <v>135.9</v>
      </c>
      <c r="DX367" s="134">
        <v>128.69999999999999</v>
      </c>
      <c r="DY367" s="134">
        <v>126.4</v>
      </c>
      <c r="DZ367" s="134">
        <v>122.2</v>
      </c>
      <c r="EA367" s="135">
        <v>121.3</v>
      </c>
      <c r="EB367" s="136">
        <v>120.3</v>
      </c>
      <c r="EC367" s="136">
        <v>118.8</v>
      </c>
      <c r="ED367" s="134">
        <v>120.2</v>
      </c>
      <c r="EE367" s="134">
        <v>128.80000000000001</v>
      </c>
      <c r="EF367" s="137">
        <v>125.9</v>
      </c>
      <c r="EG367" s="137">
        <v>127.8</v>
      </c>
      <c r="EH367" s="137">
        <v>121.6</v>
      </c>
      <c r="EI367" s="137">
        <v>118.3</v>
      </c>
      <c r="EJ367" s="136">
        <v>119.9</v>
      </c>
      <c r="EK367" s="136">
        <v>121</v>
      </c>
      <c r="EL367" s="147">
        <v>126.1</v>
      </c>
      <c r="EM367" s="147">
        <v>123.5</v>
      </c>
      <c r="EN367" s="147">
        <v>121</v>
      </c>
    </row>
    <row r="368" spans="1:144" ht="15" x14ac:dyDescent="0.25">
      <c r="A368" s="132" t="s">
        <v>2164</v>
      </c>
      <c r="B368" s="132" t="s">
        <v>2165</v>
      </c>
      <c r="C368" s="133">
        <v>0.22821</v>
      </c>
      <c r="D368" s="134">
        <v>103.6</v>
      </c>
      <c r="E368" s="134">
        <v>104.8</v>
      </c>
      <c r="F368" s="134">
        <v>107.3</v>
      </c>
      <c r="G368" s="134">
        <v>108.5</v>
      </c>
      <c r="H368" s="134">
        <v>111.3</v>
      </c>
      <c r="I368" s="134">
        <v>109.6</v>
      </c>
      <c r="J368" s="134">
        <v>110.1</v>
      </c>
      <c r="K368" s="134">
        <v>109.8</v>
      </c>
      <c r="L368" s="134">
        <v>111.8</v>
      </c>
      <c r="M368" s="134">
        <v>109.8</v>
      </c>
      <c r="N368" s="134">
        <v>111.3</v>
      </c>
      <c r="O368" s="134">
        <v>112.4</v>
      </c>
      <c r="P368" s="134">
        <v>117.2</v>
      </c>
      <c r="Q368" s="134">
        <v>120.7</v>
      </c>
      <c r="R368" s="134">
        <v>122.4</v>
      </c>
      <c r="S368" s="134">
        <v>122.8</v>
      </c>
      <c r="T368" s="134">
        <v>124.8</v>
      </c>
      <c r="U368" s="134">
        <v>124.9</v>
      </c>
      <c r="V368" s="134">
        <v>124.6</v>
      </c>
      <c r="W368" s="134">
        <v>125.3</v>
      </c>
      <c r="X368" s="134">
        <v>126.3</v>
      </c>
      <c r="Y368" s="134">
        <v>126.6</v>
      </c>
      <c r="Z368" s="134">
        <v>129.69999999999999</v>
      </c>
      <c r="AA368" s="134">
        <v>130.4</v>
      </c>
      <c r="AB368" s="134">
        <v>135.4</v>
      </c>
      <c r="AC368" s="134">
        <v>135.30000000000001</v>
      </c>
      <c r="AD368" s="134">
        <v>135.19999999999999</v>
      </c>
      <c r="AE368" s="134">
        <v>136.1</v>
      </c>
      <c r="AF368" s="134">
        <v>137.6</v>
      </c>
      <c r="AG368" s="134">
        <v>137.19999999999999</v>
      </c>
      <c r="AH368" s="134">
        <v>131.80000000000001</v>
      </c>
      <c r="AI368" s="134">
        <v>130.80000000000001</v>
      </c>
      <c r="AJ368" s="134">
        <v>128.6</v>
      </c>
      <c r="AK368" s="134">
        <v>127.4</v>
      </c>
      <c r="AL368" s="134">
        <v>130.4</v>
      </c>
      <c r="AM368" s="134">
        <v>129.4</v>
      </c>
      <c r="AN368" s="134">
        <v>116.7</v>
      </c>
      <c r="AO368" s="134">
        <v>118</v>
      </c>
      <c r="AP368" s="134">
        <v>115.5</v>
      </c>
      <c r="AQ368" s="134">
        <v>113.7</v>
      </c>
      <c r="AR368" s="134">
        <v>113.1</v>
      </c>
      <c r="AS368" s="134">
        <v>113.9</v>
      </c>
      <c r="AT368" s="134">
        <v>113.3</v>
      </c>
      <c r="AU368" s="134">
        <v>113.3</v>
      </c>
      <c r="AV368" s="134">
        <v>111.9</v>
      </c>
      <c r="AW368" s="134">
        <v>111.6</v>
      </c>
      <c r="AX368" s="134">
        <v>111.1</v>
      </c>
      <c r="AY368" s="134">
        <v>111.5</v>
      </c>
      <c r="AZ368" s="134">
        <v>111.3</v>
      </c>
      <c r="BA368" s="134">
        <v>111.8</v>
      </c>
      <c r="BB368" s="134">
        <v>112.1</v>
      </c>
      <c r="BC368" s="134">
        <v>113</v>
      </c>
      <c r="BD368" s="134">
        <v>114.2</v>
      </c>
      <c r="BE368" s="134">
        <v>114.3</v>
      </c>
      <c r="BF368" s="134">
        <v>113.5</v>
      </c>
      <c r="BG368" s="134">
        <v>113.6</v>
      </c>
      <c r="BH368" s="134">
        <v>113.5</v>
      </c>
      <c r="BI368" s="134">
        <v>112.4</v>
      </c>
      <c r="BJ368" s="134">
        <v>113</v>
      </c>
      <c r="BK368" s="134">
        <v>115.4</v>
      </c>
      <c r="BL368" s="134">
        <v>115.3</v>
      </c>
      <c r="BM368" s="134">
        <v>115.4</v>
      </c>
      <c r="BN368" s="134">
        <v>114.5</v>
      </c>
      <c r="BO368" s="134">
        <v>115.2</v>
      </c>
      <c r="BP368" s="134">
        <v>113.6</v>
      </c>
      <c r="BQ368" s="134">
        <v>114.2</v>
      </c>
      <c r="BR368" s="134">
        <v>114.9</v>
      </c>
      <c r="BS368" s="134">
        <v>116.2</v>
      </c>
      <c r="BT368" s="134">
        <v>118.5</v>
      </c>
      <c r="BU368" s="134">
        <v>120.4</v>
      </c>
      <c r="BV368" s="134">
        <v>121.1</v>
      </c>
      <c r="BW368" s="134">
        <v>120.9</v>
      </c>
      <c r="BX368" s="134">
        <v>121.5</v>
      </c>
      <c r="BY368" s="134">
        <v>124</v>
      </c>
      <c r="BZ368" s="134">
        <v>125.6</v>
      </c>
      <c r="CA368" s="134">
        <v>127.3</v>
      </c>
      <c r="CB368" s="134">
        <v>128.80000000000001</v>
      </c>
      <c r="CC368" s="134">
        <v>128.30000000000001</v>
      </c>
      <c r="CD368" s="134">
        <v>127.3</v>
      </c>
      <c r="CE368" s="134">
        <v>130.1</v>
      </c>
      <c r="CF368" s="134">
        <v>128.4</v>
      </c>
      <c r="CG368" s="134">
        <v>128.30000000000001</v>
      </c>
      <c r="CH368" s="134">
        <v>128.30000000000001</v>
      </c>
      <c r="CI368" s="134">
        <v>126.8</v>
      </c>
      <c r="CJ368" s="134">
        <v>127.1</v>
      </c>
      <c r="CK368" s="134">
        <v>129.30000000000001</v>
      </c>
      <c r="CL368" s="134">
        <v>130.4</v>
      </c>
      <c r="CM368" s="134">
        <v>129.30000000000001</v>
      </c>
      <c r="CN368" s="134">
        <v>129.30000000000001</v>
      </c>
      <c r="CO368" s="134">
        <v>127.3</v>
      </c>
      <c r="CP368" s="134">
        <v>129.1</v>
      </c>
      <c r="CQ368" s="134">
        <v>126.9</v>
      </c>
      <c r="CR368" s="134">
        <v>126.1</v>
      </c>
      <c r="CS368" s="134">
        <v>126</v>
      </c>
      <c r="CT368" s="134">
        <v>126.5</v>
      </c>
      <c r="CU368" s="134">
        <v>126.9</v>
      </c>
      <c r="CV368" s="134">
        <v>127</v>
      </c>
      <c r="CW368" s="134">
        <v>125.6</v>
      </c>
      <c r="CX368" s="134">
        <v>123.7</v>
      </c>
      <c r="CY368" s="134">
        <v>122.7</v>
      </c>
      <c r="CZ368" s="134">
        <v>120.9</v>
      </c>
      <c r="DA368" s="134">
        <v>120.9</v>
      </c>
      <c r="DB368" s="134">
        <v>121</v>
      </c>
      <c r="DC368" s="134">
        <v>122.4</v>
      </c>
      <c r="DD368" s="134">
        <v>123.2</v>
      </c>
      <c r="DE368" s="134">
        <v>126.8</v>
      </c>
      <c r="DF368" s="134">
        <v>129.1</v>
      </c>
      <c r="DG368" s="134">
        <v>133.1</v>
      </c>
      <c r="DH368" s="134">
        <v>137.19999999999999</v>
      </c>
      <c r="DI368" s="134">
        <v>137.30000000000001</v>
      </c>
      <c r="DJ368" s="134">
        <v>135.69999999999999</v>
      </c>
      <c r="DK368" s="134">
        <v>136.19999999999999</v>
      </c>
      <c r="DL368" s="134">
        <v>135.4</v>
      </c>
      <c r="DM368" s="134">
        <v>135.4</v>
      </c>
      <c r="DN368" s="134">
        <v>141.5</v>
      </c>
      <c r="DO368" s="134">
        <v>146.80000000000001</v>
      </c>
      <c r="DP368" s="134">
        <v>148</v>
      </c>
      <c r="DQ368" s="134">
        <v>147.5</v>
      </c>
      <c r="DR368" s="134">
        <v>147.19999999999999</v>
      </c>
      <c r="DS368" s="134">
        <v>147</v>
      </c>
      <c r="DT368" s="134">
        <v>147.5</v>
      </c>
      <c r="DU368" s="134">
        <v>152.1</v>
      </c>
      <c r="DV368" s="134">
        <v>150.6</v>
      </c>
      <c r="DW368" s="134">
        <v>151.9</v>
      </c>
      <c r="DX368" s="134">
        <v>149.80000000000001</v>
      </c>
      <c r="DY368" s="134">
        <v>149.30000000000001</v>
      </c>
      <c r="DZ368" s="134">
        <v>149</v>
      </c>
      <c r="EA368" s="135">
        <v>148</v>
      </c>
      <c r="EB368" s="136">
        <v>147.19999999999999</v>
      </c>
      <c r="EC368" s="136">
        <v>144.6</v>
      </c>
      <c r="ED368" s="134">
        <v>142.6</v>
      </c>
      <c r="EE368" s="134">
        <v>143.19999999999999</v>
      </c>
      <c r="EF368" s="137">
        <v>142.5</v>
      </c>
      <c r="EG368" s="137">
        <v>141.80000000000001</v>
      </c>
      <c r="EH368" s="137">
        <v>140.6</v>
      </c>
      <c r="EI368" s="137">
        <v>140.9</v>
      </c>
      <c r="EJ368" s="136">
        <v>139.19999999999999</v>
      </c>
      <c r="EK368" s="136">
        <v>137.69999999999999</v>
      </c>
      <c r="EL368" s="147">
        <v>138</v>
      </c>
      <c r="EM368" s="147">
        <v>138</v>
      </c>
      <c r="EN368" s="147">
        <v>136.6</v>
      </c>
    </row>
    <row r="369" spans="1:144" ht="15" x14ac:dyDescent="0.25">
      <c r="A369" s="132" t="s">
        <v>2166</v>
      </c>
      <c r="B369" s="132" t="s">
        <v>2167</v>
      </c>
      <c r="C369" s="133">
        <v>2.452E-2</v>
      </c>
      <c r="D369" s="134">
        <v>102.8</v>
      </c>
      <c r="E369" s="134">
        <v>107.3</v>
      </c>
      <c r="F369" s="134">
        <v>100.6</v>
      </c>
      <c r="G369" s="134">
        <v>97.2</v>
      </c>
      <c r="H369" s="134">
        <v>98.1</v>
      </c>
      <c r="I369" s="134">
        <v>98.6</v>
      </c>
      <c r="J369" s="134">
        <v>98.9</v>
      </c>
      <c r="K369" s="134">
        <v>99.9</v>
      </c>
      <c r="L369" s="134">
        <v>103.4</v>
      </c>
      <c r="M369" s="134">
        <v>100.6</v>
      </c>
      <c r="N369" s="134">
        <v>99.7</v>
      </c>
      <c r="O369" s="134">
        <v>101.7</v>
      </c>
      <c r="P369" s="134">
        <v>103</v>
      </c>
      <c r="Q369" s="134">
        <v>99.9</v>
      </c>
      <c r="R369" s="134">
        <v>99.5</v>
      </c>
      <c r="S369" s="134">
        <v>98.9</v>
      </c>
      <c r="T369" s="134">
        <v>105.7</v>
      </c>
      <c r="U369" s="134">
        <v>104.9</v>
      </c>
      <c r="V369" s="134">
        <v>101.5</v>
      </c>
      <c r="W369" s="134">
        <v>101.2</v>
      </c>
      <c r="X369" s="134">
        <v>109.3</v>
      </c>
      <c r="Y369" s="134">
        <v>118.4</v>
      </c>
      <c r="Z369" s="134">
        <v>121.2</v>
      </c>
      <c r="AA369" s="134">
        <v>122.6</v>
      </c>
      <c r="AB369" s="134">
        <v>124.9</v>
      </c>
      <c r="AC369" s="134">
        <v>121.6</v>
      </c>
      <c r="AD369" s="134">
        <v>122.2</v>
      </c>
      <c r="AE369" s="134">
        <v>125.7</v>
      </c>
      <c r="AF369" s="134">
        <v>122.4</v>
      </c>
      <c r="AG369" s="134">
        <v>119.1</v>
      </c>
      <c r="AH369" s="134">
        <v>119.5</v>
      </c>
      <c r="AI369" s="134">
        <v>117.7</v>
      </c>
      <c r="AJ369" s="134">
        <v>116.9</v>
      </c>
      <c r="AK369" s="134">
        <v>111.7</v>
      </c>
      <c r="AL369" s="134">
        <v>111.6</v>
      </c>
      <c r="AM369" s="134">
        <v>112.6</v>
      </c>
      <c r="AN369" s="134">
        <v>115.1</v>
      </c>
      <c r="AO369" s="134">
        <v>112.7</v>
      </c>
      <c r="AP369" s="134">
        <v>112.1</v>
      </c>
      <c r="AQ369" s="134">
        <v>112.4</v>
      </c>
      <c r="AR369" s="134">
        <v>112.2</v>
      </c>
      <c r="AS369" s="134">
        <v>107.8</v>
      </c>
      <c r="AT369" s="134">
        <v>103.2</v>
      </c>
      <c r="AU369" s="134">
        <v>97.8</v>
      </c>
      <c r="AV369" s="134">
        <v>93.2</v>
      </c>
      <c r="AW369" s="134">
        <v>88.5</v>
      </c>
      <c r="AX369" s="134">
        <v>87.9</v>
      </c>
      <c r="AY369" s="134">
        <v>89</v>
      </c>
      <c r="AZ369" s="134">
        <v>88.5</v>
      </c>
      <c r="BA369" s="134">
        <v>89.6</v>
      </c>
      <c r="BB369" s="134">
        <v>88.6</v>
      </c>
      <c r="BC369" s="134">
        <v>88.7</v>
      </c>
      <c r="BD369" s="134">
        <v>89.7</v>
      </c>
      <c r="BE369" s="134">
        <v>88.2</v>
      </c>
      <c r="BF369" s="134">
        <v>88.4</v>
      </c>
      <c r="BG369" s="134">
        <v>90.3</v>
      </c>
      <c r="BH369" s="134">
        <v>88.2</v>
      </c>
      <c r="BI369" s="134">
        <v>90.8</v>
      </c>
      <c r="BJ369" s="134">
        <v>92.3</v>
      </c>
      <c r="BK369" s="134">
        <v>93</v>
      </c>
      <c r="BL369" s="134">
        <v>92.9</v>
      </c>
      <c r="BM369" s="134">
        <v>94.5</v>
      </c>
      <c r="BN369" s="134">
        <v>99.5</v>
      </c>
      <c r="BO369" s="134">
        <v>106.1</v>
      </c>
      <c r="BP369" s="134">
        <v>101.5</v>
      </c>
      <c r="BQ369" s="134">
        <v>99.2</v>
      </c>
      <c r="BR369" s="134">
        <v>104.1</v>
      </c>
      <c r="BS369" s="134">
        <v>119.8</v>
      </c>
      <c r="BT369" s="134">
        <v>139.4</v>
      </c>
      <c r="BU369" s="134">
        <v>132.4</v>
      </c>
      <c r="BV369" s="134">
        <v>137.9</v>
      </c>
      <c r="BW369" s="134">
        <v>137.6</v>
      </c>
      <c r="BX369" s="134">
        <v>135.5</v>
      </c>
      <c r="BY369" s="134">
        <v>137.9</v>
      </c>
      <c r="BZ369" s="134">
        <v>144.69999999999999</v>
      </c>
      <c r="CA369" s="134">
        <v>141.4</v>
      </c>
      <c r="CB369" s="134">
        <v>144.9</v>
      </c>
      <c r="CC369" s="134">
        <v>146.30000000000001</v>
      </c>
      <c r="CD369" s="134">
        <v>145.80000000000001</v>
      </c>
      <c r="CE369" s="134">
        <v>139.1</v>
      </c>
      <c r="CF369" s="134">
        <v>128.19999999999999</v>
      </c>
      <c r="CG369" s="134">
        <v>116.1</v>
      </c>
      <c r="CH369" s="134">
        <v>113</v>
      </c>
      <c r="CI369" s="134">
        <v>111.1</v>
      </c>
      <c r="CJ369" s="134">
        <v>110.2</v>
      </c>
      <c r="CK369" s="134">
        <v>107.8</v>
      </c>
      <c r="CL369" s="134">
        <v>105.3</v>
      </c>
      <c r="CM369" s="134">
        <v>103.5</v>
      </c>
      <c r="CN369" s="134">
        <v>108.6</v>
      </c>
      <c r="CO369" s="134">
        <v>115.4</v>
      </c>
      <c r="CP369" s="134">
        <v>114.4</v>
      </c>
      <c r="CQ369" s="134">
        <v>110.3</v>
      </c>
      <c r="CR369" s="134">
        <v>105</v>
      </c>
      <c r="CS369" s="134">
        <v>105.6</v>
      </c>
      <c r="CT369" s="134">
        <v>104.4</v>
      </c>
      <c r="CU369" s="134">
        <v>97.4</v>
      </c>
      <c r="CV369" s="134">
        <v>95.3</v>
      </c>
      <c r="CW369" s="134">
        <v>94.4</v>
      </c>
      <c r="CX369" s="134">
        <v>99.5</v>
      </c>
      <c r="CY369" s="134">
        <v>100.7</v>
      </c>
      <c r="CZ369" s="134">
        <v>101.8</v>
      </c>
      <c r="DA369" s="134">
        <v>100</v>
      </c>
      <c r="DB369" s="134">
        <v>102.2</v>
      </c>
      <c r="DC369" s="134">
        <v>113.2</v>
      </c>
      <c r="DD369" s="134">
        <v>124.7</v>
      </c>
      <c r="DE369" s="134">
        <v>139.30000000000001</v>
      </c>
      <c r="DF369" s="134">
        <v>157.19999999999999</v>
      </c>
      <c r="DG369" s="134">
        <v>178.5</v>
      </c>
      <c r="DH369" s="134">
        <v>186.5</v>
      </c>
      <c r="DI369" s="134">
        <v>206.2</v>
      </c>
      <c r="DJ369" s="134">
        <v>201.3</v>
      </c>
      <c r="DK369" s="134">
        <v>192</v>
      </c>
      <c r="DL369" s="134">
        <v>190.7</v>
      </c>
      <c r="DM369" s="134">
        <v>192.2</v>
      </c>
      <c r="DN369" s="134">
        <v>211.3</v>
      </c>
      <c r="DO369" s="134">
        <v>208.7</v>
      </c>
      <c r="DP369" s="134">
        <v>181.1</v>
      </c>
      <c r="DQ369" s="134">
        <v>169</v>
      </c>
      <c r="DR369" s="134">
        <v>163.69999999999999</v>
      </c>
      <c r="DS369" s="134">
        <v>156.1</v>
      </c>
      <c r="DT369" s="134">
        <v>161</v>
      </c>
      <c r="DU369" s="134">
        <v>158.4</v>
      </c>
      <c r="DV369" s="134">
        <v>158.6</v>
      </c>
      <c r="DW369" s="134">
        <v>154.1</v>
      </c>
      <c r="DX369" s="134">
        <v>143.1</v>
      </c>
      <c r="DY369" s="134">
        <v>137.19999999999999</v>
      </c>
      <c r="DZ369" s="134">
        <v>134.69999999999999</v>
      </c>
      <c r="EA369" s="135">
        <v>132.4</v>
      </c>
      <c r="EB369" s="136">
        <v>129</v>
      </c>
      <c r="EC369" s="136">
        <v>126.8</v>
      </c>
      <c r="ED369" s="134">
        <v>127.8</v>
      </c>
      <c r="EE369" s="134">
        <v>125.5</v>
      </c>
      <c r="EF369" s="137">
        <v>124.5</v>
      </c>
      <c r="EG369" s="137">
        <v>124.1</v>
      </c>
      <c r="EH369" s="137">
        <v>122.4</v>
      </c>
      <c r="EI369" s="137">
        <v>121.6</v>
      </c>
      <c r="EJ369" s="136">
        <v>123.7</v>
      </c>
      <c r="EK369" s="136">
        <v>125</v>
      </c>
      <c r="EL369" s="147">
        <v>125.6</v>
      </c>
      <c r="EM369" s="147">
        <v>124.6</v>
      </c>
      <c r="EN369" s="147">
        <v>126.8</v>
      </c>
    </row>
    <row r="370" spans="1:144" ht="15" x14ac:dyDescent="0.25">
      <c r="A370" s="132" t="s">
        <v>2168</v>
      </c>
      <c r="B370" s="132" t="s">
        <v>2169</v>
      </c>
      <c r="C370" s="133">
        <v>3.2779999999999997E-2</v>
      </c>
      <c r="D370" s="134">
        <v>102.6</v>
      </c>
      <c r="E370" s="134">
        <v>102.7</v>
      </c>
      <c r="F370" s="134">
        <v>103.3</v>
      </c>
      <c r="G370" s="134">
        <v>103.5</v>
      </c>
      <c r="H370" s="134">
        <v>105.8</v>
      </c>
      <c r="I370" s="134">
        <v>103.3</v>
      </c>
      <c r="J370" s="134">
        <v>105.8</v>
      </c>
      <c r="K370" s="134">
        <v>106.3</v>
      </c>
      <c r="L370" s="134">
        <v>104.5</v>
      </c>
      <c r="M370" s="134">
        <v>105.2</v>
      </c>
      <c r="N370" s="134">
        <v>103.4</v>
      </c>
      <c r="O370" s="134">
        <v>105.9</v>
      </c>
      <c r="P370" s="134">
        <v>104.7</v>
      </c>
      <c r="Q370" s="134">
        <v>106.3</v>
      </c>
      <c r="R370" s="134">
        <v>104.8</v>
      </c>
      <c r="S370" s="134">
        <v>106</v>
      </c>
      <c r="T370" s="134">
        <v>107.4</v>
      </c>
      <c r="U370" s="134">
        <v>108.1</v>
      </c>
      <c r="V370" s="134">
        <v>107.5</v>
      </c>
      <c r="W370" s="134">
        <v>109.9</v>
      </c>
      <c r="X370" s="134">
        <v>110</v>
      </c>
      <c r="Y370" s="134">
        <v>112.3</v>
      </c>
      <c r="Z370" s="134">
        <v>112.8</v>
      </c>
      <c r="AA370" s="134">
        <v>116</v>
      </c>
      <c r="AB370" s="134">
        <v>110.7</v>
      </c>
      <c r="AC370" s="134">
        <v>112.5</v>
      </c>
      <c r="AD370" s="134">
        <v>112.2</v>
      </c>
      <c r="AE370" s="134">
        <v>114.4</v>
      </c>
      <c r="AF370" s="134">
        <v>113.1</v>
      </c>
      <c r="AG370" s="134">
        <v>112.7</v>
      </c>
      <c r="AH370" s="134">
        <v>113</v>
      </c>
      <c r="AI370" s="134">
        <v>112.7</v>
      </c>
      <c r="AJ370" s="134">
        <v>113.4</v>
      </c>
      <c r="AK370" s="134">
        <v>111.1</v>
      </c>
      <c r="AL370" s="134">
        <v>111.5</v>
      </c>
      <c r="AM370" s="134">
        <v>111.3</v>
      </c>
      <c r="AN370" s="134">
        <v>107.5</v>
      </c>
      <c r="AO370" s="134">
        <v>108.3</v>
      </c>
      <c r="AP370" s="134">
        <v>109.6</v>
      </c>
      <c r="AQ370" s="134">
        <v>107.3</v>
      </c>
      <c r="AR370" s="134">
        <v>109.7</v>
      </c>
      <c r="AS370" s="134">
        <v>108.5</v>
      </c>
      <c r="AT370" s="134">
        <v>106.2</v>
      </c>
      <c r="AU370" s="134">
        <v>103.9</v>
      </c>
      <c r="AV370" s="134">
        <v>103.1</v>
      </c>
      <c r="AW370" s="134">
        <v>106.1</v>
      </c>
      <c r="AX370" s="134">
        <v>101.8</v>
      </c>
      <c r="AY370" s="134">
        <v>103.9</v>
      </c>
      <c r="AZ370" s="134">
        <v>100.1</v>
      </c>
      <c r="BA370" s="134">
        <v>100.9</v>
      </c>
      <c r="BB370" s="134">
        <v>100.4</v>
      </c>
      <c r="BC370" s="134">
        <v>99.9</v>
      </c>
      <c r="BD370" s="134">
        <v>98.6</v>
      </c>
      <c r="BE370" s="134">
        <v>102.6</v>
      </c>
      <c r="BF370" s="134">
        <v>102.4</v>
      </c>
      <c r="BG370" s="134">
        <v>102.3</v>
      </c>
      <c r="BH370" s="134">
        <v>101.8</v>
      </c>
      <c r="BI370" s="134">
        <v>103.3</v>
      </c>
      <c r="BJ370" s="134">
        <v>102.8</v>
      </c>
      <c r="BK370" s="134">
        <v>103.7</v>
      </c>
      <c r="BL370" s="134">
        <v>102.9</v>
      </c>
      <c r="BM370" s="134">
        <v>101.3</v>
      </c>
      <c r="BN370" s="134">
        <v>100.8</v>
      </c>
      <c r="BO370" s="134">
        <v>102.4</v>
      </c>
      <c r="BP370" s="134">
        <v>101</v>
      </c>
      <c r="BQ370" s="134">
        <v>101.7</v>
      </c>
      <c r="BR370" s="134">
        <v>103.1</v>
      </c>
      <c r="BS370" s="134">
        <v>101.8</v>
      </c>
      <c r="BT370" s="134">
        <v>104.3</v>
      </c>
      <c r="BU370" s="134">
        <v>103.6</v>
      </c>
      <c r="BV370" s="134">
        <v>103.7</v>
      </c>
      <c r="BW370" s="134">
        <v>110</v>
      </c>
      <c r="BX370" s="134">
        <v>113.5</v>
      </c>
      <c r="BY370" s="134">
        <v>115.1</v>
      </c>
      <c r="BZ370" s="134">
        <v>114.6</v>
      </c>
      <c r="CA370" s="134">
        <v>117</v>
      </c>
      <c r="CB370" s="134">
        <v>115.7</v>
      </c>
      <c r="CC370" s="134">
        <v>116.9</v>
      </c>
      <c r="CD370" s="134">
        <v>118.8</v>
      </c>
      <c r="CE370" s="134">
        <v>121.7</v>
      </c>
      <c r="CF370" s="134">
        <v>119.7</v>
      </c>
      <c r="CG370" s="134">
        <v>123.4</v>
      </c>
      <c r="CH370" s="134">
        <v>122.2</v>
      </c>
      <c r="CI370" s="134">
        <v>125.5</v>
      </c>
      <c r="CJ370" s="134">
        <v>119.8</v>
      </c>
      <c r="CK370" s="134">
        <v>123.8</v>
      </c>
      <c r="CL370" s="134">
        <v>116.4</v>
      </c>
      <c r="CM370" s="134">
        <v>119.7</v>
      </c>
      <c r="CN370" s="134">
        <v>124.9</v>
      </c>
      <c r="CO370" s="134">
        <v>116.9</v>
      </c>
      <c r="CP370" s="134">
        <v>116.8</v>
      </c>
      <c r="CQ370" s="134">
        <v>117.4</v>
      </c>
      <c r="CR370" s="134">
        <v>116.3</v>
      </c>
      <c r="CS370" s="134">
        <v>116.9</v>
      </c>
      <c r="CT370" s="134">
        <v>114.6</v>
      </c>
      <c r="CU370" s="134">
        <v>112.6</v>
      </c>
      <c r="CV370" s="134">
        <v>117.4</v>
      </c>
      <c r="CW370" s="134">
        <v>114.4</v>
      </c>
      <c r="CX370" s="134">
        <v>116.6</v>
      </c>
      <c r="CY370" s="134">
        <v>111.4</v>
      </c>
      <c r="CZ370" s="134">
        <v>115.7</v>
      </c>
      <c r="DA370" s="134">
        <v>113.4</v>
      </c>
      <c r="DB370" s="134">
        <v>115.1</v>
      </c>
      <c r="DC370" s="134">
        <v>115.6</v>
      </c>
      <c r="DD370" s="134">
        <v>120.2</v>
      </c>
      <c r="DE370" s="134">
        <v>120.2</v>
      </c>
      <c r="DF370" s="134">
        <v>122.7</v>
      </c>
      <c r="DG370" s="134">
        <v>121.5</v>
      </c>
      <c r="DH370" s="134">
        <v>122.2</v>
      </c>
      <c r="DI370" s="134">
        <v>124.1</v>
      </c>
      <c r="DJ370" s="134">
        <v>121.5</v>
      </c>
      <c r="DK370" s="134">
        <v>122.2</v>
      </c>
      <c r="DL370" s="134">
        <v>121</v>
      </c>
      <c r="DM370" s="134">
        <v>121.9</v>
      </c>
      <c r="DN370" s="134">
        <v>125.7</v>
      </c>
      <c r="DO370" s="134">
        <v>127.7</v>
      </c>
      <c r="DP370" s="134">
        <v>130.4</v>
      </c>
      <c r="DQ370" s="134">
        <v>130.30000000000001</v>
      </c>
      <c r="DR370" s="134">
        <v>130.6</v>
      </c>
      <c r="DS370" s="134">
        <v>134.30000000000001</v>
      </c>
      <c r="DT370" s="134">
        <v>134.69999999999999</v>
      </c>
      <c r="DU370" s="134">
        <v>139.19999999999999</v>
      </c>
      <c r="DV370" s="134">
        <v>137.6</v>
      </c>
      <c r="DW370" s="134">
        <v>141.5</v>
      </c>
      <c r="DX370" s="134">
        <v>140.69999999999999</v>
      </c>
      <c r="DY370" s="134">
        <v>139.19999999999999</v>
      </c>
      <c r="DZ370" s="134">
        <v>141.4</v>
      </c>
      <c r="EA370" s="135">
        <v>141.30000000000001</v>
      </c>
      <c r="EB370" s="136">
        <v>143.9</v>
      </c>
      <c r="EC370" s="136">
        <v>141.5</v>
      </c>
      <c r="ED370" s="134">
        <v>137.6</v>
      </c>
      <c r="EE370" s="134">
        <v>133.80000000000001</v>
      </c>
      <c r="EF370" s="137">
        <v>134.69999999999999</v>
      </c>
      <c r="EG370" s="137">
        <v>133.69999999999999</v>
      </c>
      <c r="EH370" s="137">
        <v>132.69999999999999</v>
      </c>
      <c r="EI370" s="137">
        <v>132.19999999999999</v>
      </c>
      <c r="EJ370" s="136">
        <v>133.30000000000001</v>
      </c>
      <c r="EK370" s="136">
        <v>133.1</v>
      </c>
      <c r="EL370" s="147">
        <v>127.6</v>
      </c>
      <c r="EM370" s="147">
        <v>126.5</v>
      </c>
      <c r="EN370" s="147">
        <v>128.19999999999999</v>
      </c>
    </row>
    <row r="371" spans="1:144" ht="15" x14ac:dyDescent="0.25">
      <c r="A371" s="132" t="s">
        <v>2170</v>
      </c>
      <c r="B371" s="132" t="s">
        <v>2171</v>
      </c>
      <c r="C371" s="133">
        <v>8.2369999999999999E-2</v>
      </c>
      <c r="D371" s="134">
        <v>117</v>
      </c>
      <c r="E371" s="134">
        <v>120.6</v>
      </c>
      <c r="F371" s="134">
        <v>122.3</v>
      </c>
      <c r="G371" s="134">
        <v>124.9</v>
      </c>
      <c r="H371" s="134">
        <v>124.5</v>
      </c>
      <c r="I371" s="134">
        <v>125.1</v>
      </c>
      <c r="J371" s="134">
        <v>127.4</v>
      </c>
      <c r="K371" s="134">
        <v>129.1</v>
      </c>
      <c r="L371" s="134">
        <v>126.2</v>
      </c>
      <c r="M371" s="134">
        <v>120.7</v>
      </c>
      <c r="N371" s="134">
        <v>118.5</v>
      </c>
      <c r="O371" s="134">
        <v>112.6</v>
      </c>
      <c r="P371" s="134">
        <v>110.3</v>
      </c>
      <c r="Q371" s="134">
        <v>108.5</v>
      </c>
      <c r="R371" s="134">
        <v>107.6</v>
      </c>
      <c r="S371" s="134">
        <v>112.9</v>
      </c>
      <c r="T371" s="134">
        <v>112.8</v>
      </c>
      <c r="U371" s="134">
        <v>114.2</v>
      </c>
      <c r="V371" s="134">
        <v>114.9</v>
      </c>
      <c r="W371" s="134">
        <v>114.8</v>
      </c>
      <c r="X371" s="134">
        <v>115.5</v>
      </c>
      <c r="Y371" s="134">
        <v>116.1</v>
      </c>
      <c r="Z371" s="134">
        <v>119.5</v>
      </c>
      <c r="AA371" s="134">
        <v>124.4</v>
      </c>
      <c r="AB371" s="134">
        <v>123.7</v>
      </c>
      <c r="AC371" s="134">
        <v>122.9</v>
      </c>
      <c r="AD371" s="134">
        <v>119.2</v>
      </c>
      <c r="AE371" s="134">
        <v>118.2</v>
      </c>
      <c r="AF371" s="134">
        <v>117.2</v>
      </c>
      <c r="AG371" s="134">
        <v>116.6</v>
      </c>
      <c r="AH371" s="134">
        <v>114.3</v>
      </c>
      <c r="AI371" s="134">
        <v>109.3</v>
      </c>
      <c r="AJ371" s="134">
        <v>106.1</v>
      </c>
      <c r="AK371" s="134">
        <v>106.1</v>
      </c>
      <c r="AL371" s="134">
        <v>110.1</v>
      </c>
      <c r="AM371" s="134">
        <v>115</v>
      </c>
      <c r="AN371" s="134">
        <v>118.7</v>
      </c>
      <c r="AO371" s="134">
        <v>119.5</v>
      </c>
      <c r="AP371" s="134">
        <v>120.5</v>
      </c>
      <c r="AQ371" s="134">
        <v>118.9</v>
      </c>
      <c r="AR371" s="134">
        <v>117.5</v>
      </c>
      <c r="AS371" s="134">
        <v>118.1</v>
      </c>
      <c r="AT371" s="134">
        <v>117.5</v>
      </c>
      <c r="AU371" s="134">
        <v>116.3</v>
      </c>
      <c r="AV371" s="134">
        <v>118.5</v>
      </c>
      <c r="AW371" s="134">
        <v>124.2</v>
      </c>
      <c r="AX371" s="134">
        <v>127.7</v>
      </c>
      <c r="AY371" s="134">
        <v>124.1</v>
      </c>
      <c r="AZ371" s="134">
        <v>122.7</v>
      </c>
      <c r="BA371" s="134">
        <v>125.1</v>
      </c>
      <c r="BB371" s="134">
        <v>124.5</v>
      </c>
      <c r="BC371" s="134">
        <v>120.8</v>
      </c>
      <c r="BD371" s="134">
        <v>117.5</v>
      </c>
      <c r="BE371" s="134">
        <v>118.8</v>
      </c>
      <c r="BF371" s="134">
        <v>123.6</v>
      </c>
      <c r="BG371" s="134">
        <v>126.4</v>
      </c>
      <c r="BH371" s="134">
        <v>126.3</v>
      </c>
      <c r="BI371" s="134">
        <v>128.5</v>
      </c>
      <c r="BJ371" s="134">
        <v>130.1</v>
      </c>
      <c r="BK371" s="134">
        <v>133.4</v>
      </c>
      <c r="BL371" s="134">
        <v>135.6</v>
      </c>
      <c r="BM371" s="134">
        <v>140.30000000000001</v>
      </c>
      <c r="BN371" s="134">
        <v>144.80000000000001</v>
      </c>
      <c r="BO371" s="134">
        <v>147.9</v>
      </c>
      <c r="BP371" s="134">
        <v>147.80000000000001</v>
      </c>
      <c r="BQ371" s="134">
        <v>148.1</v>
      </c>
      <c r="BR371" s="134">
        <v>154.69999999999999</v>
      </c>
      <c r="BS371" s="134">
        <v>160.9</v>
      </c>
      <c r="BT371" s="134">
        <v>166.9</v>
      </c>
      <c r="BU371" s="134">
        <v>176.7</v>
      </c>
      <c r="BV371" s="134">
        <v>175.5</v>
      </c>
      <c r="BW371" s="134">
        <v>170.3</v>
      </c>
      <c r="BX371" s="134">
        <v>168.9</v>
      </c>
      <c r="BY371" s="134">
        <v>164.8</v>
      </c>
      <c r="BZ371" s="134">
        <v>160.4</v>
      </c>
      <c r="CA371" s="134">
        <v>155.69999999999999</v>
      </c>
      <c r="CB371" s="134">
        <v>154</v>
      </c>
      <c r="CC371" s="134">
        <v>157.6</v>
      </c>
      <c r="CD371" s="134">
        <v>162.69999999999999</v>
      </c>
      <c r="CE371" s="134">
        <v>161.80000000000001</v>
      </c>
      <c r="CF371" s="134">
        <v>160.1</v>
      </c>
      <c r="CG371" s="134">
        <v>166.8</v>
      </c>
      <c r="CH371" s="134">
        <v>168</v>
      </c>
      <c r="CI371" s="134">
        <v>167</v>
      </c>
      <c r="CJ371" s="134">
        <v>168.4</v>
      </c>
      <c r="CK371" s="134">
        <v>166.9</v>
      </c>
      <c r="CL371" s="134">
        <v>159.19999999999999</v>
      </c>
      <c r="CM371" s="134">
        <v>147.30000000000001</v>
      </c>
      <c r="CN371" s="134">
        <v>143.5</v>
      </c>
      <c r="CO371" s="134">
        <v>136.19999999999999</v>
      </c>
      <c r="CP371" s="134">
        <v>127.1</v>
      </c>
      <c r="CQ371" s="134">
        <v>122.7</v>
      </c>
      <c r="CR371" s="134">
        <v>123.1</v>
      </c>
      <c r="CS371" s="134">
        <v>121.4</v>
      </c>
      <c r="CT371" s="134">
        <v>118.1</v>
      </c>
      <c r="CU371" s="134">
        <v>120.8</v>
      </c>
      <c r="CV371" s="134">
        <v>123.4</v>
      </c>
      <c r="CW371" s="134">
        <v>121</v>
      </c>
      <c r="CX371" s="134">
        <v>114.7</v>
      </c>
      <c r="CY371" s="134">
        <v>108.8</v>
      </c>
      <c r="CZ371" s="134">
        <v>108.6</v>
      </c>
      <c r="DA371" s="134">
        <v>105</v>
      </c>
      <c r="DB371" s="134">
        <v>102.6</v>
      </c>
      <c r="DC371" s="134">
        <v>100.6</v>
      </c>
      <c r="DD371" s="134">
        <v>98.4</v>
      </c>
      <c r="DE371" s="134">
        <v>101.5</v>
      </c>
      <c r="DF371" s="134">
        <v>105.4</v>
      </c>
      <c r="DG371" s="134">
        <v>108.1</v>
      </c>
      <c r="DH371" s="134">
        <v>118.2</v>
      </c>
      <c r="DI371" s="134">
        <v>118.5</v>
      </c>
      <c r="DJ371" s="134">
        <v>116.6</v>
      </c>
      <c r="DK371" s="134">
        <v>120.1</v>
      </c>
      <c r="DL371" s="134">
        <v>128.80000000000001</v>
      </c>
      <c r="DM371" s="134">
        <v>134.69999999999999</v>
      </c>
      <c r="DN371" s="134">
        <v>161.30000000000001</v>
      </c>
      <c r="DO371" s="134">
        <v>188.5</v>
      </c>
      <c r="DP371" s="134">
        <v>182.3</v>
      </c>
      <c r="DQ371" s="134">
        <v>192.7</v>
      </c>
      <c r="DR371" s="134">
        <v>193.3</v>
      </c>
      <c r="DS371" s="134">
        <v>194.8</v>
      </c>
      <c r="DT371" s="134">
        <v>209.6</v>
      </c>
      <c r="DU371" s="134">
        <v>219.9</v>
      </c>
      <c r="DV371" s="134">
        <v>218.9</v>
      </c>
      <c r="DW371" s="134">
        <v>215</v>
      </c>
      <c r="DX371" s="134">
        <v>217.2</v>
      </c>
      <c r="DY371" s="134">
        <v>222.2</v>
      </c>
      <c r="DZ371" s="134">
        <v>227.8</v>
      </c>
      <c r="EA371" s="135">
        <v>233.2</v>
      </c>
      <c r="EB371" s="136">
        <v>218.9</v>
      </c>
      <c r="EC371" s="136">
        <v>203.6</v>
      </c>
      <c r="ED371" s="134">
        <v>189.4</v>
      </c>
      <c r="EE371" s="134">
        <v>181.9</v>
      </c>
      <c r="EF371" s="137">
        <v>169.1</v>
      </c>
      <c r="EG371" s="137">
        <v>162.80000000000001</v>
      </c>
      <c r="EH371" s="137">
        <v>156.80000000000001</v>
      </c>
      <c r="EI371" s="137">
        <v>151.9</v>
      </c>
      <c r="EJ371" s="136">
        <v>148.69999999999999</v>
      </c>
      <c r="EK371" s="136">
        <v>145.9</v>
      </c>
      <c r="EL371" s="147">
        <v>151.19999999999999</v>
      </c>
      <c r="EM371" s="147">
        <v>148.1</v>
      </c>
      <c r="EN371" s="147">
        <v>146.9</v>
      </c>
    </row>
    <row r="372" spans="1:144" ht="15" x14ac:dyDescent="0.25">
      <c r="A372" s="132" t="s">
        <v>2172</v>
      </c>
      <c r="B372" s="132" t="s">
        <v>2173</v>
      </c>
      <c r="C372" s="133">
        <v>6.2549999999999994E-2</v>
      </c>
      <c r="D372" s="134">
        <v>109.9</v>
      </c>
      <c r="E372" s="134">
        <v>112.7</v>
      </c>
      <c r="F372" s="134">
        <v>116.2</v>
      </c>
      <c r="G372" s="134">
        <v>115.1</v>
      </c>
      <c r="H372" s="134">
        <v>118.3</v>
      </c>
      <c r="I372" s="134">
        <v>115.6</v>
      </c>
      <c r="J372" s="134">
        <v>115.1</v>
      </c>
      <c r="K372" s="134">
        <v>116.7</v>
      </c>
      <c r="L372" s="134">
        <v>113</v>
      </c>
      <c r="M372" s="134">
        <v>116.9</v>
      </c>
      <c r="N372" s="134">
        <v>116.3</v>
      </c>
      <c r="O372" s="134">
        <v>116.2</v>
      </c>
      <c r="P372" s="134">
        <v>116.9</v>
      </c>
      <c r="Q372" s="134">
        <v>113.5</v>
      </c>
      <c r="R372" s="134">
        <v>112.9</v>
      </c>
      <c r="S372" s="134">
        <v>111</v>
      </c>
      <c r="T372" s="134">
        <v>114.6</v>
      </c>
      <c r="U372" s="134">
        <v>110.5</v>
      </c>
      <c r="V372" s="134">
        <v>114.9</v>
      </c>
      <c r="W372" s="134">
        <v>115.3</v>
      </c>
      <c r="X372" s="134">
        <v>122.8</v>
      </c>
      <c r="Y372" s="134">
        <v>121.9</v>
      </c>
      <c r="Z372" s="134">
        <v>125.9</v>
      </c>
      <c r="AA372" s="134">
        <v>125.7</v>
      </c>
      <c r="AB372" s="134">
        <v>126.3</v>
      </c>
      <c r="AC372" s="134">
        <v>127.3</v>
      </c>
      <c r="AD372" s="134">
        <v>128.30000000000001</v>
      </c>
      <c r="AE372" s="134">
        <v>130.5</v>
      </c>
      <c r="AF372" s="134">
        <v>128.30000000000001</v>
      </c>
      <c r="AG372" s="134">
        <v>129.4</v>
      </c>
      <c r="AH372" s="134">
        <v>128.6</v>
      </c>
      <c r="AI372" s="134">
        <v>128.69999999999999</v>
      </c>
      <c r="AJ372" s="134">
        <v>127</v>
      </c>
      <c r="AK372" s="134">
        <v>128</v>
      </c>
      <c r="AL372" s="134">
        <v>129</v>
      </c>
      <c r="AM372" s="134">
        <v>128.30000000000001</v>
      </c>
      <c r="AN372" s="134">
        <v>129</v>
      </c>
      <c r="AO372" s="134">
        <v>129.5</v>
      </c>
      <c r="AP372" s="134">
        <v>129.80000000000001</v>
      </c>
      <c r="AQ372" s="134">
        <v>128.5</v>
      </c>
      <c r="AR372" s="134">
        <v>123.9</v>
      </c>
      <c r="AS372" s="134">
        <v>122.3</v>
      </c>
      <c r="AT372" s="134">
        <v>124.6</v>
      </c>
      <c r="AU372" s="134">
        <v>122.1</v>
      </c>
      <c r="AV372" s="134">
        <v>121.5</v>
      </c>
      <c r="AW372" s="134">
        <v>121.9</v>
      </c>
      <c r="AX372" s="134">
        <v>122.6</v>
      </c>
      <c r="AY372" s="134">
        <v>123.9</v>
      </c>
      <c r="AZ372" s="134">
        <v>123.7</v>
      </c>
      <c r="BA372" s="134">
        <v>123.2</v>
      </c>
      <c r="BB372" s="134">
        <v>123.3</v>
      </c>
      <c r="BC372" s="134">
        <v>122.6</v>
      </c>
      <c r="BD372" s="134">
        <v>122.2</v>
      </c>
      <c r="BE372" s="134">
        <v>121</v>
      </c>
      <c r="BF372" s="134">
        <v>121.7</v>
      </c>
      <c r="BG372" s="134">
        <v>122.2</v>
      </c>
      <c r="BH372" s="134">
        <v>123</v>
      </c>
      <c r="BI372" s="134">
        <v>122.9</v>
      </c>
      <c r="BJ372" s="134">
        <v>124.2</v>
      </c>
      <c r="BK372" s="134">
        <v>125.7</v>
      </c>
      <c r="BL372" s="134">
        <v>126.4</v>
      </c>
      <c r="BM372" s="134">
        <v>125.7</v>
      </c>
      <c r="BN372" s="134">
        <v>126.4</v>
      </c>
      <c r="BO372" s="134">
        <v>123</v>
      </c>
      <c r="BP372" s="134">
        <v>123.8</v>
      </c>
      <c r="BQ372" s="134">
        <v>124.5</v>
      </c>
      <c r="BR372" s="134">
        <v>124.5</v>
      </c>
      <c r="BS372" s="134">
        <v>126.9</v>
      </c>
      <c r="BT372" s="134">
        <v>127.3</v>
      </c>
      <c r="BU372" s="134">
        <v>126.9</v>
      </c>
      <c r="BV372" s="134">
        <v>128.30000000000001</v>
      </c>
      <c r="BW372" s="134">
        <v>127.2</v>
      </c>
      <c r="BX372" s="134">
        <v>126.5</v>
      </c>
      <c r="BY372" s="134">
        <v>127.1</v>
      </c>
      <c r="BZ372" s="134">
        <v>129.19999999999999</v>
      </c>
      <c r="CA372" s="134">
        <v>128.9</v>
      </c>
      <c r="CB372" s="134">
        <v>131.80000000000001</v>
      </c>
      <c r="CC372" s="134">
        <v>133</v>
      </c>
      <c r="CD372" s="134">
        <v>137.19999999999999</v>
      </c>
      <c r="CE372" s="134">
        <v>139.6</v>
      </c>
      <c r="CF372" s="134">
        <v>141.30000000000001</v>
      </c>
      <c r="CG372" s="134">
        <v>140.30000000000001</v>
      </c>
      <c r="CH372" s="134">
        <v>141.4</v>
      </c>
      <c r="CI372" s="134">
        <v>142.6</v>
      </c>
      <c r="CJ372" s="134">
        <v>142.9</v>
      </c>
      <c r="CK372" s="134">
        <v>142.9</v>
      </c>
      <c r="CL372" s="134">
        <v>143.69999999999999</v>
      </c>
      <c r="CM372" s="134">
        <v>142.30000000000001</v>
      </c>
      <c r="CN372" s="134">
        <v>141.6</v>
      </c>
      <c r="CO372" s="134">
        <v>140.6</v>
      </c>
      <c r="CP372" s="134">
        <v>139.4</v>
      </c>
      <c r="CQ372" s="134">
        <v>135.9</v>
      </c>
      <c r="CR372" s="134">
        <v>133.1</v>
      </c>
      <c r="CS372" s="134">
        <v>131.4</v>
      </c>
      <c r="CT372" s="134">
        <v>130.9</v>
      </c>
      <c r="CU372" s="134">
        <v>131.1</v>
      </c>
      <c r="CV372" s="134">
        <v>131.9</v>
      </c>
      <c r="CW372" s="134">
        <v>127.5</v>
      </c>
      <c r="CX372" s="134">
        <v>126.3</v>
      </c>
      <c r="CY372" s="134">
        <v>125.9</v>
      </c>
      <c r="CZ372" s="134">
        <v>127.5</v>
      </c>
      <c r="DA372" s="134">
        <v>128.9</v>
      </c>
      <c r="DB372" s="134">
        <v>125.4</v>
      </c>
      <c r="DC372" s="134">
        <v>127.1</v>
      </c>
      <c r="DD372" s="134">
        <v>126.7</v>
      </c>
      <c r="DE372" s="134">
        <v>123.4</v>
      </c>
      <c r="DF372" s="134">
        <v>125.9</v>
      </c>
      <c r="DG372" s="134">
        <v>126.5</v>
      </c>
      <c r="DH372" s="134">
        <v>130.69999999999999</v>
      </c>
      <c r="DI372" s="134">
        <v>131</v>
      </c>
      <c r="DJ372" s="134">
        <v>131.4</v>
      </c>
      <c r="DK372" s="134">
        <v>134.69999999999999</v>
      </c>
      <c r="DL372" s="134">
        <v>139.5</v>
      </c>
      <c r="DM372" s="134">
        <v>143.4</v>
      </c>
      <c r="DN372" s="134">
        <v>150.69999999999999</v>
      </c>
      <c r="DO372" s="134">
        <v>153.30000000000001</v>
      </c>
      <c r="DP372" s="134">
        <v>157.6</v>
      </c>
      <c r="DQ372" s="134">
        <v>168.4</v>
      </c>
      <c r="DR372" s="134">
        <v>171.7</v>
      </c>
      <c r="DS372" s="134">
        <v>183.3</v>
      </c>
      <c r="DT372" s="134">
        <v>179.2</v>
      </c>
      <c r="DU372" s="134">
        <v>189.5</v>
      </c>
      <c r="DV372" s="134">
        <v>192.4</v>
      </c>
      <c r="DW372" s="134">
        <v>195</v>
      </c>
      <c r="DX372" s="134">
        <v>197</v>
      </c>
      <c r="DY372" s="134">
        <v>197.5</v>
      </c>
      <c r="DZ372" s="134">
        <v>197.9</v>
      </c>
      <c r="EA372" s="135">
        <v>198.8</v>
      </c>
      <c r="EB372" s="136">
        <v>194.4</v>
      </c>
      <c r="EC372" s="136">
        <v>193.5</v>
      </c>
      <c r="ED372" s="134">
        <v>192.9</v>
      </c>
      <c r="EE372" s="134">
        <v>190.2</v>
      </c>
      <c r="EF372" s="137">
        <v>188.6</v>
      </c>
      <c r="EG372" s="137">
        <v>185.6</v>
      </c>
      <c r="EH372" s="137">
        <v>182.4</v>
      </c>
      <c r="EI372" s="137">
        <v>173.8</v>
      </c>
      <c r="EJ372" s="136">
        <v>166.9</v>
      </c>
      <c r="EK372" s="136">
        <v>167.2</v>
      </c>
      <c r="EL372" s="147">
        <v>167.6</v>
      </c>
      <c r="EM372" s="147">
        <v>166.6</v>
      </c>
      <c r="EN372" s="147">
        <v>164.7</v>
      </c>
    </row>
    <row r="373" spans="1:144" ht="15" x14ac:dyDescent="0.25">
      <c r="A373" s="132" t="s">
        <v>2174</v>
      </c>
      <c r="B373" s="132" t="s">
        <v>2175</v>
      </c>
      <c r="C373" s="133">
        <v>0.10555</v>
      </c>
      <c r="D373" s="134">
        <v>108.1</v>
      </c>
      <c r="E373" s="134">
        <v>109.8</v>
      </c>
      <c r="F373" s="134">
        <v>110</v>
      </c>
      <c r="G373" s="134">
        <v>108.8</v>
      </c>
      <c r="H373" s="134">
        <v>107.1</v>
      </c>
      <c r="I373" s="134">
        <v>111.2</v>
      </c>
      <c r="J373" s="134">
        <v>111.3</v>
      </c>
      <c r="K373" s="134">
        <v>108.4</v>
      </c>
      <c r="L373" s="134">
        <v>108.4</v>
      </c>
      <c r="M373" s="134">
        <v>110.4</v>
      </c>
      <c r="N373" s="134">
        <v>109.6</v>
      </c>
      <c r="O373" s="134">
        <v>107.1</v>
      </c>
      <c r="P373" s="134">
        <v>108.3</v>
      </c>
      <c r="Q373" s="134">
        <v>107.6</v>
      </c>
      <c r="R373" s="134">
        <v>107.9</v>
      </c>
      <c r="S373" s="134">
        <v>107.6</v>
      </c>
      <c r="T373" s="134">
        <v>108.7</v>
      </c>
      <c r="U373" s="134">
        <v>111.2</v>
      </c>
      <c r="V373" s="134">
        <v>116.5</v>
      </c>
      <c r="W373" s="134">
        <v>114.9</v>
      </c>
      <c r="X373" s="134">
        <v>115.4</v>
      </c>
      <c r="Y373" s="134">
        <v>113.6</v>
      </c>
      <c r="Z373" s="134">
        <v>114.3</v>
      </c>
      <c r="AA373" s="134">
        <v>114.1</v>
      </c>
      <c r="AB373" s="134">
        <v>110.2</v>
      </c>
      <c r="AC373" s="134">
        <v>110.2</v>
      </c>
      <c r="AD373" s="134">
        <v>109.3</v>
      </c>
      <c r="AE373" s="134">
        <v>107.8</v>
      </c>
      <c r="AF373" s="134">
        <v>108.2</v>
      </c>
      <c r="AG373" s="134">
        <v>107.8</v>
      </c>
      <c r="AH373" s="134">
        <v>107</v>
      </c>
      <c r="AI373" s="134">
        <v>103.5</v>
      </c>
      <c r="AJ373" s="134">
        <v>102.3</v>
      </c>
      <c r="AK373" s="134">
        <v>92.8</v>
      </c>
      <c r="AL373" s="134">
        <v>88</v>
      </c>
      <c r="AM373" s="134">
        <v>88.7</v>
      </c>
      <c r="AN373" s="134">
        <v>81</v>
      </c>
      <c r="AO373" s="134">
        <v>81.5</v>
      </c>
      <c r="AP373" s="134">
        <v>82.2</v>
      </c>
      <c r="AQ373" s="134">
        <v>83.2</v>
      </c>
      <c r="AR373" s="134">
        <v>84.4</v>
      </c>
      <c r="AS373" s="134">
        <v>76.400000000000006</v>
      </c>
      <c r="AT373" s="134">
        <v>78.900000000000006</v>
      </c>
      <c r="AU373" s="134">
        <v>77.5</v>
      </c>
      <c r="AV373" s="134">
        <v>76.5</v>
      </c>
      <c r="AW373" s="134">
        <v>70.599999999999994</v>
      </c>
      <c r="AX373" s="134">
        <v>69.599999999999994</v>
      </c>
      <c r="AY373" s="134">
        <v>71.7</v>
      </c>
      <c r="AZ373" s="134">
        <v>65.8</v>
      </c>
      <c r="BA373" s="134">
        <v>66.2</v>
      </c>
      <c r="BB373" s="134">
        <v>64.7</v>
      </c>
      <c r="BC373" s="134">
        <v>67</v>
      </c>
      <c r="BD373" s="134">
        <v>66.900000000000006</v>
      </c>
      <c r="BE373" s="134">
        <v>67.900000000000006</v>
      </c>
      <c r="BF373" s="134">
        <v>69.900000000000006</v>
      </c>
      <c r="BG373" s="134">
        <v>69.900000000000006</v>
      </c>
      <c r="BH373" s="134">
        <v>68.400000000000006</v>
      </c>
      <c r="BI373" s="134">
        <v>70</v>
      </c>
      <c r="BJ373" s="134">
        <v>71.7</v>
      </c>
      <c r="BK373" s="134">
        <v>71.3</v>
      </c>
      <c r="BL373" s="134">
        <v>73.3</v>
      </c>
      <c r="BM373" s="134">
        <v>74.599999999999994</v>
      </c>
      <c r="BN373" s="134">
        <v>76.599999999999994</v>
      </c>
      <c r="BO373" s="134">
        <v>78.8</v>
      </c>
      <c r="BP373" s="134">
        <v>81.3</v>
      </c>
      <c r="BQ373" s="134">
        <v>81.7</v>
      </c>
      <c r="BR373" s="134">
        <v>84.9</v>
      </c>
      <c r="BS373" s="134">
        <v>87.3</v>
      </c>
      <c r="BT373" s="134">
        <v>89.2</v>
      </c>
      <c r="BU373" s="134">
        <v>94.4</v>
      </c>
      <c r="BV373" s="134">
        <v>96.7</v>
      </c>
      <c r="BW373" s="134">
        <v>101.2</v>
      </c>
      <c r="BX373" s="134">
        <v>103.8</v>
      </c>
      <c r="BY373" s="134">
        <v>109.2</v>
      </c>
      <c r="BZ373" s="134">
        <v>110.9</v>
      </c>
      <c r="CA373" s="134">
        <v>115.2</v>
      </c>
      <c r="CB373" s="134">
        <v>117.9</v>
      </c>
      <c r="CC373" s="134">
        <v>119.6</v>
      </c>
      <c r="CD373" s="134">
        <v>124.1</v>
      </c>
      <c r="CE373" s="134">
        <v>125</v>
      </c>
      <c r="CF373" s="134">
        <v>121.3</v>
      </c>
      <c r="CG373" s="134">
        <v>117.9</v>
      </c>
      <c r="CH373" s="134">
        <v>119.7</v>
      </c>
      <c r="CI373" s="134">
        <v>121.2</v>
      </c>
      <c r="CJ373" s="134">
        <v>116.7</v>
      </c>
      <c r="CK373" s="134">
        <v>115.6</v>
      </c>
      <c r="CL373" s="134">
        <v>109.8</v>
      </c>
      <c r="CM373" s="134">
        <v>107.1</v>
      </c>
      <c r="CN373" s="134">
        <v>107</v>
      </c>
      <c r="CO373" s="134">
        <v>106.9</v>
      </c>
      <c r="CP373" s="134">
        <v>101.3</v>
      </c>
      <c r="CQ373" s="134">
        <v>96.9</v>
      </c>
      <c r="CR373" s="134">
        <v>93.9</v>
      </c>
      <c r="CS373" s="134">
        <v>90.8</v>
      </c>
      <c r="CT373" s="134">
        <v>91.2</v>
      </c>
      <c r="CU373" s="134">
        <v>90.5</v>
      </c>
      <c r="CV373" s="134">
        <v>84.8</v>
      </c>
      <c r="CW373" s="134">
        <v>84.7</v>
      </c>
      <c r="CX373" s="134">
        <v>87.9</v>
      </c>
      <c r="CY373" s="134">
        <v>81.7</v>
      </c>
      <c r="CZ373" s="134">
        <v>78.5</v>
      </c>
      <c r="DA373" s="134">
        <v>78.099999999999994</v>
      </c>
      <c r="DB373" s="134">
        <v>82.4</v>
      </c>
      <c r="DC373" s="134">
        <v>87.4</v>
      </c>
      <c r="DD373" s="134">
        <v>91.2</v>
      </c>
      <c r="DE373" s="134">
        <v>98.9</v>
      </c>
      <c r="DF373" s="134">
        <v>102.8</v>
      </c>
      <c r="DG373" s="134">
        <v>105.3</v>
      </c>
      <c r="DH373" s="134">
        <v>114</v>
      </c>
      <c r="DI373" s="134">
        <v>117.2</v>
      </c>
      <c r="DJ373" s="134">
        <v>120.8</v>
      </c>
      <c r="DK373" s="134">
        <v>127.5</v>
      </c>
      <c r="DL373" s="134">
        <v>126.2</v>
      </c>
      <c r="DM373" s="134">
        <v>128.80000000000001</v>
      </c>
      <c r="DN373" s="134">
        <v>134.6</v>
      </c>
      <c r="DO373" s="134">
        <v>134.6</v>
      </c>
      <c r="DP373" s="134">
        <v>134.80000000000001</v>
      </c>
      <c r="DQ373" s="134">
        <v>140.19999999999999</v>
      </c>
      <c r="DR373" s="134">
        <v>145.19999999999999</v>
      </c>
      <c r="DS373" s="134">
        <v>150.9</v>
      </c>
      <c r="DT373" s="134">
        <v>156.6</v>
      </c>
      <c r="DU373" s="134">
        <v>181.1</v>
      </c>
      <c r="DV373" s="134">
        <v>185.1</v>
      </c>
      <c r="DW373" s="134">
        <v>189</v>
      </c>
      <c r="DX373" s="134">
        <v>194.6</v>
      </c>
      <c r="DY373" s="134">
        <v>188.4</v>
      </c>
      <c r="DZ373" s="134">
        <v>181.4</v>
      </c>
      <c r="EA373" s="135">
        <v>178.2</v>
      </c>
      <c r="EB373" s="136">
        <v>174.8</v>
      </c>
      <c r="EC373" s="136">
        <v>162.80000000000001</v>
      </c>
      <c r="ED373" s="134">
        <v>160.80000000000001</v>
      </c>
      <c r="EE373" s="134">
        <v>156.6</v>
      </c>
      <c r="EF373" s="137">
        <v>155.6</v>
      </c>
      <c r="EG373" s="137">
        <v>152.69999999999999</v>
      </c>
      <c r="EH373" s="137">
        <v>148</v>
      </c>
      <c r="EI373" s="137">
        <v>148.80000000000001</v>
      </c>
      <c r="EJ373" s="136">
        <v>154.4</v>
      </c>
      <c r="EK373" s="136">
        <v>155</v>
      </c>
      <c r="EL373" s="147">
        <v>159</v>
      </c>
      <c r="EM373" s="147">
        <v>163.6</v>
      </c>
      <c r="EN373" s="147">
        <v>166.1</v>
      </c>
    </row>
    <row r="374" spans="1:144" ht="15" x14ac:dyDescent="0.25">
      <c r="A374" s="132" t="s">
        <v>2176</v>
      </c>
      <c r="B374" s="132" t="s">
        <v>2177</v>
      </c>
      <c r="C374" s="133">
        <v>3.2460000000000003E-2</v>
      </c>
      <c r="D374" s="134">
        <v>97.9</v>
      </c>
      <c r="E374" s="134">
        <v>102.4</v>
      </c>
      <c r="F374" s="134">
        <v>99.7</v>
      </c>
      <c r="G374" s="134">
        <v>97.1</v>
      </c>
      <c r="H374" s="134">
        <v>99.8</v>
      </c>
      <c r="I374" s="134">
        <v>100.1</v>
      </c>
      <c r="J374" s="134">
        <v>99.4</v>
      </c>
      <c r="K374" s="134">
        <v>98.7</v>
      </c>
      <c r="L374" s="134">
        <v>97.4</v>
      </c>
      <c r="M374" s="134">
        <v>96.3</v>
      </c>
      <c r="N374" s="134">
        <v>100.6</v>
      </c>
      <c r="O374" s="134">
        <v>97.8</v>
      </c>
      <c r="P374" s="134">
        <v>99.9</v>
      </c>
      <c r="Q374" s="134">
        <v>99.6</v>
      </c>
      <c r="R374" s="134">
        <v>97.1</v>
      </c>
      <c r="S374" s="134">
        <v>99.9</v>
      </c>
      <c r="T374" s="134">
        <v>105.3</v>
      </c>
      <c r="U374" s="134">
        <v>107.4</v>
      </c>
      <c r="V374" s="134">
        <v>108.2</v>
      </c>
      <c r="W374" s="134">
        <v>104.2</v>
      </c>
      <c r="X374" s="134">
        <v>107.2</v>
      </c>
      <c r="Y374" s="134">
        <v>112.7</v>
      </c>
      <c r="Z374" s="134">
        <v>114.7</v>
      </c>
      <c r="AA374" s="134">
        <v>113.1</v>
      </c>
      <c r="AB374" s="134">
        <v>114.3</v>
      </c>
      <c r="AC374" s="134">
        <v>115.1</v>
      </c>
      <c r="AD374" s="134">
        <v>115.6</v>
      </c>
      <c r="AE374" s="134">
        <v>116.7</v>
      </c>
      <c r="AF374" s="134">
        <v>116.4</v>
      </c>
      <c r="AG374" s="134">
        <v>116.1</v>
      </c>
      <c r="AH374" s="134">
        <v>115.5</v>
      </c>
      <c r="AI374" s="134">
        <v>114.9</v>
      </c>
      <c r="AJ374" s="134">
        <v>110.6</v>
      </c>
      <c r="AK374" s="134">
        <v>108.7</v>
      </c>
      <c r="AL374" s="134">
        <v>104.8</v>
      </c>
      <c r="AM374" s="134">
        <v>102.6</v>
      </c>
      <c r="AN374" s="134">
        <v>104.1</v>
      </c>
      <c r="AO374" s="134">
        <v>106.9</v>
      </c>
      <c r="AP374" s="134">
        <v>107.7</v>
      </c>
      <c r="AQ374" s="134">
        <v>106.8</v>
      </c>
      <c r="AR374" s="134">
        <v>103.9</v>
      </c>
      <c r="AS374" s="134">
        <v>102.9</v>
      </c>
      <c r="AT374" s="134">
        <v>101.6</v>
      </c>
      <c r="AU374" s="134">
        <v>100.3</v>
      </c>
      <c r="AV374" s="134">
        <v>98.3</v>
      </c>
      <c r="AW374" s="134">
        <v>97.1</v>
      </c>
      <c r="AX374" s="134">
        <v>95.7</v>
      </c>
      <c r="AY374" s="134">
        <v>95.5</v>
      </c>
      <c r="AZ374" s="134">
        <v>95.8</v>
      </c>
      <c r="BA374" s="134">
        <v>95.9</v>
      </c>
      <c r="BB374" s="134">
        <v>97.3</v>
      </c>
      <c r="BC374" s="134">
        <v>98.2</v>
      </c>
      <c r="BD374" s="134">
        <v>97.5</v>
      </c>
      <c r="BE374" s="134">
        <v>97.9</v>
      </c>
      <c r="BF374" s="134">
        <v>98</v>
      </c>
      <c r="BG374" s="134">
        <v>99.5</v>
      </c>
      <c r="BH374" s="134">
        <v>99.1</v>
      </c>
      <c r="BI374" s="134">
        <v>98</v>
      </c>
      <c r="BJ374" s="134">
        <v>98.9</v>
      </c>
      <c r="BK374" s="134">
        <v>99.3</v>
      </c>
      <c r="BL374" s="134">
        <v>99.4</v>
      </c>
      <c r="BM374" s="134">
        <v>99.2</v>
      </c>
      <c r="BN374" s="134">
        <v>99.4</v>
      </c>
      <c r="BO374" s="134">
        <v>100.6</v>
      </c>
      <c r="BP374" s="134">
        <v>99</v>
      </c>
      <c r="BQ374" s="134">
        <v>100.1</v>
      </c>
      <c r="BR374" s="134">
        <v>102</v>
      </c>
      <c r="BS374" s="134">
        <v>105.1</v>
      </c>
      <c r="BT374" s="134">
        <v>108.9</v>
      </c>
      <c r="BU374" s="134">
        <v>109.5</v>
      </c>
      <c r="BV374" s="134">
        <v>111.6</v>
      </c>
      <c r="BW374" s="134">
        <v>109.7</v>
      </c>
      <c r="BX374" s="134">
        <v>110.3</v>
      </c>
      <c r="BY374" s="134">
        <v>111.4</v>
      </c>
      <c r="BZ374" s="134">
        <v>113.7</v>
      </c>
      <c r="CA374" s="134">
        <v>114.9</v>
      </c>
      <c r="CB374" s="134">
        <v>115.5</v>
      </c>
      <c r="CC374" s="134">
        <v>124.9</v>
      </c>
      <c r="CD374" s="134">
        <v>127.8</v>
      </c>
      <c r="CE374" s="134">
        <v>126.5</v>
      </c>
      <c r="CF374" s="134">
        <v>117.3</v>
      </c>
      <c r="CG374" s="134">
        <v>108.9</v>
      </c>
      <c r="CH374" s="134">
        <v>108.6</v>
      </c>
      <c r="CI374" s="134">
        <v>107.3</v>
      </c>
      <c r="CJ374" s="134">
        <v>106.1</v>
      </c>
      <c r="CK374" s="134">
        <v>104.7</v>
      </c>
      <c r="CL374" s="134">
        <v>103.9</v>
      </c>
      <c r="CM374" s="134">
        <v>102</v>
      </c>
      <c r="CN374" s="134">
        <v>103.4</v>
      </c>
      <c r="CO374" s="134">
        <v>106.4</v>
      </c>
      <c r="CP374" s="134">
        <v>107.9</v>
      </c>
      <c r="CQ374" s="134">
        <v>105.4</v>
      </c>
      <c r="CR374" s="134">
        <v>104.5</v>
      </c>
      <c r="CS374" s="134">
        <v>105.2</v>
      </c>
      <c r="CT374" s="134">
        <v>106.9</v>
      </c>
      <c r="CU374" s="134">
        <v>105</v>
      </c>
      <c r="CV374" s="134">
        <v>102.1</v>
      </c>
      <c r="CW374" s="134">
        <v>104.6</v>
      </c>
      <c r="CX374" s="134">
        <v>103.7</v>
      </c>
      <c r="CY374" s="134">
        <v>104.5</v>
      </c>
      <c r="CZ374" s="134">
        <v>105.3</v>
      </c>
      <c r="DA374" s="134">
        <v>104.6</v>
      </c>
      <c r="DB374" s="134">
        <v>106.2</v>
      </c>
      <c r="DC374" s="134">
        <v>109.5</v>
      </c>
      <c r="DD374" s="134">
        <v>114.3</v>
      </c>
      <c r="DE374" s="134">
        <v>117.5</v>
      </c>
      <c r="DF374" s="134">
        <v>120.3</v>
      </c>
      <c r="DG374" s="134">
        <v>132.69999999999999</v>
      </c>
      <c r="DH374" s="134">
        <v>139.4</v>
      </c>
      <c r="DI374" s="134">
        <v>142.1</v>
      </c>
      <c r="DJ374" s="134">
        <v>145.1</v>
      </c>
      <c r="DK374" s="134">
        <v>142.9</v>
      </c>
      <c r="DL374" s="134">
        <v>139.5</v>
      </c>
      <c r="DM374" s="134">
        <v>139</v>
      </c>
      <c r="DN374" s="134">
        <v>146</v>
      </c>
      <c r="DO374" s="134">
        <v>148.19999999999999</v>
      </c>
      <c r="DP374" s="134">
        <v>146.9</v>
      </c>
      <c r="DQ374" s="134">
        <v>142.80000000000001</v>
      </c>
      <c r="DR374" s="134">
        <v>136.6</v>
      </c>
      <c r="DS374" s="134">
        <v>138.19999999999999</v>
      </c>
      <c r="DT374" s="134">
        <v>137.4</v>
      </c>
      <c r="DU374" s="134">
        <v>142.6</v>
      </c>
      <c r="DV374" s="134">
        <v>137.19999999999999</v>
      </c>
      <c r="DW374" s="134">
        <v>139.30000000000001</v>
      </c>
      <c r="DX374" s="134">
        <v>136.19999999999999</v>
      </c>
      <c r="DY374" s="134">
        <v>135.69999999999999</v>
      </c>
      <c r="DZ374" s="134">
        <v>135.30000000000001</v>
      </c>
      <c r="EA374" s="135">
        <v>133.80000000000001</v>
      </c>
      <c r="EB374" s="136">
        <v>133</v>
      </c>
      <c r="EC374" s="136">
        <v>132.1</v>
      </c>
      <c r="ED374" s="134">
        <v>130.4</v>
      </c>
      <c r="EE374" s="134">
        <v>131.30000000000001</v>
      </c>
      <c r="EF374" s="137">
        <v>129.80000000000001</v>
      </c>
      <c r="EG374" s="137">
        <v>128.4</v>
      </c>
      <c r="EH374" s="137">
        <v>128.4</v>
      </c>
      <c r="EI374" s="137">
        <v>128.1</v>
      </c>
      <c r="EJ374" s="136">
        <v>127.8</v>
      </c>
      <c r="EK374" s="136">
        <v>128.80000000000001</v>
      </c>
      <c r="EL374" s="147">
        <v>130.6</v>
      </c>
      <c r="EM374" s="147">
        <v>129.9</v>
      </c>
      <c r="EN374" s="147">
        <v>130.69999999999999</v>
      </c>
    </row>
    <row r="375" spans="1:144" ht="15" x14ac:dyDescent="0.25">
      <c r="A375" s="132" t="s">
        <v>2178</v>
      </c>
      <c r="B375" s="132" t="s">
        <v>2179</v>
      </c>
      <c r="C375" s="133">
        <v>4.3970000000000002E-2</v>
      </c>
      <c r="D375" s="134">
        <v>93.1</v>
      </c>
      <c r="E375" s="134">
        <v>97.3</v>
      </c>
      <c r="F375" s="134">
        <v>95.1</v>
      </c>
      <c r="G375" s="134">
        <v>91.2</v>
      </c>
      <c r="H375" s="134">
        <v>99.6</v>
      </c>
      <c r="I375" s="134">
        <v>107.4</v>
      </c>
      <c r="J375" s="134">
        <v>108</v>
      </c>
      <c r="K375" s="134">
        <v>107.7</v>
      </c>
      <c r="L375" s="134">
        <v>110.1</v>
      </c>
      <c r="M375" s="134">
        <v>115.8</v>
      </c>
      <c r="N375" s="134">
        <v>114.9</v>
      </c>
      <c r="O375" s="134">
        <v>108</v>
      </c>
      <c r="P375" s="134">
        <v>99.7</v>
      </c>
      <c r="Q375" s="134">
        <v>99.4</v>
      </c>
      <c r="R375" s="134">
        <v>102.4</v>
      </c>
      <c r="S375" s="134">
        <v>108.6</v>
      </c>
      <c r="T375" s="134">
        <v>121.9</v>
      </c>
      <c r="U375" s="134">
        <v>128.6</v>
      </c>
      <c r="V375" s="134">
        <v>121.2</v>
      </c>
      <c r="W375" s="134">
        <v>119</v>
      </c>
      <c r="X375" s="134">
        <v>118.3</v>
      </c>
      <c r="Y375" s="134">
        <v>117.2</v>
      </c>
      <c r="Z375" s="134">
        <v>110.8</v>
      </c>
      <c r="AA375" s="134">
        <v>108.3</v>
      </c>
      <c r="AB375" s="134">
        <v>108.2</v>
      </c>
      <c r="AC375" s="134">
        <v>102.1</v>
      </c>
      <c r="AD375" s="134">
        <v>105.8</v>
      </c>
      <c r="AE375" s="134">
        <v>115.4</v>
      </c>
      <c r="AF375" s="134">
        <v>116.1</v>
      </c>
      <c r="AG375" s="134">
        <v>115.5</v>
      </c>
      <c r="AH375" s="134">
        <v>110.3</v>
      </c>
      <c r="AI375" s="134">
        <v>109.2</v>
      </c>
      <c r="AJ375" s="134">
        <v>107</v>
      </c>
      <c r="AK375" s="134">
        <v>92.6</v>
      </c>
      <c r="AL375" s="134">
        <v>95.9</v>
      </c>
      <c r="AM375" s="134">
        <v>104</v>
      </c>
      <c r="AN375" s="134">
        <v>108</v>
      </c>
      <c r="AO375" s="134">
        <v>113.9</v>
      </c>
      <c r="AP375" s="134">
        <v>114.6</v>
      </c>
      <c r="AQ375" s="134">
        <v>112</v>
      </c>
      <c r="AR375" s="134">
        <v>106.2</v>
      </c>
      <c r="AS375" s="134">
        <v>102.7</v>
      </c>
      <c r="AT375" s="134">
        <v>98.6</v>
      </c>
      <c r="AU375" s="134">
        <v>98.3</v>
      </c>
      <c r="AV375" s="134">
        <v>98.8</v>
      </c>
      <c r="AW375" s="134">
        <v>91.9</v>
      </c>
      <c r="AX375" s="134">
        <v>90.7</v>
      </c>
      <c r="AY375" s="134">
        <v>97.5</v>
      </c>
      <c r="AZ375" s="134">
        <v>89.3</v>
      </c>
      <c r="BA375" s="134">
        <v>87.1</v>
      </c>
      <c r="BB375" s="134">
        <v>82.9</v>
      </c>
      <c r="BC375" s="134">
        <v>84.6</v>
      </c>
      <c r="BD375" s="134">
        <v>83.4</v>
      </c>
      <c r="BE375" s="134">
        <v>85.8</v>
      </c>
      <c r="BF375" s="134">
        <v>84.3</v>
      </c>
      <c r="BG375" s="134">
        <v>89.8</v>
      </c>
      <c r="BH375" s="134">
        <v>95</v>
      </c>
      <c r="BI375" s="134">
        <v>102.4</v>
      </c>
      <c r="BJ375" s="134">
        <v>104.8</v>
      </c>
      <c r="BK375" s="134">
        <v>99.2</v>
      </c>
      <c r="BL375" s="134">
        <v>91.1</v>
      </c>
      <c r="BM375" s="134">
        <v>87.4</v>
      </c>
      <c r="BN375" s="134">
        <v>92.7</v>
      </c>
      <c r="BO375" s="134">
        <v>98</v>
      </c>
      <c r="BP375" s="134">
        <v>108.9</v>
      </c>
      <c r="BQ375" s="134">
        <v>108.7</v>
      </c>
      <c r="BR375" s="134">
        <v>106.7</v>
      </c>
      <c r="BS375" s="134">
        <v>107.3</v>
      </c>
      <c r="BT375" s="134">
        <v>106.8</v>
      </c>
      <c r="BU375" s="134">
        <v>111.7</v>
      </c>
      <c r="BV375" s="134">
        <v>117.6</v>
      </c>
      <c r="BW375" s="134">
        <v>115.5</v>
      </c>
      <c r="BX375" s="134">
        <v>115</v>
      </c>
      <c r="BY375" s="134">
        <v>120</v>
      </c>
      <c r="BZ375" s="134">
        <v>112.7</v>
      </c>
      <c r="CA375" s="134">
        <v>111</v>
      </c>
      <c r="CB375" s="134">
        <v>115</v>
      </c>
      <c r="CC375" s="134">
        <v>120.8</v>
      </c>
      <c r="CD375" s="134">
        <v>117.5</v>
      </c>
      <c r="CE375" s="134">
        <v>99.4</v>
      </c>
      <c r="CF375" s="134">
        <v>91.8</v>
      </c>
      <c r="CG375" s="134">
        <v>87.7</v>
      </c>
      <c r="CH375" s="134">
        <v>87.3</v>
      </c>
      <c r="CI375" s="134">
        <v>82.4</v>
      </c>
      <c r="CJ375" s="134">
        <v>79.3</v>
      </c>
      <c r="CK375" s="134">
        <v>77.3</v>
      </c>
      <c r="CL375" s="134">
        <v>70</v>
      </c>
      <c r="CM375" s="134">
        <v>70.2</v>
      </c>
      <c r="CN375" s="134">
        <v>70.599999999999994</v>
      </c>
      <c r="CO375" s="134">
        <v>75.8</v>
      </c>
      <c r="CP375" s="134">
        <v>74.3</v>
      </c>
      <c r="CQ375" s="134">
        <v>72.900000000000006</v>
      </c>
      <c r="CR375" s="134">
        <v>74.599999999999994</v>
      </c>
      <c r="CS375" s="134">
        <v>76.5</v>
      </c>
      <c r="CT375" s="134">
        <v>72.3</v>
      </c>
      <c r="CU375" s="134">
        <v>65.3</v>
      </c>
      <c r="CV375" s="134">
        <v>62.1</v>
      </c>
      <c r="CW375" s="134">
        <v>64.400000000000006</v>
      </c>
      <c r="CX375" s="134">
        <v>65.2</v>
      </c>
      <c r="CY375" s="134">
        <v>64.900000000000006</v>
      </c>
      <c r="CZ375" s="134">
        <v>67.400000000000006</v>
      </c>
      <c r="DA375" s="134">
        <v>68.7</v>
      </c>
      <c r="DB375" s="134">
        <v>68.5</v>
      </c>
      <c r="DC375" s="134">
        <v>70.099999999999994</v>
      </c>
      <c r="DD375" s="134">
        <v>73</v>
      </c>
      <c r="DE375" s="134">
        <v>79.599999999999994</v>
      </c>
      <c r="DF375" s="134">
        <v>90.6</v>
      </c>
      <c r="DG375" s="134">
        <v>90.2</v>
      </c>
      <c r="DH375" s="134">
        <v>87</v>
      </c>
      <c r="DI375" s="134">
        <v>87.3</v>
      </c>
      <c r="DJ375" s="134">
        <v>90.3</v>
      </c>
      <c r="DK375" s="134">
        <v>95</v>
      </c>
      <c r="DL375" s="134">
        <v>94.8</v>
      </c>
      <c r="DM375" s="134">
        <v>99.5</v>
      </c>
      <c r="DN375" s="134">
        <v>110.3</v>
      </c>
      <c r="DO375" s="134">
        <v>98.6</v>
      </c>
      <c r="DP375" s="134">
        <v>93.1</v>
      </c>
      <c r="DQ375" s="134">
        <v>98.9</v>
      </c>
      <c r="DR375" s="134">
        <v>96.9</v>
      </c>
      <c r="DS375" s="134">
        <v>98</v>
      </c>
      <c r="DT375" s="134">
        <v>99.7</v>
      </c>
      <c r="DU375" s="134">
        <v>97</v>
      </c>
      <c r="DV375" s="134">
        <v>97.5</v>
      </c>
      <c r="DW375" s="134">
        <v>91.5</v>
      </c>
      <c r="DX375" s="134">
        <v>86.4</v>
      </c>
      <c r="DY375" s="134">
        <v>86.1</v>
      </c>
      <c r="DZ375" s="134">
        <v>84.8</v>
      </c>
      <c r="EA375" s="135">
        <v>84</v>
      </c>
      <c r="EB375" s="136">
        <v>85.8</v>
      </c>
      <c r="EC375" s="136">
        <v>86.2</v>
      </c>
      <c r="ED375" s="134">
        <v>90.3</v>
      </c>
      <c r="EE375" s="134">
        <v>89.5</v>
      </c>
      <c r="EF375" s="137">
        <v>84.7</v>
      </c>
      <c r="EG375" s="137">
        <v>84.2</v>
      </c>
      <c r="EH375" s="137">
        <v>81.599999999999994</v>
      </c>
      <c r="EI375" s="137">
        <v>80.900000000000006</v>
      </c>
      <c r="EJ375" s="136">
        <v>82.1</v>
      </c>
      <c r="EK375" s="136">
        <v>83.1</v>
      </c>
      <c r="EL375" s="147">
        <v>84</v>
      </c>
      <c r="EM375" s="147">
        <v>81.2</v>
      </c>
      <c r="EN375" s="147">
        <v>81.8</v>
      </c>
    </row>
    <row r="376" spans="1:144" ht="15" x14ac:dyDescent="0.25">
      <c r="A376" s="132" t="s">
        <v>2180</v>
      </c>
      <c r="B376" s="132" t="s">
        <v>2181</v>
      </c>
      <c r="C376" s="133">
        <v>7.3179999999999995E-2</v>
      </c>
      <c r="D376" s="134">
        <v>103.8</v>
      </c>
      <c r="E376" s="134">
        <v>104.7</v>
      </c>
      <c r="F376" s="134">
        <v>105.3</v>
      </c>
      <c r="G376" s="134">
        <v>102.3</v>
      </c>
      <c r="H376" s="134">
        <v>104.4</v>
      </c>
      <c r="I376" s="134">
        <v>107.9</v>
      </c>
      <c r="J376" s="134">
        <v>109.1</v>
      </c>
      <c r="K376" s="134">
        <v>105.8</v>
      </c>
      <c r="L376" s="134">
        <v>106.1</v>
      </c>
      <c r="M376" s="134">
        <v>108.1</v>
      </c>
      <c r="N376" s="134">
        <v>108.3</v>
      </c>
      <c r="O376" s="134">
        <v>109.1</v>
      </c>
      <c r="P376" s="134">
        <v>108.9</v>
      </c>
      <c r="Q376" s="134">
        <v>108.4</v>
      </c>
      <c r="R376" s="134">
        <v>109.3</v>
      </c>
      <c r="S376" s="134">
        <v>113.4</v>
      </c>
      <c r="T376" s="134">
        <v>118.9</v>
      </c>
      <c r="U376" s="134">
        <v>124.2</v>
      </c>
      <c r="V376" s="134">
        <v>122.8</v>
      </c>
      <c r="W376" s="134">
        <v>120.6</v>
      </c>
      <c r="X376" s="134">
        <v>120.9</v>
      </c>
      <c r="Y376" s="134">
        <v>122.2</v>
      </c>
      <c r="Z376" s="134">
        <v>121.9</v>
      </c>
      <c r="AA376" s="134">
        <v>119.9</v>
      </c>
      <c r="AB376" s="134">
        <v>116.6</v>
      </c>
      <c r="AC376" s="134">
        <v>114.3</v>
      </c>
      <c r="AD376" s="134">
        <v>114.7</v>
      </c>
      <c r="AE376" s="134">
        <v>115.8</v>
      </c>
      <c r="AF376" s="134">
        <v>115.7</v>
      </c>
      <c r="AG376" s="134">
        <v>112.2</v>
      </c>
      <c r="AH376" s="134">
        <v>110.1</v>
      </c>
      <c r="AI376" s="134">
        <v>107.1</v>
      </c>
      <c r="AJ376" s="134">
        <v>100.8</v>
      </c>
      <c r="AK376" s="134">
        <v>93.2</v>
      </c>
      <c r="AL376" s="134">
        <v>82.7</v>
      </c>
      <c r="AM376" s="134">
        <v>85</v>
      </c>
      <c r="AN376" s="134">
        <v>88.2</v>
      </c>
      <c r="AO376" s="134">
        <v>91.6</v>
      </c>
      <c r="AP376" s="134">
        <v>93.4</v>
      </c>
      <c r="AQ376" s="134">
        <v>91.1</v>
      </c>
      <c r="AR376" s="134">
        <v>85.6</v>
      </c>
      <c r="AS376" s="134">
        <v>84.1</v>
      </c>
      <c r="AT376" s="134">
        <v>83.2</v>
      </c>
      <c r="AU376" s="134">
        <v>83.5</v>
      </c>
      <c r="AV376" s="134">
        <v>83.6</v>
      </c>
      <c r="AW376" s="134">
        <v>83.4</v>
      </c>
      <c r="AX376" s="134">
        <v>83</v>
      </c>
      <c r="AY376" s="134">
        <v>82.5</v>
      </c>
      <c r="AZ376" s="134">
        <v>83.8</v>
      </c>
      <c r="BA376" s="134">
        <v>83.8</v>
      </c>
      <c r="BB376" s="134">
        <v>83.2</v>
      </c>
      <c r="BC376" s="134">
        <v>82.6</v>
      </c>
      <c r="BD376" s="134">
        <v>80.5</v>
      </c>
      <c r="BE376" s="134">
        <v>81.400000000000006</v>
      </c>
      <c r="BF376" s="134">
        <v>81.2</v>
      </c>
      <c r="BG376" s="134">
        <v>81.5</v>
      </c>
      <c r="BH376" s="134">
        <v>81</v>
      </c>
      <c r="BI376" s="134">
        <v>83.1</v>
      </c>
      <c r="BJ376" s="134">
        <v>85.9</v>
      </c>
      <c r="BK376" s="134">
        <v>89.8</v>
      </c>
      <c r="BL376" s="134">
        <v>88.2</v>
      </c>
      <c r="BM376" s="134">
        <v>87.9</v>
      </c>
      <c r="BN376" s="134">
        <v>85.9</v>
      </c>
      <c r="BO376" s="134">
        <v>84.1</v>
      </c>
      <c r="BP376" s="134">
        <v>83.3</v>
      </c>
      <c r="BQ376" s="134">
        <v>82.9</v>
      </c>
      <c r="BR376" s="134">
        <v>84.7</v>
      </c>
      <c r="BS376" s="134">
        <v>85.6</v>
      </c>
      <c r="BT376" s="134">
        <v>88</v>
      </c>
      <c r="BU376" s="134">
        <v>88.1</v>
      </c>
      <c r="BV376" s="134">
        <v>90</v>
      </c>
      <c r="BW376" s="134">
        <v>90.8</v>
      </c>
      <c r="BX376" s="134">
        <v>90.6</v>
      </c>
      <c r="BY376" s="134">
        <v>93.1</v>
      </c>
      <c r="BZ376" s="134">
        <v>95.4</v>
      </c>
      <c r="CA376" s="134">
        <v>95.5</v>
      </c>
      <c r="CB376" s="134">
        <v>96.1</v>
      </c>
      <c r="CC376" s="134">
        <v>97</v>
      </c>
      <c r="CD376" s="134">
        <v>100.3</v>
      </c>
      <c r="CE376" s="134">
        <v>101.8</v>
      </c>
      <c r="CF376" s="134">
        <v>95.9</v>
      </c>
      <c r="CG376" s="134">
        <v>90.4</v>
      </c>
      <c r="CH376" s="134">
        <v>90.3</v>
      </c>
      <c r="CI376" s="134">
        <v>91.4</v>
      </c>
      <c r="CJ376" s="134">
        <v>91.5</v>
      </c>
      <c r="CK376" s="134">
        <v>92.2</v>
      </c>
      <c r="CL376" s="134">
        <v>91.3</v>
      </c>
      <c r="CM376" s="134">
        <v>90.2</v>
      </c>
      <c r="CN376" s="134">
        <v>91.5</v>
      </c>
      <c r="CO376" s="134">
        <v>92.2</v>
      </c>
      <c r="CP376" s="134">
        <v>93.5</v>
      </c>
      <c r="CQ376" s="134">
        <v>91.4</v>
      </c>
      <c r="CR376" s="134">
        <v>91.2</v>
      </c>
      <c r="CS376" s="134">
        <v>93</v>
      </c>
      <c r="CT376" s="134">
        <v>92.2</v>
      </c>
      <c r="CU376" s="134">
        <v>90.3</v>
      </c>
      <c r="CV376" s="134">
        <v>86.3</v>
      </c>
      <c r="CW376" s="134">
        <v>81</v>
      </c>
      <c r="CX376" s="134">
        <v>86.1</v>
      </c>
      <c r="CY376" s="134">
        <v>93.1</v>
      </c>
      <c r="CZ376" s="134">
        <v>94.6</v>
      </c>
      <c r="DA376" s="134">
        <v>91.5</v>
      </c>
      <c r="DB376" s="134">
        <v>89.4</v>
      </c>
      <c r="DC376" s="134">
        <v>88.7</v>
      </c>
      <c r="DD376" s="134">
        <v>93</v>
      </c>
      <c r="DE376" s="134">
        <v>95.5</v>
      </c>
      <c r="DF376" s="134">
        <v>104.7</v>
      </c>
      <c r="DG376" s="134">
        <v>107.7</v>
      </c>
      <c r="DH376" s="134">
        <v>114.1</v>
      </c>
      <c r="DI376" s="134">
        <v>119.4</v>
      </c>
      <c r="DJ376" s="134">
        <v>123.5</v>
      </c>
      <c r="DK376" s="134">
        <v>129</v>
      </c>
      <c r="DL376" s="134">
        <v>126.5</v>
      </c>
      <c r="DM376" s="134">
        <v>120.3</v>
      </c>
      <c r="DN376" s="134">
        <v>118.9</v>
      </c>
      <c r="DO376" s="134">
        <v>121.2</v>
      </c>
      <c r="DP376" s="134">
        <v>118.8</v>
      </c>
      <c r="DQ376" s="134">
        <v>118</v>
      </c>
      <c r="DR376" s="134">
        <v>122.3</v>
      </c>
      <c r="DS376" s="134">
        <v>128</v>
      </c>
      <c r="DT376" s="134">
        <v>137.5</v>
      </c>
      <c r="DU376" s="134">
        <v>143.9</v>
      </c>
      <c r="DV376" s="134">
        <v>142.19999999999999</v>
      </c>
      <c r="DW376" s="134">
        <v>155.1</v>
      </c>
      <c r="DX376" s="134">
        <v>140.30000000000001</v>
      </c>
      <c r="DY376" s="134">
        <v>135.9</v>
      </c>
      <c r="DZ376" s="134">
        <v>132.4</v>
      </c>
      <c r="EA376" s="135">
        <v>133</v>
      </c>
      <c r="EB376" s="136">
        <v>131.1</v>
      </c>
      <c r="EC376" s="136">
        <v>124.4</v>
      </c>
      <c r="ED376" s="134">
        <v>129</v>
      </c>
      <c r="EE376" s="134">
        <v>129.30000000000001</v>
      </c>
      <c r="EF376" s="137">
        <v>125.7</v>
      </c>
      <c r="EG376" s="137">
        <v>118.7</v>
      </c>
      <c r="EH376" s="137">
        <v>118.3</v>
      </c>
      <c r="EI376" s="137">
        <v>112.7</v>
      </c>
      <c r="EJ376" s="136">
        <v>114</v>
      </c>
      <c r="EK376" s="136">
        <v>118.6</v>
      </c>
      <c r="EL376" s="147">
        <v>126.5</v>
      </c>
      <c r="EM376" s="147">
        <v>122.2</v>
      </c>
      <c r="EN376" s="147">
        <v>120</v>
      </c>
    </row>
    <row r="377" spans="1:144" ht="15" x14ac:dyDescent="0.25">
      <c r="A377" s="132" t="s">
        <v>2182</v>
      </c>
      <c r="B377" s="132" t="s">
        <v>2183</v>
      </c>
      <c r="C377" s="133">
        <v>1.294E-2</v>
      </c>
      <c r="D377" s="134">
        <v>107.2</v>
      </c>
      <c r="E377" s="134">
        <v>107.3</v>
      </c>
      <c r="F377" s="134">
        <v>108.2</v>
      </c>
      <c r="G377" s="134">
        <v>106.5</v>
      </c>
      <c r="H377" s="134">
        <v>104.6</v>
      </c>
      <c r="I377" s="134">
        <v>107</v>
      </c>
      <c r="J377" s="134">
        <v>109.4</v>
      </c>
      <c r="K377" s="134">
        <v>109.4</v>
      </c>
      <c r="L377" s="134">
        <v>109.5</v>
      </c>
      <c r="M377" s="134">
        <v>109.5</v>
      </c>
      <c r="N377" s="134">
        <v>110.7</v>
      </c>
      <c r="O377" s="134">
        <v>110.7</v>
      </c>
      <c r="P377" s="134">
        <v>109.4</v>
      </c>
      <c r="Q377" s="134">
        <v>109.5</v>
      </c>
      <c r="R377" s="134">
        <v>108.2</v>
      </c>
      <c r="S377" s="134">
        <v>112.7</v>
      </c>
      <c r="T377" s="134">
        <v>114.6</v>
      </c>
      <c r="U377" s="134">
        <v>121.6</v>
      </c>
      <c r="V377" s="134">
        <v>117.7</v>
      </c>
      <c r="W377" s="134">
        <v>117.8</v>
      </c>
      <c r="X377" s="134">
        <v>119.4</v>
      </c>
      <c r="Y377" s="134">
        <v>117.5</v>
      </c>
      <c r="Z377" s="134">
        <v>117.4</v>
      </c>
      <c r="AA377" s="134">
        <v>117.4</v>
      </c>
      <c r="AB377" s="134">
        <v>116.3</v>
      </c>
      <c r="AC377" s="134">
        <v>117.5</v>
      </c>
      <c r="AD377" s="134">
        <v>116</v>
      </c>
      <c r="AE377" s="134">
        <v>119.5</v>
      </c>
      <c r="AF377" s="134">
        <v>119.5</v>
      </c>
      <c r="AG377" s="134">
        <v>119.5</v>
      </c>
      <c r="AH377" s="134">
        <v>118.9</v>
      </c>
      <c r="AI377" s="134">
        <v>117.3</v>
      </c>
      <c r="AJ377" s="134">
        <v>113.7</v>
      </c>
      <c r="AK377" s="134">
        <v>110.3</v>
      </c>
      <c r="AL377" s="134">
        <v>108.6</v>
      </c>
      <c r="AM377" s="134">
        <v>108.6</v>
      </c>
      <c r="AN377" s="134">
        <v>105</v>
      </c>
      <c r="AO377" s="134">
        <v>107.4</v>
      </c>
      <c r="AP377" s="134">
        <v>107.4</v>
      </c>
      <c r="AQ377" s="134">
        <v>107.4</v>
      </c>
      <c r="AR377" s="134">
        <v>104.1</v>
      </c>
      <c r="AS377" s="134">
        <v>100.8</v>
      </c>
      <c r="AT377" s="134">
        <v>100.8</v>
      </c>
      <c r="AU377" s="134">
        <v>100.8</v>
      </c>
      <c r="AV377" s="134">
        <v>99.6</v>
      </c>
      <c r="AW377" s="134">
        <v>99.6</v>
      </c>
      <c r="AX377" s="134">
        <v>98.7</v>
      </c>
      <c r="AY377" s="134">
        <v>96.6</v>
      </c>
      <c r="AZ377" s="134">
        <v>99.1</v>
      </c>
      <c r="BA377" s="134">
        <v>99.1</v>
      </c>
      <c r="BB377" s="134">
        <v>98.8</v>
      </c>
      <c r="BC377" s="134">
        <v>98.8</v>
      </c>
      <c r="BD377" s="134">
        <v>98.8</v>
      </c>
      <c r="BE377" s="134">
        <v>98.8</v>
      </c>
      <c r="BF377" s="134">
        <v>97.9</v>
      </c>
      <c r="BG377" s="134">
        <v>97.9</v>
      </c>
      <c r="BH377" s="134">
        <v>97.9</v>
      </c>
      <c r="BI377" s="134">
        <v>99.2</v>
      </c>
      <c r="BJ377" s="134">
        <v>100.9</v>
      </c>
      <c r="BK377" s="134">
        <v>101.7</v>
      </c>
      <c r="BL377" s="134">
        <v>100.9</v>
      </c>
      <c r="BM377" s="134">
        <v>100</v>
      </c>
      <c r="BN377" s="134">
        <v>101.3</v>
      </c>
      <c r="BO377" s="134">
        <v>99.6</v>
      </c>
      <c r="BP377" s="134">
        <v>99.6</v>
      </c>
      <c r="BQ377" s="134">
        <v>102.1</v>
      </c>
      <c r="BR377" s="134">
        <v>103.7</v>
      </c>
      <c r="BS377" s="134">
        <v>103.7</v>
      </c>
      <c r="BT377" s="134">
        <v>105</v>
      </c>
      <c r="BU377" s="134">
        <v>106.2</v>
      </c>
      <c r="BV377" s="134">
        <v>107.2</v>
      </c>
      <c r="BW377" s="134">
        <v>108.7</v>
      </c>
      <c r="BX377" s="134">
        <v>111.1</v>
      </c>
      <c r="BY377" s="134">
        <v>112.3</v>
      </c>
      <c r="BZ377" s="134">
        <v>113.5</v>
      </c>
      <c r="CA377" s="134">
        <v>111.9</v>
      </c>
      <c r="CB377" s="134">
        <v>111.9</v>
      </c>
      <c r="CC377" s="134">
        <v>113.9</v>
      </c>
      <c r="CD377" s="134">
        <v>115.4</v>
      </c>
      <c r="CE377" s="134">
        <v>114.3</v>
      </c>
      <c r="CF377" s="134">
        <v>108.7</v>
      </c>
      <c r="CG377" s="134">
        <v>108.7</v>
      </c>
      <c r="CH377" s="134">
        <v>107.4</v>
      </c>
      <c r="CI377" s="134">
        <v>106.2</v>
      </c>
      <c r="CJ377" s="134">
        <v>108.3</v>
      </c>
      <c r="CK377" s="134">
        <v>108.3</v>
      </c>
      <c r="CL377" s="134">
        <v>108.3</v>
      </c>
      <c r="CM377" s="134">
        <v>105</v>
      </c>
      <c r="CN377" s="134">
        <v>105</v>
      </c>
      <c r="CO377" s="134">
        <v>103.5</v>
      </c>
      <c r="CP377" s="134">
        <v>104.6</v>
      </c>
      <c r="CQ377" s="134">
        <v>103.3</v>
      </c>
      <c r="CR377" s="134">
        <v>103.7</v>
      </c>
      <c r="CS377" s="134">
        <v>104.6</v>
      </c>
      <c r="CT377" s="134">
        <v>103.7</v>
      </c>
      <c r="CU377" s="134">
        <v>104</v>
      </c>
      <c r="CV377" s="134">
        <v>101.3</v>
      </c>
      <c r="CW377" s="134">
        <v>98.5</v>
      </c>
      <c r="CX377" s="134">
        <v>99.4</v>
      </c>
      <c r="CY377" s="134">
        <v>100.7</v>
      </c>
      <c r="CZ377" s="134">
        <v>101</v>
      </c>
      <c r="DA377" s="134">
        <v>97.5</v>
      </c>
      <c r="DB377" s="134">
        <v>98.3</v>
      </c>
      <c r="DC377" s="134">
        <v>99.2</v>
      </c>
      <c r="DD377" s="134">
        <v>100</v>
      </c>
      <c r="DE377" s="134">
        <v>101.3</v>
      </c>
      <c r="DF377" s="134">
        <v>103.1</v>
      </c>
      <c r="DG377" s="134">
        <v>105.5</v>
      </c>
      <c r="DH377" s="134">
        <v>106.7</v>
      </c>
      <c r="DI377" s="134">
        <v>108.9</v>
      </c>
      <c r="DJ377" s="134">
        <v>112.3</v>
      </c>
      <c r="DK377" s="134">
        <v>111.8</v>
      </c>
      <c r="DL377" s="134">
        <v>113.3</v>
      </c>
      <c r="DM377" s="134">
        <v>114.7</v>
      </c>
      <c r="DN377" s="134">
        <v>118.7</v>
      </c>
      <c r="DO377" s="134">
        <v>126</v>
      </c>
      <c r="DP377" s="134">
        <v>123</v>
      </c>
      <c r="DQ377" s="134">
        <v>123</v>
      </c>
      <c r="DR377" s="134">
        <v>124.8</v>
      </c>
      <c r="DS377" s="134">
        <v>136.6</v>
      </c>
      <c r="DT377" s="134">
        <v>140.5</v>
      </c>
      <c r="DU377" s="134">
        <v>144.30000000000001</v>
      </c>
      <c r="DV377" s="134">
        <v>169.3</v>
      </c>
      <c r="DW377" s="134">
        <v>141.9</v>
      </c>
      <c r="DX377" s="134">
        <v>136.19999999999999</v>
      </c>
      <c r="DY377" s="134">
        <v>130.69999999999999</v>
      </c>
      <c r="DZ377" s="134">
        <v>129</v>
      </c>
      <c r="EA377" s="135">
        <v>125.7</v>
      </c>
      <c r="EB377" s="136">
        <v>124.3</v>
      </c>
      <c r="EC377" s="136">
        <v>124.3</v>
      </c>
      <c r="ED377" s="134">
        <v>126.5</v>
      </c>
      <c r="EE377" s="134">
        <v>127.8</v>
      </c>
      <c r="EF377" s="137">
        <v>126.3</v>
      </c>
      <c r="EG377" s="137">
        <v>126.8</v>
      </c>
      <c r="EH377" s="137">
        <v>124</v>
      </c>
      <c r="EI377" s="137">
        <v>122.5</v>
      </c>
      <c r="EJ377" s="136">
        <v>118.2</v>
      </c>
      <c r="EK377" s="136">
        <v>126.3</v>
      </c>
      <c r="EL377" s="147">
        <v>125</v>
      </c>
      <c r="EM377" s="147">
        <v>125</v>
      </c>
      <c r="EN377" s="147">
        <v>125</v>
      </c>
    </row>
    <row r="378" spans="1:144" ht="15" x14ac:dyDescent="0.25">
      <c r="A378" s="132" t="s">
        <v>2184</v>
      </c>
      <c r="B378" s="132" t="s">
        <v>2185</v>
      </c>
      <c r="C378" s="133">
        <v>6.8399999999999997E-3</v>
      </c>
      <c r="D378" s="134">
        <v>90.4</v>
      </c>
      <c r="E378" s="134">
        <v>90.6</v>
      </c>
      <c r="F378" s="134">
        <v>91.2</v>
      </c>
      <c r="G378" s="134">
        <v>88.3</v>
      </c>
      <c r="H378" s="134">
        <v>89.5</v>
      </c>
      <c r="I378" s="134">
        <v>89.7</v>
      </c>
      <c r="J378" s="134">
        <v>94.8</v>
      </c>
      <c r="K378" s="134">
        <v>93.1</v>
      </c>
      <c r="L378" s="134">
        <v>88.3</v>
      </c>
      <c r="M378" s="134">
        <v>91.7</v>
      </c>
      <c r="N378" s="134">
        <v>93</v>
      </c>
      <c r="O378" s="134">
        <v>91.4</v>
      </c>
      <c r="P378" s="134">
        <v>90.2</v>
      </c>
      <c r="Q378" s="134">
        <v>89.3</v>
      </c>
      <c r="R378" s="134">
        <v>89.8</v>
      </c>
      <c r="S378" s="134">
        <v>90.8</v>
      </c>
      <c r="T378" s="134">
        <v>92.6</v>
      </c>
      <c r="U378" s="134">
        <v>105</v>
      </c>
      <c r="V378" s="134">
        <v>106.2</v>
      </c>
      <c r="W378" s="134">
        <v>106.2</v>
      </c>
      <c r="X378" s="134">
        <v>107.4</v>
      </c>
      <c r="Y378" s="134">
        <v>98.8</v>
      </c>
      <c r="Z378" s="134">
        <v>108.3</v>
      </c>
      <c r="AA378" s="134">
        <v>108</v>
      </c>
      <c r="AB378" s="134">
        <v>108.9</v>
      </c>
      <c r="AC378" s="134">
        <v>107.6</v>
      </c>
      <c r="AD378" s="134">
        <v>106.8</v>
      </c>
      <c r="AE378" s="134">
        <v>108</v>
      </c>
      <c r="AF378" s="134">
        <v>111.7</v>
      </c>
      <c r="AG378" s="134">
        <v>111.5</v>
      </c>
      <c r="AH378" s="134">
        <v>110</v>
      </c>
      <c r="AI378" s="134">
        <v>108</v>
      </c>
      <c r="AJ378" s="134">
        <v>107.1</v>
      </c>
      <c r="AK378" s="134">
        <v>103.6</v>
      </c>
      <c r="AL378" s="134">
        <v>100.8</v>
      </c>
      <c r="AM378" s="134">
        <v>93.2</v>
      </c>
      <c r="AN378" s="134">
        <v>105.3</v>
      </c>
      <c r="AO378" s="134">
        <v>101.5</v>
      </c>
      <c r="AP378" s="134">
        <v>109.8</v>
      </c>
      <c r="AQ378" s="134">
        <v>110.5</v>
      </c>
      <c r="AR378" s="134">
        <v>109.7</v>
      </c>
      <c r="AS378" s="134">
        <v>106.7</v>
      </c>
      <c r="AT378" s="134">
        <v>109.3</v>
      </c>
      <c r="AU378" s="134">
        <v>109.3</v>
      </c>
      <c r="AV378" s="134">
        <v>108.7</v>
      </c>
      <c r="AW378" s="134">
        <v>106.9</v>
      </c>
      <c r="AX378" s="134">
        <v>106.9</v>
      </c>
      <c r="AY378" s="134">
        <v>105.6</v>
      </c>
      <c r="AZ378" s="134">
        <v>102.3</v>
      </c>
      <c r="BA378" s="134">
        <v>99.8</v>
      </c>
      <c r="BB378" s="134">
        <v>105.3</v>
      </c>
      <c r="BC378" s="134">
        <v>103.9</v>
      </c>
      <c r="BD378" s="134">
        <v>103.9</v>
      </c>
      <c r="BE378" s="134">
        <v>103.5</v>
      </c>
      <c r="BF378" s="134">
        <v>103.7</v>
      </c>
      <c r="BG378" s="134">
        <v>100.9</v>
      </c>
      <c r="BH378" s="134">
        <v>100.9</v>
      </c>
      <c r="BI378" s="134">
        <v>101.9</v>
      </c>
      <c r="BJ378" s="134">
        <v>103</v>
      </c>
      <c r="BK378" s="134">
        <v>103</v>
      </c>
      <c r="BL378" s="134">
        <v>103.5</v>
      </c>
      <c r="BM378" s="134">
        <v>103.5</v>
      </c>
      <c r="BN378" s="134">
        <v>103.5</v>
      </c>
      <c r="BO378" s="134">
        <v>101.5</v>
      </c>
      <c r="BP378" s="134">
        <v>101.6</v>
      </c>
      <c r="BQ378" s="134">
        <v>102.2</v>
      </c>
      <c r="BR378" s="134">
        <v>102.6</v>
      </c>
      <c r="BS378" s="134">
        <v>104.3</v>
      </c>
      <c r="BT378" s="134">
        <v>105</v>
      </c>
      <c r="BU378" s="134">
        <v>106.1</v>
      </c>
      <c r="BV378" s="134">
        <v>106.1</v>
      </c>
      <c r="BW378" s="134">
        <v>106.7</v>
      </c>
      <c r="BX378" s="134">
        <v>106.7</v>
      </c>
      <c r="BY378" s="134">
        <v>107</v>
      </c>
      <c r="BZ378" s="134">
        <v>109.6</v>
      </c>
      <c r="CA378" s="134">
        <v>110.3</v>
      </c>
      <c r="CB378" s="134">
        <v>110.3</v>
      </c>
      <c r="CC378" s="134">
        <v>111.5</v>
      </c>
      <c r="CD378" s="134">
        <v>112.3</v>
      </c>
      <c r="CE378" s="134">
        <v>112.3</v>
      </c>
      <c r="CF378" s="134">
        <v>112.9</v>
      </c>
      <c r="CG378" s="134">
        <v>112.5</v>
      </c>
      <c r="CH378" s="134">
        <v>108.7</v>
      </c>
      <c r="CI378" s="134">
        <v>114.8</v>
      </c>
      <c r="CJ378" s="134">
        <v>113.8</v>
      </c>
      <c r="CK378" s="134">
        <v>112.3</v>
      </c>
      <c r="CL378" s="134">
        <v>112.3</v>
      </c>
      <c r="CM378" s="134">
        <v>111.8</v>
      </c>
      <c r="CN378" s="134">
        <v>113.9</v>
      </c>
      <c r="CO378" s="134">
        <v>111.5</v>
      </c>
      <c r="CP378" s="134">
        <v>111.5</v>
      </c>
      <c r="CQ378" s="134">
        <v>111.5</v>
      </c>
      <c r="CR378" s="134">
        <v>111.5</v>
      </c>
      <c r="CS378" s="134">
        <v>111.5</v>
      </c>
      <c r="CT378" s="134">
        <v>111.5</v>
      </c>
      <c r="CU378" s="134">
        <v>111.5</v>
      </c>
      <c r="CV378" s="134">
        <v>111.5</v>
      </c>
      <c r="CW378" s="134">
        <v>111.5</v>
      </c>
      <c r="CX378" s="134">
        <v>111.5</v>
      </c>
      <c r="CY378" s="134">
        <v>111.7</v>
      </c>
      <c r="CZ378" s="134">
        <v>111.5</v>
      </c>
      <c r="DA378" s="134">
        <v>110.1</v>
      </c>
      <c r="DB378" s="134">
        <v>110.1</v>
      </c>
      <c r="DC378" s="134">
        <v>109.4</v>
      </c>
      <c r="DD378" s="134">
        <v>109.5</v>
      </c>
      <c r="DE378" s="134">
        <v>109.4</v>
      </c>
      <c r="DF378" s="134">
        <v>117.6</v>
      </c>
      <c r="DG378" s="134">
        <v>117.5</v>
      </c>
      <c r="DH378" s="134">
        <v>116.6</v>
      </c>
      <c r="DI378" s="134">
        <v>123.3</v>
      </c>
      <c r="DJ378" s="134">
        <v>122.8</v>
      </c>
      <c r="DK378" s="134">
        <v>121.2</v>
      </c>
      <c r="DL378" s="134">
        <v>127.6</v>
      </c>
      <c r="DM378" s="134">
        <v>127.3</v>
      </c>
      <c r="DN378" s="134">
        <v>126.6</v>
      </c>
      <c r="DO378" s="134">
        <v>126.6</v>
      </c>
      <c r="DP378" s="134">
        <v>126.5</v>
      </c>
      <c r="DQ378" s="134">
        <v>130.4</v>
      </c>
      <c r="DR378" s="134">
        <v>129.9</v>
      </c>
      <c r="DS378" s="134">
        <v>131.30000000000001</v>
      </c>
      <c r="DT378" s="134">
        <v>138</v>
      </c>
      <c r="DU378" s="134">
        <v>139.9</v>
      </c>
      <c r="DV378" s="134">
        <v>138</v>
      </c>
      <c r="DW378" s="134">
        <v>133.80000000000001</v>
      </c>
      <c r="DX378" s="134">
        <v>128.19999999999999</v>
      </c>
      <c r="DY378" s="134">
        <v>126.5</v>
      </c>
      <c r="DZ378" s="134">
        <v>123.7</v>
      </c>
      <c r="EA378" s="135">
        <v>125.4</v>
      </c>
      <c r="EB378" s="136">
        <v>118.8</v>
      </c>
      <c r="EC378" s="136">
        <v>117.1</v>
      </c>
      <c r="ED378" s="134">
        <v>114.8</v>
      </c>
      <c r="EE378" s="134">
        <v>116.1</v>
      </c>
      <c r="EF378" s="137">
        <v>115.9</v>
      </c>
      <c r="EG378" s="137">
        <v>115.7</v>
      </c>
      <c r="EH378" s="137">
        <v>114.9</v>
      </c>
      <c r="EI378" s="137">
        <v>110.3</v>
      </c>
      <c r="EJ378" s="136">
        <v>111.6</v>
      </c>
      <c r="EK378" s="136">
        <v>117.9</v>
      </c>
      <c r="EL378" s="147">
        <v>120.1</v>
      </c>
      <c r="EM378" s="147">
        <v>117.6</v>
      </c>
      <c r="EN378" s="147">
        <v>116.9</v>
      </c>
    </row>
    <row r="379" spans="1:144" ht="15" x14ac:dyDescent="0.25">
      <c r="A379" s="132" t="s">
        <v>2186</v>
      </c>
      <c r="B379" s="132" t="s">
        <v>2187</v>
      </c>
      <c r="C379" s="133">
        <v>2.162E-2</v>
      </c>
      <c r="D379" s="134">
        <v>132.1</v>
      </c>
      <c r="E379" s="134">
        <v>127.5</v>
      </c>
      <c r="F379" s="134">
        <v>122.3</v>
      </c>
      <c r="G379" s="134">
        <v>121.6</v>
      </c>
      <c r="H379" s="134">
        <v>115</v>
      </c>
      <c r="I379" s="134">
        <v>117.6</v>
      </c>
      <c r="J379" s="134">
        <v>110.1</v>
      </c>
      <c r="K379" s="134">
        <v>108.8</v>
      </c>
      <c r="L379" s="134">
        <v>117.4</v>
      </c>
      <c r="M379" s="134">
        <v>125.5</v>
      </c>
      <c r="N379" s="134">
        <v>122.1</v>
      </c>
      <c r="O379" s="134">
        <v>121.8</v>
      </c>
      <c r="P379" s="134">
        <v>104.7</v>
      </c>
      <c r="Q379" s="134">
        <v>98.2</v>
      </c>
      <c r="R379" s="134">
        <v>95.3</v>
      </c>
      <c r="S379" s="134">
        <v>93.8</v>
      </c>
      <c r="T379" s="134">
        <v>94</v>
      </c>
      <c r="U379" s="134">
        <v>97.3</v>
      </c>
      <c r="V379" s="134">
        <v>93.7</v>
      </c>
      <c r="W379" s="134">
        <v>92.7</v>
      </c>
      <c r="X379" s="134">
        <v>89.6</v>
      </c>
      <c r="Y379" s="134">
        <v>87.9</v>
      </c>
      <c r="Z379" s="134">
        <v>91.7</v>
      </c>
      <c r="AA379" s="134">
        <v>89.3</v>
      </c>
      <c r="AB379" s="134">
        <v>90.3</v>
      </c>
      <c r="AC379" s="134">
        <v>88.6</v>
      </c>
      <c r="AD379" s="134">
        <v>86.2</v>
      </c>
      <c r="AE379" s="134">
        <v>85.8</v>
      </c>
      <c r="AF379" s="134">
        <v>83.3</v>
      </c>
      <c r="AG379" s="134">
        <v>82.7</v>
      </c>
      <c r="AH379" s="134">
        <v>79.8</v>
      </c>
      <c r="AI379" s="134">
        <v>77.2</v>
      </c>
      <c r="AJ379" s="134">
        <v>71.599999999999994</v>
      </c>
      <c r="AK379" s="134">
        <v>72.400000000000006</v>
      </c>
      <c r="AL379" s="134">
        <v>73.099999999999994</v>
      </c>
      <c r="AM379" s="134">
        <v>75.2</v>
      </c>
      <c r="AN379" s="134">
        <v>78.599999999999994</v>
      </c>
      <c r="AO379" s="134">
        <v>78.099999999999994</v>
      </c>
      <c r="AP379" s="134">
        <v>81.099999999999994</v>
      </c>
      <c r="AQ379" s="134">
        <v>82.9</v>
      </c>
      <c r="AR379" s="134">
        <v>86.4</v>
      </c>
      <c r="AS379" s="134">
        <v>87.6</v>
      </c>
      <c r="AT379" s="134">
        <v>84.3</v>
      </c>
      <c r="AU379" s="134">
        <v>85.8</v>
      </c>
      <c r="AV379" s="134">
        <v>85.2</v>
      </c>
      <c r="AW379" s="134">
        <v>83.7</v>
      </c>
      <c r="AX379" s="134">
        <v>84.5</v>
      </c>
      <c r="AY379" s="134">
        <v>84.9</v>
      </c>
      <c r="AZ379" s="134">
        <v>86.8</v>
      </c>
      <c r="BA379" s="134">
        <v>85.8</v>
      </c>
      <c r="BB379" s="134">
        <v>85.8</v>
      </c>
      <c r="BC379" s="134">
        <v>85.2</v>
      </c>
      <c r="BD379" s="134">
        <v>92.9</v>
      </c>
      <c r="BE379" s="134">
        <v>87.1</v>
      </c>
      <c r="BF379" s="134">
        <v>83.9</v>
      </c>
      <c r="BG379" s="134">
        <v>85.9</v>
      </c>
      <c r="BH379" s="134">
        <v>83</v>
      </c>
      <c r="BI379" s="134">
        <v>87.6</v>
      </c>
      <c r="BJ379" s="134">
        <v>87.8</v>
      </c>
      <c r="BK379" s="134">
        <v>91</v>
      </c>
      <c r="BL379" s="134">
        <v>91.3</v>
      </c>
      <c r="BM379" s="134">
        <v>91.3</v>
      </c>
      <c r="BN379" s="134">
        <v>91</v>
      </c>
      <c r="BO379" s="134">
        <v>90.2</v>
      </c>
      <c r="BP379" s="134">
        <v>90.8</v>
      </c>
      <c r="BQ379" s="134">
        <v>92.3</v>
      </c>
      <c r="BR379" s="134">
        <v>94</v>
      </c>
      <c r="BS379" s="134">
        <v>104.6</v>
      </c>
      <c r="BT379" s="134">
        <v>123.7</v>
      </c>
      <c r="BU379" s="134">
        <v>130.6</v>
      </c>
      <c r="BV379" s="134">
        <v>126</v>
      </c>
      <c r="BW379" s="134">
        <v>120</v>
      </c>
      <c r="BX379" s="134">
        <v>118.3</v>
      </c>
      <c r="BY379" s="134">
        <v>118.8</v>
      </c>
      <c r="BZ379" s="134">
        <v>106.6</v>
      </c>
      <c r="CA379" s="134">
        <v>124.9</v>
      </c>
      <c r="CB379" s="134">
        <v>116.2</v>
      </c>
      <c r="CC379" s="134">
        <v>122.1</v>
      </c>
      <c r="CD379" s="134">
        <v>127.1</v>
      </c>
      <c r="CE379" s="134">
        <v>132.30000000000001</v>
      </c>
      <c r="CF379" s="134">
        <v>125.3</v>
      </c>
      <c r="CG379" s="134">
        <v>122.4</v>
      </c>
      <c r="CH379" s="134">
        <v>124.2</v>
      </c>
      <c r="CI379" s="134">
        <v>115.8</v>
      </c>
      <c r="CJ379" s="134">
        <v>118.9</v>
      </c>
      <c r="CK379" s="134">
        <v>119.5</v>
      </c>
      <c r="CL379" s="134">
        <v>119</v>
      </c>
      <c r="CM379" s="134">
        <v>115.3</v>
      </c>
      <c r="CN379" s="134">
        <v>110.4</v>
      </c>
      <c r="CO379" s="134">
        <v>113.2</v>
      </c>
      <c r="CP379" s="134">
        <v>112.2</v>
      </c>
      <c r="CQ379" s="134">
        <v>110.4</v>
      </c>
      <c r="CR379" s="134">
        <v>109.9</v>
      </c>
      <c r="CS379" s="134">
        <v>109.6</v>
      </c>
      <c r="CT379" s="134">
        <v>106.9</v>
      </c>
      <c r="CU379" s="134">
        <v>108.1</v>
      </c>
      <c r="CV379" s="134">
        <v>110.4</v>
      </c>
      <c r="CW379" s="134">
        <v>105.3</v>
      </c>
      <c r="CX379" s="134">
        <v>99.2</v>
      </c>
      <c r="CY379" s="134">
        <v>82.5</v>
      </c>
      <c r="CZ379" s="134">
        <v>83.9</v>
      </c>
      <c r="DA379" s="134">
        <v>91.8</v>
      </c>
      <c r="DB379" s="134">
        <v>87.5</v>
      </c>
      <c r="DC379" s="134">
        <v>84.7</v>
      </c>
      <c r="DD379" s="134">
        <v>83.8</v>
      </c>
      <c r="DE379" s="134">
        <v>82.5</v>
      </c>
      <c r="DF379" s="134">
        <v>83.4</v>
      </c>
      <c r="DG379" s="134">
        <v>83.8</v>
      </c>
      <c r="DH379" s="134">
        <v>85.2</v>
      </c>
      <c r="DI379" s="134">
        <v>81.5</v>
      </c>
      <c r="DJ379" s="134">
        <v>81.400000000000006</v>
      </c>
      <c r="DK379" s="134">
        <v>80.400000000000006</v>
      </c>
      <c r="DL379" s="134">
        <v>78.599999999999994</v>
      </c>
      <c r="DM379" s="134">
        <v>79.5</v>
      </c>
      <c r="DN379" s="134">
        <v>79.3</v>
      </c>
      <c r="DO379" s="134">
        <v>77.8</v>
      </c>
      <c r="DP379" s="134">
        <v>79.900000000000006</v>
      </c>
      <c r="DQ379" s="134">
        <v>80.2</v>
      </c>
      <c r="DR379" s="134">
        <v>79.400000000000006</v>
      </c>
      <c r="DS379" s="134">
        <v>81</v>
      </c>
      <c r="DT379" s="134">
        <v>82.4</v>
      </c>
      <c r="DU379" s="134">
        <v>81.099999999999994</v>
      </c>
      <c r="DV379" s="134">
        <v>79.599999999999994</v>
      </c>
      <c r="DW379" s="134">
        <v>82</v>
      </c>
      <c r="DX379" s="134">
        <v>81.3</v>
      </c>
      <c r="DY379" s="134">
        <v>82</v>
      </c>
      <c r="DZ379" s="134">
        <v>82.5</v>
      </c>
      <c r="EA379" s="135">
        <v>86.3</v>
      </c>
      <c r="EB379" s="136">
        <v>79.8</v>
      </c>
      <c r="EC379" s="136">
        <v>86.4</v>
      </c>
      <c r="ED379" s="134">
        <v>82</v>
      </c>
      <c r="EE379" s="134">
        <v>82.2</v>
      </c>
      <c r="EF379" s="137">
        <v>84.8</v>
      </c>
      <c r="EG379" s="137">
        <v>82.9</v>
      </c>
      <c r="EH379" s="137">
        <v>82.7</v>
      </c>
      <c r="EI379" s="137">
        <v>79.2</v>
      </c>
      <c r="EJ379" s="136">
        <v>77.3</v>
      </c>
      <c r="EK379" s="136">
        <v>81.5</v>
      </c>
      <c r="EL379" s="147">
        <v>79.8</v>
      </c>
      <c r="EM379" s="147">
        <v>79.7</v>
      </c>
      <c r="EN379" s="147">
        <v>82.2</v>
      </c>
    </row>
    <row r="380" spans="1:144" ht="15" x14ac:dyDescent="0.25">
      <c r="A380" s="132" t="s">
        <v>2188</v>
      </c>
      <c r="B380" s="132" t="s">
        <v>2189</v>
      </c>
      <c r="C380" s="133">
        <v>7.5100000000000002E-3</v>
      </c>
      <c r="D380" s="134">
        <v>89.1</v>
      </c>
      <c r="E380" s="134">
        <v>92.7</v>
      </c>
      <c r="F380" s="134">
        <v>97.7</v>
      </c>
      <c r="G380" s="134">
        <v>96.8</v>
      </c>
      <c r="H380" s="134">
        <v>89.1</v>
      </c>
      <c r="I380" s="134">
        <v>79.5</v>
      </c>
      <c r="J380" s="134">
        <v>79.3</v>
      </c>
      <c r="K380" s="134">
        <v>80.5</v>
      </c>
      <c r="L380" s="134">
        <v>85.6</v>
      </c>
      <c r="M380" s="134">
        <v>93.5</v>
      </c>
      <c r="N380" s="134">
        <v>89.5</v>
      </c>
      <c r="O380" s="134">
        <v>88.2</v>
      </c>
      <c r="P380" s="134">
        <v>91.9</v>
      </c>
      <c r="Q380" s="134">
        <v>92.2</v>
      </c>
      <c r="R380" s="134">
        <v>90.4</v>
      </c>
      <c r="S380" s="134">
        <v>93.4</v>
      </c>
      <c r="T380" s="134">
        <v>96.5</v>
      </c>
      <c r="U380" s="134">
        <v>105.6</v>
      </c>
      <c r="V380" s="134">
        <v>110.2</v>
      </c>
      <c r="W380" s="134">
        <v>118.9</v>
      </c>
      <c r="X380" s="134">
        <v>121.2</v>
      </c>
      <c r="Y380" s="134">
        <v>116.7</v>
      </c>
      <c r="Z380" s="134">
        <v>114.1</v>
      </c>
      <c r="AA380" s="134">
        <v>114.6</v>
      </c>
      <c r="AB380" s="134">
        <v>117.4</v>
      </c>
      <c r="AC380" s="134">
        <v>112.6</v>
      </c>
      <c r="AD380" s="134">
        <v>107.8</v>
      </c>
      <c r="AE380" s="134">
        <v>105.8</v>
      </c>
      <c r="AF380" s="134">
        <v>106</v>
      </c>
      <c r="AG380" s="134">
        <v>109.7</v>
      </c>
      <c r="AH380" s="134">
        <v>110.1</v>
      </c>
      <c r="AI380" s="134">
        <v>105.7</v>
      </c>
      <c r="AJ380" s="134">
        <v>99.8</v>
      </c>
      <c r="AK380" s="134">
        <v>100.7</v>
      </c>
      <c r="AL380" s="134">
        <v>97.9</v>
      </c>
      <c r="AM380" s="134">
        <v>97</v>
      </c>
      <c r="AN380" s="134">
        <v>97.7</v>
      </c>
      <c r="AO380" s="134">
        <v>96.1</v>
      </c>
      <c r="AP380" s="134">
        <v>96.6</v>
      </c>
      <c r="AQ380" s="134">
        <v>93.4</v>
      </c>
      <c r="AR380" s="134">
        <v>94.9</v>
      </c>
      <c r="AS380" s="134">
        <v>97.1</v>
      </c>
      <c r="AT380" s="134">
        <v>93.8</v>
      </c>
      <c r="AU380" s="134">
        <v>92.9</v>
      </c>
      <c r="AV380" s="134">
        <v>93.2</v>
      </c>
      <c r="AW380" s="134">
        <v>90.5</v>
      </c>
      <c r="AX380" s="134">
        <v>89.7</v>
      </c>
      <c r="AY380" s="134">
        <v>86.6</v>
      </c>
      <c r="AZ380" s="134">
        <v>90.4</v>
      </c>
      <c r="BA380" s="134">
        <v>87.7</v>
      </c>
      <c r="BB380" s="134">
        <v>88.8</v>
      </c>
      <c r="BC380" s="134">
        <v>91.9</v>
      </c>
      <c r="BD380" s="134">
        <v>92.3</v>
      </c>
      <c r="BE380" s="134">
        <v>93</v>
      </c>
      <c r="BF380" s="134">
        <v>94.7</v>
      </c>
      <c r="BG380" s="134">
        <v>97.2</v>
      </c>
      <c r="BH380" s="134">
        <v>100.8</v>
      </c>
      <c r="BI380" s="134">
        <v>94.9</v>
      </c>
      <c r="BJ380" s="134">
        <v>95.3</v>
      </c>
      <c r="BK380" s="134">
        <v>100.7</v>
      </c>
      <c r="BL380" s="134">
        <v>103.9</v>
      </c>
      <c r="BM380" s="134">
        <v>109.9</v>
      </c>
      <c r="BN380" s="134">
        <v>118.8</v>
      </c>
      <c r="BO380" s="134">
        <v>119.5</v>
      </c>
      <c r="BP380" s="134">
        <v>118.8</v>
      </c>
      <c r="BQ380" s="134">
        <v>119.8</v>
      </c>
      <c r="BR380" s="134">
        <v>123.7</v>
      </c>
      <c r="BS380" s="134">
        <v>135.1</v>
      </c>
      <c r="BT380" s="134">
        <v>152.5</v>
      </c>
      <c r="BU380" s="134">
        <v>158.5</v>
      </c>
      <c r="BV380" s="134">
        <v>157.30000000000001</v>
      </c>
      <c r="BW380" s="134">
        <v>160.5</v>
      </c>
      <c r="BX380" s="134">
        <v>163.19999999999999</v>
      </c>
      <c r="BY380" s="134">
        <v>179.7</v>
      </c>
      <c r="BZ380" s="134">
        <v>226.5</v>
      </c>
      <c r="CA380" s="134">
        <v>223.7</v>
      </c>
      <c r="CB380" s="134">
        <v>231.7</v>
      </c>
      <c r="CC380" s="134">
        <v>230.5</v>
      </c>
      <c r="CD380" s="134">
        <v>234.6</v>
      </c>
      <c r="CE380" s="134">
        <v>232.7</v>
      </c>
      <c r="CF380" s="134">
        <v>220.4</v>
      </c>
      <c r="CG380" s="134">
        <v>227.7</v>
      </c>
      <c r="CH380" s="134">
        <v>229.8</v>
      </c>
      <c r="CI380" s="134">
        <v>222.4</v>
      </c>
      <c r="CJ380" s="134">
        <v>225.7</v>
      </c>
      <c r="CK380" s="134">
        <v>231.9</v>
      </c>
      <c r="CL380" s="134">
        <v>226.3</v>
      </c>
      <c r="CM380" s="134">
        <v>228.9</v>
      </c>
      <c r="CN380" s="134">
        <v>224.1</v>
      </c>
      <c r="CO380" s="134">
        <v>229.6</v>
      </c>
      <c r="CP380" s="134">
        <v>209.9</v>
      </c>
      <c r="CQ380" s="134">
        <v>175.1</v>
      </c>
      <c r="CR380" s="134">
        <v>176.5</v>
      </c>
      <c r="CS380" s="134">
        <v>164.2</v>
      </c>
      <c r="CT380" s="134">
        <v>162.9</v>
      </c>
      <c r="CU380" s="134">
        <v>163.80000000000001</v>
      </c>
      <c r="CV380" s="134">
        <v>154.19999999999999</v>
      </c>
      <c r="CW380" s="134">
        <v>172.7</v>
      </c>
      <c r="CX380" s="134">
        <v>179.5</v>
      </c>
      <c r="CY380" s="134">
        <v>211.3</v>
      </c>
      <c r="CZ380" s="134">
        <v>242.4</v>
      </c>
      <c r="DA380" s="134">
        <v>209.3</v>
      </c>
      <c r="DB380" s="134">
        <v>213.1</v>
      </c>
      <c r="DC380" s="134">
        <v>259.89999999999998</v>
      </c>
      <c r="DD380" s="134">
        <v>263.5</v>
      </c>
      <c r="DE380" s="134">
        <v>255.4</v>
      </c>
      <c r="DF380" s="134">
        <v>252.9</v>
      </c>
      <c r="DG380" s="134">
        <v>223.9</v>
      </c>
      <c r="DH380" s="134">
        <v>215</v>
      </c>
      <c r="DI380" s="134">
        <v>228.8</v>
      </c>
      <c r="DJ380" s="134">
        <v>229.8</v>
      </c>
      <c r="DK380" s="134">
        <v>234.1</v>
      </c>
      <c r="DL380" s="134">
        <v>241</v>
      </c>
      <c r="DM380" s="134">
        <v>247.7</v>
      </c>
      <c r="DN380" s="134">
        <v>249.3</v>
      </c>
      <c r="DO380" s="134">
        <v>254.1</v>
      </c>
      <c r="DP380" s="134">
        <v>241.6</v>
      </c>
      <c r="DQ380" s="134">
        <v>233.1</v>
      </c>
      <c r="DR380" s="134">
        <v>225.6</v>
      </c>
      <c r="DS380" s="134">
        <v>224.9</v>
      </c>
      <c r="DT380" s="134">
        <v>224.5</v>
      </c>
      <c r="DU380" s="134">
        <v>214.4</v>
      </c>
      <c r="DV380" s="134">
        <v>213.2</v>
      </c>
      <c r="DW380" s="134">
        <v>208.1</v>
      </c>
      <c r="DX380" s="134">
        <v>204.4</v>
      </c>
      <c r="DY380" s="134">
        <v>201.8</v>
      </c>
      <c r="DZ380" s="134">
        <v>198.8</v>
      </c>
      <c r="EA380" s="135">
        <v>197.6</v>
      </c>
      <c r="EB380" s="136">
        <v>197.1</v>
      </c>
      <c r="EC380" s="136">
        <v>185.6</v>
      </c>
      <c r="ED380" s="134">
        <v>181.4</v>
      </c>
      <c r="EE380" s="134">
        <v>179.2</v>
      </c>
      <c r="EF380" s="137">
        <v>172.5</v>
      </c>
      <c r="EG380" s="137">
        <v>158.9</v>
      </c>
      <c r="EH380" s="137">
        <v>149</v>
      </c>
      <c r="EI380" s="137">
        <v>133.30000000000001</v>
      </c>
      <c r="EJ380" s="136">
        <v>130.9</v>
      </c>
      <c r="EK380" s="136">
        <v>125.3</v>
      </c>
      <c r="EL380" s="147">
        <v>126.7</v>
      </c>
      <c r="EM380" s="147">
        <v>123.1</v>
      </c>
      <c r="EN380" s="147">
        <v>114.3</v>
      </c>
    </row>
    <row r="381" spans="1:144" ht="15" x14ac:dyDescent="0.25">
      <c r="A381" s="132" t="s">
        <v>2190</v>
      </c>
      <c r="B381" s="132" t="s">
        <v>2191</v>
      </c>
      <c r="C381" s="133">
        <v>5.5660000000000001E-2</v>
      </c>
      <c r="D381" s="134">
        <v>106.8</v>
      </c>
      <c r="E381" s="134">
        <v>110.7</v>
      </c>
      <c r="F381" s="134">
        <v>112.1</v>
      </c>
      <c r="G381" s="134">
        <v>113.1</v>
      </c>
      <c r="H381" s="134">
        <v>117.2</v>
      </c>
      <c r="I381" s="134">
        <v>119.1</v>
      </c>
      <c r="J381" s="134">
        <v>119.8</v>
      </c>
      <c r="K381" s="134">
        <v>119.7</v>
      </c>
      <c r="L381" s="134">
        <v>120</v>
      </c>
      <c r="M381" s="134">
        <v>119.7</v>
      </c>
      <c r="N381" s="134">
        <v>120.3</v>
      </c>
      <c r="O381" s="134">
        <v>119.7</v>
      </c>
      <c r="P381" s="134">
        <v>113.8</v>
      </c>
      <c r="Q381" s="134">
        <v>122.8</v>
      </c>
      <c r="R381" s="134">
        <v>126.2</v>
      </c>
      <c r="S381" s="134">
        <v>128</v>
      </c>
      <c r="T381" s="134">
        <v>124.4</v>
      </c>
      <c r="U381" s="134">
        <v>125.4</v>
      </c>
      <c r="V381" s="134">
        <v>124.5</v>
      </c>
      <c r="W381" s="134">
        <v>126</v>
      </c>
      <c r="X381" s="134">
        <v>135.69999999999999</v>
      </c>
      <c r="Y381" s="134">
        <v>136.1</v>
      </c>
      <c r="Z381" s="134">
        <v>136.19999999999999</v>
      </c>
      <c r="AA381" s="134">
        <v>138.30000000000001</v>
      </c>
      <c r="AB381" s="134">
        <v>133.19999999999999</v>
      </c>
      <c r="AC381" s="134">
        <v>128.5</v>
      </c>
      <c r="AD381" s="134">
        <v>132.6</v>
      </c>
      <c r="AE381" s="134">
        <v>129.5</v>
      </c>
      <c r="AF381" s="134">
        <v>123.4</v>
      </c>
      <c r="AG381" s="134">
        <v>125.4</v>
      </c>
      <c r="AH381" s="134">
        <v>125.2</v>
      </c>
      <c r="AI381" s="134">
        <v>126.7</v>
      </c>
      <c r="AJ381" s="134">
        <v>126.8</v>
      </c>
      <c r="AK381" s="134">
        <v>124.3</v>
      </c>
      <c r="AL381" s="134">
        <v>124.4</v>
      </c>
      <c r="AM381" s="134">
        <v>123.8</v>
      </c>
      <c r="AN381" s="134">
        <v>122.1</v>
      </c>
      <c r="AO381" s="134">
        <v>120</v>
      </c>
      <c r="AP381" s="134">
        <v>119.9</v>
      </c>
      <c r="AQ381" s="134">
        <v>121.4</v>
      </c>
      <c r="AR381" s="134">
        <v>122.2</v>
      </c>
      <c r="AS381" s="134">
        <v>122.1</v>
      </c>
      <c r="AT381" s="134">
        <v>118.8</v>
      </c>
      <c r="AU381" s="134">
        <v>119.9</v>
      </c>
      <c r="AV381" s="134">
        <v>116.8</v>
      </c>
      <c r="AW381" s="134">
        <v>115.8</v>
      </c>
      <c r="AX381" s="134">
        <v>115</v>
      </c>
      <c r="AY381" s="134">
        <v>112.9</v>
      </c>
      <c r="AZ381" s="134">
        <v>113.5</v>
      </c>
      <c r="BA381" s="134">
        <v>114.6</v>
      </c>
      <c r="BB381" s="134">
        <v>111.5</v>
      </c>
      <c r="BC381" s="134">
        <v>112</v>
      </c>
      <c r="BD381" s="134">
        <v>113.1</v>
      </c>
      <c r="BE381" s="134">
        <v>109.6</v>
      </c>
      <c r="BF381" s="134">
        <v>111.9</v>
      </c>
      <c r="BG381" s="134">
        <v>112.6</v>
      </c>
      <c r="BH381" s="134">
        <v>112.7</v>
      </c>
      <c r="BI381" s="134">
        <v>109.6</v>
      </c>
      <c r="BJ381" s="134">
        <v>109.4</v>
      </c>
      <c r="BK381" s="134">
        <v>107.4</v>
      </c>
      <c r="BL381" s="134">
        <v>107.4</v>
      </c>
      <c r="BM381" s="134">
        <v>108</v>
      </c>
      <c r="BN381" s="134">
        <v>113.9</v>
      </c>
      <c r="BO381" s="134">
        <v>112.2</v>
      </c>
      <c r="BP381" s="134">
        <v>111.3</v>
      </c>
      <c r="BQ381" s="134">
        <v>110.6</v>
      </c>
      <c r="BR381" s="134">
        <v>113.2</v>
      </c>
      <c r="BS381" s="134">
        <v>114</v>
      </c>
      <c r="BT381" s="134">
        <v>121.2</v>
      </c>
      <c r="BU381" s="134">
        <v>125.7</v>
      </c>
      <c r="BV381" s="134">
        <v>127.9</v>
      </c>
      <c r="BW381" s="134">
        <v>124.8</v>
      </c>
      <c r="BX381" s="134">
        <v>124.1</v>
      </c>
      <c r="BY381" s="134">
        <v>123.3</v>
      </c>
      <c r="BZ381" s="134">
        <v>127.2</v>
      </c>
      <c r="CA381" s="134">
        <v>128.6</v>
      </c>
      <c r="CB381" s="134">
        <v>129.6</v>
      </c>
      <c r="CC381" s="134">
        <v>134.30000000000001</v>
      </c>
      <c r="CD381" s="134">
        <v>131.1</v>
      </c>
      <c r="CE381" s="134">
        <v>135.19999999999999</v>
      </c>
      <c r="CF381" s="134">
        <v>136.1</v>
      </c>
      <c r="CG381" s="134">
        <v>139</v>
      </c>
      <c r="CH381" s="134">
        <v>138.80000000000001</v>
      </c>
      <c r="CI381" s="134">
        <v>139.19999999999999</v>
      </c>
      <c r="CJ381" s="134">
        <v>139.30000000000001</v>
      </c>
      <c r="CK381" s="134">
        <v>140.69999999999999</v>
      </c>
      <c r="CL381" s="134">
        <v>139.80000000000001</v>
      </c>
      <c r="CM381" s="134">
        <v>135.30000000000001</v>
      </c>
      <c r="CN381" s="134">
        <v>135.6</v>
      </c>
      <c r="CO381" s="134">
        <v>130.30000000000001</v>
      </c>
      <c r="CP381" s="134">
        <v>130.9</v>
      </c>
      <c r="CQ381" s="134">
        <v>131.30000000000001</v>
      </c>
      <c r="CR381" s="134">
        <v>133.6</v>
      </c>
      <c r="CS381" s="134">
        <v>133.4</v>
      </c>
      <c r="CT381" s="134">
        <v>134.80000000000001</v>
      </c>
      <c r="CU381" s="134">
        <v>134.9</v>
      </c>
      <c r="CV381" s="134">
        <v>131.5</v>
      </c>
      <c r="CW381" s="134">
        <v>134</v>
      </c>
      <c r="CX381" s="134">
        <v>133.30000000000001</v>
      </c>
      <c r="CY381" s="134">
        <v>133.5</v>
      </c>
      <c r="CZ381" s="134">
        <v>132.4</v>
      </c>
      <c r="DA381" s="134">
        <v>130.4</v>
      </c>
      <c r="DB381" s="134">
        <v>131.1</v>
      </c>
      <c r="DC381" s="134">
        <v>135.80000000000001</v>
      </c>
      <c r="DD381" s="134">
        <v>137.4</v>
      </c>
      <c r="DE381" s="134">
        <v>141.19999999999999</v>
      </c>
      <c r="DF381" s="134">
        <v>148.4</v>
      </c>
      <c r="DG381" s="134">
        <v>146.5</v>
      </c>
      <c r="DH381" s="134">
        <v>142.80000000000001</v>
      </c>
      <c r="DI381" s="134">
        <v>150.6</v>
      </c>
      <c r="DJ381" s="134">
        <v>155</v>
      </c>
      <c r="DK381" s="134">
        <v>157.69999999999999</v>
      </c>
      <c r="DL381" s="134">
        <v>156.9</v>
      </c>
      <c r="DM381" s="134">
        <v>159.5</v>
      </c>
      <c r="DN381" s="134">
        <v>167.1</v>
      </c>
      <c r="DO381" s="134">
        <v>169.4</v>
      </c>
      <c r="DP381" s="134">
        <v>167.8</v>
      </c>
      <c r="DQ381" s="134">
        <v>165.3</v>
      </c>
      <c r="DR381" s="134">
        <v>177</v>
      </c>
      <c r="DS381" s="134">
        <v>186.7</v>
      </c>
      <c r="DT381" s="134">
        <v>179.8</v>
      </c>
      <c r="DU381" s="134">
        <v>195.5</v>
      </c>
      <c r="DV381" s="134">
        <v>189.5</v>
      </c>
      <c r="DW381" s="134">
        <v>190.6</v>
      </c>
      <c r="DX381" s="134">
        <v>186.4</v>
      </c>
      <c r="DY381" s="134">
        <v>178.3</v>
      </c>
      <c r="DZ381" s="134">
        <v>197.5</v>
      </c>
      <c r="EA381" s="135">
        <v>175.1</v>
      </c>
      <c r="EB381" s="136">
        <v>179.8</v>
      </c>
      <c r="EC381" s="136">
        <v>180.5</v>
      </c>
      <c r="ED381" s="134">
        <v>172.4</v>
      </c>
      <c r="EE381" s="134">
        <v>169.3</v>
      </c>
      <c r="EF381" s="137">
        <v>164</v>
      </c>
      <c r="EG381" s="137">
        <v>144.19999999999999</v>
      </c>
      <c r="EH381" s="137">
        <v>147.6</v>
      </c>
      <c r="EI381" s="137">
        <v>141.9</v>
      </c>
      <c r="EJ381" s="136">
        <v>138.1</v>
      </c>
      <c r="EK381" s="136">
        <v>136.19999999999999</v>
      </c>
      <c r="EL381" s="147">
        <v>137.4</v>
      </c>
      <c r="EM381" s="147">
        <v>148.69999999999999</v>
      </c>
      <c r="EN381" s="147">
        <v>144</v>
      </c>
    </row>
    <row r="382" spans="1:144" ht="15" x14ac:dyDescent="0.25">
      <c r="A382" s="132" t="s">
        <v>2192</v>
      </c>
      <c r="B382" s="132" t="s">
        <v>2193</v>
      </c>
      <c r="C382" s="133">
        <v>3.0679999999999999E-2</v>
      </c>
      <c r="D382" s="134">
        <v>109.1</v>
      </c>
      <c r="E382" s="134">
        <v>110</v>
      </c>
      <c r="F382" s="134">
        <v>117.2</v>
      </c>
      <c r="G382" s="134">
        <v>116.3</v>
      </c>
      <c r="H382" s="134">
        <v>120.1</v>
      </c>
      <c r="I382" s="134">
        <v>120.6</v>
      </c>
      <c r="J382" s="134">
        <v>120.7</v>
      </c>
      <c r="K382" s="134">
        <v>119.8</v>
      </c>
      <c r="L382" s="134">
        <v>123.8</v>
      </c>
      <c r="M382" s="134">
        <v>124.7</v>
      </c>
      <c r="N382" s="134">
        <v>124.8</v>
      </c>
      <c r="O382" s="134">
        <v>125.9</v>
      </c>
      <c r="P382" s="134">
        <v>127.4</v>
      </c>
      <c r="Q382" s="134">
        <v>127.3</v>
      </c>
      <c r="R382" s="134">
        <v>124.5</v>
      </c>
      <c r="S382" s="134">
        <v>128.1</v>
      </c>
      <c r="T382" s="134">
        <v>128.5</v>
      </c>
      <c r="U382" s="134">
        <v>126.2</v>
      </c>
      <c r="V382" s="134">
        <v>125</v>
      </c>
      <c r="W382" s="134">
        <v>126.3</v>
      </c>
      <c r="X382" s="134">
        <v>129.19999999999999</v>
      </c>
      <c r="Y382" s="134">
        <v>130.19999999999999</v>
      </c>
      <c r="Z382" s="134">
        <v>129.6</v>
      </c>
      <c r="AA382" s="134">
        <v>137.6</v>
      </c>
      <c r="AB382" s="134">
        <v>133.69999999999999</v>
      </c>
      <c r="AC382" s="134">
        <v>132.30000000000001</v>
      </c>
      <c r="AD382" s="134">
        <v>131</v>
      </c>
      <c r="AE382" s="134">
        <v>130.19999999999999</v>
      </c>
      <c r="AF382" s="134">
        <v>133.30000000000001</v>
      </c>
      <c r="AG382" s="134">
        <v>132.69999999999999</v>
      </c>
      <c r="AH382" s="134">
        <v>132.9</v>
      </c>
      <c r="AI382" s="134">
        <v>130.9</v>
      </c>
      <c r="AJ382" s="134">
        <v>128.9</v>
      </c>
      <c r="AK382" s="134">
        <v>125</v>
      </c>
      <c r="AL382" s="134">
        <v>122.8</v>
      </c>
      <c r="AM382" s="134">
        <v>118.6</v>
      </c>
      <c r="AN382" s="134">
        <v>121.9</v>
      </c>
      <c r="AO382" s="134">
        <v>120.5</v>
      </c>
      <c r="AP382" s="134">
        <v>123.1</v>
      </c>
      <c r="AQ382" s="134">
        <v>118.2</v>
      </c>
      <c r="AR382" s="134">
        <v>118.2</v>
      </c>
      <c r="AS382" s="134">
        <v>115.2</v>
      </c>
      <c r="AT382" s="134">
        <v>114.9</v>
      </c>
      <c r="AU382" s="134">
        <v>115.4</v>
      </c>
      <c r="AV382" s="134">
        <v>114.6</v>
      </c>
      <c r="AW382" s="134">
        <v>113.3</v>
      </c>
      <c r="AX382" s="134">
        <v>112.4</v>
      </c>
      <c r="AY382" s="134">
        <v>112.9</v>
      </c>
      <c r="AZ382" s="134">
        <v>110.6</v>
      </c>
      <c r="BA382" s="134">
        <v>114.5</v>
      </c>
      <c r="BB382" s="134">
        <v>112.1</v>
      </c>
      <c r="BC382" s="134">
        <v>112.1</v>
      </c>
      <c r="BD382" s="134">
        <v>112.3</v>
      </c>
      <c r="BE382" s="134">
        <v>111</v>
      </c>
      <c r="BF382" s="134">
        <v>111.5</v>
      </c>
      <c r="BG382" s="134">
        <v>111.7</v>
      </c>
      <c r="BH382" s="134">
        <v>114.6</v>
      </c>
      <c r="BI382" s="134">
        <v>117.2</v>
      </c>
      <c r="BJ382" s="134">
        <v>122.6</v>
      </c>
      <c r="BK382" s="134">
        <v>124.4</v>
      </c>
      <c r="BL382" s="134">
        <v>124.1</v>
      </c>
      <c r="BM382" s="134">
        <v>123.3</v>
      </c>
      <c r="BN382" s="134">
        <v>118.9</v>
      </c>
      <c r="BO382" s="134">
        <v>116.1</v>
      </c>
      <c r="BP382" s="134">
        <v>116</v>
      </c>
      <c r="BQ382" s="134">
        <v>119.9</v>
      </c>
      <c r="BR382" s="134">
        <v>120.6</v>
      </c>
      <c r="BS382" s="134">
        <v>121.9</v>
      </c>
      <c r="BT382" s="134">
        <v>121.4</v>
      </c>
      <c r="BU382" s="134">
        <v>121</v>
      </c>
      <c r="BV382" s="134">
        <v>122.4</v>
      </c>
      <c r="BW382" s="134">
        <v>129.9</v>
      </c>
      <c r="BX382" s="134">
        <v>131.6</v>
      </c>
      <c r="BY382" s="134">
        <v>132.1</v>
      </c>
      <c r="BZ382" s="134">
        <v>130.6</v>
      </c>
      <c r="CA382" s="134">
        <v>130.19999999999999</v>
      </c>
      <c r="CB382" s="134">
        <v>128.4</v>
      </c>
      <c r="CC382" s="134">
        <v>126.6</v>
      </c>
      <c r="CD382" s="134">
        <v>128.9</v>
      </c>
      <c r="CE382" s="134">
        <v>129.6</v>
      </c>
      <c r="CF382" s="134">
        <v>124.2</v>
      </c>
      <c r="CG382" s="134">
        <v>120.8</v>
      </c>
      <c r="CH382" s="134">
        <v>121</v>
      </c>
      <c r="CI382" s="134">
        <v>121.2</v>
      </c>
      <c r="CJ382" s="134">
        <v>121</v>
      </c>
      <c r="CK382" s="134">
        <v>121.7</v>
      </c>
      <c r="CL382" s="134">
        <v>119.8</v>
      </c>
      <c r="CM382" s="134">
        <v>118.1</v>
      </c>
      <c r="CN382" s="134">
        <v>118.7</v>
      </c>
      <c r="CO382" s="134">
        <v>119.8</v>
      </c>
      <c r="CP382" s="134">
        <v>121.1</v>
      </c>
      <c r="CQ382" s="134">
        <v>120.6</v>
      </c>
      <c r="CR382" s="134">
        <v>118</v>
      </c>
      <c r="CS382" s="134">
        <v>123.7</v>
      </c>
      <c r="CT382" s="134">
        <v>122.6</v>
      </c>
      <c r="CU382" s="134">
        <v>122.5</v>
      </c>
      <c r="CV382" s="134">
        <v>122.5</v>
      </c>
      <c r="CW382" s="134">
        <v>135.80000000000001</v>
      </c>
      <c r="CX382" s="134">
        <v>133.9</v>
      </c>
      <c r="CY382" s="134">
        <v>141.80000000000001</v>
      </c>
      <c r="CZ382" s="134">
        <v>139.69999999999999</v>
      </c>
      <c r="DA382" s="134">
        <v>138.4</v>
      </c>
      <c r="DB382" s="134">
        <v>151.80000000000001</v>
      </c>
      <c r="DC382" s="134">
        <v>162.30000000000001</v>
      </c>
      <c r="DD382" s="134">
        <v>157.6</v>
      </c>
      <c r="DE382" s="134">
        <v>162.19999999999999</v>
      </c>
      <c r="DF382" s="134">
        <v>173.7</v>
      </c>
      <c r="DG382" s="134">
        <v>191.2</v>
      </c>
      <c r="DH382" s="134">
        <v>199</v>
      </c>
      <c r="DI382" s="134">
        <v>186.6</v>
      </c>
      <c r="DJ382" s="134">
        <v>180.5</v>
      </c>
      <c r="DK382" s="134">
        <v>195.2</v>
      </c>
      <c r="DL382" s="134">
        <v>195.1</v>
      </c>
      <c r="DM382" s="134">
        <v>178.5</v>
      </c>
      <c r="DN382" s="134">
        <v>191.8</v>
      </c>
      <c r="DO382" s="134">
        <v>204.9</v>
      </c>
      <c r="DP382" s="134">
        <v>208.3</v>
      </c>
      <c r="DQ382" s="134">
        <v>204.1</v>
      </c>
      <c r="DR382" s="134">
        <v>207.1</v>
      </c>
      <c r="DS382" s="134">
        <v>211.3</v>
      </c>
      <c r="DT382" s="134">
        <v>208.1</v>
      </c>
      <c r="DU382" s="134">
        <v>207.6</v>
      </c>
      <c r="DV382" s="134">
        <v>207.5</v>
      </c>
      <c r="DW382" s="134">
        <v>207.5</v>
      </c>
      <c r="DX382" s="134">
        <v>207.1</v>
      </c>
      <c r="DY382" s="134">
        <v>208.3</v>
      </c>
      <c r="DZ382" s="134">
        <v>210.2</v>
      </c>
      <c r="EA382" s="135">
        <v>208.5</v>
      </c>
      <c r="EB382" s="136">
        <v>193.1</v>
      </c>
      <c r="EC382" s="136">
        <v>189.7</v>
      </c>
      <c r="ED382" s="134">
        <v>190.5</v>
      </c>
      <c r="EE382" s="134">
        <v>201.3</v>
      </c>
      <c r="EF382" s="137">
        <v>201.6</v>
      </c>
      <c r="EG382" s="137">
        <v>201.8</v>
      </c>
      <c r="EH382" s="137">
        <v>192.3</v>
      </c>
      <c r="EI382" s="137">
        <v>184.5</v>
      </c>
      <c r="EJ382" s="136">
        <v>183.1</v>
      </c>
      <c r="EK382" s="136">
        <v>194.9</v>
      </c>
      <c r="EL382" s="147">
        <v>192</v>
      </c>
      <c r="EM382" s="147">
        <v>189.1</v>
      </c>
      <c r="EN382" s="147">
        <v>188.2</v>
      </c>
    </row>
    <row r="383" spans="1:144" ht="15" x14ac:dyDescent="0.25">
      <c r="A383" s="132" t="s">
        <v>2194</v>
      </c>
      <c r="B383" s="132" t="s">
        <v>2195</v>
      </c>
      <c r="C383" s="133">
        <v>2.0480000000000002E-2</v>
      </c>
      <c r="D383" s="134">
        <v>99.3</v>
      </c>
      <c r="E383" s="134">
        <v>94.5</v>
      </c>
      <c r="F383" s="134">
        <v>101.7</v>
      </c>
      <c r="G383" s="134">
        <v>103.6</v>
      </c>
      <c r="H383" s="134">
        <v>96.3</v>
      </c>
      <c r="I383" s="134">
        <v>99.5</v>
      </c>
      <c r="J383" s="134">
        <v>98.3</v>
      </c>
      <c r="K383" s="134">
        <v>107.3</v>
      </c>
      <c r="L383" s="134">
        <v>110.9</v>
      </c>
      <c r="M383" s="134">
        <v>114.9</v>
      </c>
      <c r="N383" s="134">
        <v>115.9</v>
      </c>
      <c r="O383" s="134">
        <v>116.1</v>
      </c>
      <c r="P383" s="134">
        <v>115.5</v>
      </c>
      <c r="Q383" s="134">
        <v>115.5</v>
      </c>
      <c r="R383" s="134">
        <v>116.5</v>
      </c>
      <c r="S383" s="134">
        <v>113</v>
      </c>
      <c r="T383" s="134">
        <v>108.4</v>
      </c>
      <c r="U383" s="134">
        <v>106.3</v>
      </c>
      <c r="V383" s="134">
        <v>109.3</v>
      </c>
      <c r="W383" s="134">
        <v>112.3</v>
      </c>
      <c r="X383" s="134">
        <v>109.4</v>
      </c>
      <c r="Y383" s="134">
        <v>116.7</v>
      </c>
      <c r="Z383" s="134">
        <v>116.3</v>
      </c>
      <c r="AA383" s="134">
        <v>111.6</v>
      </c>
      <c r="AB383" s="134">
        <v>115.1</v>
      </c>
      <c r="AC383" s="134">
        <v>131.5</v>
      </c>
      <c r="AD383" s="134">
        <v>133.19999999999999</v>
      </c>
      <c r="AE383" s="134">
        <v>135.1</v>
      </c>
      <c r="AF383" s="134">
        <v>125.8</v>
      </c>
      <c r="AG383" s="134">
        <v>127.7</v>
      </c>
      <c r="AH383" s="134">
        <v>124.1</v>
      </c>
      <c r="AI383" s="134">
        <v>112.9</v>
      </c>
      <c r="AJ383" s="134">
        <v>111.9</v>
      </c>
      <c r="AK383" s="134">
        <v>130.19999999999999</v>
      </c>
      <c r="AL383" s="134">
        <v>134.69999999999999</v>
      </c>
      <c r="AM383" s="134">
        <v>136.30000000000001</v>
      </c>
      <c r="AN383" s="134">
        <v>136.9</v>
      </c>
      <c r="AO383" s="134">
        <v>146.69999999999999</v>
      </c>
      <c r="AP383" s="134">
        <v>138.6</v>
      </c>
      <c r="AQ383" s="134">
        <v>134.80000000000001</v>
      </c>
      <c r="AR383" s="134">
        <v>135.4</v>
      </c>
      <c r="AS383" s="134">
        <v>134.1</v>
      </c>
      <c r="AT383" s="134">
        <v>132.69999999999999</v>
      </c>
      <c r="AU383" s="134">
        <v>134.69999999999999</v>
      </c>
      <c r="AV383" s="134">
        <v>136.6</v>
      </c>
      <c r="AW383" s="134">
        <v>139.6</v>
      </c>
      <c r="AX383" s="134">
        <v>144.1</v>
      </c>
      <c r="AY383" s="134">
        <v>146.19999999999999</v>
      </c>
      <c r="AZ383" s="134">
        <v>151</v>
      </c>
      <c r="BA383" s="134">
        <v>150.80000000000001</v>
      </c>
      <c r="BB383" s="134">
        <v>155.30000000000001</v>
      </c>
      <c r="BC383" s="134">
        <v>154.19999999999999</v>
      </c>
      <c r="BD383" s="134">
        <v>150.4</v>
      </c>
      <c r="BE383" s="134">
        <v>137.1</v>
      </c>
      <c r="BF383" s="134">
        <v>137</v>
      </c>
      <c r="BG383" s="134">
        <v>140.1</v>
      </c>
      <c r="BH383" s="134">
        <v>138.4</v>
      </c>
      <c r="BI383" s="134">
        <v>138.1</v>
      </c>
      <c r="BJ383" s="134">
        <v>140.19999999999999</v>
      </c>
      <c r="BK383" s="134">
        <v>140.19999999999999</v>
      </c>
      <c r="BL383" s="134">
        <v>135.9</v>
      </c>
      <c r="BM383" s="134">
        <v>134.6</v>
      </c>
      <c r="BN383" s="134">
        <v>125.1</v>
      </c>
      <c r="BO383" s="134">
        <v>119.2</v>
      </c>
      <c r="BP383" s="134">
        <v>114.9</v>
      </c>
      <c r="BQ383" s="134">
        <v>118.7</v>
      </c>
      <c r="BR383" s="134">
        <v>116.9</v>
      </c>
      <c r="BS383" s="134">
        <v>115.8</v>
      </c>
      <c r="BT383" s="134">
        <v>121.3</v>
      </c>
      <c r="BU383" s="134">
        <v>128.6</v>
      </c>
      <c r="BV383" s="134">
        <v>123.3</v>
      </c>
      <c r="BW383" s="134">
        <v>129.9</v>
      </c>
      <c r="BX383" s="134">
        <v>143.1</v>
      </c>
      <c r="BY383" s="134">
        <v>148.19999999999999</v>
      </c>
      <c r="BZ383" s="134">
        <v>150.1</v>
      </c>
      <c r="CA383" s="134">
        <v>144.69999999999999</v>
      </c>
      <c r="CB383" s="134">
        <v>141.80000000000001</v>
      </c>
      <c r="CC383" s="134">
        <v>138.30000000000001</v>
      </c>
      <c r="CD383" s="134">
        <v>137.19999999999999</v>
      </c>
      <c r="CE383" s="134">
        <v>141.19999999999999</v>
      </c>
      <c r="CF383" s="134">
        <v>140.5</v>
      </c>
      <c r="CG383" s="134">
        <v>140.19999999999999</v>
      </c>
      <c r="CH383" s="134">
        <v>140.80000000000001</v>
      </c>
      <c r="CI383" s="134">
        <v>140.6</v>
      </c>
      <c r="CJ383" s="134">
        <v>142.69999999999999</v>
      </c>
      <c r="CK383" s="134">
        <v>140.80000000000001</v>
      </c>
      <c r="CL383" s="134">
        <v>139.19999999999999</v>
      </c>
      <c r="CM383" s="134">
        <v>134.1</v>
      </c>
      <c r="CN383" s="134">
        <v>132.69999999999999</v>
      </c>
      <c r="CO383" s="134">
        <v>135.1</v>
      </c>
      <c r="CP383" s="134">
        <v>132.5</v>
      </c>
      <c r="CQ383" s="134">
        <v>129.6</v>
      </c>
      <c r="CR383" s="134">
        <v>130</v>
      </c>
      <c r="CS383" s="134">
        <v>126.5</v>
      </c>
      <c r="CT383" s="134">
        <v>136.69999999999999</v>
      </c>
      <c r="CU383" s="134">
        <v>146</v>
      </c>
      <c r="CV383" s="134">
        <v>146</v>
      </c>
      <c r="CW383" s="134">
        <v>141</v>
      </c>
      <c r="CX383" s="134">
        <v>135.6</v>
      </c>
      <c r="CY383" s="134">
        <v>131.69999999999999</v>
      </c>
      <c r="CZ383" s="134">
        <v>130.1</v>
      </c>
      <c r="DA383" s="134">
        <v>134</v>
      </c>
      <c r="DB383" s="134">
        <v>147</v>
      </c>
      <c r="DC383" s="134">
        <v>156</v>
      </c>
      <c r="DD383" s="134">
        <v>162.6</v>
      </c>
      <c r="DE383" s="134">
        <v>169.5</v>
      </c>
      <c r="DF383" s="134">
        <v>170.4</v>
      </c>
      <c r="DG383" s="134">
        <v>171.8</v>
      </c>
      <c r="DH383" s="134">
        <v>176.9</v>
      </c>
      <c r="DI383" s="134">
        <v>175.5</v>
      </c>
      <c r="DJ383" s="134">
        <v>164.2</v>
      </c>
      <c r="DK383" s="134">
        <v>160.6</v>
      </c>
      <c r="DL383" s="134">
        <v>160.5</v>
      </c>
      <c r="DM383" s="134">
        <v>171.5</v>
      </c>
      <c r="DN383" s="134">
        <v>185.2</v>
      </c>
      <c r="DO383" s="134">
        <v>191.8</v>
      </c>
      <c r="DP383" s="134">
        <v>208.6</v>
      </c>
      <c r="DQ383" s="134">
        <v>215.2</v>
      </c>
      <c r="DR383" s="134">
        <v>216.3</v>
      </c>
      <c r="DS383" s="134">
        <v>222.8</v>
      </c>
      <c r="DT383" s="134">
        <v>225.4</v>
      </c>
      <c r="DU383" s="134">
        <v>277.8</v>
      </c>
      <c r="DV383" s="134">
        <v>266.8</v>
      </c>
      <c r="DW383" s="134">
        <v>252.3</v>
      </c>
      <c r="DX383" s="134">
        <v>247.5</v>
      </c>
      <c r="DY383" s="134">
        <v>245</v>
      </c>
      <c r="DZ383" s="134">
        <v>247.1</v>
      </c>
      <c r="EA383" s="135">
        <v>251.3</v>
      </c>
      <c r="EB383" s="136">
        <v>247.8</v>
      </c>
      <c r="EC383" s="136">
        <v>245.4</v>
      </c>
      <c r="ED383" s="134">
        <v>234.6</v>
      </c>
      <c r="EE383" s="134">
        <v>220.5</v>
      </c>
      <c r="EF383" s="137">
        <v>213.9</v>
      </c>
      <c r="EG383" s="137">
        <v>213.4</v>
      </c>
      <c r="EH383" s="137">
        <v>198.3</v>
      </c>
      <c r="EI383" s="137">
        <v>180.5</v>
      </c>
      <c r="EJ383" s="136">
        <v>164.2</v>
      </c>
      <c r="EK383" s="136">
        <v>165.9</v>
      </c>
      <c r="EL383" s="147">
        <v>172.3</v>
      </c>
      <c r="EM383" s="147">
        <v>171.1</v>
      </c>
      <c r="EN383" s="147">
        <v>167.6</v>
      </c>
    </row>
    <row r="384" spans="1:144" ht="15" x14ac:dyDescent="0.25">
      <c r="A384" s="132" t="s">
        <v>2196</v>
      </c>
      <c r="B384" s="132" t="s">
        <v>2197</v>
      </c>
      <c r="C384" s="133">
        <v>3.0290000000000001E-2</v>
      </c>
      <c r="D384" s="134">
        <v>90.8</v>
      </c>
      <c r="E384" s="134">
        <v>100.3</v>
      </c>
      <c r="F384" s="134">
        <v>109.7</v>
      </c>
      <c r="G384" s="134">
        <v>111.9</v>
      </c>
      <c r="H384" s="134">
        <v>109.8</v>
      </c>
      <c r="I384" s="134">
        <v>106.5</v>
      </c>
      <c r="J384" s="134">
        <v>104.8</v>
      </c>
      <c r="K384" s="134">
        <v>98.1</v>
      </c>
      <c r="L384" s="134">
        <v>91.8</v>
      </c>
      <c r="M384" s="134">
        <v>86.1</v>
      </c>
      <c r="N384" s="134">
        <v>81.8</v>
      </c>
      <c r="O384" s="134">
        <v>88</v>
      </c>
      <c r="P384" s="134">
        <v>94.3</v>
      </c>
      <c r="Q384" s="134">
        <v>94</v>
      </c>
      <c r="R384" s="134">
        <v>87.2</v>
      </c>
      <c r="S384" s="134">
        <v>81</v>
      </c>
      <c r="T384" s="134">
        <v>76.400000000000006</v>
      </c>
      <c r="U384" s="134">
        <v>70.900000000000006</v>
      </c>
      <c r="V384" s="134">
        <v>78.599999999999994</v>
      </c>
      <c r="W384" s="134">
        <v>81.599999999999994</v>
      </c>
      <c r="X384" s="134">
        <v>74.7</v>
      </c>
      <c r="Y384" s="134">
        <v>77.2</v>
      </c>
      <c r="Z384" s="134">
        <v>94.7</v>
      </c>
      <c r="AA384" s="134">
        <v>107.5</v>
      </c>
      <c r="AB384" s="134">
        <v>108.1</v>
      </c>
      <c r="AC384" s="134">
        <v>99.8</v>
      </c>
      <c r="AD384" s="134">
        <v>95.8</v>
      </c>
      <c r="AE384" s="134">
        <v>94.1</v>
      </c>
      <c r="AF384" s="134">
        <v>98.6</v>
      </c>
      <c r="AG384" s="134">
        <v>97.9</v>
      </c>
      <c r="AH384" s="134">
        <v>92.9</v>
      </c>
      <c r="AI384" s="134">
        <v>91.3</v>
      </c>
      <c r="AJ384" s="134">
        <v>93.3</v>
      </c>
      <c r="AK384" s="134">
        <v>101.1</v>
      </c>
      <c r="AL384" s="134">
        <v>111</v>
      </c>
      <c r="AM384" s="134">
        <v>112.6</v>
      </c>
      <c r="AN384" s="134">
        <v>112.6</v>
      </c>
      <c r="AO384" s="134">
        <v>112.9</v>
      </c>
      <c r="AP384" s="134">
        <v>110.8</v>
      </c>
      <c r="AQ384" s="134">
        <v>109.5</v>
      </c>
      <c r="AR384" s="134">
        <v>110.4</v>
      </c>
      <c r="AS384" s="134">
        <v>106.4</v>
      </c>
      <c r="AT384" s="134">
        <v>106</v>
      </c>
      <c r="AU384" s="134">
        <v>105.4</v>
      </c>
      <c r="AV384" s="134">
        <v>102.1</v>
      </c>
      <c r="AW384" s="134">
        <v>103.9</v>
      </c>
      <c r="AX384" s="134">
        <v>108.9</v>
      </c>
      <c r="AY384" s="134">
        <v>112.9</v>
      </c>
      <c r="AZ384" s="134">
        <v>113.5</v>
      </c>
      <c r="BA384" s="134">
        <v>112.6</v>
      </c>
      <c r="BB384" s="134">
        <v>117.1</v>
      </c>
      <c r="BC384" s="134">
        <v>110.8</v>
      </c>
      <c r="BD384" s="134">
        <v>103.9</v>
      </c>
      <c r="BE384" s="134">
        <v>99.8</v>
      </c>
      <c r="BF384" s="134">
        <v>99.6</v>
      </c>
      <c r="BG384" s="134">
        <v>98.7</v>
      </c>
      <c r="BH384" s="134">
        <v>96.4</v>
      </c>
      <c r="BI384" s="134">
        <v>97.2</v>
      </c>
      <c r="BJ384" s="134">
        <v>102</v>
      </c>
      <c r="BK384" s="134">
        <v>107.8</v>
      </c>
      <c r="BL384" s="134">
        <v>110.3</v>
      </c>
      <c r="BM384" s="134">
        <v>110.3</v>
      </c>
      <c r="BN384" s="134">
        <v>107.9</v>
      </c>
      <c r="BO384" s="134">
        <v>104.8</v>
      </c>
      <c r="BP384" s="134">
        <v>96.1</v>
      </c>
      <c r="BQ384" s="134">
        <v>98.3</v>
      </c>
      <c r="BR384" s="134">
        <v>103</v>
      </c>
      <c r="BS384" s="134">
        <v>113.6</v>
      </c>
      <c r="BT384" s="134">
        <v>122.3</v>
      </c>
      <c r="BU384" s="134">
        <v>126.6</v>
      </c>
      <c r="BV384" s="134">
        <v>119</v>
      </c>
      <c r="BW384" s="134">
        <v>115.5</v>
      </c>
      <c r="BX384" s="134">
        <v>132.1</v>
      </c>
      <c r="BY384" s="134">
        <v>157.19999999999999</v>
      </c>
      <c r="BZ384" s="134">
        <v>176.3</v>
      </c>
      <c r="CA384" s="134">
        <v>175</v>
      </c>
      <c r="CB384" s="134">
        <v>175</v>
      </c>
      <c r="CC384" s="134">
        <v>172</v>
      </c>
      <c r="CD384" s="134">
        <v>180.1</v>
      </c>
      <c r="CE384" s="134">
        <v>183.8</v>
      </c>
      <c r="CF384" s="134">
        <v>180.5</v>
      </c>
      <c r="CG384" s="134">
        <v>159.1</v>
      </c>
      <c r="CH384" s="134">
        <v>153.6</v>
      </c>
      <c r="CI384" s="134">
        <v>160.80000000000001</v>
      </c>
      <c r="CJ384" s="134">
        <v>159.19999999999999</v>
      </c>
      <c r="CK384" s="134">
        <v>139.30000000000001</v>
      </c>
      <c r="CL384" s="134">
        <v>132.69999999999999</v>
      </c>
      <c r="CM384" s="134">
        <v>129.4</v>
      </c>
      <c r="CN384" s="134">
        <v>120.9</v>
      </c>
      <c r="CO384" s="134">
        <v>113.9</v>
      </c>
      <c r="CP384" s="134">
        <v>108.9</v>
      </c>
      <c r="CQ384" s="134">
        <v>105.1</v>
      </c>
      <c r="CR384" s="134">
        <v>104.5</v>
      </c>
      <c r="CS384" s="134">
        <v>114.3</v>
      </c>
      <c r="CT384" s="134">
        <v>108.1</v>
      </c>
      <c r="CU384" s="134">
        <v>98.3</v>
      </c>
      <c r="CV384" s="134">
        <v>89.9</v>
      </c>
      <c r="CW384" s="134">
        <v>73.099999999999994</v>
      </c>
      <c r="CX384" s="134">
        <v>73.3</v>
      </c>
      <c r="CY384" s="134">
        <v>79.5</v>
      </c>
      <c r="CZ384" s="134">
        <v>77.8</v>
      </c>
      <c r="DA384" s="134">
        <v>90.7</v>
      </c>
      <c r="DB384" s="134">
        <v>102.9</v>
      </c>
      <c r="DC384" s="134">
        <v>122.8</v>
      </c>
      <c r="DD384" s="134">
        <v>118</v>
      </c>
      <c r="DE384" s="134">
        <v>123.9</v>
      </c>
      <c r="DF384" s="134">
        <v>132.80000000000001</v>
      </c>
      <c r="DG384" s="134">
        <v>157.69999999999999</v>
      </c>
      <c r="DH384" s="134">
        <v>171.8</v>
      </c>
      <c r="DI384" s="134">
        <v>149.80000000000001</v>
      </c>
      <c r="DJ384" s="134">
        <v>144.5</v>
      </c>
      <c r="DK384" s="134">
        <v>149</v>
      </c>
      <c r="DL384" s="134">
        <v>138.6</v>
      </c>
      <c r="DM384" s="134">
        <v>142.80000000000001</v>
      </c>
      <c r="DN384" s="134">
        <v>172.8</v>
      </c>
      <c r="DO384" s="134">
        <v>183.5</v>
      </c>
      <c r="DP384" s="134">
        <v>178.6</v>
      </c>
      <c r="DQ384" s="134">
        <v>178.2</v>
      </c>
      <c r="DR384" s="134">
        <v>188.2</v>
      </c>
      <c r="DS384" s="134">
        <v>195.4</v>
      </c>
      <c r="DT384" s="134">
        <v>209.2</v>
      </c>
      <c r="DU384" s="134">
        <v>220.1</v>
      </c>
      <c r="DV384" s="134">
        <v>222.5</v>
      </c>
      <c r="DW384" s="134">
        <v>211.4</v>
      </c>
      <c r="DX384" s="134">
        <v>170.3</v>
      </c>
      <c r="DY384" s="134">
        <v>136.30000000000001</v>
      </c>
      <c r="DZ384" s="134">
        <v>132.4</v>
      </c>
      <c r="EA384" s="135">
        <v>127</v>
      </c>
      <c r="EB384" s="136">
        <v>124.9</v>
      </c>
      <c r="EC384" s="136">
        <v>125.4</v>
      </c>
      <c r="ED384" s="134">
        <v>121.7</v>
      </c>
      <c r="EE384" s="134">
        <v>118.3</v>
      </c>
      <c r="EF384" s="137">
        <v>114.2</v>
      </c>
      <c r="EG384" s="137">
        <v>110.8</v>
      </c>
      <c r="EH384" s="137">
        <v>107.6</v>
      </c>
      <c r="EI384" s="137">
        <v>103.4</v>
      </c>
      <c r="EJ384" s="136">
        <v>95.5</v>
      </c>
      <c r="EK384" s="136">
        <v>95.9</v>
      </c>
      <c r="EL384" s="147">
        <v>105.7</v>
      </c>
      <c r="EM384" s="147">
        <v>106.7</v>
      </c>
      <c r="EN384" s="147">
        <v>105.2</v>
      </c>
    </row>
    <row r="385" spans="1:144" ht="15" x14ac:dyDescent="0.25">
      <c r="A385" s="132" t="s">
        <v>2198</v>
      </c>
      <c r="B385" s="132" t="s">
        <v>2199</v>
      </c>
      <c r="C385" s="133">
        <v>2.0729999999999998E-2</v>
      </c>
      <c r="D385" s="134">
        <v>105.3</v>
      </c>
      <c r="E385" s="134">
        <v>106.5</v>
      </c>
      <c r="F385" s="134">
        <v>105.8</v>
      </c>
      <c r="G385" s="134">
        <v>107.9</v>
      </c>
      <c r="H385" s="134">
        <v>107.9</v>
      </c>
      <c r="I385" s="134">
        <v>107.6</v>
      </c>
      <c r="J385" s="134">
        <v>105.5</v>
      </c>
      <c r="K385" s="134">
        <v>106.8</v>
      </c>
      <c r="L385" s="134">
        <v>109.2</v>
      </c>
      <c r="M385" s="134">
        <v>104.1</v>
      </c>
      <c r="N385" s="134">
        <v>104.4</v>
      </c>
      <c r="O385" s="134">
        <v>103.8</v>
      </c>
      <c r="P385" s="134">
        <v>107.2</v>
      </c>
      <c r="Q385" s="134">
        <v>95.3</v>
      </c>
      <c r="R385" s="134">
        <v>99.7</v>
      </c>
      <c r="S385" s="134">
        <v>99.1</v>
      </c>
      <c r="T385" s="134">
        <v>99.9</v>
      </c>
      <c r="U385" s="134">
        <v>100.1</v>
      </c>
      <c r="V385" s="134">
        <v>97.1</v>
      </c>
      <c r="W385" s="134">
        <v>97.7</v>
      </c>
      <c r="X385" s="134">
        <v>97.3</v>
      </c>
      <c r="Y385" s="134">
        <v>99.4</v>
      </c>
      <c r="Z385" s="134">
        <v>102.4</v>
      </c>
      <c r="AA385" s="134">
        <v>100.7</v>
      </c>
      <c r="AB385" s="134">
        <v>100.8</v>
      </c>
      <c r="AC385" s="134">
        <v>103</v>
      </c>
      <c r="AD385" s="134">
        <v>101.7</v>
      </c>
      <c r="AE385" s="134">
        <v>102.7</v>
      </c>
      <c r="AF385" s="134">
        <v>104.1</v>
      </c>
      <c r="AG385" s="134">
        <v>105.3</v>
      </c>
      <c r="AH385" s="134">
        <v>106.8</v>
      </c>
      <c r="AI385" s="134">
        <v>107.5</v>
      </c>
      <c r="AJ385" s="134">
        <v>107.9</v>
      </c>
      <c r="AK385" s="134">
        <v>106.5</v>
      </c>
      <c r="AL385" s="134">
        <v>106.2</v>
      </c>
      <c r="AM385" s="134">
        <v>108.1</v>
      </c>
      <c r="AN385" s="134">
        <v>109.8</v>
      </c>
      <c r="AO385" s="134">
        <v>109.4</v>
      </c>
      <c r="AP385" s="134">
        <v>110.4</v>
      </c>
      <c r="AQ385" s="134">
        <v>111.6</v>
      </c>
      <c r="AR385" s="134">
        <v>111.3</v>
      </c>
      <c r="AS385" s="134">
        <v>112.6</v>
      </c>
      <c r="AT385" s="134">
        <v>111.2</v>
      </c>
      <c r="AU385" s="134">
        <v>111.5</v>
      </c>
      <c r="AV385" s="134">
        <v>112.7</v>
      </c>
      <c r="AW385" s="134">
        <v>111.3</v>
      </c>
      <c r="AX385" s="134">
        <v>109.2</v>
      </c>
      <c r="AY385" s="134">
        <v>107.4</v>
      </c>
      <c r="AZ385" s="134">
        <v>103.1</v>
      </c>
      <c r="BA385" s="134">
        <v>96.2</v>
      </c>
      <c r="BB385" s="134">
        <v>96.4</v>
      </c>
      <c r="BC385" s="134">
        <v>96.5</v>
      </c>
      <c r="BD385" s="134">
        <v>96</v>
      </c>
      <c r="BE385" s="134">
        <v>96.8</v>
      </c>
      <c r="BF385" s="134">
        <v>95.7</v>
      </c>
      <c r="BG385" s="134">
        <v>95.5</v>
      </c>
      <c r="BH385" s="134">
        <v>95.6</v>
      </c>
      <c r="BI385" s="134">
        <v>93.6</v>
      </c>
      <c r="BJ385" s="134">
        <v>94.2</v>
      </c>
      <c r="BK385" s="134">
        <v>93.8</v>
      </c>
      <c r="BL385" s="134">
        <v>93</v>
      </c>
      <c r="BM385" s="134">
        <v>92.6</v>
      </c>
      <c r="BN385" s="134">
        <v>92.5</v>
      </c>
      <c r="BO385" s="134">
        <v>88.4</v>
      </c>
      <c r="BP385" s="134">
        <v>84.6</v>
      </c>
      <c r="BQ385" s="134">
        <v>84.3</v>
      </c>
      <c r="BR385" s="134">
        <v>88.7</v>
      </c>
      <c r="BS385" s="134">
        <v>90.2</v>
      </c>
      <c r="BT385" s="134">
        <v>88.5</v>
      </c>
      <c r="BU385" s="134">
        <v>87.6</v>
      </c>
      <c r="BV385" s="134">
        <v>90.1</v>
      </c>
      <c r="BW385" s="134">
        <v>89.2</v>
      </c>
      <c r="BX385" s="134">
        <v>91.7</v>
      </c>
      <c r="BY385" s="134">
        <v>88.5</v>
      </c>
      <c r="BZ385" s="134">
        <v>91.1</v>
      </c>
      <c r="CA385" s="134">
        <v>89.1</v>
      </c>
      <c r="CB385" s="134">
        <v>91</v>
      </c>
      <c r="CC385" s="134">
        <v>93.4</v>
      </c>
      <c r="CD385" s="134">
        <v>93.9</v>
      </c>
      <c r="CE385" s="134">
        <v>95.4</v>
      </c>
      <c r="CF385" s="134">
        <v>94.2</v>
      </c>
      <c r="CG385" s="134">
        <v>94</v>
      </c>
      <c r="CH385" s="134">
        <v>90.8</v>
      </c>
      <c r="CI385" s="134">
        <v>93.7</v>
      </c>
      <c r="CJ385" s="134">
        <v>94</v>
      </c>
      <c r="CK385" s="134">
        <v>92.1</v>
      </c>
      <c r="CL385" s="134">
        <v>91</v>
      </c>
      <c r="CM385" s="134">
        <v>90.8</v>
      </c>
      <c r="CN385" s="134">
        <v>91.7</v>
      </c>
      <c r="CO385" s="134">
        <v>92.6</v>
      </c>
      <c r="CP385" s="134">
        <v>91.1</v>
      </c>
      <c r="CQ385" s="134">
        <v>90.3</v>
      </c>
      <c r="CR385" s="134">
        <v>91.2</v>
      </c>
      <c r="CS385" s="134">
        <v>91.4</v>
      </c>
      <c r="CT385" s="134">
        <v>91.7</v>
      </c>
      <c r="CU385" s="134">
        <v>92.2</v>
      </c>
      <c r="CV385" s="134">
        <v>91.8</v>
      </c>
      <c r="CW385" s="134">
        <v>93.7</v>
      </c>
      <c r="CX385" s="134">
        <v>92.1</v>
      </c>
      <c r="CY385" s="134">
        <v>87.6</v>
      </c>
      <c r="CZ385" s="134">
        <v>88.3</v>
      </c>
      <c r="DA385" s="134">
        <v>87.9</v>
      </c>
      <c r="DB385" s="134">
        <v>88.3</v>
      </c>
      <c r="DC385" s="134">
        <v>89.6</v>
      </c>
      <c r="DD385" s="134">
        <v>89.6</v>
      </c>
      <c r="DE385" s="134">
        <v>89.7</v>
      </c>
      <c r="DF385" s="134">
        <v>89.6</v>
      </c>
      <c r="DG385" s="134">
        <v>89.5</v>
      </c>
      <c r="DH385" s="134">
        <v>89.8</v>
      </c>
      <c r="DI385" s="134">
        <v>89.6</v>
      </c>
      <c r="DJ385" s="134">
        <v>90</v>
      </c>
      <c r="DK385" s="134">
        <v>90.9</v>
      </c>
      <c r="DL385" s="134">
        <v>94.2</v>
      </c>
      <c r="DM385" s="134">
        <v>101.7</v>
      </c>
      <c r="DN385" s="134">
        <v>121.8</v>
      </c>
      <c r="DO385" s="134">
        <v>114.4</v>
      </c>
      <c r="DP385" s="134">
        <v>106.7</v>
      </c>
      <c r="DQ385" s="134">
        <v>111.1</v>
      </c>
      <c r="DR385" s="134">
        <v>112</v>
      </c>
      <c r="DS385" s="134">
        <v>114.3</v>
      </c>
      <c r="DT385" s="134">
        <v>118.1</v>
      </c>
      <c r="DU385" s="134">
        <v>117.9</v>
      </c>
      <c r="DV385" s="134">
        <v>117.5</v>
      </c>
      <c r="DW385" s="134">
        <v>119</v>
      </c>
      <c r="DX385" s="134">
        <v>118.4</v>
      </c>
      <c r="DY385" s="134">
        <v>120.5</v>
      </c>
      <c r="DZ385" s="134">
        <v>120.8</v>
      </c>
      <c r="EA385" s="135">
        <v>120.8</v>
      </c>
      <c r="EB385" s="136">
        <v>118.6</v>
      </c>
      <c r="EC385" s="136">
        <v>117.7</v>
      </c>
      <c r="ED385" s="134">
        <v>117.5</v>
      </c>
      <c r="EE385" s="134">
        <v>117.6</v>
      </c>
      <c r="EF385" s="137">
        <v>118.5</v>
      </c>
      <c r="EG385" s="137">
        <v>117</v>
      </c>
      <c r="EH385" s="137">
        <v>111.4</v>
      </c>
      <c r="EI385" s="137">
        <v>101.7</v>
      </c>
      <c r="EJ385" s="136">
        <v>106.4</v>
      </c>
      <c r="EK385" s="136">
        <v>107.9</v>
      </c>
      <c r="EL385" s="147">
        <v>103.2</v>
      </c>
      <c r="EM385" s="147">
        <v>103.2</v>
      </c>
      <c r="EN385" s="147">
        <v>96.5</v>
      </c>
    </row>
    <row r="386" spans="1:144" ht="15" x14ac:dyDescent="0.25">
      <c r="A386" s="132" t="s">
        <v>2200</v>
      </c>
      <c r="B386" s="132" t="s">
        <v>2201</v>
      </c>
      <c r="C386" s="133">
        <v>4.4499999999999998E-2</v>
      </c>
      <c r="D386" s="134">
        <v>99</v>
      </c>
      <c r="E386" s="134">
        <v>98.8</v>
      </c>
      <c r="F386" s="134">
        <v>97.7</v>
      </c>
      <c r="G386" s="134">
        <v>99.9</v>
      </c>
      <c r="H386" s="134">
        <v>101.4</v>
      </c>
      <c r="I386" s="134">
        <v>99</v>
      </c>
      <c r="J386" s="134">
        <v>102</v>
      </c>
      <c r="K386" s="134">
        <v>102.6</v>
      </c>
      <c r="L386" s="134">
        <v>102.8</v>
      </c>
      <c r="M386" s="134">
        <v>104.6</v>
      </c>
      <c r="N386" s="134">
        <v>102.3</v>
      </c>
      <c r="O386" s="134">
        <v>101.8</v>
      </c>
      <c r="P386" s="134">
        <v>101.1</v>
      </c>
      <c r="Q386" s="134">
        <v>101.5</v>
      </c>
      <c r="R386" s="134">
        <v>102.9</v>
      </c>
      <c r="S386" s="134">
        <v>103.9</v>
      </c>
      <c r="T386" s="134">
        <v>103</v>
      </c>
      <c r="U386" s="134">
        <v>101.8</v>
      </c>
      <c r="V386" s="134">
        <v>100.8</v>
      </c>
      <c r="W386" s="134">
        <v>102.6</v>
      </c>
      <c r="X386" s="134">
        <v>102.2</v>
      </c>
      <c r="Y386" s="134">
        <v>101.8</v>
      </c>
      <c r="Z386" s="134">
        <v>103.3</v>
      </c>
      <c r="AA386" s="134">
        <v>103.6</v>
      </c>
      <c r="AB386" s="134">
        <v>104</v>
      </c>
      <c r="AC386" s="134">
        <v>105.4</v>
      </c>
      <c r="AD386" s="134">
        <v>105.4</v>
      </c>
      <c r="AE386" s="134">
        <v>104.8</v>
      </c>
      <c r="AF386" s="134">
        <v>106.5</v>
      </c>
      <c r="AG386" s="134">
        <v>107.8</v>
      </c>
      <c r="AH386" s="134">
        <v>106.9</v>
      </c>
      <c r="AI386" s="134">
        <v>105</v>
      </c>
      <c r="AJ386" s="134">
        <v>107</v>
      </c>
      <c r="AK386" s="134">
        <v>108.9</v>
      </c>
      <c r="AL386" s="134">
        <v>108.2</v>
      </c>
      <c r="AM386" s="134">
        <v>108.4</v>
      </c>
      <c r="AN386" s="134">
        <v>110</v>
      </c>
      <c r="AO386" s="134">
        <v>106.7</v>
      </c>
      <c r="AP386" s="134">
        <v>107.3</v>
      </c>
      <c r="AQ386" s="134">
        <v>108.8</v>
      </c>
      <c r="AR386" s="134">
        <v>107.9</v>
      </c>
      <c r="AS386" s="134">
        <v>108.2</v>
      </c>
      <c r="AT386" s="134">
        <v>107.9</v>
      </c>
      <c r="AU386" s="134">
        <v>107.1</v>
      </c>
      <c r="AV386" s="134">
        <v>107.7</v>
      </c>
      <c r="AW386" s="134">
        <v>108.4</v>
      </c>
      <c r="AX386" s="134">
        <v>107.3</v>
      </c>
      <c r="AY386" s="134">
        <v>109.6</v>
      </c>
      <c r="AZ386" s="134">
        <v>108.7</v>
      </c>
      <c r="BA386" s="134">
        <v>109</v>
      </c>
      <c r="BB386" s="134">
        <v>110.1</v>
      </c>
      <c r="BC386" s="134">
        <v>109.3</v>
      </c>
      <c r="BD386" s="134">
        <v>110.8</v>
      </c>
      <c r="BE386" s="134">
        <v>111</v>
      </c>
      <c r="BF386" s="134">
        <v>110</v>
      </c>
      <c r="BG386" s="134">
        <v>111.3</v>
      </c>
      <c r="BH386" s="134">
        <v>110</v>
      </c>
      <c r="BI386" s="134">
        <v>109.7</v>
      </c>
      <c r="BJ386" s="134">
        <v>112.1</v>
      </c>
      <c r="BK386" s="134">
        <v>111.9</v>
      </c>
      <c r="BL386" s="134">
        <v>112.1</v>
      </c>
      <c r="BM386" s="134">
        <v>112.4</v>
      </c>
      <c r="BN386" s="134">
        <v>112.7</v>
      </c>
      <c r="BO386" s="134">
        <v>110.7</v>
      </c>
      <c r="BP386" s="134">
        <v>112.3</v>
      </c>
      <c r="BQ386" s="134">
        <v>111.4</v>
      </c>
      <c r="BR386" s="134">
        <v>112.2</v>
      </c>
      <c r="BS386" s="134">
        <v>114</v>
      </c>
      <c r="BT386" s="134">
        <v>111.4</v>
      </c>
      <c r="BU386" s="134">
        <v>111.9</v>
      </c>
      <c r="BV386" s="134">
        <v>115.5</v>
      </c>
      <c r="BW386" s="134">
        <v>115.8</v>
      </c>
      <c r="BX386" s="134">
        <v>119.3</v>
      </c>
      <c r="BY386" s="134">
        <v>118.1</v>
      </c>
      <c r="BZ386" s="134">
        <v>116.5</v>
      </c>
      <c r="CA386" s="134">
        <v>117</v>
      </c>
      <c r="CB386" s="134">
        <v>117.4</v>
      </c>
      <c r="CC386" s="134">
        <v>120.2</v>
      </c>
      <c r="CD386" s="134">
        <v>121.3</v>
      </c>
      <c r="CE386" s="134">
        <v>122.5</v>
      </c>
      <c r="CF386" s="134">
        <v>123.1</v>
      </c>
      <c r="CG386" s="134">
        <v>121.9</v>
      </c>
      <c r="CH386" s="134">
        <v>122.3</v>
      </c>
      <c r="CI386" s="134">
        <v>122.4</v>
      </c>
      <c r="CJ386" s="134">
        <v>126.4</v>
      </c>
      <c r="CK386" s="134">
        <v>127</v>
      </c>
      <c r="CL386" s="134">
        <v>127.3</v>
      </c>
      <c r="CM386" s="134">
        <v>128.30000000000001</v>
      </c>
      <c r="CN386" s="134">
        <v>126.9</v>
      </c>
      <c r="CO386" s="134">
        <v>127.5</v>
      </c>
      <c r="CP386" s="134">
        <v>126.9</v>
      </c>
      <c r="CQ386" s="134">
        <v>126.8</v>
      </c>
      <c r="CR386" s="134">
        <v>126.2</v>
      </c>
      <c r="CS386" s="134">
        <v>124.5</v>
      </c>
      <c r="CT386" s="134">
        <v>126.9</v>
      </c>
      <c r="CU386" s="134">
        <v>127.6</v>
      </c>
      <c r="CV386" s="134">
        <v>127.9</v>
      </c>
      <c r="CW386" s="134">
        <v>124.3</v>
      </c>
      <c r="CX386" s="134">
        <v>125.9</v>
      </c>
      <c r="CY386" s="134">
        <v>127.7</v>
      </c>
      <c r="CZ386" s="134">
        <v>131.30000000000001</v>
      </c>
      <c r="DA386" s="134">
        <v>137.30000000000001</v>
      </c>
      <c r="DB386" s="134">
        <v>134.5</v>
      </c>
      <c r="DC386" s="134">
        <v>134.6</v>
      </c>
      <c r="DD386" s="134">
        <v>133</v>
      </c>
      <c r="DE386" s="134">
        <v>134.9</v>
      </c>
      <c r="DF386" s="134">
        <v>133.4</v>
      </c>
      <c r="DG386" s="134">
        <v>133.4</v>
      </c>
      <c r="DH386" s="134">
        <v>137</v>
      </c>
      <c r="DI386" s="134">
        <v>139.80000000000001</v>
      </c>
      <c r="DJ386" s="134">
        <v>137.5</v>
      </c>
      <c r="DK386" s="134">
        <v>137.4</v>
      </c>
      <c r="DL386" s="134">
        <v>135.69999999999999</v>
      </c>
      <c r="DM386" s="134">
        <v>135</v>
      </c>
      <c r="DN386" s="134">
        <v>136.30000000000001</v>
      </c>
      <c r="DO386" s="134">
        <v>136.5</v>
      </c>
      <c r="DP386" s="134">
        <v>135.4</v>
      </c>
      <c r="DQ386" s="134">
        <v>135.30000000000001</v>
      </c>
      <c r="DR386" s="134">
        <v>136.5</v>
      </c>
      <c r="DS386" s="134">
        <v>136</v>
      </c>
      <c r="DT386" s="134">
        <v>135.19999999999999</v>
      </c>
      <c r="DU386" s="134">
        <v>137.1</v>
      </c>
      <c r="DV386" s="134">
        <v>136</v>
      </c>
      <c r="DW386" s="134">
        <v>137.19999999999999</v>
      </c>
      <c r="DX386" s="134">
        <v>138.19999999999999</v>
      </c>
      <c r="DY386" s="134">
        <v>137.19999999999999</v>
      </c>
      <c r="DZ386" s="134">
        <v>138.19999999999999</v>
      </c>
      <c r="EA386" s="135">
        <v>137</v>
      </c>
      <c r="EB386" s="136">
        <v>136.4</v>
      </c>
      <c r="EC386" s="136">
        <v>135.6</v>
      </c>
      <c r="ED386" s="134">
        <v>135.9</v>
      </c>
      <c r="EE386" s="134">
        <v>135.69999999999999</v>
      </c>
      <c r="EF386" s="137">
        <v>137.9</v>
      </c>
      <c r="EG386" s="137">
        <v>142.80000000000001</v>
      </c>
      <c r="EH386" s="137">
        <v>140.4</v>
      </c>
      <c r="EI386" s="137">
        <v>143.4</v>
      </c>
      <c r="EJ386" s="136">
        <v>141.69999999999999</v>
      </c>
      <c r="EK386" s="136">
        <v>141.5</v>
      </c>
      <c r="EL386" s="147">
        <v>143.80000000000001</v>
      </c>
      <c r="EM386" s="147">
        <v>143.80000000000001</v>
      </c>
      <c r="EN386" s="147">
        <v>143.4</v>
      </c>
    </row>
    <row r="387" spans="1:144" ht="15" x14ac:dyDescent="0.25">
      <c r="A387" s="132" t="s">
        <v>2202</v>
      </c>
      <c r="B387" s="132" t="s">
        <v>2203</v>
      </c>
      <c r="C387" s="133">
        <v>0.12767000000000001</v>
      </c>
      <c r="D387" s="134">
        <v>100.4</v>
      </c>
      <c r="E387" s="134">
        <v>104.1</v>
      </c>
      <c r="F387" s="134">
        <v>99</v>
      </c>
      <c r="G387" s="134">
        <v>96.3</v>
      </c>
      <c r="H387" s="134">
        <v>96.4</v>
      </c>
      <c r="I387" s="134">
        <v>95.2</v>
      </c>
      <c r="J387" s="134">
        <v>99</v>
      </c>
      <c r="K387" s="134">
        <v>100.2</v>
      </c>
      <c r="L387" s="134">
        <v>101.2</v>
      </c>
      <c r="M387" s="134">
        <v>102.3</v>
      </c>
      <c r="N387" s="134">
        <v>102.5</v>
      </c>
      <c r="O387" s="134">
        <v>103.1</v>
      </c>
      <c r="P387" s="134">
        <v>104.1</v>
      </c>
      <c r="Q387" s="134">
        <v>103.7</v>
      </c>
      <c r="R387" s="134">
        <v>101</v>
      </c>
      <c r="S387" s="134">
        <v>102.9</v>
      </c>
      <c r="T387" s="134">
        <v>106.3</v>
      </c>
      <c r="U387" s="134">
        <v>111.5</v>
      </c>
      <c r="V387" s="134">
        <v>112.4</v>
      </c>
      <c r="W387" s="134">
        <v>117</v>
      </c>
      <c r="X387" s="134">
        <v>120.7</v>
      </c>
      <c r="Y387" s="134">
        <v>120.1</v>
      </c>
      <c r="Z387" s="134">
        <v>120.7</v>
      </c>
      <c r="AA387" s="134">
        <v>117.4</v>
      </c>
      <c r="AB387" s="134">
        <v>115.6</v>
      </c>
      <c r="AC387" s="134">
        <v>117.3</v>
      </c>
      <c r="AD387" s="134">
        <v>116.9</v>
      </c>
      <c r="AE387" s="134">
        <v>118.8</v>
      </c>
      <c r="AF387" s="134">
        <v>121.4</v>
      </c>
      <c r="AG387" s="134">
        <v>125.4</v>
      </c>
      <c r="AH387" s="134">
        <v>126.3</v>
      </c>
      <c r="AI387" s="134">
        <v>123.6</v>
      </c>
      <c r="AJ387" s="134">
        <v>119.7</v>
      </c>
      <c r="AK387" s="134">
        <v>115.7</v>
      </c>
      <c r="AL387" s="134">
        <v>114.9</v>
      </c>
      <c r="AM387" s="134">
        <v>112.7</v>
      </c>
      <c r="AN387" s="134">
        <v>112.6</v>
      </c>
      <c r="AO387" s="134">
        <v>111</v>
      </c>
      <c r="AP387" s="134">
        <v>110</v>
      </c>
      <c r="AQ387" s="134">
        <v>112.3</v>
      </c>
      <c r="AR387" s="134">
        <v>111</v>
      </c>
      <c r="AS387" s="134">
        <v>111.7</v>
      </c>
      <c r="AT387" s="134">
        <v>110.4</v>
      </c>
      <c r="AU387" s="134">
        <v>108.5</v>
      </c>
      <c r="AV387" s="134">
        <v>110.4</v>
      </c>
      <c r="AW387" s="134">
        <v>110.6</v>
      </c>
      <c r="AX387" s="134">
        <v>109.4</v>
      </c>
      <c r="AY387" s="134">
        <v>110.2</v>
      </c>
      <c r="AZ387" s="134">
        <v>110</v>
      </c>
      <c r="BA387" s="134">
        <v>109.3</v>
      </c>
      <c r="BB387" s="134">
        <v>109.4</v>
      </c>
      <c r="BC387" s="134">
        <v>110.3</v>
      </c>
      <c r="BD387" s="134">
        <v>109.4</v>
      </c>
      <c r="BE387" s="134">
        <v>110.9</v>
      </c>
      <c r="BF387" s="134">
        <v>109.4</v>
      </c>
      <c r="BG387" s="134">
        <v>108.5</v>
      </c>
      <c r="BH387" s="134">
        <v>111.3</v>
      </c>
      <c r="BI387" s="134">
        <v>112.1</v>
      </c>
      <c r="BJ387" s="134">
        <v>112.7</v>
      </c>
      <c r="BK387" s="134">
        <v>113.6</v>
      </c>
      <c r="BL387" s="134">
        <v>113</v>
      </c>
      <c r="BM387" s="134">
        <v>113.1</v>
      </c>
      <c r="BN387" s="134">
        <v>113.1</v>
      </c>
      <c r="BO387" s="134">
        <v>112.3</v>
      </c>
      <c r="BP387" s="134">
        <v>112.7</v>
      </c>
      <c r="BQ387" s="134">
        <v>114.5</v>
      </c>
      <c r="BR387" s="134">
        <v>114.3</v>
      </c>
      <c r="BS387" s="134">
        <v>117</v>
      </c>
      <c r="BT387" s="134">
        <v>117</v>
      </c>
      <c r="BU387" s="134">
        <v>119.6</v>
      </c>
      <c r="BV387" s="134">
        <v>120.9</v>
      </c>
      <c r="BW387" s="134">
        <v>119.6</v>
      </c>
      <c r="BX387" s="134">
        <v>120.8</v>
      </c>
      <c r="BY387" s="134">
        <v>122.3</v>
      </c>
      <c r="BZ387" s="134">
        <v>123.3</v>
      </c>
      <c r="CA387" s="134">
        <v>123.3</v>
      </c>
      <c r="CB387" s="134">
        <v>126.7</v>
      </c>
      <c r="CC387" s="134">
        <v>128.19999999999999</v>
      </c>
      <c r="CD387" s="134">
        <v>130</v>
      </c>
      <c r="CE387" s="134">
        <v>130.30000000000001</v>
      </c>
      <c r="CF387" s="134">
        <v>127</v>
      </c>
      <c r="CG387" s="134">
        <v>127.3</v>
      </c>
      <c r="CH387" s="134">
        <v>127.5</v>
      </c>
      <c r="CI387" s="134">
        <v>129.1</v>
      </c>
      <c r="CJ387" s="134">
        <v>128.69999999999999</v>
      </c>
      <c r="CK387" s="134">
        <v>127.1</v>
      </c>
      <c r="CL387" s="134">
        <v>124.7</v>
      </c>
      <c r="CM387" s="134">
        <v>123.8</v>
      </c>
      <c r="CN387" s="134">
        <v>122.5</v>
      </c>
      <c r="CO387" s="134">
        <v>121.8</v>
      </c>
      <c r="CP387" s="134">
        <v>122.6</v>
      </c>
      <c r="CQ387" s="134">
        <v>121.1</v>
      </c>
      <c r="CR387" s="134">
        <v>120.7</v>
      </c>
      <c r="CS387" s="134">
        <v>124.4</v>
      </c>
      <c r="CT387" s="134">
        <v>125.8</v>
      </c>
      <c r="CU387" s="134">
        <v>123.7</v>
      </c>
      <c r="CV387" s="134">
        <v>124</v>
      </c>
      <c r="CW387" s="134">
        <v>125.4</v>
      </c>
      <c r="CX387" s="134">
        <v>128.9</v>
      </c>
      <c r="CY387" s="134">
        <v>129.6</v>
      </c>
      <c r="CZ387" s="134">
        <v>131.9</v>
      </c>
      <c r="DA387" s="134">
        <v>132.1</v>
      </c>
      <c r="DB387" s="134">
        <v>135.80000000000001</v>
      </c>
      <c r="DC387" s="134">
        <v>135.69999999999999</v>
      </c>
      <c r="DD387" s="134">
        <v>139.1</v>
      </c>
      <c r="DE387" s="134">
        <v>141</v>
      </c>
      <c r="DF387" s="134">
        <v>148</v>
      </c>
      <c r="DG387" s="134">
        <v>149.69999999999999</v>
      </c>
      <c r="DH387" s="134">
        <v>151</v>
      </c>
      <c r="DI387" s="134">
        <v>153.5</v>
      </c>
      <c r="DJ387" s="134">
        <v>154.9</v>
      </c>
      <c r="DK387" s="134">
        <v>153.9</v>
      </c>
      <c r="DL387" s="134">
        <v>156.69999999999999</v>
      </c>
      <c r="DM387" s="134">
        <v>156.6</v>
      </c>
      <c r="DN387" s="134">
        <v>158.80000000000001</v>
      </c>
      <c r="DO387" s="134">
        <v>162.5</v>
      </c>
      <c r="DP387" s="134">
        <v>158.4</v>
      </c>
      <c r="DQ387" s="134">
        <v>157.1</v>
      </c>
      <c r="DR387" s="134">
        <v>161.5</v>
      </c>
      <c r="DS387" s="134">
        <v>163.69999999999999</v>
      </c>
      <c r="DT387" s="134">
        <v>168.8</v>
      </c>
      <c r="DU387" s="134">
        <v>173.2</v>
      </c>
      <c r="DV387" s="134">
        <v>169.9</v>
      </c>
      <c r="DW387" s="134">
        <v>169.1</v>
      </c>
      <c r="DX387" s="134">
        <v>159.9</v>
      </c>
      <c r="DY387" s="134">
        <v>158.80000000000001</v>
      </c>
      <c r="DZ387" s="134">
        <v>157.69999999999999</v>
      </c>
      <c r="EA387" s="135">
        <v>157.30000000000001</v>
      </c>
      <c r="EB387" s="136">
        <v>156.5</v>
      </c>
      <c r="EC387" s="136">
        <v>156.80000000000001</v>
      </c>
      <c r="ED387" s="134">
        <v>157.69999999999999</v>
      </c>
      <c r="EE387" s="134">
        <v>158.1</v>
      </c>
      <c r="EF387" s="137">
        <v>159</v>
      </c>
      <c r="EG387" s="137">
        <v>157.9</v>
      </c>
      <c r="EH387" s="137">
        <v>158.19999999999999</v>
      </c>
      <c r="EI387" s="137">
        <v>151.1</v>
      </c>
      <c r="EJ387" s="136">
        <v>152.4</v>
      </c>
      <c r="EK387" s="136">
        <v>156.6</v>
      </c>
      <c r="EL387" s="147">
        <v>155.6</v>
      </c>
      <c r="EM387" s="147">
        <v>156.5</v>
      </c>
      <c r="EN387" s="147">
        <v>158.6</v>
      </c>
    </row>
    <row r="388" spans="1:144" ht="15" x14ac:dyDescent="0.25">
      <c r="A388" s="132" t="s">
        <v>2204</v>
      </c>
      <c r="B388" s="132" t="s">
        <v>2205</v>
      </c>
      <c r="C388" s="133">
        <v>0.28421999999999997</v>
      </c>
      <c r="D388" s="134">
        <v>103.8</v>
      </c>
      <c r="E388" s="134">
        <v>103.6</v>
      </c>
      <c r="F388" s="134">
        <v>102.9</v>
      </c>
      <c r="G388" s="134">
        <v>102</v>
      </c>
      <c r="H388" s="134">
        <v>105.1</v>
      </c>
      <c r="I388" s="134">
        <v>100.3</v>
      </c>
      <c r="J388" s="134">
        <v>100.9</v>
      </c>
      <c r="K388" s="134">
        <v>102.4</v>
      </c>
      <c r="L388" s="134">
        <v>101</v>
      </c>
      <c r="M388" s="134">
        <v>104.8</v>
      </c>
      <c r="N388" s="134">
        <v>103.1</v>
      </c>
      <c r="O388" s="134">
        <v>103.2</v>
      </c>
      <c r="P388" s="134">
        <v>105</v>
      </c>
      <c r="Q388" s="134">
        <v>104.4</v>
      </c>
      <c r="R388" s="134">
        <v>104.4</v>
      </c>
      <c r="S388" s="134">
        <v>102.5</v>
      </c>
      <c r="T388" s="134">
        <v>100.9</v>
      </c>
      <c r="U388" s="134">
        <v>102.9</v>
      </c>
      <c r="V388" s="134">
        <v>100.6</v>
      </c>
      <c r="W388" s="134">
        <v>98.7</v>
      </c>
      <c r="X388" s="134">
        <v>101.7</v>
      </c>
      <c r="Y388" s="134">
        <v>100.6</v>
      </c>
      <c r="Z388" s="134">
        <v>101.6</v>
      </c>
      <c r="AA388" s="134">
        <v>103.1</v>
      </c>
      <c r="AB388" s="134">
        <v>102.4</v>
      </c>
      <c r="AC388" s="134">
        <v>105.6</v>
      </c>
      <c r="AD388" s="134">
        <v>104.9</v>
      </c>
      <c r="AE388" s="134">
        <v>101</v>
      </c>
      <c r="AF388" s="134">
        <v>102.3</v>
      </c>
      <c r="AG388" s="134">
        <v>101</v>
      </c>
      <c r="AH388" s="134">
        <v>102.2</v>
      </c>
      <c r="AI388" s="134">
        <v>102.3</v>
      </c>
      <c r="AJ388" s="134">
        <v>103.4</v>
      </c>
      <c r="AK388" s="134">
        <v>101.9</v>
      </c>
      <c r="AL388" s="134">
        <v>104</v>
      </c>
      <c r="AM388" s="134">
        <v>101.9</v>
      </c>
      <c r="AN388" s="134">
        <v>103.8</v>
      </c>
      <c r="AO388" s="134">
        <v>102.9</v>
      </c>
      <c r="AP388" s="134">
        <v>103.3</v>
      </c>
      <c r="AQ388" s="134">
        <v>102.3</v>
      </c>
      <c r="AR388" s="134">
        <v>103.3</v>
      </c>
      <c r="AS388" s="134">
        <v>103.8</v>
      </c>
      <c r="AT388" s="134">
        <v>100.8</v>
      </c>
      <c r="AU388" s="134">
        <v>100.6</v>
      </c>
      <c r="AV388" s="134">
        <v>98.7</v>
      </c>
      <c r="AW388" s="134">
        <v>98.8</v>
      </c>
      <c r="AX388" s="134">
        <v>100.1</v>
      </c>
      <c r="AY388" s="134">
        <v>101.4</v>
      </c>
      <c r="AZ388" s="134">
        <v>104.3</v>
      </c>
      <c r="BA388" s="134">
        <v>104.4</v>
      </c>
      <c r="BB388" s="134">
        <v>105.6</v>
      </c>
      <c r="BC388" s="134">
        <v>107.4</v>
      </c>
      <c r="BD388" s="134">
        <v>107.6</v>
      </c>
      <c r="BE388" s="134">
        <v>106</v>
      </c>
      <c r="BF388" s="134">
        <v>104.7</v>
      </c>
      <c r="BG388" s="134">
        <v>104.9</v>
      </c>
      <c r="BH388" s="134">
        <v>103.3</v>
      </c>
      <c r="BI388" s="134">
        <v>103.5</v>
      </c>
      <c r="BJ388" s="134">
        <v>104.2</v>
      </c>
      <c r="BK388" s="134">
        <v>103.8</v>
      </c>
      <c r="BL388" s="134">
        <v>104.5</v>
      </c>
      <c r="BM388" s="134">
        <v>104.5</v>
      </c>
      <c r="BN388" s="134">
        <v>103.7</v>
      </c>
      <c r="BO388" s="134">
        <v>105.8</v>
      </c>
      <c r="BP388" s="134">
        <v>105.6</v>
      </c>
      <c r="BQ388" s="134">
        <v>105.5</v>
      </c>
      <c r="BR388" s="134">
        <v>108.7</v>
      </c>
      <c r="BS388" s="134">
        <v>108.7</v>
      </c>
      <c r="BT388" s="134">
        <v>107.8</v>
      </c>
      <c r="BU388" s="134">
        <v>108.5</v>
      </c>
      <c r="BV388" s="134">
        <v>110.2</v>
      </c>
      <c r="BW388" s="134">
        <v>112.7</v>
      </c>
      <c r="BX388" s="134">
        <v>115.6</v>
      </c>
      <c r="BY388" s="134">
        <v>120.1</v>
      </c>
      <c r="BZ388" s="134">
        <v>118.8</v>
      </c>
      <c r="CA388" s="134">
        <v>120.1</v>
      </c>
      <c r="CB388" s="134">
        <v>119.8</v>
      </c>
      <c r="CC388" s="134">
        <v>121.9</v>
      </c>
      <c r="CD388" s="134">
        <v>121.9</v>
      </c>
      <c r="CE388" s="134">
        <v>126.6</v>
      </c>
      <c r="CF388" s="134">
        <v>126.8</v>
      </c>
      <c r="CG388" s="134">
        <v>126.3</v>
      </c>
      <c r="CH388" s="134">
        <v>127.6</v>
      </c>
      <c r="CI388" s="134">
        <v>124.9</v>
      </c>
      <c r="CJ388" s="134">
        <v>126.7</v>
      </c>
      <c r="CK388" s="134">
        <v>128.4</v>
      </c>
      <c r="CL388" s="134">
        <v>126.7</v>
      </c>
      <c r="CM388" s="134">
        <v>124.6</v>
      </c>
      <c r="CN388" s="134">
        <v>125.7</v>
      </c>
      <c r="CO388" s="134">
        <v>125.7</v>
      </c>
      <c r="CP388" s="134">
        <v>122.4</v>
      </c>
      <c r="CQ388" s="134">
        <v>122.3</v>
      </c>
      <c r="CR388" s="134">
        <v>123.7</v>
      </c>
      <c r="CS388" s="134">
        <v>122</v>
      </c>
      <c r="CT388" s="134">
        <v>123.7</v>
      </c>
      <c r="CU388" s="134">
        <v>119.2</v>
      </c>
      <c r="CV388" s="134">
        <v>122.7</v>
      </c>
      <c r="CW388" s="134">
        <v>125.7</v>
      </c>
      <c r="CX388" s="134">
        <v>123.9</v>
      </c>
      <c r="CY388" s="134">
        <v>125.7</v>
      </c>
      <c r="CZ388" s="134">
        <v>127.2</v>
      </c>
      <c r="DA388" s="134">
        <v>125.2</v>
      </c>
      <c r="DB388" s="134">
        <v>125</v>
      </c>
      <c r="DC388" s="134">
        <v>123.9</v>
      </c>
      <c r="DD388" s="134">
        <v>127.2</v>
      </c>
      <c r="DE388" s="134">
        <v>129.80000000000001</v>
      </c>
      <c r="DF388" s="134">
        <v>131.80000000000001</v>
      </c>
      <c r="DG388" s="134">
        <v>133.9</v>
      </c>
      <c r="DH388" s="134">
        <v>132.9</v>
      </c>
      <c r="DI388" s="134">
        <v>137</v>
      </c>
      <c r="DJ388" s="134">
        <v>140.1</v>
      </c>
      <c r="DK388" s="134">
        <v>140.30000000000001</v>
      </c>
      <c r="DL388" s="134">
        <v>138.9</v>
      </c>
      <c r="DM388" s="134">
        <v>144</v>
      </c>
      <c r="DN388" s="134">
        <v>147.4</v>
      </c>
      <c r="DO388" s="134">
        <v>148.30000000000001</v>
      </c>
      <c r="DP388" s="134">
        <v>149.80000000000001</v>
      </c>
      <c r="DQ388" s="134">
        <v>150.69999999999999</v>
      </c>
      <c r="DR388" s="134">
        <v>151.69999999999999</v>
      </c>
      <c r="DS388" s="134">
        <v>152.69999999999999</v>
      </c>
      <c r="DT388" s="134">
        <v>158.30000000000001</v>
      </c>
      <c r="DU388" s="134">
        <v>158.4</v>
      </c>
      <c r="DV388" s="134">
        <v>160</v>
      </c>
      <c r="DW388" s="134">
        <v>159</v>
      </c>
      <c r="DX388" s="134">
        <v>156.1</v>
      </c>
      <c r="DY388" s="134">
        <v>155</v>
      </c>
      <c r="DZ388" s="134">
        <v>153.4</v>
      </c>
      <c r="EA388" s="135">
        <v>151.19999999999999</v>
      </c>
      <c r="EB388" s="136">
        <v>150.30000000000001</v>
      </c>
      <c r="EC388" s="136">
        <v>146</v>
      </c>
      <c r="ED388" s="134">
        <v>145.80000000000001</v>
      </c>
      <c r="EE388" s="134">
        <v>146.1</v>
      </c>
      <c r="EF388" s="137">
        <v>146.4</v>
      </c>
      <c r="EG388" s="137">
        <v>144.1</v>
      </c>
      <c r="EH388" s="137">
        <v>142.5</v>
      </c>
      <c r="EI388" s="137">
        <v>139.80000000000001</v>
      </c>
      <c r="EJ388" s="136">
        <v>138.69999999999999</v>
      </c>
      <c r="EK388" s="136">
        <v>135.80000000000001</v>
      </c>
      <c r="EL388" s="147">
        <v>135.1</v>
      </c>
      <c r="EM388" s="147">
        <v>132.30000000000001</v>
      </c>
      <c r="EN388" s="147">
        <v>131.5</v>
      </c>
    </row>
    <row r="389" spans="1:144" ht="15" x14ac:dyDescent="0.25">
      <c r="A389" s="132" t="s">
        <v>2206</v>
      </c>
      <c r="B389" s="132" t="s">
        <v>2207</v>
      </c>
      <c r="C389" s="133">
        <v>1.9099999999999999E-2</v>
      </c>
      <c r="D389" s="134">
        <v>126.1</v>
      </c>
      <c r="E389" s="134">
        <v>128.80000000000001</v>
      </c>
      <c r="F389" s="134">
        <v>127.1</v>
      </c>
      <c r="G389" s="134">
        <v>117.9</v>
      </c>
      <c r="H389" s="134">
        <v>118.1</v>
      </c>
      <c r="I389" s="134">
        <v>118</v>
      </c>
      <c r="J389" s="134">
        <v>117.8</v>
      </c>
      <c r="K389" s="134">
        <v>117.4</v>
      </c>
      <c r="L389" s="134">
        <v>118.3</v>
      </c>
      <c r="M389" s="134">
        <v>122</v>
      </c>
      <c r="N389" s="134">
        <v>126.8</v>
      </c>
      <c r="O389" s="134">
        <v>126</v>
      </c>
      <c r="P389" s="134">
        <v>121.1</v>
      </c>
      <c r="Q389" s="134">
        <v>118</v>
      </c>
      <c r="R389" s="134">
        <v>118.3</v>
      </c>
      <c r="S389" s="134">
        <v>123.2</v>
      </c>
      <c r="T389" s="134">
        <v>128.9</v>
      </c>
      <c r="U389" s="134">
        <v>137.1</v>
      </c>
      <c r="V389" s="134">
        <v>134.5</v>
      </c>
      <c r="W389" s="134">
        <v>129.1</v>
      </c>
      <c r="X389" s="134">
        <v>132</v>
      </c>
      <c r="Y389" s="134">
        <v>133.19999999999999</v>
      </c>
      <c r="Z389" s="134">
        <v>131.6</v>
      </c>
      <c r="AA389" s="134">
        <v>126.7</v>
      </c>
      <c r="AB389" s="134">
        <v>116.9</v>
      </c>
      <c r="AC389" s="134">
        <v>115.9</v>
      </c>
      <c r="AD389" s="134">
        <v>109.1</v>
      </c>
      <c r="AE389" s="134">
        <v>110.8</v>
      </c>
      <c r="AF389" s="134">
        <v>111.1</v>
      </c>
      <c r="AG389" s="134">
        <v>106.8</v>
      </c>
      <c r="AH389" s="134">
        <v>99.4</v>
      </c>
      <c r="AI389" s="134">
        <v>88.9</v>
      </c>
      <c r="AJ389" s="134">
        <v>85.3</v>
      </c>
      <c r="AK389" s="134">
        <v>77.599999999999994</v>
      </c>
      <c r="AL389" s="134">
        <v>80.8</v>
      </c>
      <c r="AM389" s="134">
        <v>92</v>
      </c>
      <c r="AN389" s="134">
        <v>93.5</v>
      </c>
      <c r="AO389" s="134">
        <v>96.2</v>
      </c>
      <c r="AP389" s="134">
        <v>94.4</v>
      </c>
      <c r="AQ389" s="134">
        <v>88.8</v>
      </c>
      <c r="AR389" s="134">
        <v>82.4</v>
      </c>
      <c r="AS389" s="134">
        <v>76.5</v>
      </c>
      <c r="AT389" s="134">
        <v>73.599999999999994</v>
      </c>
      <c r="AU389" s="134">
        <v>71</v>
      </c>
      <c r="AV389" s="134">
        <v>69.8</v>
      </c>
      <c r="AW389" s="134">
        <v>69.400000000000006</v>
      </c>
      <c r="AX389" s="134">
        <v>70.099999999999994</v>
      </c>
      <c r="AY389" s="134">
        <v>75</v>
      </c>
      <c r="AZ389" s="134">
        <v>79.599999999999994</v>
      </c>
      <c r="BA389" s="134">
        <v>81.7</v>
      </c>
      <c r="BB389" s="134">
        <v>80.599999999999994</v>
      </c>
      <c r="BC389" s="134">
        <v>78.7</v>
      </c>
      <c r="BD389" s="134">
        <v>76.900000000000006</v>
      </c>
      <c r="BE389" s="134">
        <v>84.1</v>
      </c>
      <c r="BF389" s="134">
        <v>88.6</v>
      </c>
      <c r="BG389" s="134">
        <v>90.6</v>
      </c>
      <c r="BH389" s="134">
        <v>94.6</v>
      </c>
      <c r="BI389" s="134">
        <v>95.9</v>
      </c>
      <c r="BJ389" s="134">
        <v>98.1</v>
      </c>
      <c r="BK389" s="134">
        <v>104.7</v>
      </c>
      <c r="BL389" s="134">
        <v>105.3</v>
      </c>
      <c r="BM389" s="134">
        <v>97.9</v>
      </c>
      <c r="BN389" s="134">
        <v>91.2</v>
      </c>
      <c r="BO389" s="134">
        <v>89.9</v>
      </c>
      <c r="BP389" s="134">
        <v>90.5</v>
      </c>
      <c r="BQ389" s="134">
        <v>93.4</v>
      </c>
      <c r="BR389" s="134">
        <v>96.4</v>
      </c>
      <c r="BS389" s="134">
        <v>94.4</v>
      </c>
      <c r="BT389" s="134">
        <v>93.9</v>
      </c>
      <c r="BU389" s="134">
        <v>94.2</v>
      </c>
      <c r="BV389" s="134">
        <v>102.4</v>
      </c>
      <c r="BW389" s="134">
        <v>107.8</v>
      </c>
      <c r="BX389" s="134">
        <v>111</v>
      </c>
      <c r="BY389" s="134">
        <v>111.8</v>
      </c>
      <c r="BZ389" s="134">
        <v>108</v>
      </c>
      <c r="CA389" s="134">
        <v>108.7</v>
      </c>
      <c r="CB389" s="134">
        <v>111.8</v>
      </c>
      <c r="CC389" s="134">
        <v>114.3</v>
      </c>
      <c r="CD389" s="134">
        <v>115.4</v>
      </c>
      <c r="CE389" s="134">
        <v>111.5</v>
      </c>
      <c r="CF389" s="134">
        <v>104.3</v>
      </c>
      <c r="CG389" s="134">
        <v>102.3</v>
      </c>
      <c r="CH389" s="134">
        <v>98</v>
      </c>
      <c r="CI389" s="134">
        <v>101.4</v>
      </c>
      <c r="CJ389" s="134">
        <v>104.9</v>
      </c>
      <c r="CK389" s="134">
        <v>105.3</v>
      </c>
      <c r="CL389" s="134">
        <v>102.3</v>
      </c>
      <c r="CM389" s="134">
        <v>98.9</v>
      </c>
      <c r="CN389" s="134">
        <v>96.9</v>
      </c>
      <c r="CO389" s="134">
        <v>96.6</v>
      </c>
      <c r="CP389" s="134">
        <v>96.9</v>
      </c>
      <c r="CQ389" s="134">
        <v>93.6</v>
      </c>
      <c r="CR389" s="134">
        <v>93.4</v>
      </c>
      <c r="CS389" s="134">
        <v>98.8</v>
      </c>
      <c r="CT389" s="134">
        <v>98</v>
      </c>
      <c r="CU389" s="134">
        <v>96.1</v>
      </c>
      <c r="CV389" s="134">
        <v>92.7</v>
      </c>
      <c r="CW389" s="134">
        <v>89.5</v>
      </c>
      <c r="CX389" s="134">
        <v>89.5</v>
      </c>
      <c r="CY389" s="134">
        <v>75.099999999999994</v>
      </c>
      <c r="CZ389" s="134">
        <v>74.599999999999994</v>
      </c>
      <c r="DA389" s="134">
        <v>82.8</v>
      </c>
      <c r="DB389" s="134">
        <v>82</v>
      </c>
      <c r="DC389" s="134">
        <v>98.9</v>
      </c>
      <c r="DD389" s="134">
        <v>106.6</v>
      </c>
      <c r="DE389" s="134">
        <v>110</v>
      </c>
      <c r="DF389" s="134">
        <v>113.8</v>
      </c>
      <c r="DG389" s="134">
        <v>114.1</v>
      </c>
      <c r="DH389" s="134">
        <v>113.3</v>
      </c>
      <c r="DI389" s="134">
        <v>106.9</v>
      </c>
      <c r="DJ389" s="134">
        <v>105.5</v>
      </c>
      <c r="DK389" s="134">
        <v>104.2</v>
      </c>
      <c r="DL389" s="134">
        <v>106.1</v>
      </c>
      <c r="DM389" s="134">
        <v>115</v>
      </c>
      <c r="DN389" s="134">
        <v>124.3</v>
      </c>
      <c r="DO389" s="134">
        <v>122</v>
      </c>
      <c r="DP389" s="134">
        <v>116.5</v>
      </c>
      <c r="DQ389" s="134">
        <v>122.9</v>
      </c>
      <c r="DR389" s="134">
        <v>135.80000000000001</v>
      </c>
      <c r="DS389" s="134">
        <v>154</v>
      </c>
      <c r="DT389" s="134">
        <v>151</v>
      </c>
      <c r="DU389" s="134">
        <v>150.19999999999999</v>
      </c>
      <c r="DV389" s="134">
        <v>147.5</v>
      </c>
      <c r="DW389" s="134">
        <v>140.19999999999999</v>
      </c>
      <c r="DX389" s="134">
        <v>130.5</v>
      </c>
      <c r="DY389" s="134">
        <v>128.80000000000001</v>
      </c>
      <c r="DZ389" s="134">
        <v>135.9</v>
      </c>
      <c r="EA389" s="135">
        <v>127.8</v>
      </c>
      <c r="EB389" s="136">
        <v>121</v>
      </c>
      <c r="EC389" s="136">
        <v>123</v>
      </c>
      <c r="ED389" s="134">
        <v>132.1</v>
      </c>
      <c r="EE389" s="134">
        <v>150.9</v>
      </c>
      <c r="EF389" s="137">
        <v>149.9</v>
      </c>
      <c r="EG389" s="137">
        <v>149.1</v>
      </c>
      <c r="EH389" s="137">
        <v>145.5</v>
      </c>
      <c r="EI389" s="137">
        <v>130.6</v>
      </c>
      <c r="EJ389" s="136">
        <v>130.80000000000001</v>
      </c>
      <c r="EK389" s="136">
        <v>132.80000000000001</v>
      </c>
      <c r="EL389" s="147">
        <v>132.19999999999999</v>
      </c>
      <c r="EM389" s="147">
        <v>128.6</v>
      </c>
      <c r="EN389" s="147">
        <v>124.3</v>
      </c>
    </row>
    <row r="390" spans="1:144" ht="15" x14ac:dyDescent="0.25">
      <c r="A390" s="132" t="s">
        <v>2208</v>
      </c>
      <c r="B390" s="132" t="s">
        <v>2209</v>
      </c>
      <c r="C390" s="133">
        <v>1.281E-2</v>
      </c>
      <c r="D390" s="134">
        <v>101.3</v>
      </c>
      <c r="E390" s="134">
        <v>102.9</v>
      </c>
      <c r="F390" s="134">
        <v>103.5</v>
      </c>
      <c r="G390" s="134">
        <v>104</v>
      </c>
      <c r="H390" s="134">
        <v>104.1</v>
      </c>
      <c r="I390" s="134">
        <v>105.7</v>
      </c>
      <c r="J390" s="134">
        <v>106</v>
      </c>
      <c r="K390" s="134">
        <v>106.4</v>
      </c>
      <c r="L390" s="134">
        <v>105.8</v>
      </c>
      <c r="M390" s="134">
        <v>106.2</v>
      </c>
      <c r="N390" s="134">
        <v>107</v>
      </c>
      <c r="O390" s="134">
        <v>107.1</v>
      </c>
      <c r="P390" s="134">
        <v>109.2</v>
      </c>
      <c r="Q390" s="134">
        <v>109</v>
      </c>
      <c r="R390" s="134">
        <v>109.2</v>
      </c>
      <c r="S390" s="134">
        <v>108.7</v>
      </c>
      <c r="T390" s="134">
        <v>108.8</v>
      </c>
      <c r="U390" s="134">
        <v>109.8</v>
      </c>
      <c r="V390" s="134">
        <v>109.9</v>
      </c>
      <c r="W390" s="134">
        <v>110</v>
      </c>
      <c r="X390" s="134">
        <v>110.2</v>
      </c>
      <c r="Y390" s="134">
        <v>110.5</v>
      </c>
      <c r="Z390" s="134">
        <v>111.3</v>
      </c>
      <c r="AA390" s="134">
        <v>111.3</v>
      </c>
      <c r="AB390" s="134">
        <v>111.2</v>
      </c>
      <c r="AC390" s="134">
        <v>112.7</v>
      </c>
      <c r="AD390" s="134">
        <v>118.2</v>
      </c>
      <c r="AE390" s="134">
        <v>118</v>
      </c>
      <c r="AF390" s="134">
        <v>117.9</v>
      </c>
      <c r="AG390" s="134">
        <v>117.8</v>
      </c>
      <c r="AH390" s="134">
        <v>115.4</v>
      </c>
      <c r="AI390" s="134">
        <v>112.6</v>
      </c>
      <c r="AJ390" s="134">
        <v>116</v>
      </c>
      <c r="AK390" s="134">
        <v>115.7</v>
      </c>
      <c r="AL390" s="134">
        <v>110.6</v>
      </c>
      <c r="AM390" s="134">
        <v>116.8</v>
      </c>
      <c r="AN390" s="134">
        <v>118.6</v>
      </c>
      <c r="AO390" s="134">
        <v>115</v>
      </c>
      <c r="AP390" s="134">
        <v>115.2</v>
      </c>
      <c r="AQ390" s="134">
        <v>115.1</v>
      </c>
      <c r="AR390" s="134">
        <v>114.1</v>
      </c>
      <c r="AS390" s="134">
        <v>113</v>
      </c>
      <c r="AT390" s="134">
        <v>114.2</v>
      </c>
      <c r="AU390" s="134">
        <v>114.4</v>
      </c>
      <c r="AV390" s="134">
        <v>116</v>
      </c>
      <c r="AW390" s="134">
        <v>115.9</v>
      </c>
      <c r="AX390" s="134">
        <v>116.6</v>
      </c>
      <c r="AY390" s="134">
        <v>113.5</v>
      </c>
      <c r="AZ390" s="134">
        <v>114.3</v>
      </c>
      <c r="BA390" s="134">
        <v>114.7</v>
      </c>
      <c r="BB390" s="134">
        <v>116.3</v>
      </c>
      <c r="BC390" s="134">
        <v>115.4</v>
      </c>
      <c r="BD390" s="134">
        <v>113.8</v>
      </c>
      <c r="BE390" s="134">
        <v>111.3</v>
      </c>
      <c r="BF390" s="134">
        <v>108.6</v>
      </c>
      <c r="BG390" s="134">
        <v>109.2</v>
      </c>
      <c r="BH390" s="134">
        <v>111.3</v>
      </c>
      <c r="BI390" s="134">
        <v>110.4</v>
      </c>
      <c r="BJ390" s="134">
        <v>110.2</v>
      </c>
      <c r="BK390" s="134">
        <v>109.3</v>
      </c>
      <c r="BL390" s="134">
        <v>107.9</v>
      </c>
      <c r="BM390" s="134">
        <v>105.7</v>
      </c>
      <c r="BN390" s="134">
        <v>107.4</v>
      </c>
      <c r="BO390" s="134">
        <v>107</v>
      </c>
      <c r="BP390" s="134">
        <v>107.8</v>
      </c>
      <c r="BQ390" s="134">
        <v>107</v>
      </c>
      <c r="BR390" s="134">
        <v>108.2</v>
      </c>
      <c r="BS390" s="134">
        <v>107.5</v>
      </c>
      <c r="BT390" s="134">
        <v>108.7</v>
      </c>
      <c r="BU390" s="134">
        <v>110.5</v>
      </c>
      <c r="BV390" s="134">
        <v>111.6</v>
      </c>
      <c r="BW390" s="134">
        <v>112.1</v>
      </c>
      <c r="BX390" s="134">
        <v>112.2</v>
      </c>
      <c r="BY390" s="134">
        <v>113.2</v>
      </c>
      <c r="BZ390" s="134">
        <v>113.2</v>
      </c>
      <c r="CA390" s="134">
        <v>112.4</v>
      </c>
      <c r="CB390" s="134">
        <v>111.9</v>
      </c>
      <c r="CC390" s="134">
        <v>112.3</v>
      </c>
      <c r="CD390" s="134">
        <v>113.6</v>
      </c>
      <c r="CE390" s="134">
        <v>115.4</v>
      </c>
      <c r="CF390" s="134">
        <v>117.4</v>
      </c>
      <c r="CG390" s="134">
        <v>118.8</v>
      </c>
      <c r="CH390" s="134">
        <v>119.2</v>
      </c>
      <c r="CI390" s="134">
        <v>120.5</v>
      </c>
      <c r="CJ390" s="134">
        <v>120.3</v>
      </c>
      <c r="CK390" s="134">
        <v>120.2</v>
      </c>
      <c r="CL390" s="134">
        <v>119.7</v>
      </c>
      <c r="CM390" s="134">
        <v>120.1</v>
      </c>
      <c r="CN390" s="134">
        <v>118.7</v>
      </c>
      <c r="CO390" s="134">
        <v>119</v>
      </c>
      <c r="CP390" s="134">
        <v>118</v>
      </c>
      <c r="CQ390" s="134">
        <v>116.1</v>
      </c>
      <c r="CR390" s="134">
        <v>116.5</v>
      </c>
      <c r="CS390" s="134">
        <v>116</v>
      </c>
      <c r="CT390" s="134">
        <v>115.8</v>
      </c>
      <c r="CU390" s="134">
        <v>117.7</v>
      </c>
      <c r="CV390" s="134">
        <v>116.7</v>
      </c>
      <c r="CW390" s="134">
        <v>117.9</v>
      </c>
      <c r="CX390" s="134">
        <v>117.5</v>
      </c>
      <c r="CY390" s="134">
        <v>113.2</v>
      </c>
      <c r="CZ390" s="134">
        <v>112.8</v>
      </c>
      <c r="DA390" s="134">
        <v>113.6</v>
      </c>
      <c r="DB390" s="134">
        <v>119.4</v>
      </c>
      <c r="DC390" s="134">
        <v>118.1</v>
      </c>
      <c r="DD390" s="134">
        <v>121.6</v>
      </c>
      <c r="DE390" s="134">
        <v>126</v>
      </c>
      <c r="DF390" s="134">
        <v>130.30000000000001</v>
      </c>
      <c r="DG390" s="134">
        <v>132.30000000000001</v>
      </c>
      <c r="DH390" s="134">
        <v>137</v>
      </c>
      <c r="DI390" s="134">
        <v>137.69999999999999</v>
      </c>
      <c r="DJ390" s="134">
        <v>137.1</v>
      </c>
      <c r="DK390" s="134">
        <v>136.4</v>
      </c>
      <c r="DL390" s="134">
        <v>141.6</v>
      </c>
      <c r="DM390" s="134">
        <v>148.30000000000001</v>
      </c>
      <c r="DN390" s="134">
        <v>154.80000000000001</v>
      </c>
      <c r="DO390" s="134">
        <v>163.1</v>
      </c>
      <c r="DP390" s="134">
        <v>179.9</v>
      </c>
      <c r="DQ390" s="134">
        <v>195.9</v>
      </c>
      <c r="DR390" s="134">
        <v>208</v>
      </c>
      <c r="DS390" s="134">
        <v>216.2</v>
      </c>
      <c r="DT390" s="134">
        <v>218.6</v>
      </c>
      <c r="DU390" s="134">
        <v>241.6</v>
      </c>
      <c r="DV390" s="134">
        <v>239.6</v>
      </c>
      <c r="DW390" s="134">
        <v>231.6</v>
      </c>
      <c r="DX390" s="134">
        <v>217.9</v>
      </c>
      <c r="DY390" s="134">
        <v>221.5</v>
      </c>
      <c r="DZ390" s="134">
        <v>228.4</v>
      </c>
      <c r="EA390" s="135">
        <v>229.2</v>
      </c>
      <c r="EB390" s="136">
        <v>219.8</v>
      </c>
      <c r="EC390" s="136">
        <v>206.9</v>
      </c>
      <c r="ED390" s="134">
        <v>199.5</v>
      </c>
      <c r="EE390" s="134">
        <v>190.7</v>
      </c>
      <c r="EF390" s="137">
        <v>180</v>
      </c>
      <c r="EG390" s="137">
        <v>165.7</v>
      </c>
      <c r="EH390" s="137">
        <v>153.80000000000001</v>
      </c>
      <c r="EI390" s="137">
        <v>144</v>
      </c>
      <c r="EJ390" s="136">
        <v>140.5</v>
      </c>
      <c r="EK390" s="136">
        <v>146.1</v>
      </c>
      <c r="EL390" s="147">
        <v>149.1</v>
      </c>
      <c r="EM390" s="147">
        <v>149.4</v>
      </c>
      <c r="EN390" s="147">
        <v>140</v>
      </c>
    </row>
    <row r="391" spans="1:144" ht="15" x14ac:dyDescent="0.25">
      <c r="A391" s="132" t="s">
        <v>2210</v>
      </c>
      <c r="B391" s="132" t="s">
        <v>2211</v>
      </c>
      <c r="C391" s="133">
        <v>1.6969999999999999E-2</v>
      </c>
      <c r="D391" s="134">
        <v>104.8</v>
      </c>
      <c r="E391" s="134">
        <v>104.4</v>
      </c>
      <c r="F391" s="134">
        <v>103.9</v>
      </c>
      <c r="G391" s="134">
        <v>111</v>
      </c>
      <c r="H391" s="134">
        <v>110.2</v>
      </c>
      <c r="I391" s="134">
        <v>108.2</v>
      </c>
      <c r="J391" s="134">
        <v>109.2</v>
      </c>
      <c r="K391" s="134">
        <v>110.3</v>
      </c>
      <c r="L391" s="134">
        <v>108.6</v>
      </c>
      <c r="M391" s="134">
        <v>110.4</v>
      </c>
      <c r="N391" s="134">
        <v>108.6</v>
      </c>
      <c r="O391" s="134">
        <v>108.7</v>
      </c>
      <c r="P391" s="134">
        <v>108.7</v>
      </c>
      <c r="Q391" s="134">
        <v>109.2</v>
      </c>
      <c r="R391" s="134">
        <v>112.6</v>
      </c>
      <c r="S391" s="134">
        <v>118.7</v>
      </c>
      <c r="T391" s="134">
        <v>120.5</v>
      </c>
      <c r="U391" s="134">
        <v>123.5</v>
      </c>
      <c r="V391" s="134">
        <v>119.2</v>
      </c>
      <c r="W391" s="134">
        <v>121.9</v>
      </c>
      <c r="X391" s="134">
        <v>120.4</v>
      </c>
      <c r="Y391" s="134">
        <v>112.5</v>
      </c>
      <c r="Z391" s="134">
        <v>120.2</v>
      </c>
      <c r="AA391" s="134">
        <v>122.8</v>
      </c>
      <c r="AB391" s="134">
        <v>126.8</v>
      </c>
      <c r="AC391" s="134">
        <v>126.7</v>
      </c>
      <c r="AD391" s="134">
        <v>130.1</v>
      </c>
      <c r="AE391" s="134">
        <v>127.9</v>
      </c>
      <c r="AF391" s="134">
        <v>131.19999999999999</v>
      </c>
      <c r="AG391" s="134">
        <v>133.19999999999999</v>
      </c>
      <c r="AH391" s="134">
        <v>132.9</v>
      </c>
      <c r="AI391" s="134">
        <v>130.69999999999999</v>
      </c>
      <c r="AJ391" s="134">
        <v>130.4</v>
      </c>
      <c r="AK391" s="134">
        <v>133.5</v>
      </c>
      <c r="AL391" s="134">
        <v>131.19999999999999</v>
      </c>
      <c r="AM391" s="134">
        <v>129.6</v>
      </c>
      <c r="AN391" s="134">
        <v>131.19999999999999</v>
      </c>
      <c r="AO391" s="134">
        <v>132.30000000000001</v>
      </c>
      <c r="AP391" s="134">
        <v>131.30000000000001</v>
      </c>
      <c r="AQ391" s="134">
        <v>129.1</v>
      </c>
      <c r="AR391" s="134">
        <v>124.4</v>
      </c>
      <c r="AS391" s="134">
        <v>121.6</v>
      </c>
      <c r="AT391" s="134">
        <v>123.9</v>
      </c>
      <c r="AU391" s="134">
        <v>119.9</v>
      </c>
      <c r="AV391" s="134">
        <v>120.1</v>
      </c>
      <c r="AW391" s="134">
        <v>118.8</v>
      </c>
      <c r="AX391" s="134">
        <v>117.5</v>
      </c>
      <c r="AY391" s="134">
        <v>118.3</v>
      </c>
      <c r="AZ391" s="134">
        <v>119.1</v>
      </c>
      <c r="BA391" s="134">
        <v>120.9</v>
      </c>
      <c r="BB391" s="134">
        <v>118.8</v>
      </c>
      <c r="BC391" s="134">
        <v>120.5</v>
      </c>
      <c r="BD391" s="134">
        <v>122.4</v>
      </c>
      <c r="BE391" s="134">
        <v>121.6</v>
      </c>
      <c r="BF391" s="134">
        <v>121.3</v>
      </c>
      <c r="BG391" s="134">
        <v>121.5</v>
      </c>
      <c r="BH391" s="134">
        <v>124</v>
      </c>
      <c r="BI391" s="134">
        <v>123.6</v>
      </c>
      <c r="BJ391" s="134">
        <v>125.4</v>
      </c>
      <c r="BK391" s="134">
        <v>126.9</v>
      </c>
      <c r="BL391" s="134">
        <v>124.4</v>
      </c>
      <c r="BM391" s="134">
        <v>124.8</v>
      </c>
      <c r="BN391" s="134">
        <v>125.8</v>
      </c>
      <c r="BO391" s="134">
        <v>125.4</v>
      </c>
      <c r="BP391" s="134">
        <v>126</v>
      </c>
      <c r="BQ391" s="134">
        <v>127.7</v>
      </c>
      <c r="BR391" s="134">
        <v>129</v>
      </c>
      <c r="BS391" s="134">
        <v>124.8</v>
      </c>
      <c r="BT391" s="134">
        <v>128.5</v>
      </c>
      <c r="BU391" s="134">
        <v>128.80000000000001</v>
      </c>
      <c r="BV391" s="134">
        <v>127.1</v>
      </c>
      <c r="BW391" s="134">
        <v>132.69999999999999</v>
      </c>
      <c r="BX391" s="134">
        <v>128.30000000000001</v>
      </c>
      <c r="BY391" s="134">
        <v>126.9</v>
      </c>
      <c r="BZ391" s="134">
        <v>128.30000000000001</v>
      </c>
      <c r="CA391" s="134">
        <v>128</v>
      </c>
      <c r="CB391" s="134">
        <v>127.9</v>
      </c>
      <c r="CC391" s="134">
        <v>130.19999999999999</v>
      </c>
      <c r="CD391" s="134">
        <v>134.1</v>
      </c>
      <c r="CE391" s="134">
        <v>132.80000000000001</v>
      </c>
      <c r="CF391" s="134">
        <v>133.80000000000001</v>
      </c>
      <c r="CG391" s="134">
        <v>134.9</v>
      </c>
      <c r="CH391" s="134">
        <v>136.6</v>
      </c>
      <c r="CI391" s="134">
        <v>138.4</v>
      </c>
      <c r="CJ391" s="134">
        <v>136.19999999999999</v>
      </c>
      <c r="CK391" s="134">
        <v>137</v>
      </c>
      <c r="CL391" s="134">
        <v>137.4</v>
      </c>
      <c r="CM391" s="134">
        <v>140.4</v>
      </c>
      <c r="CN391" s="134">
        <v>140.19999999999999</v>
      </c>
      <c r="CO391" s="134">
        <v>143</v>
      </c>
      <c r="CP391" s="134">
        <v>146.1</v>
      </c>
      <c r="CQ391" s="134">
        <v>149.19999999999999</v>
      </c>
      <c r="CR391" s="134">
        <v>148.5</v>
      </c>
      <c r="CS391" s="134">
        <v>153.5</v>
      </c>
      <c r="CT391" s="134">
        <v>158.30000000000001</v>
      </c>
      <c r="CU391" s="134">
        <v>152.1</v>
      </c>
      <c r="CV391" s="134">
        <v>153.30000000000001</v>
      </c>
      <c r="CW391" s="134">
        <v>156.4</v>
      </c>
      <c r="CX391" s="134">
        <v>149.9</v>
      </c>
      <c r="CY391" s="134">
        <v>148.6</v>
      </c>
      <c r="CZ391" s="134">
        <v>145.19999999999999</v>
      </c>
      <c r="DA391" s="134">
        <v>151.80000000000001</v>
      </c>
      <c r="DB391" s="134">
        <v>153.5</v>
      </c>
      <c r="DC391" s="134">
        <v>149.5</v>
      </c>
      <c r="DD391" s="134">
        <v>148.1</v>
      </c>
      <c r="DE391" s="134">
        <v>145</v>
      </c>
      <c r="DF391" s="134">
        <v>155.6</v>
      </c>
      <c r="DG391" s="134">
        <v>156.5</v>
      </c>
      <c r="DH391" s="134">
        <v>161.19999999999999</v>
      </c>
      <c r="DI391" s="134">
        <v>167.9</v>
      </c>
      <c r="DJ391" s="134">
        <v>165</v>
      </c>
      <c r="DK391" s="134">
        <v>173.5</v>
      </c>
      <c r="DL391" s="134">
        <v>171.6</v>
      </c>
      <c r="DM391" s="134">
        <v>161.9</v>
      </c>
      <c r="DN391" s="134">
        <v>158.69999999999999</v>
      </c>
      <c r="DO391" s="134">
        <v>158.19999999999999</v>
      </c>
      <c r="DP391" s="134">
        <v>153.80000000000001</v>
      </c>
      <c r="DQ391" s="134">
        <v>159.1</v>
      </c>
      <c r="DR391" s="134">
        <v>166.9</v>
      </c>
      <c r="DS391" s="134">
        <v>175.8</v>
      </c>
      <c r="DT391" s="134">
        <v>176.5</v>
      </c>
      <c r="DU391" s="134">
        <v>193</v>
      </c>
      <c r="DV391" s="134">
        <v>193.4</v>
      </c>
      <c r="DW391" s="134">
        <v>187</v>
      </c>
      <c r="DX391" s="134">
        <v>198.3</v>
      </c>
      <c r="DY391" s="134">
        <v>194.9</v>
      </c>
      <c r="DZ391" s="134">
        <v>194.8</v>
      </c>
      <c r="EA391" s="135">
        <v>187.8</v>
      </c>
      <c r="EB391" s="136">
        <v>213.8</v>
      </c>
      <c r="EC391" s="136">
        <v>217.4</v>
      </c>
      <c r="ED391" s="134">
        <v>183.4</v>
      </c>
      <c r="EE391" s="134">
        <v>190.3</v>
      </c>
      <c r="EF391" s="137">
        <v>184.6</v>
      </c>
      <c r="EG391" s="137">
        <v>180.9</v>
      </c>
      <c r="EH391" s="137">
        <v>178.1</v>
      </c>
      <c r="EI391" s="137">
        <v>177.4</v>
      </c>
      <c r="EJ391" s="136">
        <v>169.7</v>
      </c>
      <c r="EK391" s="136">
        <v>164.8</v>
      </c>
      <c r="EL391" s="147">
        <v>164.5</v>
      </c>
      <c r="EM391" s="147">
        <v>164.2</v>
      </c>
      <c r="EN391" s="147">
        <v>159.6</v>
      </c>
    </row>
    <row r="392" spans="1:144" ht="15" x14ac:dyDescent="0.25">
      <c r="A392" s="132" t="s">
        <v>2212</v>
      </c>
      <c r="B392" s="132" t="s">
        <v>2213</v>
      </c>
      <c r="C392" s="133">
        <v>1.2970000000000001E-2</v>
      </c>
      <c r="D392" s="134">
        <v>106.1</v>
      </c>
      <c r="E392" s="134">
        <v>105.8</v>
      </c>
      <c r="F392" s="134">
        <v>106.6</v>
      </c>
      <c r="G392" s="134">
        <v>103.7</v>
      </c>
      <c r="H392" s="134">
        <v>103.9</v>
      </c>
      <c r="I392" s="134">
        <v>103.8</v>
      </c>
      <c r="J392" s="134">
        <v>106.1</v>
      </c>
      <c r="K392" s="134">
        <v>102.8</v>
      </c>
      <c r="L392" s="134">
        <v>104.7</v>
      </c>
      <c r="M392" s="134">
        <v>104.4</v>
      </c>
      <c r="N392" s="134">
        <v>102.9</v>
      </c>
      <c r="O392" s="134">
        <v>104.6</v>
      </c>
      <c r="P392" s="134">
        <v>106.6</v>
      </c>
      <c r="Q392" s="134">
        <v>105.9</v>
      </c>
      <c r="R392" s="134">
        <v>106</v>
      </c>
      <c r="S392" s="134">
        <v>104.9</v>
      </c>
      <c r="T392" s="134">
        <v>106.7</v>
      </c>
      <c r="U392" s="134">
        <v>106.8</v>
      </c>
      <c r="V392" s="134">
        <v>106.9</v>
      </c>
      <c r="W392" s="134">
        <v>106</v>
      </c>
      <c r="X392" s="134">
        <v>110.3</v>
      </c>
      <c r="Y392" s="134">
        <v>108.5</v>
      </c>
      <c r="Z392" s="134">
        <v>114.3</v>
      </c>
      <c r="AA392" s="134">
        <v>115.2</v>
      </c>
      <c r="AB392" s="134">
        <v>115.4</v>
      </c>
      <c r="AC392" s="134">
        <v>117.4</v>
      </c>
      <c r="AD392" s="134">
        <v>116.4</v>
      </c>
      <c r="AE392" s="134">
        <v>117.1</v>
      </c>
      <c r="AF392" s="134">
        <v>117.8</v>
      </c>
      <c r="AG392" s="134">
        <v>118.7</v>
      </c>
      <c r="AH392" s="134">
        <v>114</v>
      </c>
      <c r="AI392" s="134">
        <v>119.2</v>
      </c>
      <c r="AJ392" s="134">
        <v>122.2</v>
      </c>
      <c r="AK392" s="134">
        <v>119.6</v>
      </c>
      <c r="AL392" s="134">
        <v>120</v>
      </c>
      <c r="AM392" s="134">
        <v>116.9</v>
      </c>
      <c r="AN392" s="134">
        <v>117.5</v>
      </c>
      <c r="AO392" s="134">
        <v>119.6</v>
      </c>
      <c r="AP392" s="134">
        <v>120.2</v>
      </c>
      <c r="AQ392" s="134">
        <v>120.3</v>
      </c>
      <c r="AR392" s="134">
        <v>119.4</v>
      </c>
      <c r="AS392" s="134">
        <v>120.3</v>
      </c>
      <c r="AT392" s="134">
        <v>119.5</v>
      </c>
      <c r="AU392" s="134">
        <v>117.3</v>
      </c>
      <c r="AV392" s="134">
        <v>116</v>
      </c>
      <c r="AW392" s="134">
        <v>118.3</v>
      </c>
      <c r="AX392" s="134">
        <v>116.7</v>
      </c>
      <c r="AY392" s="134">
        <v>117.2</v>
      </c>
      <c r="AZ392" s="134">
        <v>120.8</v>
      </c>
      <c r="BA392" s="134">
        <v>123</v>
      </c>
      <c r="BB392" s="134">
        <v>122.2</v>
      </c>
      <c r="BC392" s="134">
        <v>117</v>
      </c>
      <c r="BD392" s="134">
        <v>118.6</v>
      </c>
      <c r="BE392" s="134">
        <v>118.3</v>
      </c>
      <c r="BF392" s="134">
        <v>122.2</v>
      </c>
      <c r="BG392" s="134">
        <v>118.3</v>
      </c>
      <c r="BH392" s="134">
        <v>116.6</v>
      </c>
      <c r="BI392" s="134">
        <v>114.9</v>
      </c>
      <c r="BJ392" s="134">
        <v>116.7</v>
      </c>
      <c r="BK392" s="134">
        <v>118.7</v>
      </c>
      <c r="BL392" s="134">
        <v>115.4</v>
      </c>
      <c r="BM392" s="134">
        <v>116.5</v>
      </c>
      <c r="BN392" s="134">
        <v>117.9</v>
      </c>
      <c r="BO392" s="134">
        <v>118.5</v>
      </c>
      <c r="BP392" s="134">
        <v>116.9</v>
      </c>
      <c r="BQ392" s="134">
        <v>119</v>
      </c>
      <c r="BR392" s="134">
        <v>116.6</v>
      </c>
      <c r="BS392" s="134">
        <v>117</v>
      </c>
      <c r="BT392" s="134">
        <v>117.2</v>
      </c>
      <c r="BU392" s="134">
        <v>118.3</v>
      </c>
      <c r="BV392" s="134">
        <v>117.3</v>
      </c>
      <c r="BW392" s="134">
        <v>117.2</v>
      </c>
      <c r="BX392" s="134">
        <v>115.9</v>
      </c>
      <c r="BY392" s="134">
        <v>115.3</v>
      </c>
      <c r="BZ392" s="134">
        <v>119.3</v>
      </c>
      <c r="CA392" s="134">
        <v>118.3</v>
      </c>
      <c r="CB392" s="134">
        <v>121</v>
      </c>
      <c r="CC392" s="134">
        <v>120</v>
      </c>
      <c r="CD392" s="134">
        <v>122.4</v>
      </c>
      <c r="CE392" s="134">
        <v>121.5</v>
      </c>
      <c r="CF392" s="134">
        <v>122.8</v>
      </c>
      <c r="CG392" s="134">
        <v>123.6</v>
      </c>
      <c r="CH392" s="134">
        <v>122.6</v>
      </c>
      <c r="CI392" s="134">
        <v>123.5</v>
      </c>
      <c r="CJ392" s="134">
        <v>123.4</v>
      </c>
      <c r="CK392" s="134">
        <v>124.7</v>
      </c>
      <c r="CL392" s="134">
        <v>125.8</v>
      </c>
      <c r="CM392" s="134">
        <v>126</v>
      </c>
      <c r="CN392" s="134">
        <v>128.6</v>
      </c>
      <c r="CO392" s="134">
        <v>124.4</v>
      </c>
      <c r="CP392" s="134">
        <v>125</v>
      </c>
      <c r="CQ392" s="134">
        <v>125.7</v>
      </c>
      <c r="CR392" s="134">
        <v>127.3</v>
      </c>
      <c r="CS392" s="134">
        <v>124.8</v>
      </c>
      <c r="CT392" s="134">
        <v>122.6</v>
      </c>
      <c r="CU392" s="134">
        <v>123.7</v>
      </c>
      <c r="CV392" s="134">
        <v>123.2</v>
      </c>
      <c r="CW392" s="134">
        <v>121.6</v>
      </c>
      <c r="CX392" s="134">
        <v>126.6</v>
      </c>
      <c r="CY392" s="134">
        <v>125.7</v>
      </c>
      <c r="CZ392" s="134">
        <v>126.4</v>
      </c>
      <c r="DA392" s="134">
        <v>126.6</v>
      </c>
      <c r="DB392" s="134">
        <v>124.3</v>
      </c>
      <c r="DC392" s="134">
        <v>123.9</v>
      </c>
      <c r="DD392" s="134">
        <v>123.7</v>
      </c>
      <c r="DE392" s="134">
        <v>123.9</v>
      </c>
      <c r="DF392" s="134">
        <v>125.7</v>
      </c>
      <c r="DG392" s="134">
        <v>126.9</v>
      </c>
      <c r="DH392" s="134">
        <v>123.7</v>
      </c>
      <c r="DI392" s="134">
        <v>126</v>
      </c>
      <c r="DJ392" s="134">
        <v>126.6</v>
      </c>
      <c r="DK392" s="134">
        <v>126.1</v>
      </c>
      <c r="DL392" s="134">
        <v>132.19999999999999</v>
      </c>
      <c r="DM392" s="134">
        <v>135.69999999999999</v>
      </c>
      <c r="DN392" s="134">
        <v>148.80000000000001</v>
      </c>
      <c r="DO392" s="134">
        <v>152.19999999999999</v>
      </c>
      <c r="DP392" s="134">
        <v>160.9</v>
      </c>
      <c r="DQ392" s="134">
        <v>165</v>
      </c>
      <c r="DR392" s="134">
        <v>170</v>
      </c>
      <c r="DS392" s="134">
        <v>172.4</v>
      </c>
      <c r="DT392" s="134">
        <v>177.8</v>
      </c>
      <c r="DU392" s="134">
        <v>193.1</v>
      </c>
      <c r="DV392" s="134">
        <v>204.1</v>
      </c>
      <c r="DW392" s="134">
        <v>196.3</v>
      </c>
      <c r="DX392" s="134">
        <v>199.7</v>
      </c>
      <c r="DY392" s="134">
        <v>196.2</v>
      </c>
      <c r="DZ392" s="134">
        <v>209</v>
      </c>
      <c r="EA392" s="135">
        <v>198.7</v>
      </c>
      <c r="EB392" s="136">
        <v>193.2</v>
      </c>
      <c r="EC392" s="136">
        <v>191.8</v>
      </c>
      <c r="ED392" s="134">
        <v>194.5</v>
      </c>
      <c r="EE392" s="134">
        <v>194.4</v>
      </c>
      <c r="EF392" s="137">
        <v>188.4</v>
      </c>
      <c r="EG392" s="137">
        <v>186.9</v>
      </c>
      <c r="EH392" s="137">
        <v>185.8</v>
      </c>
      <c r="EI392" s="137">
        <v>178.1</v>
      </c>
      <c r="EJ392" s="136">
        <v>174.2</v>
      </c>
      <c r="EK392" s="136">
        <v>173.2</v>
      </c>
      <c r="EL392" s="147">
        <v>168.8</v>
      </c>
      <c r="EM392" s="147">
        <v>164.5</v>
      </c>
      <c r="EN392" s="147">
        <v>164.6</v>
      </c>
    </row>
    <row r="393" spans="1:144" ht="15" x14ac:dyDescent="0.25">
      <c r="A393" s="132" t="s">
        <v>2214</v>
      </c>
      <c r="B393" s="132" t="s">
        <v>2215</v>
      </c>
      <c r="C393" s="133">
        <v>1.4849699999999999</v>
      </c>
      <c r="D393" s="134">
        <v>108.1</v>
      </c>
      <c r="E393" s="134">
        <v>109.7</v>
      </c>
      <c r="F393" s="134">
        <v>111.8</v>
      </c>
      <c r="G393" s="134">
        <v>113.5</v>
      </c>
      <c r="H393" s="134">
        <v>113.6</v>
      </c>
      <c r="I393" s="134">
        <v>114.5</v>
      </c>
      <c r="J393" s="134">
        <v>114.6</v>
      </c>
      <c r="K393" s="134">
        <v>115.4</v>
      </c>
      <c r="L393" s="134">
        <v>114.9</v>
      </c>
      <c r="M393" s="134">
        <v>114.6</v>
      </c>
      <c r="N393" s="134">
        <v>114.9</v>
      </c>
      <c r="O393" s="134">
        <v>116.1</v>
      </c>
      <c r="P393" s="134">
        <v>115.3</v>
      </c>
      <c r="Q393" s="134">
        <v>115.4</v>
      </c>
      <c r="R393" s="134">
        <v>116.2</v>
      </c>
      <c r="S393" s="134">
        <v>116.7</v>
      </c>
      <c r="T393" s="134">
        <v>116.5</v>
      </c>
      <c r="U393" s="134">
        <v>116.7</v>
      </c>
      <c r="V393" s="134">
        <v>116.4</v>
      </c>
      <c r="W393" s="134">
        <v>116.8</v>
      </c>
      <c r="X393" s="134">
        <v>116.6</v>
      </c>
      <c r="Y393" s="134">
        <v>116.7</v>
      </c>
      <c r="Z393" s="134">
        <v>117</v>
      </c>
      <c r="AA393" s="134">
        <v>117.7</v>
      </c>
      <c r="AB393" s="134">
        <v>116.9</v>
      </c>
      <c r="AC393" s="134">
        <v>117.8</v>
      </c>
      <c r="AD393" s="134">
        <v>118.6</v>
      </c>
      <c r="AE393" s="134">
        <v>118.6</v>
      </c>
      <c r="AF393" s="134">
        <v>118.6</v>
      </c>
      <c r="AG393" s="134">
        <v>118.8</v>
      </c>
      <c r="AH393" s="134">
        <v>119.1</v>
      </c>
      <c r="AI393" s="134">
        <v>119.4</v>
      </c>
      <c r="AJ393" s="134">
        <v>119.6</v>
      </c>
      <c r="AK393" s="134">
        <v>119</v>
      </c>
      <c r="AL393" s="134">
        <v>119.5</v>
      </c>
      <c r="AM393" s="134">
        <v>120.3</v>
      </c>
      <c r="AN393" s="134">
        <v>120.5</v>
      </c>
      <c r="AO393" s="134">
        <v>120.9</v>
      </c>
      <c r="AP393" s="134">
        <v>120.7</v>
      </c>
      <c r="AQ393" s="134">
        <v>120.9</v>
      </c>
      <c r="AR393" s="134">
        <v>121.7</v>
      </c>
      <c r="AS393" s="134">
        <v>122.3</v>
      </c>
      <c r="AT393" s="134">
        <v>122.1</v>
      </c>
      <c r="AU393" s="134">
        <v>121.4</v>
      </c>
      <c r="AV393" s="134">
        <v>121.4</v>
      </c>
      <c r="AW393" s="134">
        <v>121.6</v>
      </c>
      <c r="AX393" s="134">
        <v>121.6</v>
      </c>
      <c r="AY393" s="134">
        <v>121.3</v>
      </c>
      <c r="AZ393" s="134">
        <v>121.3</v>
      </c>
      <c r="BA393" s="134">
        <v>121.1</v>
      </c>
      <c r="BB393" s="134">
        <v>121</v>
      </c>
      <c r="BC393" s="134">
        <v>120.3</v>
      </c>
      <c r="BD393" s="134">
        <v>119.1</v>
      </c>
      <c r="BE393" s="134">
        <v>118.3</v>
      </c>
      <c r="BF393" s="134">
        <v>118.3</v>
      </c>
      <c r="BG393" s="134">
        <v>117.8</v>
      </c>
      <c r="BH393" s="134">
        <v>116.7</v>
      </c>
      <c r="BI393" s="134">
        <v>117</v>
      </c>
      <c r="BJ393" s="134">
        <v>116.7</v>
      </c>
      <c r="BK393" s="134">
        <v>116.8</v>
      </c>
      <c r="BL393" s="134">
        <v>117.1</v>
      </c>
      <c r="BM393" s="134">
        <v>117.2</v>
      </c>
      <c r="BN393" s="134">
        <v>116.4</v>
      </c>
      <c r="BO393" s="134">
        <v>116</v>
      </c>
      <c r="BP393" s="134">
        <v>116.5</v>
      </c>
      <c r="BQ393" s="134">
        <v>116.5</v>
      </c>
      <c r="BR393" s="134">
        <v>116.8</v>
      </c>
      <c r="BS393" s="134">
        <v>116.7</v>
      </c>
      <c r="BT393" s="134">
        <v>116.8</v>
      </c>
      <c r="BU393" s="134">
        <v>117.4</v>
      </c>
      <c r="BV393" s="134">
        <v>118.6</v>
      </c>
      <c r="BW393" s="134">
        <v>118.9</v>
      </c>
      <c r="BX393" s="134">
        <v>118.3</v>
      </c>
      <c r="BY393" s="134">
        <v>118.8</v>
      </c>
      <c r="BZ393" s="134">
        <v>118.7</v>
      </c>
      <c r="CA393" s="134">
        <v>119.3</v>
      </c>
      <c r="CB393" s="134">
        <v>120</v>
      </c>
      <c r="CC393" s="134">
        <v>120.5</v>
      </c>
      <c r="CD393" s="134">
        <v>121.6</v>
      </c>
      <c r="CE393" s="134">
        <v>123.4</v>
      </c>
      <c r="CF393" s="134">
        <v>123.6</v>
      </c>
      <c r="CG393" s="134">
        <v>122.7</v>
      </c>
      <c r="CH393" s="134">
        <v>123</v>
      </c>
      <c r="CI393" s="134">
        <v>123</v>
      </c>
      <c r="CJ393" s="134">
        <v>122.9</v>
      </c>
      <c r="CK393" s="134">
        <v>123.1</v>
      </c>
      <c r="CL393" s="134">
        <v>123.4</v>
      </c>
      <c r="CM393" s="134">
        <v>123.5</v>
      </c>
      <c r="CN393" s="134">
        <v>123</v>
      </c>
      <c r="CO393" s="134">
        <v>123.1</v>
      </c>
      <c r="CP393" s="134">
        <v>122.9</v>
      </c>
      <c r="CQ393" s="134">
        <v>123.4</v>
      </c>
      <c r="CR393" s="134">
        <v>123.9</v>
      </c>
      <c r="CS393" s="134">
        <v>122.7</v>
      </c>
      <c r="CT393" s="134">
        <v>122.4</v>
      </c>
      <c r="CU393" s="134">
        <v>123.2</v>
      </c>
      <c r="CV393" s="134">
        <v>123.4</v>
      </c>
      <c r="CW393" s="134">
        <v>123.7</v>
      </c>
      <c r="CX393" s="134">
        <v>123.4</v>
      </c>
      <c r="CY393" s="134">
        <v>123.4</v>
      </c>
      <c r="CZ393" s="134">
        <v>123.7</v>
      </c>
      <c r="DA393" s="134">
        <v>123.1</v>
      </c>
      <c r="DB393" s="134">
        <v>123.1</v>
      </c>
      <c r="DC393" s="134">
        <v>123</v>
      </c>
      <c r="DD393" s="134">
        <v>123.7</v>
      </c>
      <c r="DE393" s="134">
        <v>123.6</v>
      </c>
      <c r="DF393" s="134">
        <v>124</v>
      </c>
      <c r="DG393" s="134">
        <v>124.7</v>
      </c>
      <c r="DH393" s="134">
        <v>126.5</v>
      </c>
      <c r="DI393" s="134">
        <v>127.6</v>
      </c>
      <c r="DJ393" s="134">
        <v>126.4</v>
      </c>
      <c r="DK393" s="134">
        <v>127.3</v>
      </c>
      <c r="DL393" s="134">
        <v>128.1</v>
      </c>
      <c r="DM393" s="134">
        <v>127.7</v>
      </c>
      <c r="DN393" s="134">
        <v>128.30000000000001</v>
      </c>
      <c r="DO393" s="134">
        <v>129.6</v>
      </c>
      <c r="DP393" s="134">
        <v>131.1</v>
      </c>
      <c r="DQ393" s="134">
        <v>133.4</v>
      </c>
      <c r="DR393" s="134">
        <v>133.80000000000001</v>
      </c>
      <c r="DS393" s="134">
        <v>134.4</v>
      </c>
      <c r="DT393" s="134">
        <v>136.5</v>
      </c>
      <c r="DU393" s="134">
        <v>139.19999999999999</v>
      </c>
      <c r="DV393" s="134">
        <v>141.30000000000001</v>
      </c>
      <c r="DW393" s="134">
        <v>141.9</v>
      </c>
      <c r="DX393" s="134">
        <v>144.9</v>
      </c>
      <c r="DY393" s="134">
        <v>145.1</v>
      </c>
      <c r="DZ393" s="134">
        <v>145</v>
      </c>
      <c r="EA393" s="135">
        <v>148.1</v>
      </c>
      <c r="EB393" s="136">
        <v>147.6</v>
      </c>
      <c r="EC393" s="136">
        <v>146.19999999999999</v>
      </c>
      <c r="ED393" s="134">
        <v>146.69999999999999</v>
      </c>
      <c r="EE393" s="134">
        <v>146</v>
      </c>
      <c r="EF393" s="137">
        <v>145.5</v>
      </c>
      <c r="EG393" s="137">
        <v>144.5</v>
      </c>
      <c r="EH393" s="137">
        <v>144.19999999999999</v>
      </c>
      <c r="EI393" s="137">
        <v>143.6</v>
      </c>
      <c r="EJ393" s="136">
        <v>141.4</v>
      </c>
      <c r="EK393" s="136">
        <v>141.1</v>
      </c>
      <c r="EL393" s="147">
        <v>142.19999999999999</v>
      </c>
      <c r="EM393" s="147">
        <v>142.9</v>
      </c>
      <c r="EN393" s="147">
        <v>142.6</v>
      </c>
    </row>
    <row r="394" spans="1:144" ht="15" x14ac:dyDescent="0.25">
      <c r="A394" s="132" t="s">
        <v>2216</v>
      </c>
      <c r="B394" s="132" t="s">
        <v>2217</v>
      </c>
      <c r="C394" s="133">
        <v>0.72685</v>
      </c>
      <c r="D394" s="134">
        <v>101.4</v>
      </c>
      <c r="E394" s="134">
        <v>101.4</v>
      </c>
      <c r="F394" s="134">
        <v>101.4</v>
      </c>
      <c r="G394" s="134">
        <v>101.4</v>
      </c>
      <c r="H394" s="134">
        <v>101.4</v>
      </c>
      <c r="I394" s="134">
        <v>101.4</v>
      </c>
      <c r="J394" s="134">
        <v>101.4</v>
      </c>
      <c r="K394" s="134">
        <v>101.5</v>
      </c>
      <c r="L394" s="134">
        <v>101.5</v>
      </c>
      <c r="M394" s="134">
        <v>101.5</v>
      </c>
      <c r="N394" s="134">
        <v>101.5</v>
      </c>
      <c r="O394" s="134">
        <v>104</v>
      </c>
      <c r="P394" s="134">
        <v>102.9</v>
      </c>
      <c r="Q394" s="134">
        <v>104.6</v>
      </c>
      <c r="R394" s="134">
        <v>104.8</v>
      </c>
      <c r="S394" s="134">
        <v>104.8</v>
      </c>
      <c r="T394" s="134">
        <v>104.8</v>
      </c>
      <c r="U394" s="134">
        <v>104.8</v>
      </c>
      <c r="V394" s="134">
        <v>104.8</v>
      </c>
      <c r="W394" s="134">
        <v>104.8</v>
      </c>
      <c r="X394" s="134">
        <v>104.8</v>
      </c>
      <c r="Y394" s="134">
        <v>104.4</v>
      </c>
      <c r="Z394" s="134">
        <v>105.1</v>
      </c>
      <c r="AA394" s="134">
        <v>106.2</v>
      </c>
      <c r="AB394" s="134">
        <v>104.4</v>
      </c>
      <c r="AC394" s="134">
        <v>104.4</v>
      </c>
      <c r="AD394" s="134">
        <v>106.1</v>
      </c>
      <c r="AE394" s="134">
        <v>106.3</v>
      </c>
      <c r="AF394" s="134">
        <v>106.3</v>
      </c>
      <c r="AG394" s="134">
        <v>106.3</v>
      </c>
      <c r="AH394" s="134">
        <v>106.4</v>
      </c>
      <c r="AI394" s="134">
        <v>106.5</v>
      </c>
      <c r="AJ394" s="134">
        <v>106.5</v>
      </c>
      <c r="AK394" s="134">
        <v>106.5</v>
      </c>
      <c r="AL394" s="134">
        <v>107.5</v>
      </c>
      <c r="AM394" s="134">
        <v>109.5</v>
      </c>
      <c r="AN394" s="134">
        <v>109.1</v>
      </c>
      <c r="AO394" s="134">
        <v>109.3</v>
      </c>
      <c r="AP394" s="134">
        <v>109.5</v>
      </c>
      <c r="AQ394" s="134">
        <v>110</v>
      </c>
      <c r="AR394" s="134">
        <v>112.6</v>
      </c>
      <c r="AS394" s="134">
        <v>113.4</v>
      </c>
      <c r="AT394" s="134">
        <v>113</v>
      </c>
      <c r="AU394" s="134">
        <v>112.3</v>
      </c>
      <c r="AV394" s="134">
        <v>112.5</v>
      </c>
      <c r="AW394" s="134">
        <v>113.2</v>
      </c>
      <c r="AX394" s="134">
        <v>112.9</v>
      </c>
      <c r="AY394" s="134">
        <v>113.4</v>
      </c>
      <c r="AZ394" s="134">
        <v>113.9</v>
      </c>
      <c r="BA394" s="134">
        <v>113.9</v>
      </c>
      <c r="BB394" s="134">
        <v>114</v>
      </c>
      <c r="BC394" s="134">
        <v>113.3</v>
      </c>
      <c r="BD394" s="134">
        <v>112.1</v>
      </c>
      <c r="BE394" s="134">
        <v>112.1</v>
      </c>
      <c r="BF394" s="134">
        <v>112</v>
      </c>
      <c r="BG394" s="134">
        <v>111.8</v>
      </c>
      <c r="BH394" s="134">
        <v>111.4</v>
      </c>
      <c r="BI394" s="134">
        <v>111.5</v>
      </c>
      <c r="BJ394" s="134">
        <v>111.2</v>
      </c>
      <c r="BK394" s="134">
        <v>111.3</v>
      </c>
      <c r="BL394" s="134">
        <v>111.3</v>
      </c>
      <c r="BM394" s="134">
        <v>111.8</v>
      </c>
      <c r="BN394" s="134">
        <v>111.1</v>
      </c>
      <c r="BO394" s="134">
        <v>111.9</v>
      </c>
      <c r="BP394" s="134">
        <v>111.9</v>
      </c>
      <c r="BQ394" s="134">
        <v>111.9</v>
      </c>
      <c r="BR394" s="134">
        <v>111.9</v>
      </c>
      <c r="BS394" s="134">
        <v>111.9</v>
      </c>
      <c r="BT394" s="134">
        <v>111.7</v>
      </c>
      <c r="BU394" s="134">
        <v>111.8</v>
      </c>
      <c r="BV394" s="134">
        <v>112.1</v>
      </c>
      <c r="BW394" s="134">
        <v>112.2</v>
      </c>
      <c r="BX394" s="134">
        <v>112</v>
      </c>
      <c r="BY394" s="134">
        <v>111.1</v>
      </c>
      <c r="BZ394" s="134">
        <v>110.8</v>
      </c>
      <c r="CA394" s="134">
        <v>110.8</v>
      </c>
      <c r="CB394" s="134">
        <v>111.3</v>
      </c>
      <c r="CC394" s="134">
        <v>111.5</v>
      </c>
      <c r="CD394" s="134">
        <v>111.9</v>
      </c>
      <c r="CE394" s="134">
        <v>113</v>
      </c>
      <c r="CF394" s="134">
        <v>112.9</v>
      </c>
      <c r="CG394" s="134">
        <v>111.3</v>
      </c>
      <c r="CH394" s="134">
        <v>111.8</v>
      </c>
      <c r="CI394" s="134">
        <v>110.9</v>
      </c>
      <c r="CJ394" s="134">
        <v>111</v>
      </c>
      <c r="CK394" s="134">
        <v>110.9</v>
      </c>
      <c r="CL394" s="134">
        <v>111.6</v>
      </c>
      <c r="CM394" s="134">
        <v>111.4</v>
      </c>
      <c r="CN394" s="134">
        <v>111.4</v>
      </c>
      <c r="CO394" s="134">
        <v>111.4</v>
      </c>
      <c r="CP394" s="134">
        <v>111.4</v>
      </c>
      <c r="CQ394" s="134">
        <v>111.4</v>
      </c>
      <c r="CR394" s="134">
        <v>111.4</v>
      </c>
      <c r="CS394" s="134">
        <v>110.7</v>
      </c>
      <c r="CT394" s="134">
        <v>110.7</v>
      </c>
      <c r="CU394" s="134">
        <v>110.7</v>
      </c>
      <c r="CV394" s="134">
        <v>110.7</v>
      </c>
      <c r="CW394" s="134">
        <v>110.8</v>
      </c>
      <c r="CX394" s="134">
        <v>110.5</v>
      </c>
      <c r="CY394" s="134">
        <v>110.5</v>
      </c>
      <c r="CZ394" s="134">
        <v>110.5</v>
      </c>
      <c r="DA394" s="134">
        <v>109.1</v>
      </c>
      <c r="DB394" s="134">
        <v>109.1</v>
      </c>
      <c r="DC394" s="134">
        <v>109.1</v>
      </c>
      <c r="DD394" s="134">
        <v>109.1</v>
      </c>
      <c r="DE394" s="134">
        <v>109.1</v>
      </c>
      <c r="DF394" s="134">
        <v>109.5</v>
      </c>
      <c r="DG394" s="134">
        <v>109.5</v>
      </c>
      <c r="DH394" s="134">
        <v>109.6</v>
      </c>
      <c r="DI394" s="134">
        <v>109.6</v>
      </c>
      <c r="DJ394" s="134">
        <v>109.6</v>
      </c>
      <c r="DK394" s="134">
        <v>109.6</v>
      </c>
      <c r="DL394" s="134">
        <v>109.8</v>
      </c>
      <c r="DM394" s="134">
        <v>109.8</v>
      </c>
      <c r="DN394" s="134">
        <v>109.8</v>
      </c>
      <c r="DO394" s="134">
        <v>111</v>
      </c>
      <c r="DP394" s="134">
        <v>110.5</v>
      </c>
      <c r="DQ394" s="134">
        <v>110.5</v>
      </c>
      <c r="DR394" s="134">
        <v>110.5</v>
      </c>
      <c r="DS394" s="134">
        <v>110.5</v>
      </c>
      <c r="DT394" s="134">
        <v>110.5</v>
      </c>
      <c r="DU394" s="134">
        <v>111.3</v>
      </c>
      <c r="DV394" s="134">
        <v>112.6</v>
      </c>
      <c r="DW394" s="134">
        <v>112.5</v>
      </c>
      <c r="DX394" s="134">
        <v>112.5</v>
      </c>
      <c r="DY394" s="134">
        <v>112.4</v>
      </c>
      <c r="DZ394" s="134">
        <v>112.5</v>
      </c>
      <c r="EA394" s="135">
        <v>117.9</v>
      </c>
      <c r="EB394" s="136">
        <v>117.9</v>
      </c>
      <c r="EC394" s="136">
        <v>116.2</v>
      </c>
      <c r="ED394" s="134">
        <v>118.8</v>
      </c>
      <c r="EE394" s="134">
        <v>117.9</v>
      </c>
      <c r="EF394" s="137">
        <v>118.4</v>
      </c>
      <c r="EG394" s="137">
        <v>118.4</v>
      </c>
      <c r="EH394" s="137">
        <v>118.4</v>
      </c>
      <c r="EI394" s="137">
        <v>118.4</v>
      </c>
      <c r="EJ394" s="136">
        <v>114.3</v>
      </c>
      <c r="EK394" s="136">
        <v>114.6</v>
      </c>
      <c r="EL394" s="147">
        <v>114.6</v>
      </c>
      <c r="EM394" s="147">
        <v>114.6</v>
      </c>
      <c r="EN394" s="147">
        <v>115.1</v>
      </c>
    </row>
    <row r="395" spans="1:144" ht="15" x14ac:dyDescent="0.25">
      <c r="A395" s="132" t="s">
        <v>2218</v>
      </c>
      <c r="B395" s="132" t="s">
        <v>2219</v>
      </c>
      <c r="C395" s="133">
        <v>7.4249999999999997E-2</v>
      </c>
      <c r="D395" s="134">
        <v>115.5</v>
      </c>
      <c r="E395" s="134">
        <v>116</v>
      </c>
      <c r="F395" s="134">
        <v>122</v>
      </c>
      <c r="G395" s="134">
        <v>133.5</v>
      </c>
      <c r="H395" s="134">
        <v>137.6</v>
      </c>
      <c r="I395" s="134">
        <v>139.69999999999999</v>
      </c>
      <c r="J395" s="134">
        <v>139</v>
      </c>
      <c r="K395" s="134">
        <v>140.69999999999999</v>
      </c>
      <c r="L395" s="134">
        <v>139.4</v>
      </c>
      <c r="M395" s="134">
        <v>140.30000000000001</v>
      </c>
      <c r="N395" s="134">
        <v>139.80000000000001</v>
      </c>
      <c r="O395" s="134">
        <v>140.30000000000001</v>
      </c>
      <c r="P395" s="134">
        <v>136.4</v>
      </c>
      <c r="Q395" s="134">
        <v>130.6</v>
      </c>
      <c r="R395" s="134">
        <v>131.80000000000001</v>
      </c>
      <c r="S395" s="134">
        <v>133.80000000000001</v>
      </c>
      <c r="T395" s="134">
        <v>131.80000000000001</v>
      </c>
      <c r="U395" s="134">
        <v>133</v>
      </c>
      <c r="V395" s="134">
        <v>132.1</v>
      </c>
      <c r="W395" s="134">
        <v>131.19999999999999</v>
      </c>
      <c r="X395" s="134">
        <v>130.80000000000001</v>
      </c>
      <c r="Y395" s="134">
        <v>131.30000000000001</v>
      </c>
      <c r="Z395" s="134">
        <v>133.30000000000001</v>
      </c>
      <c r="AA395" s="134">
        <v>132.69999999999999</v>
      </c>
      <c r="AB395" s="134">
        <v>132.9</v>
      </c>
      <c r="AC395" s="134">
        <v>133</v>
      </c>
      <c r="AD395" s="134">
        <v>133.19999999999999</v>
      </c>
      <c r="AE395" s="134">
        <v>133.5</v>
      </c>
      <c r="AF395" s="134">
        <v>133.69999999999999</v>
      </c>
      <c r="AG395" s="134">
        <v>135.19999999999999</v>
      </c>
      <c r="AH395" s="134">
        <v>134.5</v>
      </c>
      <c r="AI395" s="134">
        <v>136</v>
      </c>
      <c r="AJ395" s="134">
        <v>136.5</v>
      </c>
      <c r="AK395" s="134">
        <v>137.69999999999999</v>
      </c>
      <c r="AL395" s="134">
        <v>137.19999999999999</v>
      </c>
      <c r="AM395" s="134">
        <v>137.30000000000001</v>
      </c>
      <c r="AN395" s="134">
        <v>137.69999999999999</v>
      </c>
      <c r="AO395" s="134">
        <v>139.5</v>
      </c>
      <c r="AP395" s="134">
        <v>140.1</v>
      </c>
      <c r="AQ395" s="134">
        <v>140.4</v>
      </c>
      <c r="AR395" s="134">
        <v>134.6</v>
      </c>
      <c r="AS395" s="134">
        <v>134.80000000000001</v>
      </c>
      <c r="AT395" s="134">
        <v>136.1</v>
      </c>
      <c r="AU395" s="134">
        <v>134.9</v>
      </c>
      <c r="AV395" s="134">
        <v>135.19999999999999</v>
      </c>
      <c r="AW395" s="134">
        <v>134.5</v>
      </c>
      <c r="AX395" s="134">
        <v>135</v>
      </c>
      <c r="AY395" s="134">
        <v>134.5</v>
      </c>
      <c r="AZ395" s="134">
        <v>133.5</v>
      </c>
      <c r="BA395" s="134">
        <v>133.5</v>
      </c>
      <c r="BB395" s="134">
        <v>133.1</v>
      </c>
      <c r="BC395" s="134">
        <v>130.19999999999999</v>
      </c>
      <c r="BD395" s="134">
        <v>127.3</v>
      </c>
      <c r="BE395" s="134">
        <v>127.1</v>
      </c>
      <c r="BF395" s="134">
        <v>126.3</v>
      </c>
      <c r="BG395" s="134">
        <v>124.6</v>
      </c>
      <c r="BH395" s="134">
        <v>122.6</v>
      </c>
      <c r="BI395" s="134">
        <v>123.3</v>
      </c>
      <c r="BJ395" s="134">
        <v>123.1</v>
      </c>
      <c r="BK395" s="134">
        <v>123.1</v>
      </c>
      <c r="BL395" s="134">
        <v>122.5</v>
      </c>
      <c r="BM395" s="134">
        <v>124.2</v>
      </c>
      <c r="BN395" s="134">
        <v>124.3</v>
      </c>
      <c r="BO395" s="134">
        <v>124</v>
      </c>
      <c r="BP395" s="134">
        <v>123.5</v>
      </c>
      <c r="BQ395" s="134">
        <v>124.3</v>
      </c>
      <c r="BR395" s="134">
        <v>123.8</v>
      </c>
      <c r="BS395" s="134">
        <v>123.7</v>
      </c>
      <c r="BT395" s="134">
        <v>125</v>
      </c>
      <c r="BU395" s="134">
        <v>124.6</v>
      </c>
      <c r="BV395" s="134">
        <v>129.30000000000001</v>
      </c>
      <c r="BW395" s="134">
        <v>133.5</v>
      </c>
      <c r="BX395" s="134">
        <v>131.30000000000001</v>
      </c>
      <c r="BY395" s="134">
        <v>132.4</v>
      </c>
      <c r="BZ395" s="134">
        <v>133.5</v>
      </c>
      <c r="CA395" s="134">
        <v>136.1</v>
      </c>
      <c r="CB395" s="134">
        <v>139.19999999999999</v>
      </c>
      <c r="CC395" s="134">
        <v>141.30000000000001</v>
      </c>
      <c r="CD395" s="134">
        <v>144.4</v>
      </c>
      <c r="CE395" s="134">
        <v>147.5</v>
      </c>
      <c r="CF395" s="134">
        <v>147.9</v>
      </c>
      <c r="CG395" s="134">
        <v>147.4</v>
      </c>
      <c r="CH395" s="134">
        <v>146.5</v>
      </c>
      <c r="CI395" s="134">
        <v>146.9</v>
      </c>
      <c r="CJ395" s="134">
        <v>145.19999999999999</v>
      </c>
      <c r="CK395" s="134">
        <v>145.1</v>
      </c>
      <c r="CL395" s="134">
        <v>144.5</v>
      </c>
      <c r="CM395" s="134">
        <v>141.9</v>
      </c>
      <c r="CN395" s="134">
        <v>138.9</v>
      </c>
      <c r="CO395" s="134">
        <v>137.1</v>
      </c>
      <c r="CP395" s="134">
        <v>135.6</v>
      </c>
      <c r="CQ395" s="134">
        <v>135.1</v>
      </c>
      <c r="CR395" s="134">
        <v>134.4</v>
      </c>
      <c r="CS395" s="134">
        <v>133.5</v>
      </c>
      <c r="CT395" s="134">
        <v>133</v>
      </c>
      <c r="CU395" s="134">
        <v>133.69999999999999</v>
      </c>
      <c r="CV395" s="134">
        <v>133.5</v>
      </c>
      <c r="CW395" s="134">
        <v>134.69999999999999</v>
      </c>
      <c r="CX395" s="134">
        <v>134.30000000000001</v>
      </c>
      <c r="CY395" s="134">
        <v>134.4</v>
      </c>
      <c r="CZ395" s="134">
        <v>134.6</v>
      </c>
      <c r="DA395" s="134">
        <v>135</v>
      </c>
      <c r="DB395" s="134">
        <v>135.4</v>
      </c>
      <c r="DC395" s="134">
        <v>135.80000000000001</v>
      </c>
      <c r="DD395" s="134">
        <v>136.1</v>
      </c>
      <c r="DE395" s="134">
        <v>136.6</v>
      </c>
      <c r="DF395" s="134">
        <v>139</v>
      </c>
      <c r="DG395" s="134">
        <v>142.9</v>
      </c>
      <c r="DH395" s="134">
        <v>144.9</v>
      </c>
      <c r="DI395" s="134">
        <v>142.5</v>
      </c>
      <c r="DJ395" s="134">
        <v>139.1</v>
      </c>
      <c r="DK395" s="134">
        <v>140.30000000000001</v>
      </c>
      <c r="DL395" s="134">
        <v>141.69999999999999</v>
      </c>
      <c r="DM395" s="134">
        <v>142.1</v>
      </c>
      <c r="DN395" s="134">
        <v>142</v>
      </c>
      <c r="DO395" s="134">
        <v>147.69999999999999</v>
      </c>
      <c r="DP395" s="134">
        <v>148</v>
      </c>
      <c r="DQ395" s="134">
        <v>149.30000000000001</v>
      </c>
      <c r="DR395" s="134">
        <v>151.4</v>
      </c>
      <c r="DS395" s="134">
        <v>152.5</v>
      </c>
      <c r="DT395" s="134">
        <v>159.9</v>
      </c>
      <c r="DU395" s="134">
        <v>163.5</v>
      </c>
      <c r="DV395" s="134">
        <v>163.4</v>
      </c>
      <c r="DW395" s="134">
        <v>165.4</v>
      </c>
      <c r="DX395" s="134">
        <v>167</v>
      </c>
      <c r="DY395" s="134">
        <v>167</v>
      </c>
      <c r="DZ395" s="134">
        <v>164.4</v>
      </c>
      <c r="EA395" s="135">
        <v>163.80000000000001</v>
      </c>
      <c r="EB395" s="136">
        <v>162.19999999999999</v>
      </c>
      <c r="EC395" s="136">
        <v>163.1</v>
      </c>
      <c r="ED395" s="134">
        <v>162.5</v>
      </c>
      <c r="EE395" s="134">
        <v>162.80000000000001</v>
      </c>
      <c r="EF395" s="137">
        <v>159.4</v>
      </c>
      <c r="EG395" s="137">
        <v>158.5</v>
      </c>
      <c r="EH395" s="137">
        <v>155.5</v>
      </c>
      <c r="EI395" s="137">
        <v>154.80000000000001</v>
      </c>
      <c r="EJ395" s="136">
        <v>153.9</v>
      </c>
      <c r="EK395" s="136">
        <v>153.69999999999999</v>
      </c>
      <c r="EL395" s="147">
        <v>154.5</v>
      </c>
      <c r="EM395" s="147">
        <v>153.9</v>
      </c>
      <c r="EN395" s="147">
        <v>154.30000000000001</v>
      </c>
    </row>
    <row r="396" spans="1:144" ht="15" x14ac:dyDescent="0.25">
      <c r="A396" s="132" t="s">
        <v>2220</v>
      </c>
      <c r="B396" s="132" t="s">
        <v>2221</v>
      </c>
      <c r="C396" s="133">
        <v>3.4200000000000001E-2</v>
      </c>
      <c r="D396" s="134">
        <v>104</v>
      </c>
      <c r="E396" s="134">
        <v>103.1</v>
      </c>
      <c r="F396" s="134">
        <v>106.3</v>
      </c>
      <c r="G396" s="134">
        <v>117.5</v>
      </c>
      <c r="H396" s="134">
        <v>121.1</v>
      </c>
      <c r="I396" s="134">
        <v>119.4</v>
      </c>
      <c r="J396" s="134">
        <v>114.7</v>
      </c>
      <c r="K396" s="134">
        <v>114.4</v>
      </c>
      <c r="L396" s="134">
        <v>113.4</v>
      </c>
      <c r="M396" s="134">
        <v>116.2</v>
      </c>
      <c r="N396" s="134">
        <v>115.2</v>
      </c>
      <c r="O396" s="134">
        <v>113.3</v>
      </c>
      <c r="P396" s="134">
        <v>106.6</v>
      </c>
      <c r="Q396" s="134">
        <v>104.8</v>
      </c>
      <c r="R396" s="134">
        <v>105.8</v>
      </c>
      <c r="S396" s="134">
        <v>113</v>
      </c>
      <c r="T396" s="134">
        <v>114.5</v>
      </c>
      <c r="U396" s="134">
        <v>113.9</v>
      </c>
      <c r="V396" s="134">
        <v>109.3</v>
      </c>
      <c r="W396" s="134">
        <v>111.5</v>
      </c>
      <c r="X396" s="134">
        <v>108.5</v>
      </c>
      <c r="Y396" s="134">
        <v>113.3</v>
      </c>
      <c r="Z396" s="134">
        <v>116.7</v>
      </c>
      <c r="AA396" s="134">
        <v>111.2</v>
      </c>
      <c r="AB396" s="134">
        <v>106</v>
      </c>
      <c r="AC396" s="134">
        <v>117</v>
      </c>
      <c r="AD396" s="134">
        <v>119.8</v>
      </c>
      <c r="AE396" s="134">
        <v>121</v>
      </c>
      <c r="AF396" s="134">
        <v>121.4</v>
      </c>
      <c r="AG396" s="134">
        <v>124.6</v>
      </c>
      <c r="AH396" s="134">
        <v>131.5</v>
      </c>
      <c r="AI396" s="134">
        <v>125.5</v>
      </c>
      <c r="AJ396" s="134">
        <v>129.4</v>
      </c>
      <c r="AK396" s="134">
        <v>129</v>
      </c>
      <c r="AL396" s="134">
        <v>129.4</v>
      </c>
      <c r="AM396" s="134">
        <v>128.6</v>
      </c>
      <c r="AN396" s="134">
        <v>126.4</v>
      </c>
      <c r="AO396" s="134">
        <v>120.5</v>
      </c>
      <c r="AP396" s="134">
        <v>120.5</v>
      </c>
      <c r="AQ396" s="134">
        <v>117.1</v>
      </c>
      <c r="AR396" s="134">
        <v>113.9</v>
      </c>
      <c r="AS396" s="134">
        <v>117.7</v>
      </c>
      <c r="AT396" s="134">
        <v>122.4</v>
      </c>
      <c r="AU396" s="134">
        <v>117.3</v>
      </c>
      <c r="AV396" s="134">
        <v>115.5</v>
      </c>
      <c r="AW396" s="134">
        <v>108.5</v>
      </c>
      <c r="AX396" s="134">
        <v>100.6</v>
      </c>
      <c r="AY396" s="134">
        <v>97.7</v>
      </c>
      <c r="AZ396" s="134">
        <v>98.1</v>
      </c>
      <c r="BA396" s="134">
        <v>102.8</v>
      </c>
      <c r="BB396" s="134">
        <v>104.2</v>
      </c>
      <c r="BC396" s="134">
        <v>110.7</v>
      </c>
      <c r="BD396" s="134">
        <v>109.6</v>
      </c>
      <c r="BE396" s="134">
        <v>108.2</v>
      </c>
      <c r="BF396" s="134">
        <v>106.4</v>
      </c>
      <c r="BG396" s="134">
        <v>103.3</v>
      </c>
      <c r="BH396" s="134">
        <v>101.1</v>
      </c>
      <c r="BI396" s="134">
        <v>102.8</v>
      </c>
      <c r="BJ396" s="134">
        <v>104.1</v>
      </c>
      <c r="BK396" s="134">
        <v>105.8</v>
      </c>
      <c r="BL396" s="134">
        <v>103.8</v>
      </c>
      <c r="BM396" s="134">
        <v>99.6</v>
      </c>
      <c r="BN396" s="134">
        <v>97.7</v>
      </c>
      <c r="BO396" s="134">
        <v>99</v>
      </c>
      <c r="BP396" s="134">
        <v>98.2</v>
      </c>
      <c r="BQ396" s="134">
        <v>100.1</v>
      </c>
      <c r="BR396" s="134">
        <v>98.8</v>
      </c>
      <c r="BS396" s="134">
        <v>101</v>
      </c>
      <c r="BT396" s="134">
        <v>104.9</v>
      </c>
      <c r="BU396" s="134">
        <v>109.7</v>
      </c>
      <c r="BV396" s="134">
        <v>107.7</v>
      </c>
      <c r="BW396" s="134">
        <v>105.8</v>
      </c>
      <c r="BX396" s="134">
        <v>98.2</v>
      </c>
      <c r="BY396" s="134">
        <v>98.2</v>
      </c>
      <c r="BZ396" s="134">
        <v>99.5</v>
      </c>
      <c r="CA396" s="134">
        <v>100.8</v>
      </c>
      <c r="CB396" s="134">
        <v>104.8</v>
      </c>
      <c r="CC396" s="134">
        <v>108.7</v>
      </c>
      <c r="CD396" s="134">
        <v>108.4</v>
      </c>
      <c r="CE396" s="134">
        <v>115.2</v>
      </c>
      <c r="CF396" s="134">
        <v>112.5</v>
      </c>
      <c r="CG396" s="134">
        <v>110.6</v>
      </c>
      <c r="CH396" s="134">
        <v>108.4</v>
      </c>
      <c r="CI396" s="134">
        <v>106.1</v>
      </c>
      <c r="CJ396" s="134">
        <v>105.9</v>
      </c>
      <c r="CK396" s="134">
        <v>109</v>
      </c>
      <c r="CL396" s="134">
        <v>105.9</v>
      </c>
      <c r="CM396" s="134">
        <v>106.4</v>
      </c>
      <c r="CN396" s="134">
        <v>108</v>
      </c>
      <c r="CO396" s="134">
        <v>105.6</v>
      </c>
      <c r="CP396" s="134">
        <v>105.1</v>
      </c>
      <c r="CQ396" s="134">
        <v>109.6</v>
      </c>
      <c r="CR396" s="134">
        <v>118</v>
      </c>
      <c r="CS396" s="134">
        <v>111.6</v>
      </c>
      <c r="CT396" s="134">
        <v>111.2</v>
      </c>
      <c r="CU396" s="134">
        <v>110.7</v>
      </c>
      <c r="CV396" s="134">
        <v>111.5</v>
      </c>
      <c r="CW396" s="134">
        <v>108.2</v>
      </c>
      <c r="CX396" s="134">
        <v>110.1</v>
      </c>
      <c r="CY396" s="134">
        <v>113.4</v>
      </c>
      <c r="CZ396" s="134">
        <v>115.7</v>
      </c>
      <c r="DA396" s="134">
        <v>115.4</v>
      </c>
      <c r="DB396" s="134">
        <v>114.4</v>
      </c>
      <c r="DC396" s="134">
        <v>113.6</v>
      </c>
      <c r="DD396" s="134">
        <v>120</v>
      </c>
      <c r="DE396" s="134">
        <v>120.6</v>
      </c>
      <c r="DF396" s="134">
        <v>120.5</v>
      </c>
      <c r="DG396" s="134">
        <v>128.4</v>
      </c>
      <c r="DH396" s="134">
        <v>128.30000000000001</v>
      </c>
      <c r="DI396" s="134">
        <v>121.8</v>
      </c>
      <c r="DJ396" s="134">
        <v>121.4</v>
      </c>
      <c r="DK396" s="134">
        <v>121.8</v>
      </c>
      <c r="DL396" s="134">
        <v>123.3</v>
      </c>
      <c r="DM396" s="134">
        <v>126.3</v>
      </c>
      <c r="DN396" s="134">
        <v>126.6</v>
      </c>
      <c r="DO396" s="134">
        <v>130</v>
      </c>
      <c r="DP396" s="134">
        <v>132.30000000000001</v>
      </c>
      <c r="DQ396" s="134">
        <v>134.30000000000001</v>
      </c>
      <c r="DR396" s="134">
        <v>138.4</v>
      </c>
      <c r="DS396" s="134">
        <v>141.5</v>
      </c>
      <c r="DT396" s="134">
        <v>143.69999999999999</v>
      </c>
      <c r="DU396" s="134">
        <v>151.4</v>
      </c>
      <c r="DV396" s="134">
        <v>153.1</v>
      </c>
      <c r="DW396" s="134">
        <v>154.19999999999999</v>
      </c>
      <c r="DX396" s="134">
        <v>162.6</v>
      </c>
      <c r="DY396" s="134">
        <v>158.30000000000001</v>
      </c>
      <c r="DZ396" s="134">
        <v>150.19999999999999</v>
      </c>
      <c r="EA396" s="135">
        <v>157.30000000000001</v>
      </c>
      <c r="EB396" s="136">
        <v>156.6</v>
      </c>
      <c r="EC396" s="136">
        <v>157.1</v>
      </c>
      <c r="ED396" s="134">
        <v>138.6</v>
      </c>
      <c r="EE396" s="134">
        <v>131.30000000000001</v>
      </c>
      <c r="EF396" s="137">
        <v>126.7</v>
      </c>
      <c r="EG396" s="137">
        <v>124</v>
      </c>
      <c r="EH396" s="137">
        <v>123.5</v>
      </c>
      <c r="EI396" s="137">
        <v>123.1</v>
      </c>
      <c r="EJ396" s="136">
        <v>129.1</v>
      </c>
      <c r="EK396" s="136">
        <v>131.1</v>
      </c>
      <c r="EL396" s="147">
        <v>122.1</v>
      </c>
      <c r="EM396" s="147">
        <v>117.8</v>
      </c>
      <c r="EN396" s="147">
        <v>120.9</v>
      </c>
    </row>
    <row r="397" spans="1:144" ht="15" x14ac:dyDescent="0.25">
      <c r="A397" s="132" t="s">
        <v>2222</v>
      </c>
      <c r="B397" s="132" t="s">
        <v>2223</v>
      </c>
      <c r="C397" s="133">
        <v>4.2700000000000004E-3</v>
      </c>
      <c r="D397" s="134">
        <v>111.9</v>
      </c>
      <c r="E397" s="134">
        <v>111.7</v>
      </c>
      <c r="F397" s="134">
        <v>117</v>
      </c>
      <c r="G397" s="134">
        <v>115</v>
      </c>
      <c r="H397" s="134">
        <v>116.3</v>
      </c>
      <c r="I397" s="134">
        <v>115.8</v>
      </c>
      <c r="J397" s="134">
        <v>118.9</v>
      </c>
      <c r="K397" s="134">
        <v>118.2</v>
      </c>
      <c r="L397" s="134">
        <v>116.9</v>
      </c>
      <c r="M397" s="134">
        <v>118</v>
      </c>
      <c r="N397" s="134">
        <v>119.1</v>
      </c>
      <c r="O397" s="134">
        <v>118.2</v>
      </c>
      <c r="P397" s="134">
        <v>129.19999999999999</v>
      </c>
      <c r="Q397" s="134">
        <v>130.6</v>
      </c>
      <c r="R397" s="134">
        <v>127.2</v>
      </c>
      <c r="S397" s="134">
        <v>125.9</v>
      </c>
      <c r="T397" s="134">
        <v>126.3</v>
      </c>
      <c r="U397" s="134">
        <v>126.2</v>
      </c>
      <c r="V397" s="134">
        <v>129.6</v>
      </c>
      <c r="W397" s="134">
        <v>129.19999999999999</v>
      </c>
      <c r="X397" s="134">
        <v>126.9</v>
      </c>
      <c r="Y397" s="134">
        <v>127.8</v>
      </c>
      <c r="Z397" s="134">
        <v>127.8</v>
      </c>
      <c r="AA397" s="134">
        <v>128.4</v>
      </c>
      <c r="AB397" s="134">
        <v>128.80000000000001</v>
      </c>
      <c r="AC397" s="134">
        <v>128.80000000000001</v>
      </c>
      <c r="AD397" s="134">
        <v>129.4</v>
      </c>
      <c r="AE397" s="134">
        <v>129.4</v>
      </c>
      <c r="AF397" s="134">
        <v>128.80000000000001</v>
      </c>
      <c r="AG397" s="134">
        <v>129</v>
      </c>
      <c r="AH397" s="134">
        <v>129.69999999999999</v>
      </c>
      <c r="AI397" s="134">
        <v>130.30000000000001</v>
      </c>
      <c r="AJ397" s="134">
        <v>130.30000000000001</v>
      </c>
      <c r="AK397" s="134">
        <v>130.5</v>
      </c>
      <c r="AL397" s="134">
        <v>130.5</v>
      </c>
      <c r="AM397" s="134">
        <v>130.5</v>
      </c>
      <c r="AN397" s="134">
        <v>132.30000000000001</v>
      </c>
      <c r="AO397" s="134">
        <v>132.80000000000001</v>
      </c>
      <c r="AP397" s="134">
        <v>134.4</v>
      </c>
      <c r="AQ397" s="134">
        <v>136</v>
      </c>
      <c r="AR397" s="134">
        <v>139.19999999999999</v>
      </c>
      <c r="AS397" s="134">
        <v>134.9</v>
      </c>
      <c r="AT397" s="134">
        <v>135.19999999999999</v>
      </c>
      <c r="AU397" s="134">
        <v>134.5</v>
      </c>
      <c r="AV397" s="134">
        <v>133.80000000000001</v>
      </c>
      <c r="AW397" s="134">
        <v>133.80000000000001</v>
      </c>
      <c r="AX397" s="134">
        <v>134.1</v>
      </c>
      <c r="AY397" s="134">
        <v>133.4</v>
      </c>
      <c r="AZ397" s="134">
        <v>134.6</v>
      </c>
      <c r="BA397" s="134">
        <v>135.6</v>
      </c>
      <c r="BB397" s="134">
        <v>135.1</v>
      </c>
      <c r="BC397" s="134">
        <v>133.80000000000001</v>
      </c>
      <c r="BD397" s="134">
        <v>133.69999999999999</v>
      </c>
      <c r="BE397" s="134">
        <v>131.6</v>
      </c>
      <c r="BF397" s="134">
        <v>131.1</v>
      </c>
      <c r="BG397" s="134">
        <v>132.19999999999999</v>
      </c>
      <c r="BH397" s="134">
        <v>131.69999999999999</v>
      </c>
      <c r="BI397" s="134">
        <v>130.6</v>
      </c>
      <c r="BJ397" s="134">
        <v>128.5</v>
      </c>
      <c r="BK397" s="134">
        <v>126.9</v>
      </c>
      <c r="BL397" s="134">
        <v>127.6</v>
      </c>
      <c r="BM397" s="134">
        <v>128.5</v>
      </c>
      <c r="BN397" s="134">
        <v>130.5</v>
      </c>
      <c r="BO397" s="134">
        <v>129.4</v>
      </c>
      <c r="BP397" s="134">
        <v>129.9</v>
      </c>
      <c r="BQ397" s="134">
        <v>130.1</v>
      </c>
      <c r="BR397" s="134">
        <v>130.1</v>
      </c>
      <c r="BS397" s="134">
        <v>129.30000000000001</v>
      </c>
      <c r="BT397" s="134">
        <v>129.19999999999999</v>
      </c>
      <c r="BU397" s="134">
        <v>131.5</v>
      </c>
      <c r="BV397" s="134">
        <v>133.30000000000001</v>
      </c>
      <c r="BW397" s="134">
        <v>131.9</v>
      </c>
      <c r="BX397" s="134">
        <v>133.19999999999999</v>
      </c>
      <c r="BY397" s="134">
        <v>132.4</v>
      </c>
      <c r="BZ397" s="134">
        <v>133.4</v>
      </c>
      <c r="CA397" s="134">
        <v>135.9</v>
      </c>
      <c r="CB397" s="134">
        <v>136.69999999999999</v>
      </c>
      <c r="CC397" s="134">
        <v>140</v>
      </c>
      <c r="CD397" s="134">
        <v>143.5</v>
      </c>
      <c r="CE397" s="134">
        <v>144</v>
      </c>
      <c r="CF397" s="134">
        <v>146.80000000000001</v>
      </c>
      <c r="CG397" s="134">
        <v>141.19999999999999</v>
      </c>
      <c r="CH397" s="134">
        <v>137.9</v>
      </c>
      <c r="CI397" s="134">
        <v>137.5</v>
      </c>
      <c r="CJ397" s="134">
        <v>139.30000000000001</v>
      </c>
      <c r="CK397" s="134">
        <v>134.19999999999999</v>
      </c>
      <c r="CL397" s="134">
        <v>139</v>
      </c>
      <c r="CM397" s="134">
        <v>138</v>
      </c>
      <c r="CN397" s="134">
        <v>141.19999999999999</v>
      </c>
      <c r="CO397" s="134">
        <v>140.69999999999999</v>
      </c>
      <c r="CP397" s="134">
        <v>138.9</v>
      </c>
      <c r="CQ397" s="134">
        <v>141</v>
      </c>
      <c r="CR397" s="134">
        <v>141</v>
      </c>
      <c r="CS397" s="134">
        <v>138.69999999999999</v>
      </c>
      <c r="CT397" s="134">
        <v>138.69999999999999</v>
      </c>
      <c r="CU397" s="134">
        <v>138.69999999999999</v>
      </c>
      <c r="CV397" s="134">
        <v>138.69999999999999</v>
      </c>
      <c r="CW397" s="134">
        <v>138.69999999999999</v>
      </c>
      <c r="CX397" s="134">
        <v>141</v>
      </c>
      <c r="CY397" s="134">
        <v>137.80000000000001</v>
      </c>
      <c r="CZ397" s="134">
        <v>137.80000000000001</v>
      </c>
      <c r="DA397" s="134">
        <v>137.1</v>
      </c>
      <c r="DB397" s="134">
        <v>137</v>
      </c>
      <c r="DC397" s="134">
        <v>138.9</v>
      </c>
      <c r="DD397" s="134">
        <v>139.69999999999999</v>
      </c>
      <c r="DE397" s="134">
        <v>137.80000000000001</v>
      </c>
      <c r="DF397" s="134">
        <v>140.9</v>
      </c>
      <c r="DG397" s="134">
        <v>140.1</v>
      </c>
      <c r="DH397" s="134">
        <v>140.1</v>
      </c>
      <c r="DI397" s="134">
        <v>140.1</v>
      </c>
      <c r="DJ397" s="134">
        <v>143.9</v>
      </c>
      <c r="DK397" s="134">
        <v>143.9</v>
      </c>
      <c r="DL397" s="134">
        <v>145.5</v>
      </c>
      <c r="DM397" s="134">
        <v>145.5</v>
      </c>
      <c r="DN397" s="134">
        <v>145.5</v>
      </c>
      <c r="DO397" s="134">
        <v>145.5</v>
      </c>
      <c r="DP397" s="134">
        <v>149.9</v>
      </c>
      <c r="DQ397" s="134">
        <v>151</v>
      </c>
      <c r="DR397" s="134">
        <v>151</v>
      </c>
      <c r="DS397" s="134">
        <v>151.69999999999999</v>
      </c>
      <c r="DT397" s="134">
        <v>153.1</v>
      </c>
      <c r="DU397" s="134">
        <v>163.4</v>
      </c>
      <c r="DV397" s="134">
        <v>154.4</v>
      </c>
      <c r="DW397" s="134">
        <v>161.5</v>
      </c>
      <c r="DX397" s="134">
        <v>160.69999999999999</v>
      </c>
      <c r="DY397" s="134">
        <v>160.69999999999999</v>
      </c>
      <c r="DZ397" s="134">
        <v>160.69999999999999</v>
      </c>
      <c r="EA397" s="135">
        <v>160.69999999999999</v>
      </c>
      <c r="EB397" s="136">
        <v>159.19999999999999</v>
      </c>
      <c r="EC397" s="136">
        <v>160.69999999999999</v>
      </c>
      <c r="ED397" s="134">
        <v>160.69999999999999</v>
      </c>
      <c r="EE397" s="134">
        <v>160.69999999999999</v>
      </c>
      <c r="EF397" s="137">
        <v>160.69999999999999</v>
      </c>
      <c r="EG397" s="137">
        <v>160.69999999999999</v>
      </c>
      <c r="EH397" s="137">
        <v>160.69999999999999</v>
      </c>
      <c r="EI397" s="137">
        <v>160.69999999999999</v>
      </c>
      <c r="EJ397" s="136">
        <v>160.69999999999999</v>
      </c>
      <c r="EK397" s="136">
        <v>160.69999999999999</v>
      </c>
      <c r="EL397" s="147">
        <v>160.69999999999999</v>
      </c>
      <c r="EM397" s="147">
        <v>160.69999999999999</v>
      </c>
      <c r="EN397" s="147">
        <v>159.9</v>
      </c>
    </row>
    <row r="398" spans="1:144" ht="15" x14ac:dyDescent="0.25">
      <c r="A398" s="132" t="s">
        <v>2224</v>
      </c>
      <c r="B398" s="132" t="s">
        <v>2225</v>
      </c>
      <c r="C398" s="133">
        <v>0.45476</v>
      </c>
      <c r="D398" s="134">
        <v>113.6</v>
      </c>
      <c r="E398" s="134">
        <v>117.2</v>
      </c>
      <c r="F398" s="134">
        <v>121.2</v>
      </c>
      <c r="G398" s="134">
        <v>122.4</v>
      </c>
      <c r="H398" s="134">
        <v>121.5</v>
      </c>
      <c r="I398" s="134">
        <v>123</v>
      </c>
      <c r="J398" s="134">
        <v>122.6</v>
      </c>
      <c r="K398" s="134">
        <v>124.4</v>
      </c>
      <c r="L398" s="134">
        <v>123.2</v>
      </c>
      <c r="M398" s="134">
        <v>121.1</v>
      </c>
      <c r="N398" s="134">
        <v>122.6</v>
      </c>
      <c r="O398" s="134">
        <v>123.2</v>
      </c>
      <c r="P398" s="134">
        <v>124.3</v>
      </c>
      <c r="Q398" s="134">
        <v>123.4</v>
      </c>
      <c r="R398" s="134">
        <v>124.9</v>
      </c>
      <c r="S398" s="134">
        <v>126.1</v>
      </c>
      <c r="T398" s="134">
        <v>125.6</v>
      </c>
      <c r="U398" s="134">
        <v>126.5</v>
      </c>
      <c r="V398" s="134">
        <v>126.1</v>
      </c>
      <c r="W398" s="134">
        <v>127</v>
      </c>
      <c r="X398" s="134">
        <v>126.9</v>
      </c>
      <c r="Y398" s="134">
        <v>126.8</v>
      </c>
      <c r="Z398" s="134">
        <v>126.2</v>
      </c>
      <c r="AA398" s="134">
        <v>127.1</v>
      </c>
      <c r="AB398" s="134">
        <v>128.1</v>
      </c>
      <c r="AC398" s="134">
        <v>130.4</v>
      </c>
      <c r="AD398" s="134">
        <v>130.5</v>
      </c>
      <c r="AE398" s="134">
        <v>129.69999999999999</v>
      </c>
      <c r="AF398" s="134">
        <v>130.1</v>
      </c>
      <c r="AG398" s="134">
        <v>130.1</v>
      </c>
      <c r="AH398" s="134">
        <v>130.6</v>
      </c>
      <c r="AI398" s="134">
        <v>131.19999999999999</v>
      </c>
      <c r="AJ398" s="134">
        <v>131.19999999999999</v>
      </c>
      <c r="AK398" s="134">
        <v>129.5</v>
      </c>
      <c r="AL398" s="134">
        <v>129.6</v>
      </c>
      <c r="AM398" s="134">
        <v>129.1</v>
      </c>
      <c r="AN398" s="134">
        <v>130.5</v>
      </c>
      <c r="AO398" s="134">
        <v>132.1</v>
      </c>
      <c r="AP398" s="134">
        <v>132.19999999999999</v>
      </c>
      <c r="AQ398" s="134">
        <v>132.1</v>
      </c>
      <c r="AR398" s="134">
        <v>132</v>
      </c>
      <c r="AS398" s="134">
        <v>132.5</v>
      </c>
      <c r="AT398" s="134">
        <v>131.6</v>
      </c>
      <c r="AU398" s="134">
        <v>131.4</v>
      </c>
      <c r="AV398" s="134">
        <v>131</v>
      </c>
      <c r="AW398" s="134">
        <v>131.80000000000001</v>
      </c>
      <c r="AX398" s="134">
        <v>133.1</v>
      </c>
      <c r="AY398" s="134">
        <v>131.5</v>
      </c>
      <c r="AZ398" s="134">
        <v>130.5</v>
      </c>
      <c r="BA398" s="134">
        <v>129.6</v>
      </c>
      <c r="BB398" s="134">
        <v>128.69999999999999</v>
      </c>
      <c r="BC398" s="134">
        <v>127.3</v>
      </c>
      <c r="BD398" s="134">
        <v>126</v>
      </c>
      <c r="BE398" s="134">
        <v>124.5</v>
      </c>
      <c r="BF398" s="134">
        <v>125.5</v>
      </c>
      <c r="BG398" s="134">
        <v>125.4</v>
      </c>
      <c r="BH398" s="134">
        <v>124</v>
      </c>
      <c r="BI398" s="134">
        <v>124.3</v>
      </c>
      <c r="BJ398" s="134">
        <v>123.4</v>
      </c>
      <c r="BK398" s="134">
        <v>124.4</v>
      </c>
      <c r="BL398" s="134">
        <v>125.1</v>
      </c>
      <c r="BM398" s="134">
        <v>124.7</v>
      </c>
      <c r="BN398" s="134">
        <v>123.3</v>
      </c>
      <c r="BO398" s="134">
        <v>121.2</v>
      </c>
      <c r="BP398" s="134">
        <v>122.7</v>
      </c>
      <c r="BQ398" s="134">
        <v>122.4</v>
      </c>
      <c r="BR398" s="134">
        <v>122.8</v>
      </c>
      <c r="BS398" s="134">
        <v>122.6</v>
      </c>
      <c r="BT398" s="134">
        <v>122.1</v>
      </c>
      <c r="BU398" s="134">
        <v>123.5</v>
      </c>
      <c r="BV398" s="134">
        <v>125.4</v>
      </c>
      <c r="BW398" s="134">
        <v>125.7</v>
      </c>
      <c r="BX398" s="134">
        <v>125.1</v>
      </c>
      <c r="BY398" s="134">
        <v>127.9</v>
      </c>
      <c r="BZ398" s="134">
        <v>127.5</v>
      </c>
      <c r="CA398" s="134">
        <v>128.80000000000001</v>
      </c>
      <c r="CB398" s="134">
        <v>129.1</v>
      </c>
      <c r="CC398" s="134">
        <v>128.80000000000001</v>
      </c>
      <c r="CD398" s="134">
        <v>129</v>
      </c>
      <c r="CE398" s="134">
        <v>130.9</v>
      </c>
      <c r="CF398" s="134">
        <v>131.30000000000001</v>
      </c>
      <c r="CG398" s="134">
        <v>131.30000000000001</v>
      </c>
      <c r="CH398" s="134">
        <v>131.9</v>
      </c>
      <c r="CI398" s="134">
        <v>133.30000000000001</v>
      </c>
      <c r="CJ398" s="134">
        <v>133.19999999999999</v>
      </c>
      <c r="CK398" s="134">
        <v>133.9</v>
      </c>
      <c r="CL398" s="134">
        <v>134.19999999999999</v>
      </c>
      <c r="CM398" s="134">
        <v>135.80000000000001</v>
      </c>
      <c r="CN398" s="134">
        <v>135</v>
      </c>
      <c r="CO398" s="134">
        <v>135.9</v>
      </c>
      <c r="CP398" s="134">
        <v>135.1</v>
      </c>
      <c r="CQ398" s="134">
        <v>136.69999999999999</v>
      </c>
      <c r="CR398" s="134">
        <v>137.69999999999999</v>
      </c>
      <c r="CS398" s="134">
        <v>136.69999999999999</v>
      </c>
      <c r="CT398" s="134">
        <v>136.69999999999999</v>
      </c>
      <c r="CU398" s="134">
        <v>138.19999999999999</v>
      </c>
      <c r="CV398" s="134">
        <v>138.1</v>
      </c>
      <c r="CW398" s="134">
        <v>139.30000000000001</v>
      </c>
      <c r="CX398" s="134">
        <v>139.1</v>
      </c>
      <c r="CY398" s="134">
        <v>139.80000000000001</v>
      </c>
      <c r="CZ398" s="134">
        <v>140.4</v>
      </c>
      <c r="DA398" s="134">
        <v>141.1</v>
      </c>
      <c r="DB398" s="134">
        <v>141.19999999999999</v>
      </c>
      <c r="DC398" s="134">
        <v>140.80000000000001</v>
      </c>
      <c r="DD398" s="134">
        <v>141.5</v>
      </c>
      <c r="DE398" s="134">
        <v>141.30000000000001</v>
      </c>
      <c r="DF398" s="134">
        <v>141.6</v>
      </c>
      <c r="DG398" s="134">
        <v>142</v>
      </c>
      <c r="DH398" s="134">
        <v>146</v>
      </c>
      <c r="DI398" s="134">
        <v>149.5</v>
      </c>
      <c r="DJ398" s="134">
        <v>146.6</v>
      </c>
      <c r="DK398" s="134">
        <v>146.30000000000001</v>
      </c>
      <c r="DL398" s="134">
        <v>146.9</v>
      </c>
      <c r="DM398" s="134">
        <v>145.80000000000001</v>
      </c>
      <c r="DN398" s="134">
        <v>147.1</v>
      </c>
      <c r="DO398" s="134">
        <v>148.19999999999999</v>
      </c>
      <c r="DP398" s="134">
        <v>152.4</v>
      </c>
      <c r="DQ398" s="134">
        <v>155.5</v>
      </c>
      <c r="DR398" s="134">
        <v>153.6</v>
      </c>
      <c r="DS398" s="134">
        <v>154.19999999999999</v>
      </c>
      <c r="DT398" s="134">
        <v>157.1</v>
      </c>
      <c r="DU398" s="134">
        <v>161.19999999999999</v>
      </c>
      <c r="DV398" s="134">
        <v>165.2</v>
      </c>
      <c r="DW398" s="134">
        <v>167.3</v>
      </c>
      <c r="DX398" s="134">
        <v>171.5</v>
      </c>
      <c r="DY398" s="134">
        <v>171.6</v>
      </c>
      <c r="DZ398" s="134">
        <v>172</v>
      </c>
      <c r="EA398" s="135">
        <v>170.4</v>
      </c>
      <c r="EB398" s="136">
        <v>169.6</v>
      </c>
      <c r="EC398" s="136">
        <v>169.7</v>
      </c>
      <c r="ED398" s="134">
        <v>169.6</v>
      </c>
      <c r="EE398" s="134">
        <v>170.6</v>
      </c>
      <c r="EF398" s="137">
        <v>170.8</v>
      </c>
      <c r="EG398" s="137">
        <v>170.1</v>
      </c>
      <c r="EH398" s="137">
        <v>170.1</v>
      </c>
      <c r="EI398" s="137">
        <v>168.6</v>
      </c>
      <c r="EJ398" s="136">
        <v>168.7</v>
      </c>
      <c r="EK398" s="136">
        <v>168.8</v>
      </c>
      <c r="EL398" s="147">
        <v>170.5</v>
      </c>
      <c r="EM398" s="147">
        <v>170.3</v>
      </c>
      <c r="EN398" s="147">
        <v>169.3</v>
      </c>
    </row>
    <row r="399" spans="1:144" ht="15" x14ac:dyDescent="0.25">
      <c r="A399" s="132" t="s">
        <v>2226</v>
      </c>
      <c r="B399" s="132" t="s">
        <v>2227</v>
      </c>
      <c r="C399" s="133">
        <v>4.0930000000000001E-2</v>
      </c>
      <c r="D399" s="134">
        <v>120.7</v>
      </c>
      <c r="E399" s="134">
        <v>121.2</v>
      </c>
      <c r="F399" s="134">
        <v>126.8</v>
      </c>
      <c r="G399" s="134">
        <v>132.1</v>
      </c>
      <c r="H399" s="134">
        <v>134.9</v>
      </c>
      <c r="I399" s="134">
        <v>138.19999999999999</v>
      </c>
      <c r="J399" s="134">
        <v>138.5</v>
      </c>
      <c r="K399" s="134">
        <v>138.80000000000001</v>
      </c>
      <c r="L399" s="134">
        <v>139.4</v>
      </c>
      <c r="M399" s="134">
        <v>139.1</v>
      </c>
      <c r="N399" s="134">
        <v>139.5</v>
      </c>
      <c r="O399" s="134">
        <v>137.69999999999999</v>
      </c>
      <c r="P399" s="134">
        <v>137.30000000000001</v>
      </c>
      <c r="Q399" s="134">
        <v>135</v>
      </c>
      <c r="R399" s="134">
        <v>133.6</v>
      </c>
      <c r="S399" s="134">
        <v>134.30000000000001</v>
      </c>
      <c r="T399" s="134">
        <v>133.6</v>
      </c>
      <c r="U399" s="134">
        <v>133.19999999999999</v>
      </c>
      <c r="V399" s="134">
        <v>130.5</v>
      </c>
      <c r="W399" s="134">
        <v>130.1</v>
      </c>
      <c r="X399" s="134">
        <v>130.1</v>
      </c>
      <c r="Y399" s="134">
        <v>130.19999999999999</v>
      </c>
      <c r="Z399" s="134">
        <v>132.19999999999999</v>
      </c>
      <c r="AA399" s="134">
        <v>132.1</v>
      </c>
      <c r="AB399" s="134">
        <v>132</v>
      </c>
      <c r="AC399" s="134">
        <v>133.4</v>
      </c>
      <c r="AD399" s="134">
        <v>134</v>
      </c>
      <c r="AE399" s="134">
        <v>134.69999999999999</v>
      </c>
      <c r="AF399" s="134">
        <v>132.30000000000001</v>
      </c>
      <c r="AG399" s="134">
        <v>133.1</v>
      </c>
      <c r="AH399" s="134">
        <v>132.9</v>
      </c>
      <c r="AI399" s="134">
        <v>134.30000000000001</v>
      </c>
      <c r="AJ399" s="134">
        <v>135.1</v>
      </c>
      <c r="AK399" s="134">
        <v>134.30000000000001</v>
      </c>
      <c r="AL399" s="134">
        <v>133.4</v>
      </c>
      <c r="AM399" s="134">
        <v>135.4</v>
      </c>
      <c r="AN399" s="134">
        <v>135.6</v>
      </c>
      <c r="AO399" s="134">
        <v>136.19999999999999</v>
      </c>
      <c r="AP399" s="134">
        <v>136.1</v>
      </c>
      <c r="AQ399" s="134">
        <v>135.9</v>
      </c>
      <c r="AR399" s="134">
        <v>135</v>
      </c>
      <c r="AS399" s="134">
        <v>135.80000000000001</v>
      </c>
      <c r="AT399" s="134">
        <v>135.80000000000001</v>
      </c>
      <c r="AU399" s="134">
        <v>135.9</v>
      </c>
      <c r="AV399" s="134">
        <v>134.30000000000001</v>
      </c>
      <c r="AW399" s="134">
        <v>133.80000000000001</v>
      </c>
      <c r="AX399" s="134">
        <v>134.5</v>
      </c>
      <c r="AY399" s="134">
        <v>134.4</v>
      </c>
      <c r="AZ399" s="134">
        <v>133</v>
      </c>
      <c r="BA399" s="134">
        <v>134.19999999999999</v>
      </c>
      <c r="BB399" s="134">
        <v>133.30000000000001</v>
      </c>
      <c r="BC399" s="134">
        <v>132</v>
      </c>
      <c r="BD399" s="134">
        <v>131.1</v>
      </c>
      <c r="BE399" s="134">
        <v>131.1</v>
      </c>
      <c r="BF399" s="134">
        <v>126.4</v>
      </c>
      <c r="BG399" s="134">
        <v>126.4</v>
      </c>
      <c r="BH399" s="134">
        <v>128.9</v>
      </c>
      <c r="BI399" s="134">
        <v>126.9</v>
      </c>
      <c r="BJ399" s="134">
        <v>127.9</v>
      </c>
      <c r="BK399" s="134">
        <v>124.3</v>
      </c>
      <c r="BL399" s="134">
        <v>125.8</v>
      </c>
      <c r="BM399" s="134">
        <v>125</v>
      </c>
      <c r="BN399" s="134">
        <v>125.3</v>
      </c>
      <c r="BO399" s="134">
        <v>124.7</v>
      </c>
      <c r="BP399" s="134">
        <v>124.1</v>
      </c>
      <c r="BQ399" s="134">
        <v>123.5</v>
      </c>
      <c r="BR399" s="134">
        <v>124</v>
      </c>
      <c r="BS399" s="134">
        <v>124.5</v>
      </c>
      <c r="BT399" s="134">
        <v>125.2</v>
      </c>
      <c r="BU399" s="134">
        <v>123.6</v>
      </c>
      <c r="BV399" s="134">
        <v>129.30000000000001</v>
      </c>
      <c r="BW399" s="134">
        <v>130</v>
      </c>
      <c r="BX399" s="134">
        <v>131.80000000000001</v>
      </c>
      <c r="BY399" s="134">
        <v>134.1</v>
      </c>
      <c r="BZ399" s="134">
        <v>134.6</v>
      </c>
      <c r="CA399" s="134">
        <v>135.5</v>
      </c>
      <c r="CB399" s="134">
        <v>135</v>
      </c>
      <c r="CC399" s="134">
        <v>140.30000000000001</v>
      </c>
      <c r="CD399" s="134">
        <v>147.4</v>
      </c>
      <c r="CE399" s="134">
        <v>150</v>
      </c>
      <c r="CF399" s="134">
        <v>150.19999999999999</v>
      </c>
      <c r="CG399" s="134">
        <v>150.80000000000001</v>
      </c>
      <c r="CH399" s="134">
        <v>148.6</v>
      </c>
      <c r="CI399" s="134">
        <v>149.4</v>
      </c>
      <c r="CJ399" s="134">
        <v>149.30000000000001</v>
      </c>
      <c r="CK399" s="134">
        <v>150.19999999999999</v>
      </c>
      <c r="CL399" s="134">
        <v>150.4</v>
      </c>
      <c r="CM399" s="134">
        <v>148.69999999999999</v>
      </c>
      <c r="CN399" s="134">
        <v>145.9</v>
      </c>
      <c r="CO399" s="134">
        <v>145</v>
      </c>
      <c r="CP399" s="134">
        <v>146.30000000000001</v>
      </c>
      <c r="CQ399" s="134">
        <v>144.80000000000001</v>
      </c>
      <c r="CR399" s="134">
        <v>144.6</v>
      </c>
      <c r="CS399" s="134">
        <v>141.5</v>
      </c>
      <c r="CT399" s="134">
        <v>139</v>
      </c>
      <c r="CU399" s="134">
        <v>140.19999999999999</v>
      </c>
      <c r="CV399" s="134">
        <v>141.1</v>
      </c>
      <c r="CW399" s="134">
        <v>140.80000000000001</v>
      </c>
      <c r="CX399" s="134">
        <v>139.69999999999999</v>
      </c>
      <c r="CY399" s="134">
        <v>139</v>
      </c>
      <c r="CZ399" s="134">
        <v>139.6</v>
      </c>
      <c r="DA399" s="134">
        <v>139.6</v>
      </c>
      <c r="DB399" s="134">
        <v>139.80000000000001</v>
      </c>
      <c r="DC399" s="134">
        <v>138.30000000000001</v>
      </c>
      <c r="DD399" s="134">
        <v>137.5</v>
      </c>
      <c r="DE399" s="134">
        <v>131.80000000000001</v>
      </c>
      <c r="DF399" s="134">
        <v>132.9</v>
      </c>
      <c r="DG399" s="134">
        <v>136.1</v>
      </c>
      <c r="DH399" s="134">
        <v>137</v>
      </c>
      <c r="DI399" s="134">
        <v>144.1</v>
      </c>
      <c r="DJ399" s="134">
        <v>144.1</v>
      </c>
      <c r="DK399" s="134">
        <v>149.9</v>
      </c>
      <c r="DL399" s="134">
        <v>152.6</v>
      </c>
      <c r="DM399" s="134">
        <v>152.5</v>
      </c>
      <c r="DN399" s="134">
        <v>154.1</v>
      </c>
      <c r="DO399" s="134">
        <v>157.30000000000001</v>
      </c>
      <c r="DP399" s="134">
        <v>159.5</v>
      </c>
      <c r="DQ399" s="134">
        <v>164.8</v>
      </c>
      <c r="DR399" s="134">
        <v>164.9</v>
      </c>
      <c r="DS399" s="134">
        <v>166.4</v>
      </c>
      <c r="DT399" s="134">
        <v>166.6</v>
      </c>
      <c r="DU399" s="134">
        <v>168</v>
      </c>
      <c r="DV399" s="134">
        <v>167.3</v>
      </c>
      <c r="DW399" s="134">
        <v>167.7</v>
      </c>
      <c r="DX399" s="134">
        <v>168</v>
      </c>
      <c r="DY399" s="134">
        <v>164.7</v>
      </c>
      <c r="DZ399" s="134">
        <v>164.9</v>
      </c>
      <c r="EA399" s="135">
        <v>167.4</v>
      </c>
      <c r="EB399" s="136">
        <v>164</v>
      </c>
      <c r="EC399" s="136">
        <v>161.80000000000001</v>
      </c>
      <c r="ED399" s="134">
        <v>160.80000000000001</v>
      </c>
      <c r="EE399" s="134">
        <v>152.69999999999999</v>
      </c>
      <c r="EF399" s="137">
        <v>151.80000000000001</v>
      </c>
      <c r="EG399" s="137">
        <v>151.6</v>
      </c>
      <c r="EH399" s="137">
        <v>153.80000000000001</v>
      </c>
      <c r="EI399" s="137">
        <v>152.69999999999999</v>
      </c>
      <c r="EJ399" s="136">
        <v>152.30000000000001</v>
      </c>
      <c r="EK399" s="136">
        <v>150.4</v>
      </c>
      <c r="EL399" s="147">
        <v>154</v>
      </c>
      <c r="EM399" s="147">
        <v>156.5</v>
      </c>
      <c r="EN399" s="147">
        <v>157.80000000000001</v>
      </c>
    </row>
    <row r="400" spans="1:144" ht="15" x14ac:dyDescent="0.25">
      <c r="A400" s="132" t="s">
        <v>2228</v>
      </c>
      <c r="B400" s="132" t="s">
        <v>2229</v>
      </c>
      <c r="C400" s="133">
        <v>4.3830000000000001E-2</v>
      </c>
      <c r="D400" s="134">
        <v>107.7</v>
      </c>
      <c r="E400" s="134">
        <v>114.9</v>
      </c>
      <c r="F400" s="134">
        <v>114.6</v>
      </c>
      <c r="G400" s="134">
        <v>116.6</v>
      </c>
      <c r="H400" s="134">
        <v>113.2</v>
      </c>
      <c r="I400" s="134">
        <v>118.8</v>
      </c>
      <c r="J400" s="134">
        <v>125.1</v>
      </c>
      <c r="K400" s="134">
        <v>128.6</v>
      </c>
      <c r="L400" s="134">
        <v>128.1</v>
      </c>
      <c r="M400" s="134">
        <v>127.6</v>
      </c>
      <c r="N400" s="134">
        <v>125.7</v>
      </c>
      <c r="O400" s="134">
        <v>122</v>
      </c>
      <c r="P400" s="134">
        <v>114.2</v>
      </c>
      <c r="Q400" s="134">
        <v>112.4</v>
      </c>
      <c r="R400" s="134">
        <v>114.7</v>
      </c>
      <c r="S400" s="134">
        <v>115</v>
      </c>
      <c r="T400" s="134">
        <v>114.4</v>
      </c>
      <c r="U400" s="134">
        <v>115.1</v>
      </c>
      <c r="V400" s="134">
        <v>118.4</v>
      </c>
      <c r="W400" s="134">
        <v>119.6</v>
      </c>
      <c r="X400" s="134">
        <v>116.8</v>
      </c>
      <c r="Y400" s="134">
        <v>116.7</v>
      </c>
      <c r="Z400" s="134">
        <v>115.7</v>
      </c>
      <c r="AA400" s="134">
        <v>114.8</v>
      </c>
      <c r="AB400" s="134">
        <v>114.3</v>
      </c>
      <c r="AC400" s="134">
        <v>113.9</v>
      </c>
      <c r="AD400" s="134">
        <v>109</v>
      </c>
      <c r="AE400" s="134">
        <v>110.5</v>
      </c>
      <c r="AF400" s="134">
        <v>110.6</v>
      </c>
      <c r="AG400" s="134">
        <v>112.8</v>
      </c>
      <c r="AH400" s="134">
        <v>112.6</v>
      </c>
      <c r="AI400" s="134">
        <v>114.3</v>
      </c>
      <c r="AJ400" s="134">
        <v>114.8</v>
      </c>
      <c r="AK400" s="134">
        <v>115.9</v>
      </c>
      <c r="AL400" s="134">
        <v>116.1</v>
      </c>
      <c r="AM400" s="134">
        <v>115.6</v>
      </c>
      <c r="AN400" s="134">
        <v>110.9</v>
      </c>
      <c r="AO400" s="134">
        <v>107.8</v>
      </c>
      <c r="AP400" s="134">
        <v>89.9</v>
      </c>
      <c r="AQ400" s="134">
        <v>92.6</v>
      </c>
      <c r="AR400" s="134">
        <v>90.5</v>
      </c>
      <c r="AS400" s="134">
        <v>89.4</v>
      </c>
      <c r="AT400" s="134">
        <v>90.5</v>
      </c>
      <c r="AU400" s="134">
        <v>90.7</v>
      </c>
      <c r="AV400" s="134">
        <v>93.9</v>
      </c>
      <c r="AW400" s="134">
        <v>90.7</v>
      </c>
      <c r="AX400" s="134">
        <v>90.7</v>
      </c>
      <c r="AY400" s="134">
        <v>90.7</v>
      </c>
      <c r="AZ400" s="134">
        <v>90.7</v>
      </c>
      <c r="BA400" s="134">
        <v>90.7</v>
      </c>
      <c r="BB400" s="134">
        <v>90.7</v>
      </c>
      <c r="BC400" s="134">
        <v>90.7</v>
      </c>
      <c r="BD400" s="134">
        <v>90.7</v>
      </c>
      <c r="BE400" s="134">
        <v>89.1</v>
      </c>
      <c r="BF400" s="134">
        <v>86.4</v>
      </c>
      <c r="BG400" s="134">
        <v>85.4</v>
      </c>
      <c r="BH400" s="134">
        <v>74.8</v>
      </c>
      <c r="BI400" s="134">
        <v>79.7</v>
      </c>
      <c r="BJ400" s="134">
        <v>80.3</v>
      </c>
      <c r="BK400" s="134">
        <v>80.3</v>
      </c>
      <c r="BL400" s="134">
        <v>80.3</v>
      </c>
      <c r="BM400" s="134">
        <v>80.3</v>
      </c>
      <c r="BN400" s="134">
        <v>80.3</v>
      </c>
      <c r="BO400" s="134">
        <v>80.3</v>
      </c>
      <c r="BP400" s="134">
        <v>83.1</v>
      </c>
      <c r="BQ400" s="134">
        <v>84.4</v>
      </c>
      <c r="BR400" s="134">
        <v>85.4</v>
      </c>
      <c r="BS400" s="134">
        <v>85.4</v>
      </c>
      <c r="BT400" s="134">
        <v>86.5</v>
      </c>
      <c r="BU400" s="134">
        <v>88.6</v>
      </c>
      <c r="BV400" s="134">
        <v>88.6</v>
      </c>
      <c r="BW400" s="134">
        <v>88.6</v>
      </c>
      <c r="BX400" s="134">
        <v>85</v>
      </c>
      <c r="BY400" s="134">
        <v>85</v>
      </c>
      <c r="BZ400" s="134">
        <v>85</v>
      </c>
      <c r="CA400" s="134">
        <v>85</v>
      </c>
      <c r="CB400" s="134">
        <v>83.6</v>
      </c>
      <c r="CC400" s="134">
        <v>85.2</v>
      </c>
      <c r="CD400" s="134">
        <v>97</v>
      </c>
      <c r="CE400" s="134">
        <v>97</v>
      </c>
      <c r="CF400" s="134">
        <v>99.1</v>
      </c>
      <c r="CG400" s="134">
        <v>100</v>
      </c>
      <c r="CH400" s="134">
        <v>100.1</v>
      </c>
      <c r="CI400" s="134">
        <v>100.3</v>
      </c>
      <c r="CJ400" s="134">
        <v>100.3</v>
      </c>
      <c r="CK400" s="134">
        <v>100.7</v>
      </c>
      <c r="CL400" s="134">
        <v>99.3</v>
      </c>
      <c r="CM400" s="134">
        <v>96.8</v>
      </c>
      <c r="CN400" s="134">
        <v>95.2</v>
      </c>
      <c r="CO400" s="134">
        <v>95.2</v>
      </c>
      <c r="CP400" s="134">
        <v>96.9</v>
      </c>
      <c r="CQ400" s="134">
        <v>98.2</v>
      </c>
      <c r="CR400" s="134">
        <v>98.2</v>
      </c>
      <c r="CS400" s="134">
        <v>90.7</v>
      </c>
      <c r="CT400" s="134">
        <v>90.7</v>
      </c>
      <c r="CU400" s="134">
        <v>90.7</v>
      </c>
      <c r="CV400" s="134">
        <v>97.9</v>
      </c>
      <c r="CW400" s="134">
        <v>96.7</v>
      </c>
      <c r="CX400" s="134">
        <v>92.4</v>
      </c>
      <c r="CY400" s="134">
        <v>88.8</v>
      </c>
      <c r="CZ400" s="134">
        <v>90.9</v>
      </c>
      <c r="DA400" s="134">
        <v>86</v>
      </c>
      <c r="DB400" s="134">
        <v>85</v>
      </c>
      <c r="DC400" s="134">
        <v>88.8</v>
      </c>
      <c r="DD400" s="134">
        <v>93.3</v>
      </c>
      <c r="DE400" s="134">
        <v>91.5</v>
      </c>
      <c r="DF400" s="134">
        <v>93.2</v>
      </c>
      <c r="DG400" s="134">
        <v>95</v>
      </c>
      <c r="DH400" s="134">
        <v>97.3</v>
      </c>
      <c r="DI400" s="134">
        <v>102</v>
      </c>
      <c r="DJ400" s="134">
        <v>106.2</v>
      </c>
      <c r="DK400" s="134">
        <v>123</v>
      </c>
      <c r="DL400" s="134">
        <v>131.6</v>
      </c>
      <c r="DM400" s="134">
        <v>128.4</v>
      </c>
      <c r="DN400" s="134">
        <v>133.1</v>
      </c>
      <c r="DO400" s="134">
        <v>133.6</v>
      </c>
      <c r="DP400" s="134">
        <v>137.6</v>
      </c>
      <c r="DQ400" s="134">
        <v>157.6</v>
      </c>
      <c r="DR400" s="134">
        <v>173.1</v>
      </c>
      <c r="DS400" s="134">
        <v>175.8</v>
      </c>
      <c r="DT400" s="134">
        <v>186.5</v>
      </c>
      <c r="DU400" s="134">
        <v>181.8</v>
      </c>
      <c r="DV400" s="134">
        <v>194.5</v>
      </c>
      <c r="DW400" s="134">
        <v>172.6</v>
      </c>
      <c r="DX400" s="134">
        <v>205.9</v>
      </c>
      <c r="DY400" s="134">
        <v>216.5</v>
      </c>
      <c r="DZ400" s="134">
        <v>218.7</v>
      </c>
      <c r="EA400" s="135">
        <v>235</v>
      </c>
      <c r="EB400" s="136">
        <v>235.5</v>
      </c>
      <c r="EC400" s="136">
        <v>223</v>
      </c>
      <c r="ED400" s="134">
        <v>218</v>
      </c>
      <c r="EE400" s="134">
        <v>222</v>
      </c>
      <c r="EF400" s="137">
        <v>214.4</v>
      </c>
      <c r="EG400" s="137">
        <v>198.6</v>
      </c>
      <c r="EH400" s="137">
        <v>194.8</v>
      </c>
      <c r="EI400" s="137">
        <v>192.4</v>
      </c>
      <c r="EJ400" s="136">
        <v>190.4</v>
      </c>
      <c r="EK400" s="136">
        <v>175.5</v>
      </c>
      <c r="EL400" s="147">
        <v>182.6</v>
      </c>
      <c r="EM400" s="147">
        <v>194.2</v>
      </c>
      <c r="EN400" s="147">
        <v>180.5</v>
      </c>
    </row>
    <row r="401" spans="1:144" ht="15" x14ac:dyDescent="0.25">
      <c r="A401" s="132" t="s">
        <v>2230</v>
      </c>
      <c r="B401" s="132" t="s">
        <v>2231</v>
      </c>
      <c r="C401" s="133">
        <v>2.1160000000000002E-2</v>
      </c>
      <c r="D401" s="134">
        <v>110.8</v>
      </c>
      <c r="E401" s="134">
        <v>115.5</v>
      </c>
      <c r="F401" s="134">
        <v>113.8</v>
      </c>
      <c r="G401" s="134">
        <v>118</v>
      </c>
      <c r="H401" s="134">
        <v>120.6</v>
      </c>
      <c r="I401" s="134">
        <v>126.6</v>
      </c>
      <c r="J401" s="134">
        <v>130.80000000000001</v>
      </c>
      <c r="K401" s="134">
        <v>133.5</v>
      </c>
      <c r="L401" s="134">
        <v>130.30000000000001</v>
      </c>
      <c r="M401" s="134">
        <v>131.9</v>
      </c>
      <c r="N401" s="134">
        <v>123.1</v>
      </c>
      <c r="O401" s="134">
        <v>126.4</v>
      </c>
      <c r="P401" s="134">
        <v>126.9</v>
      </c>
      <c r="Q401" s="134">
        <v>126</v>
      </c>
      <c r="R401" s="134">
        <v>127.8</v>
      </c>
      <c r="S401" s="134">
        <v>126.5</v>
      </c>
      <c r="T401" s="134">
        <v>124.5</v>
      </c>
      <c r="U401" s="134">
        <v>125.5</v>
      </c>
      <c r="V401" s="134">
        <v>123.2</v>
      </c>
      <c r="W401" s="134">
        <v>124.6</v>
      </c>
      <c r="X401" s="134">
        <v>124.9</v>
      </c>
      <c r="Y401" s="134">
        <v>125.8</v>
      </c>
      <c r="Z401" s="134">
        <v>124.1</v>
      </c>
      <c r="AA401" s="134">
        <v>124.5</v>
      </c>
      <c r="AB401" s="134">
        <v>125.4</v>
      </c>
      <c r="AC401" s="134">
        <v>128.4</v>
      </c>
      <c r="AD401" s="134">
        <v>126.9</v>
      </c>
      <c r="AE401" s="134">
        <v>126.5</v>
      </c>
      <c r="AF401" s="134">
        <v>126.5</v>
      </c>
      <c r="AG401" s="134">
        <v>124.3</v>
      </c>
      <c r="AH401" s="134">
        <v>126.4</v>
      </c>
      <c r="AI401" s="134">
        <v>127</v>
      </c>
      <c r="AJ401" s="134">
        <v>127.7</v>
      </c>
      <c r="AK401" s="134">
        <v>127.7</v>
      </c>
      <c r="AL401" s="134">
        <v>126.2</v>
      </c>
      <c r="AM401" s="134">
        <v>127.3</v>
      </c>
      <c r="AN401" s="134">
        <v>126.3</v>
      </c>
      <c r="AO401" s="134">
        <v>121</v>
      </c>
      <c r="AP401" s="134">
        <v>119.3</v>
      </c>
      <c r="AQ401" s="134">
        <v>121.9</v>
      </c>
      <c r="AR401" s="134">
        <v>121.4</v>
      </c>
      <c r="AS401" s="134">
        <v>119.7</v>
      </c>
      <c r="AT401" s="134">
        <v>120.5</v>
      </c>
      <c r="AU401" s="134">
        <v>121</v>
      </c>
      <c r="AV401" s="134">
        <v>120.1</v>
      </c>
      <c r="AW401" s="134">
        <v>120.8</v>
      </c>
      <c r="AX401" s="134">
        <v>119.2</v>
      </c>
      <c r="AY401" s="134">
        <v>119.6</v>
      </c>
      <c r="AZ401" s="134">
        <v>118.5</v>
      </c>
      <c r="BA401" s="134">
        <v>118.1</v>
      </c>
      <c r="BB401" s="134">
        <v>119</v>
      </c>
      <c r="BC401" s="134">
        <v>119.7</v>
      </c>
      <c r="BD401" s="134">
        <v>119.5</v>
      </c>
      <c r="BE401" s="134">
        <v>117.6</v>
      </c>
      <c r="BF401" s="134">
        <v>108</v>
      </c>
      <c r="BG401" s="134">
        <v>101</v>
      </c>
      <c r="BH401" s="134">
        <v>97.5</v>
      </c>
      <c r="BI401" s="134">
        <v>95.9</v>
      </c>
      <c r="BJ401" s="134">
        <v>96.6</v>
      </c>
      <c r="BK401" s="134">
        <v>97.6</v>
      </c>
      <c r="BL401" s="134">
        <v>103.7</v>
      </c>
      <c r="BM401" s="134">
        <v>103.7</v>
      </c>
      <c r="BN401" s="134">
        <v>103.1</v>
      </c>
      <c r="BO401" s="134">
        <v>104.6</v>
      </c>
      <c r="BP401" s="134">
        <v>104.1</v>
      </c>
      <c r="BQ401" s="134">
        <v>103.4</v>
      </c>
      <c r="BR401" s="134">
        <v>102.7</v>
      </c>
      <c r="BS401" s="134">
        <v>105.8</v>
      </c>
      <c r="BT401" s="134">
        <v>112.9</v>
      </c>
      <c r="BU401" s="134">
        <v>114.6</v>
      </c>
      <c r="BV401" s="134">
        <v>115</v>
      </c>
      <c r="BW401" s="134">
        <v>112.8</v>
      </c>
      <c r="BX401" s="134">
        <v>115.7</v>
      </c>
      <c r="BY401" s="134">
        <v>113.2</v>
      </c>
      <c r="BZ401" s="134">
        <v>112.5</v>
      </c>
      <c r="CA401" s="134">
        <v>113.4</v>
      </c>
      <c r="CB401" s="134">
        <v>114.1</v>
      </c>
      <c r="CC401" s="134">
        <v>115.5</v>
      </c>
      <c r="CD401" s="134">
        <v>121</v>
      </c>
      <c r="CE401" s="134">
        <v>127.6</v>
      </c>
      <c r="CF401" s="134">
        <v>129</v>
      </c>
      <c r="CG401" s="134">
        <v>128.9</v>
      </c>
      <c r="CH401" s="134">
        <v>129.5</v>
      </c>
      <c r="CI401" s="134">
        <v>129.6</v>
      </c>
      <c r="CJ401" s="134">
        <v>129.80000000000001</v>
      </c>
      <c r="CK401" s="134">
        <v>129.1</v>
      </c>
      <c r="CL401" s="134">
        <v>128.6</v>
      </c>
      <c r="CM401" s="134">
        <v>125.6</v>
      </c>
      <c r="CN401" s="134">
        <v>122.2</v>
      </c>
      <c r="CO401" s="134">
        <v>121.2</v>
      </c>
      <c r="CP401" s="134">
        <v>123.3</v>
      </c>
      <c r="CQ401" s="134">
        <v>121.1</v>
      </c>
      <c r="CR401" s="134">
        <v>122</v>
      </c>
      <c r="CS401" s="134">
        <v>122.8</v>
      </c>
      <c r="CT401" s="134">
        <v>124.5</v>
      </c>
      <c r="CU401" s="134">
        <v>125.2</v>
      </c>
      <c r="CV401" s="134">
        <v>125</v>
      </c>
      <c r="CW401" s="134">
        <v>119.5</v>
      </c>
      <c r="CX401" s="134">
        <v>117.1</v>
      </c>
      <c r="CY401" s="134">
        <v>112.9</v>
      </c>
      <c r="CZ401" s="134">
        <v>111.9</v>
      </c>
      <c r="DA401" s="134">
        <v>112.2</v>
      </c>
      <c r="DB401" s="134">
        <v>111.2</v>
      </c>
      <c r="DC401" s="134">
        <v>113.2</v>
      </c>
      <c r="DD401" s="134">
        <v>119.8</v>
      </c>
      <c r="DE401" s="134">
        <v>122.6</v>
      </c>
      <c r="DF401" s="134">
        <v>123.8</v>
      </c>
      <c r="DG401" s="134">
        <v>126.8</v>
      </c>
      <c r="DH401" s="134">
        <v>132.1</v>
      </c>
      <c r="DI401" s="134">
        <v>142.1</v>
      </c>
      <c r="DJ401" s="134">
        <v>147.5</v>
      </c>
      <c r="DK401" s="134">
        <v>165.9</v>
      </c>
      <c r="DL401" s="134">
        <v>169.2</v>
      </c>
      <c r="DM401" s="134">
        <v>173.8</v>
      </c>
      <c r="DN401" s="134">
        <v>185</v>
      </c>
      <c r="DO401" s="134">
        <v>186.1</v>
      </c>
      <c r="DP401" s="134">
        <v>192.1</v>
      </c>
      <c r="DQ401" s="134">
        <v>217</v>
      </c>
      <c r="DR401" s="134">
        <v>244.2</v>
      </c>
      <c r="DS401" s="134">
        <v>250.9</v>
      </c>
      <c r="DT401" s="134">
        <v>274.39999999999998</v>
      </c>
      <c r="DU401" s="134">
        <v>270</v>
      </c>
      <c r="DV401" s="134">
        <v>272.10000000000002</v>
      </c>
      <c r="DW401" s="134">
        <v>264.89999999999998</v>
      </c>
      <c r="DX401" s="134">
        <v>256.39999999999998</v>
      </c>
      <c r="DY401" s="134">
        <v>257</v>
      </c>
      <c r="DZ401" s="134">
        <v>260.7</v>
      </c>
      <c r="EA401" s="135">
        <v>269.89999999999998</v>
      </c>
      <c r="EB401" s="136">
        <v>267.2</v>
      </c>
      <c r="EC401" s="136">
        <v>252.9</v>
      </c>
      <c r="ED401" s="134">
        <v>238.9</v>
      </c>
      <c r="EE401" s="134">
        <v>228.7</v>
      </c>
      <c r="EF401" s="137">
        <v>207</v>
      </c>
      <c r="EG401" s="137">
        <v>193.2</v>
      </c>
      <c r="EH401" s="137">
        <v>186.2</v>
      </c>
      <c r="EI401" s="137">
        <v>182.9</v>
      </c>
      <c r="EJ401" s="136">
        <v>174.8</v>
      </c>
      <c r="EK401" s="136">
        <v>175</v>
      </c>
      <c r="EL401" s="147">
        <v>184.4</v>
      </c>
      <c r="EM401" s="147">
        <v>194.5</v>
      </c>
      <c r="EN401" s="147">
        <v>199</v>
      </c>
    </row>
    <row r="402" spans="1:144" ht="15" x14ac:dyDescent="0.25">
      <c r="A402" s="132" t="s">
        <v>2232</v>
      </c>
      <c r="B402" s="132" t="s">
        <v>2233</v>
      </c>
      <c r="C402" s="133">
        <v>8.4720000000000004E-2</v>
      </c>
      <c r="D402" s="134">
        <v>124.6</v>
      </c>
      <c r="E402" s="134">
        <v>128</v>
      </c>
      <c r="F402" s="134">
        <v>134.19999999999999</v>
      </c>
      <c r="G402" s="134">
        <v>138.5</v>
      </c>
      <c r="H402" s="134">
        <v>140.5</v>
      </c>
      <c r="I402" s="134">
        <v>140.80000000000001</v>
      </c>
      <c r="J402" s="134">
        <v>142.9</v>
      </c>
      <c r="K402" s="134">
        <v>141.5</v>
      </c>
      <c r="L402" s="134">
        <v>142.1</v>
      </c>
      <c r="M402" s="134">
        <v>145.5</v>
      </c>
      <c r="N402" s="134">
        <v>145.9</v>
      </c>
      <c r="O402" s="134">
        <v>145.1</v>
      </c>
      <c r="P402" s="134">
        <v>145.6</v>
      </c>
      <c r="Q402" s="134">
        <v>144.1</v>
      </c>
      <c r="R402" s="134">
        <v>146</v>
      </c>
      <c r="S402" s="134">
        <v>144.80000000000001</v>
      </c>
      <c r="T402" s="134">
        <v>145.69999999999999</v>
      </c>
      <c r="U402" s="134">
        <v>143.30000000000001</v>
      </c>
      <c r="V402" s="134">
        <v>143.4</v>
      </c>
      <c r="W402" s="134">
        <v>144.69999999999999</v>
      </c>
      <c r="X402" s="134">
        <v>144.19999999999999</v>
      </c>
      <c r="Y402" s="134">
        <v>147.1</v>
      </c>
      <c r="Z402" s="134">
        <v>146.69999999999999</v>
      </c>
      <c r="AA402" s="134">
        <v>147.1</v>
      </c>
      <c r="AB402" s="134">
        <v>145.19999999999999</v>
      </c>
      <c r="AC402" s="134">
        <v>143.19999999999999</v>
      </c>
      <c r="AD402" s="134">
        <v>143.69999999999999</v>
      </c>
      <c r="AE402" s="134">
        <v>144</v>
      </c>
      <c r="AF402" s="134">
        <v>143.1</v>
      </c>
      <c r="AG402" s="134">
        <v>142.6</v>
      </c>
      <c r="AH402" s="134">
        <v>142.9</v>
      </c>
      <c r="AI402" s="134">
        <v>143.30000000000001</v>
      </c>
      <c r="AJ402" s="134">
        <v>143.69999999999999</v>
      </c>
      <c r="AK402" s="134">
        <v>141</v>
      </c>
      <c r="AL402" s="134">
        <v>141.4</v>
      </c>
      <c r="AM402" s="134">
        <v>141.4</v>
      </c>
      <c r="AN402" s="134">
        <v>142.4</v>
      </c>
      <c r="AO402" s="134">
        <v>143.19999999999999</v>
      </c>
      <c r="AP402" s="134">
        <v>145.9</v>
      </c>
      <c r="AQ402" s="134">
        <v>144.4</v>
      </c>
      <c r="AR402" s="134">
        <v>145</v>
      </c>
      <c r="AS402" s="134">
        <v>145.19999999999999</v>
      </c>
      <c r="AT402" s="134">
        <v>145.69999999999999</v>
      </c>
      <c r="AU402" s="134">
        <v>143.69999999999999</v>
      </c>
      <c r="AV402" s="134">
        <v>143.30000000000001</v>
      </c>
      <c r="AW402" s="134">
        <v>142</v>
      </c>
      <c r="AX402" s="134">
        <v>141.69999999999999</v>
      </c>
      <c r="AY402" s="134">
        <v>141.4</v>
      </c>
      <c r="AZ402" s="134">
        <v>143.19999999999999</v>
      </c>
      <c r="BA402" s="134">
        <v>143.6</v>
      </c>
      <c r="BB402" s="134">
        <v>145.4</v>
      </c>
      <c r="BC402" s="134">
        <v>146.5</v>
      </c>
      <c r="BD402" s="134">
        <v>146.9</v>
      </c>
      <c r="BE402" s="134">
        <v>142.9</v>
      </c>
      <c r="BF402" s="134">
        <v>145</v>
      </c>
      <c r="BG402" s="134">
        <v>144.19999999999999</v>
      </c>
      <c r="BH402" s="134">
        <v>144.30000000000001</v>
      </c>
      <c r="BI402" s="134">
        <v>144.5</v>
      </c>
      <c r="BJ402" s="134">
        <v>144.1</v>
      </c>
      <c r="BK402" s="134">
        <v>141.30000000000001</v>
      </c>
      <c r="BL402" s="134">
        <v>142</v>
      </c>
      <c r="BM402" s="134">
        <v>141.69999999999999</v>
      </c>
      <c r="BN402" s="134">
        <v>142.69999999999999</v>
      </c>
      <c r="BO402" s="134">
        <v>139.4</v>
      </c>
      <c r="BP402" s="134">
        <v>139.69999999999999</v>
      </c>
      <c r="BQ402" s="134">
        <v>139</v>
      </c>
      <c r="BR402" s="134">
        <v>143.69999999999999</v>
      </c>
      <c r="BS402" s="134">
        <v>141.80000000000001</v>
      </c>
      <c r="BT402" s="134">
        <v>142</v>
      </c>
      <c r="BU402" s="134">
        <v>142.19999999999999</v>
      </c>
      <c r="BV402" s="134">
        <v>142.5</v>
      </c>
      <c r="BW402" s="134">
        <v>143</v>
      </c>
      <c r="BX402" s="134">
        <v>143.6</v>
      </c>
      <c r="BY402" s="134">
        <v>143.30000000000001</v>
      </c>
      <c r="BZ402" s="134">
        <v>145.4</v>
      </c>
      <c r="CA402" s="134">
        <v>145.30000000000001</v>
      </c>
      <c r="CB402" s="134">
        <v>146.4</v>
      </c>
      <c r="CC402" s="134">
        <v>149.1</v>
      </c>
      <c r="CD402" s="134">
        <v>150</v>
      </c>
      <c r="CE402" s="134">
        <v>153</v>
      </c>
      <c r="CF402" s="134">
        <v>153.69999999999999</v>
      </c>
      <c r="CG402" s="134">
        <v>153.4</v>
      </c>
      <c r="CH402" s="134">
        <v>153.4</v>
      </c>
      <c r="CI402" s="134">
        <v>154</v>
      </c>
      <c r="CJ402" s="134">
        <v>153.9</v>
      </c>
      <c r="CK402" s="134">
        <v>153</v>
      </c>
      <c r="CL402" s="134">
        <v>153</v>
      </c>
      <c r="CM402" s="134">
        <v>152.6</v>
      </c>
      <c r="CN402" s="134">
        <v>153.1</v>
      </c>
      <c r="CO402" s="134">
        <v>152.1</v>
      </c>
      <c r="CP402" s="134">
        <v>153</v>
      </c>
      <c r="CQ402" s="134">
        <v>153.30000000000001</v>
      </c>
      <c r="CR402" s="134">
        <v>152.9</v>
      </c>
      <c r="CS402" s="134">
        <v>151.6</v>
      </c>
      <c r="CT402" s="134">
        <v>148.1</v>
      </c>
      <c r="CU402" s="134">
        <v>152</v>
      </c>
      <c r="CV402" s="134">
        <v>152.19999999999999</v>
      </c>
      <c r="CW402" s="134">
        <v>153.6</v>
      </c>
      <c r="CX402" s="134">
        <v>154.19999999999999</v>
      </c>
      <c r="CY402" s="134">
        <v>152.6</v>
      </c>
      <c r="CZ402" s="134">
        <v>153.1</v>
      </c>
      <c r="DA402" s="134">
        <v>152.1</v>
      </c>
      <c r="DB402" s="134">
        <v>152.30000000000001</v>
      </c>
      <c r="DC402" s="134">
        <v>152</v>
      </c>
      <c r="DD402" s="134">
        <v>153.4</v>
      </c>
      <c r="DE402" s="134">
        <v>154.30000000000001</v>
      </c>
      <c r="DF402" s="134">
        <v>152.69999999999999</v>
      </c>
      <c r="DG402" s="134">
        <v>153.80000000000001</v>
      </c>
      <c r="DH402" s="134">
        <v>158.30000000000001</v>
      </c>
      <c r="DI402" s="134">
        <v>155.19999999999999</v>
      </c>
      <c r="DJ402" s="134">
        <v>149.1</v>
      </c>
      <c r="DK402" s="134">
        <v>149.1</v>
      </c>
      <c r="DL402" s="134">
        <v>150</v>
      </c>
      <c r="DM402" s="134">
        <v>147.1</v>
      </c>
      <c r="DN402" s="134">
        <v>145.6</v>
      </c>
      <c r="DO402" s="134">
        <v>143.69999999999999</v>
      </c>
      <c r="DP402" s="134">
        <v>144.80000000000001</v>
      </c>
      <c r="DQ402" s="134">
        <v>147.30000000000001</v>
      </c>
      <c r="DR402" s="134">
        <v>147.30000000000001</v>
      </c>
      <c r="DS402" s="134">
        <v>147.6</v>
      </c>
      <c r="DT402" s="134">
        <v>149.5</v>
      </c>
      <c r="DU402" s="134">
        <v>164.1</v>
      </c>
      <c r="DV402" s="134">
        <v>161.6</v>
      </c>
      <c r="DW402" s="134">
        <v>172.5</v>
      </c>
      <c r="DX402" s="134">
        <v>181.5</v>
      </c>
      <c r="DY402" s="134">
        <v>184.2</v>
      </c>
      <c r="DZ402" s="134">
        <v>181.5</v>
      </c>
      <c r="EA402" s="135">
        <v>184.1</v>
      </c>
      <c r="EB402" s="136">
        <v>183.9</v>
      </c>
      <c r="EC402" s="136">
        <v>183.5</v>
      </c>
      <c r="ED402" s="134">
        <v>185.5</v>
      </c>
      <c r="EE402" s="134">
        <v>182.1</v>
      </c>
      <c r="EF402" s="137">
        <v>182.3</v>
      </c>
      <c r="EG402" s="137">
        <v>183</v>
      </c>
      <c r="EH402" s="137">
        <v>182.6</v>
      </c>
      <c r="EI402" s="137">
        <v>183.7</v>
      </c>
      <c r="EJ402" s="136">
        <v>182</v>
      </c>
      <c r="EK402" s="136">
        <v>181.1</v>
      </c>
      <c r="EL402" s="147">
        <v>186</v>
      </c>
      <c r="EM402" s="147">
        <v>192.9</v>
      </c>
      <c r="EN402" s="147">
        <v>191.6</v>
      </c>
    </row>
    <row r="403" spans="1:144" ht="15" x14ac:dyDescent="0.25">
      <c r="A403" s="132" t="s">
        <v>2234</v>
      </c>
      <c r="B403" s="132" t="s">
        <v>2235</v>
      </c>
      <c r="C403" s="133">
        <v>1.00082</v>
      </c>
      <c r="D403" s="134">
        <v>107</v>
      </c>
      <c r="E403" s="134">
        <v>108.1</v>
      </c>
      <c r="F403" s="134">
        <v>108</v>
      </c>
      <c r="G403" s="134">
        <v>108.2</v>
      </c>
      <c r="H403" s="134">
        <v>108.7</v>
      </c>
      <c r="I403" s="134">
        <v>109.7</v>
      </c>
      <c r="J403" s="134">
        <v>107.8</v>
      </c>
      <c r="K403" s="134">
        <v>107.8</v>
      </c>
      <c r="L403" s="134">
        <v>109</v>
      </c>
      <c r="M403" s="134">
        <v>110.8</v>
      </c>
      <c r="N403" s="134">
        <v>111.3</v>
      </c>
      <c r="O403" s="134">
        <v>110.9</v>
      </c>
      <c r="P403" s="134">
        <v>110.6</v>
      </c>
      <c r="Q403" s="134">
        <v>110.5</v>
      </c>
      <c r="R403" s="134">
        <v>112.9</v>
      </c>
      <c r="S403" s="134">
        <v>116.2</v>
      </c>
      <c r="T403" s="134">
        <v>116.9</v>
      </c>
      <c r="U403" s="134">
        <v>121.4</v>
      </c>
      <c r="V403" s="134">
        <v>120.9</v>
      </c>
      <c r="W403" s="134">
        <v>120.3</v>
      </c>
      <c r="X403" s="134">
        <v>120.2</v>
      </c>
      <c r="Y403" s="134">
        <v>121.2</v>
      </c>
      <c r="Z403" s="134">
        <v>124.7</v>
      </c>
      <c r="AA403" s="134">
        <v>126.4</v>
      </c>
      <c r="AB403" s="134">
        <v>126.8</v>
      </c>
      <c r="AC403" s="134">
        <v>125.5</v>
      </c>
      <c r="AD403" s="134">
        <v>124.4</v>
      </c>
      <c r="AE403" s="134">
        <v>126.2</v>
      </c>
      <c r="AF403" s="134">
        <v>130</v>
      </c>
      <c r="AG403" s="134">
        <v>129.4</v>
      </c>
      <c r="AH403" s="134">
        <v>128.80000000000001</v>
      </c>
      <c r="AI403" s="134">
        <v>130.80000000000001</v>
      </c>
      <c r="AJ403" s="134">
        <v>122.6</v>
      </c>
      <c r="AK403" s="134">
        <v>117.7</v>
      </c>
      <c r="AL403" s="134">
        <v>113</v>
      </c>
      <c r="AM403" s="134">
        <v>118.1</v>
      </c>
      <c r="AN403" s="134">
        <v>120.4</v>
      </c>
      <c r="AO403" s="134">
        <v>122.1</v>
      </c>
      <c r="AP403" s="134">
        <v>120.9</v>
      </c>
      <c r="AQ403" s="134">
        <v>119.6</v>
      </c>
      <c r="AR403" s="134">
        <v>116.4</v>
      </c>
      <c r="AS403" s="134">
        <v>115.6</v>
      </c>
      <c r="AT403" s="134">
        <v>115</v>
      </c>
      <c r="AU403" s="134">
        <v>113.3</v>
      </c>
      <c r="AV403" s="134">
        <v>111.2</v>
      </c>
      <c r="AW403" s="134">
        <v>109.7</v>
      </c>
      <c r="AX403" s="134">
        <v>108.8</v>
      </c>
      <c r="AY403" s="134">
        <v>110.9</v>
      </c>
      <c r="AZ403" s="134">
        <v>114.7</v>
      </c>
      <c r="BA403" s="134">
        <v>115.4</v>
      </c>
      <c r="BB403" s="134">
        <v>114.5</v>
      </c>
      <c r="BC403" s="134">
        <v>116.5</v>
      </c>
      <c r="BD403" s="134">
        <v>113.3</v>
      </c>
      <c r="BE403" s="134">
        <v>111.5</v>
      </c>
      <c r="BF403" s="134">
        <v>112.1</v>
      </c>
      <c r="BG403" s="134">
        <v>113.5</v>
      </c>
      <c r="BH403" s="134">
        <v>112.5</v>
      </c>
      <c r="BI403" s="134">
        <v>112.1</v>
      </c>
      <c r="BJ403" s="134">
        <v>114.4</v>
      </c>
      <c r="BK403" s="134">
        <v>114.3</v>
      </c>
      <c r="BL403" s="134">
        <v>113.3</v>
      </c>
      <c r="BM403" s="134">
        <v>112.8</v>
      </c>
      <c r="BN403" s="134">
        <v>111</v>
      </c>
      <c r="BO403" s="134">
        <v>111.8</v>
      </c>
      <c r="BP403" s="134">
        <v>111.3</v>
      </c>
      <c r="BQ403" s="134">
        <v>112.7</v>
      </c>
      <c r="BR403" s="134">
        <v>112.7</v>
      </c>
      <c r="BS403" s="134">
        <v>112.6</v>
      </c>
      <c r="BT403" s="134">
        <v>113</v>
      </c>
      <c r="BU403" s="134">
        <v>114.3</v>
      </c>
      <c r="BV403" s="134">
        <v>115.7</v>
      </c>
      <c r="BW403" s="134">
        <v>114.6</v>
      </c>
      <c r="BX403" s="134">
        <v>115.8</v>
      </c>
      <c r="BY403" s="134">
        <v>118.1</v>
      </c>
      <c r="BZ403" s="134">
        <v>117.7</v>
      </c>
      <c r="CA403" s="134">
        <v>118.3</v>
      </c>
      <c r="CB403" s="134">
        <v>118.7</v>
      </c>
      <c r="CC403" s="134">
        <v>119.4</v>
      </c>
      <c r="CD403" s="134">
        <v>120.3</v>
      </c>
      <c r="CE403" s="134">
        <v>119.6</v>
      </c>
      <c r="CF403" s="134">
        <v>116.9</v>
      </c>
      <c r="CG403" s="134">
        <v>115.7</v>
      </c>
      <c r="CH403" s="134">
        <v>114.7</v>
      </c>
      <c r="CI403" s="134">
        <v>115.5</v>
      </c>
      <c r="CJ403" s="134">
        <v>116.9</v>
      </c>
      <c r="CK403" s="134">
        <v>116</v>
      </c>
      <c r="CL403" s="134">
        <v>114.5</v>
      </c>
      <c r="CM403" s="134">
        <v>113.6</v>
      </c>
      <c r="CN403" s="134">
        <v>114.3</v>
      </c>
      <c r="CO403" s="134">
        <v>113.7</v>
      </c>
      <c r="CP403" s="134">
        <v>112.1</v>
      </c>
      <c r="CQ403" s="134">
        <v>110.8</v>
      </c>
      <c r="CR403" s="134">
        <v>109</v>
      </c>
      <c r="CS403" s="134">
        <v>110.8</v>
      </c>
      <c r="CT403" s="134">
        <v>109.3</v>
      </c>
      <c r="CU403" s="134">
        <v>108.1</v>
      </c>
      <c r="CV403" s="134">
        <v>106.2</v>
      </c>
      <c r="CW403" s="134">
        <v>106.4</v>
      </c>
      <c r="CX403" s="134">
        <v>109.1</v>
      </c>
      <c r="CY403" s="134">
        <v>111.1</v>
      </c>
      <c r="CZ403" s="134">
        <v>112.4</v>
      </c>
      <c r="DA403" s="134">
        <v>112.4</v>
      </c>
      <c r="DB403" s="134">
        <v>115.1</v>
      </c>
      <c r="DC403" s="134">
        <v>118.1</v>
      </c>
      <c r="DD403" s="134">
        <v>121.7</v>
      </c>
      <c r="DE403" s="134">
        <v>122.5</v>
      </c>
      <c r="DF403" s="134">
        <v>128.69999999999999</v>
      </c>
      <c r="DG403" s="134">
        <v>136.19999999999999</v>
      </c>
      <c r="DH403" s="134">
        <v>140.19999999999999</v>
      </c>
      <c r="DI403" s="134">
        <v>135.80000000000001</v>
      </c>
      <c r="DJ403" s="134">
        <v>133.5</v>
      </c>
      <c r="DK403" s="134">
        <v>135.1</v>
      </c>
      <c r="DL403" s="134">
        <v>136.9</v>
      </c>
      <c r="DM403" s="134">
        <v>138.19999999999999</v>
      </c>
      <c r="DN403" s="134">
        <v>141.9</v>
      </c>
      <c r="DO403" s="134">
        <v>144.30000000000001</v>
      </c>
      <c r="DP403" s="134">
        <v>142.6</v>
      </c>
      <c r="DQ403" s="134">
        <v>140.80000000000001</v>
      </c>
      <c r="DR403" s="134">
        <v>143.9</v>
      </c>
      <c r="DS403" s="134">
        <v>149.6</v>
      </c>
      <c r="DT403" s="134">
        <v>151.6</v>
      </c>
      <c r="DU403" s="134">
        <v>152</v>
      </c>
      <c r="DV403" s="134">
        <v>150.5</v>
      </c>
      <c r="DW403" s="134">
        <v>146.6</v>
      </c>
      <c r="DX403" s="134">
        <v>142.69999999999999</v>
      </c>
      <c r="DY403" s="134">
        <v>141.80000000000001</v>
      </c>
      <c r="DZ403" s="134">
        <v>142.69999999999999</v>
      </c>
      <c r="EA403" s="135">
        <v>137.5</v>
      </c>
      <c r="EB403" s="136">
        <v>136</v>
      </c>
      <c r="EC403" s="136">
        <v>138.6</v>
      </c>
      <c r="ED403" s="134">
        <v>140.4</v>
      </c>
      <c r="EE403" s="134">
        <v>138.5</v>
      </c>
      <c r="EF403" s="137">
        <v>137.19999999999999</v>
      </c>
      <c r="EG403" s="137">
        <v>135.4</v>
      </c>
      <c r="EH403" s="137">
        <v>133.1</v>
      </c>
      <c r="EI403" s="137">
        <v>133</v>
      </c>
      <c r="EJ403" s="136">
        <v>132.19999999999999</v>
      </c>
      <c r="EK403" s="136">
        <v>132.6</v>
      </c>
      <c r="EL403" s="147">
        <v>131.5</v>
      </c>
      <c r="EM403" s="147">
        <v>129.9</v>
      </c>
      <c r="EN403" s="147">
        <v>129.69999999999999</v>
      </c>
    </row>
    <row r="404" spans="1:144" ht="15" x14ac:dyDescent="0.25">
      <c r="A404" s="132" t="s">
        <v>2236</v>
      </c>
      <c r="B404" s="132" t="s">
        <v>2237</v>
      </c>
      <c r="C404" s="133">
        <v>0.19433</v>
      </c>
      <c r="D404" s="134">
        <v>103.4</v>
      </c>
      <c r="E404" s="134">
        <v>107.1</v>
      </c>
      <c r="F404" s="134">
        <v>106.9</v>
      </c>
      <c r="G404" s="134">
        <v>108.2</v>
      </c>
      <c r="H404" s="134">
        <v>108.6</v>
      </c>
      <c r="I404" s="134">
        <v>110.6</v>
      </c>
      <c r="J404" s="134">
        <v>106.5</v>
      </c>
      <c r="K404" s="134">
        <v>107.5</v>
      </c>
      <c r="L404" s="134">
        <v>110.9</v>
      </c>
      <c r="M404" s="134">
        <v>114.5</v>
      </c>
      <c r="N404" s="134">
        <v>117.7</v>
      </c>
      <c r="O404" s="134">
        <v>117.7</v>
      </c>
      <c r="P404" s="134">
        <v>112.3</v>
      </c>
      <c r="Q404" s="134">
        <v>113.6</v>
      </c>
      <c r="R404" s="134">
        <v>121.8</v>
      </c>
      <c r="S404" s="134">
        <v>126.6</v>
      </c>
      <c r="T404" s="134">
        <v>124.5</v>
      </c>
      <c r="U404" s="134">
        <v>130.69999999999999</v>
      </c>
      <c r="V404" s="134">
        <v>129</v>
      </c>
      <c r="W404" s="134">
        <v>128.4</v>
      </c>
      <c r="X404" s="134">
        <v>127.3</v>
      </c>
      <c r="Y404" s="134">
        <v>129.19999999999999</v>
      </c>
      <c r="Z404" s="134">
        <v>137.69999999999999</v>
      </c>
      <c r="AA404" s="134">
        <v>135.80000000000001</v>
      </c>
      <c r="AB404" s="134">
        <v>132.4</v>
      </c>
      <c r="AC404" s="134">
        <v>131.80000000000001</v>
      </c>
      <c r="AD404" s="134">
        <v>129</v>
      </c>
      <c r="AE404" s="134">
        <v>130</v>
      </c>
      <c r="AF404" s="134">
        <v>133.1</v>
      </c>
      <c r="AG404" s="134">
        <v>136.5</v>
      </c>
      <c r="AH404" s="134">
        <v>133.6</v>
      </c>
      <c r="AI404" s="134">
        <v>142.80000000000001</v>
      </c>
      <c r="AJ404" s="134">
        <v>120.6</v>
      </c>
      <c r="AK404" s="134">
        <v>114.6</v>
      </c>
      <c r="AL404" s="134">
        <v>109.3</v>
      </c>
      <c r="AM404" s="134">
        <v>122.4</v>
      </c>
      <c r="AN404" s="134">
        <v>118.9</v>
      </c>
      <c r="AO404" s="134">
        <v>124.6</v>
      </c>
      <c r="AP404" s="134">
        <v>123.2</v>
      </c>
      <c r="AQ404" s="134">
        <v>118.8</v>
      </c>
      <c r="AR404" s="134">
        <v>106.3</v>
      </c>
      <c r="AS404" s="134">
        <v>102.3</v>
      </c>
      <c r="AT404" s="134">
        <v>104.4</v>
      </c>
      <c r="AU404" s="134">
        <v>102.2</v>
      </c>
      <c r="AV404" s="134">
        <v>98</v>
      </c>
      <c r="AW404" s="134">
        <v>94.7</v>
      </c>
      <c r="AX404" s="134">
        <v>93.8</v>
      </c>
      <c r="AY404" s="134">
        <v>98</v>
      </c>
      <c r="AZ404" s="134">
        <v>108.7</v>
      </c>
      <c r="BA404" s="134">
        <v>112.5</v>
      </c>
      <c r="BB404" s="134">
        <v>109.1</v>
      </c>
      <c r="BC404" s="134">
        <v>115.3</v>
      </c>
      <c r="BD404" s="134">
        <v>106.9</v>
      </c>
      <c r="BE404" s="134">
        <v>101.5</v>
      </c>
      <c r="BF404" s="134">
        <v>101.8</v>
      </c>
      <c r="BG404" s="134">
        <v>108.8</v>
      </c>
      <c r="BH404" s="134">
        <v>105.5</v>
      </c>
      <c r="BI404" s="134">
        <v>102.4</v>
      </c>
      <c r="BJ404" s="134">
        <v>110.4</v>
      </c>
      <c r="BK404" s="134">
        <v>114</v>
      </c>
      <c r="BL404" s="134">
        <v>109.6</v>
      </c>
      <c r="BM404" s="134">
        <v>110.5</v>
      </c>
      <c r="BN404" s="134">
        <v>98.3</v>
      </c>
      <c r="BO404" s="134">
        <v>106.1</v>
      </c>
      <c r="BP404" s="134">
        <v>107</v>
      </c>
      <c r="BQ404" s="134">
        <v>108.2</v>
      </c>
      <c r="BR404" s="134">
        <v>109.9</v>
      </c>
      <c r="BS404" s="134">
        <v>109.5</v>
      </c>
      <c r="BT404" s="134">
        <v>109.5</v>
      </c>
      <c r="BU404" s="134">
        <v>110.3</v>
      </c>
      <c r="BV404" s="134">
        <v>112.3</v>
      </c>
      <c r="BW404" s="134">
        <v>111.4</v>
      </c>
      <c r="BX404" s="134">
        <v>116.4</v>
      </c>
      <c r="BY404" s="134">
        <v>124.1</v>
      </c>
      <c r="BZ404" s="134">
        <v>116.3</v>
      </c>
      <c r="CA404" s="134">
        <v>122.1</v>
      </c>
      <c r="CB404" s="134">
        <v>124</v>
      </c>
      <c r="CC404" s="134">
        <v>124</v>
      </c>
      <c r="CD404" s="134">
        <v>125.8</v>
      </c>
      <c r="CE404" s="134">
        <v>128</v>
      </c>
      <c r="CF404" s="134">
        <v>120.1</v>
      </c>
      <c r="CG404" s="134">
        <v>118.4</v>
      </c>
      <c r="CH404" s="134">
        <v>116.9</v>
      </c>
      <c r="CI404" s="134">
        <v>120.6</v>
      </c>
      <c r="CJ404" s="134">
        <v>124.3</v>
      </c>
      <c r="CK404" s="134">
        <v>123</v>
      </c>
      <c r="CL404" s="134">
        <v>121.5</v>
      </c>
      <c r="CM404" s="134">
        <v>118.6</v>
      </c>
      <c r="CN404" s="134">
        <v>120.2</v>
      </c>
      <c r="CO404" s="134">
        <v>118.6</v>
      </c>
      <c r="CP404" s="134">
        <v>115.3</v>
      </c>
      <c r="CQ404" s="134">
        <v>112.4</v>
      </c>
      <c r="CR404" s="134">
        <v>105.4</v>
      </c>
      <c r="CS404" s="134">
        <v>111.9</v>
      </c>
      <c r="CT404" s="134">
        <v>103.3</v>
      </c>
      <c r="CU404" s="134">
        <v>97.1</v>
      </c>
      <c r="CV404" s="134">
        <v>97.1</v>
      </c>
      <c r="CW404" s="134">
        <v>97.8</v>
      </c>
      <c r="CX404" s="134">
        <v>105.2</v>
      </c>
      <c r="CY404" s="134">
        <v>110.3</v>
      </c>
      <c r="CZ404" s="134">
        <v>111.3</v>
      </c>
      <c r="DA404" s="134">
        <v>110.5</v>
      </c>
      <c r="DB404" s="134">
        <v>114.6</v>
      </c>
      <c r="DC404" s="134">
        <v>116.4</v>
      </c>
      <c r="DD404" s="134">
        <v>123.2</v>
      </c>
      <c r="DE404" s="134">
        <v>123.7</v>
      </c>
      <c r="DF404" s="134">
        <v>140.1</v>
      </c>
      <c r="DG404" s="134">
        <v>148.9</v>
      </c>
      <c r="DH404" s="134">
        <v>147.69999999999999</v>
      </c>
      <c r="DI404" s="134">
        <v>143.69999999999999</v>
      </c>
      <c r="DJ404" s="134">
        <v>129</v>
      </c>
      <c r="DK404" s="134">
        <v>136.19999999999999</v>
      </c>
      <c r="DL404" s="134">
        <v>137</v>
      </c>
      <c r="DM404" s="134">
        <v>138.9</v>
      </c>
      <c r="DN404" s="134">
        <v>139.6</v>
      </c>
      <c r="DO404" s="134">
        <v>145.19999999999999</v>
      </c>
      <c r="DP404" s="134">
        <v>140.1</v>
      </c>
      <c r="DQ404" s="134">
        <v>136.69999999999999</v>
      </c>
      <c r="DR404" s="134">
        <v>142.19999999999999</v>
      </c>
      <c r="DS404" s="134">
        <v>153.19999999999999</v>
      </c>
      <c r="DT404" s="134">
        <v>152</v>
      </c>
      <c r="DU404" s="134">
        <v>146.5</v>
      </c>
      <c r="DV404" s="134">
        <v>143.80000000000001</v>
      </c>
      <c r="DW404" s="134">
        <v>135.6</v>
      </c>
      <c r="DX404" s="134">
        <v>132.19999999999999</v>
      </c>
      <c r="DY404" s="134">
        <v>132.5</v>
      </c>
      <c r="DZ404" s="134">
        <v>130.30000000000001</v>
      </c>
      <c r="EA404" s="135">
        <v>124.5</v>
      </c>
      <c r="EB404" s="136">
        <v>124.9</v>
      </c>
      <c r="EC404" s="136">
        <v>127.5</v>
      </c>
      <c r="ED404" s="134">
        <v>133.4</v>
      </c>
      <c r="EE404" s="134">
        <v>131.9</v>
      </c>
      <c r="EF404" s="137">
        <v>128.69999999999999</v>
      </c>
      <c r="EG404" s="137">
        <v>126.2</v>
      </c>
      <c r="EH404" s="137">
        <v>120.3</v>
      </c>
      <c r="EI404" s="137">
        <v>118.3</v>
      </c>
      <c r="EJ404" s="136">
        <v>124.9</v>
      </c>
      <c r="EK404" s="136">
        <v>127.4</v>
      </c>
      <c r="EL404" s="147">
        <v>126.9</v>
      </c>
      <c r="EM404" s="147">
        <v>122.9</v>
      </c>
      <c r="EN404" s="147">
        <v>121.3</v>
      </c>
    </row>
    <row r="405" spans="1:144" ht="15" x14ac:dyDescent="0.25">
      <c r="A405" s="132" t="s">
        <v>2238</v>
      </c>
      <c r="B405" s="132" t="s">
        <v>2239</v>
      </c>
      <c r="C405" s="133">
        <v>8.3470000000000003E-2</v>
      </c>
      <c r="D405" s="134">
        <v>105.8</v>
      </c>
      <c r="E405" s="134">
        <v>106.1</v>
      </c>
      <c r="F405" s="134">
        <v>106.3</v>
      </c>
      <c r="G405" s="134">
        <v>107.3</v>
      </c>
      <c r="H405" s="134">
        <v>107.5</v>
      </c>
      <c r="I405" s="134">
        <v>108.2</v>
      </c>
      <c r="J405" s="134">
        <v>106.8</v>
      </c>
      <c r="K405" s="134">
        <v>105.2</v>
      </c>
      <c r="L405" s="134">
        <v>105.1</v>
      </c>
      <c r="M405" s="134">
        <v>105.7</v>
      </c>
      <c r="N405" s="134">
        <v>106.1</v>
      </c>
      <c r="O405" s="134">
        <v>107.6</v>
      </c>
      <c r="P405" s="134">
        <v>107.2</v>
      </c>
      <c r="Q405" s="134">
        <v>106.5</v>
      </c>
      <c r="R405" s="134">
        <v>108.9</v>
      </c>
      <c r="S405" s="134">
        <v>111.4</v>
      </c>
      <c r="T405" s="134">
        <v>112.6</v>
      </c>
      <c r="U405" s="134">
        <v>116</v>
      </c>
      <c r="V405" s="134">
        <v>115.8</v>
      </c>
      <c r="W405" s="134">
        <v>114.7</v>
      </c>
      <c r="X405" s="134">
        <v>114.7</v>
      </c>
      <c r="Y405" s="134">
        <v>116.4</v>
      </c>
      <c r="Z405" s="134">
        <v>116.9</v>
      </c>
      <c r="AA405" s="134">
        <v>115.9</v>
      </c>
      <c r="AB405" s="134">
        <v>116.3</v>
      </c>
      <c r="AC405" s="134">
        <v>116.3</v>
      </c>
      <c r="AD405" s="134">
        <v>117.3</v>
      </c>
      <c r="AE405" s="134">
        <v>116.4</v>
      </c>
      <c r="AF405" s="134">
        <v>116.1</v>
      </c>
      <c r="AG405" s="134">
        <v>115.6</v>
      </c>
      <c r="AH405" s="134">
        <v>115.4</v>
      </c>
      <c r="AI405" s="134">
        <v>112.8</v>
      </c>
      <c r="AJ405" s="134">
        <v>109.4</v>
      </c>
      <c r="AK405" s="134">
        <v>106.5</v>
      </c>
      <c r="AL405" s="134">
        <v>107.1</v>
      </c>
      <c r="AM405" s="134">
        <v>109.5</v>
      </c>
      <c r="AN405" s="134">
        <v>108.8</v>
      </c>
      <c r="AO405" s="134">
        <v>109.2</v>
      </c>
      <c r="AP405" s="134">
        <v>108.5</v>
      </c>
      <c r="AQ405" s="134">
        <v>109.2</v>
      </c>
      <c r="AR405" s="134">
        <v>106.7</v>
      </c>
      <c r="AS405" s="134">
        <v>108.1</v>
      </c>
      <c r="AT405" s="134">
        <v>103.9</v>
      </c>
      <c r="AU405" s="134">
        <v>104.6</v>
      </c>
      <c r="AV405" s="134">
        <v>102.1</v>
      </c>
      <c r="AW405" s="134">
        <v>100.5</v>
      </c>
      <c r="AX405" s="134">
        <v>101.4</v>
      </c>
      <c r="AY405" s="134">
        <v>103.2</v>
      </c>
      <c r="AZ405" s="134">
        <v>104.5</v>
      </c>
      <c r="BA405" s="134">
        <v>106.5</v>
      </c>
      <c r="BB405" s="134">
        <v>106</v>
      </c>
      <c r="BC405" s="134">
        <v>106.1</v>
      </c>
      <c r="BD405" s="134">
        <v>106.8</v>
      </c>
      <c r="BE405" s="134">
        <v>105.9</v>
      </c>
      <c r="BF405" s="134">
        <v>109</v>
      </c>
      <c r="BG405" s="134">
        <v>110.9</v>
      </c>
      <c r="BH405" s="134">
        <v>111.4</v>
      </c>
      <c r="BI405" s="134">
        <v>110.7</v>
      </c>
      <c r="BJ405" s="134">
        <v>111.5</v>
      </c>
      <c r="BK405" s="134">
        <v>114</v>
      </c>
      <c r="BL405" s="134">
        <v>112.7</v>
      </c>
      <c r="BM405" s="134">
        <v>112.8</v>
      </c>
      <c r="BN405" s="134">
        <v>111.5</v>
      </c>
      <c r="BO405" s="134">
        <v>111.7</v>
      </c>
      <c r="BP405" s="134">
        <v>107.8</v>
      </c>
      <c r="BQ405" s="134">
        <v>109.3</v>
      </c>
      <c r="BR405" s="134">
        <v>109.7</v>
      </c>
      <c r="BS405" s="134">
        <v>109.8</v>
      </c>
      <c r="BT405" s="134">
        <v>109.6</v>
      </c>
      <c r="BU405" s="134">
        <v>110.3</v>
      </c>
      <c r="BV405" s="134">
        <v>112.2</v>
      </c>
      <c r="BW405" s="134">
        <v>113.6</v>
      </c>
      <c r="BX405" s="134">
        <v>114.1</v>
      </c>
      <c r="BY405" s="134">
        <v>114.8</v>
      </c>
      <c r="BZ405" s="134">
        <v>115.7</v>
      </c>
      <c r="CA405" s="134">
        <v>115.9</v>
      </c>
      <c r="CB405" s="134">
        <v>116</v>
      </c>
      <c r="CC405" s="134">
        <v>117.1</v>
      </c>
      <c r="CD405" s="134">
        <v>116.4</v>
      </c>
      <c r="CE405" s="134">
        <v>117.7</v>
      </c>
      <c r="CF405" s="134">
        <v>116.7</v>
      </c>
      <c r="CG405" s="134">
        <v>115.7</v>
      </c>
      <c r="CH405" s="134">
        <v>116.1</v>
      </c>
      <c r="CI405" s="134">
        <v>114.8</v>
      </c>
      <c r="CJ405" s="134">
        <v>113.8</v>
      </c>
      <c r="CK405" s="134">
        <v>113.2</v>
      </c>
      <c r="CL405" s="134">
        <v>114.6</v>
      </c>
      <c r="CM405" s="134">
        <v>115.7</v>
      </c>
      <c r="CN405" s="134">
        <v>114.7</v>
      </c>
      <c r="CO405" s="134">
        <v>115.1</v>
      </c>
      <c r="CP405" s="134">
        <v>115.3</v>
      </c>
      <c r="CQ405" s="134">
        <v>113.8</v>
      </c>
      <c r="CR405" s="134">
        <v>112.7</v>
      </c>
      <c r="CS405" s="134">
        <v>113.4</v>
      </c>
      <c r="CT405" s="134">
        <v>114.7</v>
      </c>
      <c r="CU405" s="134">
        <v>115.4</v>
      </c>
      <c r="CV405" s="134">
        <v>112.3</v>
      </c>
      <c r="CW405" s="134">
        <v>110</v>
      </c>
      <c r="CX405" s="134">
        <v>112.9</v>
      </c>
      <c r="CY405" s="134">
        <v>114.5</v>
      </c>
      <c r="CZ405" s="134">
        <v>116.5</v>
      </c>
      <c r="DA405" s="134">
        <v>120</v>
      </c>
      <c r="DB405" s="134">
        <v>123</v>
      </c>
      <c r="DC405" s="134">
        <v>127.8</v>
      </c>
      <c r="DD405" s="134">
        <v>134.4</v>
      </c>
      <c r="DE405" s="134">
        <v>136.30000000000001</v>
      </c>
      <c r="DF405" s="134">
        <v>139.19999999999999</v>
      </c>
      <c r="DG405" s="134">
        <v>146</v>
      </c>
      <c r="DH405" s="134">
        <v>149.30000000000001</v>
      </c>
      <c r="DI405" s="134">
        <v>148</v>
      </c>
      <c r="DJ405" s="134">
        <v>143.80000000000001</v>
      </c>
      <c r="DK405" s="134">
        <v>143.1</v>
      </c>
      <c r="DL405" s="134">
        <v>146.4</v>
      </c>
      <c r="DM405" s="134">
        <v>149.9</v>
      </c>
      <c r="DN405" s="134">
        <v>157.69999999999999</v>
      </c>
      <c r="DO405" s="134">
        <v>162.69999999999999</v>
      </c>
      <c r="DP405" s="134">
        <v>159.6</v>
      </c>
      <c r="DQ405" s="134">
        <v>156.69999999999999</v>
      </c>
      <c r="DR405" s="134">
        <v>158.6</v>
      </c>
      <c r="DS405" s="134">
        <v>159.9</v>
      </c>
      <c r="DT405" s="134">
        <v>161.30000000000001</v>
      </c>
      <c r="DU405" s="134">
        <v>158.1</v>
      </c>
      <c r="DV405" s="134">
        <v>153.6</v>
      </c>
      <c r="DW405" s="134">
        <v>147.4</v>
      </c>
      <c r="DX405" s="134">
        <v>144.69999999999999</v>
      </c>
      <c r="DY405" s="134">
        <v>130.4</v>
      </c>
      <c r="DZ405" s="134">
        <v>142.5</v>
      </c>
      <c r="EA405" s="135">
        <v>124.2</v>
      </c>
      <c r="EB405" s="136">
        <v>126.3</v>
      </c>
      <c r="EC405" s="136">
        <v>132.30000000000001</v>
      </c>
      <c r="ED405" s="134">
        <v>133.4</v>
      </c>
      <c r="EE405" s="134">
        <v>130.69999999999999</v>
      </c>
      <c r="EF405" s="137">
        <v>129.5</v>
      </c>
      <c r="EG405" s="137">
        <v>127</v>
      </c>
      <c r="EH405" s="137">
        <v>127.4</v>
      </c>
      <c r="EI405" s="137">
        <v>126</v>
      </c>
      <c r="EJ405" s="136">
        <v>126.9</v>
      </c>
      <c r="EK405" s="136">
        <v>127.2</v>
      </c>
      <c r="EL405" s="147">
        <v>123.5</v>
      </c>
      <c r="EM405" s="147">
        <v>124.7</v>
      </c>
      <c r="EN405" s="147">
        <v>123.5</v>
      </c>
    </row>
    <row r="406" spans="1:144" ht="15" x14ac:dyDescent="0.25">
      <c r="A406" s="132" t="s">
        <v>2240</v>
      </c>
      <c r="B406" s="132" t="s">
        <v>2241</v>
      </c>
      <c r="C406" s="133">
        <v>0.51617999999999997</v>
      </c>
      <c r="D406" s="134">
        <v>107.1</v>
      </c>
      <c r="E406" s="134">
        <v>108.3</v>
      </c>
      <c r="F406" s="134">
        <v>108.1</v>
      </c>
      <c r="G406" s="134">
        <v>109</v>
      </c>
      <c r="H406" s="134">
        <v>109.8</v>
      </c>
      <c r="I406" s="134">
        <v>110.4</v>
      </c>
      <c r="J406" s="134">
        <v>108.2</v>
      </c>
      <c r="K406" s="134">
        <v>108.9</v>
      </c>
      <c r="L406" s="134">
        <v>110.2</v>
      </c>
      <c r="M406" s="134">
        <v>111.1</v>
      </c>
      <c r="N406" s="134">
        <v>110.6</v>
      </c>
      <c r="O406" s="134">
        <v>109.9</v>
      </c>
      <c r="P406" s="134">
        <v>110.9</v>
      </c>
      <c r="Q406" s="134">
        <v>110.1</v>
      </c>
      <c r="R406" s="134">
        <v>112.4</v>
      </c>
      <c r="S406" s="134">
        <v>114.6</v>
      </c>
      <c r="T406" s="134">
        <v>115.8</v>
      </c>
      <c r="U406" s="134">
        <v>119.6</v>
      </c>
      <c r="V406" s="134">
        <v>119.6</v>
      </c>
      <c r="W406" s="134">
        <v>119.6</v>
      </c>
      <c r="X406" s="134">
        <v>119.7</v>
      </c>
      <c r="Y406" s="134">
        <v>121.3</v>
      </c>
      <c r="Z406" s="134">
        <v>123.8</v>
      </c>
      <c r="AA406" s="134">
        <v>127.8</v>
      </c>
      <c r="AB406" s="134">
        <v>129.69999999999999</v>
      </c>
      <c r="AC406" s="134">
        <v>129.4</v>
      </c>
      <c r="AD406" s="134">
        <v>128.4</v>
      </c>
      <c r="AE406" s="134">
        <v>131.69999999999999</v>
      </c>
      <c r="AF406" s="134">
        <v>135.19999999999999</v>
      </c>
      <c r="AG406" s="134">
        <v>135.1</v>
      </c>
      <c r="AH406" s="134">
        <v>134.69999999999999</v>
      </c>
      <c r="AI406" s="134">
        <v>134</v>
      </c>
      <c r="AJ406" s="134">
        <v>130.6</v>
      </c>
      <c r="AK406" s="134">
        <v>126.5</v>
      </c>
      <c r="AL406" s="134">
        <v>121.1</v>
      </c>
      <c r="AM406" s="134">
        <v>124.7</v>
      </c>
      <c r="AN406" s="134">
        <v>127.3</v>
      </c>
      <c r="AO406" s="134">
        <v>129</v>
      </c>
      <c r="AP406" s="134">
        <v>127.8</v>
      </c>
      <c r="AQ406" s="134">
        <v>127.1</v>
      </c>
      <c r="AR406" s="134">
        <v>126.6</v>
      </c>
      <c r="AS406" s="134">
        <v>125.1</v>
      </c>
      <c r="AT406" s="134">
        <v>124.4</v>
      </c>
      <c r="AU406" s="134">
        <v>122.1</v>
      </c>
      <c r="AV406" s="134">
        <v>120.5</v>
      </c>
      <c r="AW406" s="134">
        <v>118.7</v>
      </c>
      <c r="AX406" s="134">
        <v>117.2</v>
      </c>
      <c r="AY406" s="134">
        <v>118</v>
      </c>
      <c r="AZ406" s="134">
        <v>121.1</v>
      </c>
      <c r="BA406" s="134">
        <v>119.8</v>
      </c>
      <c r="BB406" s="134">
        <v>119.6</v>
      </c>
      <c r="BC406" s="134">
        <v>120.5</v>
      </c>
      <c r="BD406" s="134">
        <v>118.7</v>
      </c>
      <c r="BE406" s="134">
        <v>117.3</v>
      </c>
      <c r="BF406" s="134">
        <v>117.3</v>
      </c>
      <c r="BG406" s="134">
        <v>117.1</v>
      </c>
      <c r="BH406" s="134">
        <v>116.7</v>
      </c>
      <c r="BI406" s="134">
        <v>117.9</v>
      </c>
      <c r="BJ406" s="134">
        <v>119.4</v>
      </c>
      <c r="BK406" s="134">
        <v>118</v>
      </c>
      <c r="BL406" s="134">
        <v>118.2</v>
      </c>
      <c r="BM406" s="134">
        <v>117.7</v>
      </c>
      <c r="BN406" s="134">
        <v>117.9</v>
      </c>
      <c r="BO406" s="134">
        <v>117.4</v>
      </c>
      <c r="BP406" s="134">
        <v>117.3</v>
      </c>
      <c r="BQ406" s="134">
        <v>119.2</v>
      </c>
      <c r="BR406" s="134">
        <v>118.9</v>
      </c>
      <c r="BS406" s="134">
        <v>118.9</v>
      </c>
      <c r="BT406" s="134">
        <v>118.8</v>
      </c>
      <c r="BU406" s="134">
        <v>120.2</v>
      </c>
      <c r="BV406" s="134">
        <v>122.4</v>
      </c>
      <c r="BW406" s="134">
        <v>119.9</v>
      </c>
      <c r="BX406" s="134">
        <v>120.3</v>
      </c>
      <c r="BY406" s="134">
        <v>121.5</v>
      </c>
      <c r="BZ406" s="134">
        <v>123</v>
      </c>
      <c r="CA406" s="134">
        <v>121.2</v>
      </c>
      <c r="CB406" s="134">
        <v>121</v>
      </c>
      <c r="CC406" s="134">
        <v>122.5</v>
      </c>
      <c r="CD406" s="134">
        <v>123.6</v>
      </c>
      <c r="CE406" s="134">
        <v>121.3</v>
      </c>
      <c r="CF406" s="134">
        <v>119.5</v>
      </c>
      <c r="CG406" s="134">
        <v>117.5</v>
      </c>
      <c r="CH406" s="134">
        <v>116.2</v>
      </c>
      <c r="CI406" s="134">
        <v>115.9</v>
      </c>
      <c r="CJ406" s="134">
        <v>117.2</v>
      </c>
      <c r="CK406" s="134">
        <v>115.7</v>
      </c>
      <c r="CL406" s="134">
        <v>113.2</v>
      </c>
      <c r="CM406" s="134">
        <v>112.2</v>
      </c>
      <c r="CN406" s="134">
        <v>112.2</v>
      </c>
      <c r="CO406" s="134">
        <v>111.4</v>
      </c>
      <c r="CP406" s="134">
        <v>109.4</v>
      </c>
      <c r="CQ406" s="134">
        <v>108.1</v>
      </c>
      <c r="CR406" s="134">
        <v>107.8</v>
      </c>
      <c r="CS406" s="134">
        <v>108.4</v>
      </c>
      <c r="CT406" s="134">
        <v>108.6</v>
      </c>
      <c r="CU406" s="134">
        <v>108.6</v>
      </c>
      <c r="CV406" s="134">
        <v>105.3</v>
      </c>
      <c r="CW406" s="134">
        <v>106.4</v>
      </c>
      <c r="CX406" s="134">
        <v>107.9</v>
      </c>
      <c r="CY406" s="134">
        <v>109.4</v>
      </c>
      <c r="CZ406" s="134">
        <v>110.9</v>
      </c>
      <c r="DA406" s="134">
        <v>112</v>
      </c>
      <c r="DB406" s="134">
        <v>114.6</v>
      </c>
      <c r="DC406" s="134">
        <v>117.9</v>
      </c>
      <c r="DD406" s="134">
        <v>120.4</v>
      </c>
      <c r="DE406" s="134">
        <v>121.3</v>
      </c>
      <c r="DF406" s="134">
        <v>125.9</v>
      </c>
      <c r="DG406" s="134">
        <v>135.9</v>
      </c>
      <c r="DH406" s="134">
        <v>140.69999999999999</v>
      </c>
      <c r="DI406" s="134">
        <v>134.19999999999999</v>
      </c>
      <c r="DJ406" s="134">
        <v>135.80000000000001</v>
      </c>
      <c r="DK406" s="134">
        <v>136.4</v>
      </c>
      <c r="DL406" s="134">
        <v>139</v>
      </c>
      <c r="DM406" s="134">
        <v>140.19999999999999</v>
      </c>
      <c r="DN406" s="134">
        <v>145.30000000000001</v>
      </c>
      <c r="DO406" s="134">
        <v>146.6</v>
      </c>
      <c r="DP406" s="134">
        <v>144.4</v>
      </c>
      <c r="DQ406" s="134">
        <v>143.1</v>
      </c>
      <c r="DR406" s="134">
        <v>146.19999999999999</v>
      </c>
      <c r="DS406" s="134">
        <v>152</v>
      </c>
      <c r="DT406" s="134">
        <v>155.30000000000001</v>
      </c>
      <c r="DU406" s="134">
        <v>158.19999999999999</v>
      </c>
      <c r="DV406" s="134">
        <v>156.80000000000001</v>
      </c>
      <c r="DW406" s="134">
        <v>153.6</v>
      </c>
      <c r="DX406" s="134">
        <v>149</v>
      </c>
      <c r="DY406" s="134">
        <v>150.1</v>
      </c>
      <c r="DZ406" s="134">
        <v>151.1</v>
      </c>
      <c r="EA406" s="135">
        <v>146.30000000000001</v>
      </c>
      <c r="EB406" s="136">
        <v>143.5</v>
      </c>
      <c r="EC406" s="136">
        <v>146.19999999999999</v>
      </c>
      <c r="ED406" s="134">
        <v>147</v>
      </c>
      <c r="EE406" s="134">
        <v>145.19999999999999</v>
      </c>
      <c r="EF406" s="137">
        <v>143.6</v>
      </c>
      <c r="EG406" s="137">
        <v>141.6</v>
      </c>
      <c r="EH406" s="137">
        <v>139.30000000000001</v>
      </c>
      <c r="EI406" s="137">
        <v>140.69999999999999</v>
      </c>
      <c r="EJ406" s="136">
        <v>136.19999999999999</v>
      </c>
      <c r="EK406" s="136">
        <v>135.30000000000001</v>
      </c>
      <c r="EL406" s="147">
        <v>134.1</v>
      </c>
      <c r="EM406" s="147">
        <v>131.30000000000001</v>
      </c>
      <c r="EN406" s="147">
        <v>132</v>
      </c>
    </row>
    <row r="407" spans="1:144" ht="15" x14ac:dyDescent="0.25">
      <c r="A407" s="132" t="s">
        <v>2242</v>
      </c>
      <c r="B407" s="132" t="s">
        <v>2243</v>
      </c>
      <c r="C407" s="133">
        <v>2.6190000000000001E-2</v>
      </c>
      <c r="D407" s="134">
        <v>106.7</v>
      </c>
      <c r="E407" s="134">
        <v>108.8</v>
      </c>
      <c r="F407" s="134">
        <v>109.8</v>
      </c>
      <c r="G407" s="134">
        <v>108.8</v>
      </c>
      <c r="H407" s="134">
        <v>109.3</v>
      </c>
      <c r="I407" s="134">
        <v>112.1</v>
      </c>
      <c r="J407" s="134">
        <v>115</v>
      </c>
      <c r="K407" s="134">
        <v>115.4</v>
      </c>
      <c r="L407" s="134">
        <v>117.1</v>
      </c>
      <c r="M407" s="134">
        <v>121</v>
      </c>
      <c r="N407" s="134">
        <v>123.5</v>
      </c>
      <c r="O407" s="134">
        <v>125.7</v>
      </c>
      <c r="P407" s="134">
        <v>126.7</v>
      </c>
      <c r="Q407" s="134">
        <v>125.7</v>
      </c>
      <c r="R407" s="134">
        <v>129.30000000000001</v>
      </c>
      <c r="S407" s="134">
        <v>131.9</v>
      </c>
      <c r="T407" s="134">
        <v>137.1</v>
      </c>
      <c r="U407" s="134">
        <v>139.5</v>
      </c>
      <c r="V407" s="134">
        <v>140.4</v>
      </c>
      <c r="W407" s="134">
        <v>143.5</v>
      </c>
      <c r="X407" s="134">
        <v>137</v>
      </c>
      <c r="Y407" s="134">
        <v>135.9</v>
      </c>
      <c r="Z407" s="134">
        <v>136.30000000000001</v>
      </c>
      <c r="AA407" s="134">
        <v>140.9</v>
      </c>
      <c r="AB407" s="134">
        <v>141.69999999999999</v>
      </c>
      <c r="AC407" s="134">
        <v>136.1</v>
      </c>
      <c r="AD407" s="134">
        <v>136.69999999999999</v>
      </c>
      <c r="AE407" s="134">
        <v>137.5</v>
      </c>
      <c r="AF407" s="134">
        <v>139.4</v>
      </c>
      <c r="AG407" s="134">
        <v>137</v>
      </c>
      <c r="AH407" s="134">
        <v>136.30000000000001</v>
      </c>
      <c r="AI407" s="134">
        <v>135.5</v>
      </c>
      <c r="AJ407" s="134">
        <v>127</v>
      </c>
      <c r="AK407" s="134">
        <v>122.9</v>
      </c>
      <c r="AL407" s="134">
        <v>120</v>
      </c>
      <c r="AM407" s="134">
        <v>121.9</v>
      </c>
      <c r="AN407" s="134">
        <v>124.8</v>
      </c>
      <c r="AO407" s="134">
        <v>130.19999999999999</v>
      </c>
      <c r="AP407" s="134">
        <v>131.1</v>
      </c>
      <c r="AQ407" s="134">
        <v>131.19999999999999</v>
      </c>
      <c r="AR407" s="134">
        <v>127.9</v>
      </c>
      <c r="AS407" s="134">
        <v>126.4</v>
      </c>
      <c r="AT407" s="134">
        <v>122.1</v>
      </c>
      <c r="AU407" s="134">
        <v>121</v>
      </c>
      <c r="AV407" s="134">
        <v>118.4</v>
      </c>
      <c r="AW407" s="134">
        <v>118.5</v>
      </c>
      <c r="AX407" s="134">
        <v>117.9</v>
      </c>
      <c r="AY407" s="134">
        <v>120.1</v>
      </c>
      <c r="AZ407" s="134">
        <v>121</v>
      </c>
      <c r="BA407" s="134">
        <v>122.5</v>
      </c>
      <c r="BB407" s="134">
        <v>123.2</v>
      </c>
      <c r="BC407" s="134">
        <v>124</v>
      </c>
      <c r="BD407" s="134">
        <v>122.6</v>
      </c>
      <c r="BE407" s="134">
        <v>123.2</v>
      </c>
      <c r="BF407" s="134">
        <v>124.4</v>
      </c>
      <c r="BG407" s="134">
        <v>123.8</v>
      </c>
      <c r="BH407" s="134">
        <v>125.1</v>
      </c>
      <c r="BI407" s="134">
        <v>126.6</v>
      </c>
      <c r="BJ407" s="134">
        <v>129</v>
      </c>
      <c r="BK407" s="134">
        <v>129.9</v>
      </c>
      <c r="BL407" s="134">
        <v>128.1</v>
      </c>
      <c r="BM407" s="134">
        <v>125.2</v>
      </c>
      <c r="BN407" s="134">
        <v>125.4</v>
      </c>
      <c r="BO407" s="134">
        <v>125.2</v>
      </c>
      <c r="BP407" s="134">
        <v>122.5</v>
      </c>
      <c r="BQ407" s="134">
        <v>126.8</v>
      </c>
      <c r="BR407" s="134">
        <v>125</v>
      </c>
      <c r="BS407" s="134">
        <v>124.7</v>
      </c>
      <c r="BT407" s="134">
        <v>125.4</v>
      </c>
      <c r="BU407" s="134">
        <v>125.5</v>
      </c>
      <c r="BV407" s="134">
        <v>129.1</v>
      </c>
      <c r="BW407" s="134">
        <v>127.7</v>
      </c>
      <c r="BX407" s="134">
        <v>128.4</v>
      </c>
      <c r="BY407" s="134">
        <v>128.5</v>
      </c>
      <c r="BZ407" s="134">
        <v>130.80000000000001</v>
      </c>
      <c r="CA407" s="134">
        <v>130.6</v>
      </c>
      <c r="CB407" s="134">
        <v>133.30000000000001</v>
      </c>
      <c r="CC407" s="134">
        <v>133</v>
      </c>
      <c r="CD407" s="134">
        <v>132.80000000000001</v>
      </c>
      <c r="CE407" s="134">
        <v>132</v>
      </c>
      <c r="CF407" s="134">
        <v>124.3</v>
      </c>
      <c r="CG407" s="134">
        <v>127.2</v>
      </c>
      <c r="CH407" s="134">
        <v>125.4</v>
      </c>
      <c r="CI407" s="134">
        <v>124.8</v>
      </c>
      <c r="CJ407" s="134">
        <v>125</v>
      </c>
      <c r="CK407" s="134">
        <v>124.5</v>
      </c>
      <c r="CL407" s="134">
        <v>124.8</v>
      </c>
      <c r="CM407" s="134">
        <v>126.8</v>
      </c>
      <c r="CN407" s="134">
        <v>124.8</v>
      </c>
      <c r="CO407" s="134">
        <v>122.9</v>
      </c>
      <c r="CP407" s="134">
        <v>122</v>
      </c>
      <c r="CQ407" s="134">
        <v>122.1</v>
      </c>
      <c r="CR407" s="134">
        <v>120.5</v>
      </c>
      <c r="CS407" s="134">
        <v>121.2</v>
      </c>
      <c r="CT407" s="134">
        <v>121.6</v>
      </c>
      <c r="CU407" s="134">
        <v>116.1</v>
      </c>
      <c r="CV407" s="134">
        <v>116.2</v>
      </c>
      <c r="CW407" s="134">
        <v>108.5</v>
      </c>
      <c r="CX407" s="134">
        <v>108.3</v>
      </c>
      <c r="CY407" s="134">
        <v>110.6</v>
      </c>
      <c r="CZ407" s="134">
        <v>110.9</v>
      </c>
      <c r="DA407" s="134">
        <v>111.5</v>
      </c>
      <c r="DB407" s="134">
        <v>115.2</v>
      </c>
      <c r="DC407" s="134">
        <v>122.7</v>
      </c>
      <c r="DD407" s="134">
        <v>133.5</v>
      </c>
      <c r="DE407" s="134">
        <v>134.5</v>
      </c>
      <c r="DF407" s="134">
        <v>134.80000000000001</v>
      </c>
      <c r="DG407" s="134">
        <v>142.80000000000001</v>
      </c>
      <c r="DH407" s="134">
        <v>144.6</v>
      </c>
      <c r="DI407" s="134">
        <v>140.5</v>
      </c>
      <c r="DJ407" s="134">
        <v>144</v>
      </c>
      <c r="DK407" s="134">
        <v>141.6</v>
      </c>
      <c r="DL407" s="134">
        <v>141.1</v>
      </c>
      <c r="DM407" s="134">
        <v>141.30000000000001</v>
      </c>
      <c r="DN407" s="134">
        <v>140</v>
      </c>
      <c r="DO407" s="134">
        <v>141.6</v>
      </c>
      <c r="DP407" s="134">
        <v>140.69999999999999</v>
      </c>
      <c r="DQ407" s="134">
        <v>139</v>
      </c>
      <c r="DR407" s="134">
        <v>140.30000000000001</v>
      </c>
      <c r="DS407" s="134">
        <v>144.19999999999999</v>
      </c>
      <c r="DT407" s="134">
        <v>148.5</v>
      </c>
      <c r="DU407" s="134">
        <v>149.9</v>
      </c>
      <c r="DV407" s="134">
        <v>152.9</v>
      </c>
      <c r="DW407" s="134">
        <v>152</v>
      </c>
      <c r="DX407" s="134">
        <v>149.80000000000001</v>
      </c>
      <c r="DY407" s="134">
        <v>141</v>
      </c>
      <c r="DZ407" s="134">
        <v>139</v>
      </c>
      <c r="EA407" s="135">
        <v>140.80000000000001</v>
      </c>
      <c r="EB407" s="136">
        <v>137.5</v>
      </c>
      <c r="EC407" s="136">
        <v>138.5</v>
      </c>
      <c r="ED407" s="134">
        <v>141.80000000000001</v>
      </c>
      <c r="EE407" s="134">
        <v>140.6</v>
      </c>
      <c r="EF407" s="137">
        <v>139.1</v>
      </c>
      <c r="EG407" s="137">
        <v>140.30000000000001</v>
      </c>
      <c r="EH407" s="137">
        <v>136.69999999999999</v>
      </c>
      <c r="EI407" s="137">
        <v>137.19999999999999</v>
      </c>
      <c r="EJ407" s="136">
        <v>138.9</v>
      </c>
      <c r="EK407" s="136">
        <v>138.6</v>
      </c>
      <c r="EL407" s="147">
        <v>139.69999999999999</v>
      </c>
      <c r="EM407" s="147">
        <v>140.19999999999999</v>
      </c>
      <c r="EN407" s="147">
        <v>140.69999999999999</v>
      </c>
    </row>
    <row r="408" spans="1:144" ht="15" x14ac:dyDescent="0.25">
      <c r="A408" s="132" t="s">
        <v>2244</v>
      </c>
      <c r="B408" s="132" t="s">
        <v>2245</v>
      </c>
      <c r="C408" s="133">
        <v>7.1540000000000006E-2</v>
      </c>
      <c r="D408" s="134">
        <v>102.4</v>
      </c>
      <c r="E408" s="134">
        <v>101.6</v>
      </c>
      <c r="F408" s="134">
        <v>99.6</v>
      </c>
      <c r="G408" s="134">
        <v>96.4</v>
      </c>
      <c r="H408" s="134">
        <v>92.3</v>
      </c>
      <c r="I408" s="134">
        <v>93.1</v>
      </c>
      <c r="J408" s="134">
        <v>95.7</v>
      </c>
      <c r="K408" s="134">
        <v>93.5</v>
      </c>
      <c r="L408" s="134">
        <v>93.2</v>
      </c>
      <c r="M408" s="134">
        <v>96.4</v>
      </c>
      <c r="N408" s="134">
        <v>94.4</v>
      </c>
      <c r="O408" s="134">
        <v>90.4</v>
      </c>
      <c r="P408" s="134">
        <v>93.9</v>
      </c>
      <c r="Q408" s="134">
        <v>90.8</v>
      </c>
      <c r="R408" s="134">
        <v>85.9</v>
      </c>
      <c r="S408" s="134">
        <v>88.2</v>
      </c>
      <c r="T408" s="134">
        <v>86.8</v>
      </c>
      <c r="U408" s="134">
        <v>87.2</v>
      </c>
      <c r="V408" s="134">
        <v>87.7</v>
      </c>
      <c r="W408" s="134">
        <v>89.2</v>
      </c>
      <c r="X408" s="134">
        <v>91.8</v>
      </c>
      <c r="Y408" s="134">
        <v>84.8</v>
      </c>
      <c r="Z408" s="134">
        <v>85.2</v>
      </c>
      <c r="AA408" s="134">
        <v>88.3</v>
      </c>
      <c r="AB408" s="134">
        <v>89.9</v>
      </c>
      <c r="AC408" s="134">
        <v>91</v>
      </c>
      <c r="AD408" s="134">
        <v>91.2</v>
      </c>
      <c r="AE408" s="134">
        <v>96.7</v>
      </c>
      <c r="AF408" s="134">
        <v>98.9</v>
      </c>
      <c r="AG408" s="134">
        <v>96.7</v>
      </c>
      <c r="AH408" s="134">
        <v>98.3</v>
      </c>
      <c r="AI408" s="134">
        <v>98</v>
      </c>
      <c r="AJ408" s="134">
        <v>93.3</v>
      </c>
      <c r="AK408" s="134">
        <v>86.9</v>
      </c>
      <c r="AL408" s="134">
        <v>86.5</v>
      </c>
      <c r="AM408" s="134">
        <v>88.3</v>
      </c>
      <c r="AN408" s="134">
        <v>91.2</v>
      </c>
      <c r="AO408" s="134">
        <v>90.4</v>
      </c>
      <c r="AP408" s="134">
        <v>89.8</v>
      </c>
      <c r="AQ408" s="134">
        <v>93.7</v>
      </c>
      <c r="AR408" s="134">
        <v>93.7</v>
      </c>
      <c r="AS408" s="134">
        <v>99.4</v>
      </c>
      <c r="AT408" s="134">
        <v>101.7</v>
      </c>
      <c r="AU408" s="134">
        <v>102.2</v>
      </c>
      <c r="AV408" s="134">
        <v>102.2</v>
      </c>
      <c r="AW408" s="134">
        <v>102.2</v>
      </c>
      <c r="AX408" s="134">
        <v>102.9</v>
      </c>
      <c r="AY408" s="134">
        <v>112.6</v>
      </c>
      <c r="AZ408" s="134">
        <v>112.2</v>
      </c>
      <c r="BA408" s="134">
        <v>118.9</v>
      </c>
      <c r="BB408" s="134">
        <v>119.8</v>
      </c>
      <c r="BC408" s="134">
        <v>121.5</v>
      </c>
      <c r="BD408" s="134">
        <v>113.4</v>
      </c>
      <c r="BE408" s="134">
        <v>113.5</v>
      </c>
      <c r="BF408" s="134">
        <v>116.8</v>
      </c>
      <c r="BG408" s="134">
        <v>113.2</v>
      </c>
      <c r="BH408" s="134">
        <v>108.4</v>
      </c>
      <c r="BI408" s="134">
        <v>107.2</v>
      </c>
      <c r="BJ408" s="134">
        <v>106.4</v>
      </c>
      <c r="BK408" s="134">
        <v>105.8</v>
      </c>
      <c r="BL408" s="134">
        <v>103</v>
      </c>
      <c r="BM408" s="134">
        <v>100.3</v>
      </c>
      <c r="BN408" s="134">
        <v>98</v>
      </c>
      <c r="BO408" s="134">
        <v>93.6</v>
      </c>
      <c r="BP408" s="134">
        <v>92.8</v>
      </c>
      <c r="BQ408" s="134">
        <v>92.7</v>
      </c>
      <c r="BR408" s="134">
        <v>90.1</v>
      </c>
      <c r="BS408" s="134">
        <v>88.8</v>
      </c>
      <c r="BT408" s="134">
        <v>95</v>
      </c>
      <c r="BU408" s="134">
        <v>95.7</v>
      </c>
      <c r="BV408" s="134">
        <v>88</v>
      </c>
      <c r="BW408" s="134">
        <v>88.2</v>
      </c>
      <c r="BX408" s="134">
        <v>87.5</v>
      </c>
      <c r="BY408" s="134">
        <v>87.7</v>
      </c>
      <c r="BZ408" s="134">
        <v>88.9</v>
      </c>
      <c r="CA408" s="134">
        <v>88.8</v>
      </c>
      <c r="CB408" s="134">
        <v>88.8</v>
      </c>
      <c r="CC408" s="134">
        <v>88.6</v>
      </c>
      <c r="CD408" s="134">
        <v>88.8</v>
      </c>
      <c r="CE408" s="134">
        <v>87.8</v>
      </c>
      <c r="CF408" s="134">
        <v>87.1</v>
      </c>
      <c r="CG408" s="134">
        <v>87.9</v>
      </c>
      <c r="CH408" s="134">
        <v>85.9</v>
      </c>
      <c r="CI408" s="134">
        <v>90.2</v>
      </c>
      <c r="CJ408" s="134">
        <v>90.4</v>
      </c>
      <c r="CK408" s="134">
        <v>90</v>
      </c>
      <c r="CL408" s="134">
        <v>90</v>
      </c>
      <c r="CM408" s="134">
        <v>90.1</v>
      </c>
      <c r="CN408" s="134">
        <v>95.8</v>
      </c>
      <c r="CO408" s="134">
        <v>97.1</v>
      </c>
      <c r="CP408" s="134">
        <v>98.8</v>
      </c>
      <c r="CQ408" s="134">
        <v>99.8</v>
      </c>
      <c r="CR408" s="134">
        <v>98.5</v>
      </c>
      <c r="CS408" s="134">
        <v>100.9</v>
      </c>
      <c r="CT408" s="134">
        <v>99</v>
      </c>
      <c r="CU408" s="134">
        <v>101</v>
      </c>
      <c r="CV408" s="134">
        <v>101.4</v>
      </c>
      <c r="CW408" s="134">
        <v>100</v>
      </c>
      <c r="CX408" s="134">
        <v>102.5</v>
      </c>
      <c r="CY408" s="134">
        <v>104</v>
      </c>
      <c r="CZ408" s="134">
        <v>103.6</v>
      </c>
      <c r="DA408" s="134">
        <v>105.4</v>
      </c>
      <c r="DB408" s="134">
        <v>105</v>
      </c>
      <c r="DC408" s="134">
        <v>109.3</v>
      </c>
      <c r="DD408" s="134">
        <v>111.6</v>
      </c>
      <c r="DE408" s="134">
        <v>112</v>
      </c>
      <c r="DF408" s="134">
        <v>114.6</v>
      </c>
      <c r="DG408" s="134">
        <v>112.2</v>
      </c>
      <c r="DH408" s="134">
        <v>122.8</v>
      </c>
      <c r="DI408" s="134">
        <v>126.7</v>
      </c>
      <c r="DJ408" s="134">
        <v>128.19999999999999</v>
      </c>
      <c r="DK408" s="134">
        <v>127.9</v>
      </c>
      <c r="DL408" s="134">
        <v>128.5</v>
      </c>
      <c r="DM408" s="134">
        <v>128.80000000000001</v>
      </c>
      <c r="DN408" s="134">
        <v>131.80000000000001</v>
      </c>
      <c r="DO408" s="134">
        <v>131.6</v>
      </c>
      <c r="DP408" s="134">
        <v>133.80000000000001</v>
      </c>
      <c r="DQ408" s="134">
        <v>130.30000000000001</v>
      </c>
      <c r="DR408" s="134">
        <v>133.1</v>
      </c>
      <c r="DS408" s="134">
        <v>134</v>
      </c>
      <c r="DT408" s="134">
        <v>136.69999999999999</v>
      </c>
      <c r="DU408" s="134">
        <v>132.9</v>
      </c>
      <c r="DV408" s="134">
        <v>132</v>
      </c>
      <c r="DW408" s="134">
        <v>130</v>
      </c>
      <c r="DX408" s="134">
        <v>129.6</v>
      </c>
      <c r="DY408" s="134">
        <v>127.7</v>
      </c>
      <c r="DZ408" s="134">
        <v>127</v>
      </c>
      <c r="EA408" s="135">
        <v>127.6</v>
      </c>
      <c r="EB408" s="136">
        <v>128</v>
      </c>
      <c r="EC408" s="136">
        <v>130.4</v>
      </c>
      <c r="ED408" s="134">
        <v>129.4</v>
      </c>
      <c r="EE408" s="134">
        <v>124.1</v>
      </c>
      <c r="EF408" s="137">
        <v>128.4</v>
      </c>
      <c r="EG408" s="137">
        <v>127.2</v>
      </c>
      <c r="EH408" s="137">
        <v>128.1</v>
      </c>
      <c r="EI408" s="137">
        <v>128.1</v>
      </c>
      <c r="EJ408" s="136">
        <v>128.69999999999999</v>
      </c>
      <c r="EK408" s="136">
        <v>134.19999999999999</v>
      </c>
      <c r="EL408" s="147">
        <v>133.30000000000001</v>
      </c>
      <c r="EM408" s="147">
        <v>141.1</v>
      </c>
      <c r="EN408" s="147">
        <v>139.19999999999999</v>
      </c>
    </row>
    <row r="409" spans="1:144" ht="15" x14ac:dyDescent="0.25">
      <c r="A409" s="132" t="s">
        <v>2246</v>
      </c>
      <c r="B409" s="132" t="s">
        <v>2247</v>
      </c>
      <c r="C409" s="133">
        <v>0.10911</v>
      </c>
      <c r="D409" s="134">
        <v>116.7</v>
      </c>
      <c r="E409" s="134">
        <v>114.8</v>
      </c>
      <c r="F409" s="134">
        <v>115.8</v>
      </c>
      <c r="G409" s="134">
        <v>112.8</v>
      </c>
      <c r="H409" s="134">
        <v>115.5</v>
      </c>
      <c r="I409" s="134">
        <v>116.3</v>
      </c>
      <c r="J409" s="134">
        <v>114.7</v>
      </c>
      <c r="K409" s="134">
        <v>112.5</v>
      </c>
      <c r="L409" s="134">
        <v>110.6</v>
      </c>
      <c r="M409" s="134">
        <v>113.6</v>
      </c>
      <c r="N409" s="134">
        <v>115.1</v>
      </c>
      <c r="O409" s="134">
        <v>115.8</v>
      </c>
      <c r="P409" s="134">
        <v>115.5</v>
      </c>
      <c r="Q409" s="134">
        <v>119.3</v>
      </c>
      <c r="R409" s="134">
        <v>116.4</v>
      </c>
      <c r="S409" s="134">
        <v>123.6</v>
      </c>
      <c r="T409" s="134">
        <v>126.6</v>
      </c>
      <c r="U409" s="134">
        <v>135.6</v>
      </c>
      <c r="V409" s="134">
        <v>133.69999999999999</v>
      </c>
      <c r="W409" s="134">
        <v>128.4</v>
      </c>
      <c r="X409" s="134">
        <v>128.19999999999999</v>
      </c>
      <c r="Y409" s="134">
        <v>130.30000000000001</v>
      </c>
      <c r="Z409" s="134">
        <v>134.9</v>
      </c>
      <c r="AA409" s="134">
        <v>132.9</v>
      </c>
      <c r="AB409" s="134">
        <v>131.4</v>
      </c>
      <c r="AC409" s="134">
        <v>122.4</v>
      </c>
      <c r="AD409" s="134">
        <v>121.6</v>
      </c>
      <c r="AE409" s="134">
        <v>117.2</v>
      </c>
      <c r="AF409" s="134">
        <v>128.4</v>
      </c>
      <c r="AG409" s="134">
        <v>119.9</v>
      </c>
      <c r="AH409" s="134">
        <v>120.9</v>
      </c>
      <c r="AI409" s="134">
        <v>128.5</v>
      </c>
      <c r="AJ409" s="134">
        <v>116.7</v>
      </c>
      <c r="AK409" s="134">
        <v>109.2</v>
      </c>
      <c r="AL409" s="134">
        <v>101.2</v>
      </c>
      <c r="AM409" s="134">
        <v>104</v>
      </c>
      <c r="AN409" s="134">
        <v>117.7</v>
      </c>
      <c r="AO409" s="134">
        <v>113.7</v>
      </c>
      <c r="AP409" s="134">
        <v>111.7</v>
      </c>
      <c r="AQ409" s="134">
        <v>107.6</v>
      </c>
      <c r="AR409" s="134">
        <v>105.6</v>
      </c>
      <c r="AS409" s="134">
        <v>107.6</v>
      </c>
      <c r="AT409" s="134">
        <v>105</v>
      </c>
      <c r="AU409" s="134">
        <v>103.3</v>
      </c>
      <c r="AV409" s="134">
        <v>101.6</v>
      </c>
      <c r="AW409" s="134">
        <v>104.2</v>
      </c>
      <c r="AX409" s="134">
        <v>102.8</v>
      </c>
      <c r="AY409" s="134">
        <v>102.8</v>
      </c>
      <c r="AZ409" s="134">
        <v>103.3</v>
      </c>
      <c r="BA409" s="134">
        <v>102.6</v>
      </c>
      <c r="BB409" s="134">
        <v>100.4</v>
      </c>
      <c r="BC409" s="134">
        <v>102.7</v>
      </c>
      <c r="BD409" s="134">
        <v>101.5</v>
      </c>
      <c r="BE409" s="134">
        <v>101.7</v>
      </c>
      <c r="BF409" s="134">
        <v>102</v>
      </c>
      <c r="BG409" s="134">
        <v>104.4</v>
      </c>
      <c r="BH409" s="134">
        <v>105.2</v>
      </c>
      <c r="BI409" s="134">
        <v>102.5</v>
      </c>
      <c r="BJ409" s="134">
        <v>102.2</v>
      </c>
      <c r="BK409" s="134">
        <v>99.7</v>
      </c>
      <c r="BL409" s="134">
        <v>100.7</v>
      </c>
      <c r="BM409" s="134">
        <v>98.8</v>
      </c>
      <c r="BN409" s="134">
        <v>105.7</v>
      </c>
      <c r="BO409" s="134">
        <v>104.1</v>
      </c>
      <c r="BP409" s="134">
        <v>102.7</v>
      </c>
      <c r="BQ409" s="134">
        <v>102.5</v>
      </c>
      <c r="BR409" s="134">
        <v>103.2</v>
      </c>
      <c r="BS409" s="134">
        <v>103.6</v>
      </c>
      <c r="BT409" s="134">
        <v>103.2</v>
      </c>
      <c r="BU409" s="134">
        <v>105.8</v>
      </c>
      <c r="BV409" s="134">
        <v>107.5</v>
      </c>
      <c r="BW409" s="134">
        <v>109.7</v>
      </c>
      <c r="BX409" s="134">
        <v>110.7</v>
      </c>
      <c r="BY409" s="134">
        <v>111.7</v>
      </c>
      <c r="BZ409" s="134">
        <v>112.3</v>
      </c>
      <c r="CA409" s="134">
        <v>116.3</v>
      </c>
      <c r="CB409" s="134">
        <v>116.7</v>
      </c>
      <c r="CC409" s="134">
        <v>115</v>
      </c>
      <c r="CD409" s="134">
        <v>115</v>
      </c>
      <c r="CE409" s="134">
        <v>115.7</v>
      </c>
      <c r="CF409" s="134">
        <v>116.8</v>
      </c>
      <c r="CG409" s="134">
        <v>117.8</v>
      </c>
      <c r="CH409" s="134">
        <v>118.6</v>
      </c>
      <c r="CI409" s="134">
        <v>119.9</v>
      </c>
      <c r="CJ409" s="134">
        <v>120.5</v>
      </c>
      <c r="CK409" s="134">
        <v>121.7</v>
      </c>
      <c r="CL409" s="134">
        <v>122.1</v>
      </c>
      <c r="CM409" s="134">
        <v>122.1</v>
      </c>
      <c r="CN409" s="134">
        <v>123</v>
      </c>
      <c r="CO409" s="134">
        <v>123.8</v>
      </c>
      <c r="CP409" s="134">
        <v>123.2</v>
      </c>
      <c r="CQ409" s="134">
        <v>123.1</v>
      </c>
      <c r="CR409" s="134">
        <v>122.7</v>
      </c>
      <c r="CS409" s="134">
        <v>122.4</v>
      </c>
      <c r="CT409" s="134">
        <v>122.8</v>
      </c>
      <c r="CU409" s="134">
        <v>122.8</v>
      </c>
      <c r="CV409" s="134">
        <v>122.8</v>
      </c>
      <c r="CW409" s="134">
        <v>122.7</v>
      </c>
      <c r="CX409" s="134">
        <v>122.7</v>
      </c>
      <c r="CY409" s="134">
        <v>123</v>
      </c>
      <c r="CZ409" s="134">
        <v>123.9</v>
      </c>
      <c r="DA409" s="134">
        <v>116.4</v>
      </c>
      <c r="DB409" s="134">
        <v>119.1</v>
      </c>
      <c r="DC409" s="134">
        <v>119.1</v>
      </c>
      <c r="DD409" s="134">
        <v>119.3</v>
      </c>
      <c r="DE409" s="134">
        <v>119.7</v>
      </c>
      <c r="DF409" s="134">
        <v>120.9</v>
      </c>
      <c r="DG409" s="134">
        <v>122.1</v>
      </c>
      <c r="DH409" s="134">
        <v>127.5</v>
      </c>
      <c r="DI409" s="134">
        <v>124.6</v>
      </c>
      <c r="DJ409" s="134">
        <v>123.7</v>
      </c>
      <c r="DK409" s="134">
        <v>124</v>
      </c>
      <c r="DL409" s="134">
        <v>124.3</v>
      </c>
      <c r="DM409" s="134">
        <v>123.6</v>
      </c>
      <c r="DN409" s="134">
        <v>124.6</v>
      </c>
      <c r="DO409" s="134">
        <v>126.5</v>
      </c>
      <c r="DP409" s="134">
        <v>131.9</v>
      </c>
      <c r="DQ409" s="134">
        <v>132.30000000000001</v>
      </c>
      <c r="DR409" s="134">
        <v>132.80000000000001</v>
      </c>
      <c r="DS409" s="134">
        <v>135.30000000000001</v>
      </c>
      <c r="DT409" s="134">
        <v>137</v>
      </c>
      <c r="DU409" s="134">
        <v>140.9</v>
      </c>
      <c r="DV409" s="134">
        <v>141.6</v>
      </c>
      <c r="DW409" s="134">
        <v>141.69999999999999</v>
      </c>
      <c r="DX409" s="134">
        <v>136.9</v>
      </c>
      <c r="DY409" s="134">
        <v>137</v>
      </c>
      <c r="DZ409" s="134">
        <v>136.6</v>
      </c>
      <c r="EA409" s="135">
        <v>134.6</v>
      </c>
      <c r="EB409" s="136">
        <v>132.9</v>
      </c>
      <c r="EC409" s="136">
        <v>133.19999999999999</v>
      </c>
      <c r="ED409" s="134">
        <v>133.5</v>
      </c>
      <c r="EE409" s="134">
        <v>133.4</v>
      </c>
      <c r="EF409" s="137">
        <v>133</v>
      </c>
      <c r="EG409" s="137">
        <v>133.30000000000001</v>
      </c>
      <c r="EH409" s="137">
        <v>133.30000000000001</v>
      </c>
      <c r="EI409" s="137">
        <v>130.9</v>
      </c>
      <c r="EJ409" s="136">
        <v>130.69999999999999</v>
      </c>
      <c r="EK409" s="136">
        <v>130.6</v>
      </c>
      <c r="EL409" s="147">
        <v>129.80000000000001</v>
      </c>
      <c r="EM409" s="147">
        <v>129.5</v>
      </c>
      <c r="EN409" s="147">
        <v>129.1</v>
      </c>
    </row>
    <row r="410" spans="1:144" ht="15" x14ac:dyDescent="0.25">
      <c r="A410" s="132" t="s">
        <v>2248</v>
      </c>
      <c r="B410" s="132" t="s">
        <v>2249</v>
      </c>
      <c r="C410" s="133">
        <v>0.45368999999999998</v>
      </c>
      <c r="D410" s="134">
        <v>105.9</v>
      </c>
      <c r="E410" s="134">
        <v>106.4</v>
      </c>
      <c r="F410" s="134">
        <v>106.1</v>
      </c>
      <c r="G410" s="134">
        <v>106.5</v>
      </c>
      <c r="H410" s="134">
        <v>107.9</v>
      </c>
      <c r="I410" s="134">
        <v>109.1</v>
      </c>
      <c r="J410" s="134">
        <v>108.3</v>
      </c>
      <c r="K410" s="134">
        <v>108.9</v>
      </c>
      <c r="L410" s="134">
        <v>108.1</v>
      </c>
      <c r="M410" s="134">
        <v>107.5</v>
      </c>
      <c r="N410" s="134">
        <v>107.3</v>
      </c>
      <c r="O410" s="134">
        <v>107.5</v>
      </c>
      <c r="P410" s="134">
        <v>109.1</v>
      </c>
      <c r="Q410" s="134">
        <v>105.4</v>
      </c>
      <c r="R410" s="134">
        <v>107</v>
      </c>
      <c r="S410" s="134">
        <v>109.7</v>
      </c>
      <c r="T410" s="134">
        <v>111.1</v>
      </c>
      <c r="U410" s="134">
        <v>112.3</v>
      </c>
      <c r="V410" s="134">
        <v>113</v>
      </c>
      <c r="W410" s="134">
        <v>113.1</v>
      </c>
      <c r="X410" s="134">
        <v>113.8</v>
      </c>
      <c r="Y410" s="134">
        <v>113.2</v>
      </c>
      <c r="Z410" s="134">
        <v>110.9</v>
      </c>
      <c r="AA410" s="134">
        <v>115.1</v>
      </c>
      <c r="AB410" s="134">
        <v>118.6</v>
      </c>
      <c r="AC410" s="134">
        <v>118.6</v>
      </c>
      <c r="AD410" s="134">
        <v>120.7</v>
      </c>
      <c r="AE410" s="134">
        <v>120.3</v>
      </c>
      <c r="AF410" s="134">
        <v>118.3</v>
      </c>
      <c r="AG410" s="134">
        <v>124</v>
      </c>
      <c r="AH410" s="134">
        <v>121.9</v>
      </c>
      <c r="AI410" s="134">
        <v>121.9</v>
      </c>
      <c r="AJ410" s="134">
        <v>118.6</v>
      </c>
      <c r="AK410" s="134">
        <v>122.9</v>
      </c>
      <c r="AL410" s="134">
        <v>122.5</v>
      </c>
      <c r="AM410" s="134">
        <v>119.6</v>
      </c>
      <c r="AN410" s="134">
        <v>121.6</v>
      </c>
      <c r="AO410" s="134">
        <v>122.9</v>
      </c>
      <c r="AP410" s="134">
        <v>122.7</v>
      </c>
      <c r="AQ410" s="134">
        <v>124.9</v>
      </c>
      <c r="AR410" s="134">
        <v>122.7</v>
      </c>
      <c r="AS410" s="134">
        <v>123.6</v>
      </c>
      <c r="AT410" s="134">
        <v>124.1</v>
      </c>
      <c r="AU410" s="134">
        <v>123.1</v>
      </c>
      <c r="AV410" s="134">
        <v>121.6</v>
      </c>
      <c r="AW410" s="134">
        <v>122.6</v>
      </c>
      <c r="AX410" s="134">
        <v>121.8</v>
      </c>
      <c r="AY410" s="134">
        <v>119.5</v>
      </c>
      <c r="AZ410" s="134">
        <v>116.7</v>
      </c>
      <c r="BA410" s="134">
        <v>118.8</v>
      </c>
      <c r="BB410" s="134">
        <v>117.7</v>
      </c>
      <c r="BC410" s="134">
        <v>117.1</v>
      </c>
      <c r="BD410" s="134">
        <v>116</v>
      </c>
      <c r="BE410" s="134">
        <v>116.5</v>
      </c>
      <c r="BF410" s="134">
        <v>115.3</v>
      </c>
      <c r="BG410" s="134">
        <v>115.3</v>
      </c>
      <c r="BH410" s="134">
        <v>115.5</v>
      </c>
      <c r="BI410" s="134">
        <v>117.9</v>
      </c>
      <c r="BJ410" s="134">
        <v>117</v>
      </c>
      <c r="BK410" s="134">
        <v>117.2</v>
      </c>
      <c r="BL410" s="134">
        <v>116.8</v>
      </c>
      <c r="BM410" s="134">
        <v>117.2</v>
      </c>
      <c r="BN410" s="134">
        <v>116.9</v>
      </c>
      <c r="BO410" s="134">
        <v>115.3</v>
      </c>
      <c r="BP410" s="134">
        <v>114.9</v>
      </c>
      <c r="BQ410" s="134">
        <v>113.7</v>
      </c>
      <c r="BR410" s="134">
        <v>112.9</v>
      </c>
      <c r="BS410" s="134">
        <v>114</v>
      </c>
      <c r="BT410" s="134">
        <v>114.8</v>
      </c>
      <c r="BU410" s="134">
        <v>115.3</v>
      </c>
      <c r="BV410" s="134">
        <v>114.8</v>
      </c>
      <c r="BW410" s="134">
        <v>117</v>
      </c>
      <c r="BX410" s="134">
        <v>118.2</v>
      </c>
      <c r="BY410" s="134">
        <v>118.2</v>
      </c>
      <c r="BZ410" s="134">
        <v>117.9</v>
      </c>
      <c r="CA410" s="134">
        <v>119.1</v>
      </c>
      <c r="CB410" s="134">
        <v>119.1</v>
      </c>
      <c r="CC410" s="134">
        <v>120.4</v>
      </c>
      <c r="CD410" s="134">
        <v>119.9</v>
      </c>
      <c r="CE410" s="134">
        <v>121</v>
      </c>
      <c r="CF410" s="134">
        <v>119.7</v>
      </c>
      <c r="CG410" s="134">
        <v>122.5</v>
      </c>
      <c r="CH410" s="134">
        <v>123.5</v>
      </c>
      <c r="CI410" s="134">
        <v>122.8</v>
      </c>
      <c r="CJ410" s="134">
        <v>123</v>
      </c>
      <c r="CK410" s="134">
        <v>124</v>
      </c>
      <c r="CL410" s="134">
        <v>121.9</v>
      </c>
      <c r="CM410" s="134">
        <v>124.2</v>
      </c>
      <c r="CN410" s="134">
        <v>122.9</v>
      </c>
      <c r="CO410" s="134">
        <v>122.8</v>
      </c>
      <c r="CP410" s="134">
        <v>123</v>
      </c>
      <c r="CQ410" s="134">
        <v>122.9</v>
      </c>
      <c r="CR410" s="134">
        <v>121.8</v>
      </c>
      <c r="CS410" s="134">
        <v>121.5</v>
      </c>
      <c r="CT410" s="134">
        <v>121.7</v>
      </c>
      <c r="CU410" s="134">
        <v>122</v>
      </c>
      <c r="CV410" s="134">
        <v>120.3</v>
      </c>
      <c r="CW410" s="134">
        <v>120.8</v>
      </c>
      <c r="CX410" s="134">
        <v>123.2</v>
      </c>
      <c r="CY410" s="134">
        <v>124.2</v>
      </c>
      <c r="CZ410" s="134">
        <v>125.3</v>
      </c>
      <c r="DA410" s="134">
        <v>125.4</v>
      </c>
      <c r="DB410" s="134">
        <v>125.6</v>
      </c>
      <c r="DC410" s="134">
        <v>125.8</v>
      </c>
      <c r="DD410" s="134">
        <v>125.8</v>
      </c>
      <c r="DE410" s="134">
        <v>125.3</v>
      </c>
      <c r="DF410" s="134">
        <v>125.2</v>
      </c>
      <c r="DG410" s="134">
        <v>125.4</v>
      </c>
      <c r="DH410" s="134">
        <v>126.7</v>
      </c>
      <c r="DI410" s="134">
        <v>127.3</v>
      </c>
      <c r="DJ410" s="134">
        <v>128.4</v>
      </c>
      <c r="DK410" s="134">
        <v>128.9</v>
      </c>
      <c r="DL410" s="134">
        <v>130.1</v>
      </c>
      <c r="DM410" s="134">
        <v>129.9</v>
      </c>
      <c r="DN410" s="134">
        <v>131.6</v>
      </c>
      <c r="DO410" s="134">
        <v>131.4</v>
      </c>
      <c r="DP410" s="134">
        <v>133.19999999999999</v>
      </c>
      <c r="DQ410" s="134">
        <v>136.19999999999999</v>
      </c>
      <c r="DR410" s="134">
        <v>139.69999999999999</v>
      </c>
      <c r="DS410" s="134">
        <v>141</v>
      </c>
      <c r="DT410" s="134">
        <v>141.1</v>
      </c>
      <c r="DU410" s="134">
        <v>142.1</v>
      </c>
      <c r="DV410" s="134">
        <v>143.69999999999999</v>
      </c>
      <c r="DW410" s="134">
        <v>144</v>
      </c>
      <c r="DX410" s="134">
        <v>145.9</v>
      </c>
      <c r="DY410" s="134">
        <v>145.5</v>
      </c>
      <c r="DZ410" s="134">
        <v>144.30000000000001</v>
      </c>
      <c r="EA410" s="135">
        <v>144.9</v>
      </c>
      <c r="EB410" s="136">
        <v>143.5</v>
      </c>
      <c r="EC410" s="136">
        <v>142</v>
      </c>
      <c r="ED410" s="134">
        <v>140.69999999999999</v>
      </c>
      <c r="EE410" s="134">
        <v>140.1</v>
      </c>
      <c r="EF410" s="137">
        <v>136.6</v>
      </c>
      <c r="EG410" s="137">
        <v>135.80000000000001</v>
      </c>
      <c r="EH410" s="137">
        <v>134.69999999999999</v>
      </c>
      <c r="EI410" s="137">
        <v>134.30000000000001</v>
      </c>
      <c r="EJ410" s="136">
        <v>131.9</v>
      </c>
      <c r="EK410" s="136">
        <v>131.4</v>
      </c>
      <c r="EL410" s="147">
        <v>133</v>
      </c>
      <c r="EM410" s="147">
        <v>132.9</v>
      </c>
      <c r="EN410" s="147">
        <v>132.1</v>
      </c>
    </row>
    <row r="411" spans="1:144" ht="15" x14ac:dyDescent="0.25">
      <c r="A411" s="132" t="s">
        <v>2250</v>
      </c>
      <c r="B411" s="132" t="s">
        <v>2251</v>
      </c>
      <c r="C411" s="133">
        <v>0.38578000000000001</v>
      </c>
      <c r="D411" s="134">
        <v>105.8</v>
      </c>
      <c r="E411" s="134">
        <v>106.5</v>
      </c>
      <c r="F411" s="134">
        <v>105.5</v>
      </c>
      <c r="G411" s="134">
        <v>105.9</v>
      </c>
      <c r="H411" s="134">
        <v>107.1</v>
      </c>
      <c r="I411" s="134">
        <v>108.1</v>
      </c>
      <c r="J411" s="134">
        <v>107.9</v>
      </c>
      <c r="K411" s="134">
        <v>108.2</v>
      </c>
      <c r="L411" s="134">
        <v>107.5</v>
      </c>
      <c r="M411" s="134">
        <v>107</v>
      </c>
      <c r="N411" s="134">
        <v>106.5</v>
      </c>
      <c r="O411" s="134">
        <v>107</v>
      </c>
      <c r="P411" s="134">
        <v>109</v>
      </c>
      <c r="Q411" s="134">
        <v>104.2</v>
      </c>
      <c r="R411" s="134">
        <v>105.6</v>
      </c>
      <c r="S411" s="134">
        <v>107.1</v>
      </c>
      <c r="T411" s="134">
        <v>109</v>
      </c>
      <c r="U411" s="134">
        <v>110.1</v>
      </c>
      <c r="V411" s="134">
        <v>111.1</v>
      </c>
      <c r="W411" s="134">
        <v>111.5</v>
      </c>
      <c r="X411" s="134">
        <v>111.6</v>
      </c>
      <c r="Y411" s="134">
        <v>111.8</v>
      </c>
      <c r="Z411" s="134">
        <v>110</v>
      </c>
      <c r="AA411" s="134">
        <v>113.9</v>
      </c>
      <c r="AB411" s="134">
        <v>116.4</v>
      </c>
      <c r="AC411" s="134">
        <v>116.1</v>
      </c>
      <c r="AD411" s="134">
        <v>118.3</v>
      </c>
      <c r="AE411" s="134">
        <v>119</v>
      </c>
      <c r="AF411" s="134">
        <v>116.9</v>
      </c>
      <c r="AG411" s="134">
        <v>122.2</v>
      </c>
      <c r="AH411" s="134">
        <v>120.6</v>
      </c>
      <c r="AI411" s="134">
        <v>120.5</v>
      </c>
      <c r="AJ411" s="134">
        <v>117.6</v>
      </c>
      <c r="AK411" s="134">
        <v>122.5</v>
      </c>
      <c r="AL411" s="134">
        <v>121.7</v>
      </c>
      <c r="AM411" s="134">
        <v>117.9</v>
      </c>
      <c r="AN411" s="134">
        <v>120.3</v>
      </c>
      <c r="AO411" s="134">
        <v>121.5</v>
      </c>
      <c r="AP411" s="134">
        <v>120.8</v>
      </c>
      <c r="AQ411" s="134">
        <v>122.6</v>
      </c>
      <c r="AR411" s="134">
        <v>120.3</v>
      </c>
      <c r="AS411" s="134">
        <v>121</v>
      </c>
      <c r="AT411" s="134">
        <v>121.3</v>
      </c>
      <c r="AU411" s="134">
        <v>119.9</v>
      </c>
      <c r="AV411" s="134">
        <v>118.4</v>
      </c>
      <c r="AW411" s="134">
        <v>119</v>
      </c>
      <c r="AX411" s="134">
        <v>119</v>
      </c>
      <c r="AY411" s="134">
        <v>115.8</v>
      </c>
      <c r="AZ411" s="134">
        <v>111.5</v>
      </c>
      <c r="BA411" s="134">
        <v>114.4</v>
      </c>
      <c r="BB411" s="134">
        <v>113.4</v>
      </c>
      <c r="BC411" s="134">
        <v>112.7</v>
      </c>
      <c r="BD411" s="134">
        <v>111.9</v>
      </c>
      <c r="BE411" s="134">
        <v>112.6</v>
      </c>
      <c r="BF411" s="134">
        <v>111.3</v>
      </c>
      <c r="BG411" s="134">
        <v>111.2</v>
      </c>
      <c r="BH411" s="134">
        <v>111.1</v>
      </c>
      <c r="BI411" s="134">
        <v>113.7</v>
      </c>
      <c r="BJ411" s="134">
        <v>113.4</v>
      </c>
      <c r="BK411" s="134">
        <v>113.4</v>
      </c>
      <c r="BL411" s="134">
        <v>112.5</v>
      </c>
      <c r="BM411" s="134">
        <v>112.8</v>
      </c>
      <c r="BN411" s="134">
        <v>113</v>
      </c>
      <c r="BO411" s="134">
        <v>110.9</v>
      </c>
      <c r="BP411" s="134">
        <v>111.2</v>
      </c>
      <c r="BQ411" s="134">
        <v>110.5</v>
      </c>
      <c r="BR411" s="134">
        <v>109.5</v>
      </c>
      <c r="BS411" s="134">
        <v>110.9</v>
      </c>
      <c r="BT411" s="134">
        <v>111.5</v>
      </c>
      <c r="BU411" s="134">
        <v>112.5</v>
      </c>
      <c r="BV411" s="134">
        <v>112.1</v>
      </c>
      <c r="BW411" s="134">
        <v>114.8</v>
      </c>
      <c r="BX411" s="134">
        <v>116.1</v>
      </c>
      <c r="BY411" s="134">
        <v>115.2</v>
      </c>
      <c r="BZ411" s="134">
        <v>114.6</v>
      </c>
      <c r="CA411" s="134">
        <v>116.2</v>
      </c>
      <c r="CB411" s="134">
        <v>116</v>
      </c>
      <c r="CC411" s="134">
        <v>117.6</v>
      </c>
      <c r="CD411" s="134">
        <v>116.7</v>
      </c>
      <c r="CE411" s="134">
        <v>117.8</v>
      </c>
      <c r="CF411" s="134">
        <v>116.1</v>
      </c>
      <c r="CG411" s="134">
        <v>118.8</v>
      </c>
      <c r="CH411" s="134">
        <v>120.4</v>
      </c>
      <c r="CI411" s="134">
        <v>119.8</v>
      </c>
      <c r="CJ411" s="134">
        <v>119.7</v>
      </c>
      <c r="CK411" s="134">
        <v>120.8</v>
      </c>
      <c r="CL411" s="134">
        <v>118.4</v>
      </c>
      <c r="CM411" s="134">
        <v>120.9</v>
      </c>
      <c r="CN411" s="134">
        <v>119.7</v>
      </c>
      <c r="CO411" s="134">
        <v>119.3</v>
      </c>
      <c r="CP411" s="134">
        <v>119.1</v>
      </c>
      <c r="CQ411" s="134">
        <v>118</v>
      </c>
      <c r="CR411" s="134">
        <v>116.8</v>
      </c>
      <c r="CS411" s="134">
        <v>117</v>
      </c>
      <c r="CT411" s="134">
        <v>117.2</v>
      </c>
      <c r="CU411" s="134">
        <v>117.5</v>
      </c>
      <c r="CV411" s="134">
        <v>115.8</v>
      </c>
      <c r="CW411" s="134">
        <v>116</v>
      </c>
      <c r="CX411" s="134">
        <v>119</v>
      </c>
      <c r="CY411" s="134">
        <v>119.4</v>
      </c>
      <c r="CZ411" s="134">
        <v>120.5</v>
      </c>
      <c r="DA411" s="134">
        <v>120.8</v>
      </c>
      <c r="DB411" s="134">
        <v>120.8</v>
      </c>
      <c r="DC411" s="134">
        <v>121.2</v>
      </c>
      <c r="DD411" s="134">
        <v>121</v>
      </c>
      <c r="DE411" s="134">
        <v>120.6</v>
      </c>
      <c r="DF411" s="134">
        <v>120.2</v>
      </c>
      <c r="DG411" s="134">
        <v>120.1</v>
      </c>
      <c r="DH411" s="134">
        <v>121.2</v>
      </c>
      <c r="DI411" s="134">
        <v>121.8</v>
      </c>
      <c r="DJ411" s="134">
        <v>123.1</v>
      </c>
      <c r="DK411" s="134">
        <v>123.7</v>
      </c>
      <c r="DL411" s="134">
        <v>124.9</v>
      </c>
      <c r="DM411" s="134">
        <v>124.7</v>
      </c>
      <c r="DN411" s="134">
        <v>126.7</v>
      </c>
      <c r="DO411" s="134">
        <v>126.4</v>
      </c>
      <c r="DP411" s="134">
        <v>128</v>
      </c>
      <c r="DQ411" s="134">
        <v>131.1</v>
      </c>
      <c r="DR411" s="134">
        <v>134.9</v>
      </c>
      <c r="DS411" s="134">
        <v>135.80000000000001</v>
      </c>
      <c r="DT411" s="134">
        <v>135.4</v>
      </c>
      <c r="DU411" s="134">
        <v>135.30000000000001</v>
      </c>
      <c r="DV411" s="134">
        <v>136.9</v>
      </c>
      <c r="DW411" s="134">
        <v>136.9</v>
      </c>
      <c r="DX411" s="134">
        <v>139</v>
      </c>
      <c r="DY411" s="134">
        <v>138.80000000000001</v>
      </c>
      <c r="DZ411" s="134">
        <v>137.5</v>
      </c>
      <c r="EA411" s="135">
        <v>137.69999999999999</v>
      </c>
      <c r="EB411" s="136">
        <v>136</v>
      </c>
      <c r="EC411" s="136">
        <v>134.69999999999999</v>
      </c>
      <c r="ED411" s="134">
        <v>133.1</v>
      </c>
      <c r="EE411" s="134">
        <v>132.69999999999999</v>
      </c>
      <c r="EF411" s="137">
        <v>128.69999999999999</v>
      </c>
      <c r="EG411" s="137">
        <v>127.8</v>
      </c>
      <c r="EH411" s="137">
        <v>126.8</v>
      </c>
      <c r="EI411" s="137">
        <v>126.2</v>
      </c>
      <c r="EJ411" s="136">
        <v>123.3</v>
      </c>
      <c r="EK411" s="136">
        <v>122.9</v>
      </c>
      <c r="EL411" s="147">
        <v>124.1</v>
      </c>
      <c r="EM411" s="147">
        <v>124.1</v>
      </c>
      <c r="EN411" s="147">
        <v>123.4</v>
      </c>
    </row>
    <row r="412" spans="1:144" ht="15" x14ac:dyDescent="0.25">
      <c r="A412" s="132" t="s">
        <v>2252</v>
      </c>
      <c r="B412" s="132" t="s">
        <v>2253</v>
      </c>
      <c r="C412" s="133">
        <v>6.4339999999999994E-2</v>
      </c>
      <c r="D412" s="134">
        <v>106</v>
      </c>
      <c r="E412" s="134">
        <v>106.5</v>
      </c>
      <c r="F412" s="134">
        <v>109.5</v>
      </c>
      <c r="G412" s="134">
        <v>110.2</v>
      </c>
      <c r="H412" s="134">
        <v>112.4</v>
      </c>
      <c r="I412" s="134">
        <v>115.5</v>
      </c>
      <c r="J412" s="134">
        <v>111.4</v>
      </c>
      <c r="K412" s="134">
        <v>113.5</v>
      </c>
      <c r="L412" s="134">
        <v>111.9</v>
      </c>
      <c r="M412" s="134">
        <v>110.6</v>
      </c>
      <c r="N412" s="134">
        <v>112.2</v>
      </c>
      <c r="O412" s="134">
        <v>110.9</v>
      </c>
      <c r="P412" s="134">
        <v>110</v>
      </c>
      <c r="Q412" s="134">
        <v>112.5</v>
      </c>
      <c r="R412" s="134">
        <v>115.7</v>
      </c>
      <c r="S412" s="134">
        <v>124.7</v>
      </c>
      <c r="T412" s="134">
        <v>123.1</v>
      </c>
      <c r="U412" s="134">
        <v>125.1</v>
      </c>
      <c r="V412" s="134">
        <v>124.1</v>
      </c>
      <c r="W412" s="134">
        <v>121.6</v>
      </c>
      <c r="X412" s="134">
        <v>126.4</v>
      </c>
      <c r="Y412" s="134">
        <v>120.7</v>
      </c>
      <c r="Z412" s="134">
        <v>114.9</v>
      </c>
      <c r="AA412" s="134">
        <v>121</v>
      </c>
      <c r="AB412" s="134">
        <v>131.1</v>
      </c>
      <c r="AC412" s="134">
        <v>133.4</v>
      </c>
      <c r="AD412" s="134">
        <v>134.9</v>
      </c>
      <c r="AE412" s="134">
        <v>127.9</v>
      </c>
      <c r="AF412" s="134">
        <v>126.5</v>
      </c>
      <c r="AG412" s="134">
        <v>134.6</v>
      </c>
      <c r="AH412" s="134">
        <v>129.80000000000001</v>
      </c>
      <c r="AI412" s="134">
        <v>130</v>
      </c>
      <c r="AJ412" s="134">
        <v>124.4</v>
      </c>
      <c r="AK412" s="134">
        <v>125.2</v>
      </c>
      <c r="AL412" s="134">
        <v>127.5</v>
      </c>
      <c r="AM412" s="134">
        <v>129.80000000000001</v>
      </c>
      <c r="AN412" s="134">
        <v>129.4</v>
      </c>
      <c r="AO412" s="134">
        <v>131.6</v>
      </c>
      <c r="AP412" s="134">
        <v>134.4</v>
      </c>
      <c r="AQ412" s="134">
        <v>138.4</v>
      </c>
      <c r="AR412" s="134">
        <v>136.6</v>
      </c>
      <c r="AS412" s="134">
        <v>138.5</v>
      </c>
      <c r="AT412" s="134">
        <v>139.4</v>
      </c>
      <c r="AU412" s="134">
        <v>140.9</v>
      </c>
      <c r="AV412" s="134">
        <v>139.4</v>
      </c>
      <c r="AW412" s="134">
        <v>142.30000000000001</v>
      </c>
      <c r="AX412" s="134">
        <v>136.5</v>
      </c>
      <c r="AY412" s="134">
        <v>139.4</v>
      </c>
      <c r="AZ412" s="134">
        <v>145.19999999999999</v>
      </c>
      <c r="BA412" s="134">
        <v>141.9</v>
      </c>
      <c r="BB412" s="134">
        <v>140</v>
      </c>
      <c r="BC412" s="134">
        <v>140.1</v>
      </c>
      <c r="BD412" s="134">
        <v>137.1</v>
      </c>
      <c r="BE412" s="134">
        <v>136.19999999999999</v>
      </c>
      <c r="BF412" s="134">
        <v>136.19999999999999</v>
      </c>
      <c r="BG412" s="134">
        <v>136.1</v>
      </c>
      <c r="BH412" s="134">
        <v>138.19999999999999</v>
      </c>
      <c r="BI412" s="134">
        <v>140</v>
      </c>
      <c r="BJ412" s="134">
        <v>135</v>
      </c>
      <c r="BK412" s="134">
        <v>136.5</v>
      </c>
      <c r="BL412" s="134">
        <v>138.80000000000001</v>
      </c>
      <c r="BM412" s="134">
        <v>140.1</v>
      </c>
      <c r="BN412" s="134">
        <v>136.6</v>
      </c>
      <c r="BO412" s="134">
        <v>138.4</v>
      </c>
      <c r="BP412" s="134">
        <v>132.9</v>
      </c>
      <c r="BQ412" s="134">
        <v>131.5</v>
      </c>
      <c r="BR412" s="134">
        <v>131.80000000000001</v>
      </c>
      <c r="BS412" s="134">
        <v>131</v>
      </c>
      <c r="BT412" s="134">
        <v>132.9</v>
      </c>
      <c r="BU412" s="134">
        <v>130.69999999999999</v>
      </c>
      <c r="BV412" s="134">
        <v>128.9</v>
      </c>
      <c r="BW412" s="134">
        <v>129.4</v>
      </c>
      <c r="BX412" s="134">
        <v>129.4</v>
      </c>
      <c r="BY412" s="134">
        <v>134.69999999999999</v>
      </c>
      <c r="BZ412" s="134">
        <v>136</v>
      </c>
      <c r="CA412" s="134">
        <v>135.1</v>
      </c>
      <c r="CB412" s="134">
        <v>136</v>
      </c>
      <c r="CC412" s="134">
        <v>135.19999999999999</v>
      </c>
      <c r="CD412" s="134">
        <v>137.19999999999999</v>
      </c>
      <c r="CE412" s="134">
        <v>138.69999999999999</v>
      </c>
      <c r="CF412" s="134">
        <v>139.30000000000001</v>
      </c>
      <c r="CG412" s="134">
        <v>142.80000000000001</v>
      </c>
      <c r="CH412" s="134">
        <v>140.30000000000001</v>
      </c>
      <c r="CI412" s="134">
        <v>139.30000000000001</v>
      </c>
      <c r="CJ412" s="134">
        <v>141.4</v>
      </c>
      <c r="CK412" s="134">
        <v>141.19999999999999</v>
      </c>
      <c r="CL412" s="134">
        <v>141.5</v>
      </c>
      <c r="CM412" s="134">
        <v>142.1</v>
      </c>
      <c r="CN412" s="134">
        <v>139.9</v>
      </c>
      <c r="CO412" s="134">
        <v>141.9</v>
      </c>
      <c r="CP412" s="134">
        <v>145.30000000000001</v>
      </c>
      <c r="CQ412" s="134">
        <v>150.80000000000001</v>
      </c>
      <c r="CR412" s="134">
        <v>149.80000000000001</v>
      </c>
      <c r="CS412" s="134">
        <v>147.19999999999999</v>
      </c>
      <c r="CT412" s="134">
        <v>147</v>
      </c>
      <c r="CU412" s="134">
        <v>147.19999999999999</v>
      </c>
      <c r="CV412" s="134">
        <v>145.80000000000001</v>
      </c>
      <c r="CW412" s="134">
        <v>147.80000000000001</v>
      </c>
      <c r="CX412" s="134">
        <v>147.30000000000001</v>
      </c>
      <c r="CY412" s="134">
        <v>151.5</v>
      </c>
      <c r="CZ412" s="134">
        <v>152.69999999999999</v>
      </c>
      <c r="DA412" s="134">
        <v>151.19999999999999</v>
      </c>
      <c r="DB412" s="134">
        <v>152.80000000000001</v>
      </c>
      <c r="DC412" s="134">
        <v>151.6</v>
      </c>
      <c r="DD412" s="134">
        <v>152.69999999999999</v>
      </c>
      <c r="DE412" s="134">
        <v>152.19999999999999</v>
      </c>
      <c r="DF412" s="134">
        <v>153.19999999999999</v>
      </c>
      <c r="DG412" s="134">
        <v>154.9</v>
      </c>
      <c r="DH412" s="134">
        <v>157.1</v>
      </c>
      <c r="DI412" s="134">
        <v>158</v>
      </c>
      <c r="DJ412" s="134">
        <v>157.4</v>
      </c>
      <c r="DK412" s="134">
        <v>157.19999999999999</v>
      </c>
      <c r="DL412" s="134">
        <v>157.30000000000001</v>
      </c>
      <c r="DM412" s="134">
        <v>156.5</v>
      </c>
      <c r="DN412" s="134">
        <v>156.5</v>
      </c>
      <c r="DO412" s="134">
        <v>157</v>
      </c>
      <c r="DP412" s="134">
        <v>160</v>
      </c>
      <c r="DQ412" s="134">
        <v>161.5</v>
      </c>
      <c r="DR412" s="134">
        <v>162.19999999999999</v>
      </c>
      <c r="DS412" s="134">
        <v>165.8</v>
      </c>
      <c r="DT412" s="134">
        <v>168.9</v>
      </c>
      <c r="DU412" s="134">
        <v>175.1</v>
      </c>
      <c r="DV412" s="134">
        <v>176.5</v>
      </c>
      <c r="DW412" s="134">
        <v>178.5</v>
      </c>
      <c r="DX412" s="134">
        <v>178.6</v>
      </c>
      <c r="DY412" s="134">
        <v>176.4</v>
      </c>
      <c r="DZ412" s="134">
        <v>176.3</v>
      </c>
      <c r="EA412" s="135">
        <v>178.5</v>
      </c>
      <c r="EB412" s="136">
        <v>178.3</v>
      </c>
      <c r="EC412" s="136">
        <v>176.4</v>
      </c>
      <c r="ED412" s="134">
        <v>175.7</v>
      </c>
      <c r="EE412" s="134">
        <v>175.5</v>
      </c>
      <c r="EF412" s="137">
        <v>173.5</v>
      </c>
      <c r="EG412" s="137">
        <v>172.7</v>
      </c>
      <c r="EH412" s="137">
        <v>171.6</v>
      </c>
      <c r="EI412" s="137">
        <v>171.7</v>
      </c>
      <c r="EJ412" s="136">
        <v>171.5</v>
      </c>
      <c r="EK412" s="136">
        <v>171.1</v>
      </c>
      <c r="EL412" s="147">
        <v>174.1</v>
      </c>
      <c r="EM412" s="147">
        <v>173.5</v>
      </c>
      <c r="EN412" s="147">
        <v>172.1</v>
      </c>
    </row>
    <row r="413" spans="1:144" ht="15" x14ac:dyDescent="0.25">
      <c r="A413" s="132" t="s">
        <v>2254</v>
      </c>
      <c r="B413" s="132" t="s">
        <v>2255</v>
      </c>
      <c r="C413" s="133">
        <v>3.5699999999999998E-3</v>
      </c>
      <c r="D413" s="134">
        <v>106</v>
      </c>
      <c r="E413" s="134">
        <v>106.1</v>
      </c>
      <c r="F413" s="134">
        <v>104.4</v>
      </c>
      <c r="G413" s="134">
        <v>104.4</v>
      </c>
      <c r="H413" s="134">
        <v>104.4</v>
      </c>
      <c r="I413" s="134">
        <v>104.4</v>
      </c>
      <c r="J413" s="134">
        <v>104.4</v>
      </c>
      <c r="K413" s="134">
        <v>104.4</v>
      </c>
      <c r="L413" s="134">
        <v>104.4</v>
      </c>
      <c r="M413" s="134">
        <v>104.4</v>
      </c>
      <c r="N413" s="134">
        <v>104.4</v>
      </c>
      <c r="O413" s="134">
        <v>104.4</v>
      </c>
      <c r="P413" s="134">
        <v>104.4</v>
      </c>
      <c r="Q413" s="134">
        <v>104.4</v>
      </c>
      <c r="R413" s="134">
        <v>104.4</v>
      </c>
      <c r="S413" s="134">
        <v>123.6</v>
      </c>
      <c r="T413" s="134">
        <v>123.6</v>
      </c>
      <c r="U413" s="134">
        <v>123.4</v>
      </c>
      <c r="V413" s="134">
        <v>123.6</v>
      </c>
      <c r="W413" s="134">
        <v>123.2</v>
      </c>
      <c r="X413" s="134">
        <v>124.1</v>
      </c>
      <c r="Y413" s="134">
        <v>128.6</v>
      </c>
      <c r="Z413" s="134">
        <v>128.6</v>
      </c>
      <c r="AA413" s="134">
        <v>128.6</v>
      </c>
      <c r="AB413" s="134">
        <v>128.6</v>
      </c>
      <c r="AC413" s="134">
        <v>128.6</v>
      </c>
      <c r="AD413" s="134">
        <v>128.19999999999999</v>
      </c>
      <c r="AE413" s="134">
        <v>126.3</v>
      </c>
      <c r="AF413" s="134">
        <v>126.1</v>
      </c>
      <c r="AG413" s="134">
        <v>125.8</v>
      </c>
      <c r="AH413" s="134">
        <v>125.7</v>
      </c>
      <c r="AI413" s="134">
        <v>125.8</v>
      </c>
      <c r="AJ413" s="134">
        <v>125.3</v>
      </c>
      <c r="AK413" s="134">
        <v>125.9</v>
      </c>
      <c r="AL413" s="134">
        <v>126.3</v>
      </c>
      <c r="AM413" s="134">
        <v>126.2</v>
      </c>
      <c r="AN413" s="134">
        <v>124.5</v>
      </c>
      <c r="AO413" s="134">
        <v>124.5</v>
      </c>
      <c r="AP413" s="134">
        <v>124.5</v>
      </c>
      <c r="AQ413" s="134">
        <v>124.5</v>
      </c>
      <c r="AR413" s="134">
        <v>132.1</v>
      </c>
      <c r="AS413" s="134">
        <v>136.4</v>
      </c>
      <c r="AT413" s="134">
        <v>146</v>
      </c>
      <c r="AU413" s="134">
        <v>149.9</v>
      </c>
      <c r="AV413" s="134">
        <v>149.9</v>
      </c>
      <c r="AW413" s="134">
        <v>160.19999999999999</v>
      </c>
      <c r="AX413" s="134">
        <v>161.5</v>
      </c>
      <c r="AY413" s="134">
        <v>165.4</v>
      </c>
      <c r="AZ413" s="134">
        <v>165.4</v>
      </c>
      <c r="BA413" s="134">
        <v>174.1</v>
      </c>
      <c r="BB413" s="134">
        <v>177.6</v>
      </c>
      <c r="BC413" s="134">
        <v>177.6</v>
      </c>
      <c r="BD413" s="134">
        <v>177.6</v>
      </c>
      <c r="BE413" s="134">
        <v>177.6</v>
      </c>
      <c r="BF413" s="134">
        <v>177.6</v>
      </c>
      <c r="BG413" s="134">
        <v>177.6</v>
      </c>
      <c r="BH413" s="134">
        <v>178.2</v>
      </c>
      <c r="BI413" s="134">
        <v>178.2</v>
      </c>
      <c r="BJ413" s="134">
        <v>178.2</v>
      </c>
      <c r="BK413" s="134">
        <v>178.8</v>
      </c>
      <c r="BL413" s="134">
        <v>179.4</v>
      </c>
      <c r="BM413" s="134">
        <v>179.4</v>
      </c>
      <c r="BN413" s="134">
        <v>179.4</v>
      </c>
      <c r="BO413" s="134">
        <v>179.4</v>
      </c>
      <c r="BP413" s="134">
        <v>179.4</v>
      </c>
      <c r="BQ413" s="134">
        <v>141.19999999999999</v>
      </c>
      <c r="BR413" s="134">
        <v>141.19999999999999</v>
      </c>
      <c r="BS413" s="134">
        <v>141.69999999999999</v>
      </c>
      <c r="BT413" s="134">
        <v>141.69999999999999</v>
      </c>
      <c r="BU413" s="134">
        <v>145.1</v>
      </c>
      <c r="BV413" s="134">
        <v>145.5</v>
      </c>
      <c r="BW413" s="134">
        <v>143.4</v>
      </c>
      <c r="BX413" s="134">
        <v>146.9</v>
      </c>
      <c r="BY413" s="134">
        <v>142.80000000000001</v>
      </c>
      <c r="BZ413" s="134">
        <v>143</v>
      </c>
      <c r="CA413" s="134">
        <v>152.4</v>
      </c>
      <c r="CB413" s="134">
        <v>155.4</v>
      </c>
      <c r="CC413" s="134">
        <v>154.19999999999999</v>
      </c>
      <c r="CD413" s="134">
        <v>153.5</v>
      </c>
      <c r="CE413" s="134">
        <v>155.30000000000001</v>
      </c>
      <c r="CF413" s="134">
        <v>156.6</v>
      </c>
      <c r="CG413" s="134">
        <v>156.6</v>
      </c>
      <c r="CH413" s="134">
        <v>156.6</v>
      </c>
      <c r="CI413" s="134">
        <v>159.1</v>
      </c>
      <c r="CJ413" s="134">
        <v>159.1</v>
      </c>
      <c r="CK413" s="134">
        <v>153.9</v>
      </c>
      <c r="CL413" s="134">
        <v>154.19999999999999</v>
      </c>
      <c r="CM413" s="134">
        <v>154.19999999999999</v>
      </c>
      <c r="CN413" s="134">
        <v>154.5</v>
      </c>
      <c r="CO413" s="134">
        <v>154.5</v>
      </c>
      <c r="CP413" s="134">
        <v>154.5</v>
      </c>
      <c r="CQ413" s="134">
        <v>155</v>
      </c>
      <c r="CR413" s="134">
        <v>154</v>
      </c>
      <c r="CS413" s="134">
        <v>154</v>
      </c>
      <c r="CT413" s="134">
        <v>155</v>
      </c>
      <c r="CU413" s="134">
        <v>154.30000000000001</v>
      </c>
      <c r="CV413" s="134">
        <v>149.69999999999999</v>
      </c>
      <c r="CW413" s="134">
        <v>149.69999999999999</v>
      </c>
      <c r="CX413" s="134">
        <v>150.4</v>
      </c>
      <c r="CY413" s="134">
        <v>150.4</v>
      </c>
      <c r="CZ413" s="134">
        <v>154.19999999999999</v>
      </c>
      <c r="DA413" s="134">
        <v>154.19999999999999</v>
      </c>
      <c r="DB413" s="134">
        <v>155</v>
      </c>
      <c r="DC413" s="134">
        <v>155</v>
      </c>
      <c r="DD413" s="134">
        <v>155</v>
      </c>
      <c r="DE413" s="134">
        <v>157.69999999999999</v>
      </c>
      <c r="DF413" s="134">
        <v>162</v>
      </c>
      <c r="DG413" s="134">
        <v>166.4</v>
      </c>
      <c r="DH413" s="134">
        <v>169.9</v>
      </c>
      <c r="DI413" s="134">
        <v>173.9</v>
      </c>
      <c r="DJ413" s="134">
        <v>184.9</v>
      </c>
      <c r="DK413" s="134">
        <v>188.2</v>
      </c>
      <c r="DL413" s="134">
        <v>199.3</v>
      </c>
      <c r="DM413" s="134">
        <v>207.3</v>
      </c>
      <c r="DN413" s="134">
        <v>212.3</v>
      </c>
      <c r="DO413" s="134">
        <v>215.4</v>
      </c>
      <c r="DP413" s="134">
        <v>219.1</v>
      </c>
      <c r="DQ413" s="134">
        <v>223.7</v>
      </c>
      <c r="DR413" s="134">
        <v>247.9</v>
      </c>
      <c r="DS413" s="134">
        <v>255.2</v>
      </c>
      <c r="DT413" s="134">
        <v>255.2</v>
      </c>
      <c r="DU413" s="134">
        <v>286.8</v>
      </c>
      <c r="DV413" s="134">
        <v>286.8</v>
      </c>
      <c r="DW413" s="134">
        <v>296.60000000000002</v>
      </c>
      <c r="DX413" s="134">
        <v>301</v>
      </c>
      <c r="DY413" s="134">
        <v>308.10000000000002</v>
      </c>
      <c r="DZ413" s="134">
        <v>308.39999999999998</v>
      </c>
      <c r="EA413" s="135">
        <v>313.60000000000002</v>
      </c>
      <c r="EB413" s="136">
        <v>317.10000000000002</v>
      </c>
      <c r="EC413" s="136">
        <v>317.2</v>
      </c>
      <c r="ED413" s="134">
        <v>326.60000000000002</v>
      </c>
      <c r="EE413" s="134">
        <v>311.7</v>
      </c>
      <c r="EF413" s="137">
        <v>324.7</v>
      </c>
      <c r="EG413" s="137">
        <v>329.1</v>
      </c>
      <c r="EH413" s="137">
        <v>323.7</v>
      </c>
      <c r="EI413" s="137">
        <v>336.2</v>
      </c>
      <c r="EJ413" s="136">
        <v>339.4</v>
      </c>
      <c r="EK413" s="136">
        <v>343.8</v>
      </c>
      <c r="EL413" s="147">
        <v>346.7</v>
      </c>
      <c r="EM413" s="147">
        <v>349.3</v>
      </c>
      <c r="EN413" s="147">
        <v>351.2</v>
      </c>
    </row>
    <row r="414" spans="1:144" ht="15" x14ac:dyDescent="0.25">
      <c r="A414" s="132" t="s">
        <v>2256</v>
      </c>
      <c r="B414" s="132" t="s">
        <v>2257</v>
      </c>
      <c r="C414" s="133">
        <v>0.49145</v>
      </c>
      <c r="D414" s="134">
        <v>103.8</v>
      </c>
      <c r="E414" s="134">
        <v>105.1</v>
      </c>
      <c r="F414" s="134">
        <v>105.6</v>
      </c>
      <c r="G414" s="134">
        <v>105.4</v>
      </c>
      <c r="H414" s="134">
        <v>105.4</v>
      </c>
      <c r="I414" s="134">
        <v>106</v>
      </c>
      <c r="J414" s="134">
        <v>105.1</v>
      </c>
      <c r="K414" s="134">
        <v>105.3</v>
      </c>
      <c r="L414" s="134">
        <v>105.9</v>
      </c>
      <c r="M414" s="134">
        <v>106.3</v>
      </c>
      <c r="N414" s="134">
        <v>106.4</v>
      </c>
      <c r="O414" s="134">
        <v>106.1</v>
      </c>
      <c r="P414" s="134">
        <v>107.5</v>
      </c>
      <c r="Q414" s="134">
        <v>108</v>
      </c>
      <c r="R414" s="134">
        <v>108.1</v>
      </c>
      <c r="S414" s="134">
        <v>107.6</v>
      </c>
      <c r="T414" s="134">
        <v>109.5</v>
      </c>
      <c r="U414" s="134">
        <v>108.7</v>
      </c>
      <c r="V414" s="134">
        <v>110.5</v>
      </c>
      <c r="W414" s="134">
        <v>110.4</v>
      </c>
      <c r="X414" s="134">
        <v>111.4</v>
      </c>
      <c r="Y414" s="134">
        <v>110.8</v>
      </c>
      <c r="Z414" s="134">
        <v>111.8</v>
      </c>
      <c r="AA414" s="134">
        <v>111.5</v>
      </c>
      <c r="AB414" s="134">
        <v>111.3</v>
      </c>
      <c r="AC414" s="134">
        <v>111.7</v>
      </c>
      <c r="AD414" s="134">
        <v>112</v>
      </c>
      <c r="AE414" s="134">
        <v>112.9</v>
      </c>
      <c r="AF414" s="134">
        <v>112</v>
      </c>
      <c r="AG414" s="134">
        <v>111.7</v>
      </c>
      <c r="AH414" s="134">
        <v>112.7</v>
      </c>
      <c r="AI414" s="134">
        <v>112.6</v>
      </c>
      <c r="AJ414" s="134">
        <v>111.8</v>
      </c>
      <c r="AK414" s="134">
        <v>111.5</v>
      </c>
      <c r="AL414" s="134">
        <v>111.4</v>
      </c>
      <c r="AM414" s="134">
        <v>111.4</v>
      </c>
      <c r="AN414" s="134">
        <v>109.9</v>
      </c>
      <c r="AO414" s="134">
        <v>108.8</v>
      </c>
      <c r="AP414" s="134">
        <v>109.6</v>
      </c>
      <c r="AQ414" s="134">
        <v>110.4</v>
      </c>
      <c r="AR414" s="134">
        <v>111.1</v>
      </c>
      <c r="AS414" s="134">
        <v>110.3</v>
      </c>
      <c r="AT414" s="134">
        <v>110.1</v>
      </c>
      <c r="AU414" s="134">
        <v>109.7</v>
      </c>
      <c r="AV414" s="134">
        <v>109.6</v>
      </c>
      <c r="AW414" s="134">
        <v>109.1</v>
      </c>
      <c r="AX414" s="134">
        <v>109.8</v>
      </c>
      <c r="AY414" s="134">
        <v>108.8</v>
      </c>
      <c r="AZ414" s="134">
        <v>108.3</v>
      </c>
      <c r="BA414" s="134">
        <v>108.1</v>
      </c>
      <c r="BB414" s="134">
        <v>107.4</v>
      </c>
      <c r="BC414" s="134">
        <v>107.4</v>
      </c>
      <c r="BD414" s="134">
        <v>107.2</v>
      </c>
      <c r="BE414" s="134">
        <v>108.8</v>
      </c>
      <c r="BF414" s="134">
        <v>108.4</v>
      </c>
      <c r="BG414" s="134">
        <v>108.7</v>
      </c>
      <c r="BH414" s="134">
        <v>108.9</v>
      </c>
      <c r="BI414" s="134">
        <v>108.9</v>
      </c>
      <c r="BJ414" s="134">
        <v>109.1</v>
      </c>
      <c r="BK414" s="134">
        <v>110.3</v>
      </c>
      <c r="BL414" s="134">
        <v>110.3</v>
      </c>
      <c r="BM414" s="134">
        <v>111.1</v>
      </c>
      <c r="BN414" s="134">
        <v>111.3</v>
      </c>
      <c r="BO414" s="134">
        <v>109</v>
      </c>
      <c r="BP414" s="134">
        <v>108.8</v>
      </c>
      <c r="BQ414" s="134">
        <v>107.5</v>
      </c>
      <c r="BR414" s="134">
        <v>107.7</v>
      </c>
      <c r="BS414" s="134">
        <v>106.3</v>
      </c>
      <c r="BT414" s="134">
        <v>107.5</v>
      </c>
      <c r="BU414" s="134">
        <v>107.1</v>
      </c>
      <c r="BV414" s="134">
        <v>108.4</v>
      </c>
      <c r="BW414" s="134">
        <v>108.3</v>
      </c>
      <c r="BX414" s="134">
        <v>113.8</v>
      </c>
      <c r="BY414" s="134">
        <v>112</v>
      </c>
      <c r="BZ414" s="134">
        <v>111.8</v>
      </c>
      <c r="CA414" s="134">
        <v>111.3</v>
      </c>
      <c r="CB414" s="134">
        <v>111.4</v>
      </c>
      <c r="CC414" s="134">
        <v>111.5</v>
      </c>
      <c r="CD414" s="134">
        <v>112.4</v>
      </c>
      <c r="CE414" s="134">
        <v>112.7</v>
      </c>
      <c r="CF414" s="134">
        <v>113.1</v>
      </c>
      <c r="CG414" s="134">
        <v>113.9</v>
      </c>
      <c r="CH414" s="134">
        <v>114.5</v>
      </c>
      <c r="CI414" s="134">
        <v>113.8</v>
      </c>
      <c r="CJ414" s="134">
        <v>116.2</v>
      </c>
      <c r="CK414" s="134">
        <v>115.7</v>
      </c>
      <c r="CL414" s="134">
        <v>116.4</v>
      </c>
      <c r="CM414" s="134">
        <v>115.7</v>
      </c>
      <c r="CN414" s="134">
        <v>115.5</v>
      </c>
      <c r="CO414" s="134">
        <v>114.3</v>
      </c>
      <c r="CP414" s="134">
        <v>113.8</v>
      </c>
      <c r="CQ414" s="134">
        <v>114</v>
      </c>
      <c r="CR414" s="134">
        <v>113.9</v>
      </c>
      <c r="CS414" s="134">
        <v>114.3</v>
      </c>
      <c r="CT414" s="134">
        <v>113.2</v>
      </c>
      <c r="CU414" s="134">
        <v>112.9</v>
      </c>
      <c r="CV414" s="134">
        <v>113.2</v>
      </c>
      <c r="CW414" s="134">
        <v>114.2</v>
      </c>
      <c r="CX414" s="134">
        <v>113.5</v>
      </c>
      <c r="CY414" s="134">
        <v>113.1</v>
      </c>
      <c r="CZ414" s="134">
        <v>112.7</v>
      </c>
      <c r="DA414" s="134">
        <v>114.6</v>
      </c>
      <c r="DB414" s="134">
        <v>113</v>
      </c>
      <c r="DC414" s="134">
        <v>114.4</v>
      </c>
      <c r="DD414" s="134">
        <v>115.7</v>
      </c>
      <c r="DE414" s="134">
        <v>117.1</v>
      </c>
      <c r="DF414" s="134">
        <v>118</v>
      </c>
      <c r="DG414" s="134">
        <v>118.7</v>
      </c>
      <c r="DH414" s="134">
        <v>121.4</v>
      </c>
      <c r="DI414" s="134">
        <v>123.7</v>
      </c>
      <c r="DJ414" s="134">
        <v>124.3</v>
      </c>
      <c r="DK414" s="134">
        <v>124.6</v>
      </c>
      <c r="DL414" s="134">
        <v>126.8</v>
      </c>
      <c r="DM414" s="134">
        <v>128.19999999999999</v>
      </c>
      <c r="DN414" s="134">
        <v>131</v>
      </c>
      <c r="DO414" s="134">
        <v>134.1</v>
      </c>
      <c r="DP414" s="134">
        <v>137</v>
      </c>
      <c r="DQ414" s="134">
        <v>137.80000000000001</v>
      </c>
      <c r="DR414" s="134">
        <v>137.30000000000001</v>
      </c>
      <c r="DS414" s="134">
        <v>138.6</v>
      </c>
      <c r="DT414" s="134">
        <v>141.19999999999999</v>
      </c>
      <c r="DU414" s="134">
        <v>143.1</v>
      </c>
      <c r="DV414" s="134">
        <v>142.30000000000001</v>
      </c>
      <c r="DW414" s="134">
        <v>143.30000000000001</v>
      </c>
      <c r="DX414" s="134">
        <v>146.1</v>
      </c>
      <c r="DY414" s="134">
        <v>146.19999999999999</v>
      </c>
      <c r="DZ414" s="134">
        <v>145.69999999999999</v>
      </c>
      <c r="EA414" s="135">
        <v>146.19999999999999</v>
      </c>
      <c r="EB414" s="136">
        <v>146</v>
      </c>
      <c r="EC414" s="136">
        <v>146.19999999999999</v>
      </c>
      <c r="ED414" s="134">
        <v>145.5</v>
      </c>
      <c r="EE414" s="134">
        <v>145.80000000000001</v>
      </c>
      <c r="EF414" s="137">
        <v>145.30000000000001</v>
      </c>
      <c r="EG414" s="137">
        <v>143.6</v>
      </c>
      <c r="EH414" s="137">
        <v>143.19999999999999</v>
      </c>
      <c r="EI414" s="137">
        <v>143.30000000000001</v>
      </c>
      <c r="EJ414" s="136">
        <v>144</v>
      </c>
      <c r="EK414" s="136">
        <v>144.19999999999999</v>
      </c>
      <c r="EL414" s="147">
        <v>144.1</v>
      </c>
      <c r="EM414" s="147">
        <v>144.69999999999999</v>
      </c>
      <c r="EN414" s="147">
        <v>143.80000000000001</v>
      </c>
    </row>
    <row r="415" spans="1:144" ht="15" x14ac:dyDescent="0.25">
      <c r="A415" s="132" t="s">
        <v>2258</v>
      </c>
      <c r="B415" s="132" t="s">
        <v>2259</v>
      </c>
      <c r="C415" s="133">
        <v>0.38663999999999998</v>
      </c>
      <c r="D415" s="134">
        <v>104.1</v>
      </c>
      <c r="E415" s="134">
        <v>105.9</v>
      </c>
      <c r="F415" s="134">
        <v>106</v>
      </c>
      <c r="G415" s="134">
        <v>105.7</v>
      </c>
      <c r="H415" s="134">
        <v>106.1</v>
      </c>
      <c r="I415" s="134">
        <v>106.9</v>
      </c>
      <c r="J415" s="134">
        <v>106.1</v>
      </c>
      <c r="K415" s="134">
        <v>106</v>
      </c>
      <c r="L415" s="134">
        <v>106.5</v>
      </c>
      <c r="M415" s="134">
        <v>106.6</v>
      </c>
      <c r="N415" s="134">
        <v>107</v>
      </c>
      <c r="O415" s="134">
        <v>106.5</v>
      </c>
      <c r="P415" s="134">
        <v>108.3</v>
      </c>
      <c r="Q415" s="134">
        <v>108.7</v>
      </c>
      <c r="R415" s="134">
        <v>108.7</v>
      </c>
      <c r="S415" s="134">
        <v>107.7</v>
      </c>
      <c r="T415" s="134">
        <v>110</v>
      </c>
      <c r="U415" s="134">
        <v>108.6</v>
      </c>
      <c r="V415" s="134">
        <v>110.5</v>
      </c>
      <c r="W415" s="134">
        <v>110.3</v>
      </c>
      <c r="X415" s="134">
        <v>111.1</v>
      </c>
      <c r="Y415" s="134">
        <v>110.9</v>
      </c>
      <c r="Z415" s="134">
        <v>111.9</v>
      </c>
      <c r="AA415" s="134">
        <v>111.9</v>
      </c>
      <c r="AB415" s="134">
        <v>111.3</v>
      </c>
      <c r="AC415" s="134">
        <v>111.4</v>
      </c>
      <c r="AD415" s="134">
        <v>112.5</v>
      </c>
      <c r="AE415" s="134">
        <v>113.2</v>
      </c>
      <c r="AF415" s="134">
        <v>112.3</v>
      </c>
      <c r="AG415" s="134">
        <v>111.7</v>
      </c>
      <c r="AH415" s="134">
        <v>112.8</v>
      </c>
      <c r="AI415" s="134">
        <v>113</v>
      </c>
      <c r="AJ415" s="134">
        <v>112.2</v>
      </c>
      <c r="AK415" s="134">
        <v>112.7</v>
      </c>
      <c r="AL415" s="134">
        <v>112.3</v>
      </c>
      <c r="AM415" s="134">
        <v>112.4</v>
      </c>
      <c r="AN415" s="134">
        <v>110.3</v>
      </c>
      <c r="AO415" s="134">
        <v>109.2</v>
      </c>
      <c r="AP415" s="134">
        <v>110.5</v>
      </c>
      <c r="AQ415" s="134">
        <v>111.4</v>
      </c>
      <c r="AR415" s="134">
        <v>111.9</v>
      </c>
      <c r="AS415" s="134">
        <v>110.8</v>
      </c>
      <c r="AT415" s="134">
        <v>111</v>
      </c>
      <c r="AU415" s="134">
        <v>110.2</v>
      </c>
      <c r="AV415" s="134">
        <v>109.8</v>
      </c>
      <c r="AW415" s="134">
        <v>109.7</v>
      </c>
      <c r="AX415" s="134">
        <v>110.3</v>
      </c>
      <c r="AY415" s="134">
        <v>109.1</v>
      </c>
      <c r="AZ415" s="134">
        <v>108.4</v>
      </c>
      <c r="BA415" s="134">
        <v>108.4</v>
      </c>
      <c r="BB415" s="134">
        <v>107.5</v>
      </c>
      <c r="BC415" s="134">
        <v>107.7</v>
      </c>
      <c r="BD415" s="134">
        <v>107.4</v>
      </c>
      <c r="BE415" s="134">
        <v>109.5</v>
      </c>
      <c r="BF415" s="134">
        <v>109.7</v>
      </c>
      <c r="BG415" s="134">
        <v>109.8</v>
      </c>
      <c r="BH415" s="134">
        <v>110.3</v>
      </c>
      <c r="BI415" s="134">
        <v>109.8</v>
      </c>
      <c r="BJ415" s="134">
        <v>110</v>
      </c>
      <c r="BK415" s="134">
        <v>111.4</v>
      </c>
      <c r="BL415" s="134">
        <v>111.3</v>
      </c>
      <c r="BM415" s="134">
        <v>112.2</v>
      </c>
      <c r="BN415" s="134">
        <v>112.3</v>
      </c>
      <c r="BO415" s="134">
        <v>109.5</v>
      </c>
      <c r="BP415" s="134">
        <v>109.2</v>
      </c>
      <c r="BQ415" s="134">
        <v>107.6</v>
      </c>
      <c r="BR415" s="134">
        <v>107.7</v>
      </c>
      <c r="BS415" s="134">
        <v>106.1</v>
      </c>
      <c r="BT415" s="134">
        <v>107.4</v>
      </c>
      <c r="BU415" s="134">
        <v>106.9</v>
      </c>
      <c r="BV415" s="134">
        <v>108.4</v>
      </c>
      <c r="BW415" s="134">
        <v>108.2</v>
      </c>
      <c r="BX415" s="134">
        <v>114.9</v>
      </c>
      <c r="BY415" s="134">
        <v>112.8</v>
      </c>
      <c r="BZ415" s="134">
        <v>112.4</v>
      </c>
      <c r="CA415" s="134">
        <v>111.4</v>
      </c>
      <c r="CB415" s="134">
        <v>111.7</v>
      </c>
      <c r="CC415" s="134">
        <v>110.8</v>
      </c>
      <c r="CD415" s="134">
        <v>111.7</v>
      </c>
      <c r="CE415" s="134">
        <v>112.2</v>
      </c>
      <c r="CF415" s="134">
        <v>112.7</v>
      </c>
      <c r="CG415" s="134">
        <v>113.7</v>
      </c>
      <c r="CH415" s="134">
        <v>114.2</v>
      </c>
      <c r="CI415" s="134">
        <v>113.6</v>
      </c>
      <c r="CJ415" s="134">
        <v>115.8</v>
      </c>
      <c r="CK415" s="134">
        <v>115.2</v>
      </c>
      <c r="CL415" s="134">
        <v>115.9</v>
      </c>
      <c r="CM415" s="134">
        <v>115.1</v>
      </c>
      <c r="CN415" s="134">
        <v>115</v>
      </c>
      <c r="CO415" s="134">
        <v>114.1</v>
      </c>
      <c r="CP415" s="134">
        <v>113.3</v>
      </c>
      <c r="CQ415" s="134">
        <v>113.7</v>
      </c>
      <c r="CR415" s="134">
        <v>113.4</v>
      </c>
      <c r="CS415" s="134">
        <v>113.9</v>
      </c>
      <c r="CT415" s="134">
        <v>112.8</v>
      </c>
      <c r="CU415" s="134">
        <v>112.3</v>
      </c>
      <c r="CV415" s="134">
        <v>113.2</v>
      </c>
      <c r="CW415" s="134">
        <v>113.9</v>
      </c>
      <c r="CX415" s="134">
        <v>113.1</v>
      </c>
      <c r="CY415" s="134">
        <v>112.4</v>
      </c>
      <c r="CZ415" s="134">
        <v>112.4</v>
      </c>
      <c r="DA415" s="134">
        <v>114.1</v>
      </c>
      <c r="DB415" s="134">
        <v>112.5</v>
      </c>
      <c r="DC415" s="134">
        <v>114.2</v>
      </c>
      <c r="DD415" s="134">
        <v>115.6</v>
      </c>
      <c r="DE415" s="134">
        <v>116.9</v>
      </c>
      <c r="DF415" s="134">
        <v>117.9</v>
      </c>
      <c r="DG415" s="134">
        <v>118.2</v>
      </c>
      <c r="DH415" s="134">
        <v>120.7</v>
      </c>
      <c r="DI415" s="134">
        <v>123.1</v>
      </c>
      <c r="DJ415" s="134">
        <v>124.2</v>
      </c>
      <c r="DK415" s="134">
        <v>124.4</v>
      </c>
      <c r="DL415" s="134">
        <v>127.1</v>
      </c>
      <c r="DM415" s="134">
        <v>128.4</v>
      </c>
      <c r="DN415" s="134">
        <v>131.80000000000001</v>
      </c>
      <c r="DO415" s="134">
        <v>134.4</v>
      </c>
      <c r="DP415" s="134">
        <v>137.69999999999999</v>
      </c>
      <c r="DQ415" s="134">
        <v>138.4</v>
      </c>
      <c r="DR415" s="134">
        <v>137.69999999999999</v>
      </c>
      <c r="DS415" s="134">
        <v>138.5</v>
      </c>
      <c r="DT415" s="134">
        <v>141.5</v>
      </c>
      <c r="DU415" s="134">
        <v>143.30000000000001</v>
      </c>
      <c r="DV415" s="134">
        <v>143.69999999999999</v>
      </c>
      <c r="DW415" s="134">
        <v>143.6</v>
      </c>
      <c r="DX415" s="134">
        <v>146.80000000000001</v>
      </c>
      <c r="DY415" s="134">
        <v>147.19999999999999</v>
      </c>
      <c r="DZ415" s="134">
        <v>146.69999999999999</v>
      </c>
      <c r="EA415" s="135">
        <v>147.4</v>
      </c>
      <c r="EB415" s="136">
        <v>147.19999999999999</v>
      </c>
      <c r="EC415" s="136">
        <v>147.9</v>
      </c>
      <c r="ED415" s="134">
        <v>147.69999999999999</v>
      </c>
      <c r="EE415" s="134">
        <v>148.1</v>
      </c>
      <c r="EF415" s="137">
        <v>147.6</v>
      </c>
      <c r="EG415" s="137">
        <v>145.9</v>
      </c>
      <c r="EH415" s="137">
        <v>145.4</v>
      </c>
      <c r="EI415" s="137">
        <v>145.9</v>
      </c>
      <c r="EJ415" s="136">
        <v>146.69999999999999</v>
      </c>
      <c r="EK415" s="136">
        <v>146.80000000000001</v>
      </c>
      <c r="EL415" s="147">
        <v>147.1</v>
      </c>
      <c r="EM415" s="147">
        <v>147.69999999999999</v>
      </c>
      <c r="EN415" s="147">
        <v>146.5</v>
      </c>
    </row>
    <row r="416" spans="1:144" ht="15" x14ac:dyDescent="0.25">
      <c r="A416" s="132" t="s">
        <v>2260</v>
      </c>
      <c r="B416" s="132" t="s">
        <v>2261</v>
      </c>
      <c r="C416" s="133">
        <v>1.7330000000000002E-2</v>
      </c>
      <c r="D416" s="134">
        <v>103.8</v>
      </c>
      <c r="E416" s="134">
        <v>102.1</v>
      </c>
      <c r="F416" s="134">
        <v>102.3</v>
      </c>
      <c r="G416" s="134">
        <v>101.8</v>
      </c>
      <c r="H416" s="134">
        <v>101.2</v>
      </c>
      <c r="I416" s="134">
        <v>103</v>
      </c>
      <c r="J416" s="134">
        <v>104</v>
      </c>
      <c r="K416" s="134">
        <v>104.3</v>
      </c>
      <c r="L416" s="134">
        <v>107</v>
      </c>
      <c r="M416" s="134">
        <v>105.7</v>
      </c>
      <c r="N416" s="134">
        <v>107.8</v>
      </c>
      <c r="O416" s="134">
        <v>106.5</v>
      </c>
      <c r="P416" s="134">
        <v>103.7</v>
      </c>
      <c r="Q416" s="134">
        <v>108.6</v>
      </c>
      <c r="R416" s="134">
        <v>105.3</v>
      </c>
      <c r="S416" s="134">
        <v>108.1</v>
      </c>
      <c r="T416" s="134">
        <v>110.2</v>
      </c>
      <c r="U416" s="134">
        <v>111.7</v>
      </c>
      <c r="V416" s="134">
        <v>109.7</v>
      </c>
      <c r="W416" s="134">
        <v>112.2</v>
      </c>
      <c r="X416" s="134">
        <v>110.5</v>
      </c>
      <c r="Y416" s="134">
        <v>111.9</v>
      </c>
      <c r="Z416" s="134">
        <v>113.7</v>
      </c>
      <c r="AA416" s="134">
        <v>115.2</v>
      </c>
      <c r="AB416" s="134">
        <v>114.4</v>
      </c>
      <c r="AC416" s="134">
        <v>113.1</v>
      </c>
      <c r="AD416" s="134">
        <v>115.5</v>
      </c>
      <c r="AE416" s="134">
        <v>116.4</v>
      </c>
      <c r="AF416" s="134">
        <v>116.5</v>
      </c>
      <c r="AG416" s="134">
        <v>117.5</v>
      </c>
      <c r="AH416" s="134">
        <v>119.2</v>
      </c>
      <c r="AI416" s="134">
        <v>117.6</v>
      </c>
      <c r="AJ416" s="134">
        <v>113</v>
      </c>
      <c r="AK416" s="134">
        <v>113.7</v>
      </c>
      <c r="AL416" s="134">
        <v>114.9</v>
      </c>
      <c r="AM416" s="134">
        <v>115.5</v>
      </c>
      <c r="AN416" s="134">
        <v>116.6</v>
      </c>
      <c r="AO416" s="134">
        <v>116.6</v>
      </c>
      <c r="AP416" s="134">
        <v>115.9</v>
      </c>
      <c r="AQ416" s="134">
        <v>117.3</v>
      </c>
      <c r="AR416" s="134">
        <v>126</v>
      </c>
      <c r="AS416" s="134">
        <v>125.7</v>
      </c>
      <c r="AT416" s="134">
        <v>123.9</v>
      </c>
      <c r="AU416" s="134">
        <v>120.1</v>
      </c>
      <c r="AV416" s="134">
        <v>120.7</v>
      </c>
      <c r="AW416" s="134">
        <v>121.2</v>
      </c>
      <c r="AX416" s="134">
        <v>130.4</v>
      </c>
      <c r="AY416" s="134">
        <v>130.80000000000001</v>
      </c>
      <c r="AZ416" s="134">
        <v>130.6</v>
      </c>
      <c r="BA416" s="134">
        <v>128.30000000000001</v>
      </c>
      <c r="BB416" s="134">
        <v>125.1</v>
      </c>
      <c r="BC416" s="134">
        <v>127.1</v>
      </c>
      <c r="BD416" s="134">
        <v>127.6</v>
      </c>
      <c r="BE416" s="134">
        <v>127.2</v>
      </c>
      <c r="BF416" s="134">
        <v>121</v>
      </c>
      <c r="BG416" s="134">
        <v>121.7</v>
      </c>
      <c r="BH416" s="134">
        <v>114.8</v>
      </c>
      <c r="BI416" s="134">
        <v>119.3</v>
      </c>
      <c r="BJ416" s="134">
        <v>120.6</v>
      </c>
      <c r="BK416" s="134">
        <v>119.1</v>
      </c>
      <c r="BL416" s="134">
        <v>122.3</v>
      </c>
      <c r="BM416" s="134">
        <v>120.9</v>
      </c>
      <c r="BN416" s="134">
        <v>121.9</v>
      </c>
      <c r="BO416" s="134">
        <v>124.3</v>
      </c>
      <c r="BP416" s="134">
        <v>122.9</v>
      </c>
      <c r="BQ416" s="134">
        <v>122.6</v>
      </c>
      <c r="BR416" s="134">
        <v>121.7</v>
      </c>
      <c r="BS416" s="134">
        <v>121.7</v>
      </c>
      <c r="BT416" s="134">
        <v>123</v>
      </c>
      <c r="BU416" s="134">
        <v>121.4</v>
      </c>
      <c r="BV416" s="134">
        <v>124.6</v>
      </c>
      <c r="BW416" s="134">
        <v>126.6</v>
      </c>
      <c r="BX416" s="134">
        <v>127.1</v>
      </c>
      <c r="BY416" s="134">
        <v>122.4</v>
      </c>
      <c r="BZ416" s="134">
        <v>130.30000000000001</v>
      </c>
      <c r="CA416" s="134">
        <v>125</v>
      </c>
      <c r="CB416" s="134">
        <v>126.6</v>
      </c>
      <c r="CC416" s="134">
        <v>130.6</v>
      </c>
      <c r="CD416" s="134">
        <v>133.1</v>
      </c>
      <c r="CE416" s="134">
        <v>133.5</v>
      </c>
      <c r="CF416" s="134">
        <v>133.4</v>
      </c>
      <c r="CG416" s="134">
        <v>132.69999999999999</v>
      </c>
      <c r="CH416" s="134">
        <v>132.30000000000001</v>
      </c>
      <c r="CI416" s="134">
        <v>131.19999999999999</v>
      </c>
      <c r="CJ416" s="134">
        <v>130.1</v>
      </c>
      <c r="CK416" s="134">
        <v>131.9</v>
      </c>
      <c r="CL416" s="134">
        <v>133.4</v>
      </c>
      <c r="CM416" s="134">
        <v>128.6</v>
      </c>
      <c r="CN416" s="134">
        <v>133.1</v>
      </c>
      <c r="CO416" s="134">
        <v>132.80000000000001</v>
      </c>
      <c r="CP416" s="134">
        <v>133.80000000000001</v>
      </c>
      <c r="CQ416" s="134">
        <v>130.5</v>
      </c>
      <c r="CR416" s="134">
        <v>133.6</v>
      </c>
      <c r="CS416" s="134">
        <v>132.19999999999999</v>
      </c>
      <c r="CT416" s="134">
        <v>132.69999999999999</v>
      </c>
      <c r="CU416" s="134">
        <v>132.80000000000001</v>
      </c>
      <c r="CV416" s="134">
        <v>129.30000000000001</v>
      </c>
      <c r="CW416" s="134">
        <v>131.19999999999999</v>
      </c>
      <c r="CX416" s="134">
        <v>130.30000000000001</v>
      </c>
      <c r="CY416" s="134">
        <v>128.5</v>
      </c>
      <c r="CZ416" s="134">
        <v>129.19999999999999</v>
      </c>
      <c r="DA416" s="134">
        <v>126.6</v>
      </c>
      <c r="DB416" s="134">
        <v>127</v>
      </c>
      <c r="DC416" s="134">
        <v>126.6</v>
      </c>
      <c r="DD416" s="134">
        <v>127.7</v>
      </c>
      <c r="DE416" s="134">
        <v>127.3</v>
      </c>
      <c r="DF416" s="134">
        <v>129.19999999999999</v>
      </c>
      <c r="DG416" s="134">
        <v>131.9</v>
      </c>
      <c r="DH416" s="134">
        <v>132.80000000000001</v>
      </c>
      <c r="DI416" s="134">
        <v>133.19999999999999</v>
      </c>
      <c r="DJ416" s="134">
        <v>134.6</v>
      </c>
      <c r="DK416" s="134">
        <v>134.4</v>
      </c>
      <c r="DL416" s="134">
        <v>132.9</v>
      </c>
      <c r="DM416" s="134">
        <v>138.1</v>
      </c>
      <c r="DN416" s="134">
        <v>137.6</v>
      </c>
      <c r="DO416" s="134">
        <v>141.9</v>
      </c>
      <c r="DP416" s="134">
        <v>144.5</v>
      </c>
      <c r="DQ416" s="134">
        <v>141.4</v>
      </c>
      <c r="DR416" s="134">
        <v>142.4</v>
      </c>
      <c r="DS416" s="134">
        <v>144</v>
      </c>
      <c r="DT416" s="134">
        <v>147</v>
      </c>
      <c r="DU416" s="134">
        <v>151.4</v>
      </c>
      <c r="DV416" s="134">
        <v>149.5</v>
      </c>
      <c r="DW416" s="134">
        <v>148.6</v>
      </c>
      <c r="DX416" s="134">
        <v>156.19999999999999</v>
      </c>
      <c r="DY416" s="134">
        <v>158.1</v>
      </c>
      <c r="DZ416" s="134">
        <v>159.1</v>
      </c>
      <c r="EA416" s="135">
        <v>157.69999999999999</v>
      </c>
      <c r="EB416" s="136">
        <v>159.30000000000001</v>
      </c>
      <c r="EC416" s="136">
        <v>152</v>
      </c>
      <c r="ED416" s="134">
        <v>150.4</v>
      </c>
      <c r="EE416" s="134">
        <v>150.5</v>
      </c>
      <c r="EF416" s="137">
        <v>149.5</v>
      </c>
      <c r="EG416" s="137">
        <v>144.6</v>
      </c>
      <c r="EH416" s="137">
        <v>144.19999999999999</v>
      </c>
      <c r="EI416" s="137">
        <v>144.9</v>
      </c>
      <c r="EJ416" s="136">
        <v>144.69999999999999</v>
      </c>
      <c r="EK416" s="136">
        <v>148.1</v>
      </c>
      <c r="EL416" s="147">
        <v>149.1</v>
      </c>
      <c r="EM416" s="147">
        <v>149.80000000000001</v>
      </c>
      <c r="EN416" s="147">
        <v>150.80000000000001</v>
      </c>
    </row>
    <row r="417" spans="1:144" ht="15" x14ac:dyDescent="0.25">
      <c r="A417" s="132" t="s">
        <v>2262</v>
      </c>
      <c r="B417" s="132" t="s">
        <v>2263</v>
      </c>
      <c r="C417" s="133">
        <v>1.208E-2</v>
      </c>
      <c r="D417" s="134">
        <v>108</v>
      </c>
      <c r="E417" s="134">
        <v>100</v>
      </c>
      <c r="F417" s="134">
        <v>107</v>
      </c>
      <c r="G417" s="134">
        <v>105.8</v>
      </c>
      <c r="H417" s="134">
        <v>111.8</v>
      </c>
      <c r="I417" s="134">
        <v>98.9</v>
      </c>
      <c r="J417" s="134">
        <v>99.1</v>
      </c>
      <c r="K417" s="134">
        <v>103</v>
      </c>
      <c r="L417" s="134">
        <v>103.9</v>
      </c>
      <c r="M417" s="134">
        <v>115.3</v>
      </c>
      <c r="N417" s="134">
        <v>102.9</v>
      </c>
      <c r="O417" s="134">
        <v>106.9</v>
      </c>
      <c r="P417" s="134">
        <v>108.7</v>
      </c>
      <c r="Q417" s="134">
        <v>111.5</v>
      </c>
      <c r="R417" s="134">
        <v>105.5</v>
      </c>
      <c r="S417" s="134">
        <v>105.4</v>
      </c>
      <c r="T417" s="134">
        <v>106.6</v>
      </c>
      <c r="U417" s="134">
        <v>106.9</v>
      </c>
      <c r="V417" s="134">
        <v>107</v>
      </c>
      <c r="W417" s="134">
        <v>105</v>
      </c>
      <c r="X417" s="134">
        <v>108.7</v>
      </c>
      <c r="Y417" s="134">
        <v>107.5</v>
      </c>
      <c r="Z417" s="134">
        <v>112.7</v>
      </c>
      <c r="AA417" s="134">
        <v>110.7</v>
      </c>
      <c r="AB417" s="134">
        <v>110.5</v>
      </c>
      <c r="AC417" s="134">
        <v>109.1</v>
      </c>
      <c r="AD417" s="134">
        <v>104.2</v>
      </c>
      <c r="AE417" s="134">
        <v>103.1</v>
      </c>
      <c r="AF417" s="134">
        <v>103</v>
      </c>
      <c r="AG417" s="134">
        <v>102.2</v>
      </c>
      <c r="AH417" s="134">
        <v>110.3</v>
      </c>
      <c r="AI417" s="134">
        <v>107.3</v>
      </c>
      <c r="AJ417" s="134">
        <v>105.7</v>
      </c>
      <c r="AK417" s="134">
        <v>107</v>
      </c>
      <c r="AL417" s="134">
        <v>107.6</v>
      </c>
      <c r="AM417" s="134">
        <v>102.7</v>
      </c>
      <c r="AN417" s="134">
        <v>103.7</v>
      </c>
      <c r="AO417" s="134">
        <v>102.4</v>
      </c>
      <c r="AP417" s="134">
        <v>102.3</v>
      </c>
      <c r="AQ417" s="134">
        <v>103.7</v>
      </c>
      <c r="AR417" s="134">
        <v>103.9</v>
      </c>
      <c r="AS417" s="134">
        <v>103.8</v>
      </c>
      <c r="AT417" s="134">
        <v>90.3</v>
      </c>
      <c r="AU417" s="134">
        <v>107.6</v>
      </c>
      <c r="AV417" s="134">
        <v>108.3</v>
      </c>
      <c r="AW417" s="134">
        <v>107.9</v>
      </c>
      <c r="AX417" s="134">
        <v>107.8</v>
      </c>
      <c r="AY417" s="134">
        <v>106.6</v>
      </c>
      <c r="AZ417" s="134">
        <v>108.8</v>
      </c>
      <c r="BA417" s="134">
        <v>106.9</v>
      </c>
      <c r="BB417" s="134">
        <v>106.9</v>
      </c>
      <c r="BC417" s="134">
        <v>108.6</v>
      </c>
      <c r="BD417" s="134">
        <v>107.8</v>
      </c>
      <c r="BE417" s="134">
        <v>106.2</v>
      </c>
      <c r="BF417" s="134">
        <v>100.1</v>
      </c>
      <c r="BG417" s="134">
        <v>100.1</v>
      </c>
      <c r="BH417" s="134">
        <v>101</v>
      </c>
      <c r="BI417" s="134">
        <v>106.1</v>
      </c>
      <c r="BJ417" s="134">
        <v>107.1</v>
      </c>
      <c r="BK417" s="134">
        <v>107.5</v>
      </c>
      <c r="BL417" s="134">
        <v>108</v>
      </c>
      <c r="BM417" s="134">
        <v>108.2</v>
      </c>
      <c r="BN417" s="134">
        <v>108</v>
      </c>
      <c r="BO417" s="134">
        <v>107.5</v>
      </c>
      <c r="BP417" s="134">
        <v>109.6</v>
      </c>
      <c r="BQ417" s="134">
        <v>106.8</v>
      </c>
      <c r="BR417" s="134">
        <v>106.6</v>
      </c>
      <c r="BS417" s="134">
        <v>107.1</v>
      </c>
      <c r="BT417" s="134">
        <v>108.7</v>
      </c>
      <c r="BU417" s="134">
        <v>109.1</v>
      </c>
      <c r="BV417" s="134">
        <v>109.3</v>
      </c>
      <c r="BW417" s="134">
        <v>109.7</v>
      </c>
      <c r="BX417" s="134">
        <v>110.3</v>
      </c>
      <c r="BY417" s="134">
        <v>110.9</v>
      </c>
      <c r="BZ417" s="134">
        <v>110.2</v>
      </c>
      <c r="CA417" s="134">
        <v>109.8</v>
      </c>
      <c r="CB417" s="134">
        <v>110.5</v>
      </c>
      <c r="CC417" s="134">
        <v>111.4</v>
      </c>
      <c r="CD417" s="134">
        <v>113.4</v>
      </c>
      <c r="CE417" s="134">
        <v>113.7</v>
      </c>
      <c r="CF417" s="134">
        <v>114.9</v>
      </c>
      <c r="CG417" s="134">
        <v>115</v>
      </c>
      <c r="CH417" s="134">
        <v>115.3</v>
      </c>
      <c r="CI417" s="134">
        <v>113.6</v>
      </c>
      <c r="CJ417" s="134">
        <v>115</v>
      </c>
      <c r="CK417" s="134">
        <v>114.3</v>
      </c>
      <c r="CL417" s="134">
        <v>114.2</v>
      </c>
      <c r="CM417" s="134">
        <v>114.5</v>
      </c>
      <c r="CN417" s="134">
        <v>113.8</v>
      </c>
      <c r="CO417" s="134">
        <v>111.6</v>
      </c>
      <c r="CP417" s="134">
        <v>111.1</v>
      </c>
      <c r="CQ417" s="134">
        <v>111.3</v>
      </c>
      <c r="CR417" s="134">
        <v>110.9</v>
      </c>
      <c r="CS417" s="134">
        <v>111.2</v>
      </c>
      <c r="CT417" s="134">
        <v>114.6</v>
      </c>
      <c r="CU417" s="134">
        <v>114.4</v>
      </c>
      <c r="CV417" s="134">
        <v>114.4</v>
      </c>
      <c r="CW417" s="134">
        <v>117</v>
      </c>
      <c r="CX417" s="134">
        <v>109.2</v>
      </c>
      <c r="CY417" s="134">
        <v>107.2</v>
      </c>
      <c r="CZ417" s="134">
        <v>107</v>
      </c>
      <c r="DA417" s="134">
        <v>108.4</v>
      </c>
      <c r="DB417" s="134">
        <v>108.6</v>
      </c>
      <c r="DC417" s="134">
        <v>108.9</v>
      </c>
      <c r="DD417" s="134">
        <v>112.8</v>
      </c>
      <c r="DE417" s="134">
        <v>110.5</v>
      </c>
      <c r="DF417" s="134">
        <v>112.2</v>
      </c>
      <c r="DG417" s="134">
        <v>114.5</v>
      </c>
      <c r="DH417" s="134">
        <v>115.1</v>
      </c>
      <c r="DI417" s="134">
        <v>118.3</v>
      </c>
      <c r="DJ417" s="134">
        <v>118.7</v>
      </c>
      <c r="DK417" s="134">
        <v>120.9</v>
      </c>
      <c r="DL417" s="134">
        <v>118.9</v>
      </c>
      <c r="DM417" s="134">
        <v>120.8</v>
      </c>
      <c r="DN417" s="134">
        <v>120.2</v>
      </c>
      <c r="DO417" s="134">
        <v>120.3</v>
      </c>
      <c r="DP417" s="134">
        <v>122.5</v>
      </c>
      <c r="DQ417" s="134">
        <v>123.3</v>
      </c>
      <c r="DR417" s="134">
        <v>128.1</v>
      </c>
      <c r="DS417" s="134">
        <v>128.80000000000001</v>
      </c>
      <c r="DT417" s="134">
        <v>133.5</v>
      </c>
      <c r="DU417" s="134">
        <v>131</v>
      </c>
      <c r="DV417" s="134">
        <v>131.80000000000001</v>
      </c>
      <c r="DW417" s="134">
        <v>131.80000000000001</v>
      </c>
      <c r="DX417" s="134">
        <v>132.4</v>
      </c>
      <c r="DY417" s="134">
        <v>131.80000000000001</v>
      </c>
      <c r="DZ417" s="134">
        <v>131.6</v>
      </c>
      <c r="EA417" s="135">
        <v>133.4</v>
      </c>
      <c r="EB417" s="136">
        <v>133.9</v>
      </c>
      <c r="EC417" s="136">
        <v>134.30000000000001</v>
      </c>
      <c r="ED417" s="134">
        <v>135.69999999999999</v>
      </c>
      <c r="EE417" s="134">
        <v>134.69999999999999</v>
      </c>
      <c r="EF417" s="137">
        <v>135</v>
      </c>
      <c r="EG417" s="137">
        <v>135.5</v>
      </c>
      <c r="EH417" s="137">
        <v>134.5</v>
      </c>
      <c r="EI417" s="137">
        <v>135.1</v>
      </c>
      <c r="EJ417" s="136">
        <v>132.1</v>
      </c>
      <c r="EK417" s="136">
        <v>131.9</v>
      </c>
      <c r="EL417" s="147">
        <v>132.5</v>
      </c>
      <c r="EM417" s="147">
        <v>132.6</v>
      </c>
      <c r="EN417" s="147">
        <v>132.80000000000001</v>
      </c>
    </row>
    <row r="418" spans="1:144" ht="15" x14ac:dyDescent="0.25">
      <c r="A418" s="132" t="s">
        <v>2264</v>
      </c>
      <c r="B418" s="132" t="s">
        <v>2265</v>
      </c>
      <c r="C418" s="133">
        <v>7.5399999999999995E-2</v>
      </c>
      <c r="D418" s="134">
        <v>101.9</v>
      </c>
      <c r="E418" s="134">
        <v>102</v>
      </c>
      <c r="F418" s="134">
        <v>104.4</v>
      </c>
      <c r="G418" s="134">
        <v>104.4</v>
      </c>
      <c r="H418" s="134">
        <v>101.6</v>
      </c>
      <c r="I418" s="134">
        <v>103</v>
      </c>
      <c r="J418" s="134">
        <v>101.5</v>
      </c>
      <c r="K418" s="134">
        <v>102.5</v>
      </c>
      <c r="L418" s="134">
        <v>103.1</v>
      </c>
      <c r="M418" s="134">
        <v>103.8</v>
      </c>
      <c r="N418" s="134">
        <v>103.8</v>
      </c>
      <c r="O418" s="134">
        <v>103.8</v>
      </c>
      <c r="P418" s="134">
        <v>103.9</v>
      </c>
      <c r="Q418" s="134">
        <v>103.9</v>
      </c>
      <c r="R418" s="134">
        <v>106.3</v>
      </c>
      <c r="S418" s="134">
        <v>107.6</v>
      </c>
      <c r="T418" s="134">
        <v>107.2</v>
      </c>
      <c r="U418" s="134">
        <v>108.8</v>
      </c>
      <c r="V418" s="134">
        <v>111.6</v>
      </c>
      <c r="W418" s="134">
        <v>111.3</v>
      </c>
      <c r="X418" s="134">
        <v>113.6</v>
      </c>
      <c r="Y418" s="134">
        <v>110.6</v>
      </c>
      <c r="Z418" s="134">
        <v>110.2</v>
      </c>
      <c r="AA418" s="134">
        <v>108.5</v>
      </c>
      <c r="AB418" s="134">
        <v>111.1</v>
      </c>
      <c r="AC418" s="134">
        <v>112.8</v>
      </c>
      <c r="AD418" s="134">
        <v>110.1</v>
      </c>
      <c r="AE418" s="134">
        <v>112.1</v>
      </c>
      <c r="AF418" s="134">
        <v>111.1</v>
      </c>
      <c r="AG418" s="134">
        <v>111.6</v>
      </c>
      <c r="AH418" s="134">
        <v>111.1</v>
      </c>
      <c r="AI418" s="134">
        <v>110.3</v>
      </c>
      <c r="AJ418" s="134">
        <v>110.2</v>
      </c>
      <c r="AK418" s="134">
        <v>105.7</v>
      </c>
      <c r="AL418" s="134">
        <v>106.5</v>
      </c>
      <c r="AM418" s="134">
        <v>106.8</v>
      </c>
      <c r="AN418" s="134">
        <v>107.1</v>
      </c>
      <c r="AO418" s="134">
        <v>106.2</v>
      </c>
      <c r="AP418" s="134">
        <v>105</v>
      </c>
      <c r="AQ418" s="134">
        <v>105.2</v>
      </c>
      <c r="AR418" s="134">
        <v>104.9</v>
      </c>
      <c r="AS418" s="134">
        <v>105.2</v>
      </c>
      <c r="AT418" s="134">
        <v>105.3</v>
      </c>
      <c r="AU418" s="134">
        <v>105.2</v>
      </c>
      <c r="AV418" s="134">
        <v>106.1</v>
      </c>
      <c r="AW418" s="134">
        <v>103.7</v>
      </c>
      <c r="AX418" s="134">
        <v>102.7</v>
      </c>
      <c r="AY418" s="134">
        <v>102.9</v>
      </c>
      <c r="AZ418" s="134">
        <v>102.2</v>
      </c>
      <c r="BA418" s="134">
        <v>102</v>
      </c>
      <c r="BB418" s="134">
        <v>102.6</v>
      </c>
      <c r="BC418" s="134">
        <v>100.9</v>
      </c>
      <c r="BD418" s="134">
        <v>101.5</v>
      </c>
      <c r="BE418" s="134">
        <v>101.5</v>
      </c>
      <c r="BF418" s="134">
        <v>100.4</v>
      </c>
      <c r="BG418" s="134">
        <v>101.6</v>
      </c>
      <c r="BH418" s="134">
        <v>101.9</v>
      </c>
      <c r="BI418" s="134">
        <v>102.4</v>
      </c>
      <c r="BJ418" s="134">
        <v>102.3</v>
      </c>
      <c r="BK418" s="134">
        <v>103.2</v>
      </c>
      <c r="BL418" s="134">
        <v>102.7</v>
      </c>
      <c r="BM418" s="134">
        <v>103.5</v>
      </c>
      <c r="BN418" s="134">
        <v>103.9</v>
      </c>
      <c r="BO418" s="134">
        <v>103.1</v>
      </c>
      <c r="BP418" s="134">
        <v>103.3</v>
      </c>
      <c r="BQ418" s="134">
        <v>104.1</v>
      </c>
      <c r="BR418" s="134">
        <v>104.5</v>
      </c>
      <c r="BS418" s="134">
        <v>104</v>
      </c>
      <c r="BT418" s="134">
        <v>104.1</v>
      </c>
      <c r="BU418" s="134">
        <v>104.3</v>
      </c>
      <c r="BV418" s="134">
        <v>104.3</v>
      </c>
      <c r="BW418" s="134">
        <v>104.5</v>
      </c>
      <c r="BX418" s="134">
        <v>105.6</v>
      </c>
      <c r="BY418" s="134">
        <v>105.4</v>
      </c>
      <c r="BZ418" s="134">
        <v>104.7</v>
      </c>
      <c r="CA418" s="134">
        <v>107.8</v>
      </c>
      <c r="CB418" s="134">
        <v>106.2</v>
      </c>
      <c r="CC418" s="134">
        <v>111</v>
      </c>
      <c r="CD418" s="134">
        <v>111</v>
      </c>
      <c r="CE418" s="134">
        <v>110.7</v>
      </c>
      <c r="CF418" s="134">
        <v>109.7</v>
      </c>
      <c r="CG418" s="134">
        <v>110.6</v>
      </c>
      <c r="CH418" s="134">
        <v>111.8</v>
      </c>
      <c r="CI418" s="134">
        <v>111.2</v>
      </c>
      <c r="CJ418" s="134">
        <v>114.8</v>
      </c>
      <c r="CK418" s="134">
        <v>115</v>
      </c>
      <c r="CL418" s="134">
        <v>115</v>
      </c>
      <c r="CM418" s="134">
        <v>115.8</v>
      </c>
      <c r="CN418" s="134">
        <v>114</v>
      </c>
      <c r="CO418" s="134">
        <v>111.4</v>
      </c>
      <c r="CP418" s="134">
        <v>112.6</v>
      </c>
      <c r="CQ418" s="134">
        <v>112.1</v>
      </c>
      <c r="CR418" s="134">
        <v>112.4</v>
      </c>
      <c r="CS418" s="134">
        <v>112.6</v>
      </c>
      <c r="CT418" s="134">
        <v>110.7</v>
      </c>
      <c r="CU418" s="134">
        <v>111.3</v>
      </c>
      <c r="CV418" s="134">
        <v>109.5</v>
      </c>
      <c r="CW418" s="134">
        <v>111.1</v>
      </c>
      <c r="CX418" s="134">
        <v>112.5</v>
      </c>
      <c r="CY418" s="134">
        <v>114.2</v>
      </c>
      <c r="CZ418" s="134">
        <v>111.4</v>
      </c>
      <c r="DA418" s="134">
        <v>114.9</v>
      </c>
      <c r="DB418" s="134">
        <v>113.2</v>
      </c>
      <c r="DC418" s="134">
        <v>113.8</v>
      </c>
      <c r="DD418" s="134">
        <v>113.9</v>
      </c>
      <c r="DE418" s="134">
        <v>116.6</v>
      </c>
      <c r="DF418" s="134">
        <v>116.6</v>
      </c>
      <c r="DG418" s="134">
        <v>119</v>
      </c>
      <c r="DH418" s="134">
        <v>123.4</v>
      </c>
      <c r="DI418" s="134">
        <v>125.1</v>
      </c>
      <c r="DJ418" s="134">
        <v>123.5</v>
      </c>
      <c r="DK418" s="134">
        <v>124.2</v>
      </c>
      <c r="DL418" s="134">
        <v>124.8</v>
      </c>
      <c r="DM418" s="134">
        <v>126.3</v>
      </c>
      <c r="DN418" s="134">
        <v>127.4</v>
      </c>
      <c r="DO418" s="134">
        <v>133.4</v>
      </c>
      <c r="DP418" s="134">
        <v>134.19999999999999</v>
      </c>
      <c r="DQ418" s="134">
        <v>135.80000000000001</v>
      </c>
      <c r="DR418" s="134">
        <v>135.80000000000001</v>
      </c>
      <c r="DS418" s="134">
        <v>140</v>
      </c>
      <c r="DT418" s="134">
        <v>139.19999999999999</v>
      </c>
      <c r="DU418" s="134">
        <v>142.19999999999999</v>
      </c>
      <c r="DV418" s="134">
        <v>135.6</v>
      </c>
      <c r="DW418" s="134">
        <v>142</v>
      </c>
      <c r="DX418" s="134">
        <v>142.4</v>
      </c>
      <c r="DY418" s="134">
        <v>140.80000000000001</v>
      </c>
      <c r="DZ418" s="134">
        <v>139.69999999999999</v>
      </c>
      <c r="EA418" s="135">
        <v>139.19999999999999</v>
      </c>
      <c r="EB418" s="136">
        <v>138.69999999999999</v>
      </c>
      <c r="EC418" s="136">
        <v>138.30000000000001</v>
      </c>
      <c r="ED418" s="134">
        <v>134.9</v>
      </c>
      <c r="EE418" s="134">
        <v>134.9</v>
      </c>
      <c r="EF418" s="137">
        <v>134.19999999999999</v>
      </c>
      <c r="EG418" s="137">
        <v>132.5</v>
      </c>
      <c r="EH418" s="137">
        <v>133.19999999999999</v>
      </c>
      <c r="EI418" s="137">
        <v>130.80000000000001</v>
      </c>
      <c r="EJ418" s="136">
        <v>132.1</v>
      </c>
      <c r="EK418" s="136">
        <v>131.69999999999999</v>
      </c>
      <c r="EL418" s="147">
        <v>129.1</v>
      </c>
      <c r="EM418" s="147">
        <v>130.1</v>
      </c>
      <c r="EN418" s="147">
        <v>130.1</v>
      </c>
    </row>
    <row r="419" spans="1:144" ht="15" x14ac:dyDescent="0.25">
      <c r="A419" s="132" t="s">
        <v>2266</v>
      </c>
      <c r="B419" s="132" t="s">
        <v>2267</v>
      </c>
      <c r="C419" s="133">
        <v>0.61219000000000001</v>
      </c>
      <c r="D419" s="134">
        <v>105</v>
      </c>
      <c r="E419" s="134">
        <v>106.5</v>
      </c>
      <c r="F419" s="134">
        <v>106.8</v>
      </c>
      <c r="G419" s="134">
        <v>106.9</v>
      </c>
      <c r="H419" s="134">
        <v>107.4</v>
      </c>
      <c r="I419" s="134">
        <v>106.8</v>
      </c>
      <c r="J419" s="134">
        <v>106.5</v>
      </c>
      <c r="K419" s="134">
        <v>106.8</v>
      </c>
      <c r="L419" s="134">
        <v>107.5</v>
      </c>
      <c r="M419" s="134">
        <v>106.4</v>
      </c>
      <c r="N419" s="134">
        <v>107.2</v>
      </c>
      <c r="O419" s="134">
        <v>108</v>
      </c>
      <c r="P419" s="134">
        <v>109.5</v>
      </c>
      <c r="Q419" s="134">
        <v>110.5</v>
      </c>
      <c r="R419" s="134">
        <v>111.5</v>
      </c>
      <c r="S419" s="134">
        <v>112.6</v>
      </c>
      <c r="T419" s="134">
        <v>111.8</v>
      </c>
      <c r="U419" s="134">
        <v>112.1</v>
      </c>
      <c r="V419" s="134">
        <v>112.8</v>
      </c>
      <c r="W419" s="134">
        <v>112.4</v>
      </c>
      <c r="X419" s="134">
        <v>112.8</v>
      </c>
      <c r="Y419" s="134">
        <v>112.4</v>
      </c>
      <c r="Z419" s="134">
        <v>109.4</v>
      </c>
      <c r="AA419" s="134">
        <v>109.8</v>
      </c>
      <c r="AB419" s="134">
        <v>110.7</v>
      </c>
      <c r="AC419" s="134">
        <v>111.4</v>
      </c>
      <c r="AD419" s="134">
        <v>112.7</v>
      </c>
      <c r="AE419" s="134">
        <v>113.2</v>
      </c>
      <c r="AF419" s="134">
        <v>112.9</v>
      </c>
      <c r="AG419" s="134">
        <v>113.8</v>
      </c>
      <c r="AH419" s="134">
        <v>112.9</v>
      </c>
      <c r="AI419" s="134">
        <v>113.4</v>
      </c>
      <c r="AJ419" s="134">
        <v>112.3</v>
      </c>
      <c r="AK419" s="134">
        <v>112.7</v>
      </c>
      <c r="AL419" s="134">
        <v>111.4</v>
      </c>
      <c r="AM419" s="134">
        <v>111.3</v>
      </c>
      <c r="AN419" s="134">
        <v>111.4</v>
      </c>
      <c r="AO419" s="134">
        <v>112.2</v>
      </c>
      <c r="AP419" s="134">
        <v>112.6</v>
      </c>
      <c r="AQ419" s="134">
        <v>112.8</v>
      </c>
      <c r="AR419" s="134">
        <v>111.1</v>
      </c>
      <c r="AS419" s="134">
        <v>111.8</v>
      </c>
      <c r="AT419" s="134">
        <v>112.3</v>
      </c>
      <c r="AU419" s="134">
        <v>112.6</v>
      </c>
      <c r="AV419" s="134">
        <v>112.4</v>
      </c>
      <c r="AW419" s="134">
        <v>113</v>
      </c>
      <c r="AX419" s="134">
        <v>112.4</v>
      </c>
      <c r="AY419" s="134">
        <v>112.4</v>
      </c>
      <c r="AZ419" s="134">
        <v>113.5</v>
      </c>
      <c r="BA419" s="134">
        <v>113.3</v>
      </c>
      <c r="BB419" s="134">
        <v>112.7</v>
      </c>
      <c r="BC419" s="134">
        <v>113.8</v>
      </c>
      <c r="BD419" s="134">
        <v>113.5</v>
      </c>
      <c r="BE419" s="134">
        <v>113.6</v>
      </c>
      <c r="BF419" s="134">
        <v>113.9</v>
      </c>
      <c r="BG419" s="134">
        <v>113.9</v>
      </c>
      <c r="BH419" s="134">
        <v>114.1</v>
      </c>
      <c r="BI419" s="134">
        <v>114.1</v>
      </c>
      <c r="BJ419" s="134">
        <v>113.7</v>
      </c>
      <c r="BK419" s="134">
        <v>114.5</v>
      </c>
      <c r="BL419" s="134">
        <v>115</v>
      </c>
      <c r="BM419" s="134">
        <v>115</v>
      </c>
      <c r="BN419" s="134">
        <v>116.2</v>
      </c>
      <c r="BO419" s="134">
        <v>115.1</v>
      </c>
      <c r="BP419" s="134">
        <v>115.5</v>
      </c>
      <c r="BQ419" s="134">
        <v>114.4</v>
      </c>
      <c r="BR419" s="134">
        <v>115.2</v>
      </c>
      <c r="BS419" s="134">
        <v>115.6</v>
      </c>
      <c r="BT419" s="134">
        <v>115.4</v>
      </c>
      <c r="BU419" s="134">
        <v>115.2</v>
      </c>
      <c r="BV419" s="134">
        <v>115</v>
      </c>
      <c r="BW419" s="134">
        <v>114.8</v>
      </c>
      <c r="BX419" s="134">
        <v>114.5</v>
      </c>
      <c r="BY419" s="134">
        <v>114.5</v>
      </c>
      <c r="BZ419" s="134">
        <v>114.7</v>
      </c>
      <c r="CA419" s="134">
        <v>116.3</v>
      </c>
      <c r="CB419" s="134">
        <v>116.4</v>
      </c>
      <c r="CC419" s="134">
        <v>116</v>
      </c>
      <c r="CD419" s="134">
        <v>116.7</v>
      </c>
      <c r="CE419" s="134">
        <v>117.8</v>
      </c>
      <c r="CF419" s="134">
        <v>117.5</v>
      </c>
      <c r="CG419" s="134">
        <v>118.8</v>
      </c>
      <c r="CH419" s="134">
        <v>119.1</v>
      </c>
      <c r="CI419" s="134">
        <v>119.4</v>
      </c>
      <c r="CJ419" s="134">
        <v>120</v>
      </c>
      <c r="CK419" s="134">
        <v>118.8</v>
      </c>
      <c r="CL419" s="134">
        <v>119.5</v>
      </c>
      <c r="CM419" s="134">
        <v>119</v>
      </c>
      <c r="CN419" s="134">
        <v>118.8</v>
      </c>
      <c r="CO419" s="134">
        <v>118.3</v>
      </c>
      <c r="CP419" s="134">
        <v>118.4</v>
      </c>
      <c r="CQ419" s="134">
        <v>117.8</v>
      </c>
      <c r="CR419" s="134">
        <v>118.7</v>
      </c>
      <c r="CS419" s="134">
        <v>119</v>
      </c>
      <c r="CT419" s="134">
        <v>117.7</v>
      </c>
      <c r="CU419" s="134">
        <v>117.2</v>
      </c>
      <c r="CV419" s="134">
        <v>118</v>
      </c>
      <c r="CW419" s="134">
        <v>119.4</v>
      </c>
      <c r="CX419" s="134">
        <v>120.1</v>
      </c>
      <c r="CY419" s="134">
        <v>119.8</v>
      </c>
      <c r="CZ419" s="134">
        <v>119.6</v>
      </c>
      <c r="DA419" s="134">
        <v>119.6</v>
      </c>
      <c r="DB419" s="134">
        <v>120.8</v>
      </c>
      <c r="DC419" s="134">
        <v>121.3</v>
      </c>
      <c r="DD419" s="134">
        <v>121.7</v>
      </c>
      <c r="DE419" s="134">
        <v>121.8</v>
      </c>
      <c r="DF419" s="134">
        <v>122.4</v>
      </c>
      <c r="DG419" s="134">
        <v>122.8</v>
      </c>
      <c r="DH419" s="134">
        <v>123.4</v>
      </c>
      <c r="DI419" s="134">
        <v>124.8</v>
      </c>
      <c r="DJ419" s="134">
        <v>126.2</v>
      </c>
      <c r="DK419" s="134">
        <v>126.8</v>
      </c>
      <c r="DL419" s="134">
        <v>128.4</v>
      </c>
      <c r="DM419" s="134">
        <v>128.80000000000001</v>
      </c>
      <c r="DN419" s="134">
        <v>129</v>
      </c>
      <c r="DO419" s="134">
        <v>129.9</v>
      </c>
      <c r="DP419" s="134">
        <v>130.9</v>
      </c>
      <c r="DQ419" s="134">
        <v>126.9</v>
      </c>
      <c r="DR419" s="134">
        <v>128</v>
      </c>
      <c r="DS419" s="134">
        <v>129.6</v>
      </c>
      <c r="DT419" s="134">
        <v>132</v>
      </c>
      <c r="DU419" s="134">
        <v>138.1</v>
      </c>
      <c r="DV419" s="134">
        <v>139</v>
      </c>
      <c r="DW419" s="134">
        <v>140.6</v>
      </c>
      <c r="DX419" s="134">
        <v>141.4</v>
      </c>
      <c r="DY419" s="134">
        <v>142.30000000000001</v>
      </c>
      <c r="DZ419" s="134">
        <v>142.80000000000001</v>
      </c>
      <c r="EA419" s="135">
        <v>142.80000000000001</v>
      </c>
      <c r="EB419" s="136">
        <v>142.30000000000001</v>
      </c>
      <c r="EC419" s="136">
        <v>141.80000000000001</v>
      </c>
      <c r="ED419" s="134">
        <v>141.30000000000001</v>
      </c>
      <c r="EE419" s="134">
        <v>141.1</v>
      </c>
      <c r="EF419" s="137">
        <v>140.9</v>
      </c>
      <c r="EG419" s="137">
        <v>141</v>
      </c>
      <c r="EH419" s="137">
        <v>140.5</v>
      </c>
      <c r="EI419" s="137">
        <v>140.6</v>
      </c>
      <c r="EJ419" s="136">
        <v>140</v>
      </c>
      <c r="EK419" s="136">
        <v>140.1</v>
      </c>
      <c r="EL419" s="147">
        <v>140</v>
      </c>
      <c r="EM419" s="147">
        <v>139.6</v>
      </c>
      <c r="EN419" s="147">
        <v>138.80000000000001</v>
      </c>
    </row>
    <row r="420" spans="1:144" ht="15" x14ac:dyDescent="0.25">
      <c r="A420" s="132" t="s">
        <v>2268</v>
      </c>
      <c r="B420" s="132" t="s">
        <v>2269</v>
      </c>
      <c r="C420" s="133">
        <v>7.6050000000000006E-2</v>
      </c>
      <c r="D420" s="134">
        <v>106.3</v>
      </c>
      <c r="E420" s="134">
        <v>106.2</v>
      </c>
      <c r="F420" s="134">
        <v>106.9</v>
      </c>
      <c r="G420" s="134">
        <v>108.7</v>
      </c>
      <c r="H420" s="134">
        <v>107.8</v>
      </c>
      <c r="I420" s="134">
        <v>105.4</v>
      </c>
      <c r="J420" s="134">
        <v>104.5</v>
      </c>
      <c r="K420" s="134">
        <v>106</v>
      </c>
      <c r="L420" s="134">
        <v>105.6</v>
      </c>
      <c r="M420" s="134">
        <v>106.1</v>
      </c>
      <c r="N420" s="134">
        <v>105</v>
      </c>
      <c r="O420" s="134">
        <v>104.3</v>
      </c>
      <c r="P420" s="134">
        <v>106.6</v>
      </c>
      <c r="Q420" s="134">
        <v>108.3</v>
      </c>
      <c r="R420" s="134">
        <v>106.7</v>
      </c>
      <c r="S420" s="134">
        <v>108.6</v>
      </c>
      <c r="T420" s="134">
        <v>111</v>
      </c>
      <c r="U420" s="134">
        <v>107</v>
      </c>
      <c r="V420" s="134">
        <v>109.3</v>
      </c>
      <c r="W420" s="134">
        <v>107.3</v>
      </c>
      <c r="X420" s="134">
        <v>105.3</v>
      </c>
      <c r="Y420" s="134">
        <v>105.1</v>
      </c>
      <c r="Z420" s="134">
        <v>105.8</v>
      </c>
      <c r="AA420" s="134">
        <v>106.3</v>
      </c>
      <c r="AB420" s="134">
        <v>109.8</v>
      </c>
      <c r="AC420" s="134">
        <v>112.2</v>
      </c>
      <c r="AD420" s="134">
        <v>110.9</v>
      </c>
      <c r="AE420" s="134">
        <v>112.2</v>
      </c>
      <c r="AF420" s="134">
        <v>110.9</v>
      </c>
      <c r="AG420" s="134">
        <v>110.5</v>
      </c>
      <c r="AH420" s="134">
        <v>109.2</v>
      </c>
      <c r="AI420" s="134">
        <v>111.1</v>
      </c>
      <c r="AJ420" s="134">
        <v>109.5</v>
      </c>
      <c r="AK420" s="134">
        <v>108.4</v>
      </c>
      <c r="AL420" s="134">
        <v>107.4</v>
      </c>
      <c r="AM420" s="134">
        <v>109.2</v>
      </c>
      <c r="AN420" s="134">
        <v>105.5</v>
      </c>
      <c r="AO420" s="134">
        <v>106.9</v>
      </c>
      <c r="AP420" s="134">
        <v>108.4</v>
      </c>
      <c r="AQ420" s="134">
        <v>108</v>
      </c>
      <c r="AR420" s="134">
        <v>106.9</v>
      </c>
      <c r="AS420" s="134">
        <v>110.9</v>
      </c>
      <c r="AT420" s="134">
        <v>110.7</v>
      </c>
      <c r="AU420" s="134">
        <v>109.3</v>
      </c>
      <c r="AV420" s="134">
        <v>111.1</v>
      </c>
      <c r="AW420" s="134">
        <v>109.8</v>
      </c>
      <c r="AX420" s="134">
        <v>110.1</v>
      </c>
      <c r="AY420" s="134">
        <v>109.8</v>
      </c>
      <c r="AZ420" s="134">
        <v>110.9</v>
      </c>
      <c r="BA420" s="134">
        <v>111.9</v>
      </c>
      <c r="BB420" s="134">
        <v>110.5</v>
      </c>
      <c r="BC420" s="134">
        <v>110.7</v>
      </c>
      <c r="BD420" s="134">
        <v>111.9</v>
      </c>
      <c r="BE420" s="134">
        <v>112.2</v>
      </c>
      <c r="BF420" s="134">
        <v>112.5</v>
      </c>
      <c r="BG420" s="134">
        <v>112.9</v>
      </c>
      <c r="BH420" s="134">
        <v>114.3</v>
      </c>
      <c r="BI420" s="134">
        <v>113.5</v>
      </c>
      <c r="BJ420" s="134">
        <v>113.5</v>
      </c>
      <c r="BK420" s="134">
        <v>113.7</v>
      </c>
      <c r="BL420" s="134">
        <v>114</v>
      </c>
      <c r="BM420" s="134">
        <v>114.2</v>
      </c>
      <c r="BN420" s="134">
        <v>116.5</v>
      </c>
      <c r="BO420" s="134">
        <v>112.8</v>
      </c>
      <c r="BP420" s="134">
        <v>113.5</v>
      </c>
      <c r="BQ420" s="134">
        <v>112.5</v>
      </c>
      <c r="BR420" s="134">
        <v>111.4</v>
      </c>
      <c r="BS420" s="134">
        <v>111.5</v>
      </c>
      <c r="BT420" s="134">
        <v>111.4</v>
      </c>
      <c r="BU420" s="134">
        <v>112.4</v>
      </c>
      <c r="BV420" s="134">
        <v>110.3</v>
      </c>
      <c r="BW420" s="134">
        <v>109.5</v>
      </c>
      <c r="BX420" s="134">
        <v>111.2</v>
      </c>
      <c r="BY420" s="134">
        <v>109.1</v>
      </c>
      <c r="BZ420" s="134">
        <v>109.5</v>
      </c>
      <c r="CA420" s="134">
        <v>111.2</v>
      </c>
      <c r="CB420" s="134">
        <v>111.2</v>
      </c>
      <c r="CC420" s="134">
        <v>109.7</v>
      </c>
      <c r="CD420" s="134">
        <v>110.1</v>
      </c>
      <c r="CE420" s="134">
        <v>111.5</v>
      </c>
      <c r="CF420" s="134">
        <v>111</v>
      </c>
      <c r="CG420" s="134">
        <v>110.3</v>
      </c>
      <c r="CH420" s="134">
        <v>112.3</v>
      </c>
      <c r="CI420" s="134">
        <v>112.2</v>
      </c>
      <c r="CJ420" s="134">
        <v>112.8</v>
      </c>
      <c r="CK420" s="134">
        <v>112.6</v>
      </c>
      <c r="CL420" s="134">
        <v>111.1</v>
      </c>
      <c r="CM420" s="134">
        <v>111.6</v>
      </c>
      <c r="CN420" s="134">
        <v>109.7</v>
      </c>
      <c r="CO420" s="134">
        <v>110.5</v>
      </c>
      <c r="CP420" s="134">
        <v>109.4</v>
      </c>
      <c r="CQ420" s="134">
        <v>108.7</v>
      </c>
      <c r="CR420" s="134">
        <v>110.7</v>
      </c>
      <c r="CS420" s="134">
        <v>110.7</v>
      </c>
      <c r="CT420" s="134">
        <v>112</v>
      </c>
      <c r="CU420" s="134">
        <v>112.7</v>
      </c>
      <c r="CV420" s="134">
        <v>112</v>
      </c>
      <c r="CW420" s="134">
        <v>112</v>
      </c>
      <c r="CX420" s="134">
        <v>112.6</v>
      </c>
      <c r="CY420" s="134">
        <v>113.1</v>
      </c>
      <c r="CZ420" s="134">
        <v>113.5</v>
      </c>
      <c r="DA420" s="134">
        <v>112.4</v>
      </c>
      <c r="DB420" s="134">
        <v>114.2</v>
      </c>
      <c r="DC420" s="134">
        <v>113.9</v>
      </c>
      <c r="DD420" s="134">
        <v>114.9</v>
      </c>
      <c r="DE420" s="134">
        <v>114.1</v>
      </c>
      <c r="DF420" s="134">
        <v>117.2</v>
      </c>
      <c r="DG420" s="134">
        <v>118.6</v>
      </c>
      <c r="DH420" s="134">
        <v>120.1</v>
      </c>
      <c r="DI420" s="134">
        <v>122.2</v>
      </c>
      <c r="DJ420" s="134">
        <v>121.3</v>
      </c>
      <c r="DK420" s="134">
        <v>124.7</v>
      </c>
      <c r="DL420" s="134">
        <v>123.6</v>
      </c>
      <c r="DM420" s="134">
        <v>125.3</v>
      </c>
      <c r="DN420" s="134">
        <v>127.8</v>
      </c>
      <c r="DO420" s="134">
        <v>128.80000000000001</v>
      </c>
      <c r="DP420" s="134">
        <v>128.9</v>
      </c>
      <c r="DQ420" s="134">
        <v>129.80000000000001</v>
      </c>
      <c r="DR420" s="134">
        <v>130.4</v>
      </c>
      <c r="DS420" s="134">
        <v>132.30000000000001</v>
      </c>
      <c r="DT420" s="134">
        <v>133.9</v>
      </c>
      <c r="DU420" s="134">
        <v>136.9</v>
      </c>
      <c r="DV420" s="134">
        <v>137.9</v>
      </c>
      <c r="DW420" s="134">
        <v>137.5</v>
      </c>
      <c r="DX420" s="134">
        <v>137.19999999999999</v>
      </c>
      <c r="DY420" s="134">
        <v>139.80000000000001</v>
      </c>
      <c r="DZ420" s="134">
        <v>139</v>
      </c>
      <c r="EA420" s="135">
        <v>136.9</v>
      </c>
      <c r="EB420" s="136">
        <v>135.9</v>
      </c>
      <c r="EC420" s="136">
        <v>136.80000000000001</v>
      </c>
      <c r="ED420" s="134">
        <v>136.1</v>
      </c>
      <c r="EE420" s="134">
        <v>134.69999999999999</v>
      </c>
      <c r="EF420" s="137">
        <v>134.19999999999999</v>
      </c>
      <c r="EG420" s="137">
        <v>133.5</v>
      </c>
      <c r="EH420" s="137">
        <v>133.4</v>
      </c>
      <c r="EI420" s="137">
        <v>132.19999999999999</v>
      </c>
      <c r="EJ420" s="136">
        <v>132.1</v>
      </c>
      <c r="EK420" s="136">
        <v>132.69999999999999</v>
      </c>
      <c r="EL420" s="147">
        <v>133</v>
      </c>
      <c r="EM420" s="147">
        <v>132.4</v>
      </c>
      <c r="EN420" s="147">
        <v>132.30000000000001</v>
      </c>
    </row>
    <row r="421" spans="1:144" ht="15" x14ac:dyDescent="0.25">
      <c r="A421" s="132" t="s">
        <v>2270</v>
      </c>
      <c r="B421" s="132" t="s">
        <v>2271</v>
      </c>
      <c r="C421" s="133">
        <v>0.30512</v>
      </c>
      <c r="D421" s="134">
        <v>107</v>
      </c>
      <c r="E421" s="134">
        <v>109.2</v>
      </c>
      <c r="F421" s="134">
        <v>109</v>
      </c>
      <c r="G421" s="134">
        <v>108.7</v>
      </c>
      <c r="H421" s="134">
        <v>110.4</v>
      </c>
      <c r="I421" s="134">
        <v>109.4</v>
      </c>
      <c r="J421" s="134">
        <v>110.1</v>
      </c>
      <c r="K421" s="134">
        <v>111</v>
      </c>
      <c r="L421" s="134">
        <v>111.5</v>
      </c>
      <c r="M421" s="134">
        <v>109.5</v>
      </c>
      <c r="N421" s="134">
        <v>110.2</v>
      </c>
      <c r="O421" s="134">
        <v>112.7</v>
      </c>
      <c r="P421" s="134">
        <v>113.4</v>
      </c>
      <c r="Q421" s="134">
        <v>114.3</v>
      </c>
      <c r="R421" s="134">
        <v>114.2</v>
      </c>
      <c r="S421" s="134">
        <v>116</v>
      </c>
      <c r="T421" s="134">
        <v>115.4</v>
      </c>
      <c r="U421" s="134">
        <v>116.9</v>
      </c>
      <c r="V421" s="134">
        <v>117.3</v>
      </c>
      <c r="W421" s="134">
        <v>118.3</v>
      </c>
      <c r="X421" s="134">
        <v>118.2</v>
      </c>
      <c r="Y421" s="134">
        <v>119</v>
      </c>
      <c r="Z421" s="134">
        <v>112.1</v>
      </c>
      <c r="AA421" s="134">
        <v>112.6</v>
      </c>
      <c r="AB421" s="134">
        <v>112.8</v>
      </c>
      <c r="AC421" s="134">
        <v>113.1</v>
      </c>
      <c r="AD421" s="134">
        <v>114.4</v>
      </c>
      <c r="AE421" s="134">
        <v>115.2</v>
      </c>
      <c r="AF421" s="134">
        <v>115.4</v>
      </c>
      <c r="AG421" s="134">
        <v>116.1</v>
      </c>
      <c r="AH421" s="134">
        <v>115.5</v>
      </c>
      <c r="AI421" s="134">
        <v>115</v>
      </c>
      <c r="AJ421" s="134">
        <v>115.2</v>
      </c>
      <c r="AK421" s="134">
        <v>115.6</v>
      </c>
      <c r="AL421" s="134">
        <v>114.4</v>
      </c>
      <c r="AM421" s="134">
        <v>113.8</v>
      </c>
      <c r="AN421" s="134">
        <v>114.7</v>
      </c>
      <c r="AO421" s="134">
        <v>114.5</v>
      </c>
      <c r="AP421" s="134">
        <v>115.1</v>
      </c>
      <c r="AQ421" s="134">
        <v>115.4</v>
      </c>
      <c r="AR421" s="134">
        <v>113.6</v>
      </c>
      <c r="AS421" s="134">
        <v>115.3</v>
      </c>
      <c r="AT421" s="134">
        <v>114.2</v>
      </c>
      <c r="AU421" s="134">
        <v>114.5</v>
      </c>
      <c r="AV421" s="134">
        <v>113.8</v>
      </c>
      <c r="AW421" s="134">
        <v>114.6</v>
      </c>
      <c r="AX421" s="134">
        <v>113.3</v>
      </c>
      <c r="AY421" s="134">
        <v>111.9</v>
      </c>
      <c r="AZ421" s="134">
        <v>113.1</v>
      </c>
      <c r="BA421" s="134">
        <v>112.3</v>
      </c>
      <c r="BB421" s="134">
        <v>112.5</v>
      </c>
      <c r="BC421" s="134">
        <v>113.8</v>
      </c>
      <c r="BD421" s="134">
        <v>113.3</v>
      </c>
      <c r="BE421" s="134">
        <v>113.3</v>
      </c>
      <c r="BF421" s="134">
        <v>113.9</v>
      </c>
      <c r="BG421" s="134">
        <v>113.9</v>
      </c>
      <c r="BH421" s="134">
        <v>114.2</v>
      </c>
      <c r="BI421" s="134">
        <v>113.9</v>
      </c>
      <c r="BJ421" s="134">
        <v>113.8</v>
      </c>
      <c r="BK421" s="134">
        <v>114.7</v>
      </c>
      <c r="BL421" s="134">
        <v>115.8</v>
      </c>
      <c r="BM421" s="134">
        <v>116</v>
      </c>
      <c r="BN421" s="134">
        <v>116.8</v>
      </c>
      <c r="BO421" s="134">
        <v>117.6</v>
      </c>
      <c r="BP421" s="134">
        <v>118.1</v>
      </c>
      <c r="BQ421" s="134">
        <v>117.4</v>
      </c>
      <c r="BR421" s="134">
        <v>118.5</v>
      </c>
      <c r="BS421" s="134">
        <v>119.4</v>
      </c>
      <c r="BT421" s="134">
        <v>118.8</v>
      </c>
      <c r="BU421" s="134">
        <v>117.4</v>
      </c>
      <c r="BV421" s="134">
        <v>117.4</v>
      </c>
      <c r="BW421" s="134">
        <v>117.3</v>
      </c>
      <c r="BX421" s="134">
        <v>116.9</v>
      </c>
      <c r="BY421" s="134">
        <v>117.7</v>
      </c>
      <c r="BZ421" s="134">
        <v>118.7</v>
      </c>
      <c r="CA421" s="134">
        <v>120.6</v>
      </c>
      <c r="CB421" s="134">
        <v>120.5</v>
      </c>
      <c r="CC421" s="134">
        <v>119.7</v>
      </c>
      <c r="CD421" s="134">
        <v>120.6</v>
      </c>
      <c r="CE421" s="134">
        <v>122.1</v>
      </c>
      <c r="CF421" s="134">
        <v>121.7</v>
      </c>
      <c r="CG421" s="134">
        <v>124.5</v>
      </c>
      <c r="CH421" s="134">
        <v>124.4</v>
      </c>
      <c r="CI421" s="134">
        <v>124.8</v>
      </c>
      <c r="CJ421" s="134">
        <v>126.3</v>
      </c>
      <c r="CK421" s="134">
        <v>123.6</v>
      </c>
      <c r="CL421" s="134">
        <v>124.7</v>
      </c>
      <c r="CM421" s="134">
        <v>124.5</v>
      </c>
      <c r="CN421" s="134">
        <v>124.7</v>
      </c>
      <c r="CO421" s="134">
        <v>123.5</v>
      </c>
      <c r="CP421" s="134">
        <v>124.1</v>
      </c>
      <c r="CQ421" s="134">
        <v>123.3</v>
      </c>
      <c r="CR421" s="134">
        <v>124.5</v>
      </c>
      <c r="CS421" s="134">
        <v>124.9</v>
      </c>
      <c r="CT421" s="134">
        <v>124.3</v>
      </c>
      <c r="CU421" s="134">
        <v>122.8</v>
      </c>
      <c r="CV421" s="134">
        <v>124.8</v>
      </c>
      <c r="CW421" s="134">
        <v>126.9</v>
      </c>
      <c r="CX421" s="134">
        <v>128.6</v>
      </c>
      <c r="CY421" s="134">
        <v>127.5</v>
      </c>
      <c r="CZ421" s="134">
        <v>126.9</v>
      </c>
      <c r="DA421" s="134">
        <v>127.1</v>
      </c>
      <c r="DB421" s="134">
        <v>129.1</v>
      </c>
      <c r="DC421" s="134">
        <v>129.69999999999999</v>
      </c>
      <c r="DD421" s="134">
        <v>129.69999999999999</v>
      </c>
      <c r="DE421" s="134">
        <v>130.30000000000001</v>
      </c>
      <c r="DF421" s="134">
        <v>130.69999999999999</v>
      </c>
      <c r="DG421" s="134">
        <v>130.30000000000001</v>
      </c>
      <c r="DH421" s="134">
        <v>130.9</v>
      </c>
      <c r="DI421" s="134">
        <v>133.30000000000001</v>
      </c>
      <c r="DJ421" s="134">
        <v>135.69999999999999</v>
      </c>
      <c r="DK421" s="134">
        <v>136.19999999999999</v>
      </c>
      <c r="DL421" s="134">
        <v>139.19999999999999</v>
      </c>
      <c r="DM421" s="134">
        <v>139.4</v>
      </c>
      <c r="DN421" s="134">
        <v>138.69999999999999</v>
      </c>
      <c r="DO421" s="134">
        <v>140</v>
      </c>
      <c r="DP421" s="134">
        <v>141</v>
      </c>
      <c r="DQ421" s="134">
        <v>132.69999999999999</v>
      </c>
      <c r="DR421" s="134">
        <v>134.19999999999999</v>
      </c>
      <c r="DS421" s="134">
        <v>136.6</v>
      </c>
      <c r="DT421" s="134">
        <v>138.80000000000001</v>
      </c>
      <c r="DU421" s="134">
        <v>149.4</v>
      </c>
      <c r="DV421" s="134">
        <v>150.80000000000001</v>
      </c>
      <c r="DW421" s="134">
        <v>153.6</v>
      </c>
      <c r="DX421" s="134">
        <v>155.30000000000001</v>
      </c>
      <c r="DY421" s="134">
        <v>156</v>
      </c>
      <c r="DZ421" s="134">
        <v>156.6</v>
      </c>
      <c r="EA421" s="135">
        <v>157.30000000000001</v>
      </c>
      <c r="EB421" s="136">
        <v>156.5</v>
      </c>
      <c r="EC421" s="136">
        <v>155.80000000000001</v>
      </c>
      <c r="ED421" s="134">
        <v>155.1</v>
      </c>
      <c r="EE421" s="134">
        <v>155.1</v>
      </c>
      <c r="EF421" s="137">
        <v>154.30000000000001</v>
      </c>
      <c r="EG421" s="137">
        <v>154.30000000000001</v>
      </c>
      <c r="EH421" s="137">
        <v>152.9</v>
      </c>
      <c r="EI421" s="137">
        <v>153.6</v>
      </c>
      <c r="EJ421" s="136">
        <v>152.69999999999999</v>
      </c>
      <c r="EK421" s="136">
        <v>152.4</v>
      </c>
      <c r="EL421" s="147">
        <v>152.4</v>
      </c>
      <c r="EM421" s="147">
        <v>151.80000000000001</v>
      </c>
      <c r="EN421" s="147">
        <v>151.19999999999999</v>
      </c>
    </row>
    <row r="422" spans="1:144" ht="15" x14ac:dyDescent="0.25">
      <c r="A422" s="132" t="s">
        <v>2272</v>
      </c>
      <c r="B422" s="132" t="s">
        <v>2273</v>
      </c>
      <c r="C422" s="133">
        <v>1.8339999999999999E-2</v>
      </c>
      <c r="D422" s="134">
        <v>102.5</v>
      </c>
      <c r="E422" s="134">
        <v>102.8</v>
      </c>
      <c r="F422" s="134">
        <v>101.5</v>
      </c>
      <c r="G422" s="134">
        <v>103.6</v>
      </c>
      <c r="H422" s="134">
        <v>103.7</v>
      </c>
      <c r="I422" s="134">
        <v>100.8</v>
      </c>
      <c r="J422" s="134">
        <v>104.8</v>
      </c>
      <c r="K422" s="134">
        <v>101.9</v>
      </c>
      <c r="L422" s="134">
        <v>99.4</v>
      </c>
      <c r="M422" s="134">
        <v>102.4</v>
      </c>
      <c r="N422" s="134">
        <v>106</v>
      </c>
      <c r="O422" s="134">
        <v>103.4</v>
      </c>
      <c r="P422" s="134">
        <v>108.6</v>
      </c>
      <c r="Q422" s="134">
        <v>107.5</v>
      </c>
      <c r="R422" s="134">
        <v>107.5</v>
      </c>
      <c r="S422" s="134">
        <v>107.6</v>
      </c>
      <c r="T422" s="134">
        <v>104.9</v>
      </c>
      <c r="U422" s="134">
        <v>111</v>
      </c>
      <c r="V422" s="134">
        <v>112</v>
      </c>
      <c r="W422" s="134">
        <v>112.4</v>
      </c>
      <c r="X422" s="134">
        <v>110</v>
      </c>
      <c r="Y422" s="134">
        <v>108.6</v>
      </c>
      <c r="Z422" s="134">
        <v>109.1</v>
      </c>
      <c r="AA422" s="134">
        <v>113.1</v>
      </c>
      <c r="AB422" s="134">
        <v>112.2</v>
      </c>
      <c r="AC422" s="134">
        <v>119.5</v>
      </c>
      <c r="AD422" s="134">
        <v>114.4</v>
      </c>
      <c r="AE422" s="134">
        <v>118</v>
      </c>
      <c r="AF422" s="134">
        <v>117.8</v>
      </c>
      <c r="AG422" s="134">
        <v>117.2</v>
      </c>
      <c r="AH422" s="134">
        <v>111.9</v>
      </c>
      <c r="AI422" s="134">
        <v>110.8</v>
      </c>
      <c r="AJ422" s="134">
        <v>111.2</v>
      </c>
      <c r="AK422" s="134">
        <v>114.9</v>
      </c>
      <c r="AL422" s="134">
        <v>106.3</v>
      </c>
      <c r="AM422" s="134">
        <v>102.3</v>
      </c>
      <c r="AN422" s="134">
        <v>98.1</v>
      </c>
      <c r="AO422" s="134">
        <v>97.7</v>
      </c>
      <c r="AP422" s="134">
        <v>96.9</v>
      </c>
      <c r="AQ422" s="134">
        <v>100.8</v>
      </c>
      <c r="AR422" s="134">
        <v>104.6</v>
      </c>
      <c r="AS422" s="134">
        <v>101.5</v>
      </c>
      <c r="AT422" s="134">
        <v>99.5</v>
      </c>
      <c r="AU422" s="134">
        <v>97.1</v>
      </c>
      <c r="AV422" s="134">
        <v>97.9</v>
      </c>
      <c r="AW422" s="134">
        <v>97.1</v>
      </c>
      <c r="AX422" s="134">
        <v>94.3</v>
      </c>
      <c r="AY422" s="134">
        <v>98.7</v>
      </c>
      <c r="AZ422" s="134">
        <v>92.5</v>
      </c>
      <c r="BA422" s="134">
        <v>97.3</v>
      </c>
      <c r="BB422" s="134">
        <v>94.9</v>
      </c>
      <c r="BC422" s="134">
        <v>100</v>
      </c>
      <c r="BD422" s="134">
        <v>98.6</v>
      </c>
      <c r="BE422" s="134">
        <v>100.8</v>
      </c>
      <c r="BF422" s="134">
        <v>98.1</v>
      </c>
      <c r="BG422" s="134">
        <v>96.3</v>
      </c>
      <c r="BH422" s="134">
        <v>96.9</v>
      </c>
      <c r="BI422" s="134">
        <v>97.1</v>
      </c>
      <c r="BJ422" s="134">
        <v>96.9</v>
      </c>
      <c r="BK422" s="134">
        <v>96.1</v>
      </c>
      <c r="BL422" s="134">
        <v>99.5</v>
      </c>
      <c r="BM422" s="134">
        <v>100.8</v>
      </c>
      <c r="BN422" s="134">
        <v>99.8</v>
      </c>
      <c r="BO422" s="134">
        <v>94.7</v>
      </c>
      <c r="BP422" s="134">
        <v>95.1</v>
      </c>
      <c r="BQ422" s="134">
        <v>94.2</v>
      </c>
      <c r="BR422" s="134">
        <v>95.2</v>
      </c>
      <c r="BS422" s="134">
        <v>94.8</v>
      </c>
      <c r="BT422" s="134">
        <v>92.4</v>
      </c>
      <c r="BU422" s="134">
        <v>93.1</v>
      </c>
      <c r="BV422" s="134">
        <v>95.1</v>
      </c>
      <c r="BW422" s="134">
        <v>98.2</v>
      </c>
      <c r="BX422" s="134">
        <v>94.4</v>
      </c>
      <c r="BY422" s="134">
        <v>93.8</v>
      </c>
      <c r="BZ422" s="134">
        <v>96.1</v>
      </c>
      <c r="CA422" s="134">
        <v>99.3</v>
      </c>
      <c r="CB422" s="134">
        <v>97.4</v>
      </c>
      <c r="CC422" s="134">
        <v>98</v>
      </c>
      <c r="CD422" s="134">
        <v>97.1</v>
      </c>
      <c r="CE422" s="134">
        <v>96.3</v>
      </c>
      <c r="CF422" s="134">
        <v>100</v>
      </c>
      <c r="CG422" s="134">
        <v>96.8</v>
      </c>
      <c r="CH422" s="134">
        <v>100.8</v>
      </c>
      <c r="CI422" s="134">
        <v>104</v>
      </c>
      <c r="CJ422" s="134">
        <v>100.4</v>
      </c>
      <c r="CK422" s="134">
        <v>96.9</v>
      </c>
      <c r="CL422" s="134">
        <v>97.6</v>
      </c>
      <c r="CM422" s="134">
        <v>94.1</v>
      </c>
      <c r="CN422" s="134">
        <v>93.1</v>
      </c>
      <c r="CO422" s="134">
        <v>93.6</v>
      </c>
      <c r="CP422" s="134">
        <v>89.8</v>
      </c>
      <c r="CQ422" s="134">
        <v>89.1</v>
      </c>
      <c r="CR422" s="134">
        <v>90.8</v>
      </c>
      <c r="CS422" s="134">
        <v>91.9</v>
      </c>
      <c r="CT422" s="134">
        <v>93.4</v>
      </c>
      <c r="CU422" s="134">
        <v>96.8</v>
      </c>
      <c r="CV422" s="134">
        <v>89</v>
      </c>
      <c r="CW422" s="134">
        <v>92.6</v>
      </c>
      <c r="CX422" s="134">
        <v>88.7</v>
      </c>
      <c r="CY422" s="134">
        <v>88.7</v>
      </c>
      <c r="CZ422" s="134">
        <v>93.2</v>
      </c>
      <c r="DA422" s="134">
        <v>96.5</v>
      </c>
      <c r="DB422" s="134">
        <v>92.8</v>
      </c>
      <c r="DC422" s="134">
        <v>97.8</v>
      </c>
      <c r="DD422" s="134">
        <v>102.4</v>
      </c>
      <c r="DE422" s="134">
        <v>102.2</v>
      </c>
      <c r="DF422" s="134">
        <v>100.8</v>
      </c>
      <c r="DG422" s="134">
        <v>105.7</v>
      </c>
      <c r="DH422" s="134">
        <v>108.6</v>
      </c>
      <c r="DI422" s="134">
        <v>109.7</v>
      </c>
      <c r="DJ422" s="134">
        <v>112.2</v>
      </c>
      <c r="DK422" s="134">
        <v>115.5</v>
      </c>
      <c r="DL422" s="134">
        <v>115.7</v>
      </c>
      <c r="DM422" s="134">
        <v>117.3</v>
      </c>
      <c r="DN422" s="134">
        <v>119.1</v>
      </c>
      <c r="DO422" s="134">
        <v>117.6</v>
      </c>
      <c r="DP422" s="134">
        <v>119.3</v>
      </c>
      <c r="DQ422" s="134">
        <v>117.6</v>
      </c>
      <c r="DR422" s="134">
        <v>116.2</v>
      </c>
      <c r="DS422" s="134">
        <v>118.1</v>
      </c>
      <c r="DT422" s="134">
        <v>123.3</v>
      </c>
      <c r="DU422" s="134">
        <v>122.8</v>
      </c>
      <c r="DV422" s="134">
        <v>122.9</v>
      </c>
      <c r="DW422" s="134">
        <v>124.9</v>
      </c>
      <c r="DX422" s="134">
        <v>121.5</v>
      </c>
      <c r="DY422" s="134">
        <v>121.9</v>
      </c>
      <c r="DZ422" s="134">
        <v>127.6</v>
      </c>
      <c r="EA422" s="135">
        <v>130.69999999999999</v>
      </c>
      <c r="EB422" s="136">
        <v>128.80000000000001</v>
      </c>
      <c r="EC422" s="136">
        <v>119.6</v>
      </c>
      <c r="ED422" s="134">
        <v>120.4</v>
      </c>
      <c r="EE422" s="134">
        <v>117.8</v>
      </c>
      <c r="EF422" s="137">
        <v>117</v>
      </c>
      <c r="EG422" s="137">
        <v>120.4</v>
      </c>
      <c r="EH422" s="137">
        <v>118.2</v>
      </c>
      <c r="EI422" s="137">
        <v>114.2</v>
      </c>
      <c r="EJ422" s="136">
        <v>110.6</v>
      </c>
      <c r="EK422" s="136">
        <v>111.5</v>
      </c>
      <c r="EL422" s="147">
        <v>109.8</v>
      </c>
      <c r="EM422" s="147">
        <v>109.8</v>
      </c>
      <c r="EN422" s="147">
        <v>110.6</v>
      </c>
    </row>
    <row r="423" spans="1:144" ht="15" x14ac:dyDescent="0.25">
      <c r="A423" s="132" t="s">
        <v>2274</v>
      </c>
      <c r="B423" s="132" t="s">
        <v>2275</v>
      </c>
      <c r="C423" s="133">
        <v>2.7040000000000002E-2</v>
      </c>
      <c r="D423" s="134">
        <v>102.5</v>
      </c>
      <c r="E423" s="134">
        <v>102.4</v>
      </c>
      <c r="F423" s="134">
        <v>103.2</v>
      </c>
      <c r="G423" s="134">
        <v>102.6</v>
      </c>
      <c r="H423" s="134">
        <v>103.9</v>
      </c>
      <c r="I423" s="134">
        <v>102.4</v>
      </c>
      <c r="J423" s="134">
        <v>103.7</v>
      </c>
      <c r="K423" s="134">
        <v>104</v>
      </c>
      <c r="L423" s="134">
        <v>104.2</v>
      </c>
      <c r="M423" s="134">
        <v>104.6</v>
      </c>
      <c r="N423" s="134">
        <v>106.2</v>
      </c>
      <c r="O423" s="134">
        <v>107.7</v>
      </c>
      <c r="P423" s="134">
        <v>110.3</v>
      </c>
      <c r="Q423" s="134">
        <v>110.8</v>
      </c>
      <c r="R423" s="134">
        <v>111.5</v>
      </c>
      <c r="S423" s="134">
        <v>110.9</v>
      </c>
      <c r="T423" s="134">
        <v>111</v>
      </c>
      <c r="U423" s="134">
        <v>110.1</v>
      </c>
      <c r="V423" s="134">
        <v>109.6</v>
      </c>
      <c r="W423" s="134">
        <v>109.6</v>
      </c>
      <c r="X423" s="134">
        <v>112</v>
      </c>
      <c r="Y423" s="134">
        <v>112.2</v>
      </c>
      <c r="Z423" s="134">
        <v>115.9</v>
      </c>
      <c r="AA423" s="134">
        <v>116.2</v>
      </c>
      <c r="AB423" s="134">
        <v>116.6</v>
      </c>
      <c r="AC423" s="134">
        <v>117.3</v>
      </c>
      <c r="AD423" s="134">
        <v>117.2</v>
      </c>
      <c r="AE423" s="134">
        <v>116.8</v>
      </c>
      <c r="AF423" s="134">
        <v>117.2</v>
      </c>
      <c r="AG423" s="134">
        <v>117.6</v>
      </c>
      <c r="AH423" s="134">
        <v>118.3</v>
      </c>
      <c r="AI423" s="134">
        <v>118.6</v>
      </c>
      <c r="AJ423" s="134">
        <v>118.5</v>
      </c>
      <c r="AK423" s="134">
        <v>119.2</v>
      </c>
      <c r="AL423" s="134">
        <v>120</v>
      </c>
      <c r="AM423" s="134">
        <v>122.2</v>
      </c>
      <c r="AN423" s="134">
        <v>124.1</v>
      </c>
      <c r="AO423" s="134">
        <v>121.1</v>
      </c>
      <c r="AP423" s="134">
        <v>119.6</v>
      </c>
      <c r="AQ423" s="134">
        <v>120.1</v>
      </c>
      <c r="AR423" s="134">
        <v>120.8</v>
      </c>
      <c r="AS423" s="134">
        <v>120.7</v>
      </c>
      <c r="AT423" s="134">
        <v>120.7</v>
      </c>
      <c r="AU423" s="134">
        <v>122.2</v>
      </c>
      <c r="AV423" s="134">
        <v>122.2</v>
      </c>
      <c r="AW423" s="134">
        <v>125.6</v>
      </c>
      <c r="AX423" s="134">
        <v>125.9</v>
      </c>
      <c r="AY423" s="134">
        <v>126.1</v>
      </c>
      <c r="AZ423" s="134">
        <v>126.7</v>
      </c>
      <c r="BA423" s="134">
        <v>126.3</v>
      </c>
      <c r="BB423" s="134">
        <v>120.5</v>
      </c>
      <c r="BC423" s="134">
        <v>120.8</v>
      </c>
      <c r="BD423" s="134">
        <v>121.5</v>
      </c>
      <c r="BE423" s="134">
        <v>123.6</v>
      </c>
      <c r="BF423" s="134">
        <v>123.8</v>
      </c>
      <c r="BG423" s="134">
        <v>123.9</v>
      </c>
      <c r="BH423" s="134">
        <v>121.3</v>
      </c>
      <c r="BI423" s="134">
        <v>121.3</v>
      </c>
      <c r="BJ423" s="134">
        <v>121.3</v>
      </c>
      <c r="BK423" s="134">
        <v>122.5</v>
      </c>
      <c r="BL423" s="134">
        <v>121.5</v>
      </c>
      <c r="BM423" s="134">
        <v>122.3</v>
      </c>
      <c r="BN423" s="134">
        <v>123</v>
      </c>
      <c r="BO423" s="134">
        <v>122</v>
      </c>
      <c r="BP423" s="134">
        <v>120.7</v>
      </c>
      <c r="BQ423" s="134">
        <v>120.8</v>
      </c>
      <c r="BR423" s="134">
        <v>121</v>
      </c>
      <c r="BS423" s="134">
        <v>124.2</v>
      </c>
      <c r="BT423" s="134">
        <v>124.7</v>
      </c>
      <c r="BU423" s="134">
        <v>122.5</v>
      </c>
      <c r="BV423" s="134">
        <v>121.9</v>
      </c>
      <c r="BW423" s="134">
        <v>120.9</v>
      </c>
      <c r="BX423" s="134">
        <v>117.6</v>
      </c>
      <c r="BY423" s="134">
        <v>116.8</v>
      </c>
      <c r="BZ423" s="134">
        <v>118</v>
      </c>
      <c r="CA423" s="134">
        <v>117.1</v>
      </c>
      <c r="CB423" s="134">
        <v>117.7</v>
      </c>
      <c r="CC423" s="134">
        <v>117.2</v>
      </c>
      <c r="CD423" s="134">
        <v>122.2</v>
      </c>
      <c r="CE423" s="134">
        <v>125.2</v>
      </c>
      <c r="CF423" s="134">
        <v>125.6</v>
      </c>
      <c r="CG423" s="134">
        <v>125.1</v>
      </c>
      <c r="CH423" s="134">
        <v>125.1</v>
      </c>
      <c r="CI423" s="134">
        <v>125.7</v>
      </c>
      <c r="CJ423" s="134">
        <v>125.9</v>
      </c>
      <c r="CK423" s="134">
        <v>127.2</v>
      </c>
      <c r="CL423" s="134">
        <v>128.80000000000001</v>
      </c>
      <c r="CM423" s="134">
        <v>122.9</v>
      </c>
      <c r="CN423" s="134">
        <v>120.5</v>
      </c>
      <c r="CO423" s="134">
        <v>120.6</v>
      </c>
      <c r="CP423" s="134">
        <v>123</v>
      </c>
      <c r="CQ423" s="134">
        <v>120.3</v>
      </c>
      <c r="CR423" s="134">
        <v>120.9</v>
      </c>
      <c r="CS423" s="134">
        <v>120.8</v>
      </c>
      <c r="CT423" s="134">
        <v>120.1</v>
      </c>
      <c r="CU423" s="134">
        <v>119.1</v>
      </c>
      <c r="CV423" s="134">
        <v>122.1</v>
      </c>
      <c r="CW423" s="134">
        <v>120.5</v>
      </c>
      <c r="CX423" s="134">
        <v>119.6</v>
      </c>
      <c r="CY423" s="134">
        <v>120.2</v>
      </c>
      <c r="CZ423" s="134">
        <v>120.7</v>
      </c>
      <c r="DA423" s="134">
        <v>120</v>
      </c>
      <c r="DB423" s="134">
        <v>121.2</v>
      </c>
      <c r="DC423" s="134">
        <v>121</v>
      </c>
      <c r="DD423" s="134">
        <v>121.3</v>
      </c>
      <c r="DE423" s="134">
        <v>120.9</v>
      </c>
      <c r="DF423" s="134">
        <v>121.4</v>
      </c>
      <c r="DG423" s="134">
        <v>121.4</v>
      </c>
      <c r="DH423" s="134">
        <v>120.6</v>
      </c>
      <c r="DI423" s="134">
        <v>121.3</v>
      </c>
      <c r="DJ423" s="134">
        <v>122.6</v>
      </c>
      <c r="DK423" s="134">
        <v>123.2</v>
      </c>
      <c r="DL423" s="134">
        <v>122.7</v>
      </c>
      <c r="DM423" s="134">
        <v>123.7</v>
      </c>
      <c r="DN423" s="134">
        <v>123.1</v>
      </c>
      <c r="DO423" s="134">
        <v>125.7</v>
      </c>
      <c r="DP423" s="134">
        <v>125.7</v>
      </c>
      <c r="DQ423" s="134">
        <v>126.4</v>
      </c>
      <c r="DR423" s="134">
        <v>127.9</v>
      </c>
      <c r="DS423" s="134">
        <v>129.1</v>
      </c>
      <c r="DT423" s="134">
        <v>133.19999999999999</v>
      </c>
      <c r="DU423" s="134">
        <v>136.19999999999999</v>
      </c>
      <c r="DV423" s="134">
        <v>136.19999999999999</v>
      </c>
      <c r="DW423" s="134">
        <v>136.4</v>
      </c>
      <c r="DX423" s="134">
        <v>138.30000000000001</v>
      </c>
      <c r="DY423" s="134">
        <v>140</v>
      </c>
      <c r="DZ423" s="134">
        <v>140.6</v>
      </c>
      <c r="EA423" s="135">
        <v>139</v>
      </c>
      <c r="EB423" s="136">
        <v>139.19999999999999</v>
      </c>
      <c r="EC423" s="136">
        <v>139.19999999999999</v>
      </c>
      <c r="ED423" s="134">
        <v>139.1</v>
      </c>
      <c r="EE423" s="134">
        <v>141.19999999999999</v>
      </c>
      <c r="EF423" s="137">
        <v>141.19999999999999</v>
      </c>
      <c r="EG423" s="137">
        <v>142.4</v>
      </c>
      <c r="EH423" s="137">
        <v>141.9</v>
      </c>
      <c r="EI423" s="137">
        <v>141.6</v>
      </c>
      <c r="EJ423" s="136">
        <v>141.6</v>
      </c>
      <c r="EK423" s="136">
        <v>142.80000000000001</v>
      </c>
      <c r="EL423" s="147">
        <v>142.30000000000001</v>
      </c>
      <c r="EM423" s="147">
        <v>142.1</v>
      </c>
      <c r="EN423" s="147">
        <v>144.1</v>
      </c>
    </row>
    <row r="424" spans="1:144" ht="15" x14ac:dyDescent="0.25">
      <c r="A424" s="132" t="s">
        <v>2276</v>
      </c>
      <c r="B424" s="132" t="s">
        <v>2277</v>
      </c>
      <c r="C424" s="133">
        <v>2.3640000000000001E-2</v>
      </c>
      <c r="D424" s="134">
        <v>101.4</v>
      </c>
      <c r="E424" s="134">
        <v>101.7</v>
      </c>
      <c r="F424" s="134">
        <v>101.9</v>
      </c>
      <c r="G424" s="134">
        <v>101.8</v>
      </c>
      <c r="H424" s="134">
        <v>102</v>
      </c>
      <c r="I424" s="134">
        <v>101.9</v>
      </c>
      <c r="J424" s="134">
        <v>102.5</v>
      </c>
      <c r="K424" s="134">
        <v>103.3</v>
      </c>
      <c r="L424" s="134">
        <v>103.1</v>
      </c>
      <c r="M424" s="134">
        <v>103</v>
      </c>
      <c r="N424" s="134">
        <v>102.4</v>
      </c>
      <c r="O424" s="134">
        <v>103.7</v>
      </c>
      <c r="P424" s="134">
        <v>104.2</v>
      </c>
      <c r="Q424" s="134">
        <v>104.2</v>
      </c>
      <c r="R424" s="134">
        <v>108.7</v>
      </c>
      <c r="S424" s="134">
        <v>110.3</v>
      </c>
      <c r="T424" s="134">
        <v>108.5</v>
      </c>
      <c r="U424" s="134">
        <v>109.2</v>
      </c>
      <c r="V424" s="134">
        <v>109.4</v>
      </c>
      <c r="W424" s="134">
        <v>109</v>
      </c>
      <c r="X424" s="134">
        <v>109.1</v>
      </c>
      <c r="Y424" s="134">
        <v>108.7</v>
      </c>
      <c r="Z424" s="134">
        <v>109</v>
      </c>
      <c r="AA424" s="134">
        <v>108.6</v>
      </c>
      <c r="AB424" s="134">
        <v>109.2</v>
      </c>
      <c r="AC424" s="134">
        <v>108.6</v>
      </c>
      <c r="AD424" s="134">
        <v>109.2</v>
      </c>
      <c r="AE424" s="134">
        <v>109</v>
      </c>
      <c r="AF424" s="134">
        <v>109.3</v>
      </c>
      <c r="AG424" s="134">
        <v>110.1</v>
      </c>
      <c r="AH424" s="134">
        <v>110</v>
      </c>
      <c r="AI424" s="134">
        <v>109.8</v>
      </c>
      <c r="AJ424" s="134">
        <v>109</v>
      </c>
      <c r="AK424" s="134">
        <v>109.9</v>
      </c>
      <c r="AL424" s="134">
        <v>109.6</v>
      </c>
      <c r="AM424" s="134">
        <v>110.1</v>
      </c>
      <c r="AN424" s="134">
        <v>110.1</v>
      </c>
      <c r="AO424" s="134">
        <v>110.7</v>
      </c>
      <c r="AP424" s="134">
        <v>110.9</v>
      </c>
      <c r="AQ424" s="134">
        <v>110.6</v>
      </c>
      <c r="AR424" s="134">
        <v>109.1</v>
      </c>
      <c r="AS424" s="134">
        <v>109.5</v>
      </c>
      <c r="AT424" s="134">
        <v>111.6</v>
      </c>
      <c r="AU424" s="134">
        <v>113.9</v>
      </c>
      <c r="AV424" s="134">
        <v>116.6</v>
      </c>
      <c r="AW424" s="134">
        <v>116.8</v>
      </c>
      <c r="AX424" s="134">
        <v>117.1</v>
      </c>
      <c r="AY424" s="134">
        <v>116.4</v>
      </c>
      <c r="AZ424" s="134">
        <v>117.3</v>
      </c>
      <c r="BA424" s="134">
        <v>117.3</v>
      </c>
      <c r="BB424" s="134">
        <v>117.5</v>
      </c>
      <c r="BC424" s="134">
        <v>117.4</v>
      </c>
      <c r="BD424" s="134">
        <v>117.4</v>
      </c>
      <c r="BE424" s="134">
        <v>117.1</v>
      </c>
      <c r="BF424" s="134">
        <v>117.3</v>
      </c>
      <c r="BG424" s="134">
        <v>117.2</v>
      </c>
      <c r="BH424" s="134">
        <v>117.1</v>
      </c>
      <c r="BI424" s="134">
        <v>117.3</v>
      </c>
      <c r="BJ424" s="134">
        <v>117.2</v>
      </c>
      <c r="BK424" s="134">
        <v>117.2</v>
      </c>
      <c r="BL424" s="134">
        <v>117.1</v>
      </c>
      <c r="BM424" s="134">
        <v>117</v>
      </c>
      <c r="BN424" s="134">
        <v>116.9</v>
      </c>
      <c r="BO424" s="134">
        <v>116.6</v>
      </c>
      <c r="BP424" s="134">
        <v>116.9</v>
      </c>
      <c r="BQ424" s="134">
        <v>115.2</v>
      </c>
      <c r="BR424" s="134">
        <v>115.2</v>
      </c>
      <c r="BS424" s="134">
        <v>115.3</v>
      </c>
      <c r="BT424" s="134">
        <v>115.4</v>
      </c>
      <c r="BU424" s="134">
        <v>115.5</v>
      </c>
      <c r="BV424" s="134">
        <v>115.7</v>
      </c>
      <c r="BW424" s="134">
        <v>116.1</v>
      </c>
      <c r="BX424" s="134">
        <v>115.6</v>
      </c>
      <c r="BY424" s="134">
        <v>115.6</v>
      </c>
      <c r="BZ424" s="134">
        <v>115.8</v>
      </c>
      <c r="CA424" s="134">
        <v>115.9</v>
      </c>
      <c r="CB424" s="134">
        <v>115.8</v>
      </c>
      <c r="CC424" s="134">
        <v>114.5</v>
      </c>
      <c r="CD424" s="134">
        <v>115.8</v>
      </c>
      <c r="CE424" s="134">
        <v>115.4</v>
      </c>
      <c r="CF424" s="134">
        <v>115.8</v>
      </c>
      <c r="CG424" s="134">
        <v>115.8</v>
      </c>
      <c r="CH424" s="134">
        <v>115.9</v>
      </c>
      <c r="CI424" s="134">
        <v>115.5</v>
      </c>
      <c r="CJ424" s="134">
        <v>115.3</v>
      </c>
      <c r="CK424" s="134">
        <v>116.6</v>
      </c>
      <c r="CL424" s="134">
        <v>116.4</v>
      </c>
      <c r="CM424" s="134">
        <v>116.3</v>
      </c>
      <c r="CN424" s="134">
        <v>116.7</v>
      </c>
      <c r="CO424" s="134">
        <v>116.5</v>
      </c>
      <c r="CP424" s="134">
        <v>116.5</v>
      </c>
      <c r="CQ424" s="134">
        <v>116.6</v>
      </c>
      <c r="CR424" s="134">
        <v>116.6</v>
      </c>
      <c r="CS424" s="134">
        <v>117.1</v>
      </c>
      <c r="CT424" s="134">
        <v>117.1</v>
      </c>
      <c r="CU424" s="134">
        <v>119.7</v>
      </c>
      <c r="CV424" s="134">
        <v>119.7</v>
      </c>
      <c r="CW424" s="134">
        <v>119.7</v>
      </c>
      <c r="CX424" s="134">
        <v>120.3</v>
      </c>
      <c r="CY424" s="134">
        <v>120.2</v>
      </c>
      <c r="CZ424" s="134">
        <v>120.2</v>
      </c>
      <c r="DA424" s="134">
        <v>120.2</v>
      </c>
      <c r="DB424" s="134">
        <v>121</v>
      </c>
      <c r="DC424" s="134">
        <v>121</v>
      </c>
      <c r="DD424" s="134">
        <v>121.7</v>
      </c>
      <c r="DE424" s="134">
        <v>121.6</v>
      </c>
      <c r="DF424" s="134">
        <v>121.7</v>
      </c>
      <c r="DG424" s="134">
        <v>122</v>
      </c>
      <c r="DH424" s="134">
        <v>122.1</v>
      </c>
      <c r="DI424" s="134">
        <v>122.4</v>
      </c>
      <c r="DJ424" s="134">
        <v>122.4</v>
      </c>
      <c r="DK424" s="134">
        <v>120.8</v>
      </c>
      <c r="DL424" s="134">
        <v>120.8</v>
      </c>
      <c r="DM424" s="134">
        <v>120.8</v>
      </c>
      <c r="DN424" s="134">
        <v>120.8</v>
      </c>
      <c r="DO424" s="134">
        <v>120.6</v>
      </c>
      <c r="DP424" s="134">
        <v>120.5</v>
      </c>
      <c r="DQ424" s="134">
        <v>120.5</v>
      </c>
      <c r="DR424" s="134">
        <v>120.3</v>
      </c>
      <c r="DS424" s="134">
        <v>120.3</v>
      </c>
      <c r="DT424" s="134">
        <v>121.2</v>
      </c>
      <c r="DU424" s="134">
        <v>121.1</v>
      </c>
      <c r="DV424" s="134">
        <v>121.1</v>
      </c>
      <c r="DW424" s="134">
        <v>121.6</v>
      </c>
      <c r="DX424" s="134">
        <v>121.1</v>
      </c>
      <c r="DY424" s="134">
        <v>121.2</v>
      </c>
      <c r="DZ424" s="134">
        <v>121.6</v>
      </c>
      <c r="EA424" s="135">
        <v>121.9</v>
      </c>
      <c r="EB424" s="136">
        <v>121.4</v>
      </c>
      <c r="EC424" s="136">
        <v>121.7</v>
      </c>
      <c r="ED424" s="134">
        <v>121.2</v>
      </c>
      <c r="EE424" s="134">
        <v>120.9</v>
      </c>
      <c r="EF424" s="137">
        <v>121.1</v>
      </c>
      <c r="EG424" s="137">
        <v>120.7</v>
      </c>
      <c r="EH424" s="137">
        <v>120.9</v>
      </c>
      <c r="EI424" s="137">
        <v>120.9</v>
      </c>
      <c r="EJ424" s="136">
        <v>120.9</v>
      </c>
      <c r="EK424" s="136">
        <v>121</v>
      </c>
      <c r="EL424" s="147">
        <v>121.2</v>
      </c>
      <c r="EM424" s="147">
        <v>121.2</v>
      </c>
      <c r="EN424" s="147">
        <v>121.3</v>
      </c>
    </row>
    <row r="425" spans="1:144" ht="15" x14ac:dyDescent="0.25">
      <c r="A425" s="132" t="s">
        <v>2278</v>
      </c>
      <c r="B425" s="132" t="s">
        <v>2279</v>
      </c>
      <c r="C425" s="133">
        <v>0.10008</v>
      </c>
      <c r="D425" s="134">
        <v>103.3</v>
      </c>
      <c r="E425" s="134">
        <v>103.8</v>
      </c>
      <c r="F425" s="134">
        <v>104.7</v>
      </c>
      <c r="G425" s="134">
        <v>105.6</v>
      </c>
      <c r="H425" s="134">
        <v>101.9</v>
      </c>
      <c r="I425" s="134">
        <v>104.3</v>
      </c>
      <c r="J425" s="134">
        <v>99.7</v>
      </c>
      <c r="K425" s="134">
        <v>97.7</v>
      </c>
      <c r="L425" s="134">
        <v>102.1</v>
      </c>
      <c r="M425" s="134">
        <v>99.2</v>
      </c>
      <c r="N425" s="134">
        <v>101.8</v>
      </c>
      <c r="O425" s="134">
        <v>99.1</v>
      </c>
      <c r="P425" s="134">
        <v>102.1</v>
      </c>
      <c r="Q425" s="134">
        <v>104</v>
      </c>
      <c r="R425" s="134">
        <v>109.2</v>
      </c>
      <c r="S425" s="134">
        <v>110.1</v>
      </c>
      <c r="T425" s="134">
        <v>106.1</v>
      </c>
      <c r="U425" s="134">
        <v>104.6</v>
      </c>
      <c r="V425" s="134">
        <v>106.5</v>
      </c>
      <c r="W425" s="134">
        <v>104.8</v>
      </c>
      <c r="X425" s="134">
        <v>108.2</v>
      </c>
      <c r="Y425" s="134">
        <v>104.1</v>
      </c>
      <c r="Z425" s="134">
        <v>104</v>
      </c>
      <c r="AA425" s="134">
        <v>104.1</v>
      </c>
      <c r="AB425" s="134">
        <v>105.7</v>
      </c>
      <c r="AC425" s="134">
        <v>105.8</v>
      </c>
      <c r="AD425" s="134">
        <v>112.6</v>
      </c>
      <c r="AE425" s="134">
        <v>109</v>
      </c>
      <c r="AF425" s="134">
        <v>109.3</v>
      </c>
      <c r="AG425" s="134">
        <v>111.3</v>
      </c>
      <c r="AH425" s="134">
        <v>108.1</v>
      </c>
      <c r="AI425" s="134">
        <v>112</v>
      </c>
      <c r="AJ425" s="134">
        <v>107.5</v>
      </c>
      <c r="AK425" s="134">
        <v>108.3</v>
      </c>
      <c r="AL425" s="134">
        <v>106.2</v>
      </c>
      <c r="AM425" s="134">
        <v>105.8</v>
      </c>
      <c r="AN425" s="134">
        <v>107.8</v>
      </c>
      <c r="AO425" s="134">
        <v>113.3</v>
      </c>
      <c r="AP425" s="134">
        <v>111.8</v>
      </c>
      <c r="AQ425" s="134">
        <v>109.9</v>
      </c>
      <c r="AR425" s="134">
        <v>107.5</v>
      </c>
      <c r="AS425" s="134">
        <v>106.2</v>
      </c>
      <c r="AT425" s="134">
        <v>112.4</v>
      </c>
      <c r="AU425" s="134">
        <v>112.4</v>
      </c>
      <c r="AV425" s="134">
        <v>111.5</v>
      </c>
      <c r="AW425" s="134">
        <v>113.5</v>
      </c>
      <c r="AX425" s="134">
        <v>114</v>
      </c>
      <c r="AY425" s="134">
        <v>118</v>
      </c>
      <c r="AZ425" s="134">
        <v>119.9</v>
      </c>
      <c r="BA425" s="134">
        <v>119.6</v>
      </c>
      <c r="BB425" s="134">
        <v>118.6</v>
      </c>
      <c r="BC425" s="134">
        <v>119.7</v>
      </c>
      <c r="BD425" s="134">
        <v>118.4</v>
      </c>
      <c r="BE425" s="134">
        <v>118.6</v>
      </c>
      <c r="BF425" s="134">
        <v>119.1</v>
      </c>
      <c r="BG425" s="134">
        <v>119.1</v>
      </c>
      <c r="BH425" s="134">
        <v>118.7</v>
      </c>
      <c r="BI425" s="134">
        <v>120.6</v>
      </c>
      <c r="BJ425" s="134">
        <v>117.9</v>
      </c>
      <c r="BK425" s="134">
        <v>119.4</v>
      </c>
      <c r="BL425" s="134">
        <v>118.9</v>
      </c>
      <c r="BM425" s="134">
        <v>117.7</v>
      </c>
      <c r="BN425" s="134">
        <v>120.2</v>
      </c>
      <c r="BO425" s="134">
        <v>118.7</v>
      </c>
      <c r="BP425" s="134">
        <v>120</v>
      </c>
      <c r="BQ425" s="134">
        <v>116.6</v>
      </c>
      <c r="BR425" s="134">
        <v>117</v>
      </c>
      <c r="BS425" s="134">
        <v>115.4</v>
      </c>
      <c r="BT425" s="134">
        <v>115.3</v>
      </c>
      <c r="BU425" s="134">
        <v>118.6</v>
      </c>
      <c r="BV425" s="134">
        <v>118.6</v>
      </c>
      <c r="BW425" s="134">
        <v>118.3</v>
      </c>
      <c r="BX425" s="134">
        <v>118</v>
      </c>
      <c r="BY425" s="134">
        <v>118.3</v>
      </c>
      <c r="BZ425" s="134">
        <v>115.3</v>
      </c>
      <c r="CA425" s="134">
        <v>117.2</v>
      </c>
      <c r="CB425" s="134">
        <v>118.7</v>
      </c>
      <c r="CC425" s="134">
        <v>119.2</v>
      </c>
      <c r="CD425" s="134">
        <v>118.6</v>
      </c>
      <c r="CE425" s="134">
        <v>119.1</v>
      </c>
      <c r="CF425" s="134">
        <v>118.5</v>
      </c>
      <c r="CG425" s="134">
        <v>119.2</v>
      </c>
      <c r="CH425" s="134">
        <v>119.3</v>
      </c>
      <c r="CI425" s="134">
        <v>119</v>
      </c>
      <c r="CJ425" s="134">
        <v>119.1</v>
      </c>
      <c r="CK425" s="134">
        <v>119.2</v>
      </c>
      <c r="CL425" s="134">
        <v>119.4</v>
      </c>
      <c r="CM425" s="134">
        <v>119.3</v>
      </c>
      <c r="CN425" s="134">
        <v>119.3</v>
      </c>
      <c r="CO425" s="134">
        <v>119.4</v>
      </c>
      <c r="CP425" s="134">
        <v>119.4</v>
      </c>
      <c r="CQ425" s="134">
        <v>119.5</v>
      </c>
      <c r="CR425" s="134">
        <v>119.4</v>
      </c>
      <c r="CS425" s="134">
        <v>119.5</v>
      </c>
      <c r="CT425" s="134">
        <v>112.1</v>
      </c>
      <c r="CU425" s="134">
        <v>112.5</v>
      </c>
      <c r="CV425" s="134">
        <v>112.5</v>
      </c>
      <c r="CW425" s="134">
        <v>112.6</v>
      </c>
      <c r="CX425" s="134">
        <v>112.5</v>
      </c>
      <c r="CY425" s="134">
        <v>113.6</v>
      </c>
      <c r="CZ425" s="134">
        <v>112.6</v>
      </c>
      <c r="DA425" s="134">
        <v>112.4</v>
      </c>
      <c r="DB425" s="134">
        <v>112.7</v>
      </c>
      <c r="DC425" s="134">
        <v>112.9</v>
      </c>
      <c r="DD425" s="134">
        <v>112.8</v>
      </c>
      <c r="DE425" s="134">
        <v>112.3</v>
      </c>
      <c r="DF425" s="134">
        <v>112.2</v>
      </c>
      <c r="DG425" s="134">
        <v>112.9</v>
      </c>
      <c r="DH425" s="134">
        <v>113.1</v>
      </c>
      <c r="DI425" s="134">
        <v>112.8</v>
      </c>
      <c r="DJ425" s="134">
        <v>112.8</v>
      </c>
      <c r="DK425" s="134">
        <v>113.7</v>
      </c>
      <c r="DL425" s="134">
        <v>114.3</v>
      </c>
      <c r="DM425" s="134">
        <v>114.5</v>
      </c>
      <c r="DN425" s="134">
        <v>115.3</v>
      </c>
      <c r="DO425" s="134">
        <v>115.4</v>
      </c>
      <c r="DP425" s="134">
        <v>116.6</v>
      </c>
      <c r="DQ425" s="134">
        <v>117.3</v>
      </c>
      <c r="DR425" s="134">
        <v>118.3</v>
      </c>
      <c r="DS425" s="134">
        <v>120.7</v>
      </c>
      <c r="DT425" s="134">
        <v>123.3</v>
      </c>
      <c r="DU425" s="134">
        <v>124.5</v>
      </c>
      <c r="DV425" s="134">
        <v>125.2</v>
      </c>
      <c r="DW425" s="134">
        <v>125.6</v>
      </c>
      <c r="DX425" s="134">
        <v>125.6</v>
      </c>
      <c r="DY425" s="134">
        <v>125.6</v>
      </c>
      <c r="DZ425" s="134">
        <v>126</v>
      </c>
      <c r="EA425" s="135">
        <v>125.9</v>
      </c>
      <c r="EB425" s="136">
        <v>126</v>
      </c>
      <c r="EC425" s="136">
        <v>126</v>
      </c>
      <c r="ED425" s="134">
        <v>125.9</v>
      </c>
      <c r="EE425" s="134">
        <v>125.9</v>
      </c>
      <c r="EF425" s="137">
        <v>126.4</v>
      </c>
      <c r="EG425" s="137">
        <v>126.4</v>
      </c>
      <c r="EH425" s="137">
        <v>127.2</v>
      </c>
      <c r="EI425" s="137">
        <v>127.2</v>
      </c>
      <c r="EJ425" s="136">
        <v>127.2</v>
      </c>
      <c r="EK425" s="136">
        <v>127.3</v>
      </c>
      <c r="EL425" s="147">
        <v>127.3</v>
      </c>
      <c r="EM425" s="147">
        <v>127.3</v>
      </c>
      <c r="EN425" s="147">
        <v>123.7</v>
      </c>
    </row>
    <row r="426" spans="1:144" ht="15" x14ac:dyDescent="0.25">
      <c r="A426" s="132" t="s">
        <v>2280</v>
      </c>
      <c r="B426" s="132" t="s">
        <v>2281</v>
      </c>
      <c r="C426" s="133">
        <v>2.734E-2</v>
      </c>
      <c r="D426" s="134">
        <v>98.8</v>
      </c>
      <c r="E426" s="134">
        <v>101.7</v>
      </c>
      <c r="F426" s="134">
        <v>104.5</v>
      </c>
      <c r="G426" s="134">
        <v>102.5</v>
      </c>
      <c r="H426" s="134">
        <v>105.5</v>
      </c>
      <c r="I426" s="134">
        <v>104.5</v>
      </c>
      <c r="J426" s="134">
        <v>103.2</v>
      </c>
      <c r="K426" s="134">
        <v>102.2</v>
      </c>
      <c r="L426" s="134">
        <v>100.1</v>
      </c>
      <c r="M426" s="134">
        <v>105.5</v>
      </c>
      <c r="N426" s="134">
        <v>102.6</v>
      </c>
      <c r="O426" s="134">
        <v>103.4</v>
      </c>
      <c r="P426" s="134">
        <v>105.8</v>
      </c>
      <c r="Q426" s="134">
        <v>105.5</v>
      </c>
      <c r="R426" s="134">
        <v>109.2</v>
      </c>
      <c r="S426" s="134">
        <v>105</v>
      </c>
      <c r="T426" s="134">
        <v>105.7</v>
      </c>
      <c r="U426" s="134">
        <v>108.7</v>
      </c>
      <c r="V426" s="134">
        <v>106.2</v>
      </c>
      <c r="W426" s="134">
        <v>96.7</v>
      </c>
      <c r="X426" s="134">
        <v>96.5</v>
      </c>
      <c r="Y426" s="134">
        <v>95.7</v>
      </c>
      <c r="Z426" s="134">
        <v>101</v>
      </c>
      <c r="AA426" s="134">
        <v>98.4</v>
      </c>
      <c r="AB426" s="134">
        <v>98.7</v>
      </c>
      <c r="AC426" s="134">
        <v>97.3</v>
      </c>
      <c r="AD426" s="134">
        <v>95.4</v>
      </c>
      <c r="AE426" s="134">
        <v>104.2</v>
      </c>
      <c r="AF426" s="134">
        <v>98.9</v>
      </c>
      <c r="AG426" s="134">
        <v>104.6</v>
      </c>
      <c r="AH426" s="134">
        <v>106</v>
      </c>
      <c r="AI426" s="134">
        <v>104</v>
      </c>
      <c r="AJ426" s="134">
        <v>97.2</v>
      </c>
      <c r="AK426" s="134">
        <v>98.4</v>
      </c>
      <c r="AL426" s="134">
        <v>100.9</v>
      </c>
      <c r="AM426" s="134">
        <v>102.8</v>
      </c>
      <c r="AN426" s="134">
        <v>98.9</v>
      </c>
      <c r="AO426" s="134">
        <v>96.5</v>
      </c>
      <c r="AP426" s="134">
        <v>102.1</v>
      </c>
      <c r="AQ426" s="134">
        <v>105.1</v>
      </c>
      <c r="AR426" s="134">
        <v>96</v>
      </c>
      <c r="AS426" s="134">
        <v>90.4</v>
      </c>
      <c r="AT426" s="134">
        <v>91.2</v>
      </c>
      <c r="AU426" s="134">
        <v>93.7</v>
      </c>
      <c r="AV426" s="134">
        <v>93.7</v>
      </c>
      <c r="AW426" s="134">
        <v>92.1</v>
      </c>
      <c r="AX426" s="134">
        <v>92.3</v>
      </c>
      <c r="AY426" s="134">
        <v>92.3</v>
      </c>
      <c r="AZ426" s="134">
        <v>92.3</v>
      </c>
      <c r="BA426" s="134">
        <v>93.8</v>
      </c>
      <c r="BB426" s="134">
        <v>93.8</v>
      </c>
      <c r="BC426" s="134">
        <v>94.5</v>
      </c>
      <c r="BD426" s="134">
        <v>94.5</v>
      </c>
      <c r="BE426" s="134">
        <v>91.9</v>
      </c>
      <c r="BF426" s="134">
        <v>91.9</v>
      </c>
      <c r="BG426" s="134">
        <v>91.8</v>
      </c>
      <c r="BH426" s="134">
        <v>91.8</v>
      </c>
      <c r="BI426" s="134">
        <v>91.8</v>
      </c>
      <c r="BJ426" s="134">
        <v>91.8</v>
      </c>
      <c r="BK426" s="134">
        <v>93.3</v>
      </c>
      <c r="BL426" s="134">
        <v>92.2</v>
      </c>
      <c r="BM426" s="134">
        <v>92.2</v>
      </c>
      <c r="BN426" s="134">
        <v>92.2</v>
      </c>
      <c r="BO426" s="134">
        <v>83.5</v>
      </c>
      <c r="BP426" s="134">
        <v>83.5</v>
      </c>
      <c r="BQ426" s="134">
        <v>84</v>
      </c>
      <c r="BR426" s="134">
        <v>91.3</v>
      </c>
      <c r="BS426" s="134">
        <v>91.8</v>
      </c>
      <c r="BT426" s="134">
        <v>94.6</v>
      </c>
      <c r="BU426" s="134">
        <v>95.3</v>
      </c>
      <c r="BV426" s="134">
        <v>95.5</v>
      </c>
      <c r="BW426" s="134">
        <v>94.8</v>
      </c>
      <c r="BX426" s="134">
        <v>93</v>
      </c>
      <c r="BY426" s="134">
        <v>93.2</v>
      </c>
      <c r="BZ426" s="134">
        <v>93.2</v>
      </c>
      <c r="CA426" s="134">
        <v>93.2</v>
      </c>
      <c r="CB426" s="134">
        <v>93.2</v>
      </c>
      <c r="CC426" s="134">
        <v>93.5</v>
      </c>
      <c r="CD426" s="134">
        <v>93.5</v>
      </c>
      <c r="CE426" s="134">
        <v>93.5</v>
      </c>
      <c r="CF426" s="134">
        <v>93.3</v>
      </c>
      <c r="CG426" s="134">
        <v>93.8</v>
      </c>
      <c r="CH426" s="134">
        <v>92.1</v>
      </c>
      <c r="CI426" s="134">
        <v>92.9</v>
      </c>
      <c r="CJ426" s="134">
        <v>91.6</v>
      </c>
      <c r="CK426" s="134">
        <v>94.5</v>
      </c>
      <c r="CL426" s="134">
        <v>97.1</v>
      </c>
      <c r="CM426" s="134">
        <v>97.1</v>
      </c>
      <c r="CN426" s="134">
        <v>95.7</v>
      </c>
      <c r="CO426" s="134">
        <v>95.1</v>
      </c>
      <c r="CP426" s="134">
        <v>95.1</v>
      </c>
      <c r="CQ426" s="134">
        <v>95.1</v>
      </c>
      <c r="CR426" s="134">
        <v>95.1</v>
      </c>
      <c r="CS426" s="134">
        <v>95.1</v>
      </c>
      <c r="CT426" s="134">
        <v>95.1</v>
      </c>
      <c r="CU426" s="134">
        <v>95.1</v>
      </c>
      <c r="CV426" s="134">
        <v>95.1</v>
      </c>
      <c r="CW426" s="134">
        <v>100.2</v>
      </c>
      <c r="CX426" s="134">
        <v>100.7</v>
      </c>
      <c r="CY426" s="134">
        <v>100.7</v>
      </c>
      <c r="CZ426" s="134">
        <v>100.7</v>
      </c>
      <c r="DA426" s="134">
        <v>100.7</v>
      </c>
      <c r="DB426" s="134">
        <v>100.7</v>
      </c>
      <c r="DC426" s="134">
        <v>100.2</v>
      </c>
      <c r="DD426" s="134">
        <v>100.7</v>
      </c>
      <c r="DE426" s="134">
        <v>100.7</v>
      </c>
      <c r="DF426" s="134">
        <v>100.7</v>
      </c>
      <c r="DG426" s="134">
        <v>100.9</v>
      </c>
      <c r="DH426" s="134">
        <v>100.9</v>
      </c>
      <c r="DI426" s="134">
        <v>100.2</v>
      </c>
      <c r="DJ426" s="134">
        <v>100.2</v>
      </c>
      <c r="DK426" s="134">
        <v>96.7</v>
      </c>
      <c r="DL426" s="134">
        <v>96.2</v>
      </c>
      <c r="DM426" s="134">
        <v>96.2</v>
      </c>
      <c r="DN426" s="134">
        <v>98.9</v>
      </c>
      <c r="DO426" s="134">
        <v>98.4</v>
      </c>
      <c r="DP426" s="134">
        <v>101.4</v>
      </c>
      <c r="DQ426" s="134">
        <v>102.6</v>
      </c>
      <c r="DR426" s="134">
        <v>102.6</v>
      </c>
      <c r="DS426" s="134">
        <v>97.3</v>
      </c>
      <c r="DT426" s="134">
        <v>102.7</v>
      </c>
      <c r="DU426" s="134">
        <v>102</v>
      </c>
      <c r="DV426" s="134">
        <v>102.1</v>
      </c>
      <c r="DW426" s="134">
        <v>102.1</v>
      </c>
      <c r="DX426" s="134">
        <v>102.9</v>
      </c>
      <c r="DY426" s="134">
        <v>104.4</v>
      </c>
      <c r="DZ426" s="134">
        <v>104.4</v>
      </c>
      <c r="EA426" s="135">
        <v>103.2</v>
      </c>
      <c r="EB426" s="136">
        <v>103.9</v>
      </c>
      <c r="EC426" s="136">
        <v>103.8</v>
      </c>
      <c r="ED426" s="134">
        <v>104.7</v>
      </c>
      <c r="EE426" s="134">
        <v>104.9</v>
      </c>
      <c r="EF426" s="137">
        <v>108.6</v>
      </c>
      <c r="EG426" s="137">
        <v>108.6</v>
      </c>
      <c r="EH426" s="137">
        <v>110.2</v>
      </c>
      <c r="EI426" s="137">
        <v>112.8</v>
      </c>
      <c r="EJ426" s="136">
        <v>112.8</v>
      </c>
      <c r="EK426" s="136">
        <v>112.7</v>
      </c>
      <c r="EL426" s="147">
        <v>112.7</v>
      </c>
      <c r="EM426" s="147">
        <v>112.7</v>
      </c>
      <c r="EN426" s="147">
        <v>112.7</v>
      </c>
    </row>
    <row r="427" spans="1:144" ht="15" x14ac:dyDescent="0.25">
      <c r="A427" s="132" t="s">
        <v>2282</v>
      </c>
      <c r="B427" s="132" t="s">
        <v>2283</v>
      </c>
      <c r="C427" s="133">
        <v>4.13E-3</v>
      </c>
      <c r="D427" s="134">
        <v>106.7</v>
      </c>
      <c r="E427" s="134">
        <v>106.7</v>
      </c>
      <c r="F427" s="134">
        <v>108.2</v>
      </c>
      <c r="G427" s="134">
        <v>110.5</v>
      </c>
      <c r="H427" s="134">
        <v>110.5</v>
      </c>
      <c r="I427" s="134">
        <v>110.5</v>
      </c>
      <c r="J427" s="134">
        <v>110.5</v>
      </c>
      <c r="K427" s="134">
        <v>110.5</v>
      </c>
      <c r="L427" s="134">
        <v>115.8</v>
      </c>
      <c r="M427" s="134">
        <v>115.9</v>
      </c>
      <c r="N427" s="134">
        <v>115.9</v>
      </c>
      <c r="O427" s="134">
        <v>115.9</v>
      </c>
      <c r="P427" s="134">
        <v>115.4</v>
      </c>
      <c r="Q427" s="134">
        <v>115.4</v>
      </c>
      <c r="R427" s="134">
        <v>115.4</v>
      </c>
      <c r="S427" s="134">
        <v>115.7</v>
      </c>
      <c r="T427" s="134">
        <v>125.8</v>
      </c>
      <c r="U427" s="134">
        <v>125.8</v>
      </c>
      <c r="V427" s="134">
        <v>127.2</v>
      </c>
      <c r="W427" s="134">
        <v>127.2</v>
      </c>
      <c r="X427" s="134">
        <v>131.69999999999999</v>
      </c>
      <c r="Y427" s="134">
        <v>135.4</v>
      </c>
      <c r="Z427" s="134">
        <v>135.4</v>
      </c>
      <c r="AA427" s="134">
        <v>135.4</v>
      </c>
      <c r="AB427" s="134">
        <v>136.4</v>
      </c>
      <c r="AC427" s="134">
        <v>138.80000000000001</v>
      </c>
      <c r="AD427" s="134">
        <v>140.69999999999999</v>
      </c>
      <c r="AE427" s="134">
        <v>140.69999999999999</v>
      </c>
      <c r="AF427" s="134">
        <v>140.69999999999999</v>
      </c>
      <c r="AG427" s="134">
        <v>140.69999999999999</v>
      </c>
      <c r="AH427" s="134">
        <v>140.30000000000001</v>
      </c>
      <c r="AI427" s="134">
        <v>140.30000000000001</v>
      </c>
      <c r="AJ427" s="134">
        <v>142</v>
      </c>
      <c r="AK427" s="134">
        <v>143.9</v>
      </c>
      <c r="AL427" s="134">
        <v>144.9</v>
      </c>
      <c r="AM427" s="134">
        <v>144.9</v>
      </c>
      <c r="AN427" s="134">
        <v>146.80000000000001</v>
      </c>
      <c r="AO427" s="134">
        <v>146.80000000000001</v>
      </c>
      <c r="AP427" s="134">
        <v>146.80000000000001</v>
      </c>
      <c r="AQ427" s="134">
        <v>147.5</v>
      </c>
      <c r="AR427" s="134">
        <v>147.5</v>
      </c>
      <c r="AS427" s="134">
        <v>153.9</v>
      </c>
      <c r="AT427" s="134">
        <v>153.9</v>
      </c>
      <c r="AU427" s="134">
        <v>153.9</v>
      </c>
      <c r="AV427" s="134">
        <v>155.69999999999999</v>
      </c>
      <c r="AW427" s="134">
        <v>154.4</v>
      </c>
      <c r="AX427" s="134">
        <v>154.4</v>
      </c>
      <c r="AY427" s="134">
        <v>151.69999999999999</v>
      </c>
      <c r="AZ427" s="134">
        <v>151.80000000000001</v>
      </c>
      <c r="BA427" s="134">
        <v>151.80000000000001</v>
      </c>
      <c r="BB427" s="134">
        <v>151.80000000000001</v>
      </c>
      <c r="BC427" s="134">
        <v>151.80000000000001</v>
      </c>
      <c r="BD427" s="134">
        <v>151.80000000000001</v>
      </c>
      <c r="BE427" s="134">
        <v>151.80000000000001</v>
      </c>
      <c r="BF427" s="134">
        <v>151.80000000000001</v>
      </c>
      <c r="BG427" s="134">
        <v>151.80000000000001</v>
      </c>
      <c r="BH427" s="134">
        <v>151.80000000000001</v>
      </c>
      <c r="BI427" s="134">
        <v>151.80000000000001</v>
      </c>
      <c r="BJ427" s="134">
        <v>151.80000000000001</v>
      </c>
      <c r="BK427" s="134">
        <v>151.80000000000001</v>
      </c>
      <c r="BL427" s="134">
        <v>151.80000000000001</v>
      </c>
      <c r="BM427" s="134">
        <v>151.80000000000001</v>
      </c>
      <c r="BN427" s="134">
        <v>153.80000000000001</v>
      </c>
      <c r="BO427" s="134">
        <v>153.80000000000001</v>
      </c>
      <c r="BP427" s="134">
        <v>153.80000000000001</v>
      </c>
      <c r="BQ427" s="134">
        <v>153.80000000000001</v>
      </c>
      <c r="BR427" s="134">
        <v>153.80000000000001</v>
      </c>
      <c r="BS427" s="134">
        <v>153.80000000000001</v>
      </c>
      <c r="BT427" s="134">
        <v>153.80000000000001</v>
      </c>
      <c r="BU427" s="134">
        <v>153.80000000000001</v>
      </c>
      <c r="BV427" s="134">
        <v>153.80000000000001</v>
      </c>
      <c r="BW427" s="134">
        <v>153.80000000000001</v>
      </c>
      <c r="BX427" s="134">
        <v>151.4</v>
      </c>
      <c r="BY427" s="134">
        <v>151.4</v>
      </c>
      <c r="BZ427" s="134">
        <v>151.4</v>
      </c>
      <c r="CA427" s="134">
        <v>154.6</v>
      </c>
      <c r="CB427" s="134">
        <v>154.6</v>
      </c>
      <c r="CC427" s="134">
        <v>154.6</v>
      </c>
      <c r="CD427" s="134">
        <v>154.6</v>
      </c>
      <c r="CE427" s="134">
        <v>154.6</v>
      </c>
      <c r="CF427" s="134">
        <v>154.6</v>
      </c>
      <c r="CG427" s="134">
        <v>155.30000000000001</v>
      </c>
      <c r="CH427" s="134">
        <v>157.19999999999999</v>
      </c>
      <c r="CI427" s="134">
        <v>157.19999999999999</v>
      </c>
      <c r="CJ427" s="134">
        <v>162</v>
      </c>
      <c r="CK427" s="134">
        <v>162</v>
      </c>
      <c r="CL427" s="134">
        <v>168.4</v>
      </c>
      <c r="CM427" s="134">
        <v>171.6</v>
      </c>
      <c r="CN427" s="134">
        <v>174.8</v>
      </c>
      <c r="CO427" s="134">
        <v>174.8</v>
      </c>
      <c r="CP427" s="134">
        <v>175</v>
      </c>
      <c r="CQ427" s="134">
        <v>175</v>
      </c>
      <c r="CR427" s="134">
        <v>175</v>
      </c>
      <c r="CS427" s="134">
        <v>175</v>
      </c>
      <c r="CT427" s="134">
        <v>175</v>
      </c>
      <c r="CU427" s="134">
        <v>175</v>
      </c>
      <c r="CV427" s="134">
        <v>175</v>
      </c>
      <c r="CW427" s="134">
        <v>174.1</v>
      </c>
      <c r="CX427" s="134">
        <v>167.7</v>
      </c>
      <c r="CY427" s="134">
        <v>169.5</v>
      </c>
      <c r="CZ427" s="134">
        <v>174</v>
      </c>
      <c r="DA427" s="134">
        <v>171.1</v>
      </c>
      <c r="DB427" s="134">
        <v>165.8</v>
      </c>
      <c r="DC427" s="134">
        <v>161</v>
      </c>
      <c r="DD427" s="134">
        <v>166</v>
      </c>
      <c r="DE427" s="134">
        <v>168.8</v>
      </c>
      <c r="DF427" s="134">
        <v>173.6</v>
      </c>
      <c r="DG427" s="134">
        <v>176.6</v>
      </c>
      <c r="DH427" s="134">
        <v>170.7</v>
      </c>
      <c r="DI427" s="134">
        <v>170.7</v>
      </c>
      <c r="DJ427" s="134">
        <v>175.1</v>
      </c>
      <c r="DK427" s="134">
        <v>175.3</v>
      </c>
      <c r="DL427" s="134">
        <v>186.8</v>
      </c>
      <c r="DM427" s="134">
        <v>180.7</v>
      </c>
      <c r="DN427" s="134">
        <v>180.7</v>
      </c>
      <c r="DO427" s="134">
        <v>182.5</v>
      </c>
      <c r="DP427" s="134">
        <v>182.5</v>
      </c>
      <c r="DQ427" s="134">
        <v>182.5</v>
      </c>
      <c r="DR427" s="134">
        <v>186.9</v>
      </c>
      <c r="DS427" s="134">
        <v>188</v>
      </c>
      <c r="DT427" s="134">
        <v>193.3</v>
      </c>
      <c r="DU427" s="134">
        <v>191.8</v>
      </c>
      <c r="DV427" s="134">
        <v>197.2</v>
      </c>
      <c r="DW427" s="134">
        <v>197.2</v>
      </c>
      <c r="DX427" s="134">
        <v>193.7</v>
      </c>
      <c r="DY427" s="134">
        <v>193.7</v>
      </c>
      <c r="DZ427" s="134">
        <v>193.7</v>
      </c>
      <c r="EA427" s="135">
        <v>193.7</v>
      </c>
      <c r="EB427" s="136">
        <v>193.7</v>
      </c>
      <c r="EC427" s="136">
        <v>188.3</v>
      </c>
      <c r="ED427" s="134">
        <v>193.7</v>
      </c>
      <c r="EE427" s="134">
        <v>193.7</v>
      </c>
      <c r="EF427" s="137">
        <v>193.7</v>
      </c>
      <c r="EG427" s="137">
        <v>193.7</v>
      </c>
      <c r="EH427" s="137">
        <v>193.7</v>
      </c>
      <c r="EI427" s="137">
        <v>193.7</v>
      </c>
      <c r="EJ427" s="136">
        <v>193.7</v>
      </c>
      <c r="EK427" s="136">
        <v>193.7</v>
      </c>
      <c r="EL427" s="147">
        <v>186</v>
      </c>
      <c r="EM427" s="147">
        <v>186</v>
      </c>
      <c r="EN427" s="147">
        <v>186</v>
      </c>
    </row>
    <row r="428" spans="1:144" ht="15" x14ac:dyDescent="0.25">
      <c r="A428" s="132" t="s">
        <v>2284</v>
      </c>
      <c r="B428" s="132" t="s">
        <v>2285</v>
      </c>
      <c r="C428" s="133">
        <v>8.8999999999999999E-3</v>
      </c>
      <c r="D428" s="134">
        <v>100.2</v>
      </c>
      <c r="E428" s="134">
        <v>100.7</v>
      </c>
      <c r="F428" s="134">
        <v>101.2</v>
      </c>
      <c r="G428" s="134">
        <v>101.4</v>
      </c>
      <c r="H428" s="134">
        <v>101.5</v>
      </c>
      <c r="I428" s="134">
        <v>101.4</v>
      </c>
      <c r="J428" s="134">
        <v>101.8</v>
      </c>
      <c r="K428" s="134">
        <v>100.6</v>
      </c>
      <c r="L428" s="134">
        <v>101.2</v>
      </c>
      <c r="M428" s="134">
        <v>101.8</v>
      </c>
      <c r="N428" s="134">
        <v>101.8</v>
      </c>
      <c r="O428" s="134">
        <v>100.9</v>
      </c>
      <c r="P428" s="134">
        <v>103.6</v>
      </c>
      <c r="Q428" s="134">
        <v>103.7</v>
      </c>
      <c r="R428" s="134">
        <v>103.8</v>
      </c>
      <c r="S428" s="134">
        <v>102.8</v>
      </c>
      <c r="T428" s="134">
        <v>102.4</v>
      </c>
      <c r="U428" s="134">
        <v>105.9</v>
      </c>
      <c r="V428" s="134">
        <v>106.2</v>
      </c>
      <c r="W428" s="134">
        <v>106.7</v>
      </c>
      <c r="X428" s="134">
        <v>106.5</v>
      </c>
      <c r="Y428" s="134">
        <v>106.4</v>
      </c>
      <c r="Z428" s="134">
        <v>106.2</v>
      </c>
      <c r="AA428" s="134">
        <v>106.8</v>
      </c>
      <c r="AB428" s="134">
        <v>108.2</v>
      </c>
      <c r="AC428" s="134">
        <v>111.8</v>
      </c>
      <c r="AD428" s="134">
        <v>112.6</v>
      </c>
      <c r="AE428" s="134">
        <v>113.9</v>
      </c>
      <c r="AF428" s="134">
        <v>114.8</v>
      </c>
      <c r="AG428" s="134">
        <v>114.6</v>
      </c>
      <c r="AH428" s="134">
        <v>115.1</v>
      </c>
      <c r="AI428" s="134">
        <v>114.8</v>
      </c>
      <c r="AJ428" s="134">
        <v>113.5</v>
      </c>
      <c r="AK428" s="134">
        <v>113.2</v>
      </c>
      <c r="AL428" s="134">
        <v>114.2</v>
      </c>
      <c r="AM428" s="134">
        <v>112.1</v>
      </c>
      <c r="AN428" s="134">
        <v>112.2</v>
      </c>
      <c r="AO428" s="134">
        <v>111.9</v>
      </c>
      <c r="AP428" s="134">
        <v>113.7</v>
      </c>
      <c r="AQ428" s="134">
        <v>114</v>
      </c>
      <c r="AR428" s="134">
        <v>114.8</v>
      </c>
      <c r="AS428" s="134">
        <v>115.1</v>
      </c>
      <c r="AT428" s="134">
        <v>113.9</v>
      </c>
      <c r="AU428" s="134">
        <v>115.3</v>
      </c>
      <c r="AV428" s="134">
        <v>113.8</v>
      </c>
      <c r="AW428" s="134">
        <v>113.8</v>
      </c>
      <c r="AX428" s="134">
        <v>114</v>
      </c>
      <c r="AY428" s="134">
        <v>113.7</v>
      </c>
      <c r="AZ428" s="134">
        <v>113.4</v>
      </c>
      <c r="BA428" s="134">
        <v>113.1</v>
      </c>
      <c r="BB428" s="134">
        <v>113.2</v>
      </c>
      <c r="BC428" s="134">
        <v>113.5</v>
      </c>
      <c r="BD428" s="134">
        <v>114.1</v>
      </c>
      <c r="BE428" s="134">
        <v>113.6</v>
      </c>
      <c r="BF428" s="134">
        <v>113.4</v>
      </c>
      <c r="BG428" s="134">
        <v>113.7</v>
      </c>
      <c r="BH428" s="134">
        <v>113.5</v>
      </c>
      <c r="BI428" s="134">
        <v>113.2</v>
      </c>
      <c r="BJ428" s="134">
        <v>114.5</v>
      </c>
      <c r="BK428" s="134">
        <v>114.9</v>
      </c>
      <c r="BL428" s="134">
        <v>114.5</v>
      </c>
      <c r="BM428" s="134">
        <v>115.1</v>
      </c>
      <c r="BN428" s="134">
        <v>115.3</v>
      </c>
      <c r="BO428" s="134">
        <v>112.8</v>
      </c>
      <c r="BP428" s="134">
        <v>113</v>
      </c>
      <c r="BQ428" s="134">
        <v>112.4</v>
      </c>
      <c r="BR428" s="134">
        <v>112.6</v>
      </c>
      <c r="BS428" s="134">
        <v>112.9</v>
      </c>
      <c r="BT428" s="134">
        <v>112.9</v>
      </c>
      <c r="BU428" s="134">
        <v>113.3</v>
      </c>
      <c r="BV428" s="134">
        <v>113.4</v>
      </c>
      <c r="BW428" s="134">
        <v>113.9</v>
      </c>
      <c r="BX428" s="134">
        <v>115.2</v>
      </c>
      <c r="BY428" s="134">
        <v>116.2</v>
      </c>
      <c r="BZ428" s="134">
        <v>116.1</v>
      </c>
      <c r="CA428" s="134">
        <v>117.6</v>
      </c>
      <c r="CB428" s="134">
        <v>118.1</v>
      </c>
      <c r="CC428" s="134">
        <v>117.9</v>
      </c>
      <c r="CD428" s="134">
        <v>118.9</v>
      </c>
      <c r="CE428" s="134">
        <v>121.9</v>
      </c>
      <c r="CF428" s="134">
        <v>122.6</v>
      </c>
      <c r="CG428" s="134">
        <v>121.7</v>
      </c>
      <c r="CH428" s="134">
        <v>121.8</v>
      </c>
      <c r="CI428" s="134">
        <v>123.6</v>
      </c>
      <c r="CJ428" s="134">
        <v>124</v>
      </c>
      <c r="CK428" s="134">
        <v>123.7</v>
      </c>
      <c r="CL428" s="134">
        <v>124.2</v>
      </c>
      <c r="CM428" s="134">
        <v>124.7</v>
      </c>
      <c r="CN428" s="134">
        <v>125.4</v>
      </c>
      <c r="CO428" s="134">
        <v>125.5</v>
      </c>
      <c r="CP428" s="134">
        <v>125.4</v>
      </c>
      <c r="CQ428" s="134">
        <v>125.5</v>
      </c>
      <c r="CR428" s="134">
        <v>124.9</v>
      </c>
      <c r="CS428" s="134">
        <v>125.4</v>
      </c>
      <c r="CT428" s="134">
        <v>125.5</v>
      </c>
      <c r="CU428" s="134">
        <v>125.6</v>
      </c>
      <c r="CV428" s="134">
        <v>124.9</v>
      </c>
      <c r="CW428" s="134">
        <v>125.9</v>
      </c>
      <c r="CX428" s="134">
        <v>126.1</v>
      </c>
      <c r="CY428" s="134">
        <v>126.2</v>
      </c>
      <c r="CZ428" s="134">
        <v>126.1</v>
      </c>
      <c r="DA428" s="134">
        <v>126.3</v>
      </c>
      <c r="DB428" s="134">
        <v>126.9</v>
      </c>
      <c r="DC428" s="134">
        <v>127.9</v>
      </c>
      <c r="DD428" s="134">
        <v>127.9</v>
      </c>
      <c r="DE428" s="134">
        <v>128.1</v>
      </c>
      <c r="DF428" s="134">
        <v>126.9</v>
      </c>
      <c r="DG428" s="134">
        <v>128.4</v>
      </c>
      <c r="DH428" s="134">
        <v>128.19999999999999</v>
      </c>
      <c r="DI428" s="134">
        <v>127.4</v>
      </c>
      <c r="DJ428" s="134">
        <v>127.5</v>
      </c>
      <c r="DK428" s="134">
        <v>127.1</v>
      </c>
      <c r="DL428" s="134">
        <v>127.4</v>
      </c>
      <c r="DM428" s="134">
        <v>126.7</v>
      </c>
      <c r="DN428" s="134">
        <v>127.4</v>
      </c>
      <c r="DO428" s="134">
        <v>126.1</v>
      </c>
      <c r="DP428" s="134">
        <v>128.4</v>
      </c>
      <c r="DQ428" s="134">
        <v>126.5</v>
      </c>
      <c r="DR428" s="134">
        <v>127.1</v>
      </c>
      <c r="DS428" s="134">
        <v>127.4</v>
      </c>
      <c r="DT428" s="134">
        <v>127.5</v>
      </c>
      <c r="DU428" s="134">
        <v>127.7</v>
      </c>
      <c r="DV428" s="134">
        <v>127.9</v>
      </c>
      <c r="DW428" s="134">
        <v>128</v>
      </c>
      <c r="DX428" s="134">
        <v>127.8</v>
      </c>
      <c r="DY428" s="134">
        <v>128.6</v>
      </c>
      <c r="DZ428" s="134">
        <v>128.80000000000001</v>
      </c>
      <c r="EA428" s="135">
        <v>128.9</v>
      </c>
      <c r="EB428" s="136">
        <v>129.1</v>
      </c>
      <c r="EC428" s="136">
        <v>129.9</v>
      </c>
      <c r="ED428" s="134">
        <v>130</v>
      </c>
      <c r="EE428" s="134">
        <v>130.19999999999999</v>
      </c>
      <c r="EF428" s="137">
        <v>129.80000000000001</v>
      </c>
      <c r="EG428" s="137">
        <v>129.9</v>
      </c>
      <c r="EH428" s="137">
        <v>130</v>
      </c>
      <c r="EI428" s="137">
        <v>129.9</v>
      </c>
      <c r="EJ428" s="136">
        <v>130.1</v>
      </c>
      <c r="EK428" s="136">
        <v>130.30000000000001</v>
      </c>
      <c r="EL428" s="147">
        <v>130</v>
      </c>
      <c r="EM428" s="147">
        <v>129.30000000000001</v>
      </c>
      <c r="EN428" s="147">
        <v>130.30000000000001</v>
      </c>
    </row>
    <row r="429" spans="1:144" ht="15" x14ac:dyDescent="0.25">
      <c r="A429" s="132" t="s">
        <v>2286</v>
      </c>
      <c r="B429" s="132" t="s">
        <v>2287</v>
      </c>
      <c r="C429" s="133">
        <v>1.5339999999999999E-2</v>
      </c>
      <c r="D429" s="134">
        <v>98.4</v>
      </c>
      <c r="E429" s="134">
        <v>100.3</v>
      </c>
      <c r="F429" s="134">
        <v>101.9</v>
      </c>
      <c r="G429" s="134">
        <v>101.4</v>
      </c>
      <c r="H429" s="134">
        <v>104.5</v>
      </c>
      <c r="I429" s="134">
        <v>105.2</v>
      </c>
      <c r="J429" s="134">
        <v>103.6</v>
      </c>
      <c r="K429" s="134">
        <v>105.8</v>
      </c>
      <c r="L429" s="134">
        <v>104.3</v>
      </c>
      <c r="M429" s="134">
        <v>104.9</v>
      </c>
      <c r="N429" s="134">
        <v>106.9</v>
      </c>
      <c r="O429" s="134">
        <v>106.8</v>
      </c>
      <c r="P429" s="134">
        <v>102.4</v>
      </c>
      <c r="Q429" s="134">
        <v>104.2</v>
      </c>
      <c r="R429" s="134">
        <v>104.7</v>
      </c>
      <c r="S429" s="134">
        <v>102.5</v>
      </c>
      <c r="T429" s="134">
        <v>99.3</v>
      </c>
      <c r="U429" s="134">
        <v>99.5</v>
      </c>
      <c r="V429" s="134">
        <v>97.6</v>
      </c>
      <c r="W429" s="134">
        <v>102.6</v>
      </c>
      <c r="X429" s="134">
        <v>102.7</v>
      </c>
      <c r="Y429" s="134">
        <v>101.8</v>
      </c>
      <c r="Z429" s="134">
        <v>100.4</v>
      </c>
      <c r="AA429" s="134">
        <v>101.1</v>
      </c>
      <c r="AB429" s="134">
        <v>101.4</v>
      </c>
      <c r="AC429" s="134">
        <v>100.3</v>
      </c>
      <c r="AD429" s="134">
        <v>100</v>
      </c>
      <c r="AE429" s="134">
        <v>99.6</v>
      </c>
      <c r="AF429" s="134">
        <v>97.4</v>
      </c>
      <c r="AG429" s="134">
        <v>97</v>
      </c>
      <c r="AH429" s="134">
        <v>101.5</v>
      </c>
      <c r="AI429" s="134">
        <v>102.6</v>
      </c>
      <c r="AJ429" s="134">
        <v>103.5</v>
      </c>
      <c r="AK429" s="134">
        <v>100.6</v>
      </c>
      <c r="AL429" s="134">
        <v>95.7</v>
      </c>
      <c r="AM429" s="134">
        <v>94.9</v>
      </c>
      <c r="AN429" s="134">
        <v>93.6</v>
      </c>
      <c r="AO429" s="134">
        <v>94</v>
      </c>
      <c r="AP429" s="134">
        <v>93.8</v>
      </c>
      <c r="AQ429" s="134">
        <v>100.7</v>
      </c>
      <c r="AR429" s="134">
        <v>101.1</v>
      </c>
      <c r="AS429" s="134">
        <v>99</v>
      </c>
      <c r="AT429" s="134">
        <v>98.6</v>
      </c>
      <c r="AU429" s="134">
        <v>100.2</v>
      </c>
      <c r="AV429" s="134">
        <v>99.4</v>
      </c>
      <c r="AW429" s="134">
        <v>98.9</v>
      </c>
      <c r="AX429" s="134">
        <v>98.8</v>
      </c>
      <c r="AY429" s="134">
        <v>99.3</v>
      </c>
      <c r="AZ429" s="134">
        <v>99.6</v>
      </c>
      <c r="BA429" s="134">
        <v>99.3</v>
      </c>
      <c r="BB429" s="134">
        <v>98.1</v>
      </c>
      <c r="BC429" s="134">
        <v>97.9</v>
      </c>
      <c r="BD429" s="134">
        <v>98.2</v>
      </c>
      <c r="BE429" s="134">
        <v>98</v>
      </c>
      <c r="BF429" s="134">
        <v>97.8</v>
      </c>
      <c r="BG429" s="134">
        <v>98.7</v>
      </c>
      <c r="BH429" s="134">
        <v>99</v>
      </c>
      <c r="BI429" s="134">
        <v>98.6</v>
      </c>
      <c r="BJ429" s="134">
        <v>98.3</v>
      </c>
      <c r="BK429" s="134">
        <v>98.7</v>
      </c>
      <c r="BL429" s="134">
        <v>94.6</v>
      </c>
      <c r="BM429" s="134">
        <v>93.9</v>
      </c>
      <c r="BN429" s="134">
        <v>96.5</v>
      </c>
      <c r="BO429" s="134">
        <v>93.8</v>
      </c>
      <c r="BP429" s="134">
        <v>93</v>
      </c>
      <c r="BQ429" s="134">
        <v>93</v>
      </c>
      <c r="BR429" s="134">
        <v>91.7</v>
      </c>
      <c r="BS429" s="134">
        <v>91</v>
      </c>
      <c r="BT429" s="134">
        <v>91.6</v>
      </c>
      <c r="BU429" s="134">
        <v>88.2</v>
      </c>
      <c r="BV429" s="134">
        <v>88.2</v>
      </c>
      <c r="BW429" s="134">
        <v>87.5</v>
      </c>
      <c r="BX429" s="134">
        <v>87.2</v>
      </c>
      <c r="BY429" s="134">
        <v>87.9</v>
      </c>
      <c r="BZ429" s="134">
        <v>88.2</v>
      </c>
      <c r="CA429" s="134">
        <v>90.5</v>
      </c>
      <c r="CB429" s="134">
        <v>89.9</v>
      </c>
      <c r="CC429" s="134">
        <v>93.2</v>
      </c>
      <c r="CD429" s="134">
        <v>94.9</v>
      </c>
      <c r="CE429" s="134">
        <v>94.5</v>
      </c>
      <c r="CF429" s="134">
        <v>93.8</v>
      </c>
      <c r="CG429" s="134">
        <v>93</v>
      </c>
      <c r="CH429" s="134">
        <v>89.3</v>
      </c>
      <c r="CI429" s="134">
        <v>89.5</v>
      </c>
      <c r="CJ429" s="134">
        <v>86.2</v>
      </c>
      <c r="CK429" s="134">
        <v>87.6</v>
      </c>
      <c r="CL429" s="134">
        <v>86.5</v>
      </c>
      <c r="CM429" s="134">
        <v>87.2</v>
      </c>
      <c r="CN429" s="134">
        <v>87.4</v>
      </c>
      <c r="CO429" s="134">
        <v>87.3</v>
      </c>
      <c r="CP429" s="134">
        <v>87.5</v>
      </c>
      <c r="CQ429" s="134">
        <v>86.1</v>
      </c>
      <c r="CR429" s="134">
        <v>87</v>
      </c>
      <c r="CS429" s="134">
        <v>87.1</v>
      </c>
      <c r="CT429" s="134">
        <v>87.3</v>
      </c>
      <c r="CU429" s="134">
        <v>86.3</v>
      </c>
      <c r="CV429" s="134">
        <v>86.7</v>
      </c>
      <c r="CW429" s="134">
        <v>85.3</v>
      </c>
      <c r="CX429" s="134">
        <v>84.7</v>
      </c>
      <c r="CY429" s="134">
        <v>84.1</v>
      </c>
      <c r="CZ429" s="134">
        <v>84.6</v>
      </c>
      <c r="DA429" s="134">
        <v>85.5</v>
      </c>
      <c r="DB429" s="134">
        <v>85.8</v>
      </c>
      <c r="DC429" s="134">
        <v>86.8</v>
      </c>
      <c r="DD429" s="134">
        <v>90.1</v>
      </c>
      <c r="DE429" s="134">
        <v>90.2</v>
      </c>
      <c r="DF429" s="134">
        <v>92.1</v>
      </c>
      <c r="DG429" s="134">
        <v>96.3</v>
      </c>
      <c r="DH429" s="134">
        <v>95</v>
      </c>
      <c r="DI429" s="134">
        <v>94</v>
      </c>
      <c r="DJ429" s="134">
        <v>96.6</v>
      </c>
      <c r="DK429" s="134">
        <v>96.9</v>
      </c>
      <c r="DL429" s="134">
        <v>98.1</v>
      </c>
      <c r="DM429" s="134">
        <v>100.2</v>
      </c>
      <c r="DN429" s="134">
        <v>100.3</v>
      </c>
      <c r="DO429" s="134">
        <v>101.2</v>
      </c>
      <c r="DP429" s="134">
        <v>99.9</v>
      </c>
      <c r="DQ429" s="134">
        <v>98.7</v>
      </c>
      <c r="DR429" s="134">
        <v>99</v>
      </c>
      <c r="DS429" s="134">
        <v>98</v>
      </c>
      <c r="DT429" s="134">
        <v>98.7</v>
      </c>
      <c r="DU429" s="134">
        <v>100.8</v>
      </c>
      <c r="DV429" s="134">
        <v>98.4</v>
      </c>
      <c r="DW429" s="134">
        <v>100.9</v>
      </c>
      <c r="DX429" s="134">
        <v>101.6</v>
      </c>
      <c r="DY429" s="134">
        <v>103.5</v>
      </c>
      <c r="DZ429" s="134">
        <v>104.1</v>
      </c>
      <c r="EA429" s="135">
        <v>103.3</v>
      </c>
      <c r="EB429" s="136">
        <v>103.4</v>
      </c>
      <c r="EC429" s="136">
        <v>104.3</v>
      </c>
      <c r="ED429" s="134">
        <v>100.1</v>
      </c>
      <c r="EE429" s="134">
        <v>100.2</v>
      </c>
      <c r="EF429" s="137">
        <v>102.7</v>
      </c>
      <c r="EG429" s="137">
        <v>101.5</v>
      </c>
      <c r="EH429" s="137">
        <v>101.6</v>
      </c>
      <c r="EI429" s="137">
        <v>99.2</v>
      </c>
      <c r="EJ429" s="136">
        <v>99.8</v>
      </c>
      <c r="EK429" s="136">
        <v>101.5</v>
      </c>
      <c r="EL429" s="147">
        <v>100.6</v>
      </c>
      <c r="EM429" s="147">
        <v>101.4</v>
      </c>
      <c r="EN429" s="147">
        <v>101.5</v>
      </c>
    </row>
    <row r="430" spans="1:144" ht="15" x14ac:dyDescent="0.25">
      <c r="A430" s="132" t="s">
        <v>2288</v>
      </c>
      <c r="B430" s="132" t="s">
        <v>2289</v>
      </c>
      <c r="C430" s="133">
        <v>6.2100000000000002E-3</v>
      </c>
      <c r="D430" s="134">
        <v>105.2</v>
      </c>
      <c r="E430" s="134">
        <v>108.7</v>
      </c>
      <c r="F430" s="134">
        <v>107.1</v>
      </c>
      <c r="G430" s="134">
        <v>109.1</v>
      </c>
      <c r="H430" s="134">
        <v>112.9</v>
      </c>
      <c r="I430" s="134">
        <v>112.5</v>
      </c>
      <c r="J430" s="134">
        <v>120</v>
      </c>
      <c r="K430" s="134">
        <v>126.4</v>
      </c>
      <c r="L430" s="134">
        <v>119.4</v>
      </c>
      <c r="M430" s="134">
        <v>119.4</v>
      </c>
      <c r="N430" s="134">
        <v>121.9</v>
      </c>
      <c r="O430" s="134">
        <v>129.69999999999999</v>
      </c>
      <c r="P430" s="134">
        <v>130.69999999999999</v>
      </c>
      <c r="Q430" s="134">
        <v>126.5</v>
      </c>
      <c r="R430" s="134">
        <v>127.6</v>
      </c>
      <c r="S430" s="134">
        <v>131.19999999999999</v>
      </c>
      <c r="T430" s="134">
        <v>130.5</v>
      </c>
      <c r="U430" s="134">
        <v>127.8</v>
      </c>
      <c r="V430" s="134">
        <v>126.7</v>
      </c>
      <c r="W430" s="134">
        <v>127.3</v>
      </c>
      <c r="X430" s="134">
        <v>134.6</v>
      </c>
      <c r="Y430" s="134">
        <v>128.69999999999999</v>
      </c>
      <c r="Z430" s="134">
        <v>133.69999999999999</v>
      </c>
      <c r="AA430" s="134">
        <v>129.4</v>
      </c>
      <c r="AB430" s="134">
        <v>138</v>
      </c>
      <c r="AC430" s="134">
        <v>141.6</v>
      </c>
      <c r="AD430" s="134">
        <v>135.1</v>
      </c>
      <c r="AE430" s="134">
        <v>133.30000000000001</v>
      </c>
      <c r="AF430" s="134">
        <v>132.30000000000001</v>
      </c>
      <c r="AG430" s="134">
        <v>133.1</v>
      </c>
      <c r="AH430" s="134">
        <v>136.4</v>
      </c>
      <c r="AI430" s="134">
        <v>136.4</v>
      </c>
      <c r="AJ430" s="134">
        <v>139.6</v>
      </c>
      <c r="AK430" s="134">
        <v>140.9</v>
      </c>
      <c r="AL430" s="134">
        <v>142.30000000000001</v>
      </c>
      <c r="AM430" s="134">
        <v>140.9</v>
      </c>
      <c r="AN430" s="134">
        <v>145.1</v>
      </c>
      <c r="AO430" s="134">
        <v>145.4</v>
      </c>
      <c r="AP430" s="134">
        <v>144.19999999999999</v>
      </c>
      <c r="AQ430" s="134">
        <v>142.5</v>
      </c>
      <c r="AR430" s="134">
        <v>142.6</v>
      </c>
      <c r="AS430" s="134">
        <v>140.30000000000001</v>
      </c>
      <c r="AT430" s="134">
        <v>142.30000000000001</v>
      </c>
      <c r="AU430" s="134">
        <v>142.6</v>
      </c>
      <c r="AV430" s="134">
        <v>142.5</v>
      </c>
      <c r="AW430" s="134">
        <v>138.4</v>
      </c>
      <c r="AX430" s="134">
        <v>138.4</v>
      </c>
      <c r="AY430" s="134">
        <v>138.4</v>
      </c>
      <c r="AZ430" s="134">
        <v>150.6</v>
      </c>
      <c r="BA430" s="134">
        <v>150.6</v>
      </c>
      <c r="BB430" s="134">
        <v>150.6</v>
      </c>
      <c r="BC430" s="134">
        <v>150.6</v>
      </c>
      <c r="BD430" s="134">
        <v>150.6</v>
      </c>
      <c r="BE430" s="134">
        <v>150.6</v>
      </c>
      <c r="BF430" s="134">
        <v>150.6</v>
      </c>
      <c r="BG430" s="134">
        <v>150.6</v>
      </c>
      <c r="BH430" s="134">
        <v>150.6</v>
      </c>
      <c r="BI430" s="134">
        <v>150.6</v>
      </c>
      <c r="BJ430" s="134">
        <v>150.6</v>
      </c>
      <c r="BK430" s="134">
        <v>150.6</v>
      </c>
      <c r="BL430" s="134">
        <v>160.1</v>
      </c>
      <c r="BM430" s="134">
        <v>160.1</v>
      </c>
      <c r="BN430" s="134">
        <v>160.1</v>
      </c>
      <c r="BO430" s="134">
        <v>160.1</v>
      </c>
      <c r="BP430" s="134">
        <v>148.19999999999999</v>
      </c>
      <c r="BQ430" s="134">
        <v>148.19999999999999</v>
      </c>
      <c r="BR430" s="134">
        <v>150.5</v>
      </c>
      <c r="BS430" s="134">
        <v>150.5</v>
      </c>
      <c r="BT430" s="134">
        <v>152.80000000000001</v>
      </c>
      <c r="BU430" s="134">
        <v>152.80000000000001</v>
      </c>
      <c r="BV430" s="134">
        <v>152.80000000000001</v>
      </c>
      <c r="BW430" s="134">
        <v>154.5</v>
      </c>
      <c r="BX430" s="134">
        <v>154.5</v>
      </c>
      <c r="BY430" s="134">
        <v>139</v>
      </c>
      <c r="BZ430" s="134">
        <v>139</v>
      </c>
      <c r="CA430" s="134">
        <v>137</v>
      </c>
      <c r="CB430" s="134">
        <v>137.30000000000001</v>
      </c>
      <c r="CC430" s="134">
        <v>137.30000000000001</v>
      </c>
      <c r="CD430" s="134">
        <v>137.30000000000001</v>
      </c>
      <c r="CE430" s="134">
        <v>137</v>
      </c>
      <c r="CF430" s="134">
        <v>134.9</v>
      </c>
      <c r="CG430" s="134">
        <v>137</v>
      </c>
      <c r="CH430" s="134">
        <v>139.19999999999999</v>
      </c>
      <c r="CI430" s="134">
        <v>140.1</v>
      </c>
      <c r="CJ430" s="134">
        <v>138.6</v>
      </c>
      <c r="CK430" s="134">
        <v>138.6</v>
      </c>
      <c r="CL430" s="134">
        <v>141.80000000000001</v>
      </c>
      <c r="CM430" s="134">
        <v>136.9</v>
      </c>
      <c r="CN430" s="134">
        <v>138.9</v>
      </c>
      <c r="CO430" s="134">
        <v>138.9</v>
      </c>
      <c r="CP430" s="134">
        <v>138.9</v>
      </c>
      <c r="CQ430" s="134">
        <v>138.9</v>
      </c>
      <c r="CR430" s="134">
        <v>138.9</v>
      </c>
      <c r="CS430" s="134">
        <v>138.9</v>
      </c>
      <c r="CT430" s="134">
        <v>139.4</v>
      </c>
      <c r="CU430" s="134">
        <v>143.19999999999999</v>
      </c>
      <c r="CV430" s="134">
        <v>141.4</v>
      </c>
      <c r="CW430" s="134">
        <v>144.80000000000001</v>
      </c>
      <c r="CX430" s="134">
        <v>144.80000000000001</v>
      </c>
      <c r="CY430" s="134">
        <v>144.80000000000001</v>
      </c>
      <c r="CZ430" s="134">
        <v>144.80000000000001</v>
      </c>
      <c r="DA430" s="134">
        <v>144.80000000000001</v>
      </c>
      <c r="DB430" s="134">
        <v>144</v>
      </c>
      <c r="DC430" s="134">
        <v>144</v>
      </c>
      <c r="DD430" s="134">
        <v>144</v>
      </c>
      <c r="DE430" s="134">
        <v>144</v>
      </c>
      <c r="DF430" s="134">
        <v>146.30000000000001</v>
      </c>
      <c r="DG430" s="134">
        <v>148.4</v>
      </c>
      <c r="DH430" s="134">
        <v>151.9</v>
      </c>
      <c r="DI430" s="134">
        <v>151.9</v>
      </c>
      <c r="DJ430" s="134">
        <v>154.1</v>
      </c>
      <c r="DK430" s="134">
        <v>151.9</v>
      </c>
      <c r="DL430" s="134">
        <v>151.9</v>
      </c>
      <c r="DM430" s="134">
        <v>151.9</v>
      </c>
      <c r="DN430" s="134">
        <v>151.9</v>
      </c>
      <c r="DO430" s="134">
        <v>154</v>
      </c>
      <c r="DP430" s="134">
        <v>157.6</v>
      </c>
      <c r="DQ430" s="134">
        <v>157.6</v>
      </c>
      <c r="DR430" s="134">
        <v>158</v>
      </c>
      <c r="DS430" s="134">
        <v>158</v>
      </c>
      <c r="DT430" s="134">
        <v>160.5</v>
      </c>
      <c r="DU430" s="134">
        <v>162.9</v>
      </c>
      <c r="DV430" s="134">
        <v>166</v>
      </c>
      <c r="DW430" s="134">
        <v>166</v>
      </c>
      <c r="DX430" s="134">
        <v>166</v>
      </c>
      <c r="DY430" s="134">
        <v>166</v>
      </c>
      <c r="DZ430" s="134">
        <v>166</v>
      </c>
      <c r="EA430" s="135">
        <v>166</v>
      </c>
      <c r="EB430" s="136">
        <v>166</v>
      </c>
      <c r="EC430" s="136">
        <v>166</v>
      </c>
      <c r="ED430" s="134">
        <v>166</v>
      </c>
      <c r="EE430" s="134">
        <v>166</v>
      </c>
      <c r="EF430" s="137">
        <v>166</v>
      </c>
      <c r="EG430" s="137">
        <v>170.3</v>
      </c>
      <c r="EH430" s="137">
        <v>170.3</v>
      </c>
      <c r="EI430" s="137">
        <v>170</v>
      </c>
      <c r="EJ430" s="136">
        <v>170.3</v>
      </c>
      <c r="EK430" s="136">
        <v>170.3</v>
      </c>
      <c r="EL430" s="147">
        <v>170.3</v>
      </c>
      <c r="EM430" s="147">
        <v>170.3</v>
      </c>
      <c r="EN430" s="147">
        <v>170.3</v>
      </c>
    </row>
    <row r="431" spans="1:144" ht="15" x14ac:dyDescent="0.25">
      <c r="A431" s="132" t="s">
        <v>2290</v>
      </c>
      <c r="B431" s="132" t="s">
        <v>2291</v>
      </c>
      <c r="C431" s="133">
        <v>0.69227000000000005</v>
      </c>
      <c r="D431" s="134">
        <v>103.4</v>
      </c>
      <c r="E431" s="134">
        <v>103.5</v>
      </c>
      <c r="F431" s="134">
        <v>104.6</v>
      </c>
      <c r="G431" s="134">
        <v>104.8</v>
      </c>
      <c r="H431" s="134">
        <v>105</v>
      </c>
      <c r="I431" s="134">
        <v>104.8</v>
      </c>
      <c r="J431" s="134">
        <v>105</v>
      </c>
      <c r="K431" s="134">
        <v>103.9</v>
      </c>
      <c r="L431" s="134">
        <v>104.2</v>
      </c>
      <c r="M431" s="134">
        <v>106</v>
      </c>
      <c r="N431" s="134">
        <v>106.2</v>
      </c>
      <c r="O431" s="134">
        <v>106.6</v>
      </c>
      <c r="P431" s="134">
        <v>108.1</v>
      </c>
      <c r="Q431" s="134">
        <v>107.9</v>
      </c>
      <c r="R431" s="134">
        <v>108.5</v>
      </c>
      <c r="S431" s="134">
        <v>109.7</v>
      </c>
      <c r="T431" s="134">
        <v>110.4</v>
      </c>
      <c r="U431" s="134">
        <v>112</v>
      </c>
      <c r="V431" s="134">
        <v>111.8</v>
      </c>
      <c r="W431" s="134">
        <v>111.9</v>
      </c>
      <c r="X431" s="134">
        <v>111.4</v>
      </c>
      <c r="Y431" s="134">
        <v>112.2</v>
      </c>
      <c r="Z431" s="134">
        <v>112</v>
      </c>
      <c r="AA431" s="134">
        <v>112.4</v>
      </c>
      <c r="AB431" s="134">
        <v>112.4</v>
      </c>
      <c r="AC431" s="134">
        <v>113.4</v>
      </c>
      <c r="AD431" s="134">
        <v>112.5</v>
      </c>
      <c r="AE431" s="134">
        <v>113</v>
      </c>
      <c r="AF431" s="134">
        <v>112.2</v>
      </c>
      <c r="AG431" s="134">
        <v>113.2</v>
      </c>
      <c r="AH431" s="134">
        <v>112.7</v>
      </c>
      <c r="AI431" s="134">
        <v>111.6</v>
      </c>
      <c r="AJ431" s="134">
        <v>109.8</v>
      </c>
      <c r="AK431" s="134">
        <v>110.7</v>
      </c>
      <c r="AL431" s="134">
        <v>109.5</v>
      </c>
      <c r="AM431" s="134">
        <v>110.1</v>
      </c>
      <c r="AN431" s="134">
        <v>110.4</v>
      </c>
      <c r="AO431" s="134">
        <v>110.1</v>
      </c>
      <c r="AP431" s="134">
        <v>112</v>
      </c>
      <c r="AQ431" s="134">
        <v>110</v>
      </c>
      <c r="AR431" s="134">
        <v>109.6</v>
      </c>
      <c r="AS431" s="134">
        <v>108.6</v>
      </c>
      <c r="AT431" s="134">
        <v>108.6</v>
      </c>
      <c r="AU431" s="134">
        <v>108</v>
      </c>
      <c r="AV431" s="134">
        <v>106.8</v>
      </c>
      <c r="AW431" s="134">
        <v>105.6</v>
      </c>
      <c r="AX431" s="134">
        <v>105.2</v>
      </c>
      <c r="AY431" s="134">
        <v>105.5</v>
      </c>
      <c r="AZ431" s="134">
        <v>105.9</v>
      </c>
      <c r="BA431" s="134">
        <v>106.6</v>
      </c>
      <c r="BB431" s="134">
        <v>106.5</v>
      </c>
      <c r="BC431" s="134">
        <v>106.8</v>
      </c>
      <c r="BD431" s="134">
        <v>106.6</v>
      </c>
      <c r="BE431" s="134">
        <v>106.1</v>
      </c>
      <c r="BF431" s="134">
        <v>106.2</v>
      </c>
      <c r="BG431" s="134">
        <v>105.7</v>
      </c>
      <c r="BH431" s="134">
        <v>106.3</v>
      </c>
      <c r="BI431" s="134">
        <v>106.6</v>
      </c>
      <c r="BJ431" s="134">
        <v>107.3</v>
      </c>
      <c r="BK431" s="134">
        <v>107.8</v>
      </c>
      <c r="BL431" s="134">
        <v>107.9</v>
      </c>
      <c r="BM431" s="134">
        <v>109.1</v>
      </c>
      <c r="BN431" s="134">
        <v>109.5</v>
      </c>
      <c r="BO431" s="134">
        <v>108.4</v>
      </c>
      <c r="BP431" s="134">
        <v>108.4</v>
      </c>
      <c r="BQ431" s="134">
        <v>109</v>
      </c>
      <c r="BR431" s="134">
        <v>109.7</v>
      </c>
      <c r="BS431" s="134">
        <v>109.5</v>
      </c>
      <c r="BT431" s="134">
        <v>110</v>
      </c>
      <c r="BU431" s="134">
        <v>111.5</v>
      </c>
      <c r="BV431" s="134">
        <v>113.4</v>
      </c>
      <c r="BW431" s="134">
        <v>114.7</v>
      </c>
      <c r="BX431" s="134">
        <v>113.7</v>
      </c>
      <c r="BY431" s="134">
        <v>114.7</v>
      </c>
      <c r="BZ431" s="134">
        <v>115.9</v>
      </c>
      <c r="CA431" s="134">
        <v>116.8</v>
      </c>
      <c r="CB431" s="134">
        <v>117.2</v>
      </c>
      <c r="CC431" s="134">
        <v>117.8</v>
      </c>
      <c r="CD431" s="134">
        <v>118.7</v>
      </c>
      <c r="CE431" s="134">
        <v>118.1</v>
      </c>
      <c r="CF431" s="134">
        <v>117.4</v>
      </c>
      <c r="CG431" s="134">
        <v>116.4</v>
      </c>
      <c r="CH431" s="134">
        <v>116</v>
      </c>
      <c r="CI431" s="134">
        <v>115.9</v>
      </c>
      <c r="CJ431" s="134">
        <v>115.6</v>
      </c>
      <c r="CK431" s="134">
        <v>115.9</v>
      </c>
      <c r="CL431" s="134">
        <v>114.6</v>
      </c>
      <c r="CM431" s="134">
        <v>114.2</v>
      </c>
      <c r="CN431" s="134">
        <v>114</v>
      </c>
      <c r="CO431" s="134">
        <v>113.7</v>
      </c>
      <c r="CP431" s="134">
        <v>113.7</v>
      </c>
      <c r="CQ431" s="134">
        <v>114</v>
      </c>
      <c r="CR431" s="134">
        <v>113.6</v>
      </c>
      <c r="CS431" s="134">
        <v>113.4</v>
      </c>
      <c r="CT431" s="134">
        <v>113.5</v>
      </c>
      <c r="CU431" s="134">
        <v>114.3</v>
      </c>
      <c r="CV431" s="134">
        <v>114.6</v>
      </c>
      <c r="CW431" s="134">
        <v>114.8</v>
      </c>
      <c r="CX431" s="134">
        <v>113.6</v>
      </c>
      <c r="CY431" s="134">
        <v>113.6</v>
      </c>
      <c r="CZ431" s="134">
        <v>113.2</v>
      </c>
      <c r="DA431" s="134">
        <v>112.9</v>
      </c>
      <c r="DB431" s="134">
        <v>113.2</v>
      </c>
      <c r="DC431" s="134">
        <v>115</v>
      </c>
      <c r="DD431" s="134">
        <v>115.1</v>
      </c>
      <c r="DE431" s="134">
        <v>116.5</v>
      </c>
      <c r="DF431" s="134">
        <v>118.1</v>
      </c>
      <c r="DG431" s="134">
        <v>120</v>
      </c>
      <c r="DH431" s="134">
        <v>122.9</v>
      </c>
      <c r="DI431" s="134">
        <v>123.6</v>
      </c>
      <c r="DJ431" s="134">
        <v>124.7</v>
      </c>
      <c r="DK431" s="134">
        <v>125.6</v>
      </c>
      <c r="DL431" s="134">
        <v>126.3</v>
      </c>
      <c r="DM431" s="134">
        <v>127.1</v>
      </c>
      <c r="DN431" s="134">
        <v>131</v>
      </c>
      <c r="DO431" s="134">
        <v>134</v>
      </c>
      <c r="DP431" s="134">
        <v>134.1</v>
      </c>
      <c r="DQ431" s="134">
        <v>136.30000000000001</v>
      </c>
      <c r="DR431" s="134">
        <v>137.6</v>
      </c>
      <c r="DS431" s="134">
        <v>139.69999999999999</v>
      </c>
      <c r="DT431" s="134">
        <v>141.69999999999999</v>
      </c>
      <c r="DU431" s="134">
        <v>143.80000000000001</v>
      </c>
      <c r="DV431" s="134">
        <v>144.69999999999999</v>
      </c>
      <c r="DW431" s="134">
        <v>145</v>
      </c>
      <c r="DX431" s="134">
        <v>143.4</v>
      </c>
      <c r="DY431" s="134">
        <v>143</v>
      </c>
      <c r="DZ431" s="134">
        <v>143.80000000000001</v>
      </c>
      <c r="EA431" s="135">
        <v>142.1</v>
      </c>
      <c r="EB431" s="136">
        <v>141.1</v>
      </c>
      <c r="EC431" s="136">
        <v>140.1</v>
      </c>
      <c r="ED431" s="134">
        <v>138.30000000000001</v>
      </c>
      <c r="EE431" s="134">
        <v>138.6</v>
      </c>
      <c r="EF431" s="137">
        <v>137.5</v>
      </c>
      <c r="EG431" s="137">
        <v>136.5</v>
      </c>
      <c r="EH431" s="137">
        <v>135.30000000000001</v>
      </c>
      <c r="EI431" s="137">
        <v>134.30000000000001</v>
      </c>
      <c r="EJ431" s="136">
        <v>134.69999999999999</v>
      </c>
      <c r="EK431" s="136">
        <v>133.80000000000001</v>
      </c>
      <c r="EL431" s="147">
        <v>133.9</v>
      </c>
      <c r="EM431" s="147">
        <v>133</v>
      </c>
      <c r="EN431" s="147">
        <v>132.9</v>
      </c>
    </row>
    <row r="432" spans="1:144" ht="15" x14ac:dyDescent="0.25">
      <c r="A432" s="132" t="s">
        <v>2292</v>
      </c>
      <c r="B432" s="132" t="s">
        <v>2293</v>
      </c>
      <c r="C432" s="133">
        <v>6.2019999999999999E-2</v>
      </c>
      <c r="D432" s="134">
        <v>104.2</v>
      </c>
      <c r="E432" s="134">
        <v>105.1</v>
      </c>
      <c r="F432" s="134">
        <v>105.3</v>
      </c>
      <c r="G432" s="134">
        <v>106</v>
      </c>
      <c r="H432" s="134">
        <v>105.3</v>
      </c>
      <c r="I432" s="134">
        <v>104.5</v>
      </c>
      <c r="J432" s="134">
        <v>104.8</v>
      </c>
      <c r="K432" s="134">
        <v>104.4</v>
      </c>
      <c r="L432" s="134">
        <v>107</v>
      </c>
      <c r="M432" s="134">
        <v>106.5</v>
      </c>
      <c r="N432" s="134">
        <v>106.3</v>
      </c>
      <c r="O432" s="134">
        <v>106.9</v>
      </c>
      <c r="P432" s="134">
        <v>102.8</v>
      </c>
      <c r="Q432" s="134">
        <v>104</v>
      </c>
      <c r="R432" s="134">
        <v>103.7</v>
      </c>
      <c r="S432" s="134">
        <v>103.6</v>
      </c>
      <c r="T432" s="134">
        <v>103.5</v>
      </c>
      <c r="U432" s="134">
        <v>103.6</v>
      </c>
      <c r="V432" s="134">
        <v>103.9</v>
      </c>
      <c r="W432" s="134">
        <v>102.3</v>
      </c>
      <c r="X432" s="134">
        <v>104.6</v>
      </c>
      <c r="Y432" s="134">
        <v>105.5</v>
      </c>
      <c r="Z432" s="134">
        <v>105.5</v>
      </c>
      <c r="AA432" s="134">
        <v>106.3</v>
      </c>
      <c r="AB432" s="134">
        <v>104.1</v>
      </c>
      <c r="AC432" s="134">
        <v>103.3</v>
      </c>
      <c r="AD432" s="134">
        <v>102.8</v>
      </c>
      <c r="AE432" s="134">
        <v>103.5</v>
      </c>
      <c r="AF432" s="134">
        <v>102.6</v>
      </c>
      <c r="AG432" s="134">
        <v>103.6</v>
      </c>
      <c r="AH432" s="134">
        <v>101.6</v>
      </c>
      <c r="AI432" s="134">
        <v>102.3</v>
      </c>
      <c r="AJ432" s="134">
        <v>102.8</v>
      </c>
      <c r="AK432" s="134">
        <v>102.3</v>
      </c>
      <c r="AL432" s="134">
        <v>102</v>
      </c>
      <c r="AM432" s="134">
        <v>102.8</v>
      </c>
      <c r="AN432" s="134">
        <v>101.2</v>
      </c>
      <c r="AO432" s="134">
        <v>106.8</v>
      </c>
      <c r="AP432" s="134">
        <v>107.4</v>
      </c>
      <c r="AQ432" s="134">
        <v>107.5</v>
      </c>
      <c r="AR432" s="134">
        <v>107.6</v>
      </c>
      <c r="AS432" s="134">
        <v>107.5</v>
      </c>
      <c r="AT432" s="134">
        <v>107.6</v>
      </c>
      <c r="AU432" s="134">
        <v>107</v>
      </c>
      <c r="AV432" s="134">
        <v>106.4</v>
      </c>
      <c r="AW432" s="134">
        <v>106.2</v>
      </c>
      <c r="AX432" s="134">
        <v>106.8</v>
      </c>
      <c r="AY432" s="134">
        <v>106.4</v>
      </c>
      <c r="AZ432" s="134">
        <v>107.7</v>
      </c>
      <c r="BA432" s="134">
        <v>107.9</v>
      </c>
      <c r="BB432" s="134">
        <v>108.2</v>
      </c>
      <c r="BC432" s="134">
        <v>108.5</v>
      </c>
      <c r="BD432" s="134">
        <v>108.3</v>
      </c>
      <c r="BE432" s="134">
        <v>108.1</v>
      </c>
      <c r="BF432" s="134">
        <v>108</v>
      </c>
      <c r="BG432" s="134">
        <v>107.9</v>
      </c>
      <c r="BH432" s="134">
        <v>107.9</v>
      </c>
      <c r="BI432" s="134">
        <v>108.1</v>
      </c>
      <c r="BJ432" s="134">
        <v>108.6</v>
      </c>
      <c r="BK432" s="134">
        <v>108.6</v>
      </c>
      <c r="BL432" s="134">
        <v>107.5</v>
      </c>
      <c r="BM432" s="134">
        <v>107.6</v>
      </c>
      <c r="BN432" s="134">
        <v>108.3</v>
      </c>
      <c r="BO432" s="134">
        <v>108.5</v>
      </c>
      <c r="BP432" s="134">
        <v>109.5</v>
      </c>
      <c r="BQ432" s="134">
        <v>109.6</v>
      </c>
      <c r="BR432" s="134">
        <v>109.6</v>
      </c>
      <c r="BS432" s="134">
        <v>109.5</v>
      </c>
      <c r="BT432" s="134">
        <v>109.7</v>
      </c>
      <c r="BU432" s="134">
        <v>109.8</v>
      </c>
      <c r="BV432" s="134">
        <v>110.2</v>
      </c>
      <c r="BW432" s="134">
        <v>110.2</v>
      </c>
      <c r="BX432" s="134">
        <v>110.2</v>
      </c>
      <c r="BY432" s="134">
        <v>109.7</v>
      </c>
      <c r="BZ432" s="134">
        <v>111.9</v>
      </c>
      <c r="CA432" s="134">
        <v>111.7</v>
      </c>
      <c r="CB432" s="134">
        <v>109.8</v>
      </c>
      <c r="CC432" s="134">
        <v>109.7</v>
      </c>
      <c r="CD432" s="134">
        <v>109.9</v>
      </c>
      <c r="CE432" s="134">
        <v>109.9</v>
      </c>
      <c r="CF432" s="134">
        <v>111.1</v>
      </c>
      <c r="CG432" s="134">
        <v>109.6</v>
      </c>
      <c r="CH432" s="134">
        <v>109.5</v>
      </c>
      <c r="CI432" s="134">
        <v>109.1</v>
      </c>
      <c r="CJ432" s="134">
        <v>108.1</v>
      </c>
      <c r="CK432" s="134">
        <v>108.3</v>
      </c>
      <c r="CL432" s="134">
        <v>108.3</v>
      </c>
      <c r="CM432" s="134">
        <v>108.7</v>
      </c>
      <c r="CN432" s="134">
        <v>108.7</v>
      </c>
      <c r="CO432" s="134">
        <v>108.6</v>
      </c>
      <c r="CP432" s="134">
        <v>108.6</v>
      </c>
      <c r="CQ432" s="134">
        <v>108.7</v>
      </c>
      <c r="CR432" s="134">
        <v>108.6</v>
      </c>
      <c r="CS432" s="134">
        <v>108.5</v>
      </c>
      <c r="CT432" s="134">
        <v>108</v>
      </c>
      <c r="CU432" s="134">
        <v>108.6</v>
      </c>
      <c r="CV432" s="134">
        <v>109</v>
      </c>
      <c r="CW432" s="134">
        <v>109.9</v>
      </c>
      <c r="CX432" s="134">
        <v>111.7</v>
      </c>
      <c r="CY432" s="134">
        <v>111.8</v>
      </c>
      <c r="CZ432" s="134">
        <v>111.5</v>
      </c>
      <c r="DA432" s="134">
        <v>113.3</v>
      </c>
      <c r="DB432" s="134">
        <v>113.1</v>
      </c>
      <c r="DC432" s="134">
        <v>113.2</v>
      </c>
      <c r="DD432" s="134">
        <v>114.7</v>
      </c>
      <c r="DE432" s="134">
        <v>114.3</v>
      </c>
      <c r="DF432" s="134">
        <v>114.6</v>
      </c>
      <c r="DG432" s="134">
        <v>114.7</v>
      </c>
      <c r="DH432" s="134">
        <v>115.7</v>
      </c>
      <c r="DI432" s="134">
        <v>115.3</v>
      </c>
      <c r="DJ432" s="134">
        <v>116.4</v>
      </c>
      <c r="DK432" s="134">
        <v>117</v>
      </c>
      <c r="DL432" s="134">
        <v>116.5</v>
      </c>
      <c r="DM432" s="134">
        <v>117.1</v>
      </c>
      <c r="DN432" s="134">
        <v>117.6</v>
      </c>
      <c r="DO432" s="134">
        <v>118.8</v>
      </c>
      <c r="DP432" s="134">
        <v>120.7</v>
      </c>
      <c r="DQ432" s="134">
        <v>120.3</v>
      </c>
      <c r="DR432" s="134">
        <v>121.5</v>
      </c>
      <c r="DS432" s="134">
        <v>120.3</v>
      </c>
      <c r="DT432" s="134">
        <v>120</v>
      </c>
      <c r="DU432" s="134">
        <v>119.7</v>
      </c>
      <c r="DV432" s="134">
        <v>119.2</v>
      </c>
      <c r="DW432" s="134">
        <v>120</v>
      </c>
      <c r="DX432" s="134">
        <v>120.8</v>
      </c>
      <c r="DY432" s="134">
        <v>121.5</v>
      </c>
      <c r="DZ432" s="134">
        <v>121.7</v>
      </c>
      <c r="EA432" s="135">
        <v>121.1</v>
      </c>
      <c r="EB432" s="136">
        <v>120.5</v>
      </c>
      <c r="EC432" s="136">
        <v>121</v>
      </c>
      <c r="ED432" s="134">
        <v>120.5</v>
      </c>
      <c r="EE432" s="134">
        <v>120.6</v>
      </c>
      <c r="EF432" s="137">
        <v>121.7</v>
      </c>
      <c r="EG432" s="137">
        <v>121.1</v>
      </c>
      <c r="EH432" s="137">
        <v>120.7</v>
      </c>
      <c r="EI432" s="137">
        <v>119.6</v>
      </c>
      <c r="EJ432" s="136">
        <v>119.6</v>
      </c>
      <c r="EK432" s="136">
        <v>119.3</v>
      </c>
      <c r="EL432" s="147">
        <v>119.6</v>
      </c>
      <c r="EM432" s="147">
        <v>120</v>
      </c>
      <c r="EN432" s="147">
        <v>120</v>
      </c>
    </row>
    <row r="433" spans="1:144" ht="15" x14ac:dyDescent="0.25">
      <c r="A433" s="132" t="s">
        <v>2294</v>
      </c>
      <c r="B433" s="132" t="s">
        <v>2295</v>
      </c>
      <c r="C433" s="133">
        <v>8.1799999999999998E-3</v>
      </c>
      <c r="D433" s="134">
        <v>110.1</v>
      </c>
      <c r="E433" s="134">
        <v>111.8</v>
      </c>
      <c r="F433" s="134">
        <v>112.8</v>
      </c>
      <c r="G433" s="134">
        <v>110.1</v>
      </c>
      <c r="H433" s="134">
        <v>111.4</v>
      </c>
      <c r="I433" s="134">
        <v>107.9</v>
      </c>
      <c r="J433" s="134">
        <v>109</v>
      </c>
      <c r="K433" s="134">
        <v>104.2</v>
      </c>
      <c r="L433" s="134">
        <v>107.2</v>
      </c>
      <c r="M433" s="134">
        <v>109.8</v>
      </c>
      <c r="N433" s="134">
        <v>110.6</v>
      </c>
      <c r="O433" s="134">
        <v>110.6</v>
      </c>
      <c r="P433" s="134">
        <v>110.2</v>
      </c>
      <c r="Q433" s="134">
        <v>109.9</v>
      </c>
      <c r="R433" s="134">
        <v>108.8</v>
      </c>
      <c r="S433" s="134">
        <v>108.8</v>
      </c>
      <c r="T433" s="134">
        <v>112.7</v>
      </c>
      <c r="U433" s="134">
        <v>117.6</v>
      </c>
      <c r="V433" s="134">
        <v>114.9</v>
      </c>
      <c r="W433" s="134">
        <v>114.2</v>
      </c>
      <c r="X433" s="134">
        <v>113.8</v>
      </c>
      <c r="Y433" s="134">
        <v>113.8</v>
      </c>
      <c r="Z433" s="134">
        <v>114.5</v>
      </c>
      <c r="AA433" s="134">
        <v>114.1</v>
      </c>
      <c r="AB433" s="134">
        <v>111.7</v>
      </c>
      <c r="AC433" s="134">
        <v>112.2</v>
      </c>
      <c r="AD433" s="134">
        <v>110.7</v>
      </c>
      <c r="AE433" s="134">
        <v>110.7</v>
      </c>
      <c r="AF433" s="134">
        <v>110.7</v>
      </c>
      <c r="AG433" s="134">
        <v>108.5</v>
      </c>
      <c r="AH433" s="134">
        <v>109.6</v>
      </c>
      <c r="AI433" s="134">
        <v>108.5</v>
      </c>
      <c r="AJ433" s="134">
        <v>107.4</v>
      </c>
      <c r="AK433" s="134">
        <v>104.2</v>
      </c>
      <c r="AL433" s="134">
        <v>98.5</v>
      </c>
      <c r="AM433" s="134">
        <v>100.8</v>
      </c>
      <c r="AN433" s="134">
        <v>102.9</v>
      </c>
      <c r="AO433" s="134">
        <v>103</v>
      </c>
      <c r="AP433" s="134">
        <v>102.4</v>
      </c>
      <c r="AQ433" s="134">
        <v>102.9</v>
      </c>
      <c r="AR433" s="134">
        <v>100.3</v>
      </c>
      <c r="AS433" s="134">
        <v>98.9</v>
      </c>
      <c r="AT433" s="134">
        <v>95.1</v>
      </c>
      <c r="AU433" s="134">
        <v>94.3</v>
      </c>
      <c r="AV433" s="134">
        <v>88.4</v>
      </c>
      <c r="AW433" s="134">
        <v>92.3</v>
      </c>
      <c r="AX433" s="134">
        <v>88.2</v>
      </c>
      <c r="AY433" s="134">
        <v>94.6</v>
      </c>
      <c r="AZ433" s="134">
        <v>99.3</v>
      </c>
      <c r="BA433" s="134">
        <v>92.1</v>
      </c>
      <c r="BB433" s="134">
        <v>91</v>
      </c>
      <c r="BC433" s="134">
        <v>91.7</v>
      </c>
      <c r="BD433" s="134">
        <v>92</v>
      </c>
      <c r="BE433" s="134">
        <v>93.5</v>
      </c>
      <c r="BF433" s="134">
        <v>94.8</v>
      </c>
      <c r="BG433" s="134">
        <v>100.9</v>
      </c>
      <c r="BH433" s="134">
        <v>101.8</v>
      </c>
      <c r="BI433" s="134">
        <v>104.2</v>
      </c>
      <c r="BJ433" s="134">
        <v>106.8</v>
      </c>
      <c r="BK433" s="134">
        <v>100.7</v>
      </c>
      <c r="BL433" s="134">
        <v>102</v>
      </c>
      <c r="BM433" s="134">
        <v>102.4</v>
      </c>
      <c r="BN433" s="134">
        <v>99.3</v>
      </c>
      <c r="BO433" s="134">
        <v>106</v>
      </c>
      <c r="BP433" s="134">
        <v>103.5</v>
      </c>
      <c r="BQ433" s="134">
        <v>104</v>
      </c>
      <c r="BR433" s="134">
        <v>100.2</v>
      </c>
      <c r="BS433" s="134">
        <v>103.7</v>
      </c>
      <c r="BT433" s="134">
        <v>103.4</v>
      </c>
      <c r="BU433" s="134">
        <v>104.2</v>
      </c>
      <c r="BV433" s="134">
        <v>105.9</v>
      </c>
      <c r="BW433" s="134">
        <v>111.4</v>
      </c>
      <c r="BX433" s="134">
        <v>111.8</v>
      </c>
      <c r="BY433" s="134">
        <v>113</v>
      </c>
      <c r="BZ433" s="134">
        <v>113</v>
      </c>
      <c r="CA433" s="134">
        <v>112.6</v>
      </c>
      <c r="CB433" s="134">
        <v>113.3</v>
      </c>
      <c r="CC433" s="134">
        <v>115.4</v>
      </c>
      <c r="CD433" s="134">
        <v>118</v>
      </c>
      <c r="CE433" s="134">
        <v>118</v>
      </c>
      <c r="CF433" s="134">
        <v>113</v>
      </c>
      <c r="CG433" s="134">
        <v>110.3</v>
      </c>
      <c r="CH433" s="134">
        <v>112.8</v>
      </c>
      <c r="CI433" s="134">
        <v>112.8</v>
      </c>
      <c r="CJ433" s="134">
        <v>110</v>
      </c>
      <c r="CK433" s="134">
        <v>108.8</v>
      </c>
      <c r="CL433" s="134">
        <v>107.2</v>
      </c>
      <c r="CM433" s="134">
        <v>104.2</v>
      </c>
      <c r="CN433" s="134">
        <v>102.8</v>
      </c>
      <c r="CO433" s="134">
        <v>103.5</v>
      </c>
      <c r="CP433" s="134">
        <v>102.7</v>
      </c>
      <c r="CQ433" s="134">
        <v>98.9</v>
      </c>
      <c r="CR433" s="134">
        <v>99.7</v>
      </c>
      <c r="CS433" s="134">
        <v>101.2</v>
      </c>
      <c r="CT433" s="134">
        <v>100.1</v>
      </c>
      <c r="CU433" s="134">
        <v>102.9</v>
      </c>
      <c r="CV433" s="134">
        <v>101.8</v>
      </c>
      <c r="CW433" s="134">
        <v>100.3</v>
      </c>
      <c r="CX433" s="134">
        <v>101.1</v>
      </c>
      <c r="CY433" s="134">
        <v>103.3</v>
      </c>
      <c r="CZ433" s="134">
        <v>100.9</v>
      </c>
      <c r="DA433" s="134">
        <v>106.5</v>
      </c>
      <c r="DB433" s="134">
        <v>118.4</v>
      </c>
      <c r="DC433" s="134">
        <v>129.1</v>
      </c>
      <c r="DD433" s="134">
        <v>129.30000000000001</v>
      </c>
      <c r="DE433" s="134">
        <v>121.8</v>
      </c>
      <c r="DF433" s="134">
        <v>132.5</v>
      </c>
      <c r="DG433" s="134">
        <v>142.6</v>
      </c>
      <c r="DH433" s="134">
        <v>140.30000000000001</v>
      </c>
      <c r="DI433" s="134">
        <v>138</v>
      </c>
      <c r="DJ433" s="134">
        <v>143.4</v>
      </c>
      <c r="DK433" s="134">
        <v>146.5</v>
      </c>
      <c r="DL433" s="134">
        <v>156.1</v>
      </c>
      <c r="DM433" s="134">
        <v>157.30000000000001</v>
      </c>
      <c r="DN433" s="134">
        <v>160.30000000000001</v>
      </c>
      <c r="DO433" s="134">
        <v>158</v>
      </c>
      <c r="DP433" s="134">
        <v>148</v>
      </c>
      <c r="DQ433" s="134">
        <v>142.69999999999999</v>
      </c>
      <c r="DR433" s="134">
        <v>154.6</v>
      </c>
      <c r="DS433" s="134">
        <v>160.30000000000001</v>
      </c>
      <c r="DT433" s="134">
        <v>156.80000000000001</v>
      </c>
      <c r="DU433" s="134">
        <v>152.19999999999999</v>
      </c>
      <c r="DV433" s="134">
        <v>152</v>
      </c>
      <c r="DW433" s="134">
        <v>152.4</v>
      </c>
      <c r="DX433" s="134">
        <v>137.4</v>
      </c>
      <c r="DY433" s="134">
        <v>139.4</v>
      </c>
      <c r="DZ433" s="134">
        <v>141</v>
      </c>
      <c r="EA433" s="135">
        <v>136.6</v>
      </c>
      <c r="EB433" s="136">
        <v>134.19999999999999</v>
      </c>
      <c r="EC433" s="136">
        <v>134</v>
      </c>
      <c r="ED433" s="134">
        <v>140.9</v>
      </c>
      <c r="EE433" s="134">
        <v>141.30000000000001</v>
      </c>
      <c r="EF433" s="137">
        <v>139.1</v>
      </c>
      <c r="EG433" s="137">
        <v>138</v>
      </c>
      <c r="EH433" s="137">
        <v>136.6</v>
      </c>
      <c r="EI433" s="137">
        <v>126.8</v>
      </c>
      <c r="EJ433" s="136">
        <v>128.19999999999999</v>
      </c>
      <c r="EK433" s="136">
        <v>132.4</v>
      </c>
      <c r="EL433" s="147">
        <v>134.30000000000001</v>
      </c>
      <c r="EM433" s="147">
        <v>135.9</v>
      </c>
      <c r="EN433" s="147">
        <v>137.69999999999999</v>
      </c>
    </row>
    <row r="434" spans="1:144" ht="15" x14ac:dyDescent="0.25">
      <c r="A434" s="132" t="s">
        <v>2296</v>
      </c>
      <c r="B434" s="132" t="s">
        <v>2297</v>
      </c>
      <c r="C434" s="133">
        <v>8.695E-2</v>
      </c>
      <c r="D434" s="134">
        <v>101.6</v>
      </c>
      <c r="E434" s="134">
        <v>99.8</v>
      </c>
      <c r="F434" s="134">
        <v>101.8</v>
      </c>
      <c r="G434" s="134">
        <v>101.9</v>
      </c>
      <c r="H434" s="134">
        <v>102.7</v>
      </c>
      <c r="I434" s="134">
        <v>100.6</v>
      </c>
      <c r="J434" s="134">
        <v>99.5</v>
      </c>
      <c r="K434" s="134">
        <v>98.5</v>
      </c>
      <c r="L434" s="134">
        <v>99.3</v>
      </c>
      <c r="M434" s="134">
        <v>100.2</v>
      </c>
      <c r="N434" s="134">
        <v>104.4</v>
      </c>
      <c r="O434" s="134">
        <v>107.3</v>
      </c>
      <c r="P434" s="134">
        <v>106.8</v>
      </c>
      <c r="Q434" s="134">
        <v>104.9</v>
      </c>
      <c r="R434" s="134">
        <v>107.8</v>
      </c>
      <c r="S434" s="134">
        <v>113.8</v>
      </c>
      <c r="T434" s="134">
        <v>117</v>
      </c>
      <c r="U434" s="134">
        <v>119.8</v>
      </c>
      <c r="V434" s="134">
        <v>118.3</v>
      </c>
      <c r="W434" s="134">
        <v>117.6</v>
      </c>
      <c r="X434" s="134">
        <v>116.3</v>
      </c>
      <c r="Y434" s="134">
        <v>116.3</v>
      </c>
      <c r="Z434" s="134">
        <v>116.2</v>
      </c>
      <c r="AA434" s="134">
        <v>116.3</v>
      </c>
      <c r="AB434" s="134">
        <v>114.7</v>
      </c>
      <c r="AC434" s="134">
        <v>114.2</v>
      </c>
      <c r="AD434" s="134">
        <v>115.2</v>
      </c>
      <c r="AE434" s="134">
        <v>117.8</v>
      </c>
      <c r="AF434" s="134">
        <v>117.3</v>
      </c>
      <c r="AG434" s="134">
        <v>116.8</v>
      </c>
      <c r="AH434" s="134">
        <v>117.3</v>
      </c>
      <c r="AI434" s="134">
        <v>113</v>
      </c>
      <c r="AJ434" s="134">
        <v>109.5</v>
      </c>
      <c r="AK434" s="134">
        <v>111.5</v>
      </c>
      <c r="AL434" s="134">
        <v>108.7</v>
      </c>
      <c r="AM434" s="134">
        <v>111.7</v>
      </c>
      <c r="AN434" s="134">
        <v>114.5</v>
      </c>
      <c r="AO434" s="134">
        <v>117.8</v>
      </c>
      <c r="AP434" s="134">
        <v>117.8</v>
      </c>
      <c r="AQ434" s="134">
        <v>118.4</v>
      </c>
      <c r="AR434" s="134">
        <v>115.5</v>
      </c>
      <c r="AS434" s="134">
        <v>110.2</v>
      </c>
      <c r="AT434" s="134">
        <v>110.5</v>
      </c>
      <c r="AU434" s="134">
        <v>108.2</v>
      </c>
      <c r="AV434" s="134">
        <v>106.3</v>
      </c>
      <c r="AW434" s="134">
        <v>105.3</v>
      </c>
      <c r="AX434" s="134">
        <v>102.8</v>
      </c>
      <c r="AY434" s="134">
        <v>105</v>
      </c>
      <c r="AZ434" s="134">
        <v>108.1</v>
      </c>
      <c r="BA434" s="134">
        <v>107.1</v>
      </c>
      <c r="BB434" s="134">
        <v>106.4</v>
      </c>
      <c r="BC434" s="134">
        <v>105</v>
      </c>
      <c r="BD434" s="134">
        <v>103.4</v>
      </c>
      <c r="BE434" s="134">
        <v>105.7</v>
      </c>
      <c r="BF434" s="134">
        <v>104.8</v>
      </c>
      <c r="BG434" s="134">
        <v>105.4</v>
      </c>
      <c r="BH434" s="134">
        <v>104.6</v>
      </c>
      <c r="BI434" s="134">
        <v>105.7</v>
      </c>
      <c r="BJ434" s="134">
        <v>106.2</v>
      </c>
      <c r="BK434" s="134">
        <v>107.9</v>
      </c>
      <c r="BL434" s="134">
        <v>106.1</v>
      </c>
      <c r="BM434" s="134">
        <v>105</v>
      </c>
      <c r="BN434" s="134">
        <v>106.8</v>
      </c>
      <c r="BO434" s="134">
        <v>103.5</v>
      </c>
      <c r="BP434" s="134">
        <v>103.7</v>
      </c>
      <c r="BQ434" s="134">
        <v>106.9</v>
      </c>
      <c r="BR434" s="134">
        <v>107.2</v>
      </c>
      <c r="BS434" s="134">
        <v>106.5</v>
      </c>
      <c r="BT434" s="134">
        <v>107.9</v>
      </c>
      <c r="BU434" s="134">
        <v>109.4</v>
      </c>
      <c r="BV434" s="134">
        <v>113.8</v>
      </c>
      <c r="BW434" s="134">
        <v>114.9</v>
      </c>
      <c r="BX434" s="134">
        <v>111.5</v>
      </c>
      <c r="BY434" s="134">
        <v>112.1</v>
      </c>
      <c r="BZ434" s="134">
        <v>113.8</v>
      </c>
      <c r="CA434" s="134">
        <v>116</v>
      </c>
      <c r="CB434" s="134">
        <v>116.8</v>
      </c>
      <c r="CC434" s="134">
        <v>122.6</v>
      </c>
      <c r="CD434" s="134">
        <v>123.9</v>
      </c>
      <c r="CE434" s="134">
        <v>118.3</v>
      </c>
      <c r="CF434" s="134">
        <v>120.1</v>
      </c>
      <c r="CG434" s="134">
        <v>118</v>
      </c>
      <c r="CH434" s="134">
        <v>119.1</v>
      </c>
      <c r="CI434" s="134">
        <v>120.7</v>
      </c>
      <c r="CJ434" s="134">
        <v>119.2</v>
      </c>
      <c r="CK434" s="134">
        <v>121</v>
      </c>
      <c r="CL434" s="134">
        <v>118</v>
      </c>
      <c r="CM434" s="134">
        <v>117.4</v>
      </c>
      <c r="CN434" s="134">
        <v>116.6</v>
      </c>
      <c r="CO434" s="134">
        <v>117.5</v>
      </c>
      <c r="CP434" s="134">
        <v>116.6</v>
      </c>
      <c r="CQ434" s="134">
        <v>116.5</v>
      </c>
      <c r="CR434" s="134">
        <v>116.8</v>
      </c>
      <c r="CS434" s="134">
        <v>115.9</v>
      </c>
      <c r="CT434" s="134">
        <v>117.1</v>
      </c>
      <c r="CU434" s="134">
        <v>117.9</v>
      </c>
      <c r="CV434" s="134">
        <v>116.9</v>
      </c>
      <c r="CW434" s="134">
        <v>115.2</v>
      </c>
      <c r="CX434" s="134">
        <v>108.2</v>
      </c>
      <c r="CY434" s="134">
        <v>110</v>
      </c>
      <c r="CZ434" s="134">
        <v>112</v>
      </c>
      <c r="DA434" s="134">
        <v>113.3</v>
      </c>
      <c r="DB434" s="134">
        <v>111.4</v>
      </c>
      <c r="DC434" s="134">
        <v>113.1</v>
      </c>
      <c r="DD434" s="134">
        <v>115.3</v>
      </c>
      <c r="DE434" s="134">
        <v>117</v>
      </c>
      <c r="DF434" s="134">
        <v>117.8</v>
      </c>
      <c r="DG434" s="134">
        <v>120.7</v>
      </c>
      <c r="DH434" s="134">
        <v>120.3</v>
      </c>
      <c r="DI434" s="134">
        <v>117.9</v>
      </c>
      <c r="DJ434" s="134">
        <v>120.9</v>
      </c>
      <c r="DK434" s="134">
        <v>122.1</v>
      </c>
      <c r="DL434" s="134">
        <v>121.5</v>
      </c>
      <c r="DM434" s="134">
        <v>121.4</v>
      </c>
      <c r="DN434" s="134">
        <v>127.5</v>
      </c>
      <c r="DO434" s="134">
        <v>130.30000000000001</v>
      </c>
      <c r="DP434" s="134">
        <v>126.5</v>
      </c>
      <c r="DQ434" s="134">
        <v>132.5</v>
      </c>
      <c r="DR434" s="134">
        <v>137.4</v>
      </c>
      <c r="DS434" s="134">
        <v>141</v>
      </c>
      <c r="DT434" s="134">
        <v>142.9</v>
      </c>
      <c r="DU434" s="134">
        <v>145.5</v>
      </c>
      <c r="DV434" s="134">
        <v>143.19999999999999</v>
      </c>
      <c r="DW434" s="134">
        <v>137.30000000000001</v>
      </c>
      <c r="DX434" s="134">
        <v>132.6</v>
      </c>
      <c r="DY434" s="134">
        <v>132.30000000000001</v>
      </c>
      <c r="DZ434" s="134">
        <v>131.80000000000001</v>
      </c>
      <c r="EA434" s="135">
        <v>125.1</v>
      </c>
      <c r="EB434" s="136">
        <v>127.3</v>
      </c>
      <c r="EC434" s="136">
        <v>126.3</v>
      </c>
      <c r="ED434" s="134">
        <v>124.4</v>
      </c>
      <c r="EE434" s="134">
        <v>126.2</v>
      </c>
      <c r="EF434" s="137">
        <v>126.1</v>
      </c>
      <c r="EG434" s="137">
        <v>127.9</v>
      </c>
      <c r="EH434" s="137">
        <v>127</v>
      </c>
      <c r="EI434" s="137">
        <v>123.5</v>
      </c>
      <c r="EJ434" s="136">
        <v>127.8</v>
      </c>
      <c r="EK434" s="136">
        <v>125.5</v>
      </c>
      <c r="EL434" s="147">
        <v>123.8</v>
      </c>
      <c r="EM434" s="147">
        <v>120.1</v>
      </c>
      <c r="EN434" s="147">
        <v>119.9</v>
      </c>
    </row>
    <row r="435" spans="1:144" ht="15" x14ac:dyDescent="0.25">
      <c r="A435" s="132" t="s">
        <v>2298</v>
      </c>
      <c r="B435" s="132" t="s">
        <v>2299</v>
      </c>
      <c r="C435" s="133">
        <v>0.12705</v>
      </c>
      <c r="D435" s="134">
        <v>105.3</v>
      </c>
      <c r="E435" s="134">
        <v>103</v>
      </c>
      <c r="F435" s="134">
        <v>107.7</v>
      </c>
      <c r="G435" s="134">
        <v>106.8</v>
      </c>
      <c r="H435" s="134">
        <v>105.6</v>
      </c>
      <c r="I435" s="134">
        <v>106.4</v>
      </c>
      <c r="J435" s="134">
        <v>106.7</v>
      </c>
      <c r="K435" s="134">
        <v>104.3</v>
      </c>
      <c r="L435" s="134">
        <v>106.1</v>
      </c>
      <c r="M435" s="134">
        <v>107.2</v>
      </c>
      <c r="N435" s="134">
        <v>106.5</v>
      </c>
      <c r="O435" s="134">
        <v>107.7</v>
      </c>
      <c r="P435" s="134">
        <v>110.8</v>
      </c>
      <c r="Q435" s="134">
        <v>112.3</v>
      </c>
      <c r="R435" s="134">
        <v>109.4</v>
      </c>
      <c r="S435" s="134">
        <v>111.3</v>
      </c>
      <c r="T435" s="134">
        <v>110.4</v>
      </c>
      <c r="U435" s="134">
        <v>112.4</v>
      </c>
      <c r="V435" s="134">
        <v>111.4</v>
      </c>
      <c r="W435" s="134">
        <v>109</v>
      </c>
      <c r="X435" s="134">
        <v>107.9</v>
      </c>
      <c r="Y435" s="134">
        <v>109.6</v>
      </c>
      <c r="Z435" s="134">
        <v>108.8</v>
      </c>
      <c r="AA435" s="134">
        <v>110.1</v>
      </c>
      <c r="AB435" s="134">
        <v>110.1</v>
      </c>
      <c r="AC435" s="134">
        <v>111.4</v>
      </c>
      <c r="AD435" s="134">
        <v>112.1</v>
      </c>
      <c r="AE435" s="134">
        <v>110.4</v>
      </c>
      <c r="AF435" s="134">
        <v>111.8</v>
      </c>
      <c r="AG435" s="134">
        <v>112.5</v>
      </c>
      <c r="AH435" s="134">
        <v>112.6</v>
      </c>
      <c r="AI435" s="134">
        <v>110.8</v>
      </c>
      <c r="AJ435" s="134">
        <v>110</v>
      </c>
      <c r="AK435" s="134">
        <v>111.5</v>
      </c>
      <c r="AL435" s="134">
        <v>108</v>
      </c>
      <c r="AM435" s="134">
        <v>106.5</v>
      </c>
      <c r="AN435" s="134">
        <v>106.9</v>
      </c>
      <c r="AO435" s="134">
        <v>105.8</v>
      </c>
      <c r="AP435" s="134">
        <v>107.1</v>
      </c>
      <c r="AQ435" s="134">
        <v>105.8</v>
      </c>
      <c r="AR435" s="134">
        <v>106.3</v>
      </c>
      <c r="AS435" s="134">
        <v>104.5</v>
      </c>
      <c r="AT435" s="134">
        <v>105</v>
      </c>
      <c r="AU435" s="134">
        <v>103.1</v>
      </c>
      <c r="AV435" s="134">
        <v>102.2</v>
      </c>
      <c r="AW435" s="134">
        <v>101.3</v>
      </c>
      <c r="AX435" s="134">
        <v>101.8</v>
      </c>
      <c r="AY435" s="134">
        <v>101.2</v>
      </c>
      <c r="AZ435" s="134">
        <v>99.2</v>
      </c>
      <c r="BA435" s="134">
        <v>99</v>
      </c>
      <c r="BB435" s="134">
        <v>100.4</v>
      </c>
      <c r="BC435" s="134">
        <v>100.7</v>
      </c>
      <c r="BD435" s="134">
        <v>100.6</v>
      </c>
      <c r="BE435" s="134">
        <v>102.1</v>
      </c>
      <c r="BF435" s="134">
        <v>100.4</v>
      </c>
      <c r="BG435" s="134">
        <v>100.2</v>
      </c>
      <c r="BH435" s="134">
        <v>100.3</v>
      </c>
      <c r="BI435" s="134">
        <v>101.2</v>
      </c>
      <c r="BJ435" s="134">
        <v>102.3</v>
      </c>
      <c r="BK435" s="134">
        <v>101.9</v>
      </c>
      <c r="BL435" s="134">
        <v>102.2</v>
      </c>
      <c r="BM435" s="134">
        <v>103.9</v>
      </c>
      <c r="BN435" s="134">
        <v>104.9</v>
      </c>
      <c r="BO435" s="134">
        <v>103.7</v>
      </c>
      <c r="BP435" s="134">
        <v>102.8</v>
      </c>
      <c r="BQ435" s="134">
        <v>102.2</v>
      </c>
      <c r="BR435" s="134">
        <v>103.2</v>
      </c>
      <c r="BS435" s="134">
        <v>102.4</v>
      </c>
      <c r="BT435" s="134">
        <v>103.3</v>
      </c>
      <c r="BU435" s="134">
        <v>103.9</v>
      </c>
      <c r="BV435" s="134">
        <v>104.8</v>
      </c>
      <c r="BW435" s="134">
        <v>104.9</v>
      </c>
      <c r="BX435" s="134">
        <v>105.1</v>
      </c>
      <c r="BY435" s="134">
        <v>106.4</v>
      </c>
      <c r="BZ435" s="134">
        <v>106.6</v>
      </c>
      <c r="CA435" s="134">
        <v>105.2</v>
      </c>
      <c r="CB435" s="134">
        <v>106.1</v>
      </c>
      <c r="CC435" s="134">
        <v>106.4</v>
      </c>
      <c r="CD435" s="134">
        <v>106.9</v>
      </c>
      <c r="CE435" s="134">
        <v>107.6</v>
      </c>
      <c r="CF435" s="134">
        <v>107.3</v>
      </c>
      <c r="CG435" s="134">
        <v>106.9</v>
      </c>
      <c r="CH435" s="134">
        <v>107.6</v>
      </c>
      <c r="CI435" s="134">
        <v>106.5</v>
      </c>
      <c r="CJ435" s="134">
        <v>106.4</v>
      </c>
      <c r="CK435" s="134">
        <v>107.2</v>
      </c>
      <c r="CL435" s="134">
        <v>106.3</v>
      </c>
      <c r="CM435" s="134">
        <v>104.7</v>
      </c>
      <c r="CN435" s="134">
        <v>104.4</v>
      </c>
      <c r="CO435" s="134">
        <v>105.7</v>
      </c>
      <c r="CP435" s="134">
        <v>106</v>
      </c>
      <c r="CQ435" s="134">
        <v>105.1</v>
      </c>
      <c r="CR435" s="134">
        <v>106</v>
      </c>
      <c r="CS435" s="134">
        <v>105.8</v>
      </c>
      <c r="CT435" s="134">
        <v>104.5</v>
      </c>
      <c r="CU435" s="134">
        <v>104.4</v>
      </c>
      <c r="CV435" s="134">
        <v>104.5</v>
      </c>
      <c r="CW435" s="134">
        <v>104.9</v>
      </c>
      <c r="CX435" s="134">
        <v>105.5</v>
      </c>
      <c r="CY435" s="134">
        <v>104.4</v>
      </c>
      <c r="CZ435" s="134">
        <v>105.2</v>
      </c>
      <c r="DA435" s="134">
        <v>102.5</v>
      </c>
      <c r="DB435" s="134">
        <v>103.1</v>
      </c>
      <c r="DC435" s="134">
        <v>105.5</v>
      </c>
      <c r="DD435" s="134">
        <v>102.4</v>
      </c>
      <c r="DE435" s="134">
        <v>104.3</v>
      </c>
      <c r="DF435" s="134">
        <v>105.4</v>
      </c>
      <c r="DG435" s="134">
        <v>107.9</v>
      </c>
      <c r="DH435" s="134">
        <v>110.5</v>
      </c>
      <c r="DI435" s="134">
        <v>110.3</v>
      </c>
      <c r="DJ435" s="134">
        <v>112</v>
      </c>
      <c r="DK435" s="134">
        <v>113.6</v>
      </c>
      <c r="DL435" s="134">
        <v>115</v>
      </c>
      <c r="DM435" s="134">
        <v>115</v>
      </c>
      <c r="DN435" s="134">
        <v>119</v>
      </c>
      <c r="DO435" s="134">
        <v>119.8</v>
      </c>
      <c r="DP435" s="134">
        <v>120.5</v>
      </c>
      <c r="DQ435" s="134">
        <v>122.8</v>
      </c>
      <c r="DR435" s="134">
        <v>123.5</v>
      </c>
      <c r="DS435" s="134">
        <v>124.1</v>
      </c>
      <c r="DT435" s="134">
        <v>126.9</v>
      </c>
      <c r="DU435" s="134">
        <v>128</v>
      </c>
      <c r="DV435" s="134">
        <v>129.80000000000001</v>
      </c>
      <c r="DW435" s="134">
        <v>130.30000000000001</v>
      </c>
      <c r="DX435" s="134">
        <v>132.69999999999999</v>
      </c>
      <c r="DY435" s="134">
        <v>131.4</v>
      </c>
      <c r="DZ435" s="134">
        <v>132</v>
      </c>
      <c r="EA435" s="135">
        <v>130.1</v>
      </c>
      <c r="EB435" s="136">
        <v>127.3</v>
      </c>
      <c r="EC435" s="136">
        <v>127.8</v>
      </c>
      <c r="ED435" s="134">
        <v>128.30000000000001</v>
      </c>
      <c r="EE435" s="134">
        <v>128.1</v>
      </c>
      <c r="EF435" s="137">
        <v>125.9</v>
      </c>
      <c r="EG435" s="137">
        <v>121.4</v>
      </c>
      <c r="EH435" s="137">
        <v>118.8</v>
      </c>
      <c r="EI435" s="137">
        <v>117.9</v>
      </c>
      <c r="EJ435" s="136">
        <v>117.4</v>
      </c>
      <c r="EK435" s="136">
        <v>116.7</v>
      </c>
      <c r="EL435" s="147">
        <v>120.6</v>
      </c>
      <c r="EM435" s="147">
        <v>118.5</v>
      </c>
      <c r="EN435" s="147">
        <v>118.4</v>
      </c>
    </row>
    <row r="436" spans="1:144" ht="15" x14ac:dyDescent="0.25">
      <c r="A436" s="132" t="s">
        <v>2300</v>
      </c>
      <c r="B436" s="132" t="s">
        <v>2301</v>
      </c>
      <c r="C436" s="133">
        <v>2.5919999999999999E-2</v>
      </c>
      <c r="D436" s="134">
        <v>98.9</v>
      </c>
      <c r="E436" s="134">
        <v>99.7</v>
      </c>
      <c r="F436" s="134">
        <v>101.3</v>
      </c>
      <c r="G436" s="134">
        <v>101</v>
      </c>
      <c r="H436" s="134">
        <v>100.5</v>
      </c>
      <c r="I436" s="134">
        <v>100.7</v>
      </c>
      <c r="J436" s="134">
        <v>100.6</v>
      </c>
      <c r="K436" s="134">
        <v>99.5</v>
      </c>
      <c r="L436" s="134">
        <v>100.4</v>
      </c>
      <c r="M436" s="134">
        <v>100.9</v>
      </c>
      <c r="N436" s="134">
        <v>102.6</v>
      </c>
      <c r="O436" s="134">
        <v>101.1</v>
      </c>
      <c r="P436" s="134">
        <v>100.2</v>
      </c>
      <c r="Q436" s="134">
        <v>101.6</v>
      </c>
      <c r="R436" s="134">
        <v>104.4</v>
      </c>
      <c r="S436" s="134">
        <v>104.7</v>
      </c>
      <c r="T436" s="134">
        <v>106.9</v>
      </c>
      <c r="U436" s="134">
        <v>110.1</v>
      </c>
      <c r="V436" s="134">
        <v>107.1</v>
      </c>
      <c r="W436" s="134">
        <v>105.7</v>
      </c>
      <c r="X436" s="134">
        <v>107.3</v>
      </c>
      <c r="Y436" s="134">
        <v>106.5</v>
      </c>
      <c r="Z436" s="134">
        <v>105.1</v>
      </c>
      <c r="AA436" s="134">
        <v>108.8</v>
      </c>
      <c r="AB436" s="134">
        <v>109.7</v>
      </c>
      <c r="AC436" s="134">
        <v>110.4</v>
      </c>
      <c r="AD436" s="134">
        <v>111.7</v>
      </c>
      <c r="AE436" s="134">
        <v>110.6</v>
      </c>
      <c r="AF436" s="134">
        <v>110.3</v>
      </c>
      <c r="AG436" s="134">
        <v>117.6</v>
      </c>
      <c r="AH436" s="134">
        <v>110.4</v>
      </c>
      <c r="AI436" s="134">
        <v>110</v>
      </c>
      <c r="AJ436" s="134">
        <v>111.6</v>
      </c>
      <c r="AK436" s="134">
        <v>106.8</v>
      </c>
      <c r="AL436" s="134">
        <v>111.3</v>
      </c>
      <c r="AM436" s="134">
        <v>112.7</v>
      </c>
      <c r="AN436" s="134">
        <v>112.1</v>
      </c>
      <c r="AO436" s="134">
        <v>115.9</v>
      </c>
      <c r="AP436" s="134">
        <v>114.5</v>
      </c>
      <c r="AQ436" s="134">
        <v>112.8</v>
      </c>
      <c r="AR436" s="134">
        <v>111.4</v>
      </c>
      <c r="AS436" s="134">
        <v>114.8</v>
      </c>
      <c r="AT436" s="134">
        <v>113.6</v>
      </c>
      <c r="AU436" s="134">
        <v>115.7</v>
      </c>
      <c r="AV436" s="134">
        <v>114.4</v>
      </c>
      <c r="AW436" s="134">
        <v>114.3</v>
      </c>
      <c r="AX436" s="134">
        <v>114.1</v>
      </c>
      <c r="AY436" s="134">
        <v>112.3</v>
      </c>
      <c r="AZ436" s="134">
        <v>110</v>
      </c>
      <c r="BA436" s="134">
        <v>111.4</v>
      </c>
      <c r="BB436" s="134">
        <v>112.6</v>
      </c>
      <c r="BC436" s="134">
        <v>116.2</v>
      </c>
      <c r="BD436" s="134">
        <v>116.8</v>
      </c>
      <c r="BE436" s="134">
        <v>112</v>
      </c>
      <c r="BF436" s="134">
        <v>113.1</v>
      </c>
      <c r="BG436" s="134">
        <v>115.9</v>
      </c>
      <c r="BH436" s="134">
        <v>114.8</v>
      </c>
      <c r="BI436" s="134">
        <v>111.8</v>
      </c>
      <c r="BJ436" s="134">
        <v>110.7</v>
      </c>
      <c r="BK436" s="134">
        <v>110</v>
      </c>
      <c r="BL436" s="134">
        <v>111.8</v>
      </c>
      <c r="BM436" s="134">
        <v>111.1</v>
      </c>
      <c r="BN436" s="134">
        <v>110</v>
      </c>
      <c r="BO436" s="134">
        <v>111.2</v>
      </c>
      <c r="BP436" s="134">
        <v>111.3</v>
      </c>
      <c r="BQ436" s="134">
        <v>109.7</v>
      </c>
      <c r="BR436" s="134">
        <v>111.7</v>
      </c>
      <c r="BS436" s="134">
        <v>108</v>
      </c>
      <c r="BT436" s="134">
        <v>107.1</v>
      </c>
      <c r="BU436" s="134">
        <v>108.7</v>
      </c>
      <c r="BV436" s="134">
        <v>107.5</v>
      </c>
      <c r="BW436" s="134">
        <v>108.9</v>
      </c>
      <c r="BX436" s="134">
        <v>108.4</v>
      </c>
      <c r="BY436" s="134">
        <v>108.6</v>
      </c>
      <c r="BZ436" s="134">
        <v>111.8</v>
      </c>
      <c r="CA436" s="134">
        <v>110.9</v>
      </c>
      <c r="CB436" s="134">
        <v>111.9</v>
      </c>
      <c r="CC436" s="134">
        <v>113.8</v>
      </c>
      <c r="CD436" s="134">
        <v>112.7</v>
      </c>
      <c r="CE436" s="134">
        <v>113.6</v>
      </c>
      <c r="CF436" s="134">
        <v>112.2</v>
      </c>
      <c r="CG436" s="134">
        <v>111.9</v>
      </c>
      <c r="CH436" s="134">
        <v>112.4</v>
      </c>
      <c r="CI436" s="134">
        <v>114.9</v>
      </c>
      <c r="CJ436" s="134">
        <v>113.8</v>
      </c>
      <c r="CK436" s="134">
        <v>113.3</v>
      </c>
      <c r="CL436" s="134">
        <v>113.4</v>
      </c>
      <c r="CM436" s="134">
        <v>115.6</v>
      </c>
      <c r="CN436" s="134">
        <v>113.3</v>
      </c>
      <c r="CO436" s="134">
        <v>116</v>
      </c>
      <c r="CP436" s="134">
        <v>114.2</v>
      </c>
      <c r="CQ436" s="134">
        <v>115.2</v>
      </c>
      <c r="CR436" s="134">
        <v>115.6</v>
      </c>
      <c r="CS436" s="134">
        <v>114.8</v>
      </c>
      <c r="CT436" s="134">
        <v>116.2</v>
      </c>
      <c r="CU436" s="134">
        <v>113.8</v>
      </c>
      <c r="CV436" s="134">
        <v>114.3</v>
      </c>
      <c r="CW436" s="134">
        <v>115.2</v>
      </c>
      <c r="CX436" s="134">
        <v>116.9</v>
      </c>
      <c r="CY436" s="134">
        <v>116</v>
      </c>
      <c r="CZ436" s="134">
        <v>114.9</v>
      </c>
      <c r="DA436" s="134">
        <v>116.9</v>
      </c>
      <c r="DB436" s="134">
        <v>117.3</v>
      </c>
      <c r="DC436" s="134">
        <v>117.8</v>
      </c>
      <c r="DD436" s="134">
        <v>117.2</v>
      </c>
      <c r="DE436" s="134">
        <v>115.1</v>
      </c>
      <c r="DF436" s="134">
        <v>120.7</v>
      </c>
      <c r="DG436" s="134">
        <v>124</v>
      </c>
      <c r="DH436" s="134">
        <v>127</v>
      </c>
      <c r="DI436" s="134">
        <v>128.30000000000001</v>
      </c>
      <c r="DJ436" s="134">
        <v>132</v>
      </c>
      <c r="DK436" s="134">
        <v>126.4</v>
      </c>
      <c r="DL436" s="134">
        <v>126.3</v>
      </c>
      <c r="DM436" s="134">
        <v>128.30000000000001</v>
      </c>
      <c r="DN436" s="134">
        <v>132.69999999999999</v>
      </c>
      <c r="DO436" s="134">
        <v>134.5</v>
      </c>
      <c r="DP436" s="134">
        <v>133.80000000000001</v>
      </c>
      <c r="DQ436" s="134">
        <v>137.6</v>
      </c>
      <c r="DR436" s="134">
        <v>139.1</v>
      </c>
      <c r="DS436" s="134">
        <v>141.1</v>
      </c>
      <c r="DT436" s="134">
        <v>142.9</v>
      </c>
      <c r="DU436" s="134">
        <v>143.19999999999999</v>
      </c>
      <c r="DV436" s="134">
        <v>141.6</v>
      </c>
      <c r="DW436" s="134">
        <v>139.19999999999999</v>
      </c>
      <c r="DX436" s="134">
        <v>137.80000000000001</v>
      </c>
      <c r="DY436" s="134">
        <v>136.19999999999999</v>
      </c>
      <c r="DZ436" s="134">
        <v>137.80000000000001</v>
      </c>
      <c r="EA436" s="135">
        <v>136.69999999999999</v>
      </c>
      <c r="EB436" s="136">
        <v>136.19999999999999</v>
      </c>
      <c r="EC436" s="136">
        <v>137.19999999999999</v>
      </c>
      <c r="ED436" s="134">
        <v>139.69999999999999</v>
      </c>
      <c r="EE436" s="134">
        <v>138.30000000000001</v>
      </c>
      <c r="EF436" s="137">
        <v>136.1</v>
      </c>
      <c r="EG436" s="137">
        <v>134.80000000000001</v>
      </c>
      <c r="EH436" s="137">
        <v>133.80000000000001</v>
      </c>
      <c r="EI436" s="137">
        <v>134.30000000000001</v>
      </c>
      <c r="EJ436" s="136">
        <v>135</v>
      </c>
      <c r="EK436" s="136">
        <v>134.19999999999999</v>
      </c>
      <c r="EL436" s="147">
        <v>134.9</v>
      </c>
      <c r="EM436" s="147">
        <v>134</v>
      </c>
      <c r="EN436" s="147">
        <v>133.4</v>
      </c>
    </row>
    <row r="437" spans="1:144" ht="15" x14ac:dyDescent="0.25">
      <c r="A437" s="132" t="s">
        <v>2302</v>
      </c>
      <c r="B437" s="132" t="s">
        <v>2303</v>
      </c>
      <c r="C437" s="133">
        <v>2.0080000000000001E-2</v>
      </c>
      <c r="D437" s="134">
        <v>110.9</v>
      </c>
      <c r="E437" s="134">
        <v>114.6</v>
      </c>
      <c r="F437" s="134">
        <v>115.5</v>
      </c>
      <c r="G437" s="134">
        <v>118.4</v>
      </c>
      <c r="H437" s="134">
        <v>116.7</v>
      </c>
      <c r="I437" s="134">
        <v>116.8</v>
      </c>
      <c r="J437" s="134">
        <v>118.5</v>
      </c>
      <c r="K437" s="134">
        <v>120.4</v>
      </c>
      <c r="L437" s="134">
        <v>118</v>
      </c>
      <c r="M437" s="134">
        <v>122.9</v>
      </c>
      <c r="N437" s="134">
        <v>123.3</v>
      </c>
      <c r="O437" s="134">
        <v>124</v>
      </c>
      <c r="P437" s="134">
        <v>126.8</v>
      </c>
      <c r="Q437" s="134">
        <v>127.2</v>
      </c>
      <c r="R437" s="134">
        <v>127.9</v>
      </c>
      <c r="S437" s="134">
        <v>128.30000000000001</v>
      </c>
      <c r="T437" s="134">
        <v>130.9</v>
      </c>
      <c r="U437" s="134">
        <v>131.5</v>
      </c>
      <c r="V437" s="134">
        <v>133.9</v>
      </c>
      <c r="W437" s="134">
        <v>135.30000000000001</v>
      </c>
      <c r="X437" s="134">
        <v>138.19999999999999</v>
      </c>
      <c r="Y437" s="134">
        <v>137.80000000000001</v>
      </c>
      <c r="Z437" s="134">
        <v>138.9</v>
      </c>
      <c r="AA437" s="134">
        <v>138.9</v>
      </c>
      <c r="AB437" s="134">
        <v>141.69999999999999</v>
      </c>
      <c r="AC437" s="134">
        <v>141.6</v>
      </c>
      <c r="AD437" s="134">
        <v>144.80000000000001</v>
      </c>
      <c r="AE437" s="134">
        <v>146.4</v>
      </c>
      <c r="AF437" s="134">
        <v>145</v>
      </c>
      <c r="AG437" s="134">
        <v>144.6</v>
      </c>
      <c r="AH437" s="134">
        <v>144.19999999999999</v>
      </c>
      <c r="AI437" s="134">
        <v>145.1</v>
      </c>
      <c r="AJ437" s="134">
        <v>144.9</v>
      </c>
      <c r="AK437" s="134">
        <v>144.30000000000001</v>
      </c>
      <c r="AL437" s="134">
        <v>142.80000000000001</v>
      </c>
      <c r="AM437" s="134">
        <v>144.80000000000001</v>
      </c>
      <c r="AN437" s="134">
        <v>141.6</v>
      </c>
      <c r="AO437" s="134">
        <v>139.5</v>
      </c>
      <c r="AP437" s="134">
        <v>140.5</v>
      </c>
      <c r="AQ437" s="134">
        <v>139.6</v>
      </c>
      <c r="AR437" s="134">
        <v>143.19999999999999</v>
      </c>
      <c r="AS437" s="134">
        <v>142.5</v>
      </c>
      <c r="AT437" s="134">
        <v>141.19999999999999</v>
      </c>
      <c r="AU437" s="134">
        <v>137.9</v>
      </c>
      <c r="AV437" s="134">
        <v>138</v>
      </c>
      <c r="AW437" s="134">
        <v>137</v>
      </c>
      <c r="AX437" s="134">
        <v>136.19999999999999</v>
      </c>
      <c r="AY437" s="134">
        <v>136.80000000000001</v>
      </c>
      <c r="AZ437" s="134">
        <v>132.9</v>
      </c>
      <c r="BA437" s="134">
        <v>139.80000000000001</v>
      </c>
      <c r="BB437" s="134">
        <v>134.1</v>
      </c>
      <c r="BC437" s="134">
        <v>136.1</v>
      </c>
      <c r="BD437" s="134">
        <v>136.6</v>
      </c>
      <c r="BE437" s="134">
        <v>131.9</v>
      </c>
      <c r="BF437" s="134">
        <v>133.80000000000001</v>
      </c>
      <c r="BG437" s="134">
        <v>123.4</v>
      </c>
      <c r="BH437" s="134">
        <v>132.69999999999999</v>
      </c>
      <c r="BI437" s="134">
        <v>133.1</v>
      </c>
      <c r="BJ437" s="134">
        <v>136.19999999999999</v>
      </c>
      <c r="BK437" s="134">
        <v>129.19999999999999</v>
      </c>
      <c r="BL437" s="134">
        <v>128.6</v>
      </c>
      <c r="BM437" s="134">
        <v>126.8</v>
      </c>
      <c r="BN437" s="134">
        <v>130.1</v>
      </c>
      <c r="BO437" s="134">
        <v>132</v>
      </c>
      <c r="BP437" s="134">
        <v>133.4</v>
      </c>
      <c r="BQ437" s="134">
        <v>128.80000000000001</v>
      </c>
      <c r="BR437" s="134">
        <v>129.30000000000001</v>
      </c>
      <c r="BS437" s="134">
        <v>125.4</v>
      </c>
      <c r="BT437" s="134">
        <v>124.9</v>
      </c>
      <c r="BU437" s="134">
        <v>124.4</v>
      </c>
      <c r="BV437" s="134">
        <v>122.3</v>
      </c>
      <c r="BW437" s="134">
        <v>128</v>
      </c>
      <c r="BX437" s="134">
        <v>127.3</v>
      </c>
      <c r="BY437" s="134">
        <v>131.1</v>
      </c>
      <c r="BZ437" s="134">
        <v>131.1</v>
      </c>
      <c r="CA437" s="134">
        <v>128.1</v>
      </c>
      <c r="CB437" s="134">
        <v>125.1</v>
      </c>
      <c r="CC437" s="134">
        <v>119.6</v>
      </c>
      <c r="CD437" s="134">
        <v>128.30000000000001</v>
      </c>
      <c r="CE437" s="134">
        <v>128.69999999999999</v>
      </c>
      <c r="CF437" s="134">
        <v>129.6</v>
      </c>
      <c r="CG437" s="134">
        <v>129.80000000000001</v>
      </c>
      <c r="CH437" s="134">
        <v>130.5</v>
      </c>
      <c r="CI437" s="134">
        <v>127.2</v>
      </c>
      <c r="CJ437" s="134">
        <v>129.19999999999999</v>
      </c>
      <c r="CK437" s="134">
        <v>127.9</v>
      </c>
      <c r="CL437" s="134">
        <v>127.6</v>
      </c>
      <c r="CM437" s="134">
        <v>125.3</v>
      </c>
      <c r="CN437" s="134">
        <v>125.7</v>
      </c>
      <c r="CO437" s="134">
        <v>129</v>
      </c>
      <c r="CP437" s="134">
        <v>140.9</v>
      </c>
      <c r="CQ437" s="134">
        <v>140.1</v>
      </c>
      <c r="CR437" s="134">
        <v>139.9</v>
      </c>
      <c r="CS437" s="134">
        <v>138.1</v>
      </c>
      <c r="CT437" s="134">
        <v>139.1</v>
      </c>
      <c r="CU437" s="134">
        <v>139.69999999999999</v>
      </c>
      <c r="CV437" s="134">
        <v>142.4</v>
      </c>
      <c r="CW437" s="134">
        <v>144.30000000000001</v>
      </c>
      <c r="CX437" s="134">
        <v>135.5</v>
      </c>
      <c r="CY437" s="134">
        <v>140.6</v>
      </c>
      <c r="CZ437" s="134">
        <v>144.19999999999999</v>
      </c>
      <c r="DA437" s="134">
        <v>143.5</v>
      </c>
      <c r="DB437" s="134">
        <v>147.69999999999999</v>
      </c>
      <c r="DC437" s="134">
        <v>152</v>
      </c>
      <c r="DD437" s="134">
        <v>149.1</v>
      </c>
      <c r="DE437" s="134">
        <v>150.6</v>
      </c>
      <c r="DF437" s="134">
        <v>154.19999999999999</v>
      </c>
      <c r="DG437" s="134">
        <v>149.80000000000001</v>
      </c>
      <c r="DH437" s="134">
        <v>159.1</v>
      </c>
      <c r="DI437" s="134">
        <v>151.30000000000001</v>
      </c>
      <c r="DJ437" s="134">
        <v>160</v>
      </c>
      <c r="DK437" s="134">
        <v>162.1</v>
      </c>
      <c r="DL437" s="134">
        <v>164.8</v>
      </c>
      <c r="DM437" s="134">
        <v>162.80000000000001</v>
      </c>
      <c r="DN437" s="134">
        <v>162.19999999999999</v>
      </c>
      <c r="DO437" s="134">
        <v>163.6</v>
      </c>
      <c r="DP437" s="134">
        <v>164.5</v>
      </c>
      <c r="DQ437" s="134">
        <v>153.19999999999999</v>
      </c>
      <c r="DR437" s="134">
        <v>153.5</v>
      </c>
      <c r="DS437" s="134">
        <v>153.1</v>
      </c>
      <c r="DT437" s="134">
        <v>151</v>
      </c>
      <c r="DU437" s="134">
        <v>152.4</v>
      </c>
      <c r="DV437" s="134">
        <v>152.19999999999999</v>
      </c>
      <c r="DW437" s="134">
        <v>154.30000000000001</v>
      </c>
      <c r="DX437" s="134">
        <v>155</v>
      </c>
      <c r="DY437" s="134">
        <v>155.9</v>
      </c>
      <c r="DZ437" s="134">
        <v>157.5</v>
      </c>
      <c r="EA437" s="135">
        <v>158.80000000000001</v>
      </c>
      <c r="EB437" s="136">
        <v>162.5</v>
      </c>
      <c r="EC437" s="136">
        <v>162.1</v>
      </c>
      <c r="ED437" s="134">
        <v>163.69999999999999</v>
      </c>
      <c r="EE437" s="134">
        <v>163.9</v>
      </c>
      <c r="EF437" s="137">
        <v>164</v>
      </c>
      <c r="EG437" s="137">
        <v>163.5</v>
      </c>
      <c r="EH437" s="137">
        <v>162.69999999999999</v>
      </c>
      <c r="EI437" s="137">
        <v>163.1</v>
      </c>
      <c r="EJ437" s="136">
        <v>165.5</v>
      </c>
      <c r="EK437" s="136">
        <v>165.6</v>
      </c>
      <c r="EL437" s="147">
        <v>164.6</v>
      </c>
      <c r="EM437" s="147">
        <v>164.6</v>
      </c>
      <c r="EN437" s="147">
        <v>165.9</v>
      </c>
    </row>
    <row r="438" spans="1:144" ht="15" x14ac:dyDescent="0.25">
      <c r="A438" s="132" t="s">
        <v>2304</v>
      </c>
      <c r="B438" s="132" t="s">
        <v>2305</v>
      </c>
      <c r="C438" s="133">
        <v>3.517E-2</v>
      </c>
      <c r="D438" s="134">
        <v>99.3</v>
      </c>
      <c r="E438" s="134">
        <v>100.6</v>
      </c>
      <c r="F438" s="134">
        <v>103.4</v>
      </c>
      <c r="G438" s="134">
        <v>105.4</v>
      </c>
      <c r="H438" s="134">
        <v>106</v>
      </c>
      <c r="I438" s="134">
        <v>103.6</v>
      </c>
      <c r="J438" s="134">
        <v>105.7</v>
      </c>
      <c r="K438" s="134">
        <v>107.1</v>
      </c>
      <c r="L438" s="134">
        <v>106.8</v>
      </c>
      <c r="M438" s="134">
        <v>106.1</v>
      </c>
      <c r="N438" s="134">
        <v>106.1</v>
      </c>
      <c r="O438" s="134">
        <v>107.4</v>
      </c>
      <c r="P438" s="134">
        <v>108.1</v>
      </c>
      <c r="Q438" s="134">
        <v>108</v>
      </c>
      <c r="R438" s="134">
        <v>108.3</v>
      </c>
      <c r="S438" s="134">
        <v>109.5</v>
      </c>
      <c r="T438" s="134">
        <v>110.1</v>
      </c>
      <c r="U438" s="134">
        <v>111.4</v>
      </c>
      <c r="V438" s="134">
        <v>111.1</v>
      </c>
      <c r="W438" s="134">
        <v>112.9</v>
      </c>
      <c r="X438" s="134">
        <v>114.1</v>
      </c>
      <c r="Y438" s="134">
        <v>113.5</v>
      </c>
      <c r="Z438" s="134">
        <v>113</v>
      </c>
      <c r="AA438" s="134">
        <v>112.3</v>
      </c>
      <c r="AB438" s="134">
        <v>113</v>
      </c>
      <c r="AC438" s="134">
        <v>110.3</v>
      </c>
      <c r="AD438" s="134">
        <v>109.1</v>
      </c>
      <c r="AE438" s="134">
        <v>107.2</v>
      </c>
      <c r="AF438" s="134">
        <v>105.1</v>
      </c>
      <c r="AG438" s="134">
        <v>104.8</v>
      </c>
      <c r="AH438" s="134">
        <v>103</v>
      </c>
      <c r="AI438" s="134">
        <v>102.3</v>
      </c>
      <c r="AJ438" s="134">
        <v>101.4</v>
      </c>
      <c r="AK438" s="134">
        <v>101.9</v>
      </c>
      <c r="AL438" s="134">
        <v>100.6</v>
      </c>
      <c r="AM438" s="134">
        <v>98</v>
      </c>
      <c r="AN438" s="134">
        <v>98.8</v>
      </c>
      <c r="AO438" s="134">
        <v>99.5</v>
      </c>
      <c r="AP438" s="134">
        <v>99.3</v>
      </c>
      <c r="AQ438" s="134">
        <v>98.7</v>
      </c>
      <c r="AR438" s="134">
        <v>100.3</v>
      </c>
      <c r="AS438" s="134">
        <v>100.7</v>
      </c>
      <c r="AT438" s="134">
        <v>97.3</v>
      </c>
      <c r="AU438" s="134">
        <v>97.1</v>
      </c>
      <c r="AV438" s="134">
        <v>97.2</v>
      </c>
      <c r="AW438" s="134">
        <v>96.9</v>
      </c>
      <c r="AX438" s="134">
        <v>97.6</v>
      </c>
      <c r="AY438" s="134">
        <v>97.8</v>
      </c>
      <c r="AZ438" s="134">
        <v>100.7</v>
      </c>
      <c r="BA438" s="134">
        <v>102</v>
      </c>
      <c r="BB438" s="134">
        <v>102.1</v>
      </c>
      <c r="BC438" s="134">
        <v>103.8</v>
      </c>
      <c r="BD438" s="134">
        <v>104.2</v>
      </c>
      <c r="BE438" s="134">
        <v>104.6</v>
      </c>
      <c r="BF438" s="134">
        <v>104.8</v>
      </c>
      <c r="BG438" s="134">
        <v>104.7</v>
      </c>
      <c r="BH438" s="134">
        <v>103.1</v>
      </c>
      <c r="BI438" s="134">
        <v>103</v>
      </c>
      <c r="BJ438" s="134">
        <v>106.5</v>
      </c>
      <c r="BK438" s="134">
        <v>107.4</v>
      </c>
      <c r="BL438" s="134">
        <v>113.9</v>
      </c>
      <c r="BM438" s="134">
        <v>114.1</v>
      </c>
      <c r="BN438" s="134">
        <v>115.8</v>
      </c>
      <c r="BO438" s="134">
        <v>115.5</v>
      </c>
      <c r="BP438" s="134">
        <v>115</v>
      </c>
      <c r="BQ438" s="134">
        <v>115</v>
      </c>
      <c r="BR438" s="134">
        <v>114</v>
      </c>
      <c r="BS438" s="134">
        <v>114.9</v>
      </c>
      <c r="BT438" s="134">
        <v>122</v>
      </c>
      <c r="BU438" s="134">
        <v>127.1</v>
      </c>
      <c r="BV438" s="134">
        <v>145.5</v>
      </c>
      <c r="BW438" s="134">
        <v>158.5</v>
      </c>
      <c r="BX438" s="134">
        <v>142.19999999999999</v>
      </c>
      <c r="BY438" s="134">
        <v>150.9</v>
      </c>
      <c r="BZ438" s="134">
        <v>160.80000000000001</v>
      </c>
      <c r="CA438" s="134">
        <v>168.7</v>
      </c>
      <c r="CB438" s="134">
        <v>170.2</v>
      </c>
      <c r="CC438" s="134">
        <v>165.7</v>
      </c>
      <c r="CD438" s="134">
        <v>159.4</v>
      </c>
      <c r="CE438" s="134">
        <v>149</v>
      </c>
      <c r="CF438" s="134">
        <v>143</v>
      </c>
      <c r="CG438" s="134">
        <v>128</v>
      </c>
      <c r="CH438" s="134">
        <v>115.5</v>
      </c>
      <c r="CI438" s="134">
        <v>114.6</v>
      </c>
      <c r="CJ438" s="134">
        <v>112.6</v>
      </c>
      <c r="CK438" s="134">
        <v>110.3</v>
      </c>
      <c r="CL438" s="134">
        <v>106.2</v>
      </c>
      <c r="CM438" s="134">
        <v>105.3</v>
      </c>
      <c r="CN438" s="134">
        <v>104.5</v>
      </c>
      <c r="CO438" s="134">
        <v>99.8</v>
      </c>
      <c r="CP438" s="134">
        <v>101.1</v>
      </c>
      <c r="CQ438" s="134">
        <v>109.3</v>
      </c>
      <c r="CR438" s="134">
        <v>111.4</v>
      </c>
      <c r="CS438" s="134">
        <v>117.2</v>
      </c>
      <c r="CT438" s="134">
        <v>121.3</v>
      </c>
      <c r="CU438" s="134">
        <v>129.4</v>
      </c>
      <c r="CV438" s="134">
        <v>123</v>
      </c>
      <c r="CW438" s="134">
        <v>119.3</v>
      </c>
      <c r="CX438" s="134">
        <v>113.4</v>
      </c>
      <c r="CY438" s="134">
        <v>110.4</v>
      </c>
      <c r="CZ438" s="134">
        <v>102.2</v>
      </c>
      <c r="DA438" s="134">
        <v>101.5</v>
      </c>
      <c r="DB438" s="134">
        <v>99.4</v>
      </c>
      <c r="DC438" s="134">
        <v>99.1</v>
      </c>
      <c r="DD438" s="134">
        <v>98.5</v>
      </c>
      <c r="DE438" s="134">
        <v>96.7</v>
      </c>
      <c r="DF438" s="134">
        <v>96.6</v>
      </c>
      <c r="DG438" s="134">
        <v>98</v>
      </c>
      <c r="DH438" s="134">
        <v>109.5</v>
      </c>
      <c r="DI438" s="134">
        <v>121.6</v>
      </c>
      <c r="DJ438" s="134">
        <v>113.8</v>
      </c>
      <c r="DK438" s="134">
        <v>108</v>
      </c>
      <c r="DL438" s="134">
        <v>105.4</v>
      </c>
      <c r="DM438" s="134">
        <v>110.2</v>
      </c>
      <c r="DN438" s="134">
        <v>113.7</v>
      </c>
      <c r="DO438" s="134">
        <v>120.5</v>
      </c>
      <c r="DP438" s="134">
        <v>114.3</v>
      </c>
      <c r="DQ438" s="134">
        <v>107.7</v>
      </c>
      <c r="DR438" s="134">
        <v>104.9</v>
      </c>
      <c r="DS438" s="134">
        <v>109.4</v>
      </c>
      <c r="DT438" s="134">
        <v>111</v>
      </c>
      <c r="DU438" s="134">
        <v>117.2</v>
      </c>
      <c r="DV438" s="134">
        <v>114.8</v>
      </c>
      <c r="DW438" s="134">
        <v>114.1</v>
      </c>
      <c r="DX438" s="134">
        <v>112.8</v>
      </c>
      <c r="DY438" s="134">
        <v>120.2</v>
      </c>
      <c r="DZ438" s="134">
        <v>128.80000000000001</v>
      </c>
      <c r="EA438" s="135">
        <v>135.9</v>
      </c>
      <c r="EB438" s="136">
        <v>124.6</v>
      </c>
      <c r="EC438" s="136">
        <v>116.7</v>
      </c>
      <c r="ED438" s="134">
        <v>113.8</v>
      </c>
      <c r="EE438" s="134">
        <v>113.9</v>
      </c>
      <c r="EF438" s="137">
        <v>107.7</v>
      </c>
      <c r="EG438" s="137">
        <v>105.3</v>
      </c>
      <c r="EH438" s="137">
        <v>107.1</v>
      </c>
      <c r="EI438" s="137">
        <v>105.7</v>
      </c>
      <c r="EJ438" s="136">
        <v>107.6</v>
      </c>
      <c r="EK438" s="136">
        <v>106.9</v>
      </c>
      <c r="EL438" s="147">
        <v>108.6</v>
      </c>
      <c r="EM438" s="147">
        <v>106.2</v>
      </c>
      <c r="EN438" s="147">
        <v>102.3</v>
      </c>
    </row>
    <row r="439" spans="1:144" ht="15" x14ac:dyDescent="0.25">
      <c r="A439" s="132" t="s">
        <v>2306</v>
      </c>
      <c r="B439" s="132" t="s">
        <v>2307</v>
      </c>
      <c r="C439" s="133">
        <v>9.0370000000000006E-2</v>
      </c>
      <c r="D439" s="134">
        <v>103.5</v>
      </c>
      <c r="E439" s="134">
        <v>103.2</v>
      </c>
      <c r="F439" s="134">
        <v>100.3</v>
      </c>
      <c r="G439" s="134">
        <v>101.5</v>
      </c>
      <c r="H439" s="134">
        <v>102.7</v>
      </c>
      <c r="I439" s="134">
        <v>102.6</v>
      </c>
      <c r="J439" s="134">
        <v>98.3</v>
      </c>
      <c r="K439" s="134">
        <v>96.8</v>
      </c>
      <c r="L439" s="134">
        <v>94.9</v>
      </c>
      <c r="M439" s="134">
        <v>102.9</v>
      </c>
      <c r="N439" s="134">
        <v>98.8</v>
      </c>
      <c r="O439" s="134">
        <v>101</v>
      </c>
      <c r="P439" s="134">
        <v>103.6</v>
      </c>
      <c r="Q439" s="134">
        <v>100.6</v>
      </c>
      <c r="R439" s="134">
        <v>103.6</v>
      </c>
      <c r="S439" s="134">
        <v>104.3</v>
      </c>
      <c r="T439" s="134">
        <v>105</v>
      </c>
      <c r="U439" s="134">
        <v>105.8</v>
      </c>
      <c r="V439" s="134">
        <v>106.3</v>
      </c>
      <c r="W439" s="134">
        <v>108.1</v>
      </c>
      <c r="X439" s="134">
        <v>106.9</v>
      </c>
      <c r="Y439" s="134">
        <v>110.8</v>
      </c>
      <c r="Z439" s="134">
        <v>112.1</v>
      </c>
      <c r="AA439" s="134">
        <v>108.7</v>
      </c>
      <c r="AB439" s="134">
        <v>109.2</v>
      </c>
      <c r="AC439" s="134">
        <v>113</v>
      </c>
      <c r="AD439" s="134">
        <v>107.7</v>
      </c>
      <c r="AE439" s="134">
        <v>108.7</v>
      </c>
      <c r="AF439" s="134">
        <v>101.3</v>
      </c>
      <c r="AG439" s="134">
        <v>104.3</v>
      </c>
      <c r="AH439" s="134">
        <v>102.3</v>
      </c>
      <c r="AI439" s="134">
        <v>105.8</v>
      </c>
      <c r="AJ439" s="134">
        <v>101.9</v>
      </c>
      <c r="AK439" s="134">
        <v>107.7</v>
      </c>
      <c r="AL439" s="134">
        <v>103.3</v>
      </c>
      <c r="AM439" s="134">
        <v>105</v>
      </c>
      <c r="AN439" s="134">
        <v>110.8</v>
      </c>
      <c r="AO439" s="134">
        <v>102</v>
      </c>
      <c r="AP439" s="134">
        <v>109.9</v>
      </c>
      <c r="AQ439" s="134">
        <v>97.3</v>
      </c>
      <c r="AR439" s="134">
        <v>98.9</v>
      </c>
      <c r="AS439" s="134">
        <v>100.1</v>
      </c>
      <c r="AT439" s="134">
        <v>103.6</v>
      </c>
      <c r="AU439" s="134">
        <v>103.8</v>
      </c>
      <c r="AV439" s="134">
        <v>104.3</v>
      </c>
      <c r="AW439" s="134">
        <v>99.9</v>
      </c>
      <c r="AX439" s="134">
        <v>99.7</v>
      </c>
      <c r="AY439" s="134">
        <v>100.8</v>
      </c>
      <c r="AZ439" s="134">
        <v>99.7</v>
      </c>
      <c r="BA439" s="134">
        <v>100.2</v>
      </c>
      <c r="BB439" s="134">
        <v>100.1</v>
      </c>
      <c r="BC439" s="134">
        <v>101.3</v>
      </c>
      <c r="BD439" s="134">
        <v>102.4</v>
      </c>
      <c r="BE439" s="134">
        <v>100.9</v>
      </c>
      <c r="BF439" s="134">
        <v>101.4</v>
      </c>
      <c r="BG439" s="134">
        <v>100</v>
      </c>
      <c r="BH439" s="134">
        <v>100.4</v>
      </c>
      <c r="BI439" s="134">
        <v>99.8</v>
      </c>
      <c r="BJ439" s="134">
        <v>100</v>
      </c>
      <c r="BK439" s="134">
        <v>99.9</v>
      </c>
      <c r="BL439" s="134">
        <v>99.9</v>
      </c>
      <c r="BM439" s="134">
        <v>104.5</v>
      </c>
      <c r="BN439" s="134">
        <v>105.1</v>
      </c>
      <c r="BO439" s="134">
        <v>99.9</v>
      </c>
      <c r="BP439" s="134">
        <v>99.5</v>
      </c>
      <c r="BQ439" s="134">
        <v>107.7</v>
      </c>
      <c r="BR439" s="134">
        <v>106.9</v>
      </c>
      <c r="BS439" s="134">
        <v>107.1</v>
      </c>
      <c r="BT439" s="134">
        <v>108.8</v>
      </c>
      <c r="BU439" s="134">
        <v>111.4</v>
      </c>
      <c r="BV439" s="134">
        <v>111.1</v>
      </c>
      <c r="BW439" s="134">
        <v>111</v>
      </c>
      <c r="BX439" s="134">
        <v>111.4</v>
      </c>
      <c r="BY439" s="134">
        <v>111.6</v>
      </c>
      <c r="BZ439" s="134">
        <v>112</v>
      </c>
      <c r="CA439" s="134">
        <v>113.2</v>
      </c>
      <c r="CB439" s="134">
        <v>115.5</v>
      </c>
      <c r="CC439" s="134">
        <v>115.7</v>
      </c>
      <c r="CD439" s="134">
        <v>117.9</v>
      </c>
      <c r="CE439" s="134">
        <v>117.9</v>
      </c>
      <c r="CF439" s="134">
        <v>115.9</v>
      </c>
      <c r="CG439" s="134">
        <v>116</v>
      </c>
      <c r="CH439" s="134">
        <v>116</v>
      </c>
      <c r="CI439" s="134">
        <v>116</v>
      </c>
      <c r="CJ439" s="134">
        <v>117.1</v>
      </c>
      <c r="CK439" s="134">
        <v>117.9</v>
      </c>
      <c r="CL439" s="134">
        <v>117.9</v>
      </c>
      <c r="CM439" s="134">
        <v>117.5</v>
      </c>
      <c r="CN439" s="134">
        <v>118</v>
      </c>
      <c r="CO439" s="134">
        <v>118</v>
      </c>
      <c r="CP439" s="134">
        <v>117.4</v>
      </c>
      <c r="CQ439" s="134">
        <v>117.8</v>
      </c>
      <c r="CR439" s="134">
        <v>118.2</v>
      </c>
      <c r="CS439" s="134">
        <v>115.9</v>
      </c>
      <c r="CT439" s="134">
        <v>115.9</v>
      </c>
      <c r="CU439" s="134">
        <v>115.4</v>
      </c>
      <c r="CV439" s="134">
        <v>114.8</v>
      </c>
      <c r="CW439" s="134">
        <v>114.9</v>
      </c>
      <c r="CX439" s="134">
        <v>114.9</v>
      </c>
      <c r="CY439" s="134">
        <v>114.9</v>
      </c>
      <c r="CZ439" s="134">
        <v>114.8</v>
      </c>
      <c r="DA439" s="134">
        <v>113.9</v>
      </c>
      <c r="DB439" s="134">
        <v>114.2</v>
      </c>
      <c r="DC439" s="134">
        <v>115.5</v>
      </c>
      <c r="DD439" s="134">
        <v>118.3</v>
      </c>
      <c r="DE439" s="134">
        <v>118.8</v>
      </c>
      <c r="DF439" s="134">
        <v>120.1</v>
      </c>
      <c r="DG439" s="134">
        <v>120.7</v>
      </c>
      <c r="DH439" s="134">
        <v>121</v>
      </c>
      <c r="DI439" s="134">
        <v>121.7</v>
      </c>
      <c r="DJ439" s="134">
        <v>122.8</v>
      </c>
      <c r="DK439" s="134">
        <v>123.2</v>
      </c>
      <c r="DL439" s="134">
        <v>123.8</v>
      </c>
      <c r="DM439" s="134">
        <v>124.5</v>
      </c>
      <c r="DN439" s="134">
        <v>126</v>
      </c>
      <c r="DO439" s="134">
        <v>127.7</v>
      </c>
      <c r="DP439" s="134">
        <v>129.30000000000001</v>
      </c>
      <c r="DQ439" s="134">
        <v>128.80000000000001</v>
      </c>
      <c r="DR439" s="134">
        <v>128.5</v>
      </c>
      <c r="DS439" s="134">
        <v>129.5</v>
      </c>
      <c r="DT439" s="134">
        <v>131</v>
      </c>
      <c r="DU439" s="134">
        <v>129.19999999999999</v>
      </c>
      <c r="DV439" s="134">
        <v>128.4</v>
      </c>
      <c r="DW439" s="134">
        <v>129.6</v>
      </c>
      <c r="DX439" s="134">
        <v>124.9</v>
      </c>
      <c r="DY439" s="134">
        <v>123</v>
      </c>
      <c r="DZ439" s="134">
        <v>123.5</v>
      </c>
      <c r="EA439" s="135">
        <v>120</v>
      </c>
      <c r="EB439" s="136">
        <v>119.2</v>
      </c>
      <c r="EC439" s="136">
        <v>116.7</v>
      </c>
      <c r="ED439" s="134">
        <v>109.6</v>
      </c>
      <c r="EE439" s="134">
        <v>111.4</v>
      </c>
      <c r="EF439" s="137">
        <v>109.8</v>
      </c>
      <c r="EG439" s="137">
        <v>108.9</v>
      </c>
      <c r="EH439" s="137">
        <v>107</v>
      </c>
      <c r="EI439" s="137">
        <v>110.5</v>
      </c>
      <c r="EJ439" s="136">
        <v>110.4</v>
      </c>
      <c r="EK439" s="136">
        <v>110.4</v>
      </c>
      <c r="EL439" s="147">
        <v>112.1</v>
      </c>
      <c r="EM439" s="147">
        <v>112.2</v>
      </c>
      <c r="EN439" s="147">
        <v>112.1</v>
      </c>
    </row>
    <row r="440" spans="1:144" ht="15" x14ac:dyDescent="0.25">
      <c r="A440" s="132" t="s">
        <v>2308</v>
      </c>
      <c r="B440" s="132" t="s">
        <v>2309</v>
      </c>
      <c r="C440" s="133">
        <v>8.9859999999999995E-2</v>
      </c>
      <c r="D440" s="134">
        <v>103.2</v>
      </c>
      <c r="E440" s="134">
        <v>104.5</v>
      </c>
      <c r="F440" s="134">
        <v>107.2</v>
      </c>
      <c r="G440" s="134">
        <v>106.3</v>
      </c>
      <c r="H440" s="134">
        <v>107.6</v>
      </c>
      <c r="I440" s="134">
        <v>108.2</v>
      </c>
      <c r="J440" s="134">
        <v>114.5</v>
      </c>
      <c r="K440" s="134">
        <v>110.9</v>
      </c>
      <c r="L440" s="134">
        <v>107.7</v>
      </c>
      <c r="M440" s="134">
        <v>109.3</v>
      </c>
      <c r="N440" s="134">
        <v>110.3</v>
      </c>
      <c r="O440" s="134">
        <v>106.8</v>
      </c>
      <c r="P440" s="134">
        <v>109.8</v>
      </c>
      <c r="Q440" s="134">
        <v>109.2</v>
      </c>
      <c r="R440" s="134">
        <v>113.4</v>
      </c>
      <c r="S440" s="134">
        <v>110.9</v>
      </c>
      <c r="T440" s="134">
        <v>111.4</v>
      </c>
      <c r="U440" s="134">
        <v>114.9</v>
      </c>
      <c r="V440" s="134">
        <v>117.1</v>
      </c>
      <c r="W440" s="134">
        <v>121.2</v>
      </c>
      <c r="X440" s="134">
        <v>117.7</v>
      </c>
      <c r="Y440" s="134">
        <v>116.5</v>
      </c>
      <c r="Z440" s="134">
        <v>115.9</v>
      </c>
      <c r="AA440" s="134">
        <v>113.8</v>
      </c>
      <c r="AB440" s="134">
        <v>114.9</v>
      </c>
      <c r="AC440" s="134">
        <v>117.1</v>
      </c>
      <c r="AD440" s="134">
        <v>112.9</v>
      </c>
      <c r="AE440" s="134">
        <v>117.9</v>
      </c>
      <c r="AF440" s="134">
        <v>118.3</v>
      </c>
      <c r="AG440" s="134">
        <v>120.5</v>
      </c>
      <c r="AH440" s="134">
        <v>120.6</v>
      </c>
      <c r="AI440" s="134">
        <v>117.5</v>
      </c>
      <c r="AJ440" s="134">
        <v>113.9</v>
      </c>
      <c r="AK440" s="134">
        <v>114.1</v>
      </c>
      <c r="AL440" s="134">
        <v>114.7</v>
      </c>
      <c r="AM440" s="134">
        <v>114.8</v>
      </c>
      <c r="AN440" s="134">
        <v>109.4</v>
      </c>
      <c r="AO440" s="134">
        <v>110.5</v>
      </c>
      <c r="AP440" s="134">
        <v>113.3</v>
      </c>
      <c r="AQ440" s="134">
        <v>111.8</v>
      </c>
      <c r="AR440" s="134">
        <v>110.2</v>
      </c>
      <c r="AS440" s="134">
        <v>109.1</v>
      </c>
      <c r="AT440" s="134">
        <v>108.9</v>
      </c>
      <c r="AU440" s="134">
        <v>109.7</v>
      </c>
      <c r="AV440" s="134">
        <v>106.6</v>
      </c>
      <c r="AW440" s="134">
        <v>105.5</v>
      </c>
      <c r="AX440" s="134">
        <v>105.1</v>
      </c>
      <c r="AY440" s="134">
        <v>104.6</v>
      </c>
      <c r="AZ440" s="134">
        <v>103.4</v>
      </c>
      <c r="BA440" s="134">
        <v>106.7</v>
      </c>
      <c r="BB440" s="134">
        <v>107.4</v>
      </c>
      <c r="BC440" s="134">
        <v>106.8</v>
      </c>
      <c r="BD440" s="134">
        <v>107</v>
      </c>
      <c r="BE440" s="134">
        <v>104.2</v>
      </c>
      <c r="BF440" s="134">
        <v>105.2</v>
      </c>
      <c r="BG440" s="134">
        <v>104.4</v>
      </c>
      <c r="BH440" s="134">
        <v>106.4</v>
      </c>
      <c r="BI440" s="134">
        <v>106.2</v>
      </c>
      <c r="BJ440" s="134">
        <v>104</v>
      </c>
      <c r="BK440" s="134">
        <v>107.9</v>
      </c>
      <c r="BL440" s="134">
        <v>108.5</v>
      </c>
      <c r="BM440" s="134">
        <v>110.6</v>
      </c>
      <c r="BN440" s="134">
        <v>110.2</v>
      </c>
      <c r="BO440" s="134">
        <v>109.6</v>
      </c>
      <c r="BP440" s="134">
        <v>109.2</v>
      </c>
      <c r="BQ440" s="134">
        <v>105.9</v>
      </c>
      <c r="BR440" s="134">
        <v>109.9</v>
      </c>
      <c r="BS440" s="134">
        <v>112.2</v>
      </c>
      <c r="BT440" s="134">
        <v>108.8</v>
      </c>
      <c r="BU440" s="134">
        <v>109.5</v>
      </c>
      <c r="BV440" s="134">
        <v>110.9</v>
      </c>
      <c r="BW440" s="134">
        <v>112.6</v>
      </c>
      <c r="BX440" s="134">
        <v>113.2</v>
      </c>
      <c r="BY440" s="134">
        <v>114.3</v>
      </c>
      <c r="BZ440" s="134">
        <v>114.9</v>
      </c>
      <c r="CA440" s="134">
        <v>119.3</v>
      </c>
      <c r="CB440" s="134">
        <v>118.7</v>
      </c>
      <c r="CC440" s="134">
        <v>117.4</v>
      </c>
      <c r="CD440" s="134">
        <v>117.2</v>
      </c>
      <c r="CE440" s="134">
        <v>118.8</v>
      </c>
      <c r="CF440" s="134">
        <v>117.2</v>
      </c>
      <c r="CG440" s="134">
        <v>117.5</v>
      </c>
      <c r="CH440" s="134">
        <v>116.8</v>
      </c>
      <c r="CI440" s="134">
        <v>115.4</v>
      </c>
      <c r="CJ440" s="134">
        <v>115.7</v>
      </c>
      <c r="CK440" s="134">
        <v>117.4</v>
      </c>
      <c r="CL440" s="134">
        <v>115.4</v>
      </c>
      <c r="CM440" s="134">
        <v>117.3</v>
      </c>
      <c r="CN440" s="134">
        <v>117.9</v>
      </c>
      <c r="CO440" s="134">
        <v>117.1</v>
      </c>
      <c r="CP440" s="134">
        <v>116.1</v>
      </c>
      <c r="CQ440" s="134">
        <v>115.7</v>
      </c>
      <c r="CR440" s="134">
        <v>113.9</v>
      </c>
      <c r="CS440" s="134">
        <v>113.6</v>
      </c>
      <c r="CT440" s="134">
        <v>112.8</v>
      </c>
      <c r="CU440" s="134">
        <v>113.2</v>
      </c>
      <c r="CV440" s="134">
        <v>116.2</v>
      </c>
      <c r="CW440" s="134">
        <v>116.4</v>
      </c>
      <c r="CX440" s="134">
        <v>116.4</v>
      </c>
      <c r="CY440" s="134">
        <v>115.4</v>
      </c>
      <c r="CZ440" s="134">
        <v>114.5</v>
      </c>
      <c r="DA440" s="134">
        <v>114.2</v>
      </c>
      <c r="DB440" s="134">
        <v>113.8</v>
      </c>
      <c r="DC440" s="134">
        <v>118.5</v>
      </c>
      <c r="DD440" s="134">
        <v>118.5</v>
      </c>
      <c r="DE440" s="134">
        <v>123.8</v>
      </c>
      <c r="DF440" s="134">
        <v>124.7</v>
      </c>
      <c r="DG440" s="134">
        <v>122.9</v>
      </c>
      <c r="DH440" s="134">
        <v>129.69999999999999</v>
      </c>
      <c r="DI440" s="134">
        <v>130.69999999999999</v>
      </c>
      <c r="DJ440" s="134">
        <v>129.69999999999999</v>
      </c>
      <c r="DK440" s="134">
        <v>133.80000000000001</v>
      </c>
      <c r="DL440" s="134">
        <v>136.1</v>
      </c>
      <c r="DM440" s="134">
        <v>136.4</v>
      </c>
      <c r="DN440" s="134">
        <v>142</v>
      </c>
      <c r="DO440" s="134">
        <v>146.9</v>
      </c>
      <c r="DP440" s="134">
        <v>146.9</v>
      </c>
      <c r="DQ440" s="134">
        <v>152.6</v>
      </c>
      <c r="DR440" s="134">
        <v>154</v>
      </c>
      <c r="DS440" s="134">
        <v>158.5</v>
      </c>
      <c r="DT440" s="134">
        <v>165.1</v>
      </c>
      <c r="DU440" s="134">
        <v>166.5</v>
      </c>
      <c r="DV440" s="134">
        <v>170.3</v>
      </c>
      <c r="DW440" s="134">
        <v>171.7</v>
      </c>
      <c r="DX440" s="134">
        <v>171.8</v>
      </c>
      <c r="DY440" s="134">
        <v>171.9</v>
      </c>
      <c r="DZ440" s="134">
        <v>172.4</v>
      </c>
      <c r="EA440" s="135">
        <v>171</v>
      </c>
      <c r="EB440" s="136">
        <v>172.4</v>
      </c>
      <c r="EC440" s="136">
        <v>171.9</v>
      </c>
      <c r="ED440" s="134">
        <v>171.8</v>
      </c>
      <c r="EE440" s="134">
        <v>171.4</v>
      </c>
      <c r="EF440" s="137">
        <v>173.5</v>
      </c>
      <c r="EG440" s="137">
        <v>176.1</v>
      </c>
      <c r="EH440" s="137">
        <v>175.5</v>
      </c>
      <c r="EI440" s="137">
        <v>176.4</v>
      </c>
      <c r="EJ440" s="136">
        <v>177.1</v>
      </c>
      <c r="EK440" s="136">
        <v>176.6</v>
      </c>
      <c r="EL440" s="147">
        <v>173.7</v>
      </c>
      <c r="EM440" s="147">
        <v>176.5</v>
      </c>
      <c r="EN440" s="147">
        <v>176.4</v>
      </c>
    </row>
    <row r="441" spans="1:144" ht="15" x14ac:dyDescent="0.25">
      <c r="A441" s="132" t="s">
        <v>2310</v>
      </c>
      <c r="B441" s="132" t="s">
        <v>2311</v>
      </c>
      <c r="C441" s="133">
        <v>8.0800000000000004E-3</v>
      </c>
      <c r="D441" s="134">
        <v>104.3</v>
      </c>
      <c r="E441" s="134">
        <v>101.5</v>
      </c>
      <c r="F441" s="134">
        <v>101.3</v>
      </c>
      <c r="G441" s="134">
        <v>104.8</v>
      </c>
      <c r="H441" s="134">
        <v>106</v>
      </c>
      <c r="I441" s="134">
        <v>109.8</v>
      </c>
      <c r="J441" s="134">
        <v>100.3</v>
      </c>
      <c r="K441" s="134">
        <v>105.7</v>
      </c>
      <c r="L441" s="134">
        <v>97.9</v>
      </c>
      <c r="M441" s="134">
        <v>103.3</v>
      </c>
      <c r="N441" s="134">
        <v>109</v>
      </c>
      <c r="O441" s="134">
        <v>102.6</v>
      </c>
      <c r="P441" s="134">
        <v>98.3</v>
      </c>
      <c r="Q441" s="134">
        <v>97.9</v>
      </c>
      <c r="R441" s="134">
        <v>95.2</v>
      </c>
      <c r="S441" s="134">
        <v>104</v>
      </c>
      <c r="T441" s="134">
        <v>103.8</v>
      </c>
      <c r="U441" s="134">
        <v>104.2</v>
      </c>
      <c r="V441" s="134">
        <v>102.1</v>
      </c>
      <c r="W441" s="134">
        <v>96.9</v>
      </c>
      <c r="X441" s="134">
        <v>97.8</v>
      </c>
      <c r="Y441" s="134">
        <v>92.2</v>
      </c>
      <c r="Z441" s="134">
        <v>94.6</v>
      </c>
      <c r="AA441" s="134">
        <v>98</v>
      </c>
      <c r="AB441" s="134">
        <v>101.5</v>
      </c>
      <c r="AC441" s="134">
        <v>103.4</v>
      </c>
      <c r="AD441" s="134">
        <v>105.4</v>
      </c>
      <c r="AE441" s="134">
        <v>85</v>
      </c>
      <c r="AF441" s="134">
        <v>87.4</v>
      </c>
      <c r="AG441" s="134">
        <v>77.8</v>
      </c>
      <c r="AH441" s="134">
        <v>86</v>
      </c>
      <c r="AI441" s="134">
        <v>82.1</v>
      </c>
      <c r="AJ441" s="134">
        <v>84.4</v>
      </c>
      <c r="AK441" s="134">
        <v>78.7</v>
      </c>
      <c r="AL441" s="134">
        <v>88</v>
      </c>
      <c r="AM441" s="134">
        <v>92</v>
      </c>
      <c r="AN441" s="134">
        <v>97.5</v>
      </c>
      <c r="AO441" s="134">
        <v>89.9</v>
      </c>
      <c r="AP441" s="134">
        <v>89.5</v>
      </c>
      <c r="AQ441" s="134">
        <v>89.5</v>
      </c>
      <c r="AR441" s="134">
        <v>93.1</v>
      </c>
      <c r="AS441" s="134">
        <v>103.1</v>
      </c>
      <c r="AT441" s="134">
        <v>100.5</v>
      </c>
      <c r="AU441" s="134">
        <v>99.4</v>
      </c>
      <c r="AV441" s="134">
        <v>97.9</v>
      </c>
      <c r="AW441" s="134">
        <v>98</v>
      </c>
      <c r="AX441" s="134">
        <v>98.3</v>
      </c>
      <c r="AY441" s="134">
        <v>97.7</v>
      </c>
      <c r="AZ441" s="134">
        <v>96.4</v>
      </c>
      <c r="BA441" s="134">
        <v>96.4</v>
      </c>
      <c r="BB441" s="134">
        <v>96</v>
      </c>
      <c r="BC441" s="134">
        <v>96.4</v>
      </c>
      <c r="BD441" s="134">
        <v>94.7</v>
      </c>
      <c r="BE441" s="134">
        <v>94.7</v>
      </c>
      <c r="BF441" s="134">
        <v>95.1</v>
      </c>
      <c r="BG441" s="134">
        <v>96.4</v>
      </c>
      <c r="BH441" s="134">
        <v>95.6</v>
      </c>
      <c r="BI441" s="134">
        <v>96</v>
      </c>
      <c r="BJ441" s="134">
        <v>96</v>
      </c>
      <c r="BK441" s="134">
        <v>94.8</v>
      </c>
      <c r="BL441" s="134">
        <v>95.7</v>
      </c>
      <c r="BM441" s="134">
        <v>95.7</v>
      </c>
      <c r="BN441" s="134">
        <v>100.3</v>
      </c>
      <c r="BO441" s="134">
        <v>99.2</v>
      </c>
      <c r="BP441" s="134">
        <v>100.2</v>
      </c>
      <c r="BQ441" s="134">
        <v>101.2</v>
      </c>
      <c r="BR441" s="134">
        <v>99.2</v>
      </c>
      <c r="BS441" s="134">
        <v>101.2</v>
      </c>
      <c r="BT441" s="134">
        <v>100</v>
      </c>
      <c r="BU441" s="134">
        <v>100.2</v>
      </c>
      <c r="BV441" s="134">
        <v>101.4</v>
      </c>
      <c r="BW441" s="134">
        <v>102</v>
      </c>
      <c r="BX441" s="134">
        <v>102</v>
      </c>
      <c r="BY441" s="134">
        <v>102</v>
      </c>
      <c r="BZ441" s="134">
        <v>102.5</v>
      </c>
      <c r="CA441" s="134">
        <v>102.6</v>
      </c>
      <c r="CB441" s="134">
        <v>102.1</v>
      </c>
      <c r="CC441" s="134">
        <v>102.1</v>
      </c>
      <c r="CD441" s="134">
        <v>102.1</v>
      </c>
      <c r="CE441" s="134">
        <v>102.1</v>
      </c>
      <c r="CF441" s="134">
        <v>102.5</v>
      </c>
      <c r="CG441" s="134">
        <v>103.4</v>
      </c>
      <c r="CH441" s="134">
        <v>104.5</v>
      </c>
      <c r="CI441" s="134">
        <v>104.4</v>
      </c>
      <c r="CJ441" s="134">
        <v>104.7</v>
      </c>
      <c r="CK441" s="134">
        <v>104.8</v>
      </c>
      <c r="CL441" s="134">
        <v>102.7</v>
      </c>
      <c r="CM441" s="134">
        <v>103.8</v>
      </c>
      <c r="CN441" s="134">
        <v>102.3</v>
      </c>
      <c r="CO441" s="134">
        <v>101.8</v>
      </c>
      <c r="CP441" s="134">
        <v>101.8</v>
      </c>
      <c r="CQ441" s="134">
        <v>100.9</v>
      </c>
      <c r="CR441" s="134">
        <v>104</v>
      </c>
      <c r="CS441" s="134">
        <v>104.5</v>
      </c>
      <c r="CT441" s="134">
        <v>105.8</v>
      </c>
      <c r="CU441" s="134">
        <v>105.8</v>
      </c>
      <c r="CV441" s="134">
        <v>105.8</v>
      </c>
      <c r="CW441" s="134">
        <v>105.3</v>
      </c>
      <c r="CX441" s="134">
        <v>104.4</v>
      </c>
      <c r="CY441" s="134">
        <v>104.1</v>
      </c>
      <c r="CZ441" s="134">
        <v>104.7</v>
      </c>
      <c r="DA441" s="134">
        <v>103.9</v>
      </c>
      <c r="DB441" s="134">
        <v>105.3</v>
      </c>
      <c r="DC441" s="134">
        <v>106.2</v>
      </c>
      <c r="DD441" s="134">
        <v>106.3</v>
      </c>
      <c r="DE441" s="134">
        <v>107.3</v>
      </c>
      <c r="DF441" s="134">
        <v>108.1</v>
      </c>
      <c r="DG441" s="134">
        <v>109.5</v>
      </c>
      <c r="DH441" s="134">
        <v>112.9</v>
      </c>
      <c r="DI441" s="134">
        <v>113.4</v>
      </c>
      <c r="DJ441" s="134">
        <v>112.5</v>
      </c>
      <c r="DK441" s="134">
        <v>111.9</v>
      </c>
      <c r="DL441" s="134">
        <v>113.2</v>
      </c>
      <c r="DM441" s="134">
        <v>115.3</v>
      </c>
      <c r="DN441" s="134">
        <v>119.8</v>
      </c>
      <c r="DO441" s="134">
        <v>120.8</v>
      </c>
      <c r="DP441" s="134">
        <v>121.7</v>
      </c>
      <c r="DQ441" s="134">
        <v>122.1</v>
      </c>
      <c r="DR441" s="134">
        <v>121.5</v>
      </c>
      <c r="DS441" s="134">
        <v>121.8</v>
      </c>
      <c r="DT441" s="134">
        <v>126</v>
      </c>
      <c r="DU441" s="134">
        <v>126.2</v>
      </c>
      <c r="DV441" s="134">
        <v>126.5</v>
      </c>
      <c r="DW441" s="134">
        <v>125.5</v>
      </c>
      <c r="DX441" s="134">
        <v>124.9</v>
      </c>
      <c r="DY441" s="134">
        <v>124.9</v>
      </c>
      <c r="DZ441" s="134">
        <v>123.7</v>
      </c>
      <c r="EA441" s="135">
        <v>122.8</v>
      </c>
      <c r="EB441" s="136">
        <v>122.7</v>
      </c>
      <c r="EC441" s="136">
        <v>124.1</v>
      </c>
      <c r="ED441" s="134">
        <v>122.5</v>
      </c>
      <c r="EE441" s="134">
        <v>122.1</v>
      </c>
      <c r="EF441" s="137">
        <v>123.8</v>
      </c>
      <c r="EG441" s="137">
        <v>122.5</v>
      </c>
      <c r="EH441" s="137">
        <v>121.9</v>
      </c>
      <c r="EI441" s="137">
        <v>119.3</v>
      </c>
      <c r="EJ441" s="136">
        <v>119.2</v>
      </c>
      <c r="EK441" s="136">
        <v>118.2</v>
      </c>
      <c r="EL441" s="147">
        <v>119.6</v>
      </c>
      <c r="EM441" s="147">
        <v>119.8</v>
      </c>
      <c r="EN441" s="147">
        <v>119.1</v>
      </c>
    </row>
    <row r="442" spans="1:144" ht="15" x14ac:dyDescent="0.25">
      <c r="A442" s="132" t="s">
        <v>2312</v>
      </c>
      <c r="B442" s="132" t="s">
        <v>2313</v>
      </c>
      <c r="C442" s="133">
        <v>8.7279999999999996E-2</v>
      </c>
      <c r="D442" s="134">
        <v>104.2</v>
      </c>
      <c r="E442" s="134">
        <v>105.8</v>
      </c>
      <c r="F442" s="134">
        <v>103.6</v>
      </c>
      <c r="G442" s="134">
        <v>103.5</v>
      </c>
      <c r="H442" s="134">
        <v>105.1</v>
      </c>
      <c r="I442" s="134">
        <v>105</v>
      </c>
      <c r="J442" s="134">
        <v>106.4</v>
      </c>
      <c r="K442" s="134">
        <v>107.1</v>
      </c>
      <c r="L442" s="134">
        <v>110.7</v>
      </c>
      <c r="M442" s="134">
        <v>111.5</v>
      </c>
      <c r="N442" s="134">
        <v>112.2</v>
      </c>
      <c r="O442" s="134">
        <v>112.8</v>
      </c>
      <c r="P442" s="134">
        <v>116.7</v>
      </c>
      <c r="Q442" s="134">
        <v>117</v>
      </c>
      <c r="R442" s="134">
        <v>116.1</v>
      </c>
      <c r="S442" s="134">
        <v>115.9</v>
      </c>
      <c r="T442" s="134">
        <v>115.4</v>
      </c>
      <c r="U442" s="134">
        <v>115.1</v>
      </c>
      <c r="V442" s="134">
        <v>115.5</v>
      </c>
      <c r="W442" s="134">
        <v>114.4</v>
      </c>
      <c r="X442" s="134">
        <v>114.1</v>
      </c>
      <c r="Y442" s="134">
        <v>114.3</v>
      </c>
      <c r="Z442" s="134">
        <v>115.4</v>
      </c>
      <c r="AA442" s="134">
        <v>116.8</v>
      </c>
      <c r="AB442" s="134">
        <v>117.7</v>
      </c>
      <c r="AC442" s="134">
        <v>118.3</v>
      </c>
      <c r="AD442" s="134">
        <v>119.3</v>
      </c>
      <c r="AE442" s="134">
        <v>119.3</v>
      </c>
      <c r="AF442" s="134">
        <v>119.4</v>
      </c>
      <c r="AG442" s="134">
        <v>119</v>
      </c>
      <c r="AH442" s="134">
        <v>120.4</v>
      </c>
      <c r="AI442" s="134">
        <v>118.2</v>
      </c>
      <c r="AJ442" s="134">
        <v>117.1</v>
      </c>
      <c r="AK442" s="134">
        <v>116.1</v>
      </c>
      <c r="AL442" s="134">
        <v>117</v>
      </c>
      <c r="AM442" s="134">
        <v>118.6</v>
      </c>
      <c r="AN442" s="134">
        <v>119.1</v>
      </c>
      <c r="AO442" s="134">
        <v>118.6</v>
      </c>
      <c r="AP442" s="134">
        <v>119.5</v>
      </c>
      <c r="AQ442" s="134">
        <v>119.5</v>
      </c>
      <c r="AR442" s="134">
        <v>117.2</v>
      </c>
      <c r="AS442" s="134">
        <v>115.8</v>
      </c>
      <c r="AT442" s="134">
        <v>115.9</v>
      </c>
      <c r="AU442" s="134">
        <v>116.5</v>
      </c>
      <c r="AV442" s="134">
        <v>115.1</v>
      </c>
      <c r="AW442" s="134">
        <v>115.4</v>
      </c>
      <c r="AX442" s="134">
        <v>115.3</v>
      </c>
      <c r="AY442" s="134">
        <v>115.5</v>
      </c>
      <c r="AZ442" s="134">
        <v>119.9</v>
      </c>
      <c r="BA442" s="134">
        <v>120.1</v>
      </c>
      <c r="BB442" s="134">
        <v>119.4</v>
      </c>
      <c r="BC442" s="134">
        <v>119.3</v>
      </c>
      <c r="BD442" s="134">
        <v>118.7</v>
      </c>
      <c r="BE442" s="134">
        <v>118.2</v>
      </c>
      <c r="BF442" s="134">
        <v>119.5</v>
      </c>
      <c r="BG442" s="134">
        <v>118.3</v>
      </c>
      <c r="BH442" s="134">
        <v>118.8</v>
      </c>
      <c r="BI442" s="134">
        <v>119.4</v>
      </c>
      <c r="BJ442" s="134">
        <v>120.5</v>
      </c>
      <c r="BK442" s="134">
        <v>121.4</v>
      </c>
      <c r="BL442" s="134">
        <v>120.5</v>
      </c>
      <c r="BM442" s="134">
        <v>119.5</v>
      </c>
      <c r="BN442" s="134">
        <v>119</v>
      </c>
      <c r="BO442" s="134">
        <v>119.4</v>
      </c>
      <c r="BP442" s="134">
        <v>120.2</v>
      </c>
      <c r="BQ442" s="134">
        <v>119.5</v>
      </c>
      <c r="BR442" s="134">
        <v>120.1</v>
      </c>
      <c r="BS442" s="134">
        <v>119.5</v>
      </c>
      <c r="BT442" s="134">
        <v>118.7</v>
      </c>
      <c r="BU442" s="134">
        <v>121.9</v>
      </c>
      <c r="BV442" s="134">
        <v>123.2</v>
      </c>
      <c r="BW442" s="134">
        <v>124</v>
      </c>
      <c r="BX442" s="134">
        <v>124.3</v>
      </c>
      <c r="BY442" s="134">
        <v>124.2</v>
      </c>
      <c r="BZ442" s="134">
        <v>122.8</v>
      </c>
      <c r="CA442" s="134">
        <v>122.2</v>
      </c>
      <c r="CB442" s="134">
        <v>121.8</v>
      </c>
      <c r="CC442" s="134">
        <v>123.1</v>
      </c>
      <c r="CD442" s="134">
        <v>124.4</v>
      </c>
      <c r="CE442" s="134">
        <v>125.9</v>
      </c>
      <c r="CF442" s="134">
        <v>125.2</v>
      </c>
      <c r="CG442" s="134">
        <v>128.5</v>
      </c>
      <c r="CH442" s="134">
        <v>128.69999999999999</v>
      </c>
      <c r="CI442" s="134">
        <v>130.6</v>
      </c>
      <c r="CJ442" s="134">
        <v>129.6</v>
      </c>
      <c r="CK442" s="134">
        <v>128.1</v>
      </c>
      <c r="CL442" s="134">
        <v>126.5</v>
      </c>
      <c r="CM442" s="134">
        <v>126.1</v>
      </c>
      <c r="CN442" s="134">
        <v>125.3</v>
      </c>
      <c r="CO442" s="134">
        <v>123.6</v>
      </c>
      <c r="CP442" s="134">
        <v>123.6</v>
      </c>
      <c r="CQ442" s="134">
        <v>123.9</v>
      </c>
      <c r="CR442" s="134">
        <v>121.6</v>
      </c>
      <c r="CS442" s="134">
        <v>121.5</v>
      </c>
      <c r="CT442" s="134">
        <v>121</v>
      </c>
      <c r="CU442" s="134">
        <v>123.4</v>
      </c>
      <c r="CV442" s="134">
        <v>125.1</v>
      </c>
      <c r="CW442" s="134">
        <v>126.7</v>
      </c>
      <c r="CX442" s="134">
        <v>126.8</v>
      </c>
      <c r="CY442" s="134">
        <v>128.19999999999999</v>
      </c>
      <c r="CZ442" s="134">
        <v>127</v>
      </c>
      <c r="DA442" s="134">
        <v>126.7</v>
      </c>
      <c r="DB442" s="134">
        <v>128.4</v>
      </c>
      <c r="DC442" s="134">
        <v>129</v>
      </c>
      <c r="DD442" s="134">
        <v>128.9</v>
      </c>
      <c r="DE442" s="134">
        <v>129.9</v>
      </c>
      <c r="DF442" s="134">
        <v>133.4</v>
      </c>
      <c r="DG442" s="134">
        <v>138.30000000000001</v>
      </c>
      <c r="DH442" s="134">
        <v>138.80000000000001</v>
      </c>
      <c r="DI442" s="134">
        <v>140.80000000000001</v>
      </c>
      <c r="DJ442" s="134">
        <v>142.5</v>
      </c>
      <c r="DK442" s="134">
        <v>143.1</v>
      </c>
      <c r="DL442" s="134">
        <v>142.80000000000001</v>
      </c>
      <c r="DM442" s="134">
        <v>144.9</v>
      </c>
      <c r="DN442" s="134">
        <v>148.9</v>
      </c>
      <c r="DO442" s="134">
        <v>153</v>
      </c>
      <c r="DP442" s="134">
        <v>157.4</v>
      </c>
      <c r="DQ442" s="134">
        <v>164.8</v>
      </c>
      <c r="DR442" s="134">
        <v>165.4</v>
      </c>
      <c r="DS442" s="134">
        <v>168.8</v>
      </c>
      <c r="DT442" s="134">
        <v>170</v>
      </c>
      <c r="DU442" s="134">
        <v>180.1</v>
      </c>
      <c r="DV442" s="134">
        <v>184.5</v>
      </c>
      <c r="DW442" s="134">
        <v>190.1</v>
      </c>
      <c r="DX442" s="134">
        <v>191.2</v>
      </c>
      <c r="DY442" s="134">
        <v>189.9</v>
      </c>
      <c r="DZ442" s="134">
        <v>191.4</v>
      </c>
      <c r="EA442" s="135">
        <v>190.9</v>
      </c>
      <c r="EB442" s="136">
        <v>190.9</v>
      </c>
      <c r="EC442" s="136">
        <v>190</v>
      </c>
      <c r="ED442" s="134">
        <v>186</v>
      </c>
      <c r="EE442" s="134">
        <v>186.2</v>
      </c>
      <c r="EF442" s="137">
        <v>183.8</v>
      </c>
      <c r="EG442" s="137">
        <v>180.6</v>
      </c>
      <c r="EH442" s="137">
        <v>178.6</v>
      </c>
      <c r="EI442" s="137">
        <v>175.3</v>
      </c>
      <c r="EJ442" s="136">
        <v>173.9</v>
      </c>
      <c r="EK442" s="136">
        <v>172.4</v>
      </c>
      <c r="EL442" s="147">
        <v>169.5</v>
      </c>
      <c r="EM442" s="147">
        <v>168.3</v>
      </c>
      <c r="EN442" s="147">
        <v>168.5</v>
      </c>
    </row>
    <row r="443" spans="1:144" ht="15" x14ac:dyDescent="0.25">
      <c r="A443" s="132" t="s">
        <v>2314</v>
      </c>
      <c r="B443" s="132" t="s">
        <v>2315</v>
      </c>
      <c r="C443" s="133">
        <v>7.4799999999999997E-3</v>
      </c>
      <c r="D443" s="134">
        <v>99.4</v>
      </c>
      <c r="E443" s="134">
        <v>103.8</v>
      </c>
      <c r="F443" s="134">
        <v>103.2</v>
      </c>
      <c r="G443" s="134">
        <v>104.2</v>
      </c>
      <c r="H443" s="134">
        <v>100.9</v>
      </c>
      <c r="I443" s="134">
        <v>102.4</v>
      </c>
      <c r="J443" s="134">
        <v>98.1</v>
      </c>
      <c r="K443" s="134">
        <v>98.6</v>
      </c>
      <c r="L443" s="134">
        <v>98.3</v>
      </c>
      <c r="M443" s="134">
        <v>98.5</v>
      </c>
      <c r="N443" s="134">
        <v>100</v>
      </c>
      <c r="O443" s="134">
        <v>96</v>
      </c>
      <c r="P443" s="134">
        <v>101</v>
      </c>
      <c r="Q443" s="134">
        <v>97.1</v>
      </c>
      <c r="R443" s="134">
        <v>104.5</v>
      </c>
      <c r="S443" s="134">
        <v>104.3</v>
      </c>
      <c r="T443" s="134">
        <v>109</v>
      </c>
      <c r="U443" s="134">
        <v>102.2</v>
      </c>
      <c r="V443" s="134">
        <v>101.3</v>
      </c>
      <c r="W443" s="134">
        <v>105.8</v>
      </c>
      <c r="X443" s="134">
        <v>101.6</v>
      </c>
      <c r="Y443" s="134">
        <v>105.6</v>
      </c>
      <c r="Z443" s="134">
        <v>104.6</v>
      </c>
      <c r="AA443" s="134">
        <v>101.7</v>
      </c>
      <c r="AB443" s="134">
        <v>99.3</v>
      </c>
      <c r="AC443" s="134">
        <v>99.9</v>
      </c>
      <c r="AD443" s="134">
        <v>104.8</v>
      </c>
      <c r="AE443" s="134">
        <v>101.5</v>
      </c>
      <c r="AF443" s="134">
        <v>103</v>
      </c>
      <c r="AG443" s="134">
        <v>107.5</v>
      </c>
      <c r="AH443" s="134">
        <v>106</v>
      </c>
      <c r="AI443" s="134">
        <v>106.2</v>
      </c>
      <c r="AJ443" s="134">
        <v>96.1</v>
      </c>
      <c r="AK443" s="134">
        <v>98</v>
      </c>
      <c r="AL443" s="134">
        <v>98.4</v>
      </c>
      <c r="AM443" s="134">
        <v>95</v>
      </c>
      <c r="AN443" s="134">
        <v>98</v>
      </c>
      <c r="AO443" s="134">
        <v>106.9</v>
      </c>
      <c r="AP443" s="134">
        <v>109.9</v>
      </c>
      <c r="AQ443" s="134">
        <v>109.9</v>
      </c>
      <c r="AR443" s="134">
        <v>110.6</v>
      </c>
      <c r="AS443" s="134">
        <v>109.2</v>
      </c>
      <c r="AT443" s="134">
        <v>108.4</v>
      </c>
      <c r="AU443" s="134">
        <v>111.6</v>
      </c>
      <c r="AV443" s="134">
        <v>105</v>
      </c>
      <c r="AW443" s="134">
        <v>108.8</v>
      </c>
      <c r="AX443" s="134">
        <v>109</v>
      </c>
      <c r="AY443" s="134">
        <v>107.7</v>
      </c>
      <c r="AZ443" s="134">
        <v>108.4</v>
      </c>
      <c r="BA443" s="134">
        <v>112.5</v>
      </c>
      <c r="BB443" s="134">
        <v>112.2</v>
      </c>
      <c r="BC443" s="134">
        <v>111.1</v>
      </c>
      <c r="BD443" s="134">
        <v>108.2</v>
      </c>
      <c r="BE443" s="134">
        <v>106.8</v>
      </c>
      <c r="BF443" s="134">
        <v>106.1</v>
      </c>
      <c r="BG443" s="134">
        <v>106</v>
      </c>
      <c r="BH443" s="134">
        <v>105.9</v>
      </c>
      <c r="BI443" s="134">
        <v>109</v>
      </c>
      <c r="BJ443" s="134">
        <v>112.4</v>
      </c>
      <c r="BK443" s="134">
        <v>111.2</v>
      </c>
      <c r="BL443" s="134">
        <v>110.9</v>
      </c>
      <c r="BM443" s="134">
        <v>111.4</v>
      </c>
      <c r="BN443" s="134">
        <v>109.3</v>
      </c>
      <c r="BO443" s="134">
        <v>109.4</v>
      </c>
      <c r="BP443" s="134">
        <v>108.3</v>
      </c>
      <c r="BQ443" s="134">
        <v>108.3</v>
      </c>
      <c r="BR443" s="134">
        <v>108.1</v>
      </c>
      <c r="BS443" s="134">
        <v>110.5</v>
      </c>
      <c r="BT443" s="134">
        <v>110.1</v>
      </c>
      <c r="BU443" s="134">
        <v>109.8</v>
      </c>
      <c r="BV443" s="134">
        <v>109.5</v>
      </c>
      <c r="BW443" s="134">
        <v>108.6</v>
      </c>
      <c r="BX443" s="134">
        <v>107.7</v>
      </c>
      <c r="BY443" s="134">
        <v>110</v>
      </c>
      <c r="BZ443" s="134">
        <v>112</v>
      </c>
      <c r="CA443" s="134">
        <v>110.8</v>
      </c>
      <c r="CB443" s="134">
        <v>114.4</v>
      </c>
      <c r="CC443" s="134">
        <v>116</v>
      </c>
      <c r="CD443" s="134">
        <v>117.1</v>
      </c>
      <c r="CE443" s="134">
        <v>115.1</v>
      </c>
      <c r="CF443" s="134">
        <v>113.9</v>
      </c>
      <c r="CG443" s="134">
        <v>113.9</v>
      </c>
      <c r="CH443" s="134">
        <v>114.1</v>
      </c>
      <c r="CI443" s="134">
        <v>113.8</v>
      </c>
      <c r="CJ443" s="134">
        <v>113.7</v>
      </c>
      <c r="CK443" s="134">
        <v>114.6</v>
      </c>
      <c r="CL443" s="134">
        <v>114.6</v>
      </c>
      <c r="CM443" s="134">
        <v>115.8</v>
      </c>
      <c r="CN443" s="134">
        <v>115.8</v>
      </c>
      <c r="CO443" s="134">
        <v>115.7</v>
      </c>
      <c r="CP443" s="134">
        <v>116.2</v>
      </c>
      <c r="CQ443" s="134">
        <v>115.1</v>
      </c>
      <c r="CR443" s="134">
        <v>112.6</v>
      </c>
      <c r="CS443" s="134">
        <v>112.6</v>
      </c>
      <c r="CT443" s="134">
        <v>113</v>
      </c>
      <c r="CU443" s="134">
        <v>113</v>
      </c>
      <c r="CV443" s="134">
        <v>113</v>
      </c>
      <c r="CW443" s="134">
        <v>113</v>
      </c>
      <c r="CX443" s="134">
        <v>114.7</v>
      </c>
      <c r="CY443" s="134">
        <v>114.9</v>
      </c>
      <c r="CZ443" s="134">
        <v>110.2</v>
      </c>
      <c r="DA443" s="134">
        <v>110.2</v>
      </c>
      <c r="DB443" s="134">
        <v>112.3</v>
      </c>
      <c r="DC443" s="134">
        <v>112.7</v>
      </c>
      <c r="DD443" s="134">
        <v>112.7</v>
      </c>
      <c r="DE443" s="134">
        <v>112.5</v>
      </c>
      <c r="DF443" s="134">
        <v>112.5</v>
      </c>
      <c r="DG443" s="134">
        <v>114.7</v>
      </c>
      <c r="DH443" s="134">
        <v>122.9</v>
      </c>
      <c r="DI443" s="134">
        <v>124.2</v>
      </c>
      <c r="DJ443" s="134">
        <v>124.2</v>
      </c>
      <c r="DK443" s="134">
        <v>125.1</v>
      </c>
      <c r="DL443" s="134">
        <v>126.3</v>
      </c>
      <c r="DM443" s="134">
        <v>126.6</v>
      </c>
      <c r="DN443" s="134">
        <v>126.3</v>
      </c>
      <c r="DO443" s="134">
        <v>130.6</v>
      </c>
      <c r="DP443" s="134">
        <v>131.6</v>
      </c>
      <c r="DQ443" s="134">
        <v>133.19999999999999</v>
      </c>
      <c r="DR443" s="134">
        <v>139.1</v>
      </c>
      <c r="DS443" s="134">
        <v>134.30000000000001</v>
      </c>
      <c r="DT443" s="134">
        <v>137.6</v>
      </c>
      <c r="DU443" s="134">
        <v>141.69999999999999</v>
      </c>
      <c r="DV443" s="134">
        <v>143.5</v>
      </c>
      <c r="DW443" s="134">
        <v>143.30000000000001</v>
      </c>
      <c r="DX443" s="134">
        <v>130.69999999999999</v>
      </c>
      <c r="DY443" s="134">
        <v>115.4</v>
      </c>
      <c r="DZ443" s="134">
        <v>123.4</v>
      </c>
      <c r="EA443" s="135">
        <v>118.3</v>
      </c>
      <c r="EB443" s="136">
        <v>119.5</v>
      </c>
      <c r="EC443" s="136">
        <v>119.3</v>
      </c>
      <c r="ED443" s="134">
        <v>117.3</v>
      </c>
      <c r="EE443" s="134">
        <v>117.1</v>
      </c>
      <c r="EF443" s="137">
        <v>117.3</v>
      </c>
      <c r="EG443" s="137">
        <v>116</v>
      </c>
      <c r="EH443" s="137">
        <v>116</v>
      </c>
      <c r="EI443" s="137">
        <v>110.1</v>
      </c>
      <c r="EJ443" s="136">
        <v>113.6</v>
      </c>
      <c r="EK443" s="136">
        <v>115.7</v>
      </c>
      <c r="EL443" s="147">
        <v>117.2</v>
      </c>
      <c r="EM443" s="147">
        <v>117.3</v>
      </c>
      <c r="EN443" s="147">
        <v>117.3</v>
      </c>
    </row>
    <row r="444" spans="1:144" ht="15" x14ac:dyDescent="0.25">
      <c r="A444" s="132" t="s">
        <v>2316</v>
      </c>
      <c r="B444" s="132" t="s">
        <v>2317</v>
      </c>
      <c r="C444" s="133">
        <v>4.3830000000000001E-2</v>
      </c>
      <c r="D444" s="134">
        <v>99.9</v>
      </c>
      <c r="E444" s="134">
        <v>102.6</v>
      </c>
      <c r="F444" s="134">
        <v>102.4</v>
      </c>
      <c r="G444" s="134">
        <v>104.3</v>
      </c>
      <c r="H444" s="134">
        <v>101.7</v>
      </c>
      <c r="I444" s="134">
        <v>102.6</v>
      </c>
      <c r="J444" s="134">
        <v>99.6</v>
      </c>
      <c r="K444" s="134">
        <v>99</v>
      </c>
      <c r="L444" s="134">
        <v>99.3</v>
      </c>
      <c r="M444" s="134">
        <v>98</v>
      </c>
      <c r="N444" s="134">
        <v>97.4</v>
      </c>
      <c r="O444" s="134">
        <v>96.9</v>
      </c>
      <c r="P444" s="134">
        <v>97.9</v>
      </c>
      <c r="Q444" s="134">
        <v>98.5</v>
      </c>
      <c r="R444" s="134">
        <v>96.3</v>
      </c>
      <c r="S444" s="134">
        <v>98.2</v>
      </c>
      <c r="T444" s="134">
        <v>99.3</v>
      </c>
      <c r="U444" s="134">
        <v>102.9</v>
      </c>
      <c r="V444" s="134">
        <v>101.3</v>
      </c>
      <c r="W444" s="134">
        <v>101.9</v>
      </c>
      <c r="X444" s="134">
        <v>104.2</v>
      </c>
      <c r="Y444" s="134">
        <v>105.4</v>
      </c>
      <c r="Z444" s="134">
        <v>103</v>
      </c>
      <c r="AA444" s="134">
        <v>110.2</v>
      </c>
      <c r="AB444" s="134">
        <v>109.3</v>
      </c>
      <c r="AC444" s="134">
        <v>110.5</v>
      </c>
      <c r="AD444" s="134">
        <v>109.4</v>
      </c>
      <c r="AE444" s="134">
        <v>109.6</v>
      </c>
      <c r="AF444" s="134">
        <v>111.5</v>
      </c>
      <c r="AG444" s="134">
        <v>111.1</v>
      </c>
      <c r="AH444" s="134">
        <v>110.9</v>
      </c>
      <c r="AI444" s="134">
        <v>110.3</v>
      </c>
      <c r="AJ444" s="134">
        <v>110.3</v>
      </c>
      <c r="AK444" s="134">
        <v>110.5</v>
      </c>
      <c r="AL444" s="134">
        <v>112.1</v>
      </c>
      <c r="AM444" s="134">
        <v>111.1</v>
      </c>
      <c r="AN444" s="134">
        <v>109.7</v>
      </c>
      <c r="AO444" s="134">
        <v>108.5</v>
      </c>
      <c r="AP444" s="134">
        <v>109.8</v>
      </c>
      <c r="AQ444" s="134">
        <v>111.9</v>
      </c>
      <c r="AR444" s="134">
        <v>111.7</v>
      </c>
      <c r="AS444" s="134">
        <v>110</v>
      </c>
      <c r="AT444" s="134">
        <v>106.7</v>
      </c>
      <c r="AU444" s="134">
        <v>106.4</v>
      </c>
      <c r="AV444" s="134">
        <v>105.1</v>
      </c>
      <c r="AW444" s="134">
        <v>100.7</v>
      </c>
      <c r="AX444" s="134">
        <v>100</v>
      </c>
      <c r="AY444" s="134">
        <v>100.7</v>
      </c>
      <c r="AZ444" s="134">
        <v>100.7</v>
      </c>
      <c r="BA444" s="134">
        <v>101</v>
      </c>
      <c r="BB444" s="134">
        <v>98.6</v>
      </c>
      <c r="BC444" s="134">
        <v>99.2</v>
      </c>
      <c r="BD444" s="134">
        <v>98.7</v>
      </c>
      <c r="BE444" s="134">
        <v>96.3</v>
      </c>
      <c r="BF444" s="134">
        <v>97.1</v>
      </c>
      <c r="BG444" s="134">
        <v>97.1</v>
      </c>
      <c r="BH444" s="134">
        <v>99.8</v>
      </c>
      <c r="BI444" s="134">
        <v>100.4</v>
      </c>
      <c r="BJ444" s="134">
        <v>103.6</v>
      </c>
      <c r="BK444" s="134">
        <v>104.9</v>
      </c>
      <c r="BL444" s="134">
        <v>105.5</v>
      </c>
      <c r="BM444" s="134">
        <v>109.9</v>
      </c>
      <c r="BN444" s="134">
        <v>108.1</v>
      </c>
      <c r="BO444" s="134">
        <v>108.1</v>
      </c>
      <c r="BP444" s="134">
        <v>108.9</v>
      </c>
      <c r="BQ444" s="134">
        <v>107.7</v>
      </c>
      <c r="BR444" s="134">
        <v>108.7</v>
      </c>
      <c r="BS444" s="134">
        <v>107.8</v>
      </c>
      <c r="BT444" s="134">
        <v>109.4</v>
      </c>
      <c r="BU444" s="134">
        <v>110</v>
      </c>
      <c r="BV444" s="134">
        <v>110.2</v>
      </c>
      <c r="BW444" s="134">
        <v>108.4</v>
      </c>
      <c r="BX444" s="134">
        <v>110.8</v>
      </c>
      <c r="BY444" s="134">
        <v>110.6</v>
      </c>
      <c r="BZ444" s="134">
        <v>111.5</v>
      </c>
      <c r="CA444" s="134">
        <v>111.6</v>
      </c>
      <c r="CB444" s="134">
        <v>113.3</v>
      </c>
      <c r="CC444" s="134">
        <v>114.8</v>
      </c>
      <c r="CD444" s="134">
        <v>118.4</v>
      </c>
      <c r="CE444" s="134">
        <v>119.3</v>
      </c>
      <c r="CF444" s="134">
        <v>118.5</v>
      </c>
      <c r="CG444" s="134">
        <v>116.7</v>
      </c>
      <c r="CH444" s="134">
        <v>115.1</v>
      </c>
      <c r="CI444" s="134">
        <v>113.9</v>
      </c>
      <c r="CJ444" s="134">
        <v>114.6</v>
      </c>
      <c r="CK444" s="134">
        <v>114.6</v>
      </c>
      <c r="CL444" s="134">
        <v>113.4</v>
      </c>
      <c r="CM444" s="134">
        <v>111.6</v>
      </c>
      <c r="CN444" s="134">
        <v>111.3</v>
      </c>
      <c r="CO444" s="134">
        <v>106.9</v>
      </c>
      <c r="CP444" s="134">
        <v>106.4</v>
      </c>
      <c r="CQ444" s="134">
        <v>107</v>
      </c>
      <c r="CR444" s="134">
        <v>103.3</v>
      </c>
      <c r="CS444" s="134">
        <v>105</v>
      </c>
      <c r="CT444" s="134">
        <v>106.4</v>
      </c>
      <c r="CU444" s="134">
        <v>106</v>
      </c>
      <c r="CV444" s="134">
        <v>108.3</v>
      </c>
      <c r="CW444" s="134">
        <v>110</v>
      </c>
      <c r="CX444" s="134">
        <v>107.5</v>
      </c>
      <c r="CY444" s="134">
        <v>106.3</v>
      </c>
      <c r="CZ444" s="134">
        <v>105.2</v>
      </c>
      <c r="DA444" s="134">
        <v>105.9</v>
      </c>
      <c r="DB444" s="134">
        <v>105.3</v>
      </c>
      <c r="DC444" s="134">
        <v>106.7</v>
      </c>
      <c r="DD444" s="134">
        <v>107.4</v>
      </c>
      <c r="DE444" s="134">
        <v>109.5</v>
      </c>
      <c r="DF444" s="134">
        <v>111.7</v>
      </c>
      <c r="DG444" s="134">
        <v>117.6</v>
      </c>
      <c r="DH444" s="134">
        <v>123.1</v>
      </c>
      <c r="DI444" s="134">
        <v>125.1</v>
      </c>
      <c r="DJ444" s="134">
        <v>125.7</v>
      </c>
      <c r="DK444" s="134">
        <v>128.9</v>
      </c>
      <c r="DL444" s="134">
        <v>131</v>
      </c>
      <c r="DM444" s="134">
        <v>131.6</v>
      </c>
      <c r="DN444" s="134">
        <v>139.6</v>
      </c>
      <c r="DO444" s="134">
        <v>148.19999999999999</v>
      </c>
      <c r="DP444" s="134">
        <v>146.80000000000001</v>
      </c>
      <c r="DQ444" s="134">
        <v>147.30000000000001</v>
      </c>
      <c r="DR444" s="134">
        <v>149.19999999999999</v>
      </c>
      <c r="DS444" s="134">
        <v>151.69999999999999</v>
      </c>
      <c r="DT444" s="134">
        <v>150.6</v>
      </c>
      <c r="DU444" s="134">
        <v>152</v>
      </c>
      <c r="DV444" s="134">
        <v>152.69999999999999</v>
      </c>
      <c r="DW444" s="134">
        <v>152.6</v>
      </c>
      <c r="DX444" s="134">
        <v>142.30000000000001</v>
      </c>
      <c r="DY444" s="134">
        <v>141.69999999999999</v>
      </c>
      <c r="DZ444" s="134">
        <v>138</v>
      </c>
      <c r="EA444" s="135">
        <v>138.9</v>
      </c>
      <c r="EB444" s="136">
        <v>134.1</v>
      </c>
      <c r="EC444" s="136">
        <v>131.5</v>
      </c>
      <c r="ED444" s="134">
        <v>129.4</v>
      </c>
      <c r="EE444" s="134">
        <v>128.19999999999999</v>
      </c>
      <c r="EF444" s="137">
        <v>126</v>
      </c>
      <c r="EG444" s="137">
        <v>126.8</v>
      </c>
      <c r="EH444" s="137">
        <v>127</v>
      </c>
      <c r="EI444" s="137">
        <v>123.9</v>
      </c>
      <c r="EJ444" s="136">
        <v>120.3</v>
      </c>
      <c r="EK444" s="136">
        <v>117.5</v>
      </c>
      <c r="EL444" s="147">
        <v>116.4</v>
      </c>
      <c r="EM444" s="147">
        <v>114.1</v>
      </c>
      <c r="EN444" s="147">
        <v>114.6</v>
      </c>
    </row>
    <row r="445" spans="1:144" ht="15" x14ac:dyDescent="0.25">
      <c r="A445" s="132" t="s">
        <v>2318</v>
      </c>
      <c r="B445" s="132" t="s">
        <v>2319</v>
      </c>
      <c r="C445" s="133">
        <v>0.29636000000000001</v>
      </c>
      <c r="D445" s="134">
        <v>100.5</v>
      </c>
      <c r="E445" s="134">
        <v>102.3</v>
      </c>
      <c r="F445" s="134">
        <v>100.3</v>
      </c>
      <c r="G445" s="134">
        <v>99.5</v>
      </c>
      <c r="H445" s="134">
        <v>101.8</v>
      </c>
      <c r="I445" s="134">
        <v>102.7</v>
      </c>
      <c r="J445" s="134">
        <v>102</v>
      </c>
      <c r="K445" s="134">
        <v>101.5</v>
      </c>
      <c r="L445" s="134">
        <v>103.5</v>
      </c>
      <c r="M445" s="134">
        <v>104.6</v>
      </c>
      <c r="N445" s="134">
        <v>104.5</v>
      </c>
      <c r="O445" s="134">
        <v>104</v>
      </c>
      <c r="P445" s="134">
        <v>102.3</v>
      </c>
      <c r="Q445" s="134">
        <v>101.9</v>
      </c>
      <c r="R445" s="134">
        <v>103.4</v>
      </c>
      <c r="S445" s="134">
        <v>104.3</v>
      </c>
      <c r="T445" s="134">
        <v>106.4</v>
      </c>
      <c r="U445" s="134">
        <v>109.9</v>
      </c>
      <c r="V445" s="134">
        <v>109.1</v>
      </c>
      <c r="W445" s="134">
        <v>107.8</v>
      </c>
      <c r="X445" s="134">
        <v>106.7</v>
      </c>
      <c r="Y445" s="134">
        <v>106</v>
      </c>
      <c r="Z445" s="134">
        <v>105.9</v>
      </c>
      <c r="AA445" s="134">
        <v>104</v>
      </c>
      <c r="AB445" s="134">
        <v>104.5</v>
      </c>
      <c r="AC445" s="134">
        <v>102.3</v>
      </c>
      <c r="AD445" s="134">
        <v>102.5</v>
      </c>
      <c r="AE445" s="134">
        <v>104</v>
      </c>
      <c r="AF445" s="134">
        <v>105.1</v>
      </c>
      <c r="AG445" s="134">
        <v>105</v>
      </c>
      <c r="AH445" s="134">
        <v>103.8</v>
      </c>
      <c r="AI445" s="134">
        <v>100.6</v>
      </c>
      <c r="AJ445" s="134">
        <v>99.5</v>
      </c>
      <c r="AK445" s="134">
        <v>95.4</v>
      </c>
      <c r="AL445" s="134">
        <v>94</v>
      </c>
      <c r="AM445" s="134">
        <v>94.5</v>
      </c>
      <c r="AN445" s="134">
        <v>94.2</v>
      </c>
      <c r="AO445" s="134">
        <v>98</v>
      </c>
      <c r="AP445" s="134">
        <v>96</v>
      </c>
      <c r="AQ445" s="134">
        <v>95.7</v>
      </c>
      <c r="AR445" s="134">
        <v>94.9</v>
      </c>
      <c r="AS445" s="134">
        <v>92.6</v>
      </c>
      <c r="AT445" s="134">
        <v>91.6</v>
      </c>
      <c r="AU445" s="134">
        <v>91.3</v>
      </c>
      <c r="AV445" s="134">
        <v>91</v>
      </c>
      <c r="AW445" s="134">
        <v>90.6</v>
      </c>
      <c r="AX445" s="134">
        <v>90.9</v>
      </c>
      <c r="AY445" s="134">
        <v>93</v>
      </c>
      <c r="AZ445" s="134">
        <v>94.3</v>
      </c>
      <c r="BA445" s="134">
        <v>93</v>
      </c>
      <c r="BB445" s="134">
        <v>92.9</v>
      </c>
      <c r="BC445" s="134">
        <v>93</v>
      </c>
      <c r="BD445" s="134">
        <v>92.8</v>
      </c>
      <c r="BE445" s="134">
        <v>93.8</v>
      </c>
      <c r="BF445" s="134">
        <v>92.4</v>
      </c>
      <c r="BG445" s="134">
        <v>92.4</v>
      </c>
      <c r="BH445" s="134">
        <v>93.2</v>
      </c>
      <c r="BI445" s="134">
        <v>95.9</v>
      </c>
      <c r="BJ445" s="134">
        <v>98.3</v>
      </c>
      <c r="BK445" s="134">
        <v>97.6</v>
      </c>
      <c r="BL445" s="134">
        <v>95.8</v>
      </c>
      <c r="BM445" s="134">
        <v>94.8</v>
      </c>
      <c r="BN445" s="134">
        <v>94.8</v>
      </c>
      <c r="BO445" s="134">
        <v>95.5</v>
      </c>
      <c r="BP445" s="134">
        <v>96.3</v>
      </c>
      <c r="BQ445" s="134">
        <v>96.4</v>
      </c>
      <c r="BR445" s="134">
        <v>96.8</v>
      </c>
      <c r="BS445" s="134">
        <v>98.2</v>
      </c>
      <c r="BT445" s="134">
        <v>99.7</v>
      </c>
      <c r="BU445" s="134">
        <v>99.8</v>
      </c>
      <c r="BV445" s="134">
        <v>99.9</v>
      </c>
      <c r="BW445" s="134">
        <v>101.8</v>
      </c>
      <c r="BX445" s="134">
        <v>101.6</v>
      </c>
      <c r="BY445" s="134">
        <v>103.1</v>
      </c>
      <c r="BZ445" s="134">
        <v>104</v>
      </c>
      <c r="CA445" s="134">
        <v>103.9</v>
      </c>
      <c r="CB445" s="134">
        <v>104.4</v>
      </c>
      <c r="CC445" s="134">
        <v>106</v>
      </c>
      <c r="CD445" s="134">
        <v>107</v>
      </c>
      <c r="CE445" s="134">
        <v>107</v>
      </c>
      <c r="CF445" s="134">
        <v>103.3</v>
      </c>
      <c r="CG445" s="134">
        <v>102.3</v>
      </c>
      <c r="CH445" s="134">
        <v>103</v>
      </c>
      <c r="CI445" s="134">
        <v>102.7</v>
      </c>
      <c r="CJ445" s="134">
        <v>100.7</v>
      </c>
      <c r="CK445" s="134">
        <v>101.3</v>
      </c>
      <c r="CL445" s="134">
        <v>100.3</v>
      </c>
      <c r="CM445" s="134">
        <v>99.2</v>
      </c>
      <c r="CN445" s="134">
        <v>98.9</v>
      </c>
      <c r="CO445" s="134">
        <v>98.1</v>
      </c>
      <c r="CP445" s="134">
        <v>97.3</v>
      </c>
      <c r="CQ445" s="134">
        <v>96.6</v>
      </c>
      <c r="CR445" s="134">
        <v>96.1</v>
      </c>
      <c r="CS445" s="134">
        <v>95.6</v>
      </c>
      <c r="CT445" s="134">
        <v>95.8</v>
      </c>
      <c r="CU445" s="134">
        <v>95.4</v>
      </c>
      <c r="CV445" s="134">
        <v>95.4</v>
      </c>
      <c r="CW445" s="134">
        <v>93.8</v>
      </c>
      <c r="CX445" s="134">
        <v>91.3</v>
      </c>
      <c r="CY445" s="134">
        <v>90.8</v>
      </c>
      <c r="CZ445" s="134">
        <v>88.1</v>
      </c>
      <c r="DA445" s="134">
        <v>88.3</v>
      </c>
      <c r="DB445" s="134">
        <v>89.3</v>
      </c>
      <c r="DC445" s="134">
        <v>91.5</v>
      </c>
      <c r="DD445" s="134">
        <v>95.7</v>
      </c>
      <c r="DE445" s="134">
        <v>97.7</v>
      </c>
      <c r="DF445" s="134">
        <v>99.1</v>
      </c>
      <c r="DG445" s="134">
        <v>102.8</v>
      </c>
      <c r="DH445" s="134">
        <v>102.4</v>
      </c>
      <c r="DI445" s="134">
        <v>102.3</v>
      </c>
      <c r="DJ445" s="134">
        <v>102.5</v>
      </c>
      <c r="DK445" s="134">
        <v>102.7</v>
      </c>
      <c r="DL445" s="134">
        <v>103.7</v>
      </c>
      <c r="DM445" s="134">
        <v>105.1</v>
      </c>
      <c r="DN445" s="134">
        <v>108.3</v>
      </c>
      <c r="DO445" s="134">
        <v>109.2</v>
      </c>
      <c r="DP445" s="134">
        <v>109.2</v>
      </c>
      <c r="DQ445" s="134">
        <v>109</v>
      </c>
      <c r="DR445" s="134">
        <v>111.1</v>
      </c>
      <c r="DS445" s="134">
        <v>112.9</v>
      </c>
      <c r="DT445" s="134">
        <v>115.6</v>
      </c>
      <c r="DU445" s="134">
        <v>115.2</v>
      </c>
      <c r="DV445" s="134">
        <v>116</v>
      </c>
      <c r="DW445" s="134">
        <v>115.6</v>
      </c>
      <c r="DX445" s="134">
        <v>113.2</v>
      </c>
      <c r="DY445" s="134">
        <v>112</v>
      </c>
      <c r="DZ445" s="134">
        <v>109.5</v>
      </c>
      <c r="EA445" s="135">
        <v>106.8</v>
      </c>
      <c r="EB445" s="136">
        <v>105.7</v>
      </c>
      <c r="EC445" s="136">
        <v>105.6</v>
      </c>
      <c r="ED445" s="134">
        <v>106.3</v>
      </c>
      <c r="EE445" s="134">
        <v>106</v>
      </c>
      <c r="EF445" s="137">
        <v>106.7</v>
      </c>
      <c r="EG445" s="137">
        <v>105.8</v>
      </c>
      <c r="EH445" s="137">
        <v>104.1</v>
      </c>
      <c r="EI445" s="137">
        <v>102.9</v>
      </c>
      <c r="EJ445" s="136">
        <v>103.4</v>
      </c>
      <c r="EK445" s="136">
        <v>103.3</v>
      </c>
      <c r="EL445" s="147">
        <v>103.2</v>
      </c>
      <c r="EM445" s="147">
        <v>102.9</v>
      </c>
      <c r="EN445" s="147">
        <v>102.8</v>
      </c>
    </row>
    <row r="446" spans="1:144" ht="15" x14ac:dyDescent="0.25">
      <c r="A446" s="132" t="s">
        <v>2320</v>
      </c>
      <c r="B446" s="132" t="s">
        <v>2321</v>
      </c>
      <c r="C446" s="133">
        <v>0.14607999999999999</v>
      </c>
      <c r="D446" s="134">
        <v>100.4</v>
      </c>
      <c r="E446" s="134">
        <v>103.2</v>
      </c>
      <c r="F446" s="134">
        <v>99.5</v>
      </c>
      <c r="G446" s="134">
        <v>97.3</v>
      </c>
      <c r="H446" s="134">
        <v>99.6</v>
      </c>
      <c r="I446" s="134">
        <v>100.5</v>
      </c>
      <c r="J446" s="134">
        <v>99.9</v>
      </c>
      <c r="K446" s="134">
        <v>100.6</v>
      </c>
      <c r="L446" s="134">
        <v>102.1</v>
      </c>
      <c r="M446" s="134">
        <v>104.5</v>
      </c>
      <c r="N446" s="134">
        <v>103.7</v>
      </c>
      <c r="O446" s="134">
        <v>102.5</v>
      </c>
      <c r="P446" s="134">
        <v>98.5</v>
      </c>
      <c r="Q446" s="134">
        <v>97.5</v>
      </c>
      <c r="R446" s="134">
        <v>99.1</v>
      </c>
      <c r="S446" s="134">
        <v>101.2</v>
      </c>
      <c r="T446" s="134">
        <v>104.3</v>
      </c>
      <c r="U446" s="134">
        <v>109.1</v>
      </c>
      <c r="V446" s="134">
        <v>107.7</v>
      </c>
      <c r="W446" s="134">
        <v>106.9</v>
      </c>
      <c r="X446" s="134">
        <v>104.1</v>
      </c>
      <c r="Y446" s="134">
        <v>103.5</v>
      </c>
      <c r="Z446" s="134">
        <v>101.5</v>
      </c>
      <c r="AA446" s="134">
        <v>98.7</v>
      </c>
      <c r="AB446" s="134">
        <v>99.2</v>
      </c>
      <c r="AC446" s="134">
        <v>95.9</v>
      </c>
      <c r="AD446" s="134">
        <v>96</v>
      </c>
      <c r="AE446" s="134">
        <v>98.8</v>
      </c>
      <c r="AF446" s="134">
        <v>101</v>
      </c>
      <c r="AG446" s="134">
        <v>101.4</v>
      </c>
      <c r="AH446" s="134">
        <v>99.6</v>
      </c>
      <c r="AI446" s="134">
        <v>92.7</v>
      </c>
      <c r="AJ446" s="134">
        <v>91.4</v>
      </c>
      <c r="AK446" s="134">
        <v>85.2</v>
      </c>
      <c r="AL446" s="134">
        <v>83.6</v>
      </c>
      <c r="AM446" s="134">
        <v>84.1</v>
      </c>
      <c r="AN446" s="134">
        <v>84.7</v>
      </c>
      <c r="AO446" s="134">
        <v>91.9</v>
      </c>
      <c r="AP446" s="134">
        <v>88.7</v>
      </c>
      <c r="AQ446" s="134">
        <v>87</v>
      </c>
      <c r="AR446" s="134">
        <v>86</v>
      </c>
      <c r="AS446" s="134">
        <v>81.599999999999994</v>
      </c>
      <c r="AT446" s="134">
        <v>81.099999999999994</v>
      </c>
      <c r="AU446" s="134">
        <v>80.7</v>
      </c>
      <c r="AV446" s="134">
        <v>80.2</v>
      </c>
      <c r="AW446" s="134">
        <v>79.7</v>
      </c>
      <c r="AX446" s="134">
        <v>79.599999999999994</v>
      </c>
      <c r="AY446" s="134">
        <v>82.2</v>
      </c>
      <c r="AZ446" s="134">
        <v>84.5</v>
      </c>
      <c r="BA446" s="134">
        <v>83.3</v>
      </c>
      <c r="BB446" s="134">
        <v>82.1</v>
      </c>
      <c r="BC446" s="134">
        <v>82.7</v>
      </c>
      <c r="BD446" s="134">
        <v>81.5</v>
      </c>
      <c r="BE446" s="134">
        <v>83.3</v>
      </c>
      <c r="BF446" s="134">
        <v>82.3</v>
      </c>
      <c r="BG446" s="134">
        <v>83.7</v>
      </c>
      <c r="BH446" s="134">
        <v>85.4</v>
      </c>
      <c r="BI446" s="134">
        <v>90.5</v>
      </c>
      <c r="BJ446" s="134">
        <v>93.5</v>
      </c>
      <c r="BK446" s="134">
        <v>91.8</v>
      </c>
      <c r="BL446" s="134">
        <v>88</v>
      </c>
      <c r="BM446" s="134">
        <v>85.9</v>
      </c>
      <c r="BN446" s="134">
        <v>85.6</v>
      </c>
      <c r="BO446" s="134">
        <v>86.8</v>
      </c>
      <c r="BP446" s="134">
        <v>88.9</v>
      </c>
      <c r="BQ446" s="134">
        <v>88.7</v>
      </c>
      <c r="BR446" s="134">
        <v>89.3</v>
      </c>
      <c r="BS446" s="134">
        <v>91.4</v>
      </c>
      <c r="BT446" s="134">
        <v>93.4</v>
      </c>
      <c r="BU446" s="134">
        <v>93.5</v>
      </c>
      <c r="BV446" s="134">
        <v>94.4</v>
      </c>
      <c r="BW446" s="134">
        <v>96.7</v>
      </c>
      <c r="BX446" s="134">
        <v>96.5</v>
      </c>
      <c r="BY446" s="134">
        <v>98.5</v>
      </c>
      <c r="BZ446" s="134">
        <v>99.4</v>
      </c>
      <c r="CA446" s="134">
        <v>100.3</v>
      </c>
      <c r="CB446" s="134">
        <v>101.2</v>
      </c>
      <c r="CC446" s="134">
        <v>102.7</v>
      </c>
      <c r="CD446" s="134">
        <v>104.9</v>
      </c>
      <c r="CE446" s="134">
        <v>104.4</v>
      </c>
      <c r="CF446" s="134">
        <v>99.4</v>
      </c>
      <c r="CG446" s="134">
        <v>97.7</v>
      </c>
      <c r="CH446" s="134">
        <v>98.2</v>
      </c>
      <c r="CI446" s="134">
        <v>97.9</v>
      </c>
      <c r="CJ446" s="134">
        <v>94.5</v>
      </c>
      <c r="CK446" s="134">
        <v>94.4</v>
      </c>
      <c r="CL446" s="134">
        <v>92.2</v>
      </c>
      <c r="CM446" s="134">
        <v>90.6</v>
      </c>
      <c r="CN446" s="134">
        <v>90.1</v>
      </c>
      <c r="CO446" s="134">
        <v>89.2</v>
      </c>
      <c r="CP446" s="134">
        <v>88.2</v>
      </c>
      <c r="CQ446" s="134">
        <v>87.7</v>
      </c>
      <c r="CR446" s="134">
        <v>87</v>
      </c>
      <c r="CS446" s="134">
        <v>86.2</v>
      </c>
      <c r="CT446" s="134">
        <v>86.3</v>
      </c>
      <c r="CU446" s="134">
        <v>85.9</v>
      </c>
      <c r="CV446" s="134">
        <v>85.9</v>
      </c>
      <c r="CW446" s="134">
        <v>82.3</v>
      </c>
      <c r="CX446" s="134">
        <v>78.599999999999994</v>
      </c>
      <c r="CY446" s="134">
        <v>78.099999999999994</v>
      </c>
      <c r="CZ446" s="134">
        <v>74.400000000000006</v>
      </c>
      <c r="DA446" s="134">
        <v>75</v>
      </c>
      <c r="DB446" s="134">
        <v>76.8</v>
      </c>
      <c r="DC446" s="134">
        <v>79.8</v>
      </c>
      <c r="DD446" s="134">
        <v>86.7</v>
      </c>
      <c r="DE446" s="134">
        <v>89.8</v>
      </c>
      <c r="DF446" s="134">
        <v>90.9</v>
      </c>
      <c r="DG446" s="134">
        <v>96</v>
      </c>
      <c r="DH446" s="134">
        <v>94.5</v>
      </c>
      <c r="DI446" s="134">
        <v>94.6</v>
      </c>
      <c r="DJ446" s="134">
        <v>95.4</v>
      </c>
      <c r="DK446" s="134">
        <v>96</v>
      </c>
      <c r="DL446" s="134">
        <v>96.5</v>
      </c>
      <c r="DM446" s="134">
        <v>96.5</v>
      </c>
      <c r="DN446" s="134">
        <v>101.1</v>
      </c>
      <c r="DO446" s="134">
        <v>101.9</v>
      </c>
      <c r="DP446" s="134">
        <v>99.9</v>
      </c>
      <c r="DQ446" s="134">
        <v>99.2</v>
      </c>
      <c r="DR446" s="134">
        <v>101.3</v>
      </c>
      <c r="DS446" s="134">
        <v>103.8</v>
      </c>
      <c r="DT446" s="134">
        <v>108</v>
      </c>
      <c r="DU446" s="134">
        <v>107.5</v>
      </c>
      <c r="DV446" s="134">
        <v>107.9</v>
      </c>
      <c r="DW446" s="134">
        <v>105</v>
      </c>
      <c r="DX446" s="134">
        <v>100.7</v>
      </c>
      <c r="DY446" s="134">
        <v>97.8</v>
      </c>
      <c r="DZ446" s="134">
        <v>95.3</v>
      </c>
      <c r="EA446" s="135">
        <v>91.8</v>
      </c>
      <c r="EB446" s="136">
        <v>90.4</v>
      </c>
      <c r="EC446" s="136">
        <v>91.3</v>
      </c>
      <c r="ED446" s="134">
        <v>93.1</v>
      </c>
      <c r="EE446" s="134">
        <v>93.6</v>
      </c>
      <c r="EF446" s="137">
        <v>94.5</v>
      </c>
      <c r="EG446" s="137">
        <v>92.6</v>
      </c>
      <c r="EH446" s="137">
        <v>90.7</v>
      </c>
      <c r="EI446" s="137">
        <v>89.7</v>
      </c>
      <c r="EJ446" s="136">
        <v>91.3</v>
      </c>
      <c r="EK446" s="136">
        <v>91.6</v>
      </c>
      <c r="EL446" s="147">
        <v>91.9</v>
      </c>
      <c r="EM446" s="147">
        <v>92</v>
      </c>
      <c r="EN446" s="147">
        <v>91.9</v>
      </c>
    </row>
    <row r="447" spans="1:144" ht="15" x14ac:dyDescent="0.25">
      <c r="A447" s="132" t="s">
        <v>2322</v>
      </c>
      <c r="B447" s="132" t="s">
        <v>2323</v>
      </c>
      <c r="C447" s="133">
        <v>4.3529999999999999E-2</v>
      </c>
      <c r="D447" s="134">
        <v>103.9</v>
      </c>
      <c r="E447" s="134">
        <v>103.4</v>
      </c>
      <c r="F447" s="134">
        <v>101.2</v>
      </c>
      <c r="G447" s="134">
        <v>101</v>
      </c>
      <c r="H447" s="134">
        <v>101.7</v>
      </c>
      <c r="I447" s="134">
        <v>102.1</v>
      </c>
      <c r="J447" s="134">
        <v>101.6</v>
      </c>
      <c r="K447" s="134">
        <v>100</v>
      </c>
      <c r="L447" s="134">
        <v>100.6</v>
      </c>
      <c r="M447" s="134">
        <v>101.2</v>
      </c>
      <c r="N447" s="134">
        <v>102.2</v>
      </c>
      <c r="O447" s="134">
        <v>101.8</v>
      </c>
      <c r="P447" s="134">
        <v>103.4</v>
      </c>
      <c r="Q447" s="134">
        <v>103.6</v>
      </c>
      <c r="R447" s="134">
        <v>104.5</v>
      </c>
      <c r="S447" s="134">
        <v>105</v>
      </c>
      <c r="T447" s="134">
        <v>107.2</v>
      </c>
      <c r="U447" s="134">
        <v>109.2</v>
      </c>
      <c r="V447" s="134">
        <v>107.8</v>
      </c>
      <c r="W447" s="134">
        <v>106.7</v>
      </c>
      <c r="X447" s="134">
        <v>106.6</v>
      </c>
      <c r="Y447" s="134">
        <v>107.2</v>
      </c>
      <c r="Z447" s="134">
        <v>107.7</v>
      </c>
      <c r="AA447" s="134">
        <v>108.9</v>
      </c>
      <c r="AB447" s="134">
        <v>108.6</v>
      </c>
      <c r="AC447" s="134">
        <v>108.3</v>
      </c>
      <c r="AD447" s="134">
        <v>108.2</v>
      </c>
      <c r="AE447" s="134">
        <v>106.5</v>
      </c>
      <c r="AF447" s="134">
        <v>107</v>
      </c>
      <c r="AG447" s="134">
        <v>107.2</v>
      </c>
      <c r="AH447" s="134">
        <v>107.1</v>
      </c>
      <c r="AI447" s="134">
        <v>106.1</v>
      </c>
      <c r="AJ447" s="134">
        <v>103.4</v>
      </c>
      <c r="AK447" s="134">
        <v>103</v>
      </c>
      <c r="AL447" s="134">
        <v>101.6</v>
      </c>
      <c r="AM447" s="134">
        <v>103.5</v>
      </c>
      <c r="AN447" s="134">
        <v>101.3</v>
      </c>
      <c r="AO447" s="134">
        <v>101.5</v>
      </c>
      <c r="AP447" s="134">
        <v>102</v>
      </c>
      <c r="AQ447" s="134">
        <v>101.7</v>
      </c>
      <c r="AR447" s="134">
        <v>101.7</v>
      </c>
      <c r="AS447" s="134">
        <v>101.8</v>
      </c>
      <c r="AT447" s="134">
        <v>99.5</v>
      </c>
      <c r="AU447" s="134">
        <v>98.9</v>
      </c>
      <c r="AV447" s="134">
        <v>98.4</v>
      </c>
      <c r="AW447" s="134">
        <v>98.4</v>
      </c>
      <c r="AX447" s="134">
        <v>98.6</v>
      </c>
      <c r="AY447" s="134">
        <v>98.4</v>
      </c>
      <c r="AZ447" s="134">
        <v>98.7</v>
      </c>
      <c r="BA447" s="134">
        <v>98.6</v>
      </c>
      <c r="BB447" s="134">
        <v>99.3</v>
      </c>
      <c r="BC447" s="134">
        <v>100.8</v>
      </c>
      <c r="BD447" s="134">
        <v>101.9</v>
      </c>
      <c r="BE447" s="134">
        <v>102.2</v>
      </c>
      <c r="BF447" s="134">
        <v>101.6</v>
      </c>
      <c r="BG447" s="134">
        <v>99.7</v>
      </c>
      <c r="BH447" s="134">
        <v>99.1</v>
      </c>
      <c r="BI447" s="134">
        <v>98.2</v>
      </c>
      <c r="BJ447" s="134">
        <v>100</v>
      </c>
      <c r="BK447" s="134">
        <v>102</v>
      </c>
      <c r="BL447" s="134">
        <v>103.3</v>
      </c>
      <c r="BM447" s="134">
        <v>101.8</v>
      </c>
      <c r="BN447" s="134">
        <v>101.5</v>
      </c>
      <c r="BO447" s="134">
        <v>100.9</v>
      </c>
      <c r="BP447" s="134">
        <v>100.5</v>
      </c>
      <c r="BQ447" s="134">
        <v>100.4</v>
      </c>
      <c r="BR447" s="134">
        <v>101.8</v>
      </c>
      <c r="BS447" s="134">
        <v>102.2</v>
      </c>
      <c r="BT447" s="134">
        <v>105.4</v>
      </c>
      <c r="BU447" s="134">
        <v>105.1</v>
      </c>
      <c r="BV447" s="134">
        <v>104.4</v>
      </c>
      <c r="BW447" s="134">
        <v>106</v>
      </c>
      <c r="BX447" s="134">
        <v>106.7</v>
      </c>
      <c r="BY447" s="134">
        <v>108.3</v>
      </c>
      <c r="BZ447" s="134">
        <v>108.1</v>
      </c>
      <c r="CA447" s="134">
        <v>110.1</v>
      </c>
      <c r="CB447" s="134">
        <v>109.1</v>
      </c>
      <c r="CC447" s="134">
        <v>109.1</v>
      </c>
      <c r="CD447" s="134">
        <v>109.4</v>
      </c>
      <c r="CE447" s="134">
        <v>109.2</v>
      </c>
      <c r="CF447" s="134">
        <v>106.8</v>
      </c>
      <c r="CG447" s="134">
        <v>105.6</v>
      </c>
      <c r="CH447" s="134">
        <v>105.2</v>
      </c>
      <c r="CI447" s="134">
        <v>106</v>
      </c>
      <c r="CJ447" s="134">
        <v>105.6</v>
      </c>
      <c r="CK447" s="134">
        <v>105.2</v>
      </c>
      <c r="CL447" s="134">
        <v>107.2</v>
      </c>
      <c r="CM447" s="134">
        <v>108.2</v>
      </c>
      <c r="CN447" s="134">
        <v>107.6</v>
      </c>
      <c r="CO447" s="134">
        <v>107.8</v>
      </c>
      <c r="CP447" s="134">
        <v>106.4</v>
      </c>
      <c r="CQ447" s="134">
        <v>106.6</v>
      </c>
      <c r="CR447" s="134">
        <v>106.1</v>
      </c>
      <c r="CS447" s="134">
        <v>105.5</v>
      </c>
      <c r="CT447" s="134">
        <v>105.2</v>
      </c>
      <c r="CU447" s="134">
        <v>105.3</v>
      </c>
      <c r="CV447" s="134">
        <v>104.8</v>
      </c>
      <c r="CW447" s="134">
        <v>104.4</v>
      </c>
      <c r="CX447" s="134">
        <v>102.9</v>
      </c>
      <c r="CY447" s="134">
        <v>104</v>
      </c>
      <c r="CZ447" s="134">
        <v>104.9</v>
      </c>
      <c r="DA447" s="134">
        <v>104</v>
      </c>
      <c r="DB447" s="134">
        <v>103.3</v>
      </c>
      <c r="DC447" s="134">
        <v>104.3</v>
      </c>
      <c r="DD447" s="134">
        <v>103.4</v>
      </c>
      <c r="DE447" s="134">
        <v>105</v>
      </c>
      <c r="DF447" s="134">
        <v>107.2</v>
      </c>
      <c r="DG447" s="134">
        <v>108.5</v>
      </c>
      <c r="DH447" s="134">
        <v>110.3</v>
      </c>
      <c r="DI447" s="134">
        <v>111.9</v>
      </c>
      <c r="DJ447" s="134">
        <v>112.8</v>
      </c>
      <c r="DK447" s="134">
        <v>110</v>
      </c>
      <c r="DL447" s="134">
        <v>111.9</v>
      </c>
      <c r="DM447" s="134">
        <v>115.1</v>
      </c>
      <c r="DN447" s="134">
        <v>115.8</v>
      </c>
      <c r="DO447" s="134">
        <v>115.7</v>
      </c>
      <c r="DP447" s="134">
        <v>118.7</v>
      </c>
      <c r="DQ447" s="134">
        <v>122.2</v>
      </c>
      <c r="DR447" s="134">
        <v>123</v>
      </c>
      <c r="DS447" s="134">
        <v>122.8</v>
      </c>
      <c r="DT447" s="134">
        <v>124.4</v>
      </c>
      <c r="DU447" s="134">
        <v>122.6</v>
      </c>
      <c r="DV447" s="134">
        <v>124.1</v>
      </c>
      <c r="DW447" s="134">
        <v>126.9</v>
      </c>
      <c r="DX447" s="134">
        <v>128.69999999999999</v>
      </c>
      <c r="DY447" s="134">
        <v>129.19999999999999</v>
      </c>
      <c r="DZ447" s="134">
        <v>127.7</v>
      </c>
      <c r="EA447" s="135">
        <v>126</v>
      </c>
      <c r="EB447" s="136">
        <v>124.2</v>
      </c>
      <c r="EC447" s="136">
        <v>121.3</v>
      </c>
      <c r="ED447" s="134">
        <v>121.6</v>
      </c>
      <c r="EE447" s="134">
        <v>120.5</v>
      </c>
      <c r="EF447" s="137">
        <v>122.2</v>
      </c>
      <c r="EG447" s="137">
        <v>120</v>
      </c>
      <c r="EH447" s="137">
        <v>121.6</v>
      </c>
      <c r="EI447" s="137">
        <v>118.7</v>
      </c>
      <c r="EJ447" s="136">
        <v>115.8</v>
      </c>
      <c r="EK447" s="136">
        <v>114.3</v>
      </c>
      <c r="EL447" s="147">
        <v>114.5</v>
      </c>
      <c r="EM447" s="147">
        <v>114.1</v>
      </c>
      <c r="EN447" s="147">
        <v>115.3</v>
      </c>
    </row>
    <row r="448" spans="1:144" ht="15" x14ac:dyDescent="0.25">
      <c r="A448" s="132" t="s">
        <v>2324</v>
      </c>
      <c r="B448" s="132" t="s">
        <v>2325</v>
      </c>
      <c r="C448" s="133">
        <v>1.984E-2</v>
      </c>
      <c r="D448" s="134">
        <v>99.2</v>
      </c>
      <c r="E448" s="134">
        <v>99.9</v>
      </c>
      <c r="F448" s="134">
        <v>98.6</v>
      </c>
      <c r="G448" s="134">
        <v>101.8</v>
      </c>
      <c r="H448" s="134">
        <v>103.9</v>
      </c>
      <c r="I448" s="134">
        <v>102.4</v>
      </c>
      <c r="J448" s="134">
        <v>101.4</v>
      </c>
      <c r="K448" s="134">
        <v>100</v>
      </c>
      <c r="L448" s="134">
        <v>102.3</v>
      </c>
      <c r="M448" s="134">
        <v>100.7</v>
      </c>
      <c r="N448" s="134">
        <v>100.8</v>
      </c>
      <c r="O448" s="134">
        <v>100.7</v>
      </c>
      <c r="P448" s="134">
        <v>99.1</v>
      </c>
      <c r="Q448" s="134">
        <v>100.4</v>
      </c>
      <c r="R448" s="134">
        <v>99.2</v>
      </c>
      <c r="S448" s="134">
        <v>100.1</v>
      </c>
      <c r="T448" s="134">
        <v>100</v>
      </c>
      <c r="U448" s="134">
        <v>101.6</v>
      </c>
      <c r="V448" s="134">
        <v>101.7</v>
      </c>
      <c r="W448" s="134">
        <v>99.1</v>
      </c>
      <c r="X448" s="134">
        <v>100.5</v>
      </c>
      <c r="Y448" s="134">
        <v>97.7</v>
      </c>
      <c r="Z448" s="134">
        <v>103</v>
      </c>
      <c r="AA448" s="134">
        <v>101.3</v>
      </c>
      <c r="AB448" s="134">
        <v>104.1</v>
      </c>
      <c r="AC448" s="134">
        <v>104.2</v>
      </c>
      <c r="AD448" s="134">
        <v>102.1</v>
      </c>
      <c r="AE448" s="134">
        <v>101.5</v>
      </c>
      <c r="AF448" s="134">
        <v>102.3</v>
      </c>
      <c r="AG448" s="134">
        <v>102.8</v>
      </c>
      <c r="AH448" s="134">
        <v>101.3</v>
      </c>
      <c r="AI448" s="134">
        <v>98.7</v>
      </c>
      <c r="AJ448" s="134">
        <v>99.4</v>
      </c>
      <c r="AK448" s="134">
        <v>93.4</v>
      </c>
      <c r="AL448" s="134">
        <v>89.5</v>
      </c>
      <c r="AM448" s="134">
        <v>88.6</v>
      </c>
      <c r="AN448" s="134">
        <v>89</v>
      </c>
      <c r="AO448" s="134">
        <v>92</v>
      </c>
      <c r="AP448" s="134">
        <v>90</v>
      </c>
      <c r="AQ448" s="134">
        <v>90.1</v>
      </c>
      <c r="AR448" s="134">
        <v>87.2</v>
      </c>
      <c r="AS448" s="134">
        <v>85.4</v>
      </c>
      <c r="AT448" s="134">
        <v>88.4</v>
      </c>
      <c r="AU448" s="134">
        <v>88.9</v>
      </c>
      <c r="AV448" s="134">
        <v>87.4</v>
      </c>
      <c r="AW448" s="134">
        <v>88.5</v>
      </c>
      <c r="AX448" s="134">
        <v>87</v>
      </c>
      <c r="AY448" s="134">
        <v>88.6</v>
      </c>
      <c r="AZ448" s="134">
        <v>91.1</v>
      </c>
      <c r="BA448" s="134">
        <v>90.7</v>
      </c>
      <c r="BB448" s="134">
        <v>92.5</v>
      </c>
      <c r="BC448" s="134">
        <v>93.2</v>
      </c>
      <c r="BD448" s="134">
        <v>94.9</v>
      </c>
      <c r="BE448" s="134">
        <v>96.2</v>
      </c>
      <c r="BF448" s="134">
        <v>94.9</v>
      </c>
      <c r="BG448" s="134">
        <v>94.9</v>
      </c>
      <c r="BH448" s="134">
        <v>94</v>
      </c>
      <c r="BI448" s="134">
        <v>94.1</v>
      </c>
      <c r="BJ448" s="134">
        <v>94.7</v>
      </c>
      <c r="BK448" s="134">
        <v>94</v>
      </c>
      <c r="BL448" s="134">
        <v>94.1</v>
      </c>
      <c r="BM448" s="134">
        <v>94.1</v>
      </c>
      <c r="BN448" s="134">
        <v>94.2</v>
      </c>
      <c r="BO448" s="134">
        <v>94.6</v>
      </c>
      <c r="BP448" s="134">
        <v>95.4</v>
      </c>
      <c r="BQ448" s="134">
        <v>96.8</v>
      </c>
      <c r="BR448" s="134">
        <v>96.7</v>
      </c>
      <c r="BS448" s="134">
        <v>97</v>
      </c>
      <c r="BT448" s="134">
        <v>97.2</v>
      </c>
      <c r="BU448" s="134">
        <v>97</v>
      </c>
      <c r="BV448" s="134">
        <v>96.3</v>
      </c>
      <c r="BW448" s="134">
        <v>96.5</v>
      </c>
      <c r="BX448" s="134">
        <v>97.1</v>
      </c>
      <c r="BY448" s="134">
        <v>97.7</v>
      </c>
      <c r="BZ448" s="134">
        <v>97.3</v>
      </c>
      <c r="CA448" s="134">
        <v>97.4</v>
      </c>
      <c r="CB448" s="134">
        <v>97.2</v>
      </c>
      <c r="CC448" s="134">
        <v>98.5</v>
      </c>
      <c r="CD448" s="134">
        <v>98.4</v>
      </c>
      <c r="CE448" s="134">
        <v>99.8</v>
      </c>
      <c r="CF448" s="134">
        <v>99</v>
      </c>
      <c r="CG448" s="134">
        <v>98</v>
      </c>
      <c r="CH448" s="134">
        <v>99.6</v>
      </c>
      <c r="CI448" s="134">
        <v>98.6</v>
      </c>
      <c r="CJ448" s="134">
        <v>98.8</v>
      </c>
      <c r="CK448" s="134">
        <v>98.6</v>
      </c>
      <c r="CL448" s="134">
        <v>98.5</v>
      </c>
      <c r="CM448" s="134">
        <v>97.6</v>
      </c>
      <c r="CN448" s="134">
        <v>98.1</v>
      </c>
      <c r="CO448" s="134">
        <v>98.5</v>
      </c>
      <c r="CP448" s="134">
        <v>97.1</v>
      </c>
      <c r="CQ448" s="134">
        <v>95.3</v>
      </c>
      <c r="CR448" s="134">
        <v>95.6</v>
      </c>
      <c r="CS448" s="134">
        <v>94</v>
      </c>
      <c r="CT448" s="134">
        <v>95</v>
      </c>
      <c r="CU448" s="134">
        <v>95.9</v>
      </c>
      <c r="CV448" s="134">
        <v>95.9</v>
      </c>
      <c r="CW448" s="134">
        <v>95.9</v>
      </c>
      <c r="CX448" s="134">
        <v>93.7</v>
      </c>
      <c r="CY448" s="134">
        <v>93.2</v>
      </c>
      <c r="CZ448" s="134">
        <v>92.8</v>
      </c>
      <c r="DA448" s="134">
        <v>92.4</v>
      </c>
      <c r="DB448" s="134">
        <v>92.8</v>
      </c>
      <c r="DC448" s="134">
        <v>94.1</v>
      </c>
      <c r="DD448" s="134">
        <v>94.8</v>
      </c>
      <c r="DE448" s="134">
        <v>94.3</v>
      </c>
      <c r="DF448" s="134">
        <v>95.9</v>
      </c>
      <c r="DG448" s="134">
        <v>95.4</v>
      </c>
      <c r="DH448" s="134">
        <v>96.4</v>
      </c>
      <c r="DI448" s="134">
        <v>93.9</v>
      </c>
      <c r="DJ448" s="134">
        <v>92.8</v>
      </c>
      <c r="DK448" s="134">
        <v>90.2</v>
      </c>
      <c r="DL448" s="134">
        <v>92.9</v>
      </c>
      <c r="DM448" s="134">
        <v>92</v>
      </c>
      <c r="DN448" s="134">
        <v>92.2</v>
      </c>
      <c r="DO448" s="134">
        <v>93.1</v>
      </c>
      <c r="DP448" s="134">
        <v>93.8</v>
      </c>
      <c r="DQ448" s="134">
        <v>93.3</v>
      </c>
      <c r="DR448" s="134">
        <v>95.1</v>
      </c>
      <c r="DS448" s="134">
        <v>95.6</v>
      </c>
      <c r="DT448" s="134">
        <v>95.4</v>
      </c>
      <c r="DU448" s="134">
        <v>96.5</v>
      </c>
      <c r="DV448" s="134">
        <v>96.1</v>
      </c>
      <c r="DW448" s="134">
        <v>97.9</v>
      </c>
      <c r="DX448" s="134">
        <v>98.1</v>
      </c>
      <c r="DY448" s="134">
        <v>96.3</v>
      </c>
      <c r="DZ448" s="134">
        <v>96.6</v>
      </c>
      <c r="EA448" s="135">
        <v>94.8</v>
      </c>
      <c r="EB448" s="136">
        <v>95.2</v>
      </c>
      <c r="EC448" s="136">
        <v>94</v>
      </c>
      <c r="ED448" s="134">
        <v>94.8</v>
      </c>
      <c r="EE448" s="134">
        <v>95.9</v>
      </c>
      <c r="EF448" s="137">
        <v>94</v>
      </c>
      <c r="EG448" s="137">
        <v>97.9</v>
      </c>
      <c r="EH448" s="137">
        <v>96.1</v>
      </c>
      <c r="EI448" s="137">
        <v>94.7</v>
      </c>
      <c r="EJ448" s="136">
        <v>92.3</v>
      </c>
      <c r="EK448" s="136">
        <v>91.8</v>
      </c>
      <c r="EL448" s="147">
        <v>93.8</v>
      </c>
      <c r="EM448" s="147">
        <v>93.3</v>
      </c>
      <c r="EN448" s="147">
        <v>92.1</v>
      </c>
    </row>
    <row r="449" spans="1:144" ht="15" x14ac:dyDescent="0.25">
      <c r="A449" s="132" t="s">
        <v>2326</v>
      </c>
      <c r="B449" s="132" t="s">
        <v>2327</v>
      </c>
      <c r="C449" s="133">
        <v>8.6910000000000001E-2</v>
      </c>
      <c r="D449" s="134">
        <v>99.2</v>
      </c>
      <c r="E449" s="134">
        <v>100.7</v>
      </c>
      <c r="F449" s="134">
        <v>101.5</v>
      </c>
      <c r="G449" s="134">
        <v>101.8</v>
      </c>
      <c r="H449" s="134">
        <v>105</v>
      </c>
      <c r="I449" s="134">
        <v>106.7</v>
      </c>
      <c r="J449" s="134">
        <v>105.6</v>
      </c>
      <c r="K449" s="134">
        <v>104.2</v>
      </c>
      <c r="L449" s="134">
        <v>107.5</v>
      </c>
      <c r="M449" s="134">
        <v>107.3</v>
      </c>
      <c r="N449" s="134">
        <v>107.7</v>
      </c>
      <c r="O449" s="134">
        <v>108.4</v>
      </c>
      <c r="P449" s="134">
        <v>108.8</v>
      </c>
      <c r="Q449" s="134">
        <v>108.8</v>
      </c>
      <c r="R449" s="134">
        <v>110.9</v>
      </c>
      <c r="S449" s="134">
        <v>110</v>
      </c>
      <c r="T449" s="134">
        <v>110.8</v>
      </c>
      <c r="U449" s="134">
        <v>113.6</v>
      </c>
      <c r="V449" s="134">
        <v>113.9</v>
      </c>
      <c r="W449" s="134">
        <v>111.8</v>
      </c>
      <c r="X449" s="134">
        <v>112.8</v>
      </c>
      <c r="Y449" s="134">
        <v>111.5</v>
      </c>
      <c r="Z449" s="134">
        <v>112.9</v>
      </c>
      <c r="AA449" s="134">
        <v>111.2</v>
      </c>
      <c r="AB449" s="134">
        <v>111.4</v>
      </c>
      <c r="AC449" s="134">
        <v>109.6</v>
      </c>
      <c r="AD449" s="134">
        <v>110.8</v>
      </c>
      <c r="AE449" s="134">
        <v>112.3</v>
      </c>
      <c r="AF449" s="134">
        <v>111.6</v>
      </c>
      <c r="AG449" s="134">
        <v>110.4</v>
      </c>
      <c r="AH449" s="134">
        <v>109.7</v>
      </c>
      <c r="AI449" s="134">
        <v>111.7</v>
      </c>
      <c r="AJ449" s="134">
        <v>111</v>
      </c>
      <c r="AK449" s="134">
        <v>109.3</v>
      </c>
      <c r="AL449" s="134">
        <v>108.8</v>
      </c>
      <c r="AM449" s="134">
        <v>108.8</v>
      </c>
      <c r="AN449" s="134">
        <v>107.9</v>
      </c>
      <c r="AO449" s="134">
        <v>107.9</v>
      </c>
      <c r="AP449" s="134">
        <v>106.5</v>
      </c>
      <c r="AQ449" s="134">
        <v>108.4</v>
      </c>
      <c r="AR449" s="134">
        <v>108.3</v>
      </c>
      <c r="AS449" s="134">
        <v>108.3</v>
      </c>
      <c r="AT449" s="134">
        <v>106</v>
      </c>
      <c r="AU449" s="134">
        <v>105.8</v>
      </c>
      <c r="AV449" s="134">
        <v>106.2</v>
      </c>
      <c r="AW449" s="134">
        <v>105.3</v>
      </c>
      <c r="AX449" s="134">
        <v>107</v>
      </c>
      <c r="AY449" s="134">
        <v>109.4</v>
      </c>
      <c r="AZ449" s="134">
        <v>109.4</v>
      </c>
      <c r="BA449" s="134">
        <v>107.1</v>
      </c>
      <c r="BB449" s="134">
        <v>108</v>
      </c>
      <c r="BC449" s="134">
        <v>106.2</v>
      </c>
      <c r="BD449" s="134">
        <v>106.9</v>
      </c>
      <c r="BE449" s="134">
        <v>106.6</v>
      </c>
      <c r="BF449" s="134">
        <v>104.1</v>
      </c>
      <c r="BG449" s="134">
        <v>102.7</v>
      </c>
      <c r="BH449" s="134">
        <v>103.1</v>
      </c>
      <c r="BI449" s="134">
        <v>104.4</v>
      </c>
      <c r="BJ449" s="134">
        <v>106.2</v>
      </c>
      <c r="BK449" s="134">
        <v>105.8</v>
      </c>
      <c r="BL449" s="134">
        <v>105.5</v>
      </c>
      <c r="BM449" s="134">
        <v>106.5</v>
      </c>
      <c r="BN449" s="134">
        <v>107.2</v>
      </c>
      <c r="BO449" s="134">
        <v>107.7</v>
      </c>
      <c r="BP449" s="134">
        <v>106.7</v>
      </c>
      <c r="BQ449" s="134">
        <v>107.4</v>
      </c>
      <c r="BR449" s="134">
        <v>106.9</v>
      </c>
      <c r="BS449" s="134">
        <v>107.7</v>
      </c>
      <c r="BT449" s="134">
        <v>107.9</v>
      </c>
      <c r="BU449" s="134">
        <v>108.2</v>
      </c>
      <c r="BV449" s="134">
        <v>107.7</v>
      </c>
      <c r="BW449" s="134">
        <v>109.4</v>
      </c>
      <c r="BX449" s="134">
        <v>108.9</v>
      </c>
      <c r="BY449" s="134">
        <v>109.3</v>
      </c>
      <c r="BZ449" s="134">
        <v>111.2</v>
      </c>
      <c r="CA449" s="134">
        <v>108.2</v>
      </c>
      <c r="CB449" s="134">
        <v>108.9</v>
      </c>
      <c r="CC449" s="134">
        <v>111.8</v>
      </c>
      <c r="CD449" s="134">
        <v>111.5</v>
      </c>
      <c r="CE449" s="134">
        <v>112</v>
      </c>
      <c r="CF449" s="134">
        <v>109.2</v>
      </c>
      <c r="CG449" s="134">
        <v>109.5</v>
      </c>
      <c r="CH449" s="134">
        <v>110.9</v>
      </c>
      <c r="CI449" s="134">
        <v>110.1</v>
      </c>
      <c r="CJ449" s="134">
        <v>109.3</v>
      </c>
      <c r="CK449" s="134">
        <v>111.6</v>
      </c>
      <c r="CL449" s="134">
        <v>110.8</v>
      </c>
      <c r="CM449" s="134">
        <v>109.6</v>
      </c>
      <c r="CN449" s="134">
        <v>109.6</v>
      </c>
      <c r="CO449" s="134">
        <v>108</v>
      </c>
      <c r="CP449" s="134">
        <v>108.1</v>
      </c>
      <c r="CQ449" s="134">
        <v>106.9</v>
      </c>
      <c r="CR449" s="134">
        <v>106.6</v>
      </c>
      <c r="CS449" s="134">
        <v>106.8</v>
      </c>
      <c r="CT449" s="134">
        <v>107.1</v>
      </c>
      <c r="CU449" s="134">
        <v>106.4</v>
      </c>
      <c r="CV449" s="134">
        <v>106.7</v>
      </c>
      <c r="CW449" s="134">
        <v>107.6</v>
      </c>
      <c r="CX449" s="134">
        <v>106.4</v>
      </c>
      <c r="CY449" s="134">
        <v>104.9</v>
      </c>
      <c r="CZ449" s="134">
        <v>101.5</v>
      </c>
      <c r="DA449" s="134">
        <v>101.8</v>
      </c>
      <c r="DB449" s="134">
        <v>102.4</v>
      </c>
      <c r="DC449" s="134">
        <v>104.1</v>
      </c>
      <c r="DD449" s="134">
        <v>107.1</v>
      </c>
      <c r="DE449" s="134">
        <v>108.1</v>
      </c>
      <c r="DF449" s="134">
        <v>109.5</v>
      </c>
      <c r="DG449" s="134">
        <v>113.2</v>
      </c>
      <c r="DH449" s="134">
        <v>113.1</v>
      </c>
      <c r="DI449" s="134">
        <v>112.4</v>
      </c>
      <c r="DJ449" s="134">
        <v>111.7</v>
      </c>
      <c r="DK449" s="134">
        <v>113.1</v>
      </c>
      <c r="DL449" s="134">
        <v>114.2</v>
      </c>
      <c r="DM449" s="134">
        <v>117.6</v>
      </c>
      <c r="DN449" s="134">
        <v>120.3</v>
      </c>
      <c r="DO449" s="134">
        <v>121.7</v>
      </c>
      <c r="DP449" s="134">
        <v>123.4</v>
      </c>
      <c r="DQ449" s="134">
        <v>122.5</v>
      </c>
      <c r="DR449" s="134">
        <v>125.4</v>
      </c>
      <c r="DS449" s="134">
        <v>127.3</v>
      </c>
      <c r="DT449" s="134">
        <v>128.6</v>
      </c>
      <c r="DU449" s="134">
        <v>128.5</v>
      </c>
      <c r="DV449" s="134">
        <v>130.1</v>
      </c>
      <c r="DW449" s="134">
        <v>131.9</v>
      </c>
      <c r="DX449" s="134">
        <v>130.1</v>
      </c>
      <c r="DY449" s="134">
        <v>131</v>
      </c>
      <c r="DZ449" s="134">
        <v>127.1</v>
      </c>
      <c r="EA449" s="135">
        <v>125.2</v>
      </c>
      <c r="EB449" s="136">
        <v>124.5</v>
      </c>
      <c r="EC449" s="136">
        <v>124.1</v>
      </c>
      <c r="ED449" s="134">
        <v>123.5</v>
      </c>
      <c r="EE449" s="134">
        <v>121.9</v>
      </c>
      <c r="EF449" s="137">
        <v>122.2</v>
      </c>
      <c r="EG449" s="137">
        <v>122.6</v>
      </c>
      <c r="EH449" s="137">
        <v>119.5</v>
      </c>
      <c r="EI449" s="137">
        <v>118.9</v>
      </c>
      <c r="EJ449" s="136">
        <v>120.1</v>
      </c>
      <c r="EK449" s="136">
        <v>120.1</v>
      </c>
      <c r="EL449" s="147">
        <v>118.7</v>
      </c>
      <c r="EM449" s="147">
        <v>117.8</v>
      </c>
      <c r="EN449" s="147">
        <v>117.2</v>
      </c>
    </row>
    <row r="450" spans="1:144" ht="15" x14ac:dyDescent="0.25">
      <c r="A450" s="132" t="s">
        <v>2328</v>
      </c>
      <c r="B450" s="132" t="s">
        <v>2329</v>
      </c>
      <c r="C450" s="133">
        <v>1.9934499999999999</v>
      </c>
      <c r="D450" s="134">
        <v>101</v>
      </c>
      <c r="E450" s="134">
        <v>104</v>
      </c>
      <c r="F450" s="134">
        <v>103.3</v>
      </c>
      <c r="G450" s="134">
        <v>104.7</v>
      </c>
      <c r="H450" s="134">
        <v>104.8</v>
      </c>
      <c r="I450" s="134">
        <v>105.1</v>
      </c>
      <c r="J450" s="134">
        <v>105.7</v>
      </c>
      <c r="K450" s="134">
        <v>105.4</v>
      </c>
      <c r="L450" s="134">
        <v>106.4</v>
      </c>
      <c r="M450" s="134">
        <v>106</v>
      </c>
      <c r="N450" s="134">
        <v>105.9</v>
      </c>
      <c r="O450" s="134">
        <v>105.6</v>
      </c>
      <c r="P450" s="134">
        <v>106.6</v>
      </c>
      <c r="Q450" s="134">
        <v>105</v>
      </c>
      <c r="R450" s="134">
        <v>106.6</v>
      </c>
      <c r="S450" s="134">
        <v>105.2</v>
      </c>
      <c r="T450" s="134">
        <v>106.5</v>
      </c>
      <c r="U450" s="134">
        <v>108.7</v>
      </c>
      <c r="V450" s="134">
        <v>110.6</v>
      </c>
      <c r="W450" s="134">
        <v>109.7</v>
      </c>
      <c r="X450" s="134">
        <v>109.7</v>
      </c>
      <c r="Y450" s="134">
        <v>110</v>
      </c>
      <c r="Z450" s="134">
        <v>110.3</v>
      </c>
      <c r="AA450" s="134">
        <v>110.5</v>
      </c>
      <c r="AB450" s="134">
        <v>113.9</v>
      </c>
      <c r="AC450" s="134">
        <v>112.8</v>
      </c>
      <c r="AD450" s="134">
        <v>113.1</v>
      </c>
      <c r="AE450" s="134">
        <v>114</v>
      </c>
      <c r="AF450" s="134">
        <v>114</v>
      </c>
      <c r="AG450" s="134">
        <v>114.5</v>
      </c>
      <c r="AH450" s="134">
        <v>115.1</v>
      </c>
      <c r="AI450" s="134">
        <v>114.7</v>
      </c>
      <c r="AJ450" s="134">
        <v>115.7</v>
      </c>
      <c r="AK450" s="134">
        <v>115.1</v>
      </c>
      <c r="AL450" s="134">
        <v>115.5</v>
      </c>
      <c r="AM450" s="134">
        <v>115.4</v>
      </c>
      <c r="AN450" s="134">
        <v>117.4</v>
      </c>
      <c r="AO450" s="134">
        <v>120.7</v>
      </c>
      <c r="AP450" s="134">
        <v>118.8</v>
      </c>
      <c r="AQ450" s="134">
        <v>119.4</v>
      </c>
      <c r="AR450" s="134">
        <v>118.3</v>
      </c>
      <c r="AS450" s="134">
        <v>118.4</v>
      </c>
      <c r="AT450" s="134">
        <v>116.5</v>
      </c>
      <c r="AU450" s="134">
        <v>118.6</v>
      </c>
      <c r="AV450" s="134">
        <v>118.4</v>
      </c>
      <c r="AW450" s="134">
        <v>119.2</v>
      </c>
      <c r="AX450" s="134">
        <v>119.2</v>
      </c>
      <c r="AY450" s="134">
        <v>119.2</v>
      </c>
      <c r="AZ450" s="134">
        <v>118.4</v>
      </c>
      <c r="BA450" s="134">
        <v>118</v>
      </c>
      <c r="BB450" s="134">
        <v>120.5</v>
      </c>
      <c r="BC450" s="134">
        <v>120.2</v>
      </c>
      <c r="BD450" s="134">
        <v>120.1</v>
      </c>
      <c r="BE450" s="134">
        <v>118.7</v>
      </c>
      <c r="BF450" s="134">
        <v>119.8</v>
      </c>
      <c r="BG450" s="134">
        <v>119.5</v>
      </c>
      <c r="BH450" s="134">
        <v>119.7</v>
      </c>
      <c r="BI450" s="134">
        <v>119.5</v>
      </c>
      <c r="BJ450" s="134">
        <v>121.1</v>
      </c>
      <c r="BK450" s="134">
        <v>121.4</v>
      </c>
      <c r="BL450" s="134">
        <v>120.4</v>
      </c>
      <c r="BM450" s="134">
        <v>120.3</v>
      </c>
      <c r="BN450" s="134">
        <v>119.9</v>
      </c>
      <c r="BO450" s="134">
        <v>120</v>
      </c>
      <c r="BP450" s="134">
        <v>120.7</v>
      </c>
      <c r="BQ450" s="134">
        <v>121.4</v>
      </c>
      <c r="BR450" s="134">
        <v>122.1</v>
      </c>
      <c r="BS450" s="134">
        <v>122.1</v>
      </c>
      <c r="BT450" s="134">
        <v>123.2</v>
      </c>
      <c r="BU450" s="134">
        <v>122.8</v>
      </c>
      <c r="BV450" s="134">
        <v>121</v>
      </c>
      <c r="BW450" s="134">
        <v>120.7</v>
      </c>
      <c r="BX450" s="134">
        <v>120.2</v>
      </c>
      <c r="BY450" s="134">
        <v>122.3</v>
      </c>
      <c r="BZ450" s="134">
        <v>122.2</v>
      </c>
      <c r="CA450" s="134">
        <v>123.1</v>
      </c>
      <c r="CB450" s="134">
        <v>123</v>
      </c>
      <c r="CC450" s="134">
        <v>121.5</v>
      </c>
      <c r="CD450" s="134">
        <v>123.2</v>
      </c>
      <c r="CE450" s="134">
        <v>124.3</v>
      </c>
      <c r="CF450" s="134">
        <v>123.4</v>
      </c>
      <c r="CG450" s="134">
        <v>126.1</v>
      </c>
      <c r="CH450" s="134">
        <v>126</v>
      </c>
      <c r="CI450" s="134">
        <v>126.4</v>
      </c>
      <c r="CJ450" s="134">
        <v>125.1</v>
      </c>
      <c r="CK450" s="134">
        <v>125.6</v>
      </c>
      <c r="CL450" s="134">
        <v>125.7</v>
      </c>
      <c r="CM450" s="134">
        <v>125.3</v>
      </c>
      <c r="CN450" s="134">
        <v>126.4</v>
      </c>
      <c r="CO450" s="134">
        <v>125.8</v>
      </c>
      <c r="CP450" s="134">
        <v>126.8</v>
      </c>
      <c r="CQ450" s="134">
        <v>127.5</v>
      </c>
      <c r="CR450" s="134">
        <v>127.8</v>
      </c>
      <c r="CS450" s="134">
        <v>130.6</v>
      </c>
      <c r="CT450" s="134">
        <v>131.69999999999999</v>
      </c>
      <c r="CU450" s="134">
        <v>129.69999999999999</v>
      </c>
      <c r="CV450" s="134">
        <v>130.30000000000001</v>
      </c>
      <c r="CW450" s="134">
        <v>128.6</v>
      </c>
      <c r="CX450" s="134">
        <v>129.30000000000001</v>
      </c>
      <c r="CY450" s="134">
        <v>130</v>
      </c>
      <c r="CZ450" s="134">
        <v>130.69999999999999</v>
      </c>
      <c r="DA450" s="134">
        <v>130</v>
      </c>
      <c r="DB450" s="134">
        <v>130.5</v>
      </c>
      <c r="DC450" s="134">
        <v>132</v>
      </c>
      <c r="DD450" s="134">
        <v>131.9</v>
      </c>
      <c r="DE450" s="134">
        <v>131.5</v>
      </c>
      <c r="DF450" s="134">
        <v>132.80000000000001</v>
      </c>
      <c r="DG450" s="134">
        <v>133.4</v>
      </c>
      <c r="DH450" s="134">
        <v>134.69999999999999</v>
      </c>
      <c r="DI450" s="134">
        <v>136.9</v>
      </c>
      <c r="DJ450" s="134">
        <v>134.69999999999999</v>
      </c>
      <c r="DK450" s="134">
        <v>134.30000000000001</v>
      </c>
      <c r="DL450" s="134">
        <v>134.1</v>
      </c>
      <c r="DM450" s="134">
        <v>134.5</v>
      </c>
      <c r="DN450" s="134">
        <v>136</v>
      </c>
      <c r="DO450" s="134">
        <v>136.19999999999999</v>
      </c>
      <c r="DP450" s="134">
        <v>136.6</v>
      </c>
      <c r="DQ450" s="134">
        <v>137.1</v>
      </c>
      <c r="DR450" s="134">
        <v>137.9</v>
      </c>
      <c r="DS450" s="134">
        <v>136.30000000000001</v>
      </c>
      <c r="DT450" s="134">
        <v>137.6</v>
      </c>
      <c r="DU450" s="134">
        <v>139.1</v>
      </c>
      <c r="DV450" s="134">
        <v>139.9</v>
      </c>
      <c r="DW450" s="134">
        <v>139.9</v>
      </c>
      <c r="DX450" s="134">
        <v>140.6</v>
      </c>
      <c r="DY450" s="134">
        <v>140.30000000000001</v>
      </c>
      <c r="DZ450" s="134">
        <v>141.4</v>
      </c>
      <c r="EA450" s="135">
        <v>141.6</v>
      </c>
      <c r="EB450" s="136">
        <v>141.69999999999999</v>
      </c>
      <c r="EC450" s="136">
        <v>141.80000000000001</v>
      </c>
      <c r="ED450" s="134">
        <v>142.4</v>
      </c>
      <c r="EE450" s="134">
        <v>141.69999999999999</v>
      </c>
      <c r="EF450" s="137">
        <v>142.80000000000001</v>
      </c>
      <c r="EG450" s="137">
        <v>142.9</v>
      </c>
      <c r="EH450" s="137">
        <v>143.19999999999999</v>
      </c>
      <c r="EI450" s="137">
        <v>142.4</v>
      </c>
      <c r="EJ450" s="136">
        <v>142</v>
      </c>
      <c r="EK450" s="136">
        <v>142.9</v>
      </c>
      <c r="EL450" s="147">
        <v>142.9</v>
      </c>
      <c r="EM450" s="147">
        <v>142.5</v>
      </c>
      <c r="EN450" s="147">
        <v>143.19999999999999</v>
      </c>
    </row>
    <row r="451" spans="1:144" ht="15" x14ac:dyDescent="0.25">
      <c r="A451" s="132" t="s">
        <v>2330</v>
      </c>
      <c r="B451" s="132" t="s">
        <v>2331</v>
      </c>
      <c r="C451" s="133">
        <v>1.9934499999999999</v>
      </c>
      <c r="D451" s="134">
        <v>101</v>
      </c>
      <c r="E451" s="134">
        <v>104</v>
      </c>
      <c r="F451" s="134">
        <v>103.3</v>
      </c>
      <c r="G451" s="134">
        <v>104.7</v>
      </c>
      <c r="H451" s="134">
        <v>104.8</v>
      </c>
      <c r="I451" s="134">
        <v>105.1</v>
      </c>
      <c r="J451" s="134">
        <v>105.7</v>
      </c>
      <c r="K451" s="134">
        <v>105.4</v>
      </c>
      <c r="L451" s="134">
        <v>106.4</v>
      </c>
      <c r="M451" s="134">
        <v>106</v>
      </c>
      <c r="N451" s="134">
        <v>105.9</v>
      </c>
      <c r="O451" s="134">
        <v>105.6</v>
      </c>
      <c r="P451" s="134">
        <v>106.6</v>
      </c>
      <c r="Q451" s="134">
        <v>105</v>
      </c>
      <c r="R451" s="134">
        <v>106.6</v>
      </c>
      <c r="S451" s="134">
        <v>105.2</v>
      </c>
      <c r="T451" s="134">
        <v>106.5</v>
      </c>
      <c r="U451" s="134">
        <v>108.7</v>
      </c>
      <c r="V451" s="134">
        <v>110.6</v>
      </c>
      <c r="W451" s="134">
        <v>109.7</v>
      </c>
      <c r="X451" s="134">
        <v>109.7</v>
      </c>
      <c r="Y451" s="134">
        <v>110</v>
      </c>
      <c r="Z451" s="134">
        <v>110.3</v>
      </c>
      <c r="AA451" s="134">
        <v>110.5</v>
      </c>
      <c r="AB451" s="134">
        <v>113.9</v>
      </c>
      <c r="AC451" s="134">
        <v>112.8</v>
      </c>
      <c r="AD451" s="134">
        <v>113.1</v>
      </c>
      <c r="AE451" s="134">
        <v>114</v>
      </c>
      <c r="AF451" s="134">
        <v>114</v>
      </c>
      <c r="AG451" s="134">
        <v>114.5</v>
      </c>
      <c r="AH451" s="134">
        <v>115.1</v>
      </c>
      <c r="AI451" s="134">
        <v>114.7</v>
      </c>
      <c r="AJ451" s="134">
        <v>115.7</v>
      </c>
      <c r="AK451" s="134">
        <v>115.1</v>
      </c>
      <c r="AL451" s="134">
        <v>115.5</v>
      </c>
      <c r="AM451" s="134">
        <v>115.4</v>
      </c>
      <c r="AN451" s="134">
        <v>117.4</v>
      </c>
      <c r="AO451" s="134">
        <v>120.7</v>
      </c>
      <c r="AP451" s="134">
        <v>118.8</v>
      </c>
      <c r="AQ451" s="134">
        <v>119.4</v>
      </c>
      <c r="AR451" s="134">
        <v>118.3</v>
      </c>
      <c r="AS451" s="134">
        <v>118.4</v>
      </c>
      <c r="AT451" s="134">
        <v>116.5</v>
      </c>
      <c r="AU451" s="134">
        <v>118.6</v>
      </c>
      <c r="AV451" s="134">
        <v>118.4</v>
      </c>
      <c r="AW451" s="134">
        <v>119.2</v>
      </c>
      <c r="AX451" s="134">
        <v>119.2</v>
      </c>
      <c r="AY451" s="134">
        <v>119.2</v>
      </c>
      <c r="AZ451" s="134">
        <v>118.4</v>
      </c>
      <c r="BA451" s="134">
        <v>118</v>
      </c>
      <c r="BB451" s="134">
        <v>120.5</v>
      </c>
      <c r="BC451" s="134">
        <v>120.2</v>
      </c>
      <c r="BD451" s="134">
        <v>120.1</v>
      </c>
      <c r="BE451" s="134">
        <v>118.7</v>
      </c>
      <c r="BF451" s="134">
        <v>119.8</v>
      </c>
      <c r="BG451" s="134">
        <v>119.5</v>
      </c>
      <c r="BH451" s="134">
        <v>119.7</v>
      </c>
      <c r="BI451" s="134">
        <v>119.5</v>
      </c>
      <c r="BJ451" s="134">
        <v>121.1</v>
      </c>
      <c r="BK451" s="134">
        <v>121.4</v>
      </c>
      <c r="BL451" s="134">
        <v>120.4</v>
      </c>
      <c r="BM451" s="134">
        <v>120.3</v>
      </c>
      <c r="BN451" s="134">
        <v>119.9</v>
      </c>
      <c r="BO451" s="134">
        <v>120</v>
      </c>
      <c r="BP451" s="134">
        <v>120.7</v>
      </c>
      <c r="BQ451" s="134">
        <v>121.4</v>
      </c>
      <c r="BR451" s="134">
        <v>122.1</v>
      </c>
      <c r="BS451" s="134">
        <v>122.1</v>
      </c>
      <c r="BT451" s="134">
        <v>123.2</v>
      </c>
      <c r="BU451" s="134">
        <v>122.8</v>
      </c>
      <c r="BV451" s="134">
        <v>121</v>
      </c>
      <c r="BW451" s="134">
        <v>120.7</v>
      </c>
      <c r="BX451" s="134">
        <v>120.2</v>
      </c>
      <c r="BY451" s="134">
        <v>122.3</v>
      </c>
      <c r="BZ451" s="134">
        <v>122.2</v>
      </c>
      <c r="CA451" s="134">
        <v>123.1</v>
      </c>
      <c r="CB451" s="134">
        <v>123</v>
      </c>
      <c r="CC451" s="134">
        <v>121.5</v>
      </c>
      <c r="CD451" s="134">
        <v>123.2</v>
      </c>
      <c r="CE451" s="134">
        <v>124.3</v>
      </c>
      <c r="CF451" s="134">
        <v>123.4</v>
      </c>
      <c r="CG451" s="134">
        <v>126.1</v>
      </c>
      <c r="CH451" s="134">
        <v>126</v>
      </c>
      <c r="CI451" s="134">
        <v>126.4</v>
      </c>
      <c r="CJ451" s="134">
        <v>125.1</v>
      </c>
      <c r="CK451" s="134">
        <v>125.6</v>
      </c>
      <c r="CL451" s="134">
        <v>125.7</v>
      </c>
      <c r="CM451" s="134">
        <v>125.3</v>
      </c>
      <c r="CN451" s="134">
        <v>126.4</v>
      </c>
      <c r="CO451" s="134">
        <v>125.8</v>
      </c>
      <c r="CP451" s="134">
        <v>126.8</v>
      </c>
      <c r="CQ451" s="134">
        <v>127.5</v>
      </c>
      <c r="CR451" s="134">
        <v>127.8</v>
      </c>
      <c r="CS451" s="134">
        <v>130.6</v>
      </c>
      <c r="CT451" s="134">
        <v>131.69999999999999</v>
      </c>
      <c r="CU451" s="134">
        <v>129.69999999999999</v>
      </c>
      <c r="CV451" s="134">
        <v>130.30000000000001</v>
      </c>
      <c r="CW451" s="134">
        <v>128.6</v>
      </c>
      <c r="CX451" s="134">
        <v>129.30000000000001</v>
      </c>
      <c r="CY451" s="134">
        <v>130</v>
      </c>
      <c r="CZ451" s="134">
        <v>130.69999999999999</v>
      </c>
      <c r="DA451" s="134">
        <v>130</v>
      </c>
      <c r="DB451" s="134">
        <v>130.5</v>
      </c>
      <c r="DC451" s="134">
        <v>132</v>
      </c>
      <c r="DD451" s="134">
        <v>131.9</v>
      </c>
      <c r="DE451" s="134">
        <v>131.5</v>
      </c>
      <c r="DF451" s="134">
        <v>132.80000000000001</v>
      </c>
      <c r="DG451" s="134">
        <v>133.4</v>
      </c>
      <c r="DH451" s="134">
        <v>134.69999999999999</v>
      </c>
      <c r="DI451" s="134">
        <v>136.9</v>
      </c>
      <c r="DJ451" s="134">
        <v>134.69999999999999</v>
      </c>
      <c r="DK451" s="134">
        <v>134.30000000000001</v>
      </c>
      <c r="DL451" s="134">
        <v>134.1</v>
      </c>
      <c r="DM451" s="134">
        <v>134.5</v>
      </c>
      <c r="DN451" s="134">
        <v>136</v>
      </c>
      <c r="DO451" s="134">
        <v>136.19999999999999</v>
      </c>
      <c r="DP451" s="134">
        <v>136.6</v>
      </c>
      <c r="DQ451" s="134">
        <v>137.1</v>
      </c>
      <c r="DR451" s="134">
        <v>137.9</v>
      </c>
      <c r="DS451" s="134">
        <v>136.30000000000001</v>
      </c>
      <c r="DT451" s="134">
        <v>137.6</v>
      </c>
      <c r="DU451" s="134">
        <v>139.1</v>
      </c>
      <c r="DV451" s="134">
        <v>139.9</v>
      </c>
      <c r="DW451" s="134">
        <v>139.9</v>
      </c>
      <c r="DX451" s="134">
        <v>140.6</v>
      </c>
      <c r="DY451" s="134">
        <v>140.30000000000001</v>
      </c>
      <c r="DZ451" s="134">
        <v>141.4</v>
      </c>
      <c r="EA451" s="135">
        <v>141.6</v>
      </c>
      <c r="EB451" s="136">
        <v>141.69999999999999</v>
      </c>
      <c r="EC451" s="136">
        <v>141.80000000000001</v>
      </c>
      <c r="ED451" s="134">
        <v>142.4</v>
      </c>
      <c r="EE451" s="134">
        <v>141.69999999999999</v>
      </c>
      <c r="EF451" s="137">
        <v>142.80000000000001</v>
      </c>
      <c r="EG451" s="137">
        <v>142.9</v>
      </c>
      <c r="EH451" s="137">
        <v>143.19999999999999</v>
      </c>
      <c r="EI451" s="137">
        <v>142.4</v>
      </c>
      <c r="EJ451" s="136">
        <v>142</v>
      </c>
      <c r="EK451" s="136">
        <v>142.9</v>
      </c>
      <c r="EL451" s="147">
        <v>142.9</v>
      </c>
      <c r="EM451" s="147">
        <v>142.5</v>
      </c>
      <c r="EN451" s="147">
        <v>143.19999999999999</v>
      </c>
    </row>
    <row r="452" spans="1:144" ht="15" x14ac:dyDescent="0.25">
      <c r="A452" s="132" t="s">
        <v>2332</v>
      </c>
      <c r="B452" s="132" t="s">
        <v>2333</v>
      </c>
      <c r="C452" s="133">
        <v>3.0599999999999998E-3</v>
      </c>
      <c r="D452" s="134">
        <v>100.3</v>
      </c>
      <c r="E452" s="134">
        <v>100.3</v>
      </c>
      <c r="F452" s="134">
        <v>100.3</v>
      </c>
      <c r="G452" s="134">
        <v>100.3</v>
      </c>
      <c r="H452" s="134">
        <v>100.3</v>
      </c>
      <c r="I452" s="134">
        <v>100.3</v>
      </c>
      <c r="J452" s="134">
        <v>100.3</v>
      </c>
      <c r="K452" s="134">
        <v>100.3</v>
      </c>
      <c r="L452" s="134">
        <v>100.3</v>
      </c>
      <c r="M452" s="134">
        <v>100.3</v>
      </c>
      <c r="N452" s="134">
        <v>100.3</v>
      </c>
      <c r="O452" s="134">
        <v>100.3</v>
      </c>
      <c r="P452" s="134">
        <v>106.3</v>
      </c>
      <c r="Q452" s="134">
        <v>106.3</v>
      </c>
      <c r="R452" s="134">
        <v>106.3</v>
      </c>
      <c r="S452" s="134">
        <v>106.3</v>
      </c>
      <c r="T452" s="134">
        <v>106.3</v>
      </c>
      <c r="U452" s="134">
        <v>106.3</v>
      </c>
      <c r="V452" s="134">
        <v>106.3</v>
      </c>
      <c r="W452" s="134">
        <v>106.3</v>
      </c>
      <c r="X452" s="134">
        <v>106.3</v>
      </c>
      <c r="Y452" s="134">
        <v>106.3</v>
      </c>
      <c r="Z452" s="134">
        <v>106.3</v>
      </c>
      <c r="AA452" s="134">
        <v>106.3</v>
      </c>
      <c r="AB452" s="134">
        <v>120.3</v>
      </c>
      <c r="AC452" s="134">
        <v>120.3</v>
      </c>
      <c r="AD452" s="134">
        <v>120.3</v>
      </c>
      <c r="AE452" s="134">
        <v>120.3</v>
      </c>
      <c r="AF452" s="134">
        <v>120.3</v>
      </c>
      <c r="AG452" s="134">
        <v>120.3</v>
      </c>
      <c r="AH452" s="134">
        <v>120.3</v>
      </c>
      <c r="AI452" s="134">
        <v>120.3</v>
      </c>
      <c r="AJ452" s="134">
        <v>120.3</v>
      </c>
      <c r="AK452" s="134">
        <v>120.3</v>
      </c>
      <c r="AL452" s="134">
        <v>120.3</v>
      </c>
      <c r="AM452" s="134">
        <v>128.4</v>
      </c>
      <c r="AN452" s="134">
        <v>128.4</v>
      </c>
      <c r="AO452" s="134">
        <v>128.4</v>
      </c>
      <c r="AP452" s="134">
        <v>128.4</v>
      </c>
      <c r="AQ452" s="134">
        <v>128.4</v>
      </c>
      <c r="AR452" s="134">
        <v>132</v>
      </c>
      <c r="AS452" s="134">
        <v>132</v>
      </c>
      <c r="AT452" s="134">
        <v>132</v>
      </c>
      <c r="AU452" s="134">
        <v>132</v>
      </c>
      <c r="AV452" s="134">
        <v>132</v>
      </c>
      <c r="AW452" s="134">
        <v>132</v>
      </c>
      <c r="AX452" s="134">
        <v>132</v>
      </c>
      <c r="AY452" s="134">
        <v>132</v>
      </c>
      <c r="AZ452" s="134">
        <v>132.6</v>
      </c>
      <c r="BA452" s="134">
        <v>132.6</v>
      </c>
      <c r="BB452" s="134">
        <v>132.6</v>
      </c>
      <c r="BC452" s="134">
        <v>132.6</v>
      </c>
      <c r="BD452" s="134">
        <v>132.6</v>
      </c>
      <c r="BE452" s="134">
        <v>132.6</v>
      </c>
      <c r="BF452" s="134">
        <v>132.6</v>
      </c>
      <c r="BG452" s="134">
        <v>132.6</v>
      </c>
      <c r="BH452" s="134">
        <v>130.4</v>
      </c>
      <c r="BI452" s="134">
        <v>132.6</v>
      </c>
      <c r="BJ452" s="134">
        <v>131.19999999999999</v>
      </c>
      <c r="BK452" s="134">
        <v>132</v>
      </c>
      <c r="BL452" s="134">
        <v>131.9</v>
      </c>
      <c r="BM452" s="134">
        <v>131.9</v>
      </c>
      <c r="BN452" s="134">
        <v>132.5</v>
      </c>
      <c r="BO452" s="134">
        <v>130.1</v>
      </c>
      <c r="BP452" s="134">
        <v>130.1</v>
      </c>
      <c r="BQ452" s="134">
        <v>140.4</v>
      </c>
      <c r="BR452" s="134">
        <v>140.4</v>
      </c>
      <c r="BS452" s="134">
        <v>116.9</v>
      </c>
      <c r="BT452" s="134">
        <v>116.9</v>
      </c>
      <c r="BU452" s="134">
        <v>117.9</v>
      </c>
      <c r="BV452" s="134">
        <v>117.9</v>
      </c>
      <c r="BW452" s="134">
        <v>121</v>
      </c>
      <c r="BX452" s="134">
        <v>121.6</v>
      </c>
      <c r="BY452" s="134">
        <v>121</v>
      </c>
      <c r="BZ452" s="134">
        <v>121</v>
      </c>
      <c r="CA452" s="134">
        <v>125.2</v>
      </c>
      <c r="CB452" s="134">
        <v>125.2</v>
      </c>
      <c r="CC452" s="134">
        <v>125.2</v>
      </c>
      <c r="CD452" s="134">
        <v>131.80000000000001</v>
      </c>
      <c r="CE452" s="134">
        <v>131.80000000000001</v>
      </c>
      <c r="CF452" s="134">
        <v>135.4</v>
      </c>
      <c r="CG452" s="134">
        <v>135.30000000000001</v>
      </c>
      <c r="CH452" s="134">
        <v>133.9</v>
      </c>
      <c r="CI452" s="134">
        <v>134.1</v>
      </c>
      <c r="CJ452" s="134">
        <v>136.69999999999999</v>
      </c>
      <c r="CK452" s="134">
        <v>136.69999999999999</v>
      </c>
      <c r="CL452" s="134">
        <v>137.9</v>
      </c>
      <c r="CM452" s="134">
        <v>119.3</v>
      </c>
      <c r="CN452" s="134">
        <v>119.3</v>
      </c>
      <c r="CO452" s="134">
        <v>119.3</v>
      </c>
      <c r="CP452" s="134">
        <v>116.5</v>
      </c>
      <c r="CQ452" s="134">
        <v>116.5</v>
      </c>
      <c r="CR452" s="134">
        <v>116.5</v>
      </c>
      <c r="CS452" s="134">
        <v>119</v>
      </c>
      <c r="CT452" s="134">
        <v>119</v>
      </c>
      <c r="CU452" s="134">
        <v>119</v>
      </c>
      <c r="CV452" s="134">
        <v>119</v>
      </c>
      <c r="CW452" s="134">
        <v>122.1</v>
      </c>
      <c r="CX452" s="134">
        <v>122.1</v>
      </c>
      <c r="CY452" s="134">
        <v>122.7</v>
      </c>
      <c r="CZ452" s="134">
        <v>122.7</v>
      </c>
      <c r="DA452" s="134">
        <v>104.9</v>
      </c>
      <c r="DB452" s="134">
        <v>103.9</v>
      </c>
      <c r="DC452" s="134">
        <v>104.5</v>
      </c>
      <c r="DD452" s="134">
        <v>102.9</v>
      </c>
      <c r="DE452" s="134">
        <v>104.4</v>
      </c>
      <c r="DF452" s="134">
        <v>104.4</v>
      </c>
      <c r="DG452" s="134">
        <v>104.4</v>
      </c>
      <c r="DH452" s="134">
        <v>113.8</v>
      </c>
      <c r="DI452" s="134">
        <v>119.2</v>
      </c>
      <c r="DJ452" s="134">
        <v>119.2</v>
      </c>
      <c r="DK452" s="134">
        <v>114.6</v>
      </c>
      <c r="DL452" s="134">
        <v>114.6</v>
      </c>
      <c r="DM452" s="134">
        <v>114.6</v>
      </c>
      <c r="DN452" s="134">
        <v>114.6</v>
      </c>
      <c r="DO452" s="134">
        <v>114.6</v>
      </c>
      <c r="DP452" s="134">
        <v>187.1</v>
      </c>
      <c r="DQ452" s="134">
        <v>188.2</v>
      </c>
      <c r="DR452" s="134">
        <v>181.2</v>
      </c>
      <c r="DS452" s="134">
        <v>182.3</v>
      </c>
      <c r="DT452" s="134">
        <v>179.1</v>
      </c>
      <c r="DU452" s="134">
        <v>179.6</v>
      </c>
      <c r="DV452" s="134">
        <v>183.7</v>
      </c>
      <c r="DW452" s="134">
        <v>189.9</v>
      </c>
      <c r="DX452" s="134">
        <v>191.8</v>
      </c>
      <c r="DY452" s="134">
        <v>194.2</v>
      </c>
      <c r="DZ452" s="134">
        <v>197.1</v>
      </c>
      <c r="EA452" s="135">
        <v>197.3</v>
      </c>
      <c r="EB452" s="136">
        <v>196.9</v>
      </c>
      <c r="EC452" s="136">
        <v>194.4</v>
      </c>
      <c r="ED452" s="134">
        <v>191.9</v>
      </c>
      <c r="EE452" s="134">
        <v>191.9</v>
      </c>
      <c r="EF452" s="137">
        <v>191</v>
      </c>
      <c r="EG452" s="137">
        <v>171.4</v>
      </c>
      <c r="EH452" s="137">
        <v>170.1</v>
      </c>
      <c r="EI452" s="137">
        <v>167.5</v>
      </c>
      <c r="EJ452" s="136">
        <v>165.2</v>
      </c>
      <c r="EK452" s="136">
        <v>163.69999999999999</v>
      </c>
      <c r="EL452" s="147">
        <v>163.6</v>
      </c>
      <c r="EM452" s="147">
        <v>164.1</v>
      </c>
      <c r="EN452" s="147">
        <v>163.4</v>
      </c>
    </row>
    <row r="453" spans="1:144" ht="15" x14ac:dyDescent="0.25">
      <c r="A453" s="132" t="s">
        <v>2334</v>
      </c>
      <c r="B453" s="132" t="s">
        <v>2335</v>
      </c>
      <c r="C453" s="133">
        <v>8.0119999999999997E-2</v>
      </c>
      <c r="D453" s="134">
        <v>88.4</v>
      </c>
      <c r="E453" s="134">
        <v>88.4</v>
      </c>
      <c r="F453" s="134">
        <v>88.4</v>
      </c>
      <c r="G453" s="134">
        <v>88.4</v>
      </c>
      <c r="H453" s="134">
        <v>88.4</v>
      </c>
      <c r="I453" s="134">
        <v>88.4</v>
      </c>
      <c r="J453" s="134">
        <v>88.4</v>
      </c>
      <c r="K453" s="134">
        <v>90</v>
      </c>
      <c r="L453" s="134">
        <v>90</v>
      </c>
      <c r="M453" s="134">
        <v>90</v>
      </c>
      <c r="N453" s="134">
        <v>90</v>
      </c>
      <c r="O453" s="134">
        <v>90</v>
      </c>
      <c r="P453" s="134">
        <v>90</v>
      </c>
      <c r="Q453" s="134">
        <v>90</v>
      </c>
      <c r="R453" s="134">
        <v>88.4</v>
      </c>
      <c r="S453" s="134">
        <v>94.9</v>
      </c>
      <c r="T453" s="134">
        <v>86.6</v>
      </c>
      <c r="U453" s="134">
        <v>94.9</v>
      </c>
      <c r="V453" s="134">
        <v>94.9</v>
      </c>
      <c r="W453" s="134">
        <v>94.9</v>
      </c>
      <c r="X453" s="134">
        <v>94.9</v>
      </c>
      <c r="Y453" s="134">
        <v>94.9</v>
      </c>
      <c r="Z453" s="134">
        <v>94.9</v>
      </c>
      <c r="AA453" s="134">
        <v>94.9</v>
      </c>
      <c r="AB453" s="134">
        <v>94.9</v>
      </c>
      <c r="AC453" s="134">
        <v>97.6</v>
      </c>
      <c r="AD453" s="134">
        <v>97.6</v>
      </c>
      <c r="AE453" s="134">
        <v>97.6</v>
      </c>
      <c r="AF453" s="134">
        <v>97.6</v>
      </c>
      <c r="AG453" s="134">
        <v>97.6</v>
      </c>
      <c r="AH453" s="134">
        <v>97.6</v>
      </c>
      <c r="AI453" s="134">
        <v>103.9</v>
      </c>
      <c r="AJ453" s="134">
        <v>100.8</v>
      </c>
      <c r="AK453" s="134">
        <v>100</v>
      </c>
      <c r="AL453" s="134">
        <v>100.8</v>
      </c>
      <c r="AM453" s="134">
        <v>100.9</v>
      </c>
      <c r="AN453" s="134">
        <v>113.3</v>
      </c>
      <c r="AO453" s="134">
        <v>107</v>
      </c>
      <c r="AP453" s="134">
        <v>109.6</v>
      </c>
      <c r="AQ453" s="134">
        <v>102.5</v>
      </c>
      <c r="AR453" s="134">
        <v>101.4</v>
      </c>
      <c r="AS453" s="134">
        <v>111.8</v>
      </c>
      <c r="AT453" s="134">
        <v>101.9</v>
      </c>
      <c r="AU453" s="134">
        <v>101.9</v>
      </c>
      <c r="AV453" s="134">
        <v>107.5</v>
      </c>
      <c r="AW453" s="134">
        <v>101.9</v>
      </c>
      <c r="AX453" s="134">
        <v>112.9</v>
      </c>
      <c r="AY453" s="134">
        <v>97.4</v>
      </c>
      <c r="AZ453" s="134">
        <v>96.8</v>
      </c>
      <c r="BA453" s="134">
        <v>96.8</v>
      </c>
      <c r="BB453" s="134">
        <v>106.4</v>
      </c>
      <c r="BC453" s="134">
        <v>106.4</v>
      </c>
      <c r="BD453" s="134">
        <v>106.4</v>
      </c>
      <c r="BE453" s="134">
        <v>96.6</v>
      </c>
      <c r="BF453" s="134">
        <v>123</v>
      </c>
      <c r="BG453" s="134">
        <v>96.9</v>
      </c>
      <c r="BH453" s="134">
        <v>95.9</v>
      </c>
      <c r="BI453" s="134">
        <v>86.9</v>
      </c>
      <c r="BJ453" s="134">
        <v>88.8</v>
      </c>
      <c r="BK453" s="134">
        <v>89.4</v>
      </c>
      <c r="BL453" s="134">
        <v>88.2</v>
      </c>
      <c r="BM453" s="134">
        <v>89.9</v>
      </c>
      <c r="BN453" s="134">
        <v>87.1</v>
      </c>
      <c r="BO453" s="134">
        <v>88.5</v>
      </c>
      <c r="BP453" s="134">
        <v>80.400000000000006</v>
      </c>
      <c r="BQ453" s="134">
        <v>84.1</v>
      </c>
      <c r="BR453" s="134">
        <v>86.8</v>
      </c>
      <c r="BS453" s="134">
        <v>88.5</v>
      </c>
      <c r="BT453" s="134">
        <v>91.9</v>
      </c>
      <c r="BU453" s="134">
        <v>96.8</v>
      </c>
      <c r="BV453" s="134">
        <v>65.5</v>
      </c>
      <c r="BW453" s="134">
        <v>64.900000000000006</v>
      </c>
      <c r="BX453" s="134">
        <v>64.900000000000006</v>
      </c>
      <c r="BY453" s="134">
        <v>64.599999999999994</v>
      </c>
      <c r="BZ453" s="134">
        <v>67.3</v>
      </c>
      <c r="CA453" s="134">
        <v>70.900000000000006</v>
      </c>
      <c r="CB453" s="134">
        <v>76.900000000000006</v>
      </c>
      <c r="CC453" s="134">
        <v>77.400000000000006</v>
      </c>
      <c r="CD453" s="134">
        <v>80.400000000000006</v>
      </c>
      <c r="CE453" s="134">
        <v>79</v>
      </c>
      <c r="CF453" s="134">
        <v>80.3</v>
      </c>
      <c r="CG453" s="134">
        <v>80.099999999999994</v>
      </c>
      <c r="CH453" s="134">
        <v>80.3</v>
      </c>
      <c r="CI453" s="134">
        <v>79.2</v>
      </c>
      <c r="CJ453" s="134">
        <v>78.7</v>
      </c>
      <c r="CK453" s="134">
        <v>83.2</v>
      </c>
      <c r="CL453" s="134">
        <v>82.5</v>
      </c>
      <c r="CM453" s="134">
        <v>82.1</v>
      </c>
      <c r="CN453" s="134">
        <v>82.3</v>
      </c>
      <c r="CO453" s="134">
        <v>82.4</v>
      </c>
      <c r="CP453" s="134">
        <v>81.599999999999994</v>
      </c>
      <c r="CQ453" s="134">
        <v>78.8</v>
      </c>
      <c r="CR453" s="134">
        <v>78.8</v>
      </c>
      <c r="CS453" s="134">
        <v>79.7</v>
      </c>
      <c r="CT453" s="134">
        <v>79.599999999999994</v>
      </c>
      <c r="CU453" s="134">
        <v>79.599999999999994</v>
      </c>
      <c r="CV453" s="134">
        <v>81.099999999999994</v>
      </c>
      <c r="CW453" s="134">
        <v>82.9</v>
      </c>
      <c r="CX453" s="134">
        <v>79.599999999999994</v>
      </c>
      <c r="CY453" s="134">
        <v>78.7</v>
      </c>
      <c r="CZ453" s="134">
        <v>80.599999999999994</v>
      </c>
      <c r="DA453" s="134">
        <v>80.3</v>
      </c>
      <c r="DB453" s="134">
        <v>74.3</v>
      </c>
      <c r="DC453" s="134">
        <v>71.8</v>
      </c>
      <c r="DD453" s="134">
        <v>76.3</v>
      </c>
      <c r="DE453" s="134">
        <v>76.099999999999994</v>
      </c>
      <c r="DF453" s="134">
        <v>73.400000000000006</v>
      </c>
      <c r="DG453" s="134">
        <v>71.400000000000006</v>
      </c>
      <c r="DH453" s="134">
        <v>71.400000000000006</v>
      </c>
      <c r="DI453" s="134">
        <v>71.599999999999994</v>
      </c>
      <c r="DJ453" s="134">
        <v>74.2</v>
      </c>
      <c r="DK453" s="134">
        <v>71.3</v>
      </c>
      <c r="DL453" s="134">
        <v>68.900000000000006</v>
      </c>
      <c r="DM453" s="134">
        <v>72.900000000000006</v>
      </c>
      <c r="DN453" s="134">
        <v>71</v>
      </c>
      <c r="DO453" s="134">
        <v>74.7</v>
      </c>
      <c r="DP453" s="134">
        <v>75.099999999999994</v>
      </c>
      <c r="DQ453" s="134">
        <v>73.5</v>
      </c>
      <c r="DR453" s="134">
        <v>75.2</v>
      </c>
      <c r="DS453" s="134">
        <v>71.099999999999994</v>
      </c>
      <c r="DT453" s="134">
        <v>72.400000000000006</v>
      </c>
      <c r="DU453" s="134">
        <v>72.400000000000006</v>
      </c>
      <c r="DV453" s="134">
        <v>70.099999999999994</v>
      </c>
      <c r="DW453" s="134">
        <v>72</v>
      </c>
      <c r="DX453" s="134">
        <v>73.400000000000006</v>
      </c>
      <c r="DY453" s="134">
        <v>71</v>
      </c>
      <c r="DZ453" s="134">
        <v>73.5</v>
      </c>
      <c r="EA453" s="135">
        <v>72.7</v>
      </c>
      <c r="EB453" s="136">
        <v>69.599999999999994</v>
      </c>
      <c r="EC453" s="136">
        <v>69.599999999999994</v>
      </c>
      <c r="ED453" s="134">
        <v>68.400000000000006</v>
      </c>
      <c r="EE453" s="134">
        <v>67.599999999999994</v>
      </c>
      <c r="EF453" s="137">
        <v>66.599999999999994</v>
      </c>
      <c r="EG453" s="137">
        <v>64</v>
      </c>
      <c r="EH453" s="137">
        <v>65.900000000000006</v>
      </c>
      <c r="EI453" s="137">
        <v>65.900000000000006</v>
      </c>
      <c r="EJ453" s="136">
        <v>69.599999999999994</v>
      </c>
      <c r="EK453" s="136">
        <v>69.599999999999994</v>
      </c>
      <c r="EL453" s="147">
        <v>65.599999999999994</v>
      </c>
      <c r="EM453" s="147">
        <v>62.1</v>
      </c>
      <c r="EN453" s="147">
        <v>63.3</v>
      </c>
    </row>
    <row r="454" spans="1:144" ht="15" x14ac:dyDescent="0.25">
      <c r="A454" s="132" t="s">
        <v>2336</v>
      </c>
      <c r="B454" s="132" t="s">
        <v>2337</v>
      </c>
      <c r="C454" s="133">
        <v>3.5799999999999998E-3</v>
      </c>
      <c r="D454" s="134">
        <v>97.1</v>
      </c>
      <c r="E454" s="134">
        <v>99.5</v>
      </c>
      <c r="F454" s="134">
        <v>102.7</v>
      </c>
      <c r="G454" s="134">
        <v>104.2</v>
      </c>
      <c r="H454" s="134">
        <v>102.8</v>
      </c>
      <c r="I454" s="134">
        <v>104.9</v>
      </c>
      <c r="J454" s="134">
        <v>102.5</v>
      </c>
      <c r="K454" s="134">
        <v>102.1</v>
      </c>
      <c r="L454" s="134">
        <v>103</v>
      </c>
      <c r="M454" s="134">
        <v>100.4</v>
      </c>
      <c r="N454" s="134">
        <v>104.6</v>
      </c>
      <c r="O454" s="134">
        <v>105.6</v>
      </c>
      <c r="P454" s="134">
        <v>105.3</v>
      </c>
      <c r="Q454" s="134">
        <v>105.4</v>
      </c>
      <c r="R454" s="134">
        <v>105.2</v>
      </c>
      <c r="S454" s="134">
        <v>106</v>
      </c>
      <c r="T454" s="134">
        <v>107.7</v>
      </c>
      <c r="U454" s="134">
        <v>111</v>
      </c>
      <c r="V454" s="134">
        <v>121</v>
      </c>
      <c r="W454" s="134">
        <v>121.6</v>
      </c>
      <c r="X454" s="134">
        <v>115.1</v>
      </c>
      <c r="Y454" s="134">
        <v>115.7</v>
      </c>
      <c r="Z454" s="134">
        <v>116.8</v>
      </c>
      <c r="AA454" s="134">
        <v>121.4</v>
      </c>
      <c r="AB454" s="134">
        <v>120.5</v>
      </c>
      <c r="AC454" s="134">
        <v>120.4</v>
      </c>
      <c r="AD454" s="134">
        <v>121.2</v>
      </c>
      <c r="AE454" s="134">
        <v>123</v>
      </c>
      <c r="AF454" s="134">
        <v>120.1</v>
      </c>
      <c r="AG454" s="134">
        <v>118.5</v>
      </c>
      <c r="AH454" s="134">
        <v>117.4</v>
      </c>
      <c r="AI454" s="134">
        <v>114.2</v>
      </c>
      <c r="AJ454" s="134">
        <v>114.4</v>
      </c>
      <c r="AK454" s="134">
        <v>115</v>
      </c>
      <c r="AL454" s="134">
        <v>108.8</v>
      </c>
      <c r="AM454" s="134">
        <v>111.7</v>
      </c>
      <c r="AN454" s="134">
        <v>110.9</v>
      </c>
      <c r="AO454" s="134">
        <v>112</v>
      </c>
      <c r="AP454" s="134">
        <v>111.8</v>
      </c>
      <c r="AQ454" s="134">
        <v>111.8</v>
      </c>
      <c r="AR454" s="134">
        <v>104</v>
      </c>
      <c r="AS454" s="134">
        <v>102.2</v>
      </c>
      <c r="AT454" s="134">
        <v>106.1</v>
      </c>
      <c r="AU454" s="134">
        <v>100</v>
      </c>
      <c r="AV454" s="134">
        <v>97.9</v>
      </c>
      <c r="AW454" s="134">
        <v>97</v>
      </c>
      <c r="AX454" s="134">
        <v>97.2</v>
      </c>
      <c r="AY454" s="134">
        <v>96.5</v>
      </c>
      <c r="AZ454" s="134">
        <v>96.8</v>
      </c>
      <c r="BA454" s="134">
        <v>95.4</v>
      </c>
      <c r="BB454" s="134">
        <v>92.6</v>
      </c>
      <c r="BC454" s="134">
        <v>93</v>
      </c>
      <c r="BD454" s="134">
        <v>93.1</v>
      </c>
      <c r="BE454" s="134">
        <v>92.8</v>
      </c>
      <c r="BF454" s="134">
        <v>92.4</v>
      </c>
      <c r="BG454" s="134">
        <v>92.6</v>
      </c>
      <c r="BH454" s="134">
        <v>93.4</v>
      </c>
      <c r="BI454" s="134">
        <v>94</v>
      </c>
      <c r="BJ454" s="134">
        <v>96.9</v>
      </c>
      <c r="BK454" s="134">
        <v>97.9</v>
      </c>
      <c r="BL454" s="134">
        <v>97.4</v>
      </c>
      <c r="BM454" s="134">
        <v>98.8</v>
      </c>
      <c r="BN454" s="134">
        <v>99.2</v>
      </c>
      <c r="BO454" s="134">
        <v>104.7</v>
      </c>
      <c r="BP454" s="134">
        <v>102.4</v>
      </c>
      <c r="BQ454" s="134">
        <v>106.4</v>
      </c>
      <c r="BR454" s="134">
        <v>107.7</v>
      </c>
      <c r="BS454" s="134">
        <v>108.7</v>
      </c>
      <c r="BT454" s="134">
        <v>111.9</v>
      </c>
      <c r="BU454" s="134">
        <v>114.9</v>
      </c>
      <c r="BV454" s="134">
        <v>113.4</v>
      </c>
      <c r="BW454" s="134">
        <v>120</v>
      </c>
      <c r="BX454" s="134">
        <v>125.3</v>
      </c>
      <c r="BY454" s="134">
        <v>126.8</v>
      </c>
      <c r="BZ454" s="134">
        <v>135.6</v>
      </c>
      <c r="CA454" s="134">
        <v>139</v>
      </c>
      <c r="CB454" s="134">
        <v>140.5</v>
      </c>
      <c r="CC454" s="134">
        <v>137</v>
      </c>
      <c r="CD454" s="134">
        <v>137.6</v>
      </c>
      <c r="CE454" s="134">
        <v>139.30000000000001</v>
      </c>
      <c r="CF454" s="134">
        <v>140.4</v>
      </c>
      <c r="CG454" s="134">
        <v>140.1</v>
      </c>
      <c r="CH454" s="134">
        <v>141</v>
      </c>
      <c r="CI454" s="134">
        <v>139.1</v>
      </c>
      <c r="CJ454" s="134">
        <v>136.30000000000001</v>
      </c>
      <c r="CK454" s="134">
        <v>134.69999999999999</v>
      </c>
      <c r="CL454" s="134">
        <v>133.4</v>
      </c>
      <c r="CM454" s="134">
        <v>130</v>
      </c>
      <c r="CN454" s="134">
        <v>130.6</v>
      </c>
      <c r="CO454" s="134">
        <v>128.4</v>
      </c>
      <c r="CP454" s="134">
        <v>123.6</v>
      </c>
      <c r="CQ454" s="134">
        <v>123.1</v>
      </c>
      <c r="CR454" s="134">
        <v>118.6</v>
      </c>
      <c r="CS454" s="134">
        <v>119.1</v>
      </c>
      <c r="CT454" s="134">
        <v>119.6</v>
      </c>
      <c r="CU454" s="134">
        <v>120.1</v>
      </c>
      <c r="CV454" s="134">
        <v>131.69999999999999</v>
      </c>
      <c r="CW454" s="134">
        <v>131.19999999999999</v>
      </c>
      <c r="CX454" s="134">
        <v>133.30000000000001</v>
      </c>
      <c r="CY454" s="134">
        <v>132.6</v>
      </c>
      <c r="CZ454" s="134">
        <v>127.6</v>
      </c>
      <c r="DA454" s="134">
        <v>129.6</v>
      </c>
      <c r="DB454" s="134">
        <v>132.4</v>
      </c>
      <c r="DC454" s="134">
        <v>137</v>
      </c>
      <c r="DD454" s="134">
        <v>139.19999999999999</v>
      </c>
      <c r="DE454" s="134">
        <v>138.19999999999999</v>
      </c>
      <c r="DF454" s="134">
        <v>140.5</v>
      </c>
      <c r="DG454" s="134">
        <v>157.1</v>
      </c>
      <c r="DH454" s="134">
        <v>171.2</v>
      </c>
      <c r="DI454" s="134">
        <v>184.8</v>
      </c>
      <c r="DJ454" s="134">
        <v>194.5</v>
      </c>
      <c r="DK454" s="134">
        <v>205.6</v>
      </c>
      <c r="DL454" s="134">
        <v>196.4</v>
      </c>
      <c r="DM454" s="134">
        <v>202.1</v>
      </c>
      <c r="DN454" s="134">
        <v>198.8</v>
      </c>
      <c r="DO454" s="134">
        <v>226.7</v>
      </c>
      <c r="DP454" s="134">
        <v>232.3</v>
      </c>
      <c r="DQ454" s="134">
        <v>215.7</v>
      </c>
      <c r="DR454" s="134">
        <v>236.6</v>
      </c>
      <c r="DS454" s="134">
        <v>237</v>
      </c>
      <c r="DT454" s="134">
        <v>229.9</v>
      </c>
      <c r="DU454" s="134">
        <v>236.3</v>
      </c>
      <c r="DV454" s="134">
        <v>232.5</v>
      </c>
      <c r="DW454" s="134">
        <v>237.5</v>
      </c>
      <c r="DX454" s="134">
        <v>240.7</v>
      </c>
      <c r="DY454" s="134">
        <v>223.1</v>
      </c>
      <c r="DZ454" s="134">
        <v>224.5</v>
      </c>
      <c r="EA454" s="135">
        <v>214.1</v>
      </c>
      <c r="EB454" s="136">
        <v>207.1</v>
      </c>
      <c r="EC454" s="136">
        <v>207.3</v>
      </c>
      <c r="ED454" s="134">
        <v>205.5</v>
      </c>
      <c r="EE454" s="134">
        <v>204.5</v>
      </c>
      <c r="EF454" s="137">
        <v>205.7</v>
      </c>
      <c r="EG454" s="137">
        <v>198.7</v>
      </c>
      <c r="EH454" s="137">
        <v>196.7</v>
      </c>
      <c r="EI454" s="137">
        <v>193.9</v>
      </c>
      <c r="EJ454" s="136">
        <v>195.7</v>
      </c>
      <c r="EK454" s="136">
        <v>190.8</v>
      </c>
      <c r="EL454" s="147">
        <v>178.9</v>
      </c>
      <c r="EM454" s="147">
        <v>179.8</v>
      </c>
      <c r="EN454" s="147">
        <v>181.5</v>
      </c>
    </row>
    <row r="455" spans="1:144" ht="15" x14ac:dyDescent="0.25">
      <c r="A455" s="132" t="s">
        <v>2338</v>
      </c>
      <c r="B455" s="132" t="s">
        <v>2339</v>
      </c>
      <c r="C455" s="133">
        <v>2.63E-2</v>
      </c>
      <c r="D455" s="134">
        <v>104.9</v>
      </c>
      <c r="E455" s="134">
        <v>106.2</v>
      </c>
      <c r="F455" s="134">
        <v>106.1</v>
      </c>
      <c r="G455" s="134">
        <v>106.7</v>
      </c>
      <c r="H455" s="134">
        <v>107.3</v>
      </c>
      <c r="I455" s="134">
        <v>106.6</v>
      </c>
      <c r="J455" s="134">
        <v>107.4</v>
      </c>
      <c r="K455" s="134">
        <v>105.6</v>
      </c>
      <c r="L455" s="134">
        <v>103.1</v>
      </c>
      <c r="M455" s="134">
        <v>104.1</v>
      </c>
      <c r="N455" s="134">
        <v>104.6</v>
      </c>
      <c r="O455" s="134">
        <v>104.5</v>
      </c>
      <c r="P455" s="134">
        <v>107.2</v>
      </c>
      <c r="Q455" s="134">
        <v>107.1</v>
      </c>
      <c r="R455" s="134">
        <v>107.3</v>
      </c>
      <c r="S455" s="134">
        <v>108.1</v>
      </c>
      <c r="T455" s="134">
        <v>102.2</v>
      </c>
      <c r="U455" s="134">
        <v>102.8</v>
      </c>
      <c r="V455" s="134">
        <v>100.6</v>
      </c>
      <c r="W455" s="134">
        <v>102.3</v>
      </c>
      <c r="X455" s="134">
        <v>100.5</v>
      </c>
      <c r="Y455" s="134">
        <v>99.7</v>
      </c>
      <c r="Z455" s="134">
        <v>97.8</v>
      </c>
      <c r="AA455" s="134">
        <v>98.5</v>
      </c>
      <c r="AB455" s="134">
        <v>99.3</v>
      </c>
      <c r="AC455" s="134">
        <v>100.6</v>
      </c>
      <c r="AD455" s="134">
        <v>99.7</v>
      </c>
      <c r="AE455" s="134">
        <v>107.9</v>
      </c>
      <c r="AF455" s="134">
        <v>102.8</v>
      </c>
      <c r="AG455" s="134">
        <v>101.6</v>
      </c>
      <c r="AH455" s="134">
        <v>109.1</v>
      </c>
      <c r="AI455" s="134">
        <v>103.6</v>
      </c>
      <c r="AJ455" s="134">
        <v>105.5</v>
      </c>
      <c r="AK455" s="134">
        <v>105.7</v>
      </c>
      <c r="AL455" s="134">
        <v>106.5</v>
      </c>
      <c r="AM455" s="134">
        <v>105.3</v>
      </c>
      <c r="AN455" s="134">
        <v>103.3</v>
      </c>
      <c r="AO455" s="134">
        <v>103.7</v>
      </c>
      <c r="AP455" s="134">
        <v>105.2</v>
      </c>
      <c r="AQ455" s="134">
        <v>105.2</v>
      </c>
      <c r="AR455" s="134">
        <v>109.4</v>
      </c>
      <c r="AS455" s="134">
        <v>110.6</v>
      </c>
      <c r="AT455" s="134">
        <v>107.7</v>
      </c>
      <c r="AU455" s="134">
        <v>108</v>
      </c>
      <c r="AV455" s="134">
        <v>109</v>
      </c>
      <c r="AW455" s="134">
        <v>108.1</v>
      </c>
      <c r="AX455" s="134">
        <v>109.5</v>
      </c>
      <c r="AY455" s="134">
        <v>111.3</v>
      </c>
      <c r="AZ455" s="134">
        <v>107.5</v>
      </c>
      <c r="BA455" s="134">
        <v>103.1</v>
      </c>
      <c r="BB455" s="134">
        <v>104.1</v>
      </c>
      <c r="BC455" s="134">
        <v>106.5</v>
      </c>
      <c r="BD455" s="134">
        <v>106.1</v>
      </c>
      <c r="BE455" s="134">
        <v>108.4</v>
      </c>
      <c r="BF455" s="134">
        <v>106.1</v>
      </c>
      <c r="BG455" s="134">
        <v>105.7</v>
      </c>
      <c r="BH455" s="134">
        <v>108.1</v>
      </c>
      <c r="BI455" s="134">
        <v>104.7</v>
      </c>
      <c r="BJ455" s="134">
        <v>106.3</v>
      </c>
      <c r="BK455" s="134">
        <v>105</v>
      </c>
      <c r="BL455" s="134">
        <v>104.7</v>
      </c>
      <c r="BM455" s="134">
        <v>106.6</v>
      </c>
      <c r="BN455" s="134">
        <v>104.1</v>
      </c>
      <c r="BO455" s="134">
        <v>108.6</v>
      </c>
      <c r="BP455" s="134">
        <v>114.5</v>
      </c>
      <c r="BQ455" s="134">
        <v>116.1</v>
      </c>
      <c r="BR455" s="134">
        <v>112.5</v>
      </c>
      <c r="BS455" s="134">
        <v>114.1</v>
      </c>
      <c r="BT455" s="134">
        <v>113.2</v>
      </c>
      <c r="BU455" s="134">
        <v>108.9</v>
      </c>
      <c r="BV455" s="134">
        <v>106.8</v>
      </c>
      <c r="BW455" s="134">
        <v>106</v>
      </c>
      <c r="BX455" s="134">
        <v>107.7</v>
      </c>
      <c r="BY455" s="134">
        <v>108.1</v>
      </c>
      <c r="BZ455" s="134">
        <v>108.5</v>
      </c>
      <c r="CA455" s="134">
        <v>108</v>
      </c>
      <c r="CB455" s="134">
        <v>109.9</v>
      </c>
      <c r="CC455" s="134">
        <v>109.4</v>
      </c>
      <c r="CD455" s="134">
        <v>114.6</v>
      </c>
      <c r="CE455" s="134">
        <v>115.1</v>
      </c>
      <c r="CF455" s="134">
        <v>113.1</v>
      </c>
      <c r="CG455" s="134">
        <v>111.1</v>
      </c>
      <c r="CH455" s="134">
        <v>114.6</v>
      </c>
      <c r="CI455" s="134">
        <v>114.6</v>
      </c>
      <c r="CJ455" s="134">
        <v>109.9</v>
      </c>
      <c r="CK455" s="134">
        <v>113.3</v>
      </c>
      <c r="CL455" s="134">
        <v>104.9</v>
      </c>
      <c r="CM455" s="134">
        <v>110.7</v>
      </c>
      <c r="CN455" s="134">
        <v>111.8</v>
      </c>
      <c r="CO455" s="134">
        <v>110.6</v>
      </c>
      <c r="CP455" s="134">
        <v>108.3</v>
      </c>
      <c r="CQ455" s="134">
        <v>107.2</v>
      </c>
      <c r="CR455" s="134">
        <v>110.4</v>
      </c>
      <c r="CS455" s="134">
        <v>105.1</v>
      </c>
      <c r="CT455" s="134">
        <v>109.9</v>
      </c>
      <c r="CU455" s="134">
        <v>111.1</v>
      </c>
      <c r="CV455" s="134">
        <v>104.9</v>
      </c>
      <c r="CW455" s="134">
        <v>105.5</v>
      </c>
      <c r="CX455" s="134">
        <v>103.4</v>
      </c>
      <c r="CY455" s="134">
        <v>108</v>
      </c>
      <c r="CZ455" s="134">
        <v>107.7</v>
      </c>
      <c r="DA455" s="134">
        <v>102.5</v>
      </c>
      <c r="DB455" s="134">
        <v>103.9</v>
      </c>
      <c r="DC455" s="134">
        <v>101.7</v>
      </c>
      <c r="DD455" s="134">
        <v>105</v>
      </c>
      <c r="DE455" s="134">
        <v>108.9</v>
      </c>
      <c r="DF455" s="134">
        <v>102.7</v>
      </c>
      <c r="DG455" s="134">
        <v>104.2</v>
      </c>
      <c r="DH455" s="134">
        <v>114.8</v>
      </c>
      <c r="DI455" s="134">
        <v>113.1</v>
      </c>
      <c r="DJ455" s="134">
        <v>109.9</v>
      </c>
      <c r="DK455" s="134">
        <v>113.9</v>
      </c>
      <c r="DL455" s="134">
        <v>111.6</v>
      </c>
      <c r="DM455" s="134">
        <v>110.7</v>
      </c>
      <c r="DN455" s="134">
        <v>114.6</v>
      </c>
      <c r="DO455" s="134">
        <v>108.2</v>
      </c>
      <c r="DP455" s="134">
        <v>108.9</v>
      </c>
      <c r="DQ455" s="134">
        <v>119.6</v>
      </c>
      <c r="DR455" s="134">
        <v>123.1</v>
      </c>
      <c r="DS455" s="134">
        <v>114.5</v>
      </c>
      <c r="DT455" s="134">
        <v>116.4</v>
      </c>
      <c r="DU455" s="134">
        <v>119.7</v>
      </c>
      <c r="DV455" s="134">
        <v>124.8</v>
      </c>
      <c r="DW455" s="134">
        <v>122</v>
      </c>
      <c r="DX455" s="134">
        <v>118.7</v>
      </c>
      <c r="DY455" s="134">
        <v>117.1</v>
      </c>
      <c r="DZ455" s="134">
        <v>116.1</v>
      </c>
      <c r="EA455" s="135">
        <v>114</v>
      </c>
      <c r="EB455" s="136">
        <v>118</v>
      </c>
      <c r="EC455" s="136">
        <v>118.5</v>
      </c>
      <c r="ED455" s="134">
        <v>116.6</v>
      </c>
      <c r="EE455" s="134">
        <v>117.4</v>
      </c>
      <c r="EF455" s="137">
        <v>119.7</v>
      </c>
      <c r="EG455" s="137">
        <v>118.9</v>
      </c>
      <c r="EH455" s="137">
        <v>116.2</v>
      </c>
      <c r="EI455" s="137">
        <v>117.9</v>
      </c>
      <c r="EJ455" s="136">
        <v>119.7</v>
      </c>
      <c r="EK455" s="136">
        <v>119.7</v>
      </c>
      <c r="EL455" s="147">
        <v>116.8</v>
      </c>
      <c r="EM455" s="147">
        <v>117.8</v>
      </c>
      <c r="EN455" s="147">
        <v>119.2</v>
      </c>
    </row>
    <row r="456" spans="1:144" ht="15" x14ac:dyDescent="0.25">
      <c r="A456" s="132" t="s">
        <v>2340</v>
      </c>
      <c r="B456" s="132" t="s">
        <v>2341</v>
      </c>
      <c r="C456" s="133">
        <v>1.316E-2</v>
      </c>
      <c r="D456" s="134">
        <v>97.6</v>
      </c>
      <c r="E456" s="134">
        <v>100.1</v>
      </c>
      <c r="F456" s="134">
        <v>103</v>
      </c>
      <c r="G456" s="134">
        <v>102.8</v>
      </c>
      <c r="H456" s="134">
        <v>103.5</v>
      </c>
      <c r="I456" s="134">
        <v>102.2</v>
      </c>
      <c r="J456" s="134">
        <v>102.1</v>
      </c>
      <c r="K456" s="134">
        <v>95.4</v>
      </c>
      <c r="L456" s="134">
        <v>98.4</v>
      </c>
      <c r="M456" s="134">
        <v>99.1</v>
      </c>
      <c r="N456" s="134">
        <v>98.6</v>
      </c>
      <c r="O456" s="134">
        <v>99.1</v>
      </c>
      <c r="P456" s="134">
        <v>98</v>
      </c>
      <c r="Q456" s="134">
        <v>96.5</v>
      </c>
      <c r="R456" s="134">
        <v>97.2</v>
      </c>
      <c r="S456" s="134">
        <v>94.2</v>
      </c>
      <c r="T456" s="134">
        <v>94.4</v>
      </c>
      <c r="U456" s="134">
        <v>95.7</v>
      </c>
      <c r="V456" s="134">
        <v>96.4</v>
      </c>
      <c r="W456" s="134">
        <v>96.5</v>
      </c>
      <c r="X456" s="134">
        <v>98.3</v>
      </c>
      <c r="Y456" s="134">
        <v>95.8</v>
      </c>
      <c r="Z456" s="134">
        <v>98.3</v>
      </c>
      <c r="AA456" s="134">
        <v>100.7</v>
      </c>
      <c r="AB456" s="134">
        <v>97.5</v>
      </c>
      <c r="AC456" s="134">
        <v>96.6</v>
      </c>
      <c r="AD456" s="134">
        <v>97.5</v>
      </c>
      <c r="AE456" s="134">
        <v>95.2</v>
      </c>
      <c r="AF456" s="134">
        <v>97.9</v>
      </c>
      <c r="AG456" s="134">
        <v>96.2</v>
      </c>
      <c r="AH456" s="134">
        <v>97.3</v>
      </c>
      <c r="AI456" s="134">
        <v>93.3</v>
      </c>
      <c r="AJ456" s="134">
        <v>92.8</v>
      </c>
      <c r="AK456" s="134">
        <v>93.3</v>
      </c>
      <c r="AL456" s="134">
        <v>92.1</v>
      </c>
      <c r="AM456" s="134">
        <v>93.4</v>
      </c>
      <c r="AN456" s="134">
        <v>93.6</v>
      </c>
      <c r="AO456" s="134">
        <v>94.2</v>
      </c>
      <c r="AP456" s="134">
        <v>98.6</v>
      </c>
      <c r="AQ456" s="134">
        <v>98.9</v>
      </c>
      <c r="AR456" s="134">
        <v>100.2</v>
      </c>
      <c r="AS456" s="134">
        <v>95.5</v>
      </c>
      <c r="AT456" s="134">
        <v>104.9</v>
      </c>
      <c r="AU456" s="134">
        <v>104</v>
      </c>
      <c r="AV456" s="134">
        <v>106.9</v>
      </c>
      <c r="AW456" s="134">
        <v>106</v>
      </c>
      <c r="AX456" s="134">
        <v>103.7</v>
      </c>
      <c r="AY456" s="134">
        <v>106.9</v>
      </c>
      <c r="AZ456" s="134">
        <v>107</v>
      </c>
      <c r="BA456" s="134">
        <v>107.2</v>
      </c>
      <c r="BB456" s="134">
        <v>106.8</v>
      </c>
      <c r="BC456" s="134">
        <v>102.9</v>
      </c>
      <c r="BD456" s="134">
        <v>102.8</v>
      </c>
      <c r="BE456" s="134">
        <v>102.8</v>
      </c>
      <c r="BF456" s="134">
        <v>102.1</v>
      </c>
      <c r="BG456" s="134">
        <v>102.3</v>
      </c>
      <c r="BH456" s="134">
        <v>103.2</v>
      </c>
      <c r="BI456" s="134">
        <v>102.7</v>
      </c>
      <c r="BJ456" s="134">
        <v>102.2</v>
      </c>
      <c r="BK456" s="134">
        <v>102.4</v>
      </c>
      <c r="BL456" s="134">
        <v>101.1</v>
      </c>
      <c r="BM456" s="134">
        <v>101.7</v>
      </c>
      <c r="BN456" s="134">
        <v>101</v>
      </c>
      <c r="BO456" s="134">
        <v>103</v>
      </c>
      <c r="BP456" s="134">
        <v>102.3</v>
      </c>
      <c r="BQ456" s="134">
        <v>101.2</v>
      </c>
      <c r="BR456" s="134">
        <v>102.6</v>
      </c>
      <c r="BS456" s="134">
        <v>101.4</v>
      </c>
      <c r="BT456" s="134">
        <v>101.3</v>
      </c>
      <c r="BU456" s="134">
        <v>101</v>
      </c>
      <c r="BV456" s="134">
        <v>102.6</v>
      </c>
      <c r="BW456" s="134">
        <v>102.3</v>
      </c>
      <c r="BX456" s="134">
        <v>101.3</v>
      </c>
      <c r="BY456" s="134">
        <v>106.8</v>
      </c>
      <c r="BZ456" s="134">
        <v>101.1</v>
      </c>
      <c r="CA456" s="134">
        <v>101.6</v>
      </c>
      <c r="CB456" s="134">
        <v>101.7</v>
      </c>
      <c r="CC456" s="134">
        <v>100.4</v>
      </c>
      <c r="CD456" s="134">
        <v>102.2</v>
      </c>
      <c r="CE456" s="134">
        <v>102.7</v>
      </c>
      <c r="CF456" s="134">
        <v>102.4</v>
      </c>
      <c r="CG456" s="134">
        <v>102.4</v>
      </c>
      <c r="CH456" s="134">
        <v>104.4</v>
      </c>
      <c r="CI456" s="134">
        <v>100.3</v>
      </c>
      <c r="CJ456" s="134">
        <v>104.2</v>
      </c>
      <c r="CK456" s="134">
        <v>108.6</v>
      </c>
      <c r="CL456" s="134">
        <v>104.4</v>
      </c>
      <c r="CM456" s="134">
        <v>106.3</v>
      </c>
      <c r="CN456" s="134">
        <v>104</v>
      </c>
      <c r="CO456" s="134">
        <v>100.5</v>
      </c>
      <c r="CP456" s="134">
        <v>98.9</v>
      </c>
      <c r="CQ456" s="134">
        <v>98.1</v>
      </c>
      <c r="CR456" s="134">
        <v>100.4</v>
      </c>
      <c r="CS456" s="134">
        <v>103.5</v>
      </c>
      <c r="CT456" s="134">
        <v>101.7</v>
      </c>
      <c r="CU456" s="134">
        <v>103.6</v>
      </c>
      <c r="CV456" s="134">
        <v>100.4</v>
      </c>
      <c r="CW456" s="134">
        <v>100.9</v>
      </c>
      <c r="CX456" s="134">
        <v>112.5</v>
      </c>
      <c r="CY456" s="134">
        <v>107.1</v>
      </c>
      <c r="CZ456" s="134">
        <v>102.2</v>
      </c>
      <c r="DA456" s="134">
        <v>114.3</v>
      </c>
      <c r="DB456" s="134">
        <v>99.9</v>
      </c>
      <c r="DC456" s="134">
        <v>103.9</v>
      </c>
      <c r="DD456" s="134">
        <v>106.6</v>
      </c>
      <c r="DE456" s="134">
        <v>107.2</v>
      </c>
      <c r="DF456" s="134">
        <v>107.7</v>
      </c>
      <c r="DG456" s="134">
        <v>110.1</v>
      </c>
      <c r="DH456" s="134">
        <v>108.7</v>
      </c>
      <c r="DI456" s="134">
        <v>112.4</v>
      </c>
      <c r="DJ456" s="134">
        <v>107.6</v>
      </c>
      <c r="DK456" s="134">
        <v>104.5</v>
      </c>
      <c r="DL456" s="134">
        <v>105.8</v>
      </c>
      <c r="DM456" s="134">
        <v>100.3</v>
      </c>
      <c r="DN456" s="134">
        <v>105.7</v>
      </c>
      <c r="DO456" s="134">
        <v>103.9</v>
      </c>
      <c r="DP456" s="134">
        <v>104.9</v>
      </c>
      <c r="DQ456" s="134">
        <v>108.8</v>
      </c>
      <c r="DR456" s="134">
        <v>112</v>
      </c>
      <c r="DS456" s="134">
        <v>112</v>
      </c>
      <c r="DT456" s="134">
        <v>111.9</v>
      </c>
      <c r="DU456" s="134">
        <v>98.9</v>
      </c>
      <c r="DV456" s="134">
        <v>102.2</v>
      </c>
      <c r="DW456" s="134">
        <v>96.9</v>
      </c>
      <c r="DX456" s="134">
        <v>102.2</v>
      </c>
      <c r="DY456" s="134">
        <v>110.7</v>
      </c>
      <c r="DZ456" s="134">
        <v>110.4</v>
      </c>
      <c r="EA456" s="135">
        <v>111.1</v>
      </c>
      <c r="EB456" s="136">
        <v>106.1</v>
      </c>
      <c r="EC456" s="136">
        <v>100.7</v>
      </c>
      <c r="ED456" s="134">
        <v>101.8</v>
      </c>
      <c r="EE456" s="134">
        <v>107.6</v>
      </c>
      <c r="EF456" s="137">
        <v>110.5</v>
      </c>
      <c r="EG456" s="137">
        <v>107.2</v>
      </c>
      <c r="EH456" s="137">
        <v>111.6</v>
      </c>
      <c r="EI456" s="137">
        <v>109.7</v>
      </c>
      <c r="EJ456" s="136">
        <v>109.7</v>
      </c>
      <c r="EK456" s="136">
        <v>109.7</v>
      </c>
      <c r="EL456" s="147">
        <v>114.2</v>
      </c>
      <c r="EM456" s="147">
        <v>114.2</v>
      </c>
      <c r="EN456" s="147">
        <v>114.2</v>
      </c>
    </row>
    <row r="457" spans="1:144" ht="15" x14ac:dyDescent="0.25">
      <c r="A457" s="132" t="s">
        <v>2342</v>
      </c>
      <c r="B457" s="132" t="s">
        <v>2343</v>
      </c>
      <c r="C457" s="133">
        <v>0.11681999999999999</v>
      </c>
      <c r="D457" s="134">
        <v>81.8</v>
      </c>
      <c r="E457" s="134">
        <v>103.9</v>
      </c>
      <c r="F457" s="134">
        <v>104.8</v>
      </c>
      <c r="G457" s="134">
        <v>101.7</v>
      </c>
      <c r="H457" s="134">
        <v>106.6</v>
      </c>
      <c r="I457" s="134">
        <v>115.7</v>
      </c>
      <c r="J457" s="134">
        <v>102.5</v>
      </c>
      <c r="K457" s="134">
        <v>105.6</v>
      </c>
      <c r="L457" s="134">
        <v>114.6</v>
      </c>
      <c r="M457" s="134">
        <v>105.9</v>
      </c>
      <c r="N457" s="134">
        <v>112.1</v>
      </c>
      <c r="O457" s="134">
        <v>109.1</v>
      </c>
      <c r="P457" s="134">
        <v>97.6</v>
      </c>
      <c r="Q457" s="134">
        <v>102.6</v>
      </c>
      <c r="R457" s="134">
        <v>104.2</v>
      </c>
      <c r="S457" s="134">
        <v>92.6</v>
      </c>
      <c r="T457" s="134">
        <v>94.7</v>
      </c>
      <c r="U457" s="134">
        <v>103.7</v>
      </c>
      <c r="V457" s="134">
        <v>97.9</v>
      </c>
      <c r="W457" s="134">
        <v>104.2</v>
      </c>
      <c r="X457" s="134">
        <v>102.1</v>
      </c>
      <c r="Y457" s="134">
        <v>111</v>
      </c>
      <c r="Z457" s="134">
        <v>112.8</v>
      </c>
      <c r="AA457" s="134">
        <v>110.9</v>
      </c>
      <c r="AB457" s="134">
        <v>132.6</v>
      </c>
      <c r="AC457" s="134">
        <v>108.8</v>
      </c>
      <c r="AD457" s="134">
        <v>99.8</v>
      </c>
      <c r="AE457" s="134">
        <v>102.7</v>
      </c>
      <c r="AF457" s="134">
        <v>95.3</v>
      </c>
      <c r="AG457" s="134">
        <v>94.7</v>
      </c>
      <c r="AH457" s="134">
        <v>108.4</v>
      </c>
      <c r="AI457" s="134">
        <v>94.9</v>
      </c>
      <c r="AJ457" s="134">
        <v>101.7</v>
      </c>
      <c r="AK457" s="134">
        <v>100.5</v>
      </c>
      <c r="AL457" s="134">
        <v>99.6</v>
      </c>
      <c r="AM457" s="134">
        <v>119.3</v>
      </c>
      <c r="AN457" s="134">
        <v>100.8</v>
      </c>
      <c r="AO457" s="134">
        <v>125</v>
      </c>
      <c r="AP457" s="134">
        <v>86.6</v>
      </c>
      <c r="AQ457" s="134">
        <v>101.7</v>
      </c>
      <c r="AR457" s="134">
        <v>93.7</v>
      </c>
      <c r="AS457" s="134">
        <v>96.4</v>
      </c>
      <c r="AT457" s="134">
        <v>95.3</v>
      </c>
      <c r="AU457" s="134">
        <v>104.5</v>
      </c>
      <c r="AV457" s="134">
        <v>106.3</v>
      </c>
      <c r="AW457" s="134">
        <v>93.7</v>
      </c>
      <c r="AX457" s="134">
        <v>115.9</v>
      </c>
      <c r="AY457" s="134">
        <v>117.6</v>
      </c>
      <c r="AZ457" s="134">
        <v>102.9</v>
      </c>
      <c r="BA457" s="134">
        <v>101.7</v>
      </c>
      <c r="BB457" s="134">
        <v>111.7</v>
      </c>
      <c r="BC457" s="134">
        <v>112.2</v>
      </c>
      <c r="BD457" s="134">
        <v>117</v>
      </c>
      <c r="BE457" s="134">
        <v>109.8</v>
      </c>
      <c r="BF457" s="134">
        <v>116.2</v>
      </c>
      <c r="BG457" s="134">
        <v>122.5</v>
      </c>
      <c r="BH457" s="134">
        <v>124.5</v>
      </c>
      <c r="BI457" s="134">
        <v>124.5</v>
      </c>
      <c r="BJ457" s="134">
        <v>124.5</v>
      </c>
      <c r="BK457" s="134">
        <v>124.5</v>
      </c>
      <c r="BL457" s="134">
        <v>115</v>
      </c>
      <c r="BM457" s="134">
        <v>115</v>
      </c>
      <c r="BN457" s="134">
        <v>115</v>
      </c>
      <c r="BO457" s="134">
        <v>115.7</v>
      </c>
      <c r="BP457" s="134">
        <v>115.7</v>
      </c>
      <c r="BQ457" s="134">
        <v>115.7</v>
      </c>
      <c r="BR457" s="134">
        <v>115.7</v>
      </c>
      <c r="BS457" s="134">
        <v>99.8</v>
      </c>
      <c r="BT457" s="134">
        <v>99.8</v>
      </c>
      <c r="BU457" s="134">
        <v>110.5</v>
      </c>
      <c r="BV457" s="134">
        <v>110.5</v>
      </c>
      <c r="BW457" s="134">
        <v>113.2</v>
      </c>
      <c r="BX457" s="134">
        <v>113.2</v>
      </c>
      <c r="BY457" s="134">
        <v>116.4</v>
      </c>
      <c r="BZ457" s="134">
        <v>116.4</v>
      </c>
      <c r="CA457" s="134">
        <v>118.6</v>
      </c>
      <c r="CB457" s="134">
        <v>111.7</v>
      </c>
      <c r="CC457" s="134">
        <v>111.7</v>
      </c>
      <c r="CD457" s="134">
        <v>111.7</v>
      </c>
      <c r="CE457" s="134">
        <v>114.3</v>
      </c>
      <c r="CF457" s="134">
        <v>114.3</v>
      </c>
      <c r="CG457" s="134">
        <v>120.1</v>
      </c>
      <c r="CH457" s="134">
        <v>120.1</v>
      </c>
      <c r="CI457" s="134">
        <v>118.2</v>
      </c>
      <c r="CJ457" s="134">
        <v>118.2</v>
      </c>
      <c r="CK457" s="134">
        <v>118.2</v>
      </c>
      <c r="CL457" s="134">
        <v>120.1</v>
      </c>
      <c r="CM457" s="134">
        <v>118.2</v>
      </c>
      <c r="CN457" s="134">
        <v>118.2</v>
      </c>
      <c r="CO457" s="134">
        <v>118.2</v>
      </c>
      <c r="CP457" s="134">
        <v>118.8</v>
      </c>
      <c r="CQ457" s="134">
        <v>118.8</v>
      </c>
      <c r="CR457" s="134">
        <v>121.3</v>
      </c>
      <c r="CS457" s="134">
        <v>128.6</v>
      </c>
      <c r="CT457" s="134">
        <v>121.3</v>
      </c>
      <c r="CU457" s="134">
        <v>121.3</v>
      </c>
      <c r="CV457" s="134">
        <v>128.6</v>
      </c>
      <c r="CW457" s="134">
        <v>128.6</v>
      </c>
      <c r="CX457" s="134">
        <v>128.6</v>
      </c>
      <c r="CY457" s="134">
        <v>128.6</v>
      </c>
      <c r="CZ457" s="134">
        <v>135.9</v>
      </c>
      <c r="DA457" s="134">
        <v>132.4</v>
      </c>
      <c r="DB457" s="134">
        <v>135.9</v>
      </c>
      <c r="DC457" s="134">
        <v>132.4</v>
      </c>
      <c r="DD457" s="134">
        <v>135.9</v>
      </c>
      <c r="DE457" s="134">
        <v>135.9</v>
      </c>
      <c r="DF457" s="134">
        <v>135.9</v>
      </c>
      <c r="DG457" s="134">
        <v>135.9</v>
      </c>
      <c r="DH457" s="134">
        <v>147.6</v>
      </c>
      <c r="DI457" s="134">
        <v>141.5</v>
      </c>
      <c r="DJ457" s="134">
        <v>141.5</v>
      </c>
      <c r="DK457" s="134">
        <v>141.5</v>
      </c>
      <c r="DL457" s="134">
        <v>141.5</v>
      </c>
      <c r="DM457" s="134">
        <v>141.5</v>
      </c>
      <c r="DN457" s="134">
        <v>147.5</v>
      </c>
      <c r="DO457" s="134">
        <v>147.5</v>
      </c>
      <c r="DP457" s="134">
        <v>144.19999999999999</v>
      </c>
      <c r="DQ457" s="134">
        <v>146.4</v>
      </c>
      <c r="DR457" s="134">
        <v>154.69999999999999</v>
      </c>
      <c r="DS457" s="134">
        <v>146.4</v>
      </c>
      <c r="DT457" s="134">
        <v>145.5</v>
      </c>
      <c r="DU457" s="134">
        <v>145.5</v>
      </c>
      <c r="DV457" s="134">
        <v>145.5</v>
      </c>
      <c r="DW457" s="134">
        <v>145.5</v>
      </c>
      <c r="DX457" s="134">
        <v>145.5</v>
      </c>
      <c r="DY457" s="134">
        <v>145</v>
      </c>
      <c r="DZ457" s="134">
        <v>145.5</v>
      </c>
      <c r="EA457" s="135">
        <v>145.5</v>
      </c>
      <c r="EB457" s="136">
        <v>141.4</v>
      </c>
      <c r="EC457" s="136">
        <v>141.4</v>
      </c>
      <c r="ED457" s="134">
        <v>140.5</v>
      </c>
      <c r="EE457" s="134">
        <v>144.6</v>
      </c>
      <c r="EF457" s="137">
        <v>140.5</v>
      </c>
      <c r="EG457" s="137">
        <v>143</v>
      </c>
      <c r="EH457" s="137">
        <v>143</v>
      </c>
      <c r="EI457" s="137">
        <v>144</v>
      </c>
      <c r="EJ457" s="136">
        <v>138.9</v>
      </c>
      <c r="EK457" s="136">
        <v>143</v>
      </c>
      <c r="EL457" s="147">
        <v>139.4</v>
      </c>
      <c r="EM457" s="147">
        <v>139.4</v>
      </c>
      <c r="EN457" s="147">
        <v>139.1</v>
      </c>
    </row>
    <row r="458" spans="1:144" ht="15" x14ac:dyDescent="0.25">
      <c r="A458" s="132" t="s">
        <v>2344</v>
      </c>
      <c r="B458" s="132" t="s">
        <v>2345</v>
      </c>
      <c r="C458" s="133">
        <v>0.70265999999999995</v>
      </c>
      <c r="D458" s="134">
        <v>103.3</v>
      </c>
      <c r="E458" s="134">
        <v>106.6</v>
      </c>
      <c r="F458" s="134">
        <v>103.7</v>
      </c>
      <c r="G458" s="134">
        <v>107.2</v>
      </c>
      <c r="H458" s="134">
        <v>106.7</v>
      </c>
      <c r="I458" s="134">
        <v>106.4</v>
      </c>
      <c r="J458" s="134">
        <v>108.3</v>
      </c>
      <c r="K458" s="134">
        <v>108.8</v>
      </c>
      <c r="L458" s="134">
        <v>111.2</v>
      </c>
      <c r="M458" s="134">
        <v>110.8</v>
      </c>
      <c r="N458" s="134">
        <v>107.1</v>
      </c>
      <c r="O458" s="134">
        <v>109.6</v>
      </c>
      <c r="P458" s="134">
        <v>109.1</v>
      </c>
      <c r="Q458" s="134">
        <v>105.5</v>
      </c>
      <c r="R458" s="134">
        <v>107.5</v>
      </c>
      <c r="S458" s="134">
        <v>105.7</v>
      </c>
      <c r="T458" s="134">
        <v>108.1</v>
      </c>
      <c r="U458" s="134">
        <v>111</v>
      </c>
      <c r="V458" s="134">
        <v>114.5</v>
      </c>
      <c r="W458" s="134">
        <v>110.1</v>
      </c>
      <c r="X458" s="134">
        <v>113.6</v>
      </c>
      <c r="Y458" s="134">
        <v>113.3</v>
      </c>
      <c r="Z458" s="134">
        <v>113.2</v>
      </c>
      <c r="AA458" s="134">
        <v>111.4</v>
      </c>
      <c r="AB458" s="134">
        <v>110.5</v>
      </c>
      <c r="AC458" s="134">
        <v>112.2</v>
      </c>
      <c r="AD458" s="134">
        <v>113.7</v>
      </c>
      <c r="AE458" s="134">
        <v>114.3</v>
      </c>
      <c r="AF458" s="134">
        <v>114</v>
      </c>
      <c r="AG458" s="134">
        <v>112.2</v>
      </c>
      <c r="AH458" s="134">
        <v>111.1</v>
      </c>
      <c r="AI458" s="134">
        <v>115.5</v>
      </c>
      <c r="AJ458" s="134">
        <v>116</v>
      </c>
      <c r="AK458" s="134">
        <v>112.6</v>
      </c>
      <c r="AL458" s="134">
        <v>112.7</v>
      </c>
      <c r="AM458" s="134">
        <v>110.6</v>
      </c>
      <c r="AN458" s="134">
        <v>114.5</v>
      </c>
      <c r="AO458" s="134">
        <v>119.7</v>
      </c>
      <c r="AP458" s="134">
        <v>120.6</v>
      </c>
      <c r="AQ458" s="134">
        <v>121.2</v>
      </c>
      <c r="AR458" s="134">
        <v>123.4</v>
      </c>
      <c r="AS458" s="134">
        <v>118.8</v>
      </c>
      <c r="AT458" s="134">
        <v>115.4</v>
      </c>
      <c r="AU458" s="134">
        <v>120.9</v>
      </c>
      <c r="AV458" s="134">
        <v>121</v>
      </c>
      <c r="AW458" s="134">
        <v>125.5</v>
      </c>
      <c r="AX458" s="134">
        <v>122.5</v>
      </c>
      <c r="AY458" s="134">
        <v>123.2</v>
      </c>
      <c r="AZ458" s="134">
        <v>123.8</v>
      </c>
      <c r="BA458" s="134">
        <v>125.3</v>
      </c>
      <c r="BB458" s="134">
        <v>123.8</v>
      </c>
      <c r="BC458" s="134">
        <v>122.5</v>
      </c>
      <c r="BD458" s="134">
        <v>121.8</v>
      </c>
      <c r="BE458" s="134">
        <v>122.3</v>
      </c>
      <c r="BF458" s="134">
        <v>120.3</v>
      </c>
      <c r="BG458" s="134">
        <v>121</v>
      </c>
      <c r="BH458" s="134">
        <v>121.5</v>
      </c>
      <c r="BI458" s="134">
        <v>121.8</v>
      </c>
      <c r="BJ458" s="134">
        <v>125</v>
      </c>
      <c r="BK458" s="134">
        <v>126.4</v>
      </c>
      <c r="BL458" s="134">
        <v>125.2</v>
      </c>
      <c r="BM458" s="134">
        <v>124.3</v>
      </c>
      <c r="BN458" s="134">
        <v>124.5</v>
      </c>
      <c r="BO458" s="134">
        <v>121.8</v>
      </c>
      <c r="BP458" s="134">
        <v>124.3</v>
      </c>
      <c r="BQ458" s="134">
        <v>124.4</v>
      </c>
      <c r="BR458" s="134">
        <v>125.5</v>
      </c>
      <c r="BS458" s="134">
        <v>126.9</v>
      </c>
      <c r="BT458" s="134">
        <v>129.19999999999999</v>
      </c>
      <c r="BU458" s="134">
        <v>127.5</v>
      </c>
      <c r="BV458" s="134">
        <v>126.6</v>
      </c>
      <c r="BW458" s="134">
        <v>126.5</v>
      </c>
      <c r="BX458" s="134">
        <v>126.2</v>
      </c>
      <c r="BY458" s="134">
        <v>128.5</v>
      </c>
      <c r="BZ458" s="134">
        <v>127.6</v>
      </c>
      <c r="CA458" s="134">
        <v>127.6</v>
      </c>
      <c r="CB458" s="134">
        <v>126.9</v>
      </c>
      <c r="CC458" s="134">
        <v>121.8</v>
      </c>
      <c r="CD458" s="134">
        <v>126.5</v>
      </c>
      <c r="CE458" s="134">
        <v>127.4</v>
      </c>
      <c r="CF458" s="134">
        <v>127.2</v>
      </c>
      <c r="CG458" s="134">
        <v>130.69999999999999</v>
      </c>
      <c r="CH458" s="134">
        <v>130.30000000000001</v>
      </c>
      <c r="CI458" s="134">
        <v>132.19999999999999</v>
      </c>
      <c r="CJ458" s="134">
        <v>128.19999999999999</v>
      </c>
      <c r="CK458" s="134">
        <v>128.69999999999999</v>
      </c>
      <c r="CL458" s="134">
        <v>128.69999999999999</v>
      </c>
      <c r="CM458" s="134">
        <v>127.8</v>
      </c>
      <c r="CN458" s="134">
        <v>130.9</v>
      </c>
      <c r="CO458" s="134">
        <v>129.6</v>
      </c>
      <c r="CP458" s="134">
        <v>132.5</v>
      </c>
      <c r="CQ458" s="134">
        <v>133.1</v>
      </c>
      <c r="CR458" s="134">
        <v>133.9</v>
      </c>
      <c r="CS458" s="134">
        <v>139.5</v>
      </c>
      <c r="CT458" s="134">
        <v>142.9</v>
      </c>
      <c r="CU458" s="134">
        <v>138</v>
      </c>
      <c r="CV458" s="134">
        <v>138.1</v>
      </c>
      <c r="CW458" s="134">
        <v>133.1</v>
      </c>
      <c r="CX458" s="134">
        <v>134.5</v>
      </c>
      <c r="CY458" s="134">
        <v>135.19999999999999</v>
      </c>
      <c r="CZ458" s="134">
        <v>135.5</v>
      </c>
      <c r="DA458" s="134">
        <v>131</v>
      </c>
      <c r="DB458" s="134">
        <v>135.80000000000001</v>
      </c>
      <c r="DC458" s="134">
        <v>138.19999999999999</v>
      </c>
      <c r="DD458" s="134">
        <v>137.6</v>
      </c>
      <c r="DE458" s="134">
        <v>135.69999999999999</v>
      </c>
      <c r="DF458" s="134">
        <v>139.4</v>
      </c>
      <c r="DG458" s="134">
        <v>140.80000000000001</v>
      </c>
      <c r="DH458" s="134">
        <v>140.80000000000001</v>
      </c>
      <c r="DI458" s="134">
        <v>145</v>
      </c>
      <c r="DJ458" s="134">
        <v>139.6</v>
      </c>
      <c r="DK458" s="134">
        <v>136</v>
      </c>
      <c r="DL458" s="134">
        <v>136</v>
      </c>
      <c r="DM458" s="134">
        <v>138.4</v>
      </c>
      <c r="DN458" s="134">
        <v>140.80000000000001</v>
      </c>
      <c r="DO458" s="134">
        <v>141</v>
      </c>
      <c r="DP458" s="134">
        <v>141.80000000000001</v>
      </c>
      <c r="DQ458" s="134">
        <v>140.6</v>
      </c>
      <c r="DR458" s="134">
        <v>140.30000000000001</v>
      </c>
      <c r="DS458" s="134">
        <v>138.80000000000001</v>
      </c>
      <c r="DT458" s="134">
        <v>140.4</v>
      </c>
      <c r="DU458" s="134">
        <v>143.80000000000001</v>
      </c>
      <c r="DV458" s="134">
        <v>144.69999999999999</v>
      </c>
      <c r="DW458" s="134">
        <v>143.1</v>
      </c>
      <c r="DX458" s="134">
        <v>145.30000000000001</v>
      </c>
      <c r="DY458" s="134">
        <v>144.69999999999999</v>
      </c>
      <c r="DZ458" s="134">
        <v>146.30000000000001</v>
      </c>
      <c r="EA458" s="135">
        <v>147.4</v>
      </c>
      <c r="EB458" s="136">
        <v>148.19999999999999</v>
      </c>
      <c r="EC458" s="136">
        <v>147.30000000000001</v>
      </c>
      <c r="ED458" s="134">
        <v>150.5</v>
      </c>
      <c r="EE458" s="134">
        <v>148.80000000000001</v>
      </c>
      <c r="EF458" s="137">
        <v>150.9</v>
      </c>
      <c r="EG458" s="137">
        <v>151.80000000000001</v>
      </c>
      <c r="EH458" s="137">
        <v>152.19999999999999</v>
      </c>
      <c r="EI458" s="137">
        <v>148.80000000000001</v>
      </c>
      <c r="EJ458" s="136">
        <v>147</v>
      </c>
      <c r="EK458" s="136">
        <v>148.5</v>
      </c>
      <c r="EL458" s="147">
        <v>149.4</v>
      </c>
      <c r="EM458" s="147">
        <v>148.80000000000001</v>
      </c>
      <c r="EN458" s="147">
        <v>150</v>
      </c>
    </row>
    <row r="459" spans="1:144" ht="15" x14ac:dyDescent="0.25">
      <c r="A459" s="132" t="s">
        <v>2346</v>
      </c>
      <c r="B459" s="132" t="s">
        <v>2347</v>
      </c>
      <c r="C459" s="133">
        <v>3.6999999999999999E-4</v>
      </c>
      <c r="D459" s="134">
        <v>110.4</v>
      </c>
      <c r="E459" s="134">
        <v>111.9</v>
      </c>
      <c r="F459" s="134">
        <v>111.9</v>
      </c>
      <c r="G459" s="134">
        <v>112.4</v>
      </c>
      <c r="H459" s="134">
        <v>112.4</v>
      </c>
      <c r="I459" s="134">
        <v>112.4</v>
      </c>
      <c r="J459" s="134">
        <v>114.3</v>
      </c>
      <c r="K459" s="134">
        <v>115.2</v>
      </c>
      <c r="L459" s="134">
        <v>116.9</v>
      </c>
      <c r="M459" s="134">
        <v>116.9</v>
      </c>
      <c r="N459" s="134">
        <v>116.9</v>
      </c>
      <c r="O459" s="134">
        <v>116.9</v>
      </c>
      <c r="P459" s="134">
        <v>118.2</v>
      </c>
      <c r="Q459" s="134">
        <v>119.4</v>
      </c>
      <c r="R459" s="134">
        <v>121.7</v>
      </c>
      <c r="S459" s="134">
        <v>116.9</v>
      </c>
      <c r="T459" s="134">
        <v>116.9</v>
      </c>
      <c r="U459" s="134">
        <v>116.9</v>
      </c>
      <c r="V459" s="134">
        <v>119.4</v>
      </c>
      <c r="W459" s="134">
        <v>121</v>
      </c>
      <c r="X459" s="134">
        <v>123.1</v>
      </c>
      <c r="Y459" s="134">
        <v>122.9</v>
      </c>
      <c r="Z459" s="134">
        <v>122.3</v>
      </c>
      <c r="AA459" s="134">
        <v>122.3</v>
      </c>
      <c r="AB459" s="134">
        <v>122</v>
      </c>
      <c r="AC459" s="134">
        <v>122.1</v>
      </c>
      <c r="AD459" s="134">
        <v>126</v>
      </c>
      <c r="AE459" s="134">
        <v>125.3</v>
      </c>
      <c r="AF459" s="134">
        <v>125.3</v>
      </c>
      <c r="AG459" s="134">
        <v>125.3</v>
      </c>
      <c r="AH459" s="134">
        <v>125.3</v>
      </c>
      <c r="AI459" s="134">
        <v>127</v>
      </c>
      <c r="AJ459" s="134">
        <v>125.1</v>
      </c>
      <c r="AK459" s="134">
        <v>125.1</v>
      </c>
      <c r="AL459" s="134">
        <v>125.1</v>
      </c>
      <c r="AM459" s="134">
        <v>125.1</v>
      </c>
      <c r="AN459" s="134">
        <v>125.1</v>
      </c>
      <c r="AO459" s="134">
        <v>126</v>
      </c>
      <c r="AP459" s="134">
        <v>126</v>
      </c>
      <c r="AQ459" s="134">
        <v>127.4</v>
      </c>
      <c r="AR459" s="134">
        <v>124.4</v>
      </c>
      <c r="AS459" s="134">
        <v>124.4</v>
      </c>
      <c r="AT459" s="134">
        <v>135.1</v>
      </c>
      <c r="AU459" s="134">
        <v>138.5</v>
      </c>
      <c r="AV459" s="134">
        <v>138.5</v>
      </c>
      <c r="AW459" s="134">
        <v>138.5</v>
      </c>
      <c r="AX459" s="134">
        <v>136.6</v>
      </c>
      <c r="AY459" s="134">
        <v>136.6</v>
      </c>
      <c r="AZ459" s="134">
        <v>136.6</v>
      </c>
      <c r="BA459" s="134">
        <v>142.19999999999999</v>
      </c>
      <c r="BB459" s="134">
        <v>147.30000000000001</v>
      </c>
      <c r="BC459" s="134">
        <v>152.5</v>
      </c>
      <c r="BD459" s="134">
        <v>152.5</v>
      </c>
      <c r="BE459" s="134">
        <v>152.5</v>
      </c>
      <c r="BF459" s="134">
        <v>152.5</v>
      </c>
      <c r="BG459" s="134">
        <v>154</v>
      </c>
      <c r="BH459" s="134">
        <v>153.9</v>
      </c>
      <c r="BI459" s="134">
        <v>153.9</v>
      </c>
      <c r="BJ459" s="134">
        <v>153.9</v>
      </c>
      <c r="BK459" s="134">
        <v>158.69999999999999</v>
      </c>
      <c r="BL459" s="134">
        <v>159.30000000000001</v>
      </c>
      <c r="BM459" s="134">
        <v>159.30000000000001</v>
      </c>
      <c r="BN459" s="134">
        <v>158.80000000000001</v>
      </c>
      <c r="BO459" s="134">
        <v>152.69999999999999</v>
      </c>
      <c r="BP459" s="134">
        <v>173.2</v>
      </c>
      <c r="BQ459" s="134">
        <v>173.2</v>
      </c>
      <c r="BR459" s="134">
        <v>180</v>
      </c>
      <c r="BS459" s="134">
        <v>154.9</v>
      </c>
      <c r="BT459" s="134">
        <v>154.9</v>
      </c>
      <c r="BU459" s="134">
        <v>154.9</v>
      </c>
      <c r="BV459" s="134">
        <v>167.1</v>
      </c>
      <c r="BW459" s="134">
        <v>164.9</v>
      </c>
      <c r="BX459" s="134">
        <v>165.2</v>
      </c>
      <c r="BY459" s="134">
        <v>165.2</v>
      </c>
      <c r="BZ459" s="134">
        <v>169.4</v>
      </c>
      <c r="CA459" s="134">
        <v>169.4</v>
      </c>
      <c r="CB459" s="134">
        <v>169.4</v>
      </c>
      <c r="CC459" s="134">
        <v>169.4</v>
      </c>
      <c r="CD459" s="134">
        <v>169.4</v>
      </c>
      <c r="CE459" s="134">
        <v>169.4</v>
      </c>
      <c r="CF459" s="134">
        <v>170.8</v>
      </c>
      <c r="CG459" s="134">
        <v>170.8</v>
      </c>
      <c r="CH459" s="134">
        <v>170.8</v>
      </c>
      <c r="CI459" s="134">
        <v>170.8</v>
      </c>
      <c r="CJ459" s="134">
        <v>172</v>
      </c>
      <c r="CK459" s="134">
        <v>172</v>
      </c>
      <c r="CL459" s="134">
        <v>172</v>
      </c>
      <c r="CM459" s="134">
        <v>172</v>
      </c>
      <c r="CN459" s="134">
        <v>172</v>
      </c>
      <c r="CO459" s="134">
        <v>172</v>
      </c>
      <c r="CP459" s="134">
        <v>172</v>
      </c>
      <c r="CQ459" s="134">
        <v>172</v>
      </c>
      <c r="CR459" s="134">
        <v>172</v>
      </c>
      <c r="CS459" s="134">
        <v>172</v>
      </c>
      <c r="CT459" s="134">
        <v>172</v>
      </c>
      <c r="CU459" s="134">
        <v>172</v>
      </c>
      <c r="CV459" s="134">
        <v>172.6</v>
      </c>
      <c r="CW459" s="134">
        <v>172.6</v>
      </c>
      <c r="CX459" s="134">
        <v>172.6</v>
      </c>
      <c r="CY459" s="134">
        <v>172.6</v>
      </c>
      <c r="CZ459" s="134">
        <v>172.6</v>
      </c>
      <c r="DA459" s="134">
        <v>172.6</v>
      </c>
      <c r="DB459" s="134">
        <v>172.6</v>
      </c>
      <c r="DC459" s="134">
        <v>172.6</v>
      </c>
      <c r="DD459" s="134">
        <v>172.6</v>
      </c>
      <c r="DE459" s="134">
        <v>172.6</v>
      </c>
      <c r="DF459" s="134">
        <v>172.6</v>
      </c>
      <c r="DG459" s="134">
        <v>172.6</v>
      </c>
      <c r="DH459" s="134">
        <v>172.9</v>
      </c>
      <c r="DI459" s="134">
        <v>172.9</v>
      </c>
      <c r="DJ459" s="134">
        <v>172.9</v>
      </c>
      <c r="DK459" s="134">
        <v>172.9</v>
      </c>
      <c r="DL459" s="134">
        <v>173.2</v>
      </c>
      <c r="DM459" s="134">
        <v>173.2</v>
      </c>
      <c r="DN459" s="134">
        <v>173.3</v>
      </c>
      <c r="DO459" s="134">
        <v>185.3</v>
      </c>
      <c r="DP459" s="134">
        <v>188.4</v>
      </c>
      <c r="DQ459" s="134">
        <v>192.6</v>
      </c>
      <c r="DR459" s="134">
        <v>197.5</v>
      </c>
      <c r="DS459" s="134">
        <v>201.4</v>
      </c>
      <c r="DT459" s="134">
        <v>212</v>
      </c>
      <c r="DU459" s="134">
        <v>214.6</v>
      </c>
      <c r="DV459" s="134">
        <v>216.3</v>
      </c>
      <c r="DW459" s="134">
        <v>222.6</v>
      </c>
      <c r="DX459" s="134">
        <v>226.9</v>
      </c>
      <c r="DY459" s="134">
        <v>224.1</v>
      </c>
      <c r="DZ459" s="134">
        <v>224.5</v>
      </c>
      <c r="EA459" s="135">
        <v>224.9</v>
      </c>
      <c r="EB459" s="136">
        <v>226</v>
      </c>
      <c r="EC459" s="136">
        <v>226.8</v>
      </c>
      <c r="ED459" s="134">
        <v>227.1</v>
      </c>
      <c r="EE459" s="134">
        <v>227.7</v>
      </c>
      <c r="EF459" s="137">
        <v>232.9</v>
      </c>
      <c r="EG459" s="137">
        <v>232.9</v>
      </c>
      <c r="EH459" s="137">
        <v>232.9</v>
      </c>
      <c r="EI459" s="137">
        <v>232.9</v>
      </c>
      <c r="EJ459" s="136">
        <v>232.9</v>
      </c>
      <c r="EK459" s="136">
        <v>232.9</v>
      </c>
      <c r="EL459" s="147">
        <v>232.9</v>
      </c>
      <c r="EM459" s="147">
        <v>233</v>
      </c>
      <c r="EN459" s="147">
        <v>233</v>
      </c>
    </row>
    <row r="460" spans="1:144" ht="15" x14ac:dyDescent="0.25">
      <c r="A460" s="132" t="s">
        <v>2348</v>
      </c>
      <c r="B460" s="132" t="s">
        <v>2349</v>
      </c>
      <c r="C460" s="133">
        <v>6.5060000000000007E-2</v>
      </c>
      <c r="D460" s="134">
        <v>104.8</v>
      </c>
      <c r="E460" s="134">
        <v>105.3</v>
      </c>
      <c r="F460" s="134">
        <v>105.7</v>
      </c>
      <c r="G460" s="134">
        <v>107.6</v>
      </c>
      <c r="H460" s="134">
        <v>108.4</v>
      </c>
      <c r="I460" s="134">
        <v>108.8</v>
      </c>
      <c r="J460" s="134">
        <v>110.6</v>
      </c>
      <c r="K460" s="134">
        <v>110.5</v>
      </c>
      <c r="L460" s="134">
        <v>111.3</v>
      </c>
      <c r="M460" s="134">
        <v>112.4</v>
      </c>
      <c r="N460" s="134">
        <v>112.5</v>
      </c>
      <c r="O460" s="134">
        <v>112.8</v>
      </c>
      <c r="P460" s="134">
        <v>115.1</v>
      </c>
      <c r="Q460" s="134">
        <v>114.6</v>
      </c>
      <c r="R460" s="134">
        <v>114.6</v>
      </c>
      <c r="S460" s="134">
        <v>114.8</v>
      </c>
      <c r="T460" s="134">
        <v>114.8</v>
      </c>
      <c r="U460" s="134">
        <v>115.4</v>
      </c>
      <c r="V460" s="134">
        <v>116.1</v>
      </c>
      <c r="W460" s="134">
        <v>116.5</v>
      </c>
      <c r="X460" s="134">
        <v>116.6</v>
      </c>
      <c r="Y460" s="134">
        <v>117</v>
      </c>
      <c r="Z460" s="134">
        <v>117.6</v>
      </c>
      <c r="AA460" s="134">
        <v>117.9</v>
      </c>
      <c r="AB460" s="134">
        <v>121.6</v>
      </c>
      <c r="AC460" s="134">
        <v>122.7</v>
      </c>
      <c r="AD460" s="134">
        <v>122.5</v>
      </c>
      <c r="AE460" s="134">
        <v>124.3</v>
      </c>
      <c r="AF460" s="134">
        <v>124.3</v>
      </c>
      <c r="AG460" s="134">
        <v>124.3</v>
      </c>
      <c r="AH460" s="134">
        <v>124.6</v>
      </c>
      <c r="AI460" s="134">
        <v>124.8</v>
      </c>
      <c r="AJ460" s="134">
        <v>125</v>
      </c>
      <c r="AK460" s="134">
        <v>125.5</v>
      </c>
      <c r="AL460" s="134">
        <v>126</v>
      </c>
      <c r="AM460" s="134">
        <v>127</v>
      </c>
      <c r="AN460" s="134">
        <v>128.4</v>
      </c>
      <c r="AO460" s="134">
        <v>127.6</v>
      </c>
      <c r="AP460" s="134">
        <v>127.6</v>
      </c>
      <c r="AQ460" s="134">
        <v>127.8</v>
      </c>
      <c r="AR460" s="134">
        <v>127.4</v>
      </c>
      <c r="AS460" s="134">
        <v>127.4</v>
      </c>
      <c r="AT460" s="134">
        <v>128.5</v>
      </c>
      <c r="AU460" s="134">
        <v>128.9</v>
      </c>
      <c r="AV460" s="134">
        <v>129</v>
      </c>
      <c r="AW460" s="134">
        <v>129.6</v>
      </c>
      <c r="AX460" s="134">
        <v>130.19999999999999</v>
      </c>
      <c r="AY460" s="134">
        <v>130.69999999999999</v>
      </c>
      <c r="AZ460" s="134">
        <v>132.30000000000001</v>
      </c>
      <c r="BA460" s="134">
        <v>132.4</v>
      </c>
      <c r="BB460" s="134">
        <v>131.5</v>
      </c>
      <c r="BC460" s="134">
        <v>131.9</v>
      </c>
      <c r="BD460" s="134">
        <v>130.80000000000001</v>
      </c>
      <c r="BE460" s="134">
        <v>132.30000000000001</v>
      </c>
      <c r="BF460" s="134">
        <v>133.1</v>
      </c>
      <c r="BG460" s="134">
        <v>133.30000000000001</v>
      </c>
      <c r="BH460" s="134">
        <v>131.9</v>
      </c>
      <c r="BI460" s="134">
        <v>132.4</v>
      </c>
      <c r="BJ460" s="134">
        <v>132.4</v>
      </c>
      <c r="BK460" s="134">
        <v>132.5</v>
      </c>
      <c r="BL460" s="134">
        <v>133.5</v>
      </c>
      <c r="BM460" s="134">
        <v>134.19999999999999</v>
      </c>
      <c r="BN460" s="134">
        <v>134.5</v>
      </c>
      <c r="BO460" s="134">
        <v>134.19999999999999</v>
      </c>
      <c r="BP460" s="134">
        <v>133.6</v>
      </c>
      <c r="BQ460" s="134">
        <v>133.1</v>
      </c>
      <c r="BR460" s="134">
        <v>134.9</v>
      </c>
      <c r="BS460" s="134">
        <v>135.69999999999999</v>
      </c>
      <c r="BT460" s="134">
        <v>135.5</v>
      </c>
      <c r="BU460" s="134">
        <v>137.30000000000001</v>
      </c>
      <c r="BV460" s="134">
        <v>137.80000000000001</v>
      </c>
      <c r="BW460" s="134">
        <v>137.80000000000001</v>
      </c>
      <c r="BX460" s="134">
        <v>138</v>
      </c>
      <c r="BY460" s="134">
        <v>138.5</v>
      </c>
      <c r="BZ460" s="134">
        <v>138.5</v>
      </c>
      <c r="CA460" s="134">
        <v>138.80000000000001</v>
      </c>
      <c r="CB460" s="134">
        <v>139.6</v>
      </c>
      <c r="CC460" s="134">
        <v>140.80000000000001</v>
      </c>
      <c r="CD460" s="134">
        <v>141.1</v>
      </c>
      <c r="CE460" s="134">
        <v>141.5</v>
      </c>
      <c r="CF460" s="134">
        <v>141.6</v>
      </c>
      <c r="CG460" s="134">
        <v>141.69999999999999</v>
      </c>
      <c r="CH460" s="134">
        <v>143</v>
      </c>
      <c r="CI460" s="134">
        <v>143.5</v>
      </c>
      <c r="CJ460" s="134">
        <v>143.5</v>
      </c>
      <c r="CK460" s="134">
        <v>144.1</v>
      </c>
      <c r="CL460" s="134">
        <v>146.9</v>
      </c>
      <c r="CM460" s="134">
        <v>147.4</v>
      </c>
      <c r="CN460" s="134">
        <v>147.80000000000001</v>
      </c>
      <c r="CO460" s="134">
        <v>148.9</v>
      </c>
      <c r="CP460" s="134">
        <v>148.5</v>
      </c>
      <c r="CQ460" s="134">
        <v>148.30000000000001</v>
      </c>
      <c r="CR460" s="134">
        <v>147.9</v>
      </c>
      <c r="CS460" s="134">
        <v>148.69999999999999</v>
      </c>
      <c r="CT460" s="134">
        <v>148.69999999999999</v>
      </c>
      <c r="CU460" s="134">
        <v>148.4</v>
      </c>
      <c r="CV460" s="134">
        <v>149.19999999999999</v>
      </c>
      <c r="CW460" s="134">
        <v>150.9</v>
      </c>
      <c r="CX460" s="134">
        <v>151.30000000000001</v>
      </c>
      <c r="CY460" s="134">
        <v>152.4</v>
      </c>
      <c r="CZ460" s="134">
        <v>153.30000000000001</v>
      </c>
      <c r="DA460" s="134">
        <v>153.1</v>
      </c>
      <c r="DB460" s="134">
        <v>154.80000000000001</v>
      </c>
      <c r="DC460" s="134">
        <v>155.4</v>
      </c>
      <c r="DD460" s="134">
        <v>156.1</v>
      </c>
      <c r="DE460" s="134">
        <v>155.30000000000001</v>
      </c>
      <c r="DF460" s="134">
        <v>155.9</v>
      </c>
      <c r="DG460" s="134">
        <v>155.30000000000001</v>
      </c>
      <c r="DH460" s="134">
        <v>157.1</v>
      </c>
      <c r="DI460" s="134">
        <v>156.4</v>
      </c>
      <c r="DJ460" s="134">
        <v>157.5</v>
      </c>
      <c r="DK460" s="134">
        <v>158.6</v>
      </c>
      <c r="DL460" s="134">
        <v>158.5</v>
      </c>
      <c r="DM460" s="134">
        <v>159.19999999999999</v>
      </c>
      <c r="DN460" s="134">
        <v>160.9</v>
      </c>
      <c r="DO460" s="134">
        <v>161.5</v>
      </c>
      <c r="DP460" s="134">
        <v>160.80000000000001</v>
      </c>
      <c r="DQ460" s="134">
        <v>161.9</v>
      </c>
      <c r="DR460" s="134">
        <v>162.1</v>
      </c>
      <c r="DS460" s="134">
        <v>162.5</v>
      </c>
      <c r="DT460" s="134">
        <v>164.7</v>
      </c>
      <c r="DU460" s="134">
        <v>163.6</v>
      </c>
      <c r="DV460" s="134">
        <v>163.80000000000001</v>
      </c>
      <c r="DW460" s="134">
        <v>166.4</v>
      </c>
      <c r="DX460" s="134">
        <v>165.6</v>
      </c>
      <c r="DY460" s="134">
        <v>165.9</v>
      </c>
      <c r="DZ460" s="134">
        <v>166.4</v>
      </c>
      <c r="EA460" s="135">
        <v>166.2</v>
      </c>
      <c r="EB460" s="136">
        <v>164.7</v>
      </c>
      <c r="EC460" s="136">
        <v>164.9</v>
      </c>
      <c r="ED460" s="134">
        <v>164.1</v>
      </c>
      <c r="EE460" s="134">
        <v>165.3</v>
      </c>
      <c r="EF460" s="137">
        <v>166.1</v>
      </c>
      <c r="EG460" s="137">
        <v>166.6</v>
      </c>
      <c r="EH460" s="137">
        <v>166.2</v>
      </c>
      <c r="EI460" s="137">
        <v>166.5</v>
      </c>
      <c r="EJ460" s="136">
        <v>167.8</v>
      </c>
      <c r="EK460" s="136">
        <v>168</v>
      </c>
      <c r="EL460" s="147">
        <v>168.7</v>
      </c>
      <c r="EM460" s="147">
        <v>168.5</v>
      </c>
      <c r="EN460" s="147">
        <v>169</v>
      </c>
    </row>
    <row r="461" spans="1:144" ht="15" x14ac:dyDescent="0.25">
      <c r="A461" s="132" t="s">
        <v>2350</v>
      </c>
      <c r="B461" s="132" t="s">
        <v>2351</v>
      </c>
      <c r="C461" s="133">
        <v>5.2299999999999999E-2</v>
      </c>
      <c r="D461" s="134">
        <v>101.8</v>
      </c>
      <c r="E461" s="134">
        <v>101.7</v>
      </c>
      <c r="F461" s="134">
        <v>101.9</v>
      </c>
      <c r="G461" s="134">
        <v>100.8</v>
      </c>
      <c r="H461" s="134">
        <v>102.7</v>
      </c>
      <c r="I461" s="134">
        <v>99.8</v>
      </c>
      <c r="J461" s="134">
        <v>102.7</v>
      </c>
      <c r="K461" s="134">
        <v>102</v>
      </c>
      <c r="L461" s="134">
        <v>102.9</v>
      </c>
      <c r="M461" s="134">
        <v>103.4</v>
      </c>
      <c r="N461" s="134">
        <v>102.9</v>
      </c>
      <c r="O461" s="134">
        <v>100.5</v>
      </c>
      <c r="P461" s="134">
        <v>103.9</v>
      </c>
      <c r="Q461" s="134">
        <v>101.8</v>
      </c>
      <c r="R461" s="134">
        <v>105.3</v>
      </c>
      <c r="S461" s="134">
        <v>101.5</v>
      </c>
      <c r="T461" s="134">
        <v>105.6</v>
      </c>
      <c r="U461" s="134">
        <v>104</v>
      </c>
      <c r="V461" s="134">
        <v>102</v>
      </c>
      <c r="W461" s="134">
        <v>102.9</v>
      </c>
      <c r="X461" s="134">
        <v>103.2</v>
      </c>
      <c r="Y461" s="134">
        <v>103.3</v>
      </c>
      <c r="Z461" s="134">
        <v>98.1</v>
      </c>
      <c r="AA461" s="134">
        <v>98.3</v>
      </c>
      <c r="AB461" s="134">
        <v>99.8</v>
      </c>
      <c r="AC461" s="134">
        <v>101.3</v>
      </c>
      <c r="AD461" s="134">
        <v>104.5</v>
      </c>
      <c r="AE461" s="134">
        <v>102.2</v>
      </c>
      <c r="AF461" s="134">
        <v>102.7</v>
      </c>
      <c r="AG461" s="134">
        <v>100</v>
      </c>
      <c r="AH461" s="134">
        <v>104.5</v>
      </c>
      <c r="AI461" s="134">
        <v>100.5</v>
      </c>
      <c r="AJ461" s="134">
        <v>102.6</v>
      </c>
      <c r="AK461" s="134">
        <v>103.8</v>
      </c>
      <c r="AL461" s="134">
        <v>98.5</v>
      </c>
      <c r="AM461" s="134">
        <v>94.8</v>
      </c>
      <c r="AN461" s="134">
        <v>114</v>
      </c>
      <c r="AO461" s="134">
        <v>114</v>
      </c>
      <c r="AP461" s="134">
        <v>116.4</v>
      </c>
      <c r="AQ461" s="134">
        <v>120.2</v>
      </c>
      <c r="AR461" s="134">
        <v>113.6</v>
      </c>
      <c r="AS461" s="134">
        <v>113.7</v>
      </c>
      <c r="AT461" s="134">
        <v>113</v>
      </c>
      <c r="AU461" s="134">
        <v>113</v>
      </c>
      <c r="AV461" s="134">
        <v>113</v>
      </c>
      <c r="AW461" s="134">
        <v>113</v>
      </c>
      <c r="AX461" s="134">
        <v>113</v>
      </c>
      <c r="AY461" s="134">
        <v>113</v>
      </c>
      <c r="AZ461" s="134">
        <v>113</v>
      </c>
      <c r="BA461" s="134">
        <v>113</v>
      </c>
      <c r="BB461" s="134">
        <v>113</v>
      </c>
      <c r="BC461" s="134">
        <v>113</v>
      </c>
      <c r="BD461" s="134">
        <v>113</v>
      </c>
      <c r="BE461" s="134">
        <v>113</v>
      </c>
      <c r="BF461" s="134">
        <v>113</v>
      </c>
      <c r="BG461" s="134">
        <v>113</v>
      </c>
      <c r="BH461" s="134">
        <v>113</v>
      </c>
      <c r="BI461" s="134">
        <v>113</v>
      </c>
      <c r="BJ461" s="134">
        <v>117</v>
      </c>
      <c r="BK461" s="134">
        <v>117</v>
      </c>
      <c r="BL461" s="134">
        <v>115.8</v>
      </c>
      <c r="BM461" s="134">
        <v>119.7</v>
      </c>
      <c r="BN461" s="134">
        <v>105.2</v>
      </c>
      <c r="BO461" s="134">
        <v>100.9</v>
      </c>
      <c r="BP461" s="134">
        <v>100.9</v>
      </c>
      <c r="BQ461" s="134">
        <v>105</v>
      </c>
      <c r="BR461" s="134">
        <v>104.5</v>
      </c>
      <c r="BS461" s="134">
        <v>104.5</v>
      </c>
      <c r="BT461" s="134">
        <v>107.4</v>
      </c>
      <c r="BU461" s="134">
        <v>106.9</v>
      </c>
      <c r="BV461" s="134">
        <v>108.8</v>
      </c>
      <c r="BW461" s="134">
        <v>106</v>
      </c>
      <c r="BX461" s="134">
        <v>106</v>
      </c>
      <c r="BY461" s="134">
        <v>106.1</v>
      </c>
      <c r="BZ461" s="134">
        <v>105.2</v>
      </c>
      <c r="CA461" s="134">
        <v>105.3</v>
      </c>
      <c r="CB461" s="134">
        <v>104.9</v>
      </c>
      <c r="CC461" s="134">
        <v>106.4</v>
      </c>
      <c r="CD461" s="134">
        <v>106.9</v>
      </c>
      <c r="CE461" s="134">
        <v>107.3</v>
      </c>
      <c r="CF461" s="134">
        <v>106.8</v>
      </c>
      <c r="CG461" s="134">
        <v>107.5</v>
      </c>
      <c r="CH461" s="134">
        <v>108.3</v>
      </c>
      <c r="CI461" s="134">
        <v>109.6</v>
      </c>
      <c r="CJ461" s="134">
        <v>109.4</v>
      </c>
      <c r="CK461" s="134">
        <v>109.4</v>
      </c>
      <c r="CL461" s="134">
        <v>110.1</v>
      </c>
      <c r="CM461" s="134">
        <v>108.1</v>
      </c>
      <c r="CN461" s="134">
        <v>106.4</v>
      </c>
      <c r="CO461" s="134">
        <v>105.4</v>
      </c>
      <c r="CP461" s="134">
        <v>106.8</v>
      </c>
      <c r="CQ461" s="134">
        <v>104.3</v>
      </c>
      <c r="CR461" s="134">
        <v>102.8</v>
      </c>
      <c r="CS461" s="134">
        <v>102.5</v>
      </c>
      <c r="CT461" s="134">
        <v>105.3</v>
      </c>
      <c r="CU461" s="134">
        <v>104.6</v>
      </c>
      <c r="CV461" s="134">
        <v>105.8</v>
      </c>
      <c r="CW461" s="134">
        <v>106.2</v>
      </c>
      <c r="CX461" s="134">
        <v>104.7</v>
      </c>
      <c r="CY461" s="134">
        <v>103.4</v>
      </c>
      <c r="CZ461" s="134">
        <v>104.7</v>
      </c>
      <c r="DA461" s="134">
        <v>104.5</v>
      </c>
      <c r="DB461" s="134">
        <v>104.5</v>
      </c>
      <c r="DC461" s="134">
        <v>108.8</v>
      </c>
      <c r="DD461" s="134">
        <v>108.6</v>
      </c>
      <c r="DE461" s="134">
        <v>107.6</v>
      </c>
      <c r="DF461" s="134">
        <v>106.5</v>
      </c>
      <c r="DG461" s="134">
        <v>112.7</v>
      </c>
      <c r="DH461" s="134">
        <v>113.5</v>
      </c>
      <c r="DI461" s="134">
        <v>119.9</v>
      </c>
      <c r="DJ461" s="134">
        <v>118.1</v>
      </c>
      <c r="DK461" s="134">
        <v>120</v>
      </c>
      <c r="DL461" s="134">
        <v>120</v>
      </c>
      <c r="DM461" s="134">
        <v>120.1</v>
      </c>
      <c r="DN461" s="134">
        <v>120.1</v>
      </c>
      <c r="DO461" s="134">
        <v>120.1</v>
      </c>
      <c r="DP461" s="134">
        <v>122.9</v>
      </c>
      <c r="DQ461" s="134">
        <v>122.9</v>
      </c>
      <c r="DR461" s="134">
        <v>115.7</v>
      </c>
      <c r="DS461" s="134">
        <v>116</v>
      </c>
      <c r="DT461" s="134">
        <v>116.6</v>
      </c>
      <c r="DU461" s="134">
        <v>116.5</v>
      </c>
      <c r="DV461" s="134">
        <v>119.9</v>
      </c>
      <c r="DW461" s="134">
        <v>116.9</v>
      </c>
      <c r="DX461" s="134">
        <v>119.8</v>
      </c>
      <c r="DY461" s="134">
        <v>119.3</v>
      </c>
      <c r="DZ461" s="134">
        <v>119.4</v>
      </c>
      <c r="EA461" s="135">
        <v>119.3</v>
      </c>
      <c r="EB461" s="136">
        <v>120.3</v>
      </c>
      <c r="EC461" s="136">
        <v>120.3</v>
      </c>
      <c r="ED461" s="134">
        <v>120.5</v>
      </c>
      <c r="EE461" s="134">
        <v>120.5</v>
      </c>
      <c r="EF461" s="137">
        <v>120.5</v>
      </c>
      <c r="EG461" s="137">
        <v>120.5</v>
      </c>
      <c r="EH461" s="137">
        <v>123.5</v>
      </c>
      <c r="EI461" s="137">
        <v>123.5</v>
      </c>
      <c r="EJ461" s="136">
        <v>123.5</v>
      </c>
      <c r="EK461" s="136">
        <v>126.6</v>
      </c>
      <c r="EL461" s="147">
        <v>126.6</v>
      </c>
      <c r="EM461" s="147">
        <v>126.4</v>
      </c>
      <c r="EN461" s="147">
        <v>126.4</v>
      </c>
    </row>
    <row r="462" spans="1:144" ht="15" x14ac:dyDescent="0.25">
      <c r="A462" s="132" t="s">
        <v>2352</v>
      </c>
      <c r="B462" s="132" t="s">
        <v>2353</v>
      </c>
      <c r="C462" s="133">
        <v>3.6130000000000002E-2</v>
      </c>
      <c r="D462" s="134">
        <v>102.4</v>
      </c>
      <c r="E462" s="134">
        <v>102.4</v>
      </c>
      <c r="F462" s="134">
        <v>102.4</v>
      </c>
      <c r="G462" s="134">
        <v>102.4</v>
      </c>
      <c r="H462" s="134">
        <v>102.4</v>
      </c>
      <c r="I462" s="134">
        <v>102.4</v>
      </c>
      <c r="J462" s="134">
        <v>102.4</v>
      </c>
      <c r="K462" s="134">
        <v>102.4</v>
      </c>
      <c r="L462" s="134">
        <v>102.4</v>
      </c>
      <c r="M462" s="134">
        <v>102.4</v>
      </c>
      <c r="N462" s="134">
        <v>102.4</v>
      </c>
      <c r="O462" s="134">
        <v>102.4</v>
      </c>
      <c r="P462" s="134">
        <v>102.7</v>
      </c>
      <c r="Q462" s="134">
        <v>103.3</v>
      </c>
      <c r="R462" s="134">
        <v>103.3</v>
      </c>
      <c r="S462" s="134">
        <v>103.3</v>
      </c>
      <c r="T462" s="134">
        <v>103.3</v>
      </c>
      <c r="U462" s="134">
        <v>103.3</v>
      </c>
      <c r="V462" s="134">
        <v>103.3</v>
      </c>
      <c r="W462" s="134">
        <v>103.3</v>
      </c>
      <c r="X462" s="134">
        <v>104.5</v>
      </c>
      <c r="Y462" s="134">
        <v>104.5</v>
      </c>
      <c r="Z462" s="134">
        <v>104.5</v>
      </c>
      <c r="AA462" s="134">
        <v>104.5</v>
      </c>
      <c r="AB462" s="134">
        <v>105.5</v>
      </c>
      <c r="AC462" s="134">
        <v>106.2</v>
      </c>
      <c r="AD462" s="134">
        <v>106.2</v>
      </c>
      <c r="AE462" s="134">
        <v>106.2</v>
      </c>
      <c r="AF462" s="134">
        <v>106.2</v>
      </c>
      <c r="AG462" s="134">
        <v>109</v>
      </c>
      <c r="AH462" s="134">
        <v>109</v>
      </c>
      <c r="AI462" s="134">
        <v>109</v>
      </c>
      <c r="AJ462" s="134">
        <v>109</v>
      </c>
      <c r="AK462" s="134">
        <v>110</v>
      </c>
      <c r="AL462" s="134">
        <v>111</v>
      </c>
      <c r="AM462" s="134">
        <v>111</v>
      </c>
      <c r="AN462" s="134">
        <v>111.4</v>
      </c>
      <c r="AO462" s="134">
        <v>111.9</v>
      </c>
      <c r="AP462" s="134">
        <v>111.9</v>
      </c>
      <c r="AQ462" s="134">
        <v>112.1</v>
      </c>
      <c r="AR462" s="134">
        <v>109.3</v>
      </c>
      <c r="AS462" s="134">
        <v>109.3</v>
      </c>
      <c r="AT462" s="134">
        <v>109.3</v>
      </c>
      <c r="AU462" s="134">
        <v>110.8</v>
      </c>
      <c r="AV462" s="134">
        <v>108</v>
      </c>
      <c r="AW462" s="134">
        <v>109.2</v>
      </c>
      <c r="AX462" s="134">
        <v>109.2</v>
      </c>
      <c r="AY462" s="134">
        <v>109.2</v>
      </c>
      <c r="AZ462" s="134">
        <v>109.4</v>
      </c>
      <c r="BA462" s="134">
        <v>110.6</v>
      </c>
      <c r="BB462" s="134">
        <v>110.6</v>
      </c>
      <c r="BC462" s="134">
        <v>110.6</v>
      </c>
      <c r="BD462" s="134">
        <v>110.6</v>
      </c>
      <c r="BE462" s="134">
        <v>110.6</v>
      </c>
      <c r="BF462" s="134">
        <v>110.6</v>
      </c>
      <c r="BG462" s="134">
        <v>110.3</v>
      </c>
      <c r="BH462" s="134">
        <v>110.6</v>
      </c>
      <c r="BI462" s="134">
        <v>111.4</v>
      </c>
      <c r="BJ462" s="134">
        <v>111.4</v>
      </c>
      <c r="BK462" s="134">
        <v>111.4</v>
      </c>
      <c r="BL462" s="134">
        <v>112.9</v>
      </c>
      <c r="BM462" s="134">
        <v>114.5</v>
      </c>
      <c r="BN462" s="134">
        <v>114.5</v>
      </c>
      <c r="BO462" s="134">
        <v>113.1</v>
      </c>
      <c r="BP462" s="134">
        <v>112</v>
      </c>
      <c r="BQ462" s="134">
        <v>112</v>
      </c>
      <c r="BR462" s="134">
        <v>112</v>
      </c>
      <c r="BS462" s="134">
        <v>112</v>
      </c>
      <c r="BT462" s="134">
        <v>112</v>
      </c>
      <c r="BU462" s="134">
        <v>112</v>
      </c>
      <c r="BV462" s="134">
        <v>117.3</v>
      </c>
      <c r="BW462" s="134">
        <v>117.7</v>
      </c>
      <c r="BX462" s="134">
        <v>117.7</v>
      </c>
      <c r="BY462" s="134">
        <v>117.7</v>
      </c>
      <c r="BZ462" s="134">
        <v>118.6</v>
      </c>
      <c r="CA462" s="134">
        <v>118.6</v>
      </c>
      <c r="CB462" s="134">
        <v>118.6</v>
      </c>
      <c r="CC462" s="134">
        <v>118.6</v>
      </c>
      <c r="CD462" s="134">
        <v>120.2</v>
      </c>
      <c r="CE462" s="134">
        <v>123.2</v>
      </c>
      <c r="CF462" s="134">
        <v>123.2</v>
      </c>
      <c r="CG462" s="134">
        <v>123.2</v>
      </c>
      <c r="CH462" s="134">
        <v>123.2</v>
      </c>
      <c r="CI462" s="134">
        <v>123.2</v>
      </c>
      <c r="CJ462" s="134">
        <v>121.4</v>
      </c>
      <c r="CK462" s="134">
        <v>121.4</v>
      </c>
      <c r="CL462" s="134">
        <v>122.9</v>
      </c>
      <c r="CM462" s="134">
        <v>122.9</v>
      </c>
      <c r="CN462" s="134">
        <v>123</v>
      </c>
      <c r="CO462" s="134">
        <v>123</v>
      </c>
      <c r="CP462" s="134">
        <v>123</v>
      </c>
      <c r="CQ462" s="134">
        <v>123</v>
      </c>
      <c r="CR462" s="134">
        <v>124.9</v>
      </c>
      <c r="CS462" s="134">
        <v>124.9</v>
      </c>
      <c r="CT462" s="134">
        <v>125.1</v>
      </c>
      <c r="CU462" s="134">
        <v>125.1</v>
      </c>
      <c r="CV462" s="134">
        <v>120.5</v>
      </c>
      <c r="CW462" s="134">
        <v>122.5</v>
      </c>
      <c r="CX462" s="134">
        <v>122.5</v>
      </c>
      <c r="CY462" s="134">
        <v>124.1</v>
      </c>
      <c r="CZ462" s="134">
        <v>125.1</v>
      </c>
      <c r="DA462" s="134">
        <v>126.7</v>
      </c>
      <c r="DB462" s="134">
        <v>125.6</v>
      </c>
      <c r="DC462" s="134">
        <v>125.6</v>
      </c>
      <c r="DD462" s="134">
        <v>123.5</v>
      </c>
      <c r="DE462" s="134">
        <v>123.7</v>
      </c>
      <c r="DF462" s="134">
        <v>123.9</v>
      </c>
      <c r="DG462" s="134">
        <v>123.7</v>
      </c>
      <c r="DH462" s="134">
        <v>124.2</v>
      </c>
      <c r="DI462" s="134">
        <v>124.2</v>
      </c>
      <c r="DJ462" s="134">
        <v>124.2</v>
      </c>
      <c r="DK462" s="134">
        <v>125.9</v>
      </c>
      <c r="DL462" s="134">
        <v>127.1</v>
      </c>
      <c r="DM462" s="134">
        <v>126.1</v>
      </c>
      <c r="DN462" s="134">
        <v>126.1</v>
      </c>
      <c r="DO462" s="134">
        <v>126.1</v>
      </c>
      <c r="DP462" s="134">
        <v>128</v>
      </c>
      <c r="DQ462" s="134">
        <v>127.1</v>
      </c>
      <c r="DR462" s="134">
        <v>128</v>
      </c>
      <c r="DS462" s="134">
        <v>129.5</v>
      </c>
      <c r="DT462" s="134">
        <v>134.80000000000001</v>
      </c>
      <c r="DU462" s="134">
        <v>135.19999999999999</v>
      </c>
      <c r="DV462" s="134">
        <v>133.4</v>
      </c>
      <c r="DW462" s="134">
        <v>135</v>
      </c>
      <c r="DX462" s="134">
        <v>134.9</v>
      </c>
      <c r="DY462" s="134">
        <v>135.1</v>
      </c>
      <c r="DZ462" s="134">
        <v>136.30000000000001</v>
      </c>
      <c r="EA462" s="135">
        <v>136.69999999999999</v>
      </c>
      <c r="EB462" s="136">
        <v>129.19999999999999</v>
      </c>
      <c r="EC462" s="136">
        <v>135.1</v>
      </c>
      <c r="ED462" s="134">
        <v>134.9</v>
      </c>
      <c r="EE462" s="134">
        <v>134.69999999999999</v>
      </c>
      <c r="EF462" s="137">
        <v>134.9</v>
      </c>
      <c r="EG462" s="137">
        <v>136.80000000000001</v>
      </c>
      <c r="EH462" s="137">
        <v>137</v>
      </c>
      <c r="EI462" s="137">
        <v>137.9</v>
      </c>
      <c r="EJ462" s="136">
        <v>138.4</v>
      </c>
      <c r="EK462" s="136">
        <v>138.69999999999999</v>
      </c>
      <c r="EL462" s="147">
        <v>138.9</v>
      </c>
      <c r="EM462" s="147">
        <v>142.4</v>
      </c>
      <c r="EN462" s="147">
        <v>141.9</v>
      </c>
    </row>
    <row r="463" spans="1:144" ht="15" x14ac:dyDescent="0.25">
      <c r="A463" s="132" t="s">
        <v>2354</v>
      </c>
      <c r="B463" s="132" t="s">
        <v>2355</v>
      </c>
      <c r="C463" s="133">
        <v>1.289E-2</v>
      </c>
      <c r="D463" s="134">
        <v>110.4</v>
      </c>
      <c r="E463" s="134">
        <v>103.5</v>
      </c>
      <c r="F463" s="134">
        <v>103.6</v>
      </c>
      <c r="G463" s="134">
        <v>103.4</v>
      </c>
      <c r="H463" s="134">
        <v>102.5</v>
      </c>
      <c r="I463" s="134">
        <v>99.9</v>
      </c>
      <c r="J463" s="134">
        <v>100.1</v>
      </c>
      <c r="K463" s="134">
        <v>106.9</v>
      </c>
      <c r="L463" s="134">
        <v>105.9</v>
      </c>
      <c r="M463" s="134">
        <v>100.2</v>
      </c>
      <c r="N463" s="134">
        <v>106.4</v>
      </c>
      <c r="O463" s="134">
        <v>113.4</v>
      </c>
      <c r="P463" s="134">
        <v>114.8</v>
      </c>
      <c r="Q463" s="134">
        <v>114.1</v>
      </c>
      <c r="R463" s="134">
        <v>113.3</v>
      </c>
      <c r="S463" s="134">
        <v>100.6</v>
      </c>
      <c r="T463" s="134">
        <v>101.1</v>
      </c>
      <c r="U463" s="134">
        <v>104.6</v>
      </c>
      <c r="V463" s="134">
        <v>101.7</v>
      </c>
      <c r="W463" s="134">
        <v>106.6</v>
      </c>
      <c r="X463" s="134">
        <v>105.8</v>
      </c>
      <c r="Y463" s="134">
        <v>109.6</v>
      </c>
      <c r="Z463" s="134">
        <v>118.8</v>
      </c>
      <c r="AA463" s="134">
        <v>119.2</v>
      </c>
      <c r="AB463" s="134">
        <v>124.8</v>
      </c>
      <c r="AC463" s="134">
        <v>120.4</v>
      </c>
      <c r="AD463" s="134">
        <v>124.4</v>
      </c>
      <c r="AE463" s="134">
        <v>122.6</v>
      </c>
      <c r="AF463" s="134">
        <v>119</v>
      </c>
      <c r="AG463" s="134">
        <v>114.6</v>
      </c>
      <c r="AH463" s="134">
        <v>116.2</v>
      </c>
      <c r="AI463" s="134">
        <v>119.6</v>
      </c>
      <c r="AJ463" s="134">
        <v>122.7</v>
      </c>
      <c r="AK463" s="134">
        <v>122.7</v>
      </c>
      <c r="AL463" s="134">
        <v>119.5</v>
      </c>
      <c r="AM463" s="134">
        <v>129.19999999999999</v>
      </c>
      <c r="AN463" s="134">
        <v>115.5</v>
      </c>
      <c r="AO463" s="134">
        <v>115.6</v>
      </c>
      <c r="AP463" s="134">
        <v>119</v>
      </c>
      <c r="AQ463" s="134">
        <v>119.4</v>
      </c>
      <c r="AR463" s="134">
        <v>116.4</v>
      </c>
      <c r="AS463" s="134">
        <v>119</v>
      </c>
      <c r="AT463" s="134">
        <v>123.4</v>
      </c>
      <c r="AU463" s="134">
        <v>127.8</v>
      </c>
      <c r="AV463" s="134">
        <v>129.6</v>
      </c>
      <c r="AW463" s="134">
        <v>132.19999999999999</v>
      </c>
      <c r="AX463" s="134">
        <v>135.1</v>
      </c>
      <c r="AY463" s="134">
        <v>134.6</v>
      </c>
      <c r="AZ463" s="134">
        <v>136.9</v>
      </c>
      <c r="BA463" s="134">
        <v>137.80000000000001</v>
      </c>
      <c r="BB463" s="134">
        <v>138.6</v>
      </c>
      <c r="BC463" s="134">
        <v>138.6</v>
      </c>
      <c r="BD463" s="134">
        <v>138.6</v>
      </c>
      <c r="BE463" s="134">
        <v>138.6</v>
      </c>
      <c r="BF463" s="134">
        <v>138.6</v>
      </c>
      <c r="BG463" s="134">
        <v>140.9</v>
      </c>
      <c r="BH463" s="134">
        <v>144.30000000000001</v>
      </c>
      <c r="BI463" s="134">
        <v>144.30000000000001</v>
      </c>
      <c r="BJ463" s="134">
        <v>144.30000000000001</v>
      </c>
      <c r="BK463" s="134">
        <v>144.30000000000001</v>
      </c>
      <c r="BL463" s="134">
        <v>144.30000000000001</v>
      </c>
      <c r="BM463" s="134">
        <v>144.30000000000001</v>
      </c>
      <c r="BN463" s="134">
        <v>144.30000000000001</v>
      </c>
      <c r="BO463" s="134">
        <v>143.9</v>
      </c>
      <c r="BP463" s="134">
        <v>141.5</v>
      </c>
      <c r="BQ463" s="134">
        <v>133.19999999999999</v>
      </c>
      <c r="BR463" s="134">
        <v>133.19999999999999</v>
      </c>
      <c r="BS463" s="134">
        <v>133.19999999999999</v>
      </c>
      <c r="BT463" s="134">
        <v>133.19999999999999</v>
      </c>
      <c r="BU463" s="134">
        <v>133.19999999999999</v>
      </c>
      <c r="BV463" s="134">
        <v>133.19999999999999</v>
      </c>
      <c r="BW463" s="134">
        <v>128.69999999999999</v>
      </c>
      <c r="BX463" s="134">
        <v>128.69999999999999</v>
      </c>
      <c r="BY463" s="134">
        <v>128.69999999999999</v>
      </c>
      <c r="BZ463" s="134">
        <v>128.69999999999999</v>
      </c>
      <c r="CA463" s="134">
        <v>128.69999999999999</v>
      </c>
      <c r="CB463" s="134">
        <v>128.69999999999999</v>
      </c>
      <c r="CC463" s="134">
        <v>128.69999999999999</v>
      </c>
      <c r="CD463" s="134">
        <v>128.69999999999999</v>
      </c>
      <c r="CE463" s="134">
        <v>128.69999999999999</v>
      </c>
      <c r="CF463" s="134">
        <v>128.5</v>
      </c>
      <c r="CG463" s="134">
        <v>128.5</v>
      </c>
      <c r="CH463" s="134">
        <v>128.5</v>
      </c>
      <c r="CI463" s="134">
        <v>128.4</v>
      </c>
      <c r="CJ463" s="134">
        <v>128.4</v>
      </c>
      <c r="CK463" s="134">
        <v>129.9</v>
      </c>
      <c r="CL463" s="134">
        <v>129.5</v>
      </c>
      <c r="CM463" s="134">
        <v>129.5</v>
      </c>
      <c r="CN463" s="134">
        <v>128.30000000000001</v>
      </c>
      <c r="CO463" s="134">
        <v>128.30000000000001</v>
      </c>
      <c r="CP463" s="134">
        <v>128.30000000000001</v>
      </c>
      <c r="CQ463" s="134">
        <v>128.69999999999999</v>
      </c>
      <c r="CR463" s="134">
        <v>128.30000000000001</v>
      </c>
      <c r="CS463" s="134">
        <v>128.30000000000001</v>
      </c>
      <c r="CT463" s="134">
        <v>128.30000000000001</v>
      </c>
      <c r="CU463" s="134">
        <v>128.69999999999999</v>
      </c>
      <c r="CV463" s="134">
        <v>132</v>
      </c>
      <c r="CW463" s="134">
        <v>132.6</v>
      </c>
      <c r="CX463" s="134">
        <v>132.6</v>
      </c>
      <c r="CY463" s="134">
        <v>132.6</v>
      </c>
      <c r="CZ463" s="134">
        <v>132.6</v>
      </c>
      <c r="DA463" s="134">
        <v>132.6</v>
      </c>
      <c r="DB463" s="134">
        <v>132.5</v>
      </c>
      <c r="DC463" s="134">
        <v>132.5</v>
      </c>
      <c r="DD463" s="134">
        <v>132.6</v>
      </c>
      <c r="DE463" s="134">
        <v>132.6</v>
      </c>
      <c r="DF463" s="134">
        <v>132.6</v>
      </c>
      <c r="DG463" s="134">
        <v>133</v>
      </c>
      <c r="DH463" s="134">
        <v>133</v>
      </c>
      <c r="DI463" s="134">
        <v>133.9</v>
      </c>
      <c r="DJ463" s="134">
        <v>133.9</v>
      </c>
      <c r="DK463" s="134">
        <v>133.9</v>
      </c>
      <c r="DL463" s="134">
        <v>133.9</v>
      </c>
      <c r="DM463" s="134">
        <v>133.9</v>
      </c>
      <c r="DN463" s="134">
        <v>135.69999999999999</v>
      </c>
      <c r="DO463" s="134">
        <v>135.6</v>
      </c>
      <c r="DP463" s="134">
        <v>135.80000000000001</v>
      </c>
      <c r="DQ463" s="134">
        <v>138.19999999999999</v>
      </c>
      <c r="DR463" s="134">
        <v>141.69999999999999</v>
      </c>
      <c r="DS463" s="134">
        <v>145.6</v>
      </c>
      <c r="DT463" s="134">
        <v>147.80000000000001</v>
      </c>
      <c r="DU463" s="134">
        <v>147.80000000000001</v>
      </c>
      <c r="DV463" s="134">
        <v>148.9</v>
      </c>
      <c r="DW463" s="134">
        <v>138.1</v>
      </c>
      <c r="DX463" s="134">
        <v>138.9</v>
      </c>
      <c r="DY463" s="134">
        <v>139.9</v>
      </c>
      <c r="DZ463" s="134">
        <v>140.69999999999999</v>
      </c>
      <c r="EA463" s="135">
        <v>141.6</v>
      </c>
      <c r="EB463" s="136">
        <v>143.19999999999999</v>
      </c>
      <c r="EC463" s="136">
        <v>144.6</v>
      </c>
      <c r="ED463" s="134">
        <v>146.4</v>
      </c>
      <c r="EE463" s="134">
        <v>147.69999999999999</v>
      </c>
      <c r="EF463" s="137">
        <v>148.6</v>
      </c>
      <c r="EG463" s="137">
        <v>150.30000000000001</v>
      </c>
      <c r="EH463" s="137">
        <v>151.19999999999999</v>
      </c>
      <c r="EI463" s="137">
        <v>151.69999999999999</v>
      </c>
      <c r="EJ463" s="136">
        <v>154.19999999999999</v>
      </c>
      <c r="EK463" s="136">
        <v>156.5</v>
      </c>
      <c r="EL463" s="147">
        <v>175.2</v>
      </c>
      <c r="EM463" s="147">
        <v>177.6</v>
      </c>
      <c r="EN463" s="147">
        <v>179.5</v>
      </c>
    </row>
    <row r="464" spans="1:144" ht="15" x14ac:dyDescent="0.25">
      <c r="A464" s="132" t="s">
        <v>2356</v>
      </c>
      <c r="B464" s="132" t="s">
        <v>2357</v>
      </c>
      <c r="C464" s="133">
        <v>0.23061000000000001</v>
      </c>
      <c r="D464" s="134">
        <v>103.4</v>
      </c>
      <c r="E464" s="134">
        <v>106.6</v>
      </c>
      <c r="F464" s="134">
        <v>106.2</v>
      </c>
      <c r="G464" s="134">
        <v>106.5</v>
      </c>
      <c r="H464" s="134">
        <v>107.2</v>
      </c>
      <c r="I464" s="134">
        <v>106.8</v>
      </c>
      <c r="J464" s="134">
        <v>106.6</v>
      </c>
      <c r="K464" s="134">
        <v>109</v>
      </c>
      <c r="L464" s="134">
        <v>106.1</v>
      </c>
      <c r="M464" s="134">
        <v>105</v>
      </c>
      <c r="N464" s="134">
        <v>103.3</v>
      </c>
      <c r="O464" s="134">
        <v>103.3</v>
      </c>
      <c r="P464" s="134">
        <v>102.9</v>
      </c>
      <c r="Q464" s="134">
        <v>104</v>
      </c>
      <c r="R464" s="134">
        <v>106.4</v>
      </c>
      <c r="S464" s="134">
        <v>103.6</v>
      </c>
      <c r="T464" s="134">
        <v>105.5</v>
      </c>
      <c r="U464" s="134">
        <v>105.1</v>
      </c>
      <c r="V464" s="134">
        <v>107.7</v>
      </c>
      <c r="W464" s="134">
        <v>109.8</v>
      </c>
      <c r="X464" s="134">
        <v>107.7</v>
      </c>
      <c r="Y464" s="134">
        <v>108.4</v>
      </c>
      <c r="Z464" s="134">
        <v>108.3</v>
      </c>
      <c r="AA464" s="134">
        <v>110.5</v>
      </c>
      <c r="AB464" s="134">
        <v>114.6</v>
      </c>
      <c r="AC464" s="134">
        <v>113.8</v>
      </c>
      <c r="AD464" s="134">
        <v>113.2</v>
      </c>
      <c r="AE464" s="134">
        <v>111.6</v>
      </c>
      <c r="AF464" s="134">
        <v>112.7</v>
      </c>
      <c r="AG464" s="134">
        <v>116</v>
      </c>
      <c r="AH464" s="134">
        <v>113</v>
      </c>
      <c r="AI464" s="134">
        <v>112</v>
      </c>
      <c r="AJ464" s="134">
        <v>114.6</v>
      </c>
      <c r="AK464" s="134">
        <v>116.6</v>
      </c>
      <c r="AL464" s="134">
        <v>115.5</v>
      </c>
      <c r="AM464" s="134">
        <v>114.3</v>
      </c>
      <c r="AN464" s="134">
        <v>113.8</v>
      </c>
      <c r="AO464" s="134">
        <v>113.4</v>
      </c>
      <c r="AP464" s="134">
        <v>112</v>
      </c>
      <c r="AQ464" s="134">
        <v>111.8</v>
      </c>
      <c r="AR464" s="134">
        <v>111.4</v>
      </c>
      <c r="AS464" s="134">
        <v>114.3</v>
      </c>
      <c r="AT464" s="134">
        <v>114.3</v>
      </c>
      <c r="AU464" s="134">
        <v>112.7</v>
      </c>
      <c r="AV464" s="134">
        <v>113.6</v>
      </c>
      <c r="AW464" s="134">
        <v>110.2</v>
      </c>
      <c r="AX464" s="134">
        <v>111.8</v>
      </c>
      <c r="AY464" s="134">
        <v>112.3</v>
      </c>
      <c r="AZ464" s="134">
        <v>115.5</v>
      </c>
      <c r="BA464" s="134">
        <v>110</v>
      </c>
      <c r="BB464" s="134">
        <v>110.6</v>
      </c>
      <c r="BC464" s="134">
        <v>111.6</v>
      </c>
      <c r="BD464" s="134">
        <v>110.5</v>
      </c>
      <c r="BE464" s="134">
        <v>109.1</v>
      </c>
      <c r="BF464" s="134">
        <v>110.4</v>
      </c>
      <c r="BG464" s="134">
        <v>110.3</v>
      </c>
      <c r="BH464" s="134">
        <v>109.9</v>
      </c>
      <c r="BI464" s="134">
        <v>110.3</v>
      </c>
      <c r="BJ464" s="134">
        <v>111.9</v>
      </c>
      <c r="BK464" s="134">
        <v>110</v>
      </c>
      <c r="BL464" s="134">
        <v>108.7</v>
      </c>
      <c r="BM464" s="134">
        <v>106.8</v>
      </c>
      <c r="BN464" s="134">
        <v>107.2</v>
      </c>
      <c r="BO464" s="134">
        <v>111.9</v>
      </c>
      <c r="BP464" s="134">
        <v>113.6</v>
      </c>
      <c r="BQ464" s="134">
        <v>114.7</v>
      </c>
      <c r="BR464" s="134">
        <v>115.8</v>
      </c>
      <c r="BS464" s="134">
        <v>115.8</v>
      </c>
      <c r="BT464" s="134">
        <v>117.1</v>
      </c>
      <c r="BU464" s="134">
        <v>113.8</v>
      </c>
      <c r="BV464" s="134">
        <v>114.4</v>
      </c>
      <c r="BW464" s="134">
        <v>114.8</v>
      </c>
      <c r="BX464" s="134">
        <v>112.4</v>
      </c>
      <c r="BY464" s="134">
        <v>113.5</v>
      </c>
      <c r="BZ464" s="134">
        <v>114.6</v>
      </c>
      <c r="CA464" s="134">
        <v>117.8</v>
      </c>
      <c r="CB464" s="134">
        <v>120.4</v>
      </c>
      <c r="CC464" s="134">
        <v>121.1</v>
      </c>
      <c r="CD464" s="134">
        <v>123.6</v>
      </c>
      <c r="CE464" s="134">
        <v>124.2</v>
      </c>
      <c r="CF464" s="134">
        <v>118.4</v>
      </c>
      <c r="CG464" s="134">
        <v>119.8</v>
      </c>
      <c r="CH464" s="134">
        <v>120.3</v>
      </c>
      <c r="CI464" s="134">
        <v>117.4</v>
      </c>
      <c r="CJ464" s="134">
        <v>118.1</v>
      </c>
      <c r="CK464" s="134">
        <v>118.1</v>
      </c>
      <c r="CL464" s="134">
        <v>117.8</v>
      </c>
      <c r="CM464" s="134">
        <v>117.6</v>
      </c>
      <c r="CN464" s="134">
        <v>118.4</v>
      </c>
      <c r="CO464" s="134">
        <v>117.1</v>
      </c>
      <c r="CP464" s="134">
        <v>117.3</v>
      </c>
      <c r="CQ464" s="134">
        <v>121.2</v>
      </c>
      <c r="CR464" s="134">
        <v>120.5</v>
      </c>
      <c r="CS464" s="134">
        <v>121.3</v>
      </c>
      <c r="CT464" s="134">
        <v>121.5</v>
      </c>
      <c r="CU464" s="134">
        <v>122.4</v>
      </c>
      <c r="CV464" s="134">
        <v>121.5</v>
      </c>
      <c r="CW464" s="134">
        <v>122</v>
      </c>
      <c r="CX464" s="134">
        <v>122.7</v>
      </c>
      <c r="CY464" s="134">
        <v>121.5</v>
      </c>
      <c r="CZ464" s="134">
        <v>122.7</v>
      </c>
      <c r="DA464" s="134">
        <v>125.1</v>
      </c>
      <c r="DB464" s="134">
        <v>125.4</v>
      </c>
      <c r="DC464" s="134">
        <v>129.30000000000001</v>
      </c>
      <c r="DD464" s="134">
        <v>126.5</v>
      </c>
      <c r="DE464" s="134">
        <v>127.5</v>
      </c>
      <c r="DF464" s="134">
        <v>128.30000000000001</v>
      </c>
      <c r="DG464" s="134">
        <v>127.1</v>
      </c>
      <c r="DH464" s="134">
        <v>129.4</v>
      </c>
      <c r="DI464" s="134">
        <v>131.69999999999999</v>
      </c>
      <c r="DJ464" s="134">
        <v>131</v>
      </c>
      <c r="DK464" s="134">
        <v>130.69999999999999</v>
      </c>
      <c r="DL464" s="134">
        <v>131.5</v>
      </c>
      <c r="DM464" s="134">
        <v>130.80000000000001</v>
      </c>
      <c r="DN464" s="134">
        <v>131.1</v>
      </c>
      <c r="DO464" s="134">
        <v>131.69999999999999</v>
      </c>
      <c r="DP464" s="134">
        <v>134.69999999999999</v>
      </c>
      <c r="DQ464" s="134">
        <v>140</v>
      </c>
      <c r="DR464" s="134">
        <v>139.80000000000001</v>
      </c>
      <c r="DS464" s="134">
        <v>136.19999999999999</v>
      </c>
      <c r="DT464" s="134">
        <v>137.19999999999999</v>
      </c>
      <c r="DU464" s="134">
        <v>135.19999999999999</v>
      </c>
      <c r="DV464" s="134">
        <v>135.4</v>
      </c>
      <c r="DW464" s="134">
        <v>137.5</v>
      </c>
      <c r="DX464" s="134">
        <v>137.80000000000001</v>
      </c>
      <c r="DY464" s="134">
        <v>135.5</v>
      </c>
      <c r="DZ464" s="134">
        <v>138.5</v>
      </c>
      <c r="EA464" s="135">
        <v>137.69999999999999</v>
      </c>
      <c r="EB464" s="136">
        <v>140</v>
      </c>
      <c r="EC464" s="136">
        <v>142.4</v>
      </c>
      <c r="ED464" s="134">
        <v>141.19999999999999</v>
      </c>
      <c r="EE464" s="134">
        <v>141.19999999999999</v>
      </c>
      <c r="EF464" s="137">
        <v>140.4</v>
      </c>
      <c r="EG464" s="137">
        <v>140.1</v>
      </c>
      <c r="EH464" s="137">
        <v>140.4</v>
      </c>
      <c r="EI464" s="137">
        <v>140.9</v>
      </c>
      <c r="EJ464" s="136">
        <v>143.19999999999999</v>
      </c>
      <c r="EK464" s="136">
        <v>143.6</v>
      </c>
      <c r="EL464" s="147">
        <v>144.19999999999999</v>
      </c>
      <c r="EM464" s="147">
        <v>143.9</v>
      </c>
      <c r="EN464" s="147">
        <v>145.19999999999999</v>
      </c>
    </row>
    <row r="465" spans="1:144" ht="15" x14ac:dyDescent="0.25">
      <c r="A465" s="132" t="s">
        <v>2358</v>
      </c>
      <c r="B465" s="132" t="s">
        <v>2359</v>
      </c>
      <c r="C465" s="133">
        <v>3.6269999999999997E-2</v>
      </c>
      <c r="D465" s="134">
        <v>101.5</v>
      </c>
      <c r="E465" s="134">
        <v>105.6</v>
      </c>
      <c r="F465" s="134">
        <v>109.5</v>
      </c>
      <c r="G465" s="134">
        <v>109.5</v>
      </c>
      <c r="H465" s="134">
        <v>109.5</v>
      </c>
      <c r="I465" s="134">
        <v>109.5</v>
      </c>
      <c r="J465" s="134">
        <v>108</v>
      </c>
      <c r="K465" s="134">
        <v>108</v>
      </c>
      <c r="L465" s="134">
        <v>108</v>
      </c>
      <c r="M465" s="134">
        <v>108</v>
      </c>
      <c r="N465" s="134">
        <v>106.4</v>
      </c>
      <c r="O465" s="134">
        <v>108</v>
      </c>
      <c r="P465" s="134">
        <v>115.4</v>
      </c>
      <c r="Q465" s="134">
        <v>116.9</v>
      </c>
      <c r="R465" s="134">
        <v>113.8</v>
      </c>
      <c r="S465" s="134">
        <v>113.8</v>
      </c>
      <c r="T465" s="134">
        <v>141.6</v>
      </c>
      <c r="U465" s="134">
        <v>132.9</v>
      </c>
      <c r="V465" s="134">
        <v>132.30000000000001</v>
      </c>
      <c r="W465" s="134">
        <v>138.5</v>
      </c>
      <c r="X465" s="134">
        <v>131.30000000000001</v>
      </c>
      <c r="Y465" s="134">
        <v>132.5</v>
      </c>
      <c r="Z465" s="134">
        <v>138.1</v>
      </c>
      <c r="AA465" s="134">
        <v>134.69999999999999</v>
      </c>
      <c r="AB465" s="134">
        <v>127.4</v>
      </c>
      <c r="AC465" s="134">
        <v>130.5</v>
      </c>
      <c r="AD465" s="134">
        <v>132.80000000000001</v>
      </c>
      <c r="AE465" s="134">
        <v>126.8</v>
      </c>
      <c r="AF465" s="134">
        <v>136.1</v>
      </c>
      <c r="AG465" s="134">
        <v>129</v>
      </c>
      <c r="AH465" s="134">
        <v>128.69999999999999</v>
      </c>
      <c r="AI465" s="134">
        <v>134</v>
      </c>
      <c r="AJ465" s="134">
        <v>135.5</v>
      </c>
      <c r="AK465" s="134">
        <v>134.1</v>
      </c>
      <c r="AL465" s="134">
        <v>132.19999999999999</v>
      </c>
      <c r="AM465" s="134">
        <v>133.9</v>
      </c>
      <c r="AN465" s="134">
        <v>139</v>
      </c>
      <c r="AO465" s="134">
        <v>142.6</v>
      </c>
      <c r="AP465" s="134">
        <v>142.6</v>
      </c>
      <c r="AQ465" s="134">
        <v>135.19999999999999</v>
      </c>
      <c r="AR465" s="134">
        <v>135.4</v>
      </c>
      <c r="AS465" s="134">
        <v>135.4</v>
      </c>
      <c r="AT465" s="134">
        <v>135.4</v>
      </c>
      <c r="AU465" s="134">
        <v>135.4</v>
      </c>
      <c r="AV465" s="134">
        <v>135.4</v>
      </c>
      <c r="AW465" s="134">
        <v>135.4</v>
      </c>
      <c r="AX465" s="134">
        <v>135.4</v>
      </c>
      <c r="AY465" s="134">
        <v>135.4</v>
      </c>
      <c r="AZ465" s="134">
        <v>135.4</v>
      </c>
      <c r="BA465" s="134">
        <v>135.4</v>
      </c>
      <c r="BB465" s="134">
        <v>135.4</v>
      </c>
      <c r="BC465" s="134">
        <v>135.4</v>
      </c>
      <c r="BD465" s="134">
        <v>135.4</v>
      </c>
      <c r="BE465" s="134">
        <v>135.69999999999999</v>
      </c>
      <c r="BF465" s="134">
        <v>149</v>
      </c>
      <c r="BG465" s="134">
        <v>149</v>
      </c>
      <c r="BH465" s="134">
        <v>153.5</v>
      </c>
      <c r="BI465" s="134">
        <v>155</v>
      </c>
      <c r="BJ465" s="134">
        <v>153.5</v>
      </c>
      <c r="BK465" s="134">
        <v>154.30000000000001</v>
      </c>
      <c r="BL465" s="134">
        <v>156.6</v>
      </c>
      <c r="BM465" s="134">
        <v>156.6</v>
      </c>
      <c r="BN465" s="134">
        <v>156.6</v>
      </c>
      <c r="BO465" s="134">
        <v>154.30000000000001</v>
      </c>
      <c r="BP465" s="134">
        <v>154.30000000000001</v>
      </c>
      <c r="BQ465" s="134">
        <v>166.2</v>
      </c>
      <c r="BR465" s="134">
        <v>162.6</v>
      </c>
      <c r="BS465" s="134">
        <v>162.6</v>
      </c>
      <c r="BT465" s="134">
        <v>162.6</v>
      </c>
      <c r="BU465" s="134">
        <v>162.6</v>
      </c>
      <c r="BV465" s="134">
        <v>138.69999999999999</v>
      </c>
      <c r="BW465" s="134">
        <v>136.69999999999999</v>
      </c>
      <c r="BX465" s="134">
        <v>148.19999999999999</v>
      </c>
      <c r="BY465" s="134">
        <v>148.19999999999999</v>
      </c>
      <c r="BZ465" s="134">
        <v>148.19999999999999</v>
      </c>
      <c r="CA465" s="134">
        <v>150.5</v>
      </c>
      <c r="CB465" s="134">
        <v>150.5</v>
      </c>
      <c r="CC465" s="134">
        <v>154.30000000000001</v>
      </c>
      <c r="CD465" s="134">
        <v>154.30000000000001</v>
      </c>
      <c r="CE465" s="134">
        <v>150.30000000000001</v>
      </c>
      <c r="CF465" s="134">
        <v>152.30000000000001</v>
      </c>
      <c r="CG465" s="134">
        <v>187.4</v>
      </c>
      <c r="CH465" s="134">
        <v>187.4</v>
      </c>
      <c r="CI465" s="134">
        <v>187.4</v>
      </c>
      <c r="CJ465" s="134">
        <v>195.9</v>
      </c>
      <c r="CK465" s="134">
        <v>191.3</v>
      </c>
      <c r="CL465" s="134">
        <v>191.3</v>
      </c>
      <c r="CM465" s="134">
        <v>197.7</v>
      </c>
      <c r="CN465" s="134">
        <v>197.7</v>
      </c>
      <c r="CO465" s="134">
        <v>197.7</v>
      </c>
      <c r="CP465" s="134">
        <v>197.7</v>
      </c>
      <c r="CQ465" s="134">
        <v>197.7</v>
      </c>
      <c r="CR465" s="134">
        <v>197.7</v>
      </c>
      <c r="CS465" s="134">
        <v>197.7</v>
      </c>
      <c r="CT465" s="134">
        <v>197.7</v>
      </c>
      <c r="CU465" s="134">
        <v>197.7</v>
      </c>
      <c r="CV465" s="134">
        <v>197.7</v>
      </c>
      <c r="CW465" s="134">
        <v>193.2</v>
      </c>
      <c r="CX465" s="134">
        <v>193.2</v>
      </c>
      <c r="CY465" s="134">
        <v>193.2</v>
      </c>
      <c r="CZ465" s="134">
        <v>193.2</v>
      </c>
      <c r="DA465" s="134">
        <v>192.2</v>
      </c>
      <c r="DB465" s="134">
        <v>192.2</v>
      </c>
      <c r="DC465" s="134">
        <v>193.2</v>
      </c>
      <c r="DD465" s="134">
        <v>193.2</v>
      </c>
      <c r="DE465" s="134">
        <v>193.2</v>
      </c>
      <c r="DF465" s="134">
        <v>193.2</v>
      </c>
      <c r="DG465" s="134">
        <v>193.2</v>
      </c>
      <c r="DH465" s="134">
        <v>193</v>
      </c>
      <c r="DI465" s="134">
        <v>193.2</v>
      </c>
      <c r="DJ465" s="134">
        <v>193.2</v>
      </c>
      <c r="DK465" s="134">
        <v>193.2</v>
      </c>
      <c r="DL465" s="134">
        <v>193.2</v>
      </c>
      <c r="DM465" s="134">
        <v>197.7</v>
      </c>
      <c r="DN465" s="134">
        <v>197.7</v>
      </c>
      <c r="DO465" s="134">
        <v>202</v>
      </c>
      <c r="DP465" s="134">
        <v>202</v>
      </c>
      <c r="DQ465" s="134">
        <v>202</v>
      </c>
      <c r="DR465" s="134">
        <v>210.1</v>
      </c>
      <c r="DS465" s="134">
        <v>214.9</v>
      </c>
      <c r="DT465" s="134">
        <v>223.5</v>
      </c>
      <c r="DU465" s="134">
        <v>223.5</v>
      </c>
      <c r="DV465" s="134">
        <v>219.2</v>
      </c>
      <c r="DW465" s="134">
        <v>224.2</v>
      </c>
      <c r="DX465" s="134">
        <v>219.4</v>
      </c>
      <c r="DY465" s="134">
        <v>219.4</v>
      </c>
      <c r="DZ465" s="134">
        <v>222.6</v>
      </c>
      <c r="EA465" s="135">
        <v>220.8</v>
      </c>
      <c r="EB465" s="136">
        <v>220.8</v>
      </c>
      <c r="EC465" s="136">
        <v>220.8</v>
      </c>
      <c r="ED465" s="134">
        <v>218.1</v>
      </c>
      <c r="EE465" s="134">
        <v>218.1</v>
      </c>
      <c r="EF465" s="137">
        <v>217.1</v>
      </c>
      <c r="EG465" s="137">
        <v>218.1</v>
      </c>
      <c r="EH465" s="137">
        <v>220</v>
      </c>
      <c r="EI465" s="137">
        <v>220.8</v>
      </c>
      <c r="EJ465" s="136">
        <v>221.9</v>
      </c>
      <c r="EK465" s="136">
        <v>221.9</v>
      </c>
      <c r="EL465" s="147">
        <v>221.9</v>
      </c>
      <c r="EM465" s="147">
        <v>221.9</v>
      </c>
      <c r="EN465" s="147">
        <v>221.9</v>
      </c>
    </row>
    <row r="466" spans="1:144" ht="15" x14ac:dyDescent="0.25">
      <c r="A466" s="132" t="s">
        <v>2360</v>
      </c>
      <c r="B466" s="132" t="s">
        <v>2361</v>
      </c>
      <c r="C466" s="133">
        <v>9.5899999999999996E-3</v>
      </c>
      <c r="D466" s="134">
        <v>112.8</v>
      </c>
      <c r="E466" s="134">
        <v>111.9</v>
      </c>
      <c r="F466" s="134">
        <v>111.9</v>
      </c>
      <c r="G466" s="134">
        <v>111.9</v>
      </c>
      <c r="H466" s="134">
        <v>110.7</v>
      </c>
      <c r="I466" s="134">
        <v>110.7</v>
      </c>
      <c r="J466" s="134">
        <v>112.2</v>
      </c>
      <c r="K466" s="134">
        <v>112.2</v>
      </c>
      <c r="L466" s="134">
        <v>112.4</v>
      </c>
      <c r="M466" s="134">
        <v>115</v>
      </c>
      <c r="N466" s="134">
        <v>116</v>
      </c>
      <c r="O466" s="134">
        <v>118.9</v>
      </c>
      <c r="P466" s="134">
        <v>118.9</v>
      </c>
      <c r="Q466" s="134">
        <v>114.1</v>
      </c>
      <c r="R466" s="134">
        <v>112.3</v>
      </c>
      <c r="S466" s="134">
        <v>113.5</v>
      </c>
      <c r="T466" s="134">
        <v>113.8</v>
      </c>
      <c r="U466" s="134">
        <v>116</v>
      </c>
      <c r="V466" s="134">
        <v>116.8</v>
      </c>
      <c r="W466" s="134">
        <v>116.8</v>
      </c>
      <c r="X466" s="134">
        <v>117.2</v>
      </c>
      <c r="Y466" s="134">
        <v>114.2</v>
      </c>
      <c r="Z466" s="134">
        <v>113</v>
      </c>
      <c r="AA466" s="134">
        <v>114</v>
      </c>
      <c r="AB466" s="134">
        <v>115</v>
      </c>
      <c r="AC466" s="134">
        <v>115</v>
      </c>
      <c r="AD466" s="134">
        <v>115</v>
      </c>
      <c r="AE466" s="134">
        <v>114.7</v>
      </c>
      <c r="AF466" s="134">
        <v>113.8</v>
      </c>
      <c r="AG466" s="134">
        <v>116.1</v>
      </c>
      <c r="AH466" s="134">
        <v>116.6</v>
      </c>
      <c r="AI466" s="134">
        <v>116.7</v>
      </c>
      <c r="AJ466" s="134">
        <v>119.4</v>
      </c>
      <c r="AK466" s="134">
        <v>119.4</v>
      </c>
      <c r="AL466" s="134">
        <v>115.8</v>
      </c>
      <c r="AM466" s="134">
        <v>115.8</v>
      </c>
      <c r="AN466" s="134">
        <v>116.3</v>
      </c>
      <c r="AO466" s="134">
        <v>115.3</v>
      </c>
      <c r="AP466" s="134">
        <v>115.3</v>
      </c>
      <c r="AQ466" s="134">
        <v>116.3</v>
      </c>
      <c r="AR466" s="134">
        <v>124.2</v>
      </c>
      <c r="AS466" s="134">
        <v>123.8</v>
      </c>
      <c r="AT466" s="134">
        <v>123.8</v>
      </c>
      <c r="AU466" s="134">
        <v>123.8</v>
      </c>
      <c r="AV466" s="134">
        <v>123.9</v>
      </c>
      <c r="AW466" s="134">
        <v>126.7</v>
      </c>
      <c r="AX466" s="134">
        <v>125.8</v>
      </c>
      <c r="AY466" s="134">
        <v>125.9</v>
      </c>
      <c r="AZ466" s="134">
        <v>112.2</v>
      </c>
      <c r="BA466" s="134">
        <v>113.5</v>
      </c>
      <c r="BB466" s="134">
        <v>115.6</v>
      </c>
      <c r="BC466" s="134">
        <v>115.7</v>
      </c>
      <c r="BD466" s="134">
        <v>115.7</v>
      </c>
      <c r="BE466" s="134">
        <v>115.7</v>
      </c>
      <c r="BF466" s="134">
        <v>115.7</v>
      </c>
      <c r="BG466" s="134">
        <v>116.4</v>
      </c>
      <c r="BH466" s="134">
        <v>111.9</v>
      </c>
      <c r="BI466" s="134">
        <v>111.9</v>
      </c>
      <c r="BJ466" s="134">
        <v>112.7</v>
      </c>
      <c r="BK466" s="134">
        <v>118.2</v>
      </c>
      <c r="BL466" s="134">
        <v>118.2</v>
      </c>
      <c r="BM466" s="134">
        <v>117.3</v>
      </c>
      <c r="BN466" s="134">
        <v>121</v>
      </c>
      <c r="BO466" s="134">
        <v>125.5</v>
      </c>
      <c r="BP466" s="134">
        <v>125.1</v>
      </c>
      <c r="BQ466" s="134">
        <v>125.1</v>
      </c>
      <c r="BR466" s="134">
        <v>125.1</v>
      </c>
      <c r="BS466" s="134">
        <v>125.5</v>
      </c>
      <c r="BT466" s="134">
        <v>135.30000000000001</v>
      </c>
      <c r="BU466" s="134">
        <v>122</v>
      </c>
      <c r="BV466" s="134">
        <v>128.6</v>
      </c>
      <c r="BW466" s="134">
        <v>126</v>
      </c>
      <c r="BX466" s="134">
        <v>124.2</v>
      </c>
      <c r="BY466" s="134">
        <v>118.4</v>
      </c>
      <c r="BZ466" s="134">
        <v>116.2</v>
      </c>
      <c r="CA466" s="134">
        <v>114.8</v>
      </c>
      <c r="CB466" s="134">
        <v>113.7</v>
      </c>
      <c r="CC466" s="134">
        <v>115.7</v>
      </c>
      <c r="CD466" s="134">
        <v>123.4</v>
      </c>
      <c r="CE466" s="134">
        <v>125.9</v>
      </c>
      <c r="CF466" s="134">
        <v>124.8</v>
      </c>
      <c r="CG466" s="134">
        <v>114.4</v>
      </c>
      <c r="CH466" s="134">
        <v>114</v>
      </c>
      <c r="CI466" s="134">
        <v>113.3</v>
      </c>
      <c r="CJ466" s="134">
        <v>113.6</v>
      </c>
      <c r="CK466" s="134">
        <v>113.6</v>
      </c>
      <c r="CL466" s="134">
        <v>113.9</v>
      </c>
      <c r="CM466" s="134">
        <v>115.3</v>
      </c>
      <c r="CN466" s="134">
        <v>115.3</v>
      </c>
      <c r="CO466" s="134">
        <v>115.3</v>
      </c>
      <c r="CP466" s="134">
        <v>114.7</v>
      </c>
      <c r="CQ466" s="134">
        <v>114</v>
      </c>
      <c r="CR466" s="134">
        <v>113.9</v>
      </c>
      <c r="CS466" s="134">
        <v>115.1</v>
      </c>
      <c r="CT466" s="134">
        <v>115.1</v>
      </c>
      <c r="CU466" s="134">
        <v>115.8</v>
      </c>
      <c r="CV466" s="134">
        <v>116</v>
      </c>
      <c r="CW466" s="134">
        <v>115.3</v>
      </c>
      <c r="CX466" s="134">
        <v>115.7</v>
      </c>
      <c r="CY466" s="134">
        <v>116</v>
      </c>
      <c r="CZ466" s="134">
        <v>117.4</v>
      </c>
      <c r="DA466" s="134">
        <v>119</v>
      </c>
      <c r="DB466" s="134">
        <v>118.6</v>
      </c>
      <c r="DC466" s="134">
        <v>119.4</v>
      </c>
      <c r="DD466" s="134">
        <v>118.3</v>
      </c>
      <c r="DE466" s="134">
        <v>118.8</v>
      </c>
      <c r="DF466" s="134">
        <v>119.1</v>
      </c>
      <c r="DG466" s="134">
        <v>117.8</v>
      </c>
      <c r="DH466" s="134">
        <v>116.3</v>
      </c>
      <c r="DI466" s="134">
        <v>126.7</v>
      </c>
      <c r="DJ466" s="134">
        <v>111.3</v>
      </c>
      <c r="DK466" s="134">
        <v>112.1</v>
      </c>
      <c r="DL466" s="134">
        <v>112.1</v>
      </c>
      <c r="DM466" s="134">
        <v>110.4</v>
      </c>
      <c r="DN466" s="134">
        <v>110.4</v>
      </c>
      <c r="DO466" s="134">
        <v>110.4</v>
      </c>
      <c r="DP466" s="134">
        <v>106.9</v>
      </c>
      <c r="DQ466" s="134">
        <v>106.9</v>
      </c>
      <c r="DR466" s="134">
        <v>107</v>
      </c>
      <c r="DS466" s="134">
        <v>107</v>
      </c>
      <c r="DT466" s="134">
        <v>107</v>
      </c>
      <c r="DU466" s="134">
        <v>111.1</v>
      </c>
      <c r="DV466" s="134">
        <v>111.1</v>
      </c>
      <c r="DW466" s="134">
        <v>111.1</v>
      </c>
      <c r="DX466" s="134">
        <v>112.1</v>
      </c>
      <c r="DY466" s="134">
        <v>112.3</v>
      </c>
      <c r="DZ466" s="134">
        <v>111.3</v>
      </c>
      <c r="EA466" s="135">
        <v>112.6</v>
      </c>
      <c r="EB466" s="136">
        <v>112.9</v>
      </c>
      <c r="EC466" s="136">
        <v>116.4</v>
      </c>
      <c r="ED466" s="134">
        <v>115</v>
      </c>
      <c r="EE466" s="134">
        <v>116.9</v>
      </c>
      <c r="EF466" s="137">
        <v>116.9</v>
      </c>
      <c r="EG466" s="137">
        <v>115</v>
      </c>
      <c r="EH466" s="137">
        <v>114.9</v>
      </c>
      <c r="EI466" s="137">
        <v>115</v>
      </c>
      <c r="EJ466" s="136">
        <v>115.9</v>
      </c>
      <c r="EK466" s="136">
        <v>115.8</v>
      </c>
      <c r="EL466" s="147">
        <v>116.7</v>
      </c>
      <c r="EM466" s="147">
        <v>114.7</v>
      </c>
      <c r="EN466" s="147">
        <v>116.9</v>
      </c>
    </row>
    <row r="467" spans="1:144" ht="15" x14ac:dyDescent="0.25">
      <c r="A467" s="132" t="s">
        <v>2362</v>
      </c>
      <c r="B467" s="132" t="s">
        <v>2363</v>
      </c>
      <c r="C467" s="133">
        <v>2.2429999999999999E-2</v>
      </c>
      <c r="D467" s="134">
        <v>103.1</v>
      </c>
      <c r="E467" s="134">
        <v>87.1</v>
      </c>
      <c r="F467" s="134">
        <v>94.5</v>
      </c>
      <c r="G467" s="134">
        <v>96.2</v>
      </c>
      <c r="H467" s="134">
        <v>99.6</v>
      </c>
      <c r="I467" s="134">
        <v>102.2</v>
      </c>
      <c r="J467" s="134">
        <v>103.5</v>
      </c>
      <c r="K467" s="134">
        <v>103.1</v>
      </c>
      <c r="L467" s="134">
        <v>102.9</v>
      </c>
      <c r="M467" s="134">
        <v>109.8</v>
      </c>
      <c r="N467" s="134">
        <v>104.9</v>
      </c>
      <c r="O467" s="134">
        <v>107.6</v>
      </c>
      <c r="P467" s="134">
        <v>107.3</v>
      </c>
      <c r="Q467" s="134">
        <v>108.8</v>
      </c>
      <c r="R467" s="134">
        <v>114.7</v>
      </c>
      <c r="S467" s="134">
        <v>117.1</v>
      </c>
      <c r="T467" s="134">
        <v>116.8</v>
      </c>
      <c r="U467" s="134">
        <v>117.6</v>
      </c>
      <c r="V467" s="134">
        <v>116.2</v>
      </c>
      <c r="W467" s="134">
        <v>110.7</v>
      </c>
      <c r="X467" s="134">
        <v>99</v>
      </c>
      <c r="Y467" s="134">
        <v>98.8</v>
      </c>
      <c r="Z467" s="134">
        <v>108</v>
      </c>
      <c r="AA467" s="134">
        <v>118.8</v>
      </c>
      <c r="AB467" s="134">
        <v>125.1</v>
      </c>
      <c r="AC467" s="134">
        <v>114.2</v>
      </c>
      <c r="AD467" s="134">
        <v>114.6</v>
      </c>
      <c r="AE467" s="134">
        <v>117.6</v>
      </c>
      <c r="AF467" s="134">
        <v>113</v>
      </c>
      <c r="AG467" s="134">
        <v>107.3</v>
      </c>
      <c r="AH467" s="134">
        <v>94.6</v>
      </c>
      <c r="AI467" s="134">
        <v>94.1</v>
      </c>
      <c r="AJ467" s="134">
        <v>94.4</v>
      </c>
      <c r="AK467" s="134">
        <v>102</v>
      </c>
      <c r="AL467" s="134">
        <v>114.2</v>
      </c>
      <c r="AM467" s="134">
        <v>120.9</v>
      </c>
      <c r="AN467" s="134">
        <v>120.6</v>
      </c>
      <c r="AO467" s="134">
        <v>127.6</v>
      </c>
      <c r="AP467" s="134">
        <v>126.8</v>
      </c>
      <c r="AQ467" s="134">
        <v>125.5</v>
      </c>
      <c r="AR467" s="134">
        <v>110.3</v>
      </c>
      <c r="AS467" s="134">
        <v>126.1</v>
      </c>
      <c r="AT467" s="134">
        <v>109.9</v>
      </c>
      <c r="AU467" s="134">
        <v>96.8</v>
      </c>
      <c r="AV467" s="134">
        <v>96.5</v>
      </c>
      <c r="AW467" s="134">
        <v>96.3</v>
      </c>
      <c r="AX467" s="134">
        <v>96.3</v>
      </c>
      <c r="AY467" s="134">
        <v>96</v>
      </c>
      <c r="AZ467" s="134">
        <v>100.3</v>
      </c>
      <c r="BA467" s="134">
        <v>100.5</v>
      </c>
      <c r="BB467" s="134">
        <v>101.5</v>
      </c>
      <c r="BC467" s="134">
        <v>101</v>
      </c>
      <c r="BD467" s="134">
        <v>102.3</v>
      </c>
      <c r="BE467" s="134">
        <v>100.1</v>
      </c>
      <c r="BF467" s="134">
        <v>99.9</v>
      </c>
      <c r="BG467" s="134">
        <v>102.6</v>
      </c>
      <c r="BH467" s="134">
        <v>102</v>
      </c>
      <c r="BI467" s="134">
        <v>100.9</v>
      </c>
      <c r="BJ467" s="134">
        <v>119.8</v>
      </c>
      <c r="BK467" s="134">
        <v>127.2</v>
      </c>
      <c r="BL467" s="134">
        <v>127.7</v>
      </c>
      <c r="BM467" s="134">
        <v>130.69999999999999</v>
      </c>
      <c r="BN467" s="134">
        <v>131.1</v>
      </c>
      <c r="BO467" s="134">
        <v>134.1</v>
      </c>
      <c r="BP467" s="134">
        <v>132.5</v>
      </c>
      <c r="BQ467" s="134">
        <v>127.3</v>
      </c>
      <c r="BR467" s="134">
        <v>123</v>
      </c>
      <c r="BS467" s="134">
        <v>129.9</v>
      </c>
      <c r="BT467" s="134">
        <v>130.1</v>
      </c>
      <c r="BU467" s="134">
        <v>137.69999999999999</v>
      </c>
      <c r="BV467" s="134">
        <v>137.5</v>
      </c>
      <c r="BW467" s="134">
        <v>135.9</v>
      </c>
      <c r="BX467" s="134">
        <v>141.30000000000001</v>
      </c>
      <c r="BY467" s="134">
        <v>138.80000000000001</v>
      </c>
      <c r="BZ467" s="134">
        <v>135.30000000000001</v>
      </c>
      <c r="CA467" s="134">
        <v>139.1</v>
      </c>
      <c r="CB467" s="134">
        <v>138.69999999999999</v>
      </c>
      <c r="CC467" s="134">
        <v>136.19999999999999</v>
      </c>
      <c r="CD467" s="134">
        <v>139.30000000000001</v>
      </c>
      <c r="CE467" s="134">
        <v>138.1</v>
      </c>
      <c r="CF467" s="134">
        <v>140.19999999999999</v>
      </c>
      <c r="CG467" s="134">
        <v>140.9</v>
      </c>
      <c r="CH467" s="134">
        <v>142.1</v>
      </c>
      <c r="CI467" s="134">
        <v>140</v>
      </c>
      <c r="CJ467" s="134">
        <v>140.5</v>
      </c>
      <c r="CK467" s="134">
        <v>139.9</v>
      </c>
      <c r="CL467" s="134">
        <v>140</v>
      </c>
      <c r="CM467" s="134">
        <v>140.6</v>
      </c>
      <c r="CN467" s="134">
        <v>138.5</v>
      </c>
      <c r="CO467" s="134">
        <v>138.19999999999999</v>
      </c>
      <c r="CP467" s="134">
        <v>137.6</v>
      </c>
      <c r="CQ467" s="134">
        <v>138.80000000000001</v>
      </c>
      <c r="CR467" s="134">
        <v>136.19999999999999</v>
      </c>
      <c r="CS467" s="134">
        <v>137.6</v>
      </c>
      <c r="CT467" s="134">
        <v>137.9</v>
      </c>
      <c r="CU467" s="134">
        <v>140</v>
      </c>
      <c r="CV467" s="134">
        <v>147.9</v>
      </c>
      <c r="CW467" s="134">
        <v>142.6</v>
      </c>
      <c r="CX467" s="134">
        <v>139.30000000000001</v>
      </c>
      <c r="CY467" s="134">
        <v>140.6</v>
      </c>
      <c r="CZ467" s="134">
        <v>138.19999999999999</v>
      </c>
      <c r="DA467" s="134">
        <v>137</v>
      </c>
      <c r="DB467" s="134">
        <v>139</v>
      </c>
      <c r="DC467" s="134">
        <v>138.69999999999999</v>
      </c>
      <c r="DD467" s="134">
        <v>138.30000000000001</v>
      </c>
      <c r="DE467" s="134">
        <v>141.9</v>
      </c>
      <c r="DF467" s="134">
        <v>141.5</v>
      </c>
      <c r="DG467" s="134">
        <v>140.9</v>
      </c>
      <c r="DH467" s="134">
        <v>158.80000000000001</v>
      </c>
      <c r="DI467" s="134">
        <v>157.80000000000001</v>
      </c>
      <c r="DJ467" s="134">
        <v>158.9</v>
      </c>
      <c r="DK467" s="134">
        <v>158.5</v>
      </c>
      <c r="DL467" s="134">
        <v>161.5</v>
      </c>
      <c r="DM467" s="134">
        <v>159</v>
      </c>
      <c r="DN467" s="134">
        <v>164.1</v>
      </c>
      <c r="DO467" s="134">
        <v>162.6</v>
      </c>
      <c r="DP467" s="134">
        <v>161.19999999999999</v>
      </c>
      <c r="DQ467" s="134">
        <v>163.9</v>
      </c>
      <c r="DR467" s="134">
        <v>165.6</v>
      </c>
      <c r="DS467" s="134">
        <v>165.6</v>
      </c>
      <c r="DT467" s="134">
        <v>169.8</v>
      </c>
      <c r="DU467" s="134">
        <v>173</v>
      </c>
      <c r="DV467" s="134">
        <v>175.1</v>
      </c>
      <c r="DW467" s="134">
        <v>175</v>
      </c>
      <c r="DX467" s="134">
        <v>178.1</v>
      </c>
      <c r="DY467" s="134">
        <v>175</v>
      </c>
      <c r="DZ467" s="134">
        <v>175</v>
      </c>
      <c r="EA467" s="135">
        <v>175.4</v>
      </c>
      <c r="EB467" s="136">
        <v>169.4</v>
      </c>
      <c r="EC467" s="136">
        <v>173.5</v>
      </c>
      <c r="ED467" s="134">
        <v>175.6</v>
      </c>
      <c r="EE467" s="134">
        <v>170.5</v>
      </c>
      <c r="EF467" s="137">
        <v>174.5</v>
      </c>
      <c r="EG467" s="137">
        <v>174.9</v>
      </c>
      <c r="EH467" s="137">
        <v>174.9</v>
      </c>
      <c r="EI467" s="137">
        <v>181.4</v>
      </c>
      <c r="EJ467" s="136">
        <v>181.4</v>
      </c>
      <c r="EK467" s="136">
        <v>165.4</v>
      </c>
      <c r="EL467" s="147">
        <v>168.5</v>
      </c>
      <c r="EM467" s="147">
        <v>168.1</v>
      </c>
      <c r="EN467" s="147">
        <v>163.4</v>
      </c>
    </row>
    <row r="468" spans="1:144" ht="15" x14ac:dyDescent="0.25">
      <c r="A468" s="132" t="s">
        <v>2364</v>
      </c>
      <c r="B468" s="132" t="s">
        <v>2365</v>
      </c>
      <c r="C468" s="133">
        <v>1.46E-2</v>
      </c>
      <c r="D468" s="134">
        <v>100.6</v>
      </c>
      <c r="E468" s="134">
        <v>100.6</v>
      </c>
      <c r="F468" s="134">
        <v>100.6</v>
      </c>
      <c r="G468" s="134">
        <v>104.7</v>
      </c>
      <c r="H468" s="134">
        <v>101.7</v>
      </c>
      <c r="I468" s="134">
        <v>103.5</v>
      </c>
      <c r="J468" s="134">
        <v>103.2</v>
      </c>
      <c r="K468" s="134">
        <v>105.6</v>
      </c>
      <c r="L468" s="134">
        <v>101.7</v>
      </c>
      <c r="M468" s="134">
        <v>111.8</v>
      </c>
      <c r="N468" s="134">
        <v>107.2</v>
      </c>
      <c r="O468" s="134">
        <v>106.9</v>
      </c>
      <c r="P468" s="134">
        <v>108.1</v>
      </c>
      <c r="Q468" s="134">
        <v>104.4</v>
      </c>
      <c r="R468" s="134">
        <v>113.3</v>
      </c>
      <c r="S468" s="134">
        <v>117.1</v>
      </c>
      <c r="T468" s="134">
        <v>116.7</v>
      </c>
      <c r="U468" s="134">
        <v>112.9</v>
      </c>
      <c r="V468" s="134">
        <v>112.2</v>
      </c>
      <c r="W468" s="134">
        <v>113.4</v>
      </c>
      <c r="X468" s="134">
        <v>113.1</v>
      </c>
      <c r="Y468" s="134">
        <v>112.9</v>
      </c>
      <c r="Z468" s="134">
        <v>120.4</v>
      </c>
      <c r="AA468" s="134">
        <v>117.9</v>
      </c>
      <c r="AB468" s="134">
        <v>118</v>
      </c>
      <c r="AC468" s="134">
        <v>118.2</v>
      </c>
      <c r="AD468" s="134">
        <v>113.5</v>
      </c>
      <c r="AE468" s="134">
        <v>116.7</v>
      </c>
      <c r="AF468" s="134">
        <v>116.5</v>
      </c>
      <c r="AG468" s="134">
        <v>114.3</v>
      </c>
      <c r="AH468" s="134">
        <v>116.8</v>
      </c>
      <c r="AI468" s="134">
        <v>114.4</v>
      </c>
      <c r="AJ468" s="134">
        <v>116.8</v>
      </c>
      <c r="AK468" s="134">
        <v>107.1</v>
      </c>
      <c r="AL468" s="134">
        <v>105</v>
      </c>
      <c r="AM468" s="134">
        <v>104.1</v>
      </c>
      <c r="AN468" s="134">
        <v>108.3</v>
      </c>
      <c r="AO468" s="134">
        <v>106.9</v>
      </c>
      <c r="AP468" s="134">
        <v>107.1</v>
      </c>
      <c r="AQ468" s="134">
        <v>105.8</v>
      </c>
      <c r="AR468" s="134">
        <v>118.5</v>
      </c>
      <c r="AS468" s="134">
        <v>107</v>
      </c>
      <c r="AT468" s="134">
        <v>110.3</v>
      </c>
      <c r="AU468" s="134">
        <v>97.5</v>
      </c>
      <c r="AV468" s="134">
        <v>112.5</v>
      </c>
      <c r="AW468" s="134">
        <v>112.5</v>
      </c>
      <c r="AX468" s="134">
        <v>112.5</v>
      </c>
      <c r="AY468" s="134">
        <v>103.2</v>
      </c>
      <c r="AZ468" s="134">
        <v>103.9</v>
      </c>
      <c r="BA468" s="134">
        <v>103.9</v>
      </c>
      <c r="BB468" s="134">
        <v>103.9</v>
      </c>
      <c r="BC468" s="134">
        <v>103.9</v>
      </c>
      <c r="BD468" s="134">
        <v>103.9</v>
      </c>
      <c r="BE468" s="134">
        <v>103.9</v>
      </c>
      <c r="BF468" s="134">
        <v>103.9</v>
      </c>
      <c r="BG468" s="134">
        <v>103.9</v>
      </c>
      <c r="BH468" s="134">
        <v>103.9</v>
      </c>
      <c r="BI468" s="134">
        <v>103.9</v>
      </c>
      <c r="BJ468" s="134">
        <v>103.9</v>
      </c>
      <c r="BK468" s="134">
        <v>103.9</v>
      </c>
      <c r="BL468" s="134">
        <v>103.9</v>
      </c>
      <c r="BM468" s="134">
        <v>104</v>
      </c>
      <c r="BN468" s="134">
        <v>106.8</v>
      </c>
      <c r="BO468" s="134">
        <v>109.3</v>
      </c>
      <c r="BP468" s="134">
        <v>109.3</v>
      </c>
      <c r="BQ468" s="134">
        <v>109.3</v>
      </c>
      <c r="BR468" s="134">
        <v>102</v>
      </c>
      <c r="BS468" s="134">
        <v>102</v>
      </c>
      <c r="BT468" s="134">
        <v>102.3</v>
      </c>
      <c r="BU468" s="134">
        <v>102.8</v>
      </c>
      <c r="BV468" s="134">
        <v>102.8</v>
      </c>
      <c r="BW468" s="134">
        <v>102.3</v>
      </c>
      <c r="BX468" s="134">
        <v>101.5</v>
      </c>
      <c r="BY468" s="134">
        <v>104.2</v>
      </c>
      <c r="BZ468" s="134">
        <v>103.7</v>
      </c>
      <c r="CA468" s="134">
        <v>103.2</v>
      </c>
      <c r="CB468" s="134">
        <v>103.2</v>
      </c>
      <c r="CC468" s="134">
        <v>103.2</v>
      </c>
      <c r="CD468" s="134">
        <v>103.7</v>
      </c>
      <c r="CE468" s="134">
        <v>105.4</v>
      </c>
      <c r="CF468" s="134">
        <v>105.4</v>
      </c>
      <c r="CG468" s="134">
        <v>105.4</v>
      </c>
      <c r="CH468" s="134">
        <v>105.4</v>
      </c>
      <c r="CI468" s="134">
        <v>105.4</v>
      </c>
      <c r="CJ468" s="134">
        <v>106.8</v>
      </c>
      <c r="CK468" s="134">
        <v>106.8</v>
      </c>
      <c r="CL468" s="134">
        <v>106.8</v>
      </c>
      <c r="CM468" s="134">
        <v>106.8</v>
      </c>
      <c r="CN468" s="134">
        <v>106.8</v>
      </c>
      <c r="CO468" s="134">
        <v>107.7</v>
      </c>
      <c r="CP468" s="134">
        <v>107.5</v>
      </c>
      <c r="CQ468" s="134">
        <v>107.5</v>
      </c>
      <c r="CR468" s="134">
        <v>107.5</v>
      </c>
      <c r="CS468" s="134">
        <v>107.5</v>
      </c>
      <c r="CT468" s="134">
        <v>107.5</v>
      </c>
      <c r="CU468" s="134">
        <v>107.5</v>
      </c>
      <c r="CV468" s="134">
        <v>107.5</v>
      </c>
      <c r="CW468" s="134">
        <v>100.8</v>
      </c>
      <c r="CX468" s="134">
        <v>100.8</v>
      </c>
      <c r="CY468" s="134">
        <v>104.5</v>
      </c>
      <c r="CZ468" s="134">
        <v>104.5</v>
      </c>
      <c r="DA468" s="134">
        <v>105.7</v>
      </c>
      <c r="DB468" s="134">
        <v>105.7</v>
      </c>
      <c r="DC468" s="134">
        <v>105.4</v>
      </c>
      <c r="DD468" s="134">
        <v>106.8</v>
      </c>
      <c r="DE468" s="134">
        <v>106.5</v>
      </c>
      <c r="DF468" s="134">
        <v>106.8</v>
      </c>
      <c r="DG468" s="134">
        <v>106.8</v>
      </c>
      <c r="DH468" s="134">
        <v>107.3</v>
      </c>
      <c r="DI468" s="134">
        <v>107.9</v>
      </c>
      <c r="DJ468" s="134">
        <v>107.3</v>
      </c>
      <c r="DK468" s="134">
        <v>106.9</v>
      </c>
      <c r="DL468" s="134">
        <v>106.9</v>
      </c>
      <c r="DM468" s="134">
        <v>106.9</v>
      </c>
      <c r="DN468" s="134">
        <v>106.9</v>
      </c>
      <c r="DO468" s="134">
        <v>106.9</v>
      </c>
      <c r="DP468" s="134">
        <v>106.9</v>
      </c>
      <c r="DQ468" s="134">
        <v>108.2</v>
      </c>
      <c r="DR468" s="134">
        <v>108.2</v>
      </c>
      <c r="DS468" s="134">
        <v>112.1</v>
      </c>
      <c r="DT468" s="134">
        <v>112.1</v>
      </c>
      <c r="DU468" s="134">
        <v>112.1</v>
      </c>
      <c r="DV468" s="134">
        <v>112.1</v>
      </c>
      <c r="DW468" s="134">
        <v>112.1</v>
      </c>
      <c r="DX468" s="134">
        <v>110.9</v>
      </c>
      <c r="DY468" s="134">
        <v>110.9</v>
      </c>
      <c r="DZ468" s="134">
        <v>110.9</v>
      </c>
      <c r="EA468" s="135">
        <v>110.9</v>
      </c>
      <c r="EB468" s="136">
        <v>123.7</v>
      </c>
      <c r="EC468" s="136">
        <v>123.7</v>
      </c>
      <c r="ED468" s="134">
        <v>123.7</v>
      </c>
      <c r="EE468" s="134">
        <v>123.7</v>
      </c>
      <c r="EF468" s="137">
        <v>124.6</v>
      </c>
      <c r="EG468" s="137">
        <v>124.6</v>
      </c>
      <c r="EH468" s="137">
        <v>126.8</v>
      </c>
      <c r="EI468" s="137">
        <v>131.69999999999999</v>
      </c>
      <c r="EJ468" s="136">
        <v>131.9</v>
      </c>
      <c r="EK468" s="136">
        <v>131.9</v>
      </c>
      <c r="EL468" s="147">
        <v>131.9</v>
      </c>
      <c r="EM468" s="147">
        <v>133.30000000000001</v>
      </c>
      <c r="EN468" s="147">
        <v>133.1</v>
      </c>
    </row>
    <row r="469" spans="1:144" ht="15" x14ac:dyDescent="0.25">
      <c r="A469" s="132" t="s">
        <v>2366</v>
      </c>
      <c r="B469" s="132" t="s">
        <v>2367</v>
      </c>
      <c r="C469" s="133">
        <v>6.5199999999999998E-3</v>
      </c>
      <c r="D469" s="134">
        <v>99.7</v>
      </c>
      <c r="E469" s="134">
        <v>99.3</v>
      </c>
      <c r="F469" s="134">
        <v>99.3</v>
      </c>
      <c r="G469" s="134">
        <v>99.3</v>
      </c>
      <c r="H469" s="134">
        <v>100.2</v>
      </c>
      <c r="I469" s="134">
        <v>100.2</v>
      </c>
      <c r="J469" s="134">
        <v>100.6</v>
      </c>
      <c r="K469" s="134">
        <v>100.3</v>
      </c>
      <c r="L469" s="134">
        <v>100.3</v>
      </c>
      <c r="M469" s="134">
        <v>100.3</v>
      </c>
      <c r="N469" s="134">
        <v>100.3</v>
      </c>
      <c r="O469" s="134">
        <v>100.3</v>
      </c>
      <c r="P469" s="134">
        <v>101.5</v>
      </c>
      <c r="Q469" s="134">
        <v>101</v>
      </c>
      <c r="R469" s="134">
        <v>101</v>
      </c>
      <c r="S469" s="134">
        <v>101</v>
      </c>
      <c r="T469" s="134">
        <v>101</v>
      </c>
      <c r="U469" s="134">
        <v>101.6</v>
      </c>
      <c r="V469" s="134">
        <v>102.9</v>
      </c>
      <c r="W469" s="134">
        <v>102.9</v>
      </c>
      <c r="X469" s="134">
        <v>102.9</v>
      </c>
      <c r="Y469" s="134">
        <v>102.9</v>
      </c>
      <c r="Z469" s="134">
        <v>102.9</v>
      </c>
      <c r="AA469" s="134">
        <v>102.9</v>
      </c>
      <c r="AB469" s="134">
        <v>109.8</v>
      </c>
      <c r="AC469" s="134">
        <v>109.8</v>
      </c>
      <c r="AD469" s="134">
        <v>110.1</v>
      </c>
      <c r="AE469" s="134">
        <v>110.1</v>
      </c>
      <c r="AF469" s="134">
        <v>110.1</v>
      </c>
      <c r="AG469" s="134">
        <v>110.1</v>
      </c>
      <c r="AH469" s="134">
        <v>111.6</v>
      </c>
      <c r="AI469" s="134">
        <v>111.6</v>
      </c>
      <c r="AJ469" s="134">
        <v>111.6</v>
      </c>
      <c r="AK469" s="134">
        <v>111.6</v>
      </c>
      <c r="AL469" s="134">
        <v>111.6</v>
      </c>
      <c r="AM469" s="134">
        <v>110.8</v>
      </c>
      <c r="AN469" s="134">
        <v>110.8</v>
      </c>
      <c r="AO469" s="134">
        <v>110.5</v>
      </c>
      <c r="AP469" s="134">
        <v>110.1</v>
      </c>
      <c r="AQ469" s="134">
        <v>110</v>
      </c>
      <c r="AR469" s="134">
        <v>110</v>
      </c>
      <c r="AS469" s="134">
        <v>110.8</v>
      </c>
      <c r="AT469" s="134">
        <v>110.1</v>
      </c>
      <c r="AU469" s="134">
        <v>111.2</v>
      </c>
      <c r="AV469" s="134">
        <v>110.9</v>
      </c>
      <c r="AW469" s="134">
        <v>111.6</v>
      </c>
      <c r="AX469" s="134">
        <v>111.7</v>
      </c>
      <c r="AY469" s="134">
        <v>111.3</v>
      </c>
      <c r="AZ469" s="134">
        <v>111.2</v>
      </c>
      <c r="BA469" s="134">
        <v>111.2</v>
      </c>
      <c r="BB469" s="134">
        <v>111.6</v>
      </c>
      <c r="BC469" s="134">
        <v>110.2</v>
      </c>
      <c r="BD469" s="134">
        <v>110.8</v>
      </c>
      <c r="BE469" s="134">
        <v>111.8</v>
      </c>
      <c r="BF469" s="134">
        <v>111.8</v>
      </c>
      <c r="BG469" s="134">
        <v>111.4</v>
      </c>
      <c r="BH469" s="134">
        <v>109.1</v>
      </c>
      <c r="BI469" s="134">
        <v>109.4</v>
      </c>
      <c r="BJ469" s="134">
        <v>110.7</v>
      </c>
      <c r="BK469" s="134">
        <v>110.4</v>
      </c>
      <c r="BL469" s="134">
        <v>111.1</v>
      </c>
      <c r="BM469" s="134">
        <v>112.3</v>
      </c>
      <c r="BN469" s="134">
        <v>114.1</v>
      </c>
      <c r="BO469" s="134">
        <v>113.4</v>
      </c>
      <c r="BP469" s="134">
        <v>113.5</v>
      </c>
      <c r="BQ469" s="134">
        <v>112.7</v>
      </c>
      <c r="BR469" s="134">
        <v>111.7</v>
      </c>
      <c r="BS469" s="134">
        <v>117.6</v>
      </c>
      <c r="BT469" s="134">
        <v>118.5</v>
      </c>
      <c r="BU469" s="134">
        <v>119</v>
      </c>
      <c r="BV469" s="134">
        <v>118.6</v>
      </c>
      <c r="BW469" s="134">
        <v>118.6</v>
      </c>
      <c r="BX469" s="134">
        <v>119.1</v>
      </c>
      <c r="BY469" s="134">
        <v>123.6</v>
      </c>
      <c r="BZ469" s="134">
        <v>123.2</v>
      </c>
      <c r="CA469" s="134">
        <v>124.6</v>
      </c>
      <c r="CB469" s="134">
        <v>123.8</v>
      </c>
      <c r="CC469" s="134">
        <v>125.1</v>
      </c>
      <c r="CD469" s="134">
        <v>126</v>
      </c>
      <c r="CE469" s="134">
        <v>126.1</v>
      </c>
      <c r="CF469" s="134">
        <v>126.2</v>
      </c>
      <c r="CG469" s="134">
        <v>126.4</v>
      </c>
      <c r="CH469" s="134">
        <v>125.9</v>
      </c>
      <c r="CI469" s="134">
        <v>125.4</v>
      </c>
      <c r="CJ469" s="134">
        <v>122.9</v>
      </c>
      <c r="CK469" s="134">
        <v>122.6</v>
      </c>
      <c r="CL469" s="134">
        <v>122.9</v>
      </c>
      <c r="CM469" s="134">
        <v>123.7</v>
      </c>
      <c r="CN469" s="134">
        <v>125.3</v>
      </c>
      <c r="CO469" s="134">
        <v>125.8</v>
      </c>
      <c r="CP469" s="134">
        <v>127.8</v>
      </c>
      <c r="CQ469" s="134">
        <v>128</v>
      </c>
      <c r="CR469" s="134">
        <v>129</v>
      </c>
      <c r="CS469" s="134">
        <v>128.6</v>
      </c>
      <c r="CT469" s="134">
        <v>128.80000000000001</v>
      </c>
      <c r="CU469" s="134">
        <v>128.80000000000001</v>
      </c>
      <c r="CV469" s="134">
        <v>128.80000000000001</v>
      </c>
      <c r="CW469" s="134">
        <v>130.69999999999999</v>
      </c>
      <c r="CX469" s="134">
        <v>128.4</v>
      </c>
      <c r="CY469" s="134">
        <v>129.4</v>
      </c>
      <c r="CZ469" s="134">
        <v>129.6</v>
      </c>
      <c r="DA469" s="134">
        <v>130</v>
      </c>
      <c r="DB469" s="134">
        <v>130.30000000000001</v>
      </c>
      <c r="DC469" s="134">
        <v>131.9</v>
      </c>
      <c r="DD469" s="134">
        <v>127.3</v>
      </c>
      <c r="DE469" s="134">
        <v>127.9</v>
      </c>
      <c r="DF469" s="134">
        <v>127.9</v>
      </c>
      <c r="DG469" s="134">
        <v>125.3</v>
      </c>
      <c r="DH469" s="134">
        <v>126</v>
      </c>
      <c r="DI469" s="134">
        <v>126.5</v>
      </c>
      <c r="DJ469" s="134">
        <v>126.9</v>
      </c>
      <c r="DK469" s="134">
        <v>125.8</v>
      </c>
      <c r="DL469" s="134">
        <v>119</v>
      </c>
      <c r="DM469" s="134">
        <v>119</v>
      </c>
      <c r="DN469" s="134">
        <v>120.1</v>
      </c>
      <c r="DO469" s="134">
        <v>121.3</v>
      </c>
      <c r="DP469" s="134">
        <v>124.7</v>
      </c>
      <c r="DQ469" s="134">
        <v>125.2</v>
      </c>
      <c r="DR469" s="134">
        <v>125.9</v>
      </c>
      <c r="DS469" s="134">
        <v>125.2</v>
      </c>
      <c r="DT469" s="134">
        <v>132.5</v>
      </c>
      <c r="DU469" s="134">
        <v>137.1</v>
      </c>
      <c r="DV469" s="134">
        <v>144.30000000000001</v>
      </c>
      <c r="DW469" s="134">
        <v>142.5</v>
      </c>
      <c r="DX469" s="134">
        <v>142.1</v>
      </c>
      <c r="DY469" s="134">
        <v>141.4</v>
      </c>
      <c r="DZ469" s="134">
        <v>141</v>
      </c>
      <c r="EA469" s="135">
        <v>143.4</v>
      </c>
      <c r="EB469" s="136">
        <v>146.9</v>
      </c>
      <c r="EC469" s="136">
        <v>149</v>
      </c>
      <c r="ED469" s="134">
        <v>148.5</v>
      </c>
      <c r="EE469" s="134">
        <v>153.69999999999999</v>
      </c>
      <c r="EF469" s="137">
        <v>153.19999999999999</v>
      </c>
      <c r="EG469" s="137">
        <v>153.80000000000001</v>
      </c>
      <c r="EH469" s="137">
        <v>151</v>
      </c>
      <c r="EI469" s="137">
        <v>150.1</v>
      </c>
      <c r="EJ469" s="136">
        <v>148.80000000000001</v>
      </c>
      <c r="EK469" s="136">
        <v>148.6</v>
      </c>
      <c r="EL469" s="147">
        <v>149.9</v>
      </c>
      <c r="EM469" s="147">
        <v>150.5</v>
      </c>
      <c r="EN469" s="147">
        <v>151</v>
      </c>
    </row>
    <row r="470" spans="1:144" ht="15" x14ac:dyDescent="0.25">
      <c r="A470" s="132" t="s">
        <v>2368</v>
      </c>
      <c r="B470" s="132" t="s">
        <v>2369</v>
      </c>
      <c r="C470" s="133">
        <v>7.553E-2</v>
      </c>
      <c r="D470" s="134">
        <v>104.1</v>
      </c>
      <c r="E470" s="134">
        <v>103.7</v>
      </c>
      <c r="F470" s="134">
        <v>102.9</v>
      </c>
      <c r="G470" s="134">
        <v>102.2</v>
      </c>
      <c r="H470" s="134">
        <v>104.1</v>
      </c>
      <c r="I470" s="134">
        <v>103</v>
      </c>
      <c r="J470" s="134">
        <v>106.3</v>
      </c>
      <c r="K470" s="134">
        <v>107.8</v>
      </c>
      <c r="L470" s="134">
        <v>101.2</v>
      </c>
      <c r="M470" s="134">
        <v>107.9</v>
      </c>
      <c r="N470" s="134">
        <v>108.6</v>
      </c>
      <c r="O470" s="134">
        <v>104.2</v>
      </c>
      <c r="P470" s="134">
        <v>111.6</v>
      </c>
      <c r="Q470" s="134">
        <v>115.5</v>
      </c>
      <c r="R470" s="134">
        <v>115.9</v>
      </c>
      <c r="S470" s="134">
        <v>116.5</v>
      </c>
      <c r="T470" s="134">
        <v>118</v>
      </c>
      <c r="U470" s="134">
        <v>121.7</v>
      </c>
      <c r="V470" s="134">
        <v>123.7</v>
      </c>
      <c r="W470" s="134">
        <v>120</v>
      </c>
      <c r="X470" s="134">
        <v>117.8</v>
      </c>
      <c r="Y470" s="134">
        <v>120.2</v>
      </c>
      <c r="Z470" s="134">
        <v>119.1</v>
      </c>
      <c r="AA470" s="134">
        <v>119.3</v>
      </c>
      <c r="AB470" s="134">
        <v>119.9</v>
      </c>
      <c r="AC470" s="134">
        <v>119.1</v>
      </c>
      <c r="AD470" s="134">
        <v>122.5</v>
      </c>
      <c r="AE470" s="134">
        <v>123.5</v>
      </c>
      <c r="AF470" s="134">
        <v>119.1</v>
      </c>
      <c r="AG470" s="134">
        <v>122.2</v>
      </c>
      <c r="AH470" s="134">
        <v>122.1</v>
      </c>
      <c r="AI470" s="134">
        <v>120</v>
      </c>
      <c r="AJ470" s="134">
        <v>119.7</v>
      </c>
      <c r="AK470" s="134">
        <v>118.9</v>
      </c>
      <c r="AL470" s="134">
        <v>122</v>
      </c>
      <c r="AM470" s="134">
        <v>118.4</v>
      </c>
      <c r="AN470" s="134">
        <v>128.80000000000001</v>
      </c>
      <c r="AO470" s="134">
        <v>129.30000000000001</v>
      </c>
      <c r="AP470" s="134">
        <v>128.5</v>
      </c>
      <c r="AQ470" s="134">
        <v>127.8</v>
      </c>
      <c r="AR470" s="134">
        <v>127.9</v>
      </c>
      <c r="AS470" s="134">
        <v>127.7</v>
      </c>
      <c r="AT470" s="134">
        <v>131</v>
      </c>
      <c r="AU470" s="134">
        <v>127.1</v>
      </c>
      <c r="AV470" s="134">
        <v>121.6</v>
      </c>
      <c r="AW470" s="134">
        <v>127.6</v>
      </c>
      <c r="AX470" s="134">
        <v>127.3</v>
      </c>
      <c r="AY470" s="134">
        <v>129.19999999999999</v>
      </c>
      <c r="AZ470" s="134">
        <v>128.1</v>
      </c>
      <c r="BA470" s="134">
        <v>128.19999999999999</v>
      </c>
      <c r="BB470" s="134">
        <v>127.5</v>
      </c>
      <c r="BC470" s="134">
        <v>128.30000000000001</v>
      </c>
      <c r="BD470" s="134">
        <v>122.7</v>
      </c>
      <c r="BE470" s="134">
        <v>124.9</v>
      </c>
      <c r="BF470" s="134">
        <v>122.3</v>
      </c>
      <c r="BG470" s="134">
        <v>121.6</v>
      </c>
      <c r="BH470" s="134">
        <v>126.7</v>
      </c>
      <c r="BI470" s="134">
        <v>126.1</v>
      </c>
      <c r="BJ470" s="134">
        <v>127</v>
      </c>
      <c r="BK470" s="134">
        <v>125</v>
      </c>
      <c r="BL470" s="134">
        <v>126</v>
      </c>
      <c r="BM470" s="134">
        <v>129.30000000000001</v>
      </c>
      <c r="BN470" s="134">
        <v>129</v>
      </c>
      <c r="BO470" s="134">
        <v>134.80000000000001</v>
      </c>
      <c r="BP470" s="134">
        <v>135.80000000000001</v>
      </c>
      <c r="BQ470" s="134">
        <v>136.9</v>
      </c>
      <c r="BR470" s="134">
        <v>139.1</v>
      </c>
      <c r="BS470" s="134">
        <v>142.5</v>
      </c>
      <c r="BT470" s="134">
        <v>141.1</v>
      </c>
      <c r="BU470" s="134">
        <v>140.80000000000001</v>
      </c>
      <c r="BV470" s="134">
        <v>142.1</v>
      </c>
      <c r="BW470" s="134">
        <v>143.1</v>
      </c>
      <c r="BX470" s="134">
        <v>143.4</v>
      </c>
      <c r="BY470" s="134">
        <v>142.5</v>
      </c>
      <c r="BZ470" s="134">
        <v>141</v>
      </c>
      <c r="CA470" s="134">
        <v>144.4</v>
      </c>
      <c r="CB470" s="134">
        <v>144.30000000000001</v>
      </c>
      <c r="CC470" s="134">
        <v>144.6</v>
      </c>
      <c r="CD470" s="134">
        <v>146.19999999999999</v>
      </c>
      <c r="CE470" s="134">
        <v>145.5</v>
      </c>
      <c r="CF470" s="134">
        <v>144.5</v>
      </c>
      <c r="CG470" s="134">
        <v>147.80000000000001</v>
      </c>
      <c r="CH470" s="134">
        <v>144.4</v>
      </c>
      <c r="CI470" s="134">
        <v>144.5</v>
      </c>
      <c r="CJ470" s="134">
        <v>144.9</v>
      </c>
      <c r="CK470" s="134">
        <v>143.5</v>
      </c>
      <c r="CL470" s="134">
        <v>148.6</v>
      </c>
      <c r="CM470" s="134">
        <v>146.1</v>
      </c>
      <c r="CN470" s="134">
        <v>140.9</v>
      </c>
      <c r="CO470" s="134">
        <v>143.5</v>
      </c>
      <c r="CP470" s="134">
        <v>140.69999999999999</v>
      </c>
      <c r="CQ470" s="134">
        <v>144.1</v>
      </c>
      <c r="CR470" s="134">
        <v>144.1</v>
      </c>
      <c r="CS470" s="134">
        <v>144.30000000000001</v>
      </c>
      <c r="CT470" s="134">
        <v>143.4</v>
      </c>
      <c r="CU470" s="134">
        <v>143.80000000000001</v>
      </c>
      <c r="CV470" s="134">
        <v>147.9</v>
      </c>
      <c r="CW470" s="134">
        <v>146.5</v>
      </c>
      <c r="CX470" s="134">
        <v>149.69999999999999</v>
      </c>
      <c r="CY470" s="134">
        <v>150.80000000000001</v>
      </c>
      <c r="CZ470" s="134">
        <v>151.19999999999999</v>
      </c>
      <c r="DA470" s="134">
        <v>151.30000000000001</v>
      </c>
      <c r="DB470" s="134">
        <v>151.30000000000001</v>
      </c>
      <c r="DC470" s="134">
        <v>153.5</v>
      </c>
      <c r="DD470" s="134">
        <v>152.5</v>
      </c>
      <c r="DE470" s="134">
        <v>153.19999999999999</v>
      </c>
      <c r="DF470" s="134">
        <v>151.80000000000001</v>
      </c>
      <c r="DG470" s="134">
        <v>153.69999999999999</v>
      </c>
      <c r="DH470" s="134">
        <v>154.6</v>
      </c>
      <c r="DI470" s="134">
        <v>157.30000000000001</v>
      </c>
      <c r="DJ470" s="134">
        <v>155.19999999999999</v>
      </c>
      <c r="DK470" s="134">
        <v>158.30000000000001</v>
      </c>
      <c r="DL470" s="134">
        <v>155.5</v>
      </c>
      <c r="DM470" s="134">
        <v>159.1</v>
      </c>
      <c r="DN470" s="134">
        <v>163.4</v>
      </c>
      <c r="DO470" s="134">
        <v>161.6</v>
      </c>
      <c r="DP470" s="134">
        <v>164.3</v>
      </c>
      <c r="DQ470" s="134">
        <v>162.19999999999999</v>
      </c>
      <c r="DR470" s="134">
        <v>165.5</v>
      </c>
      <c r="DS470" s="134">
        <v>165.9</v>
      </c>
      <c r="DT470" s="134">
        <v>167.5</v>
      </c>
      <c r="DU470" s="134">
        <v>168.2</v>
      </c>
      <c r="DV470" s="134">
        <v>166.5</v>
      </c>
      <c r="DW470" s="134">
        <v>167.7</v>
      </c>
      <c r="DX470" s="134">
        <v>165.3</v>
      </c>
      <c r="DY470" s="134">
        <v>160.9</v>
      </c>
      <c r="DZ470" s="134">
        <v>159.9</v>
      </c>
      <c r="EA470" s="135">
        <v>163.5</v>
      </c>
      <c r="EB470" s="136">
        <v>165</v>
      </c>
      <c r="EC470" s="136">
        <v>167.8</v>
      </c>
      <c r="ED470" s="134">
        <v>162.9</v>
      </c>
      <c r="EE470" s="134">
        <v>157.69999999999999</v>
      </c>
      <c r="EF470" s="137">
        <v>162.69999999999999</v>
      </c>
      <c r="EG470" s="137">
        <v>161.5</v>
      </c>
      <c r="EH470" s="137">
        <v>159.1</v>
      </c>
      <c r="EI470" s="137">
        <v>160.6</v>
      </c>
      <c r="EJ470" s="136">
        <v>158.80000000000001</v>
      </c>
      <c r="EK470" s="136">
        <v>161.80000000000001</v>
      </c>
      <c r="EL470" s="147">
        <v>158.6</v>
      </c>
      <c r="EM470" s="147">
        <v>155.19999999999999</v>
      </c>
      <c r="EN470" s="147">
        <v>157</v>
      </c>
    </row>
    <row r="471" spans="1:144" ht="15" x14ac:dyDescent="0.25">
      <c r="A471" s="132" t="s">
        <v>2370</v>
      </c>
      <c r="B471" s="132" t="s">
        <v>2371</v>
      </c>
      <c r="C471" s="133">
        <v>1.6150000000000001E-2</v>
      </c>
      <c r="D471" s="134">
        <v>100</v>
      </c>
      <c r="E471" s="134">
        <v>100</v>
      </c>
      <c r="F471" s="134">
        <v>100</v>
      </c>
      <c r="G471" s="134">
        <v>100</v>
      </c>
      <c r="H471" s="134">
        <v>100</v>
      </c>
      <c r="I471" s="134">
        <v>100</v>
      </c>
      <c r="J471" s="134">
        <v>100</v>
      </c>
      <c r="K471" s="134">
        <v>100</v>
      </c>
      <c r="L471" s="134">
        <v>100</v>
      </c>
      <c r="M471" s="134">
        <v>100</v>
      </c>
      <c r="N471" s="134">
        <v>100</v>
      </c>
      <c r="O471" s="134">
        <v>105.5</v>
      </c>
      <c r="P471" s="134">
        <v>105.5</v>
      </c>
      <c r="Q471" s="134">
        <v>105.5</v>
      </c>
      <c r="R471" s="134">
        <v>105.5</v>
      </c>
      <c r="S471" s="134">
        <v>105.5</v>
      </c>
      <c r="T471" s="134">
        <v>105.5</v>
      </c>
      <c r="U471" s="134">
        <v>105.5</v>
      </c>
      <c r="V471" s="134">
        <v>105.5</v>
      </c>
      <c r="W471" s="134">
        <v>105.5</v>
      </c>
      <c r="X471" s="134">
        <v>105.5</v>
      </c>
      <c r="Y471" s="134">
        <v>105.5</v>
      </c>
      <c r="Z471" s="134">
        <v>105.5</v>
      </c>
      <c r="AA471" s="134">
        <v>105.5</v>
      </c>
      <c r="AB471" s="134">
        <v>105.5</v>
      </c>
      <c r="AC471" s="134">
        <v>105.5</v>
      </c>
      <c r="AD471" s="134">
        <v>107.6</v>
      </c>
      <c r="AE471" s="134">
        <v>107.6</v>
      </c>
      <c r="AF471" s="134">
        <v>107.6</v>
      </c>
      <c r="AG471" s="134">
        <v>107.6</v>
      </c>
      <c r="AH471" s="134">
        <v>110.6</v>
      </c>
      <c r="AI471" s="134">
        <v>110.6</v>
      </c>
      <c r="AJ471" s="134">
        <v>110.6</v>
      </c>
      <c r="AK471" s="134">
        <v>110.6</v>
      </c>
      <c r="AL471" s="134">
        <v>110.6</v>
      </c>
      <c r="AM471" s="134">
        <v>110.6</v>
      </c>
      <c r="AN471" s="134">
        <v>111.9</v>
      </c>
      <c r="AO471" s="134">
        <v>111.9</v>
      </c>
      <c r="AP471" s="134">
        <v>111.9</v>
      </c>
      <c r="AQ471" s="134">
        <v>113.7</v>
      </c>
      <c r="AR471" s="134">
        <v>111.9</v>
      </c>
      <c r="AS471" s="134">
        <v>111.9</v>
      </c>
      <c r="AT471" s="134">
        <v>111.9</v>
      </c>
      <c r="AU471" s="134">
        <v>111.9</v>
      </c>
      <c r="AV471" s="134">
        <v>111.9</v>
      </c>
      <c r="AW471" s="134">
        <v>111.9</v>
      </c>
      <c r="AX471" s="134">
        <v>111.9</v>
      </c>
      <c r="AY471" s="134">
        <v>111.9</v>
      </c>
      <c r="AZ471" s="134">
        <v>112.5</v>
      </c>
      <c r="BA471" s="134">
        <v>112.5</v>
      </c>
      <c r="BB471" s="134">
        <v>112.5</v>
      </c>
      <c r="BC471" s="134">
        <v>112.5</v>
      </c>
      <c r="BD471" s="134">
        <v>112.5</v>
      </c>
      <c r="BE471" s="134">
        <v>112.5</v>
      </c>
      <c r="BF471" s="134">
        <v>112.5</v>
      </c>
      <c r="BG471" s="134">
        <v>114.3</v>
      </c>
      <c r="BH471" s="134">
        <v>117.4</v>
      </c>
      <c r="BI471" s="134">
        <v>117.4</v>
      </c>
      <c r="BJ471" s="134">
        <v>117.4</v>
      </c>
      <c r="BK471" s="134">
        <v>117.4</v>
      </c>
      <c r="BL471" s="134">
        <v>117.4</v>
      </c>
      <c r="BM471" s="134">
        <v>117.4</v>
      </c>
      <c r="BN471" s="134">
        <v>117.4</v>
      </c>
      <c r="BO471" s="134">
        <v>105.3</v>
      </c>
      <c r="BP471" s="134">
        <v>104.7</v>
      </c>
      <c r="BQ471" s="134">
        <v>102.5</v>
      </c>
      <c r="BR471" s="134">
        <v>102.5</v>
      </c>
      <c r="BS471" s="134">
        <v>102.5</v>
      </c>
      <c r="BT471" s="134">
        <v>102.5</v>
      </c>
      <c r="BU471" s="134">
        <v>102.5</v>
      </c>
      <c r="BV471" s="134">
        <v>104.5</v>
      </c>
      <c r="BW471" s="134">
        <v>104.5</v>
      </c>
      <c r="BX471" s="134">
        <v>104.5</v>
      </c>
      <c r="BY471" s="134">
        <v>104.5</v>
      </c>
      <c r="BZ471" s="134">
        <v>104.5</v>
      </c>
      <c r="CA471" s="134">
        <v>104.5</v>
      </c>
      <c r="CB471" s="134">
        <v>101.3</v>
      </c>
      <c r="CC471" s="134">
        <v>101.3</v>
      </c>
      <c r="CD471" s="134">
        <v>101.3</v>
      </c>
      <c r="CE471" s="134">
        <v>104</v>
      </c>
      <c r="CF471" s="134">
        <v>104</v>
      </c>
      <c r="CG471" s="134">
        <v>104</v>
      </c>
      <c r="CH471" s="134">
        <v>104</v>
      </c>
      <c r="CI471" s="134">
        <v>104</v>
      </c>
      <c r="CJ471" s="134">
        <v>104</v>
      </c>
      <c r="CK471" s="134">
        <v>104</v>
      </c>
      <c r="CL471" s="134">
        <v>104</v>
      </c>
      <c r="CM471" s="134">
        <v>101.3</v>
      </c>
      <c r="CN471" s="134">
        <v>101.3</v>
      </c>
      <c r="CO471" s="134">
        <v>101.3</v>
      </c>
      <c r="CP471" s="134">
        <v>101.3</v>
      </c>
      <c r="CQ471" s="134">
        <v>101.3</v>
      </c>
      <c r="CR471" s="134">
        <v>101.3</v>
      </c>
      <c r="CS471" s="134">
        <v>101.3</v>
      </c>
      <c r="CT471" s="134">
        <v>101.3</v>
      </c>
      <c r="CU471" s="134">
        <v>101.3</v>
      </c>
      <c r="CV471" s="134">
        <v>101.3</v>
      </c>
      <c r="CW471" s="134">
        <v>101.3</v>
      </c>
      <c r="CX471" s="134">
        <v>101.3</v>
      </c>
      <c r="CY471" s="134">
        <v>101.3</v>
      </c>
      <c r="CZ471" s="134">
        <v>101.3</v>
      </c>
      <c r="DA471" s="134">
        <v>101.3</v>
      </c>
      <c r="DB471" s="134">
        <v>101.3</v>
      </c>
      <c r="DC471" s="134">
        <v>99.5</v>
      </c>
      <c r="DD471" s="134">
        <v>99.5</v>
      </c>
      <c r="DE471" s="134">
        <v>99.5</v>
      </c>
      <c r="DF471" s="134">
        <v>100.6</v>
      </c>
      <c r="DG471" s="134">
        <v>102.1</v>
      </c>
      <c r="DH471" s="134">
        <v>102.1</v>
      </c>
      <c r="DI471" s="134">
        <v>107.2</v>
      </c>
      <c r="DJ471" s="134">
        <v>107.2</v>
      </c>
      <c r="DK471" s="134">
        <v>107.2</v>
      </c>
      <c r="DL471" s="134">
        <v>107.3</v>
      </c>
      <c r="DM471" s="134">
        <v>107.3</v>
      </c>
      <c r="DN471" s="134">
        <v>108.3</v>
      </c>
      <c r="DO471" s="134">
        <v>108.3</v>
      </c>
      <c r="DP471" s="134">
        <v>108.3</v>
      </c>
      <c r="DQ471" s="134">
        <v>109.5</v>
      </c>
      <c r="DR471" s="134">
        <v>110.5</v>
      </c>
      <c r="DS471" s="134">
        <v>110.5</v>
      </c>
      <c r="DT471" s="134">
        <v>110.5</v>
      </c>
      <c r="DU471" s="134">
        <v>110.5</v>
      </c>
      <c r="DV471" s="134">
        <v>110.7</v>
      </c>
      <c r="DW471" s="134">
        <v>110.7</v>
      </c>
      <c r="DX471" s="134">
        <v>110.7</v>
      </c>
      <c r="DY471" s="134">
        <v>115</v>
      </c>
      <c r="DZ471" s="134">
        <v>115</v>
      </c>
      <c r="EA471" s="135">
        <v>115</v>
      </c>
      <c r="EB471" s="136">
        <v>115</v>
      </c>
      <c r="EC471" s="136">
        <v>115</v>
      </c>
      <c r="ED471" s="134">
        <v>115</v>
      </c>
      <c r="EE471" s="134">
        <v>115</v>
      </c>
      <c r="EF471" s="137">
        <v>115</v>
      </c>
      <c r="EG471" s="137">
        <v>115</v>
      </c>
      <c r="EH471" s="137">
        <v>114.7</v>
      </c>
      <c r="EI471" s="137">
        <v>114.7</v>
      </c>
      <c r="EJ471" s="136">
        <v>114.7</v>
      </c>
      <c r="EK471" s="136">
        <v>114.7</v>
      </c>
      <c r="EL471" s="147">
        <v>114.7</v>
      </c>
      <c r="EM471" s="147">
        <v>114.7</v>
      </c>
      <c r="EN471" s="147">
        <v>114.7</v>
      </c>
    </row>
    <row r="472" spans="1:144" ht="15" x14ac:dyDescent="0.25">
      <c r="A472" s="132" t="s">
        <v>2372</v>
      </c>
      <c r="B472" s="132" t="s">
        <v>2373</v>
      </c>
      <c r="C472" s="133">
        <v>6.0409999999999998E-2</v>
      </c>
      <c r="D472" s="134">
        <v>103.4</v>
      </c>
      <c r="E472" s="134">
        <v>104.8</v>
      </c>
      <c r="F472" s="134">
        <v>105.6</v>
      </c>
      <c r="G472" s="134">
        <v>103.8</v>
      </c>
      <c r="H472" s="134">
        <v>104.9</v>
      </c>
      <c r="I472" s="134">
        <v>106.8</v>
      </c>
      <c r="J472" s="134">
        <v>107.8</v>
      </c>
      <c r="K472" s="134">
        <v>107</v>
      </c>
      <c r="L472" s="134">
        <v>106.9</v>
      </c>
      <c r="M472" s="134">
        <v>108.1</v>
      </c>
      <c r="N472" s="134">
        <v>108.3</v>
      </c>
      <c r="O472" s="134">
        <v>108.3</v>
      </c>
      <c r="P472" s="134">
        <v>108.1</v>
      </c>
      <c r="Q472" s="134">
        <v>108.1</v>
      </c>
      <c r="R472" s="134">
        <v>108.4</v>
      </c>
      <c r="S472" s="134">
        <v>111</v>
      </c>
      <c r="T472" s="134">
        <v>112.1</v>
      </c>
      <c r="U472" s="134">
        <v>113.5</v>
      </c>
      <c r="V472" s="134">
        <v>113.8</v>
      </c>
      <c r="W472" s="134">
        <v>113.5</v>
      </c>
      <c r="X472" s="134">
        <v>113.1</v>
      </c>
      <c r="Y472" s="134">
        <v>115.3</v>
      </c>
      <c r="Z472" s="134">
        <v>115</v>
      </c>
      <c r="AA472" s="134">
        <v>116.2</v>
      </c>
      <c r="AB472" s="134">
        <v>117.5</v>
      </c>
      <c r="AC472" s="134">
        <v>118.6</v>
      </c>
      <c r="AD472" s="134">
        <v>118.3</v>
      </c>
      <c r="AE472" s="134">
        <v>117.7</v>
      </c>
      <c r="AF472" s="134">
        <v>117.7</v>
      </c>
      <c r="AG472" s="134">
        <v>118.5</v>
      </c>
      <c r="AH472" s="134">
        <v>118.8</v>
      </c>
      <c r="AI472" s="134">
        <v>118.7</v>
      </c>
      <c r="AJ472" s="134">
        <v>118.8</v>
      </c>
      <c r="AK472" s="134">
        <v>118.7</v>
      </c>
      <c r="AL472" s="134">
        <v>118.8</v>
      </c>
      <c r="AM472" s="134">
        <v>120.1</v>
      </c>
      <c r="AN472" s="134">
        <v>120.5</v>
      </c>
      <c r="AO472" s="134">
        <v>121.6</v>
      </c>
      <c r="AP472" s="134">
        <v>121.4</v>
      </c>
      <c r="AQ472" s="134">
        <v>120.9</v>
      </c>
      <c r="AR472" s="134">
        <v>124.9</v>
      </c>
      <c r="AS472" s="134">
        <v>121.8</v>
      </c>
      <c r="AT472" s="134">
        <v>121.8</v>
      </c>
      <c r="AU472" s="134">
        <v>121.8</v>
      </c>
      <c r="AV472" s="134">
        <v>121.8</v>
      </c>
      <c r="AW472" s="134">
        <v>125.9</v>
      </c>
      <c r="AX472" s="134">
        <v>107.9</v>
      </c>
      <c r="AY472" s="134">
        <v>109</v>
      </c>
      <c r="AZ472" s="134">
        <v>107.1</v>
      </c>
      <c r="BA472" s="134">
        <v>107.7</v>
      </c>
      <c r="BB472" s="134">
        <v>120.1</v>
      </c>
      <c r="BC472" s="134">
        <v>119.6</v>
      </c>
      <c r="BD472" s="134">
        <v>120.5</v>
      </c>
      <c r="BE472" s="134">
        <v>107.7</v>
      </c>
      <c r="BF472" s="134">
        <v>107.7</v>
      </c>
      <c r="BG472" s="134">
        <v>107.8</v>
      </c>
      <c r="BH472" s="134">
        <v>107.9</v>
      </c>
      <c r="BI472" s="134">
        <v>108.4</v>
      </c>
      <c r="BJ472" s="134">
        <v>104.1</v>
      </c>
      <c r="BK472" s="134">
        <v>104.3</v>
      </c>
      <c r="BL472" s="134">
        <v>105.3</v>
      </c>
      <c r="BM472" s="134">
        <v>106.1</v>
      </c>
      <c r="BN472" s="134">
        <v>106.1</v>
      </c>
      <c r="BO472" s="134">
        <v>102.7</v>
      </c>
      <c r="BP472" s="134">
        <v>99.4</v>
      </c>
      <c r="BQ472" s="134">
        <v>99.4</v>
      </c>
      <c r="BR472" s="134">
        <v>99.4</v>
      </c>
      <c r="BS472" s="134">
        <v>99.8</v>
      </c>
      <c r="BT472" s="134">
        <v>99.2</v>
      </c>
      <c r="BU472" s="134">
        <v>89.9</v>
      </c>
      <c r="BV472" s="134">
        <v>89.9</v>
      </c>
      <c r="BW472" s="134">
        <v>91.5</v>
      </c>
      <c r="BX472" s="134">
        <v>91.5</v>
      </c>
      <c r="BY472" s="134">
        <v>92.5</v>
      </c>
      <c r="BZ472" s="134">
        <v>92.4</v>
      </c>
      <c r="CA472" s="134">
        <v>92.4</v>
      </c>
      <c r="CB472" s="134">
        <v>93.8</v>
      </c>
      <c r="CC472" s="134">
        <v>94</v>
      </c>
      <c r="CD472" s="134">
        <v>94.2</v>
      </c>
      <c r="CE472" s="134">
        <v>91.6</v>
      </c>
      <c r="CF472" s="134">
        <v>91.6</v>
      </c>
      <c r="CG472" s="134">
        <v>95.7</v>
      </c>
      <c r="CH472" s="134">
        <v>95</v>
      </c>
      <c r="CI472" s="134">
        <v>96.7</v>
      </c>
      <c r="CJ472" s="134">
        <v>94.2</v>
      </c>
      <c r="CK472" s="134">
        <v>94</v>
      </c>
      <c r="CL472" s="134">
        <v>94</v>
      </c>
      <c r="CM472" s="134">
        <v>94</v>
      </c>
      <c r="CN472" s="134">
        <v>96.2</v>
      </c>
      <c r="CO472" s="134">
        <v>96.5</v>
      </c>
      <c r="CP472" s="134">
        <v>96.6</v>
      </c>
      <c r="CQ472" s="134">
        <v>96.9</v>
      </c>
      <c r="CR472" s="134">
        <v>97.1</v>
      </c>
      <c r="CS472" s="134">
        <v>101.8</v>
      </c>
      <c r="CT472" s="134">
        <v>105.7</v>
      </c>
      <c r="CU472" s="134">
        <v>95.1</v>
      </c>
      <c r="CV472" s="134">
        <v>95.1</v>
      </c>
      <c r="CW472" s="134">
        <v>95.9</v>
      </c>
      <c r="CX472" s="134">
        <v>96.7</v>
      </c>
      <c r="CY472" s="134">
        <v>95.3</v>
      </c>
      <c r="CZ472" s="134">
        <v>98</v>
      </c>
      <c r="DA472" s="134">
        <v>96.1</v>
      </c>
      <c r="DB472" s="134">
        <v>96.4</v>
      </c>
      <c r="DC472" s="134">
        <v>96.6</v>
      </c>
      <c r="DD472" s="134">
        <v>95.3</v>
      </c>
      <c r="DE472" s="134">
        <v>95.7</v>
      </c>
      <c r="DF472" s="134">
        <v>94.7</v>
      </c>
      <c r="DG472" s="134">
        <v>94.3</v>
      </c>
      <c r="DH472" s="134">
        <v>93.6</v>
      </c>
      <c r="DI472" s="134">
        <v>94.4</v>
      </c>
      <c r="DJ472" s="134">
        <v>92.8</v>
      </c>
      <c r="DK472" s="134">
        <v>92.8</v>
      </c>
      <c r="DL472" s="134">
        <v>92.8</v>
      </c>
      <c r="DM472" s="134">
        <v>93.4</v>
      </c>
      <c r="DN472" s="134">
        <v>93.4</v>
      </c>
      <c r="DO472" s="134">
        <v>93.4</v>
      </c>
      <c r="DP472" s="134">
        <v>93.4</v>
      </c>
      <c r="DQ472" s="134">
        <v>93.4</v>
      </c>
      <c r="DR472" s="134">
        <v>93.4</v>
      </c>
      <c r="DS472" s="134">
        <v>93.4</v>
      </c>
      <c r="DT472" s="134">
        <v>93.4</v>
      </c>
      <c r="DU472" s="134">
        <v>104.8</v>
      </c>
      <c r="DV472" s="134">
        <v>107</v>
      </c>
      <c r="DW472" s="134">
        <v>107</v>
      </c>
      <c r="DX472" s="134">
        <v>107</v>
      </c>
      <c r="DY472" s="134">
        <v>107</v>
      </c>
      <c r="DZ472" s="134">
        <v>107</v>
      </c>
      <c r="EA472" s="135">
        <v>107</v>
      </c>
      <c r="EB472" s="136">
        <v>107</v>
      </c>
      <c r="EC472" s="136">
        <v>106.6</v>
      </c>
      <c r="ED472" s="134">
        <v>106.6</v>
      </c>
      <c r="EE472" s="134">
        <v>106.6</v>
      </c>
      <c r="EF472" s="137">
        <v>107.6</v>
      </c>
      <c r="EG472" s="137">
        <v>104.5</v>
      </c>
      <c r="EH472" s="137">
        <v>104.5</v>
      </c>
      <c r="EI472" s="137">
        <v>107.4</v>
      </c>
      <c r="EJ472" s="136">
        <v>107.8</v>
      </c>
      <c r="EK472" s="136">
        <v>107.7</v>
      </c>
      <c r="EL472" s="147">
        <v>107.7</v>
      </c>
      <c r="EM472" s="147">
        <v>107.7</v>
      </c>
      <c r="EN472" s="147">
        <v>108.8</v>
      </c>
    </row>
    <row r="473" spans="1:144" ht="15" x14ac:dyDescent="0.25">
      <c r="A473" s="132" t="s">
        <v>2374</v>
      </c>
      <c r="B473" s="132" t="s">
        <v>2375</v>
      </c>
      <c r="C473" s="133">
        <v>1.7850000000000001E-2</v>
      </c>
      <c r="D473" s="134">
        <v>111.5</v>
      </c>
      <c r="E473" s="134">
        <v>110.3</v>
      </c>
      <c r="F473" s="134">
        <v>111.1</v>
      </c>
      <c r="G473" s="134">
        <v>110</v>
      </c>
      <c r="H473" s="134">
        <v>110.9</v>
      </c>
      <c r="I473" s="134">
        <v>111</v>
      </c>
      <c r="J473" s="134">
        <v>111.6</v>
      </c>
      <c r="K473" s="134">
        <v>111.9</v>
      </c>
      <c r="L473" s="134">
        <v>112.4</v>
      </c>
      <c r="M473" s="134">
        <v>113.5</v>
      </c>
      <c r="N473" s="134">
        <v>113.5</v>
      </c>
      <c r="O473" s="134">
        <v>112.7</v>
      </c>
      <c r="P473" s="134">
        <v>112.7</v>
      </c>
      <c r="Q473" s="134">
        <v>112.1</v>
      </c>
      <c r="R473" s="134">
        <v>118.7</v>
      </c>
      <c r="S473" s="134">
        <v>120.3</v>
      </c>
      <c r="T473" s="134">
        <v>121.4</v>
      </c>
      <c r="U473" s="134">
        <v>121.5</v>
      </c>
      <c r="V473" s="134">
        <v>121.5</v>
      </c>
      <c r="W473" s="134">
        <v>117.7</v>
      </c>
      <c r="X473" s="134">
        <v>118.2</v>
      </c>
      <c r="Y473" s="134">
        <v>118</v>
      </c>
      <c r="Z473" s="134">
        <v>113.2</v>
      </c>
      <c r="AA473" s="134">
        <v>112.7</v>
      </c>
      <c r="AB473" s="134">
        <v>112.5</v>
      </c>
      <c r="AC473" s="134">
        <v>112.7</v>
      </c>
      <c r="AD473" s="134">
        <v>113.2</v>
      </c>
      <c r="AE473" s="134">
        <v>112.4</v>
      </c>
      <c r="AF473" s="134">
        <v>112.7</v>
      </c>
      <c r="AG473" s="134">
        <v>113.1</v>
      </c>
      <c r="AH473" s="134">
        <v>112.7</v>
      </c>
      <c r="AI473" s="134">
        <v>112.9</v>
      </c>
      <c r="AJ473" s="134">
        <v>112.9</v>
      </c>
      <c r="AK473" s="134">
        <v>113.5</v>
      </c>
      <c r="AL473" s="134">
        <v>113.2</v>
      </c>
      <c r="AM473" s="134">
        <v>111.7</v>
      </c>
      <c r="AN473" s="134">
        <v>111.5</v>
      </c>
      <c r="AO473" s="134">
        <v>110.2</v>
      </c>
      <c r="AP473" s="134">
        <v>110.1</v>
      </c>
      <c r="AQ473" s="134">
        <v>109.9</v>
      </c>
      <c r="AR473" s="134">
        <v>109.6</v>
      </c>
      <c r="AS473" s="134">
        <v>112.6</v>
      </c>
      <c r="AT473" s="134">
        <v>112.9</v>
      </c>
      <c r="AU473" s="134">
        <v>113.4</v>
      </c>
      <c r="AV473" s="134">
        <v>114.9</v>
      </c>
      <c r="AW473" s="134">
        <v>113.8</v>
      </c>
      <c r="AX473" s="134">
        <v>113.4</v>
      </c>
      <c r="AY473" s="134">
        <v>112.3</v>
      </c>
      <c r="AZ473" s="134">
        <v>112.5</v>
      </c>
      <c r="BA473" s="134">
        <v>112</v>
      </c>
      <c r="BB473" s="134">
        <v>111.7</v>
      </c>
      <c r="BC473" s="134">
        <v>114.8</v>
      </c>
      <c r="BD473" s="134">
        <v>114.9</v>
      </c>
      <c r="BE473" s="134">
        <v>113.3</v>
      </c>
      <c r="BF473" s="134">
        <v>112.9</v>
      </c>
      <c r="BG473" s="134">
        <v>112.7</v>
      </c>
      <c r="BH473" s="134">
        <v>112.8</v>
      </c>
      <c r="BI473" s="134">
        <v>113.1</v>
      </c>
      <c r="BJ473" s="134">
        <v>113.1</v>
      </c>
      <c r="BK473" s="134">
        <v>113.1</v>
      </c>
      <c r="BL473" s="134">
        <v>113.4</v>
      </c>
      <c r="BM473" s="134">
        <v>113.6</v>
      </c>
      <c r="BN473" s="134">
        <v>113.1</v>
      </c>
      <c r="BO473" s="134">
        <v>102.7</v>
      </c>
      <c r="BP473" s="134">
        <v>102.8</v>
      </c>
      <c r="BQ473" s="134">
        <v>102.7</v>
      </c>
      <c r="BR473" s="134">
        <v>102.4</v>
      </c>
      <c r="BS473" s="134">
        <v>102.4</v>
      </c>
      <c r="BT473" s="134">
        <v>102.6</v>
      </c>
      <c r="BU473" s="134">
        <v>103</v>
      </c>
      <c r="BV473" s="134">
        <v>103.2</v>
      </c>
      <c r="BW473" s="134">
        <v>102.8</v>
      </c>
      <c r="BX473" s="134">
        <v>102.7</v>
      </c>
      <c r="BY473" s="134">
        <v>102.6</v>
      </c>
      <c r="BZ473" s="134">
        <v>102.2</v>
      </c>
      <c r="CA473" s="134">
        <v>102.1</v>
      </c>
      <c r="CB473" s="134">
        <v>101.9</v>
      </c>
      <c r="CC473" s="134">
        <v>102.1</v>
      </c>
      <c r="CD473" s="134">
        <v>103.3</v>
      </c>
      <c r="CE473" s="134">
        <v>103.6</v>
      </c>
      <c r="CF473" s="134">
        <v>105.7</v>
      </c>
      <c r="CG473" s="134">
        <v>107.2</v>
      </c>
      <c r="CH473" s="134">
        <v>107.7</v>
      </c>
      <c r="CI473" s="134">
        <v>107.6</v>
      </c>
      <c r="CJ473" s="134">
        <v>107.7</v>
      </c>
      <c r="CK473" s="134">
        <v>107.9</v>
      </c>
      <c r="CL473" s="134">
        <v>107.1</v>
      </c>
      <c r="CM473" s="134">
        <v>109.1</v>
      </c>
      <c r="CN473" s="134">
        <v>109.4</v>
      </c>
      <c r="CO473" s="134">
        <v>109.4</v>
      </c>
      <c r="CP473" s="134">
        <v>109.3</v>
      </c>
      <c r="CQ473" s="134">
        <v>108.9</v>
      </c>
      <c r="CR473" s="134">
        <v>109.1</v>
      </c>
      <c r="CS473" s="134">
        <v>110.2</v>
      </c>
      <c r="CT473" s="134">
        <v>109.9</v>
      </c>
      <c r="CU473" s="134">
        <v>110.2</v>
      </c>
      <c r="CV473" s="134">
        <v>107.7</v>
      </c>
      <c r="CW473" s="134">
        <v>106.5</v>
      </c>
      <c r="CX473" s="134">
        <v>106.1</v>
      </c>
      <c r="CY473" s="134">
        <v>103</v>
      </c>
      <c r="CZ473" s="134">
        <v>103.8</v>
      </c>
      <c r="DA473" s="134">
        <v>102.9</v>
      </c>
      <c r="DB473" s="134">
        <v>102.5</v>
      </c>
      <c r="DC473" s="134">
        <v>102.9</v>
      </c>
      <c r="DD473" s="134">
        <v>104.2</v>
      </c>
      <c r="DE473" s="134">
        <v>103.8</v>
      </c>
      <c r="DF473" s="134">
        <v>103.3</v>
      </c>
      <c r="DG473" s="134">
        <v>105.7</v>
      </c>
      <c r="DH473" s="134">
        <v>107.4</v>
      </c>
      <c r="DI473" s="134">
        <v>107.4</v>
      </c>
      <c r="DJ473" s="134">
        <v>106.6</v>
      </c>
      <c r="DK473" s="134">
        <v>108.5</v>
      </c>
      <c r="DL473" s="134">
        <v>109.8</v>
      </c>
      <c r="DM473" s="134">
        <v>110.3</v>
      </c>
      <c r="DN473" s="134">
        <v>110.2</v>
      </c>
      <c r="DO473" s="134">
        <v>110.5</v>
      </c>
      <c r="DP473" s="134">
        <v>110.8</v>
      </c>
      <c r="DQ473" s="134">
        <v>115.6</v>
      </c>
      <c r="DR473" s="134">
        <v>116.5</v>
      </c>
      <c r="DS473" s="134">
        <v>117.4</v>
      </c>
      <c r="DT473" s="134">
        <v>121.9</v>
      </c>
      <c r="DU473" s="134">
        <v>124.5</v>
      </c>
      <c r="DV473" s="134">
        <v>123.6</v>
      </c>
      <c r="DW473" s="134">
        <v>124.4</v>
      </c>
      <c r="DX473" s="134">
        <v>124.2</v>
      </c>
      <c r="DY473" s="134">
        <v>124.2</v>
      </c>
      <c r="DZ473" s="134">
        <v>124.7</v>
      </c>
      <c r="EA473" s="135">
        <v>124.2</v>
      </c>
      <c r="EB473" s="136">
        <v>124.4</v>
      </c>
      <c r="EC473" s="136">
        <v>125.5</v>
      </c>
      <c r="ED473" s="134">
        <v>125.1</v>
      </c>
      <c r="EE473" s="134">
        <v>124.5</v>
      </c>
      <c r="EF473" s="137">
        <v>125.1</v>
      </c>
      <c r="EG473" s="137">
        <v>124.9</v>
      </c>
      <c r="EH473" s="137">
        <v>124</v>
      </c>
      <c r="EI473" s="137">
        <v>124</v>
      </c>
      <c r="EJ473" s="136">
        <v>124.1</v>
      </c>
      <c r="EK473" s="136">
        <v>124.2</v>
      </c>
      <c r="EL473" s="147">
        <v>124.7</v>
      </c>
      <c r="EM473" s="147">
        <v>121.5</v>
      </c>
      <c r="EN473" s="147">
        <v>126.2</v>
      </c>
    </row>
    <row r="474" spans="1:144" ht="15" x14ac:dyDescent="0.25">
      <c r="A474" s="132" t="s">
        <v>2376</v>
      </c>
      <c r="B474" s="132" t="s">
        <v>2377</v>
      </c>
      <c r="C474" s="133">
        <v>0.39104</v>
      </c>
      <c r="D474" s="134">
        <v>100.5</v>
      </c>
      <c r="E474" s="134">
        <v>102</v>
      </c>
      <c r="F474" s="134">
        <v>102.3</v>
      </c>
      <c r="G474" s="134">
        <v>104.2</v>
      </c>
      <c r="H474" s="134">
        <v>102.7</v>
      </c>
      <c r="I474" s="134">
        <v>102.7</v>
      </c>
      <c r="J474" s="134">
        <v>104.8</v>
      </c>
      <c r="K474" s="134">
        <v>99.7</v>
      </c>
      <c r="L474" s="134">
        <v>100.8</v>
      </c>
      <c r="M474" s="134">
        <v>100.1</v>
      </c>
      <c r="N474" s="134">
        <v>105.3</v>
      </c>
      <c r="O474" s="134">
        <v>100.8</v>
      </c>
      <c r="P474" s="134">
        <v>107</v>
      </c>
      <c r="Q474" s="134">
        <v>103.2</v>
      </c>
      <c r="R474" s="134">
        <v>104.6</v>
      </c>
      <c r="S474" s="134">
        <v>105</v>
      </c>
      <c r="T474" s="134">
        <v>103.9</v>
      </c>
      <c r="U474" s="134">
        <v>105.6</v>
      </c>
      <c r="V474" s="134">
        <v>109</v>
      </c>
      <c r="W474" s="134">
        <v>109.1</v>
      </c>
      <c r="X474" s="134">
        <v>106.4</v>
      </c>
      <c r="Y474" s="134">
        <v>104.7</v>
      </c>
      <c r="Z474" s="134">
        <v>105.7</v>
      </c>
      <c r="AA474" s="134">
        <v>108</v>
      </c>
      <c r="AB474" s="134">
        <v>116.8</v>
      </c>
      <c r="AC474" s="134">
        <v>115.5</v>
      </c>
      <c r="AD474" s="134">
        <v>116</v>
      </c>
      <c r="AE474" s="134">
        <v>119.2</v>
      </c>
      <c r="AF474" s="134">
        <v>122.1</v>
      </c>
      <c r="AG474" s="134">
        <v>126.7</v>
      </c>
      <c r="AH474" s="134">
        <v>128.4</v>
      </c>
      <c r="AI474" s="134">
        <v>122.9</v>
      </c>
      <c r="AJ474" s="134">
        <v>123.6</v>
      </c>
      <c r="AK474" s="134">
        <v>125.5</v>
      </c>
      <c r="AL474" s="134">
        <v>128.1</v>
      </c>
      <c r="AM474" s="134">
        <v>125.9</v>
      </c>
      <c r="AN474" s="134">
        <v>127.4</v>
      </c>
      <c r="AO474" s="134">
        <v>128.6</v>
      </c>
      <c r="AP474" s="134">
        <v>128.5</v>
      </c>
      <c r="AQ474" s="134">
        <v>127.9</v>
      </c>
      <c r="AR474" s="134">
        <v>122.1</v>
      </c>
      <c r="AS474" s="134">
        <v>126.1</v>
      </c>
      <c r="AT474" s="134">
        <v>124.5</v>
      </c>
      <c r="AU474" s="134">
        <v>125.3</v>
      </c>
      <c r="AV474" s="134">
        <v>122.3</v>
      </c>
      <c r="AW474" s="134">
        <v>123</v>
      </c>
      <c r="AX474" s="134">
        <v>121.4</v>
      </c>
      <c r="AY474" s="134">
        <v>122.3</v>
      </c>
      <c r="AZ474" s="134">
        <v>120.1</v>
      </c>
      <c r="BA474" s="134">
        <v>118.8</v>
      </c>
      <c r="BB474" s="134">
        <v>127.1</v>
      </c>
      <c r="BC474" s="134">
        <v>127.1</v>
      </c>
      <c r="BD474" s="134">
        <v>128.1</v>
      </c>
      <c r="BE474" s="134">
        <v>126.3</v>
      </c>
      <c r="BF474" s="134">
        <v>126.6</v>
      </c>
      <c r="BG474" s="134">
        <v>127</v>
      </c>
      <c r="BH474" s="134">
        <v>125.8</v>
      </c>
      <c r="BI474" s="134">
        <v>125.9</v>
      </c>
      <c r="BJ474" s="134">
        <v>125.9</v>
      </c>
      <c r="BK474" s="134">
        <v>125.9</v>
      </c>
      <c r="BL474" s="134">
        <v>125.9</v>
      </c>
      <c r="BM474" s="134">
        <v>125.9</v>
      </c>
      <c r="BN474" s="134">
        <v>125.8</v>
      </c>
      <c r="BO474" s="134">
        <v>128.5</v>
      </c>
      <c r="BP474" s="134">
        <v>128.5</v>
      </c>
      <c r="BQ474" s="134">
        <v>128.9</v>
      </c>
      <c r="BR474" s="134">
        <v>130</v>
      </c>
      <c r="BS474" s="134">
        <v>130.4</v>
      </c>
      <c r="BT474" s="134">
        <v>130.4</v>
      </c>
      <c r="BU474" s="134">
        <v>130.30000000000001</v>
      </c>
      <c r="BV474" s="134">
        <v>130</v>
      </c>
      <c r="BW474" s="134">
        <v>128</v>
      </c>
      <c r="BX474" s="134">
        <v>125.8</v>
      </c>
      <c r="BY474" s="134">
        <v>130.6</v>
      </c>
      <c r="BZ474" s="134">
        <v>131.4</v>
      </c>
      <c r="CA474" s="134">
        <v>131.4</v>
      </c>
      <c r="CB474" s="134">
        <v>131.30000000000001</v>
      </c>
      <c r="CC474" s="134">
        <v>131.80000000000001</v>
      </c>
      <c r="CD474" s="134">
        <v>128.19999999999999</v>
      </c>
      <c r="CE474" s="134">
        <v>131.69999999999999</v>
      </c>
      <c r="CF474" s="134">
        <v>130.69999999999999</v>
      </c>
      <c r="CG474" s="134">
        <v>131.1</v>
      </c>
      <c r="CH474" s="134">
        <v>131.1</v>
      </c>
      <c r="CI474" s="134">
        <v>132</v>
      </c>
      <c r="CJ474" s="134">
        <v>132</v>
      </c>
      <c r="CK474" s="134">
        <v>133</v>
      </c>
      <c r="CL474" s="134">
        <v>132.6</v>
      </c>
      <c r="CM474" s="134">
        <v>132.69999999999999</v>
      </c>
      <c r="CN474" s="134">
        <v>133</v>
      </c>
      <c r="CO474" s="134">
        <v>132.6</v>
      </c>
      <c r="CP474" s="134">
        <v>133</v>
      </c>
      <c r="CQ474" s="134">
        <v>133.30000000000001</v>
      </c>
      <c r="CR474" s="134">
        <v>133.30000000000001</v>
      </c>
      <c r="CS474" s="134">
        <v>133.69999999999999</v>
      </c>
      <c r="CT474" s="134">
        <v>134</v>
      </c>
      <c r="CU474" s="134">
        <v>133.69999999999999</v>
      </c>
      <c r="CV474" s="134">
        <v>134</v>
      </c>
      <c r="CW474" s="134">
        <v>134.4</v>
      </c>
      <c r="CX474" s="134">
        <v>134.9</v>
      </c>
      <c r="CY474" s="134">
        <v>137.6</v>
      </c>
      <c r="CZ474" s="134">
        <v>136.69999999999999</v>
      </c>
      <c r="DA474" s="134">
        <v>141.5</v>
      </c>
      <c r="DB474" s="134">
        <v>135.30000000000001</v>
      </c>
      <c r="DC474" s="134">
        <v>136.9</v>
      </c>
      <c r="DD474" s="134">
        <v>137.4</v>
      </c>
      <c r="DE474" s="134">
        <v>137.5</v>
      </c>
      <c r="DF474" s="134">
        <v>138.30000000000001</v>
      </c>
      <c r="DG474" s="134">
        <v>138.6</v>
      </c>
      <c r="DH474" s="134">
        <v>137.9</v>
      </c>
      <c r="DI474" s="134">
        <v>139.9</v>
      </c>
      <c r="DJ474" s="134">
        <v>139.9</v>
      </c>
      <c r="DK474" s="134">
        <v>143.69999999999999</v>
      </c>
      <c r="DL474" s="134">
        <v>143.30000000000001</v>
      </c>
      <c r="DM474" s="134">
        <v>139.69999999999999</v>
      </c>
      <c r="DN474" s="134">
        <v>139.5</v>
      </c>
      <c r="DO474" s="134">
        <v>138.80000000000001</v>
      </c>
      <c r="DP474" s="134">
        <v>137.30000000000001</v>
      </c>
      <c r="DQ474" s="134">
        <v>137.4</v>
      </c>
      <c r="DR474" s="134">
        <v>138.30000000000001</v>
      </c>
      <c r="DS474" s="134">
        <v>137.69999999999999</v>
      </c>
      <c r="DT474" s="134">
        <v>137.80000000000001</v>
      </c>
      <c r="DU474" s="134">
        <v>138.5</v>
      </c>
      <c r="DV474" s="134">
        <v>140.69999999999999</v>
      </c>
      <c r="DW474" s="134">
        <v>141.6</v>
      </c>
      <c r="DX474" s="134">
        <v>141.30000000000001</v>
      </c>
      <c r="DY474" s="134">
        <v>143.5</v>
      </c>
      <c r="DZ474" s="134">
        <v>143.5</v>
      </c>
      <c r="EA474" s="135">
        <v>142.80000000000001</v>
      </c>
      <c r="EB474" s="136">
        <v>142.80000000000001</v>
      </c>
      <c r="EC474" s="136">
        <v>142.5</v>
      </c>
      <c r="ED474" s="134">
        <v>142.1</v>
      </c>
      <c r="EE474" s="134">
        <v>140.9</v>
      </c>
      <c r="EF474" s="137">
        <v>143.30000000000001</v>
      </c>
      <c r="EG474" s="137">
        <v>142.6</v>
      </c>
      <c r="EH474" s="137">
        <v>143.19999999999999</v>
      </c>
      <c r="EI474" s="137">
        <v>142.9</v>
      </c>
      <c r="EJ474" s="136">
        <v>143.30000000000001</v>
      </c>
      <c r="EK474" s="136">
        <v>143.69999999999999</v>
      </c>
      <c r="EL474" s="147">
        <v>143.4</v>
      </c>
      <c r="EM474" s="147">
        <v>143.4</v>
      </c>
      <c r="EN474" s="147">
        <v>143.4</v>
      </c>
    </row>
    <row r="475" spans="1:144" ht="15" x14ac:dyDescent="0.25">
      <c r="A475" s="132" t="s">
        <v>2378</v>
      </c>
      <c r="B475" s="132" t="s">
        <v>2379</v>
      </c>
      <c r="C475" s="133">
        <v>2.2985099999999998</v>
      </c>
      <c r="D475" s="134">
        <v>102.7</v>
      </c>
      <c r="E475" s="134">
        <v>103.5</v>
      </c>
      <c r="F475" s="134">
        <v>103.7</v>
      </c>
      <c r="G475" s="134">
        <v>103.4</v>
      </c>
      <c r="H475" s="134">
        <v>103.7</v>
      </c>
      <c r="I475" s="134">
        <v>104.1</v>
      </c>
      <c r="J475" s="134">
        <v>104.2</v>
      </c>
      <c r="K475" s="134">
        <v>104</v>
      </c>
      <c r="L475" s="134">
        <v>104.3</v>
      </c>
      <c r="M475" s="134">
        <v>103.5</v>
      </c>
      <c r="N475" s="134">
        <v>103.4</v>
      </c>
      <c r="O475" s="134">
        <v>104</v>
      </c>
      <c r="P475" s="134">
        <v>105.6</v>
      </c>
      <c r="Q475" s="134">
        <v>107.1</v>
      </c>
      <c r="R475" s="134">
        <v>107.1</v>
      </c>
      <c r="S475" s="134">
        <v>108.9</v>
      </c>
      <c r="T475" s="134">
        <v>109.7</v>
      </c>
      <c r="U475" s="134">
        <v>110.9</v>
      </c>
      <c r="V475" s="134">
        <v>111.7</v>
      </c>
      <c r="W475" s="134">
        <v>111.6</v>
      </c>
      <c r="X475" s="134">
        <v>111.9</v>
      </c>
      <c r="Y475" s="134">
        <v>112</v>
      </c>
      <c r="Z475" s="134">
        <v>112.1</v>
      </c>
      <c r="AA475" s="134">
        <v>113</v>
      </c>
      <c r="AB475" s="134">
        <v>113.1</v>
      </c>
      <c r="AC475" s="134">
        <v>112.8</v>
      </c>
      <c r="AD475" s="134">
        <v>113.3</v>
      </c>
      <c r="AE475" s="134">
        <v>113.3</v>
      </c>
      <c r="AF475" s="134">
        <v>113.6</v>
      </c>
      <c r="AG475" s="134">
        <v>113.1</v>
      </c>
      <c r="AH475" s="134">
        <v>112.7</v>
      </c>
      <c r="AI475" s="134">
        <v>111.9</v>
      </c>
      <c r="AJ475" s="134">
        <v>110.7</v>
      </c>
      <c r="AK475" s="134">
        <v>108.6</v>
      </c>
      <c r="AL475" s="134">
        <v>108.3</v>
      </c>
      <c r="AM475" s="134">
        <v>109.7</v>
      </c>
      <c r="AN475" s="134">
        <v>111.1</v>
      </c>
      <c r="AO475" s="134">
        <v>111.3</v>
      </c>
      <c r="AP475" s="134">
        <v>110.9</v>
      </c>
      <c r="AQ475" s="134">
        <v>109.8</v>
      </c>
      <c r="AR475" s="134">
        <v>108.9</v>
      </c>
      <c r="AS475" s="134">
        <v>107.9</v>
      </c>
      <c r="AT475" s="134">
        <v>107.9</v>
      </c>
      <c r="AU475" s="134">
        <v>107.6</v>
      </c>
      <c r="AV475" s="134">
        <v>106.4</v>
      </c>
      <c r="AW475" s="134">
        <v>105.4</v>
      </c>
      <c r="AX475" s="134">
        <v>105.3</v>
      </c>
      <c r="AY475" s="134">
        <v>106</v>
      </c>
      <c r="AZ475" s="134">
        <v>107.4</v>
      </c>
      <c r="BA475" s="134">
        <v>106.6</v>
      </c>
      <c r="BB475" s="134">
        <v>107</v>
      </c>
      <c r="BC475" s="134">
        <v>106.8</v>
      </c>
      <c r="BD475" s="134">
        <v>106.7</v>
      </c>
      <c r="BE475" s="134">
        <v>106.5</v>
      </c>
      <c r="BF475" s="134">
        <v>106.9</v>
      </c>
      <c r="BG475" s="134">
        <v>107.8</v>
      </c>
      <c r="BH475" s="134">
        <v>107.9</v>
      </c>
      <c r="BI475" s="134">
        <v>108.3</v>
      </c>
      <c r="BJ475" s="134">
        <v>108.8</v>
      </c>
      <c r="BK475" s="134">
        <v>108.8</v>
      </c>
      <c r="BL475" s="134">
        <v>108.6</v>
      </c>
      <c r="BM475" s="134">
        <v>108</v>
      </c>
      <c r="BN475" s="134">
        <v>108</v>
      </c>
      <c r="BO475" s="134">
        <v>107.3</v>
      </c>
      <c r="BP475" s="134">
        <v>107.6</v>
      </c>
      <c r="BQ475" s="134">
        <v>107.6</v>
      </c>
      <c r="BR475" s="134">
        <v>107.5</v>
      </c>
      <c r="BS475" s="134">
        <v>107.3</v>
      </c>
      <c r="BT475" s="134">
        <v>106.9</v>
      </c>
      <c r="BU475" s="134">
        <v>107.2</v>
      </c>
      <c r="BV475" s="134">
        <v>107.3</v>
      </c>
      <c r="BW475" s="134">
        <v>107.6</v>
      </c>
      <c r="BX475" s="134">
        <v>108.5</v>
      </c>
      <c r="BY475" s="134">
        <v>108.5</v>
      </c>
      <c r="BZ475" s="134">
        <v>108.9</v>
      </c>
      <c r="CA475" s="134">
        <v>109.5</v>
      </c>
      <c r="CB475" s="134">
        <v>109.5</v>
      </c>
      <c r="CC475" s="134">
        <v>109.9</v>
      </c>
      <c r="CD475" s="134">
        <v>109.9</v>
      </c>
      <c r="CE475" s="134">
        <v>110</v>
      </c>
      <c r="CF475" s="134">
        <v>110.2</v>
      </c>
      <c r="CG475" s="134">
        <v>110.1</v>
      </c>
      <c r="CH475" s="134">
        <v>109.6</v>
      </c>
      <c r="CI475" s="134">
        <v>110.1</v>
      </c>
      <c r="CJ475" s="134">
        <v>109.7</v>
      </c>
      <c r="CK475" s="134">
        <v>109.4</v>
      </c>
      <c r="CL475" s="134">
        <v>109.3</v>
      </c>
      <c r="CM475" s="134">
        <v>109.1</v>
      </c>
      <c r="CN475" s="134">
        <v>108.3</v>
      </c>
      <c r="CO475" s="134">
        <v>108.2</v>
      </c>
      <c r="CP475" s="134">
        <v>108.4</v>
      </c>
      <c r="CQ475" s="134">
        <v>107.7</v>
      </c>
      <c r="CR475" s="134">
        <v>108.2</v>
      </c>
      <c r="CS475" s="134">
        <v>108.1</v>
      </c>
      <c r="CT475" s="134">
        <v>107.9</v>
      </c>
      <c r="CU475" s="134">
        <v>107.4</v>
      </c>
      <c r="CV475" s="134">
        <v>107.3</v>
      </c>
      <c r="CW475" s="134">
        <v>107.4</v>
      </c>
      <c r="CX475" s="134">
        <v>107.7</v>
      </c>
      <c r="CY475" s="134">
        <v>107.3</v>
      </c>
      <c r="CZ475" s="134">
        <v>107.6</v>
      </c>
      <c r="DA475" s="134">
        <v>109.5</v>
      </c>
      <c r="DB475" s="134">
        <v>110</v>
      </c>
      <c r="DC475" s="134">
        <v>112</v>
      </c>
      <c r="DD475" s="134">
        <v>114.4</v>
      </c>
      <c r="DE475" s="134">
        <v>116.1</v>
      </c>
      <c r="DF475" s="134">
        <v>116.3</v>
      </c>
      <c r="DG475" s="134">
        <v>119.5</v>
      </c>
      <c r="DH475" s="134">
        <v>122.2</v>
      </c>
      <c r="DI475" s="134">
        <v>121.2</v>
      </c>
      <c r="DJ475" s="134">
        <v>120.6</v>
      </c>
      <c r="DK475" s="134">
        <v>121.4</v>
      </c>
      <c r="DL475" s="134">
        <v>122.5</v>
      </c>
      <c r="DM475" s="134">
        <v>123.9</v>
      </c>
      <c r="DN475" s="134">
        <v>126.7</v>
      </c>
      <c r="DO475" s="134">
        <v>127.6</v>
      </c>
      <c r="DP475" s="134">
        <v>127.1</v>
      </c>
      <c r="DQ475" s="134">
        <v>127.3</v>
      </c>
      <c r="DR475" s="134">
        <v>127.3</v>
      </c>
      <c r="DS475" s="134">
        <v>129.80000000000001</v>
      </c>
      <c r="DT475" s="134">
        <v>131.80000000000001</v>
      </c>
      <c r="DU475" s="134">
        <v>132</v>
      </c>
      <c r="DV475" s="134">
        <v>131.6</v>
      </c>
      <c r="DW475" s="134">
        <v>130.5</v>
      </c>
      <c r="DX475" s="134">
        <v>129.4</v>
      </c>
      <c r="DY475" s="134">
        <v>129.5</v>
      </c>
      <c r="DZ475" s="134">
        <v>129.30000000000001</v>
      </c>
      <c r="EA475" s="135">
        <v>128.5</v>
      </c>
      <c r="EB475" s="136">
        <v>128.5</v>
      </c>
      <c r="EC475" s="136">
        <v>128.30000000000001</v>
      </c>
      <c r="ED475" s="134">
        <v>128.69999999999999</v>
      </c>
      <c r="EE475" s="134">
        <v>128.30000000000001</v>
      </c>
      <c r="EF475" s="137">
        <v>128.4</v>
      </c>
      <c r="EG475" s="137">
        <v>127.6</v>
      </c>
      <c r="EH475" s="137">
        <v>127.1</v>
      </c>
      <c r="EI475" s="137">
        <v>126.8</v>
      </c>
      <c r="EJ475" s="136">
        <v>127</v>
      </c>
      <c r="EK475" s="136">
        <v>128.1</v>
      </c>
      <c r="EL475" s="147">
        <v>127.2</v>
      </c>
      <c r="EM475" s="147">
        <v>127</v>
      </c>
      <c r="EN475" s="147">
        <v>127.4</v>
      </c>
    </row>
    <row r="476" spans="1:144" ht="15" x14ac:dyDescent="0.25">
      <c r="A476" s="132" t="s">
        <v>2380</v>
      </c>
      <c r="B476" s="132" t="s">
        <v>2381</v>
      </c>
      <c r="C476" s="133">
        <v>0.60897000000000001</v>
      </c>
      <c r="D476" s="134">
        <v>103.1</v>
      </c>
      <c r="E476" s="134">
        <v>103.4</v>
      </c>
      <c r="F476" s="134">
        <v>103.8</v>
      </c>
      <c r="G476" s="134">
        <v>103.9</v>
      </c>
      <c r="H476" s="134">
        <v>103.7</v>
      </c>
      <c r="I476" s="134">
        <v>103.6</v>
      </c>
      <c r="J476" s="134">
        <v>103.1</v>
      </c>
      <c r="K476" s="134">
        <v>103.4</v>
      </c>
      <c r="L476" s="134">
        <v>104</v>
      </c>
      <c r="M476" s="134">
        <v>102.8</v>
      </c>
      <c r="N476" s="134">
        <v>101.3</v>
      </c>
      <c r="O476" s="134">
        <v>101</v>
      </c>
      <c r="P476" s="134">
        <v>102.9</v>
      </c>
      <c r="Q476" s="134">
        <v>104.9</v>
      </c>
      <c r="R476" s="134">
        <v>105.5</v>
      </c>
      <c r="S476" s="134">
        <v>106</v>
      </c>
      <c r="T476" s="134">
        <v>105.3</v>
      </c>
      <c r="U476" s="134">
        <v>105.5</v>
      </c>
      <c r="V476" s="134">
        <v>105.8</v>
      </c>
      <c r="W476" s="134">
        <v>105.9</v>
      </c>
      <c r="X476" s="134">
        <v>105.8</v>
      </c>
      <c r="Y476" s="134">
        <v>105.8</v>
      </c>
      <c r="Z476" s="134">
        <v>104.9</v>
      </c>
      <c r="AA476" s="134">
        <v>106.3</v>
      </c>
      <c r="AB476" s="134">
        <v>106.3</v>
      </c>
      <c r="AC476" s="134">
        <v>105.5</v>
      </c>
      <c r="AD476" s="134">
        <v>106.4</v>
      </c>
      <c r="AE476" s="134">
        <v>106</v>
      </c>
      <c r="AF476" s="134">
        <v>106.6</v>
      </c>
      <c r="AG476" s="134">
        <v>106.9</v>
      </c>
      <c r="AH476" s="134">
        <v>105.8</v>
      </c>
      <c r="AI476" s="134">
        <v>105.5</v>
      </c>
      <c r="AJ476" s="134">
        <v>105.7</v>
      </c>
      <c r="AK476" s="134">
        <v>105.5</v>
      </c>
      <c r="AL476" s="134">
        <v>105.7</v>
      </c>
      <c r="AM476" s="134">
        <v>105.8</v>
      </c>
      <c r="AN476" s="134">
        <v>105.3</v>
      </c>
      <c r="AO476" s="134">
        <v>105.4</v>
      </c>
      <c r="AP476" s="134">
        <v>102.8</v>
      </c>
      <c r="AQ476" s="134">
        <v>103.4</v>
      </c>
      <c r="AR476" s="134">
        <v>102.6</v>
      </c>
      <c r="AS476" s="134">
        <v>102.4</v>
      </c>
      <c r="AT476" s="134">
        <v>101.6</v>
      </c>
      <c r="AU476" s="134">
        <v>101.6</v>
      </c>
      <c r="AV476" s="134">
        <v>101.5</v>
      </c>
      <c r="AW476" s="134">
        <v>100.8</v>
      </c>
      <c r="AX476" s="134">
        <v>100.6</v>
      </c>
      <c r="AY476" s="134">
        <v>100.7</v>
      </c>
      <c r="AZ476" s="134">
        <v>100.4</v>
      </c>
      <c r="BA476" s="134">
        <v>100.3</v>
      </c>
      <c r="BB476" s="134">
        <v>100.9</v>
      </c>
      <c r="BC476" s="134">
        <v>101</v>
      </c>
      <c r="BD476" s="134">
        <v>100.6</v>
      </c>
      <c r="BE476" s="134">
        <v>100.9</v>
      </c>
      <c r="BF476" s="134">
        <v>101.5</v>
      </c>
      <c r="BG476" s="134">
        <v>101.6</v>
      </c>
      <c r="BH476" s="134">
        <v>101.4</v>
      </c>
      <c r="BI476" s="134">
        <v>101.9</v>
      </c>
      <c r="BJ476" s="134">
        <v>102.8</v>
      </c>
      <c r="BK476" s="134">
        <v>103.5</v>
      </c>
      <c r="BL476" s="134">
        <v>103.9</v>
      </c>
      <c r="BM476" s="134">
        <v>103.3</v>
      </c>
      <c r="BN476" s="134">
        <v>103.4</v>
      </c>
      <c r="BO476" s="134">
        <v>99.9</v>
      </c>
      <c r="BP476" s="134">
        <v>100.5</v>
      </c>
      <c r="BQ476" s="134">
        <v>100.8</v>
      </c>
      <c r="BR476" s="134">
        <v>99.8</v>
      </c>
      <c r="BS476" s="134">
        <v>100.3</v>
      </c>
      <c r="BT476" s="134">
        <v>98.3</v>
      </c>
      <c r="BU476" s="134">
        <v>97.9</v>
      </c>
      <c r="BV476" s="134">
        <v>98.1</v>
      </c>
      <c r="BW476" s="134">
        <v>97.9</v>
      </c>
      <c r="BX476" s="134">
        <v>97.7</v>
      </c>
      <c r="BY476" s="134">
        <v>97.4</v>
      </c>
      <c r="BZ476" s="134">
        <v>97.2</v>
      </c>
      <c r="CA476" s="134">
        <v>98.8</v>
      </c>
      <c r="CB476" s="134">
        <v>99</v>
      </c>
      <c r="CC476" s="134">
        <v>99.1</v>
      </c>
      <c r="CD476" s="134">
        <v>99</v>
      </c>
      <c r="CE476" s="134">
        <v>99.3</v>
      </c>
      <c r="CF476" s="134">
        <v>99.8</v>
      </c>
      <c r="CG476" s="134">
        <v>100.1</v>
      </c>
      <c r="CH476" s="134">
        <v>99.6</v>
      </c>
      <c r="CI476" s="134">
        <v>99.3</v>
      </c>
      <c r="CJ476" s="134">
        <v>100.2</v>
      </c>
      <c r="CK476" s="134">
        <v>99.5</v>
      </c>
      <c r="CL476" s="134">
        <v>99.3</v>
      </c>
      <c r="CM476" s="134">
        <v>99.4</v>
      </c>
      <c r="CN476" s="134">
        <v>99.7</v>
      </c>
      <c r="CO476" s="134">
        <v>99.2</v>
      </c>
      <c r="CP476" s="134">
        <v>98</v>
      </c>
      <c r="CQ476" s="134">
        <v>97.8</v>
      </c>
      <c r="CR476" s="134">
        <v>98.3</v>
      </c>
      <c r="CS476" s="134">
        <v>99.3</v>
      </c>
      <c r="CT476" s="134">
        <v>98.7</v>
      </c>
      <c r="CU476" s="134">
        <v>97.9</v>
      </c>
      <c r="CV476" s="134">
        <v>98.1</v>
      </c>
      <c r="CW476" s="134">
        <v>98</v>
      </c>
      <c r="CX476" s="134">
        <v>98.4</v>
      </c>
      <c r="CY476" s="134">
        <v>97.8</v>
      </c>
      <c r="CZ476" s="134">
        <v>97.4</v>
      </c>
      <c r="DA476" s="134">
        <v>97.5</v>
      </c>
      <c r="DB476" s="134">
        <v>97.8</v>
      </c>
      <c r="DC476" s="134">
        <v>97.5</v>
      </c>
      <c r="DD476" s="134">
        <v>98.7</v>
      </c>
      <c r="DE476" s="134">
        <v>99.4</v>
      </c>
      <c r="DF476" s="134">
        <v>98.9</v>
      </c>
      <c r="DG476" s="134">
        <v>100.1</v>
      </c>
      <c r="DH476" s="134">
        <v>102.3</v>
      </c>
      <c r="DI476" s="134">
        <v>102.1</v>
      </c>
      <c r="DJ476" s="134">
        <v>102.3</v>
      </c>
      <c r="DK476" s="134">
        <v>102.9</v>
      </c>
      <c r="DL476" s="134">
        <v>103.8</v>
      </c>
      <c r="DM476" s="134">
        <v>104.3</v>
      </c>
      <c r="DN476" s="134">
        <v>104.1</v>
      </c>
      <c r="DO476" s="134">
        <v>104.9</v>
      </c>
      <c r="DP476" s="134">
        <v>106.5</v>
      </c>
      <c r="DQ476" s="134">
        <v>106.5</v>
      </c>
      <c r="DR476" s="134">
        <v>106.4</v>
      </c>
      <c r="DS476" s="134">
        <v>106.1</v>
      </c>
      <c r="DT476" s="134">
        <v>107.2</v>
      </c>
      <c r="DU476" s="134">
        <v>108</v>
      </c>
      <c r="DV476" s="134">
        <v>109.2</v>
      </c>
      <c r="DW476" s="134">
        <v>111.1</v>
      </c>
      <c r="DX476" s="134">
        <v>112.2</v>
      </c>
      <c r="DY476" s="134">
        <v>112.9</v>
      </c>
      <c r="DZ476" s="134">
        <v>113.4</v>
      </c>
      <c r="EA476" s="135">
        <v>113.7</v>
      </c>
      <c r="EB476" s="136">
        <v>113.6</v>
      </c>
      <c r="EC476" s="136">
        <v>113.3</v>
      </c>
      <c r="ED476" s="134">
        <v>113.7</v>
      </c>
      <c r="EE476" s="134">
        <v>113.7</v>
      </c>
      <c r="EF476" s="137">
        <v>114.5</v>
      </c>
      <c r="EG476" s="137">
        <v>114.3</v>
      </c>
      <c r="EH476" s="137">
        <v>113.6</v>
      </c>
      <c r="EI476" s="137">
        <v>112.7</v>
      </c>
      <c r="EJ476" s="136">
        <v>113.3</v>
      </c>
      <c r="EK476" s="136">
        <v>113.6</v>
      </c>
      <c r="EL476" s="147">
        <v>113.2</v>
      </c>
      <c r="EM476" s="147">
        <v>113.3</v>
      </c>
      <c r="EN476" s="147">
        <v>113.7</v>
      </c>
    </row>
    <row r="477" spans="1:144" ht="15" x14ac:dyDescent="0.25">
      <c r="A477" s="132" t="s">
        <v>2382</v>
      </c>
      <c r="B477" s="132" t="s">
        <v>2383</v>
      </c>
      <c r="C477" s="133">
        <v>0.20705999999999999</v>
      </c>
      <c r="D477" s="134">
        <v>100.6</v>
      </c>
      <c r="E477" s="134">
        <v>101.3</v>
      </c>
      <c r="F477" s="134">
        <v>102.1</v>
      </c>
      <c r="G477" s="134">
        <v>102.2</v>
      </c>
      <c r="H477" s="134">
        <v>101.7</v>
      </c>
      <c r="I477" s="134">
        <v>102.2</v>
      </c>
      <c r="J477" s="134">
        <v>101.6</v>
      </c>
      <c r="K477" s="134">
        <v>101.3</v>
      </c>
      <c r="L477" s="134">
        <v>101.9</v>
      </c>
      <c r="M477" s="134">
        <v>101.7</v>
      </c>
      <c r="N477" s="134">
        <v>100.7</v>
      </c>
      <c r="O477" s="134">
        <v>99.8</v>
      </c>
      <c r="P477" s="134">
        <v>102</v>
      </c>
      <c r="Q477" s="134">
        <v>105.4</v>
      </c>
      <c r="R477" s="134">
        <v>106.3</v>
      </c>
      <c r="S477" s="134">
        <v>106.5</v>
      </c>
      <c r="T477" s="134">
        <v>106.5</v>
      </c>
      <c r="U477" s="134">
        <v>106.7</v>
      </c>
      <c r="V477" s="134">
        <v>105.8</v>
      </c>
      <c r="W477" s="134">
        <v>106.2</v>
      </c>
      <c r="X477" s="134">
        <v>106.3</v>
      </c>
      <c r="Y477" s="134">
        <v>106.4</v>
      </c>
      <c r="Z477" s="134">
        <v>105.5</v>
      </c>
      <c r="AA477" s="134">
        <v>105.6</v>
      </c>
      <c r="AB477" s="134">
        <v>106</v>
      </c>
      <c r="AC477" s="134">
        <v>106</v>
      </c>
      <c r="AD477" s="134">
        <v>105.9</v>
      </c>
      <c r="AE477" s="134">
        <v>106.4</v>
      </c>
      <c r="AF477" s="134">
        <v>106.5</v>
      </c>
      <c r="AG477" s="134">
        <v>106.5</v>
      </c>
      <c r="AH477" s="134">
        <v>106</v>
      </c>
      <c r="AI477" s="134">
        <v>105.6</v>
      </c>
      <c r="AJ477" s="134">
        <v>105.1</v>
      </c>
      <c r="AK477" s="134">
        <v>105.2</v>
      </c>
      <c r="AL477" s="134">
        <v>104.9</v>
      </c>
      <c r="AM477" s="134">
        <v>104.8</v>
      </c>
      <c r="AN477" s="134">
        <v>104.2</v>
      </c>
      <c r="AO477" s="134">
        <v>104.7</v>
      </c>
      <c r="AP477" s="134">
        <v>104.3</v>
      </c>
      <c r="AQ477" s="134">
        <v>104.4</v>
      </c>
      <c r="AR477" s="134">
        <v>103.6</v>
      </c>
      <c r="AS477" s="134">
        <v>103.9</v>
      </c>
      <c r="AT477" s="134">
        <v>103.7</v>
      </c>
      <c r="AU477" s="134">
        <v>103.4</v>
      </c>
      <c r="AV477" s="134">
        <v>103.6</v>
      </c>
      <c r="AW477" s="134">
        <v>102.7</v>
      </c>
      <c r="AX477" s="134">
        <v>102.5</v>
      </c>
      <c r="AY477" s="134">
        <v>102.1</v>
      </c>
      <c r="AZ477" s="134">
        <v>102.2</v>
      </c>
      <c r="BA477" s="134">
        <v>101.8</v>
      </c>
      <c r="BB477" s="134">
        <v>102</v>
      </c>
      <c r="BC477" s="134">
        <v>102.2</v>
      </c>
      <c r="BD477" s="134">
        <v>102.4</v>
      </c>
      <c r="BE477" s="134">
        <v>102.4</v>
      </c>
      <c r="BF477" s="134">
        <v>102.3</v>
      </c>
      <c r="BG477" s="134">
        <v>102.9</v>
      </c>
      <c r="BH477" s="134">
        <v>102.4</v>
      </c>
      <c r="BI477" s="134">
        <v>103.3</v>
      </c>
      <c r="BJ477" s="134">
        <v>105.3</v>
      </c>
      <c r="BK477" s="134">
        <v>105.8</v>
      </c>
      <c r="BL477" s="134">
        <v>105.8</v>
      </c>
      <c r="BM477" s="134">
        <v>105.3</v>
      </c>
      <c r="BN477" s="134">
        <v>105.7</v>
      </c>
      <c r="BO477" s="134">
        <v>98.2</v>
      </c>
      <c r="BP477" s="134">
        <v>98.7</v>
      </c>
      <c r="BQ477" s="134">
        <v>100.2</v>
      </c>
      <c r="BR477" s="134">
        <v>99.4</v>
      </c>
      <c r="BS477" s="134">
        <v>99.3</v>
      </c>
      <c r="BT477" s="134">
        <v>99.9</v>
      </c>
      <c r="BU477" s="134">
        <v>99.6</v>
      </c>
      <c r="BV477" s="134">
        <v>100.3</v>
      </c>
      <c r="BW477" s="134">
        <v>99.4</v>
      </c>
      <c r="BX477" s="134">
        <v>99.2</v>
      </c>
      <c r="BY477" s="134">
        <v>98.5</v>
      </c>
      <c r="BZ477" s="134">
        <v>98.6</v>
      </c>
      <c r="CA477" s="134">
        <v>99.4</v>
      </c>
      <c r="CB477" s="134">
        <v>99.4</v>
      </c>
      <c r="CC477" s="134">
        <v>99.7</v>
      </c>
      <c r="CD477" s="134">
        <v>100.4</v>
      </c>
      <c r="CE477" s="134">
        <v>100.4</v>
      </c>
      <c r="CF477" s="134">
        <v>100</v>
      </c>
      <c r="CG477" s="134">
        <v>99.6</v>
      </c>
      <c r="CH477" s="134">
        <v>99.8</v>
      </c>
      <c r="CI477" s="134">
        <v>99.7</v>
      </c>
      <c r="CJ477" s="134">
        <v>99.4</v>
      </c>
      <c r="CK477" s="134">
        <v>99.3</v>
      </c>
      <c r="CL477" s="134">
        <v>99.5</v>
      </c>
      <c r="CM477" s="134">
        <v>99.2</v>
      </c>
      <c r="CN477" s="134">
        <v>99.9</v>
      </c>
      <c r="CO477" s="134">
        <v>99.6</v>
      </c>
      <c r="CP477" s="134">
        <v>97.6</v>
      </c>
      <c r="CQ477" s="134">
        <v>98.1</v>
      </c>
      <c r="CR477" s="134">
        <v>98.7</v>
      </c>
      <c r="CS477" s="134">
        <v>100</v>
      </c>
      <c r="CT477" s="134">
        <v>98.6</v>
      </c>
      <c r="CU477" s="134">
        <v>98.3</v>
      </c>
      <c r="CV477" s="134">
        <v>98.1</v>
      </c>
      <c r="CW477" s="134">
        <v>99.6</v>
      </c>
      <c r="CX477" s="134">
        <v>99.2</v>
      </c>
      <c r="CY477" s="134">
        <v>98.8</v>
      </c>
      <c r="CZ477" s="134">
        <v>98.8</v>
      </c>
      <c r="DA477" s="134">
        <v>98.3</v>
      </c>
      <c r="DB477" s="134">
        <v>97.8</v>
      </c>
      <c r="DC477" s="134">
        <v>97.4</v>
      </c>
      <c r="DD477" s="134">
        <v>99.6</v>
      </c>
      <c r="DE477" s="134">
        <v>100.3</v>
      </c>
      <c r="DF477" s="134">
        <v>98.7</v>
      </c>
      <c r="DG477" s="134">
        <v>99.8</v>
      </c>
      <c r="DH477" s="134">
        <v>101.7</v>
      </c>
      <c r="DI477" s="134">
        <v>102</v>
      </c>
      <c r="DJ477" s="134">
        <v>102.2</v>
      </c>
      <c r="DK477" s="134">
        <v>102</v>
      </c>
      <c r="DL477" s="134">
        <v>103.3</v>
      </c>
      <c r="DM477" s="134">
        <v>104.7</v>
      </c>
      <c r="DN477" s="134">
        <v>103.7</v>
      </c>
      <c r="DO477" s="134">
        <v>105.6</v>
      </c>
      <c r="DP477" s="134">
        <v>109.7</v>
      </c>
      <c r="DQ477" s="134">
        <v>108.6</v>
      </c>
      <c r="DR477" s="134">
        <v>107.7</v>
      </c>
      <c r="DS477" s="134">
        <v>108.2</v>
      </c>
      <c r="DT477" s="134">
        <v>108.2</v>
      </c>
      <c r="DU477" s="134">
        <v>108.8</v>
      </c>
      <c r="DV477" s="134">
        <v>110.4</v>
      </c>
      <c r="DW477" s="134">
        <v>110</v>
      </c>
      <c r="DX477" s="134">
        <v>110.8</v>
      </c>
      <c r="DY477" s="134">
        <v>110.7</v>
      </c>
      <c r="DZ477" s="134">
        <v>112.7</v>
      </c>
      <c r="EA477" s="135">
        <v>113.2</v>
      </c>
      <c r="EB477" s="136">
        <v>112.3</v>
      </c>
      <c r="EC477" s="136">
        <v>111.9</v>
      </c>
      <c r="ED477" s="134">
        <v>114.1</v>
      </c>
      <c r="EE477" s="134">
        <v>112.5</v>
      </c>
      <c r="EF477" s="137">
        <v>112.2</v>
      </c>
      <c r="EG477" s="137">
        <v>112.2</v>
      </c>
      <c r="EH477" s="137">
        <v>110.5</v>
      </c>
      <c r="EI477" s="137">
        <v>109.7</v>
      </c>
      <c r="EJ477" s="136">
        <v>110.6</v>
      </c>
      <c r="EK477" s="136">
        <v>110.8</v>
      </c>
      <c r="EL477" s="147">
        <v>110.3</v>
      </c>
      <c r="EM477" s="147">
        <v>110.5</v>
      </c>
      <c r="EN477" s="147">
        <v>111.3</v>
      </c>
    </row>
    <row r="478" spans="1:144" ht="15" x14ac:dyDescent="0.25">
      <c r="A478" s="132" t="s">
        <v>2384</v>
      </c>
      <c r="B478" s="132" t="s">
        <v>2385</v>
      </c>
      <c r="C478" s="133">
        <v>3.3270000000000001E-2</v>
      </c>
      <c r="D478" s="134">
        <v>97.7</v>
      </c>
      <c r="E478" s="134">
        <v>99.1</v>
      </c>
      <c r="F478" s="134">
        <v>99.7</v>
      </c>
      <c r="G478" s="134">
        <v>100.2</v>
      </c>
      <c r="H478" s="134">
        <v>101.1</v>
      </c>
      <c r="I478" s="134">
        <v>102.7</v>
      </c>
      <c r="J478" s="134">
        <v>100.4</v>
      </c>
      <c r="K478" s="134">
        <v>100.7</v>
      </c>
      <c r="L478" s="134">
        <v>102</v>
      </c>
      <c r="M478" s="134">
        <v>99.5</v>
      </c>
      <c r="N478" s="134">
        <v>99.1</v>
      </c>
      <c r="O478" s="134">
        <v>98.9</v>
      </c>
      <c r="P478" s="134">
        <v>97.4</v>
      </c>
      <c r="Q478" s="134">
        <v>99.6</v>
      </c>
      <c r="R478" s="134">
        <v>99.5</v>
      </c>
      <c r="S478" s="134">
        <v>98.6</v>
      </c>
      <c r="T478" s="134">
        <v>97.5</v>
      </c>
      <c r="U478" s="134">
        <v>97</v>
      </c>
      <c r="V478" s="134">
        <v>100.4</v>
      </c>
      <c r="W478" s="134">
        <v>102.4</v>
      </c>
      <c r="X478" s="134">
        <v>102</v>
      </c>
      <c r="Y478" s="134">
        <v>99.5</v>
      </c>
      <c r="Z478" s="134">
        <v>100.4</v>
      </c>
      <c r="AA478" s="134">
        <v>102.8</v>
      </c>
      <c r="AB478" s="134">
        <v>100.8</v>
      </c>
      <c r="AC478" s="134">
        <v>100.5</v>
      </c>
      <c r="AD478" s="134">
        <v>100.5</v>
      </c>
      <c r="AE478" s="134">
        <v>99</v>
      </c>
      <c r="AF478" s="134">
        <v>99.9</v>
      </c>
      <c r="AG478" s="134">
        <v>99.1</v>
      </c>
      <c r="AH478" s="134">
        <v>98.1</v>
      </c>
      <c r="AI478" s="134">
        <v>97</v>
      </c>
      <c r="AJ478" s="134">
        <v>97.4</v>
      </c>
      <c r="AK478" s="134">
        <v>96</v>
      </c>
      <c r="AL478" s="134">
        <v>96.7</v>
      </c>
      <c r="AM478" s="134">
        <v>97.5</v>
      </c>
      <c r="AN478" s="134">
        <v>98.9</v>
      </c>
      <c r="AO478" s="134">
        <v>96.6</v>
      </c>
      <c r="AP478" s="134">
        <v>95</v>
      </c>
      <c r="AQ478" s="134">
        <v>97</v>
      </c>
      <c r="AR478" s="134">
        <v>97.8</v>
      </c>
      <c r="AS478" s="134">
        <v>98.4</v>
      </c>
      <c r="AT478" s="134">
        <v>96.4</v>
      </c>
      <c r="AU478" s="134">
        <v>98.2</v>
      </c>
      <c r="AV478" s="134">
        <v>98.6</v>
      </c>
      <c r="AW478" s="134">
        <v>96.9</v>
      </c>
      <c r="AX478" s="134">
        <v>96.2</v>
      </c>
      <c r="AY478" s="134">
        <v>97.3</v>
      </c>
      <c r="AZ478" s="134">
        <v>93.2</v>
      </c>
      <c r="BA478" s="134">
        <v>92.3</v>
      </c>
      <c r="BB478" s="134">
        <v>94.4</v>
      </c>
      <c r="BC478" s="134">
        <v>95.8</v>
      </c>
      <c r="BD478" s="134">
        <v>95.2</v>
      </c>
      <c r="BE478" s="134">
        <v>96.5</v>
      </c>
      <c r="BF478" s="134">
        <v>96</v>
      </c>
      <c r="BG478" s="134">
        <v>95.6</v>
      </c>
      <c r="BH478" s="134">
        <v>95.9</v>
      </c>
      <c r="BI478" s="134">
        <v>95.7</v>
      </c>
      <c r="BJ478" s="134">
        <v>96.6</v>
      </c>
      <c r="BK478" s="134">
        <v>99.6</v>
      </c>
      <c r="BL478" s="134">
        <v>100.3</v>
      </c>
      <c r="BM478" s="134">
        <v>100.8</v>
      </c>
      <c r="BN478" s="134">
        <v>98.6</v>
      </c>
      <c r="BO478" s="134">
        <v>94.2</v>
      </c>
      <c r="BP478" s="134">
        <v>95.6</v>
      </c>
      <c r="BQ478" s="134">
        <v>95.3</v>
      </c>
      <c r="BR478" s="134">
        <v>95.7</v>
      </c>
      <c r="BS478" s="134">
        <v>95.7</v>
      </c>
      <c r="BT478" s="134">
        <v>95.1</v>
      </c>
      <c r="BU478" s="134">
        <v>93.9</v>
      </c>
      <c r="BV478" s="134">
        <v>92.7</v>
      </c>
      <c r="BW478" s="134">
        <v>93.7</v>
      </c>
      <c r="BX478" s="134">
        <v>93.7</v>
      </c>
      <c r="BY478" s="134">
        <v>92.6</v>
      </c>
      <c r="BZ478" s="134">
        <v>91.1</v>
      </c>
      <c r="CA478" s="134">
        <v>91.9</v>
      </c>
      <c r="CB478" s="134">
        <v>94.3</v>
      </c>
      <c r="CC478" s="134">
        <v>93.1</v>
      </c>
      <c r="CD478" s="134">
        <v>94.3</v>
      </c>
      <c r="CE478" s="134">
        <v>94.2</v>
      </c>
      <c r="CF478" s="134">
        <v>96.4</v>
      </c>
      <c r="CG478" s="134">
        <v>97.1</v>
      </c>
      <c r="CH478" s="134">
        <v>94.1</v>
      </c>
      <c r="CI478" s="134">
        <v>94.3</v>
      </c>
      <c r="CJ478" s="134">
        <v>94.5</v>
      </c>
      <c r="CK478" s="134">
        <v>94</v>
      </c>
      <c r="CL478" s="134">
        <v>94</v>
      </c>
      <c r="CM478" s="134">
        <v>93.9</v>
      </c>
      <c r="CN478" s="134">
        <v>95.2</v>
      </c>
      <c r="CO478" s="134">
        <v>92.4</v>
      </c>
      <c r="CP478" s="134">
        <v>91.1</v>
      </c>
      <c r="CQ478" s="134">
        <v>89.5</v>
      </c>
      <c r="CR478" s="134">
        <v>91.2</v>
      </c>
      <c r="CS478" s="134">
        <v>93.8</v>
      </c>
      <c r="CT478" s="134">
        <v>92.6</v>
      </c>
      <c r="CU478" s="134">
        <v>89.6</v>
      </c>
      <c r="CV478" s="134">
        <v>89.5</v>
      </c>
      <c r="CW478" s="134">
        <v>86.5</v>
      </c>
      <c r="CX478" s="134">
        <v>90.3</v>
      </c>
      <c r="CY478" s="134">
        <v>91.9</v>
      </c>
      <c r="CZ478" s="134">
        <v>89.5</v>
      </c>
      <c r="DA478" s="134">
        <v>89.5</v>
      </c>
      <c r="DB478" s="134">
        <v>90</v>
      </c>
      <c r="DC478" s="134">
        <v>90.6</v>
      </c>
      <c r="DD478" s="134">
        <v>91.1</v>
      </c>
      <c r="DE478" s="134">
        <v>91.9</v>
      </c>
      <c r="DF478" s="134">
        <v>92.9</v>
      </c>
      <c r="DG478" s="134">
        <v>93.2</v>
      </c>
      <c r="DH478" s="134">
        <v>95.4</v>
      </c>
      <c r="DI478" s="134">
        <v>94.9</v>
      </c>
      <c r="DJ478" s="134">
        <v>97.8</v>
      </c>
      <c r="DK478" s="134">
        <v>98.9</v>
      </c>
      <c r="DL478" s="134">
        <v>101.2</v>
      </c>
      <c r="DM478" s="134">
        <v>101.3</v>
      </c>
      <c r="DN478" s="134">
        <v>101.4</v>
      </c>
      <c r="DO478" s="134">
        <v>102.3</v>
      </c>
      <c r="DP478" s="134">
        <v>101.6</v>
      </c>
      <c r="DQ478" s="134">
        <v>101.1</v>
      </c>
      <c r="DR478" s="134">
        <v>102.2</v>
      </c>
      <c r="DS478" s="134">
        <v>102.3</v>
      </c>
      <c r="DT478" s="134">
        <v>102.6</v>
      </c>
      <c r="DU478" s="134">
        <v>103.8</v>
      </c>
      <c r="DV478" s="134">
        <v>105.3</v>
      </c>
      <c r="DW478" s="134">
        <v>106.5</v>
      </c>
      <c r="DX478" s="134">
        <v>104.9</v>
      </c>
      <c r="DY478" s="134">
        <v>104.9</v>
      </c>
      <c r="DZ478" s="134">
        <v>103.9</v>
      </c>
      <c r="EA478" s="135">
        <v>104.1</v>
      </c>
      <c r="EB478" s="136">
        <v>104.8</v>
      </c>
      <c r="EC478" s="136">
        <v>107.1</v>
      </c>
      <c r="ED478" s="134">
        <v>106.1</v>
      </c>
      <c r="EE478" s="134">
        <v>103.7</v>
      </c>
      <c r="EF478" s="137">
        <v>103.8</v>
      </c>
      <c r="EG478" s="137">
        <v>103.3</v>
      </c>
      <c r="EH478" s="137">
        <v>102.6</v>
      </c>
      <c r="EI478" s="137">
        <v>101.1</v>
      </c>
      <c r="EJ478" s="136">
        <v>102.1</v>
      </c>
      <c r="EK478" s="136">
        <v>103.8</v>
      </c>
      <c r="EL478" s="147">
        <v>101.7</v>
      </c>
      <c r="EM478" s="147">
        <v>102.3</v>
      </c>
      <c r="EN478" s="147">
        <v>102.1</v>
      </c>
    </row>
    <row r="479" spans="1:144" ht="15" x14ac:dyDescent="0.25">
      <c r="A479" s="132" t="s">
        <v>2386</v>
      </c>
      <c r="B479" s="132" t="s">
        <v>2387</v>
      </c>
      <c r="C479" s="133">
        <v>4.0300000000000002E-2</v>
      </c>
      <c r="D479" s="134">
        <v>101.7</v>
      </c>
      <c r="E479" s="134">
        <v>101.8</v>
      </c>
      <c r="F479" s="134">
        <v>101.9</v>
      </c>
      <c r="G479" s="134">
        <v>102</v>
      </c>
      <c r="H479" s="134">
        <v>101.9</v>
      </c>
      <c r="I479" s="134">
        <v>101.6</v>
      </c>
      <c r="J479" s="134">
        <v>101.4</v>
      </c>
      <c r="K479" s="134">
        <v>101.8</v>
      </c>
      <c r="L479" s="134">
        <v>102.8</v>
      </c>
      <c r="M479" s="134">
        <v>102.5</v>
      </c>
      <c r="N479" s="134">
        <v>101</v>
      </c>
      <c r="O479" s="134">
        <v>100.2</v>
      </c>
      <c r="P479" s="134">
        <v>101.9</v>
      </c>
      <c r="Q479" s="134">
        <v>101.9</v>
      </c>
      <c r="R479" s="134">
        <v>101.8</v>
      </c>
      <c r="S479" s="134">
        <v>102.1</v>
      </c>
      <c r="T479" s="134">
        <v>100.6</v>
      </c>
      <c r="U479" s="134">
        <v>100.5</v>
      </c>
      <c r="V479" s="134">
        <v>100.5</v>
      </c>
      <c r="W479" s="134">
        <v>99.1</v>
      </c>
      <c r="X479" s="134">
        <v>99.2</v>
      </c>
      <c r="Y479" s="134">
        <v>99</v>
      </c>
      <c r="Z479" s="134">
        <v>99.1</v>
      </c>
      <c r="AA479" s="134">
        <v>99.5</v>
      </c>
      <c r="AB479" s="134">
        <v>101.1</v>
      </c>
      <c r="AC479" s="134">
        <v>100.8</v>
      </c>
      <c r="AD479" s="134">
        <v>100.6</v>
      </c>
      <c r="AE479" s="134">
        <v>100.6</v>
      </c>
      <c r="AF479" s="134">
        <v>100.8</v>
      </c>
      <c r="AG479" s="134">
        <v>100.5</v>
      </c>
      <c r="AH479" s="134">
        <v>100.6</v>
      </c>
      <c r="AI479" s="134">
        <v>100.9</v>
      </c>
      <c r="AJ479" s="134">
        <v>101</v>
      </c>
      <c r="AK479" s="134">
        <v>100.8</v>
      </c>
      <c r="AL479" s="134">
        <v>100.6</v>
      </c>
      <c r="AM479" s="134">
        <v>100.8</v>
      </c>
      <c r="AN479" s="134">
        <v>104</v>
      </c>
      <c r="AO479" s="134">
        <v>104</v>
      </c>
      <c r="AP479" s="134">
        <v>103.9</v>
      </c>
      <c r="AQ479" s="134">
        <v>103.8</v>
      </c>
      <c r="AR479" s="134">
        <v>103.5</v>
      </c>
      <c r="AS479" s="134">
        <v>103.2</v>
      </c>
      <c r="AT479" s="134">
        <v>101.3</v>
      </c>
      <c r="AU479" s="134">
        <v>101.4</v>
      </c>
      <c r="AV479" s="134">
        <v>101.7</v>
      </c>
      <c r="AW479" s="134">
        <v>101.2</v>
      </c>
      <c r="AX479" s="134">
        <v>101.1</v>
      </c>
      <c r="AY479" s="134">
        <v>101.1</v>
      </c>
      <c r="AZ479" s="134">
        <v>101.5</v>
      </c>
      <c r="BA479" s="134">
        <v>98.2</v>
      </c>
      <c r="BB479" s="134">
        <v>99.2</v>
      </c>
      <c r="BC479" s="134">
        <v>99</v>
      </c>
      <c r="BD479" s="134">
        <v>98.5</v>
      </c>
      <c r="BE479" s="134">
        <v>98.6</v>
      </c>
      <c r="BF479" s="134">
        <v>98.3</v>
      </c>
      <c r="BG479" s="134">
        <v>98.6</v>
      </c>
      <c r="BH479" s="134">
        <v>99.4</v>
      </c>
      <c r="BI479" s="134">
        <v>99</v>
      </c>
      <c r="BJ479" s="134">
        <v>99.2</v>
      </c>
      <c r="BK479" s="134">
        <v>99.3</v>
      </c>
      <c r="BL479" s="134">
        <v>98.6</v>
      </c>
      <c r="BM479" s="134">
        <v>98.1</v>
      </c>
      <c r="BN479" s="134">
        <v>98.3</v>
      </c>
      <c r="BO479" s="134">
        <v>94.7</v>
      </c>
      <c r="BP479" s="134">
        <v>96.3</v>
      </c>
      <c r="BQ479" s="134">
        <v>96.4</v>
      </c>
      <c r="BR479" s="134">
        <v>100.3</v>
      </c>
      <c r="BS479" s="134">
        <v>100.4</v>
      </c>
      <c r="BT479" s="134">
        <v>100.5</v>
      </c>
      <c r="BU479" s="134">
        <v>100.4</v>
      </c>
      <c r="BV479" s="134">
        <v>100.6</v>
      </c>
      <c r="BW479" s="134">
        <v>98.9</v>
      </c>
      <c r="BX479" s="134">
        <v>99.3</v>
      </c>
      <c r="BY479" s="134">
        <v>99.7</v>
      </c>
      <c r="BZ479" s="134">
        <v>97.9</v>
      </c>
      <c r="CA479" s="134">
        <v>100.6</v>
      </c>
      <c r="CB479" s="134">
        <v>102</v>
      </c>
      <c r="CC479" s="134">
        <v>101.9</v>
      </c>
      <c r="CD479" s="134">
        <v>102.6</v>
      </c>
      <c r="CE479" s="134">
        <v>103.1</v>
      </c>
      <c r="CF479" s="134">
        <v>103.6</v>
      </c>
      <c r="CG479" s="134">
        <v>104.6</v>
      </c>
      <c r="CH479" s="134">
        <v>104.2</v>
      </c>
      <c r="CI479" s="134">
        <v>104.4</v>
      </c>
      <c r="CJ479" s="134">
        <v>104.6</v>
      </c>
      <c r="CK479" s="134">
        <v>104.3</v>
      </c>
      <c r="CL479" s="134">
        <v>104.6</v>
      </c>
      <c r="CM479" s="134">
        <v>104.8</v>
      </c>
      <c r="CN479" s="134">
        <v>104</v>
      </c>
      <c r="CO479" s="134">
        <v>103.5</v>
      </c>
      <c r="CP479" s="134">
        <v>103.3</v>
      </c>
      <c r="CQ479" s="134">
        <v>102.4</v>
      </c>
      <c r="CR479" s="134">
        <v>103.5</v>
      </c>
      <c r="CS479" s="134">
        <v>103.1</v>
      </c>
      <c r="CT479" s="134">
        <v>102.6</v>
      </c>
      <c r="CU479" s="134">
        <v>102.7</v>
      </c>
      <c r="CV479" s="134">
        <v>102.7</v>
      </c>
      <c r="CW479" s="134">
        <v>102.3</v>
      </c>
      <c r="CX479" s="134">
        <v>103.1</v>
      </c>
      <c r="CY479" s="134">
        <v>102.1</v>
      </c>
      <c r="CZ479" s="134">
        <v>101.8</v>
      </c>
      <c r="DA479" s="134">
        <v>100.6</v>
      </c>
      <c r="DB479" s="134">
        <v>100.9</v>
      </c>
      <c r="DC479" s="134">
        <v>101.2</v>
      </c>
      <c r="DD479" s="134">
        <v>101.2</v>
      </c>
      <c r="DE479" s="134">
        <v>103.1</v>
      </c>
      <c r="DF479" s="134">
        <v>103.5</v>
      </c>
      <c r="DG479" s="134">
        <v>103.9</v>
      </c>
      <c r="DH479" s="134">
        <v>104.3</v>
      </c>
      <c r="DI479" s="134">
        <v>105.8</v>
      </c>
      <c r="DJ479" s="134">
        <v>105.3</v>
      </c>
      <c r="DK479" s="134">
        <v>105.6</v>
      </c>
      <c r="DL479" s="134">
        <v>106.2</v>
      </c>
      <c r="DM479" s="134">
        <v>106.8</v>
      </c>
      <c r="DN479" s="134">
        <v>108.1</v>
      </c>
      <c r="DO479" s="134">
        <v>108.7</v>
      </c>
      <c r="DP479" s="134">
        <v>108.9</v>
      </c>
      <c r="DQ479" s="134">
        <v>110.8</v>
      </c>
      <c r="DR479" s="134">
        <v>111.1</v>
      </c>
      <c r="DS479" s="134">
        <v>113.3</v>
      </c>
      <c r="DT479" s="134">
        <v>114.6</v>
      </c>
      <c r="DU479" s="134">
        <v>119.1</v>
      </c>
      <c r="DV479" s="134">
        <v>116</v>
      </c>
      <c r="DW479" s="134">
        <v>117.2</v>
      </c>
      <c r="DX479" s="134">
        <v>117.4</v>
      </c>
      <c r="DY479" s="134">
        <v>118.2</v>
      </c>
      <c r="DZ479" s="134">
        <v>118.7</v>
      </c>
      <c r="EA479" s="135">
        <v>119.1</v>
      </c>
      <c r="EB479" s="136">
        <v>121</v>
      </c>
      <c r="EC479" s="136">
        <v>121</v>
      </c>
      <c r="ED479" s="134">
        <v>120.7</v>
      </c>
      <c r="EE479" s="134">
        <v>122.5</v>
      </c>
      <c r="EF479" s="137">
        <v>122.4</v>
      </c>
      <c r="EG479" s="137">
        <v>121.8</v>
      </c>
      <c r="EH479" s="137">
        <v>118.3</v>
      </c>
      <c r="EI479" s="137">
        <v>118.9</v>
      </c>
      <c r="EJ479" s="136">
        <v>118.6</v>
      </c>
      <c r="EK479" s="136">
        <v>118.5</v>
      </c>
      <c r="EL479" s="147">
        <v>118.2</v>
      </c>
      <c r="EM479" s="147">
        <v>118.2</v>
      </c>
      <c r="EN479" s="147">
        <v>118.3</v>
      </c>
    </row>
    <row r="480" spans="1:144" ht="15" x14ac:dyDescent="0.25">
      <c r="A480" s="132" t="s">
        <v>2388</v>
      </c>
      <c r="B480" s="132" t="s">
        <v>2389</v>
      </c>
      <c r="C480" s="133">
        <v>0.12917999999999999</v>
      </c>
      <c r="D480" s="134">
        <v>105.6</v>
      </c>
      <c r="E480" s="134">
        <v>104.7</v>
      </c>
      <c r="F480" s="134">
        <v>104.8</v>
      </c>
      <c r="G480" s="134">
        <v>105.4</v>
      </c>
      <c r="H480" s="134">
        <v>104.3</v>
      </c>
      <c r="I480" s="134">
        <v>102.6</v>
      </c>
      <c r="J480" s="134">
        <v>101.4</v>
      </c>
      <c r="K480" s="134">
        <v>103.2</v>
      </c>
      <c r="L480" s="134">
        <v>105.2</v>
      </c>
      <c r="M480" s="134">
        <v>100.6</v>
      </c>
      <c r="N480" s="134">
        <v>95.4</v>
      </c>
      <c r="O480" s="134">
        <v>96.2</v>
      </c>
      <c r="P480" s="134">
        <v>101.1</v>
      </c>
      <c r="Q480" s="134">
        <v>104</v>
      </c>
      <c r="R480" s="134">
        <v>106.2</v>
      </c>
      <c r="S480" s="134">
        <v>107.7</v>
      </c>
      <c r="T480" s="134">
        <v>104.7</v>
      </c>
      <c r="U480" s="134">
        <v>104</v>
      </c>
      <c r="V480" s="134">
        <v>106.1</v>
      </c>
      <c r="W480" s="134">
        <v>105.8</v>
      </c>
      <c r="X480" s="134">
        <v>105.1</v>
      </c>
      <c r="Y480" s="134">
        <v>105.9</v>
      </c>
      <c r="Z480" s="134">
        <v>102.6</v>
      </c>
      <c r="AA480" s="134">
        <v>107.9</v>
      </c>
      <c r="AB480" s="134">
        <v>107</v>
      </c>
      <c r="AC480" s="134">
        <v>103.2</v>
      </c>
      <c r="AD480" s="134">
        <v>107</v>
      </c>
      <c r="AE480" s="134">
        <v>105.5</v>
      </c>
      <c r="AF480" s="134">
        <v>107.3</v>
      </c>
      <c r="AG480" s="134">
        <v>109.1</v>
      </c>
      <c r="AH480" s="134">
        <v>105.3</v>
      </c>
      <c r="AI480" s="134">
        <v>104.6</v>
      </c>
      <c r="AJ480" s="134">
        <v>106.6</v>
      </c>
      <c r="AK480" s="134">
        <v>105.5</v>
      </c>
      <c r="AL480" s="134">
        <v>107</v>
      </c>
      <c r="AM480" s="134">
        <v>106.8</v>
      </c>
      <c r="AN480" s="134">
        <v>106</v>
      </c>
      <c r="AO480" s="134">
        <v>104.6</v>
      </c>
      <c r="AP480" s="134">
        <v>106.1</v>
      </c>
      <c r="AQ480" s="134">
        <v>108.5</v>
      </c>
      <c r="AR480" s="134">
        <v>105.9</v>
      </c>
      <c r="AS480" s="134">
        <v>103.5</v>
      </c>
      <c r="AT480" s="134">
        <v>101.5</v>
      </c>
      <c r="AU480" s="134">
        <v>102.2</v>
      </c>
      <c r="AV480" s="134">
        <v>101.1</v>
      </c>
      <c r="AW480" s="134">
        <v>100.3</v>
      </c>
      <c r="AX480" s="134">
        <v>100.3</v>
      </c>
      <c r="AY480" s="134">
        <v>101.2</v>
      </c>
      <c r="AZ480" s="134">
        <v>95.9</v>
      </c>
      <c r="BA480" s="134">
        <v>96.6</v>
      </c>
      <c r="BB480" s="134">
        <v>98.3</v>
      </c>
      <c r="BC480" s="134">
        <v>98.1</v>
      </c>
      <c r="BD480" s="134">
        <v>96.3</v>
      </c>
      <c r="BE480" s="134">
        <v>97.4</v>
      </c>
      <c r="BF480" s="134">
        <v>100.1</v>
      </c>
      <c r="BG480" s="134">
        <v>99</v>
      </c>
      <c r="BH480" s="134">
        <v>98.6</v>
      </c>
      <c r="BI480" s="134">
        <v>99.7</v>
      </c>
      <c r="BJ480" s="134">
        <v>100.5</v>
      </c>
      <c r="BK480" s="134">
        <v>102</v>
      </c>
      <c r="BL480" s="134">
        <v>103.7</v>
      </c>
      <c r="BM480" s="134">
        <v>101.4</v>
      </c>
      <c r="BN480" s="134">
        <v>100.2</v>
      </c>
      <c r="BO480" s="134">
        <v>97.5</v>
      </c>
      <c r="BP480" s="134">
        <v>97</v>
      </c>
      <c r="BQ480" s="134">
        <v>97.4</v>
      </c>
      <c r="BR480" s="134">
        <v>92.3</v>
      </c>
      <c r="BS480" s="134">
        <v>94.4</v>
      </c>
      <c r="BT480" s="134">
        <v>96.5</v>
      </c>
      <c r="BU480" s="134">
        <v>95.5</v>
      </c>
      <c r="BV480" s="134">
        <v>95.5</v>
      </c>
      <c r="BW480" s="134">
        <v>96.4</v>
      </c>
      <c r="BX480" s="134">
        <v>94.9</v>
      </c>
      <c r="BY480" s="134">
        <v>95.5</v>
      </c>
      <c r="BZ480" s="134">
        <v>94.8</v>
      </c>
      <c r="CA480" s="134">
        <v>98.5</v>
      </c>
      <c r="CB480" s="134">
        <v>98.7</v>
      </c>
      <c r="CC480" s="134">
        <v>99.3</v>
      </c>
      <c r="CD480" s="134">
        <v>97.8</v>
      </c>
      <c r="CE480" s="134">
        <v>99.4</v>
      </c>
      <c r="CF480" s="134">
        <v>101.3</v>
      </c>
      <c r="CG480" s="134">
        <v>99.7</v>
      </c>
      <c r="CH480" s="134">
        <v>97.9</v>
      </c>
      <c r="CI480" s="134">
        <v>96.6</v>
      </c>
      <c r="CJ480" s="134">
        <v>100.9</v>
      </c>
      <c r="CK480" s="134">
        <v>98.1</v>
      </c>
      <c r="CL480" s="134">
        <v>96.7</v>
      </c>
      <c r="CM480" s="134">
        <v>97.4</v>
      </c>
      <c r="CN480" s="134">
        <v>98</v>
      </c>
      <c r="CO480" s="134">
        <v>97.4</v>
      </c>
      <c r="CP480" s="134">
        <v>95.7</v>
      </c>
      <c r="CQ480" s="134">
        <v>95.1</v>
      </c>
      <c r="CR480" s="134">
        <v>95.9</v>
      </c>
      <c r="CS480" s="134">
        <v>97.7</v>
      </c>
      <c r="CT480" s="134">
        <v>98</v>
      </c>
      <c r="CU480" s="134">
        <v>95.6</v>
      </c>
      <c r="CV480" s="134">
        <v>96</v>
      </c>
      <c r="CW480" s="134">
        <v>94.7</v>
      </c>
      <c r="CX480" s="134">
        <v>96.6</v>
      </c>
      <c r="CY480" s="134">
        <v>94.3</v>
      </c>
      <c r="CZ480" s="134">
        <v>93.5</v>
      </c>
      <c r="DA480" s="134">
        <v>94.7</v>
      </c>
      <c r="DB480" s="134">
        <v>96.7</v>
      </c>
      <c r="DC480" s="134">
        <v>96.8</v>
      </c>
      <c r="DD480" s="134">
        <v>98.7</v>
      </c>
      <c r="DE480" s="134">
        <v>99.7</v>
      </c>
      <c r="DF480" s="134">
        <v>99.7</v>
      </c>
      <c r="DG480" s="134">
        <v>99.5</v>
      </c>
      <c r="DH480" s="134">
        <v>103.1</v>
      </c>
      <c r="DI480" s="134">
        <v>102.6</v>
      </c>
      <c r="DJ480" s="134">
        <v>102</v>
      </c>
      <c r="DK480" s="134">
        <v>104.4</v>
      </c>
      <c r="DL480" s="134">
        <v>105.5</v>
      </c>
      <c r="DM480" s="134">
        <v>105.3</v>
      </c>
      <c r="DN480" s="134">
        <v>104.9</v>
      </c>
      <c r="DO480" s="134">
        <v>105.3</v>
      </c>
      <c r="DP480" s="134">
        <v>106.5</v>
      </c>
      <c r="DQ480" s="134">
        <v>107.3</v>
      </c>
      <c r="DR480" s="134">
        <v>107.8</v>
      </c>
      <c r="DS480" s="134">
        <v>105.2</v>
      </c>
      <c r="DT480" s="134">
        <v>105.4</v>
      </c>
      <c r="DU480" s="134">
        <v>106</v>
      </c>
      <c r="DV480" s="134">
        <v>107.4</v>
      </c>
      <c r="DW480" s="134">
        <v>108.3</v>
      </c>
      <c r="DX480" s="134">
        <v>113.2</v>
      </c>
      <c r="DY480" s="134">
        <v>116.2</v>
      </c>
      <c r="DZ480" s="134">
        <v>116.2</v>
      </c>
      <c r="EA480" s="135">
        <v>116.4</v>
      </c>
      <c r="EB480" s="136">
        <v>116.5</v>
      </c>
      <c r="EC480" s="136">
        <v>115</v>
      </c>
      <c r="ED480" s="134">
        <v>114</v>
      </c>
      <c r="EE480" s="134">
        <v>114.4</v>
      </c>
      <c r="EF480" s="137">
        <v>114.4</v>
      </c>
      <c r="EG480" s="137">
        <v>114.1</v>
      </c>
      <c r="EH480" s="137">
        <v>114.4</v>
      </c>
      <c r="EI480" s="137">
        <v>112.6</v>
      </c>
      <c r="EJ480" s="136">
        <v>113.3</v>
      </c>
      <c r="EK480" s="136">
        <v>113.9</v>
      </c>
      <c r="EL480" s="147">
        <v>113.1</v>
      </c>
      <c r="EM480" s="147">
        <v>113.4</v>
      </c>
      <c r="EN480" s="147">
        <v>114</v>
      </c>
    </row>
    <row r="481" spans="1:144" ht="15" x14ac:dyDescent="0.25">
      <c r="A481" s="132" t="s">
        <v>2390</v>
      </c>
      <c r="B481" s="132" t="s">
        <v>2391</v>
      </c>
      <c r="C481" s="133">
        <v>4.7299999999999998E-3</v>
      </c>
      <c r="D481" s="134">
        <v>105.1</v>
      </c>
      <c r="E481" s="134">
        <v>104.8</v>
      </c>
      <c r="F481" s="134">
        <v>105.4</v>
      </c>
      <c r="G481" s="134">
        <v>105.9</v>
      </c>
      <c r="H481" s="134">
        <v>105.7</v>
      </c>
      <c r="I481" s="134">
        <v>105.3</v>
      </c>
      <c r="J481" s="134">
        <v>104.7</v>
      </c>
      <c r="K481" s="134">
        <v>103.6</v>
      </c>
      <c r="L481" s="134">
        <v>104.2</v>
      </c>
      <c r="M481" s="134">
        <v>99</v>
      </c>
      <c r="N481" s="134">
        <v>95.5</v>
      </c>
      <c r="O481" s="134">
        <v>101.2</v>
      </c>
      <c r="P481" s="134">
        <v>104.4</v>
      </c>
      <c r="Q481" s="134">
        <v>105.7</v>
      </c>
      <c r="R481" s="134">
        <v>106</v>
      </c>
      <c r="S481" s="134">
        <v>103.8</v>
      </c>
      <c r="T481" s="134">
        <v>100.2</v>
      </c>
      <c r="U481" s="134">
        <v>102.9</v>
      </c>
      <c r="V481" s="134">
        <v>102</v>
      </c>
      <c r="W481" s="134">
        <v>102.1</v>
      </c>
      <c r="X481" s="134">
        <v>103.7</v>
      </c>
      <c r="Y481" s="134">
        <v>100.7</v>
      </c>
      <c r="Z481" s="134">
        <v>102.1</v>
      </c>
      <c r="AA481" s="134">
        <v>105.1</v>
      </c>
      <c r="AB481" s="134">
        <v>103.9</v>
      </c>
      <c r="AC481" s="134">
        <v>105.5</v>
      </c>
      <c r="AD481" s="134">
        <v>104.3</v>
      </c>
      <c r="AE481" s="134">
        <v>102.3</v>
      </c>
      <c r="AF481" s="134">
        <v>102.3</v>
      </c>
      <c r="AG481" s="134">
        <v>104.4</v>
      </c>
      <c r="AH481" s="134">
        <v>102.2</v>
      </c>
      <c r="AI481" s="134">
        <v>101.4</v>
      </c>
      <c r="AJ481" s="134">
        <v>103.3</v>
      </c>
      <c r="AK481" s="134">
        <v>100.3</v>
      </c>
      <c r="AL481" s="134">
        <v>102.6</v>
      </c>
      <c r="AM481" s="134">
        <v>101.4</v>
      </c>
      <c r="AN481" s="134">
        <v>101.3</v>
      </c>
      <c r="AO481" s="134">
        <v>102.2</v>
      </c>
      <c r="AP481" s="134">
        <v>100.4</v>
      </c>
      <c r="AQ481" s="134">
        <v>98.9</v>
      </c>
      <c r="AR481" s="134">
        <v>99.7</v>
      </c>
      <c r="AS481" s="134">
        <v>99.6</v>
      </c>
      <c r="AT481" s="134">
        <v>99.1</v>
      </c>
      <c r="AU481" s="134">
        <v>99.7</v>
      </c>
      <c r="AV481" s="134">
        <v>99.8</v>
      </c>
      <c r="AW481" s="134">
        <v>97.5</v>
      </c>
      <c r="AX481" s="134">
        <v>100.5</v>
      </c>
      <c r="AY481" s="134">
        <v>101.3</v>
      </c>
      <c r="AZ481" s="134">
        <v>96.6</v>
      </c>
      <c r="BA481" s="134">
        <v>95.4</v>
      </c>
      <c r="BB481" s="134">
        <v>96.7</v>
      </c>
      <c r="BC481" s="134">
        <v>96.9</v>
      </c>
      <c r="BD481" s="134">
        <v>97.9</v>
      </c>
      <c r="BE481" s="134">
        <v>98.6</v>
      </c>
      <c r="BF481" s="134">
        <v>97.3</v>
      </c>
      <c r="BG481" s="134">
        <v>96.9</v>
      </c>
      <c r="BH481" s="134">
        <v>99.8</v>
      </c>
      <c r="BI481" s="134">
        <v>99.8</v>
      </c>
      <c r="BJ481" s="134">
        <v>100.4</v>
      </c>
      <c r="BK481" s="134">
        <v>100.7</v>
      </c>
      <c r="BL481" s="134">
        <v>99.9</v>
      </c>
      <c r="BM481" s="134">
        <v>99.9</v>
      </c>
      <c r="BN481" s="134">
        <v>98.3</v>
      </c>
      <c r="BO481" s="134">
        <v>95.3</v>
      </c>
      <c r="BP481" s="134">
        <v>95.1</v>
      </c>
      <c r="BQ481" s="134">
        <v>95.4</v>
      </c>
      <c r="BR481" s="134">
        <v>97.3</v>
      </c>
      <c r="BS481" s="134">
        <v>98.7</v>
      </c>
      <c r="BT481" s="134">
        <v>98.9</v>
      </c>
      <c r="BU481" s="134">
        <v>99.6</v>
      </c>
      <c r="BV481" s="134">
        <v>99.8</v>
      </c>
      <c r="BW481" s="134">
        <v>97.4</v>
      </c>
      <c r="BX481" s="134">
        <v>98</v>
      </c>
      <c r="BY481" s="134">
        <v>98</v>
      </c>
      <c r="BZ481" s="134">
        <v>98.7</v>
      </c>
      <c r="CA481" s="134">
        <v>98</v>
      </c>
      <c r="CB481" s="134">
        <v>96.8</v>
      </c>
      <c r="CC481" s="134">
        <v>96.9</v>
      </c>
      <c r="CD481" s="134">
        <v>97.4</v>
      </c>
      <c r="CE481" s="134">
        <v>96.9</v>
      </c>
      <c r="CF481" s="134">
        <v>97.9</v>
      </c>
      <c r="CG481" s="134">
        <v>97.4</v>
      </c>
      <c r="CH481" s="134">
        <v>97.4</v>
      </c>
      <c r="CI481" s="134">
        <v>94.6</v>
      </c>
      <c r="CJ481" s="134">
        <v>97</v>
      </c>
      <c r="CK481" s="134">
        <v>96.4</v>
      </c>
      <c r="CL481" s="134">
        <v>95.8</v>
      </c>
      <c r="CM481" s="134">
        <v>97.7</v>
      </c>
      <c r="CN481" s="134">
        <v>97.7</v>
      </c>
      <c r="CO481" s="134">
        <v>95.7</v>
      </c>
      <c r="CP481" s="134">
        <v>95</v>
      </c>
      <c r="CQ481" s="134">
        <v>94.5</v>
      </c>
      <c r="CR481" s="134">
        <v>94.6</v>
      </c>
      <c r="CS481" s="134">
        <v>96</v>
      </c>
      <c r="CT481" s="134">
        <v>95.5</v>
      </c>
      <c r="CU481" s="134">
        <v>96.7</v>
      </c>
      <c r="CV481" s="134">
        <v>96.9</v>
      </c>
      <c r="CW481" s="134">
        <v>97</v>
      </c>
      <c r="CX481" s="134">
        <v>95.7</v>
      </c>
      <c r="CY481" s="134">
        <v>96.5</v>
      </c>
      <c r="CZ481" s="134">
        <v>96.5</v>
      </c>
      <c r="DA481" s="134">
        <v>96.4</v>
      </c>
      <c r="DB481" s="134">
        <v>96.2</v>
      </c>
      <c r="DC481" s="134">
        <v>96.5</v>
      </c>
      <c r="DD481" s="134">
        <v>100.5</v>
      </c>
      <c r="DE481" s="134">
        <v>101.3</v>
      </c>
      <c r="DF481" s="134">
        <v>100.4</v>
      </c>
      <c r="DG481" s="134">
        <v>99.1</v>
      </c>
      <c r="DH481" s="134">
        <v>101</v>
      </c>
      <c r="DI481" s="134">
        <v>99.8</v>
      </c>
      <c r="DJ481" s="134">
        <v>99</v>
      </c>
      <c r="DK481" s="134">
        <v>97.4</v>
      </c>
      <c r="DL481" s="134">
        <v>101</v>
      </c>
      <c r="DM481" s="134">
        <v>101</v>
      </c>
      <c r="DN481" s="134">
        <v>100.2</v>
      </c>
      <c r="DO481" s="134">
        <v>100.4</v>
      </c>
      <c r="DP481" s="134">
        <v>101.5</v>
      </c>
      <c r="DQ481" s="134">
        <v>101.9</v>
      </c>
      <c r="DR481" s="134">
        <v>99.2</v>
      </c>
      <c r="DS481" s="134">
        <v>99.1</v>
      </c>
      <c r="DT481" s="134">
        <v>103.3</v>
      </c>
      <c r="DU481" s="134">
        <v>103.7</v>
      </c>
      <c r="DV481" s="134">
        <v>103.7</v>
      </c>
      <c r="DW481" s="134">
        <v>105.6</v>
      </c>
      <c r="DX481" s="134">
        <v>104.1</v>
      </c>
      <c r="DY481" s="134">
        <v>106.8</v>
      </c>
      <c r="DZ481" s="134">
        <v>106.9</v>
      </c>
      <c r="EA481" s="135">
        <v>106.2</v>
      </c>
      <c r="EB481" s="136">
        <v>107</v>
      </c>
      <c r="EC481" s="136">
        <v>108.3</v>
      </c>
      <c r="ED481" s="134">
        <v>107.1</v>
      </c>
      <c r="EE481" s="134">
        <v>108.4</v>
      </c>
      <c r="EF481" s="137">
        <v>107.4</v>
      </c>
      <c r="EG481" s="137">
        <v>107.5</v>
      </c>
      <c r="EH481" s="137">
        <v>106.8</v>
      </c>
      <c r="EI481" s="137">
        <v>106.1</v>
      </c>
      <c r="EJ481" s="136">
        <v>106.1</v>
      </c>
      <c r="EK481" s="136">
        <v>105.9</v>
      </c>
      <c r="EL481" s="147">
        <v>105.3</v>
      </c>
      <c r="EM481" s="147">
        <v>104.8</v>
      </c>
      <c r="EN481" s="147">
        <v>104.9</v>
      </c>
    </row>
    <row r="482" spans="1:144" ht="15" x14ac:dyDescent="0.25">
      <c r="A482" s="132" t="s">
        <v>2392</v>
      </c>
      <c r="B482" s="132" t="s">
        <v>2393</v>
      </c>
      <c r="C482" s="133">
        <v>2.0300000000000001E-3</v>
      </c>
      <c r="D482" s="134">
        <v>109.1</v>
      </c>
      <c r="E482" s="134">
        <v>105.1</v>
      </c>
      <c r="F482" s="134">
        <v>103.1</v>
      </c>
      <c r="G482" s="134">
        <v>100.9</v>
      </c>
      <c r="H482" s="134">
        <v>100.3</v>
      </c>
      <c r="I482" s="134">
        <v>103.1</v>
      </c>
      <c r="J482" s="134">
        <v>106.1</v>
      </c>
      <c r="K482" s="134">
        <v>95.4</v>
      </c>
      <c r="L482" s="134">
        <v>98.4</v>
      </c>
      <c r="M482" s="134">
        <v>99.2</v>
      </c>
      <c r="N482" s="134">
        <v>101.3</v>
      </c>
      <c r="O482" s="134">
        <v>100.5</v>
      </c>
      <c r="P482" s="134">
        <v>98.8</v>
      </c>
      <c r="Q482" s="134">
        <v>96.7</v>
      </c>
      <c r="R482" s="134">
        <v>97.8</v>
      </c>
      <c r="S482" s="134">
        <v>100.6</v>
      </c>
      <c r="T482" s="134">
        <v>98.1</v>
      </c>
      <c r="U482" s="134">
        <v>102.3</v>
      </c>
      <c r="V482" s="134">
        <v>112.4</v>
      </c>
      <c r="W482" s="134">
        <v>108.4</v>
      </c>
      <c r="X482" s="134">
        <v>115.7</v>
      </c>
      <c r="Y482" s="134">
        <v>111.3</v>
      </c>
      <c r="Z482" s="134">
        <v>109.1</v>
      </c>
      <c r="AA482" s="134">
        <v>108.5</v>
      </c>
      <c r="AB482" s="134">
        <v>109.4</v>
      </c>
      <c r="AC482" s="134">
        <v>110.1</v>
      </c>
      <c r="AD482" s="134">
        <v>108</v>
      </c>
      <c r="AE482" s="134">
        <v>104.5</v>
      </c>
      <c r="AF482" s="134">
        <v>105.1</v>
      </c>
      <c r="AG482" s="134">
        <v>111.3</v>
      </c>
      <c r="AH482" s="134">
        <v>105.9</v>
      </c>
      <c r="AI482" s="134">
        <v>105.4</v>
      </c>
      <c r="AJ482" s="134">
        <v>101.7</v>
      </c>
      <c r="AK482" s="134">
        <v>102.5</v>
      </c>
      <c r="AL482" s="134">
        <v>98.6</v>
      </c>
      <c r="AM482" s="134">
        <v>95.5</v>
      </c>
      <c r="AN482" s="134">
        <v>86.6</v>
      </c>
      <c r="AO482" s="134">
        <v>85.2</v>
      </c>
      <c r="AP482" s="134">
        <v>92.5</v>
      </c>
      <c r="AQ482" s="134">
        <v>94.9</v>
      </c>
      <c r="AR482" s="134">
        <v>95</v>
      </c>
      <c r="AS482" s="134">
        <v>87.6</v>
      </c>
      <c r="AT482" s="134">
        <v>86.1</v>
      </c>
      <c r="AU482" s="134">
        <v>83.9</v>
      </c>
      <c r="AV482" s="134">
        <v>82.7</v>
      </c>
      <c r="AW482" s="134">
        <v>81.400000000000006</v>
      </c>
      <c r="AX482" s="134">
        <v>81</v>
      </c>
      <c r="AY482" s="134">
        <v>80.5</v>
      </c>
      <c r="AZ482" s="134">
        <v>83.2</v>
      </c>
      <c r="BA482" s="134">
        <v>85.1</v>
      </c>
      <c r="BB482" s="134">
        <v>83.7</v>
      </c>
      <c r="BC482" s="134">
        <v>83.5</v>
      </c>
      <c r="BD482" s="134">
        <v>82.8</v>
      </c>
      <c r="BE482" s="134">
        <v>83.9</v>
      </c>
      <c r="BF482" s="134">
        <v>85.2</v>
      </c>
      <c r="BG482" s="134">
        <v>85.4</v>
      </c>
      <c r="BH482" s="134">
        <v>90</v>
      </c>
      <c r="BI482" s="134">
        <v>95.9</v>
      </c>
      <c r="BJ482" s="134">
        <v>109.3</v>
      </c>
      <c r="BK482" s="134">
        <v>108.4</v>
      </c>
      <c r="BL482" s="134">
        <v>105.9</v>
      </c>
      <c r="BM482" s="134">
        <v>102.6</v>
      </c>
      <c r="BN482" s="134">
        <v>98.6</v>
      </c>
      <c r="BO482" s="134">
        <v>97.4</v>
      </c>
      <c r="BP482" s="134">
        <v>101.9</v>
      </c>
      <c r="BQ482" s="134">
        <v>106.5</v>
      </c>
      <c r="BR482" s="134">
        <v>110.6</v>
      </c>
      <c r="BS482" s="134">
        <v>109</v>
      </c>
      <c r="BT482" s="134">
        <v>102.4</v>
      </c>
      <c r="BU482" s="134">
        <v>105</v>
      </c>
      <c r="BV482" s="134">
        <v>107</v>
      </c>
      <c r="BW482" s="134">
        <v>106.4</v>
      </c>
      <c r="BX482" s="134">
        <v>107.7</v>
      </c>
      <c r="BY482" s="134">
        <v>107</v>
      </c>
      <c r="BZ482" s="134">
        <v>111.1</v>
      </c>
      <c r="CA482" s="134">
        <v>111.9</v>
      </c>
      <c r="CB482" s="134">
        <v>111.1</v>
      </c>
      <c r="CC482" s="134">
        <v>112</v>
      </c>
      <c r="CD482" s="134">
        <v>113</v>
      </c>
      <c r="CE482" s="134">
        <v>111.5</v>
      </c>
      <c r="CF482" s="134">
        <v>107.7</v>
      </c>
      <c r="CG482" s="134">
        <v>106.1</v>
      </c>
      <c r="CH482" s="134">
        <v>104.5</v>
      </c>
      <c r="CI482" s="134">
        <v>102.8</v>
      </c>
      <c r="CJ482" s="134">
        <v>102.3</v>
      </c>
      <c r="CK482" s="134">
        <v>102</v>
      </c>
      <c r="CL482" s="134">
        <v>101.4</v>
      </c>
      <c r="CM482" s="134">
        <v>97.4</v>
      </c>
      <c r="CN482" s="134">
        <v>97</v>
      </c>
      <c r="CO482" s="134">
        <v>97.9</v>
      </c>
      <c r="CP482" s="134">
        <v>97.3</v>
      </c>
      <c r="CQ482" s="134">
        <v>97.5</v>
      </c>
      <c r="CR482" s="134">
        <v>93.8</v>
      </c>
      <c r="CS482" s="134">
        <v>93.8</v>
      </c>
      <c r="CT482" s="134">
        <v>95.4</v>
      </c>
      <c r="CU482" s="134">
        <v>94.2</v>
      </c>
      <c r="CV482" s="134">
        <v>93.3</v>
      </c>
      <c r="CW482" s="134">
        <v>91.4</v>
      </c>
      <c r="CX482" s="134">
        <v>88.6</v>
      </c>
      <c r="CY482" s="134">
        <v>86.5</v>
      </c>
      <c r="CZ482" s="134">
        <v>87.5</v>
      </c>
      <c r="DA482" s="134">
        <v>91.9</v>
      </c>
      <c r="DB482" s="134">
        <v>93.8</v>
      </c>
      <c r="DC482" s="134">
        <v>92.2</v>
      </c>
      <c r="DD482" s="134">
        <v>91.4</v>
      </c>
      <c r="DE482" s="134">
        <v>102.8</v>
      </c>
      <c r="DF482" s="134">
        <v>98.6</v>
      </c>
      <c r="DG482" s="134">
        <v>107.4</v>
      </c>
      <c r="DH482" s="134">
        <v>110.3</v>
      </c>
      <c r="DI482" s="134">
        <v>116</v>
      </c>
      <c r="DJ482" s="134">
        <v>122.5</v>
      </c>
      <c r="DK482" s="134">
        <v>122</v>
      </c>
      <c r="DL482" s="134">
        <v>126.3</v>
      </c>
      <c r="DM482" s="134">
        <v>130.69999999999999</v>
      </c>
      <c r="DN482" s="134">
        <v>133.5</v>
      </c>
      <c r="DO482" s="134">
        <v>133.6</v>
      </c>
      <c r="DP482" s="134">
        <v>149.6</v>
      </c>
      <c r="DQ482" s="134">
        <v>146.80000000000001</v>
      </c>
      <c r="DR482" s="134">
        <v>150.5</v>
      </c>
      <c r="DS482" s="134">
        <v>153.80000000000001</v>
      </c>
      <c r="DT482" s="134">
        <v>156.6</v>
      </c>
      <c r="DU482" s="134">
        <v>165.6</v>
      </c>
      <c r="DV482" s="134">
        <v>165.6</v>
      </c>
      <c r="DW482" s="134">
        <v>169.6</v>
      </c>
      <c r="DX482" s="134">
        <v>157</v>
      </c>
      <c r="DY482" s="134">
        <v>148.30000000000001</v>
      </c>
      <c r="DZ482" s="134">
        <v>145.80000000000001</v>
      </c>
      <c r="EA482" s="135">
        <v>137.1</v>
      </c>
      <c r="EB482" s="136">
        <v>137.9</v>
      </c>
      <c r="EC482" s="136">
        <v>130.9</v>
      </c>
      <c r="ED482" s="134">
        <v>128.30000000000001</v>
      </c>
      <c r="EE482" s="134">
        <v>128.4</v>
      </c>
      <c r="EF482" s="137">
        <v>131.4</v>
      </c>
      <c r="EG482" s="137">
        <v>127.5</v>
      </c>
      <c r="EH482" s="137">
        <v>133.4</v>
      </c>
      <c r="EI482" s="137">
        <v>125.8</v>
      </c>
      <c r="EJ482" s="136">
        <v>125.2</v>
      </c>
      <c r="EK482" s="136">
        <v>129.19999999999999</v>
      </c>
      <c r="EL482" s="147">
        <v>126.9</v>
      </c>
      <c r="EM482" s="147">
        <v>132.4</v>
      </c>
      <c r="EN482" s="147">
        <v>131.19999999999999</v>
      </c>
    </row>
    <row r="483" spans="1:144" ht="15" x14ac:dyDescent="0.25">
      <c r="A483" s="132" t="s">
        <v>2394</v>
      </c>
      <c r="B483" s="132" t="s">
        <v>2395</v>
      </c>
      <c r="C483" s="133">
        <v>1.1259999999999999E-2</v>
      </c>
      <c r="D483" s="134">
        <v>97.8</v>
      </c>
      <c r="E483" s="134">
        <v>97.8</v>
      </c>
      <c r="F483" s="134">
        <v>99.3</v>
      </c>
      <c r="G483" s="134">
        <v>100.8</v>
      </c>
      <c r="H483" s="134">
        <v>99</v>
      </c>
      <c r="I483" s="134">
        <v>100.7</v>
      </c>
      <c r="J483" s="134">
        <v>99.6</v>
      </c>
      <c r="K483" s="134">
        <v>100.9</v>
      </c>
      <c r="L483" s="134">
        <v>101.3</v>
      </c>
      <c r="M483" s="134">
        <v>99</v>
      </c>
      <c r="N483" s="134">
        <v>101.6</v>
      </c>
      <c r="O483" s="134">
        <v>100.4</v>
      </c>
      <c r="P483" s="134">
        <v>101.1</v>
      </c>
      <c r="Q483" s="134">
        <v>101.1</v>
      </c>
      <c r="R483" s="134">
        <v>100.5</v>
      </c>
      <c r="S483" s="134">
        <v>101.7</v>
      </c>
      <c r="T483" s="134">
        <v>101.6</v>
      </c>
      <c r="U483" s="134">
        <v>102.1</v>
      </c>
      <c r="V483" s="134">
        <v>102</v>
      </c>
      <c r="W483" s="134">
        <v>102.4</v>
      </c>
      <c r="X483" s="134">
        <v>102.9</v>
      </c>
      <c r="Y483" s="134">
        <v>101</v>
      </c>
      <c r="Z483" s="134">
        <v>101.5</v>
      </c>
      <c r="AA483" s="134">
        <v>100.7</v>
      </c>
      <c r="AB483" s="134">
        <v>100.8</v>
      </c>
      <c r="AC483" s="134">
        <v>102</v>
      </c>
      <c r="AD483" s="134">
        <v>100.7</v>
      </c>
      <c r="AE483" s="134">
        <v>100.9</v>
      </c>
      <c r="AF483" s="134">
        <v>101.1</v>
      </c>
      <c r="AG483" s="134">
        <v>101</v>
      </c>
      <c r="AH483" s="134">
        <v>101.1</v>
      </c>
      <c r="AI483" s="134">
        <v>101.4</v>
      </c>
      <c r="AJ483" s="134">
        <v>101.9</v>
      </c>
      <c r="AK483" s="134">
        <v>102.4</v>
      </c>
      <c r="AL483" s="134">
        <v>101.1</v>
      </c>
      <c r="AM483" s="134">
        <v>103.1</v>
      </c>
      <c r="AN483" s="134">
        <v>102.4</v>
      </c>
      <c r="AO483" s="134">
        <v>101.7</v>
      </c>
      <c r="AP483" s="134">
        <v>97.1</v>
      </c>
      <c r="AQ483" s="134">
        <v>98.2</v>
      </c>
      <c r="AR483" s="134">
        <v>98.2</v>
      </c>
      <c r="AS483" s="134">
        <v>97.5</v>
      </c>
      <c r="AT483" s="134">
        <v>98.2</v>
      </c>
      <c r="AU483" s="134">
        <v>97.1</v>
      </c>
      <c r="AV483" s="134">
        <v>97.4</v>
      </c>
      <c r="AW483" s="134">
        <v>97.4</v>
      </c>
      <c r="AX483" s="134">
        <v>97.4</v>
      </c>
      <c r="AY483" s="134">
        <v>98.6</v>
      </c>
      <c r="AZ483" s="134">
        <v>100.2</v>
      </c>
      <c r="BA483" s="134">
        <v>100.1</v>
      </c>
      <c r="BB483" s="134">
        <v>100.2</v>
      </c>
      <c r="BC483" s="134">
        <v>100.4</v>
      </c>
      <c r="BD483" s="134">
        <v>99.4</v>
      </c>
      <c r="BE483" s="134">
        <v>101.8</v>
      </c>
      <c r="BF483" s="134">
        <v>101.2</v>
      </c>
      <c r="BG483" s="134">
        <v>102.4</v>
      </c>
      <c r="BH483" s="134">
        <v>102.9</v>
      </c>
      <c r="BI483" s="134">
        <v>103.5</v>
      </c>
      <c r="BJ483" s="134">
        <v>101.3</v>
      </c>
      <c r="BK483" s="134">
        <v>100.6</v>
      </c>
      <c r="BL483" s="134">
        <v>99.5</v>
      </c>
      <c r="BM483" s="134">
        <v>100.8</v>
      </c>
      <c r="BN483" s="134">
        <v>100.8</v>
      </c>
      <c r="BO483" s="134">
        <v>99.8</v>
      </c>
      <c r="BP483" s="134">
        <v>99.8</v>
      </c>
      <c r="BQ483" s="134">
        <v>100</v>
      </c>
      <c r="BR483" s="134">
        <v>100</v>
      </c>
      <c r="BS483" s="134">
        <v>100</v>
      </c>
      <c r="BT483" s="134">
        <v>94.2</v>
      </c>
      <c r="BU483" s="134">
        <v>94.1</v>
      </c>
      <c r="BV483" s="134">
        <v>94.8</v>
      </c>
      <c r="BW483" s="134">
        <v>94.8</v>
      </c>
      <c r="BX483" s="134">
        <v>95.4</v>
      </c>
      <c r="BY483" s="134">
        <v>95.7</v>
      </c>
      <c r="BZ483" s="134">
        <v>96.9</v>
      </c>
      <c r="CA483" s="134">
        <v>96.9</v>
      </c>
      <c r="CB483" s="134">
        <v>95.9</v>
      </c>
      <c r="CC483" s="134">
        <v>93.1</v>
      </c>
      <c r="CD483" s="134">
        <v>93.4</v>
      </c>
      <c r="CE483" s="134">
        <v>93.7</v>
      </c>
      <c r="CF483" s="134">
        <v>93.7</v>
      </c>
      <c r="CG483" s="134">
        <v>94.6</v>
      </c>
      <c r="CH483" s="134">
        <v>94.9</v>
      </c>
      <c r="CI483" s="134">
        <v>95</v>
      </c>
      <c r="CJ483" s="134">
        <v>95</v>
      </c>
      <c r="CK483" s="134">
        <v>95</v>
      </c>
      <c r="CL483" s="134">
        <v>95</v>
      </c>
      <c r="CM483" s="134">
        <v>95</v>
      </c>
      <c r="CN483" s="134">
        <v>95</v>
      </c>
      <c r="CO483" s="134">
        <v>95</v>
      </c>
      <c r="CP483" s="134">
        <v>95</v>
      </c>
      <c r="CQ483" s="134">
        <v>93.1</v>
      </c>
      <c r="CR483" s="134">
        <v>93.1</v>
      </c>
      <c r="CS483" s="134">
        <v>93.1</v>
      </c>
      <c r="CT483" s="134">
        <v>93.1</v>
      </c>
      <c r="CU483" s="134">
        <v>93.1</v>
      </c>
      <c r="CV483" s="134">
        <v>93.1</v>
      </c>
      <c r="CW483" s="134">
        <v>91.8</v>
      </c>
      <c r="CX483" s="134">
        <v>91.8</v>
      </c>
      <c r="CY483" s="134">
        <v>92</v>
      </c>
      <c r="CZ483" s="134">
        <v>92</v>
      </c>
      <c r="DA483" s="134">
        <v>94.5</v>
      </c>
      <c r="DB483" s="134">
        <v>91.3</v>
      </c>
      <c r="DC483" s="134">
        <v>91.3</v>
      </c>
      <c r="DD483" s="134">
        <v>91.3</v>
      </c>
      <c r="DE483" s="134">
        <v>91.8</v>
      </c>
      <c r="DF483" s="134">
        <v>91.6</v>
      </c>
      <c r="DG483" s="134">
        <v>92.8</v>
      </c>
      <c r="DH483" s="134">
        <v>93.9</v>
      </c>
      <c r="DI483" s="134">
        <v>95.6</v>
      </c>
      <c r="DJ483" s="134">
        <v>95.6</v>
      </c>
      <c r="DK483" s="134">
        <v>95.9</v>
      </c>
      <c r="DL483" s="134">
        <v>96.3</v>
      </c>
      <c r="DM483" s="134">
        <v>95.2</v>
      </c>
      <c r="DN483" s="134">
        <v>95.4</v>
      </c>
      <c r="DO483" s="134">
        <v>95.8</v>
      </c>
      <c r="DP483" s="134">
        <v>93.8</v>
      </c>
      <c r="DQ483" s="134">
        <v>93.2</v>
      </c>
      <c r="DR483" s="134">
        <v>93.6</v>
      </c>
      <c r="DS483" s="134">
        <v>93.5</v>
      </c>
      <c r="DT483" s="134">
        <v>94.8</v>
      </c>
      <c r="DU483" s="134">
        <v>94.7</v>
      </c>
      <c r="DV483" s="134">
        <v>94.5</v>
      </c>
      <c r="DW483" s="134">
        <v>96.8</v>
      </c>
      <c r="DX483" s="134">
        <v>97.9</v>
      </c>
      <c r="DY483" s="134">
        <v>97.9</v>
      </c>
      <c r="DZ483" s="134">
        <v>97.6</v>
      </c>
      <c r="EA483" s="135">
        <v>98.2</v>
      </c>
      <c r="EB483" s="136">
        <v>98.2</v>
      </c>
      <c r="EC483" s="136">
        <v>97.5</v>
      </c>
      <c r="ED483" s="134">
        <v>98.4</v>
      </c>
      <c r="EE483" s="134">
        <v>98.2</v>
      </c>
      <c r="EF483" s="137">
        <v>98.4</v>
      </c>
      <c r="EG483" s="137">
        <v>97</v>
      </c>
      <c r="EH483" s="137">
        <v>95.5</v>
      </c>
      <c r="EI483" s="137">
        <v>94.4</v>
      </c>
      <c r="EJ483" s="136">
        <v>94.5</v>
      </c>
      <c r="EK483" s="136">
        <v>94.3</v>
      </c>
      <c r="EL483" s="147">
        <v>96.3</v>
      </c>
      <c r="EM483" s="147">
        <v>96.5</v>
      </c>
      <c r="EN483" s="147">
        <v>98.1</v>
      </c>
    </row>
    <row r="484" spans="1:144" ht="15" x14ac:dyDescent="0.25">
      <c r="A484" s="132" t="s">
        <v>2396</v>
      </c>
      <c r="B484" s="132" t="s">
        <v>2397</v>
      </c>
      <c r="C484" s="133">
        <v>1.2239999999999999E-2</v>
      </c>
      <c r="D484" s="134">
        <v>113.3</v>
      </c>
      <c r="E484" s="134">
        <v>119.5</v>
      </c>
      <c r="F484" s="134">
        <v>120.2</v>
      </c>
      <c r="G484" s="134">
        <v>119.1</v>
      </c>
      <c r="H484" s="134">
        <v>127.1</v>
      </c>
      <c r="I484" s="134">
        <v>123.8</v>
      </c>
      <c r="J484" s="134">
        <v>130.19999999999999</v>
      </c>
      <c r="K484" s="134">
        <v>126.6</v>
      </c>
      <c r="L484" s="134">
        <v>121.2</v>
      </c>
      <c r="M484" s="134">
        <v>125.2</v>
      </c>
      <c r="N484" s="134">
        <v>126.7</v>
      </c>
      <c r="O484" s="134">
        <v>124.1</v>
      </c>
      <c r="P484" s="134">
        <v>125.5</v>
      </c>
      <c r="Q484" s="134">
        <v>131.9</v>
      </c>
      <c r="R484" s="134">
        <v>121</v>
      </c>
      <c r="S484" s="134">
        <v>120.9</v>
      </c>
      <c r="T484" s="134">
        <v>122.2</v>
      </c>
      <c r="U484" s="134">
        <v>122.6</v>
      </c>
      <c r="V484" s="134">
        <v>119.7</v>
      </c>
      <c r="W484" s="134">
        <v>120.8</v>
      </c>
      <c r="X484" s="134">
        <v>121.9</v>
      </c>
      <c r="Y484" s="134">
        <v>122</v>
      </c>
      <c r="Z484" s="134">
        <v>126.3</v>
      </c>
      <c r="AA484" s="134">
        <v>127.2</v>
      </c>
      <c r="AB484" s="134">
        <v>134</v>
      </c>
      <c r="AC484" s="134">
        <v>130.30000000000001</v>
      </c>
      <c r="AD484" s="134">
        <v>136.30000000000001</v>
      </c>
      <c r="AE484" s="134">
        <v>131.4</v>
      </c>
      <c r="AF484" s="134">
        <v>134.4</v>
      </c>
      <c r="AG484" s="134">
        <v>131.69999999999999</v>
      </c>
      <c r="AH484" s="134">
        <v>133.1</v>
      </c>
      <c r="AI484" s="134">
        <v>131</v>
      </c>
      <c r="AJ484" s="134">
        <v>131</v>
      </c>
      <c r="AK484" s="134">
        <v>136.5</v>
      </c>
      <c r="AL484" s="134">
        <v>135.5</v>
      </c>
      <c r="AM484" s="134">
        <v>138.9</v>
      </c>
      <c r="AN484" s="134">
        <v>125</v>
      </c>
      <c r="AO484" s="134">
        <v>139.30000000000001</v>
      </c>
      <c r="AP484" s="134">
        <v>132.4</v>
      </c>
      <c r="AQ484" s="134">
        <v>125.5</v>
      </c>
      <c r="AR484" s="134">
        <v>126.9</v>
      </c>
      <c r="AS484" s="134">
        <v>140.69999999999999</v>
      </c>
      <c r="AT484" s="134">
        <v>131.6</v>
      </c>
      <c r="AU484" s="134">
        <v>133.19999999999999</v>
      </c>
      <c r="AV484" s="134">
        <v>133.80000000000001</v>
      </c>
      <c r="AW484" s="134">
        <v>132.1</v>
      </c>
      <c r="AX484" s="134">
        <v>123.8</v>
      </c>
      <c r="AY484" s="134">
        <v>123.6</v>
      </c>
      <c r="AZ484" s="134">
        <v>125.1</v>
      </c>
      <c r="BA484" s="134">
        <v>126.9</v>
      </c>
      <c r="BB484" s="134">
        <v>127.8</v>
      </c>
      <c r="BC484" s="134">
        <v>127.1</v>
      </c>
      <c r="BD484" s="134">
        <v>130.1</v>
      </c>
      <c r="BE484" s="134">
        <v>129.1</v>
      </c>
      <c r="BF484" s="134">
        <v>134.80000000000001</v>
      </c>
      <c r="BG484" s="134">
        <v>134.80000000000001</v>
      </c>
      <c r="BH484" s="134">
        <v>132</v>
      </c>
      <c r="BI484" s="134">
        <v>130.30000000000001</v>
      </c>
      <c r="BJ484" s="134">
        <v>127.3</v>
      </c>
      <c r="BK484" s="134">
        <v>129.19999999999999</v>
      </c>
      <c r="BL484" s="134">
        <v>131.69999999999999</v>
      </c>
      <c r="BM484" s="134">
        <v>134.19999999999999</v>
      </c>
      <c r="BN484" s="134">
        <v>140.4</v>
      </c>
      <c r="BO484" s="134">
        <v>137.9</v>
      </c>
      <c r="BP484" s="134">
        <v>143.69999999999999</v>
      </c>
      <c r="BQ484" s="134">
        <v>133.80000000000001</v>
      </c>
      <c r="BR484" s="134">
        <v>133.19999999999999</v>
      </c>
      <c r="BS484" s="134">
        <v>135.30000000000001</v>
      </c>
      <c r="BT484" s="134">
        <v>133.4</v>
      </c>
      <c r="BU484" s="134">
        <v>135.5</v>
      </c>
      <c r="BV484" s="134">
        <v>133.30000000000001</v>
      </c>
      <c r="BW484" s="134">
        <v>133.19999999999999</v>
      </c>
      <c r="BX484" s="134">
        <v>134.9</v>
      </c>
      <c r="BY484" s="134">
        <v>128.5</v>
      </c>
      <c r="BZ484" s="134">
        <v>130.1</v>
      </c>
      <c r="CA484" s="134">
        <v>137.69999999999999</v>
      </c>
      <c r="CB484" s="134">
        <v>138.1</v>
      </c>
      <c r="CC484" s="134">
        <v>137.9</v>
      </c>
      <c r="CD484" s="134">
        <v>129</v>
      </c>
      <c r="CE484" s="134">
        <v>128.6</v>
      </c>
      <c r="CF484" s="134">
        <v>128.30000000000001</v>
      </c>
      <c r="CG484" s="134">
        <v>137.19999999999999</v>
      </c>
      <c r="CH484" s="134">
        <v>137</v>
      </c>
      <c r="CI484" s="134">
        <v>135.19999999999999</v>
      </c>
      <c r="CJ484" s="134">
        <v>137.30000000000001</v>
      </c>
      <c r="CK484" s="134">
        <v>137.69999999999999</v>
      </c>
      <c r="CL484" s="134">
        <v>137.30000000000001</v>
      </c>
      <c r="CM484" s="134">
        <v>141.69999999999999</v>
      </c>
      <c r="CN484" s="134">
        <v>141.5</v>
      </c>
      <c r="CO484" s="134">
        <v>138.5</v>
      </c>
      <c r="CP484" s="134">
        <v>139</v>
      </c>
      <c r="CQ484" s="134">
        <v>139.1</v>
      </c>
      <c r="CR484" s="134">
        <v>141.1</v>
      </c>
      <c r="CS484" s="134">
        <v>142.6</v>
      </c>
      <c r="CT484" s="134">
        <v>142.30000000000001</v>
      </c>
      <c r="CU484" s="134">
        <v>142.30000000000001</v>
      </c>
      <c r="CV484" s="134">
        <v>146.19999999999999</v>
      </c>
      <c r="CW484" s="134">
        <v>148.4</v>
      </c>
      <c r="CX484" s="134">
        <v>146.9</v>
      </c>
      <c r="CY484" s="134">
        <v>145.69999999999999</v>
      </c>
      <c r="CZ484" s="134">
        <v>145.5</v>
      </c>
      <c r="DA484" s="134">
        <v>145.1</v>
      </c>
      <c r="DB484" s="134">
        <v>145.4</v>
      </c>
      <c r="DC484" s="134">
        <v>134.69999999999999</v>
      </c>
      <c r="DD484" s="134">
        <v>134.9</v>
      </c>
      <c r="DE484" s="134">
        <v>135.5</v>
      </c>
      <c r="DF484" s="134">
        <v>135.5</v>
      </c>
      <c r="DG484" s="134">
        <v>137.19999999999999</v>
      </c>
      <c r="DH484" s="134">
        <v>136.5</v>
      </c>
      <c r="DI484" s="134">
        <v>136.5</v>
      </c>
      <c r="DJ484" s="134">
        <v>144.4</v>
      </c>
      <c r="DK484" s="134">
        <v>143.6</v>
      </c>
      <c r="DL484" s="134">
        <v>148.9</v>
      </c>
      <c r="DM484" s="134">
        <v>151.69999999999999</v>
      </c>
      <c r="DN484" s="134">
        <v>152.69999999999999</v>
      </c>
      <c r="DO484" s="134">
        <v>151.1</v>
      </c>
      <c r="DP484" s="134">
        <v>149</v>
      </c>
      <c r="DQ484" s="134">
        <v>153.1</v>
      </c>
      <c r="DR484" s="134">
        <v>150.5</v>
      </c>
      <c r="DS484" s="134">
        <v>149</v>
      </c>
      <c r="DT484" s="134">
        <v>149.80000000000001</v>
      </c>
      <c r="DU484" s="134">
        <v>150.19999999999999</v>
      </c>
      <c r="DV484" s="134">
        <v>165.7</v>
      </c>
      <c r="DW484" s="134">
        <v>150.9</v>
      </c>
      <c r="DX484" s="134">
        <v>148.69999999999999</v>
      </c>
      <c r="DY484" s="134">
        <v>149.30000000000001</v>
      </c>
      <c r="DZ484" s="134">
        <v>144.9</v>
      </c>
      <c r="EA484" s="135">
        <v>142.5</v>
      </c>
      <c r="EB484" s="136">
        <v>144.69999999999999</v>
      </c>
      <c r="EC484" s="136">
        <v>144.5</v>
      </c>
      <c r="ED484" s="134">
        <v>143</v>
      </c>
      <c r="EE484" s="134">
        <v>162.4</v>
      </c>
      <c r="EF484" s="137">
        <v>161.5</v>
      </c>
      <c r="EG484" s="137">
        <v>159.4</v>
      </c>
      <c r="EH484" s="137">
        <v>163.9</v>
      </c>
      <c r="EI484" s="137">
        <v>163.80000000000001</v>
      </c>
      <c r="EJ484" s="136">
        <v>164</v>
      </c>
      <c r="EK484" s="136">
        <v>163.69999999999999</v>
      </c>
      <c r="EL484" s="147">
        <v>165</v>
      </c>
      <c r="EM484" s="147">
        <v>162.6</v>
      </c>
      <c r="EN484" s="147">
        <v>161.69999999999999</v>
      </c>
    </row>
    <row r="485" spans="1:144" ht="15" x14ac:dyDescent="0.25">
      <c r="A485" s="132" t="s">
        <v>2398</v>
      </c>
      <c r="B485" s="132" t="s">
        <v>2399</v>
      </c>
      <c r="C485" s="133">
        <v>1.601E-2</v>
      </c>
      <c r="D485" s="134">
        <v>102.7</v>
      </c>
      <c r="E485" s="134">
        <v>103</v>
      </c>
      <c r="F485" s="134">
        <v>103.3</v>
      </c>
      <c r="G485" s="134">
        <v>103.3</v>
      </c>
      <c r="H485" s="134">
        <v>103.6</v>
      </c>
      <c r="I485" s="134">
        <v>104.8</v>
      </c>
      <c r="J485" s="134">
        <v>104.8</v>
      </c>
      <c r="K485" s="134">
        <v>104.9</v>
      </c>
      <c r="L485" s="134">
        <v>103.7</v>
      </c>
      <c r="M485" s="134">
        <v>104.3</v>
      </c>
      <c r="N485" s="134">
        <v>104.3</v>
      </c>
      <c r="O485" s="134">
        <v>104.9</v>
      </c>
      <c r="P485" s="134">
        <v>106.4</v>
      </c>
      <c r="Q485" s="134">
        <v>106</v>
      </c>
      <c r="R485" s="134">
        <v>106.5</v>
      </c>
      <c r="S485" s="134">
        <v>108</v>
      </c>
      <c r="T485" s="134">
        <v>109.1</v>
      </c>
      <c r="U485" s="134">
        <v>109.4</v>
      </c>
      <c r="V485" s="134">
        <v>110.7</v>
      </c>
      <c r="W485" s="134">
        <v>110.2</v>
      </c>
      <c r="X485" s="134">
        <v>109.5</v>
      </c>
      <c r="Y485" s="134">
        <v>109.7</v>
      </c>
      <c r="Z485" s="134">
        <v>109.2</v>
      </c>
      <c r="AA485" s="134">
        <v>109.8</v>
      </c>
      <c r="AB485" s="134">
        <v>111.5</v>
      </c>
      <c r="AC485" s="134">
        <v>112.4</v>
      </c>
      <c r="AD485" s="134">
        <v>112.6</v>
      </c>
      <c r="AE485" s="134">
        <v>112.2</v>
      </c>
      <c r="AF485" s="134">
        <v>113.8</v>
      </c>
      <c r="AG485" s="134">
        <v>111.9</v>
      </c>
      <c r="AH485" s="134">
        <v>111.7</v>
      </c>
      <c r="AI485" s="134">
        <v>111.4</v>
      </c>
      <c r="AJ485" s="134">
        <v>109</v>
      </c>
      <c r="AK485" s="134">
        <v>110.5</v>
      </c>
      <c r="AL485" s="134">
        <v>110.6</v>
      </c>
      <c r="AM485" s="134">
        <v>112.1</v>
      </c>
      <c r="AN485" s="134">
        <v>110.8</v>
      </c>
      <c r="AO485" s="134">
        <v>112.1</v>
      </c>
      <c r="AP485" s="134">
        <v>111.5</v>
      </c>
      <c r="AQ485" s="134">
        <v>111.4</v>
      </c>
      <c r="AR485" s="134">
        <v>113.7</v>
      </c>
      <c r="AS485" s="134">
        <v>112.7</v>
      </c>
      <c r="AT485" s="134">
        <v>110.7</v>
      </c>
      <c r="AU485" s="134">
        <v>111.2</v>
      </c>
      <c r="AV485" s="134">
        <v>112.3</v>
      </c>
      <c r="AW485" s="134">
        <v>112.4</v>
      </c>
      <c r="AX485" s="134">
        <v>112.7</v>
      </c>
      <c r="AY485" s="134">
        <v>112.9</v>
      </c>
      <c r="AZ485" s="134">
        <v>110.9</v>
      </c>
      <c r="BA485" s="134">
        <v>111.5</v>
      </c>
      <c r="BB485" s="134">
        <v>111.9</v>
      </c>
      <c r="BC485" s="134">
        <v>112.6</v>
      </c>
      <c r="BD485" s="134">
        <v>112.5</v>
      </c>
      <c r="BE485" s="134">
        <v>112.4</v>
      </c>
      <c r="BF485" s="134">
        <v>112.2</v>
      </c>
      <c r="BG485" s="134">
        <v>112.2</v>
      </c>
      <c r="BH485" s="134">
        <v>113</v>
      </c>
      <c r="BI485" s="134">
        <v>113.4</v>
      </c>
      <c r="BJ485" s="134">
        <v>113.5</v>
      </c>
      <c r="BK485" s="134">
        <v>113.7</v>
      </c>
      <c r="BL485" s="134">
        <v>114.1</v>
      </c>
      <c r="BM485" s="134">
        <v>113.8</v>
      </c>
      <c r="BN485" s="134">
        <v>114.2</v>
      </c>
      <c r="BO485" s="134">
        <v>114.4</v>
      </c>
      <c r="BP485" s="134">
        <v>119.6</v>
      </c>
      <c r="BQ485" s="134">
        <v>118.2</v>
      </c>
      <c r="BR485" s="134">
        <v>117.8</v>
      </c>
      <c r="BS485" s="134">
        <v>119.7</v>
      </c>
      <c r="BT485" s="134">
        <v>121.5</v>
      </c>
      <c r="BU485" s="134">
        <v>119.2</v>
      </c>
      <c r="BV485" s="134">
        <v>120.3</v>
      </c>
      <c r="BW485" s="134">
        <v>120.3</v>
      </c>
      <c r="BX485" s="134">
        <v>122</v>
      </c>
      <c r="BY485" s="134">
        <v>122.2</v>
      </c>
      <c r="BZ485" s="134">
        <v>123</v>
      </c>
      <c r="CA485" s="134">
        <v>123.1</v>
      </c>
      <c r="CB485" s="134">
        <v>123.5</v>
      </c>
      <c r="CC485" s="134">
        <v>124.4</v>
      </c>
      <c r="CD485" s="134">
        <v>122.7</v>
      </c>
      <c r="CE485" s="134">
        <v>122.4</v>
      </c>
      <c r="CF485" s="134">
        <v>123</v>
      </c>
      <c r="CG485" s="134">
        <v>124</v>
      </c>
      <c r="CH485" s="134">
        <v>123.9</v>
      </c>
      <c r="CI485" s="134">
        <v>123.9</v>
      </c>
      <c r="CJ485" s="134">
        <v>124.1</v>
      </c>
      <c r="CK485" s="134">
        <v>123.7</v>
      </c>
      <c r="CL485" s="134">
        <v>124.2</v>
      </c>
      <c r="CM485" s="134">
        <v>123.8</v>
      </c>
      <c r="CN485" s="134">
        <v>123.4</v>
      </c>
      <c r="CO485" s="134">
        <v>123.6</v>
      </c>
      <c r="CP485" s="134">
        <v>121.6</v>
      </c>
      <c r="CQ485" s="134">
        <v>121.9</v>
      </c>
      <c r="CR485" s="134">
        <v>120.9</v>
      </c>
      <c r="CS485" s="134">
        <v>121.2</v>
      </c>
      <c r="CT485" s="134">
        <v>120.8</v>
      </c>
      <c r="CU485" s="134">
        <v>121.5</v>
      </c>
      <c r="CV485" s="134">
        <v>121.3</v>
      </c>
      <c r="CW485" s="134">
        <v>122.5</v>
      </c>
      <c r="CX485" s="134">
        <v>121.8</v>
      </c>
      <c r="CY485" s="134">
        <v>120.9</v>
      </c>
      <c r="CZ485" s="134">
        <v>120.9</v>
      </c>
      <c r="DA485" s="134">
        <v>121.1</v>
      </c>
      <c r="DB485" s="134">
        <v>121.2</v>
      </c>
      <c r="DC485" s="134">
        <v>121</v>
      </c>
      <c r="DD485" s="134">
        <v>121.6</v>
      </c>
      <c r="DE485" s="134">
        <v>122.1</v>
      </c>
      <c r="DF485" s="134">
        <v>121.7</v>
      </c>
      <c r="DG485" s="134">
        <v>122.4</v>
      </c>
      <c r="DH485" s="134">
        <v>123.2</v>
      </c>
      <c r="DI485" s="134">
        <v>125.2</v>
      </c>
      <c r="DJ485" s="134">
        <v>125</v>
      </c>
      <c r="DK485" s="134">
        <v>125.8</v>
      </c>
      <c r="DL485" s="134">
        <v>125.2</v>
      </c>
      <c r="DM485" s="134">
        <v>125.7</v>
      </c>
      <c r="DN485" s="134">
        <v>126.2</v>
      </c>
      <c r="DO485" s="134">
        <v>126.7</v>
      </c>
      <c r="DP485" s="134">
        <v>127.1</v>
      </c>
      <c r="DQ485" s="134">
        <v>127.4</v>
      </c>
      <c r="DR485" s="134">
        <v>126.8</v>
      </c>
      <c r="DS485" s="134">
        <v>127.9</v>
      </c>
      <c r="DT485" s="134">
        <v>128.5</v>
      </c>
      <c r="DU485" s="134">
        <v>129.30000000000001</v>
      </c>
      <c r="DV485" s="134">
        <v>131.4</v>
      </c>
      <c r="DW485" s="134">
        <v>132.6</v>
      </c>
      <c r="DX485" s="134">
        <v>133</v>
      </c>
      <c r="DY485" s="134">
        <v>132.80000000000001</v>
      </c>
      <c r="DZ485" s="134">
        <v>133.5</v>
      </c>
      <c r="EA485" s="135">
        <v>134.19999999999999</v>
      </c>
      <c r="EB485" s="136">
        <v>133.69999999999999</v>
      </c>
      <c r="EC485" s="136">
        <v>135.1</v>
      </c>
      <c r="ED485" s="134">
        <v>134.80000000000001</v>
      </c>
      <c r="EE485" s="134">
        <v>136.1</v>
      </c>
      <c r="EF485" s="137">
        <v>135.30000000000001</v>
      </c>
      <c r="EG485" s="137">
        <v>136.19999999999999</v>
      </c>
      <c r="EH485" s="137">
        <v>137</v>
      </c>
      <c r="EI485" s="137">
        <v>138.4</v>
      </c>
      <c r="EJ485" s="136">
        <v>138.9</v>
      </c>
      <c r="EK485" s="136">
        <v>139.4</v>
      </c>
      <c r="EL485" s="147">
        <v>139.69999999999999</v>
      </c>
      <c r="EM485" s="147">
        <v>139.30000000000001</v>
      </c>
      <c r="EN485" s="147">
        <v>140</v>
      </c>
    </row>
    <row r="486" spans="1:144" ht="15" x14ac:dyDescent="0.25">
      <c r="A486" s="132" t="s">
        <v>2400</v>
      </c>
      <c r="B486" s="132" t="s">
        <v>2401</v>
      </c>
      <c r="C486" s="133">
        <v>0.12917999999999999</v>
      </c>
      <c r="D486" s="134">
        <v>105.5</v>
      </c>
      <c r="E486" s="134">
        <v>105.5</v>
      </c>
      <c r="F486" s="134">
        <v>105.5</v>
      </c>
      <c r="G486" s="134">
        <v>105.5</v>
      </c>
      <c r="H486" s="134">
        <v>105.5</v>
      </c>
      <c r="I486" s="134">
        <v>105.5</v>
      </c>
      <c r="J486" s="134">
        <v>105.5</v>
      </c>
      <c r="K486" s="134">
        <v>105.5</v>
      </c>
      <c r="L486" s="134">
        <v>105.5</v>
      </c>
      <c r="M486" s="134">
        <v>105.5</v>
      </c>
      <c r="N486" s="134">
        <v>105.5</v>
      </c>
      <c r="O486" s="134">
        <v>105.5</v>
      </c>
      <c r="P486" s="134">
        <v>105.5</v>
      </c>
      <c r="Q486" s="134">
        <v>105.5</v>
      </c>
      <c r="R486" s="134">
        <v>105.5</v>
      </c>
      <c r="S486" s="134">
        <v>105.5</v>
      </c>
      <c r="T486" s="134">
        <v>105.5</v>
      </c>
      <c r="U486" s="134">
        <v>106.7</v>
      </c>
      <c r="V486" s="134">
        <v>106.7</v>
      </c>
      <c r="W486" s="134">
        <v>106.7</v>
      </c>
      <c r="X486" s="134">
        <v>106.7</v>
      </c>
      <c r="Y486" s="134">
        <v>106.7</v>
      </c>
      <c r="Z486" s="134">
        <v>106.7</v>
      </c>
      <c r="AA486" s="134">
        <v>106.7</v>
      </c>
      <c r="AB486" s="134">
        <v>106.4</v>
      </c>
      <c r="AC486" s="134">
        <v>106.4</v>
      </c>
      <c r="AD486" s="134">
        <v>106.4</v>
      </c>
      <c r="AE486" s="134">
        <v>106.4</v>
      </c>
      <c r="AF486" s="134">
        <v>106.4</v>
      </c>
      <c r="AG486" s="134">
        <v>106.4</v>
      </c>
      <c r="AH486" s="134">
        <v>106.4</v>
      </c>
      <c r="AI486" s="134">
        <v>106.4</v>
      </c>
      <c r="AJ486" s="134">
        <v>106.4</v>
      </c>
      <c r="AK486" s="134">
        <v>106.4</v>
      </c>
      <c r="AL486" s="134">
        <v>106.4</v>
      </c>
      <c r="AM486" s="134">
        <v>106.1</v>
      </c>
      <c r="AN486" s="134">
        <v>106.1</v>
      </c>
      <c r="AO486" s="134">
        <v>106.1</v>
      </c>
      <c r="AP486" s="134">
        <v>94.7</v>
      </c>
      <c r="AQ486" s="134">
        <v>94.7</v>
      </c>
      <c r="AR486" s="134">
        <v>94.7</v>
      </c>
      <c r="AS486" s="134">
        <v>94.7</v>
      </c>
      <c r="AT486" s="134">
        <v>94.7</v>
      </c>
      <c r="AU486" s="134">
        <v>94.7</v>
      </c>
      <c r="AV486" s="134">
        <v>94.7</v>
      </c>
      <c r="AW486" s="134">
        <v>94.7</v>
      </c>
      <c r="AX486" s="134">
        <v>94.7</v>
      </c>
      <c r="AY486" s="134">
        <v>94.7</v>
      </c>
      <c r="AZ486" s="134">
        <v>100.2</v>
      </c>
      <c r="BA486" s="134">
        <v>100.2</v>
      </c>
      <c r="BB486" s="134">
        <v>100.2</v>
      </c>
      <c r="BC486" s="134">
        <v>100.2</v>
      </c>
      <c r="BD486" s="134">
        <v>100.2</v>
      </c>
      <c r="BE486" s="134">
        <v>100.2</v>
      </c>
      <c r="BF486" s="134">
        <v>100.2</v>
      </c>
      <c r="BG486" s="134">
        <v>100.2</v>
      </c>
      <c r="BH486" s="134">
        <v>100.2</v>
      </c>
      <c r="BI486" s="134">
        <v>100.2</v>
      </c>
      <c r="BJ486" s="134">
        <v>100.2</v>
      </c>
      <c r="BK486" s="134">
        <v>100.2</v>
      </c>
      <c r="BL486" s="134">
        <v>100.2</v>
      </c>
      <c r="BM486" s="134">
        <v>100.2</v>
      </c>
      <c r="BN486" s="134">
        <v>100.2</v>
      </c>
      <c r="BO486" s="134">
        <v>101.2</v>
      </c>
      <c r="BP486" s="134">
        <v>101.2</v>
      </c>
      <c r="BQ486" s="134">
        <v>101.2</v>
      </c>
      <c r="BR486" s="134">
        <v>101.2</v>
      </c>
      <c r="BS486" s="134">
        <v>101.2</v>
      </c>
      <c r="BT486" s="134">
        <v>89.6</v>
      </c>
      <c r="BU486" s="134">
        <v>89.6</v>
      </c>
      <c r="BV486" s="134">
        <v>89.6</v>
      </c>
      <c r="BW486" s="134">
        <v>89.6</v>
      </c>
      <c r="BX486" s="134">
        <v>89.6</v>
      </c>
      <c r="BY486" s="134">
        <v>89.6</v>
      </c>
      <c r="BZ486" s="134">
        <v>89.6</v>
      </c>
      <c r="CA486" s="134">
        <v>89.9</v>
      </c>
      <c r="CB486" s="134">
        <v>89.9</v>
      </c>
      <c r="CC486" s="134">
        <v>89.9</v>
      </c>
      <c r="CD486" s="134">
        <v>89.9</v>
      </c>
      <c r="CE486" s="134">
        <v>89.9</v>
      </c>
      <c r="CF486" s="134">
        <v>89.9</v>
      </c>
      <c r="CG486" s="134">
        <v>92.1</v>
      </c>
      <c r="CH486" s="134">
        <v>92.1</v>
      </c>
      <c r="CI486" s="134">
        <v>92.1</v>
      </c>
      <c r="CJ486" s="134">
        <v>92.1</v>
      </c>
      <c r="CK486" s="134">
        <v>92.1</v>
      </c>
      <c r="CL486" s="134">
        <v>92.1</v>
      </c>
      <c r="CM486" s="134">
        <v>92.1</v>
      </c>
      <c r="CN486" s="134">
        <v>92.1</v>
      </c>
      <c r="CO486" s="134">
        <v>92.1</v>
      </c>
      <c r="CP486" s="134">
        <v>92.1</v>
      </c>
      <c r="CQ486" s="134">
        <v>92.1</v>
      </c>
      <c r="CR486" s="134">
        <v>92.1</v>
      </c>
      <c r="CS486" s="134">
        <v>92.1</v>
      </c>
      <c r="CT486" s="134">
        <v>92.1</v>
      </c>
      <c r="CU486" s="134">
        <v>92.1</v>
      </c>
      <c r="CV486" s="134">
        <v>92.1</v>
      </c>
      <c r="CW486" s="134">
        <v>91.3</v>
      </c>
      <c r="CX486" s="134">
        <v>91.3</v>
      </c>
      <c r="CY486" s="134">
        <v>91.3</v>
      </c>
      <c r="CZ486" s="134">
        <v>91.3</v>
      </c>
      <c r="DA486" s="134">
        <v>91.3</v>
      </c>
      <c r="DB486" s="134">
        <v>91.3</v>
      </c>
      <c r="DC486" s="134">
        <v>91.3</v>
      </c>
      <c r="DD486" s="134">
        <v>91.3</v>
      </c>
      <c r="DE486" s="134">
        <v>91.3</v>
      </c>
      <c r="DF486" s="134">
        <v>91.3</v>
      </c>
      <c r="DG486" s="134">
        <v>94.5</v>
      </c>
      <c r="DH486" s="134">
        <v>97.4</v>
      </c>
      <c r="DI486" s="134">
        <v>95.4</v>
      </c>
      <c r="DJ486" s="134">
        <v>95.4</v>
      </c>
      <c r="DK486" s="134">
        <v>95.4</v>
      </c>
      <c r="DL486" s="134">
        <v>95.4</v>
      </c>
      <c r="DM486" s="134">
        <v>95.4</v>
      </c>
      <c r="DN486" s="134">
        <v>95.4</v>
      </c>
      <c r="DO486" s="134">
        <v>95.4</v>
      </c>
      <c r="DP486" s="134">
        <v>95.4</v>
      </c>
      <c r="DQ486" s="134">
        <v>95.4</v>
      </c>
      <c r="DR486" s="134">
        <v>95.4</v>
      </c>
      <c r="DS486" s="134">
        <v>95.4</v>
      </c>
      <c r="DT486" s="134">
        <v>99.3</v>
      </c>
      <c r="DU486" s="134">
        <v>99.3</v>
      </c>
      <c r="DV486" s="134">
        <v>99.3</v>
      </c>
      <c r="DW486" s="134">
        <v>108.2</v>
      </c>
      <c r="DX486" s="134">
        <v>108.2</v>
      </c>
      <c r="DY486" s="134">
        <v>108.2</v>
      </c>
      <c r="DZ486" s="134">
        <v>108.2</v>
      </c>
      <c r="EA486" s="135">
        <v>108.2</v>
      </c>
      <c r="EB486" s="136">
        <v>108.2</v>
      </c>
      <c r="EC486" s="136">
        <v>108.2</v>
      </c>
      <c r="ED486" s="134">
        <v>108.2</v>
      </c>
      <c r="EE486" s="134">
        <v>108.2</v>
      </c>
      <c r="EF486" s="137">
        <v>112.4</v>
      </c>
      <c r="EG486" s="137">
        <v>112.4</v>
      </c>
      <c r="EH486" s="137">
        <v>112.4</v>
      </c>
      <c r="EI486" s="137">
        <v>111.6</v>
      </c>
      <c r="EJ486" s="136">
        <v>111.6</v>
      </c>
      <c r="EK486" s="136">
        <v>111.6</v>
      </c>
      <c r="EL486" s="147">
        <v>111.6</v>
      </c>
      <c r="EM486" s="147">
        <v>111.6</v>
      </c>
      <c r="EN486" s="147">
        <v>111.6</v>
      </c>
    </row>
    <row r="487" spans="1:144" ht="15" x14ac:dyDescent="0.25">
      <c r="A487" s="132" t="s">
        <v>2402</v>
      </c>
      <c r="B487" s="132" t="s">
        <v>2403</v>
      </c>
      <c r="C487" s="133">
        <v>2.3709999999999998E-2</v>
      </c>
      <c r="D487" s="134">
        <v>104.1</v>
      </c>
      <c r="E487" s="134">
        <v>104.7</v>
      </c>
      <c r="F487" s="134">
        <v>104.8</v>
      </c>
      <c r="G487" s="134">
        <v>103.6</v>
      </c>
      <c r="H487" s="134">
        <v>104.9</v>
      </c>
      <c r="I487" s="134">
        <v>104.8</v>
      </c>
      <c r="J487" s="134">
        <v>103.4</v>
      </c>
      <c r="K487" s="134">
        <v>105.3</v>
      </c>
      <c r="L487" s="134">
        <v>104.9</v>
      </c>
      <c r="M487" s="134">
        <v>104.6</v>
      </c>
      <c r="N487" s="134">
        <v>104.3</v>
      </c>
      <c r="O487" s="134">
        <v>103.4</v>
      </c>
      <c r="P487" s="134">
        <v>103.6</v>
      </c>
      <c r="Q487" s="134">
        <v>103.5</v>
      </c>
      <c r="R487" s="134">
        <v>104.9</v>
      </c>
      <c r="S487" s="134">
        <v>106.2</v>
      </c>
      <c r="T487" s="134">
        <v>107.4</v>
      </c>
      <c r="U487" s="134">
        <v>107.9</v>
      </c>
      <c r="V487" s="134">
        <v>107.5</v>
      </c>
      <c r="W487" s="134">
        <v>108.2</v>
      </c>
      <c r="X487" s="134">
        <v>107.7</v>
      </c>
      <c r="Y487" s="134">
        <v>107.1</v>
      </c>
      <c r="Z487" s="134">
        <v>107.1</v>
      </c>
      <c r="AA487" s="134">
        <v>108</v>
      </c>
      <c r="AB487" s="134">
        <v>106.7</v>
      </c>
      <c r="AC487" s="134">
        <v>108.3</v>
      </c>
      <c r="AD487" s="134">
        <v>109.3</v>
      </c>
      <c r="AE487" s="134">
        <v>109.5</v>
      </c>
      <c r="AF487" s="134">
        <v>109.4</v>
      </c>
      <c r="AG487" s="134">
        <v>109.1</v>
      </c>
      <c r="AH487" s="134">
        <v>109.2</v>
      </c>
      <c r="AI487" s="134">
        <v>109.5</v>
      </c>
      <c r="AJ487" s="134">
        <v>108.9</v>
      </c>
      <c r="AK487" s="134">
        <v>108.6</v>
      </c>
      <c r="AL487" s="134">
        <v>109.3</v>
      </c>
      <c r="AM487" s="134">
        <v>110</v>
      </c>
      <c r="AN487" s="134">
        <v>109.1</v>
      </c>
      <c r="AO487" s="134">
        <v>108.8</v>
      </c>
      <c r="AP487" s="134">
        <v>107.7</v>
      </c>
      <c r="AQ487" s="134">
        <v>109.4</v>
      </c>
      <c r="AR487" s="134">
        <v>107.5</v>
      </c>
      <c r="AS487" s="134">
        <v>107</v>
      </c>
      <c r="AT487" s="134">
        <v>109.8</v>
      </c>
      <c r="AU487" s="134">
        <v>106.1</v>
      </c>
      <c r="AV487" s="134">
        <v>105.5</v>
      </c>
      <c r="AW487" s="134">
        <v>105</v>
      </c>
      <c r="AX487" s="134">
        <v>105.2</v>
      </c>
      <c r="AY487" s="134">
        <v>104.2</v>
      </c>
      <c r="AZ487" s="134">
        <v>101.3</v>
      </c>
      <c r="BA487" s="134">
        <v>103.8</v>
      </c>
      <c r="BB487" s="134">
        <v>101.5</v>
      </c>
      <c r="BC487" s="134">
        <v>101.7</v>
      </c>
      <c r="BD487" s="134">
        <v>101.2</v>
      </c>
      <c r="BE487" s="134">
        <v>100.4</v>
      </c>
      <c r="BF487" s="134">
        <v>101.2</v>
      </c>
      <c r="BG487" s="134">
        <v>101.4</v>
      </c>
      <c r="BH487" s="134">
        <v>101.8</v>
      </c>
      <c r="BI487" s="134">
        <v>101.7</v>
      </c>
      <c r="BJ487" s="134">
        <v>102</v>
      </c>
      <c r="BK487" s="134">
        <v>102.1</v>
      </c>
      <c r="BL487" s="134">
        <v>104</v>
      </c>
      <c r="BM487" s="134">
        <v>105.7</v>
      </c>
      <c r="BN487" s="134">
        <v>110.4</v>
      </c>
      <c r="BO487" s="134">
        <v>110.3</v>
      </c>
      <c r="BP487" s="134">
        <v>110.5</v>
      </c>
      <c r="BQ487" s="134">
        <v>110.4</v>
      </c>
      <c r="BR487" s="134">
        <v>111</v>
      </c>
      <c r="BS487" s="134">
        <v>111.5</v>
      </c>
      <c r="BT487" s="134">
        <v>111.4</v>
      </c>
      <c r="BU487" s="134">
        <v>111.2</v>
      </c>
      <c r="BV487" s="134">
        <v>110.8</v>
      </c>
      <c r="BW487" s="134">
        <v>110.6</v>
      </c>
      <c r="BX487" s="134">
        <v>110.7</v>
      </c>
      <c r="BY487" s="134">
        <v>111.2</v>
      </c>
      <c r="BZ487" s="134">
        <v>112</v>
      </c>
      <c r="CA487" s="134">
        <v>112.2</v>
      </c>
      <c r="CB487" s="134">
        <v>112.4</v>
      </c>
      <c r="CC487" s="134">
        <v>111.8</v>
      </c>
      <c r="CD487" s="134">
        <v>112.7</v>
      </c>
      <c r="CE487" s="134">
        <v>113</v>
      </c>
      <c r="CF487" s="134">
        <v>113.7</v>
      </c>
      <c r="CG487" s="134">
        <v>114.7</v>
      </c>
      <c r="CH487" s="134">
        <v>114.9</v>
      </c>
      <c r="CI487" s="134">
        <v>114.6</v>
      </c>
      <c r="CJ487" s="134">
        <v>114.7</v>
      </c>
      <c r="CK487" s="134">
        <v>114.8</v>
      </c>
      <c r="CL487" s="134">
        <v>115.1</v>
      </c>
      <c r="CM487" s="134">
        <v>115.6</v>
      </c>
      <c r="CN487" s="134">
        <v>113</v>
      </c>
      <c r="CO487" s="134">
        <v>111.8</v>
      </c>
      <c r="CP487" s="134">
        <v>111</v>
      </c>
      <c r="CQ487" s="134">
        <v>110.9</v>
      </c>
      <c r="CR487" s="134">
        <v>109.3</v>
      </c>
      <c r="CS487" s="134">
        <v>108.4</v>
      </c>
      <c r="CT487" s="134">
        <v>107.6</v>
      </c>
      <c r="CU487" s="134">
        <v>107.5</v>
      </c>
      <c r="CV487" s="134">
        <v>107.7</v>
      </c>
      <c r="CW487" s="134">
        <v>107.6</v>
      </c>
      <c r="CX487" s="134">
        <v>107.5</v>
      </c>
      <c r="CY487" s="134">
        <v>107.7</v>
      </c>
      <c r="CZ487" s="134">
        <v>107.8</v>
      </c>
      <c r="DA487" s="134">
        <v>107.3</v>
      </c>
      <c r="DB487" s="134">
        <v>107.4</v>
      </c>
      <c r="DC487" s="134">
        <v>107.3</v>
      </c>
      <c r="DD487" s="134">
        <v>107.9</v>
      </c>
      <c r="DE487" s="134">
        <v>108.3</v>
      </c>
      <c r="DF487" s="134">
        <v>107.9</v>
      </c>
      <c r="DG487" s="134">
        <v>108.6</v>
      </c>
      <c r="DH487" s="134">
        <v>108.6</v>
      </c>
      <c r="DI487" s="134">
        <v>108.7</v>
      </c>
      <c r="DJ487" s="134">
        <v>109.5</v>
      </c>
      <c r="DK487" s="134">
        <v>109.7</v>
      </c>
      <c r="DL487" s="134">
        <v>109.2</v>
      </c>
      <c r="DM487" s="134">
        <v>107.8</v>
      </c>
      <c r="DN487" s="134">
        <v>108.7</v>
      </c>
      <c r="DO487" s="134">
        <v>109.7</v>
      </c>
      <c r="DP487" s="134">
        <v>110.4</v>
      </c>
      <c r="DQ487" s="134">
        <v>111.4</v>
      </c>
      <c r="DR487" s="134">
        <v>111.2</v>
      </c>
      <c r="DS487" s="134">
        <v>111</v>
      </c>
      <c r="DT487" s="134">
        <v>111.5</v>
      </c>
      <c r="DU487" s="134">
        <v>112.5</v>
      </c>
      <c r="DV487" s="134">
        <v>114.6</v>
      </c>
      <c r="DW487" s="134">
        <v>115.2</v>
      </c>
      <c r="DX487" s="134">
        <v>114.3</v>
      </c>
      <c r="DY487" s="134">
        <v>114.5</v>
      </c>
      <c r="DZ487" s="134">
        <v>114.8</v>
      </c>
      <c r="EA487" s="135">
        <v>115</v>
      </c>
      <c r="EB487" s="136">
        <v>115.5</v>
      </c>
      <c r="EC487" s="136">
        <v>116.8</v>
      </c>
      <c r="ED487" s="134">
        <v>116</v>
      </c>
      <c r="EE487" s="134">
        <v>116.9</v>
      </c>
      <c r="EF487" s="137">
        <v>116.8</v>
      </c>
      <c r="EG487" s="137">
        <v>117</v>
      </c>
      <c r="EH487" s="137">
        <v>117.2</v>
      </c>
      <c r="EI487" s="137">
        <v>117.4</v>
      </c>
      <c r="EJ487" s="136">
        <v>118.3</v>
      </c>
      <c r="EK487" s="136">
        <v>117.7</v>
      </c>
      <c r="EL487" s="147">
        <v>118.2</v>
      </c>
      <c r="EM487" s="147">
        <v>118.3</v>
      </c>
      <c r="EN487" s="147">
        <v>118.5</v>
      </c>
    </row>
    <row r="488" spans="1:144" ht="15" x14ac:dyDescent="0.25">
      <c r="A488" s="132" t="s">
        <v>2404</v>
      </c>
      <c r="B488" s="132" t="s">
        <v>2405</v>
      </c>
      <c r="C488" s="133">
        <v>0.27178000000000002</v>
      </c>
      <c r="D488" s="134">
        <v>101.6</v>
      </c>
      <c r="E488" s="134">
        <v>101.7</v>
      </c>
      <c r="F488" s="134">
        <v>101.8</v>
      </c>
      <c r="G488" s="134">
        <v>101.2</v>
      </c>
      <c r="H488" s="134">
        <v>99.3</v>
      </c>
      <c r="I488" s="134">
        <v>99.7</v>
      </c>
      <c r="J488" s="134">
        <v>100.4</v>
      </c>
      <c r="K488" s="134">
        <v>100.1</v>
      </c>
      <c r="L488" s="134">
        <v>100.5</v>
      </c>
      <c r="M488" s="134">
        <v>101.2</v>
      </c>
      <c r="N488" s="134">
        <v>98.3</v>
      </c>
      <c r="O488" s="134">
        <v>97.8</v>
      </c>
      <c r="P488" s="134">
        <v>98.4</v>
      </c>
      <c r="Q488" s="134">
        <v>100.7</v>
      </c>
      <c r="R488" s="134">
        <v>99.5</v>
      </c>
      <c r="S488" s="134">
        <v>99.9</v>
      </c>
      <c r="T488" s="134">
        <v>102</v>
      </c>
      <c r="U488" s="134">
        <v>101.6</v>
      </c>
      <c r="V488" s="134">
        <v>98.2</v>
      </c>
      <c r="W488" s="134">
        <v>98.8</v>
      </c>
      <c r="X488" s="134">
        <v>98.4</v>
      </c>
      <c r="Y488" s="134">
        <v>98.1</v>
      </c>
      <c r="Z488" s="134">
        <v>98.1</v>
      </c>
      <c r="AA488" s="134">
        <v>98.3</v>
      </c>
      <c r="AB488" s="134">
        <v>96.9</v>
      </c>
      <c r="AC488" s="134">
        <v>97.5</v>
      </c>
      <c r="AD488" s="134">
        <v>97.5</v>
      </c>
      <c r="AE488" s="134">
        <v>96.4</v>
      </c>
      <c r="AF488" s="134">
        <v>98</v>
      </c>
      <c r="AG488" s="134">
        <v>95.9</v>
      </c>
      <c r="AH488" s="134">
        <v>95</v>
      </c>
      <c r="AI488" s="134">
        <v>94.9</v>
      </c>
      <c r="AJ488" s="134">
        <v>94.2</v>
      </c>
      <c r="AK488" s="134">
        <v>93.9</v>
      </c>
      <c r="AL488" s="134">
        <v>93.4</v>
      </c>
      <c r="AM488" s="134">
        <v>93.5</v>
      </c>
      <c r="AN488" s="134">
        <v>92.3</v>
      </c>
      <c r="AO488" s="134">
        <v>92.5</v>
      </c>
      <c r="AP488" s="134">
        <v>93.4</v>
      </c>
      <c r="AQ488" s="134">
        <v>93.5</v>
      </c>
      <c r="AR488" s="134">
        <v>91.7</v>
      </c>
      <c r="AS488" s="134">
        <v>92</v>
      </c>
      <c r="AT488" s="134">
        <v>92.7</v>
      </c>
      <c r="AU488" s="134">
        <v>91.2</v>
      </c>
      <c r="AV488" s="134">
        <v>90.3</v>
      </c>
      <c r="AW488" s="134">
        <v>88.3</v>
      </c>
      <c r="AX488" s="134">
        <v>88.5</v>
      </c>
      <c r="AY488" s="134">
        <v>90.2</v>
      </c>
      <c r="AZ488" s="134">
        <v>89.5</v>
      </c>
      <c r="BA488" s="134">
        <v>91.1</v>
      </c>
      <c r="BB488" s="134">
        <v>89.7</v>
      </c>
      <c r="BC488" s="134">
        <v>91.1</v>
      </c>
      <c r="BD488" s="134">
        <v>90.6</v>
      </c>
      <c r="BE488" s="134">
        <v>89</v>
      </c>
      <c r="BF488" s="134">
        <v>88.4</v>
      </c>
      <c r="BG488" s="134">
        <v>90.2</v>
      </c>
      <c r="BH488" s="134">
        <v>90.7</v>
      </c>
      <c r="BI488" s="134">
        <v>91.7</v>
      </c>
      <c r="BJ488" s="134">
        <v>92.3</v>
      </c>
      <c r="BK488" s="134">
        <v>91</v>
      </c>
      <c r="BL488" s="134">
        <v>91.1</v>
      </c>
      <c r="BM488" s="134">
        <v>91.1</v>
      </c>
      <c r="BN488" s="134">
        <v>91.6</v>
      </c>
      <c r="BO488" s="134">
        <v>91.5</v>
      </c>
      <c r="BP488" s="134">
        <v>91.3</v>
      </c>
      <c r="BQ488" s="134">
        <v>91.3</v>
      </c>
      <c r="BR488" s="134">
        <v>91.8</v>
      </c>
      <c r="BS488" s="134">
        <v>89.9</v>
      </c>
      <c r="BT488" s="134">
        <v>90.2</v>
      </c>
      <c r="BU488" s="134">
        <v>90.7</v>
      </c>
      <c r="BV488" s="134">
        <v>89.9</v>
      </c>
      <c r="BW488" s="134">
        <v>91</v>
      </c>
      <c r="BX488" s="134">
        <v>91.4</v>
      </c>
      <c r="BY488" s="134">
        <v>90.2</v>
      </c>
      <c r="BZ488" s="134">
        <v>90.5</v>
      </c>
      <c r="CA488" s="134">
        <v>91</v>
      </c>
      <c r="CB488" s="134">
        <v>92</v>
      </c>
      <c r="CC488" s="134">
        <v>93</v>
      </c>
      <c r="CD488" s="134">
        <v>91.6</v>
      </c>
      <c r="CE488" s="134">
        <v>91.9</v>
      </c>
      <c r="CF488" s="134">
        <v>91.8</v>
      </c>
      <c r="CG488" s="134">
        <v>92.8</v>
      </c>
      <c r="CH488" s="134">
        <v>91.8</v>
      </c>
      <c r="CI488" s="134">
        <v>92.7</v>
      </c>
      <c r="CJ488" s="134">
        <v>92.5</v>
      </c>
      <c r="CK488" s="134">
        <v>92.7</v>
      </c>
      <c r="CL488" s="134">
        <v>94.2</v>
      </c>
      <c r="CM488" s="134">
        <v>93.6</v>
      </c>
      <c r="CN488" s="134">
        <v>94</v>
      </c>
      <c r="CO488" s="134">
        <v>94.1</v>
      </c>
      <c r="CP488" s="134">
        <v>94.1</v>
      </c>
      <c r="CQ488" s="134">
        <v>94.1</v>
      </c>
      <c r="CR488" s="134">
        <v>93.9</v>
      </c>
      <c r="CS488" s="134">
        <v>93.2</v>
      </c>
      <c r="CT488" s="134">
        <v>93.5</v>
      </c>
      <c r="CU488" s="134">
        <v>92</v>
      </c>
      <c r="CV488" s="134">
        <v>92.8</v>
      </c>
      <c r="CW488" s="134">
        <v>93.3</v>
      </c>
      <c r="CX488" s="134">
        <v>92.7</v>
      </c>
      <c r="CY488" s="134">
        <v>92.1</v>
      </c>
      <c r="CZ488" s="134">
        <v>91.7</v>
      </c>
      <c r="DA488" s="134">
        <v>92.2</v>
      </c>
      <c r="DB488" s="134">
        <v>91.6</v>
      </c>
      <c r="DC488" s="134">
        <v>92.6</v>
      </c>
      <c r="DD488" s="134">
        <v>93.3</v>
      </c>
      <c r="DE488" s="134">
        <v>94.4</v>
      </c>
      <c r="DF488" s="134">
        <v>95.4</v>
      </c>
      <c r="DG488" s="134">
        <v>97.4</v>
      </c>
      <c r="DH488" s="134">
        <v>98.1</v>
      </c>
      <c r="DI488" s="134">
        <v>96.7</v>
      </c>
      <c r="DJ488" s="134">
        <v>99.9</v>
      </c>
      <c r="DK488" s="134">
        <v>100.7</v>
      </c>
      <c r="DL488" s="134">
        <v>99.8</v>
      </c>
      <c r="DM488" s="134">
        <v>101.1</v>
      </c>
      <c r="DN488" s="134">
        <v>102.2</v>
      </c>
      <c r="DO488" s="134">
        <v>103.9</v>
      </c>
      <c r="DP488" s="134">
        <v>104.6</v>
      </c>
      <c r="DQ488" s="134">
        <v>104.4</v>
      </c>
      <c r="DR488" s="134">
        <v>105.1</v>
      </c>
      <c r="DS488" s="134">
        <v>106.4</v>
      </c>
      <c r="DT488" s="134">
        <v>106.6</v>
      </c>
      <c r="DU488" s="134">
        <v>106.6</v>
      </c>
      <c r="DV488" s="134">
        <v>106.3</v>
      </c>
      <c r="DW488" s="134">
        <v>106.8</v>
      </c>
      <c r="DX488" s="134">
        <v>108.1</v>
      </c>
      <c r="DY488" s="134">
        <v>107.7</v>
      </c>
      <c r="DZ488" s="134">
        <v>106.2</v>
      </c>
      <c r="EA488" s="135">
        <v>105.9</v>
      </c>
      <c r="EB488" s="136">
        <v>105.9</v>
      </c>
      <c r="EC488" s="136">
        <v>105.8</v>
      </c>
      <c r="ED488" s="134">
        <v>106.3</v>
      </c>
      <c r="EE488" s="134">
        <v>105.8</v>
      </c>
      <c r="EF488" s="137">
        <v>106.7</v>
      </c>
      <c r="EG488" s="137">
        <v>107.3</v>
      </c>
      <c r="EH488" s="137">
        <v>106.6</v>
      </c>
      <c r="EI488" s="137">
        <v>107.3</v>
      </c>
      <c r="EJ488" s="136">
        <v>106.7</v>
      </c>
      <c r="EK488" s="136">
        <v>106.8</v>
      </c>
      <c r="EL488" s="147">
        <v>106.8</v>
      </c>
      <c r="EM488" s="147">
        <v>107.2</v>
      </c>
      <c r="EN488" s="147">
        <v>107.4</v>
      </c>
    </row>
    <row r="489" spans="1:144" ht="15" x14ac:dyDescent="0.25">
      <c r="A489" s="132" t="s">
        <v>2406</v>
      </c>
      <c r="B489" s="132" t="s">
        <v>2407</v>
      </c>
      <c r="C489" s="133">
        <v>1.1010000000000001E-2</v>
      </c>
      <c r="D489" s="134">
        <v>101.1</v>
      </c>
      <c r="E489" s="134">
        <v>101.1</v>
      </c>
      <c r="F489" s="134">
        <v>101.7</v>
      </c>
      <c r="G489" s="134">
        <v>103.2</v>
      </c>
      <c r="H489" s="134">
        <v>103.2</v>
      </c>
      <c r="I489" s="134">
        <v>103.2</v>
      </c>
      <c r="J489" s="134">
        <v>103.4</v>
      </c>
      <c r="K489" s="134">
        <v>103.5</v>
      </c>
      <c r="L489" s="134">
        <v>103.5</v>
      </c>
      <c r="M489" s="134">
        <v>103.8</v>
      </c>
      <c r="N489" s="134">
        <v>103.8</v>
      </c>
      <c r="O489" s="134">
        <v>103.8</v>
      </c>
      <c r="P489" s="134">
        <v>107.4</v>
      </c>
      <c r="Q489" s="134">
        <v>107.4</v>
      </c>
      <c r="R489" s="134">
        <v>107.4</v>
      </c>
      <c r="S489" s="134">
        <v>107.4</v>
      </c>
      <c r="T489" s="134">
        <v>107.4</v>
      </c>
      <c r="U489" s="134">
        <v>107.4</v>
      </c>
      <c r="V489" s="134">
        <v>105.3</v>
      </c>
      <c r="W489" s="134">
        <v>106</v>
      </c>
      <c r="X489" s="134">
        <v>107</v>
      </c>
      <c r="Y489" s="134">
        <v>109.4</v>
      </c>
      <c r="Z489" s="134">
        <v>109.2</v>
      </c>
      <c r="AA489" s="134">
        <v>110.1</v>
      </c>
      <c r="AB489" s="134">
        <v>111.3</v>
      </c>
      <c r="AC489" s="134">
        <v>111.3</v>
      </c>
      <c r="AD489" s="134">
        <v>111.4</v>
      </c>
      <c r="AE489" s="134">
        <v>111.4</v>
      </c>
      <c r="AF489" s="134">
        <v>111.6</v>
      </c>
      <c r="AG489" s="134">
        <v>110.3</v>
      </c>
      <c r="AH489" s="134">
        <v>110.1</v>
      </c>
      <c r="AI489" s="134">
        <v>111.5</v>
      </c>
      <c r="AJ489" s="134">
        <v>111.5</v>
      </c>
      <c r="AK489" s="134">
        <v>111.5</v>
      </c>
      <c r="AL489" s="134">
        <v>111.5</v>
      </c>
      <c r="AM489" s="134">
        <v>111.5</v>
      </c>
      <c r="AN489" s="134">
        <v>109.7</v>
      </c>
      <c r="AO489" s="134">
        <v>109.7</v>
      </c>
      <c r="AP489" s="134">
        <v>109.7</v>
      </c>
      <c r="AQ489" s="134">
        <v>109.7</v>
      </c>
      <c r="AR489" s="134">
        <v>110.9</v>
      </c>
      <c r="AS489" s="134">
        <v>111.1</v>
      </c>
      <c r="AT489" s="134">
        <v>111.1</v>
      </c>
      <c r="AU489" s="134">
        <v>110.6</v>
      </c>
      <c r="AV489" s="134">
        <v>109.7</v>
      </c>
      <c r="AW489" s="134">
        <v>108.6</v>
      </c>
      <c r="AX489" s="134">
        <v>108.9</v>
      </c>
      <c r="AY489" s="134">
        <v>108.8</v>
      </c>
      <c r="AZ489" s="134">
        <v>103.8</v>
      </c>
      <c r="BA489" s="134">
        <v>103.7</v>
      </c>
      <c r="BB489" s="134">
        <v>102.3</v>
      </c>
      <c r="BC489" s="134">
        <v>102.3</v>
      </c>
      <c r="BD489" s="134">
        <v>102.5</v>
      </c>
      <c r="BE489" s="134">
        <v>102.8</v>
      </c>
      <c r="BF489" s="134">
        <v>103.3</v>
      </c>
      <c r="BG489" s="134">
        <v>103.3</v>
      </c>
      <c r="BH489" s="134">
        <v>99.3</v>
      </c>
      <c r="BI489" s="134">
        <v>102.8</v>
      </c>
      <c r="BJ489" s="134">
        <v>107.7</v>
      </c>
      <c r="BK489" s="134">
        <v>107.4</v>
      </c>
      <c r="BL489" s="134">
        <v>107.4</v>
      </c>
      <c r="BM489" s="134">
        <v>109</v>
      </c>
      <c r="BN489" s="134">
        <v>114</v>
      </c>
      <c r="BO489" s="134">
        <v>110.4</v>
      </c>
      <c r="BP489" s="134">
        <v>114.8</v>
      </c>
      <c r="BQ489" s="134">
        <v>115</v>
      </c>
      <c r="BR489" s="134">
        <v>117.3</v>
      </c>
      <c r="BS489" s="134">
        <v>119.9</v>
      </c>
      <c r="BT489" s="134">
        <v>126.1</v>
      </c>
      <c r="BU489" s="134">
        <v>123.7</v>
      </c>
      <c r="BV489" s="134">
        <v>120.4</v>
      </c>
      <c r="BW489" s="134">
        <v>120.8</v>
      </c>
      <c r="BX489" s="134">
        <v>119.7</v>
      </c>
      <c r="BY489" s="134">
        <v>120.6</v>
      </c>
      <c r="BZ489" s="134">
        <v>122.8</v>
      </c>
      <c r="CA489" s="134">
        <v>123.6</v>
      </c>
      <c r="CB489" s="134">
        <v>122.8</v>
      </c>
      <c r="CC489" s="134">
        <v>123.2</v>
      </c>
      <c r="CD489" s="134">
        <v>123.4</v>
      </c>
      <c r="CE489" s="134">
        <v>123.7</v>
      </c>
      <c r="CF489" s="134">
        <v>123.6</v>
      </c>
      <c r="CG489" s="134">
        <v>123.7</v>
      </c>
      <c r="CH489" s="134">
        <v>123.4</v>
      </c>
      <c r="CI489" s="134">
        <v>123.6</v>
      </c>
      <c r="CJ489" s="134">
        <v>123.7</v>
      </c>
      <c r="CK489" s="134">
        <v>123.7</v>
      </c>
      <c r="CL489" s="134">
        <v>123.6</v>
      </c>
      <c r="CM489" s="134">
        <v>123.7</v>
      </c>
      <c r="CN489" s="134">
        <v>124</v>
      </c>
      <c r="CO489" s="134">
        <v>123.4</v>
      </c>
      <c r="CP489" s="134">
        <v>123.6</v>
      </c>
      <c r="CQ489" s="134">
        <v>122.9</v>
      </c>
      <c r="CR489" s="134">
        <v>123.2</v>
      </c>
      <c r="CS489" s="134">
        <v>123.3</v>
      </c>
      <c r="CT489" s="134">
        <v>124.8</v>
      </c>
      <c r="CU489" s="134">
        <v>124.8</v>
      </c>
      <c r="CV489" s="134">
        <v>125.1</v>
      </c>
      <c r="CW489" s="134">
        <v>125.1</v>
      </c>
      <c r="CX489" s="134">
        <v>125.3</v>
      </c>
      <c r="CY489" s="134">
        <v>125.4</v>
      </c>
      <c r="CZ489" s="134">
        <v>125.4</v>
      </c>
      <c r="DA489" s="134">
        <v>125.4</v>
      </c>
      <c r="DB489" s="134">
        <v>126</v>
      </c>
      <c r="DC489" s="134">
        <v>126.1</v>
      </c>
      <c r="DD489" s="134">
        <v>126.1</v>
      </c>
      <c r="DE489" s="134">
        <v>127.9</v>
      </c>
      <c r="DF489" s="134">
        <v>127.9</v>
      </c>
      <c r="DG489" s="134">
        <v>128.9</v>
      </c>
      <c r="DH489" s="134">
        <v>129.1</v>
      </c>
      <c r="DI489" s="134">
        <v>129.1</v>
      </c>
      <c r="DJ489" s="134">
        <v>129.9</v>
      </c>
      <c r="DK489" s="134">
        <v>127.6</v>
      </c>
      <c r="DL489" s="134">
        <v>129</v>
      </c>
      <c r="DM489" s="134">
        <v>131.30000000000001</v>
      </c>
      <c r="DN489" s="134">
        <v>131.1</v>
      </c>
      <c r="DO489" s="134">
        <v>135.9</v>
      </c>
      <c r="DP489" s="134">
        <v>136.1</v>
      </c>
      <c r="DQ489" s="134">
        <v>136.1</v>
      </c>
      <c r="DR489" s="134">
        <v>136.30000000000001</v>
      </c>
      <c r="DS489" s="134">
        <v>137.4</v>
      </c>
      <c r="DT489" s="134">
        <v>143.30000000000001</v>
      </c>
      <c r="DU489" s="134">
        <v>142.19999999999999</v>
      </c>
      <c r="DV489" s="134">
        <v>142.19999999999999</v>
      </c>
      <c r="DW489" s="134">
        <v>140.9</v>
      </c>
      <c r="DX489" s="134">
        <v>153.1</v>
      </c>
      <c r="DY489" s="134">
        <v>156</v>
      </c>
      <c r="DZ489" s="134">
        <v>156</v>
      </c>
      <c r="EA489" s="135">
        <v>156</v>
      </c>
      <c r="EB489" s="136">
        <v>156</v>
      </c>
      <c r="EC489" s="136">
        <v>156.69999999999999</v>
      </c>
      <c r="ED489" s="134">
        <v>157.5</v>
      </c>
      <c r="EE489" s="134">
        <v>156.9</v>
      </c>
      <c r="EF489" s="137">
        <v>158.6</v>
      </c>
      <c r="EG489" s="137">
        <v>159.19999999999999</v>
      </c>
      <c r="EH489" s="137">
        <v>159.19999999999999</v>
      </c>
      <c r="EI489" s="137">
        <v>159.19999999999999</v>
      </c>
      <c r="EJ489" s="136">
        <v>158.80000000000001</v>
      </c>
      <c r="EK489" s="136">
        <v>158.30000000000001</v>
      </c>
      <c r="EL489" s="147">
        <v>158.30000000000001</v>
      </c>
      <c r="EM489" s="147">
        <v>158.30000000000001</v>
      </c>
      <c r="EN489" s="147">
        <v>158.30000000000001</v>
      </c>
    </row>
    <row r="490" spans="1:144" ht="15" x14ac:dyDescent="0.25">
      <c r="A490" s="132" t="s">
        <v>2408</v>
      </c>
      <c r="B490" s="132" t="s">
        <v>2409</v>
      </c>
      <c r="C490" s="133">
        <v>3.4340000000000002E-2</v>
      </c>
      <c r="D490" s="134">
        <v>103.9</v>
      </c>
      <c r="E490" s="134">
        <v>104.3</v>
      </c>
      <c r="F490" s="134">
        <v>101.7</v>
      </c>
      <c r="G490" s="134">
        <v>100.2</v>
      </c>
      <c r="H490" s="134">
        <v>101.2</v>
      </c>
      <c r="I490" s="134">
        <v>100.9</v>
      </c>
      <c r="J490" s="134">
        <v>103.1</v>
      </c>
      <c r="K490" s="134">
        <v>104.4</v>
      </c>
      <c r="L490" s="134">
        <v>101.5</v>
      </c>
      <c r="M490" s="134">
        <v>104.5</v>
      </c>
      <c r="N490" s="134">
        <v>105.4</v>
      </c>
      <c r="O490" s="134">
        <v>102.6</v>
      </c>
      <c r="P490" s="134">
        <v>104.9</v>
      </c>
      <c r="Q490" s="134">
        <v>104.6</v>
      </c>
      <c r="R490" s="134">
        <v>105.4</v>
      </c>
      <c r="S490" s="134">
        <v>105.3</v>
      </c>
      <c r="T490" s="134">
        <v>106.6</v>
      </c>
      <c r="U490" s="134">
        <v>102.1</v>
      </c>
      <c r="V490" s="134">
        <v>103.3</v>
      </c>
      <c r="W490" s="134">
        <v>104.5</v>
      </c>
      <c r="X490" s="134">
        <v>105.4</v>
      </c>
      <c r="Y490" s="134">
        <v>103.7</v>
      </c>
      <c r="Z490" s="134">
        <v>102</v>
      </c>
      <c r="AA490" s="134">
        <v>106.7</v>
      </c>
      <c r="AB490" s="134">
        <v>103.5</v>
      </c>
      <c r="AC490" s="134">
        <v>107.3</v>
      </c>
      <c r="AD490" s="134">
        <v>106</v>
      </c>
      <c r="AE490" s="134">
        <v>104.8</v>
      </c>
      <c r="AF490" s="134">
        <v>104.4</v>
      </c>
      <c r="AG490" s="134">
        <v>103.3</v>
      </c>
      <c r="AH490" s="134">
        <v>101.2</v>
      </c>
      <c r="AI490" s="134">
        <v>101.1</v>
      </c>
      <c r="AJ490" s="134">
        <v>103.4</v>
      </c>
      <c r="AK490" s="134">
        <v>104.9</v>
      </c>
      <c r="AL490" s="134">
        <v>103.3</v>
      </c>
      <c r="AM490" s="134">
        <v>103.1</v>
      </c>
      <c r="AN490" s="134">
        <v>103.7</v>
      </c>
      <c r="AO490" s="134">
        <v>102.1</v>
      </c>
      <c r="AP490" s="134">
        <v>101.8</v>
      </c>
      <c r="AQ490" s="134">
        <v>105.2</v>
      </c>
      <c r="AR490" s="134">
        <v>104.1</v>
      </c>
      <c r="AS490" s="134">
        <v>105.9</v>
      </c>
      <c r="AT490" s="134">
        <v>105.7</v>
      </c>
      <c r="AU490" s="134">
        <v>106.9</v>
      </c>
      <c r="AV490" s="134">
        <v>106.5</v>
      </c>
      <c r="AW490" s="134">
        <v>105.6</v>
      </c>
      <c r="AX490" s="134">
        <v>102.6</v>
      </c>
      <c r="AY490" s="134">
        <v>105.6</v>
      </c>
      <c r="AZ490" s="134">
        <v>103.8</v>
      </c>
      <c r="BA490" s="134">
        <v>104.3</v>
      </c>
      <c r="BB490" s="134">
        <v>103.5</v>
      </c>
      <c r="BC490" s="134">
        <v>104.7</v>
      </c>
      <c r="BD490" s="134">
        <v>101.3</v>
      </c>
      <c r="BE490" s="134">
        <v>101</v>
      </c>
      <c r="BF490" s="134">
        <v>98.8</v>
      </c>
      <c r="BG490" s="134">
        <v>100.6</v>
      </c>
      <c r="BH490" s="134">
        <v>106</v>
      </c>
      <c r="BI490" s="134">
        <v>103.1</v>
      </c>
      <c r="BJ490" s="134">
        <v>107.2</v>
      </c>
      <c r="BK490" s="134">
        <v>105.2</v>
      </c>
      <c r="BL490" s="134">
        <v>105.7</v>
      </c>
      <c r="BM490" s="134">
        <v>105.3</v>
      </c>
      <c r="BN490" s="134">
        <v>105</v>
      </c>
      <c r="BO490" s="134">
        <v>105.9</v>
      </c>
      <c r="BP490" s="134">
        <v>101.9</v>
      </c>
      <c r="BQ490" s="134">
        <v>103.4</v>
      </c>
      <c r="BR490" s="134">
        <v>104.4</v>
      </c>
      <c r="BS490" s="134">
        <v>102.4</v>
      </c>
      <c r="BT490" s="134">
        <v>104.2</v>
      </c>
      <c r="BU490" s="134">
        <v>103.6</v>
      </c>
      <c r="BV490" s="134">
        <v>105.8</v>
      </c>
      <c r="BW490" s="134">
        <v>107.3</v>
      </c>
      <c r="BX490" s="134">
        <v>105.5</v>
      </c>
      <c r="BY490" s="134">
        <v>105.6</v>
      </c>
      <c r="BZ490" s="134">
        <v>105.8</v>
      </c>
      <c r="CA490" s="134">
        <v>105.4</v>
      </c>
      <c r="CB490" s="134">
        <v>104.3</v>
      </c>
      <c r="CC490" s="134">
        <v>110.3</v>
      </c>
      <c r="CD490" s="134">
        <v>106.5</v>
      </c>
      <c r="CE490" s="134">
        <v>109.5</v>
      </c>
      <c r="CF490" s="134">
        <v>108.9</v>
      </c>
      <c r="CG490" s="134">
        <v>110</v>
      </c>
      <c r="CH490" s="134">
        <v>110</v>
      </c>
      <c r="CI490" s="134">
        <v>109.2</v>
      </c>
      <c r="CJ490" s="134">
        <v>108.9</v>
      </c>
      <c r="CK490" s="134">
        <v>110.1</v>
      </c>
      <c r="CL490" s="134">
        <v>114.8</v>
      </c>
      <c r="CM490" s="134">
        <v>113</v>
      </c>
      <c r="CN490" s="134">
        <v>115</v>
      </c>
      <c r="CO490" s="134">
        <v>112.9</v>
      </c>
      <c r="CP490" s="134">
        <v>114.2</v>
      </c>
      <c r="CQ490" s="134">
        <v>113.1</v>
      </c>
      <c r="CR490" s="134">
        <v>113</v>
      </c>
      <c r="CS490" s="134">
        <v>111.8</v>
      </c>
      <c r="CT490" s="134">
        <v>111.6</v>
      </c>
      <c r="CU490" s="134">
        <v>104.4</v>
      </c>
      <c r="CV490" s="134">
        <v>105.1</v>
      </c>
      <c r="CW490" s="134">
        <v>107.8</v>
      </c>
      <c r="CX490" s="134">
        <v>107.9</v>
      </c>
      <c r="CY490" s="134">
        <v>107.8</v>
      </c>
      <c r="CZ490" s="134">
        <v>107.8</v>
      </c>
      <c r="DA490" s="134">
        <v>109.6</v>
      </c>
      <c r="DB490" s="134">
        <v>109</v>
      </c>
      <c r="DC490" s="134">
        <v>111.1</v>
      </c>
      <c r="DD490" s="134">
        <v>111.2</v>
      </c>
      <c r="DE490" s="134">
        <v>112.2</v>
      </c>
      <c r="DF490" s="134">
        <v>111.3</v>
      </c>
      <c r="DG490" s="134">
        <v>112.6</v>
      </c>
      <c r="DH490" s="134">
        <v>113.7</v>
      </c>
      <c r="DI490" s="134">
        <v>109</v>
      </c>
      <c r="DJ490" s="134">
        <v>112.8</v>
      </c>
      <c r="DK490" s="134">
        <v>114.1</v>
      </c>
      <c r="DL490" s="134">
        <v>113.9</v>
      </c>
      <c r="DM490" s="134">
        <v>116.8</v>
      </c>
      <c r="DN490" s="134">
        <v>118.5</v>
      </c>
      <c r="DO490" s="134">
        <v>122.1</v>
      </c>
      <c r="DP490" s="134">
        <v>122.2</v>
      </c>
      <c r="DQ490" s="134">
        <v>123.2</v>
      </c>
      <c r="DR490" s="134">
        <v>123.3</v>
      </c>
      <c r="DS490" s="134">
        <v>124.3</v>
      </c>
      <c r="DT490" s="134">
        <v>126.5</v>
      </c>
      <c r="DU490" s="134">
        <v>127.7</v>
      </c>
      <c r="DV490" s="134">
        <v>125.8</v>
      </c>
      <c r="DW490" s="134">
        <v>125.8</v>
      </c>
      <c r="DX490" s="134">
        <v>127.5</v>
      </c>
      <c r="DY490" s="134">
        <v>127.5</v>
      </c>
      <c r="DZ490" s="134">
        <v>127.5</v>
      </c>
      <c r="EA490" s="135">
        <v>127.3</v>
      </c>
      <c r="EB490" s="136">
        <v>126.9</v>
      </c>
      <c r="EC490" s="136">
        <v>126.3</v>
      </c>
      <c r="ED490" s="134">
        <v>126.2</v>
      </c>
      <c r="EE490" s="134">
        <v>127.5</v>
      </c>
      <c r="EF490" s="137">
        <v>127.3</v>
      </c>
      <c r="EG490" s="137">
        <v>127</v>
      </c>
      <c r="EH490" s="137">
        <v>127.1</v>
      </c>
      <c r="EI490" s="137">
        <v>127.2</v>
      </c>
      <c r="EJ490" s="136">
        <v>127.2</v>
      </c>
      <c r="EK490" s="136">
        <v>127.5</v>
      </c>
      <c r="EL490" s="147">
        <v>128.30000000000001</v>
      </c>
      <c r="EM490" s="147">
        <v>128.1</v>
      </c>
      <c r="EN490" s="147">
        <v>127.8</v>
      </c>
    </row>
    <row r="491" spans="1:144" ht="15" x14ac:dyDescent="0.25">
      <c r="A491" s="132" t="s">
        <v>2410</v>
      </c>
      <c r="B491" s="132" t="s">
        <v>2411</v>
      </c>
      <c r="C491" s="133">
        <v>1.7239999999999998E-2</v>
      </c>
      <c r="D491" s="134">
        <v>102.9</v>
      </c>
      <c r="E491" s="134">
        <v>102.3</v>
      </c>
      <c r="F491" s="134">
        <v>103.3</v>
      </c>
      <c r="G491" s="134">
        <v>102.9</v>
      </c>
      <c r="H491" s="134">
        <v>98.7</v>
      </c>
      <c r="I491" s="134">
        <v>100.4</v>
      </c>
      <c r="J491" s="134">
        <v>100.8</v>
      </c>
      <c r="K491" s="134">
        <v>96.9</v>
      </c>
      <c r="L491" s="134">
        <v>96</v>
      </c>
      <c r="M491" s="134">
        <v>95.2</v>
      </c>
      <c r="N491" s="134">
        <v>95.4</v>
      </c>
      <c r="O491" s="134">
        <v>97.6</v>
      </c>
      <c r="P491" s="134">
        <v>98.2</v>
      </c>
      <c r="Q491" s="134">
        <v>97.2</v>
      </c>
      <c r="R491" s="134">
        <v>98.9</v>
      </c>
      <c r="S491" s="134">
        <v>106.1</v>
      </c>
      <c r="T491" s="134">
        <v>108.9</v>
      </c>
      <c r="U491" s="134">
        <v>104.4</v>
      </c>
      <c r="V491" s="134">
        <v>101.4</v>
      </c>
      <c r="W491" s="134">
        <v>98.8</v>
      </c>
      <c r="X491" s="134">
        <v>97.2</v>
      </c>
      <c r="Y491" s="134">
        <v>102.2</v>
      </c>
      <c r="Z491" s="134">
        <v>99.9</v>
      </c>
      <c r="AA491" s="134">
        <v>98.2</v>
      </c>
      <c r="AB491" s="134">
        <v>96.3</v>
      </c>
      <c r="AC491" s="134">
        <v>97.5</v>
      </c>
      <c r="AD491" s="134">
        <v>100.1</v>
      </c>
      <c r="AE491" s="134">
        <v>95.9</v>
      </c>
      <c r="AF491" s="134">
        <v>94.8</v>
      </c>
      <c r="AG491" s="134">
        <v>91.5</v>
      </c>
      <c r="AH491" s="134">
        <v>87.9</v>
      </c>
      <c r="AI491" s="134">
        <v>88.8</v>
      </c>
      <c r="AJ491" s="134">
        <v>87.5</v>
      </c>
      <c r="AK491" s="134">
        <v>88.8</v>
      </c>
      <c r="AL491" s="134">
        <v>87.5</v>
      </c>
      <c r="AM491" s="134">
        <v>87.3</v>
      </c>
      <c r="AN491" s="134">
        <v>87.6</v>
      </c>
      <c r="AO491" s="134">
        <v>93.4</v>
      </c>
      <c r="AP491" s="134">
        <v>95.2</v>
      </c>
      <c r="AQ491" s="134">
        <v>93.3</v>
      </c>
      <c r="AR491" s="134">
        <v>87.6</v>
      </c>
      <c r="AS491" s="134">
        <v>86.5</v>
      </c>
      <c r="AT491" s="134">
        <v>86.7</v>
      </c>
      <c r="AU491" s="134">
        <v>84.8</v>
      </c>
      <c r="AV491" s="134">
        <v>85.8</v>
      </c>
      <c r="AW491" s="134">
        <v>87.1</v>
      </c>
      <c r="AX491" s="134">
        <v>87</v>
      </c>
      <c r="AY491" s="134">
        <v>88</v>
      </c>
      <c r="AZ491" s="134">
        <v>90.4</v>
      </c>
      <c r="BA491" s="134">
        <v>94.2</v>
      </c>
      <c r="BB491" s="134">
        <v>95.5</v>
      </c>
      <c r="BC491" s="134">
        <v>93.7</v>
      </c>
      <c r="BD491" s="134">
        <v>89.4</v>
      </c>
      <c r="BE491" s="134">
        <v>88.5</v>
      </c>
      <c r="BF491" s="134">
        <v>87</v>
      </c>
      <c r="BG491" s="134">
        <v>89.4</v>
      </c>
      <c r="BH491" s="134">
        <v>91.8</v>
      </c>
      <c r="BI491" s="134">
        <v>94.3</v>
      </c>
      <c r="BJ491" s="134">
        <v>96.8</v>
      </c>
      <c r="BK491" s="134">
        <v>94.5</v>
      </c>
      <c r="BL491" s="134">
        <v>93.7</v>
      </c>
      <c r="BM491" s="134">
        <v>92.9</v>
      </c>
      <c r="BN491" s="134">
        <v>91.5</v>
      </c>
      <c r="BO491" s="134">
        <v>92.2</v>
      </c>
      <c r="BP491" s="134">
        <v>91.9</v>
      </c>
      <c r="BQ491" s="134">
        <v>93.3</v>
      </c>
      <c r="BR491" s="134">
        <v>91.6</v>
      </c>
      <c r="BS491" s="134">
        <v>93.5</v>
      </c>
      <c r="BT491" s="134">
        <v>92.3</v>
      </c>
      <c r="BU491" s="134">
        <v>93.2</v>
      </c>
      <c r="BV491" s="134">
        <v>94</v>
      </c>
      <c r="BW491" s="134">
        <v>93</v>
      </c>
      <c r="BX491" s="134">
        <v>92.6</v>
      </c>
      <c r="BY491" s="134">
        <v>92.6</v>
      </c>
      <c r="BZ491" s="134">
        <v>95.1</v>
      </c>
      <c r="CA491" s="134">
        <v>94.8</v>
      </c>
      <c r="CB491" s="134">
        <v>96.4</v>
      </c>
      <c r="CC491" s="134">
        <v>98</v>
      </c>
      <c r="CD491" s="134">
        <v>95.1</v>
      </c>
      <c r="CE491" s="134">
        <v>93.6</v>
      </c>
      <c r="CF491" s="134">
        <v>92.9</v>
      </c>
      <c r="CG491" s="134">
        <v>94</v>
      </c>
      <c r="CH491" s="134">
        <v>94</v>
      </c>
      <c r="CI491" s="134">
        <v>90.6</v>
      </c>
      <c r="CJ491" s="134">
        <v>93.2</v>
      </c>
      <c r="CK491" s="134">
        <v>94.7</v>
      </c>
      <c r="CL491" s="134">
        <v>96.6</v>
      </c>
      <c r="CM491" s="134">
        <v>96.8</v>
      </c>
      <c r="CN491" s="134">
        <v>95.6</v>
      </c>
      <c r="CO491" s="134">
        <v>95.2</v>
      </c>
      <c r="CP491" s="134">
        <v>96.2</v>
      </c>
      <c r="CQ491" s="134">
        <v>94.5</v>
      </c>
      <c r="CR491" s="134">
        <v>94.7</v>
      </c>
      <c r="CS491" s="134">
        <v>95.5</v>
      </c>
      <c r="CT491" s="134">
        <v>94.5</v>
      </c>
      <c r="CU491" s="134">
        <v>91.8</v>
      </c>
      <c r="CV491" s="134">
        <v>92.5</v>
      </c>
      <c r="CW491" s="134">
        <v>91.8</v>
      </c>
      <c r="CX491" s="134">
        <v>91.9</v>
      </c>
      <c r="CY491" s="134">
        <v>90.2</v>
      </c>
      <c r="CZ491" s="134">
        <v>86</v>
      </c>
      <c r="DA491" s="134">
        <v>85.9</v>
      </c>
      <c r="DB491" s="134">
        <v>85.9</v>
      </c>
      <c r="DC491" s="134">
        <v>89.1</v>
      </c>
      <c r="DD491" s="134">
        <v>90.6</v>
      </c>
      <c r="DE491" s="134">
        <v>95.2</v>
      </c>
      <c r="DF491" s="134">
        <v>98.3</v>
      </c>
      <c r="DG491" s="134">
        <v>98.2</v>
      </c>
      <c r="DH491" s="134">
        <v>102</v>
      </c>
      <c r="DI491" s="134">
        <v>103.2</v>
      </c>
      <c r="DJ491" s="134">
        <v>101.8</v>
      </c>
      <c r="DK491" s="134">
        <v>104.4</v>
      </c>
      <c r="DL491" s="134">
        <v>106.3</v>
      </c>
      <c r="DM491" s="134">
        <v>105.3</v>
      </c>
      <c r="DN491" s="134">
        <v>101.3</v>
      </c>
      <c r="DO491" s="134">
        <v>105.7</v>
      </c>
      <c r="DP491" s="134">
        <v>108.2</v>
      </c>
      <c r="DQ491" s="134">
        <v>109.6</v>
      </c>
      <c r="DR491" s="134">
        <v>109.8</v>
      </c>
      <c r="DS491" s="134">
        <v>108.9</v>
      </c>
      <c r="DT491" s="134">
        <v>109.8</v>
      </c>
      <c r="DU491" s="134">
        <v>111.9</v>
      </c>
      <c r="DV491" s="134">
        <v>113.1</v>
      </c>
      <c r="DW491" s="134">
        <v>115.9</v>
      </c>
      <c r="DX491" s="134">
        <v>116.6</v>
      </c>
      <c r="DY491" s="134">
        <v>110.6</v>
      </c>
      <c r="DZ491" s="134">
        <v>107.3</v>
      </c>
      <c r="EA491" s="135">
        <v>104.8</v>
      </c>
      <c r="EB491" s="136">
        <v>105.3</v>
      </c>
      <c r="EC491" s="136">
        <v>105.2</v>
      </c>
      <c r="ED491" s="134">
        <v>106</v>
      </c>
      <c r="EE491" s="134">
        <v>107.8</v>
      </c>
      <c r="EF491" s="137">
        <v>111.4</v>
      </c>
      <c r="EG491" s="137">
        <v>112.2</v>
      </c>
      <c r="EH491" s="137">
        <v>112.8</v>
      </c>
      <c r="EI491" s="137">
        <v>115.9</v>
      </c>
      <c r="EJ491" s="136">
        <v>112.8</v>
      </c>
      <c r="EK491" s="136">
        <v>114</v>
      </c>
      <c r="EL491" s="147">
        <v>112.6</v>
      </c>
      <c r="EM491" s="147">
        <v>114.1</v>
      </c>
      <c r="EN491" s="147">
        <v>114</v>
      </c>
    </row>
    <row r="492" spans="1:144" ht="15" x14ac:dyDescent="0.25">
      <c r="A492" s="132" t="s">
        <v>2412</v>
      </c>
      <c r="B492" s="132" t="s">
        <v>2413</v>
      </c>
      <c r="C492" s="133">
        <v>1.7319999999999999E-2</v>
      </c>
      <c r="D492" s="134">
        <v>102.4</v>
      </c>
      <c r="E492" s="134">
        <v>102.8</v>
      </c>
      <c r="F492" s="134">
        <v>103.8</v>
      </c>
      <c r="G492" s="134">
        <v>103.5</v>
      </c>
      <c r="H492" s="134">
        <v>105.6</v>
      </c>
      <c r="I492" s="134">
        <v>103.2</v>
      </c>
      <c r="J492" s="134">
        <v>103.9</v>
      </c>
      <c r="K492" s="134">
        <v>104</v>
      </c>
      <c r="L492" s="134">
        <v>105.1</v>
      </c>
      <c r="M492" s="134">
        <v>103.8</v>
      </c>
      <c r="N492" s="134">
        <v>103.3</v>
      </c>
      <c r="O492" s="134">
        <v>102</v>
      </c>
      <c r="P492" s="134">
        <v>102.2</v>
      </c>
      <c r="Q492" s="134">
        <v>105.4</v>
      </c>
      <c r="R492" s="134">
        <v>103.7</v>
      </c>
      <c r="S492" s="134">
        <v>111.2</v>
      </c>
      <c r="T492" s="134">
        <v>106.6</v>
      </c>
      <c r="U492" s="134">
        <v>109.4</v>
      </c>
      <c r="V492" s="134">
        <v>106.8</v>
      </c>
      <c r="W492" s="134">
        <v>104.8</v>
      </c>
      <c r="X492" s="134">
        <v>106.3</v>
      </c>
      <c r="Y492" s="134">
        <v>104.7</v>
      </c>
      <c r="Z492" s="134">
        <v>106.1</v>
      </c>
      <c r="AA492" s="134">
        <v>109.4</v>
      </c>
      <c r="AB492" s="134">
        <v>106.9</v>
      </c>
      <c r="AC492" s="134">
        <v>108.9</v>
      </c>
      <c r="AD492" s="134">
        <v>110.7</v>
      </c>
      <c r="AE492" s="134">
        <v>105.3</v>
      </c>
      <c r="AF492" s="134">
        <v>107.5</v>
      </c>
      <c r="AG492" s="134">
        <v>108.7</v>
      </c>
      <c r="AH492" s="134">
        <v>105.4</v>
      </c>
      <c r="AI492" s="134">
        <v>107.5</v>
      </c>
      <c r="AJ492" s="134">
        <v>107.6</v>
      </c>
      <c r="AK492" s="134">
        <v>107.9</v>
      </c>
      <c r="AL492" s="134">
        <v>108.8</v>
      </c>
      <c r="AM492" s="134">
        <v>107.5</v>
      </c>
      <c r="AN492" s="134">
        <v>106.4</v>
      </c>
      <c r="AO492" s="134">
        <v>110.5</v>
      </c>
      <c r="AP492" s="134">
        <v>108.9</v>
      </c>
      <c r="AQ492" s="134">
        <v>108.1</v>
      </c>
      <c r="AR492" s="134">
        <v>106.7</v>
      </c>
      <c r="AS492" s="134">
        <v>106.4</v>
      </c>
      <c r="AT492" s="134">
        <v>108.6</v>
      </c>
      <c r="AU492" s="134">
        <v>107.8</v>
      </c>
      <c r="AV492" s="134">
        <v>98.1</v>
      </c>
      <c r="AW492" s="134">
        <v>96.5</v>
      </c>
      <c r="AX492" s="134">
        <v>96.7</v>
      </c>
      <c r="AY492" s="134">
        <v>101.5</v>
      </c>
      <c r="AZ492" s="134">
        <v>94.2</v>
      </c>
      <c r="BA492" s="134">
        <v>99.5</v>
      </c>
      <c r="BB492" s="134">
        <v>95.9</v>
      </c>
      <c r="BC492" s="134">
        <v>96.1</v>
      </c>
      <c r="BD492" s="134">
        <v>97.7</v>
      </c>
      <c r="BE492" s="134">
        <v>99.3</v>
      </c>
      <c r="BF492" s="134">
        <v>98.8</v>
      </c>
      <c r="BG492" s="134">
        <v>96.6</v>
      </c>
      <c r="BH492" s="134">
        <v>91.3</v>
      </c>
      <c r="BI492" s="134">
        <v>92.3</v>
      </c>
      <c r="BJ492" s="134">
        <v>90.9</v>
      </c>
      <c r="BK492" s="134">
        <v>90.3</v>
      </c>
      <c r="BL492" s="134">
        <v>91.2</v>
      </c>
      <c r="BM492" s="134">
        <v>94.1</v>
      </c>
      <c r="BN492" s="134">
        <v>94.8</v>
      </c>
      <c r="BO492" s="134">
        <v>95.1</v>
      </c>
      <c r="BP492" s="134">
        <v>94.8</v>
      </c>
      <c r="BQ492" s="134">
        <v>95</v>
      </c>
      <c r="BR492" s="134">
        <v>95.4</v>
      </c>
      <c r="BS492" s="134">
        <v>95.5</v>
      </c>
      <c r="BT492" s="134">
        <v>99.1</v>
      </c>
      <c r="BU492" s="134">
        <v>97.5</v>
      </c>
      <c r="BV492" s="134">
        <v>90.5</v>
      </c>
      <c r="BW492" s="134">
        <v>95.8</v>
      </c>
      <c r="BX492" s="134">
        <v>93.9</v>
      </c>
      <c r="BY492" s="134">
        <v>94.9</v>
      </c>
      <c r="BZ492" s="134">
        <v>94</v>
      </c>
      <c r="CA492" s="134">
        <v>93.9</v>
      </c>
      <c r="CB492" s="134">
        <v>97.8</v>
      </c>
      <c r="CC492" s="134">
        <v>102.1</v>
      </c>
      <c r="CD492" s="134">
        <v>102</v>
      </c>
      <c r="CE492" s="134">
        <v>102.1</v>
      </c>
      <c r="CF492" s="134">
        <v>99.8</v>
      </c>
      <c r="CG492" s="134">
        <v>104</v>
      </c>
      <c r="CH492" s="134">
        <v>98.7</v>
      </c>
      <c r="CI492" s="134">
        <v>103.8</v>
      </c>
      <c r="CJ492" s="134">
        <v>104.3</v>
      </c>
      <c r="CK492" s="134">
        <v>99.6</v>
      </c>
      <c r="CL492" s="134">
        <v>100.7</v>
      </c>
      <c r="CM492" s="134">
        <v>100.9</v>
      </c>
      <c r="CN492" s="134">
        <v>100.6</v>
      </c>
      <c r="CO492" s="134">
        <v>104.1</v>
      </c>
      <c r="CP492" s="134">
        <v>103.2</v>
      </c>
      <c r="CQ492" s="134">
        <v>102.5</v>
      </c>
      <c r="CR492" s="134">
        <v>98.9</v>
      </c>
      <c r="CS492" s="134">
        <v>97.8</v>
      </c>
      <c r="CT492" s="134">
        <v>100.5</v>
      </c>
      <c r="CU492" s="134">
        <v>99.4</v>
      </c>
      <c r="CV492" s="134">
        <v>99.5</v>
      </c>
      <c r="CW492" s="134">
        <v>97.3</v>
      </c>
      <c r="CX492" s="134">
        <v>98.2</v>
      </c>
      <c r="CY492" s="134">
        <v>102.7</v>
      </c>
      <c r="CZ492" s="134">
        <v>101.8</v>
      </c>
      <c r="DA492" s="134">
        <v>103</v>
      </c>
      <c r="DB492" s="134">
        <v>101.3</v>
      </c>
      <c r="DC492" s="134">
        <v>101.6</v>
      </c>
      <c r="DD492" s="134">
        <v>104.2</v>
      </c>
      <c r="DE492" s="134">
        <v>104.6</v>
      </c>
      <c r="DF492" s="134">
        <v>106.7</v>
      </c>
      <c r="DG492" s="134">
        <v>107.4</v>
      </c>
      <c r="DH492" s="134">
        <v>109</v>
      </c>
      <c r="DI492" s="134">
        <v>110.7</v>
      </c>
      <c r="DJ492" s="134">
        <v>110.4</v>
      </c>
      <c r="DK492" s="134">
        <v>112.3</v>
      </c>
      <c r="DL492" s="134">
        <v>107.4</v>
      </c>
      <c r="DM492" s="134">
        <v>108.7</v>
      </c>
      <c r="DN492" s="134">
        <v>120.5</v>
      </c>
      <c r="DO492" s="134">
        <v>119.8</v>
      </c>
      <c r="DP492" s="134">
        <v>122.7</v>
      </c>
      <c r="DQ492" s="134">
        <v>123.4</v>
      </c>
      <c r="DR492" s="134">
        <v>123.7</v>
      </c>
      <c r="DS492" s="134">
        <v>126.8</v>
      </c>
      <c r="DT492" s="134">
        <v>127</v>
      </c>
      <c r="DU492" s="134">
        <v>126.4</v>
      </c>
      <c r="DV492" s="134">
        <v>121.9</v>
      </c>
      <c r="DW492" s="134">
        <v>126.4</v>
      </c>
      <c r="DX492" s="134">
        <v>126.1</v>
      </c>
      <c r="DY492" s="134">
        <v>125.3</v>
      </c>
      <c r="DZ492" s="134">
        <v>124.1</v>
      </c>
      <c r="EA492" s="135">
        <v>125.1</v>
      </c>
      <c r="EB492" s="136">
        <v>127.9</v>
      </c>
      <c r="EC492" s="136">
        <v>129.80000000000001</v>
      </c>
      <c r="ED492" s="134">
        <v>126.9</v>
      </c>
      <c r="EE492" s="134">
        <v>129.69999999999999</v>
      </c>
      <c r="EF492" s="137">
        <v>128.1</v>
      </c>
      <c r="EG492" s="137">
        <v>130.30000000000001</v>
      </c>
      <c r="EH492" s="137">
        <v>129.19999999999999</v>
      </c>
      <c r="EI492" s="137">
        <v>127.7</v>
      </c>
      <c r="EJ492" s="136">
        <v>131.30000000000001</v>
      </c>
      <c r="EK492" s="136">
        <v>132.6</v>
      </c>
      <c r="EL492" s="147">
        <v>133.5</v>
      </c>
      <c r="EM492" s="147">
        <v>132.4</v>
      </c>
      <c r="EN492" s="147">
        <v>133.1</v>
      </c>
    </row>
    <row r="493" spans="1:144" ht="15" x14ac:dyDescent="0.25">
      <c r="A493" s="132" t="s">
        <v>2414</v>
      </c>
      <c r="B493" s="132" t="s">
        <v>2415</v>
      </c>
      <c r="C493" s="133">
        <v>4.7910000000000001E-2</v>
      </c>
      <c r="D493" s="134">
        <v>105.4</v>
      </c>
      <c r="E493" s="134">
        <v>105.5</v>
      </c>
      <c r="F493" s="134">
        <v>106.6</v>
      </c>
      <c r="G493" s="134">
        <v>107.5</v>
      </c>
      <c r="H493" s="134">
        <v>105.8</v>
      </c>
      <c r="I493" s="134">
        <v>107.6</v>
      </c>
      <c r="J493" s="134">
        <v>108</v>
      </c>
      <c r="K493" s="134">
        <v>110.5</v>
      </c>
      <c r="L493" s="134">
        <v>117.6</v>
      </c>
      <c r="M493" s="134">
        <v>118.3</v>
      </c>
      <c r="N493" s="134">
        <v>102.5</v>
      </c>
      <c r="O493" s="134">
        <v>100.5</v>
      </c>
      <c r="P493" s="134">
        <v>101.9</v>
      </c>
      <c r="Q493" s="134">
        <v>110</v>
      </c>
      <c r="R493" s="134">
        <v>103.1</v>
      </c>
      <c r="S493" s="134">
        <v>98.6</v>
      </c>
      <c r="T493" s="134">
        <v>107.9</v>
      </c>
      <c r="U493" s="134">
        <v>111.1</v>
      </c>
      <c r="V493" s="134">
        <v>103.4</v>
      </c>
      <c r="W493" s="134">
        <v>104.8</v>
      </c>
      <c r="X493" s="134">
        <v>104.6</v>
      </c>
      <c r="Y493" s="134">
        <v>100.2</v>
      </c>
      <c r="Z493" s="134">
        <v>104.9</v>
      </c>
      <c r="AA493" s="134">
        <v>101.6</v>
      </c>
      <c r="AB493" s="134">
        <v>100</v>
      </c>
      <c r="AC493" s="134">
        <v>101.8</v>
      </c>
      <c r="AD493" s="134">
        <v>101.1</v>
      </c>
      <c r="AE493" s="134">
        <v>101.6</v>
      </c>
      <c r="AF493" s="134">
        <v>108.9</v>
      </c>
      <c r="AG493" s="134">
        <v>104</v>
      </c>
      <c r="AH493" s="134">
        <v>102.9</v>
      </c>
      <c r="AI493" s="134">
        <v>102</v>
      </c>
      <c r="AJ493" s="134">
        <v>99.3</v>
      </c>
      <c r="AK493" s="134">
        <v>95.4</v>
      </c>
      <c r="AL493" s="134">
        <v>96.8</v>
      </c>
      <c r="AM493" s="134">
        <v>99</v>
      </c>
      <c r="AN493" s="134">
        <v>92.7</v>
      </c>
      <c r="AO493" s="134">
        <v>90.3</v>
      </c>
      <c r="AP493" s="134">
        <v>95.6</v>
      </c>
      <c r="AQ493" s="134">
        <v>96.8</v>
      </c>
      <c r="AR493" s="134">
        <v>94.6</v>
      </c>
      <c r="AS493" s="134">
        <v>97.3</v>
      </c>
      <c r="AT493" s="134">
        <v>101.2</v>
      </c>
      <c r="AU493" s="134">
        <v>95.6</v>
      </c>
      <c r="AV493" s="134">
        <v>96.8</v>
      </c>
      <c r="AW493" s="134">
        <v>90.8</v>
      </c>
      <c r="AX493" s="134">
        <v>94.3</v>
      </c>
      <c r="AY493" s="134">
        <v>95.2</v>
      </c>
      <c r="AZ493" s="134">
        <v>88.6</v>
      </c>
      <c r="BA493" s="134">
        <v>93.5</v>
      </c>
      <c r="BB493" s="134">
        <v>87</v>
      </c>
      <c r="BC493" s="134">
        <v>92.6</v>
      </c>
      <c r="BD493" s="134">
        <v>93.3</v>
      </c>
      <c r="BE493" s="134">
        <v>87.1</v>
      </c>
      <c r="BF493" s="134">
        <v>88.4</v>
      </c>
      <c r="BG493" s="134">
        <v>92.7</v>
      </c>
      <c r="BH493" s="134">
        <v>91.8</v>
      </c>
      <c r="BI493" s="134">
        <v>93.4</v>
      </c>
      <c r="BJ493" s="134">
        <v>87.8</v>
      </c>
      <c r="BK493" s="134">
        <v>85.9</v>
      </c>
      <c r="BL493" s="134">
        <v>88.2</v>
      </c>
      <c r="BM493" s="134">
        <v>88.9</v>
      </c>
      <c r="BN493" s="134">
        <v>92.6</v>
      </c>
      <c r="BO493" s="134">
        <v>91.7</v>
      </c>
      <c r="BP493" s="134">
        <v>94.1</v>
      </c>
      <c r="BQ493" s="134">
        <v>91.3</v>
      </c>
      <c r="BR493" s="134">
        <v>95.4</v>
      </c>
      <c r="BS493" s="134">
        <v>91.2</v>
      </c>
      <c r="BT493" s="134">
        <v>89.9</v>
      </c>
      <c r="BU493" s="134">
        <v>92.6</v>
      </c>
      <c r="BV493" s="134">
        <v>89.7</v>
      </c>
      <c r="BW493" s="134">
        <v>92.4</v>
      </c>
      <c r="BX493" s="134">
        <v>98</v>
      </c>
      <c r="BY493" s="134">
        <v>88.9</v>
      </c>
      <c r="BZ493" s="134">
        <v>89.1</v>
      </c>
      <c r="CA493" s="134">
        <v>91.9</v>
      </c>
      <c r="CB493" s="134">
        <v>92.6</v>
      </c>
      <c r="CC493" s="134">
        <v>93.3</v>
      </c>
      <c r="CD493" s="134">
        <v>92.2</v>
      </c>
      <c r="CE493" s="134">
        <v>92.5</v>
      </c>
      <c r="CF493" s="134">
        <v>93.3</v>
      </c>
      <c r="CG493" s="134">
        <v>94.1</v>
      </c>
      <c r="CH493" s="134">
        <v>92.2</v>
      </c>
      <c r="CI493" s="134">
        <v>95.5</v>
      </c>
      <c r="CJ493" s="134">
        <v>93.3</v>
      </c>
      <c r="CK493" s="134">
        <v>94.9</v>
      </c>
      <c r="CL493" s="134">
        <v>97.3</v>
      </c>
      <c r="CM493" s="134">
        <v>96.4</v>
      </c>
      <c r="CN493" s="134">
        <v>98.5</v>
      </c>
      <c r="CO493" s="134">
        <v>100.8</v>
      </c>
      <c r="CP493" s="134">
        <v>102.2</v>
      </c>
      <c r="CQ493" s="134">
        <v>102.8</v>
      </c>
      <c r="CR493" s="134">
        <v>101.8</v>
      </c>
      <c r="CS493" s="134">
        <v>97.7</v>
      </c>
      <c r="CT493" s="134">
        <v>97.9</v>
      </c>
      <c r="CU493" s="134">
        <v>94.9</v>
      </c>
      <c r="CV493" s="134">
        <v>99</v>
      </c>
      <c r="CW493" s="134">
        <v>103.3</v>
      </c>
      <c r="CX493" s="134">
        <v>100.2</v>
      </c>
      <c r="CY493" s="134">
        <v>96.4</v>
      </c>
      <c r="CZ493" s="134">
        <v>94.1</v>
      </c>
      <c r="DA493" s="134">
        <v>97</v>
      </c>
      <c r="DB493" s="134">
        <v>95.6</v>
      </c>
      <c r="DC493" s="134">
        <v>95.3</v>
      </c>
      <c r="DD493" s="134">
        <v>93.6</v>
      </c>
      <c r="DE493" s="134">
        <v>94.9</v>
      </c>
      <c r="DF493" s="134">
        <v>98.3</v>
      </c>
      <c r="DG493" s="134">
        <v>99.8</v>
      </c>
      <c r="DH493" s="134">
        <v>100.1</v>
      </c>
      <c r="DI493" s="134">
        <v>93.9</v>
      </c>
      <c r="DJ493" s="134">
        <v>105.8</v>
      </c>
      <c r="DK493" s="134">
        <v>104.6</v>
      </c>
      <c r="DL493" s="134">
        <v>102.5</v>
      </c>
      <c r="DM493" s="134">
        <v>107.4</v>
      </c>
      <c r="DN493" s="134">
        <v>105.8</v>
      </c>
      <c r="DO493" s="134">
        <v>110.4</v>
      </c>
      <c r="DP493" s="134">
        <v>109.6</v>
      </c>
      <c r="DQ493" s="134">
        <v>110</v>
      </c>
      <c r="DR493" s="134">
        <v>111.5</v>
      </c>
      <c r="DS493" s="134">
        <v>114.6</v>
      </c>
      <c r="DT493" s="134">
        <v>113.9</v>
      </c>
      <c r="DU493" s="134">
        <v>112.2</v>
      </c>
      <c r="DV493" s="134">
        <v>109.8</v>
      </c>
      <c r="DW493" s="134">
        <v>111.7</v>
      </c>
      <c r="DX493" s="134">
        <v>116</v>
      </c>
      <c r="DY493" s="134">
        <v>117.3</v>
      </c>
      <c r="DZ493" s="134">
        <v>113.5</v>
      </c>
      <c r="EA493" s="135">
        <v>115.7</v>
      </c>
      <c r="EB493" s="136">
        <v>115.7</v>
      </c>
      <c r="EC493" s="136">
        <v>116.4</v>
      </c>
      <c r="ED493" s="134">
        <v>115.9</v>
      </c>
      <c r="EE493" s="134">
        <v>113</v>
      </c>
      <c r="EF493" s="137">
        <v>114</v>
      </c>
      <c r="EG493" s="137">
        <v>118.3</v>
      </c>
      <c r="EH493" s="137">
        <v>116.1</v>
      </c>
      <c r="EI493" s="137">
        <v>120.2</v>
      </c>
      <c r="EJ493" s="136">
        <v>116.3</v>
      </c>
      <c r="EK493" s="136">
        <v>116.5</v>
      </c>
      <c r="EL493" s="147">
        <v>115.2</v>
      </c>
      <c r="EM493" s="147">
        <v>115.4</v>
      </c>
      <c r="EN493" s="147">
        <v>115.2</v>
      </c>
    </row>
    <row r="494" spans="1:144" ht="15" x14ac:dyDescent="0.25">
      <c r="A494" s="132" t="s">
        <v>2416</v>
      </c>
      <c r="B494" s="132" t="s">
        <v>2417</v>
      </c>
      <c r="C494" s="133">
        <v>9.1400000000000006E-3</v>
      </c>
      <c r="D494" s="134">
        <v>97.9</v>
      </c>
      <c r="E494" s="134">
        <v>99</v>
      </c>
      <c r="F494" s="134">
        <v>106</v>
      </c>
      <c r="G494" s="134">
        <v>103</v>
      </c>
      <c r="H494" s="134">
        <v>104.7</v>
      </c>
      <c r="I494" s="134">
        <v>104.2</v>
      </c>
      <c r="J494" s="134">
        <v>104.9</v>
      </c>
      <c r="K494" s="134">
        <v>99.1</v>
      </c>
      <c r="L494" s="134">
        <v>104.1</v>
      </c>
      <c r="M494" s="134">
        <v>109</v>
      </c>
      <c r="N494" s="134">
        <v>108</v>
      </c>
      <c r="O494" s="134">
        <v>107.1</v>
      </c>
      <c r="P494" s="134">
        <v>103.7</v>
      </c>
      <c r="Q494" s="134">
        <v>109.3</v>
      </c>
      <c r="R494" s="134">
        <v>105.6</v>
      </c>
      <c r="S494" s="134">
        <v>107.1</v>
      </c>
      <c r="T494" s="134">
        <v>107.3</v>
      </c>
      <c r="U494" s="134">
        <v>104.8</v>
      </c>
      <c r="V494" s="134">
        <v>107.4</v>
      </c>
      <c r="W494" s="134">
        <v>107.5</v>
      </c>
      <c r="X494" s="134">
        <v>106.6</v>
      </c>
      <c r="Y494" s="134">
        <v>105.3</v>
      </c>
      <c r="Z494" s="134">
        <v>104</v>
      </c>
      <c r="AA494" s="134">
        <v>108.9</v>
      </c>
      <c r="AB494" s="134">
        <v>107.2</v>
      </c>
      <c r="AC494" s="134">
        <v>106.7</v>
      </c>
      <c r="AD494" s="134">
        <v>102.9</v>
      </c>
      <c r="AE494" s="134">
        <v>107.2</v>
      </c>
      <c r="AF494" s="134">
        <v>111.4</v>
      </c>
      <c r="AG494" s="134">
        <v>108.1</v>
      </c>
      <c r="AH494" s="134">
        <v>110.2</v>
      </c>
      <c r="AI494" s="134">
        <v>108.1</v>
      </c>
      <c r="AJ494" s="134">
        <v>111.1</v>
      </c>
      <c r="AK494" s="134">
        <v>106.1</v>
      </c>
      <c r="AL494" s="134">
        <v>105.9</v>
      </c>
      <c r="AM494" s="134">
        <v>105.2</v>
      </c>
      <c r="AN494" s="134">
        <v>107.2</v>
      </c>
      <c r="AO494" s="134">
        <v>108.1</v>
      </c>
      <c r="AP494" s="134">
        <v>106.2</v>
      </c>
      <c r="AQ494" s="134">
        <v>106.9</v>
      </c>
      <c r="AR494" s="134">
        <v>100.7</v>
      </c>
      <c r="AS494" s="134">
        <v>104.6</v>
      </c>
      <c r="AT494" s="134">
        <v>104.6</v>
      </c>
      <c r="AU494" s="134">
        <v>101.2</v>
      </c>
      <c r="AV494" s="134">
        <v>103.6</v>
      </c>
      <c r="AW494" s="134">
        <v>99.5</v>
      </c>
      <c r="AX494" s="134">
        <v>102.6</v>
      </c>
      <c r="AY494" s="134">
        <v>100.9</v>
      </c>
      <c r="AZ494" s="134">
        <v>101.8</v>
      </c>
      <c r="BA494" s="134">
        <v>98.3</v>
      </c>
      <c r="BB494" s="134">
        <v>100.5</v>
      </c>
      <c r="BC494" s="134">
        <v>99.5</v>
      </c>
      <c r="BD494" s="134">
        <v>101.4</v>
      </c>
      <c r="BE494" s="134">
        <v>100.6</v>
      </c>
      <c r="BF494" s="134">
        <v>99.9</v>
      </c>
      <c r="BG494" s="134">
        <v>101.5</v>
      </c>
      <c r="BH494" s="134">
        <v>97.8</v>
      </c>
      <c r="BI494" s="134">
        <v>99.2</v>
      </c>
      <c r="BJ494" s="134">
        <v>99.5</v>
      </c>
      <c r="BK494" s="134">
        <v>99.5</v>
      </c>
      <c r="BL494" s="134">
        <v>98.6</v>
      </c>
      <c r="BM494" s="134">
        <v>98.6</v>
      </c>
      <c r="BN494" s="134">
        <v>99.3</v>
      </c>
      <c r="BO494" s="134">
        <v>99.1</v>
      </c>
      <c r="BP494" s="134">
        <v>97.8</v>
      </c>
      <c r="BQ494" s="134">
        <v>99.4</v>
      </c>
      <c r="BR494" s="134">
        <v>100.1</v>
      </c>
      <c r="BS494" s="134">
        <v>97.7</v>
      </c>
      <c r="BT494" s="134">
        <v>97.8</v>
      </c>
      <c r="BU494" s="134">
        <v>96.6</v>
      </c>
      <c r="BV494" s="134">
        <v>95.3</v>
      </c>
      <c r="BW494" s="134">
        <v>98.5</v>
      </c>
      <c r="BX494" s="134">
        <v>99.5</v>
      </c>
      <c r="BY494" s="134">
        <v>100.4</v>
      </c>
      <c r="BZ494" s="134">
        <v>98.9</v>
      </c>
      <c r="CA494" s="134">
        <v>102.1</v>
      </c>
      <c r="CB494" s="134">
        <v>99</v>
      </c>
      <c r="CC494" s="134">
        <v>100.6</v>
      </c>
      <c r="CD494" s="134">
        <v>99.3</v>
      </c>
      <c r="CE494" s="134">
        <v>101.3</v>
      </c>
      <c r="CF494" s="134">
        <v>100.6</v>
      </c>
      <c r="CG494" s="134">
        <v>101.2</v>
      </c>
      <c r="CH494" s="134">
        <v>100.6</v>
      </c>
      <c r="CI494" s="134">
        <v>101.8</v>
      </c>
      <c r="CJ494" s="134">
        <v>103.4</v>
      </c>
      <c r="CK494" s="134">
        <v>100.6</v>
      </c>
      <c r="CL494" s="134">
        <v>101.7</v>
      </c>
      <c r="CM494" s="134">
        <v>101.4</v>
      </c>
      <c r="CN494" s="134">
        <v>102.6</v>
      </c>
      <c r="CO494" s="134">
        <v>102.4</v>
      </c>
      <c r="CP494" s="134">
        <v>100.4</v>
      </c>
      <c r="CQ494" s="134">
        <v>99.6</v>
      </c>
      <c r="CR494" s="134">
        <v>103.2</v>
      </c>
      <c r="CS494" s="134">
        <v>100.2</v>
      </c>
      <c r="CT494" s="134">
        <v>99.7</v>
      </c>
      <c r="CU494" s="134">
        <v>99.5</v>
      </c>
      <c r="CV494" s="134">
        <v>100.4</v>
      </c>
      <c r="CW494" s="134">
        <v>92.1</v>
      </c>
      <c r="CX494" s="134">
        <v>96.1</v>
      </c>
      <c r="CY494" s="134">
        <v>97.9</v>
      </c>
      <c r="CZ494" s="134">
        <v>97.1</v>
      </c>
      <c r="DA494" s="134">
        <v>98.6</v>
      </c>
      <c r="DB494" s="134">
        <v>100.7</v>
      </c>
      <c r="DC494" s="134">
        <v>101.6</v>
      </c>
      <c r="DD494" s="134">
        <v>105.3</v>
      </c>
      <c r="DE494" s="134">
        <v>110.1</v>
      </c>
      <c r="DF494" s="134">
        <v>111</v>
      </c>
      <c r="DG494" s="134">
        <v>109.3</v>
      </c>
      <c r="DH494" s="134">
        <v>110.3</v>
      </c>
      <c r="DI494" s="134">
        <v>110.1</v>
      </c>
      <c r="DJ494" s="134">
        <v>113.9</v>
      </c>
      <c r="DK494" s="134">
        <v>116.9</v>
      </c>
      <c r="DL494" s="134">
        <v>115.4</v>
      </c>
      <c r="DM494" s="134">
        <v>116.5</v>
      </c>
      <c r="DN494" s="134">
        <v>117.1</v>
      </c>
      <c r="DO494" s="134">
        <v>117</v>
      </c>
      <c r="DP494" s="134">
        <v>117.5</v>
      </c>
      <c r="DQ494" s="134">
        <v>117.1</v>
      </c>
      <c r="DR494" s="134">
        <v>118.3</v>
      </c>
      <c r="DS494" s="134">
        <v>117.5</v>
      </c>
      <c r="DT494" s="134">
        <v>117.8</v>
      </c>
      <c r="DU494" s="134">
        <v>118.4</v>
      </c>
      <c r="DV494" s="134">
        <v>117.7</v>
      </c>
      <c r="DW494" s="134">
        <v>116.8</v>
      </c>
      <c r="DX494" s="134">
        <v>116.4</v>
      </c>
      <c r="DY494" s="134">
        <v>115.6</v>
      </c>
      <c r="DZ494" s="134">
        <v>115.4</v>
      </c>
      <c r="EA494" s="135">
        <v>116.4</v>
      </c>
      <c r="EB494" s="136">
        <v>115.1</v>
      </c>
      <c r="EC494" s="136">
        <v>114.3</v>
      </c>
      <c r="ED494" s="134">
        <v>113.5</v>
      </c>
      <c r="EE494" s="134">
        <v>113.2</v>
      </c>
      <c r="EF494" s="137">
        <v>113.1</v>
      </c>
      <c r="EG494" s="137">
        <v>112.4</v>
      </c>
      <c r="EH494" s="137">
        <v>112.1</v>
      </c>
      <c r="EI494" s="137">
        <v>114.2</v>
      </c>
      <c r="EJ494" s="136">
        <v>113.1</v>
      </c>
      <c r="EK494" s="136">
        <v>112.8</v>
      </c>
      <c r="EL494" s="147">
        <v>113</v>
      </c>
      <c r="EM494" s="147">
        <v>112.5</v>
      </c>
      <c r="EN494" s="147">
        <v>113.9</v>
      </c>
    </row>
    <row r="495" spans="1:144" ht="15" x14ac:dyDescent="0.25">
      <c r="A495" s="132" t="s">
        <v>2418</v>
      </c>
      <c r="B495" s="132" t="s">
        <v>2419</v>
      </c>
      <c r="C495" s="133">
        <v>1.3100000000000001E-2</v>
      </c>
      <c r="D495" s="134">
        <v>104.9</v>
      </c>
      <c r="E495" s="134">
        <v>106.8</v>
      </c>
      <c r="F495" s="134">
        <v>106.8</v>
      </c>
      <c r="G495" s="134">
        <v>107.2</v>
      </c>
      <c r="H495" s="134">
        <v>104.8</v>
      </c>
      <c r="I495" s="134">
        <v>104.7</v>
      </c>
      <c r="J495" s="134">
        <v>104.2</v>
      </c>
      <c r="K495" s="134">
        <v>103.7</v>
      </c>
      <c r="L495" s="134">
        <v>104.2</v>
      </c>
      <c r="M495" s="134">
        <v>103.4</v>
      </c>
      <c r="N495" s="134">
        <v>100.9</v>
      </c>
      <c r="O495" s="134">
        <v>100.9</v>
      </c>
      <c r="P495" s="134">
        <v>102</v>
      </c>
      <c r="Q495" s="134">
        <v>104</v>
      </c>
      <c r="R495" s="134">
        <v>103.6</v>
      </c>
      <c r="S495" s="134">
        <v>103.8</v>
      </c>
      <c r="T495" s="134">
        <v>103.3</v>
      </c>
      <c r="U495" s="134">
        <v>103.6</v>
      </c>
      <c r="V495" s="134">
        <v>102.5</v>
      </c>
      <c r="W495" s="134">
        <v>104.7</v>
      </c>
      <c r="X495" s="134">
        <v>104</v>
      </c>
      <c r="Y495" s="134">
        <v>104</v>
      </c>
      <c r="Z495" s="134">
        <v>104.2</v>
      </c>
      <c r="AA495" s="134">
        <v>106</v>
      </c>
      <c r="AB495" s="134">
        <v>103.3</v>
      </c>
      <c r="AC495" s="134">
        <v>101.9</v>
      </c>
      <c r="AD495" s="134">
        <v>103</v>
      </c>
      <c r="AE495" s="134">
        <v>102.7</v>
      </c>
      <c r="AF495" s="134">
        <v>102.8</v>
      </c>
      <c r="AG495" s="134">
        <v>105.6</v>
      </c>
      <c r="AH495" s="134">
        <v>109</v>
      </c>
      <c r="AI495" s="134">
        <v>109.2</v>
      </c>
      <c r="AJ495" s="134">
        <v>109.7</v>
      </c>
      <c r="AK495" s="134">
        <v>105.1</v>
      </c>
      <c r="AL495" s="134">
        <v>103.1</v>
      </c>
      <c r="AM495" s="134">
        <v>105.5</v>
      </c>
      <c r="AN495" s="134">
        <v>107</v>
      </c>
      <c r="AO495" s="134">
        <v>107.2</v>
      </c>
      <c r="AP495" s="134">
        <v>106.7</v>
      </c>
      <c r="AQ495" s="134">
        <v>107.6</v>
      </c>
      <c r="AR495" s="134">
        <v>105.4</v>
      </c>
      <c r="AS495" s="134">
        <v>104.8</v>
      </c>
      <c r="AT495" s="134">
        <v>107.3</v>
      </c>
      <c r="AU495" s="134">
        <v>110</v>
      </c>
      <c r="AV495" s="134">
        <v>114.1</v>
      </c>
      <c r="AW495" s="134">
        <v>112</v>
      </c>
      <c r="AX495" s="134">
        <v>112.3</v>
      </c>
      <c r="AY495" s="134">
        <v>116.4</v>
      </c>
      <c r="AZ495" s="134">
        <v>116.3</v>
      </c>
      <c r="BA495" s="134">
        <v>115</v>
      </c>
      <c r="BB495" s="134">
        <v>115</v>
      </c>
      <c r="BC495" s="134">
        <v>117.6</v>
      </c>
      <c r="BD495" s="134">
        <v>115.5</v>
      </c>
      <c r="BE495" s="134">
        <v>117.4</v>
      </c>
      <c r="BF495" s="134">
        <v>117.2</v>
      </c>
      <c r="BG495" s="134">
        <v>117.4</v>
      </c>
      <c r="BH495" s="134">
        <v>117.2</v>
      </c>
      <c r="BI495" s="134">
        <v>117.2</v>
      </c>
      <c r="BJ495" s="134">
        <v>117.3</v>
      </c>
      <c r="BK495" s="134">
        <v>117.3</v>
      </c>
      <c r="BL495" s="134">
        <v>117.4</v>
      </c>
      <c r="BM495" s="134">
        <v>116.4</v>
      </c>
      <c r="BN495" s="134">
        <v>116.4</v>
      </c>
      <c r="BO495" s="134">
        <v>116.8</v>
      </c>
      <c r="BP495" s="134">
        <v>116.8</v>
      </c>
      <c r="BQ495" s="134">
        <v>116.8</v>
      </c>
      <c r="BR495" s="134">
        <v>116.8</v>
      </c>
      <c r="BS495" s="134">
        <v>114.6</v>
      </c>
      <c r="BT495" s="134">
        <v>115.1</v>
      </c>
      <c r="BU495" s="134">
        <v>114.8</v>
      </c>
      <c r="BV495" s="134">
        <v>113.7</v>
      </c>
      <c r="BW495" s="134">
        <v>115.4</v>
      </c>
      <c r="BX495" s="134">
        <v>115.5</v>
      </c>
      <c r="BY495" s="134">
        <v>115.5</v>
      </c>
      <c r="BZ495" s="134">
        <v>115.7</v>
      </c>
      <c r="CA495" s="134">
        <v>112.5</v>
      </c>
      <c r="CB495" s="134">
        <v>111.4</v>
      </c>
      <c r="CC495" s="134">
        <v>109.6</v>
      </c>
      <c r="CD495" s="134">
        <v>109.6</v>
      </c>
      <c r="CE495" s="134">
        <v>106.8</v>
      </c>
      <c r="CF495" s="134">
        <v>109.1</v>
      </c>
      <c r="CG495" s="134">
        <v>115.5</v>
      </c>
      <c r="CH495" s="134">
        <v>110.5</v>
      </c>
      <c r="CI495" s="134">
        <v>110.2</v>
      </c>
      <c r="CJ495" s="134">
        <v>110.1</v>
      </c>
      <c r="CK495" s="134">
        <v>108.4</v>
      </c>
      <c r="CL495" s="134">
        <v>109.2</v>
      </c>
      <c r="CM495" s="134">
        <v>109.1</v>
      </c>
      <c r="CN495" s="134">
        <v>111.1</v>
      </c>
      <c r="CO495" s="134">
        <v>111.4</v>
      </c>
      <c r="CP495" s="134">
        <v>108.8</v>
      </c>
      <c r="CQ495" s="134">
        <v>107.9</v>
      </c>
      <c r="CR495" s="134">
        <v>111.3</v>
      </c>
      <c r="CS495" s="134">
        <v>114.1</v>
      </c>
      <c r="CT495" s="134">
        <v>112.4</v>
      </c>
      <c r="CU495" s="134">
        <v>115</v>
      </c>
      <c r="CV495" s="134">
        <v>113.4</v>
      </c>
      <c r="CW495" s="134">
        <v>116.1</v>
      </c>
      <c r="CX495" s="134">
        <v>113</v>
      </c>
      <c r="CY495" s="134">
        <v>115.4</v>
      </c>
      <c r="CZ495" s="134">
        <v>117.1</v>
      </c>
      <c r="DA495" s="134">
        <v>110.5</v>
      </c>
      <c r="DB495" s="134">
        <v>104.2</v>
      </c>
      <c r="DC495" s="134">
        <v>104.1</v>
      </c>
      <c r="DD495" s="134">
        <v>107.5</v>
      </c>
      <c r="DE495" s="134">
        <v>111.6</v>
      </c>
      <c r="DF495" s="134">
        <v>105.1</v>
      </c>
      <c r="DG495" s="134">
        <v>103.3</v>
      </c>
      <c r="DH495" s="134">
        <v>104.6</v>
      </c>
      <c r="DI495" s="134">
        <v>105.1</v>
      </c>
      <c r="DJ495" s="134">
        <v>108.7</v>
      </c>
      <c r="DK495" s="134">
        <v>117.8</v>
      </c>
      <c r="DL495" s="134">
        <v>107.6</v>
      </c>
      <c r="DM495" s="134">
        <v>105.8</v>
      </c>
      <c r="DN495" s="134">
        <v>111.1</v>
      </c>
      <c r="DO495" s="134">
        <v>109.8</v>
      </c>
      <c r="DP495" s="134">
        <v>111.4</v>
      </c>
      <c r="DQ495" s="134">
        <v>113.1</v>
      </c>
      <c r="DR495" s="134">
        <v>117.4</v>
      </c>
      <c r="DS495" s="134">
        <v>121.8</v>
      </c>
      <c r="DT495" s="134">
        <v>114.3</v>
      </c>
      <c r="DU495" s="134">
        <v>114.6</v>
      </c>
      <c r="DV495" s="134">
        <v>119.7</v>
      </c>
      <c r="DW495" s="134">
        <v>117.9</v>
      </c>
      <c r="DX495" s="134">
        <v>115.5</v>
      </c>
      <c r="DY495" s="134">
        <v>119</v>
      </c>
      <c r="DZ495" s="134">
        <v>123.4</v>
      </c>
      <c r="EA495" s="135">
        <v>120.7</v>
      </c>
      <c r="EB495" s="136">
        <v>121.7</v>
      </c>
      <c r="EC495" s="136">
        <v>121</v>
      </c>
      <c r="ED495" s="134">
        <v>123.1</v>
      </c>
      <c r="EE495" s="134">
        <v>121.2</v>
      </c>
      <c r="EF495" s="137">
        <v>125</v>
      </c>
      <c r="EG495" s="137">
        <v>125.2</v>
      </c>
      <c r="EH495" s="137">
        <v>122.3</v>
      </c>
      <c r="EI495" s="137">
        <v>121.7</v>
      </c>
      <c r="EJ495" s="136">
        <v>123.3</v>
      </c>
      <c r="EK495" s="136">
        <v>122.8</v>
      </c>
      <c r="EL495" s="147">
        <v>121.5</v>
      </c>
      <c r="EM495" s="147">
        <v>123.7</v>
      </c>
      <c r="EN495" s="147">
        <v>125.6</v>
      </c>
    </row>
    <row r="496" spans="1:144" ht="15" x14ac:dyDescent="0.25">
      <c r="A496" s="132" t="s">
        <v>2420</v>
      </c>
      <c r="B496" s="132" t="s">
        <v>2421</v>
      </c>
      <c r="C496" s="133">
        <v>5.2319999999999998E-2</v>
      </c>
      <c r="D496" s="134">
        <v>99.2</v>
      </c>
      <c r="E496" s="134">
        <v>98.5</v>
      </c>
      <c r="F496" s="134">
        <v>97.5</v>
      </c>
      <c r="G496" s="134">
        <v>94.6</v>
      </c>
      <c r="H496" s="134">
        <v>88.2</v>
      </c>
      <c r="I496" s="134">
        <v>88.6</v>
      </c>
      <c r="J496" s="134">
        <v>90.3</v>
      </c>
      <c r="K496" s="134">
        <v>87</v>
      </c>
      <c r="L496" s="134">
        <v>86.5</v>
      </c>
      <c r="M496" s="134">
        <v>86.2</v>
      </c>
      <c r="N496" s="134">
        <v>85.8</v>
      </c>
      <c r="O496" s="134">
        <v>87</v>
      </c>
      <c r="P496" s="134">
        <v>88.4</v>
      </c>
      <c r="Q496" s="134">
        <v>89.2</v>
      </c>
      <c r="R496" s="134">
        <v>90.4</v>
      </c>
      <c r="S496" s="134">
        <v>95.2</v>
      </c>
      <c r="T496" s="134">
        <v>95.5</v>
      </c>
      <c r="U496" s="134">
        <v>94.3</v>
      </c>
      <c r="V496" s="134">
        <v>86</v>
      </c>
      <c r="W496" s="134">
        <v>87.3</v>
      </c>
      <c r="X496" s="134">
        <v>85.7</v>
      </c>
      <c r="Y496" s="134">
        <v>87.6</v>
      </c>
      <c r="Z496" s="134">
        <v>84.9</v>
      </c>
      <c r="AA496" s="134">
        <v>84.5</v>
      </c>
      <c r="AB496" s="134">
        <v>83.1</v>
      </c>
      <c r="AC496" s="134">
        <v>80.900000000000006</v>
      </c>
      <c r="AD496" s="134">
        <v>81.5</v>
      </c>
      <c r="AE496" s="134">
        <v>78</v>
      </c>
      <c r="AF496" s="134">
        <v>75.599999999999994</v>
      </c>
      <c r="AG496" s="134">
        <v>70.8</v>
      </c>
      <c r="AH496" s="134">
        <v>69.400000000000006</v>
      </c>
      <c r="AI496" s="134">
        <v>68.599999999999994</v>
      </c>
      <c r="AJ496" s="134">
        <v>66</v>
      </c>
      <c r="AK496" s="134">
        <v>68.8</v>
      </c>
      <c r="AL496" s="134">
        <v>67.400000000000006</v>
      </c>
      <c r="AM496" s="134">
        <v>66.2</v>
      </c>
      <c r="AN496" s="134">
        <v>65.8</v>
      </c>
      <c r="AO496" s="134">
        <v>69.3</v>
      </c>
      <c r="AP496" s="134">
        <v>71.7</v>
      </c>
      <c r="AQ496" s="134">
        <v>71.099999999999994</v>
      </c>
      <c r="AR496" s="134">
        <v>67.7</v>
      </c>
      <c r="AS496" s="134">
        <v>67</v>
      </c>
      <c r="AT496" s="134">
        <v>65.3</v>
      </c>
      <c r="AU496" s="134">
        <v>63.2</v>
      </c>
      <c r="AV496" s="134">
        <v>59</v>
      </c>
      <c r="AW496" s="134">
        <v>57.1</v>
      </c>
      <c r="AX496" s="134">
        <v>57.2</v>
      </c>
      <c r="AY496" s="134">
        <v>60.5</v>
      </c>
      <c r="AZ496" s="134">
        <v>66.400000000000006</v>
      </c>
      <c r="BA496" s="134">
        <v>67.900000000000006</v>
      </c>
      <c r="BB496" s="134">
        <v>67.400000000000006</v>
      </c>
      <c r="BC496" s="134">
        <v>69.099999999999994</v>
      </c>
      <c r="BD496" s="134">
        <v>69.099999999999994</v>
      </c>
      <c r="BE496" s="134">
        <v>65.8</v>
      </c>
      <c r="BF496" s="134">
        <v>63.5</v>
      </c>
      <c r="BG496" s="134">
        <v>66.900000000000006</v>
      </c>
      <c r="BH496" s="134">
        <v>70.900000000000006</v>
      </c>
      <c r="BI496" s="134">
        <v>73.599999999999994</v>
      </c>
      <c r="BJ496" s="134">
        <v>76.7</v>
      </c>
      <c r="BK496" s="134">
        <v>74.2</v>
      </c>
      <c r="BL496" s="134">
        <v>72.900000000000006</v>
      </c>
      <c r="BM496" s="134">
        <v>71.2</v>
      </c>
      <c r="BN496" s="134">
        <v>68.5</v>
      </c>
      <c r="BO496" s="134">
        <v>69.900000000000006</v>
      </c>
      <c r="BP496" s="134">
        <v>69.2</v>
      </c>
      <c r="BQ496" s="134">
        <v>69.2</v>
      </c>
      <c r="BR496" s="134">
        <v>67.7</v>
      </c>
      <c r="BS496" s="134">
        <v>66.3</v>
      </c>
      <c r="BT496" s="134">
        <v>66.599999999999994</v>
      </c>
      <c r="BU496" s="134">
        <v>67.8</v>
      </c>
      <c r="BV496" s="134">
        <v>67.099999999999994</v>
      </c>
      <c r="BW496" s="134">
        <v>67.900000000000006</v>
      </c>
      <c r="BX496" s="134">
        <v>67.099999999999994</v>
      </c>
      <c r="BY496" s="134">
        <v>67.7</v>
      </c>
      <c r="BZ496" s="134">
        <v>69.599999999999994</v>
      </c>
      <c r="CA496" s="134">
        <v>70.400000000000006</v>
      </c>
      <c r="CB496" s="134">
        <v>71.7</v>
      </c>
      <c r="CC496" s="134">
        <v>71.900000000000006</v>
      </c>
      <c r="CD496" s="134">
        <v>69.599999999999994</v>
      </c>
      <c r="CE496" s="134">
        <v>68.8</v>
      </c>
      <c r="CF496" s="134">
        <v>67.8</v>
      </c>
      <c r="CG496" s="134">
        <v>68.7</v>
      </c>
      <c r="CH496" s="134">
        <v>68.8</v>
      </c>
      <c r="CI496" s="134">
        <v>69.900000000000006</v>
      </c>
      <c r="CJ496" s="134">
        <v>70</v>
      </c>
      <c r="CK496" s="134">
        <v>70.7</v>
      </c>
      <c r="CL496" s="134">
        <v>72.099999999999994</v>
      </c>
      <c r="CM496" s="134">
        <v>70.7</v>
      </c>
      <c r="CN496" s="134">
        <v>69.7</v>
      </c>
      <c r="CO496" s="134">
        <v>68.2</v>
      </c>
      <c r="CP496" s="134">
        <v>67.2</v>
      </c>
      <c r="CQ496" s="134">
        <v>68.3</v>
      </c>
      <c r="CR496" s="134">
        <v>68.5</v>
      </c>
      <c r="CS496" s="134">
        <v>68.3</v>
      </c>
      <c r="CT496" s="134">
        <v>68.900000000000006</v>
      </c>
      <c r="CU496" s="134">
        <v>68.900000000000006</v>
      </c>
      <c r="CV496" s="134">
        <v>68.900000000000006</v>
      </c>
      <c r="CW496" s="134">
        <v>68.2</v>
      </c>
      <c r="CX496" s="134">
        <v>66.5</v>
      </c>
      <c r="CY496" s="134">
        <v>65.5</v>
      </c>
      <c r="CZ496" s="134">
        <v>66.8</v>
      </c>
      <c r="DA496" s="134">
        <v>66.599999999999994</v>
      </c>
      <c r="DB496" s="134">
        <v>67.2</v>
      </c>
      <c r="DC496" s="134">
        <v>69.7</v>
      </c>
      <c r="DD496" s="134">
        <v>70.900000000000006</v>
      </c>
      <c r="DE496" s="134">
        <v>71</v>
      </c>
      <c r="DF496" s="134">
        <v>72.8</v>
      </c>
      <c r="DG496" s="134">
        <v>75.400000000000006</v>
      </c>
      <c r="DH496" s="134">
        <v>76</v>
      </c>
      <c r="DI496" s="134">
        <v>76.400000000000006</v>
      </c>
      <c r="DJ496" s="134">
        <v>77.5</v>
      </c>
      <c r="DK496" s="134">
        <v>77.599999999999994</v>
      </c>
      <c r="DL496" s="134">
        <v>78.400000000000006</v>
      </c>
      <c r="DM496" s="134">
        <v>78.400000000000006</v>
      </c>
      <c r="DN496" s="134">
        <v>79.900000000000006</v>
      </c>
      <c r="DO496" s="134">
        <v>80.7</v>
      </c>
      <c r="DP496" s="134">
        <v>81.599999999999994</v>
      </c>
      <c r="DQ496" s="134">
        <v>78.2</v>
      </c>
      <c r="DR496" s="134">
        <v>78.599999999999994</v>
      </c>
      <c r="DS496" s="134">
        <v>79.599999999999994</v>
      </c>
      <c r="DT496" s="134">
        <v>80.599999999999994</v>
      </c>
      <c r="DU496" s="134">
        <v>80.5</v>
      </c>
      <c r="DV496" s="134">
        <v>81.3</v>
      </c>
      <c r="DW496" s="134">
        <v>81.7</v>
      </c>
      <c r="DX496" s="134">
        <v>80.8</v>
      </c>
      <c r="DY496" s="134">
        <v>77.2</v>
      </c>
      <c r="DZ496" s="134">
        <v>74.900000000000006</v>
      </c>
      <c r="EA496" s="135">
        <v>72.7</v>
      </c>
      <c r="EB496" s="136">
        <v>71.900000000000006</v>
      </c>
      <c r="EC496" s="136">
        <v>71.400000000000006</v>
      </c>
      <c r="ED496" s="134">
        <v>74</v>
      </c>
      <c r="EE496" s="134">
        <v>73.3</v>
      </c>
      <c r="EF496" s="137">
        <v>74.3</v>
      </c>
      <c r="EG496" s="137">
        <v>73.900000000000006</v>
      </c>
      <c r="EH496" s="137">
        <v>72.3</v>
      </c>
      <c r="EI496" s="137">
        <v>73.2</v>
      </c>
      <c r="EJ496" s="136">
        <v>73.8</v>
      </c>
      <c r="EK496" s="136">
        <v>73.2</v>
      </c>
      <c r="EL496" s="147">
        <v>74.5</v>
      </c>
      <c r="EM496" s="147">
        <v>75.7</v>
      </c>
      <c r="EN496" s="147">
        <v>75.900000000000006</v>
      </c>
    </row>
    <row r="497" spans="1:144" ht="15" x14ac:dyDescent="0.25">
      <c r="A497" s="132" t="s">
        <v>2422</v>
      </c>
      <c r="B497" s="132" t="s">
        <v>2423</v>
      </c>
      <c r="C497" s="133">
        <v>1.864E-2</v>
      </c>
      <c r="D497" s="134">
        <v>104.4</v>
      </c>
      <c r="E497" s="134">
        <v>105.5</v>
      </c>
      <c r="F497" s="134">
        <v>105.4</v>
      </c>
      <c r="G497" s="134">
        <v>105.7</v>
      </c>
      <c r="H497" s="134">
        <v>102.1</v>
      </c>
      <c r="I497" s="134">
        <v>104.3</v>
      </c>
      <c r="J497" s="134">
        <v>103.3</v>
      </c>
      <c r="K497" s="134">
        <v>106.1</v>
      </c>
      <c r="L497" s="134">
        <v>97.6</v>
      </c>
      <c r="M497" s="134">
        <v>100.7</v>
      </c>
      <c r="N497" s="134">
        <v>101.1</v>
      </c>
      <c r="O497" s="134">
        <v>100.3</v>
      </c>
      <c r="P497" s="134">
        <v>95.4</v>
      </c>
      <c r="Q497" s="134">
        <v>99.5</v>
      </c>
      <c r="R497" s="134">
        <v>97.5</v>
      </c>
      <c r="S497" s="134">
        <v>95.1</v>
      </c>
      <c r="T497" s="134">
        <v>99.2</v>
      </c>
      <c r="U497" s="134">
        <v>101.4</v>
      </c>
      <c r="V497" s="134">
        <v>99.8</v>
      </c>
      <c r="W497" s="134">
        <v>100.4</v>
      </c>
      <c r="X497" s="134">
        <v>97.9</v>
      </c>
      <c r="Y497" s="134">
        <v>98.9</v>
      </c>
      <c r="Z497" s="134">
        <v>99</v>
      </c>
      <c r="AA497" s="134">
        <v>97.2</v>
      </c>
      <c r="AB497" s="134">
        <v>96.4</v>
      </c>
      <c r="AC497" s="134">
        <v>97.9</v>
      </c>
      <c r="AD497" s="134">
        <v>98.2</v>
      </c>
      <c r="AE497" s="134">
        <v>100.8</v>
      </c>
      <c r="AF497" s="134">
        <v>110.1</v>
      </c>
      <c r="AG497" s="134">
        <v>109.6</v>
      </c>
      <c r="AH497" s="134">
        <v>109.2</v>
      </c>
      <c r="AI497" s="134">
        <v>110.9</v>
      </c>
      <c r="AJ497" s="134">
        <v>108.6</v>
      </c>
      <c r="AK497" s="134">
        <v>108.4</v>
      </c>
      <c r="AL497" s="134">
        <v>106</v>
      </c>
      <c r="AM497" s="134">
        <v>106.3</v>
      </c>
      <c r="AN497" s="134">
        <v>104.5</v>
      </c>
      <c r="AO497" s="134">
        <v>96.1</v>
      </c>
      <c r="AP497" s="134">
        <v>91.6</v>
      </c>
      <c r="AQ497" s="134">
        <v>91.6</v>
      </c>
      <c r="AR497" s="134">
        <v>93.7</v>
      </c>
      <c r="AS497" s="134">
        <v>89.1</v>
      </c>
      <c r="AT497" s="134">
        <v>89.6</v>
      </c>
      <c r="AU497" s="134">
        <v>89.9</v>
      </c>
      <c r="AV497" s="134">
        <v>89.5</v>
      </c>
      <c r="AW497" s="134">
        <v>86.8</v>
      </c>
      <c r="AX497" s="134">
        <v>84.5</v>
      </c>
      <c r="AY497" s="134">
        <v>85.1</v>
      </c>
      <c r="AZ497" s="134">
        <v>85</v>
      </c>
      <c r="BA497" s="134">
        <v>85.6</v>
      </c>
      <c r="BB497" s="134">
        <v>86</v>
      </c>
      <c r="BC497" s="134">
        <v>85.9</v>
      </c>
      <c r="BD497" s="134">
        <v>84.5</v>
      </c>
      <c r="BE497" s="134">
        <v>85.8</v>
      </c>
      <c r="BF497" s="134">
        <v>86.5</v>
      </c>
      <c r="BG497" s="134">
        <v>87.4</v>
      </c>
      <c r="BH497" s="134">
        <v>84.6</v>
      </c>
      <c r="BI497" s="134">
        <v>87.8</v>
      </c>
      <c r="BJ497" s="134">
        <v>90.3</v>
      </c>
      <c r="BK497" s="134">
        <v>90.2</v>
      </c>
      <c r="BL497" s="134">
        <v>88.8</v>
      </c>
      <c r="BM497" s="134">
        <v>88.9</v>
      </c>
      <c r="BN497" s="134">
        <v>93</v>
      </c>
      <c r="BO497" s="134">
        <v>89.4</v>
      </c>
      <c r="BP497" s="134">
        <v>87.2</v>
      </c>
      <c r="BQ497" s="134">
        <v>87.9</v>
      </c>
      <c r="BR497" s="134">
        <v>87.7</v>
      </c>
      <c r="BS497" s="134">
        <v>87.7</v>
      </c>
      <c r="BT497" s="134">
        <v>85.6</v>
      </c>
      <c r="BU497" s="134">
        <v>85.9</v>
      </c>
      <c r="BV497" s="134">
        <v>89.2</v>
      </c>
      <c r="BW497" s="134">
        <v>85.8</v>
      </c>
      <c r="BX497" s="134">
        <v>85.2</v>
      </c>
      <c r="BY497" s="134">
        <v>86.3</v>
      </c>
      <c r="BZ497" s="134">
        <v>86.1</v>
      </c>
      <c r="CA497" s="134">
        <v>86.4</v>
      </c>
      <c r="CB497" s="134">
        <v>86.2</v>
      </c>
      <c r="CC497" s="134">
        <v>86.9</v>
      </c>
      <c r="CD497" s="134">
        <v>88</v>
      </c>
      <c r="CE497" s="134">
        <v>87.9</v>
      </c>
      <c r="CF497" s="134">
        <v>89.4</v>
      </c>
      <c r="CG497" s="134">
        <v>88.1</v>
      </c>
      <c r="CH497" s="134">
        <v>87.6</v>
      </c>
      <c r="CI497" s="134">
        <v>87.8</v>
      </c>
      <c r="CJ497" s="134">
        <v>87.8</v>
      </c>
      <c r="CK497" s="134">
        <v>87.3</v>
      </c>
      <c r="CL497" s="134">
        <v>86.5</v>
      </c>
      <c r="CM497" s="134">
        <v>87.4</v>
      </c>
      <c r="CN497" s="134">
        <v>86.9</v>
      </c>
      <c r="CO497" s="134">
        <v>87.6</v>
      </c>
      <c r="CP497" s="134">
        <v>87.1</v>
      </c>
      <c r="CQ497" s="134">
        <v>88</v>
      </c>
      <c r="CR497" s="134">
        <v>86.1</v>
      </c>
      <c r="CS497" s="134">
        <v>88</v>
      </c>
      <c r="CT497" s="134">
        <v>87.2</v>
      </c>
      <c r="CU497" s="134">
        <v>87.1</v>
      </c>
      <c r="CV497" s="134">
        <v>87.5</v>
      </c>
      <c r="CW497" s="134">
        <v>86.1</v>
      </c>
      <c r="CX497" s="134">
        <v>87.9</v>
      </c>
      <c r="CY497" s="134">
        <v>87.6</v>
      </c>
      <c r="CZ497" s="134">
        <v>86.9</v>
      </c>
      <c r="DA497" s="134">
        <v>87.7</v>
      </c>
      <c r="DB497" s="134">
        <v>86.8</v>
      </c>
      <c r="DC497" s="134">
        <v>87.7</v>
      </c>
      <c r="DD497" s="134">
        <v>89.3</v>
      </c>
      <c r="DE497" s="134">
        <v>90</v>
      </c>
      <c r="DF497" s="134">
        <v>91.6</v>
      </c>
      <c r="DG497" s="134">
        <v>92.4</v>
      </c>
      <c r="DH497" s="134">
        <v>91.7</v>
      </c>
      <c r="DI497" s="134">
        <v>92</v>
      </c>
      <c r="DJ497" s="134">
        <v>92.3</v>
      </c>
      <c r="DK497" s="134">
        <v>94</v>
      </c>
      <c r="DL497" s="134">
        <v>94.7</v>
      </c>
      <c r="DM497" s="134">
        <v>94.8</v>
      </c>
      <c r="DN497" s="134">
        <v>95.3</v>
      </c>
      <c r="DO497" s="134">
        <v>95.1</v>
      </c>
      <c r="DP497" s="134">
        <v>96.5</v>
      </c>
      <c r="DQ497" s="134">
        <v>96.1</v>
      </c>
      <c r="DR497" s="134">
        <v>97.8</v>
      </c>
      <c r="DS497" s="134">
        <v>98.1</v>
      </c>
      <c r="DT497" s="134">
        <v>97.4</v>
      </c>
      <c r="DU497" s="134">
        <v>98.5</v>
      </c>
      <c r="DV497" s="134">
        <v>101.1</v>
      </c>
      <c r="DW497" s="134">
        <v>102.5</v>
      </c>
      <c r="DX497" s="134">
        <v>105</v>
      </c>
      <c r="DY497" s="134">
        <v>104.7</v>
      </c>
      <c r="DZ497" s="134">
        <v>105.6</v>
      </c>
      <c r="EA497" s="135">
        <v>104.8</v>
      </c>
      <c r="EB497" s="136">
        <v>106.3</v>
      </c>
      <c r="EC497" s="136">
        <v>104.8</v>
      </c>
      <c r="ED497" s="134">
        <v>105.7</v>
      </c>
      <c r="EE497" s="134">
        <v>105.1</v>
      </c>
      <c r="EF497" s="137">
        <v>106.7</v>
      </c>
      <c r="EG497" s="137">
        <v>103.7</v>
      </c>
      <c r="EH497" s="137">
        <v>106.1</v>
      </c>
      <c r="EI497" s="137">
        <v>102.4</v>
      </c>
      <c r="EJ497" s="136">
        <v>101.9</v>
      </c>
      <c r="EK497" s="136">
        <v>101.3</v>
      </c>
      <c r="EL497" s="147">
        <v>102.2</v>
      </c>
      <c r="EM497" s="147">
        <v>101.8</v>
      </c>
      <c r="EN497" s="147">
        <v>101.6</v>
      </c>
    </row>
    <row r="498" spans="1:144" ht="15" x14ac:dyDescent="0.25">
      <c r="A498" s="132" t="s">
        <v>2424</v>
      </c>
      <c r="B498" s="132" t="s">
        <v>2425</v>
      </c>
      <c r="C498" s="133">
        <v>5.076E-2</v>
      </c>
      <c r="D498" s="134">
        <v>97.1</v>
      </c>
      <c r="E498" s="134">
        <v>97.1</v>
      </c>
      <c r="F498" s="134">
        <v>97.1</v>
      </c>
      <c r="G498" s="134">
        <v>97.2</v>
      </c>
      <c r="H498" s="134">
        <v>97.1</v>
      </c>
      <c r="I498" s="134">
        <v>97.1</v>
      </c>
      <c r="J498" s="134">
        <v>97.1</v>
      </c>
      <c r="K498" s="134">
        <v>97.1</v>
      </c>
      <c r="L498" s="134">
        <v>97.1</v>
      </c>
      <c r="M498" s="134">
        <v>97.1</v>
      </c>
      <c r="N498" s="134">
        <v>97.1</v>
      </c>
      <c r="O498" s="134">
        <v>97.1</v>
      </c>
      <c r="P498" s="134">
        <v>97.1</v>
      </c>
      <c r="Q498" s="134">
        <v>97.4</v>
      </c>
      <c r="R498" s="134">
        <v>97.4</v>
      </c>
      <c r="S498" s="134">
        <v>94.4</v>
      </c>
      <c r="T498" s="134">
        <v>94.4</v>
      </c>
      <c r="U498" s="134">
        <v>93.8</v>
      </c>
      <c r="V498" s="134">
        <v>93.8</v>
      </c>
      <c r="W498" s="134">
        <v>93.8</v>
      </c>
      <c r="X498" s="134">
        <v>94</v>
      </c>
      <c r="Y498" s="134">
        <v>94</v>
      </c>
      <c r="Z498" s="134">
        <v>94</v>
      </c>
      <c r="AA498" s="134">
        <v>94</v>
      </c>
      <c r="AB498" s="134">
        <v>94</v>
      </c>
      <c r="AC498" s="134">
        <v>94</v>
      </c>
      <c r="AD498" s="134">
        <v>94</v>
      </c>
      <c r="AE498" s="134">
        <v>93.3</v>
      </c>
      <c r="AF498" s="134">
        <v>93.3</v>
      </c>
      <c r="AG498" s="134">
        <v>93.6</v>
      </c>
      <c r="AH498" s="134">
        <v>93.6</v>
      </c>
      <c r="AI498" s="134">
        <v>93.6</v>
      </c>
      <c r="AJ498" s="134">
        <v>93.7</v>
      </c>
      <c r="AK498" s="134">
        <v>93.7</v>
      </c>
      <c r="AL498" s="134">
        <v>93.6</v>
      </c>
      <c r="AM498" s="134">
        <v>93.6</v>
      </c>
      <c r="AN498" s="134">
        <v>93.6</v>
      </c>
      <c r="AO498" s="134">
        <v>93.6</v>
      </c>
      <c r="AP498" s="134">
        <v>93.6</v>
      </c>
      <c r="AQ498" s="134">
        <v>91.7</v>
      </c>
      <c r="AR498" s="134">
        <v>91.7</v>
      </c>
      <c r="AS498" s="134">
        <v>91.7</v>
      </c>
      <c r="AT498" s="134">
        <v>91.7</v>
      </c>
      <c r="AU498" s="134">
        <v>91.7</v>
      </c>
      <c r="AV498" s="134">
        <v>91.7</v>
      </c>
      <c r="AW498" s="134">
        <v>91.9</v>
      </c>
      <c r="AX498" s="134">
        <v>91.9</v>
      </c>
      <c r="AY498" s="134">
        <v>91.9</v>
      </c>
      <c r="AZ498" s="134">
        <v>91.9</v>
      </c>
      <c r="BA498" s="134">
        <v>91.9</v>
      </c>
      <c r="BB498" s="134">
        <v>92</v>
      </c>
      <c r="BC498" s="134">
        <v>92</v>
      </c>
      <c r="BD498" s="134">
        <v>92</v>
      </c>
      <c r="BE498" s="134">
        <v>92</v>
      </c>
      <c r="BF498" s="134">
        <v>92</v>
      </c>
      <c r="BG498" s="134">
        <v>92</v>
      </c>
      <c r="BH498" s="134">
        <v>91.2</v>
      </c>
      <c r="BI498" s="134">
        <v>91.2</v>
      </c>
      <c r="BJ498" s="134">
        <v>91.2</v>
      </c>
      <c r="BK498" s="134">
        <v>91.2</v>
      </c>
      <c r="BL498" s="134">
        <v>91.2</v>
      </c>
      <c r="BM498" s="134">
        <v>91.2</v>
      </c>
      <c r="BN498" s="134">
        <v>91.2</v>
      </c>
      <c r="BO498" s="134">
        <v>91.3</v>
      </c>
      <c r="BP498" s="134">
        <v>91.4</v>
      </c>
      <c r="BQ498" s="134">
        <v>92.1</v>
      </c>
      <c r="BR498" s="134">
        <v>91.4</v>
      </c>
      <c r="BS498" s="134">
        <v>87.9</v>
      </c>
      <c r="BT498" s="134">
        <v>87.9</v>
      </c>
      <c r="BU498" s="134">
        <v>87.9</v>
      </c>
      <c r="BV498" s="134">
        <v>87.9</v>
      </c>
      <c r="BW498" s="134">
        <v>88</v>
      </c>
      <c r="BX498" s="134">
        <v>88</v>
      </c>
      <c r="BY498" s="134">
        <v>88</v>
      </c>
      <c r="BZ498" s="134">
        <v>86.6</v>
      </c>
      <c r="CA498" s="134">
        <v>86.6</v>
      </c>
      <c r="CB498" s="134">
        <v>90.1</v>
      </c>
      <c r="CC498" s="134">
        <v>88.2</v>
      </c>
      <c r="CD498" s="134">
        <v>87.5</v>
      </c>
      <c r="CE498" s="134">
        <v>88.2</v>
      </c>
      <c r="CF498" s="134">
        <v>88.2</v>
      </c>
      <c r="CG498" s="134">
        <v>88.2</v>
      </c>
      <c r="CH498" s="134">
        <v>88.2</v>
      </c>
      <c r="CI498" s="134">
        <v>88.2</v>
      </c>
      <c r="CJ498" s="134">
        <v>88.2</v>
      </c>
      <c r="CK498" s="134">
        <v>88.2</v>
      </c>
      <c r="CL498" s="134">
        <v>88.2</v>
      </c>
      <c r="CM498" s="134">
        <v>88.2</v>
      </c>
      <c r="CN498" s="134">
        <v>88.2</v>
      </c>
      <c r="CO498" s="134">
        <v>88.2</v>
      </c>
      <c r="CP498" s="134">
        <v>88.2</v>
      </c>
      <c r="CQ498" s="134">
        <v>88.2</v>
      </c>
      <c r="CR498" s="134">
        <v>88.2</v>
      </c>
      <c r="CS498" s="134">
        <v>88.2</v>
      </c>
      <c r="CT498" s="134">
        <v>89.4</v>
      </c>
      <c r="CU498" s="134">
        <v>89.4</v>
      </c>
      <c r="CV498" s="134">
        <v>89.4</v>
      </c>
      <c r="CW498" s="134">
        <v>89.4</v>
      </c>
      <c r="CX498" s="134">
        <v>89.4</v>
      </c>
      <c r="CY498" s="134">
        <v>89.4</v>
      </c>
      <c r="CZ498" s="134">
        <v>89.4</v>
      </c>
      <c r="DA498" s="134">
        <v>89.4</v>
      </c>
      <c r="DB498" s="134">
        <v>89.4</v>
      </c>
      <c r="DC498" s="134">
        <v>89.4</v>
      </c>
      <c r="DD498" s="134">
        <v>89.4</v>
      </c>
      <c r="DE498" s="134">
        <v>89.4</v>
      </c>
      <c r="DF498" s="134">
        <v>89.4</v>
      </c>
      <c r="DG498" s="134">
        <v>95.3</v>
      </c>
      <c r="DH498" s="134">
        <v>95.3</v>
      </c>
      <c r="DI498" s="134">
        <v>95.3</v>
      </c>
      <c r="DJ498" s="134">
        <v>95.9</v>
      </c>
      <c r="DK498" s="134">
        <v>95.9</v>
      </c>
      <c r="DL498" s="134">
        <v>95.9</v>
      </c>
      <c r="DM498" s="134">
        <v>95.6</v>
      </c>
      <c r="DN498" s="134">
        <v>96</v>
      </c>
      <c r="DO498" s="134">
        <v>96</v>
      </c>
      <c r="DP498" s="134">
        <v>96.5</v>
      </c>
      <c r="DQ498" s="134">
        <v>96.6</v>
      </c>
      <c r="DR498" s="134">
        <v>96.4</v>
      </c>
      <c r="DS498" s="134">
        <v>96.5</v>
      </c>
      <c r="DT498" s="134">
        <v>96.4</v>
      </c>
      <c r="DU498" s="134">
        <v>96.4</v>
      </c>
      <c r="DV498" s="134">
        <v>96.4</v>
      </c>
      <c r="DW498" s="134">
        <v>94.9</v>
      </c>
      <c r="DX498" s="134">
        <v>94.9</v>
      </c>
      <c r="DY498" s="134">
        <v>96</v>
      </c>
      <c r="DZ498" s="134">
        <v>93.9</v>
      </c>
      <c r="EA498" s="135">
        <v>93.9</v>
      </c>
      <c r="EB498" s="136">
        <v>93.4</v>
      </c>
      <c r="EC498" s="136">
        <v>93.4</v>
      </c>
      <c r="ED498" s="134">
        <v>93.4</v>
      </c>
      <c r="EE498" s="134">
        <v>93</v>
      </c>
      <c r="EF498" s="137">
        <v>93</v>
      </c>
      <c r="EG498" s="137">
        <v>93</v>
      </c>
      <c r="EH498" s="137">
        <v>93</v>
      </c>
      <c r="EI498" s="137">
        <v>92.4</v>
      </c>
      <c r="EJ498" s="136">
        <v>92.4</v>
      </c>
      <c r="EK498" s="136">
        <v>92.4</v>
      </c>
      <c r="EL498" s="147">
        <v>92.4</v>
      </c>
      <c r="EM498" s="147">
        <v>92.7</v>
      </c>
      <c r="EN498" s="147">
        <v>92.7</v>
      </c>
    </row>
    <row r="499" spans="1:144" ht="15" x14ac:dyDescent="0.25">
      <c r="A499" s="132" t="s">
        <v>2426</v>
      </c>
      <c r="B499" s="132" t="s">
        <v>2427</v>
      </c>
      <c r="C499" s="133">
        <v>1.4177599999999999</v>
      </c>
      <c r="D499" s="134">
        <v>102.7</v>
      </c>
      <c r="E499" s="134">
        <v>103.9</v>
      </c>
      <c r="F499" s="134">
        <v>104.1</v>
      </c>
      <c r="G499" s="134">
        <v>103.6</v>
      </c>
      <c r="H499" s="134">
        <v>104.6</v>
      </c>
      <c r="I499" s="134">
        <v>105.2</v>
      </c>
      <c r="J499" s="134">
        <v>105.5</v>
      </c>
      <c r="K499" s="134">
        <v>105.1</v>
      </c>
      <c r="L499" s="134">
        <v>105.1</v>
      </c>
      <c r="M499" s="134">
        <v>104.3</v>
      </c>
      <c r="N499" s="134">
        <v>105.4</v>
      </c>
      <c r="O499" s="134">
        <v>106.6</v>
      </c>
      <c r="P499" s="134">
        <v>108.1</v>
      </c>
      <c r="Q499" s="134">
        <v>109.3</v>
      </c>
      <c r="R499" s="134">
        <v>109.3</v>
      </c>
      <c r="S499" s="134">
        <v>111.8</v>
      </c>
      <c r="T499" s="134">
        <v>113.1</v>
      </c>
      <c r="U499" s="134">
        <v>115.1</v>
      </c>
      <c r="V499" s="134">
        <v>116.8</v>
      </c>
      <c r="W499" s="134">
        <v>116.5</v>
      </c>
      <c r="X499" s="134">
        <v>117.1</v>
      </c>
      <c r="Y499" s="134">
        <v>117.3</v>
      </c>
      <c r="Z499" s="134">
        <v>117.9</v>
      </c>
      <c r="AA499" s="134">
        <v>118.7</v>
      </c>
      <c r="AB499" s="134">
        <v>119.2</v>
      </c>
      <c r="AC499" s="134">
        <v>118.9</v>
      </c>
      <c r="AD499" s="134">
        <v>119.3</v>
      </c>
      <c r="AE499" s="134">
        <v>119.7</v>
      </c>
      <c r="AF499" s="134">
        <v>119.6</v>
      </c>
      <c r="AG499" s="134">
        <v>119</v>
      </c>
      <c r="AH499" s="134">
        <v>119</v>
      </c>
      <c r="AI499" s="134">
        <v>117.9</v>
      </c>
      <c r="AJ499" s="134">
        <v>116</v>
      </c>
      <c r="AK499" s="134">
        <v>112.7</v>
      </c>
      <c r="AL499" s="134">
        <v>112.2</v>
      </c>
      <c r="AM499" s="134">
        <v>114.5</v>
      </c>
      <c r="AN499" s="134">
        <v>117.2</v>
      </c>
      <c r="AO499" s="134">
        <v>117.5</v>
      </c>
      <c r="AP499" s="134">
        <v>117.7</v>
      </c>
      <c r="AQ499" s="134">
        <v>115.8</v>
      </c>
      <c r="AR499" s="134">
        <v>114.9</v>
      </c>
      <c r="AS499" s="134">
        <v>113.3</v>
      </c>
      <c r="AT499" s="134">
        <v>113.6</v>
      </c>
      <c r="AU499" s="134">
        <v>113.3</v>
      </c>
      <c r="AV499" s="134">
        <v>111.6</v>
      </c>
      <c r="AW499" s="134">
        <v>110.7</v>
      </c>
      <c r="AX499" s="134">
        <v>110.6</v>
      </c>
      <c r="AY499" s="134">
        <v>111.3</v>
      </c>
      <c r="AZ499" s="134">
        <v>113.9</v>
      </c>
      <c r="BA499" s="134">
        <v>112.3</v>
      </c>
      <c r="BB499" s="134">
        <v>112.9</v>
      </c>
      <c r="BC499" s="134">
        <v>112.3</v>
      </c>
      <c r="BD499" s="134">
        <v>112.3</v>
      </c>
      <c r="BE499" s="134">
        <v>112.2</v>
      </c>
      <c r="BF499" s="134">
        <v>112.8</v>
      </c>
      <c r="BG499" s="134">
        <v>113.9</v>
      </c>
      <c r="BH499" s="134">
        <v>114</v>
      </c>
      <c r="BI499" s="134">
        <v>114.3</v>
      </c>
      <c r="BJ499" s="134">
        <v>114.6</v>
      </c>
      <c r="BK499" s="134">
        <v>114.5</v>
      </c>
      <c r="BL499" s="134">
        <v>114</v>
      </c>
      <c r="BM499" s="134">
        <v>113.2</v>
      </c>
      <c r="BN499" s="134">
        <v>113</v>
      </c>
      <c r="BO499" s="134">
        <v>113.5</v>
      </c>
      <c r="BP499" s="134">
        <v>113.8</v>
      </c>
      <c r="BQ499" s="134">
        <v>113.7</v>
      </c>
      <c r="BR499" s="134">
        <v>113.9</v>
      </c>
      <c r="BS499" s="134">
        <v>113.7</v>
      </c>
      <c r="BT499" s="134">
        <v>113.8</v>
      </c>
      <c r="BU499" s="134">
        <v>114.3</v>
      </c>
      <c r="BV499" s="134">
        <v>114.6</v>
      </c>
      <c r="BW499" s="134">
        <v>115</v>
      </c>
      <c r="BX499" s="134">
        <v>116.4</v>
      </c>
      <c r="BY499" s="134">
        <v>116.8</v>
      </c>
      <c r="BZ499" s="134">
        <v>117.5</v>
      </c>
      <c r="CA499" s="134">
        <v>117.6</v>
      </c>
      <c r="CB499" s="134">
        <v>117.3</v>
      </c>
      <c r="CC499" s="134">
        <v>117.8</v>
      </c>
      <c r="CD499" s="134">
        <v>118.2</v>
      </c>
      <c r="CE499" s="134">
        <v>118.1</v>
      </c>
      <c r="CF499" s="134">
        <v>118.3</v>
      </c>
      <c r="CG499" s="134">
        <v>117.7</v>
      </c>
      <c r="CH499" s="134">
        <v>117.3</v>
      </c>
      <c r="CI499" s="134">
        <v>118</v>
      </c>
      <c r="CJ499" s="134">
        <v>117.1</v>
      </c>
      <c r="CK499" s="134">
        <v>116.8</v>
      </c>
      <c r="CL499" s="134">
        <v>116.5</v>
      </c>
      <c r="CM499" s="134">
        <v>116.2</v>
      </c>
      <c r="CN499" s="134">
        <v>114.8</v>
      </c>
      <c r="CO499" s="134">
        <v>114.8</v>
      </c>
      <c r="CP499" s="134">
        <v>115.5</v>
      </c>
      <c r="CQ499" s="134">
        <v>114.5</v>
      </c>
      <c r="CR499" s="134">
        <v>115.2</v>
      </c>
      <c r="CS499" s="134">
        <v>114.7</v>
      </c>
      <c r="CT499" s="134">
        <v>114.5</v>
      </c>
      <c r="CU499" s="134">
        <v>114.4</v>
      </c>
      <c r="CV499" s="134">
        <v>114.1</v>
      </c>
      <c r="CW499" s="134">
        <v>114.1</v>
      </c>
      <c r="CX499" s="134">
        <v>114.7</v>
      </c>
      <c r="CY499" s="134">
        <v>114.2</v>
      </c>
      <c r="CZ499" s="134">
        <v>115</v>
      </c>
      <c r="DA499" s="134">
        <v>117.9</v>
      </c>
      <c r="DB499" s="134">
        <v>118.8</v>
      </c>
      <c r="DC499" s="134">
        <v>121.9</v>
      </c>
      <c r="DD499" s="134">
        <v>125.2</v>
      </c>
      <c r="DE499" s="134">
        <v>127.5</v>
      </c>
      <c r="DF499" s="134">
        <v>127.8</v>
      </c>
      <c r="DG499" s="134">
        <v>132.1</v>
      </c>
      <c r="DH499" s="134">
        <v>135.30000000000001</v>
      </c>
      <c r="DI499" s="134">
        <v>134.1</v>
      </c>
      <c r="DJ499" s="134">
        <v>132.4</v>
      </c>
      <c r="DK499" s="134">
        <v>133.19999999999999</v>
      </c>
      <c r="DL499" s="134">
        <v>134.80000000000001</v>
      </c>
      <c r="DM499" s="134">
        <v>136.69999999999999</v>
      </c>
      <c r="DN499" s="134">
        <v>141.19999999999999</v>
      </c>
      <c r="DO499" s="134">
        <v>141.80000000000001</v>
      </c>
      <c r="DP499" s="134">
        <v>140.30000000000001</v>
      </c>
      <c r="DQ499" s="134">
        <v>140.69999999999999</v>
      </c>
      <c r="DR499" s="134">
        <v>140.6</v>
      </c>
      <c r="DS499" s="134">
        <v>144.4</v>
      </c>
      <c r="DT499" s="134">
        <v>147.19999999999999</v>
      </c>
      <c r="DU499" s="134">
        <v>147.19999999999999</v>
      </c>
      <c r="DV499" s="134">
        <v>146</v>
      </c>
      <c r="DW499" s="134">
        <v>143.4</v>
      </c>
      <c r="DX499" s="134">
        <v>140.9</v>
      </c>
      <c r="DY499" s="134">
        <v>140.69999999999999</v>
      </c>
      <c r="DZ499" s="134">
        <v>140.6</v>
      </c>
      <c r="EA499" s="135">
        <v>139.30000000000001</v>
      </c>
      <c r="EB499" s="136">
        <v>139.19999999999999</v>
      </c>
      <c r="EC499" s="136">
        <v>139.1</v>
      </c>
      <c r="ED499" s="134">
        <v>139.4</v>
      </c>
      <c r="EE499" s="134">
        <v>138.9</v>
      </c>
      <c r="EF499" s="137">
        <v>138.6</v>
      </c>
      <c r="EG499" s="137">
        <v>137.19999999999999</v>
      </c>
      <c r="EH499" s="137">
        <v>136.80000000000001</v>
      </c>
      <c r="EI499" s="137">
        <v>136.6</v>
      </c>
      <c r="EJ499" s="136">
        <v>136.80000000000001</v>
      </c>
      <c r="EK499" s="136">
        <v>138.4</v>
      </c>
      <c r="EL499" s="147">
        <v>137.1</v>
      </c>
      <c r="EM499" s="147">
        <v>136.6</v>
      </c>
      <c r="EN499" s="147">
        <v>137.19999999999999</v>
      </c>
    </row>
    <row r="500" spans="1:144" ht="15" x14ac:dyDescent="0.25">
      <c r="A500" s="132" t="s">
        <v>2428</v>
      </c>
      <c r="B500" s="132" t="s">
        <v>2429</v>
      </c>
      <c r="C500" s="133">
        <v>0.16209999999999999</v>
      </c>
      <c r="D500" s="134">
        <v>104.4</v>
      </c>
      <c r="E500" s="134">
        <v>107.3</v>
      </c>
      <c r="F500" s="134">
        <v>103.6</v>
      </c>
      <c r="G500" s="134">
        <v>106.1</v>
      </c>
      <c r="H500" s="134">
        <v>107.2</v>
      </c>
      <c r="I500" s="134">
        <v>109.2</v>
      </c>
      <c r="J500" s="134">
        <v>109.6</v>
      </c>
      <c r="K500" s="134">
        <v>108.6</v>
      </c>
      <c r="L500" s="134">
        <v>106.8</v>
      </c>
      <c r="M500" s="134">
        <v>107.9</v>
      </c>
      <c r="N500" s="134">
        <v>110.2</v>
      </c>
      <c r="O500" s="134">
        <v>111.4</v>
      </c>
      <c r="P500" s="134">
        <v>111.5</v>
      </c>
      <c r="Q500" s="134">
        <v>111.2</v>
      </c>
      <c r="R500" s="134">
        <v>113.5</v>
      </c>
      <c r="S500" s="134">
        <v>116.1</v>
      </c>
      <c r="T500" s="134">
        <v>116.9</v>
      </c>
      <c r="U500" s="134">
        <v>120.2</v>
      </c>
      <c r="V500" s="134">
        <v>120.5</v>
      </c>
      <c r="W500" s="134">
        <v>119.2</v>
      </c>
      <c r="X500" s="134">
        <v>119.2</v>
      </c>
      <c r="Y500" s="134">
        <v>118.2</v>
      </c>
      <c r="Z500" s="134">
        <v>119.9</v>
      </c>
      <c r="AA500" s="134">
        <v>119.9</v>
      </c>
      <c r="AB500" s="134">
        <v>118.7</v>
      </c>
      <c r="AC500" s="134">
        <v>119.2</v>
      </c>
      <c r="AD500" s="134">
        <v>120.2</v>
      </c>
      <c r="AE500" s="134">
        <v>121.4</v>
      </c>
      <c r="AF500" s="134">
        <v>121.1</v>
      </c>
      <c r="AG500" s="134">
        <v>119.1</v>
      </c>
      <c r="AH500" s="134">
        <v>119</v>
      </c>
      <c r="AI500" s="134">
        <v>115.4</v>
      </c>
      <c r="AJ500" s="134">
        <v>110.3</v>
      </c>
      <c r="AK500" s="134">
        <v>113.7</v>
      </c>
      <c r="AL500" s="134">
        <v>116.9</v>
      </c>
      <c r="AM500" s="134">
        <v>118.9</v>
      </c>
      <c r="AN500" s="134">
        <v>124.9</v>
      </c>
      <c r="AO500" s="134">
        <v>120.4</v>
      </c>
      <c r="AP500" s="134">
        <v>121</v>
      </c>
      <c r="AQ500" s="134">
        <v>119.3</v>
      </c>
      <c r="AR500" s="134">
        <v>112.6</v>
      </c>
      <c r="AS500" s="134">
        <v>110.4</v>
      </c>
      <c r="AT500" s="134">
        <v>121.4</v>
      </c>
      <c r="AU500" s="134">
        <v>114.3</v>
      </c>
      <c r="AV500" s="134">
        <v>113.5</v>
      </c>
      <c r="AW500" s="134">
        <v>108.4</v>
      </c>
      <c r="AX500" s="134">
        <v>118.9</v>
      </c>
      <c r="AY500" s="134">
        <v>111</v>
      </c>
      <c r="AZ500" s="134">
        <v>124.9</v>
      </c>
      <c r="BA500" s="134">
        <v>110.7</v>
      </c>
      <c r="BB500" s="134">
        <v>115.7</v>
      </c>
      <c r="BC500" s="134">
        <v>115</v>
      </c>
      <c r="BD500" s="134">
        <v>113.8</v>
      </c>
      <c r="BE500" s="134">
        <v>111.1</v>
      </c>
      <c r="BF500" s="134">
        <v>115.3</v>
      </c>
      <c r="BG500" s="134">
        <v>120.3</v>
      </c>
      <c r="BH500" s="134">
        <v>120.9</v>
      </c>
      <c r="BI500" s="134">
        <v>121.1</v>
      </c>
      <c r="BJ500" s="134">
        <v>124.1</v>
      </c>
      <c r="BK500" s="134">
        <v>121.2</v>
      </c>
      <c r="BL500" s="134">
        <v>118.2</v>
      </c>
      <c r="BM500" s="134">
        <v>114.1</v>
      </c>
      <c r="BN500" s="134">
        <v>111.4</v>
      </c>
      <c r="BO500" s="134">
        <v>110.6</v>
      </c>
      <c r="BP500" s="134">
        <v>100.5</v>
      </c>
      <c r="BQ500" s="134">
        <v>100.3</v>
      </c>
      <c r="BR500" s="134">
        <v>100.3</v>
      </c>
      <c r="BS500" s="134">
        <v>99.3</v>
      </c>
      <c r="BT500" s="134">
        <v>98.9</v>
      </c>
      <c r="BU500" s="134">
        <v>100.3</v>
      </c>
      <c r="BV500" s="134">
        <v>101.1</v>
      </c>
      <c r="BW500" s="134">
        <v>99</v>
      </c>
      <c r="BX500" s="134">
        <v>104.4</v>
      </c>
      <c r="BY500" s="134">
        <v>103.5</v>
      </c>
      <c r="BZ500" s="134">
        <v>103.5</v>
      </c>
      <c r="CA500" s="134">
        <v>103</v>
      </c>
      <c r="CB500" s="134">
        <v>103.4</v>
      </c>
      <c r="CC500" s="134">
        <v>103.1</v>
      </c>
      <c r="CD500" s="134">
        <v>103.7</v>
      </c>
      <c r="CE500" s="134">
        <v>103.5</v>
      </c>
      <c r="CF500" s="134">
        <v>102.7</v>
      </c>
      <c r="CG500" s="134">
        <v>103.4</v>
      </c>
      <c r="CH500" s="134">
        <v>103.3</v>
      </c>
      <c r="CI500" s="134">
        <v>103.1</v>
      </c>
      <c r="CJ500" s="134">
        <v>102.2</v>
      </c>
      <c r="CK500" s="134">
        <v>102.1</v>
      </c>
      <c r="CL500" s="134">
        <v>103.6</v>
      </c>
      <c r="CM500" s="134">
        <v>103.2</v>
      </c>
      <c r="CN500" s="134">
        <v>104.7</v>
      </c>
      <c r="CO500" s="134">
        <v>106.6</v>
      </c>
      <c r="CP500" s="134">
        <v>106.4</v>
      </c>
      <c r="CQ500" s="134">
        <v>104.4</v>
      </c>
      <c r="CR500" s="134">
        <v>104.4</v>
      </c>
      <c r="CS500" s="134">
        <v>104.7</v>
      </c>
      <c r="CT500" s="134">
        <v>106.1</v>
      </c>
      <c r="CU500" s="134">
        <v>105</v>
      </c>
      <c r="CV500" s="134">
        <v>102.7</v>
      </c>
      <c r="CW500" s="134">
        <v>101.5</v>
      </c>
      <c r="CX500" s="134">
        <v>105.2</v>
      </c>
      <c r="CY500" s="134">
        <v>105.4</v>
      </c>
      <c r="CZ500" s="134">
        <v>106</v>
      </c>
      <c r="DA500" s="134">
        <v>118.2</v>
      </c>
      <c r="DB500" s="134">
        <v>124.3</v>
      </c>
      <c r="DC500" s="134">
        <v>129.69999999999999</v>
      </c>
      <c r="DD500" s="134">
        <v>138.19999999999999</v>
      </c>
      <c r="DE500" s="134">
        <v>146.30000000000001</v>
      </c>
      <c r="DF500" s="134">
        <v>146.4</v>
      </c>
      <c r="DG500" s="134">
        <v>151.1</v>
      </c>
      <c r="DH500" s="134">
        <v>157.69999999999999</v>
      </c>
      <c r="DI500" s="134">
        <v>156.30000000000001</v>
      </c>
      <c r="DJ500" s="134">
        <v>153.5</v>
      </c>
      <c r="DK500" s="134">
        <v>153.19999999999999</v>
      </c>
      <c r="DL500" s="134">
        <v>159.30000000000001</v>
      </c>
      <c r="DM500" s="134">
        <v>165.8</v>
      </c>
      <c r="DN500" s="134">
        <v>178.3</v>
      </c>
      <c r="DO500" s="134">
        <v>175.2</v>
      </c>
      <c r="DP500" s="134">
        <v>170.8</v>
      </c>
      <c r="DQ500" s="134">
        <v>163.6</v>
      </c>
      <c r="DR500" s="134">
        <v>161.6</v>
      </c>
      <c r="DS500" s="134">
        <v>164.9</v>
      </c>
      <c r="DT500" s="134">
        <v>168</v>
      </c>
      <c r="DU500" s="134">
        <v>165.8</v>
      </c>
      <c r="DV500" s="134">
        <v>161.4</v>
      </c>
      <c r="DW500" s="134">
        <v>151.80000000000001</v>
      </c>
      <c r="DX500" s="134">
        <v>149.5</v>
      </c>
      <c r="DY500" s="134">
        <v>149.6</v>
      </c>
      <c r="DZ500" s="134">
        <v>146.5</v>
      </c>
      <c r="EA500" s="135">
        <v>142.5</v>
      </c>
      <c r="EB500" s="136">
        <v>142.19999999999999</v>
      </c>
      <c r="EC500" s="136">
        <v>143.80000000000001</v>
      </c>
      <c r="ED500" s="134">
        <v>145.69999999999999</v>
      </c>
      <c r="EE500" s="134">
        <v>145.5</v>
      </c>
      <c r="EF500" s="137">
        <v>143.9</v>
      </c>
      <c r="EG500" s="137">
        <v>141.4</v>
      </c>
      <c r="EH500" s="137">
        <v>139</v>
      </c>
      <c r="EI500" s="137">
        <v>139.80000000000001</v>
      </c>
      <c r="EJ500" s="136">
        <v>140.69999999999999</v>
      </c>
      <c r="EK500" s="136">
        <v>142.80000000000001</v>
      </c>
      <c r="EL500" s="147">
        <v>137.9</v>
      </c>
      <c r="EM500" s="147">
        <v>137.19999999999999</v>
      </c>
      <c r="EN500" s="147">
        <v>137.6</v>
      </c>
    </row>
    <row r="501" spans="1:144" ht="15" x14ac:dyDescent="0.25">
      <c r="A501" s="132" t="s">
        <v>2430</v>
      </c>
      <c r="B501" s="132" t="s">
        <v>2431</v>
      </c>
      <c r="C501" s="133">
        <v>1.9689999999999999E-2</v>
      </c>
      <c r="D501" s="134">
        <v>100.5</v>
      </c>
      <c r="E501" s="134">
        <v>103.5</v>
      </c>
      <c r="F501" s="134">
        <v>105.6</v>
      </c>
      <c r="G501" s="134">
        <v>106.4</v>
      </c>
      <c r="H501" s="134">
        <v>105.4</v>
      </c>
      <c r="I501" s="134">
        <v>103.3</v>
      </c>
      <c r="J501" s="134">
        <v>101.8</v>
      </c>
      <c r="K501" s="134">
        <v>98.9</v>
      </c>
      <c r="L501" s="134">
        <v>100</v>
      </c>
      <c r="M501" s="134">
        <v>103.6</v>
      </c>
      <c r="N501" s="134">
        <v>106</v>
      </c>
      <c r="O501" s="134">
        <v>110.7</v>
      </c>
      <c r="P501" s="134">
        <v>109.2</v>
      </c>
      <c r="Q501" s="134">
        <v>108.9</v>
      </c>
      <c r="R501" s="134">
        <v>110.5</v>
      </c>
      <c r="S501" s="134">
        <v>119.6</v>
      </c>
      <c r="T501" s="134">
        <v>123.4</v>
      </c>
      <c r="U501" s="134">
        <v>127.8</v>
      </c>
      <c r="V501" s="134">
        <v>122</v>
      </c>
      <c r="W501" s="134">
        <v>120.7</v>
      </c>
      <c r="X501" s="134">
        <v>120.1</v>
      </c>
      <c r="Y501" s="134">
        <v>121.9</v>
      </c>
      <c r="Z501" s="134">
        <v>122.2</v>
      </c>
      <c r="AA501" s="134">
        <v>121.6</v>
      </c>
      <c r="AB501" s="134">
        <v>117.8</v>
      </c>
      <c r="AC501" s="134">
        <v>118.5</v>
      </c>
      <c r="AD501" s="134">
        <v>119.2</v>
      </c>
      <c r="AE501" s="134">
        <v>123.1</v>
      </c>
      <c r="AF501" s="134">
        <v>121.9</v>
      </c>
      <c r="AG501" s="134">
        <v>120</v>
      </c>
      <c r="AH501" s="134">
        <v>117.7</v>
      </c>
      <c r="AI501" s="134">
        <v>111.1</v>
      </c>
      <c r="AJ501" s="134">
        <v>107.9</v>
      </c>
      <c r="AK501" s="134">
        <v>107</v>
      </c>
      <c r="AL501" s="134">
        <v>103.2</v>
      </c>
      <c r="AM501" s="134">
        <v>108.3</v>
      </c>
      <c r="AN501" s="134">
        <v>114.3</v>
      </c>
      <c r="AO501" s="134">
        <v>118.1</v>
      </c>
      <c r="AP501" s="134">
        <v>116.1</v>
      </c>
      <c r="AQ501" s="134">
        <v>114.2</v>
      </c>
      <c r="AR501" s="134">
        <v>108.5</v>
      </c>
      <c r="AS501" s="134">
        <v>100.3</v>
      </c>
      <c r="AT501" s="134">
        <v>100.6</v>
      </c>
      <c r="AU501" s="134">
        <v>98.8</v>
      </c>
      <c r="AV501" s="134">
        <v>94</v>
      </c>
      <c r="AW501" s="134">
        <v>91.3</v>
      </c>
      <c r="AX501" s="134">
        <v>89.3</v>
      </c>
      <c r="AY501" s="134">
        <v>93.5</v>
      </c>
      <c r="AZ501" s="134">
        <v>96.4</v>
      </c>
      <c r="BA501" s="134">
        <v>94.2</v>
      </c>
      <c r="BB501" s="134">
        <v>92.1</v>
      </c>
      <c r="BC501" s="134">
        <v>91</v>
      </c>
      <c r="BD501" s="134">
        <v>93.5</v>
      </c>
      <c r="BE501" s="134">
        <v>96</v>
      </c>
      <c r="BF501" s="134">
        <v>95.8</v>
      </c>
      <c r="BG501" s="134">
        <v>95.5</v>
      </c>
      <c r="BH501" s="134">
        <v>98.9</v>
      </c>
      <c r="BI501" s="134">
        <v>98</v>
      </c>
      <c r="BJ501" s="134">
        <v>100.7</v>
      </c>
      <c r="BK501" s="134">
        <v>100</v>
      </c>
      <c r="BL501" s="134">
        <v>98.6</v>
      </c>
      <c r="BM501" s="134">
        <v>94.3</v>
      </c>
      <c r="BN501" s="134">
        <v>92.4</v>
      </c>
      <c r="BO501" s="134">
        <v>90.1</v>
      </c>
      <c r="BP501" s="134">
        <v>91.9</v>
      </c>
      <c r="BQ501" s="134">
        <v>93.6</v>
      </c>
      <c r="BR501" s="134">
        <v>95.2</v>
      </c>
      <c r="BS501" s="134">
        <v>98.3</v>
      </c>
      <c r="BT501" s="134">
        <v>95.5</v>
      </c>
      <c r="BU501" s="134">
        <v>96.4</v>
      </c>
      <c r="BV501" s="134">
        <v>98.6</v>
      </c>
      <c r="BW501" s="134">
        <v>99.5</v>
      </c>
      <c r="BX501" s="134">
        <v>103.8</v>
      </c>
      <c r="BY501" s="134">
        <v>102.3</v>
      </c>
      <c r="BZ501" s="134">
        <v>105</v>
      </c>
      <c r="CA501" s="134">
        <v>108.6</v>
      </c>
      <c r="CB501" s="134">
        <v>105.7</v>
      </c>
      <c r="CC501" s="134">
        <v>113.1</v>
      </c>
      <c r="CD501" s="134">
        <v>114.1</v>
      </c>
      <c r="CE501" s="134">
        <v>109.5</v>
      </c>
      <c r="CF501" s="134">
        <v>107.9</v>
      </c>
      <c r="CG501" s="134">
        <v>106.1</v>
      </c>
      <c r="CH501" s="134">
        <v>108.6</v>
      </c>
      <c r="CI501" s="134">
        <v>110.4</v>
      </c>
      <c r="CJ501" s="134">
        <v>110.9</v>
      </c>
      <c r="CK501" s="134">
        <v>109.7</v>
      </c>
      <c r="CL501" s="134">
        <v>105.2</v>
      </c>
      <c r="CM501" s="134">
        <v>101.2</v>
      </c>
      <c r="CN501" s="134">
        <v>99.6</v>
      </c>
      <c r="CO501" s="134">
        <v>96.7</v>
      </c>
      <c r="CP501" s="134">
        <v>95.8</v>
      </c>
      <c r="CQ501" s="134">
        <v>99.4</v>
      </c>
      <c r="CR501" s="134">
        <v>99.4</v>
      </c>
      <c r="CS501" s="134">
        <v>98.1</v>
      </c>
      <c r="CT501" s="134">
        <v>98.6</v>
      </c>
      <c r="CU501" s="134">
        <v>101.2</v>
      </c>
      <c r="CV501" s="134">
        <v>92</v>
      </c>
      <c r="CW501" s="134">
        <v>91.8</v>
      </c>
      <c r="CX501" s="134">
        <v>95.5</v>
      </c>
      <c r="CY501" s="134">
        <v>100.4</v>
      </c>
      <c r="CZ501" s="134">
        <v>95.8</v>
      </c>
      <c r="DA501" s="134">
        <v>91.6</v>
      </c>
      <c r="DB501" s="134">
        <v>93.9</v>
      </c>
      <c r="DC501" s="134">
        <v>92</v>
      </c>
      <c r="DD501" s="134">
        <v>99.1</v>
      </c>
      <c r="DE501" s="134">
        <v>99.7</v>
      </c>
      <c r="DF501" s="134">
        <v>101.5</v>
      </c>
      <c r="DG501" s="134">
        <v>108.3</v>
      </c>
      <c r="DH501" s="134">
        <v>104.4</v>
      </c>
      <c r="DI501" s="134">
        <v>102.1</v>
      </c>
      <c r="DJ501" s="134">
        <v>103.8</v>
      </c>
      <c r="DK501" s="134">
        <v>106.5</v>
      </c>
      <c r="DL501" s="134">
        <v>106.3</v>
      </c>
      <c r="DM501" s="134">
        <v>106.7</v>
      </c>
      <c r="DN501" s="134">
        <v>110.7</v>
      </c>
      <c r="DO501" s="134">
        <v>114</v>
      </c>
      <c r="DP501" s="134">
        <v>113.7</v>
      </c>
      <c r="DQ501" s="134">
        <v>118.2</v>
      </c>
      <c r="DR501" s="134">
        <v>120.5</v>
      </c>
      <c r="DS501" s="134">
        <v>124.6</v>
      </c>
      <c r="DT501" s="134">
        <v>127.5</v>
      </c>
      <c r="DU501" s="134">
        <v>130.80000000000001</v>
      </c>
      <c r="DV501" s="134">
        <v>128.5</v>
      </c>
      <c r="DW501" s="134">
        <v>120.4</v>
      </c>
      <c r="DX501" s="134">
        <v>111.8</v>
      </c>
      <c r="DY501" s="134">
        <v>110.2</v>
      </c>
      <c r="DZ501" s="134">
        <v>110.4</v>
      </c>
      <c r="EA501" s="135">
        <v>107.4</v>
      </c>
      <c r="EB501" s="136">
        <v>106.4</v>
      </c>
      <c r="EC501" s="136">
        <v>105.6</v>
      </c>
      <c r="ED501" s="134">
        <v>107.3</v>
      </c>
      <c r="EE501" s="134">
        <v>107.2</v>
      </c>
      <c r="EF501" s="137">
        <v>108.6</v>
      </c>
      <c r="EG501" s="137">
        <v>109.9</v>
      </c>
      <c r="EH501" s="137">
        <v>107</v>
      </c>
      <c r="EI501" s="137">
        <v>104.9</v>
      </c>
      <c r="EJ501" s="136">
        <v>106</v>
      </c>
      <c r="EK501" s="136">
        <v>106.2</v>
      </c>
      <c r="EL501" s="147">
        <v>105.7</v>
      </c>
      <c r="EM501" s="147">
        <v>104.1</v>
      </c>
      <c r="EN501" s="147">
        <v>103</v>
      </c>
    </row>
    <row r="502" spans="1:144" ht="15" x14ac:dyDescent="0.25">
      <c r="A502" s="132" t="s">
        <v>2432</v>
      </c>
      <c r="B502" s="132" t="s">
        <v>2433</v>
      </c>
      <c r="C502" s="133">
        <v>5.0979999999999998E-2</v>
      </c>
      <c r="D502" s="134">
        <v>103.9</v>
      </c>
      <c r="E502" s="134">
        <v>104</v>
      </c>
      <c r="F502" s="134">
        <v>101.7</v>
      </c>
      <c r="G502" s="134">
        <v>99.7</v>
      </c>
      <c r="H502" s="134">
        <v>100.6</v>
      </c>
      <c r="I502" s="134">
        <v>99.3</v>
      </c>
      <c r="J502" s="134">
        <v>98.4</v>
      </c>
      <c r="K502" s="134">
        <v>96.4</v>
      </c>
      <c r="L502" s="134">
        <v>96.9</v>
      </c>
      <c r="M502" s="134">
        <v>97.3</v>
      </c>
      <c r="N502" s="134">
        <v>99.2</v>
      </c>
      <c r="O502" s="134">
        <v>100</v>
      </c>
      <c r="P502" s="134">
        <v>99.5</v>
      </c>
      <c r="Q502" s="134">
        <v>101.6</v>
      </c>
      <c r="R502" s="134">
        <v>103.9</v>
      </c>
      <c r="S502" s="134">
        <v>107.6</v>
      </c>
      <c r="T502" s="134">
        <v>109.3</v>
      </c>
      <c r="U502" s="134">
        <v>113.8</v>
      </c>
      <c r="V502" s="134">
        <v>112.9</v>
      </c>
      <c r="W502" s="134">
        <v>113</v>
      </c>
      <c r="X502" s="134">
        <v>113.7</v>
      </c>
      <c r="Y502" s="134">
        <v>114.1</v>
      </c>
      <c r="Z502" s="134">
        <v>114.4</v>
      </c>
      <c r="AA502" s="134">
        <v>115</v>
      </c>
      <c r="AB502" s="134">
        <v>116.4</v>
      </c>
      <c r="AC502" s="134">
        <v>116.4</v>
      </c>
      <c r="AD502" s="134">
        <v>116.8</v>
      </c>
      <c r="AE502" s="134">
        <v>116.5</v>
      </c>
      <c r="AF502" s="134">
        <v>117.8</v>
      </c>
      <c r="AG502" s="134">
        <v>117</v>
      </c>
      <c r="AH502" s="134">
        <v>117.2</v>
      </c>
      <c r="AI502" s="134">
        <v>114.3</v>
      </c>
      <c r="AJ502" s="134">
        <v>110.6</v>
      </c>
      <c r="AK502" s="134">
        <v>101.9</v>
      </c>
      <c r="AL502" s="134">
        <v>101.3</v>
      </c>
      <c r="AM502" s="134">
        <v>106.5</v>
      </c>
      <c r="AN502" s="134">
        <v>107.4</v>
      </c>
      <c r="AO502" s="134">
        <v>110.6</v>
      </c>
      <c r="AP502" s="134">
        <v>109.8</v>
      </c>
      <c r="AQ502" s="134">
        <v>105.5</v>
      </c>
      <c r="AR502" s="134">
        <v>102.8</v>
      </c>
      <c r="AS502" s="134">
        <v>101.1</v>
      </c>
      <c r="AT502" s="134">
        <v>99.6</v>
      </c>
      <c r="AU502" s="134">
        <v>98.1</v>
      </c>
      <c r="AV502" s="134">
        <v>95.4</v>
      </c>
      <c r="AW502" s="134">
        <v>92.9</v>
      </c>
      <c r="AX502" s="134">
        <v>94.3</v>
      </c>
      <c r="AY502" s="134">
        <v>97.1</v>
      </c>
      <c r="AZ502" s="134">
        <v>99.7</v>
      </c>
      <c r="BA502" s="134">
        <v>97.8</v>
      </c>
      <c r="BB502" s="134">
        <v>96</v>
      </c>
      <c r="BC502" s="134">
        <v>97.4</v>
      </c>
      <c r="BD502" s="134">
        <v>97.6</v>
      </c>
      <c r="BE502" s="134">
        <v>97.6</v>
      </c>
      <c r="BF502" s="134">
        <v>97.3</v>
      </c>
      <c r="BG502" s="134">
        <v>98.1</v>
      </c>
      <c r="BH502" s="134">
        <v>96.9</v>
      </c>
      <c r="BI502" s="134">
        <v>95.7</v>
      </c>
      <c r="BJ502" s="134">
        <v>97.1</v>
      </c>
      <c r="BK502" s="134">
        <v>97.4</v>
      </c>
      <c r="BL502" s="134">
        <v>96.1</v>
      </c>
      <c r="BM502" s="134">
        <v>96.3</v>
      </c>
      <c r="BN502" s="134">
        <v>96.4</v>
      </c>
      <c r="BO502" s="134">
        <v>95.6</v>
      </c>
      <c r="BP502" s="134">
        <v>94.8</v>
      </c>
      <c r="BQ502" s="134">
        <v>95.9</v>
      </c>
      <c r="BR502" s="134">
        <v>96.2</v>
      </c>
      <c r="BS502" s="134">
        <v>95.5</v>
      </c>
      <c r="BT502" s="134">
        <v>96.1</v>
      </c>
      <c r="BU502" s="134">
        <v>95.4</v>
      </c>
      <c r="BV502" s="134">
        <v>99</v>
      </c>
      <c r="BW502" s="134">
        <v>98</v>
      </c>
      <c r="BX502" s="134">
        <v>96.2</v>
      </c>
      <c r="BY502" s="134">
        <v>98.4</v>
      </c>
      <c r="BZ502" s="134">
        <v>100.7</v>
      </c>
      <c r="CA502" s="134">
        <v>100.3</v>
      </c>
      <c r="CB502" s="134">
        <v>98.4</v>
      </c>
      <c r="CC502" s="134">
        <v>99.8</v>
      </c>
      <c r="CD502" s="134">
        <v>101</v>
      </c>
      <c r="CE502" s="134">
        <v>98.7</v>
      </c>
      <c r="CF502" s="134">
        <v>94.2</v>
      </c>
      <c r="CG502" s="134">
        <v>95.3</v>
      </c>
      <c r="CH502" s="134">
        <v>97.9</v>
      </c>
      <c r="CI502" s="134">
        <v>97.6</v>
      </c>
      <c r="CJ502" s="134">
        <v>99</v>
      </c>
      <c r="CK502" s="134">
        <v>100.4</v>
      </c>
      <c r="CL502" s="134">
        <v>98.9</v>
      </c>
      <c r="CM502" s="134">
        <v>96.1</v>
      </c>
      <c r="CN502" s="134">
        <v>99.9</v>
      </c>
      <c r="CO502" s="134">
        <v>100.6</v>
      </c>
      <c r="CP502" s="134">
        <v>102.8</v>
      </c>
      <c r="CQ502" s="134">
        <v>102.2</v>
      </c>
      <c r="CR502" s="134">
        <v>98.6</v>
      </c>
      <c r="CS502" s="134">
        <v>97.8</v>
      </c>
      <c r="CT502" s="134">
        <v>98.3</v>
      </c>
      <c r="CU502" s="134">
        <v>99.7</v>
      </c>
      <c r="CV502" s="134">
        <v>99.5</v>
      </c>
      <c r="CW502" s="134">
        <v>95.7</v>
      </c>
      <c r="CX502" s="134">
        <v>97.1</v>
      </c>
      <c r="CY502" s="134">
        <v>97.8</v>
      </c>
      <c r="CZ502" s="134">
        <v>96.9</v>
      </c>
      <c r="DA502" s="134">
        <v>100.2</v>
      </c>
      <c r="DB502" s="134">
        <v>100.9</v>
      </c>
      <c r="DC502" s="134">
        <v>102.2</v>
      </c>
      <c r="DD502" s="134">
        <v>106.8</v>
      </c>
      <c r="DE502" s="134">
        <v>109.5</v>
      </c>
      <c r="DF502" s="134">
        <v>115.4</v>
      </c>
      <c r="DG502" s="134">
        <v>122.4</v>
      </c>
      <c r="DH502" s="134">
        <v>129.6</v>
      </c>
      <c r="DI502" s="134">
        <v>126.6</v>
      </c>
      <c r="DJ502" s="134">
        <v>120.9</v>
      </c>
      <c r="DK502" s="134">
        <v>119.3</v>
      </c>
      <c r="DL502" s="134">
        <v>122.9</v>
      </c>
      <c r="DM502" s="134">
        <v>125.2</v>
      </c>
      <c r="DN502" s="134">
        <v>132.9</v>
      </c>
      <c r="DO502" s="134">
        <v>134.30000000000001</v>
      </c>
      <c r="DP502" s="134">
        <v>129.9</v>
      </c>
      <c r="DQ502" s="134">
        <v>129.30000000000001</v>
      </c>
      <c r="DR502" s="134">
        <v>134.4</v>
      </c>
      <c r="DS502" s="134">
        <v>138.9</v>
      </c>
      <c r="DT502" s="134">
        <v>137.80000000000001</v>
      </c>
      <c r="DU502" s="134">
        <v>141.4</v>
      </c>
      <c r="DV502" s="134">
        <v>135.6</v>
      </c>
      <c r="DW502" s="134">
        <v>131.6</v>
      </c>
      <c r="DX502" s="134">
        <v>124.3</v>
      </c>
      <c r="DY502" s="134">
        <v>125.1</v>
      </c>
      <c r="DZ502" s="134">
        <v>127.1</v>
      </c>
      <c r="EA502" s="135">
        <v>120.9</v>
      </c>
      <c r="EB502" s="136">
        <v>118.9</v>
      </c>
      <c r="EC502" s="136">
        <v>122.7</v>
      </c>
      <c r="ED502" s="134">
        <v>127.7</v>
      </c>
      <c r="EE502" s="134">
        <v>121.3</v>
      </c>
      <c r="EF502" s="137">
        <v>118.6</v>
      </c>
      <c r="EG502" s="137">
        <v>119.4</v>
      </c>
      <c r="EH502" s="137">
        <v>118.4</v>
      </c>
      <c r="EI502" s="137">
        <v>117.3</v>
      </c>
      <c r="EJ502" s="136">
        <v>119.9</v>
      </c>
      <c r="EK502" s="136">
        <v>120.3</v>
      </c>
      <c r="EL502" s="147">
        <v>116</v>
      </c>
      <c r="EM502" s="147">
        <v>116.9</v>
      </c>
      <c r="EN502" s="147">
        <v>114.6</v>
      </c>
    </row>
    <row r="503" spans="1:144" ht="15" x14ac:dyDescent="0.25">
      <c r="A503" s="132" t="s">
        <v>2434</v>
      </c>
      <c r="B503" s="132" t="s">
        <v>2435</v>
      </c>
      <c r="C503" s="133">
        <v>0.24113000000000001</v>
      </c>
      <c r="D503" s="134">
        <v>104.3</v>
      </c>
      <c r="E503" s="134">
        <v>103.8</v>
      </c>
      <c r="F503" s="134">
        <v>105.9</v>
      </c>
      <c r="G503" s="134">
        <v>103.3</v>
      </c>
      <c r="H503" s="134">
        <v>106.3</v>
      </c>
      <c r="I503" s="134">
        <v>105.1</v>
      </c>
      <c r="J503" s="134">
        <v>104.5</v>
      </c>
      <c r="K503" s="134">
        <v>105.8</v>
      </c>
      <c r="L503" s="134">
        <v>106.1</v>
      </c>
      <c r="M503" s="134">
        <v>103.6</v>
      </c>
      <c r="N503" s="134">
        <v>105.7</v>
      </c>
      <c r="O503" s="134">
        <v>107.1</v>
      </c>
      <c r="P503" s="134">
        <v>107.1</v>
      </c>
      <c r="Q503" s="134">
        <v>106.2</v>
      </c>
      <c r="R503" s="134">
        <v>107.1</v>
      </c>
      <c r="S503" s="134">
        <v>112.1</v>
      </c>
      <c r="T503" s="134">
        <v>113.2</v>
      </c>
      <c r="U503" s="134">
        <v>116.9</v>
      </c>
      <c r="V503" s="134">
        <v>116.2</v>
      </c>
      <c r="W503" s="134">
        <v>117.7</v>
      </c>
      <c r="X503" s="134">
        <v>115.9</v>
      </c>
      <c r="Y503" s="134">
        <v>118.5</v>
      </c>
      <c r="Z503" s="134">
        <v>116.8</v>
      </c>
      <c r="AA503" s="134">
        <v>118.5</v>
      </c>
      <c r="AB503" s="134">
        <v>117.7</v>
      </c>
      <c r="AC503" s="134">
        <v>117.8</v>
      </c>
      <c r="AD503" s="134">
        <v>120</v>
      </c>
      <c r="AE503" s="134">
        <v>118.5</v>
      </c>
      <c r="AF503" s="134">
        <v>119.8</v>
      </c>
      <c r="AG503" s="134">
        <v>118</v>
      </c>
      <c r="AH503" s="134">
        <v>120.6</v>
      </c>
      <c r="AI503" s="134">
        <v>121.4</v>
      </c>
      <c r="AJ503" s="134">
        <v>113.3</v>
      </c>
      <c r="AK503" s="134">
        <v>108.2</v>
      </c>
      <c r="AL503" s="134">
        <v>107</v>
      </c>
      <c r="AM503" s="134">
        <v>111.7</v>
      </c>
      <c r="AN503" s="134">
        <v>114.8</v>
      </c>
      <c r="AO503" s="134">
        <v>115.8</v>
      </c>
      <c r="AP503" s="134">
        <v>116.7</v>
      </c>
      <c r="AQ503" s="134">
        <v>113.2</v>
      </c>
      <c r="AR503" s="134">
        <v>113.6</v>
      </c>
      <c r="AS503" s="134">
        <v>111.5</v>
      </c>
      <c r="AT503" s="134">
        <v>109.7</v>
      </c>
      <c r="AU503" s="134">
        <v>111.1</v>
      </c>
      <c r="AV503" s="134">
        <v>109.4</v>
      </c>
      <c r="AW503" s="134">
        <v>108.5</v>
      </c>
      <c r="AX503" s="134">
        <v>107</v>
      </c>
      <c r="AY503" s="134">
        <v>110</v>
      </c>
      <c r="AZ503" s="134">
        <v>110.8</v>
      </c>
      <c r="BA503" s="134">
        <v>110.6</v>
      </c>
      <c r="BB503" s="134">
        <v>110.4</v>
      </c>
      <c r="BC503" s="134">
        <v>110.1</v>
      </c>
      <c r="BD503" s="134">
        <v>112.1</v>
      </c>
      <c r="BE503" s="134">
        <v>112.1</v>
      </c>
      <c r="BF503" s="134">
        <v>109.3</v>
      </c>
      <c r="BG503" s="134">
        <v>110.8</v>
      </c>
      <c r="BH503" s="134">
        <v>110.5</v>
      </c>
      <c r="BI503" s="134">
        <v>110.1</v>
      </c>
      <c r="BJ503" s="134">
        <v>109</v>
      </c>
      <c r="BK503" s="134">
        <v>107.3</v>
      </c>
      <c r="BL503" s="134">
        <v>108.8</v>
      </c>
      <c r="BM503" s="134">
        <v>107.8</v>
      </c>
      <c r="BN503" s="134">
        <v>107</v>
      </c>
      <c r="BO503" s="134">
        <v>106.9</v>
      </c>
      <c r="BP503" s="134">
        <v>106.9</v>
      </c>
      <c r="BQ503" s="134">
        <v>107.3</v>
      </c>
      <c r="BR503" s="134">
        <v>107.5</v>
      </c>
      <c r="BS503" s="134">
        <v>107.5</v>
      </c>
      <c r="BT503" s="134">
        <v>106.7</v>
      </c>
      <c r="BU503" s="134">
        <v>107.7</v>
      </c>
      <c r="BV503" s="134">
        <v>105.6</v>
      </c>
      <c r="BW503" s="134">
        <v>108.5</v>
      </c>
      <c r="BX503" s="134">
        <v>106.6</v>
      </c>
      <c r="BY503" s="134">
        <v>109.4</v>
      </c>
      <c r="BZ503" s="134">
        <v>109.1</v>
      </c>
      <c r="CA503" s="134">
        <v>111.3</v>
      </c>
      <c r="CB503" s="134">
        <v>110.4</v>
      </c>
      <c r="CC503" s="134">
        <v>112.9</v>
      </c>
      <c r="CD503" s="134">
        <v>114.1</v>
      </c>
      <c r="CE503" s="134">
        <v>114.3</v>
      </c>
      <c r="CF503" s="134">
        <v>112.2</v>
      </c>
      <c r="CG503" s="134">
        <v>111.2</v>
      </c>
      <c r="CH503" s="134">
        <v>109.3</v>
      </c>
      <c r="CI503" s="134">
        <v>110.6</v>
      </c>
      <c r="CJ503" s="134">
        <v>111.4</v>
      </c>
      <c r="CK503" s="134">
        <v>110.7</v>
      </c>
      <c r="CL503" s="134">
        <v>110.2</v>
      </c>
      <c r="CM503" s="134">
        <v>109.6</v>
      </c>
      <c r="CN503" s="134">
        <v>109.1</v>
      </c>
      <c r="CO503" s="134">
        <v>109.8</v>
      </c>
      <c r="CP503" s="134">
        <v>110</v>
      </c>
      <c r="CQ503" s="134">
        <v>108.6</v>
      </c>
      <c r="CR503" s="134">
        <v>107.7</v>
      </c>
      <c r="CS503" s="134">
        <v>107.2</v>
      </c>
      <c r="CT503" s="134">
        <v>107.8</v>
      </c>
      <c r="CU503" s="134">
        <v>107.7</v>
      </c>
      <c r="CV503" s="134">
        <v>108.3</v>
      </c>
      <c r="CW503" s="134">
        <v>107.9</v>
      </c>
      <c r="CX503" s="134">
        <v>110.2</v>
      </c>
      <c r="CY503" s="134">
        <v>111.1</v>
      </c>
      <c r="CZ503" s="134">
        <v>109.3</v>
      </c>
      <c r="DA503" s="134">
        <v>110.8</v>
      </c>
      <c r="DB503" s="134">
        <v>111.5</v>
      </c>
      <c r="DC503" s="134">
        <v>115.5</v>
      </c>
      <c r="DD503" s="134">
        <v>117.4</v>
      </c>
      <c r="DE503" s="134">
        <v>118.6</v>
      </c>
      <c r="DF503" s="134">
        <v>118.5</v>
      </c>
      <c r="DG503" s="134">
        <v>125.5</v>
      </c>
      <c r="DH503" s="134">
        <v>128.9</v>
      </c>
      <c r="DI503" s="134">
        <v>126.8</v>
      </c>
      <c r="DJ503" s="134">
        <v>123.7</v>
      </c>
      <c r="DK503" s="134">
        <v>125.2</v>
      </c>
      <c r="DL503" s="134">
        <v>125.9</v>
      </c>
      <c r="DM503" s="134">
        <v>127.7</v>
      </c>
      <c r="DN503" s="134">
        <v>132.19999999999999</v>
      </c>
      <c r="DO503" s="134">
        <v>134</v>
      </c>
      <c r="DP503" s="134">
        <v>132.69999999999999</v>
      </c>
      <c r="DQ503" s="134">
        <v>135.19999999999999</v>
      </c>
      <c r="DR503" s="134">
        <v>133.9</v>
      </c>
      <c r="DS503" s="134">
        <v>138.1</v>
      </c>
      <c r="DT503" s="134">
        <v>141.6</v>
      </c>
      <c r="DU503" s="134">
        <v>140.1</v>
      </c>
      <c r="DV503" s="134">
        <v>140.9</v>
      </c>
      <c r="DW503" s="134">
        <v>137.9</v>
      </c>
      <c r="DX503" s="134">
        <v>133.6</v>
      </c>
      <c r="DY503" s="134">
        <v>133.30000000000001</v>
      </c>
      <c r="DZ503" s="134">
        <v>134.5</v>
      </c>
      <c r="EA503" s="135">
        <v>130.69999999999999</v>
      </c>
      <c r="EB503" s="136">
        <v>128.69999999999999</v>
      </c>
      <c r="EC503" s="136">
        <v>133.1</v>
      </c>
      <c r="ED503" s="134">
        <v>129.5</v>
      </c>
      <c r="EE503" s="134">
        <v>133</v>
      </c>
      <c r="EF503" s="137">
        <v>130.9</v>
      </c>
      <c r="EG503" s="137">
        <v>126</v>
      </c>
      <c r="EH503" s="137">
        <v>124.7</v>
      </c>
      <c r="EI503" s="137">
        <v>123.6</v>
      </c>
      <c r="EJ503" s="136">
        <v>124.9</v>
      </c>
      <c r="EK503" s="136">
        <v>124.7</v>
      </c>
      <c r="EL503" s="147">
        <v>123.3</v>
      </c>
      <c r="EM503" s="147">
        <v>123.4</v>
      </c>
      <c r="EN503" s="147">
        <v>124.4</v>
      </c>
    </row>
    <row r="504" spans="1:144" ht="15" x14ac:dyDescent="0.25">
      <c r="A504" s="132" t="s">
        <v>2436</v>
      </c>
      <c r="B504" s="132" t="s">
        <v>2437</v>
      </c>
      <c r="C504" s="133">
        <v>4.3060000000000001E-2</v>
      </c>
      <c r="D504" s="134">
        <v>103.5</v>
      </c>
      <c r="E504" s="134">
        <v>103.8</v>
      </c>
      <c r="F504" s="134">
        <v>103.9</v>
      </c>
      <c r="G504" s="134">
        <v>103.3</v>
      </c>
      <c r="H504" s="134">
        <v>104.9</v>
      </c>
      <c r="I504" s="134">
        <v>106.9</v>
      </c>
      <c r="J504" s="134">
        <v>105</v>
      </c>
      <c r="K504" s="134">
        <v>105.5</v>
      </c>
      <c r="L504" s="134">
        <v>106.8</v>
      </c>
      <c r="M504" s="134">
        <v>106.6</v>
      </c>
      <c r="N504" s="134">
        <v>103.8</v>
      </c>
      <c r="O504" s="134">
        <v>106.6</v>
      </c>
      <c r="P504" s="134">
        <v>110.2</v>
      </c>
      <c r="Q504" s="134">
        <v>107.9</v>
      </c>
      <c r="R504" s="134">
        <v>109.8</v>
      </c>
      <c r="S504" s="134">
        <v>112.9</v>
      </c>
      <c r="T504" s="134">
        <v>114.2</v>
      </c>
      <c r="U504" s="134">
        <v>115.3</v>
      </c>
      <c r="V504" s="134">
        <v>117.4</v>
      </c>
      <c r="W504" s="134">
        <v>115.7</v>
      </c>
      <c r="X504" s="134">
        <v>115.4</v>
      </c>
      <c r="Y504" s="134">
        <v>117.8</v>
      </c>
      <c r="Z504" s="134">
        <v>118.9</v>
      </c>
      <c r="AA504" s="134">
        <v>119.1</v>
      </c>
      <c r="AB504" s="134">
        <v>123</v>
      </c>
      <c r="AC504" s="134">
        <v>124.2</v>
      </c>
      <c r="AD504" s="134">
        <v>123.1</v>
      </c>
      <c r="AE504" s="134">
        <v>125</v>
      </c>
      <c r="AF504" s="134">
        <v>125.6</v>
      </c>
      <c r="AG504" s="134">
        <v>125.8</v>
      </c>
      <c r="AH504" s="134">
        <v>124.9</v>
      </c>
      <c r="AI504" s="134">
        <v>126</v>
      </c>
      <c r="AJ504" s="134">
        <v>124.8</v>
      </c>
      <c r="AK504" s="134">
        <v>122.5</v>
      </c>
      <c r="AL504" s="134">
        <v>120</v>
      </c>
      <c r="AM504" s="134">
        <v>120.2</v>
      </c>
      <c r="AN504" s="134">
        <v>121.2</v>
      </c>
      <c r="AO504" s="134">
        <v>122.9</v>
      </c>
      <c r="AP504" s="134">
        <v>124.8</v>
      </c>
      <c r="AQ504" s="134">
        <v>124</v>
      </c>
      <c r="AR504" s="134">
        <v>121.3</v>
      </c>
      <c r="AS504" s="134">
        <v>118.4</v>
      </c>
      <c r="AT504" s="134">
        <v>118.5</v>
      </c>
      <c r="AU504" s="134">
        <v>114.5</v>
      </c>
      <c r="AV504" s="134">
        <v>113.4</v>
      </c>
      <c r="AW504" s="134">
        <v>115.4</v>
      </c>
      <c r="AX504" s="134">
        <v>114.1</v>
      </c>
      <c r="AY504" s="134">
        <v>113.9</v>
      </c>
      <c r="AZ504" s="134">
        <v>115.5</v>
      </c>
      <c r="BA504" s="134">
        <v>117.1</v>
      </c>
      <c r="BB504" s="134">
        <v>113</v>
      </c>
      <c r="BC504" s="134">
        <v>114.6</v>
      </c>
      <c r="BD504" s="134">
        <v>115.7</v>
      </c>
      <c r="BE504" s="134">
        <v>115.4</v>
      </c>
      <c r="BF504" s="134">
        <v>116</v>
      </c>
      <c r="BG504" s="134">
        <v>115.5</v>
      </c>
      <c r="BH504" s="134">
        <v>117</v>
      </c>
      <c r="BI504" s="134">
        <v>116</v>
      </c>
      <c r="BJ504" s="134">
        <v>120.6</v>
      </c>
      <c r="BK504" s="134">
        <v>118.2</v>
      </c>
      <c r="BL504" s="134">
        <v>121.9</v>
      </c>
      <c r="BM504" s="134">
        <v>122</v>
      </c>
      <c r="BN504" s="134">
        <v>122</v>
      </c>
      <c r="BO504" s="134">
        <v>124.1</v>
      </c>
      <c r="BP504" s="134">
        <v>124.5</v>
      </c>
      <c r="BQ504" s="134">
        <v>124.8</v>
      </c>
      <c r="BR504" s="134">
        <v>124.9</v>
      </c>
      <c r="BS504" s="134">
        <v>124.4</v>
      </c>
      <c r="BT504" s="134">
        <v>127.9</v>
      </c>
      <c r="BU504" s="134">
        <v>129.1</v>
      </c>
      <c r="BV504" s="134">
        <v>129.30000000000001</v>
      </c>
      <c r="BW504" s="134">
        <v>128.4</v>
      </c>
      <c r="BX504" s="134">
        <v>130.1</v>
      </c>
      <c r="BY504" s="134">
        <v>128.80000000000001</v>
      </c>
      <c r="BZ504" s="134">
        <v>130.80000000000001</v>
      </c>
      <c r="CA504" s="134">
        <v>134.5</v>
      </c>
      <c r="CB504" s="134">
        <v>131.69999999999999</v>
      </c>
      <c r="CC504" s="134">
        <v>132</v>
      </c>
      <c r="CD504" s="134">
        <v>131.5</v>
      </c>
      <c r="CE504" s="134">
        <v>130.80000000000001</v>
      </c>
      <c r="CF504" s="134">
        <v>129.19999999999999</v>
      </c>
      <c r="CG504" s="134">
        <v>127.5</v>
      </c>
      <c r="CH504" s="134">
        <v>129.1</v>
      </c>
      <c r="CI504" s="134">
        <v>129.80000000000001</v>
      </c>
      <c r="CJ504" s="134">
        <v>128.1</v>
      </c>
      <c r="CK504" s="134">
        <v>127.2</v>
      </c>
      <c r="CL504" s="134">
        <v>126.1</v>
      </c>
      <c r="CM504" s="134">
        <v>125.5</v>
      </c>
      <c r="CN504" s="134">
        <v>124.3</v>
      </c>
      <c r="CO504" s="134">
        <v>126.7</v>
      </c>
      <c r="CP504" s="134">
        <v>124.4</v>
      </c>
      <c r="CQ504" s="134">
        <v>127.1</v>
      </c>
      <c r="CR504" s="134">
        <v>124.2</v>
      </c>
      <c r="CS504" s="134">
        <v>126.7</v>
      </c>
      <c r="CT504" s="134">
        <v>123.4</v>
      </c>
      <c r="CU504" s="134">
        <v>125.9</v>
      </c>
      <c r="CV504" s="134">
        <v>123.1</v>
      </c>
      <c r="CW504" s="134">
        <v>124.8</v>
      </c>
      <c r="CX504" s="134">
        <v>123.6</v>
      </c>
      <c r="CY504" s="134">
        <v>127.7</v>
      </c>
      <c r="CZ504" s="134">
        <v>122.5</v>
      </c>
      <c r="DA504" s="134">
        <v>121.8</v>
      </c>
      <c r="DB504" s="134">
        <v>122.2</v>
      </c>
      <c r="DC504" s="134">
        <v>124.8</v>
      </c>
      <c r="DD504" s="134">
        <v>126.2</v>
      </c>
      <c r="DE504" s="134">
        <v>127.5</v>
      </c>
      <c r="DF504" s="134">
        <v>129.1</v>
      </c>
      <c r="DG504" s="134">
        <v>133.1</v>
      </c>
      <c r="DH504" s="134">
        <v>137.6</v>
      </c>
      <c r="DI504" s="134">
        <v>137.69999999999999</v>
      </c>
      <c r="DJ504" s="134">
        <v>139.19999999999999</v>
      </c>
      <c r="DK504" s="134">
        <v>140.9</v>
      </c>
      <c r="DL504" s="134">
        <v>138.5</v>
      </c>
      <c r="DM504" s="134">
        <v>141.4</v>
      </c>
      <c r="DN504" s="134">
        <v>143.80000000000001</v>
      </c>
      <c r="DO504" s="134">
        <v>146.6</v>
      </c>
      <c r="DP504" s="134">
        <v>147.19999999999999</v>
      </c>
      <c r="DQ504" s="134">
        <v>149.19999999999999</v>
      </c>
      <c r="DR504" s="134">
        <v>149.5</v>
      </c>
      <c r="DS504" s="134">
        <v>153.30000000000001</v>
      </c>
      <c r="DT504" s="134">
        <v>153.80000000000001</v>
      </c>
      <c r="DU504" s="134">
        <v>153.19999999999999</v>
      </c>
      <c r="DV504" s="134">
        <v>154.69999999999999</v>
      </c>
      <c r="DW504" s="134">
        <v>155.69999999999999</v>
      </c>
      <c r="DX504" s="134">
        <v>147.9</v>
      </c>
      <c r="DY504" s="134">
        <v>143.80000000000001</v>
      </c>
      <c r="DZ504" s="134">
        <v>144.5</v>
      </c>
      <c r="EA504" s="135">
        <v>142.4</v>
      </c>
      <c r="EB504" s="136">
        <v>141.69999999999999</v>
      </c>
      <c r="EC504" s="136">
        <v>140.1</v>
      </c>
      <c r="ED504" s="134">
        <v>142.9</v>
      </c>
      <c r="EE504" s="134">
        <v>143.6</v>
      </c>
      <c r="EF504" s="137">
        <v>145.4</v>
      </c>
      <c r="EG504" s="137">
        <v>145.4</v>
      </c>
      <c r="EH504" s="137">
        <v>146.19999999999999</v>
      </c>
      <c r="EI504" s="137">
        <v>144.4</v>
      </c>
      <c r="EJ504" s="136">
        <v>144.80000000000001</v>
      </c>
      <c r="EK504" s="136">
        <v>144.6</v>
      </c>
      <c r="EL504" s="147">
        <v>144</v>
      </c>
      <c r="EM504" s="147">
        <v>143.1</v>
      </c>
      <c r="EN504" s="147">
        <v>142.30000000000001</v>
      </c>
    </row>
    <row r="505" spans="1:144" ht="15" x14ac:dyDescent="0.25">
      <c r="A505" s="132" t="s">
        <v>2438</v>
      </c>
      <c r="B505" s="132" t="s">
        <v>2439</v>
      </c>
      <c r="C505" s="133">
        <v>4.6800000000000001E-2</v>
      </c>
      <c r="D505" s="134">
        <v>105.1</v>
      </c>
      <c r="E505" s="134">
        <v>107.4</v>
      </c>
      <c r="F505" s="134">
        <v>102.9</v>
      </c>
      <c r="G505" s="134">
        <v>104.5</v>
      </c>
      <c r="H505" s="134">
        <v>106.9</v>
      </c>
      <c r="I505" s="134">
        <v>106.3</v>
      </c>
      <c r="J505" s="134">
        <v>109</v>
      </c>
      <c r="K505" s="134">
        <v>107.9</v>
      </c>
      <c r="L505" s="134">
        <v>110.4</v>
      </c>
      <c r="M505" s="134">
        <v>110.2</v>
      </c>
      <c r="N505" s="134">
        <v>112.7</v>
      </c>
      <c r="O505" s="134">
        <v>115.1</v>
      </c>
      <c r="P505" s="134">
        <v>113.3</v>
      </c>
      <c r="Q505" s="134">
        <v>118.5</v>
      </c>
      <c r="R505" s="134">
        <v>115.4</v>
      </c>
      <c r="S505" s="134">
        <v>124.6</v>
      </c>
      <c r="T505" s="134">
        <v>118.2</v>
      </c>
      <c r="U505" s="134">
        <v>122.5</v>
      </c>
      <c r="V505" s="134">
        <v>126.5</v>
      </c>
      <c r="W505" s="134">
        <v>125.8</v>
      </c>
      <c r="X505" s="134">
        <v>125.9</v>
      </c>
      <c r="Y505" s="134">
        <v>126.8</v>
      </c>
      <c r="Z505" s="134">
        <v>127.2</v>
      </c>
      <c r="AA505" s="134">
        <v>131.5</v>
      </c>
      <c r="AB505" s="134">
        <v>127.4</v>
      </c>
      <c r="AC505" s="134">
        <v>127.2</v>
      </c>
      <c r="AD505" s="134">
        <v>125.7</v>
      </c>
      <c r="AE505" s="134">
        <v>130.9</v>
      </c>
      <c r="AF505" s="134">
        <v>130.6</v>
      </c>
      <c r="AG505" s="134">
        <v>131.6</v>
      </c>
      <c r="AH505" s="134">
        <v>130.30000000000001</v>
      </c>
      <c r="AI505" s="134">
        <v>128</v>
      </c>
      <c r="AJ505" s="134">
        <v>125.6</v>
      </c>
      <c r="AK505" s="134">
        <v>123.4</v>
      </c>
      <c r="AL505" s="134">
        <v>125.4</v>
      </c>
      <c r="AM505" s="134">
        <v>124.1</v>
      </c>
      <c r="AN505" s="134">
        <v>128.30000000000001</v>
      </c>
      <c r="AO505" s="134">
        <v>128.69999999999999</v>
      </c>
      <c r="AP505" s="134">
        <v>131.1</v>
      </c>
      <c r="AQ505" s="134">
        <v>122.5</v>
      </c>
      <c r="AR505" s="134">
        <v>127.1</v>
      </c>
      <c r="AS505" s="134">
        <v>130</v>
      </c>
      <c r="AT505" s="134">
        <v>129.69999999999999</v>
      </c>
      <c r="AU505" s="134">
        <v>129.30000000000001</v>
      </c>
      <c r="AV505" s="134">
        <v>129.5</v>
      </c>
      <c r="AW505" s="134">
        <v>132.6</v>
      </c>
      <c r="AX505" s="134">
        <v>132.5</v>
      </c>
      <c r="AY505" s="134">
        <v>132</v>
      </c>
      <c r="AZ505" s="134">
        <v>135.5</v>
      </c>
      <c r="BA505" s="134">
        <v>135.80000000000001</v>
      </c>
      <c r="BB505" s="134">
        <v>135.69999999999999</v>
      </c>
      <c r="BC505" s="134">
        <v>132.9</v>
      </c>
      <c r="BD505" s="134">
        <v>135.9</v>
      </c>
      <c r="BE505" s="134">
        <v>135</v>
      </c>
      <c r="BF505" s="134">
        <v>136.1</v>
      </c>
      <c r="BG505" s="134">
        <v>137.4</v>
      </c>
      <c r="BH505" s="134">
        <v>131.19999999999999</v>
      </c>
      <c r="BI505" s="134">
        <v>132.1</v>
      </c>
      <c r="BJ505" s="134">
        <v>132.19999999999999</v>
      </c>
      <c r="BK505" s="134">
        <v>135.30000000000001</v>
      </c>
      <c r="BL505" s="134">
        <v>134.4</v>
      </c>
      <c r="BM505" s="134">
        <v>134.80000000000001</v>
      </c>
      <c r="BN505" s="134">
        <v>134</v>
      </c>
      <c r="BO505" s="134">
        <v>138.19999999999999</v>
      </c>
      <c r="BP505" s="134">
        <v>138.4</v>
      </c>
      <c r="BQ505" s="134">
        <v>129.9</v>
      </c>
      <c r="BR505" s="134">
        <v>131</v>
      </c>
      <c r="BS505" s="134">
        <v>130.69999999999999</v>
      </c>
      <c r="BT505" s="134">
        <v>130.80000000000001</v>
      </c>
      <c r="BU505" s="134">
        <v>134</v>
      </c>
      <c r="BV505" s="134">
        <v>134.4</v>
      </c>
      <c r="BW505" s="134">
        <v>133.4</v>
      </c>
      <c r="BX505" s="134">
        <v>131</v>
      </c>
      <c r="BY505" s="134">
        <v>136.69999999999999</v>
      </c>
      <c r="BZ505" s="134">
        <v>139.9</v>
      </c>
      <c r="CA505" s="134">
        <v>139.80000000000001</v>
      </c>
      <c r="CB505" s="134">
        <v>141</v>
      </c>
      <c r="CC505" s="134">
        <v>138.5</v>
      </c>
      <c r="CD505" s="134">
        <v>137.4</v>
      </c>
      <c r="CE505" s="134">
        <v>134.9</v>
      </c>
      <c r="CF505" s="134">
        <v>134.4</v>
      </c>
      <c r="CG505" s="134">
        <v>135</v>
      </c>
      <c r="CH505" s="134">
        <v>137.80000000000001</v>
      </c>
      <c r="CI505" s="134">
        <v>139</v>
      </c>
      <c r="CJ505" s="134">
        <v>133</v>
      </c>
      <c r="CK505" s="134">
        <v>142</v>
      </c>
      <c r="CL505" s="134">
        <v>145.30000000000001</v>
      </c>
      <c r="CM505" s="134">
        <v>148.5</v>
      </c>
      <c r="CN505" s="134">
        <v>141.80000000000001</v>
      </c>
      <c r="CO505" s="134">
        <v>137.9</v>
      </c>
      <c r="CP505" s="134">
        <v>146</v>
      </c>
      <c r="CQ505" s="134">
        <v>133</v>
      </c>
      <c r="CR505" s="134">
        <v>133.9</v>
      </c>
      <c r="CS505" s="134">
        <v>140.30000000000001</v>
      </c>
      <c r="CT505" s="134">
        <v>145.4</v>
      </c>
      <c r="CU505" s="134">
        <v>145.6</v>
      </c>
      <c r="CV505" s="134">
        <v>144.19999999999999</v>
      </c>
      <c r="CW505" s="134">
        <v>137.69999999999999</v>
      </c>
      <c r="CX505" s="134">
        <v>125.8</v>
      </c>
      <c r="CY505" s="134">
        <v>125.6</v>
      </c>
      <c r="CZ505" s="134">
        <v>129</v>
      </c>
      <c r="DA505" s="134">
        <v>138.5</v>
      </c>
      <c r="DB505" s="134">
        <v>143.19999999999999</v>
      </c>
      <c r="DC505" s="134">
        <v>146.1</v>
      </c>
      <c r="DD505" s="134">
        <v>147</v>
      </c>
      <c r="DE505" s="134">
        <v>148.9</v>
      </c>
      <c r="DF505" s="134">
        <v>149.9</v>
      </c>
      <c r="DG505" s="134">
        <v>157.1</v>
      </c>
      <c r="DH505" s="134">
        <v>161.4</v>
      </c>
      <c r="DI505" s="134">
        <v>159.30000000000001</v>
      </c>
      <c r="DJ505" s="134">
        <v>157.5</v>
      </c>
      <c r="DK505" s="134">
        <v>165</v>
      </c>
      <c r="DL505" s="134">
        <v>167</v>
      </c>
      <c r="DM505" s="134">
        <v>165.6</v>
      </c>
      <c r="DN505" s="134">
        <v>168.9</v>
      </c>
      <c r="DO505" s="134">
        <v>172.6</v>
      </c>
      <c r="DP505" s="134">
        <v>173.7</v>
      </c>
      <c r="DQ505" s="134">
        <v>176.1</v>
      </c>
      <c r="DR505" s="134">
        <v>170.4</v>
      </c>
      <c r="DS505" s="134">
        <v>174.5</v>
      </c>
      <c r="DT505" s="134">
        <v>177.2</v>
      </c>
      <c r="DU505" s="134">
        <v>177.2</v>
      </c>
      <c r="DV505" s="134">
        <v>176.7</v>
      </c>
      <c r="DW505" s="134">
        <v>175.8</v>
      </c>
      <c r="DX505" s="134">
        <v>172.5</v>
      </c>
      <c r="DY505" s="134">
        <v>171.3</v>
      </c>
      <c r="DZ505" s="134">
        <v>172.1</v>
      </c>
      <c r="EA505" s="135">
        <v>173.7</v>
      </c>
      <c r="EB505" s="136">
        <v>174</v>
      </c>
      <c r="EC505" s="136">
        <v>172.2</v>
      </c>
      <c r="ED505" s="134">
        <v>174.8</v>
      </c>
      <c r="EE505" s="134">
        <v>171.6</v>
      </c>
      <c r="EF505" s="137">
        <v>170.8</v>
      </c>
      <c r="EG505" s="137">
        <v>170.5</v>
      </c>
      <c r="EH505" s="137">
        <v>170</v>
      </c>
      <c r="EI505" s="137">
        <v>167.1</v>
      </c>
      <c r="EJ505" s="136">
        <v>169.3</v>
      </c>
      <c r="EK505" s="136">
        <v>168.8</v>
      </c>
      <c r="EL505" s="147">
        <v>170.8</v>
      </c>
      <c r="EM505" s="147">
        <v>168.3</v>
      </c>
      <c r="EN505" s="147">
        <v>168.2</v>
      </c>
    </row>
    <row r="506" spans="1:144" ht="15" x14ac:dyDescent="0.25">
      <c r="A506" s="132" t="s">
        <v>2440</v>
      </c>
      <c r="B506" s="132" t="s">
        <v>2441</v>
      </c>
      <c r="C506" s="133">
        <v>1.975E-2</v>
      </c>
      <c r="D506" s="134">
        <v>105.2</v>
      </c>
      <c r="E506" s="134">
        <v>106.2</v>
      </c>
      <c r="F506" s="134">
        <v>107.5</v>
      </c>
      <c r="G506" s="134">
        <v>106.1</v>
      </c>
      <c r="H506" s="134">
        <v>107.5</v>
      </c>
      <c r="I506" s="134">
        <v>107.7</v>
      </c>
      <c r="J506" s="134">
        <v>107.5</v>
      </c>
      <c r="K506" s="134">
        <v>108.4</v>
      </c>
      <c r="L506" s="134">
        <v>108.5</v>
      </c>
      <c r="M506" s="134">
        <v>110.3</v>
      </c>
      <c r="N506" s="134">
        <v>111.3</v>
      </c>
      <c r="O506" s="134">
        <v>112.1</v>
      </c>
      <c r="P506" s="134">
        <v>113.1</v>
      </c>
      <c r="Q506" s="134">
        <v>111.6</v>
      </c>
      <c r="R506" s="134">
        <v>114.1</v>
      </c>
      <c r="S506" s="134">
        <v>116.8</v>
      </c>
      <c r="T506" s="134">
        <v>119</v>
      </c>
      <c r="U506" s="134">
        <v>123</v>
      </c>
      <c r="V506" s="134">
        <v>123.1</v>
      </c>
      <c r="W506" s="134">
        <v>121.9</v>
      </c>
      <c r="X506" s="134">
        <v>123.4</v>
      </c>
      <c r="Y506" s="134">
        <v>125</v>
      </c>
      <c r="Z506" s="134">
        <v>126.8</v>
      </c>
      <c r="AA506" s="134">
        <v>127.9</v>
      </c>
      <c r="AB506" s="134">
        <v>127.5</v>
      </c>
      <c r="AC506" s="134">
        <v>129</v>
      </c>
      <c r="AD506" s="134">
        <v>126.1</v>
      </c>
      <c r="AE506" s="134">
        <v>126.2</v>
      </c>
      <c r="AF506" s="134">
        <v>129</v>
      </c>
      <c r="AG506" s="134">
        <v>131.30000000000001</v>
      </c>
      <c r="AH506" s="134">
        <v>131.9</v>
      </c>
      <c r="AI506" s="134">
        <v>131.4</v>
      </c>
      <c r="AJ506" s="134">
        <v>127</v>
      </c>
      <c r="AK506" s="134">
        <v>118.6</v>
      </c>
      <c r="AL506" s="134">
        <v>115.3</v>
      </c>
      <c r="AM506" s="134">
        <v>118.3</v>
      </c>
      <c r="AN506" s="134">
        <v>122.7</v>
      </c>
      <c r="AO506" s="134">
        <v>124.4</v>
      </c>
      <c r="AP506" s="134">
        <v>125.1</v>
      </c>
      <c r="AQ506" s="134">
        <v>123.3</v>
      </c>
      <c r="AR506" s="134">
        <v>119.5</v>
      </c>
      <c r="AS506" s="134">
        <v>116.7</v>
      </c>
      <c r="AT506" s="134">
        <v>116.1</v>
      </c>
      <c r="AU506" s="134">
        <v>115.6</v>
      </c>
      <c r="AV506" s="134">
        <v>112.4</v>
      </c>
      <c r="AW506" s="134">
        <v>113.1</v>
      </c>
      <c r="AX506" s="134">
        <v>112.1</v>
      </c>
      <c r="AY506" s="134">
        <v>114.8</v>
      </c>
      <c r="AZ506" s="134">
        <v>117.8</v>
      </c>
      <c r="BA506" s="134">
        <v>114.9</v>
      </c>
      <c r="BB506" s="134">
        <v>113.8</v>
      </c>
      <c r="BC506" s="134">
        <v>115.8</v>
      </c>
      <c r="BD506" s="134">
        <v>115.7</v>
      </c>
      <c r="BE506" s="134">
        <v>113.8</v>
      </c>
      <c r="BF506" s="134">
        <v>114.3</v>
      </c>
      <c r="BG506" s="134">
        <v>116.7</v>
      </c>
      <c r="BH506" s="134">
        <v>116.1</v>
      </c>
      <c r="BI506" s="134">
        <v>117.5</v>
      </c>
      <c r="BJ506" s="134">
        <v>119.7</v>
      </c>
      <c r="BK506" s="134">
        <v>122.8</v>
      </c>
      <c r="BL506" s="134">
        <v>120.3</v>
      </c>
      <c r="BM506" s="134">
        <v>119.1</v>
      </c>
      <c r="BN506" s="134">
        <v>120.5</v>
      </c>
      <c r="BO506" s="134">
        <v>120</v>
      </c>
      <c r="BP506" s="134">
        <v>120</v>
      </c>
      <c r="BQ506" s="134">
        <v>119.1</v>
      </c>
      <c r="BR506" s="134">
        <v>120.2</v>
      </c>
      <c r="BS506" s="134">
        <v>121.5</v>
      </c>
      <c r="BT506" s="134">
        <v>121.6</v>
      </c>
      <c r="BU506" s="134">
        <v>122.6</v>
      </c>
      <c r="BV506" s="134">
        <v>126.2</v>
      </c>
      <c r="BW506" s="134">
        <v>125.6</v>
      </c>
      <c r="BX506" s="134">
        <v>126.7</v>
      </c>
      <c r="BY506" s="134">
        <v>127.1</v>
      </c>
      <c r="BZ506" s="134">
        <v>127.9</v>
      </c>
      <c r="CA506" s="134">
        <v>128.5</v>
      </c>
      <c r="CB506" s="134">
        <v>127.4</v>
      </c>
      <c r="CC506" s="134">
        <v>128.1</v>
      </c>
      <c r="CD506" s="134">
        <v>127.1</v>
      </c>
      <c r="CE506" s="134">
        <v>126.5</v>
      </c>
      <c r="CF506" s="134">
        <v>123.3</v>
      </c>
      <c r="CG506" s="134">
        <v>121.4</v>
      </c>
      <c r="CH506" s="134">
        <v>121</v>
      </c>
      <c r="CI506" s="134">
        <v>120.6</v>
      </c>
      <c r="CJ506" s="134">
        <v>122.8</v>
      </c>
      <c r="CK506" s="134">
        <v>121</v>
      </c>
      <c r="CL506" s="134">
        <v>118.6</v>
      </c>
      <c r="CM506" s="134">
        <v>118</v>
      </c>
      <c r="CN506" s="134">
        <v>117.2</v>
      </c>
      <c r="CO506" s="134">
        <v>118.4</v>
      </c>
      <c r="CP506" s="134">
        <v>119.9</v>
      </c>
      <c r="CQ506" s="134">
        <v>118.5</v>
      </c>
      <c r="CR506" s="134">
        <v>113.8</v>
      </c>
      <c r="CS506" s="134">
        <v>113.2</v>
      </c>
      <c r="CT506" s="134">
        <v>114.8</v>
      </c>
      <c r="CU506" s="134">
        <v>115.5</v>
      </c>
      <c r="CV506" s="134">
        <v>115.3</v>
      </c>
      <c r="CW506" s="134">
        <v>113.2</v>
      </c>
      <c r="CX506" s="134">
        <v>114.6</v>
      </c>
      <c r="CY506" s="134">
        <v>116.1</v>
      </c>
      <c r="CZ506" s="134">
        <v>117</v>
      </c>
      <c r="DA506" s="134">
        <v>117</v>
      </c>
      <c r="DB506" s="134">
        <v>117.8</v>
      </c>
      <c r="DC506" s="134">
        <v>120.9</v>
      </c>
      <c r="DD506" s="134">
        <v>127.8</v>
      </c>
      <c r="DE506" s="134">
        <v>130.30000000000001</v>
      </c>
      <c r="DF506" s="134">
        <v>133.4</v>
      </c>
      <c r="DG506" s="134">
        <v>138.6</v>
      </c>
      <c r="DH506" s="134">
        <v>142.4</v>
      </c>
      <c r="DI506" s="134">
        <v>143.6</v>
      </c>
      <c r="DJ506" s="134">
        <v>137.69999999999999</v>
      </c>
      <c r="DK506" s="134">
        <v>136.9</v>
      </c>
      <c r="DL506" s="134">
        <v>138.80000000000001</v>
      </c>
      <c r="DM506" s="134">
        <v>141.9</v>
      </c>
      <c r="DN506" s="134">
        <v>148.69999999999999</v>
      </c>
      <c r="DO506" s="134">
        <v>148.30000000000001</v>
      </c>
      <c r="DP506" s="134">
        <v>148.69999999999999</v>
      </c>
      <c r="DQ506" s="134">
        <v>149.30000000000001</v>
      </c>
      <c r="DR506" s="134">
        <v>149</v>
      </c>
      <c r="DS506" s="134">
        <v>152.9</v>
      </c>
      <c r="DT506" s="134">
        <v>155.69999999999999</v>
      </c>
      <c r="DU506" s="134">
        <v>155.19999999999999</v>
      </c>
      <c r="DV506" s="134">
        <v>156</v>
      </c>
      <c r="DW506" s="134">
        <v>153.30000000000001</v>
      </c>
      <c r="DX506" s="134">
        <v>146.19999999999999</v>
      </c>
      <c r="DY506" s="134">
        <v>144.19999999999999</v>
      </c>
      <c r="DZ506" s="134">
        <v>143.6</v>
      </c>
      <c r="EA506" s="135">
        <v>141.6</v>
      </c>
      <c r="EB506" s="136">
        <v>139.9</v>
      </c>
      <c r="EC506" s="136">
        <v>140.9</v>
      </c>
      <c r="ED506" s="134">
        <v>142.80000000000001</v>
      </c>
      <c r="EE506" s="134">
        <v>141.6</v>
      </c>
      <c r="EF506" s="137">
        <v>139.80000000000001</v>
      </c>
      <c r="EG506" s="137">
        <v>138.80000000000001</v>
      </c>
      <c r="EH506" s="137">
        <v>136.6</v>
      </c>
      <c r="EI506" s="137">
        <v>135.80000000000001</v>
      </c>
      <c r="EJ506" s="136">
        <v>135.69999999999999</v>
      </c>
      <c r="EK506" s="136">
        <v>136.30000000000001</v>
      </c>
      <c r="EL506" s="147">
        <v>133.80000000000001</v>
      </c>
      <c r="EM506" s="147">
        <v>133.69999999999999</v>
      </c>
      <c r="EN506" s="147">
        <v>131.9</v>
      </c>
    </row>
    <row r="507" spans="1:144" ht="15" x14ac:dyDescent="0.25">
      <c r="A507" s="132" t="s">
        <v>2442</v>
      </c>
      <c r="B507" s="132" t="s">
        <v>2443</v>
      </c>
      <c r="C507" s="133">
        <v>6.2619999999999995E-2</v>
      </c>
      <c r="D507" s="134">
        <v>101.9</v>
      </c>
      <c r="E507" s="134">
        <v>102.1</v>
      </c>
      <c r="F507" s="134">
        <v>102.4</v>
      </c>
      <c r="G507" s="134">
        <v>103</v>
      </c>
      <c r="H507" s="134">
        <v>103</v>
      </c>
      <c r="I507" s="134">
        <v>103.1</v>
      </c>
      <c r="J507" s="134">
        <v>104</v>
      </c>
      <c r="K507" s="134">
        <v>103.9</v>
      </c>
      <c r="L507" s="134">
        <v>104.5</v>
      </c>
      <c r="M507" s="134">
        <v>103</v>
      </c>
      <c r="N507" s="134">
        <v>103.3</v>
      </c>
      <c r="O507" s="134">
        <v>104</v>
      </c>
      <c r="P507" s="134">
        <v>105.2</v>
      </c>
      <c r="Q507" s="134">
        <v>106.5</v>
      </c>
      <c r="R507" s="134">
        <v>106.3</v>
      </c>
      <c r="S507" s="134">
        <v>105.4</v>
      </c>
      <c r="T507" s="134">
        <v>103.4</v>
      </c>
      <c r="U507" s="134">
        <v>110.1</v>
      </c>
      <c r="V507" s="134">
        <v>108.9</v>
      </c>
      <c r="W507" s="134">
        <v>109.5</v>
      </c>
      <c r="X507" s="134">
        <v>109.4</v>
      </c>
      <c r="Y507" s="134">
        <v>109</v>
      </c>
      <c r="Z507" s="134">
        <v>107.9</v>
      </c>
      <c r="AA507" s="134">
        <v>108.5</v>
      </c>
      <c r="AB507" s="134">
        <v>107.7</v>
      </c>
      <c r="AC507" s="134">
        <v>107.9</v>
      </c>
      <c r="AD507" s="134">
        <v>107.4</v>
      </c>
      <c r="AE507" s="134">
        <v>108.9</v>
      </c>
      <c r="AF507" s="134">
        <v>109.5</v>
      </c>
      <c r="AG507" s="134">
        <v>106.6</v>
      </c>
      <c r="AH507" s="134">
        <v>105.7</v>
      </c>
      <c r="AI507" s="134">
        <v>104.1</v>
      </c>
      <c r="AJ507" s="134">
        <v>104.1</v>
      </c>
      <c r="AK507" s="134">
        <v>103.3</v>
      </c>
      <c r="AL507" s="134">
        <v>104.1</v>
      </c>
      <c r="AM507" s="134">
        <v>104.3</v>
      </c>
      <c r="AN507" s="134">
        <v>104.1</v>
      </c>
      <c r="AO507" s="134">
        <v>104.2</v>
      </c>
      <c r="AP507" s="134">
        <v>105</v>
      </c>
      <c r="AQ507" s="134">
        <v>103.5</v>
      </c>
      <c r="AR507" s="134">
        <v>102</v>
      </c>
      <c r="AS507" s="134">
        <v>100.8</v>
      </c>
      <c r="AT507" s="134">
        <v>101.3</v>
      </c>
      <c r="AU507" s="134">
        <v>100.9</v>
      </c>
      <c r="AV507" s="134">
        <v>101.1</v>
      </c>
      <c r="AW507" s="134">
        <v>100.7</v>
      </c>
      <c r="AX507" s="134">
        <v>100</v>
      </c>
      <c r="AY507" s="134">
        <v>101</v>
      </c>
      <c r="AZ507" s="134">
        <v>100.8</v>
      </c>
      <c r="BA507" s="134">
        <v>100.5</v>
      </c>
      <c r="BB507" s="134">
        <v>99.7</v>
      </c>
      <c r="BC507" s="134">
        <v>98.6</v>
      </c>
      <c r="BD507" s="134">
        <v>98.7</v>
      </c>
      <c r="BE507" s="134">
        <v>98.9</v>
      </c>
      <c r="BF507" s="134">
        <v>99.5</v>
      </c>
      <c r="BG507" s="134">
        <v>99.3</v>
      </c>
      <c r="BH507" s="134">
        <v>99.5</v>
      </c>
      <c r="BI507" s="134">
        <v>99.5</v>
      </c>
      <c r="BJ507" s="134">
        <v>100.9</v>
      </c>
      <c r="BK507" s="134">
        <v>101</v>
      </c>
      <c r="BL507" s="134">
        <v>100.9</v>
      </c>
      <c r="BM507" s="134">
        <v>100.4</v>
      </c>
      <c r="BN507" s="134">
        <v>100.9</v>
      </c>
      <c r="BO507" s="134">
        <v>100.9</v>
      </c>
      <c r="BP507" s="134">
        <v>101.7</v>
      </c>
      <c r="BQ507" s="134">
        <v>102.2</v>
      </c>
      <c r="BR507" s="134">
        <v>100.3</v>
      </c>
      <c r="BS507" s="134">
        <v>100.9</v>
      </c>
      <c r="BT507" s="134">
        <v>101</v>
      </c>
      <c r="BU507" s="134">
        <v>100.7</v>
      </c>
      <c r="BV507" s="134">
        <v>101.5</v>
      </c>
      <c r="BW507" s="134">
        <v>102.4</v>
      </c>
      <c r="BX507" s="134">
        <v>103.1</v>
      </c>
      <c r="BY507" s="134">
        <v>103.6</v>
      </c>
      <c r="BZ507" s="134">
        <v>105.3</v>
      </c>
      <c r="CA507" s="134">
        <v>105.8</v>
      </c>
      <c r="CB507" s="134">
        <v>105.9</v>
      </c>
      <c r="CC507" s="134">
        <v>105.5</v>
      </c>
      <c r="CD507" s="134">
        <v>105.6</v>
      </c>
      <c r="CE507" s="134">
        <v>105.8</v>
      </c>
      <c r="CF507" s="134">
        <v>106.9</v>
      </c>
      <c r="CG507" s="134">
        <v>106.5</v>
      </c>
      <c r="CH507" s="134">
        <v>104.5</v>
      </c>
      <c r="CI507" s="134">
        <v>104.5</v>
      </c>
      <c r="CJ507" s="134">
        <v>103.5</v>
      </c>
      <c r="CK507" s="134">
        <v>104.6</v>
      </c>
      <c r="CL507" s="134">
        <v>103.6</v>
      </c>
      <c r="CM507" s="134">
        <v>102.7</v>
      </c>
      <c r="CN507" s="134">
        <v>103.2</v>
      </c>
      <c r="CO507" s="134">
        <v>103.2</v>
      </c>
      <c r="CP507" s="134">
        <v>101.2</v>
      </c>
      <c r="CQ507" s="134">
        <v>101.9</v>
      </c>
      <c r="CR507" s="134">
        <v>105.5</v>
      </c>
      <c r="CS507" s="134">
        <v>104.8</v>
      </c>
      <c r="CT507" s="134">
        <v>104.9</v>
      </c>
      <c r="CU507" s="134">
        <v>104</v>
      </c>
      <c r="CV507" s="134">
        <v>104</v>
      </c>
      <c r="CW507" s="134">
        <v>101</v>
      </c>
      <c r="CX507" s="134">
        <v>102.7</v>
      </c>
      <c r="CY507" s="134">
        <v>102.2</v>
      </c>
      <c r="CZ507" s="134">
        <v>106.4</v>
      </c>
      <c r="DA507" s="134">
        <v>105.5</v>
      </c>
      <c r="DB507" s="134">
        <v>102.8</v>
      </c>
      <c r="DC507" s="134">
        <v>104.4</v>
      </c>
      <c r="DD507" s="134">
        <v>106.7</v>
      </c>
      <c r="DE507" s="134">
        <v>107.5</v>
      </c>
      <c r="DF507" s="134">
        <v>109</v>
      </c>
      <c r="DG507" s="134">
        <v>107.5</v>
      </c>
      <c r="DH507" s="134">
        <v>109</v>
      </c>
      <c r="DI507" s="134">
        <v>108</v>
      </c>
      <c r="DJ507" s="134">
        <v>106.7</v>
      </c>
      <c r="DK507" s="134">
        <v>107.1</v>
      </c>
      <c r="DL507" s="134">
        <v>106.5</v>
      </c>
      <c r="DM507" s="134">
        <v>108.2</v>
      </c>
      <c r="DN507" s="134">
        <v>108.7</v>
      </c>
      <c r="DO507" s="134">
        <v>108.7</v>
      </c>
      <c r="DP507" s="134">
        <v>108.9</v>
      </c>
      <c r="DQ507" s="134">
        <v>113.3</v>
      </c>
      <c r="DR507" s="134">
        <v>113.8</v>
      </c>
      <c r="DS507" s="134">
        <v>115.5</v>
      </c>
      <c r="DT507" s="134">
        <v>115.4</v>
      </c>
      <c r="DU507" s="134">
        <v>116.4</v>
      </c>
      <c r="DV507" s="134">
        <v>117.2</v>
      </c>
      <c r="DW507" s="134">
        <v>117.5</v>
      </c>
      <c r="DX507" s="134">
        <v>115.6</v>
      </c>
      <c r="DY507" s="134">
        <v>117</v>
      </c>
      <c r="DZ507" s="134">
        <v>114.8</v>
      </c>
      <c r="EA507" s="135">
        <v>114.2</v>
      </c>
      <c r="EB507" s="136">
        <v>113.8</v>
      </c>
      <c r="EC507" s="136">
        <v>113.5</v>
      </c>
      <c r="ED507" s="134">
        <v>113.9</v>
      </c>
      <c r="EE507" s="134">
        <v>113.8</v>
      </c>
      <c r="EF507" s="137">
        <v>114.2</v>
      </c>
      <c r="EG507" s="137">
        <v>114.5</v>
      </c>
      <c r="EH507" s="137">
        <v>113.4</v>
      </c>
      <c r="EI507" s="137">
        <v>113.3</v>
      </c>
      <c r="EJ507" s="136">
        <v>113.5</v>
      </c>
      <c r="EK507" s="136">
        <v>113</v>
      </c>
      <c r="EL507" s="147">
        <v>110.2</v>
      </c>
      <c r="EM507" s="147">
        <v>110</v>
      </c>
      <c r="EN507" s="147">
        <v>108.1</v>
      </c>
    </row>
    <row r="508" spans="1:144" ht="15" x14ac:dyDescent="0.25">
      <c r="A508" s="132" t="s">
        <v>2444</v>
      </c>
      <c r="B508" s="132" t="s">
        <v>2445</v>
      </c>
      <c r="C508" s="133">
        <v>6.8409999999999999E-2</v>
      </c>
      <c r="D508" s="134">
        <v>101</v>
      </c>
      <c r="E508" s="134">
        <v>103.8</v>
      </c>
      <c r="F508" s="134">
        <v>104.3</v>
      </c>
      <c r="G508" s="134">
        <v>103.8</v>
      </c>
      <c r="H508" s="134">
        <v>103.6</v>
      </c>
      <c r="I508" s="134">
        <v>104</v>
      </c>
      <c r="J508" s="134">
        <v>105.6</v>
      </c>
      <c r="K508" s="134">
        <v>104.7</v>
      </c>
      <c r="L508" s="134">
        <v>107.4</v>
      </c>
      <c r="M508" s="134">
        <v>110.5</v>
      </c>
      <c r="N508" s="134">
        <v>114.5</v>
      </c>
      <c r="O508" s="134">
        <v>116.9</v>
      </c>
      <c r="P508" s="134">
        <v>118.4</v>
      </c>
      <c r="Q508" s="134">
        <v>115.8</v>
      </c>
      <c r="R508" s="134">
        <v>117</v>
      </c>
      <c r="S508" s="134">
        <v>117.9</v>
      </c>
      <c r="T508" s="134">
        <v>122.9</v>
      </c>
      <c r="U508" s="134">
        <v>127.5</v>
      </c>
      <c r="V508" s="134">
        <v>124.6</v>
      </c>
      <c r="W508" s="134">
        <v>121.9</v>
      </c>
      <c r="X508" s="134">
        <v>121.2</v>
      </c>
      <c r="Y508" s="134">
        <v>123.8</v>
      </c>
      <c r="Z508" s="134">
        <v>123.2</v>
      </c>
      <c r="AA508" s="134">
        <v>123.7</v>
      </c>
      <c r="AB508" s="134">
        <v>124.6</v>
      </c>
      <c r="AC508" s="134">
        <v>124.4</v>
      </c>
      <c r="AD508" s="134">
        <v>124.9</v>
      </c>
      <c r="AE508" s="134">
        <v>126.8</v>
      </c>
      <c r="AF508" s="134">
        <v>124.8</v>
      </c>
      <c r="AG508" s="134">
        <v>125.7</v>
      </c>
      <c r="AH508" s="134">
        <v>126.5</v>
      </c>
      <c r="AI508" s="134">
        <v>123.7</v>
      </c>
      <c r="AJ508" s="134">
        <v>129</v>
      </c>
      <c r="AK508" s="134">
        <v>120.1</v>
      </c>
      <c r="AL508" s="134">
        <v>123.8</v>
      </c>
      <c r="AM508" s="134">
        <v>120.8</v>
      </c>
      <c r="AN508" s="134">
        <v>127.1</v>
      </c>
      <c r="AO508" s="134">
        <v>125</v>
      </c>
      <c r="AP508" s="134">
        <v>124.9</v>
      </c>
      <c r="AQ508" s="134">
        <v>126.7</v>
      </c>
      <c r="AR508" s="134">
        <v>122</v>
      </c>
      <c r="AS508" s="134">
        <v>120.9</v>
      </c>
      <c r="AT508" s="134">
        <v>119.9</v>
      </c>
      <c r="AU508" s="134">
        <v>116.9</v>
      </c>
      <c r="AV508" s="134">
        <v>110.6</v>
      </c>
      <c r="AW508" s="134">
        <v>113.6</v>
      </c>
      <c r="AX508" s="134">
        <v>113.3</v>
      </c>
      <c r="AY508" s="134">
        <v>113.3</v>
      </c>
      <c r="AZ508" s="134">
        <v>113.7</v>
      </c>
      <c r="BA508" s="134">
        <v>111</v>
      </c>
      <c r="BB508" s="134">
        <v>112.3</v>
      </c>
      <c r="BC508" s="134">
        <v>110</v>
      </c>
      <c r="BD508" s="134">
        <v>108.9</v>
      </c>
      <c r="BE508" s="134">
        <v>111.9</v>
      </c>
      <c r="BF508" s="134">
        <v>112.4</v>
      </c>
      <c r="BG508" s="134">
        <v>111.8</v>
      </c>
      <c r="BH508" s="134">
        <v>113</v>
      </c>
      <c r="BI508" s="134">
        <v>113.4</v>
      </c>
      <c r="BJ508" s="134">
        <v>114.6</v>
      </c>
      <c r="BK508" s="134">
        <v>120.9</v>
      </c>
      <c r="BL508" s="134">
        <v>118.9</v>
      </c>
      <c r="BM508" s="134">
        <v>117.4</v>
      </c>
      <c r="BN508" s="134">
        <v>116.6</v>
      </c>
      <c r="BO508" s="134">
        <v>122.5</v>
      </c>
      <c r="BP508" s="134">
        <v>122.7</v>
      </c>
      <c r="BQ508" s="134">
        <v>122.9</v>
      </c>
      <c r="BR508" s="134">
        <v>120.2</v>
      </c>
      <c r="BS508" s="134">
        <v>122</v>
      </c>
      <c r="BT508" s="134">
        <v>122</v>
      </c>
      <c r="BU508" s="134">
        <v>122.9</v>
      </c>
      <c r="BV508" s="134">
        <v>124</v>
      </c>
      <c r="BW508" s="134">
        <v>123</v>
      </c>
      <c r="BX508" s="134">
        <v>124.4</v>
      </c>
      <c r="BY508" s="134">
        <v>124.7</v>
      </c>
      <c r="BZ508" s="134">
        <v>125.4</v>
      </c>
      <c r="CA508" s="134">
        <v>125.1</v>
      </c>
      <c r="CB508" s="134">
        <v>125.5</v>
      </c>
      <c r="CC508" s="134">
        <v>127.3</v>
      </c>
      <c r="CD508" s="134">
        <v>127.2</v>
      </c>
      <c r="CE508" s="134">
        <v>127.7</v>
      </c>
      <c r="CF508" s="134">
        <v>127</v>
      </c>
      <c r="CG508" s="134">
        <v>127.1</v>
      </c>
      <c r="CH508" s="134">
        <v>127</v>
      </c>
      <c r="CI508" s="134">
        <v>125.1</v>
      </c>
      <c r="CJ508" s="134">
        <v>124.4</v>
      </c>
      <c r="CK508" s="134">
        <v>125</v>
      </c>
      <c r="CL508" s="134">
        <v>124</v>
      </c>
      <c r="CM508" s="134">
        <v>124.1</v>
      </c>
      <c r="CN508" s="134">
        <v>123.7</v>
      </c>
      <c r="CO508" s="134">
        <v>124</v>
      </c>
      <c r="CP508" s="134">
        <v>122.9</v>
      </c>
      <c r="CQ508" s="134">
        <v>122.7</v>
      </c>
      <c r="CR508" s="134">
        <v>121.8</v>
      </c>
      <c r="CS508" s="134">
        <v>123</v>
      </c>
      <c r="CT508" s="134">
        <v>122.5</v>
      </c>
      <c r="CU508" s="134">
        <v>122.7</v>
      </c>
      <c r="CV508" s="134">
        <v>120.9</v>
      </c>
      <c r="CW508" s="134">
        <v>119.5</v>
      </c>
      <c r="CX508" s="134">
        <v>119.5</v>
      </c>
      <c r="CY508" s="134">
        <v>120.6</v>
      </c>
      <c r="CZ508" s="134">
        <v>121.8</v>
      </c>
      <c r="DA508" s="134">
        <v>121.3</v>
      </c>
      <c r="DB508" s="134">
        <v>121</v>
      </c>
      <c r="DC508" s="134">
        <v>127.3</v>
      </c>
      <c r="DD508" s="134">
        <v>130.5</v>
      </c>
      <c r="DE508" s="134">
        <v>134.4</v>
      </c>
      <c r="DF508" s="134">
        <v>133.80000000000001</v>
      </c>
      <c r="DG508" s="134">
        <v>137.69999999999999</v>
      </c>
      <c r="DH508" s="134">
        <v>138.1</v>
      </c>
      <c r="DI508" s="134">
        <v>140.9</v>
      </c>
      <c r="DJ508" s="134">
        <v>140.4</v>
      </c>
      <c r="DK508" s="134">
        <v>144.5</v>
      </c>
      <c r="DL508" s="134">
        <v>148.19999999999999</v>
      </c>
      <c r="DM508" s="134">
        <v>148.1</v>
      </c>
      <c r="DN508" s="134">
        <v>148</v>
      </c>
      <c r="DO508" s="134">
        <v>147.9</v>
      </c>
      <c r="DP508" s="134">
        <v>148.5</v>
      </c>
      <c r="DQ508" s="134">
        <v>150</v>
      </c>
      <c r="DR508" s="134">
        <v>153.30000000000001</v>
      </c>
      <c r="DS508" s="134">
        <v>155.80000000000001</v>
      </c>
      <c r="DT508" s="134">
        <v>158.69999999999999</v>
      </c>
      <c r="DU508" s="134">
        <v>157.9</v>
      </c>
      <c r="DV508" s="134">
        <v>163.19999999999999</v>
      </c>
      <c r="DW508" s="134">
        <v>160.5</v>
      </c>
      <c r="DX508" s="134">
        <v>155.19999999999999</v>
      </c>
      <c r="DY508" s="134">
        <v>154.69999999999999</v>
      </c>
      <c r="DZ508" s="134">
        <v>155.5</v>
      </c>
      <c r="EA508" s="135">
        <v>154.69999999999999</v>
      </c>
      <c r="EB508" s="136">
        <v>153.6</v>
      </c>
      <c r="EC508" s="136">
        <v>155</v>
      </c>
      <c r="ED508" s="134">
        <v>155.5</v>
      </c>
      <c r="EE508" s="134">
        <v>156.6</v>
      </c>
      <c r="EF508" s="137">
        <v>156.30000000000001</v>
      </c>
      <c r="EG508" s="137">
        <v>157.19999999999999</v>
      </c>
      <c r="EH508" s="137">
        <v>158.1</v>
      </c>
      <c r="EI508" s="137">
        <v>158</v>
      </c>
      <c r="EJ508" s="136">
        <v>157.69999999999999</v>
      </c>
      <c r="EK508" s="136">
        <v>157</v>
      </c>
      <c r="EL508" s="147">
        <v>156.4</v>
      </c>
      <c r="EM508" s="147">
        <v>156.69999999999999</v>
      </c>
      <c r="EN508" s="147">
        <v>158.1</v>
      </c>
    </row>
    <row r="509" spans="1:144" ht="15" x14ac:dyDescent="0.25">
      <c r="A509" s="132" t="s">
        <v>2446</v>
      </c>
      <c r="B509" s="132" t="s">
        <v>2447</v>
      </c>
      <c r="C509" s="133">
        <v>0.31064999999999998</v>
      </c>
      <c r="D509" s="134">
        <v>102.6</v>
      </c>
      <c r="E509" s="134">
        <v>102.1</v>
      </c>
      <c r="F509" s="134">
        <v>103.8</v>
      </c>
      <c r="G509" s="134">
        <v>101.9</v>
      </c>
      <c r="H509" s="134">
        <v>102.2</v>
      </c>
      <c r="I509" s="134">
        <v>103.6</v>
      </c>
      <c r="J509" s="134">
        <v>104</v>
      </c>
      <c r="K509" s="134">
        <v>102.8</v>
      </c>
      <c r="L509" s="134">
        <v>104.7</v>
      </c>
      <c r="M509" s="134">
        <v>102.7</v>
      </c>
      <c r="N509" s="134">
        <v>103.8</v>
      </c>
      <c r="O509" s="134">
        <v>105.1</v>
      </c>
      <c r="P509" s="134">
        <v>105.8</v>
      </c>
      <c r="Q509" s="134">
        <v>108.1</v>
      </c>
      <c r="R509" s="134">
        <v>108.4</v>
      </c>
      <c r="S509" s="134">
        <v>109.6</v>
      </c>
      <c r="T509" s="134">
        <v>110.7</v>
      </c>
      <c r="U509" s="134">
        <v>113.8</v>
      </c>
      <c r="V509" s="134">
        <v>115.6</v>
      </c>
      <c r="W509" s="134">
        <v>115</v>
      </c>
      <c r="X509" s="134">
        <v>117.1</v>
      </c>
      <c r="Y509" s="134">
        <v>118.7</v>
      </c>
      <c r="Z509" s="134">
        <v>118.6</v>
      </c>
      <c r="AA509" s="134">
        <v>119.3</v>
      </c>
      <c r="AB509" s="134">
        <v>121.1</v>
      </c>
      <c r="AC509" s="134">
        <v>121.4</v>
      </c>
      <c r="AD509" s="134">
        <v>119.6</v>
      </c>
      <c r="AE509" s="134">
        <v>118.4</v>
      </c>
      <c r="AF509" s="134">
        <v>118.9</v>
      </c>
      <c r="AG509" s="134">
        <v>117.4</v>
      </c>
      <c r="AH509" s="134">
        <v>118.9</v>
      </c>
      <c r="AI509" s="134">
        <v>118.5</v>
      </c>
      <c r="AJ509" s="134">
        <v>118.8</v>
      </c>
      <c r="AK509" s="134">
        <v>112.9</v>
      </c>
      <c r="AL509" s="134">
        <v>111</v>
      </c>
      <c r="AM509" s="134">
        <v>112.7</v>
      </c>
      <c r="AN509" s="134">
        <v>114.7</v>
      </c>
      <c r="AO509" s="134">
        <v>116.5</v>
      </c>
      <c r="AP509" s="134">
        <v>116.4</v>
      </c>
      <c r="AQ509" s="134">
        <v>115.3</v>
      </c>
      <c r="AR509" s="134">
        <v>116.7</v>
      </c>
      <c r="AS509" s="134">
        <v>114.1</v>
      </c>
      <c r="AT509" s="134">
        <v>112.9</v>
      </c>
      <c r="AU509" s="134">
        <v>112.2</v>
      </c>
      <c r="AV509" s="134">
        <v>110.9</v>
      </c>
      <c r="AW509" s="134">
        <v>109.7</v>
      </c>
      <c r="AX509" s="134">
        <v>109.7</v>
      </c>
      <c r="AY509" s="134">
        <v>109.6</v>
      </c>
      <c r="AZ509" s="134">
        <v>110.4</v>
      </c>
      <c r="BA509" s="134">
        <v>112.7</v>
      </c>
      <c r="BB509" s="134">
        <v>112.8</v>
      </c>
      <c r="BC509" s="134">
        <v>111.7</v>
      </c>
      <c r="BD509" s="134">
        <v>111</v>
      </c>
      <c r="BE509" s="134">
        <v>110.1</v>
      </c>
      <c r="BF509" s="134">
        <v>110.5</v>
      </c>
      <c r="BG509" s="134">
        <v>112</v>
      </c>
      <c r="BH509" s="134">
        <v>112.8</v>
      </c>
      <c r="BI509" s="134">
        <v>113.3</v>
      </c>
      <c r="BJ509" s="134">
        <v>111.3</v>
      </c>
      <c r="BK509" s="134">
        <v>112.4</v>
      </c>
      <c r="BL509" s="134">
        <v>112.8</v>
      </c>
      <c r="BM509" s="134">
        <v>112</v>
      </c>
      <c r="BN509" s="134">
        <v>112</v>
      </c>
      <c r="BO509" s="134">
        <v>111.7</v>
      </c>
      <c r="BP509" s="134">
        <v>119.7</v>
      </c>
      <c r="BQ509" s="134">
        <v>120.2</v>
      </c>
      <c r="BR509" s="134">
        <v>119.3</v>
      </c>
      <c r="BS509" s="134">
        <v>119.9</v>
      </c>
      <c r="BT509" s="134">
        <v>121.4</v>
      </c>
      <c r="BU509" s="134">
        <v>120.4</v>
      </c>
      <c r="BV509" s="134">
        <v>120.5</v>
      </c>
      <c r="BW509" s="134">
        <v>123.2</v>
      </c>
      <c r="BX509" s="134">
        <v>125.2</v>
      </c>
      <c r="BY509" s="134">
        <v>124.4</v>
      </c>
      <c r="BZ509" s="134">
        <v>125.2</v>
      </c>
      <c r="CA509" s="134">
        <v>122.7</v>
      </c>
      <c r="CB509" s="134">
        <v>122.3</v>
      </c>
      <c r="CC509" s="134">
        <v>119.9</v>
      </c>
      <c r="CD509" s="134">
        <v>121</v>
      </c>
      <c r="CE509" s="134">
        <v>120.8</v>
      </c>
      <c r="CF509" s="134">
        <v>124.9</v>
      </c>
      <c r="CG509" s="134">
        <v>123.7</v>
      </c>
      <c r="CH509" s="134">
        <v>122.7</v>
      </c>
      <c r="CI509" s="134">
        <v>124.3</v>
      </c>
      <c r="CJ509" s="134">
        <v>124.9</v>
      </c>
      <c r="CK509" s="134">
        <v>120.6</v>
      </c>
      <c r="CL509" s="134">
        <v>120.9</v>
      </c>
      <c r="CM509" s="134">
        <v>120.2</v>
      </c>
      <c r="CN509" s="134">
        <v>116.4</v>
      </c>
      <c r="CO509" s="134">
        <v>113.8</v>
      </c>
      <c r="CP509" s="134">
        <v>115.9</v>
      </c>
      <c r="CQ509" s="134">
        <v>115.3</v>
      </c>
      <c r="CR509" s="134">
        <v>117.5</v>
      </c>
      <c r="CS509" s="134">
        <v>116.4</v>
      </c>
      <c r="CT509" s="134">
        <v>113.7</v>
      </c>
      <c r="CU509" s="134">
        <v>113.8</v>
      </c>
      <c r="CV509" s="134">
        <v>114.5</v>
      </c>
      <c r="CW509" s="134">
        <v>118.1</v>
      </c>
      <c r="CX509" s="134">
        <v>120.2</v>
      </c>
      <c r="CY509" s="134">
        <v>118.4</v>
      </c>
      <c r="CZ509" s="134">
        <v>121.2</v>
      </c>
      <c r="DA509" s="134">
        <v>122.2</v>
      </c>
      <c r="DB509" s="134">
        <v>122.8</v>
      </c>
      <c r="DC509" s="134">
        <v>126.3</v>
      </c>
      <c r="DD509" s="134">
        <v>127.6</v>
      </c>
      <c r="DE509" s="134">
        <v>129.4</v>
      </c>
      <c r="DF509" s="134">
        <v>127.1</v>
      </c>
      <c r="DG509" s="134">
        <v>133.6</v>
      </c>
      <c r="DH509" s="134">
        <v>134.6</v>
      </c>
      <c r="DI509" s="134">
        <v>131.9</v>
      </c>
      <c r="DJ509" s="134">
        <v>130.30000000000001</v>
      </c>
      <c r="DK509" s="134">
        <v>132.69999999999999</v>
      </c>
      <c r="DL509" s="134">
        <v>132.69999999999999</v>
      </c>
      <c r="DM509" s="134">
        <v>132.6</v>
      </c>
      <c r="DN509" s="134">
        <v>137.4</v>
      </c>
      <c r="DO509" s="134">
        <v>139.30000000000001</v>
      </c>
      <c r="DP509" s="134">
        <v>138.1</v>
      </c>
      <c r="DQ509" s="134">
        <v>137.5</v>
      </c>
      <c r="DR509" s="134">
        <v>139</v>
      </c>
      <c r="DS509" s="134">
        <v>145.80000000000001</v>
      </c>
      <c r="DT509" s="134">
        <v>150.4</v>
      </c>
      <c r="DU509" s="134">
        <v>149.5</v>
      </c>
      <c r="DV509" s="134">
        <v>146.5</v>
      </c>
      <c r="DW509" s="134">
        <v>143.30000000000001</v>
      </c>
      <c r="DX509" s="134">
        <v>143.19999999999999</v>
      </c>
      <c r="DY509" s="134">
        <v>144.4</v>
      </c>
      <c r="DZ509" s="134">
        <v>143.30000000000001</v>
      </c>
      <c r="EA509" s="135">
        <v>143.6</v>
      </c>
      <c r="EB509" s="136">
        <v>146</v>
      </c>
      <c r="EC509" s="136">
        <v>143.69999999999999</v>
      </c>
      <c r="ED509" s="134">
        <v>145</v>
      </c>
      <c r="EE509" s="134">
        <v>142.9</v>
      </c>
      <c r="EF509" s="137">
        <v>143.19999999999999</v>
      </c>
      <c r="EG509" s="137">
        <v>142.4</v>
      </c>
      <c r="EH509" s="137">
        <v>142.80000000000001</v>
      </c>
      <c r="EI509" s="137">
        <v>144.19999999999999</v>
      </c>
      <c r="EJ509" s="136">
        <v>142</v>
      </c>
      <c r="EK509" s="136">
        <v>149</v>
      </c>
      <c r="EL509" s="147">
        <v>147.6</v>
      </c>
      <c r="EM509" s="147">
        <v>147.30000000000001</v>
      </c>
      <c r="EN509" s="147">
        <v>150.80000000000001</v>
      </c>
    </row>
    <row r="510" spans="1:144" ht="15" x14ac:dyDescent="0.25">
      <c r="A510" s="132" t="s">
        <v>2448</v>
      </c>
      <c r="B510" s="132" t="s">
        <v>2449</v>
      </c>
      <c r="C510" s="133">
        <v>7.5630000000000003E-2</v>
      </c>
      <c r="D510" s="134">
        <v>100.6</v>
      </c>
      <c r="E510" s="134">
        <v>101.7</v>
      </c>
      <c r="F510" s="134">
        <v>99.6</v>
      </c>
      <c r="G510" s="134">
        <v>101.8</v>
      </c>
      <c r="H510" s="134">
        <v>103.5</v>
      </c>
      <c r="I510" s="134">
        <v>104.5</v>
      </c>
      <c r="J510" s="134">
        <v>103.9</v>
      </c>
      <c r="K510" s="134">
        <v>105.3</v>
      </c>
      <c r="L510" s="134">
        <v>105.3</v>
      </c>
      <c r="M510" s="134">
        <v>104.6</v>
      </c>
      <c r="N510" s="134">
        <v>105.9</v>
      </c>
      <c r="O510" s="134">
        <v>104.5</v>
      </c>
      <c r="P510" s="134">
        <v>107.3</v>
      </c>
      <c r="Q510" s="134">
        <v>106.8</v>
      </c>
      <c r="R510" s="134">
        <v>108</v>
      </c>
      <c r="S510" s="134">
        <v>109.4</v>
      </c>
      <c r="T510" s="134">
        <v>111.9</v>
      </c>
      <c r="U510" s="134">
        <v>113.4</v>
      </c>
      <c r="V510" s="134">
        <v>114.6</v>
      </c>
      <c r="W510" s="134">
        <v>112.6</v>
      </c>
      <c r="X510" s="134">
        <v>116.5</v>
      </c>
      <c r="Y510" s="134">
        <v>115.3</v>
      </c>
      <c r="Z510" s="134">
        <v>116.4</v>
      </c>
      <c r="AA510" s="134">
        <v>115.9</v>
      </c>
      <c r="AB510" s="134">
        <v>116.9</v>
      </c>
      <c r="AC510" s="134">
        <v>116.7</v>
      </c>
      <c r="AD510" s="134">
        <v>117.8</v>
      </c>
      <c r="AE510" s="134">
        <v>117.5</v>
      </c>
      <c r="AF510" s="134">
        <v>117.7</v>
      </c>
      <c r="AG510" s="134">
        <v>117.3</v>
      </c>
      <c r="AH510" s="134">
        <v>117.5</v>
      </c>
      <c r="AI510" s="134">
        <v>117.1</v>
      </c>
      <c r="AJ510" s="134">
        <v>114.4</v>
      </c>
      <c r="AK510" s="134">
        <v>112.8</v>
      </c>
      <c r="AL510" s="134">
        <v>113.3</v>
      </c>
      <c r="AM510" s="134">
        <v>114.6</v>
      </c>
      <c r="AN510" s="134">
        <v>115.5</v>
      </c>
      <c r="AO510" s="134">
        <v>116.6</v>
      </c>
      <c r="AP510" s="134">
        <v>116.6</v>
      </c>
      <c r="AQ510" s="134">
        <v>115.5</v>
      </c>
      <c r="AR510" s="134">
        <v>114</v>
      </c>
      <c r="AS510" s="134">
        <v>113.5</v>
      </c>
      <c r="AT510" s="134">
        <v>112.9</v>
      </c>
      <c r="AU510" s="134">
        <v>112.7</v>
      </c>
      <c r="AV510" s="134">
        <v>113.8</v>
      </c>
      <c r="AW510" s="134">
        <v>112.9</v>
      </c>
      <c r="AX510" s="134">
        <v>112.3</v>
      </c>
      <c r="AY510" s="134">
        <v>113.1</v>
      </c>
      <c r="AZ510" s="134">
        <v>116.4</v>
      </c>
      <c r="BA510" s="134">
        <v>116.4</v>
      </c>
      <c r="BB510" s="134">
        <v>116.7</v>
      </c>
      <c r="BC510" s="134">
        <v>115.4</v>
      </c>
      <c r="BD510" s="134">
        <v>116.2</v>
      </c>
      <c r="BE510" s="134">
        <v>115.8</v>
      </c>
      <c r="BF510" s="134">
        <v>116.3</v>
      </c>
      <c r="BG510" s="134">
        <v>116.8</v>
      </c>
      <c r="BH510" s="134">
        <v>117.3</v>
      </c>
      <c r="BI510" s="134">
        <v>116.6</v>
      </c>
      <c r="BJ510" s="134">
        <v>116.6</v>
      </c>
      <c r="BK510" s="134">
        <v>116.5</v>
      </c>
      <c r="BL510" s="134">
        <v>115.4</v>
      </c>
      <c r="BM510" s="134">
        <v>116.4</v>
      </c>
      <c r="BN510" s="134">
        <v>115.7</v>
      </c>
      <c r="BO510" s="134">
        <v>116.8</v>
      </c>
      <c r="BP510" s="134">
        <v>115.2</v>
      </c>
      <c r="BQ510" s="134">
        <v>116.1</v>
      </c>
      <c r="BR510" s="134">
        <v>114.9</v>
      </c>
      <c r="BS510" s="134">
        <v>113.4</v>
      </c>
      <c r="BT510" s="134">
        <v>113</v>
      </c>
      <c r="BU510" s="134">
        <v>114.8</v>
      </c>
      <c r="BV510" s="134">
        <v>114.6</v>
      </c>
      <c r="BW510" s="134">
        <v>114.7</v>
      </c>
      <c r="BX510" s="134">
        <v>115.6</v>
      </c>
      <c r="BY510" s="134">
        <v>115.9</v>
      </c>
      <c r="BZ510" s="134">
        <v>114</v>
      </c>
      <c r="CA510" s="134">
        <v>116.4</v>
      </c>
      <c r="CB510" s="134">
        <v>117.4</v>
      </c>
      <c r="CC510" s="134">
        <v>119</v>
      </c>
      <c r="CD510" s="134">
        <v>119</v>
      </c>
      <c r="CE510" s="134">
        <v>116.9</v>
      </c>
      <c r="CF510" s="134">
        <v>119.5</v>
      </c>
      <c r="CG510" s="134">
        <v>117.5</v>
      </c>
      <c r="CH510" s="134">
        <v>118.5</v>
      </c>
      <c r="CI510" s="134">
        <v>119.3</v>
      </c>
      <c r="CJ510" s="134">
        <v>118.6</v>
      </c>
      <c r="CK510" s="134">
        <v>121.6</v>
      </c>
      <c r="CL510" s="134">
        <v>119.6</v>
      </c>
      <c r="CM510" s="134">
        <v>118</v>
      </c>
      <c r="CN510" s="134">
        <v>119.4</v>
      </c>
      <c r="CO510" s="134">
        <v>120.4</v>
      </c>
      <c r="CP510" s="134">
        <v>120.5</v>
      </c>
      <c r="CQ510" s="134">
        <v>119.3</v>
      </c>
      <c r="CR510" s="134">
        <v>118.2</v>
      </c>
      <c r="CS510" s="134">
        <v>118.5</v>
      </c>
      <c r="CT510" s="134">
        <v>118.1</v>
      </c>
      <c r="CU510" s="134">
        <v>114.7</v>
      </c>
      <c r="CV510" s="134">
        <v>114.5</v>
      </c>
      <c r="CW510" s="134">
        <v>114.3</v>
      </c>
      <c r="CX510" s="134">
        <v>116.5</v>
      </c>
      <c r="CY510" s="134">
        <v>117.1</v>
      </c>
      <c r="CZ510" s="134">
        <v>121.7</v>
      </c>
      <c r="DA510" s="134">
        <v>128.30000000000001</v>
      </c>
      <c r="DB510" s="134">
        <v>131.19999999999999</v>
      </c>
      <c r="DC510" s="134">
        <v>134</v>
      </c>
      <c r="DD510" s="134">
        <v>134.30000000000001</v>
      </c>
      <c r="DE510" s="134">
        <v>134.80000000000001</v>
      </c>
      <c r="DF510" s="134">
        <v>135.5</v>
      </c>
      <c r="DG510" s="134">
        <v>137.30000000000001</v>
      </c>
      <c r="DH510" s="134">
        <v>140.4</v>
      </c>
      <c r="DI510" s="134">
        <v>141.30000000000001</v>
      </c>
      <c r="DJ510" s="134">
        <v>142.5</v>
      </c>
      <c r="DK510" s="134">
        <v>142.6</v>
      </c>
      <c r="DL510" s="134">
        <v>145.19999999999999</v>
      </c>
      <c r="DM510" s="134">
        <v>151.19999999999999</v>
      </c>
      <c r="DN510" s="134">
        <v>154.30000000000001</v>
      </c>
      <c r="DO510" s="134">
        <v>152.1</v>
      </c>
      <c r="DP510" s="134">
        <v>152.19999999999999</v>
      </c>
      <c r="DQ510" s="134">
        <v>151.4</v>
      </c>
      <c r="DR510" s="134">
        <v>150.9</v>
      </c>
      <c r="DS510" s="134">
        <v>152.6</v>
      </c>
      <c r="DT510" s="134">
        <v>152.4</v>
      </c>
      <c r="DU510" s="134">
        <v>151.9</v>
      </c>
      <c r="DV510" s="134">
        <v>148.5</v>
      </c>
      <c r="DW510" s="134">
        <v>146.1</v>
      </c>
      <c r="DX510" s="134">
        <v>145</v>
      </c>
      <c r="DY510" s="134">
        <v>143.80000000000001</v>
      </c>
      <c r="DZ510" s="134">
        <v>142.5</v>
      </c>
      <c r="EA510" s="135">
        <v>142.80000000000001</v>
      </c>
      <c r="EB510" s="136">
        <v>144.4</v>
      </c>
      <c r="EC510" s="136">
        <v>146.1</v>
      </c>
      <c r="ED510" s="134">
        <v>147</v>
      </c>
      <c r="EE510" s="134">
        <v>144.1</v>
      </c>
      <c r="EF510" s="137">
        <v>143.4</v>
      </c>
      <c r="EG510" s="137">
        <v>143.1</v>
      </c>
      <c r="EH510" s="137">
        <v>142.19999999999999</v>
      </c>
      <c r="EI510" s="137">
        <v>143.69999999999999</v>
      </c>
      <c r="EJ510" s="136">
        <v>144.5</v>
      </c>
      <c r="EK510" s="136">
        <v>144.4</v>
      </c>
      <c r="EL510" s="147">
        <v>144.1</v>
      </c>
      <c r="EM510" s="147">
        <v>145.1</v>
      </c>
      <c r="EN510" s="147">
        <v>145.4</v>
      </c>
    </row>
    <row r="511" spans="1:144" ht="15" x14ac:dyDescent="0.25">
      <c r="A511" s="132" t="s">
        <v>2450</v>
      </c>
      <c r="B511" s="132" t="s">
        <v>2451</v>
      </c>
      <c r="C511" s="133">
        <v>1.448E-2</v>
      </c>
      <c r="D511" s="134">
        <v>103.5</v>
      </c>
      <c r="E511" s="134">
        <v>103.6</v>
      </c>
      <c r="F511" s="134">
        <v>105</v>
      </c>
      <c r="G511" s="134">
        <v>104.9</v>
      </c>
      <c r="H511" s="134">
        <v>104.6</v>
      </c>
      <c r="I511" s="134">
        <v>104.1</v>
      </c>
      <c r="J511" s="134">
        <v>104.6</v>
      </c>
      <c r="K511" s="134">
        <v>105.1</v>
      </c>
      <c r="L511" s="134">
        <v>105.3</v>
      </c>
      <c r="M511" s="134">
        <v>105.4</v>
      </c>
      <c r="N511" s="134">
        <v>104.6</v>
      </c>
      <c r="O511" s="134">
        <v>105.9</v>
      </c>
      <c r="P511" s="134">
        <v>105.9</v>
      </c>
      <c r="Q511" s="134">
        <v>106.1</v>
      </c>
      <c r="R511" s="134">
        <v>106.5</v>
      </c>
      <c r="S511" s="134">
        <v>109.1</v>
      </c>
      <c r="T511" s="134">
        <v>111.5</v>
      </c>
      <c r="U511" s="134">
        <v>111.7</v>
      </c>
      <c r="V511" s="134">
        <v>114.2</v>
      </c>
      <c r="W511" s="134">
        <v>114.4</v>
      </c>
      <c r="X511" s="134">
        <v>113.3</v>
      </c>
      <c r="Y511" s="134">
        <v>113.3</v>
      </c>
      <c r="Z511" s="134">
        <v>112.5</v>
      </c>
      <c r="AA511" s="134">
        <v>115.1</v>
      </c>
      <c r="AB511" s="134">
        <v>114.6</v>
      </c>
      <c r="AC511" s="134">
        <v>113.6</v>
      </c>
      <c r="AD511" s="134">
        <v>113.2</v>
      </c>
      <c r="AE511" s="134">
        <v>112.9</v>
      </c>
      <c r="AF511" s="134">
        <v>112.2</v>
      </c>
      <c r="AG511" s="134">
        <v>112.4</v>
      </c>
      <c r="AH511" s="134">
        <v>112.4</v>
      </c>
      <c r="AI511" s="134">
        <v>112.9</v>
      </c>
      <c r="AJ511" s="134">
        <v>110.7</v>
      </c>
      <c r="AK511" s="134">
        <v>108.3</v>
      </c>
      <c r="AL511" s="134">
        <v>107.8</v>
      </c>
      <c r="AM511" s="134">
        <v>108.3</v>
      </c>
      <c r="AN511" s="134">
        <v>110.7</v>
      </c>
      <c r="AO511" s="134">
        <v>110.9</v>
      </c>
      <c r="AP511" s="134">
        <v>112.7</v>
      </c>
      <c r="AQ511" s="134">
        <v>110.1</v>
      </c>
      <c r="AR511" s="134">
        <v>110</v>
      </c>
      <c r="AS511" s="134">
        <v>108.3</v>
      </c>
      <c r="AT511" s="134">
        <v>108.7</v>
      </c>
      <c r="AU511" s="134">
        <v>107.9</v>
      </c>
      <c r="AV511" s="134">
        <v>108.1</v>
      </c>
      <c r="AW511" s="134">
        <v>107.7</v>
      </c>
      <c r="AX511" s="134">
        <v>105.4</v>
      </c>
      <c r="AY511" s="134">
        <v>106.7</v>
      </c>
      <c r="AZ511" s="134">
        <v>111.8</v>
      </c>
      <c r="BA511" s="134">
        <v>109.3</v>
      </c>
      <c r="BB511" s="134">
        <v>108.1</v>
      </c>
      <c r="BC511" s="134">
        <v>111.1</v>
      </c>
      <c r="BD511" s="134">
        <v>107.2</v>
      </c>
      <c r="BE511" s="134">
        <v>110.3</v>
      </c>
      <c r="BF511" s="134">
        <v>109.7</v>
      </c>
      <c r="BG511" s="134">
        <v>107.2</v>
      </c>
      <c r="BH511" s="134">
        <v>108.6</v>
      </c>
      <c r="BI511" s="134">
        <v>109.4</v>
      </c>
      <c r="BJ511" s="134">
        <v>110.9</v>
      </c>
      <c r="BK511" s="134">
        <v>111.5</v>
      </c>
      <c r="BL511" s="134">
        <v>112.1</v>
      </c>
      <c r="BM511" s="134">
        <v>112.1</v>
      </c>
      <c r="BN511" s="134">
        <v>112.1</v>
      </c>
      <c r="BO511" s="134">
        <v>104.9</v>
      </c>
      <c r="BP511" s="134">
        <v>104.9</v>
      </c>
      <c r="BQ511" s="134">
        <v>104.9</v>
      </c>
      <c r="BR511" s="134">
        <v>107.5</v>
      </c>
      <c r="BS511" s="134">
        <v>107.3</v>
      </c>
      <c r="BT511" s="134">
        <v>108</v>
      </c>
      <c r="BU511" s="134">
        <v>107.2</v>
      </c>
      <c r="BV511" s="134">
        <v>108.6</v>
      </c>
      <c r="BW511" s="134">
        <v>108.6</v>
      </c>
      <c r="BX511" s="134">
        <v>109.4</v>
      </c>
      <c r="BY511" s="134">
        <v>109.7</v>
      </c>
      <c r="BZ511" s="134">
        <v>109.8</v>
      </c>
      <c r="CA511" s="134">
        <v>110.8</v>
      </c>
      <c r="CB511" s="134">
        <v>110.3</v>
      </c>
      <c r="CC511" s="134">
        <v>111.6</v>
      </c>
      <c r="CD511" s="134">
        <v>113.8</v>
      </c>
      <c r="CE511" s="134">
        <v>115.3</v>
      </c>
      <c r="CF511" s="134">
        <v>111.8</v>
      </c>
      <c r="CG511" s="134">
        <v>112.3</v>
      </c>
      <c r="CH511" s="134">
        <v>113.8</v>
      </c>
      <c r="CI511" s="134">
        <v>112.7</v>
      </c>
      <c r="CJ511" s="134">
        <v>112.6</v>
      </c>
      <c r="CK511" s="134">
        <v>114.2</v>
      </c>
      <c r="CL511" s="134">
        <v>112.7</v>
      </c>
      <c r="CM511" s="134">
        <v>112.3</v>
      </c>
      <c r="CN511" s="134">
        <v>111.3</v>
      </c>
      <c r="CO511" s="134">
        <v>113.5</v>
      </c>
      <c r="CP511" s="134">
        <v>110.3</v>
      </c>
      <c r="CQ511" s="134">
        <v>112.5</v>
      </c>
      <c r="CR511" s="134">
        <v>111.8</v>
      </c>
      <c r="CS511" s="134">
        <v>112.4</v>
      </c>
      <c r="CT511" s="134">
        <v>111.2</v>
      </c>
      <c r="CU511" s="134">
        <v>110.8</v>
      </c>
      <c r="CV511" s="134">
        <v>109.9</v>
      </c>
      <c r="CW511" s="134">
        <v>112.4</v>
      </c>
      <c r="CX511" s="134">
        <v>115.2</v>
      </c>
      <c r="CY511" s="134">
        <v>114.9</v>
      </c>
      <c r="CZ511" s="134">
        <v>113.4</v>
      </c>
      <c r="DA511" s="134">
        <v>114.6</v>
      </c>
      <c r="DB511" s="134">
        <v>114.6</v>
      </c>
      <c r="DC511" s="134">
        <v>115.6</v>
      </c>
      <c r="DD511" s="134">
        <v>116.5</v>
      </c>
      <c r="DE511" s="134">
        <v>117.8</v>
      </c>
      <c r="DF511" s="134">
        <v>119.9</v>
      </c>
      <c r="DG511" s="134">
        <v>130.1</v>
      </c>
      <c r="DH511" s="134">
        <v>129.9</v>
      </c>
      <c r="DI511" s="134">
        <v>128.80000000000001</v>
      </c>
      <c r="DJ511" s="134">
        <v>128.9</v>
      </c>
      <c r="DK511" s="134">
        <v>128.6</v>
      </c>
      <c r="DL511" s="134">
        <v>126.7</v>
      </c>
      <c r="DM511" s="134">
        <v>128.19999999999999</v>
      </c>
      <c r="DN511" s="134">
        <v>142.6</v>
      </c>
      <c r="DO511" s="134">
        <v>138.4</v>
      </c>
      <c r="DP511" s="134">
        <v>134.4</v>
      </c>
      <c r="DQ511" s="134">
        <v>132.80000000000001</v>
      </c>
      <c r="DR511" s="134">
        <v>136.5</v>
      </c>
      <c r="DS511" s="134">
        <v>139.6</v>
      </c>
      <c r="DT511" s="134">
        <v>139.69999999999999</v>
      </c>
      <c r="DU511" s="134">
        <v>142.19999999999999</v>
      </c>
      <c r="DV511" s="134">
        <v>133.19999999999999</v>
      </c>
      <c r="DW511" s="134">
        <v>129.30000000000001</v>
      </c>
      <c r="DX511" s="134">
        <v>129.1</v>
      </c>
      <c r="DY511" s="134">
        <v>130.1</v>
      </c>
      <c r="DZ511" s="134">
        <v>128</v>
      </c>
      <c r="EA511" s="135">
        <v>129.5</v>
      </c>
      <c r="EB511" s="136">
        <v>128.1</v>
      </c>
      <c r="EC511" s="136">
        <v>128.19999999999999</v>
      </c>
      <c r="ED511" s="134">
        <v>131.69999999999999</v>
      </c>
      <c r="EE511" s="134">
        <v>133.1</v>
      </c>
      <c r="EF511" s="137">
        <v>127.5</v>
      </c>
      <c r="EG511" s="137">
        <v>128</v>
      </c>
      <c r="EH511" s="137">
        <v>125.8</v>
      </c>
      <c r="EI511" s="137">
        <v>124.8</v>
      </c>
      <c r="EJ511" s="136">
        <v>124.1</v>
      </c>
      <c r="EK511" s="136">
        <v>126.7</v>
      </c>
      <c r="EL511" s="147">
        <v>126.3</v>
      </c>
      <c r="EM511" s="147">
        <v>122.6</v>
      </c>
      <c r="EN511" s="147">
        <v>122.2</v>
      </c>
    </row>
    <row r="512" spans="1:144" ht="15" x14ac:dyDescent="0.25">
      <c r="A512" s="132" t="s">
        <v>2452</v>
      </c>
      <c r="B512" s="132" t="s">
        <v>2453</v>
      </c>
      <c r="C512" s="133">
        <v>0.20335</v>
      </c>
      <c r="D512" s="134">
        <v>98.9</v>
      </c>
      <c r="E512" s="134">
        <v>103.3</v>
      </c>
      <c r="F512" s="134">
        <v>104.9</v>
      </c>
      <c r="G512" s="134">
        <v>105.2</v>
      </c>
      <c r="H512" s="134">
        <v>105.9</v>
      </c>
      <c r="I512" s="134">
        <v>107.2</v>
      </c>
      <c r="J512" s="134">
        <v>107.4</v>
      </c>
      <c r="K512" s="134">
        <v>106.8</v>
      </c>
      <c r="L512" s="134">
        <v>104.2</v>
      </c>
      <c r="M512" s="134">
        <v>100.8</v>
      </c>
      <c r="N512" s="134">
        <v>99.4</v>
      </c>
      <c r="O512" s="134">
        <v>100.8</v>
      </c>
      <c r="P512" s="134">
        <v>107.1</v>
      </c>
      <c r="Q512" s="134">
        <v>112.1</v>
      </c>
      <c r="R512" s="134">
        <v>107.1</v>
      </c>
      <c r="S512" s="134">
        <v>108.8</v>
      </c>
      <c r="T512" s="134">
        <v>112.4</v>
      </c>
      <c r="U512" s="134">
        <v>105.7</v>
      </c>
      <c r="V512" s="134">
        <v>115.7</v>
      </c>
      <c r="W512" s="134">
        <v>116</v>
      </c>
      <c r="X512" s="134">
        <v>117.4</v>
      </c>
      <c r="Y512" s="134">
        <v>111.7</v>
      </c>
      <c r="Z512" s="134">
        <v>117.6</v>
      </c>
      <c r="AA512" s="134">
        <v>117</v>
      </c>
      <c r="AB512" s="134">
        <v>117.7</v>
      </c>
      <c r="AC512" s="134">
        <v>115.2</v>
      </c>
      <c r="AD512" s="134">
        <v>118.8</v>
      </c>
      <c r="AE512" s="134">
        <v>120.1</v>
      </c>
      <c r="AF512" s="134">
        <v>118.1</v>
      </c>
      <c r="AG512" s="134">
        <v>120</v>
      </c>
      <c r="AH512" s="134">
        <v>114.4</v>
      </c>
      <c r="AI512" s="134">
        <v>113.8</v>
      </c>
      <c r="AJ512" s="134">
        <v>116.1</v>
      </c>
      <c r="AK512" s="134">
        <v>112</v>
      </c>
      <c r="AL512" s="134">
        <v>110.8</v>
      </c>
      <c r="AM512" s="134">
        <v>116.4</v>
      </c>
      <c r="AN512" s="134">
        <v>118.2</v>
      </c>
      <c r="AO512" s="134">
        <v>116.9</v>
      </c>
      <c r="AP512" s="134">
        <v>115.7</v>
      </c>
      <c r="AQ512" s="134">
        <v>114.9</v>
      </c>
      <c r="AR512" s="134">
        <v>115.7</v>
      </c>
      <c r="AS512" s="134">
        <v>115.1</v>
      </c>
      <c r="AT512" s="134">
        <v>112.9</v>
      </c>
      <c r="AU512" s="134">
        <v>118.6</v>
      </c>
      <c r="AV512" s="134">
        <v>115.1</v>
      </c>
      <c r="AW512" s="134">
        <v>115.3</v>
      </c>
      <c r="AX512" s="134">
        <v>110</v>
      </c>
      <c r="AY512" s="134">
        <v>115.3</v>
      </c>
      <c r="AZ512" s="134">
        <v>114.7</v>
      </c>
      <c r="BA512" s="134">
        <v>113.8</v>
      </c>
      <c r="BB512" s="134">
        <v>115.2</v>
      </c>
      <c r="BC512" s="134">
        <v>115.5</v>
      </c>
      <c r="BD512" s="134">
        <v>114.6</v>
      </c>
      <c r="BE512" s="134">
        <v>116.1</v>
      </c>
      <c r="BF512" s="134">
        <v>118.7</v>
      </c>
      <c r="BG512" s="134">
        <v>117.8</v>
      </c>
      <c r="BH512" s="134">
        <v>117.5</v>
      </c>
      <c r="BI512" s="134">
        <v>118.6</v>
      </c>
      <c r="BJ512" s="134">
        <v>118.9</v>
      </c>
      <c r="BK512" s="134">
        <v>118.9</v>
      </c>
      <c r="BL512" s="134">
        <v>116.9</v>
      </c>
      <c r="BM512" s="134">
        <v>117.9</v>
      </c>
      <c r="BN512" s="134">
        <v>120.2</v>
      </c>
      <c r="BO512" s="134">
        <v>120.5</v>
      </c>
      <c r="BP512" s="134">
        <v>119.2</v>
      </c>
      <c r="BQ512" s="134">
        <v>117.7</v>
      </c>
      <c r="BR512" s="134">
        <v>119.4</v>
      </c>
      <c r="BS512" s="134">
        <v>119.1</v>
      </c>
      <c r="BT512" s="134">
        <v>117.5</v>
      </c>
      <c r="BU512" s="134">
        <v>118.9</v>
      </c>
      <c r="BV512" s="134">
        <v>120.5</v>
      </c>
      <c r="BW512" s="134">
        <v>117.6</v>
      </c>
      <c r="BX512" s="134">
        <v>120.9</v>
      </c>
      <c r="BY512" s="134">
        <v>120.6</v>
      </c>
      <c r="BZ512" s="134">
        <v>123</v>
      </c>
      <c r="CA512" s="134">
        <v>123.2</v>
      </c>
      <c r="CB512" s="134">
        <v>122.9</v>
      </c>
      <c r="CC512" s="134">
        <v>124.7</v>
      </c>
      <c r="CD512" s="134">
        <v>123.6</v>
      </c>
      <c r="CE512" s="134">
        <v>125.1</v>
      </c>
      <c r="CF512" s="134">
        <v>125</v>
      </c>
      <c r="CG512" s="134">
        <v>123.4</v>
      </c>
      <c r="CH512" s="134">
        <v>123.1</v>
      </c>
      <c r="CI512" s="134">
        <v>124.5</v>
      </c>
      <c r="CJ512" s="134">
        <v>117.9</v>
      </c>
      <c r="CK512" s="134">
        <v>119.4</v>
      </c>
      <c r="CL512" s="134">
        <v>118.3</v>
      </c>
      <c r="CM512" s="134">
        <v>118.1</v>
      </c>
      <c r="CN512" s="134">
        <v>114.7</v>
      </c>
      <c r="CO512" s="134">
        <v>118.1</v>
      </c>
      <c r="CP512" s="134">
        <v>118.5</v>
      </c>
      <c r="CQ512" s="134">
        <v>118.2</v>
      </c>
      <c r="CR512" s="134">
        <v>122.2</v>
      </c>
      <c r="CS512" s="134">
        <v>118.8</v>
      </c>
      <c r="CT512" s="134">
        <v>119.7</v>
      </c>
      <c r="CU512" s="134">
        <v>119.3</v>
      </c>
      <c r="CV512" s="134">
        <v>120.3</v>
      </c>
      <c r="CW512" s="134">
        <v>119</v>
      </c>
      <c r="CX512" s="134">
        <v>115.2</v>
      </c>
      <c r="CY512" s="134">
        <v>112</v>
      </c>
      <c r="CZ512" s="134">
        <v>112.6</v>
      </c>
      <c r="DA512" s="134">
        <v>114.8</v>
      </c>
      <c r="DB512" s="134">
        <v>111.8</v>
      </c>
      <c r="DC512" s="134">
        <v>113.6</v>
      </c>
      <c r="DD512" s="134">
        <v>121.1</v>
      </c>
      <c r="DE512" s="134">
        <v>121.3</v>
      </c>
      <c r="DF512" s="134">
        <v>123.7</v>
      </c>
      <c r="DG512" s="134">
        <v>123.5</v>
      </c>
      <c r="DH512" s="134">
        <v>128.69999999999999</v>
      </c>
      <c r="DI512" s="134">
        <v>127.8</v>
      </c>
      <c r="DJ512" s="134">
        <v>126.4</v>
      </c>
      <c r="DK512" s="134">
        <v>124.6</v>
      </c>
      <c r="DL512" s="134">
        <v>125.5</v>
      </c>
      <c r="DM512" s="134">
        <v>127.6</v>
      </c>
      <c r="DN512" s="134">
        <v>129.69999999999999</v>
      </c>
      <c r="DO512" s="134">
        <v>130.4</v>
      </c>
      <c r="DP512" s="134">
        <v>127.1</v>
      </c>
      <c r="DQ512" s="134">
        <v>130.69999999999999</v>
      </c>
      <c r="DR512" s="134">
        <v>129.30000000000001</v>
      </c>
      <c r="DS512" s="134">
        <v>131.6</v>
      </c>
      <c r="DT512" s="134">
        <v>134.19999999999999</v>
      </c>
      <c r="DU512" s="134">
        <v>137.30000000000001</v>
      </c>
      <c r="DV512" s="134">
        <v>137.80000000000001</v>
      </c>
      <c r="DW512" s="134">
        <v>139.19999999999999</v>
      </c>
      <c r="DX512" s="134">
        <v>138.1</v>
      </c>
      <c r="DY512" s="134">
        <v>136.80000000000001</v>
      </c>
      <c r="DZ512" s="134">
        <v>138.9</v>
      </c>
      <c r="EA512" s="135">
        <v>139.9</v>
      </c>
      <c r="EB512" s="136">
        <v>139.5</v>
      </c>
      <c r="EC512" s="136">
        <v>133.9</v>
      </c>
      <c r="ED512" s="134">
        <v>133.69999999999999</v>
      </c>
      <c r="EE512" s="134">
        <v>133.5</v>
      </c>
      <c r="EF512" s="137">
        <v>135.80000000000001</v>
      </c>
      <c r="EG512" s="137">
        <v>135</v>
      </c>
      <c r="EH512" s="137">
        <v>135.9</v>
      </c>
      <c r="EI512" s="137">
        <v>134.5</v>
      </c>
      <c r="EJ512" s="136">
        <v>135.69999999999999</v>
      </c>
      <c r="EK512" s="136">
        <v>134.80000000000001</v>
      </c>
      <c r="EL512" s="147">
        <v>135</v>
      </c>
      <c r="EM512" s="147">
        <v>133.6</v>
      </c>
      <c r="EN512" s="147">
        <v>132</v>
      </c>
    </row>
    <row r="513" spans="1:144" ht="15" x14ac:dyDescent="0.25">
      <c r="A513" s="132" t="s">
        <v>2454</v>
      </c>
      <c r="B513" s="132" t="s">
        <v>2455</v>
      </c>
      <c r="C513" s="133">
        <v>3.7010000000000001E-2</v>
      </c>
      <c r="D513" s="134">
        <v>106.9</v>
      </c>
      <c r="E513" s="134">
        <v>108.4</v>
      </c>
      <c r="F513" s="134">
        <v>107</v>
      </c>
      <c r="G513" s="134">
        <v>107.9</v>
      </c>
      <c r="H513" s="134">
        <v>107.5</v>
      </c>
      <c r="I513" s="134">
        <v>108.5</v>
      </c>
      <c r="J513" s="134">
        <v>109.3</v>
      </c>
      <c r="K513" s="134">
        <v>107.9</v>
      </c>
      <c r="L513" s="134">
        <v>106.9</v>
      </c>
      <c r="M513" s="134">
        <v>107.3</v>
      </c>
      <c r="N513" s="134">
        <v>108.1</v>
      </c>
      <c r="O513" s="134">
        <v>109.3</v>
      </c>
      <c r="P513" s="134">
        <v>114.3</v>
      </c>
      <c r="Q513" s="134">
        <v>114.7</v>
      </c>
      <c r="R513" s="134">
        <v>115.2</v>
      </c>
      <c r="S513" s="134">
        <v>115.5</v>
      </c>
      <c r="T513" s="134">
        <v>116.8</v>
      </c>
      <c r="U513" s="134">
        <v>118.5</v>
      </c>
      <c r="V513" s="134">
        <v>118.2</v>
      </c>
      <c r="W513" s="134">
        <v>117.4</v>
      </c>
      <c r="X513" s="134">
        <v>117.2</v>
      </c>
      <c r="Y513" s="134">
        <v>118.1</v>
      </c>
      <c r="Z513" s="134">
        <v>118.9</v>
      </c>
      <c r="AA513" s="134">
        <v>119.1</v>
      </c>
      <c r="AB513" s="134">
        <v>122.2</v>
      </c>
      <c r="AC513" s="134">
        <v>122.4</v>
      </c>
      <c r="AD513" s="134">
        <v>122.6</v>
      </c>
      <c r="AE513" s="134">
        <v>122.8</v>
      </c>
      <c r="AF513" s="134">
        <v>122.2</v>
      </c>
      <c r="AG513" s="134">
        <v>123.2</v>
      </c>
      <c r="AH513" s="134">
        <v>122.1</v>
      </c>
      <c r="AI513" s="134">
        <v>121.1</v>
      </c>
      <c r="AJ513" s="134">
        <v>118.4</v>
      </c>
      <c r="AK513" s="134">
        <v>118.1</v>
      </c>
      <c r="AL513" s="134">
        <v>117.4</v>
      </c>
      <c r="AM513" s="134">
        <v>117.6</v>
      </c>
      <c r="AN513" s="134">
        <v>122.3</v>
      </c>
      <c r="AO513" s="134">
        <v>123.2</v>
      </c>
      <c r="AP513" s="134">
        <v>122.9</v>
      </c>
      <c r="AQ513" s="134">
        <v>122.9</v>
      </c>
      <c r="AR513" s="134">
        <v>122.4</v>
      </c>
      <c r="AS513" s="134">
        <v>120.9</v>
      </c>
      <c r="AT513" s="134">
        <v>119.5</v>
      </c>
      <c r="AU513" s="134">
        <v>119.8</v>
      </c>
      <c r="AV513" s="134">
        <v>119.2</v>
      </c>
      <c r="AW513" s="134">
        <v>118.3</v>
      </c>
      <c r="AX513" s="134">
        <v>118.6</v>
      </c>
      <c r="AY513" s="134">
        <v>117.9</v>
      </c>
      <c r="AZ513" s="134">
        <v>121.2</v>
      </c>
      <c r="BA513" s="134">
        <v>121</v>
      </c>
      <c r="BB513" s="134">
        <v>121.7</v>
      </c>
      <c r="BC513" s="134">
        <v>120.7</v>
      </c>
      <c r="BD513" s="134">
        <v>120.8</v>
      </c>
      <c r="BE513" s="134">
        <v>119.7</v>
      </c>
      <c r="BF513" s="134">
        <v>120.2</v>
      </c>
      <c r="BG513" s="134">
        <v>120.5</v>
      </c>
      <c r="BH513" s="134">
        <v>121.4</v>
      </c>
      <c r="BI513" s="134">
        <v>121.4</v>
      </c>
      <c r="BJ513" s="134">
        <v>122.3</v>
      </c>
      <c r="BK513" s="134">
        <v>122.9</v>
      </c>
      <c r="BL513" s="134">
        <v>121.9</v>
      </c>
      <c r="BM513" s="134">
        <v>121.6</v>
      </c>
      <c r="BN513" s="134">
        <v>122.9</v>
      </c>
      <c r="BO513" s="134">
        <v>123.1</v>
      </c>
      <c r="BP513" s="134">
        <v>123</v>
      </c>
      <c r="BQ513" s="134">
        <v>123.7</v>
      </c>
      <c r="BR513" s="134">
        <v>123.5</v>
      </c>
      <c r="BS513" s="134">
        <v>121.7</v>
      </c>
      <c r="BT513" s="134">
        <v>125.7</v>
      </c>
      <c r="BU513" s="134">
        <v>124.6</v>
      </c>
      <c r="BV513" s="134">
        <v>124.7</v>
      </c>
      <c r="BW513" s="134">
        <v>124.7</v>
      </c>
      <c r="BX513" s="134">
        <v>126</v>
      </c>
      <c r="BY513" s="134">
        <v>125.1</v>
      </c>
      <c r="BZ513" s="134">
        <v>124.3</v>
      </c>
      <c r="CA513" s="134">
        <v>122.8</v>
      </c>
      <c r="CB513" s="134">
        <v>123</v>
      </c>
      <c r="CC513" s="134">
        <v>123.8</v>
      </c>
      <c r="CD513" s="134">
        <v>122.7</v>
      </c>
      <c r="CE513" s="134">
        <v>122</v>
      </c>
      <c r="CF513" s="134">
        <v>121.2</v>
      </c>
      <c r="CG513" s="134">
        <v>120.5</v>
      </c>
      <c r="CH513" s="134">
        <v>120.9</v>
      </c>
      <c r="CI513" s="134">
        <v>121.1</v>
      </c>
      <c r="CJ513" s="134">
        <v>122.4</v>
      </c>
      <c r="CK513" s="134">
        <v>120.2</v>
      </c>
      <c r="CL513" s="134">
        <v>120.7</v>
      </c>
      <c r="CM513" s="134">
        <v>121.3</v>
      </c>
      <c r="CN513" s="134">
        <v>120.8</v>
      </c>
      <c r="CO513" s="134">
        <v>119.5</v>
      </c>
      <c r="CP513" s="134">
        <v>118.4</v>
      </c>
      <c r="CQ513" s="134">
        <v>118</v>
      </c>
      <c r="CR513" s="134">
        <v>116.3</v>
      </c>
      <c r="CS513" s="134">
        <v>115.6</v>
      </c>
      <c r="CT513" s="134">
        <v>114.9</v>
      </c>
      <c r="CU513" s="134">
        <v>114.9</v>
      </c>
      <c r="CV513" s="134">
        <v>113.6</v>
      </c>
      <c r="CW513" s="134">
        <v>115</v>
      </c>
      <c r="CX513" s="134">
        <v>116</v>
      </c>
      <c r="CY513" s="134">
        <v>115.5</v>
      </c>
      <c r="CZ513" s="134">
        <v>115.7</v>
      </c>
      <c r="DA513" s="134">
        <v>115.9</v>
      </c>
      <c r="DB513" s="134">
        <v>116.9</v>
      </c>
      <c r="DC513" s="134">
        <v>117.1</v>
      </c>
      <c r="DD513" s="134">
        <v>118</v>
      </c>
      <c r="DE513" s="134">
        <v>118.8</v>
      </c>
      <c r="DF513" s="134">
        <v>118.8</v>
      </c>
      <c r="DG513" s="134">
        <v>122.3</v>
      </c>
      <c r="DH513" s="134">
        <v>123.6</v>
      </c>
      <c r="DI513" s="134">
        <v>123.9</v>
      </c>
      <c r="DJ513" s="134">
        <v>123.6</v>
      </c>
      <c r="DK513" s="134">
        <v>124.2</v>
      </c>
      <c r="DL513" s="134">
        <v>124</v>
      </c>
      <c r="DM513" s="134">
        <v>122.6</v>
      </c>
      <c r="DN513" s="134">
        <v>123</v>
      </c>
      <c r="DO513" s="134">
        <v>123.9</v>
      </c>
      <c r="DP513" s="134">
        <v>124.6</v>
      </c>
      <c r="DQ513" s="134">
        <v>124.3</v>
      </c>
      <c r="DR513" s="134">
        <v>124.9</v>
      </c>
      <c r="DS513" s="134">
        <v>126.4</v>
      </c>
      <c r="DT513" s="134">
        <v>131.69999999999999</v>
      </c>
      <c r="DU513" s="134">
        <v>134.69999999999999</v>
      </c>
      <c r="DV513" s="134">
        <v>135.4</v>
      </c>
      <c r="DW513" s="134">
        <v>135.19999999999999</v>
      </c>
      <c r="DX513" s="134">
        <v>134.30000000000001</v>
      </c>
      <c r="DY513" s="134">
        <v>134.80000000000001</v>
      </c>
      <c r="DZ513" s="134">
        <v>134.30000000000001</v>
      </c>
      <c r="EA513" s="135">
        <v>135</v>
      </c>
      <c r="EB513" s="136">
        <v>135</v>
      </c>
      <c r="EC513" s="136">
        <v>135.30000000000001</v>
      </c>
      <c r="ED513" s="134">
        <v>132.80000000000001</v>
      </c>
      <c r="EE513" s="134">
        <v>130.1</v>
      </c>
      <c r="EF513" s="137">
        <v>130.1</v>
      </c>
      <c r="EG513" s="137">
        <v>129.6</v>
      </c>
      <c r="EH513" s="137">
        <v>129.5</v>
      </c>
      <c r="EI513" s="137">
        <v>130.4</v>
      </c>
      <c r="EJ513" s="136">
        <v>129.5</v>
      </c>
      <c r="EK513" s="136">
        <v>129.4</v>
      </c>
      <c r="EL513" s="147">
        <v>129.4</v>
      </c>
      <c r="EM513" s="147">
        <v>129.6</v>
      </c>
      <c r="EN513" s="147">
        <v>129.4</v>
      </c>
    </row>
    <row r="514" spans="1:144" ht="15" x14ac:dyDescent="0.25">
      <c r="A514" s="132" t="s">
        <v>2456</v>
      </c>
      <c r="B514" s="132" t="s">
        <v>2457</v>
      </c>
      <c r="C514" s="133">
        <v>1.5630000000000002E-2</v>
      </c>
      <c r="D514" s="134">
        <v>106.1</v>
      </c>
      <c r="E514" s="134">
        <v>104.9</v>
      </c>
      <c r="F514" s="134">
        <v>104.2</v>
      </c>
      <c r="G514" s="134">
        <v>105.4</v>
      </c>
      <c r="H514" s="134">
        <v>104.5</v>
      </c>
      <c r="I514" s="134">
        <v>107.1</v>
      </c>
      <c r="J514" s="134">
        <v>103.9</v>
      </c>
      <c r="K514" s="134">
        <v>105.5</v>
      </c>
      <c r="L514" s="134">
        <v>100</v>
      </c>
      <c r="M514" s="134">
        <v>105.8</v>
      </c>
      <c r="N514" s="134">
        <v>106.4</v>
      </c>
      <c r="O514" s="134">
        <v>108.2</v>
      </c>
      <c r="P514" s="134">
        <v>108.2</v>
      </c>
      <c r="Q514" s="134">
        <v>110.4</v>
      </c>
      <c r="R514" s="134">
        <v>107.7</v>
      </c>
      <c r="S514" s="134">
        <v>107.9</v>
      </c>
      <c r="T514" s="134">
        <v>109</v>
      </c>
      <c r="U514" s="134">
        <v>114.3</v>
      </c>
      <c r="V514" s="134">
        <v>113.5</v>
      </c>
      <c r="W514" s="134">
        <v>116.2</v>
      </c>
      <c r="X514" s="134">
        <v>117.1</v>
      </c>
      <c r="Y514" s="134">
        <v>113.3</v>
      </c>
      <c r="Z514" s="134">
        <v>114.8</v>
      </c>
      <c r="AA514" s="134">
        <v>118.3</v>
      </c>
      <c r="AB514" s="134">
        <v>118.4</v>
      </c>
      <c r="AC514" s="134">
        <v>116.3</v>
      </c>
      <c r="AD514" s="134">
        <v>114.9</v>
      </c>
      <c r="AE514" s="134">
        <v>114.3</v>
      </c>
      <c r="AF514" s="134">
        <v>116.3</v>
      </c>
      <c r="AG514" s="134">
        <v>116</v>
      </c>
      <c r="AH514" s="134">
        <v>116.3</v>
      </c>
      <c r="AI514" s="134">
        <v>113.4</v>
      </c>
      <c r="AJ514" s="134">
        <v>110.2</v>
      </c>
      <c r="AK514" s="134">
        <v>110.7</v>
      </c>
      <c r="AL514" s="134">
        <v>108.9</v>
      </c>
      <c r="AM514" s="134">
        <v>108.6</v>
      </c>
      <c r="AN514" s="134">
        <v>110.1</v>
      </c>
      <c r="AO514" s="134">
        <v>112.6</v>
      </c>
      <c r="AP514" s="134">
        <v>110.1</v>
      </c>
      <c r="AQ514" s="134">
        <v>109</v>
      </c>
      <c r="AR514" s="134">
        <v>110.2</v>
      </c>
      <c r="AS514" s="134">
        <v>107.6</v>
      </c>
      <c r="AT514" s="134">
        <v>106.8</v>
      </c>
      <c r="AU514" s="134">
        <v>107.3</v>
      </c>
      <c r="AV514" s="134">
        <v>106.4</v>
      </c>
      <c r="AW514" s="134">
        <v>103.2</v>
      </c>
      <c r="AX514" s="134">
        <v>103.4</v>
      </c>
      <c r="AY514" s="134">
        <v>105.3</v>
      </c>
      <c r="AZ514" s="134">
        <v>106.2</v>
      </c>
      <c r="BA514" s="134">
        <v>105</v>
      </c>
      <c r="BB514" s="134">
        <v>106.5</v>
      </c>
      <c r="BC514" s="134">
        <v>107.6</v>
      </c>
      <c r="BD514" s="134">
        <v>107.4</v>
      </c>
      <c r="BE514" s="134">
        <v>108.8</v>
      </c>
      <c r="BF514" s="134">
        <v>106.8</v>
      </c>
      <c r="BG514" s="134">
        <v>108</v>
      </c>
      <c r="BH514" s="134">
        <v>107.5</v>
      </c>
      <c r="BI514" s="134">
        <v>107.4</v>
      </c>
      <c r="BJ514" s="134">
        <v>108.9</v>
      </c>
      <c r="BK514" s="134">
        <v>108.2</v>
      </c>
      <c r="BL514" s="134">
        <v>108.3</v>
      </c>
      <c r="BM514" s="134">
        <v>107.1</v>
      </c>
      <c r="BN514" s="134">
        <v>108.5</v>
      </c>
      <c r="BO514" s="134">
        <v>111.8</v>
      </c>
      <c r="BP514" s="134">
        <v>111.1</v>
      </c>
      <c r="BQ514" s="134">
        <v>110.3</v>
      </c>
      <c r="BR514" s="134">
        <v>109.7</v>
      </c>
      <c r="BS514" s="134">
        <v>109.7</v>
      </c>
      <c r="BT514" s="134">
        <v>109.3</v>
      </c>
      <c r="BU514" s="134">
        <v>109</v>
      </c>
      <c r="BV514" s="134">
        <v>108.7</v>
      </c>
      <c r="BW514" s="134">
        <v>110.1</v>
      </c>
      <c r="BX514" s="134">
        <v>110.9</v>
      </c>
      <c r="BY514" s="134">
        <v>111.6</v>
      </c>
      <c r="BZ514" s="134">
        <v>112.6</v>
      </c>
      <c r="CA514" s="134">
        <v>112.7</v>
      </c>
      <c r="CB514" s="134">
        <v>113.3</v>
      </c>
      <c r="CC514" s="134">
        <v>114.6</v>
      </c>
      <c r="CD514" s="134">
        <v>114.7</v>
      </c>
      <c r="CE514" s="134">
        <v>115.1</v>
      </c>
      <c r="CF514" s="134">
        <v>116.5</v>
      </c>
      <c r="CG514" s="134">
        <v>115.7</v>
      </c>
      <c r="CH514" s="134">
        <v>115.5</v>
      </c>
      <c r="CI514" s="134">
        <v>115</v>
      </c>
      <c r="CJ514" s="134">
        <v>114.3</v>
      </c>
      <c r="CK514" s="134">
        <v>112.7</v>
      </c>
      <c r="CL514" s="134">
        <v>113.7</v>
      </c>
      <c r="CM514" s="134">
        <v>113.4</v>
      </c>
      <c r="CN514" s="134">
        <v>114.6</v>
      </c>
      <c r="CO514" s="134">
        <v>113.7</v>
      </c>
      <c r="CP514" s="134">
        <v>114.6</v>
      </c>
      <c r="CQ514" s="134">
        <v>112.4</v>
      </c>
      <c r="CR514" s="134">
        <v>112.2</v>
      </c>
      <c r="CS514" s="134">
        <v>111.9</v>
      </c>
      <c r="CT514" s="134">
        <v>110.8</v>
      </c>
      <c r="CU514" s="134">
        <v>112.3</v>
      </c>
      <c r="CV514" s="134">
        <v>114.4</v>
      </c>
      <c r="CW514" s="134">
        <v>116.3</v>
      </c>
      <c r="CX514" s="134">
        <v>111.8</v>
      </c>
      <c r="CY514" s="134">
        <v>111.7</v>
      </c>
      <c r="CZ514" s="134">
        <v>110.6</v>
      </c>
      <c r="DA514" s="134">
        <v>113</v>
      </c>
      <c r="DB514" s="134">
        <v>114</v>
      </c>
      <c r="DC514" s="134">
        <v>115.3</v>
      </c>
      <c r="DD514" s="134">
        <v>118.8</v>
      </c>
      <c r="DE514" s="134">
        <v>121.7</v>
      </c>
      <c r="DF514" s="134">
        <v>123.4</v>
      </c>
      <c r="DG514" s="134">
        <v>128.4</v>
      </c>
      <c r="DH514" s="134">
        <v>131</v>
      </c>
      <c r="DI514" s="134">
        <v>135.5</v>
      </c>
      <c r="DJ514" s="134">
        <v>134.30000000000001</v>
      </c>
      <c r="DK514" s="134">
        <v>129.69999999999999</v>
      </c>
      <c r="DL514" s="134">
        <v>131.1</v>
      </c>
      <c r="DM514" s="134">
        <v>132.30000000000001</v>
      </c>
      <c r="DN514" s="134">
        <v>136.9</v>
      </c>
      <c r="DO514" s="134">
        <v>139.9</v>
      </c>
      <c r="DP514" s="134">
        <v>142.4</v>
      </c>
      <c r="DQ514" s="134">
        <v>140.69999999999999</v>
      </c>
      <c r="DR514" s="134">
        <v>140.6</v>
      </c>
      <c r="DS514" s="134">
        <v>143.5</v>
      </c>
      <c r="DT514" s="134">
        <v>143.9</v>
      </c>
      <c r="DU514" s="134">
        <v>146.1</v>
      </c>
      <c r="DV514" s="134">
        <v>145.69999999999999</v>
      </c>
      <c r="DW514" s="134">
        <v>143.9</v>
      </c>
      <c r="DX514" s="134">
        <v>138.80000000000001</v>
      </c>
      <c r="DY514" s="134">
        <v>138.5</v>
      </c>
      <c r="DZ514" s="134">
        <v>137.19999999999999</v>
      </c>
      <c r="EA514" s="135">
        <v>132.9</v>
      </c>
      <c r="EB514" s="136">
        <v>131.4</v>
      </c>
      <c r="EC514" s="136">
        <v>131.6</v>
      </c>
      <c r="ED514" s="134">
        <v>132.6</v>
      </c>
      <c r="EE514" s="134">
        <v>130.80000000000001</v>
      </c>
      <c r="EF514" s="137">
        <v>130.4</v>
      </c>
      <c r="EG514" s="137">
        <v>129.1</v>
      </c>
      <c r="EH514" s="137">
        <v>128.69999999999999</v>
      </c>
      <c r="EI514" s="137">
        <v>127.6</v>
      </c>
      <c r="EJ514" s="136">
        <v>128</v>
      </c>
      <c r="EK514" s="136">
        <v>127.1</v>
      </c>
      <c r="EL514" s="147">
        <v>125.7</v>
      </c>
      <c r="EM514" s="147">
        <v>126.3</v>
      </c>
      <c r="EN514" s="147">
        <v>125.5</v>
      </c>
    </row>
    <row r="515" spans="1:144" ht="15" x14ac:dyDescent="0.25">
      <c r="A515" s="132" t="s">
        <v>2458</v>
      </c>
      <c r="B515" s="132" t="s">
        <v>2459</v>
      </c>
      <c r="C515" s="133">
        <v>3.9260000000000003E-2</v>
      </c>
      <c r="D515" s="134">
        <v>101.3</v>
      </c>
      <c r="E515" s="134">
        <v>103.6</v>
      </c>
      <c r="F515" s="134">
        <v>103.4</v>
      </c>
      <c r="G515" s="134">
        <v>98.5</v>
      </c>
      <c r="H515" s="134">
        <v>99.4</v>
      </c>
      <c r="I515" s="134">
        <v>98.7</v>
      </c>
      <c r="J515" s="134">
        <v>103.3</v>
      </c>
      <c r="K515" s="134">
        <v>100.8</v>
      </c>
      <c r="L515" s="134">
        <v>99.3</v>
      </c>
      <c r="M515" s="134">
        <v>101</v>
      </c>
      <c r="N515" s="134">
        <v>103.9</v>
      </c>
      <c r="O515" s="134">
        <v>102.4</v>
      </c>
      <c r="P515" s="134">
        <v>104.1</v>
      </c>
      <c r="Q515" s="134">
        <v>105.7</v>
      </c>
      <c r="R515" s="134">
        <v>107</v>
      </c>
      <c r="S515" s="134">
        <v>108</v>
      </c>
      <c r="T515" s="134">
        <v>107.9</v>
      </c>
      <c r="U515" s="134">
        <v>110.4</v>
      </c>
      <c r="V515" s="134">
        <v>109.1</v>
      </c>
      <c r="W515" s="134">
        <v>107</v>
      </c>
      <c r="X515" s="134">
        <v>109.5</v>
      </c>
      <c r="Y515" s="134">
        <v>114.5</v>
      </c>
      <c r="Z515" s="134">
        <v>106.7</v>
      </c>
      <c r="AA515" s="134">
        <v>113.1</v>
      </c>
      <c r="AB515" s="134">
        <v>116.5</v>
      </c>
      <c r="AC515" s="134">
        <v>115.3</v>
      </c>
      <c r="AD515" s="134">
        <v>108.8</v>
      </c>
      <c r="AE515" s="134">
        <v>114.1</v>
      </c>
      <c r="AF515" s="134">
        <v>109.8</v>
      </c>
      <c r="AG515" s="134">
        <v>113</v>
      </c>
      <c r="AH515" s="134">
        <v>117.3</v>
      </c>
      <c r="AI515" s="134">
        <v>113.2</v>
      </c>
      <c r="AJ515" s="134">
        <v>115.8</v>
      </c>
      <c r="AK515" s="134">
        <v>122.5</v>
      </c>
      <c r="AL515" s="134">
        <v>117.4</v>
      </c>
      <c r="AM515" s="134">
        <v>113.6</v>
      </c>
      <c r="AN515" s="134">
        <v>113.2</v>
      </c>
      <c r="AO515" s="134">
        <v>117.1</v>
      </c>
      <c r="AP515" s="134">
        <v>119.4</v>
      </c>
      <c r="AQ515" s="134">
        <v>113.6</v>
      </c>
      <c r="AR515" s="134">
        <v>114.2</v>
      </c>
      <c r="AS515" s="134">
        <v>114.9</v>
      </c>
      <c r="AT515" s="134">
        <v>115</v>
      </c>
      <c r="AU515" s="134">
        <v>115.8</v>
      </c>
      <c r="AV515" s="134">
        <v>116.2</v>
      </c>
      <c r="AW515" s="134">
        <v>113.9</v>
      </c>
      <c r="AX515" s="134">
        <v>112.7</v>
      </c>
      <c r="AY515" s="134">
        <v>113.2</v>
      </c>
      <c r="AZ515" s="134">
        <v>114.4</v>
      </c>
      <c r="BA515" s="134">
        <v>113.5</v>
      </c>
      <c r="BB515" s="134">
        <v>113.1</v>
      </c>
      <c r="BC515" s="134">
        <v>111.9</v>
      </c>
      <c r="BD515" s="134">
        <v>112.9</v>
      </c>
      <c r="BE515" s="134">
        <v>111.7</v>
      </c>
      <c r="BF515" s="134">
        <v>111.6</v>
      </c>
      <c r="BG515" s="134">
        <v>110.7</v>
      </c>
      <c r="BH515" s="134">
        <v>111.5</v>
      </c>
      <c r="BI515" s="134">
        <v>113.2</v>
      </c>
      <c r="BJ515" s="134">
        <v>117.1</v>
      </c>
      <c r="BK515" s="134">
        <v>114</v>
      </c>
      <c r="BL515" s="134">
        <v>115.1</v>
      </c>
      <c r="BM515" s="134">
        <v>114.3</v>
      </c>
      <c r="BN515" s="134">
        <v>114.3</v>
      </c>
      <c r="BO515" s="134">
        <v>119</v>
      </c>
      <c r="BP515" s="134">
        <v>118.1</v>
      </c>
      <c r="BQ515" s="134">
        <v>120.6</v>
      </c>
      <c r="BR515" s="134">
        <v>129.30000000000001</v>
      </c>
      <c r="BS515" s="134">
        <v>124.2</v>
      </c>
      <c r="BT515" s="134">
        <v>123.2</v>
      </c>
      <c r="BU515" s="134">
        <v>123.2</v>
      </c>
      <c r="BV515" s="134">
        <v>123.4</v>
      </c>
      <c r="BW515" s="134">
        <v>124.1</v>
      </c>
      <c r="BX515" s="134">
        <v>123.5</v>
      </c>
      <c r="BY515" s="134">
        <v>123</v>
      </c>
      <c r="BZ515" s="134">
        <v>123.1</v>
      </c>
      <c r="CA515" s="134">
        <v>123</v>
      </c>
      <c r="CB515" s="134">
        <v>123.9</v>
      </c>
      <c r="CC515" s="134">
        <v>130.1</v>
      </c>
      <c r="CD515" s="134">
        <v>128</v>
      </c>
      <c r="CE515" s="134">
        <v>130.30000000000001</v>
      </c>
      <c r="CF515" s="134">
        <v>129.80000000000001</v>
      </c>
      <c r="CG515" s="134">
        <v>133.4</v>
      </c>
      <c r="CH515" s="134">
        <v>131.80000000000001</v>
      </c>
      <c r="CI515" s="134">
        <v>131.80000000000001</v>
      </c>
      <c r="CJ515" s="134">
        <v>132.69999999999999</v>
      </c>
      <c r="CK515" s="134">
        <v>137.19999999999999</v>
      </c>
      <c r="CL515" s="134">
        <v>136.69999999999999</v>
      </c>
      <c r="CM515" s="134">
        <v>144.1</v>
      </c>
      <c r="CN515" s="134">
        <v>140.30000000000001</v>
      </c>
      <c r="CO515" s="134">
        <v>136.30000000000001</v>
      </c>
      <c r="CP515" s="134">
        <v>138.80000000000001</v>
      </c>
      <c r="CQ515" s="134">
        <v>138.5</v>
      </c>
      <c r="CR515" s="134">
        <v>138.69999999999999</v>
      </c>
      <c r="CS515" s="134">
        <v>141.6</v>
      </c>
      <c r="CT515" s="134">
        <v>140</v>
      </c>
      <c r="CU515" s="134">
        <v>140.9</v>
      </c>
      <c r="CV515" s="134">
        <v>140</v>
      </c>
      <c r="CW515" s="134">
        <v>142.1</v>
      </c>
      <c r="CX515" s="134">
        <v>140.80000000000001</v>
      </c>
      <c r="CY515" s="134">
        <v>139.69999999999999</v>
      </c>
      <c r="CZ515" s="134">
        <v>139.5</v>
      </c>
      <c r="DA515" s="134">
        <v>140.5</v>
      </c>
      <c r="DB515" s="134">
        <v>141.80000000000001</v>
      </c>
      <c r="DC515" s="134">
        <v>142.4</v>
      </c>
      <c r="DD515" s="134">
        <v>139</v>
      </c>
      <c r="DE515" s="134">
        <v>143.80000000000001</v>
      </c>
      <c r="DF515" s="134">
        <v>143.5</v>
      </c>
      <c r="DG515" s="134">
        <v>140</v>
      </c>
      <c r="DH515" s="134">
        <v>143.4</v>
      </c>
      <c r="DI515" s="134">
        <v>145.4</v>
      </c>
      <c r="DJ515" s="134">
        <v>144.4</v>
      </c>
      <c r="DK515" s="134">
        <v>142</v>
      </c>
      <c r="DL515" s="134">
        <v>149.19999999999999</v>
      </c>
      <c r="DM515" s="134">
        <v>147.19999999999999</v>
      </c>
      <c r="DN515" s="134">
        <v>145.6</v>
      </c>
      <c r="DO515" s="134">
        <v>144.6</v>
      </c>
      <c r="DP515" s="134">
        <v>145.19999999999999</v>
      </c>
      <c r="DQ515" s="134">
        <v>144.9</v>
      </c>
      <c r="DR515" s="134">
        <v>145.5</v>
      </c>
      <c r="DS515" s="134">
        <v>145.69999999999999</v>
      </c>
      <c r="DT515" s="134">
        <v>145.80000000000001</v>
      </c>
      <c r="DU515" s="134">
        <v>146.6</v>
      </c>
      <c r="DV515" s="134">
        <v>146</v>
      </c>
      <c r="DW515" s="134">
        <v>146</v>
      </c>
      <c r="DX515" s="134">
        <v>145.9</v>
      </c>
      <c r="DY515" s="134">
        <v>146.4</v>
      </c>
      <c r="DZ515" s="134">
        <v>146.30000000000001</v>
      </c>
      <c r="EA515" s="135">
        <v>143.80000000000001</v>
      </c>
      <c r="EB515" s="136">
        <v>144.1</v>
      </c>
      <c r="EC515" s="136">
        <v>146.5</v>
      </c>
      <c r="ED515" s="134">
        <v>145</v>
      </c>
      <c r="EE515" s="134">
        <v>144.5</v>
      </c>
      <c r="EF515" s="137">
        <v>144.69999999999999</v>
      </c>
      <c r="EG515" s="137">
        <v>144.69999999999999</v>
      </c>
      <c r="EH515" s="137">
        <v>144.69999999999999</v>
      </c>
      <c r="EI515" s="137">
        <v>144.69999999999999</v>
      </c>
      <c r="EJ515" s="136">
        <v>144.69999999999999</v>
      </c>
      <c r="EK515" s="136">
        <v>144.80000000000001</v>
      </c>
      <c r="EL515" s="147">
        <v>145.30000000000001</v>
      </c>
      <c r="EM515" s="147">
        <v>144.80000000000001</v>
      </c>
      <c r="EN515" s="147">
        <v>144.80000000000001</v>
      </c>
    </row>
    <row r="516" spans="1:144" ht="15" x14ac:dyDescent="0.25">
      <c r="A516" s="132" t="s">
        <v>2460</v>
      </c>
      <c r="B516" s="132" t="s">
        <v>2461</v>
      </c>
      <c r="C516" s="133">
        <v>7.2100000000000003E-3</v>
      </c>
      <c r="D516" s="134">
        <v>110.3</v>
      </c>
      <c r="E516" s="134">
        <v>104.5</v>
      </c>
      <c r="F516" s="134">
        <v>110.6</v>
      </c>
      <c r="G516" s="134">
        <v>109.5</v>
      </c>
      <c r="H516" s="134">
        <v>109.1</v>
      </c>
      <c r="I516" s="134">
        <v>108.8</v>
      </c>
      <c r="J516" s="134">
        <v>114.6</v>
      </c>
      <c r="K516" s="134">
        <v>116.2</v>
      </c>
      <c r="L516" s="134">
        <v>112.5</v>
      </c>
      <c r="M516" s="134">
        <v>133.30000000000001</v>
      </c>
      <c r="N516" s="134">
        <v>125.5</v>
      </c>
      <c r="O516" s="134">
        <v>122.1</v>
      </c>
      <c r="P516" s="134">
        <v>121.7</v>
      </c>
      <c r="Q516" s="134">
        <v>125.3</v>
      </c>
      <c r="R516" s="134">
        <v>118.9</v>
      </c>
      <c r="S516" s="134">
        <v>126.6</v>
      </c>
      <c r="T516" s="134">
        <v>121.8</v>
      </c>
      <c r="U516" s="134">
        <v>123.1</v>
      </c>
      <c r="V516" s="134">
        <v>133.30000000000001</v>
      </c>
      <c r="W516" s="134">
        <v>133.5</v>
      </c>
      <c r="X516" s="134">
        <v>133.69999999999999</v>
      </c>
      <c r="Y516" s="134">
        <v>142.80000000000001</v>
      </c>
      <c r="Z516" s="134">
        <v>143.69999999999999</v>
      </c>
      <c r="AA516" s="134">
        <v>142.19999999999999</v>
      </c>
      <c r="AB516" s="134">
        <v>138.5</v>
      </c>
      <c r="AC516" s="134">
        <v>141.80000000000001</v>
      </c>
      <c r="AD516" s="134">
        <v>146.4</v>
      </c>
      <c r="AE516" s="134">
        <v>143.69999999999999</v>
      </c>
      <c r="AF516" s="134">
        <v>142.1</v>
      </c>
      <c r="AG516" s="134">
        <v>141.9</v>
      </c>
      <c r="AH516" s="134">
        <v>149.30000000000001</v>
      </c>
      <c r="AI516" s="134">
        <v>145.4</v>
      </c>
      <c r="AJ516" s="134">
        <v>138.69999999999999</v>
      </c>
      <c r="AK516" s="134">
        <v>140.80000000000001</v>
      </c>
      <c r="AL516" s="134">
        <v>140.80000000000001</v>
      </c>
      <c r="AM516" s="134">
        <v>145.9</v>
      </c>
      <c r="AN516" s="134">
        <v>141.30000000000001</v>
      </c>
      <c r="AO516" s="134">
        <v>138.69999999999999</v>
      </c>
      <c r="AP516" s="134">
        <v>139</v>
      </c>
      <c r="AQ516" s="134">
        <v>140.19999999999999</v>
      </c>
      <c r="AR516" s="134">
        <v>133.19999999999999</v>
      </c>
      <c r="AS516" s="134">
        <v>138.4</v>
      </c>
      <c r="AT516" s="134">
        <v>146.30000000000001</v>
      </c>
      <c r="AU516" s="134">
        <v>148.6</v>
      </c>
      <c r="AV516" s="134">
        <v>145</v>
      </c>
      <c r="AW516" s="134">
        <v>143.19999999999999</v>
      </c>
      <c r="AX516" s="134">
        <v>127.5</v>
      </c>
      <c r="AY516" s="134">
        <v>145.19999999999999</v>
      </c>
      <c r="AZ516" s="134">
        <v>154.9</v>
      </c>
      <c r="BA516" s="134">
        <v>141.6</v>
      </c>
      <c r="BB516" s="134">
        <v>153.5</v>
      </c>
      <c r="BC516" s="134">
        <v>153</v>
      </c>
      <c r="BD516" s="134">
        <v>139.6</v>
      </c>
      <c r="BE516" s="134">
        <v>159.4</v>
      </c>
      <c r="BF516" s="134">
        <v>158.69999999999999</v>
      </c>
      <c r="BG516" s="134">
        <v>159.1</v>
      </c>
      <c r="BH516" s="134">
        <v>152.80000000000001</v>
      </c>
      <c r="BI516" s="134">
        <v>170.3</v>
      </c>
      <c r="BJ516" s="134">
        <v>166.8</v>
      </c>
      <c r="BK516" s="134">
        <v>157.6</v>
      </c>
      <c r="BL516" s="134">
        <v>157.6</v>
      </c>
      <c r="BM516" s="134">
        <v>157.6</v>
      </c>
      <c r="BN516" s="134">
        <v>157.1</v>
      </c>
      <c r="BO516" s="134">
        <v>162.1</v>
      </c>
      <c r="BP516" s="134">
        <v>152.6</v>
      </c>
      <c r="BQ516" s="134">
        <v>155.5</v>
      </c>
      <c r="BR516" s="134">
        <v>158.1</v>
      </c>
      <c r="BS516" s="134">
        <v>158.80000000000001</v>
      </c>
      <c r="BT516" s="134">
        <v>163.69999999999999</v>
      </c>
      <c r="BU516" s="134">
        <v>157</v>
      </c>
      <c r="BV516" s="134">
        <v>161.30000000000001</v>
      </c>
      <c r="BW516" s="134">
        <v>162.69999999999999</v>
      </c>
      <c r="BX516" s="134">
        <v>156.6</v>
      </c>
      <c r="BY516" s="134">
        <v>164.5</v>
      </c>
      <c r="BZ516" s="134">
        <v>160.69999999999999</v>
      </c>
      <c r="CA516" s="134">
        <v>167.7</v>
      </c>
      <c r="CB516" s="134">
        <v>164.5</v>
      </c>
      <c r="CC516" s="134">
        <v>157.6</v>
      </c>
      <c r="CD516" s="134">
        <v>163.9</v>
      </c>
      <c r="CE516" s="134">
        <v>167.5</v>
      </c>
      <c r="CF516" s="134">
        <v>157.9</v>
      </c>
      <c r="CG516" s="134">
        <v>166.8</v>
      </c>
      <c r="CH516" s="134">
        <v>164.5</v>
      </c>
      <c r="CI516" s="134">
        <v>162.69999999999999</v>
      </c>
      <c r="CJ516" s="134">
        <v>169</v>
      </c>
      <c r="CK516" s="134">
        <v>176.6</v>
      </c>
      <c r="CL516" s="134">
        <v>168.1</v>
      </c>
      <c r="CM516" s="134">
        <v>171.4</v>
      </c>
      <c r="CN516" s="134">
        <v>172.4</v>
      </c>
      <c r="CO516" s="134">
        <v>162.1</v>
      </c>
      <c r="CP516" s="134">
        <v>162.1</v>
      </c>
      <c r="CQ516" s="134">
        <v>161.69999999999999</v>
      </c>
      <c r="CR516" s="134">
        <v>163.80000000000001</v>
      </c>
      <c r="CS516" s="134">
        <v>162.19999999999999</v>
      </c>
      <c r="CT516" s="134">
        <v>168.4</v>
      </c>
      <c r="CU516" s="134">
        <v>168.1</v>
      </c>
      <c r="CV516" s="134">
        <v>168.1</v>
      </c>
      <c r="CW516" s="134">
        <v>168.1</v>
      </c>
      <c r="CX516" s="134">
        <v>168.1</v>
      </c>
      <c r="CY516" s="134">
        <v>168.6</v>
      </c>
      <c r="CZ516" s="134">
        <v>168.6</v>
      </c>
      <c r="DA516" s="134">
        <v>168.6</v>
      </c>
      <c r="DB516" s="134">
        <v>168.6</v>
      </c>
      <c r="DC516" s="134">
        <v>168.6</v>
      </c>
      <c r="DD516" s="134">
        <v>168.9</v>
      </c>
      <c r="DE516" s="134">
        <v>168.8</v>
      </c>
      <c r="DF516" s="134">
        <v>168.9</v>
      </c>
      <c r="DG516" s="134">
        <v>168.9</v>
      </c>
      <c r="DH516" s="134">
        <v>168.9</v>
      </c>
      <c r="DI516" s="134">
        <v>168.9</v>
      </c>
      <c r="DJ516" s="134">
        <v>168.9</v>
      </c>
      <c r="DK516" s="134">
        <v>168.9</v>
      </c>
      <c r="DL516" s="134">
        <v>168.9</v>
      </c>
      <c r="DM516" s="134">
        <v>178.4</v>
      </c>
      <c r="DN516" s="134">
        <v>178.4</v>
      </c>
      <c r="DO516" s="134">
        <v>178.9</v>
      </c>
      <c r="DP516" s="134">
        <v>178.7</v>
      </c>
      <c r="DQ516" s="134">
        <v>178.9</v>
      </c>
      <c r="DR516" s="134">
        <v>181.2</v>
      </c>
      <c r="DS516" s="134">
        <v>177.9</v>
      </c>
      <c r="DT516" s="134">
        <v>178.6</v>
      </c>
      <c r="DU516" s="134">
        <v>180.9</v>
      </c>
      <c r="DV516" s="134">
        <v>174.4</v>
      </c>
      <c r="DW516" s="134">
        <v>177</v>
      </c>
      <c r="DX516" s="134">
        <v>179.9</v>
      </c>
      <c r="DY516" s="134">
        <v>181.3</v>
      </c>
      <c r="DZ516" s="134">
        <v>183</v>
      </c>
      <c r="EA516" s="135">
        <v>181.3</v>
      </c>
      <c r="EB516" s="136">
        <v>181.3</v>
      </c>
      <c r="EC516" s="136">
        <v>174.4</v>
      </c>
      <c r="ED516" s="134">
        <v>176.3</v>
      </c>
      <c r="EE516" s="134">
        <v>174.6</v>
      </c>
      <c r="EF516" s="137">
        <v>169.6</v>
      </c>
      <c r="EG516" s="137">
        <v>166.7</v>
      </c>
      <c r="EH516" s="137">
        <v>172.2</v>
      </c>
      <c r="EI516" s="137">
        <v>172.2</v>
      </c>
      <c r="EJ516" s="136">
        <v>170</v>
      </c>
      <c r="EK516" s="136">
        <v>167</v>
      </c>
      <c r="EL516" s="147">
        <v>180.6</v>
      </c>
      <c r="EM516" s="147">
        <v>172.7</v>
      </c>
      <c r="EN516" s="147">
        <v>172.2</v>
      </c>
    </row>
    <row r="517" spans="1:144" ht="15" x14ac:dyDescent="0.25">
      <c r="A517" s="132" t="s">
        <v>2462</v>
      </c>
      <c r="B517" s="132" t="s">
        <v>2463</v>
      </c>
      <c r="C517" s="133">
        <v>3.2017600000000002</v>
      </c>
      <c r="D517" s="134">
        <v>107.4</v>
      </c>
      <c r="E517" s="134">
        <v>107.5</v>
      </c>
      <c r="F517" s="134">
        <v>108.2</v>
      </c>
      <c r="G517" s="134">
        <v>109.2</v>
      </c>
      <c r="H517" s="134">
        <v>108.7</v>
      </c>
      <c r="I517" s="134">
        <v>107.3</v>
      </c>
      <c r="J517" s="134">
        <v>107.1</v>
      </c>
      <c r="K517" s="134">
        <v>106.8</v>
      </c>
      <c r="L517" s="134">
        <v>105.3</v>
      </c>
      <c r="M517" s="134">
        <v>105.7</v>
      </c>
      <c r="N517" s="134">
        <v>106.8</v>
      </c>
      <c r="O517" s="134">
        <v>106.3</v>
      </c>
      <c r="P517" s="134">
        <v>106.3</v>
      </c>
      <c r="Q517" s="134">
        <v>106.3</v>
      </c>
      <c r="R517" s="134">
        <v>107.6</v>
      </c>
      <c r="S517" s="134">
        <v>107.8</v>
      </c>
      <c r="T517" s="134">
        <v>107</v>
      </c>
      <c r="U517" s="134">
        <v>107.3</v>
      </c>
      <c r="V517" s="134">
        <v>107.4</v>
      </c>
      <c r="W517" s="134">
        <v>107.3</v>
      </c>
      <c r="X517" s="134">
        <v>107.2</v>
      </c>
      <c r="Y517" s="134">
        <v>107.7</v>
      </c>
      <c r="Z517" s="134">
        <v>108.6</v>
      </c>
      <c r="AA517" s="134">
        <v>109.3</v>
      </c>
      <c r="AB517" s="134">
        <v>109.7</v>
      </c>
      <c r="AC517" s="134">
        <v>109.4</v>
      </c>
      <c r="AD517" s="134">
        <v>110.8</v>
      </c>
      <c r="AE517" s="134">
        <v>112.8</v>
      </c>
      <c r="AF517" s="134">
        <v>112.4</v>
      </c>
      <c r="AG517" s="134">
        <v>111.6</v>
      </c>
      <c r="AH517" s="134">
        <v>111.5</v>
      </c>
      <c r="AI517" s="134">
        <v>110.3</v>
      </c>
      <c r="AJ517" s="134">
        <v>111.3</v>
      </c>
      <c r="AK517" s="134">
        <v>112.2</v>
      </c>
      <c r="AL517" s="134">
        <v>111.3</v>
      </c>
      <c r="AM517" s="134">
        <v>112.1</v>
      </c>
      <c r="AN517" s="134">
        <v>110.4</v>
      </c>
      <c r="AO517" s="134">
        <v>109.5</v>
      </c>
      <c r="AP517" s="134">
        <v>109.6</v>
      </c>
      <c r="AQ517" s="134">
        <v>110.4</v>
      </c>
      <c r="AR517" s="134">
        <v>111.2</v>
      </c>
      <c r="AS517" s="134">
        <v>111.1</v>
      </c>
      <c r="AT517" s="134">
        <v>112</v>
      </c>
      <c r="AU517" s="134">
        <v>111.5</v>
      </c>
      <c r="AV517" s="134">
        <v>111.1</v>
      </c>
      <c r="AW517" s="134">
        <v>109.8</v>
      </c>
      <c r="AX517" s="134">
        <v>109.2</v>
      </c>
      <c r="AY517" s="134">
        <v>109.8</v>
      </c>
      <c r="AZ517" s="134">
        <v>109.2</v>
      </c>
      <c r="BA517" s="134">
        <v>110.2</v>
      </c>
      <c r="BB517" s="134">
        <v>110.7</v>
      </c>
      <c r="BC517" s="134">
        <v>110.7</v>
      </c>
      <c r="BD517" s="134">
        <v>110</v>
      </c>
      <c r="BE517" s="134">
        <v>110.9</v>
      </c>
      <c r="BF517" s="134">
        <v>110.3</v>
      </c>
      <c r="BG517" s="134">
        <v>109.9</v>
      </c>
      <c r="BH517" s="134">
        <v>108.9</v>
      </c>
      <c r="BI517" s="134">
        <v>108.9</v>
      </c>
      <c r="BJ517" s="134">
        <v>108.9</v>
      </c>
      <c r="BK517" s="134">
        <v>109.3</v>
      </c>
      <c r="BL517" s="134">
        <v>111.2</v>
      </c>
      <c r="BM517" s="134">
        <v>112.5</v>
      </c>
      <c r="BN517" s="134">
        <v>112.7</v>
      </c>
      <c r="BO517" s="134">
        <v>112</v>
      </c>
      <c r="BP517" s="134">
        <v>111.4</v>
      </c>
      <c r="BQ517" s="134">
        <v>111.9</v>
      </c>
      <c r="BR517" s="134">
        <v>111.7</v>
      </c>
      <c r="BS517" s="134">
        <v>113</v>
      </c>
      <c r="BT517" s="134">
        <v>113.3</v>
      </c>
      <c r="BU517" s="134">
        <v>114.3</v>
      </c>
      <c r="BV517" s="134">
        <v>114.1</v>
      </c>
      <c r="BW517" s="134">
        <v>114</v>
      </c>
      <c r="BX517" s="134">
        <v>115.4</v>
      </c>
      <c r="BY517" s="134">
        <v>115.6</v>
      </c>
      <c r="BZ517" s="134">
        <v>115.2</v>
      </c>
      <c r="CA517" s="134">
        <v>115.9</v>
      </c>
      <c r="CB517" s="134">
        <v>115.8</v>
      </c>
      <c r="CC517" s="134">
        <v>115.7</v>
      </c>
      <c r="CD517" s="134">
        <v>115.5</v>
      </c>
      <c r="CE517" s="134">
        <v>115.5</v>
      </c>
      <c r="CF517" s="134">
        <v>115.3</v>
      </c>
      <c r="CG517" s="134">
        <v>116.3</v>
      </c>
      <c r="CH517" s="134">
        <v>117.5</v>
      </c>
      <c r="CI517" s="134">
        <v>116.6</v>
      </c>
      <c r="CJ517" s="134">
        <v>117.4</v>
      </c>
      <c r="CK517" s="134">
        <v>118.5</v>
      </c>
      <c r="CL517" s="134">
        <v>118.3</v>
      </c>
      <c r="CM517" s="134">
        <v>117.5</v>
      </c>
      <c r="CN517" s="134">
        <v>116.7</v>
      </c>
      <c r="CO517" s="134">
        <v>116.9</v>
      </c>
      <c r="CP517" s="134">
        <v>115.4</v>
      </c>
      <c r="CQ517" s="134">
        <v>115.7</v>
      </c>
      <c r="CR517" s="134">
        <v>115.5</v>
      </c>
      <c r="CS517" s="134">
        <v>115.7</v>
      </c>
      <c r="CT517" s="134">
        <v>116.5</v>
      </c>
      <c r="CU517" s="134">
        <v>116.1</v>
      </c>
      <c r="CV517" s="134">
        <v>117.8</v>
      </c>
      <c r="CW517" s="134">
        <v>118.2</v>
      </c>
      <c r="CX517" s="134">
        <v>118.3</v>
      </c>
      <c r="CY517" s="134">
        <v>117.3</v>
      </c>
      <c r="CZ517" s="134">
        <v>116.6</v>
      </c>
      <c r="DA517" s="134">
        <v>116.8</v>
      </c>
      <c r="DB517" s="134">
        <v>116.5</v>
      </c>
      <c r="DC517" s="134">
        <v>116.9</v>
      </c>
      <c r="DD517" s="134">
        <v>117.4</v>
      </c>
      <c r="DE517" s="134">
        <v>117.4</v>
      </c>
      <c r="DF517" s="134">
        <v>117.9</v>
      </c>
      <c r="DG517" s="134">
        <v>120.2</v>
      </c>
      <c r="DH517" s="134">
        <v>121.2</v>
      </c>
      <c r="DI517" s="134">
        <v>120.9</v>
      </c>
      <c r="DJ517" s="134">
        <v>121.4</v>
      </c>
      <c r="DK517" s="134">
        <v>122.6</v>
      </c>
      <c r="DL517" s="134">
        <v>122.1</v>
      </c>
      <c r="DM517" s="134">
        <v>121.6</v>
      </c>
      <c r="DN517" s="134">
        <v>123.8</v>
      </c>
      <c r="DO517" s="134">
        <v>125.3</v>
      </c>
      <c r="DP517" s="134">
        <v>125.1</v>
      </c>
      <c r="DQ517" s="134">
        <v>125.8</v>
      </c>
      <c r="DR517" s="134">
        <v>126.7</v>
      </c>
      <c r="DS517" s="134">
        <v>127.3</v>
      </c>
      <c r="DT517" s="134">
        <v>129.4</v>
      </c>
      <c r="DU517" s="134">
        <v>131.9</v>
      </c>
      <c r="DV517" s="134">
        <v>132.6</v>
      </c>
      <c r="DW517" s="134">
        <v>132</v>
      </c>
      <c r="DX517" s="134">
        <v>133.5</v>
      </c>
      <c r="DY517" s="134">
        <v>133.30000000000001</v>
      </c>
      <c r="DZ517" s="134">
        <v>133.6</v>
      </c>
      <c r="EA517" s="135">
        <v>134.19999999999999</v>
      </c>
      <c r="EB517" s="136">
        <v>134.69999999999999</v>
      </c>
      <c r="EC517" s="136">
        <v>134.6</v>
      </c>
      <c r="ED517" s="134">
        <v>135.30000000000001</v>
      </c>
      <c r="EE517" s="134">
        <v>134.6</v>
      </c>
      <c r="EF517" s="137">
        <v>135.19999999999999</v>
      </c>
      <c r="EG517" s="137">
        <v>134.69999999999999</v>
      </c>
      <c r="EH517" s="137">
        <v>134.6</v>
      </c>
      <c r="EI517" s="137">
        <v>134.9</v>
      </c>
      <c r="EJ517" s="136">
        <v>135.19999999999999</v>
      </c>
      <c r="EK517" s="136">
        <v>135</v>
      </c>
      <c r="EL517" s="147">
        <v>135.6</v>
      </c>
      <c r="EM517" s="147">
        <v>134.80000000000001</v>
      </c>
      <c r="EN517" s="147">
        <v>135</v>
      </c>
    </row>
    <row r="518" spans="1:144" ht="15" x14ac:dyDescent="0.25">
      <c r="A518" s="132" t="s">
        <v>2464</v>
      </c>
      <c r="B518" s="132" t="s">
        <v>2465</v>
      </c>
      <c r="C518" s="133">
        <v>0.29504000000000002</v>
      </c>
      <c r="D518" s="134">
        <v>103.9</v>
      </c>
      <c r="E518" s="134">
        <v>104.9</v>
      </c>
      <c r="F518" s="134">
        <v>104.9</v>
      </c>
      <c r="G518" s="134">
        <v>106</v>
      </c>
      <c r="H518" s="134">
        <v>105.6</v>
      </c>
      <c r="I518" s="134">
        <v>105.4</v>
      </c>
      <c r="J518" s="134">
        <v>106.1</v>
      </c>
      <c r="K518" s="134">
        <v>106.1</v>
      </c>
      <c r="L518" s="134">
        <v>106.1</v>
      </c>
      <c r="M518" s="134">
        <v>105.2</v>
      </c>
      <c r="N518" s="134">
        <v>105.2</v>
      </c>
      <c r="O518" s="134">
        <v>105.5</v>
      </c>
      <c r="P518" s="134">
        <v>106.4</v>
      </c>
      <c r="Q518" s="134">
        <v>106.1</v>
      </c>
      <c r="R518" s="134">
        <v>105.5</v>
      </c>
      <c r="S518" s="134">
        <v>106.3</v>
      </c>
      <c r="T518" s="134">
        <v>107.7</v>
      </c>
      <c r="U518" s="134">
        <v>106.4</v>
      </c>
      <c r="V518" s="134">
        <v>107.3</v>
      </c>
      <c r="W518" s="134">
        <v>107.4</v>
      </c>
      <c r="X518" s="134">
        <v>107.8</v>
      </c>
      <c r="Y518" s="134">
        <v>107.2</v>
      </c>
      <c r="Z518" s="134">
        <v>107.2</v>
      </c>
      <c r="AA518" s="134">
        <v>107.7</v>
      </c>
      <c r="AB518" s="134">
        <v>110.8</v>
      </c>
      <c r="AC518" s="134">
        <v>109.5</v>
      </c>
      <c r="AD518" s="134">
        <v>111.2</v>
      </c>
      <c r="AE518" s="134">
        <v>112.3</v>
      </c>
      <c r="AF518" s="134">
        <v>112.5</v>
      </c>
      <c r="AG518" s="134">
        <v>112.5</v>
      </c>
      <c r="AH518" s="134">
        <v>114.3</v>
      </c>
      <c r="AI518" s="134">
        <v>114</v>
      </c>
      <c r="AJ518" s="134">
        <v>113</v>
      </c>
      <c r="AK518" s="134">
        <v>115.6</v>
      </c>
      <c r="AL518" s="134">
        <v>113.6</v>
      </c>
      <c r="AM518" s="134">
        <v>116.3</v>
      </c>
      <c r="AN518" s="134">
        <v>113.1</v>
      </c>
      <c r="AO518" s="134">
        <v>112.1</v>
      </c>
      <c r="AP518" s="134">
        <v>113.5</v>
      </c>
      <c r="AQ518" s="134">
        <v>113.9</v>
      </c>
      <c r="AR518" s="134">
        <v>113.9</v>
      </c>
      <c r="AS518" s="134">
        <v>114.7</v>
      </c>
      <c r="AT518" s="134">
        <v>115.2</v>
      </c>
      <c r="AU518" s="134">
        <v>115.4</v>
      </c>
      <c r="AV518" s="134">
        <v>115.2</v>
      </c>
      <c r="AW518" s="134">
        <v>115.9</v>
      </c>
      <c r="AX518" s="134">
        <v>115.3</v>
      </c>
      <c r="AY518" s="134">
        <v>115.2</v>
      </c>
      <c r="AZ518" s="134">
        <v>116.7</v>
      </c>
      <c r="BA518" s="134">
        <v>118</v>
      </c>
      <c r="BB518" s="134">
        <v>116.3</v>
      </c>
      <c r="BC518" s="134">
        <v>118.3</v>
      </c>
      <c r="BD518" s="134">
        <v>117.2</v>
      </c>
      <c r="BE518" s="134">
        <v>116.1</v>
      </c>
      <c r="BF518" s="134">
        <v>116.4</v>
      </c>
      <c r="BG518" s="134">
        <v>117</v>
      </c>
      <c r="BH518" s="134">
        <v>114.7</v>
      </c>
      <c r="BI518" s="134">
        <v>115.1</v>
      </c>
      <c r="BJ518" s="134">
        <v>116.7</v>
      </c>
      <c r="BK518" s="134">
        <v>117.2</v>
      </c>
      <c r="BL518" s="134">
        <v>117.2</v>
      </c>
      <c r="BM518" s="134">
        <v>117.1</v>
      </c>
      <c r="BN518" s="134">
        <v>116.3</v>
      </c>
      <c r="BO518" s="134">
        <v>116.4</v>
      </c>
      <c r="BP518" s="134">
        <v>118.6</v>
      </c>
      <c r="BQ518" s="134">
        <v>116.9</v>
      </c>
      <c r="BR518" s="134">
        <v>117.1</v>
      </c>
      <c r="BS518" s="134">
        <v>117.1</v>
      </c>
      <c r="BT518" s="134">
        <v>116.3</v>
      </c>
      <c r="BU518" s="134">
        <v>117.6</v>
      </c>
      <c r="BV518" s="134">
        <v>117.2</v>
      </c>
      <c r="BW518" s="134">
        <v>118</v>
      </c>
      <c r="BX518" s="134">
        <v>118.9</v>
      </c>
      <c r="BY518" s="134">
        <v>118.5</v>
      </c>
      <c r="BZ518" s="134">
        <v>119.1</v>
      </c>
      <c r="CA518" s="134">
        <v>119.1</v>
      </c>
      <c r="CB518" s="134">
        <v>121.1</v>
      </c>
      <c r="CC518" s="134">
        <v>119.8</v>
      </c>
      <c r="CD518" s="134">
        <v>122</v>
      </c>
      <c r="CE518" s="134">
        <v>120.4</v>
      </c>
      <c r="CF518" s="134">
        <v>122.6</v>
      </c>
      <c r="CG518" s="134">
        <v>124.5</v>
      </c>
      <c r="CH518" s="134">
        <v>125.9</v>
      </c>
      <c r="CI518" s="134">
        <v>125</v>
      </c>
      <c r="CJ518" s="134">
        <v>125.4</v>
      </c>
      <c r="CK518" s="134">
        <v>125.1</v>
      </c>
      <c r="CL518" s="134">
        <v>125.7</v>
      </c>
      <c r="CM518" s="134">
        <v>125.4</v>
      </c>
      <c r="CN518" s="134">
        <v>126.8</v>
      </c>
      <c r="CO518" s="134">
        <v>123.1</v>
      </c>
      <c r="CP518" s="134">
        <v>121</v>
      </c>
      <c r="CQ518" s="134">
        <v>121.2</v>
      </c>
      <c r="CR518" s="134">
        <v>125.1</v>
      </c>
      <c r="CS518" s="134">
        <v>126.2</v>
      </c>
      <c r="CT518" s="134">
        <v>125.5</v>
      </c>
      <c r="CU518" s="134">
        <v>123.8</v>
      </c>
      <c r="CV518" s="134">
        <v>122.4</v>
      </c>
      <c r="CW518" s="134">
        <v>124.1</v>
      </c>
      <c r="CX518" s="134">
        <v>127.5</v>
      </c>
      <c r="CY518" s="134">
        <v>126</v>
      </c>
      <c r="CZ518" s="134">
        <v>126.3</v>
      </c>
      <c r="DA518" s="134">
        <v>128.30000000000001</v>
      </c>
      <c r="DB518" s="134">
        <v>127.8</v>
      </c>
      <c r="DC518" s="134">
        <v>126.4</v>
      </c>
      <c r="DD518" s="134">
        <v>127.8</v>
      </c>
      <c r="DE518" s="134">
        <v>129.4</v>
      </c>
      <c r="DF518" s="134">
        <v>129.6</v>
      </c>
      <c r="DG518" s="134">
        <v>130.4</v>
      </c>
      <c r="DH518" s="134">
        <v>132.5</v>
      </c>
      <c r="DI518" s="134">
        <v>135.5</v>
      </c>
      <c r="DJ518" s="134">
        <v>136.30000000000001</v>
      </c>
      <c r="DK518" s="134">
        <v>137.9</v>
      </c>
      <c r="DL518" s="134">
        <v>136</v>
      </c>
      <c r="DM518" s="134">
        <v>136.9</v>
      </c>
      <c r="DN518" s="134">
        <v>137.19999999999999</v>
      </c>
      <c r="DO518" s="134">
        <v>138.1</v>
      </c>
      <c r="DP518" s="134">
        <v>143.9</v>
      </c>
      <c r="DQ518" s="134">
        <v>144.69999999999999</v>
      </c>
      <c r="DR518" s="134">
        <v>144.69999999999999</v>
      </c>
      <c r="DS518" s="134">
        <v>145.6</v>
      </c>
      <c r="DT518" s="134">
        <v>148.19999999999999</v>
      </c>
      <c r="DU518" s="134">
        <v>148.5</v>
      </c>
      <c r="DV518" s="134">
        <v>155.9</v>
      </c>
      <c r="DW518" s="134">
        <v>155.80000000000001</v>
      </c>
      <c r="DX518" s="134">
        <v>156.1</v>
      </c>
      <c r="DY518" s="134">
        <v>157.4</v>
      </c>
      <c r="DZ518" s="134">
        <v>158.4</v>
      </c>
      <c r="EA518" s="135">
        <v>159.9</v>
      </c>
      <c r="EB518" s="136">
        <v>163.4</v>
      </c>
      <c r="EC518" s="136">
        <v>164.8</v>
      </c>
      <c r="ED518" s="134">
        <v>164</v>
      </c>
      <c r="EE518" s="134">
        <v>163.5</v>
      </c>
      <c r="EF518" s="137">
        <v>163.80000000000001</v>
      </c>
      <c r="EG518" s="137">
        <v>163.5</v>
      </c>
      <c r="EH518" s="137">
        <v>163.19999999999999</v>
      </c>
      <c r="EI518" s="137">
        <v>164.3</v>
      </c>
      <c r="EJ518" s="136">
        <v>163.5</v>
      </c>
      <c r="EK518" s="136">
        <v>164.2</v>
      </c>
      <c r="EL518" s="147">
        <v>163.4</v>
      </c>
      <c r="EM518" s="147">
        <v>163.19999999999999</v>
      </c>
      <c r="EN518" s="147">
        <v>164.2</v>
      </c>
    </row>
    <row r="519" spans="1:144" ht="15" x14ac:dyDescent="0.25">
      <c r="A519" s="132" t="s">
        <v>2466</v>
      </c>
      <c r="B519" s="132" t="s">
        <v>2467</v>
      </c>
      <c r="C519" s="133">
        <v>5.5500000000000002E-3</v>
      </c>
      <c r="D519" s="134">
        <v>112.8</v>
      </c>
      <c r="E519" s="134">
        <v>108.8</v>
      </c>
      <c r="F519" s="134">
        <v>108.8</v>
      </c>
      <c r="G519" s="134">
        <v>110.1</v>
      </c>
      <c r="H519" s="134">
        <v>109.9</v>
      </c>
      <c r="I519" s="134">
        <v>107.7</v>
      </c>
      <c r="J519" s="134">
        <v>107.2</v>
      </c>
      <c r="K519" s="134">
        <v>109.2</v>
      </c>
      <c r="L519" s="134">
        <v>108.1</v>
      </c>
      <c r="M519" s="134">
        <v>108.3</v>
      </c>
      <c r="N519" s="134">
        <v>108.5</v>
      </c>
      <c r="O519" s="134">
        <v>107</v>
      </c>
      <c r="P519" s="134">
        <v>107</v>
      </c>
      <c r="Q519" s="134">
        <v>105.5</v>
      </c>
      <c r="R519" s="134">
        <v>105.8</v>
      </c>
      <c r="S519" s="134">
        <v>107</v>
      </c>
      <c r="T519" s="134">
        <v>110.7</v>
      </c>
      <c r="U519" s="134">
        <v>111.6</v>
      </c>
      <c r="V519" s="134">
        <v>113.3</v>
      </c>
      <c r="W519" s="134">
        <v>112.9</v>
      </c>
      <c r="X519" s="134">
        <v>112.6</v>
      </c>
      <c r="Y519" s="134">
        <v>112.7</v>
      </c>
      <c r="Z519" s="134">
        <v>113.3</v>
      </c>
      <c r="AA519" s="134">
        <v>117.4</v>
      </c>
      <c r="AB519" s="134">
        <v>119.3</v>
      </c>
      <c r="AC519" s="134">
        <v>121</v>
      </c>
      <c r="AD519" s="134">
        <v>121.6</v>
      </c>
      <c r="AE519" s="134">
        <v>121</v>
      </c>
      <c r="AF519" s="134">
        <v>120.6</v>
      </c>
      <c r="AG519" s="134">
        <v>122.7</v>
      </c>
      <c r="AH519" s="134">
        <v>126.7</v>
      </c>
      <c r="AI519" s="134">
        <v>127.9</v>
      </c>
      <c r="AJ519" s="134">
        <v>124.2</v>
      </c>
      <c r="AK519" s="134">
        <v>122</v>
      </c>
      <c r="AL519" s="134">
        <v>120.1</v>
      </c>
      <c r="AM519" s="134">
        <v>119.4</v>
      </c>
      <c r="AN519" s="134">
        <v>117.7</v>
      </c>
      <c r="AO519" s="134">
        <v>116.4</v>
      </c>
      <c r="AP519" s="134">
        <v>116.9</v>
      </c>
      <c r="AQ519" s="134">
        <v>118.1</v>
      </c>
      <c r="AR519" s="134">
        <v>117.3</v>
      </c>
      <c r="AS519" s="134">
        <v>116.9</v>
      </c>
      <c r="AT519" s="134">
        <v>119.2</v>
      </c>
      <c r="AU519" s="134">
        <v>114.7</v>
      </c>
      <c r="AV519" s="134">
        <v>115.3</v>
      </c>
      <c r="AW519" s="134">
        <v>113.4</v>
      </c>
      <c r="AX519" s="134">
        <v>113.4</v>
      </c>
      <c r="AY519" s="134">
        <v>111.4</v>
      </c>
      <c r="AZ519" s="134">
        <v>111</v>
      </c>
      <c r="BA519" s="134">
        <v>113.9</v>
      </c>
      <c r="BB519" s="134">
        <v>115.5</v>
      </c>
      <c r="BC519" s="134">
        <v>112.5</v>
      </c>
      <c r="BD519" s="134">
        <v>115.2</v>
      </c>
      <c r="BE519" s="134">
        <v>112.3</v>
      </c>
      <c r="BF519" s="134">
        <v>111.5</v>
      </c>
      <c r="BG519" s="134">
        <v>113.5</v>
      </c>
      <c r="BH519" s="134">
        <v>111.1</v>
      </c>
      <c r="BI519" s="134">
        <v>114</v>
      </c>
      <c r="BJ519" s="134">
        <v>113.1</v>
      </c>
      <c r="BK519" s="134">
        <v>114.6</v>
      </c>
      <c r="BL519" s="134">
        <v>115.2</v>
      </c>
      <c r="BM519" s="134">
        <v>117.7</v>
      </c>
      <c r="BN519" s="134">
        <v>116.5</v>
      </c>
      <c r="BO519" s="134">
        <v>120.3</v>
      </c>
      <c r="BP519" s="134">
        <v>114.6</v>
      </c>
      <c r="BQ519" s="134">
        <v>112</v>
      </c>
      <c r="BR519" s="134">
        <v>109.1</v>
      </c>
      <c r="BS519" s="134">
        <v>109.3</v>
      </c>
      <c r="BT519" s="134">
        <v>110.5</v>
      </c>
      <c r="BU519" s="134">
        <v>107.8</v>
      </c>
      <c r="BV519" s="134">
        <v>110.3</v>
      </c>
      <c r="BW519" s="134">
        <v>113.5</v>
      </c>
      <c r="BX519" s="134">
        <v>109.4</v>
      </c>
      <c r="BY519" s="134">
        <v>108.6</v>
      </c>
      <c r="BZ519" s="134">
        <v>113.6</v>
      </c>
      <c r="CA519" s="134">
        <v>113.1</v>
      </c>
      <c r="CB519" s="134">
        <v>116.8</v>
      </c>
      <c r="CC519" s="134">
        <v>112.8</v>
      </c>
      <c r="CD519" s="134">
        <v>116.1</v>
      </c>
      <c r="CE519" s="134">
        <v>111.8</v>
      </c>
      <c r="CF519" s="134">
        <v>114.5</v>
      </c>
      <c r="CG519" s="134">
        <v>112.9</v>
      </c>
      <c r="CH519" s="134">
        <v>109.6</v>
      </c>
      <c r="CI519" s="134">
        <v>109.4</v>
      </c>
      <c r="CJ519" s="134">
        <v>109.9</v>
      </c>
      <c r="CK519" s="134">
        <v>108.4</v>
      </c>
      <c r="CL519" s="134">
        <v>109.4</v>
      </c>
      <c r="CM519" s="134">
        <v>108</v>
      </c>
      <c r="CN519" s="134">
        <v>107.2</v>
      </c>
      <c r="CO519" s="134">
        <v>113.2</v>
      </c>
      <c r="CP519" s="134">
        <v>106.5</v>
      </c>
      <c r="CQ519" s="134">
        <v>106.2</v>
      </c>
      <c r="CR519" s="134">
        <v>108.3</v>
      </c>
      <c r="CS519" s="134">
        <v>107.6</v>
      </c>
      <c r="CT519" s="134">
        <v>104.9</v>
      </c>
      <c r="CU519" s="134">
        <v>103.9</v>
      </c>
      <c r="CV519" s="134">
        <v>104.3</v>
      </c>
      <c r="CW519" s="134">
        <v>102.9</v>
      </c>
      <c r="CX519" s="134">
        <v>105.2</v>
      </c>
      <c r="CY519" s="134">
        <v>103.4</v>
      </c>
      <c r="CZ519" s="134">
        <v>108.6</v>
      </c>
      <c r="DA519" s="134">
        <v>103.2</v>
      </c>
      <c r="DB519" s="134">
        <v>110.8</v>
      </c>
      <c r="DC519" s="134">
        <v>118</v>
      </c>
      <c r="DD519" s="134">
        <v>121.3</v>
      </c>
      <c r="DE519" s="134">
        <v>122.3</v>
      </c>
      <c r="DF519" s="134">
        <v>123.8</v>
      </c>
      <c r="DG519" s="134">
        <v>130.80000000000001</v>
      </c>
      <c r="DH519" s="134">
        <v>130.4</v>
      </c>
      <c r="DI519" s="134">
        <v>138.69999999999999</v>
      </c>
      <c r="DJ519" s="134">
        <v>145.9</v>
      </c>
      <c r="DK519" s="134">
        <v>145.19999999999999</v>
      </c>
      <c r="DL519" s="134">
        <v>146.6</v>
      </c>
      <c r="DM519" s="134">
        <v>150.30000000000001</v>
      </c>
      <c r="DN519" s="134">
        <v>160.30000000000001</v>
      </c>
      <c r="DO519" s="134">
        <v>174</v>
      </c>
      <c r="DP519" s="134">
        <v>187.9</v>
      </c>
      <c r="DQ519" s="134">
        <v>190.2</v>
      </c>
      <c r="DR519" s="134">
        <v>194.4</v>
      </c>
      <c r="DS519" s="134">
        <v>192.8</v>
      </c>
      <c r="DT519" s="134">
        <v>201.7</v>
      </c>
      <c r="DU519" s="134">
        <v>205.3</v>
      </c>
      <c r="DV519" s="134">
        <v>208</v>
      </c>
      <c r="DW519" s="134">
        <v>201.1</v>
      </c>
      <c r="DX519" s="134">
        <v>201.4</v>
      </c>
      <c r="DY519" s="134">
        <v>187</v>
      </c>
      <c r="DZ519" s="134">
        <v>192.9</v>
      </c>
      <c r="EA519" s="135">
        <v>189.3</v>
      </c>
      <c r="EB519" s="136">
        <v>187.7</v>
      </c>
      <c r="EC519" s="136">
        <v>180.4</v>
      </c>
      <c r="ED519" s="134">
        <v>178</v>
      </c>
      <c r="EE519" s="134">
        <v>172.2</v>
      </c>
      <c r="EF519" s="137">
        <v>174.9</v>
      </c>
      <c r="EG519" s="137">
        <v>177.2</v>
      </c>
      <c r="EH519" s="137">
        <v>174.7</v>
      </c>
      <c r="EI519" s="137">
        <v>175.5</v>
      </c>
      <c r="EJ519" s="136">
        <v>172.1</v>
      </c>
      <c r="EK519" s="136">
        <v>171.5</v>
      </c>
      <c r="EL519" s="147">
        <v>170.2</v>
      </c>
      <c r="EM519" s="147">
        <v>165.3</v>
      </c>
      <c r="EN519" s="147">
        <v>162.69999999999999</v>
      </c>
    </row>
    <row r="520" spans="1:144" ht="15" x14ac:dyDescent="0.25">
      <c r="A520" s="132" t="s">
        <v>2468</v>
      </c>
      <c r="B520" s="132" t="s">
        <v>2469</v>
      </c>
      <c r="C520" s="133">
        <v>2.9389999999999999E-2</v>
      </c>
      <c r="D520" s="134">
        <v>100.9</v>
      </c>
      <c r="E520" s="134">
        <v>101.6</v>
      </c>
      <c r="F520" s="134">
        <v>101.8</v>
      </c>
      <c r="G520" s="134">
        <v>103.2</v>
      </c>
      <c r="H520" s="134">
        <v>103.2</v>
      </c>
      <c r="I520" s="134">
        <v>103.2</v>
      </c>
      <c r="J520" s="134">
        <v>103.2</v>
      </c>
      <c r="K520" s="134">
        <v>103.2</v>
      </c>
      <c r="L520" s="134">
        <v>103.7</v>
      </c>
      <c r="M520" s="134">
        <v>103.9</v>
      </c>
      <c r="N520" s="134">
        <v>103.9</v>
      </c>
      <c r="O520" s="134">
        <v>105.7</v>
      </c>
      <c r="P520" s="134">
        <v>105</v>
      </c>
      <c r="Q520" s="134">
        <v>104.1</v>
      </c>
      <c r="R520" s="134">
        <v>104</v>
      </c>
      <c r="S520" s="134">
        <v>104.4</v>
      </c>
      <c r="T520" s="134">
        <v>104.7</v>
      </c>
      <c r="U520" s="134">
        <v>104.7</v>
      </c>
      <c r="V520" s="134">
        <v>105.3</v>
      </c>
      <c r="W520" s="134">
        <v>105.3</v>
      </c>
      <c r="X520" s="134">
        <v>105.3</v>
      </c>
      <c r="Y520" s="134">
        <v>105.6</v>
      </c>
      <c r="Z520" s="134">
        <v>105.6</v>
      </c>
      <c r="AA520" s="134">
        <v>103.8</v>
      </c>
      <c r="AB520" s="134">
        <v>103.8</v>
      </c>
      <c r="AC520" s="134">
        <v>104.9</v>
      </c>
      <c r="AD520" s="134">
        <v>104.9</v>
      </c>
      <c r="AE520" s="134">
        <v>104.9</v>
      </c>
      <c r="AF520" s="134">
        <v>104.9</v>
      </c>
      <c r="AG520" s="134">
        <v>107</v>
      </c>
      <c r="AH520" s="134">
        <v>108.1</v>
      </c>
      <c r="AI520" s="134">
        <v>108.1</v>
      </c>
      <c r="AJ520" s="134">
        <v>108.1</v>
      </c>
      <c r="AK520" s="134">
        <v>109.6</v>
      </c>
      <c r="AL520" s="134">
        <v>109</v>
      </c>
      <c r="AM520" s="134">
        <v>110.1</v>
      </c>
      <c r="AN520" s="134">
        <v>110</v>
      </c>
      <c r="AO520" s="134">
        <v>111.3</v>
      </c>
      <c r="AP520" s="134">
        <v>110</v>
      </c>
      <c r="AQ520" s="134">
        <v>108.9</v>
      </c>
      <c r="AR520" s="134">
        <v>109.5</v>
      </c>
      <c r="AS520" s="134">
        <v>109.6</v>
      </c>
      <c r="AT520" s="134">
        <v>107.6</v>
      </c>
      <c r="AU520" s="134">
        <v>109</v>
      </c>
      <c r="AV520" s="134">
        <v>107</v>
      </c>
      <c r="AW520" s="134">
        <v>109.6</v>
      </c>
      <c r="AX520" s="134">
        <v>109.9</v>
      </c>
      <c r="AY520" s="134">
        <v>108.6</v>
      </c>
      <c r="AZ520" s="134">
        <v>109.9</v>
      </c>
      <c r="BA520" s="134">
        <v>108.6</v>
      </c>
      <c r="BB520" s="134">
        <v>110.1</v>
      </c>
      <c r="BC520" s="134">
        <v>109.2</v>
      </c>
      <c r="BD520" s="134">
        <v>109.9</v>
      </c>
      <c r="BE520" s="134">
        <v>109.9</v>
      </c>
      <c r="BF520" s="134">
        <v>110.3</v>
      </c>
      <c r="BG520" s="134">
        <v>110.1</v>
      </c>
      <c r="BH520" s="134">
        <v>111.3</v>
      </c>
      <c r="BI520" s="134">
        <v>110.5</v>
      </c>
      <c r="BJ520" s="134">
        <v>110.6</v>
      </c>
      <c r="BK520" s="134">
        <v>108.4</v>
      </c>
      <c r="BL520" s="134">
        <v>111.9</v>
      </c>
      <c r="BM520" s="134">
        <v>109.7</v>
      </c>
      <c r="BN520" s="134">
        <v>110.8</v>
      </c>
      <c r="BO520" s="134">
        <v>106.4</v>
      </c>
      <c r="BP520" s="134">
        <v>105.1</v>
      </c>
      <c r="BQ520" s="134">
        <v>102.9</v>
      </c>
      <c r="BR520" s="134">
        <v>103</v>
      </c>
      <c r="BS520" s="134">
        <v>102.4</v>
      </c>
      <c r="BT520" s="134">
        <v>101.3</v>
      </c>
      <c r="BU520" s="134">
        <v>97.6</v>
      </c>
      <c r="BV520" s="134">
        <v>95.3</v>
      </c>
      <c r="BW520" s="134">
        <v>97.5</v>
      </c>
      <c r="BX520" s="134">
        <v>95.9</v>
      </c>
      <c r="BY520" s="134">
        <v>93.1</v>
      </c>
      <c r="BZ520" s="134">
        <v>90.9</v>
      </c>
      <c r="CA520" s="134">
        <v>92.5</v>
      </c>
      <c r="CB520" s="134">
        <v>92.2</v>
      </c>
      <c r="CC520" s="134">
        <v>92.5</v>
      </c>
      <c r="CD520" s="134">
        <v>90.5</v>
      </c>
      <c r="CE520" s="134">
        <v>91.6</v>
      </c>
      <c r="CF520" s="134">
        <v>93.4</v>
      </c>
      <c r="CG520" s="134">
        <v>93</v>
      </c>
      <c r="CH520" s="134">
        <v>95.6</v>
      </c>
      <c r="CI520" s="134">
        <v>92.6</v>
      </c>
      <c r="CJ520" s="134">
        <v>93.5</v>
      </c>
      <c r="CK520" s="134">
        <v>92.5</v>
      </c>
      <c r="CL520" s="134">
        <v>92.7</v>
      </c>
      <c r="CM520" s="134">
        <v>93.8</v>
      </c>
      <c r="CN520" s="134">
        <v>94.3</v>
      </c>
      <c r="CO520" s="134">
        <v>93.5</v>
      </c>
      <c r="CP520" s="134">
        <v>91.7</v>
      </c>
      <c r="CQ520" s="134">
        <v>92.9</v>
      </c>
      <c r="CR520" s="134">
        <v>91.1</v>
      </c>
      <c r="CS520" s="134">
        <v>90.6</v>
      </c>
      <c r="CT520" s="134">
        <v>91.2</v>
      </c>
      <c r="CU520" s="134">
        <v>91</v>
      </c>
      <c r="CV520" s="134">
        <v>91</v>
      </c>
      <c r="CW520" s="134">
        <v>89.2</v>
      </c>
      <c r="CX520" s="134">
        <v>90.5</v>
      </c>
      <c r="CY520" s="134">
        <v>90</v>
      </c>
      <c r="CZ520" s="134">
        <v>90.2</v>
      </c>
      <c r="DA520" s="134">
        <v>89.6</v>
      </c>
      <c r="DB520" s="134">
        <v>91.7</v>
      </c>
      <c r="DC520" s="134">
        <v>92.6</v>
      </c>
      <c r="DD520" s="134">
        <v>93.4</v>
      </c>
      <c r="DE520" s="134">
        <v>95.5</v>
      </c>
      <c r="DF520" s="134">
        <v>96.4</v>
      </c>
      <c r="DG520" s="134">
        <v>99.6</v>
      </c>
      <c r="DH520" s="134">
        <v>101.3</v>
      </c>
      <c r="DI520" s="134">
        <v>104.7</v>
      </c>
      <c r="DJ520" s="134">
        <v>106.3</v>
      </c>
      <c r="DK520" s="134">
        <v>104.5</v>
      </c>
      <c r="DL520" s="134">
        <v>104.7</v>
      </c>
      <c r="DM520" s="134">
        <v>106</v>
      </c>
      <c r="DN520" s="134">
        <v>110.1</v>
      </c>
      <c r="DO520" s="134">
        <v>113.7</v>
      </c>
      <c r="DP520" s="134">
        <v>117.4</v>
      </c>
      <c r="DQ520" s="134">
        <v>122</v>
      </c>
      <c r="DR520" s="134">
        <v>122.5</v>
      </c>
      <c r="DS520" s="134">
        <v>127.4</v>
      </c>
      <c r="DT520" s="134">
        <v>132.4</v>
      </c>
      <c r="DU520" s="134">
        <v>134.5</v>
      </c>
      <c r="DV520" s="134">
        <v>136.9</v>
      </c>
      <c r="DW520" s="134">
        <v>140.19999999999999</v>
      </c>
      <c r="DX520" s="134">
        <v>137.5</v>
      </c>
      <c r="DY520" s="134">
        <v>138.5</v>
      </c>
      <c r="DZ520" s="134">
        <v>142</v>
      </c>
      <c r="EA520" s="135">
        <v>142.80000000000001</v>
      </c>
      <c r="EB520" s="136">
        <v>140.4</v>
      </c>
      <c r="EC520" s="136">
        <v>139.6</v>
      </c>
      <c r="ED520" s="134">
        <v>141.4</v>
      </c>
      <c r="EE520" s="134">
        <v>139.9</v>
      </c>
      <c r="EF520" s="137">
        <v>137.9</v>
      </c>
      <c r="EG520" s="137">
        <v>134.5</v>
      </c>
      <c r="EH520" s="137">
        <v>133.1</v>
      </c>
      <c r="EI520" s="137">
        <v>129.6</v>
      </c>
      <c r="EJ520" s="136">
        <v>128.9</v>
      </c>
      <c r="EK520" s="136">
        <v>127.8</v>
      </c>
      <c r="EL520" s="147">
        <v>127.6</v>
      </c>
      <c r="EM520" s="147">
        <v>127.8</v>
      </c>
      <c r="EN520" s="147">
        <v>127.7</v>
      </c>
    </row>
    <row r="521" spans="1:144" ht="15" x14ac:dyDescent="0.25">
      <c r="A521" s="132" t="s">
        <v>2470</v>
      </c>
      <c r="B521" s="132" t="s">
        <v>2471</v>
      </c>
      <c r="C521" s="133">
        <v>3.0630000000000001E-2</v>
      </c>
      <c r="D521" s="134">
        <v>102.9</v>
      </c>
      <c r="E521" s="134">
        <v>102.7</v>
      </c>
      <c r="F521" s="134">
        <v>105.2</v>
      </c>
      <c r="G521" s="134">
        <v>105.1</v>
      </c>
      <c r="H521" s="134">
        <v>102.2</v>
      </c>
      <c r="I521" s="134">
        <v>102.8</v>
      </c>
      <c r="J521" s="134">
        <v>103</v>
      </c>
      <c r="K521" s="134">
        <v>105.3</v>
      </c>
      <c r="L521" s="134">
        <v>102.5</v>
      </c>
      <c r="M521" s="134">
        <v>101.9</v>
      </c>
      <c r="N521" s="134">
        <v>101.5</v>
      </c>
      <c r="O521" s="134">
        <v>102.1</v>
      </c>
      <c r="P521" s="134">
        <v>104.3</v>
      </c>
      <c r="Q521" s="134">
        <v>105.1</v>
      </c>
      <c r="R521" s="134">
        <v>104</v>
      </c>
      <c r="S521" s="134">
        <v>104.6</v>
      </c>
      <c r="T521" s="134">
        <v>111.7</v>
      </c>
      <c r="U521" s="134">
        <v>110</v>
      </c>
      <c r="V521" s="134">
        <v>110.6</v>
      </c>
      <c r="W521" s="134">
        <v>105.6</v>
      </c>
      <c r="X521" s="134">
        <v>110.7</v>
      </c>
      <c r="Y521" s="134">
        <v>111.8</v>
      </c>
      <c r="Z521" s="134">
        <v>112.3</v>
      </c>
      <c r="AA521" s="134">
        <v>114.2</v>
      </c>
      <c r="AB521" s="134">
        <v>115.2</v>
      </c>
      <c r="AC521" s="134">
        <v>109.6</v>
      </c>
      <c r="AD521" s="134">
        <v>109.8</v>
      </c>
      <c r="AE521" s="134">
        <v>114.2</v>
      </c>
      <c r="AF521" s="134">
        <v>106.2</v>
      </c>
      <c r="AG521" s="134">
        <v>114</v>
      </c>
      <c r="AH521" s="134">
        <v>118.4</v>
      </c>
      <c r="AI521" s="134">
        <v>111.5</v>
      </c>
      <c r="AJ521" s="134">
        <v>115</v>
      </c>
      <c r="AK521" s="134">
        <v>118.7</v>
      </c>
      <c r="AL521" s="134">
        <v>116.4</v>
      </c>
      <c r="AM521" s="134">
        <v>118.1</v>
      </c>
      <c r="AN521" s="134">
        <v>113.8</v>
      </c>
      <c r="AO521" s="134">
        <v>116</v>
      </c>
      <c r="AP521" s="134">
        <v>122.1</v>
      </c>
      <c r="AQ521" s="134">
        <v>121.9</v>
      </c>
      <c r="AR521" s="134">
        <v>119.2</v>
      </c>
      <c r="AS521" s="134">
        <v>118.4</v>
      </c>
      <c r="AT521" s="134">
        <v>122.5</v>
      </c>
      <c r="AU521" s="134">
        <v>117.9</v>
      </c>
      <c r="AV521" s="134">
        <v>121.3</v>
      </c>
      <c r="AW521" s="134">
        <v>122.7</v>
      </c>
      <c r="AX521" s="134">
        <v>118.5</v>
      </c>
      <c r="AY521" s="134">
        <v>120</v>
      </c>
      <c r="AZ521" s="134">
        <v>122.8</v>
      </c>
      <c r="BA521" s="134">
        <v>125.4</v>
      </c>
      <c r="BB521" s="134">
        <v>120.5</v>
      </c>
      <c r="BC521" s="134">
        <v>126.8</v>
      </c>
      <c r="BD521" s="134">
        <v>120.9</v>
      </c>
      <c r="BE521" s="134">
        <v>120.7</v>
      </c>
      <c r="BF521" s="134">
        <v>122.2</v>
      </c>
      <c r="BG521" s="134">
        <v>123.2</v>
      </c>
      <c r="BH521" s="134">
        <v>117.8</v>
      </c>
      <c r="BI521" s="134">
        <v>122</v>
      </c>
      <c r="BJ521" s="134">
        <v>121.3</v>
      </c>
      <c r="BK521" s="134">
        <v>120.5</v>
      </c>
      <c r="BL521" s="134">
        <v>121.7</v>
      </c>
      <c r="BM521" s="134">
        <v>121.8</v>
      </c>
      <c r="BN521" s="134">
        <v>121.4</v>
      </c>
      <c r="BO521" s="134">
        <v>120.8</v>
      </c>
      <c r="BP521" s="134">
        <v>121.4</v>
      </c>
      <c r="BQ521" s="134">
        <v>122.1</v>
      </c>
      <c r="BR521" s="134">
        <v>122.3</v>
      </c>
      <c r="BS521" s="134">
        <v>120.4</v>
      </c>
      <c r="BT521" s="134">
        <v>122.1</v>
      </c>
      <c r="BU521" s="134">
        <v>124.7</v>
      </c>
      <c r="BV521" s="134">
        <v>128.1</v>
      </c>
      <c r="BW521" s="134">
        <v>125</v>
      </c>
      <c r="BX521" s="134">
        <v>128</v>
      </c>
      <c r="BY521" s="134">
        <v>127.1</v>
      </c>
      <c r="BZ521" s="134">
        <v>127.3</v>
      </c>
      <c r="CA521" s="134">
        <v>128.1</v>
      </c>
      <c r="CB521" s="134">
        <v>129.5</v>
      </c>
      <c r="CC521" s="134">
        <v>129.1</v>
      </c>
      <c r="CD521" s="134">
        <v>129.9</v>
      </c>
      <c r="CE521" s="134">
        <v>129.1</v>
      </c>
      <c r="CF521" s="134">
        <v>128.1</v>
      </c>
      <c r="CG521" s="134">
        <v>128.1</v>
      </c>
      <c r="CH521" s="134">
        <v>127.4</v>
      </c>
      <c r="CI521" s="134">
        <v>126.6</v>
      </c>
      <c r="CJ521" s="134">
        <v>127.9</v>
      </c>
      <c r="CK521" s="134">
        <v>126.8</v>
      </c>
      <c r="CL521" s="134">
        <v>127.6</v>
      </c>
      <c r="CM521" s="134">
        <v>127.3</v>
      </c>
      <c r="CN521" s="134">
        <v>124.4</v>
      </c>
      <c r="CO521" s="134">
        <v>125.1</v>
      </c>
      <c r="CP521" s="134">
        <v>125.7</v>
      </c>
      <c r="CQ521" s="134">
        <v>124.7</v>
      </c>
      <c r="CR521" s="134">
        <v>124.1</v>
      </c>
      <c r="CS521" s="134">
        <v>125.1</v>
      </c>
      <c r="CT521" s="134">
        <v>127.4</v>
      </c>
      <c r="CU521" s="134">
        <v>127.6</v>
      </c>
      <c r="CV521" s="134">
        <v>130.5</v>
      </c>
      <c r="CW521" s="134">
        <v>128.9</v>
      </c>
      <c r="CX521" s="134">
        <v>127.2</v>
      </c>
      <c r="CY521" s="134">
        <v>128.5</v>
      </c>
      <c r="CZ521" s="134">
        <v>130.1</v>
      </c>
      <c r="DA521" s="134">
        <v>130.19999999999999</v>
      </c>
      <c r="DB521" s="134">
        <v>129.30000000000001</v>
      </c>
      <c r="DC521" s="134">
        <v>131.69999999999999</v>
      </c>
      <c r="DD521" s="134">
        <v>131.80000000000001</v>
      </c>
      <c r="DE521" s="134">
        <v>132</v>
      </c>
      <c r="DF521" s="134">
        <v>131.5</v>
      </c>
      <c r="DG521" s="134">
        <v>131.69999999999999</v>
      </c>
      <c r="DH521" s="134">
        <v>132.19999999999999</v>
      </c>
      <c r="DI521" s="134">
        <v>133.30000000000001</v>
      </c>
      <c r="DJ521" s="134">
        <v>131</v>
      </c>
      <c r="DK521" s="134">
        <v>133.6</v>
      </c>
      <c r="DL521" s="134">
        <v>133.80000000000001</v>
      </c>
      <c r="DM521" s="134">
        <v>134.69999999999999</v>
      </c>
      <c r="DN521" s="134">
        <v>134.30000000000001</v>
      </c>
      <c r="DO521" s="134">
        <v>134.9</v>
      </c>
      <c r="DP521" s="134">
        <v>137.19999999999999</v>
      </c>
      <c r="DQ521" s="134">
        <v>146.1</v>
      </c>
      <c r="DR521" s="134">
        <v>146.9</v>
      </c>
      <c r="DS521" s="134">
        <v>148.4</v>
      </c>
      <c r="DT521" s="134">
        <v>142.6</v>
      </c>
      <c r="DU521" s="134">
        <v>145.6</v>
      </c>
      <c r="DV521" s="134">
        <v>147.6</v>
      </c>
      <c r="DW521" s="134">
        <v>148.9</v>
      </c>
      <c r="DX521" s="134">
        <v>150.5</v>
      </c>
      <c r="DY521" s="134">
        <v>149.6</v>
      </c>
      <c r="DZ521" s="134">
        <v>145.19999999999999</v>
      </c>
      <c r="EA521" s="135">
        <v>144.80000000000001</v>
      </c>
      <c r="EB521" s="136">
        <v>147.30000000000001</v>
      </c>
      <c r="EC521" s="136">
        <v>144.9</v>
      </c>
      <c r="ED521" s="134">
        <v>141.6</v>
      </c>
      <c r="EE521" s="134">
        <v>143</v>
      </c>
      <c r="EF521" s="137">
        <v>145.4</v>
      </c>
      <c r="EG521" s="137">
        <v>147.1</v>
      </c>
      <c r="EH521" s="137">
        <v>143.9</v>
      </c>
      <c r="EI521" s="137">
        <v>142.4</v>
      </c>
      <c r="EJ521" s="136">
        <v>141.1</v>
      </c>
      <c r="EK521" s="136">
        <v>141.69999999999999</v>
      </c>
      <c r="EL521" s="147">
        <v>146.69999999999999</v>
      </c>
      <c r="EM521" s="147">
        <v>146.19999999999999</v>
      </c>
      <c r="EN521" s="147">
        <v>149.1</v>
      </c>
    </row>
    <row r="522" spans="1:144" ht="15" x14ac:dyDescent="0.25">
      <c r="A522" s="132" t="s">
        <v>2472</v>
      </c>
      <c r="B522" s="132" t="s">
        <v>2473</v>
      </c>
      <c r="C522" s="133">
        <v>0.19850000000000001</v>
      </c>
      <c r="D522" s="134">
        <v>104.5</v>
      </c>
      <c r="E522" s="134">
        <v>105.8</v>
      </c>
      <c r="F522" s="134">
        <v>105.3</v>
      </c>
      <c r="G522" s="134">
        <v>106.5</v>
      </c>
      <c r="H522" s="134">
        <v>106.3</v>
      </c>
      <c r="I522" s="134">
        <v>105.9</v>
      </c>
      <c r="J522" s="134">
        <v>106.9</v>
      </c>
      <c r="K522" s="134">
        <v>106.5</v>
      </c>
      <c r="L522" s="134">
        <v>106.7</v>
      </c>
      <c r="M522" s="134">
        <v>105.5</v>
      </c>
      <c r="N522" s="134">
        <v>105.5</v>
      </c>
      <c r="O522" s="134">
        <v>105.8</v>
      </c>
      <c r="P522" s="134">
        <v>106.9</v>
      </c>
      <c r="Q522" s="134">
        <v>106.4</v>
      </c>
      <c r="R522" s="134">
        <v>105.7</v>
      </c>
      <c r="S522" s="134">
        <v>106.6</v>
      </c>
      <c r="T522" s="134">
        <v>107</v>
      </c>
      <c r="U522" s="134">
        <v>105.2</v>
      </c>
      <c r="V522" s="134">
        <v>106.4</v>
      </c>
      <c r="W522" s="134">
        <v>107.1</v>
      </c>
      <c r="X522" s="134">
        <v>106.9</v>
      </c>
      <c r="Y522" s="134">
        <v>105.8</v>
      </c>
      <c r="Z522" s="134">
        <v>105.7</v>
      </c>
      <c r="AA522" s="134">
        <v>106.3</v>
      </c>
      <c r="AB522" s="134">
        <v>110.2</v>
      </c>
      <c r="AC522" s="134">
        <v>108.9</v>
      </c>
      <c r="AD522" s="134">
        <v>111.3</v>
      </c>
      <c r="AE522" s="134">
        <v>112.1</v>
      </c>
      <c r="AF522" s="134">
        <v>113.7</v>
      </c>
      <c r="AG522" s="134">
        <v>112</v>
      </c>
      <c r="AH522" s="134">
        <v>113.8</v>
      </c>
      <c r="AI522" s="134">
        <v>114.5</v>
      </c>
      <c r="AJ522" s="134">
        <v>112.8</v>
      </c>
      <c r="AK522" s="134">
        <v>115.3</v>
      </c>
      <c r="AL522" s="134">
        <v>113.1</v>
      </c>
      <c r="AM522" s="134">
        <v>116.5</v>
      </c>
      <c r="AN522" s="134">
        <v>112.8</v>
      </c>
      <c r="AO522" s="134">
        <v>110.7</v>
      </c>
      <c r="AP522" s="134">
        <v>111.9</v>
      </c>
      <c r="AQ522" s="134">
        <v>112.5</v>
      </c>
      <c r="AR522" s="134">
        <v>112.7</v>
      </c>
      <c r="AS522" s="134">
        <v>114.1</v>
      </c>
      <c r="AT522" s="134">
        <v>114.5</v>
      </c>
      <c r="AU522" s="134">
        <v>115.5</v>
      </c>
      <c r="AV522" s="134">
        <v>114.8</v>
      </c>
      <c r="AW522" s="134">
        <v>115.3</v>
      </c>
      <c r="AX522" s="134">
        <v>114.9</v>
      </c>
      <c r="AY522" s="134">
        <v>114.6</v>
      </c>
      <c r="AZ522" s="134">
        <v>116.1</v>
      </c>
      <c r="BA522" s="134">
        <v>117.8</v>
      </c>
      <c r="BB522" s="134">
        <v>115.7</v>
      </c>
      <c r="BC522" s="134">
        <v>117.9</v>
      </c>
      <c r="BD522" s="134">
        <v>117.1</v>
      </c>
      <c r="BE522" s="134">
        <v>115.2</v>
      </c>
      <c r="BF522" s="134">
        <v>115.4</v>
      </c>
      <c r="BG522" s="134">
        <v>116</v>
      </c>
      <c r="BH522" s="134">
        <v>113.3</v>
      </c>
      <c r="BI522" s="134">
        <v>113</v>
      </c>
      <c r="BJ522" s="134">
        <v>115.5</v>
      </c>
      <c r="BK522" s="134">
        <v>116.6</v>
      </c>
      <c r="BL522" s="134">
        <v>115.8</v>
      </c>
      <c r="BM522" s="134">
        <v>116</v>
      </c>
      <c r="BN522" s="134">
        <v>114.7</v>
      </c>
      <c r="BO522" s="134">
        <v>115.3</v>
      </c>
      <c r="BP522" s="134">
        <v>118.7</v>
      </c>
      <c r="BQ522" s="134">
        <v>116.5</v>
      </c>
      <c r="BR522" s="134">
        <v>116.7</v>
      </c>
      <c r="BS522" s="134">
        <v>117.2</v>
      </c>
      <c r="BT522" s="134">
        <v>115.8</v>
      </c>
      <c r="BU522" s="134">
        <v>118</v>
      </c>
      <c r="BV522" s="134">
        <v>117.1</v>
      </c>
      <c r="BW522" s="134">
        <v>118.4</v>
      </c>
      <c r="BX522" s="134">
        <v>119.6</v>
      </c>
      <c r="BY522" s="134">
        <v>119.3</v>
      </c>
      <c r="BZ522" s="134">
        <v>120.3</v>
      </c>
      <c r="CA522" s="134">
        <v>119.9</v>
      </c>
      <c r="CB522" s="134">
        <v>122.5</v>
      </c>
      <c r="CC522" s="134">
        <v>120.8</v>
      </c>
      <c r="CD522" s="134">
        <v>124.1</v>
      </c>
      <c r="CE522" s="134">
        <v>121.9</v>
      </c>
      <c r="CF522" s="134">
        <v>124.9</v>
      </c>
      <c r="CG522" s="134">
        <v>127.9</v>
      </c>
      <c r="CH522" s="134">
        <v>129.69999999999999</v>
      </c>
      <c r="CI522" s="134">
        <v>129.19999999999999</v>
      </c>
      <c r="CJ522" s="134">
        <v>129.5</v>
      </c>
      <c r="CK522" s="134">
        <v>129.30000000000001</v>
      </c>
      <c r="CL522" s="134">
        <v>130</v>
      </c>
      <c r="CM522" s="134">
        <v>129.4</v>
      </c>
      <c r="CN522" s="134">
        <v>132</v>
      </c>
      <c r="CO522" s="134">
        <v>126.3</v>
      </c>
      <c r="CP522" s="134">
        <v>123.4</v>
      </c>
      <c r="CQ522" s="134">
        <v>123.7</v>
      </c>
      <c r="CR522" s="134">
        <v>129.9</v>
      </c>
      <c r="CS522" s="134">
        <v>131.4</v>
      </c>
      <c r="CT522" s="134">
        <v>130</v>
      </c>
      <c r="CU522" s="134">
        <v>127.6</v>
      </c>
      <c r="CV522" s="134">
        <v>125.1</v>
      </c>
      <c r="CW522" s="134">
        <v>128.19999999999999</v>
      </c>
      <c r="CX522" s="134">
        <v>133.30000000000001</v>
      </c>
      <c r="CY522" s="134">
        <v>130.9</v>
      </c>
      <c r="CZ522" s="134">
        <v>130.9</v>
      </c>
      <c r="DA522" s="134">
        <v>134</v>
      </c>
      <c r="DB522" s="134">
        <v>132.69999999999999</v>
      </c>
      <c r="DC522" s="134">
        <v>129.80000000000001</v>
      </c>
      <c r="DD522" s="134">
        <v>131.69999999999999</v>
      </c>
      <c r="DE522" s="134">
        <v>133.80000000000001</v>
      </c>
      <c r="DF522" s="134">
        <v>133.80000000000001</v>
      </c>
      <c r="DG522" s="134">
        <v>134.5</v>
      </c>
      <c r="DH522" s="134">
        <v>137.19999999999999</v>
      </c>
      <c r="DI522" s="134">
        <v>140.69999999999999</v>
      </c>
      <c r="DJ522" s="134">
        <v>141.80000000000001</v>
      </c>
      <c r="DK522" s="134">
        <v>143.9</v>
      </c>
      <c r="DL522" s="134">
        <v>141.19999999999999</v>
      </c>
      <c r="DM522" s="134">
        <v>141.80000000000001</v>
      </c>
      <c r="DN522" s="134">
        <v>141.4</v>
      </c>
      <c r="DO522" s="134">
        <v>141.69999999999999</v>
      </c>
      <c r="DP522" s="134">
        <v>149</v>
      </c>
      <c r="DQ522" s="134">
        <v>148</v>
      </c>
      <c r="DR522" s="134">
        <v>147.9</v>
      </c>
      <c r="DS522" s="134">
        <v>148.19999999999999</v>
      </c>
      <c r="DT522" s="134">
        <v>151.9</v>
      </c>
      <c r="DU522" s="134">
        <v>151.4</v>
      </c>
      <c r="DV522" s="134">
        <v>161.6</v>
      </c>
      <c r="DW522" s="134">
        <v>161</v>
      </c>
      <c r="DX522" s="134">
        <v>161.6</v>
      </c>
      <c r="DY522" s="134">
        <v>163.9</v>
      </c>
      <c r="DZ522" s="134">
        <v>165.3</v>
      </c>
      <c r="EA522" s="135">
        <v>167.6</v>
      </c>
      <c r="EB522" s="136">
        <v>172.8</v>
      </c>
      <c r="EC522" s="136">
        <v>175.5</v>
      </c>
      <c r="ED522" s="134">
        <v>174.5</v>
      </c>
      <c r="EE522" s="134">
        <v>173.8</v>
      </c>
      <c r="EF522" s="137">
        <v>174.1</v>
      </c>
      <c r="EG522" s="137">
        <v>173.9</v>
      </c>
      <c r="EH522" s="137">
        <v>174.1</v>
      </c>
      <c r="EI522" s="137">
        <v>176.3</v>
      </c>
      <c r="EJ522" s="136">
        <v>175.6</v>
      </c>
      <c r="EK522" s="136">
        <v>176.7</v>
      </c>
      <c r="EL522" s="147">
        <v>174.7</v>
      </c>
      <c r="EM522" s="147">
        <v>174.6</v>
      </c>
      <c r="EN522" s="147">
        <v>175.5</v>
      </c>
    </row>
    <row r="523" spans="1:144" ht="15" x14ac:dyDescent="0.25">
      <c r="A523" s="132" t="s">
        <v>2474</v>
      </c>
      <c r="B523" s="132" t="s">
        <v>2475</v>
      </c>
      <c r="C523" s="133">
        <v>3.0970000000000001E-2</v>
      </c>
      <c r="D523" s="134">
        <v>102.4</v>
      </c>
      <c r="E523" s="134">
        <v>103.2</v>
      </c>
      <c r="F523" s="134">
        <v>104.1</v>
      </c>
      <c r="G523" s="134">
        <v>105.6</v>
      </c>
      <c r="H523" s="134">
        <v>106.2</v>
      </c>
      <c r="I523" s="134">
        <v>106.7</v>
      </c>
      <c r="J523" s="134">
        <v>106.4</v>
      </c>
      <c r="K523" s="134">
        <v>106.8</v>
      </c>
      <c r="L523" s="134">
        <v>107.8</v>
      </c>
      <c r="M523" s="134">
        <v>107.5</v>
      </c>
      <c r="N523" s="134">
        <v>107.6</v>
      </c>
      <c r="O523" s="134">
        <v>106</v>
      </c>
      <c r="P523" s="134">
        <v>106.7</v>
      </c>
      <c r="Q523" s="134">
        <v>106.8</v>
      </c>
      <c r="R523" s="134">
        <v>107.2</v>
      </c>
      <c r="S523" s="134">
        <v>107.7</v>
      </c>
      <c r="T523" s="134">
        <v>110.3</v>
      </c>
      <c r="U523" s="134">
        <v>110.7</v>
      </c>
      <c r="V523" s="134">
        <v>110.6</v>
      </c>
      <c r="W523" s="134">
        <v>112</v>
      </c>
      <c r="X523" s="134">
        <v>112.4</v>
      </c>
      <c r="Y523" s="134">
        <v>112.4</v>
      </c>
      <c r="Z523" s="134">
        <v>112.4</v>
      </c>
      <c r="AA523" s="134">
        <v>111.7</v>
      </c>
      <c r="AB523" s="134">
        <v>115.7</v>
      </c>
      <c r="AC523" s="134">
        <v>115.2</v>
      </c>
      <c r="AD523" s="134">
        <v>116.8</v>
      </c>
      <c r="AE523" s="134">
        <v>117.6</v>
      </c>
      <c r="AF523" s="134">
        <v>116.6</v>
      </c>
      <c r="AG523" s="134">
        <v>117.4</v>
      </c>
      <c r="AH523" s="134">
        <v>117</v>
      </c>
      <c r="AI523" s="134">
        <v>116.2</v>
      </c>
      <c r="AJ523" s="134">
        <v>115</v>
      </c>
      <c r="AK523" s="134">
        <v>119.4</v>
      </c>
      <c r="AL523" s="134">
        <v>116.6</v>
      </c>
      <c r="AM523" s="134">
        <v>118.8</v>
      </c>
      <c r="AN523" s="134">
        <v>116.8</v>
      </c>
      <c r="AO523" s="134">
        <v>117.6</v>
      </c>
      <c r="AP523" s="134">
        <v>118</v>
      </c>
      <c r="AQ523" s="134">
        <v>119.4</v>
      </c>
      <c r="AR523" s="134">
        <v>120</v>
      </c>
      <c r="AS523" s="134">
        <v>119.6</v>
      </c>
      <c r="AT523" s="134">
        <v>118.6</v>
      </c>
      <c r="AU523" s="134">
        <v>118.5</v>
      </c>
      <c r="AV523" s="134">
        <v>119.1</v>
      </c>
      <c r="AW523" s="134">
        <v>119.2</v>
      </c>
      <c r="AX523" s="134">
        <v>119.8</v>
      </c>
      <c r="AY523" s="134">
        <v>120.6</v>
      </c>
      <c r="AZ523" s="134">
        <v>121.7</v>
      </c>
      <c r="BA523" s="134">
        <v>121.6</v>
      </c>
      <c r="BB523" s="134">
        <v>121.8</v>
      </c>
      <c r="BC523" s="134">
        <v>122</v>
      </c>
      <c r="BD523" s="134">
        <v>122.1</v>
      </c>
      <c r="BE523" s="134">
        <v>123.8</v>
      </c>
      <c r="BF523" s="134">
        <v>124</v>
      </c>
      <c r="BG523" s="134">
        <v>124.1</v>
      </c>
      <c r="BH523" s="134">
        <v>124.3</v>
      </c>
      <c r="BI523" s="134">
        <v>126.6</v>
      </c>
      <c r="BJ523" s="134">
        <v>126.8</v>
      </c>
      <c r="BK523" s="134">
        <v>126.4</v>
      </c>
      <c r="BL523" s="134">
        <v>127.2</v>
      </c>
      <c r="BM523" s="134">
        <v>126.2</v>
      </c>
      <c r="BN523" s="134">
        <v>126.9</v>
      </c>
      <c r="BO523" s="134">
        <v>127.5</v>
      </c>
      <c r="BP523" s="134">
        <v>128.6</v>
      </c>
      <c r="BQ523" s="134">
        <v>128.5</v>
      </c>
      <c r="BR523" s="134">
        <v>128.80000000000001</v>
      </c>
      <c r="BS523" s="134">
        <v>128.4</v>
      </c>
      <c r="BT523" s="134">
        <v>128.69999999999999</v>
      </c>
      <c r="BU523" s="134">
        <v>128.9</v>
      </c>
      <c r="BV523" s="134">
        <v>128.5</v>
      </c>
      <c r="BW523" s="134">
        <v>129.5</v>
      </c>
      <c r="BX523" s="134">
        <v>129.30000000000001</v>
      </c>
      <c r="BY523" s="134">
        <v>131.1</v>
      </c>
      <c r="BZ523" s="134">
        <v>130.6</v>
      </c>
      <c r="CA523" s="134">
        <v>131.6</v>
      </c>
      <c r="CB523" s="134">
        <v>131.4</v>
      </c>
      <c r="CC523" s="134">
        <v>130.9</v>
      </c>
      <c r="CD523" s="134">
        <v>131.6</v>
      </c>
      <c r="CE523" s="134">
        <v>131.4</v>
      </c>
      <c r="CF523" s="134">
        <v>131.19999999999999</v>
      </c>
      <c r="CG523" s="134">
        <v>131.5</v>
      </c>
      <c r="CH523" s="134">
        <v>131.6</v>
      </c>
      <c r="CI523" s="134">
        <v>130.30000000000001</v>
      </c>
      <c r="CJ523" s="134">
        <v>130.1</v>
      </c>
      <c r="CK523" s="134">
        <v>130</v>
      </c>
      <c r="CL523" s="134">
        <v>130.9</v>
      </c>
      <c r="CM523" s="134">
        <v>130.69999999999999</v>
      </c>
      <c r="CN523" s="134">
        <v>130.5</v>
      </c>
      <c r="CO523" s="134">
        <v>130.80000000000001</v>
      </c>
      <c r="CP523" s="134">
        <v>131.1</v>
      </c>
      <c r="CQ523" s="134">
        <v>130.9</v>
      </c>
      <c r="CR523" s="134">
        <v>130.69999999999999</v>
      </c>
      <c r="CS523" s="134">
        <v>131</v>
      </c>
      <c r="CT523" s="134">
        <v>130.80000000000001</v>
      </c>
      <c r="CU523" s="134">
        <v>130.5</v>
      </c>
      <c r="CV523" s="134">
        <v>129.69999999999999</v>
      </c>
      <c r="CW523" s="134">
        <v>129.9</v>
      </c>
      <c r="CX523" s="134">
        <v>130.19999999999999</v>
      </c>
      <c r="CY523" s="134">
        <v>130.1</v>
      </c>
      <c r="CZ523" s="134">
        <v>130.6</v>
      </c>
      <c r="DA523" s="134">
        <v>130.80000000000001</v>
      </c>
      <c r="DB523" s="134">
        <v>132</v>
      </c>
      <c r="DC523" s="134">
        <v>132.5</v>
      </c>
      <c r="DD523" s="134">
        <v>132.5</v>
      </c>
      <c r="DE523" s="134">
        <v>132.5</v>
      </c>
      <c r="DF523" s="134">
        <v>132.6</v>
      </c>
      <c r="DG523" s="134">
        <v>132.6</v>
      </c>
      <c r="DH523" s="134">
        <v>132.9</v>
      </c>
      <c r="DI523" s="134">
        <v>133.4</v>
      </c>
      <c r="DJ523" s="134">
        <v>133.4</v>
      </c>
      <c r="DK523" s="134">
        <v>134.4</v>
      </c>
      <c r="DL523" s="134">
        <v>133.4</v>
      </c>
      <c r="DM523" s="134">
        <v>134.69999999999999</v>
      </c>
      <c r="DN523" s="134">
        <v>134.80000000000001</v>
      </c>
      <c r="DO523" s="134">
        <v>135.19999999999999</v>
      </c>
      <c r="DP523" s="134">
        <v>135</v>
      </c>
      <c r="DQ523" s="134">
        <v>135.69999999999999</v>
      </c>
      <c r="DR523" s="134">
        <v>134.1</v>
      </c>
      <c r="DS523" s="134">
        <v>135.6</v>
      </c>
      <c r="DT523" s="134">
        <v>135.9</v>
      </c>
      <c r="DU523" s="134">
        <v>136.19999999999999</v>
      </c>
      <c r="DV523" s="134">
        <v>136</v>
      </c>
      <c r="DW523" s="134">
        <v>135.80000000000001</v>
      </c>
      <c r="DX523" s="134">
        <v>136.1</v>
      </c>
      <c r="DY523" s="134">
        <v>136.19999999999999</v>
      </c>
      <c r="DZ523" s="134">
        <v>136.19999999999999</v>
      </c>
      <c r="EA523" s="135">
        <v>136.4</v>
      </c>
      <c r="EB523" s="136">
        <v>136.30000000000001</v>
      </c>
      <c r="EC523" s="136">
        <v>137.19999999999999</v>
      </c>
      <c r="ED523" s="134">
        <v>138</v>
      </c>
      <c r="EE523" s="134">
        <v>138.6</v>
      </c>
      <c r="EF523" s="137">
        <v>138.4</v>
      </c>
      <c r="EG523" s="137">
        <v>138.69999999999999</v>
      </c>
      <c r="EH523" s="137">
        <v>138.9</v>
      </c>
      <c r="EI523" s="137">
        <v>139.4</v>
      </c>
      <c r="EJ523" s="136">
        <v>139.30000000000001</v>
      </c>
      <c r="EK523" s="136">
        <v>139.9</v>
      </c>
      <c r="EL523" s="147">
        <v>140.1</v>
      </c>
      <c r="EM523" s="147">
        <v>140.19999999999999</v>
      </c>
      <c r="EN523" s="147">
        <v>141.19999999999999</v>
      </c>
    </row>
    <row r="524" spans="1:144" ht="15" x14ac:dyDescent="0.25">
      <c r="A524" s="132" t="s">
        <v>2476</v>
      </c>
      <c r="B524" s="132" t="s">
        <v>2477</v>
      </c>
      <c r="C524" s="133">
        <v>0.22322</v>
      </c>
      <c r="D524" s="134">
        <v>104.3</v>
      </c>
      <c r="E524" s="134">
        <v>104.8</v>
      </c>
      <c r="F524" s="134">
        <v>104.4</v>
      </c>
      <c r="G524" s="134">
        <v>107.6</v>
      </c>
      <c r="H524" s="134">
        <v>110.9</v>
      </c>
      <c r="I524" s="134">
        <v>110.5</v>
      </c>
      <c r="J524" s="134">
        <v>110.1</v>
      </c>
      <c r="K524" s="134">
        <v>110.2</v>
      </c>
      <c r="L524" s="134">
        <v>110.1</v>
      </c>
      <c r="M524" s="134">
        <v>110.4</v>
      </c>
      <c r="N524" s="134">
        <v>109.8</v>
      </c>
      <c r="O524" s="134">
        <v>108.6</v>
      </c>
      <c r="P524" s="134">
        <v>110.5</v>
      </c>
      <c r="Q524" s="134">
        <v>109</v>
      </c>
      <c r="R524" s="134">
        <v>108.9</v>
      </c>
      <c r="S524" s="134">
        <v>110.9</v>
      </c>
      <c r="T524" s="134">
        <v>111.6</v>
      </c>
      <c r="U524" s="134">
        <v>111.1</v>
      </c>
      <c r="V524" s="134">
        <v>113.5</v>
      </c>
      <c r="W524" s="134">
        <v>112.9</v>
      </c>
      <c r="X524" s="134">
        <v>115.5</v>
      </c>
      <c r="Y524" s="134">
        <v>113.2</v>
      </c>
      <c r="Z524" s="134">
        <v>112.5</v>
      </c>
      <c r="AA524" s="134">
        <v>112.7</v>
      </c>
      <c r="AB524" s="134">
        <v>112.4</v>
      </c>
      <c r="AC524" s="134">
        <v>113.9</v>
      </c>
      <c r="AD524" s="134">
        <v>113.2</v>
      </c>
      <c r="AE524" s="134">
        <v>112.5</v>
      </c>
      <c r="AF524" s="134">
        <v>113.7</v>
      </c>
      <c r="AG524" s="134">
        <v>114.3</v>
      </c>
      <c r="AH524" s="134">
        <v>113.3</v>
      </c>
      <c r="AI524" s="134">
        <v>113.2</v>
      </c>
      <c r="AJ524" s="134">
        <v>115.8</v>
      </c>
      <c r="AK524" s="134">
        <v>114.1</v>
      </c>
      <c r="AL524" s="134">
        <v>121.9</v>
      </c>
      <c r="AM524" s="134">
        <v>124.3</v>
      </c>
      <c r="AN524" s="134">
        <v>124.8</v>
      </c>
      <c r="AO524" s="134">
        <v>123.2</v>
      </c>
      <c r="AP524" s="134">
        <v>122.9</v>
      </c>
      <c r="AQ524" s="134">
        <v>122.1</v>
      </c>
      <c r="AR524" s="134">
        <v>121.7</v>
      </c>
      <c r="AS524" s="134">
        <v>115.8</v>
      </c>
      <c r="AT524" s="134">
        <v>119.5</v>
      </c>
      <c r="AU524" s="134">
        <v>119</v>
      </c>
      <c r="AV524" s="134">
        <v>119.7</v>
      </c>
      <c r="AW524" s="134">
        <v>117.9</v>
      </c>
      <c r="AX524" s="134">
        <v>113.7</v>
      </c>
      <c r="AY524" s="134">
        <v>114.7</v>
      </c>
      <c r="AZ524" s="134">
        <v>113.1</v>
      </c>
      <c r="BA524" s="134">
        <v>116.3</v>
      </c>
      <c r="BB524" s="134">
        <v>116.2</v>
      </c>
      <c r="BC524" s="134">
        <v>118.2</v>
      </c>
      <c r="BD524" s="134">
        <v>117.3</v>
      </c>
      <c r="BE524" s="134">
        <v>117.5</v>
      </c>
      <c r="BF524" s="134">
        <v>115.2</v>
      </c>
      <c r="BG524" s="134">
        <v>117.5</v>
      </c>
      <c r="BH524" s="134">
        <v>115.1</v>
      </c>
      <c r="BI524" s="134">
        <v>116.5</v>
      </c>
      <c r="BJ524" s="134">
        <v>114.3</v>
      </c>
      <c r="BK524" s="134">
        <v>117</v>
      </c>
      <c r="BL524" s="134">
        <v>119.7</v>
      </c>
      <c r="BM524" s="134">
        <v>119.8</v>
      </c>
      <c r="BN524" s="134">
        <v>117.6</v>
      </c>
      <c r="BO524" s="134">
        <v>116.1</v>
      </c>
      <c r="BP524" s="134">
        <v>111.4</v>
      </c>
      <c r="BQ524" s="134">
        <v>113.3</v>
      </c>
      <c r="BR524" s="134">
        <v>113.2</v>
      </c>
      <c r="BS524" s="134">
        <v>111.6</v>
      </c>
      <c r="BT524" s="134">
        <v>108.2</v>
      </c>
      <c r="BU524" s="134">
        <v>110</v>
      </c>
      <c r="BV524" s="134">
        <v>107.2</v>
      </c>
      <c r="BW524" s="134">
        <v>109.8</v>
      </c>
      <c r="BX524" s="134">
        <v>110.9</v>
      </c>
      <c r="BY524" s="134">
        <v>110.5</v>
      </c>
      <c r="BZ524" s="134">
        <v>112.1</v>
      </c>
      <c r="CA524" s="134">
        <v>110.8</v>
      </c>
      <c r="CB524" s="134">
        <v>110.2</v>
      </c>
      <c r="CC524" s="134">
        <v>110.4</v>
      </c>
      <c r="CD524" s="134">
        <v>111.5</v>
      </c>
      <c r="CE524" s="134">
        <v>112.4</v>
      </c>
      <c r="CF524" s="134">
        <v>110.8</v>
      </c>
      <c r="CG524" s="134">
        <v>112.3</v>
      </c>
      <c r="CH524" s="134">
        <v>111.1</v>
      </c>
      <c r="CI524" s="134">
        <v>110.4</v>
      </c>
      <c r="CJ524" s="134">
        <v>108</v>
      </c>
      <c r="CK524" s="134">
        <v>107.7</v>
      </c>
      <c r="CL524" s="134">
        <v>109.4</v>
      </c>
      <c r="CM524" s="134">
        <v>110.5</v>
      </c>
      <c r="CN524" s="134">
        <v>109.7</v>
      </c>
      <c r="CO524" s="134">
        <v>109.6</v>
      </c>
      <c r="CP524" s="134">
        <v>109.3</v>
      </c>
      <c r="CQ524" s="134">
        <v>108.5</v>
      </c>
      <c r="CR524" s="134">
        <v>106.9</v>
      </c>
      <c r="CS524" s="134">
        <v>108.6</v>
      </c>
      <c r="CT524" s="134">
        <v>108.6</v>
      </c>
      <c r="CU524" s="134">
        <v>107.8</v>
      </c>
      <c r="CV524" s="134">
        <v>107.3</v>
      </c>
      <c r="CW524" s="134">
        <v>107.3</v>
      </c>
      <c r="CX524" s="134">
        <v>109.1</v>
      </c>
      <c r="CY524" s="134">
        <v>109.1</v>
      </c>
      <c r="CZ524" s="134">
        <v>107.7</v>
      </c>
      <c r="DA524" s="134">
        <v>108.5</v>
      </c>
      <c r="DB524" s="134">
        <v>109</v>
      </c>
      <c r="DC524" s="134">
        <v>110.2</v>
      </c>
      <c r="DD524" s="134">
        <v>109.7</v>
      </c>
      <c r="DE524" s="134">
        <v>110.9</v>
      </c>
      <c r="DF524" s="134">
        <v>111.1</v>
      </c>
      <c r="DG524" s="134">
        <v>113.5</v>
      </c>
      <c r="DH524" s="134">
        <v>111.8</v>
      </c>
      <c r="DI524" s="134">
        <v>113.6</v>
      </c>
      <c r="DJ524" s="134">
        <v>113</v>
      </c>
      <c r="DK524" s="134">
        <v>114.2</v>
      </c>
      <c r="DL524" s="134">
        <v>114</v>
      </c>
      <c r="DM524" s="134">
        <v>111.2</v>
      </c>
      <c r="DN524" s="134">
        <v>115.4</v>
      </c>
      <c r="DO524" s="134">
        <v>116.7</v>
      </c>
      <c r="DP524" s="134">
        <v>119</v>
      </c>
      <c r="DQ524" s="134">
        <v>119.1</v>
      </c>
      <c r="DR524" s="134">
        <v>119.9</v>
      </c>
      <c r="DS524" s="134">
        <v>119.4</v>
      </c>
      <c r="DT524" s="134">
        <v>118.8</v>
      </c>
      <c r="DU524" s="134">
        <v>118.3</v>
      </c>
      <c r="DV524" s="134">
        <v>118.9</v>
      </c>
      <c r="DW524" s="134">
        <v>118.9</v>
      </c>
      <c r="DX524" s="134">
        <v>120</v>
      </c>
      <c r="DY524" s="134">
        <v>119.9</v>
      </c>
      <c r="DZ524" s="134">
        <v>119.1</v>
      </c>
      <c r="EA524" s="135">
        <v>119.1</v>
      </c>
      <c r="EB524" s="136">
        <v>118.9</v>
      </c>
      <c r="EC524" s="136">
        <v>118.6</v>
      </c>
      <c r="ED524" s="134">
        <v>118.8</v>
      </c>
      <c r="EE524" s="134">
        <v>118.7</v>
      </c>
      <c r="EF524" s="137">
        <v>119.1</v>
      </c>
      <c r="EG524" s="137">
        <v>120.2</v>
      </c>
      <c r="EH524" s="137">
        <v>119</v>
      </c>
      <c r="EI524" s="137">
        <v>119</v>
      </c>
      <c r="EJ524" s="136">
        <v>123.1</v>
      </c>
      <c r="EK524" s="136">
        <v>119.8</v>
      </c>
      <c r="EL524" s="147">
        <v>120</v>
      </c>
      <c r="EM524" s="147">
        <v>119.5</v>
      </c>
      <c r="EN524" s="147">
        <v>118.9</v>
      </c>
    </row>
    <row r="525" spans="1:144" ht="15" x14ac:dyDescent="0.25">
      <c r="A525" s="132" t="s">
        <v>2478</v>
      </c>
      <c r="B525" s="132" t="s">
        <v>2479</v>
      </c>
      <c r="C525" s="133">
        <v>7.6E-3</v>
      </c>
      <c r="D525" s="134">
        <v>106.7</v>
      </c>
      <c r="E525" s="134">
        <v>109.5</v>
      </c>
      <c r="F525" s="134">
        <v>107</v>
      </c>
      <c r="G525" s="134">
        <v>108.6</v>
      </c>
      <c r="H525" s="134">
        <v>108.5</v>
      </c>
      <c r="I525" s="134">
        <v>105.8</v>
      </c>
      <c r="J525" s="134">
        <v>106.4</v>
      </c>
      <c r="K525" s="134">
        <v>106.5</v>
      </c>
      <c r="L525" s="134">
        <v>109.2</v>
      </c>
      <c r="M525" s="134">
        <v>109.1</v>
      </c>
      <c r="N525" s="134">
        <v>111</v>
      </c>
      <c r="O525" s="134">
        <v>109.9</v>
      </c>
      <c r="P525" s="134">
        <v>110.3</v>
      </c>
      <c r="Q525" s="134">
        <v>112.4</v>
      </c>
      <c r="R525" s="134">
        <v>111.9</v>
      </c>
      <c r="S525" s="134">
        <v>109.6</v>
      </c>
      <c r="T525" s="134">
        <v>112.6</v>
      </c>
      <c r="U525" s="134">
        <v>111.7</v>
      </c>
      <c r="V525" s="134">
        <v>116.6</v>
      </c>
      <c r="W525" s="134">
        <v>112.3</v>
      </c>
      <c r="X525" s="134">
        <v>112.3</v>
      </c>
      <c r="Y525" s="134">
        <v>112.9</v>
      </c>
      <c r="Z525" s="134">
        <v>115.8</v>
      </c>
      <c r="AA525" s="134">
        <v>118.8</v>
      </c>
      <c r="AB525" s="134">
        <v>116.1</v>
      </c>
      <c r="AC525" s="134">
        <v>119.5</v>
      </c>
      <c r="AD525" s="134">
        <v>120.9</v>
      </c>
      <c r="AE525" s="134">
        <v>120.8</v>
      </c>
      <c r="AF525" s="134">
        <v>121.5</v>
      </c>
      <c r="AG525" s="134">
        <v>121.1</v>
      </c>
      <c r="AH525" s="134">
        <v>121</v>
      </c>
      <c r="AI525" s="134">
        <v>118.4</v>
      </c>
      <c r="AJ525" s="134">
        <v>120.8</v>
      </c>
      <c r="AK525" s="134">
        <v>120</v>
      </c>
      <c r="AL525" s="134">
        <v>120.2</v>
      </c>
      <c r="AM525" s="134">
        <v>121.8</v>
      </c>
      <c r="AN525" s="134">
        <v>121.4</v>
      </c>
      <c r="AO525" s="134">
        <v>121.6</v>
      </c>
      <c r="AP525" s="134">
        <v>124.3</v>
      </c>
      <c r="AQ525" s="134">
        <v>123.4</v>
      </c>
      <c r="AR525" s="134">
        <v>124.7</v>
      </c>
      <c r="AS525" s="134">
        <v>122.7</v>
      </c>
      <c r="AT525" s="134">
        <v>124.7</v>
      </c>
      <c r="AU525" s="134">
        <v>125.7</v>
      </c>
      <c r="AV525" s="134">
        <v>124.9</v>
      </c>
      <c r="AW525" s="134">
        <v>124.6</v>
      </c>
      <c r="AX525" s="134">
        <v>126.4</v>
      </c>
      <c r="AY525" s="134">
        <v>123.4</v>
      </c>
      <c r="AZ525" s="134">
        <v>125.5</v>
      </c>
      <c r="BA525" s="134">
        <v>122.9</v>
      </c>
      <c r="BB525" s="134">
        <v>124.6</v>
      </c>
      <c r="BC525" s="134">
        <v>121.3</v>
      </c>
      <c r="BD525" s="134">
        <v>122.1</v>
      </c>
      <c r="BE525" s="134">
        <v>122.3</v>
      </c>
      <c r="BF525" s="134">
        <v>121.6</v>
      </c>
      <c r="BG525" s="134">
        <v>122.7</v>
      </c>
      <c r="BH525" s="134">
        <v>123</v>
      </c>
      <c r="BI525" s="134">
        <v>120.4</v>
      </c>
      <c r="BJ525" s="134">
        <v>120.7</v>
      </c>
      <c r="BK525" s="134">
        <v>123.3</v>
      </c>
      <c r="BL525" s="134">
        <v>124.4</v>
      </c>
      <c r="BM525" s="134">
        <v>125</v>
      </c>
      <c r="BN525" s="134">
        <v>124.4</v>
      </c>
      <c r="BO525" s="134">
        <v>127.8</v>
      </c>
      <c r="BP525" s="134">
        <v>129.9</v>
      </c>
      <c r="BQ525" s="134">
        <v>132.1</v>
      </c>
      <c r="BR525" s="134">
        <v>137.1</v>
      </c>
      <c r="BS525" s="134">
        <v>129.1</v>
      </c>
      <c r="BT525" s="134">
        <v>133</v>
      </c>
      <c r="BU525" s="134">
        <v>129</v>
      </c>
      <c r="BV525" s="134">
        <v>130.80000000000001</v>
      </c>
      <c r="BW525" s="134">
        <v>132.69999999999999</v>
      </c>
      <c r="BX525" s="134">
        <v>134.69999999999999</v>
      </c>
      <c r="BY525" s="134">
        <v>142.30000000000001</v>
      </c>
      <c r="BZ525" s="134">
        <v>140.19999999999999</v>
      </c>
      <c r="CA525" s="134">
        <v>142.9</v>
      </c>
      <c r="CB525" s="134">
        <v>147.80000000000001</v>
      </c>
      <c r="CC525" s="134">
        <v>149.80000000000001</v>
      </c>
      <c r="CD525" s="134">
        <v>147.1</v>
      </c>
      <c r="CE525" s="134">
        <v>146.6</v>
      </c>
      <c r="CF525" s="134">
        <v>147.1</v>
      </c>
      <c r="CG525" s="134">
        <v>150.19999999999999</v>
      </c>
      <c r="CH525" s="134">
        <v>150</v>
      </c>
      <c r="CI525" s="134">
        <v>149.4</v>
      </c>
      <c r="CJ525" s="134">
        <v>147.80000000000001</v>
      </c>
      <c r="CK525" s="134">
        <v>146.4</v>
      </c>
      <c r="CL525" s="134">
        <v>145.9</v>
      </c>
      <c r="CM525" s="134">
        <v>147.4</v>
      </c>
      <c r="CN525" s="134">
        <v>149.4</v>
      </c>
      <c r="CO525" s="134">
        <v>147.6</v>
      </c>
      <c r="CP525" s="134">
        <v>150.6</v>
      </c>
      <c r="CQ525" s="134">
        <v>150.4</v>
      </c>
      <c r="CR525" s="134">
        <v>148</v>
      </c>
      <c r="CS525" s="134">
        <v>150.69999999999999</v>
      </c>
      <c r="CT525" s="134">
        <v>150.30000000000001</v>
      </c>
      <c r="CU525" s="134">
        <v>147.69999999999999</v>
      </c>
      <c r="CV525" s="134">
        <v>144.80000000000001</v>
      </c>
      <c r="CW525" s="134">
        <v>145.9</v>
      </c>
      <c r="CX525" s="134">
        <v>146.1</v>
      </c>
      <c r="CY525" s="134">
        <v>147.69999999999999</v>
      </c>
      <c r="CZ525" s="134">
        <v>147.80000000000001</v>
      </c>
      <c r="DA525" s="134">
        <v>149.6</v>
      </c>
      <c r="DB525" s="134">
        <v>147.5</v>
      </c>
      <c r="DC525" s="134">
        <v>144.9</v>
      </c>
      <c r="DD525" s="134">
        <v>145.80000000000001</v>
      </c>
      <c r="DE525" s="134">
        <v>149.1</v>
      </c>
      <c r="DF525" s="134">
        <v>148.6</v>
      </c>
      <c r="DG525" s="134">
        <v>149.1</v>
      </c>
      <c r="DH525" s="134">
        <v>148.19999999999999</v>
      </c>
      <c r="DI525" s="134">
        <v>150.9</v>
      </c>
      <c r="DJ525" s="134">
        <v>154.30000000000001</v>
      </c>
      <c r="DK525" s="134">
        <v>154</v>
      </c>
      <c r="DL525" s="134">
        <v>154</v>
      </c>
      <c r="DM525" s="134">
        <v>152.80000000000001</v>
      </c>
      <c r="DN525" s="134">
        <v>154.6</v>
      </c>
      <c r="DO525" s="134">
        <v>156.4</v>
      </c>
      <c r="DP525" s="134">
        <v>163</v>
      </c>
      <c r="DQ525" s="134">
        <v>164.5</v>
      </c>
      <c r="DR525" s="134">
        <v>165.6</v>
      </c>
      <c r="DS525" s="134">
        <v>166.3</v>
      </c>
      <c r="DT525" s="134">
        <v>170.1</v>
      </c>
      <c r="DU525" s="134">
        <v>171.2</v>
      </c>
      <c r="DV525" s="134">
        <v>176.1</v>
      </c>
      <c r="DW525" s="134">
        <v>176</v>
      </c>
      <c r="DX525" s="134">
        <v>177.2</v>
      </c>
      <c r="DY525" s="134">
        <v>180.5</v>
      </c>
      <c r="DZ525" s="134">
        <v>179.7</v>
      </c>
      <c r="EA525" s="135">
        <v>178.8</v>
      </c>
      <c r="EB525" s="136">
        <v>179.6</v>
      </c>
      <c r="EC525" s="136">
        <v>174.4</v>
      </c>
      <c r="ED525" s="134">
        <v>179.8</v>
      </c>
      <c r="EE525" s="134">
        <v>177.5</v>
      </c>
      <c r="EF525" s="137">
        <v>176.2</v>
      </c>
      <c r="EG525" s="137">
        <v>178.4</v>
      </c>
      <c r="EH525" s="137">
        <v>181</v>
      </c>
      <c r="EI525" s="137">
        <v>180.4</v>
      </c>
      <c r="EJ525" s="136">
        <v>180.3</v>
      </c>
      <c r="EK525" s="136">
        <v>179.3</v>
      </c>
      <c r="EL525" s="147">
        <v>182.7</v>
      </c>
      <c r="EM525" s="147">
        <v>185.4</v>
      </c>
      <c r="EN525" s="147">
        <v>184.5</v>
      </c>
    </row>
    <row r="526" spans="1:144" ht="15" x14ac:dyDescent="0.25">
      <c r="A526" s="132" t="s">
        <v>2480</v>
      </c>
      <c r="B526" s="132" t="s">
        <v>2481</v>
      </c>
      <c r="C526" s="133">
        <v>0.17902999999999999</v>
      </c>
      <c r="D526" s="134">
        <v>104.1</v>
      </c>
      <c r="E526" s="134">
        <v>105</v>
      </c>
      <c r="F526" s="134">
        <v>104.3</v>
      </c>
      <c r="G526" s="134">
        <v>107.9</v>
      </c>
      <c r="H526" s="134">
        <v>112.2</v>
      </c>
      <c r="I526" s="134">
        <v>111.8</v>
      </c>
      <c r="J526" s="134">
        <v>112.2</v>
      </c>
      <c r="K526" s="134">
        <v>111.8</v>
      </c>
      <c r="L526" s="134">
        <v>111.8</v>
      </c>
      <c r="M526" s="134">
        <v>111.6</v>
      </c>
      <c r="N526" s="134">
        <v>111.2</v>
      </c>
      <c r="O526" s="134">
        <v>109.5</v>
      </c>
      <c r="P526" s="134">
        <v>111.1</v>
      </c>
      <c r="Q526" s="134">
        <v>109.9</v>
      </c>
      <c r="R526" s="134">
        <v>109.6</v>
      </c>
      <c r="S526" s="134">
        <v>112.4</v>
      </c>
      <c r="T526" s="134">
        <v>112.8</v>
      </c>
      <c r="U526" s="134">
        <v>112.3</v>
      </c>
      <c r="V526" s="134">
        <v>115.4</v>
      </c>
      <c r="W526" s="134">
        <v>113.6</v>
      </c>
      <c r="X526" s="134">
        <v>115.4</v>
      </c>
      <c r="Y526" s="134">
        <v>113.8</v>
      </c>
      <c r="Z526" s="134">
        <v>113.3</v>
      </c>
      <c r="AA526" s="134">
        <v>113</v>
      </c>
      <c r="AB526" s="134">
        <v>115.1</v>
      </c>
      <c r="AC526" s="134">
        <v>116.5</v>
      </c>
      <c r="AD526" s="134">
        <v>116.1</v>
      </c>
      <c r="AE526" s="134">
        <v>115.3</v>
      </c>
      <c r="AF526" s="134">
        <v>116.7</v>
      </c>
      <c r="AG526" s="134">
        <v>117.2</v>
      </c>
      <c r="AH526" s="134">
        <v>116</v>
      </c>
      <c r="AI526" s="134">
        <v>116.4</v>
      </c>
      <c r="AJ526" s="134">
        <v>119.6</v>
      </c>
      <c r="AK526" s="134">
        <v>117.3</v>
      </c>
      <c r="AL526" s="134">
        <v>127.4</v>
      </c>
      <c r="AM526" s="134">
        <v>130.6</v>
      </c>
      <c r="AN526" s="134">
        <v>130.19999999999999</v>
      </c>
      <c r="AO526" s="134">
        <v>128.5</v>
      </c>
      <c r="AP526" s="134">
        <v>128.30000000000001</v>
      </c>
      <c r="AQ526" s="134">
        <v>127.1</v>
      </c>
      <c r="AR526" s="134">
        <v>126.9</v>
      </c>
      <c r="AS526" s="134">
        <v>119.6</v>
      </c>
      <c r="AT526" s="134">
        <v>124.2</v>
      </c>
      <c r="AU526" s="134">
        <v>123.4</v>
      </c>
      <c r="AV526" s="134">
        <v>124</v>
      </c>
      <c r="AW526" s="134">
        <v>121.6</v>
      </c>
      <c r="AX526" s="134">
        <v>116.3</v>
      </c>
      <c r="AY526" s="134">
        <v>117.4</v>
      </c>
      <c r="AZ526" s="134">
        <v>115.9</v>
      </c>
      <c r="BA526" s="134">
        <v>119.8</v>
      </c>
      <c r="BB526" s="134">
        <v>119.6</v>
      </c>
      <c r="BC526" s="134">
        <v>122.4</v>
      </c>
      <c r="BD526" s="134">
        <v>120.8</v>
      </c>
      <c r="BE526" s="134">
        <v>121.3</v>
      </c>
      <c r="BF526" s="134">
        <v>118.7</v>
      </c>
      <c r="BG526" s="134">
        <v>121.1</v>
      </c>
      <c r="BH526" s="134">
        <v>118.3</v>
      </c>
      <c r="BI526" s="134">
        <v>120.4</v>
      </c>
      <c r="BJ526" s="134">
        <v>117.9</v>
      </c>
      <c r="BK526" s="134">
        <v>121</v>
      </c>
      <c r="BL526" s="134">
        <v>124.3</v>
      </c>
      <c r="BM526" s="134">
        <v>124.6</v>
      </c>
      <c r="BN526" s="134">
        <v>122</v>
      </c>
      <c r="BO526" s="134">
        <v>120</v>
      </c>
      <c r="BP526" s="134">
        <v>113.6</v>
      </c>
      <c r="BQ526" s="134">
        <v>116.1</v>
      </c>
      <c r="BR526" s="134">
        <v>116.2</v>
      </c>
      <c r="BS526" s="134">
        <v>115.1</v>
      </c>
      <c r="BT526" s="134">
        <v>110.6</v>
      </c>
      <c r="BU526" s="134">
        <v>112.7</v>
      </c>
      <c r="BV526" s="134">
        <v>109</v>
      </c>
      <c r="BW526" s="134">
        <v>112</v>
      </c>
      <c r="BX526" s="134">
        <v>112.8</v>
      </c>
      <c r="BY526" s="134">
        <v>112.7</v>
      </c>
      <c r="BZ526" s="134">
        <v>114.6</v>
      </c>
      <c r="CA526" s="134">
        <v>113</v>
      </c>
      <c r="CB526" s="134">
        <v>112</v>
      </c>
      <c r="CC526" s="134">
        <v>112.1</v>
      </c>
      <c r="CD526" s="134">
        <v>113.6</v>
      </c>
      <c r="CE526" s="134">
        <v>114.7</v>
      </c>
      <c r="CF526" s="134">
        <v>112.5</v>
      </c>
      <c r="CG526" s="134">
        <v>114.4</v>
      </c>
      <c r="CH526" s="134">
        <v>112.9</v>
      </c>
      <c r="CI526" s="134">
        <v>112.1</v>
      </c>
      <c r="CJ526" s="134">
        <v>109</v>
      </c>
      <c r="CK526" s="134">
        <v>108.7</v>
      </c>
      <c r="CL526" s="134">
        <v>110.9</v>
      </c>
      <c r="CM526" s="134">
        <v>112.2</v>
      </c>
      <c r="CN526" s="134">
        <v>111.2</v>
      </c>
      <c r="CO526" s="134">
        <v>111</v>
      </c>
      <c r="CP526" s="134">
        <v>110.6</v>
      </c>
      <c r="CQ526" s="134">
        <v>109.7</v>
      </c>
      <c r="CR526" s="134">
        <v>107.6</v>
      </c>
      <c r="CS526" s="134">
        <v>109.7</v>
      </c>
      <c r="CT526" s="134">
        <v>109.8</v>
      </c>
      <c r="CU526" s="134">
        <v>108.9</v>
      </c>
      <c r="CV526" s="134">
        <v>108.4</v>
      </c>
      <c r="CW526" s="134">
        <v>108.4</v>
      </c>
      <c r="CX526" s="134">
        <v>110.7</v>
      </c>
      <c r="CY526" s="134">
        <v>110.8</v>
      </c>
      <c r="CZ526" s="134">
        <v>110</v>
      </c>
      <c r="DA526" s="134">
        <v>110.9</v>
      </c>
      <c r="DB526" s="134">
        <v>111.5</v>
      </c>
      <c r="DC526" s="134">
        <v>113.2</v>
      </c>
      <c r="DD526" s="134">
        <v>112.7</v>
      </c>
      <c r="DE526" s="134">
        <v>113.6</v>
      </c>
      <c r="DF526" s="134">
        <v>113.7</v>
      </c>
      <c r="DG526" s="134">
        <v>116.8</v>
      </c>
      <c r="DH526" s="134">
        <v>114.9</v>
      </c>
      <c r="DI526" s="134">
        <v>116.9</v>
      </c>
      <c r="DJ526" s="134">
        <v>115.7</v>
      </c>
      <c r="DK526" s="134">
        <v>117.4</v>
      </c>
      <c r="DL526" s="134">
        <v>117.1</v>
      </c>
      <c r="DM526" s="134">
        <v>113.5</v>
      </c>
      <c r="DN526" s="134">
        <v>118.2</v>
      </c>
      <c r="DO526" s="134">
        <v>118.9</v>
      </c>
      <c r="DP526" s="134">
        <v>121.2</v>
      </c>
      <c r="DQ526" s="134">
        <v>121.2</v>
      </c>
      <c r="DR526" s="134">
        <v>122.1</v>
      </c>
      <c r="DS526" s="134">
        <v>121.7</v>
      </c>
      <c r="DT526" s="134">
        <v>121.3</v>
      </c>
      <c r="DU526" s="134">
        <v>120.5</v>
      </c>
      <c r="DV526" s="134">
        <v>121.1</v>
      </c>
      <c r="DW526" s="134">
        <v>121.1</v>
      </c>
      <c r="DX526" s="134">
        <v>122.3</v>
      </c>
      <c r="DY526" s="134">
        <v>122.5</v>
      </c>
      <c r="DZ526" s="134">
        <v>121.7</v>
      </c>
      <c r="EA526" s="135">
        <v>121.8</v>
      </c>
      <c r="EB526" s="136">
        <v>121.6</v>
      </c>
      <c r="EC526" s="136">
        <v>121.5</v>
      </c>
      <c r="ED526" s="134">
        <v>121.3</v>
      </c>
      <c r="EE526" s="134">
        <v>121</v>
      </c>
      <c r="EF526" s="137">
        <v>122.3</v>
      </c>
      <c r="EG526" s="137">
        <v>123.5</v>
      </c>
      <c r="EH526" s="137">
        <v>121.9</v>
      </c>
      <c r="EI526" s="137">
        <v>122</v>
      </c>
      <c r="EJ526" s="136">
        <v>127</v>
      </c>
      <c r="EK526" s="136">
        <v>123</v>
      </c>
      <c r="EL526" s="147">
        <v>123.4</v>
      </c>
      <c r="EM526" s="147">
        <v>122.4</v>
      </c>
      <c r="EN526" s="147">
        <v>121.7</v>
      </c>
    </row>
    <row r="527" spans="1:144" ht="15" x14ac:dyDescent="0.25">
      <c r="A527" s="132" t="s">
        <v>2482</v>
      </c>
      <c r="B527" s="132" t="s">
        <v>2483</v>
      </c>
      <c r="C527" s="133">
        <v>3.6589999999999998E-2</v>
      </c>
      <c r="D527" s="134">
        <v>104.6</v>
      </c>
      <c r="E527" s="134">
        <v>103.3</v>
      </c>
      <c r="F527" s="134">
        <v>104.2</v>
      </c>
      <c r="G527" s="134">
        <v>106.1</v>
      </c>
      <c r="H527" s="134">
        <v>104.6</v>
      </c>
      <c r="I527" s="134">
        <v>105</v>
      </c>
      <c r="J527" s="134">
        <v>100.4</v>
      </c>
      <c r="K527" s="134">
        <v>102.9</v>
      </c>
      <c r="L527" s="134">
        <v>102.1</v>
      </c>
      <c r="M527" s="134">
        <v>104.9</v>
      </c>
      <c r="N527" s="134">
        <v>102.8</v>
      </c>
      <c r="O527" s="134">
        <v>103.9</v>
      </c>
      <c r="P527" s="134">
        <v>108</v>
      </c>
      <c r="Q527" s="134">
        <v>103.8</v>
      </c>
      <c r="R527" s="134">
        <v>104.8</v>
      </c>
      <c r="S527" s="134">
        <v>103.8</v>
      </c>
      <c r="T527" s="134">
        <v>105.8</v>
      </c>
      <c r="U527" s="134">
        <v>105.3</v>
      </c>
      <c r="V527" s="134">
        <v>103.3</v>
      </c>
      <c r="W527" s="134">
        <v>109.5</v>
      </c>
      <c r="X527" s="134">
        <v>116.5</v>
      </c>
      <c r="Y527" s="134">
        <v>110.5</v>
      </c>
      <c r="Z527" s="134">
        <v>107.6</v>
      </c>
      <c r="AA527" s="134">
        <v>109.6</v>
      </c>
      <c r="AB527" s="134">
        <v>98.4</v>
      </c>
      <c r="AC527" s="134">
        <v>100.1</v>
      </c>
      <c r="AD527" s="134">
        <v>97.3</v>
      </c>
      <c r="AE527" s="134">
        <v>96.9</v>
      </c>
      <c r="AF527" s="134">
        <v>97.3</v>
      </c>
      <c r="AG527" s="134">
        <v>98.9</v>
      </c>
      <c r="AH527" s="134">
        <v>98.1</v>
      </c>
      <c r="AI527" s="134">
        <v>96.1</v>
      </c>
      <c r="AJ527" s="134">
        <v>96.2</v>
      </c>
      <c r="AK527" s="134">
        <v>97.3</v>
      </c>
      <c r="AL527" s="134">
        <v>95.1</v>
      </c>
      <c r="AM527" s="134">
        <v>93.8</v>
      </c>
      <c r="AN527" s="134">
        <v>98.8</v>
      </c>
      <c r="AO527" s="134">
        <v>97.5</v>
      </c>
      <c r="AP527" s="134">
        <v>96.3</v>
      </c>
      <c r="AQ527" s="134">
        <v>97.7</v>
      </c>
      <c r="AR527" s="134">
        <v>95.7</v>
      </c>
      <c r="AS527" s="134">
        <v>95.8</v>
      </c>
      <c r="AT527" s="134">
        <v>95.2</v>
      </c>
      <c r="AU527" s="134">
        <v>95.8</v>
      </c>
      <c r="AV527" s="134">
        <v>97.4</v>
      </c>
      <c r="AW527" s="134">
        <v>98.1</v>
      </c>
      <c r="AX527" s="134">
        <v>98.5</v>
      </c>
      <c r="AY527" s="134">
        <v>99.4</v>
      </c>
      <c r="AZ527" s="134">
        <v>96.9</v>
      </c>
      <c r="BA527" s="134">
        <v>97.8</v>
      </c>
      <c r="BB527" s="134">
        <v>97.6</v>
      </c>
      <c r="BC527" s="134">
        <v>97.3</v>
      </c>
      <c r="BD527" s="134">
        <v>99.3</v>
      </c>
      <c r="BE527" s="134">
        <v>98</v>
      </c>
      <c r="BF527" s="134">
        <v>96.4</v>
      </c>
      <c r="BG527" s="134">
        <v>98.4</v>
      </c>
      <c r="BH527" s="134">
        <v>98.1</v>
      </c>
      <c r="BI527" s="134">
        <v>96.8</v>
      </c>
      <c r="BJ527" s="134">
        <v>95.8</v>
      </c>
      <c r="BK527" s="134">
        <v>96.3</v>
      </c>
      <c r="BL527" s="134">
        <v>96</v>
      </c>
      <c r="BM527" s="134">
        <v>95.5</v>
      </c>
      <c r="BN527" s="134">
        <v>94.7</v>
      </c>
      <c r="BO527" s="134">
        <v>94.4</v>
      </c>
      <c r="BP527" s="134">
        <v>96.5</v>
      </c>
      <c r="BQ527" s="134">
        <v>95.7</v>
      </c>
      <c r="BR527" s="134">
        <v>93.2</v>
      </c>
      <c r="BS527" s="134">
        <v>90.7</v>
      </c>
      <c r="BT527" s="134">
        <v>91</v>
      </c>
      <c r="BU527" s="134">
        <v>92.7</v>
      </c>
      <c r="BV527" s="134">
        <v>93.5</v>
      </c>
      <c r="BW527" s="134">
        <v>94.3</v>
      </c>
      <c r="BX527" s="134">
        <v>96.3</v>
      </c>
      <c r="BY527" s="134">
        <v>93.2</v>
      </c>
      <c r="BZ527" s="134">
        <v>94.1</v>
      </c>
      <c r="CA527" s="134">
        <v>93.4</v>
      </c>
      <c r="CB527" s="134">
        <v>93.2</v>
      </c>
      <c r="CC527" s="134">
        <v>94</v>
      </c>
      <c r="CD527" s="134">
        <v>94.1</v>
      </c>
      <c r="CE527" s="134">
        <v>93.9</v>
      </c>
      <c r="CF527" s="134">
        <v>95.1</v>
      </c>
      <c r="CG527" s="134">
        <v>94</v>
      </c>
      <c r="CH527" s="134">
        <v>94.3</v>
      </c>
      <c r="CI527" s="134">
        <v>94</v>
      </c>
      <c r="CJ527" s="134">
        <v>94.8</v>
      </c>
      <c r="CK527" s="134">
        <v>94.8</v>
      </c>
      <c r="CL527" s="134">
        <v>94.8</v>
      </c>
      <c r="CM527" s="134">
        <v>94.6</v>
      </c>
      <c r="CN527" s="134">
        <v>94.2</v>
      </c>
      <c r="CO527" s="134">
        <v>95</v>
      </c>
      <c r="CP527" s="134">
        <v>94.2</v>
      </c>
      <c r="CQ527" s="134">
        <v>94.2</v>
      </c>
      <c r="CR527" s="134">
        <v>95</v>
      </c>
      <c r="CS527" s="134">
        <v>94.2</v>
      </c>
      <c r="CT527" s="134">
        <v>94.2</v>
      </c>
      <c r="CU527" s="134">
        <v>94.2</v>
      </c>
      <c r="CV527" s="134">
        <v>94.2</v>
      </c>
      <c r="CW527" s="134">
        <v>94.2</v>
      </c>
      <c r="CX527" s="134">
        <v>93.4</v>
      </c>
      <c r="CY527" s="134">
        <v>92.8</v>
      </c>
      <c r="CZ527" s="134">
        <v>88.6</v>
      </c>
      <c r="DA527" s="134">
        <v>88.3</v>
      </c>
      <c r="DB527" s="134">
        <v>88.9</v>
      </c>
      <c r="DC527" s="134">
        <v>88</v>
      </c>
      <c r="DD527" s="134">
        <v>87.6</v>
      </c>
      <c r="DE527" s="134">
        <v>89.3</v>
      </c>
      <c r="DF527" s="134">
        <v>90.2</v>
      </c>
      <c r="DG527" s="134">
        <v>89.7</v>
      </c>
      <c r="DH527" s="134">
        <v>88.8</v>
      </c>
      <c r="DI527" s="134">
        <v>90</v>
      </c>
      <c r="DJ527" s="134">
        <v>91.3</v>
      </c>
      <c r="DK527" s="134">
        <v>90.4</v>
      </c>
      <c r="DL527" s="134">
        <v>90.5</v>
      </c>
      <c r="DM527" s="134">
        <v>91.2</v>
      </c>
      <c r="DN527" s="134">
        <v>93.4</v>
      </c>
      <c r="DO527" s="134">
        <v>97.7</v>
      </c>
      <c r="DP527" s="134">
        <v>98.8</v>
      </c>
      <c r="DQ527" s="134">
        <v>99.3</v>
      </c>
      <c r="DR527" s="134">
        <v>99.6</v>
      </c>
      <c r="DS527" s="134">
        <v>98.5</v>
      </c>
      <c r="DT527" s="134">
        <v>95.8</v>
      </c>
      <c r="DU527" s="134">
        <v>96.5</v>
      </c>
      <c r="DV527" s="134">
        <v>96.3</v>
      </c>
      <c r="DW527" s="134">
        <v>96.5</v>
      </c>
      <c r="DX527" s="134">
        <v>96.7</v>
      </c>
      <c r="DY527" s="134">
        <v>95</v>
      </c>
      <c r="DZ527" s="134">
        <v>93.8</v>
      </c>
      <c r="EA527" s="135">
        <v>93.7</v>
      </c>
      <c r="EB527" s="136">
        <v>93.3</v>
      </c>
      <c r="EC527" s="136">
        <v>92.8</v>
      </c>
      <c r="ED527" s="134">
        <v>94.1</v>
      </c>
      <c r="EE527" s="134">
        <v>95.3</v>
      </c>
      <c r="EF527" s="137">
        <v>92</v>
      </c>
      <c r="EG527" s="137">
        <v>92</v>
      </c>
      <c r="EH527" s="137">
        <v>92.3</v>
      </c>
      <c r="EI527" s="137">
        <v>91.4</v>
      </c>
      <c r="EJ527" s="136">
        <v>92.1</v>
      </c>
      <c r="EK527" s="136">
        <v>91.8</v>
      </c>
      <c r="EL527" s="147">
        <v>90.6</v>
      </c>
      <c r="EM527" s="147">
        <v>91.7</v>
      </c>
      <c r="EN527" s="147">
        <v>91.6</v>
      </c>
    </row>
    <row r="528" spans="1:144" ht="15" x14ac:dyDescent="0.25">
      <c r="A528" s="132" t="s">
        <v>2484</v>
      </c>
      <c r="B528" s="132" t="s">
        <v>2485</v>
      </c>
      <c r="C528" s="133">
        <v>0.12113</v>
      </c>
      <c r="D528" s="134">
        <v>102.9</v>
      </c>
      <c r="E528" s="134">
        <v>107.6</v>
      </c>
      <c r="F528" s="134">
        <v>109.3</v>
      </c>
      <c r="G528" s="134">
        <v>108.5</v>
      </c>
      <c r="H528" s="134">
        <v>114.2</v>
      </c>
      <c r="I528" s="134">
        <v>102.5</v>
      </c>
      <c r="J528" s="134">
        <v>108.5</v>
      </c>
      <c r="K528" s="134">
        <v>105.9</v>
      </c>
      <c r="L528" s="134">
        <v>105.7</v>
      </c>
      <c r="M528" s="134">
        <v>110.4</v>
      </c>
      <c r="N528" s="134">
        <v>111.5</v>
      </c>
      <c r="O528" s="134">
        <v>112.1</v>
      </c>
      <c r="P528" s="134">
        <v>108.8</v>
      </c>
      <c r="Q528" s="134">
        <v>112.2</v>
      </c>
      <c r="R528" s="134">
        <v>111.7</v>
      </c>
      <c r="S528" s="134">
        <v>111.9</v>
      </c>
      <c r="T528" s="134">
        <v>112.1</v>
      </c>
      <c r="U528" s="134">
        <v>111.2</v>
      </c>
      <c r="V528" s="134">
        <v>109.8</v>
      </c>
      <c r="W528" s="134">
        <v>113.8</v>
      </c>
      <c r="X528" s="134">
        <v>115.7</v>
      </c>
      <c r="Y528" s="134">
        <v>118</v>
      </c>
      <c r="Z528" s="134">
        <v>111.3</v>
      </c>
      <c r="AA528" s="134">
        <v>119.4</v>
      </c>
      <c r="AB528" s="134">
        <v>117.7</v>
      </c>
      <c r="AC528" s="134">
        <v>122.7</v>
      </c>
      <c r="AD528" s="134">
        <v>116</v>
      </c>
      <c r="AE528" s="134">
        <v>123.6</v>
      </c>
      <c r="AF528" s="134">
        <v>123.1</v>
      </c>
      <c r="AG528" s="134">
        <v>128</v>
      </c>
      <c r="AH528" s="134">
        <v>122.9</v>
      </c>
      <c r="AI528" s="134">
        <v>121.8</v>
      </c>
      <c r="AJ528" s="134">
        <v>129.19999999999999</v>
      </c>
      <c r="AK528" s="134">
        <v>122.9</v>
      </c>
      <c r="AL528" s="134">
        <v>110.6</v>
      </c>
      <c r="AM528" s="134">
        <v>106.1</v>
      </c>
      <c r="AN528" s="134">
        <v>106.1</v>
      </c>
      <c r="AO528" s="134">
        <v>98.3</v>
      </c>
      <c r="AP528" s="134">
        <v>97.5</v>
      </c>
      <c r="AQ528" s="134">
        <v>96.9</v>
      </c>
      <c r="AR528" s="134">
        <v>99.1</v>
      </c>
      <c r="AS528" s="134">
        <v>97.9</v>
      </c>
      <c r="AT528" s="134">
        <v>106.3</v>
      </c>
      <c r="AU528" s="134">
        <v>106.5</v>
      </c>
      <c r="AV528" s="134">
        <v>106.5</v>
      </c>
      <c r="AW528" s="134">
        <v>103.7</v>
      </c>
      <c r="AX528" s="134">
        <v>105.9</v>
      </c>
      <c r="AY528" s="134">
        <v>104.9</v>
      </c>
      <c r="AZ528" s="134">
        <v>101.8</v>
      </c>
      <c r="BA528" s="134">
        <v>101.2</v>
      </c>
      <c r="BB528" s="134">
        <v>101.5</v>
      </c>
      <c r="BC528" s="134">
        <v>99.5</v>
      </c>
      <c r="BD528" s="134">
        <v>91.6</v>
      </c>
      <c r="BE528" s="134">
        <v>95.5</v>
      </c>
      <c r="BF528" s="134">
        <v>87.9</v>
      </c>
      <c r="BG528" s="134">
        <v>89.8</v>
      </c>
      <c r="BH528" s="134">
        <v>87.8</v>
      </c>
      <c r="BI528" s="134">
        <v>94.2</v>
      </c>
      <c r="BJ528" s="134">
        <v>88.4</v>
      </c>
      <c r="BK528" s="134">
        <v>92.5</v>
      </c>
      <c r="BL528" s="134">
        <v>91.7</v>
      </c>
      <c r="BM528" s="134">
        <v>94.1</v>
      </c>
      <c r="BN528" s="134">
        <v>98.6</v>
      </c>
      <c r="BO528" s="134">
        <v>94.6</v>
      </c>
      <c r="BP528" s="134">
        <v>89</v>
      </c>
      <c r="BQ528" s="134">
        <v>89.2</v>
      </c>
      <c r="BR528" s="134">
        <v>90.5</v>
      </c>
      <c r="BS528" s="134">
        <v>92.8</v>
      </c>
      <c r="BT528" s="134">
        <v>94.3</v>
      </c>
      <c r="BU528" s="134">
        <v>99.4</v>
      </c>
      <c r="BV528" s="134">
        <v>95.7</v>
      </c>
      <c r="BW528" s="134">
        <v>97.6</v>
      </c>
      <c r="BX528" s="134">
        <v>102.3</v>
      </c>
      <c r="BY528" s="134">
        <v>101.4</v>
      </c>
      <c r="BZ528" s="134">
        <v>95.2</v>
      </c>
      <c r="CA528" s="134">
        <v>96.6</v>
      </c>
      <c r="CB528" s="134">
        <v>100.2</v>
      </c>
      <c r="CC528" s="134">
        <v>95.8</v>
      </c>
      <c r="CD528" s="134">
        <v>95.8</v>
      </c>
      <c r="CE528" s="134">
        <v>96.4</v>
      </c>
      <c r="CF528" s="134">
        <v>96.4</v>
      </c>
      <c r="CG528" s="134">
        <v>98.8</v>
      </c>
      <c r="CH528" s="134">
        <v>98.7</v>
      </c>
      <c r="CI528" s="134">
        <v>98.1</v>
      </c>
      <c r="CJ528" s="134">
        <v>102.2</v>
      </c>
      <c r="CK528" s="134">
        <v>99.2</v>
      </c>
      <c r="CL528" s="134">
        <v>100.7</v>
      </c>
      <c r="CM528" s="134">
        <v>102.9</v>
      </c>
      <c r="CN528" s="134">
        <v>101.3</v>
      </c>
      <c r="CO528" s="134">
        <v>102.7</v>
      </c>
      <c r="CP528" s="134">
        <v>102.5</v>
      </c>
      <c r="CQ528" s="134">
        <v>103.3</v>
      </c>
      <c r="CR528" s="134">
        <v>103.7</v>
      </c>
      <c r="CS528" s="134">
        <v>104.5</v>
      </c>
      <c r="CT528" s="134">
        <v>102.7</v>
      </c>
      <c r="CU528" s="134">
        <v>107.7</v>
      </c>
      <c r="CV528" s="134">
        <v>107.7</v>
      </c>
      <c r="CW528" s="134">
        <v>106.2</v>
      </c>
      <c r="CX528" s="134">
        <v>110.8</v>
      </c>
      <c r="CY528" s="134">
        <v>105.3</v>
      </c>
      <c r="CZ528" s="134">
        <v>107</v>
      </c>
      <c r="DA528" s="134">
        <v>112.7</v>
      </c>
      <c r="DB528" s="134">
        <v>105.7</v>
      </c>
      <c r="DC528" s="134">
        <v>113.3</v>
      </c>
      <c r="DD528" s="134">
        <v>110.8</v>
      </c>
      <c r="DE528" s="134">
        <v>108.4</v>
      </c>
      <c r="DF528" s="134">
        <v>111.2</v>
      </c>
      <c r="DG528" s="134">
        <v>112.2</v>
      </c>
      <c r="DH528" s="134">
        <v>114.1</v>
      </c>
      <c r="DI528" s="134">
        <v>114.8</v>
      </c>
      <c r="DJ528" s="134">
        <v>110.9</v>
      </c>
      <c r="DK528" s="134">
        <v>109</v>
      </c>
      <c r="DL528" s="134">
        <v>111.3</v>
      </c>
      <c r="DM528" s="134">
        <v>110.8</v>
      </c>
      <c r="DN528" s="134">
        <v>124.3</v>
      </c>
      <c r="DO528" s="134">
        <v>119</v>
      </c>
      <c r="DP528" s="134">
        <v>120.9</v>
      </c>
      <c r="DQ528" s="134">
        <v>131.30000000000001</v>
      </c>
      <c r="DR528" s="134">
        <v>133.6</v>
      </c>
      <c r="DS528" s="134">
        <v>132.69999999999999</v>
      </c>
      <c r="DT528" s="134">
        <v>135.5</v>
      </c>
      <c r="DU528" s="134">
        <v>136</v>
      </c>
      <c r="DV528" s="134">
        <v>140.1</v>
      </c>
      <c r="DW528" s="134">
        <v>138.6</v>
      </c>
      <c r="DX528" s="134">
        <v>132.5</v>
      </c>
      <c r="DY528" s="134">
        <v>134.9</v>
      </c>
      <c r="DZ528" s="134">
        <v>136.5</v>
      </c>
      <c r="EA528" s="135">
        <v>139.30000000000001</v>
      </c>
      <c r="EB528" s="136">
        <v>137.5</v>
      </c>
      <c r="EC528" s="136">
        <v>132.9</v>
      </c>
      <c r="ED528" s="134">
        <v>130</v>
      </c>
      <c r="EE528" s="134">
        <v>129.19999999999999</v>
      </c>
      <c r="EF528" s="137">
        <v>133.4</v>
      </c>
      <c r="EG528" s="137">
        <v>129.5</v>
      </c>
      <c r="EH528" s="137">
        <v>130</v>
      </c>
      <c r="EI528" s="137">
        <v>123.9</v>
      </c>
      <c r="EJ528" s="136">
        <v>123.5</v>
      </c>
      <c r="EK528" s="136">
        <v>124.6</v>
      </c>
      <c r="EL528" s="147">
        <v>130.1</v>
      </c>
      <c r="EM528" s="147">
        <v>122</v>
      </c>
      <c r="EN528" s="147">
        <v>117.1</v>
      </c>
    </row>
    <row r="529" spans="1:144" ht="15" x14ac:dyDescent="0.25">
      <c r="A529" s="132" t="s">
        <v>2486</v>
      </c>
      <c r="B529" s="132" t="s">
        <v>2487</v>
      </c>
      <c r="C529" s="133">
        <v>0.12113</v>
      </c>
      <c r="D529" s="134">
        <v>102.9</v>
      </c>
      <c r="E529" s="134">
        <v>107.6</v>
      </c>
      <c r="F529" s="134">
        <v>109.3</v>
      </c>
      <c r="G529" s="134">
        <v>108.5</v>
      </c>
      <c r="H529" s="134">
        <v>114.2</v>
      </c>
      <c r="I529" s="134">
        <v>102.5</v>
      </c>
      <c r="J529" s="134">
        <v>108.5</v>
      </c>
      <c r="K529" s="134">
        <v>105.9</v>
      </c>
      <c r="L529" s="134">
        <v>105.7</v>
      </c>
      <c r="M529" s="134">
        <v>110.4</v>
      </c>
      <c r="N529" s="134">
        <v>111.5</v>
      </c>
      <c r="O529" s="134">
        <v>112.1</v>
      </c>
      <c r="P529" s="134">
        <v>108.8</v>
      </c>
      <c r="Q529" s="134">
        <v>112.2</v>
      </c>
      <c r="R529" s="134">
        <v>111.7</v>
      </c>
      <c r="S529" s="134">
        <v>111.9</v>
      </c>
      <c r="T529" s="134">
        <v>112.1</v>
      </c>
      <c r="U529" s="134">
        <v>111.2</v>
      </c>
      <c r="V529" s="134">
        <v>109.8</v>
      </c>
      <c r="W529" s="134">
        <v>113.8</v>
      </c>
      <c r="X529" s="134">
        <v>115.7</v>
      </c>
      <c r="Y529" s="134">
        <v>118</v>
      </c>
      <c r="Z529" s="134">
        <v>111.3</v>
      </c>
      <c r="AA529" s="134">
        <v>119.4</v>
      </c>
      <c r="AB529" s="134">
        <v>117.7</v>
      </c>
      <c r="AC529" s="134">
        <v>122.7</v>
      </c>
      <c r="AD529" s="134">
        <v>116</v>
      </c>
      <c r="AE529" s="134">
        <v>123.6</v>
      </c>
      <c r="AF529" s="134">
        <v>123.1</v>
      </c>
      <c r="AG529" s="134">
        <v>128</v>
      </c>
      <c r="AH529" s="134">
        <v>122.9</v>
      </c>
      <c r="AI529" s="134">
        <v>121.8</v>
      </c>
      <c r="AJ529" s="134">
        <v>129.19999999999999</v>
      </c>
      <c r="AK529" s="134">
        <v>122.9</v>
      </c>
      <c r="AL529" s="134">
        <v>110.6</v>
      </c>
      <c r="AM529" s="134">
        <v>106.1</v>
      </c>
      <c r="AN529" s="134">
        <v>106.1</v>
      </c>
      <c r="AO529" s="134">
        <v>98.3</v>
      </c>
      <c r="AP529" s="134">
        <v>97.5</v>
      </c>
      <c r="AQ529" s="134">
        <v>96.9</v>
      </c>
      <c r="AR529" s="134">
        <v>99.1</v>
      </c>
      <c r="AS529" s="134">
        <v>97.9</v>
      </c>
      <c r="AT529" s="134">
        <v>106.3</v>
      </c>
      <c r="AU529" s="134">
        <v>106.5</v>
      </c>
      <c r="AV529" s="134">
        <v>106.5</v>
      </c>
      <c r="AW529" s="134">
        <v>103.7</v>
      </c>
      <c r="AX529" s="134">
        <v>105.9</v>
      </c>
      <c r="AY529" s="134">
        <v>104.9</v>
      </c>
      <c r="AZ529" s="134">
        <v>101.8</v>
      </c>
      <c r="BA529" s="134">
        <v>101.2</v>
      </c>
      <c r="BB529" s="134">
        <v>101.5</v>
      </c>
      <c r="BC529" s="134">
        <v>99.5</v>
      </c>
      <c r="BD529" s="134">
        <v>91.6</v>
      </c>
      <c r="BE529" s="134">
        <v>95.5</v>
      </c>
      <c r="BF529" s="134">
        <v>87.9</v>
      </c>
      <c r="BG529" s="134">
        <v>89.8</v>
      </c>
      <c r="BH529" s="134">
        <v>87.8</v>
      </c>
      <c r="BI529" s="134">
        <v>94.2</v>
      </c>
      <c r="BJ529" s="134">
        <v>88.4</v>
      </c>
      <c r="BK529" s="134">
        <v>92.5</v>
      </c>
      <c r="BL529" s="134">
        <v>91.7</v>
      </c>
      <c r="BM529" s="134">
        <v>94.1</v>
      </c>
      <c r="BN529" s="134">
        <v>98.6</v>
      </c>
      <c r="BO529" s="134">
        <v>94.6</v>
      </c>
      <c r="BP529" s="134">
        <v>89</v>
      </c>
      <c r="BQ529" s="134">
        <v>89.2</v>
      </c>
      <c r="BR529" s="134">
        <v>90.5</v>
      </c>
      <c r="BS529" s="134">
        <v>92.8</v>
      </c>
      <c r="BT529" s="134">
        <v>94.3</v>
      </c>
      <c r="BU529" s="134">
        <v>99.4</v>
      </c>
      <c r="BV529" s="134">
        <v>95.7</v>
      </c>
      <c r="BW529" s="134">
        <v>97.6</v>
      </c>
      <c r="BX529" s="134">
        <v>102.3</v>
      </c>
      <c r="BY529" s="134">
        <v>101.4</v>
      </c>
      <c r="BZ529" s="134">
        <v>95.2</v>
      </c>
      <c r="CA529" s="134">
        <v>96.6</v>
      </c>
      <c r="CB529" s="134">
        <v>100.2</v>
      </c>
      <c r="CC529" s="134">
        <v>95.8</v>
      </c>
      <c r="CD529" s="134">
        <v>95.8</v>
      </c>
      <c r="CE529" s="134">
        <v>96.4</v>
      </c>
      <c r="CF529" s="134">
        <v>96.4</v>
      </c>
      <c r="CG529" s="134">
        <v>98.8</v>
      </c>
      <c r="CH529" s="134">
        <v>98.7</v>
      </c>
      <c r="CI529" s="134">
        <v>98.1</v>
      </c>
      <c r="CJ529" s="134">
        <v>102.2</v>
      </c>
      <c r="CK529" s="134">
        <v>99.2</v>
      </c>
      <c r="CL529" s="134">
        <v>100.7</v>
      </c>
      <c r="CM529" s="134">
        <v>102.9</v>
      </c>
      <c r="CN529" s="134">
        <v>101.3</v>
      </c>
      <c r="CO529" s="134">
        <v>102.7</v>
      </c>
      <c r="CP529" s="134">
        <v>102.5</v>
      </c>
      <c r="CQ529" s="134">
        <v>103.3</v>
      </c>
      <c r="CR529" s="134">
        <v>103.7</v>
      </c>
      <c r="CS529" s="134">
        <v>104.5</v>
      </c>
      <c r="CT529" s="134">
        <v>102.7</v>
      </c>
      <c r="CU529" s="134">
        <v>107.7</v>
      </c>
      <c r="CV529" s="134">
        <v>107.7</v>
      </c>
      <c r="CW529" s="134">
        <v>106.2</v>
      </c>
      <c r="CX529" s="134">
        <v>110.8</v>
      </c>
      <c r="CY529" s="134">
        <v>105.3</v>
      </c>
      <c r="CZ529" s="134">
        <v>107</v>
      </c>
      <c r="DA529" s="134">
        <v>112.7</v>
      </c>
      <c r="DB529" s="134">
        <v>105.7</v>
      </c>
      <c r="DC529" s="134">
        <v>113.3</v>
      </c>
      <c r="DD529" s="134">
        <v>110.8</v>
      </c>
      <c r="DE529" s="134">
        <v>108.4</v>
      </c>
      <c r="DF529" s="134">
        <v>111.2</v>
      </c>
      <c r="DG529" s="134">
        <v>112.2</v>
      </c>
      <c r="DH529" s="134">
        <v>114.1</v>
      </c>
      <c r="DI529" s="134">
        <v>114.8</v>
      </c>
      <c r="DJ529" s="134">
        <v>110.9</v>
      </c>
      <c r="DK529" s="134">
        <v>109</v>
      </c>
      <c r="DL529" s="134">
        <v>111.3</v>
      </c>
      <c r="DM529" s="134">
        <v>110.8</v>
      </c>
      <c r="DN529" s="134">
        <v>124.3</v>
      </c>
      <c r="DO529" s="134">
        <v>119</v>
      </c>
      <c r="DP529" s="134">
        <v>120.9</v>
      </c>
      <c r="DQ529" s="134">
        <v>131.30000000000001</v>
      </c>
      <c r="DR529" s="134">
        <v>133.6</v>
      </c>
      <c r="DS529" s="134">
        <v>132.69999999999999</v>
      </c>
      <c r="DT529" s="134">
        <v>135.5</v>
      </c>
      <c r="DU529" s="134">
        <v>136</v>
      </c>
      <c r="DV529" s="134">
        <v>140.1</v>
      </c>
      <c r="DW529" s="134">
        <v>138.6</v>
      </c>
      <c r="DX529" s="134">
        <v>132.5</v>
      </c>
      <c r="DY529" s="134">
        <v>134.9</v>
      </c>
      <c r="DZ529" s="134">
        <v>136.5</v>
      </c>
      <c r="EA529" s="135">
        <v>139.30000000000001</v>
      </c>
      <c r="EB529" s="136">
        <v>137.5</v>
      </c>
      <c r="EC529" s="136">
        <v>132.9</v>
      </c>
      <c r="ED529" s="134">
        <v>130</v>
      </c>
      <c r="EE529" s="134">
        <v>129.19999999999999</v>
      </c>
      <c r="EF529" s="137">
        <v>133.4</v>
      </c>
      <c r="EG529" s="137">
        <v>129.5</v>
      </c>
      <c r="EH529" s="137">
        <v>130</v>
      </c>
      <c r="EI529" s="137">
        <v>123.9</v>
      </c>
      <c r="EJ529" s="136">
        <v>123.5</v>
      </c>
      <c r="EK529" s="136">
        <v>124.6</v>
      </c>
      <c r="EL529" s="147">
        <v>130.1</v>
      </c>
      <c r="EM529" s="147">
        <v>122</v>
      </c>
      <c r="EN529" s="147">
        <v>117.1</v>
      </c>
    </row>
    <row r="530" spans="1:144" ht="15" x14ac:dyDescent="0.25">
      <c r="A530" s="132" t="s">
        <v>2488</v>
      </c>
      <c r="B530" s="132" t="s">
        <v>2489</v>
      </c>
      <c r="C530" s="133">
        <v>0.22247</v>
      </c>
      <c r="D530" s="134">
        <v>104.5</v>
      </c>
      <c r="E530" s="134">
        <v>104.6</v>
      </c>
      <c r="F530" s="134">
        <v>104.6</v>
      </c>
      <c r="G530" s="134">
        <v>104.7</v>
      </c>
      <c r="H530" s="134">
        <v>101.9</v>
      </c>
      <c r="I530" s="134">
        <v>101.9</v>
      </c>
      <c r="J530" s="134">
        <v>102.1</v>
      </c>
      <c r="K530" s="134">
        <v>102.1</v>
      </c>
      <c r="L530" s="134">
        <v>103.7</v>
      </c>
      <c r="M530" s="134">
        <v>103.9</v>
      </c>
      <c r="N530" s="134">
        <v>103.9</v>
      </c>
      <c r="O530" s="134">
        <v>106.7</v>
      </c>
      <c r="P530" s="134">
        <v>106</v>
      </c>
      <c r="Q530" s="134">
        <v>103.3</v>
      </c>
      <c r="R530" s="134">
        <v>104.7</v>
      </c>
      <c r="S530" s="134">
        <v>104.8</v>
      </c>
      <c r="T530" s="134">
        <v>104.9</v>
      </c>
      <c r="U530" s="134">
        <v>105</v>
      </c>
      <c r="V530" s="134">
        <v>99.1</v>
      </c>
      <c r="W530" s="134">
        <v>99</v>
      </c>
      <c r="X530" s="134">
        <v>97.3</v>
      </c>
      <c r="Y530" s="134">
        <v>102.4</v>
      </c>
      <c r="Z530" s="134">
        <v>102.4</v>
      </c>
      <c r="AA530" s="134">
        <v>103.9</v>
      </c>
      <c r="AB530" s="134">
        <v>105.3</v>
      </c>
      <c r="AC530" s="134">
        <v>104</v>
      </c>
      <c r="AD530" s="134">
        <v>106.7</v>
      </c>
      <c r="AE530" s="134">
        <v>106.8</v>
      </c>
      <c r="AF530" s="134">
        <v>108.1</v>
      </c>
      <c r="AG530" s="134">
        <v>105.6</v>
      </c>
      <c r="AH530" s="134">
        <v>109.7</v>
      </c>
      <c r="AI530" s="134">
        <v>109.7</v>
      </c>
      <c r="AJ530" s="134">
        <v>109.7</v>
      </c>
      <c r="AK530" s="134">
        <v>109.9</v>
      </c>
      <c r="AL530" s="134">
        <v>110</v>
      </c>
      <c r="AM530" s="134">
        <v>112.3</v>
      </c>
      <c r="AN530" s="134">
        <v>105.4</v>
      </c>
      <c r="AO530" s="134">
        <v>111.3</v>
      </c>
      <c r="AP530" s="134">
        <v>111.3</v>
      </c>
      <c r="AQ530" s="134">
        <v>111.4</v>
      </c>
      <c r="AR530" s="134">
        <v>110.3</v>
      </c>
      <c r="AS530" s="134">
        <v>108</v>
      </c>
      <c r="AT530" s="134">
        <v>111.4</v>
      </c>
      <c r="AU530" s="134">
        <v>111.4</v>
      </c>
      <c r="AV530" s="134">
        <v>112.5</v>
      </c>
      <c r="AW530" s="134">
        <v>109.3</v>
      </c>
      <c r="AX530" s="134">
        <v>111.5</v>
      </c>
      <c r="AY530" s="134">
        <v>111.4</v>
      </c>
      <c r="AZ530" s="134">
        <v>111.4</v>
      </c>
      <c r="BA530" s="134">
        <v>111.5</v>
      </c>
      <c r="BB530" s="134">
        <v>111.5</v>
      </c>
      <c r="BC530" s="134">
        <v>111.6</v>
      </c>
      <c r="BD530" s="134">
        <v>111.7</v>
      </c>
      <c r="BE530" s="134">
        <v>111.7</v>
      </c>
      <c r="BF530" s="134">
        <v>111.7</v>
      </c>
      <c r="BG530" s="134">
        <v>111.7</v>
      </c>
      <c r="BH530" s="134">
        <v>111.8</v>
      </c>
      <c r="BI530" s="134">
        <v>112</v>
      </c>
      <c r="BJ530" s="134">
        <v>112</v>
      </c>
      <c r="BK530" s="134">
        <v>112.7</v>
      </c>
      <c r="BL530" s="134">
        <v>112.8</v>
      </c>
      <c r="BM530" s="134">
        <v>112.7</v>
      </c>
      <c r="BN530" s="134">
        <v>112</v>
      </c>
      <c r="BO530" s="134">
        <v>112.3</v>
      </c>
      <c r="BP530" s="134">
        <v>113</v>
      </c>
      <c r="BQ530" s="134">
        <v>112.8</v>
      </c>
      <c r="BR530" s="134">
        <v>113.1</v>
      </c>
      <c r="BS530" s="134">
        <v>112.3</v>
      </c>
      <c r="BT530" s="134">
        <v>112.3</v>
      </c>
      <c r="BU530" s="134">
        <v>112.4</v>
      </c>
      <c r="BV530" s="134">
        <v>112.3</v>
      </c>
      <c r="BW530" s="134">
        <v>112.4</v>
      </c>
      <c r="BX530" s="134">
        <v>112.4</v>
      </c>
      <c r="BY530" s="134">
        <v>112.5</v>
      </c>
      <c r="BZ530" s="134">
        <v>112.5</v>
      </c>
      <c r="CA530" s="134">
        <v>112.5</v>
      </c>
      <c r="CB530" s="134">
        <v>112.3</v>
      </c>
      <c r="CC530" s="134">
        <v>112.2</v>
      </c>
      <c r="CD530" s="134">
        <v>112.2</v>
      </c>
      <c r="CE530" s="134">
        <v>112.3</v>
      </c>
      <c r="CF530" s="134">
        <v>112.3</v>
      </c>
      <c r="CG530" s="134">
        <v>112.3</v>
      </c>
      <c r="CH530" s="134">
        <v>114.4</v>
      </c>
      <c r="CI530" s="134">
        <v>114.4</v>
      </c>
      <c r="CJ530" s="134">
        <v>114.5</v>
      </c>
      <c r="CK530" s="134">
        <v>114.5</v>
      </c>
      <c r="CL530" s="134">
        <v>114.5</v>
      </c>
      <c r="CM530" s="134">
        <v>114.5</v>
      </c>
      <c r="CN530" s="134">
        <v>114.5</v>
      </c>
      <c r="CO530" s="134">
        <v>114.5</v>
      </c>
      <c r="CP530" s="134">
        <v>112.7</v>
      </c>
      <c r="CQ530" s="134">
        <v>112.5</v>
      </c>
      <c r="CR530" s="134">
        <v>113.3</v>
      </c>
      <c r="CS530" s="134">
        <v>114.8</v>
      </c>
      <c r="CT530" s="134">
        <v>114.7</v>
      </c>
      <c r="CU530" s="134">
        <v>112.3</v>
      </c>
      <c r="CV530" s="134">
        <v>111.8</v>
      </c>
      <c r="CW530" s="134">
        <v>109.4</v>
      </c>
      <c r="CX530" s="134">
        <v>109.1</v>
      </c>
      <c r="CY530" s="134">
        <v>108.6</v>
      </c>
      <c r="CZ530" s="134">
        <v>106.9</v>
      </c>
      <c r="DA530" s="134">
        <v>107.9</v>
      </c>
      <c r="DB530" s="134">
        <v>108</v>
      </c>
      <c r="DC530" s="134">
        <v>108</v>
      </c>
      <c r="DD530" s="134">
        <v>109.7</v>
      </c>
      <c r="DE530" s="134">
        <v>111.1</v>
      </c>
      <c r="DF530" s="134">
        <v>111.3</v>
      </c>
      <c r="DG530" s="134">
        <v>112</v>
      </c>
      <c r="DH530" s="134">
        <v>114.4</v>
      </c>
      <c r="DI530" s="134">
        <v>107.7</v>
      </c>
      <c r="DJ530" s="134">
        <v>110.4</v>
      </c>
      <c r="DK530" s="134">
        <v>112.1</v>
      </c>
      <c r="DL530" s="134">
        <v>111.3</v>
      </c>
      <c r="DM530" s="134">
        <v>111.7</v>
      </c>
      <c r="DN530" s="134">
        <v>111.6</v>
      </c>
      <c r="DO530" s="134">
        <v>112.2</v>
      </c>
      <c r="DP530" s="134">
        <v>114.3</v>
      </c>
      <c r="DQ530" s="134">
        <v>116.3</v>
      </c>
      <c r="DR530" s="134">
        <v>116.1</v>
      </c>
      <c r="DS530" s="134">
        <v>116.6</v>
      </c>
      <c r="DT530" s="134">
        <v>116.2</v>
      </c>
      <c r="DU530" s="134">
        <v>117.4</v>
      </c>
      <c r="DV530" s="134">
        <v>117.2</v>
      </c>
      <c r="DW530" s="134">
        <v>117.8</v>
      </c>
      <c r="DX530" s="134">
        <v>118.8</v>
      </c>
      <c r="DY530" s="134">
        <v>117</v>
      </c>
      <c r="DZ530" s="134">
        <v>117.5</v>
      </c>
      <c r="EA530" s="135">
        <v>118.5</v>
      </c>
      <c r="EB530" s="136">
        <v>118.5</v>
      </c>
      <c r="EC530" s="136">
        <v>118.7</v>
      </c>
      <c r="ED530" s="134">
        <v>119.2</v>
      </c>
      <c r="EE530" s="134">
        <v>119.4</v>
      </c>
      <c r="EF530" s="137">
        <v>120.2</v>
      </c>
      <c r="EG530" s="137">
        <v>120.9</v>
      </c>
      <c r="EH530" s="137">
        <v>121.3</v>
      </c>
      <c r="EI530" s="137">
        <v>121.4</v>
      </c>
      <c r="EJ530" s="136">
        <v>121.8</v>
      </c>
      <c r="EK530" s="136">
        <v>122.1</v>
      </c>
      <c r="EL530" s="147">
        <v>122.3</v>
      </c>
      <c r="EM530" s="147">
        <v>122.6</v>
      </c>
      <c r="EN530" s="147">
        <v>122.8</v>
      </c>
    </row>
    <row r="531" spans="1:144" ht="15" x14ac:dyDescent="0.25">
      <c r="A531" s="132" t="s">
        <v>2490</v>
      </c>
      <c r="B531" s="132" t="s">
        <v>2491</v>
      </c>
      <c r="C531" s="133">
        <v>2.145E-2</v>
      </c>
      <c r="D531" s="134">
        <v>105.1</v>
      </c>
      <c r="E531" s="134">
        <v>105.5</v>
      </c>
      <c r="F531" s="134">
        <v>106</v>
      </c>
      <c r="G531" s="134">
        <v>107.4</v>
      </c>
      <c r="H531" s="134">
        <v>107.7</v>
      </c>
      <c r="I531" s="134">
        <v>108.3</v>
      </c>
      <c r="J531" s="134">
        <v>109.8</v>
      </c>
      <c r="K531" s="134">
        <v>109.8</v>
      </c>
      <c r="L531" s="134">
        <v>109.8</v>
      </c>
      <c r="M531" s="134">
        <v>112.1</v>
      </c>
      <c r="N531" s="134">
        <v>111.8</v>
      </c>
      <c r="O531" s="134">
        <v>111.9</v>
      </c>
      <c r="P531" s="134">
        <v>113.4</v>
      </c>
      <c r="Q531" s="134">
        <v>113.5</v>
      </c>
      <c r="R531" s="134">
        <v>113.7</v>
      </c>
      <c r="S531" s="134">
        <v>115</v>
      </c>
      <c r="T531" s="134">
        <v>115.6</v>
      </c>
      <c r="U531" s="134">
        <v>117.4</v>
      </c>
      <c r="V531" s="134">
        <v>118.4</v>
      </c>
      <c r="W531" s="134">
        <v>118.1</v>
      </c>
      <c r="X531" s="134">
        <v>118</v>
      </c>
      <c r="Y531" s="134">
        <v>119.8</v>
      </c>
      <c r="Z531" s="134">
        <v>119.9</v>
      </c>
      <c r="AA531" s="134">
        <v>120.4</v>
      </c>
      <c r="AB531" s="134">
        <v>122.3</v>
      </c>
      <c r="AC531" s="134">
        <v>122.4</v>
      </c>
      <c r="AD531" s="134">
        <v>122.4</v>
      </c>
      <c r="AE531" s="134">
        <v>122.9</v>
      </c>
      <c r="AF531" s="134">
        <v>123.5</v>
      </c>
      <c r="AG531" s="134">
        <v>125.2</v>
      </c>
      <c r="AH531" s="134">
        <v>126.8</v>
      </c>
      <c r="AI531" s="134">
        <v>126.8</v>
      </c>
      <c r="AJ531" s="134">
        <v>127.6</v>
      </c>
      <c r="AK531" s="134">
        <v>129.4</v>
      </c>
      <c r="AL531" s="134">
        <v>130.80000000000001</v>
      </c>
      <c r="AM531" s="134">
        <v>130.19999999999999</v>
      </c>
      <c r="AN531" s="134">
        <v>131.30000000000001</v>
      </c>
      <c r="AO531" s="134">
        <v>131.30000000000001</v>
      </c>
      <c r="AP531" s="134">
        <v>131.69999999999999</v>
      </c>
      <c r="AQ531" s="134">
        <v>132.19999999999999</v>
      </c>
      <c r="AR531" s="134">
        <v>132.19999999999999</v>
      </c>
      <c r="AS531" s="134">
        <v>132.30000000000001</v>
      </c>
      <c r="AT531" s="134">
        <v>132.5</v>
      </c>
      <c r="AU531" s="134">
        <v>132.69999999999999</v>
      </c>
      <c r="AV531" s="134">
        <v>132.80000000000001</v>
      </c>
      <c r="AW531" s="134">
        <v>133.4</v>
      </c>
      <c r="AX531" s="134">
        <v>133.4</v>
      </c>
      <c r="AY531" s="134">
        <v>133</v>
      </c>
      <c r="AZ531" s="134">
        <v>133.1</v>
      </c>
      <c r="BA531" s="134">
        <v>133.6</v>
      </c>
      <c r="BB531" s="134">
        <v>133.6</v>
      </c>
      <c r="BC531" s="134">
        <v>134.80000000000001</v>
      </c>
      <c r="BD531" s="134">
        <v>135.9</v>
      </c>
      <c r="BE531" s="134">
        <v>136.1</v>
      </c>
      <c r="BF531" s="134">
        <v>136.19999999999999</v>
      </c>
      <c r="BG531" s="134">
        <v>136.19999999999999</v>
      </c>
      <c r="BH531" s="134">
        <v>137.19999999999999</v>
      </c>
      <c r="BI531" s="134">
        <v>138.80000000000001</v>
      </c>
      <c r="BJ531" s="134">
        <v>139.4</v>
      </c>
      <c r="BK531" s="134">
        <v>136.1</v>
      </c>
      <c r="BL531" s="134">
        <v>137</v>
      </c>
      <c r="BM531" s="134">
        <v>136.69999999999999</v>
      </c>
      <c r="BN531" s="134">
        <v>138.5</v>
      </c>
      <c r="BO531" s="134">
        <v>142.19999999999999</v>
      </c>
      <c r="BP531" s="134">
        <v>139.5</v>
      </c>
      <c r="BQ531" s="134">
        <v>137.6</v>
      </c>
      <c r="BR531" s="134">
        <v>140.80000000000001</v>
      </c>
      <c r="BS531" s="134">
        <v>141.9</v>
      </c>
      <c r="BT531" s="134">
        <v>142.5</v>
      </c>
      <c r="BU531" s="134">
        <v>143</v>
      </c>
      <c r="BV531" s="134">
        <v>142.69999999999999</v>
      </c>
      <c r="BW531" s="134">
        <v>142.9</v>
      </c>
      <c r="BX531" s="134">
        <v>142.9</v>
      </c>
      <c r="BY531" s="134">
        <v>143.9</v>
      </c>
      <c r="BZ531" s="134">
        <v>143.9</v>
      </c>
      <c r="CA531" s="134">
        <v>144.5</v>
      </c>
      <c r="CB531" s="134">
        <v>142.80000000000001</v>
      </c>
      <c r="CC531" s="134">
        <v>141.4</v>
      </c>
      <c r="CD531" s="134">
        <v>141.4</v>
      </c>
      <c r="CE531" s="134">
        <v>142</v>
      </c>
      <c r="CF531" s="134">
        <v>142.19999999999999</v>
      </c>
      <c r="CG531" s="134">
        <v>142.19999999999999</v>
      </c>
      <c r="CH531" s="134">
        <v>142.4</v>
      </c>
      <c r="CI531" s="134">
        <v>142.4</v>
      </c>
      <c r="CJ531" s="134">
        <v>143.6</v>
      </c>
      <c r="CK531" s="134">
        <v>143.5</v>
      </c>
      <c r="CL531" s="134">
        <v>143.4</v>
      </c>
      <c r="CM531" s="134">
        <v>143.9</v>
      </c>
      <c r="CN531" s="134">
        <v>143.5</v>
      </c>
      <c r="CO531" s="134">
        <v>143.5</v>
      </c>
      <c r="CP531" s="134">
        <v>143.9</v>
      </c>
      <c r="CQ531" s="134">
        <v>144.9</v>
      </c>
      <c r="CR531" s="134">
        <v>145.1</v>
      </c>
      <c r="CS531" s="134">
        <v>145.30000000000001</v>
      </c>
      <c r="CT531" s="134">
        <v>145.30000000000001</v>
      </c>
      <c r="CU531" s="134">
        <v>145.30000000000001</v>
      </c>
      <c r="CV531" s="134">
        <v>145.30000000000001</v>
      </c>
      <c r="CW531" s="134">
        <v>145.69999999999999</v>
      </c>
      <c r="CX531" s="134">
        <v>145.5</v>
      </c>
      <c r="CY531" s="134">
        <v>145.1</v>
      </c>
      <c r="CZ531" s="134">
        <v>145.30000000000001</v>
      </c>
      <c r="DA531" s="134">
        <v>146.6</v>
      </c>
      <c r="DB531" s="134">
        <v>147.80000000000001</v>
      </c>
      <c r="DC531" s="134">
        <v>148</v>
      </c>
      <c r="DD531" s="134">
        <v>148.80000000000001</v>
      </c>
      <c r="DE531" s="134">
        <v>150.6</v>
      </c>
      <c r="DF531" s="134">
        <v>150.9</v>
      </c>
      <c r="DG531" s="134">
        <v>150.5</v>
      </c>
      <c r="DH531" s="134">
        <v>150.4</v>
      </c>
      <c r="DI531" s="134">
        <v>152.5</v>
      </c>
      <c r="DJ531" s="134">
        <v>156.9</v>
      </c>
      <c r="DK531" s="134">
        <v>162.69999999999999</v>
      </c>
      <c r="DL531" s="134">
        <v>167.3</v>
      </c>
      <c r="DM531" s="134">
        <v>169.1</v>
      </c>
      <c r="DN531" s="134">
        <v>168.5</v>
      </c>
      <c r="DO531" s="134">
        <v>170.9</v>
      </c>
      <c r="DP531" s="134">
        <v>175.1</v>
      </c>
      <c r="DQ531" s="134">
        <v>177</v>
      </c>
      <c r="DR531" s="134">
        <v>177</v>
      </c>
      <c r="DS531" s="134">
        <v>177.1</v>
      </c>
      <c r="DT531" s="134">
        <v>177.9</v>
      </c>
      <c r="DU531" s="134">
        <v>178</v>
      </c>
      <c r="DV531" s="134">
        <v>178</v>
      </c>
      <c r="DW531" s="134">
        <v>180.2</v>
      </c>
      <c r="DX531" s="134">
        <v>189.7</v>
      </c>
      <c r="DY531" s="134">
        <v>189.7</v>
      </c>
      <c r="DZ531" s="134">
        <v>189.1</v>
      </c>
      <c r="EA531" s="135">
        <v>189.6</v>
      </c>
      <c r="EB531" s="136">
        <v>190.1</v>
      </c>
      <c r="EC531" s="136">
        <v>192.3</v>
      </c>
      <c r="ED531" s="134">
        <v>193.1</v>
      </c>
      <c r="EE531" s="134">
        <v>195</v>
      </c>
      <c r="EF531" s="137">
        <v>195.3</v>
      </c>
      <c r="EG531" s="137">
        <v>198.4</v>
      </c>
      <c r="EH531" s="137">
        <v>200.3</v>
      </c>
      <c r="EI531" s="137">
        <v>202.6</v>
      </c>
      <c r="EJ531" s="136">
        <v>206.4</v>
      </c>
      <c r="EK531" s="136">
        <v>209.4</v>
      </c>
      <c r="EL531" s="147">
        <v>210.8</v>
      </c>
      <c r="EM531" s="147">
        <v>213.1</v>
      </c>
      <c r="EN531" s="147">
        <v>215.2</v>
      </c>
    </row>
    <row r="532" spans="1:144" ht="15" x14ac:dyDescent="0.25">
      <c r="A532" s="132" t="s">
        <v>2492</v>
      </c>
      <c r="B532" s="132" t="s">
        <v>2493</v>
      </c>
      <c r="C532" s="133">
        <v>0.20102</v>
      </c>
      <c r="D532" s="134">
        <v>104.5</v>
      </c>
      <c r="E532" s="134">
        <v>104.5</v>
      </c>
      <c r="F532" s="134">
        <v>104.5</v>
      </c>
      <c r="G532" s="134">
        <v>104.5</v>
      </c>
      <c r="H532" s="134">
        <v>101.2</v>
      </c>
      <c r="I532" s="134">
        <v>101.2</v>
      </c>
      <c r="J532" s="134">
        <v>101.2</v>
      </c>
      <c r="K532" s="134">
        <v>101.2</v>
      </c>
      <c r="L532" s="134">
        <v>103</v>
      </c>
      <c r="M532" s="134">
        <v>103</v>
      </c>
      <c r="N532" s="134">
        <v>103</v>
      </c>
      <c r="O532" s="134">
        <v>106.1</v>
      </c>
      <c r="P532" s="134">
        <v>105.2</v>
      </c>
      <c r="Q532" s="134">
        <v>102.2</v>
      </c>
      <c r="R532" s="134">
        <v>103.7</v>
      </c>
      <c r="S532" s="134">
        <v>103.7</v>
      </c>
      <c r="T532" s="134">
        <v>103.7</v>
      </c>
      <c r="U532" s="134">
        <v>103.7</v>
      </c>
      <c r="V532" s="134">
        <v>97</v>
      </c>
      <c r="W532" s="134">
        <v>97</v>
      </c>
      <c r="X532" s="134">
        <v>95.1</v>
      </c>
      <c r="Y532" s="134">
        <v>100.5</v>
      </c>
      <c r="Z532" s="134">
        <v>100.5</v>
      </c>
      <c r="AA532" s="134">
        <v>102.2</v>
      </c>
      <c r="AB532" s="134">
        <v>103.5</v>
      </c>
      <c r="AC532" s="134">
        <v>102</v>
      </c>
      <c r="AD532" s="134">
        <v>105</v>
      </c>
      <c r="AE532" s="134">
        <v>105</v>
      </c>
      <c r="AF532" s="134">
        <v>106.5</v>
      </c>
      <c r="AG532" s="134">
        <v>103.5</v>
      </c>
      <c r="AH532" s="134">
        <v>107.8</v>
      </c>
      <c r="AI532" s="134">
        <v>107.8</v>
      </c>
      <c r="AJ532" s="134">
        <v>107.8</v>
      </c>
      <c r="AK532" s="134">
        <v>107.8</v>
      </c>
      <c r="AL532" s="134">
        <v>107.8</v>
      </c>
      <c r="AM532" s="134">
        <v>110.4</v>
      </c>
      <c r="AN532" s="134">
        <v>102.6</v>
      </c>
      <c r="AO532" s="134">
        <v>109.1</v>
      </c>
      <c r="AP532" s="134">
        <v>109.1</v>
      </c>
      <c r="AQ532" s="134">
        <v>109.1</v>
      </c>
      <c r="AR532" s="134">
        <v>107.9</v>
      </c>
      <c r="AS532" s="134">
        <v>105.4</v>
      </c>
      <c r="AT532" s="134">
        <v>109.1</v>
      </c>
      <c r="AU532" s="134">
        <v>109.1</v>
      </c>
      <c r="AV532" s="134">
        <v>110.3</v>
      </c>
      <c r="AW532" s="134">
        <v>106.7</v>
      </c>
      <c r="AX532" s="134">
        <v>109.1</v>
      </c>
      <c r="AY532" s="134">
        <v>109.1</v>
      </c>
      <c r="AZ532" s="134">
        <v>109.1</v>
      </c>
      <c r="BA532" s="134">
        <v>109.1</v>
      </c>
      <c r="BB532" s="134">
        <v>109.1</v>
      </c>
      <c r="BC532" s="134">
        <v>109.1</v>
      </c>
      <c r="BD532" s="134">
        <v>109.1</v>
      </c>
      <c r="BE532" s="134">
        <v>109.1</v>
      </c>
      <c r="BF532" s="134">
        <v>109.1</v>
      </c>
      <c r="BG532" s="134">
        <v>109.1</v>
      </c>
      <c r="BH532" s="134">
        <v>109.1</v>
      </c>
      <c r="BI532" s="134">
        <v>109.1</v>
      </c>
      <c r="BJ532" s="134">
        <v>109.1</v>
      </c>
      <c r="BK532" s="134">
        <v>110.2</v>
      </c>
      <c r="BL532" s="134">
        <v>110.2</v>
      </c>
      <c r="BM532" s="134">
        <v>110.2</v>
      </c>
      <c r="BN532" s="134">
        <v>109.1</v>
      </c>
      <c r="BO532" s="134">
        <v>109.1</v>
      </c>
      <c r="BP532" s="134">
        <v>110.2</v>
      </c>
      <c r="BQ532" s="134">
        <v>110.2</v>
      </c>
      <c r="BR532" s="134">
        <v>110.2</v>
      </c>
      <c r="BS532" s="134">
        <v>109.1</v>
      </c>
      <c r="BT532" s="134">
        <v>109.1</v>
      </c>
      <c r="BU532" s="134">
        <v>109.1</v>
      </c>
      <c r="BV532" s="134">
        <v>109.1</v>
      </c>
      <c r="BW532" s="134">
        <v>109.1</v>
      </c>
      <c r="BX532" s="134">
        <v>109.1</v>
      </c>
      <c r="BY532" s="134">
        <v>109.1</v>
      </c>
      <c r="BZ532" s="134">
        <v>109.1</v>
      </c>
      <c r="CA532" s="134">
        <v>109.1</v>
      </c>
      <c r="CB532" s="134">
        <v>109.1</v>
      </c>
      <c r="CC532" s="134">
        <v>109.1</v>
      </c>
      <c r="CD532" s="134">
        <v>109.1</v>
      </c>
      <c r="CE532" s="134">
        <v>109.1</v>
      </c>
      <c r="CF532" s="134">
        <v>109.1</v>
      </c>
      <c r="CG532" s="134">
        <v>109.1</v>
      </c>
      <c r="CH532" s="134">
        <v>111.4</v>
      </c>
      <c r="CI532" s="134">
        <v>111.4</v>
      </c>
      <c r="CJ532" s="134">
        <v>111.4</v>
      </c>
      <c r="CK532" s="134">
        <v>111.4</v>
      </c>
      <c r="CL532" s="134">
        <v>111.4</v>
      </c>
      <c r="CM532" s="134">
        <v>111.4</v>
      </c>
      <c r="CN532" s="134">
        <v>111.4</v>
      </c>
      <c r="CO532" s="134">
        <v>111.4</v>
      </c>
      <c r="CP532" s="134">
        <v>109.3</v>
      </c>
      <c r="CQ532" s="134">
        <v>109.1</v>
      </c>
      <c r="CR532" s="134">
        <v>109.9</v>
      </c>
      <c r="CS532" s="134">
        <v>111.6</v>
      </c>
      <c r="CT532" s="134">
        <v>111.4</v>
      </c>
      <c r="CU532" s="134">
        <v>108.8</v>
      </c>
      <c r="CV532" s="134">
        <v>108.3</v>
      </c>
      <c r="CW532" s="134">
        <v>105.5</v>
      </c>
      <c r="CX532" s="134">
        <v>105.2</v>
      </c>
      <c r="CY532" s="134">
        <v>104.7</v>
      </c>
      <c r="CZ532" s="134">
        <v>102.8</v>
      </c>
      <c r="DA532" s="134">
        <v>103.7</v>
      </c>
      <c r="DB532" s="134">
        <v>103.7</v>
      </c>
      <c r="DC532" s="134">
        <v>103.7</v>
      </c>
      <c r="DD532" s="134">
        <v>105.5</v>
      </c>
      <c r="DE532" s="134">
        <v>106.9</v>
      </c>
      <c r="DF532" s="134">
        <v>107</v>
      </c>
      <c r="DG532" s="134">
        <v>107.9</v>
      </c>
      <c r="DH532" s="134">
        <v>110.6</v>
      </c>
      <c r="DI532" s="134">
        <v>102.9</v>
      </c>
      <c r="DJ532" s="134">
        <v>105.5</v>
      </c>
      <c r="DK532" s="134">
        <v>106.7</v>
      </c>
      <c r="DL532" s="134">
        <v>105.3</v>
      </c>
      <c r="DM532" s="134">
        <v>105.5</v>
      </c>
      <c r="DN532" s="134">
        <v>105.5</v>
      </c>
      <c r="DO532" s="134">
        <v>106</v>
      </c>
      <c r="DP532" s="134">
        <v>107.9</v>
      </c>
      <c r="DQ532" s="134">
        <v>109.8</v>
      </c>
      <c r="DR532" s="134">
        <v>109.6</v>
      </c>
      <c r="DS532" s="134">
        <v>110.1</v>
      </c>
      <c r="DT532" s="134">
        <v>109.6</v>
      </c>
      <c r="DU532" s="134">
        <v>110.9</v>
      </c>
      <c r="DV532" s="134">
        <v>110.7</v>
      </c>
      <c r="DW532" s="134">
        <v>111.1</v>
      </c>
      <c r="DX532" s="134">
        <v>111.2</v>
      </c>
      <c r="DY532" s="134">
        <v>109.2</v>
      </c>
      <c r="DZ532" s="134">
        <v>109.9</v>
      </c>
      <c r="EA532" s="135">
        <v>110.9</v>
      </c>
      <c r="EB532" s="136">
        <v>110.9</v>
      </c>
      <c r="EC532" s="136">
        <v>110.9</v>
      </c>
      <c r="ED532" s="134">
        <v>111.3</v>
      </c>
      <c r="EE532" s="134">
        <v>111.3</v>
      </c>
      <c r="EF532" s="137">
        <v>112.1</v>
      </c>
      <c r="EG532" s="137">
        <v>112.6</v>
      </c>
      <c r="EH532" s="137">
        <v>112.9</v>
      </c>
      <c r="EI532" s="137">
        <v>112.7</v>
      </c>
      <c r="EJ532" s="136">
        <v>112.7</v>
      </c>
      <c r="EK532" s="136">
        <v>112.7</v>
      </c>
      <c r="EL532" s="147">
        <v>112.9</v>
      </c>
      <c r="EM532" s="147">
        <v>112.9</v>
      </c>
      <c r="EN532" s="147">
        <v>112.9</v>
      </c>
    </row>
    <row r="533" spans="1:144" ht="15" x14ac:dyDescent="0.25">
      <c r="A533" s="132" t="s">
        <v>2494</v>
      </c>
      <c r="B533" s="132" t="s">
        <v>2495</v>
      </c>
      <c r="C533" s="133">
        <v>1.6448</v>
      </c>
      <c r="D533" s="134">
        <v>109.8</v>
      </c>
      <c r="E533" s="134">
        <v>108.9</v>
      </c>
      <c r="F533" s="134">
        <v>110.2</v>
      </c>
      <c r="G533" s="134">
        <v>111.7</v>
      </c>
      <c r="H533" s="134">
        <v>110.4</v>
      </c>
      <c r="I533" s="134">
        <v>108.4</v>
      </c>
      <c r="J533" s="134">
        <v>107.6</v>
      </c>
      <c r="K533" s="134">
        <v>107</v>
      </c>
      <c r="L533" s="134">
        <v>103.6</v>
      </c>
      <c r="M533" s="134">
        <v>104.6</v>
      </c>
      <c r="N533" s="134">
        <v>106</v>
      </c>
      <c r="O533" s="134">
        <v>105.4</v>
      </c>
      <c r="P533" s="134">
        <v>104.6</v>
      </c>
      <c r="Q533" s="134">
        <v>105.5</v>
      </c>
      <c r="R533" s="134">
        <v>107.9</v>
      </c>
      <c r="S533" s="134">
        <v>107.5</v>
      </c>
      <c r="T533" s="134">
        <v>105.5</v>
      </c>
      <c r="U533" s="134">
        <v>106.2</v>
      </c>
      <c r="V533" s="134">
        <v>106.4</v>
      </c>
      <c r="W533" s="134">
        <v>105.8</v>
      </c>
      <c r="X533" s="134">
        <v>104.9</v>
      </c>
      <c r="Y533" s="134">
        <v>105.7</v>
      </c>
      <c r="Z533" s="134">
        <v>108.2</v>
      </c>
      <c r="AA533" s="134">
        <v>108.4</v>
      </c>
      <c r="AB533" s="134">
        <v>108.7</v>
      </c>
      <c r="AC533" s="134">
        <v>108.2</v>
      </c>
      <c r="AD533" s="134">
        <v>110.6</v>
      </c>
      <c r="AE533" s="134">
        <v>113.6</v>
      </c>
      <c r="AF533" s="134">
        <v>112.4</v>
      </c>
      <c r="AG533" s="134">
        <v>111.1</v>
      </c>
      <c r="AH533" s="134">
        <v>111.2</v>
      </c>
      <c r="AI533" s="134">
        <v>109</v>
      </c>
      <c r="AJ533" s="134">
        <v>110.1</v>
      </c>
      <c r="AK533" s="134">
        <v>112.4</v>
      </c>
      <c r="AL533" s="134">
        <v>111.4</v>
      </c>
      <c r="AM533" s="134">
        <v>111.9</v>
      </c>
      <c r="AN533" s="134">
        <v>110.3</v>
      </c>
      <c r="AO533" s="134">
        <v>108.4</v>
      </c>
      <c r="AP533" s="134">
        <v>108.3</v>
      </c>
      <c r="AQ533" s="134">
        <v>109.8</v>
      </c>
      <c r="AR533" s="134">
        <v>111</v>
      </c>
      <c r="AS533" s="134">
        <v>112</v>
      </c>
      <c r="AT533" s="134">
        <v>112</v>
      </c>
      <c r="AU533" s="134">
        <v>111.5</v>
      </c>
      <c r="AV533" s="134">
        <v>110.2</v>
      </c>
      <c r="AW533" s="134">
        <v>108.6</v>
      </c>
      <c r="AX533" s="134">
        <v>108.1</v>
      </c>
      <c r="AY533" s="134">
        <v>108.8</v>
      </c>
      <c r="AZ533" s="134">
        <v>108.9</v>
      </c>
      <c r="BA533" s="134">
        <v>110.1</v>
      </c>
      <c r="BB533" s="134">
        <v>111.5</v>
      </c>
      <c r="BC533" s="134">
        <v>111.8</v>
      </c>
      <c r="BD533" s="134">
        <v>111.4</v>
      </c>
      <c r="BE533" s="134">
        <v>112.6</v>
      </c>
      <c r="BF533" s="134">
        <v>112.6</v>
      </c>
      <c r="BG533" s="134">
        <v>110.7</v>
      </c>
      <c r="BH533" s="134">
        <v>109.5</v>
      </c>
      <c r="BI533" s="134">
        <v>109.3</v>
      </c>
      <c r="BJ533" s="134">
        <v>109.3</v>
      </c>
      <c r="BK533" s="134">
        <v>109.3</v>
      </c>
      <c r="BL533" s="134">
        <v>112.6</v>
      </c>
      <c r="BM533" s="134">
        <v>114.7</v>
      </c>
      <c r="BN533" s="134">
        <v>114.9</v>
      </c>
      <c r="BO533" s="134">
        <v>113.8</v>
      </c>
      <c r="BP533" s="134">
        <v>113</v>
      </c>
      <c r="BQ533" s="134">
        <v>113.8</v>
      </c>
      <c r="BR533" s="134">
        <v>113.3</v>
      </c>
      <c r="BS533" s="134">
        <v>113.2</v>
      </c>
      <c r="BT533" s="134">
        <v>113.6</v>
      </c>
      <c r="BU533" s="134">
        <v>114.1</v>
      </c>
      <c r="BV533" s="134">
        <v>115.3</v>
      </c>
      <c r="BW533" s="134">
        <v>113.6</v>
      </c>
      <c r="BX533" s="134">
        <v>114.6</v>
      </c>
      <c r="BY533" s="134">
        <v>114.4</v>
      </c>
      <c r="BZ533" s="134">
        <v>113.5</v>
      </c>
      <c r="CA533" s="134">
        <v>114.3</v>
      </c>
      <c r="CB533" s="134">
        <v>113.1</v>
      </c>
      <c r="CC533" s="134">
        <v>113.3</v>
      </c>
      <c r="CD533" s="134">
        <v>113</v>
      </c>
      <c r="CE533" s="134">
        <v>112.7</v>
      </c>
      <c r="CF533" s="134">
        <v>112.9</v>
      </c>
      <c r="CG533" s="134">
        <v>115.2</v>
      </c>
      <c r="CH533" s="134">
        <v>117.6</v>
      </c>
      <c r="CI533" s="134">
        <v>117.3</v>
      </c>
      <c r="CJ533" s="134">
        <v>119.9</v>
      </c>
      <c r="CK533" s="134">
        <v>122.6</v>
      </c>
      <c r="CL533" s="134">
        <v>121.8</v>
      </c>
      <c r="CM533" s="134">
        <v>120.2</v>
      </c>
      <c r="CN533" s="134">
        <v>118.5</v>
      </c>
      <c r="CO533" s="134">
        <v>119.9</v>
      </c>
      <c r="CP533" s="134">
        <v>118.2</v>
      </c>
      <c r="CQ533" s="134">
        <v>118.5</v>
      </c>
      <c r="CR533" s="134">
        <v>118</v>
      </c>
      <c r="CS533" s="134">
        <v>117.9</v>
      </c>
      <c r="CT533" s="134">
        <v>119.4</v>
      </c>
      <c r="CU533" s="134">
        <v>119</v>
      </c>
      <c r="CV533" s="134">
        <v>122.6</v>
      </c>
      <c r="CW533" s="134">
        <v>123.8</v>
      </c>
      <c r="CX533" s="134">
        <v>121.9</v>
      </c>
      <c r="CY533" s="134">
        <v>121.5</v>
      </c>
      <c r="CZ533" s="134">
        <v>120.3</v>
      </c>
      <c r="DA533" s="134">
        <v>119.6</v>
      </c>
      <c r="DB533" s="134">
        <v>119.4</v>
      </c>
      <c r="DC533" s="134">
        <v>119.1</v>
      </c>
      <c r="DD533" s="134">
        <v>119.7</v>
      </c>
      <c r="DE533" s="134">
        <v>119</v>
      </c>
      <c r="DF533" s="134">
        <v>119.8</v>
      </c>
      <c r="DG533" s="134">
        <v>123.6</v>
      </c>
      <c r="DH533" s="134">
        <v>124.7</v>
      </c>
      <c r="DI533" s="134">
        <v>124</v>
      </c>
      <c r="DJ533" s="134">
        <v>124.5</v>
      </c>
      <c r="DK533" s="134">
        <v>126.2</v>
      </c>
      <c r="DL533" s="134">
        <v>125.5</v>
      </c>
      <c r="DM533" s="134">
        <v>124.5</v>
      </c>
      <c r="DN533" s="134">
        <v>126.5</v>
      </c>
      <c r="DO533" s="134">
        <v>128.9</v>
      </c>
      <c r="DP533" s="134">
        <v>127.1</v>
      </c>
      <c r="DQ533" s="134">
        <v>127</v>
      </c>
      <c r="DR533" s="134">
        <v>128.4</v>
      </c>
      <c r="DS533" s="134">
        <v>129</v>
      </c>
      <c r="DT533" s="134">
        <v>131.6</v>
      </c>
      <c r="DU533" s="134">
        <v>136.1</v>
      </c>
      <c r="DV533" s="134">
        <v>135.9</v>
      </c>
      <c r="DW533" s="134">
        <v>134.30000000000001</v>
      </c>
      <c r="DX533" s="134">
        <v>137.1</v>
      </c>
      <c r="DY533" s="134">
        <v>136.6</v>
      </c>
      <c r="DZ533" s="134">
        <v>137</v>
      </c>
      <c r="EA533" s="135">
        <v>137.30000000000001</v>
      </c>
      <c r="EB533" s="136">
        <v>137.6</v>
      </c>
      <c r="EC533" s="136">
        <v>137.6</v>
      </c>
      <c r="ED533" s="134">
        <v>138.9</v>
      </c>
      <c r="EE533" s="134">
        <v>137.9</v>
      </c>
      <c r="EF533" s="137">
        <v>138.19999999999999</v>
      </c>
      <c r="EG533" s="137">
        <v>137.30000000000001</v>
      </c>
      <c r="EH533" s="137">
        <v>137.30000000000001</v>
      </c>
      <c r="EI533" s="137">
        <v>137.69999999999999</v>
      </c>
      <c r="EJ533" s="136">
        <v>137.9</v>
      </c>
      <c r="EK533" s="136">
        <v>137.69999999999999</v>
      </c>
      <c r="EL533" s="147">
        <v>138.80000000000001</v>
      </c>
      <c r="EM533" s="147">
        <v>137.9</v>
      </c>
      <c r="EN533" s="147">
        <v>138.1</v>
      </c>
    </row>
    <row r="534" spans="1:144" ht="15" x14ac:dyDescent="0.25">
      <c r="A534" s="132" t="s">
        <v>2496</v>
      </c>
      <c r="B534" s="132" t="s">
        <v>2497</v>
      </c>
      <c r="C534" s="133">
        <v>2.7890000000000002E-2</v>
      </c>
      <c r="D534" s="134">
        <v>102</v>
      </c>
      <c r="E534" s="134">
        <v>102.1</v>
      </c>
      <c r="F534" s="134">
        <v>103.2</v>
      </c>
      <c r="G534" s="134">
        <v>103.6</v>
      </c>
      <c r="H534" s="134">
        <v>103.9</v>
      </c>
      <c r="I534" s="134">
        <v>102.6</v>
      </c>
      <c r="J534" s="134">
        <v>103.3</v>
      </c>
      <c r="K534" s="134">
        <v>102.8</v>
      </c>
      <c r="L534" s="134">
        <v>102.7</v>
      </c>
      <c r="M534" s="134">
        <v>102.5</v>
      </c>
      <c r="N534" s="134">
        <v>103.2</v>
      </c>
      <c r="O534" s="134">
        <v>104.2</v>
      </c>
      <c r="P534" s="134">
        <v>103.7</v>
      </c>
      <c r="Q534" s="134">
        <v>103.3</v>
      </c>
      <c r="R534" s="134">
        <v>103.2</v>
      </c>
      <c r="S534" s="134">
        <v>105.3</v>
      </c>
      <c r="T534" s="134">
        <v>103.2</v>
      </c>
      <c r="U534" s="134">
        <v>104.2</v>
      </c>
      <c r="V534" s="134">
        <v>104.4</v>
      </c>
      <c r="W534" s="134">
        <v>104.7</v>
      </c>
      <c r="X534" s="134">
        <v>105.3</v>
      </c>
      <c r="Y534" s="134">
        <v>103.7</v>
      </c>
      <c r="Z534" s="134">
        <v>105.5</v>
      </c>
      <c r="AA534" s="134">
        <v>105.1</v>
      </c>
      <c r="AB534" s="134">
        <v>106.5</v>
      </c>
      <c r="AC534" s="134">
        <v>105.5</v>
      </c>
      <c r="AD534" s="134">
        <v>105.9</v>
      </c>
      <c r="AE534" s="134">
        <v>106.5</v>
      </c>
      <c r="AF534" s="134">
        <v>107.7</v>
      </c>
      <c r="AG534" s="134">
        <v>107.8</v>
      </c>
      <c r="AH534" s="134">
        <v>108.2</v>
      </c>
      <c r="AI534" s="134">
        <v>106.2</v>
      </c>
      <c r="AJ534" s="134">
        <v>105.9</v>
      </c>
      <c r="AK534" s="134">
        <v>106.2</v>
      </c>
      <c r="AL534" s="134">
        <v>106.9</v>
      </c>
      <c r="AM534" s="134">
        <v>104.6</v>
      </c>
      <c r="AN534" s="134">
        <v>105.1</v>
      </c>
      <c r="AO534" s="134">
        <v>107.3</v>
      </c>
      <c r="AP534" s="134">
        <v>108.7</v>
      </c>
      <c r="AQ534" s="134">
        <v>108.5</v>
      </c>
      <c r="AR534" s="134">
        <v>109.2</v>
      </c>
      <c r="AS534" s="134">
        <v>105.8</v>
      </c>
      <c r="AT534" s="134">
        <v>106.5</v>
      </c>
      <c r="AU534" s="134">
        <v>106.7</v>
      </c>
      <c r="AV534" s="134">
        <v>107.7</v>
      </c>
      <c r="AW534" s="134">
        <v>107.2</v>
      </c>
      <c r="AX534" s="134">
        <v>106.2</v>
      </c>
      <c r="AY534" s="134">
        <v>105.9</v>
      </c>
      <c r="AZ534" s="134">
        <v>104.8</v>
      </c>
      <c r="BA534" s="134">
        <v>105.5</v>
      </c>
      <c r="BB534" s="134">
        <v>105.6</v>
      </c>
      <c r="BC534" s="134">
        <v>106</v>
      </c>
      <c r="BD534" s="134">
        <v>107.1</v>
      </c>
      <c r="BE534" s="134">
        <v>106.3</v>
      </c>
      <c r="BF534" s="134">
        <v>104.7</v>
      </c>
      <c r="BG534" s="134">
        <v>106.3</v>
      </c>
      <c r="BH534" s="134">
        <v>107.9</v>
      </c>
      <c r="BI534" s="134">
        <v>108</v>
      </c>
      <c r="BJ534" s="134">
        <v>108.4</v>
      </c>
      <c r="BK534" s="134">
        <v>107.3</v>
      </c>
      <c r="BL534" s="134">
        <v>108.4</v>
      </c>
      <c r="BM534" s="134">
        <v>108.8</v>
      </c>
      <c r="BN534" s="134">
        <v>109.9</v>
      </c>
      <c r="BO534" s="134">
        <v>110.4</v>
      </c>
      <c r="BP534" s="134">
        <v>109.8</v>
      </c>
      <c r="BQ534" s="134">
        <v>110.7</v>
      </c>
      <c r="BR534" s="134">
        <v>111.3</v>
      </c>
      <c r="BS534" s="134">
        <v>111.4</v>
      </c>
      <c r="BT534" s="134">
        <v>112.2</v>
      </c>
      <c r="BU534" s="134">
        <v>114.2</v>
      </c>
      <c r="BV534" s="134">
        <v>114.8</v>
      </c>
      <c r="BW534" s="134">
        <v>115</v>
      </c>
      <c r="BX534" s="134">
        <v>114</v>
      </c>
      <c r="BY534" s="134">
        <v>113.9</v>
      </c>
      <c r="BZ534" s="134">
        <v>114.3</v>
      </c>
      <c r="CA534" s="134">
        <v>114.3</v>
      </c>
      <c r="CB534" s="134">
        <v>114.3</v>
      </c>
      <c r="CC534" s="134">
        <v>115.9</v>
      </c>
      <c r="CD534" s="134">
        <v>116.5</v>
      </c>
      <c r="CE534" s="134">
        <v>117.7</v>
      </c>
      <c r="CF534" s="134">
        <v>116.2</v>
      </c>
      <c r="CG534" s="134">
        <v>116.6</v>
      </c>
      <c r="CH534" s="134">
        <v>117.3</v>
      </c>
      <c r="CI534" s="134">
        <v>116.4</v>
      </c>
      <c r="CJ534" s="134">
        <v>116.7</v>
      </c>
      <c r="CK534" s="134">
        <v>116.2</v>
      </c>
      <c r="CL534" s="134">
        <v>116.5</v>
      </c>
      <c r="CM534" s="134">
        <v>116.1</v>
      </c>
      <c r="CN534" s="134">
        <v>117</v>
      </c>
      <c r="CO534" s="134">
        <v>118.1</v>
      </c>
      <c r="CP534" s="134">
        <v>118.4</v>
      </c>
      <c r="CQ534" s="134">
        <v>116.8</v>
      </c>
      <c r="CR534" s="134">
        <v>116.7</v>
      </c>
      <c r="CS534" s="134">
        <v>117.4</v>
      </c>
      <c r="CT534" s="134">
        <v>115.8</v>
      </c>
      <c r="CU534" s="134">
        <v>115.4</v>
      </c>
      <c r="CV534" s="134">
        <v>117.9</v>
      </c>
      <c r="CW534" s="134">
        <v>116.6</v>
      </c>
      <c r="CX534" s="134">
        <v>116.5</v>
      </c>
      <c r="CY534" s="134">
        <v>115.8</v>
      </c>
      <c r="CZ534" s="134">
        <v>117.8</v>
      </c>
      <c r="DA534" s="134">
        <v>118.9</v>
      </c>
      <c r="DB534" s="134">
        <v>118.6</v>
      </c>
      <c r="DC534" s="134">
        <v>119.6</v>
      </c>
      <c r="DD534" s="134">
        <v>121.8</v>
      </c>
      <c r="DE534" s="134">
        <v>121.8</v>
      </c>
      <c r="DF534" s="134">
        <v>121.1</v>
      </c>
      <c r="DG534" s="134">
        <v>123.3</v>
      </c>
      <c r="DH534" s="134">
        <v>122.1</v>
      </c>
      <c r="DI534" s="134">
        <v>122.9</v>
      </c>
      <c r="DJ534" s="134">
        <v>122.8</v>
      </c>
      <c r="DK534" s="134">
        <v>123.9</v>
      </c>
      <c r="DL534" s="134">
        <v>125</v>
      </c>
      <c r="DM534" s="134">
        <v>128.1</v>
      </c>
      <c r="DN534" s="134">
        <v>130.5</v>
      </c>
      <c r="DO534" s="134">
        <v>133.69999999999999</v>
      </c>
      <c r="DP534" s="134">
        <v>131.19999999999999</v>
      </c>
      <c r="DQ534" s="134">
        <v>132</v>
      </c>
      <c r="DR534" s="134">
        <v>132.9</v>
      </c>
      <c r="DS534" s="134">
        <v>137.19999999999999</v>
      </c>
      <c r="DT534" s="134">
        <v>138.9</v>
      </c>
      <c r="DU534" s="134">
        <v>140</v>
      </c>
      <c r="DV534" s="134">
        <v>141.19999999999999</v>
      </c>
      <c r="DW534" s="134">
        <v>142.1</v>
      </c>
      <c r="DX534" s="134">
        <v>143.1</v>
      </c>
      <c r="DY534" s="134">
        <v>142.6</v>
      </c>
      <c r="DZ534" s="134">
        <v>143.4</v>
      </c>
      <c r="EA534" s="135">
        <v>143.5</v>
      </c>
      <c r="EB534" s="136">
        <v>142.30000000000001</v>
      </c>
      <c r="EC534" s="136">
        <v>140.80000000000001</v>
      </c>
      <c r="ED534" s="134">
        <v>141</v>
      </c>
      <c r="EE534" s="134">
        <v>141.80000000000001</v>
      </c>
      <c r="EF534" s="137">
        <v>142.6</v>
      </c>
      <c r="EG534" s="137">
        <v>141.69999999999999</v>
      </c>
      <c r="EH534" s="137">
        <v>143.30000000000001</v>
      </c>
      <c r="EI534" s="137">
        <v>142.80000000000001</v>
      </c>
      <c r="EJ534" s="136">
        <v>142.9</v>
      </c>
      <c r="EK534" s="136">
        <v>142.30000000000001</v>
      </c>
      <c r="EL534" s="147">
        <v>142</v>
      </c>
      <c r="EM534" s="147">
        <v>142.69999999999999</v>
      </c>
      <c r="EN534" s="147">
        <v>143</v>
      </c>
    </row>
    <row r="535" spans="1:144" ht="15" x14ac:dyDescent="0.25">
      <c r="A535" s="132" t="s">
        <v>2498</v>
      </c>
      <c r="B535" s="132" t="s">
        <v>2499</v>
      </c>
      <c r="C535" s="133">
        <v>0.31581999999999999</v>
      </c>
      <c r="D535" s="134">
        <v>112</v>
      </c>
      <c r="E535" s="134">
        <v>110.3</v>
      </c>
      <c r="F535" s="134">
        <v>115.2</v>
      </c>
      <c r="G535" s="134">
        <v>116.8</v>
      </c>
      <c r="H535" s="134">
        <v>112.4</v>
      </c>
      <c r="I535" s="134">
        <v>116.8</v>
      </c>
      <c r="J535" s="134">
        <v>110.9</v>
      </c>
      <c r="K535" s="134">
        <v>107.2</v>
      </c>
      <c r="L535" s="134">
        <v>105.8</v>
      </c>
      <c r="M535" s="134">
        <v>109.1</v>
      </c>
      <c r="N535" s="134">
        <v>110.2</v>
      </c>
      <c r="O535" s="134">
        <v>108.2</v>
      </c>
      <c r="P535" s="134">
        <v>107.6</v>
      </c>
      <c r="Q535" s="134">
        <v>106.8</v>
      </c>
      <c r="R535" s="134">
        <v>109.9</v>
      </c>
      <c r="S535" s="134">
        <v>109.1</v>
      </c>
      <c r="T535" s="134">
        <v>108</v>
      </c>
      <c r="U535" s="134">
        <v>109.5</v>
      </c>
      <c r="V535" s="134">
        <v>106.1</v>
      </c>
      <c r="W535" s="134">
        <v>105.7</v>
      </c>
      <c r="X535" s="134">
        <v>104.4</v>
      </c>
      <c r="Y535" s="134">
        <v>108.2</v>
      </c>
      <c r="Z535" s="134">
        <v>108.6</v>
      </c>
      <c r="AA535" s="134">
        <v>108.2</v>
      </c>
      <c r="AB535" s="134">
        <v>102.9</v>
      </c>
      <c r="AC535" s="134">
        <v>104.8</v>
      </c>
      <c r="AD535" s="134">
        <v>107.4</v>
      </c>
      <c r="AE535" s="134">
        <v>111.7</v>
      </c>
      <c r="AF535" s="134">
        <v>111.5</v>
      </c>
      <c r="AG535" s="134">
        <v>111.4</v>
      </c>
      <c r="AH535" s="134">
        <v>112.7</v>
      </c>
      <c r="AI535" s="134">
        <v>110.7</v>
      </c>
      <c r="AJ535" s="134">
        <v>112.6</v>
      </c>
      <c r="AK535" s="134">
        <v>109.8</v>
      </c>
      <c r="AL535" s="134">
        <v>110.4</v>
      </c>
      <c r="AM535" s="134">
        <v>111.1</v>
      </c>
      <c r="AN535" s="134">
        <v>110.2</v>
      </c>
      <c r="AO535" s="134">
        <v>109.1</v>
      </c>
      <c r="AP535" s="134">
        <v>109.2</v>
      </c>
      <c r="AQ535" s="134">
        <v>112.1</v>
      </c>
      <c r="AR535" s="134">
        <v>114.5</v>
      </c>
      <c r="AS535" s="134">
        <v>113.2</v>
      </c>
      <c r="AT535" s="134">
        <v>115.4</v>
      </c>
      <c r="AU535" s="134">
        <v>114.7</v>
      </c>
      <c r="AV535" s="134">
        <v>114.8</v>
      </c>
      <c r="AW535" s="134">
        <v>113.2</v>
      </c>
      <c r="AX535" s="134">
        <v>113.7</v>
      </c>
      <c r="AY535" s="134">
        <v>113.3</v>
      </c>
      <c r="AZ535" s="134">
        <v>111.2</v>
      </c>
      <c r="BA535" s="134">
        <v>111.4</v>
      </c>
      <c r="BB535" s="134">
        <v>112.5</v>
      </c>
      <c r="BC535" s="134">
        <v>112.4</v>
      </c>
      <c r="BD535" s="134">
        <v>114.1</v>
      </c>
      <c r="BE535" s="134">
        <v>116.3</v>
      </c>
      <c r="BF535" s="134">
        <v>117.7</v>
      </c>
      <c r="BG535" s="134">
        <v>111.1</v>
      </c>
      <c r="BH535" s="134">
        <v>111</v>
      </c>
      <c r="BI535" s="134">
        <v>111.1</v>
      </c>
      <c r="BJ535" s="134">
        <v>111.8</v>
      </c>
      <c r="BK535" s="134">
        <v>109.4</v>
      </c>
      <c r="BL535" s="134">
        <v>111.4</v>
      </c>
      <c r="BM535" s="134">
        <v>115.6</v>
      </c>
      <c r="BN535" s="134">
        <v>118.3</v>
      </c>
      <c r="BO535" s="134">
        <v>116.3</v>
      </c>
      <c r="BP535" s="134">
        <v>112.9</v>
      </c>
      <c r="BQ535" s="134">
        <v>116.5</v>
      </c>
      <c r="BR535" s="134">
        <v>119.4</v>
      </c>
      <c r="BS535" s="134">
        <v>117.1</v>
      </c>
      <c r="BT535" s="134">
        <v>116.2</v>
      </c>
      <c r="BU535" s="134">
        <v>117.2</v>
      </c>
      <c r="BV535" s="134">
        <v>116.3</v>
      </c>
      <c r="BW535" s="134">
        <v>110.6</v>
      </c>
      <c r="BX535" s="134">
        <v>110.6</v>
      </c>
      <c r="BY535" s="134">
        <v>110</v>
      </c>
      <c r="BZ535" s="134">
        <v>108.2</v>
      </c>
      <c r="CA535" s="134">
        <v>108.7</v>
      </c>
      <c r="CB535" s="134">
        <v>110.5</v>
      </c>
      <c r="CC535" s="134">
        <v>110.4</v>
      </c>
      <c r="CD535" s="134">
        <v>111.2</v>
      </c>
      <c r="CE535" s="134">
        <v>109.8</v>
      </c>
      <c r="CF535" s="134">
        <v>108.7</v>
      </c>
      <c r="CG535" s="134">
        <v>114.6</v>
      </c>
      <c r="CH535" s="134">
        <v>116.4</v>
      </c>
      <c r="CI535" s="134">
        <v>112.4</v>
      </c>
      <c r="CJ535" s="134">
        <v>116.4</v>
      </c>
      <c r="CK535" s="134">
        <v>117.9</v>
      </c>
      <c r="CL535" s="134">
        <v>117</v>
      </c>
      <c r="CM535" s="134">
        <v>117.1</v>
      </c>
      <c r="CN535" s="134">
        <v>116.6</v>
      </c>
      <c r="CO535" s="134">
        <v>118.2</v>
      </c>
      <c r="CP535" s="134">
        <v>116.7</v>
      </c>
      <c r="CQ535" s="134">
        <v>115.4</v>
      </c>
      <c r="CR535" s="134">
        <v>116.3</v>
      </c>
      <c r="CS535" s="134">
        <v>118</v>
      </c>
      <c r="CT535" s="134">
        <v>117.5</v>
      </c>
      <c r="CU535" s="134">
        <v>115.9</v>
      </c>
      <c r="CV535" s="134">
        <v>118.9</v>
      </c>
      <c r="CW535" s="134">
        <v>120.7</v>
      </c>
      <c r="CX535" s="134">
        <v>116.6</v>
      </c>
      <c r="CY535" s="134">
        <v>119.6</v>
      </c>
      <c r="CZ535" s="134">
        <v>118.8</v>
      </c>
      <c r="DA535" s="134">
        <v>120.6</v>
      </c>
      <c r="DB535" s="134">
        <v>121.4</v>
      </c>
      <c r="DC535" s="134">
        <v>118.2</v>
      </c>
      <c r="DD535" s="134">
        <v>123.3</v>
      </c>
      <c r="DE535" s="134">
        <v>119.7</v>
      </c>
      <c r="DF535" s="134">
        <v>118.1</v>
      </c>
      <c r="DG535" s="134">
        <v>121.5</v>
      </c>
      <c r="DH535" s="134">
        <v>122.6</v>
      </c>
      <c r="DI535" s="134">
        <v>122.7</v>
      </c>
      <c r="DJ535" s="134">
        <v>124.9</v>
      </c>
      <c r="DK535" s="134">
        <v>128.19999999999999</v>
      </c>
      <c r="DL535" s="134">
        <v>129.4</v>
      </c>
      <c r="DM535" s="134">
        <v>129.1</v>
      </c>
      <c r="DN535" s="134">
        <v>131.6</v>
      </c>
      <c r="DO535" s="134">
        <v>133.69999999999999</v>
      </c>
      <c r="DP535" s="134">
        <v>135.1</v>
      </c>
      <c r="DQ535" s="134">
        <v>135.5</v>
      </c>
      <c r="DR535" s="134">
        <v>134.80000000000001</v>
      </c>
      <c r="DS535" s="134">
        <v>135.80000000000001</v>
      </c>
      <c r="DT535" s="134">
        <v>138.5</v>
      </c>
      <c r="DU535" s="134">
        <v>144.9</v>
      </c>
      <c r="DV535" s="134">
        <v>145.9</v>
      </c>
      <c r="DW535" s="134">
        <v>147.69999999999999</v>
      </c>
      <c r="DX535" s="134">
        <v>152.69999999999999</v>
      </c>
      <c r="DY535" s="134">
        <v>152.30000000000001</v>
      </c>
      <c r="DZ535" s="134">
        <v>153.1</v>
      </c>
      <c r="EA535" s="135">
        <v>152.69999999999999</v>
      </c>
      <c r="EB535" s="136">
        <v>152.69999999999999</v>
      </c>
      <c r="EC535" s="136">
        <v>151.6</v>
      </c>
      <c r="ED535" s="134">
        <v>151.6</v>
      </c>
      <c r="EE535" s="134">
        <v>149.4</v>
      </c>
      <c r="EF535" s="137">
        <v>147.9</v>
      </c>
      <c r="EG535" s="137">
        <v>148.1</v>
      </c>
      <c r="EH535" s="137">
        <v>149</v>
      </c>
      <c r="EI535" s="137">
        <v>146.4</v>
      </c>
      <c r="EJ535" s="136">
        <v>147</v>
      </c>
      <c r="EK535" s="136">
        <v>144</v>
      </c>
      <c r="EL535" s="147">
        <v>145.80000000000001</v>
      </c>
      <c r="EM535" s="147">
        <v>143.80000000000001</v>
      </c>
      <c r="EN535" s="147">
        <v>143.5</v>
      </c>
    </row>
    <row r="536" spans="1:144" ht="15" x14ac:dyDescent="0.25">
      <c r="A536" s="132" t="s">
        <v>2500</v>
      </c>
      <c r="B536" s="132" t="s">
        <v>2501</v>
      </c>
      <c r="C536" s="133">
        <v>0.85277000000000003</v>
      </c>
      <c r="D536" s="134">
        <v>110.6</v>
      </c>
      <c r="E536" s="134">
        <v>109.1</v>
      </c>
      <c r="F536" s="134">
        <v>109.2</v>
      </c>
      <c r="G536" s="134">
        <v>111.3</v>
      </c>
      <c r="H536" s="134">
        <v>111.2</v>
      </c>
      <c r="I536" s="134">
        <v>106.8</v>
      </c>
      <c r="J536" s="134">
        <v>107</v>
      </c>
      <c r="K536" s="134">
        <v>107.4</v>
      </c>
      <c r="L536" s="134">
        <v>102.4</v>
      </c>
      <c r="M536" s="134">
        <v>103.3</v>
      </c>
      <c r="N536" s="134">
        <v>104.3</v>
      </c>
      <c r="O536" s="134">
        <v>103.8</v>
      </c>
      <c r="P536" s="134">
        <v>102.5</v>
      </c>
      <c r="Q536" s="134">
        <v>103.6</v>
      </c>
      <c r="R536" s="134">
        <v>106</v>
      </c>
      <c r="S536" s="134">
        <v>105.8</v>
      </c>
      <c r="T536" s="134">
        <v>103.4</v>
      </c>
      <c r="U536" s="134">
        <v>103.5</v>
      </c>
      <c r="V536" s="134">
        <v>104.8</v>
      </c>
      <c r="W536" s="134">
        <v>103.3</v>
      </c>
      <c r="X536" s="134">
        <v>102.4</v>
      </c>
      <c r="Y536" s="134">
        <v>102.6</v>
      </c>
      <c r="Z536" s="134">
        <v>106.4</v>
      </c>
      <c r="AA536" s="134">
        <v>107.4</v>
      </c>
      <c r="AB536" s="134">
        <v>109.8</v>
      </c>
      <c r="AC536" s="134">
        <v>107.9</v>
      </c>
      <c r="AD536" s="134">
        <v>110.4</v>
      </c>
      <c r="AE536" s="134">
        <v>114</v>
      </c>
      <c r="AF536" s="134">
        <v>112</v>
      </c>
      <c r="AG536" s="134">
        <v>109.5</v>
      </c>
      <c r="AH536" s="134">
        <v>109.5</v>
      </c>
      <c r="AI536" s="134">
        <v>106.7</v>
      </c>
      <c r="AJ536" s="134">
        <v>107.9</v>
      </c>
      <c r="AK536" s="134">
        <v>112</v>
      </c>
      <c r="AL536" s="134">
        <v>110.2</v>
      </c>
      <c r="AM536" s="134">
        <v>110.7</v>
      </c>
      <c r="AN536" s="134">
        <v>108.3</v>
      </c>
      <c r="AO536" s="134">
        <v>105.8</v>
      </c>
      <c r="AP536" s="134">
        <v>105.2</v>
      </c>
      <c r="AQ536" s="134">
        <v>106.6</v>
      </c>
      <c r="AR536" s="134">
        <v>107.4</v>
      </c>
      <c r="AS536" s="134">
        <v>110.3</v>
      </c>
      <c r="AT536" s="134">
        <v>110.1</v>
      </c>
      <c r="AU536" s="134">
        <v>109</v>
      </c>
      <c r="AV536" s="134">
        <v>107</v>
      </c>
      <c r="AW536" s="134">
        <v>104.5</v>
      </c>
      <c r="AX536" s="134">
        <v>103.6</v>
      </c>
      <c r="AY536" s="134">
        <v>106</v>
      </c>
      <c r="AZ536" s="134">
        <v>106.3</v>
      </c>
      <c r="BA536" s="134">
        <v>107.8</v>
      </c>
      <c r="BB536" s="134">
        <v>109</v>
      </c>
      <c r="BC536" s="134">
        <v>109.4</v>
      </c>
      <c r="BD536" s="134">
        <v>108.9</v>
      </c>
      <c r="BE536" s="134">
        <v>110</v>
      </c>
      <c r="BF536" s="134">
        <v>109.5</v>
      </c>
      <c r="BG536" s="134">
        <v>108.2</v>
      </c>
      <c r="BH536" s="134">
        <v>106.4</v>
      </c>
      <c r="BI536" s="134">
        <v>105.9</v>
      </c>
      <c r="BJ536" s="134">
        <v>105.7</v>
      </c>
      <c r="BK536" s="134">
        <v>106.7</v>
      </c>
      <c r="BL536" s="134">
        <v>110.5</v>
      </c>
      <c r="BM536" s="134">
        <v>113.7</v>
      </c>
      <c r="BN536" s="134">
        <v>112.9</v>
      </c>
      <c r="BO536" s="134">
        <v>111.3</v>
      </c>
      <c r="BP536" s="134">
        <v>111.1</v>
      </c>
      <c r="BQ536" s="134">
        <v>110.9</v>
      </c>
      <c r="BR536" s="134">
        <v>109.2</v>
      </c>
      <c r="BS536" s="134">
        <v>110.2</v>
      </c>
      <c r="BT536" s="134">
        <v>111</v>
      </c>
      <c r="BU536" s="134">
        <v>111.2</v>
      </c>
      <c r="BV536" s="134">
        <v>113.2</v>
      </c>
      <c r="BW536" s="134">
        <v>111.8</v>
      </c>
      <c r="BX536" s="134">
        <v>113.1</v>
      </c>
      <c r="BY536" s="134">
        <v>113</v>
      </c>
      <c r="BZ536" s="134">
        <v>111.6</v>
      </c>
      <c r="CA536" s="134">
        <v>113</v>
      </c>
      <c r="CB536" s="134">
        <v>111.1</v>
      </c>
      <c r="CC536" s="134">
        <v>111.4</v>
      </c>
      <c r="CD536" s="134">
        <v>110.7</v>
      </c>
      <c r="CE536" s="134">
        <v>110.3</v>
      </c>
      <c r="CF536" s="134">
        <v>111.5</v>
      </c>
      <c r="CG536" s="134">
        <v>112.7</v>
      </c>
      <c r="CH536" s="134">
        <v>116.1</v>
      </c>
      <c r="CI536" s="134">
        <v>116.4</v>
      </c>
      <c r="CJ536" s="134">
        <v>119.6</v>
      </c>
      <c r="CK536" s="134">
        <v>123.2</v>
      </c>
      <c r="CL536" s="134">
        <v>122.5</v>
      </c>
      <c r="CM536" s="134">
        <v>120.6</v>
      </c>
      <c r="CN536" s="134">
        <v>118.5</v>
      </c>
      <c r="CO536" s="134">
        <v>120.7</v>
      </c>
      <c r="CP536" s="134">
        <v>118.6</v>
      </c>
      <c r="CQ536" s="134">
        <v>119.6</v>
      </c>
      <c r="CR536" s="134">
        <v>118.5</v>
      </c>
      <c r="CS536" s="134">
        <v>118</v>
      </c>
      <c r="CT536" s="134">
        <v>119.8</v>
      </c>
      <c r="CU536" s="134">
        <v>119.7</v>
      </c>
      <c r="CV536" s="134">
        <v>123.3</v>
      </c>
      <c r="CW536" s="134">
        <v>124.6</v>
      </c>
      <c r="CX536" s="134">
        <v>123.2</v>
      </c>
      <c r="CY536" s="134">
        <v>121.5</v>
      </c>
      <c r="CZ536" s="134">
        <v>119.7</v>
      </c>
      <c r="DA536" s="134">
        <v>118.3</v>
      </c>
      <c r="DB536" s="134">
        <v>117.8</v>
      </c>
      <c r="DC536" s="134">
        <v>118.7</v>
      </c>
      <c r="DD536" s="134">
        <v>118.1</v>
      </c>
      <c r="DE536" s="134">
        <v>118.5</v>
      </c>
      <c r="DF536" s="134">
        <v>120.6</v>
      </c>
      <c r="DG536" s="134">
        <v>125</v>
      </c>
      <c r="DH536" s="134">
        <v>125.7</v>
      </c>
      <c r="DI536" s="134">
        <v>123.6</v>
      </c>
      <c r="DJ536" s="134">
        <v>123.6</v>
      </c>
      <c r="DK536" s="134">
        <v>124.7</v>
      </c>
      <c r="DL536" s="134">
        <v>123.3</v>
      </c>
      <c r="DM536" s="134">
        <v>122.6</v>
      </c>
      <c r="DN536" s="134">
        <v>125.3</v>
      </c>
      <c r="DO536" s="134">
        <v>127.7</v>
      </c>
      <c r="DP536" s="134">
        <v>125.5</v>
      </c>
      <c r="DQ536" s="134">
        <v>124.3</v>
      </c>
      <c r="DR536" s="134">
        <v>127.9</v>
      </c>
      <c r="DS536" s="134">
        <v>128.1</v>
      </c>
      <c r="DT536" s="134">
        <v>132.19999999999999</v>
      </c>
      <c r="DU536" s="134">
        <v>135.1</v>
      </c>
      <c r="DV536" s="134">
        <v>134</v>
      </c>
      <c r="DW536" s="134">
        <v>130.69999999999999</v>
      </c>
      <c r="DX536" s="134">
        <v>133.80000000000001</v>
      </c>
      <c r="DY536" s="134">
        <v>133.4</v>
      </c>
      <c r="DZ536" s="134">
        <v>133.9</v>
      </c>
      <c r="EA536" s="135">
        <v>134.5</v>
      </c>
      <c r="EB536" s="136">
        <v>135</v>
      </c>
      <c r="EC536" s="136">
        <v>135.80000000000001</v>
      </c>
      <c r="ED536" s="134">
        <v>136.5</v>
      </c>
      <c r="EE536" s="134">
        <v>136.80000000000001</v>
      </c>
      <c r="EF536" s="137">
        <v>136</v>
      </c>
      <c r="EG536" s="137">
        <v>134.69999999999999</v>
      </c>
      <c r="EH536" s="137">
        <v>134.4</v>
      </c>
      <c r="EI536" s="137">
        <v>136.19999999999999</v>
      </c>
      <c r="EJ536" s="136">
        <v>136.6</v>
      </c>
      <c r="EK536" s="136">
        <v>136.1</v>
      </c>
      <c r="EL536" s="147">
        <v>136.69999999999999</v>
      </c>
      <c r="EM536" s="147">
        <v>135.6</v>
      </c>
      <c r="EN536" s="147">
        <v>136.5</v>
      </c>
    </row>
    <row r="537" spans="1:144" ht="15" x14ac:dyDescent="0.25">
      <c r="A537" s="132" t="s">
        <v>2502</v>
      </c>
      <c r="B537" s="132" t="s">
        <v>2503</v>
      </c>
      <c r="C537" s="133">
        <v>9.8299999999999998E-2</v>
      </c>
      <c r="D537" s="134">
        <v>109.9</v>
      </c>
      <c r="E537" s="134">
        <v>111</v>
      </c>
      <c r="F537" s="134">
        <v>111.3</v>
      </c>
      <c r="G537" s="134">
        <v>109</v>
      </c>
      <c r="H537" s="134">
        <v>108.4</v>
      </c>
      <c r="I537" s="134">
        <v>106.4</v>
      </c>
      <c r="J537" s="134">
        <v>108.7</v>
      </c>
      <c r="K537" s="134">
        <v>108.5</v>
      </c>
      <c r="L537" s="134">
        <v>106.1</v>
      </c>
      <c r="M537" s="134">
        <v>105.9</v>
      </c>
      <c r="N537" s="134">
        <v>109.6</v>
      </c>
      <c r="O537" s="134">
        <v>110.4</v>
      </c>
      <c r="P537" s="134">
        <v>111.2</v>
      </c>
      <c r="Q537" s="134">
        <v>111.8</v>
      </c>
      <c r="R537" s="134">
        <v>113.2</v>
      </c>
      <c r="S537" s="134">
        <v>111.2</v>
      </c>
      <c r="T537" s="134">
        <v>110.5</v>
      </c>
      <c r="U537" s="134">
        <v>110.3</v>
      </c>
      <c r="V537" s="134">
        <v>109.8</v>
      </c>
      <c r="W537" s="134">
        <v>110.7</v>
      </c>
      <c r="X537" s="134">
        <v>110.6</v>
      </c>
      <c r="Y537" s="134">
        <v>111</v>
      </c>
      <c r="Z537" s="134">
        <v>112.2</v>
      </c>
      <c r="AA537" s="134">
        <v>112.2</v>
      </c>
      <c r="AB537" s="134">
        <v>112</v>
      </c>
      <c r="AC537" s="134">
        <v>112.4</v>
      </c>
      <c r="AD537" s="134">
        <v>112.6</v>
      </c>
      <c r="AE537" s="134">
        <v>113.9</v>
      </c>
      <c r="AF537" s="134">
        <v>113.4</v>
      </c>
      <c r="AG537" s="134">
        <v>113.3</v>
      </c>
      <c r="AH537" s="134">
        <v>111.6</v>
      </c>
      <c r="AI537" s="134">
        <v>112</v>
      </c>
      <c r="AJ537" s="134">
        <v>110.5</v>
      </c>
      <c r="AK537" s="134">
        <v>113.4</v>
      </c>
      <c r="AL537" s="134">
        <v>112.2</v>
      </c>
      <c r="AM537" s="134">
        <v>113.9</v>
      </c>
      <c r="AN537" s="134">
        <v>112.9</v>
      </c>
      <c r="AO537" s="134">
        <v>112.8</v>
      </c>
      <c r="AP537" s="134">
        <v>112.5</v>
      </c>
      <c r="AQ537" s="134">
        <v>116.2</v>
      </c>
      <c r="AR537" s="134">
        <v>113.9</v>
      </c>
      <c r="AS537" s="134">
        <v>113.9</v>
      </c>
      <c r="AT537" s="134">
        <v>116.5</v>
      </c>
      <c r="AU537" s="134">
        <v>116.1</v>
      </c>
      <c r="AV537" s="134">
        <v>115.2</v>
      </c>
      <c r="AW537" s="134">
        <v>115.2</v>
      </c>
      <c r="AX537" s="134">
        <v>113.1</v>
      </c>
      <c r="AY537" s="134">
        <v>110.8</v>
      </c>
      <c r="AZ537" s="134">
        <v>115.1</v>
      </c>
      <c r="BA537" s="134">
        <v>115.6</v>
      </c>
      <c r="BB537" s="134">
        <v>117.4</v>
      </c>
      <c r="BC537" s="134">
        <v>116.9</v>
      </c>
      <c r="BD537" s="134">
        <v>115.2</v>
      </c>
      <c r="BE537" s="134">
        <v>112.4</v>
      </c>
      <c r="BF537" s="134">
        <v>112.7</v>
      </c>
      <c r="BG537" s="134">
        <v>112.4</v>
      </c>
      <c r="BH537" s="134">
        <v>111.8</v>
      </c>
      <c r="BI537" s="134">
        <v>109.8</v>
      </c>
      <c r="BJ537" s="134">
        <v>112.2</v>
      </c>
      <c r="BK537" s="134">
        <v>112.1</v>
      </c>
      <c r="BL537" s="134">
        <v>116.6</v>
      </c>
      <c r="BM537" s="134">
        <v>116.4</v>
      </c>
      <c r="BN537" s="134">
        <v>120.7</v>
      </c>
      <c r="BO537" s="134">
        <v>119.9</v>
      </c>
      <c r="BP537" s="134">
        <v>122.7</v>
      </c>
      <c r="BQ537" s="134">
        <v>124.1</v>
      </c>
      <c r="BR537" s="134">
        <v>123.4</v>
      </c>
      <c r="BS537" s="134">
        <v>121.6</v>
      </c>
      <c r="BT537" s="134">
        <v>123.2</v>
      </c>
      <c r="BU537" s="134">
        <v>122.4</v>
      </c>
      <c r="BV537" s="134">
        <v>123.3</v>
      </c>
      <c r="BW537" s="134">
        <v>124.8</v>
      </c>
      <c r="BX537" s="134">
        <v>126.2</v>
      </c>
      <c r="BY537" s="134">
        <v>126.8</v>
      </c>
      <c r="BZ537" s="134">
        <v>127.3</v>
      </c>
      <c r="CA537" s="134">
        <v>125.7</v>
      </c>
      <c r="CB537" s="134">
        <v>124.1</v>
      </c>
      <c r="CC537" s="134">
        <v>122.5</v>
      </c>
      <c r="CD537" s="134">
        <v>122.6</v>
      </c>
      <c r="CE537" s="134">
        <v>123.1</v>
      </c>
      <c r="CF537" s="134">
        <v>122.5</v>
      </c>
      <c r="CG537" s="134">
        <v>123.1</v>
      </c>
      <c r="CH537" s="134">
        <v>125.5</v>
      </c>
      <c r="CI537" s="134">
        <v>127.2</v>
      </c>
      <c r="CJ537" s="134">
        <v>129.30000000000001</v>
      </c>
      <c r="CK537" s="134">
        <v>133.69999999999999</v>
      </c>
      <c r="CL537" s="134">
        <v>132.30000000000001</v>
      </c>
      <c r="CM537" s="134">
        <v>128.80000000000001</v>
      </c>
      <c r="CN537" s="134">
        <v>125.8</v>
      </c>
      <c r="CO537" s="134">
        <v>124.4</v>
      </c>
      <c r="CP537" s="134">
        <v>122.6</v>
      </c>
      <c r="CQ537" s="134">
        <v>124</v>
      </c>
      <c r="CR537" s="134">
        <v>122.7</v>
      </c>
      <c r="CS537" s="134">
        <v>122.3</v>
      </c>
      <c r="CT537" s="134">
        <v>126.3</v>
      </c>
      <c r="CU537" s="134">
        <v>125.7</v>
      </c>
      <c r="CV537" s="134">
        <v>130.9</v>
      </c>
      <c r="CW537" s="134">
        <v>134.80000000000001</v>
      </c>
      <c r="CX537" s="134">
        <v>133.69999999999999</v>
      </c>
      <c r="CY537" s="134">
        <v>131.5</v>
      </c>
      <c r="CZ537" s="134">
        <v>130.69999999999999</v>
      </c>
      <c r="DA537" s="134">
        <v>129.6</v>
      </c>
      <c r="DB537" s="134">
        <v>129</v>
      </c>
      <c r="DC537" s="134">
        <v>127.2</v>
      </c>
      <c r="DD537" s="134">
        <v>125.5</v>
      </c>
      <c r="DE537" s="134">
        <v>124.1</v>
      </c>
      <c r="DF537" s="134">
        <v>125.3</v>
      </c>
      <c r="DG537" s="134">
        <v>130.1</v>
      </c>
      <c r="DH537" s="134">
        <v>137.4</v>
      </c>
      <c r="DI537" s="134">
        <v>139</v>
      </c>
      <c r="DJ537" s="134">
        <v>139.4</v>
      </c>
      <c r="DK537" s="134">
        <v>140.30000000000001</v>
      </c>
      <c r="DL537" s="134">
        <v>137.1</v>
      </c>
      <c r="DM537" s="134">
        <v>134.6</v>
      </c>
      <c r="DN537" s="134">
        <v>137.80000000000001</v>
      </c>
      <c r="DO537" s="134">
        <v>137.9</v>
      </c>
      <c r="DP537" s="134">
        <v>133</v>
      </c>
      <c r="DQ537" s="134">
        <v>135.80000000000001</v>
      </c>
      <c r="DR537" s="134">
        <v>139</v>
      </c>
      <c r="DS537" s="134">
        <v>139.69999999999999</v>
      </c>
      <c r="DT537" s="134">
        <v>144.19999999999999</v>
      </c>
      <c r="DU537" s="134">
        <v>145.80000000000001</v>
      </c>
      <c r="DV537" s="134">
        <v>142</v>
      </c>
      <c r="DW537" s="134">
        <v>141</v>
      </c>
      <c r="DX537" s="134">
        <v>141.6</v>
      </c>
      <c r="DY537" s="134">
        <v>141.9</v>
      </c>
      <c r="DZ537" s="134">
        <v>141.9</v>
      </c>
      <c r="EA537" s="135">
        <v>143.1</v>
      </c>
      <c r="EB537" s="136">
        <v>142.69999999999999</v>
      </c>
      <c r="EC537" s="136">
        <v>140.9</v>
      </c>
      <c r="ED537" s="134">
        <v>142</v>
      </c>
      <c r="EE537" s="134">
        <v>142</v>
      </c>
      <c r="EF537" s="137">
        <v>141.80000000000001</v>
      </c>
      <c r="EG537" s="137">
        <v>142.19999999999999</v>
      </c>
      <c r="EH537" s="137">
        <v>142.5</v>
      </c>
      <c r="EI537" s="137">
        <v>143.6</v>
      </c>
      <c r="EJ537" s="136">
        <v>141.4</v>
      </c>
      <c r="EK537" s="136">
        <v>147.69999999999999</v>
      </c>
      <c r="EL537" s="147">
        <v>151.1</v>
      </c>
      <c r="EM537" s="147">
        <v>149</v>
      </c>
      <c r="EN537" s="147">
        <v>147.1</v>
      </c>
    </row>
    <row r="538" spans="1:144" ht="15" x14ac:dyDescent="0.25">
      <c r="A538" s="132" t="s">
        <v>2504</v>
      </c>
      <c r="B538" s="132" t="s">
        <v>2505</v>
      </c>
      <c r="C538" s="133">
        <v>9.1939999999999994E-2</v>
      </c>
      <c r="D538" s="134">
        <v>114.2</v>
      </c>
      <c r="E538" s="134">
        <v>110.3</v>
      </c>
      <c r="F538" s="134">
        <v>113.7</v>
      </c>
      <c r="G538" s="134">
        <v>115.7</v>
      </c>
      <c r="H538" s="134">
        <v>111.2</v>
      </c>
      <c r="I538" s="134">
        <v>108</v>
      </c>
      <c r="J538" s="134">
        <v>109.2</v>
      </c>
      <c r="K538" s="134">
        <v>106</v>
      </c>
      <c r="L538" s="134">
        <v>102.2</v>
      </c>
      <c r="M538" s="134">
        <v>104.3</v>
      </c>
      <c r="N538" s="134">
        <v>109.5</v>
      </c>
      <c r="O538" s="134">
        <v>108.1</v>
      </c>
      <c r="P538" s="134">
        <v>104.7</v>
      </c>
      <c r="Q538" s="134">
        <v>107.5</v>
      </c>
      <c r="R538" s="134">
        <v>109.3</v>
      </c>
      <c r="S538" s="134">
        <v>109.2</v>
      </c>
      <c r="T538" s="134">
        <v>103.2</v>
      </c>
      <c r="U538" s="134">
        <v>104</v>
      </c>
      <c r="V538" s="134">
        <v>104.9</v>
      </c>
      <c r="W538" s="134">
        <v>106.5</v>
      </c>
      <c r="X538" s="134">
        <v>104.7</v>
      </c>
      <c r="Y538" s="134">
        <v>105.5</v>
      </c>
      <c r="Z538" s="134">
        <v>110.3</v>
      </c>
      <c r="AA538" s="134">
        <v>110.2</v>
      </c>
      <c r="AB538" s="134">
        <v>109.7</v>
      </c>
      <c r="AC538" s="134">
        <v>108.1</v>
      </c>
      <c r="AD538" s="134">
        <v>111</v>
      </c>
      <c r="AE538" s="134">
        <v>111.6</v>
      </c>
      <c r="AF538" s="134">
        <v>109.7</v>
      </c>
      <c r="AG538" s="134">
        <v>111.3</v>
      </c>
      <c r="AH538" s="134">
        <v>110.5</v>
      </c>
      <c r="AI538" s="134">
        <v>106.8</v>
      </c>
      <c r="AJ538" s="134">
        <v>108</v>
      </c>
      <c r="AK538" s="134">
        <v>111.6</v>
      </c>
      <c r="AL538" s="134">
        <v>110.3</v>
      </c>
      <c r="AM538" s="134">
        <v>113.5</v>
      </c>
      <c r="AN538" s="134">
        <v>111.3</v>
      </c>
      <c r="AO538" s="134">
        <v>106.4</v>
      </c>
      <c r="AP538" s="134">
        <v>106.6</v>
      </c>
      <c r="AQ538" s="134">
        <v>104.9</v>
      </c>
      <c r="AR538" s="134">
        <v>110.4</v>
      </c>
      <c r="AS538" s="134">
        <v>113.7</v>
      </c>
      <c r="AT538" s="134">
        <v>110.6</v>
      </c>
      <c r="AU538" s="134">
        <v>109.2</v>
      </c>
      <c r="AV538" s="134">
        <v>105.5</v>
      </c>
      <c r="AW538" s="134">
        <v>105.2</v>
      </c>
      <c r="AX538" s="134">
        <v>107</v>
      </c>
      <c r="AY538" s="134">
        <v>108.1</v>
      </c>
      <c r="AZ538" s="134">
        <v>109.6</v>
      </c>
      <c r="BA538" s="134">
        <v>110.2</v>
      </c>
      <c r="BB538" s="134">
        <v>111.8</v>
      </c>
      <c r="BC538" s="134">
        <v>112.6</v>
      </c>
      <c r="BD538" s="134">
        <v>111.4</v>
      </c>
      <c r="BE538" s="134">
        <v>110.4</v>
      </c>
      <c r="BF538" s="134">
        <v>109.9</v>
      </c>
      <c r="BG538" s="134">
        <v>108.9</v>
      </c>
      <c r="BH538" s="134">
        <v>108.3</v>
      </c>
      <c r="BI538" s="134">
        <v>108.3</v>
      </c>
      <c r="BJ538" s="134">
        <v>108.6</v>
      </c>
      <c r="BK538" s="134">
        <v>108.8</v>
      </c>
      <c r="BL538" s="134">
        <v>111.7</v>
      </c>
      <c r="BM538" s="134">
        <v>113.3</v>
      </c>
      <c r="BN538" s="134">
        <v>113.1</v>
      </c>
      <c r="BO538" s="134">
        <v>111.8</v>
      </c>
      <c r="BP538" s="134">
        <v>112</v>
      </c>
      <c r="BQ538" s="134">
        <v>111.8</v>
      </c>
      <c r="BR538" s="134">
        <v>110.3</v>
      </c>
      <c r="BS538" s="134">
        <v>109.7</v>
      </c>
      <c r="BT538" s="134">
        <v>111</v>
      </c>
      <c r="BU538" s="134">
        <v>110.7</v>
      </c>
      <c r="BV538" s="134">
        <v>111.3</v>
      </c>
      <c r="BW538" s="134">
        <v>110.3</v>
      </c>
      <c r="BX538" s="134">
        <v>109.1</v>
      </c>
      <c r="BY538" s="134">
        <v>109.8</v>
      </c>
      <c r="BZ538" s="134">
        <v>109.4</v>
      </c>
      <c r="CA538" s="134">
        <v>110.9</v>
      </c>
      <c r="CB538" s="134">
        <v>110.5</v>
      </c>
      <c r="CC538" s="134">
        <v>110.4</v>
      </c>
      <c r="CD538" s="134">
        <v>109.8</v>
      </c>
      <c r="CE538" s="134">
        <v>109.6</v>
      </c>
      <c r="CF538" s="134">
        <v>109</v>
      </c>
      <c r="CG538" s="134">
        <v>109.5</v>
      </c>
      <c r="CH538" s="134">
        <v>111.6</v>
      </c>
      <c r="CI538" s="134">
        <v>111.1</v>
      </c>
      <c r="CJ538" s="134">
        <v>113.7</v>
      </c>
      <c r="CK538" s="134">
        <v>116.8</v>
      </c>
      <c r="CL538" s="134">
        <v>115.2</v>
      </c>
      <c r="CM538" s="134">
        <v>114.6</v>
      </c>
      <c r="CN538" s="134">
        <v>113.9</v>
      </c>
      <c r="CO538" s="134">
        <v>114.3</v>
      </c>
      <c r="CP538" s="134">
        <v>113</v>
      </c>
      <c r="CQ538" s="134">
        <v>113.3</v>
      </c>
      <c r="CR538" s="134">
        <v>112.4</v>
      </c>
      <c r="CS538" s="134">
        <v>112.4</v>
      </c>
      <c r="CT538" s="134">
        <v>114.1</v>
      </c>
      <c r="CU538" s="134">
        <v>114.4</v>
      </c>
      <c r="CV538" s="134">
        <v>116</v>
      </c>
      <c r="CW538" s="134">
        <v>117.5</v>
      </c>
      <c r="CX538" s="134">
        <v>116.8</v>
      </c>
      <c r="CY538" s="134">
        <v>114.8</v>
      </c>
      <c r="CZ538" s="134">
        <v>114.6</v>
      </c>
      <c r="DA538" s="134">
        <v>114</v>
      </c>
      <c r="DB538" s="134">
        <v>114.7</v>
      </c>
      <c r="DC538" s="134">
        <v>114.6</v>
      </c>
      <c r="DD538" s="134">
        <v>113.7</v>
      </c>
      <c r="DE538" s="134">
        <v>114.9</v>
      </c>
      <c r="DF538" s="134">
        <v>114.2</v>
      </c>
      <c r="DG538" s="134">
        <v>116.7</v>
      </c>
      <c r="DH538" s="134">
        <v>116.6</v>
      </c>
      <c r="DI538" s="134">
        <v>117.3</v>
      </c>
      <c r="DJ538" s="134">
        <v>118</v>
      </c>
      <c r="DK538" s="134">
        <v>118.8</v>
      </c>
      <c r="DL538" s="134">
        <v>117.9</v>
      </c>
      <c r="DM538" s="134">
        <v>117.9</v>
      </c>
      <c r="DN538" s="134">
        <v>119.8</v>
      </c>
      <c r="DO538" s="134">
        <v>120.7</v>
      </c>
      <c r="DP538" s="134">
        <v>118.1</v>
      </c>
      <c r="DQ538" s="134">
        <v>118.7</v>
      </c>
      <c r="DR538" s="134">
        <v>119.5</v>
      </c>
      <c r="DS538" s="134">
        <v>120.8</v>
      </c>
      <c r="DT538" s="134">
        <v>122.4</v>
      </c>
      <c r="DU538" s="134">
        <v>124.4</v>
      </c>
      <c r="DV538" s="134">
        <v>124.5</v>
      </c>
      <c r="DW538" s="134">
        <v>123.2</v>
      </c>
      <c r="DX538" s="134">
        <v>122.4</v>
      </c>
      <c r="DY538" s="134">
        <v>123</v>
      </c>
      <c r="DZ538" s="134">
        <v>122.8</v>
      </c>
      <c r="EA538" s="135">
        <v>123</v>
      </c>
      <c r="EB538" s="136">
        <v>123.8</v>
      </c>
      <c r="EC538" s="136">
        <v>123.7</v>
      </c>
      <c r="ED538" s="134">
        <v>122.2</v>
      </c>
      <c r="EE538" s="134">
        <v>121.5</v>
      </c>
      <c r="EF538" s="137">
        <v>123.5</v>
      </c>
      <c r="EG538" s="137">
        <v>122.4</v>
      </c>
      <c r="EH538" s="137">
        <v>122.2</v>
      </c>
      <c r="EI538" s="137">
        <v>122.4</v>
      </c>
      <c r="EJ538" s="136">
        <v>123.1</v>
      </c>
      <c r="EK538" s="136">
        <v>123.4</v>
      </c>
      <c r="EL538" s="147">
        <v>126.1</v>
      </c>
      <c r="EM538" s="147">
        <v>126.2</v>
      </c>
      <c r="EN538" s="147">
        <v>126.9</v>
      </c>
    </row>
    <row r="539" spans="1:144" ht="15" x14ac:dyDescent="0.25">
      <c r="A539" s="132" t="s">
        <v>2506</v>
      </c>
      <c r="B539" s="132" t="s">
        <v>2507</v>
      </c>
      <c r="C539" s="133">
        <v>0.18046999999999999</v>
      </c>
      <c r="D539" s="134">
        <v>100.5</v>
      </c>
      <c r="E539" s="134">
        <v>104.6</v>
      </c>
      <c r="F539" s="134">
        <v>106.2</v>
      </c>
      <c r="G539" s="134">
        <v>105.7</v>
      </c>
      <c r="H539" s="134">
        <v>105.8</v>
      </c>
      <c r="I539" s="134">
        <v>105.5</v>
      </c>
      <c r="J539" s="134">
        <v>106.2</v>
      </c>
      <c r="K539" s="134">
        <v>106.3</v>
      </c>
      <c r="L539" s="134">
        <v>106.1</v>
      </c>
      <c r="M539" s="134">
        <v>106</v>
      </c>
      <c r="N539" s="134">
        <v>106.4</v>
      </c>
      <c r="O539" s="134">
        <v>106.3</v>
      </c>
      <c r="P539" s="134">
        <v>108.2</v>
      </c>
      <c r="Q539" s="134">
        <v>110</v>
      </c>
      <c r="R539" s="134">
        <v>110.2</v>
      </c>
      <c r="S539" s="134">
        <v>110.3</v>
      </c>
      <c r="T539" s="134">
        <v>110.1</v>
      </c>
      <c r="U539" s="134">
        <v>113.2</v>
      </c>
      <c r="V539" s="134">
        <v>113.4</v>
      </c>
      <c r="W539" s="134">
        <v>113.4</v>
      </c>
      <c r="X539" s="134">
        <v>113.6</v>
      </c>
      <c r="Y539" s="134">
        <v>113.7</v>
      </c>
      <c r="Z539" s="134">
        <v>113.9</v>
      </c>
      <c r="AA539" s="134">
        <v>113.4</v>
      </c>
      <c r="AB539" s="134">
        <v>114.2</v>
      </c>
      <c r="AC539" s="134">
        <v>116.2</v>
      </c>
      <c r="AD539" s="134">
        <v>116</v>
      </c>
      <c r="AE539" s="134">
        <v>116</v>
      </c>
      <c r="AF539" s="134">
        <v>115.9</v>
      </c>
      <c r="AG539" s="134">
        <v>115.9</v>
      </c>
      <c r="AH539" s="134">
        <v>116</v>
      </c>
      <c r="AI539" s="134">
        <v>115.8</v>
      </c>
      <c r="AJ539" s="134">
        <v>116.1</v>
      </c>
      <c r="AK539" s="134">
        <v>116</v>
      </c>
      <c r="AL539" s="134">
        <v>116</v>
      </c>
      <c r="AM539" s="134">
        <v>115.9</v>
      </c>
      <c r="AN539" s="134">
        <v>115.9</v>
      </c>
      <c r="AO539" s="134">
        <v>116.4</v>
      </c>
      <c r="AP539" s="134">
        <v>116.2</v>
      </c>
      <c r="AQ539" s="134">
        <v>117.9</v>
      </c>
      <c r="AR539" s="134">
        <v>118.2</v>
      </c>
      <c r="AS539" s="134">
        <v>118.4</v>
      </c>
      <c r="AT539" s="134">
        <v>118.2</v>
      </c>
      <c r="AU539" s="134">
        <v>117.8</v>
      </c>
      <c r="AV539" s="134">
        <v>118</v>
      </c>
      <c r="AW539" s="134">
        <v>118</v>
      </c>
      <c r="AX539" s="134">
        <v>117.9</v>
      </c>
      <c r="AY539" s="134">
        <v>117.6</v>
      </c>
      <c r="AZ539" s="134">
        <v>118.1</v>
      </c>
      <c r="BA539" s="134">
        <v>118.1</v>
      </c>
      <c r="BB539" s="134">
        <v>118.9</v>
      </c>
      <c r="BC539" s="134">
        <v>119.5</v>
      </c>
      <c r="BD539" s="134">
        <v>119.4</v>
      </c>
      <c r="BE539" s="134">
        <v>119.2</v>
      </c>
      <c r="BF539" s="134">
        <v>119</v>
      </c>
      <c r="BG539" s="134">
        <v>120.2</v>
      </c>
      <c r="BH539" s="134">
        <v>120</v>
      </c>
      <c r="BI539" s="134">
        <v>120.4</v>
      </c>
      <c r="BJ539" s="134">
        <v>120.2</v>
      </c>
      <c r="BK539" s="134">
        <v>120.5</v>
      </c>
      <c r="BL539" s="134">
        <v>120.8</v>
      </c>
      <c r="BM539" s="134">
        <v>116.7</v>
      </c>
      <c r="BN539" s="134">
        <v>117.4</v>
      </c>
      <c r="BO539" s="134">
        <v>118.2</v>
      </c>
      <c r="BP539" s="134">
        <v>118.2</v>
      </c>
      <c r="BQ539" s="134">
        <v>118.8</v>
      </c>
      <c r="BR539" s="134">
        <v>118.9</v>
      </c>
      <c r="BS539" s="134">
        <v>119.5</v>
      </c>
      <c r="BT539" s="134">
        <v>119.1</v>
      </c>
      <c r="BU539" s="134">
        <v>120.1</v>
      </c>
      <c r="BV539" s="134">
        <v>122.5</v>
      </c>
      <c r="BW539" s="134">
        <v>121.9</v>
      </c>
      <c r="BX539" s="134">
        <v>122.5</v>
      </c>
      <c r="BY539" s="134">
        <v>122.2</v>
      </c>
      <c r="BZ539" s="134">
        <v>124.2</v>
      </c>
      <c r="CA539" s="134">
        <v>125.1</v>
      </c>
      <c r="CB539" s="134">
        <v>122.9</v>
      </c>
      <c r="CC539" s="134">
        <v>125.2</v>
      </c>
      <c r="CD539" s="134">
        <v>125</v>
      </c>
      <c r="CE539" s="134">
        <v>126.2</v>
      </c>
      <c r="CF539" s="134">
        <v>125.9</v>
      </c>
      <c r="CG539" s="134">
        <v>128.5</v>
      </c>
      <c r="CH539" s="134">
        <v>128.19999999999999</v>
      </c>
      <c r="CI539" s="134">
        <v>128.30000000000001</v>
      </c>
      <c r="CJ539" s="134">
        <v>127.3</v>
      </c>
      <c r="CK539" s="134">
        <v>128</v>
      </c>
      <c r="CL539" s="134">
        <v>127.4</v>
      </c>
      <c r="CM539" s="134">
        <v>125</v>
      </c>
      <c r="CN539" s="134">
        <v>125.3</v>
      </c>
      <c r="CO539" s="134">
        <v>124.4</v>
      </c>
      <c r="CP539" s="134">
        <v>125.4</v>
      </c>
      <c r="CQ539" s="134">
        <v>123.9</v>
      </c>
      <c r="CR539" s="134">
        <v>125.3</v>
      </c>
      <c r="CS539" s="134">
        <v>123.3</v>
      </c>
      <c r="CT539" s="134">
        <v>123.6</v>
      </c>
      <c r="CU539" s="134">
        <v>122</v>
      </c>
      <c r="CV539" s="134">
        <v>125.7</v>
      </c>
      <c r="CW539" s="134">
        <v>123.1</v>
      </c>
      <c r="CX539" s="134">
        <v>120.8</v>
      </c>
      <c r="CY539" s="134">
        <v>121.8</v>
      </c>
      <c r="CZ539" s="134">
        <v>121.1</v>
      </c>
      <c r="DA539" s="134">
        <v>120.7</v>
      </c>
      <c r="DB539" s="134">
        <v>121.2</v>
      </c>
      <c r="DC539" s="134">
        <v>119.8</v>
      </c>
      <c r="DD539" s="134">
        <v>120.8</v>
      </c>
      <c r="DE539" s="134">
        <v>121.2</v>
      </c>
      <c r="DF539" s="134">
        <v>121</v>
      </c>
      <c r="DG539" s="134">
        <v>122.3</v>
      </c>
      <c r="DH539" s="134">
        <v>120.7</v>
      </c>
      <c r="DI539" s="134">
        <v>122.4</v>
      </c>
      <c r="DJ539" s="134">
        <v>122.9</v>
      </c>
      <c r="DK539" s="134">
        <v>126.6</v>
      </c>
      <c r="DL539" s="134">
        <v>127</v>
      </c>
      <c r="DM539" s="134">
        <v>123.8</v>
      </c>
      <c r="DN539" s="134">
        <v>121.1</v>
      </c>
      <c r="DO539" s="134">
        <v>126.3</v>
      </c>
      <c r="DP539" s="134">
        <v>124.1</v>
      </c>
      <c r="DQ539" s="134">
        <v>127.1</v>
      </c>
      <c r="DR539" s="134">
        <v>122</v>
      </c>
      <c r="DS539" s="134">
        <v>122</v>
      </c>
      <c r="DT539" s="134">
        <v>117</v>
      </c>
      <c r="DU539" s="134">
        <v>128</v>
      </c>
      <c r="DV539" s="134">
        <v>131.69999999999999</v>
      </c>
      <c r="DW539" s="134">
        <v>130.69999999999999</v>
      </c>
      <c r="DX539" s="134">
        <v>132.5</v>
      </c>
      <c r="DY539" s="134">
        <v>130.1</v>
      </c>
      <c r="DZ539" s="134">
        <v>129.80000000000001</v>
      </c>
      <c r="EA539" s="135">
        <v>129.80000000000001</v>
      </c>
      <c r="EB539" s="136">
        <v>128.6</v>
      </c>
      <c r="EC539" s="136">
        <v>129.1</v>
      </c>
      <c r="ED539" s="134">
        <v>139</v>
      </c>
      <c r="EE539" s="134">
        <v>133.30000000000001</v>
      </c>
      <c r="EF539" s="137">
        <v>140.4</v>
      </c>
      <c r="EG539" s="137">
        <v>139</v>
      </c>
      <c r="EH539" s="137">
        <v>139.4</v>
      </c>
      <c r="EI539" s="137">
        <v>138.6</v>
      </c>
      <c r="EJ539" s="136">
        <v>137.4</v>
      </c>
      <c r="EK539" s="136">
        <v>137.9</v>
      </c>
      <c r="EL539" s="147">
        <v>138.1</v>
      </c>
      <c r="EM539" s="147">
        <v>139.30000000000001</v>
      </c>
      <c r="EN539" s="147">
        <v>138.1</v>
      </c>
    </row>
    <row r="540" spans="1:144" ht="15" x14ac:dyDescent="0.25">
      <c r="A540" s="132" t="s">
        <v>2508</v>
      </c>
      <c r="B540" s="132" t="s">
        <v>2509</v>
      </c>
      <c r="C540" s="133">
        <v>7.7609999999999998E-2</v>
      </c>
      <c r="D540" s="134">
        <v>112</v>
      </c>
      <c r="E540" s="134">
        <v>109.3</v>
      </c>
      <c r="F540" s="134">
        <v>108.6</v>
      </c>
      <c r="G540" s="134">
        <v>110.3</v>
      </c>
      <c r="H540" s="134">
        <v>108.1</v>
      </c>
      <c r="I540" s="134">
        <v>102.1</v>
      </c>
      <c r="J540" s="134">
        <v>102.9</v>
      </c>
      <c r="K540" s="134">
        <v>103.9</v>
      </c>
      <c r="L540" s="134">
        <v>100.6</v>
      </c>
      <c r="M540" s="134">
        <v>96.6</v>
      </c>
      <c r="N540" s="134">
        <v>100.5</v>
      </c>
      <c r="O540" s="134">
        <v>100.5</v>
      </c>
      <c r="P540" s="134">
        <v>99.4</v>
      </c>
      <c r="Q540" s="134">
        <v>101.4</v>
      </c>
      <c r="R540" s="134">
        <v>108.5</v>
      </c>
      <c r="S540" s="134">
        <v>108.5</v>
      </c>
      <c r="T540" s="134">
        <v>104.4</v>
      </c>
      <c r="U540" s="134">
        <v>105.4</v>
      </c>
      <c r="V540" s="134">
        <v>108</v>
      </c>
      <c r="W540" s="134">
        <v>109.5</v>
      </c>
      <c r="X540" s="134">
        <v>106.6</v>
      </c>
      <c r="Y540" s="134">
        <v>105.2</v>
      </c>
      <c r="Z540" s="134">
        <v>106.4</v>
      </c>
      <c r="AA540" s="134">
        <v>103.1</v>
      </c>
      <c r="AB540" s="134">
        <v>104</v>
      </c>
      <c r="AC540" s="134">
        <v>102.7</v>
      </c>
      <c r="AD540" s="134">
        <v>112.8</v>
      </c>
      <c r="AE540" s="134">
        <v>116.5</v>
      </c>
      <c r="AF540" s="134">
        <v>116.2</v>
      </c>
      <c r="AG540" s="134">
        <v>114.9</v>
      </c>
      <c r="AH540" s="134">
        <v>113.4</v>
      </c>
      <c r="AI540" s="134">
        <v>111</v>
      </c>
      <c r="AJ540" s="134">
        <v>114.9</v>
      </c>
      <c r="AK540" s="134">
        <v>121.7</v>
      </c>
      <c r="AL540" s="134">
        <v>119.9</v>
      </c>
      <c r="AM540" s="134">
        <v>116.2</v>
      </c>
      <c r="AN540" s="134">
        <v>116.3</v>
      </c>
      <c r="AO540" s="134">
        <v>113.5</v>
      </c>
      <c r="AP540" s="134">
        <v>116.2</v>
      </c>
      <c r="AQ540" s="134">
        <v>114.1</v>
      </c>
      <c r="AR540" s="134">
        <v>117.6</v>
      </c>
      <c r="AS540" s="134">
        <v>109.4</v>
      </c>
      <c r="AT540" s="134">
        <v>102.2</v>
      </c>
      <c r="AU540" s="134">
        <v>109.7</v>
      </c>
      <c r="AV540" s="134">
        <v>108.8</v>
      </c>
      <c r="AW540" s="134">
        <v>108.8</v>
      </c>
      <c r="AX540" s="134">
        <v>106.8</v>
      </c>
      <c r="AY540" s="134">
        <v>101.6</v>
      </c>
      <c r="AZ540" s="134">
        <v>99.3</v>
      </c>
      <c r="BA540" s="134">
        <v>107.3</v>
      </c>
      <c r="BB540" s="134">
        <v>111.7</v>
      </c>
      <c r="BC540" s="134">
        <v>111.4</v>
      </c>
      <c r="BD540" s="134">
        <v>105.7</v>
      </c>
      <c r="BE540" s="134">
        <v>115.4</v>
      </c>
      <c r="BF540" s="134">
        <v>115.8</v>
      </c>
      <c r="BG540" s="134">
        <v>116.5</v>
      </c>
      <c r="BH540" s="134">
        <v>113.5</v>
      </c>
      <c r="BI540" s="134">
        <v>114.4</v>
      </c>
      <c r="BJ540" s="134">
        <v>110.8</v>
      </c>
      <c r="BK540" s="134">
        <v>109.2</v>
      </c>
      <c r="BL540" s="134">
        <v>119.8</v>
      </c>
      <c r="BM540" s="134">
        <v>119.7</v>
      </c>
      <c r="BN540" s="134">
        <v>114.6</v>
      </c>
      <c r="BO540" s="134">
        <v>115</v>
      </c>
      <c r="BP540" s="134">
        <v>112.9</v>
      </c>
      <c r="BQ540" s="134">
        <v>113.4</v>
      </c>
      <c r="BR540" s="134">
        <v>110.7</v>
      </c>
      <c r="BS540" s="134">
        <v>109.8</v>
      </c>
      <c r="BT540" s="134">
        <v>110.5</v>
      </c>
      <c r="BU540" s="134">
        <v>113</v>
      </c>
      <c r="BV540" s="134">
        <v>112.4</v>
      </c>
      <c r="BW540" s="134">
        <v>116</v>
      </c>
      <c r="BX540" s="134">
        <v>121</v>
      </c>
      <c r="BY540" s="134">
        <v>120.5</v>
      </c>
      <c r="BZ540" s="134">
        <v>118.4</v>
      </c>
      <c r="CA540" s="134">
        <v>117.4</v>
      </c>
      <c r="CB540" s="134">
        <v>110.4</v>
      </c>
      <c r="CC540" s="134">
        <v>108.6</v>
      </c>
      <c r="CD540" s="134">
        <v>108.5</v>
      </c>
      <c r="CE540" s="134">
        <v>108.4</v>
      </c>
      <c r="CF540" s="134">
        <v>107.3</v>
      </c>
      <c r="CG540" s="134">
        <v>108.9</v>
      </c>
      <c r="CH540" s="134">
        <v>112.2</v>
      </c>
      <c r="CI540" s="134">
        <v>115.6</v>
      </c>
      <c r="CJ540" s="134">
        <v>117.4</v>
      </c>
      <c r="CK540" s="134">
        <v>116.6</v>
      </c>
      <c r="CL540" s="134">
        <v>117.2</v>
      </c>
      <c r="CM540" s="134">
        <v>113.6</v>
      </c>
      <c r="CN540" s="134">
        <v>106.8</v>
      </c>
      <c r="CO540" s="134">
        <v>109.6</v>
      </c>
      <c r="CP540" s="134">
        <v>104.2</v>
      </c>
      <c r="CQ540" s="134">
        <v>107.3</v>
      </c>
      <c r="CR540" s="134">
        <v>103.2</v>
      </c>
      <c r="CS540" s="134">
        <v>105.5</v>
      </c>
      <c r="CT540" s="134">
        <v>112.5</v>
      </c>
      <c r="CU540" s="134">
        <v>114.5</v>
      </c>
      <c r="CV540" s="134">
        <v>122.2</v>
      </c>
      <c r="CW540" s="134">
        <v>124.7</v>
      </c>
      <c r="CX540" s="134">
        <v>123.7</v>
      </c>
      <c r="CY540" s="134">
        <v>125.2</v>
      </c>
      <c r="CZ540" s="134">
        <v>125</v>
      </c>
      <c r="DA540" s="134">
        <v>120.9</v>
      </c>
      <c r="DB540" s="134">
        <v>119.3</v>
      </c>
      <c r="DC540" s="134">
        <v>121</v>
      </c>
      <c r="DD540" s="134">
        <v>118.2</v>
      </c>
      <c r="DE540" s="134">
        <v>115.3</v>
      </c>
      <c r="DF540" s="134">
        <v>114.4</v>
      </c>
      <c r="DG540" s="134">
        <v>120.2</v>
      </c>
      <c r="DH540" s="134">
        <v>125.1</v>
      </c>
      <c r="DI540" s="134">
        <v>126.4</v>
      </c>
      <c r="DJ540" s="134">
        <v>126</v>
      </c>
      <c r="DK540" s="134">
        <v>125</v>
      </c>
      <c r="DL540" s="134">
        <v>123.7</v>
      </c>
      <c r="DM540" s="134">
        <v>121</v>
      </c>
      <c r="DN540" s="134">
        <v>124.7</v>
      </c>
      <c r="DO540" s="134">
        <v>126</v>
      </c>
      <c r="DP540" s="134">
        <v>121</v>
      </c>
      <c r="DQ540" s="134">
        <v>117.5</v>
      </c>
      <c r="DR540" s="134">
        <v>119.4</v>
      </c>
      <c r="DS540" s="134">
        <v>120.8</v>
      </c>
      <c r="DT540" s="134">
        <v>122.9</v>
      </c>
      <c r="DU540" s="134">
        <v>130.6</v>
      </c>
      <c r="DV540" s="134">
        <v>129.6</v>
      </c>
      <c r="DW540" s="134">
        <v>129.6</v>
      </c>
      <c r="DX540" s="134">
        <v>129.19999999999999</v>
      </c>
      <c r="DY540" s="134">
        <v>129.4</v>
      </c>
      <c r="DZ540" s="134">
        <v>130.1</v>
      </c>
      <c r="EA540" s="135">
        <v>131</v>
      </c>
      <c r="EB540" s="136">
        <v>132.5</v>
      </c>
      <c r="EC540" s="136">
        <v>131.19999999999999</v>
      </c>
      <c r="ED540" s="134">
        <v>128.69999999999999</v>
      </c>
      <c r="EE540" s="134">
        <v>127.9</v>
      </c>
      <c r="EF540" s="137">
        <v>127.8</v>
      </c>
      <c r="EG540" s="137">
        <v>127.8</v>
      </c>
      <c r="EH540" s="137">
        <v>126.8</v>
      </c>
      <c r="EI540" s="137">
        <v>127</v>
      </c>
      <c r="EJ540" s="136">
        <v>127.4</v>
      </c>
      <c r="EK540" s="136">
        <v>132.19999999999999</v>
      </c>
      <c r="EL540" s="147">
        <v>133.69999999999999</v>
      </c>
      <c r="EM540" s="147">
        <v>134.1</v>
      </c>
      <c r="EN540" s="147">
        <v>133</v>
      </c>
    </row>
    <row r="541" spans="1:144" ht="15" x14ac:dyDescent="0.25">
      <c r="A541" s="132" t="s">
        <v>2510</v>
      </c>
      <c r="B541" s="132" t="s">
        <v>2511</v>
      </c>
      <c r="C541" s="133">
        <v>0.29248000000000002</v>
      </c>
      <c r="D541" s="134">
        <v>106.6</v>
      </c>
      <c r="E541" s="134">
        <v>108.3</v>
      </c>
      <c r="F541" s="134">
        <v>108.4</v>
      </c>
      <c r="G541" s="134">
        <v>108.8</v>
      </c>
      <c r="H541" s="134">
        <v>107.9</v>
      </c>
      <c r="I541" s="134">
        <v>108.4</v>
      </c>
      <c r="J541" s="134">
        <v>108.5</v>
      </c>
      <c r="K541" s="134">
        <v>108.9</v>
      </c>
      <c r="L541" s="134">
        <v>108.6</v>
      </c>
      <c r="M541" s="134">
        <v>110.1</v>
      </c>
      <c r="N541" s="134">
        <v>110.8</v>
      </c>
      <c r="O541" s="134">
        <v>109.9</v>
      </c>
      <c r="P541" s="134">
        <v>111.7</v>
      </c>
      <c r="Q541" s="134">
        <v>110.4</v>
      </c>
      <c r="R541" s="134">
        <v>110.7</v>
      </c>
      <c r="S541" s="134">
        <v>111.2</v>
      </c>
      <c r="T541" s="134">
        <v>109.9</v>
      </c>
      <c r="U541" s="134">
        <v>110.7</v>
      </c>
      <c r="V541" s="134">
        <v>112.4</v>
      </c>
      <c r="W541" s="134">
        <v>114.2</v>
      </c>
      <c r="X541" s="134">
        <v>114.8</v>
      </c>
      <c r="Y541" s="134">
        <v>114.4</v>
      </c>
      <c r="Z541" s="134">
        <v>114.1</v>
      </c>
      <c r="AA541" s="134">
        <v>115.1</v>
      </c>
      <c r="AB541" s="134">
        <v>115.3</v>
      </c>
      <c r="AC541" s="134">
        <v>116</v>
      </c>
      <c r="AD541" s="134">
        <v>118.2</v>
      </c>
      <c r="AE541" s="134">
        <v>118</v>
      </c>
      <c r="AF541" s="134">
        <v>118</v>
      </c>
      <c r="AG541" s="134">
        <v>118.2</v>
      </c>
      <c r="AH541" s="134">
        <v>118</v>
      </c>
      <c r="AI541" s="134">
        <v>117.2</v>
      </c>
      <c r="AJ541" s="134">
        <v>115.2</v>
      </c>
      <c r="AK541" s="134">
        <v>115.7</v>
      </c>
      <c r="AL541" s="134">
        <v>114.7</v>
      </c>
      <c r="AM541" s="134">
        <v>113.5</v>
      </c>
      <c r="AN541" s="134">
        <v>116.1</v>
      </c>
      <c r="AO541" s="134">
        <v>115.6</v>
      </c>
      <c r="AP541" s="134">
        <v>116.4</v>
      </c>
      <c r="AQ541" s="134">
        <v>116.4</v>
      </c>
      <c r="AR541" s="134">
        <v>116.5</v>
      </c>
      <c r="AS541" s="134">
        <v>116</v>
      </c>
      <c r="AT541" s="134">
        <v>117</v>
      </c>
      <c r="AU541" s="134">
        <v>116.8</v>
      </c>
      <c r="AV541" s="134">
        <v>116.7</v>
      </c>
      <c r="AW541" s="134">
        <v>115.8</v>
      </c>
      <c r="AX541" s="134">
        <v>114.6</v>
      </c>
      <c r="AY541" s="134">
        <v>115.4</v>
      </c>
      <c r="AZ541" s="134">
        <v>115.5</v>
      </c>
      <c r="BA541" s="134">
        <v>114.8</v>
      </c>
      <c r="BB541" s="134">
        <v>115.6</v>
      </c>
      <c r="BC541" s="134">
        <v>114.3</v>
      </c>
      <c r="BD541" s="134">
        <v>113.7</v>
      </c>
      <c r="BE541" s="134">
        <v>114.1</v>
      </c>
      <c r="BF541" s="134">
        <v>115</v>
      </c>
      <c r="BG541" s="134">
        <v>116.8</v>
      </c>
      <c r="BH541" s="134">
        <v>115.9</v>
      </c>
      <c r="BI541" s="134">
        <v>115.2</v>
      </c>
      <c r="BJ541" s="134">
        <v>116.8</v>
      </c>
      <c r="BK541" s="134">
        <v>116</v>
      </c>
      <c r="BL541" s="134">
        <v>116.5</v>
      </c>
      <c r="BM541" s="134">
        <v>117.2</v>
      </c>
      <c r="BN541" s="134">
        <v>118.7</v>
      </c>
      <c r="BO541" s="134">
        <v>118.7</v>
      </c>
      <c r="BP541" s="134">
        <v>118.4</v>
      </c>
      <c r="BQ541" s="134">
        <v>119.4</v>
      </c>
      <c r="BR541" s="134">
        <v>120</v>
      </c>
      <c r="BS541" s="134">
        <v>118.6</v>
      </c>
      <c r="BT541" s="134">
        <v>119.1</v>
      </c>
      <c r="BU541" s="134">
        <v>120.3</v>
      </c>
      <c r="BV541" s="134">
        <v>119.2</v>
      </c>
      <c r="BW541" s="134">
        <v>120.1</v>
      </c>
      <c r="BX541" s="134">
        <v>118.4</v>
      </c>
      <c r="BY541" s="134">
        <v>121.8</v>
      </c>
      <c r="BZ541" s="134">
        <v>121.5</v>
      </c>
      <c r="CA541" s="134">
        <v>121.9</v>
      </c>
      <c r="CB541" s="134">
        <v>122.7</v>
      </c>
      <c r="CC541" s="134">
        <v>122.6</v>
      </c>
      <c r="CD541" s="134">
        <v>120.5</v>
      </c>
      <c r="CE541" s="134">
        <v>121.3</v>
      </c>
      <c r="CF541" s="134">
        <v>120.6</v>
      </c>
      <c r="CG541" s="134">
        <v>122.5</v>
      </c>
      <c r="CH541" s="134">
        <v>121.9</v>
      </c>
      <c r="CI541" s="134">
        <v>122</v>
      </c>
      <c r="CJ541" s="134">
        <v>121.8</v>
      </c>
      <c r="CK541" s="134">
        <v>120.8</v>
      </c>
      <c r="CL541" s="134">
        <v>121</v>
      </c>
      <c r="CM541" s="134">
        <v>120.7</v>
      </c>
      <c r="CN541" s="134">
        <v>120.9</v>
      </c>
      <c r="CO541" s="134">
        <v>121.2</v>
      </c>
      <c r="CP541" s="134">
        <v>121.3</v>
      </c>
      <c r="CQ541" s="134">
        <v>122.1</v>
      </c>
      <c r="CR541" s="134">
        <v>122.2</v>
      </c>
      <c r="CS541" s="134">
        <v>122.5</v>
      </c>
      <c r="CT541" s="134">
        <v>122.9</v>
      </c>
      <c r="CU541" s="134">
        <v>122.2</v>
      </c>
      <c r="CV541" s="134">
        <v>123</v>
      </c>
      <c r="CW541" s="134">
        <v>124.4</v>
      </c>
      <c r="CX541" s="134">
        <v>127.1</v>
      </c>
      <c r="CY541" s="134">
        <v>124.7</v>
      </c>
      <c r="CZ541" s="134">
        <v>124.1</v>
      </c>
      <c r="DA541" s="134">
        <v>123.9</v>
      </c>
      <c r="DB541" s="134">
        <v>124.7</v>
      </c>
      <c r="DC541" s="134">
        <v>126</v>
      </c>
      <c r="DD541" s="134">
        <v>127.1</v>
      </c>
      <c r="DE541" s="134">
        <v>126</v>
      </c>
      <c r="DF541" s="134">
        <v>126.7</v>
      </c>
      <c r="DG541" s="134">
        <v>126.4</v>
      </c>
      <c r="DH541" s="134">
        <v>128.19999999999999</v>
      </c>
      <c r="DI541" s="134">
        <v>128.9</v>
      </c>
      <c r="DJ541" s="134">
        <v>129</v>
      </c>
      <c r="DK541" s="134">
        <v>127.8</v>
      </c>
      <c r="DL541" s="134">
        <v>128.9</v>
      </c>
      <c r="DM541" s="134">
        <v>128.6</v>
      </c>
      <c r="DN541" s="134">
        <v>128.4</v>
      </c>
      <c r="DO541" s="134">
        <v>129.19999999999999</v>
      </c>
      <c r="DP541" s="134">
        <v>129.80000000000001</v>
      </c>
      <c r="DQ541" s="134">
        <v>129.80000000000001</v>
      </c>
      <c r="DR541" s="134">
        <v>130.6</v>
      </c>
      <c r="DS541" s="134">
        <v>131.4</v>
      </c>
      <c r="DT541" s="134">
        <v>132.80000000000001</v>
      </c>
      <c r="DU541" s="134">
        <v>134.1</v>
      </c>
      <c r="DV541" s="134">
        <v>133.19999999999999</v>
      </c>
      <c r="DW541" s="134">
        <v>134.4</v>
      </c>
      <c r="DX541" s="134">
        <v>134.9</v>
      </c>
      <c r="DY541" s="134">
        <v>133.69999999999999</v>
      </c>
      <c r="DZ541" s="134">
        <v>134.5</v>
      </c>
      <c r="EA541" s="135">
        <v>134.80000000000001</v>
      </c>
      <c r="EB541" s="136">
        <v>134.9</v>
      </c>
      <c r="EC541" s="136">
        <v>134.5</v>
      </c>
      <c r="ED541" s="134">
        <v>135.6</v>
      </c>
      <c r="EE541" s="134">
        <v>135.5</v>
      </c>
      <c r="EF541" s="137">
        <v>137.69999999999999</v>
      </c>
      <c r="EG541" s="137">
        <v>137.5</v>
      </c>
      <c r="EH541" s="137">
        <v>137.4</v>
      </c>
      <c r="EI541" s="137">
        <v>138.4</v>
      </c>
      <c r="EJ541" s="136">
        <v>138</v>
      </c>
      <c r="EK541" s="136">
        <v>138.1</v>
      </c>
      <c r="EL541" s="147">
        <v>137.6</v>
      </c>
      <c r="EM541" s="147">
        <v>137.6</v>
      </c>
      <c r="EN541" s="147">
        <v>138.5</v>
      </c>
    </row>
    <row r="542" spans="1:144" ht="15" x14ac:dyDescent="0.25">
      <c r="A542" s="132" t="s">
        <v>2512</v>
      </c>
      <c r="B542" s="132" t="s">
        <v>2513</v>
      </c>
      <c r="C542" s="133">
        <v>0.12181</v>
      </c>
      <c r="D542" s="134">
        <v>110.4</v>
      </c>
      <c r="E542" s="134">
        <v>115.3</v>
      </c>
      <c r="F542" s="134">
        <v>116.2</v>
      </c>
      <c r="G542" s="134">
        <v>117.2</v>
      </c>
      <c r="H542" s="134">
        <v>115.6</v>
      </c>
      <c r="I542" s="134">
        <v>114.8</v>
      </c>
      <c r="J542" s="134">
        <v>115.3</v>
      </c>
      <c r="K542" s="134">
        <v>114.4</v>
      </c>
      <c r="L542" s="134">
        <v>114</v>
      </c>
      <c r="M542" s="134">
        <v>117.6</v>
      </c>
      <c r="N542" s="134">
        <v>116.6</v>
      </c>
      <c r="O542" s="134">
        <v>116.3</v>
      </c>
      <c r="P542" s="134">
        <v>117.2</v>
      </c>
      <c r="Q542" s="134">
        <v>116.8</v>
      </c>
      <c r="R542" s="134">
        <v>116.3</v>
      </c>
      <c r="S542" s="134">
        <v>116.1</v>
      </c>
      <c r="T542" s="134">
        <v>115</v>
      </c>
      <c r="U542" s="134">
        <v>115.3</v>
      </c>
      <c r="V542" s="134">
        <v>116.2</v>
      </c>
      <c r="W542" s="134">
        <v>116.5</v>
      </c>
      <c r="X542" s="134">
        <v>116.1</v>
      </c>
      <c r="Y542" s="134">
        <v>114.9</v>
      </c>
      <c r="Z542" s="134">
        <v>116</v>
      </c>
      <c r="AA542" s="134">
        <v>115</v>
      </c>
      <c r="AB542" s="134">
        <v>115.9</v>
      </c>
      <c r="AC542" s="134">
        <v>117.6</v>
      </c>
      <c r="AD542" s="134">
        <v>121.3</v>
      </c>
      <c r="AE542" s="134">
        <v>122.2</v>
      </c>
      <c r="AF542" s="134">
        <v>121.1</v>
      </c>
      <c r="AG542" s="134">
        <v>120.1</v>
      </c>
      <c r="AH542" s="134">
        <v>118.3</v>
      </c>
      <c r="AI542" s="134">
        <v>117.6</v>
      </c>
      <c r="AJ542" s="134">
        <v>115.9</v>
      </c>
      <c r="AK542" s="134">
        <v>115.1</v>
      </c>
      <c r="AL542" s="134">
        <v>115.2</v>
      </c>
      <c r="AM542" s="134">
        <v>114.1</v>
      </c>
      <c r="AN542" s="134">
        <v>115.8</v>
      </c>
      <c r="AO542" s="134">
        <v>117</v>
      </c>
      <c r="AP542" s="134">
        <v>116</v>
      </c>
      <c r="AQ542" s="134">
        <v>115.6</v>
      </c>
      <c r="AR542" s="134">
        <v>114.7</v>
      </c>
      <c r="AS542" s="134">
        <v>113.6</v>
      </c>
      <c r="AT542" s="134">
        <v>113.6</v>
      </c>
      <c r="AU542" s="134">
        <v>112.9</v>
      </c>
      <c r="AV542" s="134">
        <v>111.6</v>
      </c>
      <c r="AW542" s="134">
        <v>112.5</v>
      </c>
      <c r="AX542" s="134">
        <v>111.9</v>
      </c>
      <c r="AY542" s="134">
        <v>112.9</v>
      </c>
      <c r="AZ542" s="134">
        <v>112.7</v>
      </c>
      <c r="BA542" s="134">
        <v>112.9</v>
      </c>
      <c r="BB542" s="134">
        <v>112.3</v>
      </c>
      <c r="BC542" s="134">
        <v>111.4</v>
      </c>
      <c r="BD542" s="134">
        <v>109.7</v>
      </c>
      <c r="BE542" s="134">
        <v>109.1</v>
      </c>
      <c r="BF542" s="134">
        <v>110</v>
      </c>
      <c r="BG542" s="134">
        <v>110.6</v>
      </c>
      <c r="BH542" s="134">
        <v>109.7</v>
      </c>
      <c r="BI542" s="134">
        <v>109.7</v>
      </c>
      <c r="BJ542" s="134">
        <v>110.3</v>
      </c>
      <c r="BK542" s="134">
        <v>110.7</v>
      </c>
      <c r="BL542" s="134">
        <v>111.5</v>
      </c>
      <c r="BM542" s="134">
        <v>112.2</v>
      </c>
      <c r="BN542" s="134">
        <v>112.1</v>
      </c>
      <c r="BO542" s="134">
        <v>115</v>
      </c>
      <c r="BP542" s="134">
        <v>113.5</v>
      </c>
      <c r="BQ542" s="134">
        <v>114.3</v>
      </c>
      <c r="BR542" s="134">
        <v>115</v>
      </c>
      <c r="BS542" s="134">
        <v>112.6</v>
      </c>
      <c r="BT542" s="134">
        <v>113</v>
      </c>
      <c r="BU542" s="134">
        <v>113.7</v>
      </c>
      <c r="BV542" s="134">
        <v>113.4</v>
      </c>
      <c r="BW542" s="134">
        <v>113.1</v>
      </c>
      <c r="BX542" s="134">
        <v>113.4</v>
      </c>
      <c r="BY542" s="134">
        <v>116.5</v>
      </c>
      <c r="BZ542" s="134">
        <v>117.5</v>
      </c>
      <c r="CA542" s="134">
        <v>116</v>
      </c>
      <c r="CB542" s="134">
        <v>116.2</v>
      </c>
      <c r="CC542" s="134">
        <v>116</v>
      </c>
      <c r="CD542" s="134">
        <v>114.7</v>
      </c>
      <c r="CE542" s="134">
        <v>113.6</v>
      </c>
      <c r="CF542" s="134">
        <v>113.8</v>
      </c>
      <c r="CG542" s="134">
        <v>114.4</v>
      </c>
      <c r="CH542" s="134">
        <v>113.2</v>
      </c>
      <c r="CI542" s="134">
        <v>113.9</v>
      </c>
      <c r="CJ542" s="134">
        <v>115.6</v>
      </c>
      <c r="CK542" s="134">
        <v>115.7</v>
      </c>
      <c r="CL542" s="134">
        <v>116.5</v>
      </c>
      <c r="CM542" s="134">
        <v>115.5</v>
      </c>
      <c r="CN542" s="134">
        <v>113.8</v>
      </c>
      <c r="CO542" s="134">
        <v>113.4</v>
      </c>
      <c r="CP542" s="134">
        <v>113.1</v>
      </c>
      <c r="CQ542" s="134">
        <v>114.3</v>
      </c>
      <c r="CR542" s="134">
        <v>114.7</v>
      </c>
      <c r="CS542" s="134">
        <v>113.2</v>
      </c>
      <c r="CT542" s="134">
        <v>114.9</v>
      </c>
      <c r="CU542" s="134">
        <v>114</v>
      </c>
      <c r="CV542" s="134">
        <v>115.3</v>
      </c>
      <c r="CW542" s="134">
        <v>121.2</v>
      </c>
      <c r="CX542" s="134">
        <v>123.7</v>
      </c>
      <c r="CY542" s="134">
        <v>123.9</v>
      </c>
      <c r="CZ542" s="134">
        <v>123.1</v>
      </c>
      <c r="DA542" s="134">
        <v>122.4</v>
      </c>
      <c r="DB542" s="134">
        <v>123</v>
      </c>
      <c r="DC542" s="134">
        <v>122.7</v>
      </c>
      <c r="DD542" s="134">
        <v>121.8</v>
      </c>
      <c r="DE542" s="134">
        <v>122.2</v>
      </c>
      <c r="DF542" s="134">
        <v>123.1</v>
      </c>
      <c r="DG542" s="134">
        <v>122.2</v>
      </c>
      <c r="DH542" s="134">
        <v>126.8</v>
      </c>
      <c r="DI542" s="134">
        <v>127.3</v>
      </c>
      <c r="DJ542" s="134">
        <v>128.19999999999999</v>
      </c>
      <c r="DK542" s="134">
        <v>125.8</v>
      </c>
      <c r="DL542" s="134">
        <v>124.6</v>
      </c>
      <c r="DM542" s="134">
        <v>125.2</v>
      </c>
      <c r="DN542" s="134">
        <v>124.5</v>
      </c>
      <c r="DO542" s="134">
        <v>124.5</v>
      </c>
      <c r="DP542" s="134">
        <v>124.2</v>
      </c>
      <c r="DQ542" s="134">
        <v>124.5</v>
      </c>
      <c r="DR542" s="134">
        <v>124.3</v>
      </c>
      <c r="DS542" s="134">
        <v>126.2</v>
      </c>
      <c r="DT542" s="134">
        <v>129.1</v>
      </c>
      <c r="DU542" s="134">
        <v>129.6</v>
      </c>
      <c r="DV542" s="134">
        <v>129.1</v>
      </c>
      <c r="DW542" s="134">
        <v>129.5</v>
      </c>
      <c r="DX542" s="134">
        <v>128.19999999999999</v>
      </c>
      <c r="DY542" s="134">
        <v>127.3</v>
      </c>
      <c r="DZ542" s="134">
        <v>128.4</v>
      </c>
      <c r="EA542" s="135">
        <v>128.1</v>
      </c>
      <c r="EB542" s="136">
        <v>129.1</v>
      </c>
      <c r="EC542" s="136">
        <v>129.5</v>
      </c>
      <c r="ED542" s="134">
        <v>130.30000000000001</v>
      </c>
      <c r="EE542" s="134">
        <v>131</v>
      </c>
      <c r="EF542" s="137">
        <v>133.69999999999999</v>
      </c>
      <c r="EG542" s="137">
        <v>134.9</v>
      </c>
      <c r="EH542" s="137">
        <v>134.6</v>
      </c>
      <c r="EI542" s="137">
        <v>134.5</v>
      </c>
      <c r="EJ542" s="136">
        <v>134.30000000000001</v>
      </c>
      <c r="EK542" s="136">
        <v>133.6</v>
      </c>
      <c r="EL542" s="147">
        <v>134.19999999999999</v>
      </c>
      <c r="EM542" s="147">
        <v>133.9</v>
      </c>
      <c r="EN542" s="147">
        <v>134</v>
      </c>
    </row>
    <row r="543" spans="1:144" ht="15" x14ac:dyDescent="0.25">
      <c r="A543" s="132" t="s">
        <v>2514</v>
      </c>
      <c r="B543" s="132" t="s">
        <v>2515</v>
      </c>
      <c r="C543" s="133">
        <v>9.6030000000000004E-2</v>
      </c>
      <c r="D543" s="134">
        <v>104.7</v>
      </c>
      <c r="E543" s="134">
        <v>103.3</v>
      </c>
      <c r="F543" s="134">
        <v>102.6</v>
      </c>
      <c r="G543" s="134">
        <v>102.1</v>
      </c>
      <c r="H543" s="134">
        <v>101.1</v>
      </c>
      <c r="I543" s="134">
        <v>104.1</v>
      </c>
      <c r="J543" s="134">
        <v>104.7</v>
      </c>
      <c r="K543" s="134">
        <v>106.5</v>
      </c>
      <c r="L543" s="134">
        <v>105.8</v>
      </c>
      <c r="M543" s="134">
        <v>105.9</v>
      </c>
      <c r="N543" s="134">
        <v>109.4</v>
      </c>
      <c r="O543" s="134">
        <v>106.4</v>
      </c>
      <c r="P543" s="134">
        <v>108.3</v>
      </c>
      <c r="Q543" s="134">
        <v>105.5</v>
      </c>
      <c r="R543" s="134">
        <v>106.8</v>
      </c>
      <c r="S543" s="134">
        <v>107.9</v>
      </c>
      <c r="T543" s="134">
        <v>105.7</v>
      </c>
      <c r="U543" s="134">
        <v>108.3</v>
      </c>
      <c r="V543" s="134">
        <v>111.6</v>
      </c>
      <c r="W543" s="134">
        <v>115.3</v>
      </c>
      <c r="X543" s="134">
        <v>116.2</v>
      </c>
      <c r="Y543" s="134">
        <v>115.7</v>
      </c>
      <c r="Z543" s="134">
        <v>114.6</v>
      </c>
      <c r="AA543" s="134">
        <v>117.6</v>
      </c>
      <c r="AB543" s="134">
        <v>115.2</v>
      </c>
      <c r="AC543" s="134">
        <v>115.4</v>
      </c>
      <c r="AD543" s="134">
        <v>117.3</v>
      </c>
      <c r="AE543" s="134">
        <v>115.7</v>
      </c>
      <c r="AF543" s="134">
        <v>117.8</v>
      </c>
      <c r="AG543" s="134">
        <v>121</v>
      </c>
      <c r="AH543" s="134">
        <v>121.2</v>
      </c>
      <c r="AI543" s="134">
        <v>120.5</v>
      </c>
      <c r="AJ543" s="134">
        <v>117.3</v>
      </c>
      <c r="AK543" s="134">
        <v>118.3</v>
      </c>
      <c r="AL543" s="134">
        <v>116.2</v>
      </c>
      <c r="AM543" s="134">
        <v>113.6</v>
      </c>
      <c r="AN543" s="134">
        <v>119.8</v>
      </c>
      <c r="AO543" s="134">
        <v>117</v>
      </c>
      <c r="AP543" s="134">
        <v>120.3</v>
      </c>
      <c r="AQ543" s="134">
        <v>120.5</v>
      </c>
      <c r="AR543" s="134">
        <v>122.7</v>
      </c>
      <c r="AS543" s="134">
        <v>122.4</v>
      </c>
      <c r="AT543" s="134">
        <v>124.9</v>
      </c>
      <c r="AU543" s="134">
        <v>125.6</v>
      </c>
      <c r="AV543" s="134">
        <v>128.69999999999999</v>
      </c>
      <c r="AW543" s="134">
        <v>125.4</v>
      </c>
      <c r="AX543" s="134">
        <v>122.8</v>
      </c>
      <c r="AY543" s="134">
        <v>123.5</v>
      </c>
      <c r="AZ543" s="134">
        <v>124.5</v>
      </c>
      <c r="BA543" s="134">
        <v>122.2</v>
      </c>
      <c r="BB543" s="134">
        <v>124.9</v>
      </c>
      <c r="BC543" s="134">
        <v>122.4</v>
      </c>
      <c r="BD543" s="134">
        <v>122.4</v>
      </c>
      <c r="BE543" s="134">
        <v>123.6</v>
      </c>
      <c r="BF543" s="134">
        <v>125.5</v>
      </c>
      <c r="BG543" s="134">
        <v>128.4</v>
      </c>
      <c r="BH543" s="134">
        <v>128</v>
      </c>
      <c r="BI543" s="134">
        <v>126</v>
      </c>
      <c r="BJ543" s="134">
        <v>128.80000000000001</v>
      </c>
      <c r="BK543" s="134">
        <v>126</v>
      </c>
      <c r="BL543" s="134">
        <v>125.9</v>
      </c>
      <c r="BM543" s="134">
        <v>126.5</v>
      </c>
      <c r="BN543" s="134">
        <v>131.19999999999999</v>
      </c>
      <c r="BO543" s="134">
        <v>126</v>
      </c>
      <c r="BP543" s="134">
        <v>126.5</v>
      </c>
      <c r="BQ543" s="134">
        <v>129</v>
      </c>
      <c r="BR543" s="134">
        <v>129.4</v>
      </c>
      <c r="BS543" s="134">
        <v>128.69999999999999</v>
      </c>
      <c r="BT543" s="134">
        <v>129.30000000000001</v>
      </c>
      <c r="BU543" s="134">
        <v>131.9</v>
      </c>
      <c r="BV543" s="134">
        <v>128.4</v>
      </c>
      <c r="BW543" s="134">
        <v>131</v>
      </c>
      <c r="BX543" s="134">
        <v>125</v>
      </c>
      <c r="BY543" s="134">
        <v>130.5</v>
      </c>
      <c r="BZ543" s="134">
        <v>128.30000000000001</v>
      </c>
      <c r="CA543" s="134">
        <v>130.4</v>
      </c>
      <c r="CB543" s="134">
        <v>131.80000000000001</v>
      </c>
      <c r="CC543" s="134">
        <v>130.4</v>
      </c>
      <c r="CD543" s="134">
        <v>126</v>
      </c>
      <c r="CE543" s="134">
        <v>128.1</v>
      </c>
      <c r="CF543" s="134">
        <v>126.3</v>
      </c>
      <c r="CG543" s="134">
        <v>130.69999999999999</v>
      </c>
      <c r="CH543" s="134">
        <v>130.1</v>
      </c>
      <c r="CI543" s="134">
        <v>129.69999999999999</v>
      </c>
      <c r="CJ543" s="134">
        <v>126.8</v>
      </c>
      <c r="CK543" s="134">
        <v>123.2</v>
      </c>
      <c r="CL543" s="134">
        <v>124.3</v>
      </c>
      <c r="CM543" s="134">
        <v>123.8</v>
      </c>
      <c r="CN543" s="134">
        <v>126</v>
      </c>
      <c r="CO543" s="134">
        <v>127.8</v>
      </c>
      <c r="CP543" s="134">
        <v>127.2</v>
      </c>
      <c r="CQ543" s="134">
        <v>127.5</v>
      </c>
      <c r="CR543" s="134">
        <v>126.2</v>
      </c>
      <c r="CS543" s="134">
        <v>129.30000000000001</v>
      </c>
      <c r="CT543" s="134">
        <v>128.30000000000001</v>
      </c>
      <c r="CU543" s="134">
        <v>127.5</v>
      </c>
      <c r="CV543" s="134">
        <v>127.5</v>
      </c>
      <c r="CW543" s="134">
        <v>124.5</v>
      </c>
      <c r="CX543" s="134">
        <v>129.6</v>
      </c>
      <c r="CY543" s="134">
        <v>122.1</v>
      </c>
      <c r="CZ543" s="134">
        <v>121.1</v>
      </c>
      <c r="DA543" s="134">
        <v>121.3</v>
      </c>
      <c r="DB543" s="134">
        <v>122.7</v>
      </c>
      <c r="DC543" s="134">
        <v>127</v>
      </c>
      <c r="DD543" s="134">
        <v>129.30000000000001</v>
      </c>
      <c r="DE543" s="134">
        <v>126.9</v>
      </c>
      <c r="DF543" s="134">
        <v>127.2</v>
      </c>
      <c r="DG543" s="134">
        <v>127.5</v>
      </c>
      <c r="DH543" s="134">
        <v>126.3</v>
      </c>
      <c r="DI543" s="134">
        <v>127</v>
      </c>
      <c r="DJ543" s="134">
        <v>126.4</v>
      </c>
      <c r="DK543" s="134">
        <v>124.5</v>
      </c>
      <c r="DL543" s="134">
        <v>129.9</v>
      </c>
      <c r="DM543" s="134">
        <v>129.9</v>
      </c>
      <c r="DN543" s="134">
        <v>130.1</v>
      </c>
      <c r="DO543" s="134">
        <v>132.19999999999999</v>
      </c>
      <c r="DP543" s="134">
        <v>131.69999999999999</v>
      </c>
      <c r="DQ543" s="134">
        <v>130.80000000000001</v>
      </c>
      <c r="DR543" s="134">
        <v>130.9</v>
      </c>
      <c r="DS543" s="134">
        <v>132</v>
      </c>
      <c r="DT543" s="134">
        <v>130.9</v>
      </c>
      <c r="DU543" s="134">
        <v>132.80000000000001</v>
      </c>
      <c r="DV543" s="134">
        <v>131.4</v>
      </c>
      <c r="DW543" s="134">
        <v>132</v>
      </c>
      <c r="DX543" s="134">
        <v>135</v>
      </c>
      <c r="DY543" s="134">
        <v>132.6</v>
      </c>
      <c r="DZ543" s="134">
        <v>131.1</v>
      </c>
      <c r="EA543" s="135">
        <v>132.1</v>
      </c>
      <c r="EB543" s="136">
        <v>131.5</v>
      </c>
      <c r="EC543" s="136">
        <v>131.6</v>
      </c>
      <c r="ED543" s="134">
        <v>132.9</v>
      </c>
      <c r="EE543" s="134">
        <v>132.1</v>
      </c>
      <c r="EF543" s="137">
        <v>134.19999999999999</v>
      </c>
      <c r="EG543" s="137">
        <v>132.4</v>
      </c>
      <c r="EH543" s="137">
        <v>132.1</v>
      </c>
      <c r="EI543" s="137">
        <v>135.30000000000001</v>
      </c>
      <c r="EJ543" s="136">
        <v>134.1</v>
      </c>
      <c r="EK543" s="136">
        <v>133.9</v>
      </c>
      <c r="EL543" s="147">
        <v>133</v>
      </c>
      <c r="EM543" s="147">
        <v>133</v>
      </c>
      <c r="EN543" s="147">
        <v>135.19999999999999</v>
      </c>
    </row>
    <row r="544" spans="1:144" ht="15" x14ac:dyDescent="0.25">
      <c r="A544" s="132" t="s">
        <v>2516</v>
      </c>
      <c r="B544" s="132" t="s">
        <v>2517</v>
      </c>
      <c r="C544" s="133">
        <v>4.8999999999999998E-3</v>
      </c>
      <c r="D544" s="134">
        <v>103.3</v>
      </c>
      <c r="E544" s="134">
        <v>105.7</v>
      </c>
      <c r="F544" s="134">
        <v>106.9</v>
      </c>
      <c r="G544" s="134">
        <v>108</v>
      </c>
      <c r="H544" s="134">
        <v>108.9</v>
      </c>
      <c r="I544" s="134">
        <v>107.1</v>
      </c>
      <c r="J544" s="134">
        <v>107.4</v>
      </c>
      <c r="K544" s="134">
        <v>107.9</v>
      </c>
      <c r="L544" s="134">
        <v>106.8</v>
      </c>
      <c r="M544" s="134">
        <v>111</v>
      </c>
      <c r="N544" s="134">
        <v>110.9</v>
      </c>
      <c r="O544" s="134">
        <v>110.8</v>
      </c>
      <c r="P544" s="134">
        <v>112.4</v>
      </c>
      <c r="Q544" s="134">
        <v>112.5</v>
      </c>
      <c r="R544" s="134">
        <v>111.9</v>
      </c>
      <c r="S544" s="134">
        <v>111.9</v>
      </c>
      <c r="T544" s="134">
        <v>109.2</v>
      </c>
      <c r="U544" s="134">
        <v>108.6</v>
      </c>
      <c r="V544" s="134">
        <v>109.7</v>
      </c>
      <c r="W544" s="134">
        <v>109.7</v>
      </c>
      <c r="X544" s="134">
        <v>111.4</v>
      </c>
      <c r="Y544" s="134">
        <v>112.6</v>
      </c>
      <c r="Z544" s="134">
        <v>112.6</v>
      </c>
      <c r="AA544" s="134">
        <v>113</v>
      </c>
      <c r="AB544" s="134">
        <v>114.5</v>
      </c>
      <c r="AC544" s="134">
        <v>114.6</v>
      </c>
      <c r="AD544" s="134">
        <v>114.7</v>
      </c>
      <c r="AE544" s="134">
        <v>116.4</v>
      </c>
      <c r="AF544" s="134">
        <v>117.7</v>
      </c>
      <c r="AG544" s="134">
        <v>118</v>
      </c>
      <c r="AH544" s="134">
        <v>118.4</v>
      </c>
      <c r="AI544" s="134">
        <v>119</v>
      </c>
      <c r="AJ544" s="134">
        <v>118.8</v>
      </c>
      <c r="AK544" s="134">
        <v>118.4</v>
      </c>
      <c r="AL544" s="134">
        <v>117.4</v>
      </c>
      <c r="AM544" s="134">
        <v>117.1</v>
      </c>
      <c r="AN544" s="134">
        <v>115.6</v>
      </c>
      <c r="AO544" s="134">
        <v>117.2</v>
      </c>
      <c r="AP544" s="134">
        <v>118.5</v>
      </c>
      <c r="AQ544" s="134">
        <v>119.4</v>
      </c>
      <c r="AR544" s="134">
        <v>119.2</v>
      </c>
      <c r="AS544" s="134">
        <v>119.5</v>
      </c>
      <c r="AT544" s="134">
        <v>118.6</v>
      </c>
      <c r="AU544" s="134">
        <v>117.5</v>
      </c>
      <c r="AV544" s="134">
        <v>117.2</v>
      </c>
      <c r="AW544" s="134">
        <v>113.9</v>
      </c>
      <c r="AX544" s="134">
        <v>111.8</v>
      </c>
      <c r="AY544" s="134">
        <v>111.9</v>
      </c>
      <c r="AZ544" s="134">
        <v>112.7</v>
      </c>
      <c r="BA544" s="134">
        <v>112.8</v>
      </c>
      <c r="BB544" s="134">
        <v>113.5</v>
      </c>
      <c r="BC544" s="134">
        <v>114.1</v>
      </c>
      <c r="BD544" s="134">
        <v>114</v>
      </c>
      <c r="BE544" s="134">
        <v>114.8</v>
      </c>
      <c r="BF544" s="134">
        <v>114.3</v>
      </c>
      <c r="BG544" s="134">
        <v>114.7</v>
      </c>
      <c r="BH544" s="134">
        <v>116.3</v>
      </c>
      <c r="BI544" s="134">
        <v>121.8</v>
      </c>
      <c r="BJ544" s="134">
        <v>122.6</v>
      </c>
      <c r="BK544" s="134">
        <v>123.2</v>
      </c>
      <c r="BL544" s="134">
        <v>123.7</v>
      </c>
      <c r="BM544" s="134">
        <v>123.9</v>
      </c>
      <c r="BN544" s="134">
        <v>124</v>
      </c>
      <c r="BO544" s="134">
        <v>125.4</v>
      </c>
      <c r="BP544" s="134">
        <v>123.1</v>
      </c>
      <c r="BQ544" s="134">
        <v>124.4</v>
      </c>
      <c r="BR544" s="134">
        <v>124.4</v>
      </c>
      <c r="BS544" s="134">
        <v>124.4</v>
      </c>
      <c r="BT544" s="134">
        <v>127</v>
      </c>
      <c r="BU544" s="134">
        <v>128.19999999999999</v>
      </c>
      <c r="BV544" s="134">
        <v>127.8</v>
      </c>
      <c r="BW544" s="134">
        <v>128.9</v>
      </c>
      <c r="BX544" s="134">
        <v>129.19999999999999</v>
      </c>
      <c r="BY544" s="134">
        <v>130.30000000000001</v>
      </c>
      <c r="BZ544" s="134">
        <v>130.9</v>
      </c>
      <c r="CA544" s="134">
        <v>132.5</v>
      </c>
      <c r="CB544" s="134">
        <v>135.9</v>
      </c>
      <c r="CC544" s="134">
        <v>137.19999999999999</v>
      </c>
      <c r="CD544" s="134">
        <v>137.80000000000001</v>
      </c>
      <c r="CE544" s="134">
        <v>137.69999999999999</v>
      </c>
      <c r="CF544" s="134">
        <v>138.30000000000001</v>
      </c>
      <c r="CG544" s="134">
        <v>140.9</v>
      </c>
      <c r="CH544" s="134">
        <v>141.19999999999999</v>
      </c>
      <c r="CI544" s="134">
        <v>139.80000000000001</v>
      </c>
      <c r="CJ544" s="134">
        <v>141.4</v>
      </c>
      <c r="CK544" s="134">
        <v>141.69999999999999</v>
      </c>
      <c r="CL544" s="134">
        <v>141.69999999999999</v>
      </c>
      <c r="CM544" s="134">
        <v>141.30000000000001</v>
      </c>
      <c r="CN544" s="134">
        <v>141.30000000000001</v>
      </c>
      <c r="CO544" s="134">
        <v>141.30000000000001</v>
      </c>
      <c r="CP544" s="134">
        <v>142.69999999999999</v>
      </c>
      <c r="CQ544" s="134">
        <v>143.9</v>
      </c>
      <c r="CR544" s="134">
        <v>147.1</v>
      </c>
      <c r="CS544" s="134">
        <v>150.1</v>
      </c>
      <c r="CT544" s="134">
        <v>149.9</v>
      </c>
      <c r="CU544" s="134">
        <v>149.30000000000001</v>
      </c>
      <c r="CV544" s="134">
        <v>151</v>
      </c>
      <c r="CW544" s="134">
        <v>151</v>
      </c>
      <c r="CX544" s="134">
        <v>151.19999999999999</v>
      </c>
      <c r="CY544" s="134">
        <v>150.69999999999999</v>
      </c>
      <c r="CZ544" s="134">
        <v>150</v>
      </c>
      <c r="DA544" s="134">
        <v>149.5</v>
      </c>
      <c r="DB544" s="134">
        <v>149.69999999999999</v>
      </c>
      <c r="DC544" s="134">
        <v>149.80000000000001</v>
      </c>
      <c r="DD544" s="134">
        <v>149.69999999999999</v>
      </c>
      <c r="DE544" s="134">
        <v>149.69999999999999</v>
      </c>
      <c r="DF544" s="134">
        <v>150</v>
      </c>
      <c r="DG544" s="134">
        <v>150.69999999999999</v>
      </c>
      <c r="DH544" s="134">
        <v>152.19999999999999</v>
      </c>
      <c r="DI544" s="134">
        <v>155</v>
      </c>
      <c r="DJ544" s="134">
        <v>155.69999999999999</v>
      </c>
      <c r="DK544" s="134">
        <v>156.6</v>
      </c>
      <c r="DL544" s="134">
        <v>156.69999999999999</v>
      </c>
      <c r="DM544" s="134">
        <v>154.6</v>
      </c>
      <c r="DN544" s="134">
        <v>154.1</v>
      </c>
      <c r="DO544" s="134">
        <v>157.1</v>
      </c>
      <c r="DP544" s="134">
        <v>157.6</v>
      </c>
      <c r="DQ544" s="134">
        <v>157.5</v>
      </c>
      <c r="DR544" s="134">
        <v>164.4</v>
      </c>
      <c r="DS544" s="134">
        <v>166.4</v>
      </c>
      <c r="DT544" s="134">
        <v>172</v>
      </c>
      <c r="DU544" s="134">
        <v>170.1</v>
      </c>
      <c r="DV544" s="134">
        <v>170.1</v>
      </c>
      <c r="DW544" s="134">
        <v>170.6</v>
      </c>
      <c r="DX544" s="134">
        <v>170.6</v>
      </c>
      <c r="DY544" s="134">
        <v>170.6</v>
      </c>
      <c r="DZ544" s="134">
        <v>173.9</v>
      </c>
      <c r="EA544" s="135">
        <v>177.7</v>
      </c>
      <c r="EB544" s="136">
        <v>178.7</v>
      </c>
      <c r="EC544" s="136">
        <v>178.7</v>
      </c>
      <c r="ED544" s="134">
        <v>179.1</v>
      </c>
      <c r="EE544" s="134">
        <v>180.2</v>
      </c>
      <c r="EF544" s="137">
        <v>181.5</v>
      </c>
      <c r="EG544" s="137">
        <v>181.5</v>
      </c>
      <c r="EH544" s="137">
        <v>182.4</v>
      </c>
      <c r="EI544" s="137">
        <v>181.2</v>
      </c>
      <c r="EJ544" s="136">
        <v>181.2</v>
      </c>
      <c r="EK544" s="136">
        <v>183.4</v>
      </c>
      <c r="EL544" s="147">
        <v>183.4</v>
      </c>
      <c r="EM544" s="147">
        <v>183.4</v>
      </c>
      <c r="EN544" s="147">
        <v>183</v>
      </c>
    </row>
    <row r="545" spans="1:144" ht="15" x14ac:dyDescent="0.25">
      <c r="A545" s="132" t="s">
        <v>2518</v>
      </c>
      <c r="B545" s="132" t="s">
        <v>2519</v>
      </c>
      <c r="C545" s="133">
        <v>4.3450000000000003E-2</v>
      </c>
      <c r="D545" s="134">
        <v>103.1</v>
      </c>
      <c r="E545" s="134">
        <v>102.1</v>
      </c>
      <c r="F545" s="134">
        <v>102.2</v>
      </c>
      <c r="G545" s="134">
        <v>102.8</v>
      </c>
      <c r="H545" s="134">
        <v>102.8</v>
      </c>
      <c r="I545" s="134">
        <v>101.1</v>
      </c>
      <c r="J545" s="134">
        <v>100</v>
      </c>
      <c r="K545" s="134">
        <v>100.5</v>
      </c>
      <c r="L545" s="134">
        <v>101.1</v>
      </c>
      <c r="M545" s="134">
        <v>100.6</v>
      </c>
      <c r="N545" s="134">
        <v>100.1</v>
      </c>
      <c r="O545" s="134">
        <v>101</v>
      </c>
      <c r="P545" s="134">
        <v>102.5</v>
      </c>
      <c r="Q545" s="134">
        <v>102.1</v>
      </c>
      <c r="R545" s="134">
        <v>102.4</v>
      </c>
      <c r="S545" s="134">
        <v>103.6</v>
      </c>
      <c r="T545" s="134">
        <v>103.2</v>
      </c>
      <c r="U545" s="134">
        <v>103.2</v>
      </c>
      <c r="V545" s="134">
        <v>104.4</v>
      </c>
      <c r="W545" s="134">
        <v>107.3</v>
      </c>
      <c r="X545" s="134">
        <v>108.4</v>
      </c>
      <c r="Y545" s="134">
        <v>108.2</v>
      </c>
      <c r="Z545" s="134">
        <v>107.5</v>
      </c>
      <c r="AA545" s="134">
        <v>108.6</v>
      </c>
      <c r="AB545" s="134">
        <v>112.9</v>
      </c>
      <c r="AC545" s="134">
        <v>111.4</v>
      </c>
      <c r="AD545" s="134">
        <v>111.2</v>
      </c>
      <c r="AE545" s="134">
        <v>111.2</v>
      </c>
      <c r="AF545" s="134">
        <v>110.5</v>
      </c>
      <c r="AG545" s="134">
        <v>107.9</v>
      </c>
      <c r="AH545" s="134">
        <v>109.7</v>
      </c>
      <c r="AI545" s="134">
        <v>108.5</v>
      </c>
      <c r="AJ545" s="134">
        <v>107</v>
      </c>
      <c r="AK545" s="134">
        <v>110.5</v>
      </c>
      <c r="AL545" s="134">
        <v>107.9</v>
      </c>
      <c r="AM545" s="134">
        <v>108.4</v>
      </c>
      <c r="AN545" s="134">
        <v>106.3</v>
      </c>
      <c r="AO545" s="134">
        <v>105.7</v>
      </c>
      <c r="AP545" s="134">
        <v>106.3</v>
      </c>
      <c r="AQ545" s="134">
        <v>106.5</v>
      </c>
      <c r="AR545" s="134">
        <v>106.3</v>
      </c>
      <c r="AS545" s="134">
        <v>106.1</v>
      </c>
      <c r="AT545" s="134">
        <v>107.3</v>
      </c>
      <c r="AU545" s="134">
        <v>107.6</v>
      </c>
      <c r="AV545" s="134">
        <v>105.4</v>
      </c>
      <c r="AW545" s="134">
        <v>105.3</v>
      </c>
      <c r="AX545" s="134">
        <v>105</v>
      </c>
      <c r="AY545" s="134">
        <v>105.4</v>
      </c>
      <c r="AZ545" s="134">
        <v>104</v>
      </c>
      <c r="BA545" s="134">
        <v>103.6</v>
      </c>
      <c r="BB545" s="134">
        <v>104.2</v>
      </c>
      <c r="BC545" s="134">
        <v>103.4</v>
      </c>
      <c r="BD545" s="134">
        <v>104.4</v>
      </c>
      <c r="BE545" s="134">
        <v>104.9</v>
      </c>
      <c r="BF545" s="134">
        <v>104</v>
      </c>
      <c r="BG545" s="134">
        <v>107.5</v>
      </c>
      <c r="BH545" s="134">
        <v>105</v>
      </c>
      <c r="BI545" s="134">
        <v>105.2</v>
      </c>
      <c r="BJ545" s="134">
        <v>107.2</v>
      </c>
      <c r="BK545" s="134">
        <v>107.2</v>
      </c>
      <c r="BL545" s="134">
        <v>108.3</v>
      </c>
      <c r="BM545" s="134">
        <v>109.2</v>
      </c>
      <c r="BN545" s="134">
        <v>108.7</v>
      </c>
      <c r="BO545" s="134">
        <v>109.7</v>
      </c>
      <c r="BP545" s="134">
        <v>110.3</v>
      </c>
      <c r="BQ545" s="134">
        <v>109.8</v>
      </c>
      <c r="BR545" s="134">
        <v>111.3</v>
      </c>
      <c r="BS545" s="134">
        <v>110.4</v>
      </c>
      <c r="BT545" s="134">
        <v>110.1</v>
      </c>
      <c r="BU545" s="134">
        <v>110.8</v>
      </c>
      <c r="BV545" s="134">
        <v>112.1</v>
      </c>
      <c r="BW545" s="134">
        <v>113</v>
      </c>
      <c r="BX545" s="134">
        <v>113.7</v>
      </c>
      <c r="BY545" s="134">
        <v>115.1</v>
      </c>
      <c r="BZ545" s="134">
        <v>116.4</v>
      </c>
      <c r="CA545" s="134">
        <v>116.4</v>
      </c>
      <c r="CB545" s="134">
        <v>119.6</v>
      </c>
      <c r="CC545" s="134">
        <v>117.7</v>
      </c>
      <c r="CD545" s="134">
        <v>119.2</v>
      </c>
      <c r="CE545" s="134">
        <v>123.6</v>
      </c>
      <c r="CF545" s="134">
        <v>121.5</v>
      </c>
      <c r="CG545" s="134">
        <v>121.7</v>
      </c>
      <c r="CH545" s="134">
        <v>121.7</v>
      </c>
      <c r="CI545" s="134">
        <v>122.5</v>
      </c>
      <c r="CJ545" s="134">
        <v>122.7</v>
      </c>
      <c r="CK545" s="134">
        <v>122.9</v>
      </c>
      <c r="CL545" s="134">
        <v>119</v>
      </c>
      <c r="CM545" s="134">
        <v>122</v>
      </c>
      <c r="CN545" s="134">
        <v>122.1</v>
      </c>
      <c r="CO545" s="134">
        <v>122.6</v>
      </c>
      <c r="CP545" s="134">
        <v>124.6</v>
      </c>
      <c r="CQ545" s="134">
        <v>126.3</v>
      </c>
      <c r="CR545" s="134">
        <v>127.8</v>
      </c>
      <c r="CS545" s="134">
        <v>127</v>
      </c>
      <c r="CT545" s="134">
        <v>126.9</v>
      </c>
      <c r="CU545" s="134">
        <v>127.1</v>
      </c>
      <c r="CV545" s="134">
        <v>127.1</v>
      </c>
      <c r="CW545" s="134">
        <v>127.2</v>
      </c>
      <c r="CX545" s="134">
        <v>127</v>
      </c>
      <c r="CY545" s="134">
        <v>126.7</v>
      </c>
      <c r="CZ545" s="134">
        <v>126.9</v>
      </c>
      <c r="DA545" s="134">
        <v>128.1</v>
      </c>
      <c r="DB545" s="134">
        <v>129.1</v>
      </c>
      <c r="DC545" s="134">
        <v>128.5</v>
      </c>
      <c r="DD545" s="134">
        <v>132.80000000000001</v>
      </c>
      <c r="DE545" s="134">
        <v>128.6</v>
      </c>
      <c r="DF545" s="134">
        <v>130.4</v>
      </c>
      <c r="DG545" s="134">
        <v>129.5</v>
      </c>
      <c r="DH545" s="134">
        <v>130.9</v>
      </c>
      <c r="DI545" s="134">
        <v>132.9</v>
      </c>
      <c r="DJ545" s="134">
        <v>131</v>
      </c>
      <c r="DK545" s="134">
        <v>132.6</v>
      </c>
      <c r="DL545" s="134">
        <v>131.5</v>
      </c>
      <c r="DM545" s="134">
        <v>126.9</v>
      </c>
      <c r="DN545" s="134">
        <v>128</v>
      </c>
      <c r="DO545" s="134">
        <v>128.80000000000001</v>
      </c>
      <c r="DP545" s="134">
        <v>133.69999999999999</v>
      </c>
      <c r="DQ545" s="134">
        <v>134.5</v>
      </c>
      <c r="DR545" s="134">
        <v>138.30000000000001</v>
      </c>
      <c r="DS545" s="134">
        <v>135.30000000000001</v>
      </c>
      <c r="DT545" s="134">
        <v>137.80000000000001</v>
      </c>
      <c r="DU545" s="134">
        <v>138.19999999999999</v>
      </c>
      <c r="DV545" s="134">
        <v>137.5</v>
      </c>
      <c r="DW545" s="134">
        <v>140.6</v>
      </c>
      <c r="DX545" s="134">
        <v>141.5</v>
      </c>
      <c r="DY545" s="134">
        <v>141</v>
      </c>
      <c r="DZ545" s="134">
        <v>145.69999999999999</v>
      </c>
      <c r="EA545" s="135">
        <v>146.4</v>
      </c>
      <c r="EB545" s="136">
        <v>144.6</v>
      </c>
      <c r="EC545" s="136">
        <v>140.80000000000001</v>
      </c>
      <c r="ED545" s="134">
        <v>142.19999999999999</v>
      </c>
      <c r="EE545" s="134">
        <v>141</v>
      </c>
      <c r="EF545" s="137">
        <v>143.80000000000001</v>
      </c>
      <c r="EG545" s="137">
        <v>141.4</v>
      </c>
      <c r="EH545" s="137">
        <v>142</v>
      </c>
      <c r="EI545" s="137">
        <v>142.30000000000001</v>
      </c>
      <c r="EJ545" s="136">
        <v>143.4</v>
      </c>
      <c r="EK545" s="136">
        <v>144.80000000000001</v>
      </c>
      <c r="EL545" s="147">
        <v>141.1</v>
      </c>
      <c r="EM545" s="147">
        <v>142.80000000000001</v>
      </c>
      <c r="EN545" s="147">
        <v>141.80000000000001</v>
      </c>
    </row>
    <row r="546" spans="1:144" ht="15" x14ac:dyDescent="0.25">
      <c r="A546" s="132" t="s">
        <v>2520</v>
      </c>
      <c r="B546" s="132" t="s">
        <v>2521</v>
      </c>
      <c r="C546" s="133">
        <v>2.6290000000000001E-2</v>
      </c>
      <c r="D546" s="134">
        <v>101.9</v>
      </c>
      <c r="E546" s="134">
        <v>104.8</v>
      </c>
      <c r="F546" s="134">
        <v>104</v>
      </c>
      <c r="G546" s="134">
        <v>104.5</v>
      </c>
      <c r="H546" s="134">
        <v>105</v>
      </c>
      <c r="I546" s="134">
        <v>106.3</v>
      </c>
      <c r="J546" s="134">
        <v>105</v>
      </c>
      <c r="K546" s="134">
        <v>106.2</v>
      </c>
      <c r="L546" s="134">
        <v>106.1</v>
      </c>
      <c r="M546" s="134">
        <v>106.1</v>
      </c>
      <c r="N546" s="134">
        <v>106.9</v>
      </c>
      <c r="O546" s="134">
        <v>107.7</v>
      </c>
      <c r="P546" s="134">
        <v>113.4</v>
      </c>
      <c r="Q546" s="134">
        <v>111.7</v>
      </c>
      <c r="R546" s="134">
        <v>111.9</v>
      </c>
      <c r="S546" s="134">
        <v>113.3</v>
      </c>
      <c r="T546" s="134">
        <v>113</v>
      </c>
      <c r="U546" s="134">
        <v>111.2</v>
      </c>
      <c r="V546" s="134">
        <v>111.1</v>
      </c>
      <c r="W546" s="134">
        <v>112.5</v>
      </c>
      <c r="X546" s="134">
        <v>115</v>
      </c>
      <c r="Y546" s="134">
        <v>117.7</v>
      </c>
      <c r="Z546" s="134">
        <v>114.4</v>
      </c>
      <c r="AA546" s="134">
        <v>117.3</v>
      </c>
      <c r="AB546" s="134">
        <v>117.1</v>
      </c>
      <c r="AC546" s="134">
        <v>118.7</v>
      </c>
      <c r="AD546" s="134">
        <v>119.3</v>
      </c>
      <c r="AE546" s="134">
        <v>117.7</v>
      </c>
      <c r="AF546" s="134">
        <v>117</v>
      </c>
      <c r="AG546" s="134">
        <v>116.3</v>
      </c>
      <c r="AH546" s="134">
        <v>118.3</v>
      </c>
      <c r="AI546" s="134">
        <v>117.4</v>
      </c>
      <c r="AJ546" s="134">
        <v>117.1</v>
      </c>
      <c r="AK546" s="134">
        <v>116.5</v>
      </c>
      <c r="AL546" s="134">
        <v>117.3</v>
      </c>
      <c r="AM546" s="134">
        <v>117.5</v>
      </c>
      <c r="AN546" s="134">
        <v>120.3</v>
      </c>
      <c r="AO546" s="134">
        <v>120.2</v>
      </c>
      <c r="AP546" s="134">
        <v>120.4</v>
      </c>
      <c r="AQ546" s="134">
        <v>120.3</v>
      </c>
      <c r="AR546" s="134">
        <v>118.9</v>
      </c>
      <c r="AS546" s="134">
        <v>119.4</v>
      </c>
      <c r="AT546" s="134">
        <v>119.3</v>
      </c>
      <c r="AU546" s="134">
        <v>117.3</v>
      </c>
      <c r="AV546" s="134">
        <v>115.4</v>
      </c>
      <c r="AW546" s="134">
        <v>114.1</v>
      </c>
      <c r="AX546" s="134">
        <v>113.5</v>
      </c>
      <c r="AY546" s="134">
        <v>114.9</v>
      </c>
      <c r="AZ546" s="134">
        <v>115.5</v>
      </c>
      <c r="BA546" s="134">
        <v>116</v>
      </c>
      <c r="BB546" s="134">
        <v>116.5</v>
      </c>
      <c r="BC546" s="134">
        <v>116.5</v>
      </c>
      <c r="BD546" s="134">
        <v>116</v>
      </c>
      <c r="BE546" s="134">
        <v>117.9</v>
      </c>
      <c r="BF546" s="134">
        <v>118.4</v>
      </c>
      <c r="BG546" s="134">
        <v>118.2</v>
      </c>
      <c r="BH546" s="134">
        <v>118</v>
      </c>
      <c r="BI546" s="134">
        <v>117.1</v>
      </c>
      <c r="BJ546" s="134">
        <v>117.7</v>
      </c>
      <c r="BK546" s="134">
        <v>117.3</v>
      </c>
      <c r="BL546" s="134">
        <v>117.6</v>
      </c>
      <c r="BM546" s="134">
        <v>118.8</v>
      </c>
      <c r="BN546" s="134">
        <v>118.9</v>
      </c>
      <c r="BO546" s="134">
        <v>122.3</v>
      </c>
      <c r="BP546" s="134">
        <v>124.3</v>
      </c>
      <c r="BQ546" s="134">
        <v>123.3</v>
      </c>
      <c r="BR546" s="134">
        <v>122.6</v>
      </c>
      <c r="BS546" s="134">
        <v>122.1</v>
      </c>
      <c r="BT546" s="134">
        <v>123.4</v>
      </c>
      <c r="BU546" s="134">
        <v>122.3</v>
      </c>
      <c r="BV546" s="134">
        <v>123</v>
      </c>
      <c r="BW546" s="134">
        <v>122.3</v>
      </c>
      <c r="BX546" s="134">
        <v>122.7</v>
      </c>
      <c r="BY546" s="134">
        <v>123.7</v>
      </c>
      <c r="BZ546" s="134">
        <v>121.8</v>
      </c>
      <c r="CA546" s="134">
        <v>124.7</v>
      </c>
      <c r="CB546" s="134">
        <v>122.5</v>
      </c>
      <c r="CC546" s="134">
        <v>129.5</v>
      </c>
      <c r="CD546" s="134">
        <v>125.8</v>
      </c>
      <c r="CE546" s="134">
        <v>125.6</v>
      </c>
      <c r="CF546" s="134">
        <v>126.5</v>
      </c>
      <c r="CG546" s="134">
        <v>127.6</v>
      </c>
      <c r="CH546" s="134">
        <v>129.19999999999999</v>
      </c>
      <c r="CI546" s="134">
        <v>127.6</v>
      </c>
      <c r="CJ546" s="134">
        <v>127.1</v>
      </c>
      <c r="CK546" s="134">
        <v>127.8</v>
      </c>
      <c r="CL546" s="134">
        <v>128.6</v>
      </c>
      <c r="CM546" s="134">
        <v>127.2</v>
      </c>
      <c r="CN546" s="134">
        <v>129.4</v>
      </c>
      <c r="CO546" s="134">
        <v>127</v>
      </c>
      <c r="CP546" s="134">
        <v>128.1</v>
      </c>
      <c r="CQ546" s="134">
        <v>127.8</v>
      </c>
      <c r="CR546" s="134">
        <v>129.1</v>
      </c>
      <c r="CS546" s="134">
        <v>128</v>
      </c>
      <c r="CT546" s="134">
        <v>128.30000000000001</v>
      </c>
      <c r="CU546" s="134">
        <v>128</v>
      </c>
      <c r="CV546" s="134">
        <v>129.9</v>
      </c>
      <c r="CW546" s="134">
        <v>128.5</v>
      </c>
      <c r="CX546" s="134">
        <v>129.19999999999999</v>
      </c>
      <c r="CY546" s="134">
        <v>129.80000000000001</v>
      </c>
      <c r="CZ546" s="134">
        <v>129.9</v>
      </c>
      <c r="DA546" s="134">
        <v>128.4</v>
      </c>
      <c r="DB546" s="134">
        <v>128.1</v>
      </c>
      <c r="DC546" s="134">
        <v>129.9</v>
      </c>
      <c r="DD546" s="134">
        <v>130.1</v>
      </c>
      <c r="DE546" s="134">
        <v>131.5</v>
      </c>
      <c r="DF546" s="134">
        <v>130.69999999999999</v>
      </c>
      <c r="DG546" s="134">
        <v>131.69999999999999</v>
      </c>
      <c r="DH546" s="134">
        <v>132.19999999999999</v>
      </c>
      <c r="DI546" s="134">
        <v>131.69999999999999</v>
      </c>
      <c r="DJ546" s="134">
        <v>134.30000000000001</v>
      </c>
      <c r="DK546" s="134">
        <v>135.1</v>
      </c>
      <c r="DL546" s="134">
        <v>135.5</v>
      </c>
      <c r="DM546" s="134">
        <v>137.69999999999999</v>
      </c>
      <c r="DN546" s="134">
        <v>135.69999999999999</v>
      </c>
      <c r="DO546" s="134">
        <v>135.9</v>
      </c>
      <c r="DP546" s="134">
        <v>136.80000000000001</v>
      </c>
      <c r="DQ546" s="134">
        <v>137.19999999999999</v>
      </c>
      <c r="DR546" s="134">
        <v>139.30000000000001</v>
      </c>
      <c r="DS546" s="134">
        <v>140</v>
      </c>
      <c r="DT546" s="134">
        <v>140.9</v>
      </c>
      <c r="DU546" s="134">
        <v>145.69999999999999</v>
      </c>
      <c r="DV546" s="134">
        <v>144.9</v>
      </c>
      <c r="DW546" s="134">
        <v>148.5</v>
      </c>
      <c r="DX546" s="134">
        <v>148.1</v>
      </c>
      <c r="DY546" s="134">
        <v>148.5</v>
      </c>
      <c r="DZ546" s="134">
        <v>149</v>
      </c>
      <c r="EA546" s="135">
        <v>149.1</v>
      </c>
      <c r="EB546" s="136">
        <v>150.30000000000001</v>
      </c>
      <c r="EC546" s="136">
        <v>150.30000000000001</v>
      </c>
      <c r="ED546" s="134">
        <v>150.69999999999999</v>
      </c>
      <c r="EE546" s="134">
        <v>151.6</v>
      </c>
      <c r="EF546" s="137">
        <v>150.69999999999999</v>
      </c>
      <c r="EG546" s="137">
        <v>153.4</v>
      </c>
      <c r="EH546" s="137">
        <v>153.30000000000001</v>
      </c>
      <c r="EI546" s="137">
        <v>153</v>
      </c>
      <c r="EJ546" s="136">
        <v>152.80000000000001</v>
      </c>
      <c r="EK546" s="136">
        <v>154.19999999999999</v>
      </c>
      <c r="EL546" s="147">
        <v>156</v>
      </c>
      <c r="EM546" s="147">
        <v>154.80000000000001</v>
      </c>
      <c r="EN546" s="147">
        <v>157.80000000000001</v>
      </c>
    </row>
    <row r="547" spans="1:144" ht="15" x14ac:dyDescent="0.25">
      <c r="A547" s="132" t="s">
        <v>2522</v>
      </c>
      <c r="B547" s="132" t="s">
        <v>2523</v>
      </c>
      <c r="C547" s="133">
        <v>0.23351</v>
      </c>
      <c r="D547" s="134">
        <v>103.1</v>
      </c>
      <c r="E547" s="134">
        <v>103.6</v>
      </c>
      <c r="F547" s="134">
        <v>103.8</v>
      </c>
      <c r="G547" s="134">
        <v>104.3</v>
      </c>
      <c r="H547" s="134">
        <v>104.3</v>
      </c>
      <c r="I547" s="134">
        <v>104.4</v>
      </c>
      <c r="J547" s="134">
        <v>105</v>
      </c>
      <c r="K547" s="134">
        <v>103.7</v>
      </c>
      <c r="L547" s="134">
        <v>104.2</v>
      </c>
      <c r="M547" s="134">
        <v>101.4</v>
      </c>
      <c r="N547" s="134">
        <v>104.2</v>
      </c>
      <c r="O547" s="134">
        <v>101.5</v>
      </c>
      <c r="P547" s="134">
        <v>104.9</v>
      </c>
      <c r="Q547" s="134">
        <v>105.4</v>
      </c>
      <c r="R547" s="134">
        <v>105.3</v>
      </c>
      <c r="S547" s="134">
        <v>106.1</v>
      </c>
      <c r="T547" s="134">
        <v>105.7</v>
      </c>
      <c r="U547" s="134">
        <v>106.2</v>
      </c>
      <c r="V547" s="134">
        <v>108</v>
      </c>
      <c r="W547" s="134">
        <v>108.1</v>
      </c>
      <c r="X547" s="134">
        <v>110.5</v>
      </c>
      <c r="Y547" s="134">
        <v>109.8</v>
      </c>
      <c r="Z547" s="134">
        <v>109.3</v>
      </c>
      <c r="AA547" s="134">
        <v>110.4</v>
      </c>
      <c r="AB547" s="134">
        <v>110</v>
      </c>
      <c r="AC547" s="134">
        <v>110.8</v>
      </c>
      <c r="AD547" s="134">
        <v>109.6</v>
      </c>
      <c r="AE547" s="134">
        <v>112.6</v>
      </c>
      <c r="AF547" s="134">
        <v>112.6</v>
      </c>
      <c r="AG547" s="134">
        <v>113.2</v>
      </c>
      <c r="AH547" s="134">
        <v>113.4</v>
      </c>
      <c r="AI547" s="134">
        <v>112.2</v>
      </c>
      <c r="AJ547" s="134">
        <v>114</v>
      </c>
      <c r="AK547" s="134">
        <v>112.3</v>
      </c>
      <c r="AL547" s="134">
        <v>111</v>
      </c>
      <c r="AM547" s="134">
        <v>114.3</v>
      </c>
      <c r="AN547" s="134">
        <v>110.7</v>
      </c>
      <c r="AO547" s="134">
        <v>112.3</v>
      </c>
      <c r="AP547" s="134">
        <v>112.3</v>
      </c>
      <c r="AQ547" s="134">
        <v>114.1</v>
      </c>
      <c r="AR547" s="134">
        <v>114.1</v>
      </c>
      <c r="AS547" s="134">
        <v>114.4</v>
      </c>
      <c r="AT547" s="134">
        <v>114.2</v>
      </c>
      <c r="AU547" s="134">
        <v>113</v>
      </c>
      <c r="AV547" s="134">
        <v>115.9</v>
      </c>
      <c r="AW547" s="134">
        <v>116.2</v>
      </c>
      <c r="AX547" s="134">
        <v>115.7</v>
      </c>
      <c r="AY547" s="134">
        <v>116.7</v>
      </c>
      <c r="AZ547" s="134">
        <v>115</v>
      </c>
      <c r="BA547" s="134">
        <v>117.3</v>
      </c>
      <c r="BB547" s="134">
        <v>117.2</v>
      </c>
      <c r="BC547" s="134">
        <v>116.9</v>
      </c>
      <c r="BD547" s="134">
        <v>116.3</v>
      </c>
      <c r="BE547" s="134">
        <v>119.7</v>
      </c>
      <c r="BF547" s="134">
        <v>116.5</v>
      </c>
      <c r="BG547" s="134">
        <v>118.2</v>
      </c>
      <c r="BH547" s="134">
        <v>119</v>
      </c>
      <c r="BI547" s="134">
        <v>117.2</v>
      </c>
      <c r="BJ547" s="134">
        <v>117.8</v>
      </c>
      <c r="BK547" s="134">
        <v>117.1</v>
      </c>
      <c r="BL547" s="134">
        <v>118.2</v>
      </c>
      <c r="BM547" s="134">
        <v>118.1</v>
      </c>
      <c r="BN547" s="134">
        <v>117.4</v>
      </c>
      <c r="BO547" s="134">
        <v>116.1</v>
      </c>
      <c r="BP547" s="134">
        <v>116.3</v>
      </c>
      <c r="BQ547" s="134">
        <v>116.8</v>
      </c>
      <c r="BR547" s="134">
        <v>116.7</v>
      </c>
      <c r="BS547" s="134">
        <v>116.4</v>
      </c>
      <c r="BT547" s="134">
        <v>117.9</v>
      </c>
      <c r="BU547" s="134">
        <v>118.2</v>
      </c>
      <c r="BV547" s="134">
        <v>117.7</v>
      </c>
      <c r="BW547" s="134">
        <v>117</v>
      </c>
      <c r="BX547" s="134">
        <v>117.3</v>
      </c>
      <c r="BY547" s="134">
        <v>117.9</v>
      </c>
      <c r="BZ547" s="134">
        <v>118</v>
      </c>
      <c r="CA547" s="134">
        <v>118.3</v>
      </c>
      <c r="CB547" s="134">
        <v>120</v>
      </c>
      <c r="CC547" s="134">
        <v>119.9</v>
      </c>
      <c r="CD547" s="134">
        <v>118.7</v>
      </c>
      <c r="CE547" s="134">
        <v>120</v>
      </c>
      <c r="CF547" s="134">
        <v>118.5</v>
      </c>
      <c r="CG547" s="134">
        <v>118.9</v>
      </c>
      <c r="CH547" s="134">
        <v>118.5</v>
      </c>
      <c r="CI547" s="134">
        <v>119.7</v>
      </c>
      <c r="CJ547" s="134">
        <v>120.5</v>
      </c>
      <c r="CK547" s="134">
        <v>119.6</v>
      </c>
      <c r="CL547" s="134">
        <v>119.7</v>
      </c>
      <c r="CM547" s="134">
        <v>121.2</v>
      </c>
      <c r="CN547" s="134">
        <v>122.7</v>
      </c>
      <c r="CO547" s="134">
        <v>119.1</v>
      </c>
      <c r="CP547" s="134">
        <v>119</v>
      </c>
      <c r="CQ547" s="134">
        <v>119.1</v>
      </c>
      <c r="CR547" s="134">
        <v>119.1</v>
      </c>
      <c r="CS547" s="134">
        <v>118.9</v>
      </c>
      <c r="CT547" s="134">
        <v>121.1</v>
      </c>
      <c r="CU547" s="134">
        <v>121.8</v>
      </c>
      <c r="CV547" s="134">
        <v>121.5</v>
      </c>
      <c r="CW547" s="134">
        <v>118.8</v>
      </c>
      <c r="CX547" s="134">
        <v>120.9</v>
      </c>
      <c r="CY547" s="134">
        <v>119.3</v>
      </c>
      <c r="CZ547" s="134">
        <v>119.7</v>
      </c>
      <c r="DA547" s="134">
        <v>120.8</v>
      </c>
      <c r="DB547" s="134">
        <v>120.1</v>
      </c>
      <c r="DC547" s="134">
        <v>120.9</v>
      </c>
      <c r="DD547" s="134">
        <v>121</v>
      </c>
      <c r="DE547" s="134">
        <v>123.2</v>
      </c>
      <c r="DF547" s="134">
        <v>123.2</v>
      </c>
      <c r="DG547" s="134">
        <v>123.5</v>
      </c>
      <c r="DH547" s="134">
        <v>122.9</v>
      </c>
      <c r="DI547" s="134">
        <v>122.5</v>
      </c>
      <c r="DJ547" s="134">
        <v>123.3</v>
      </c>
      <c r="DK547" s="134">
        <v>123.9</v>
      </c>
      <c r="DL547" s="134">
        <v>121.5</v>
      </c>
      <c r="DM547" s="134">
        <v>122.6</v>
      </c>
      <c r="DN547" s="134">
        <v>123.4</v>
      </c>
      <c r="DO547" s="134">
        <v>122.6</v>
      </c>
      <c r="DP547" s="134">
        <v>120.2</v>
      </c>
      <c r="DQ547" s="134">
        <v>121.5</v>
      </c>
      <c r="DR547" s="134">
        <v>120.5</v>
      </c>
      <c r="DS547" s="134">
        <v>120.9</v>
      </c>
      <c r="DT547" s="134">
        <v>123.7</v>
      </c>
      <c r="DU547" s="134">
        <v>123.4</v>
      </c>
      <c r="DV547" s="134">
        <v>123.8</v>
      </c>
      <c r="DW547" s="134">
        <v>124.6</v>
      </c>
      <c r="DX547" s="134">
        <v>125.8</v>
      </c>
      <c r="DY547" s="134">
        <v>126.8</v>
      </c>
      <c r="DZ547" s="134">
        <v>125.9</v>
      </c>
      <c r="EA547" s="135">
        <v>126.1</v>
      </c>
      <c r="EB547" s="136">
        <v>127.1</v>
      </c>
      <c r="EC547" s="136">
        <v>126.8</v>
      </c>
      <c r="ED547" s="134">
        <v>126</v>
      </c>
      <c r="EE547" s="134">
        <v>127</v>
      </c>
      <c r="EF547" s="137">
        <v>127.3</v>
      </c>
      <c r="EG547" s="137">
        <v>126.7</v>
      </c>
      <c r="EH547" s="137">
        <v>127.3</v>
      </c>
      <c r="EI547" s="137">
        <v>130</v>
      </c>
      <c r="EJ547" s="136">
        <v>130.69999999999999</v>
      </c>
      <c r="EK547" s="136">
        <v>131.4</v>
      </c>
      <c r="EL547" s="147">
        <v>130.80000000000001</v>
      </c>
      <c r="EM547" s="147">
        <v>132.1</v>
      </c>
      <c r="EN547" s="147">
        <v>132.5</v>
      </c>
    </row>
    <row r="548" spans="1:144" ht="15" x14ac:dyDescent="0.25">
      <c r="A548" s="132" t="s">
        <v>2524</v>
      </c>
      <c r="B548" s="132" t="s">
        <v>2525</v>
      </c>
      <c r="C548" s="133">
        <v>0.15734999999999999</v>
      </c>
      <c r="D548" s="134">
        <v>103.9</v>
      </c>
      <c r="E548" s="134">
        <v>104</v>
      </c>
      <c r="F548" s="134">
        <v>104.5</v>
      </c>
      <c r="G548" s="134">
        <v>104</v>
      </c>
      <c r="H548" s="134">
        <v>104.7</v>
      </c>
      <c r="I548" s="134">
        <v>105.3</v>
      </c>
      <c r="J548" s="134">
        <v>105.3</v>
      </c>
      <c r="K548" s="134">
        <v>103.4</v>
      </c>
      <c r="L548" s="134">
        <v>103.9</v>
      </c>
      <c r="M548" s="134">
        <v>99.7</v>
      </c>
      <c r="N548" s="134">
        <v>102.6</v>
      </c>
      <c r="O548" s="134">
        <v>99.1</v>
      </c>
      <c r="P548" s="134">
        <v>103.5</v>
      </c>
      <c r="Q548" s="134">
        <v>104.6</v>
      </c>
      <c r="R548" s="134">
        <v>104.9</v>
      </c>
      <c r="S548" s="134">
        <v>105.3</v>
      </c>
      <c r="T548" s="134">
        <v>105</v>
      </c>
      <c r="U548" s="134">
        <v>105</v>
      </c>
      <c r="V548" s="134">
        <v>107.7</v>
      </c>
      <c r="W548" s="134">
        <v>107.8</v>
      </c>
      <c r="X548" s="134">
        <v>111.6</v>
      </c>
      <c r="Y548" s="134">
        <v>110.3</v>
      </c>
      <c r="Z548" s="134">
        <v>109.2</v>
      </c>
      <c r="AA548" s="134">
        <v>110.2</v>
      </c>
      <c r="AB548" s="134">
        <v>109.5</v>
      </c>
      <c r="AC548" s="134">
        <v>109.5</v>
      </c>
      <c r="AD548" s="134">
        <v>107.5</v>
      </c>
      <c r="AE548" s="134">
        <v>112.2</v>
      </c>
      <c r="AF548" s="134">
        <v>111.9</v>
      </c>
      <c r="AG548" s="134">
        <v>112.7</v>
      </c>
      <c r="AH548" s="134">
        <v>113</v>
      </c>
      <c r="AI548" s="134">
        <v>111.6</v>
      </c>
      <c r="AJ548" s="134">
        <v>112.6</v>
      </c>
      <c r="AK548" s="134">
        <v>111.9</v>
      </c>
      <c r="AL548" s="134">
        <v>109.6</v>
      </c>
      <c r="AM548" s="134">
        <v>114.4</v>
      </c>
      <c r="AN548" s="134">
        <v>108.7</v>
      </c>
      <c r="AO548" s="134">
        <v>110.7</v>
      </c>
      <c r="AP548" s="134">
        <v>110.1</v>
      </c>
      <c r="AQ548" s="134">
        <v>112.4</v>
      </c>
      <c r="AR548" s="134">
        <v>112.7</v>
      </c>
      <c r="AS548" s="134">
        <v>112.6</v>
      </c>
      <c r="AT548" s="134">
        <v>111.5</v>
      </c>
      <c r="AU548" s="134">
        <v>112.1</v>
      </c>
      <c r="AV548" s="134">
        <v>114.7</v>
      </c>
      <c r="AW548" s="134">
        <v>114.8</v>
      </c>
      <c r="AX548" s="134">
        <v>115.6</v>
      </c>
      <c r="AY548" s="134">
        <v>116.3</v>
      </c>
      <c r="AZ548" s="134">
        <v>114.5</v>
      </c>
      <c r="BA548" s="134">
        <v>117.4</v>
      </c>
      <c r="BB548" s="134">
        <v>117.2</v>
      </c>
      <c r="BC548" s="134">
        <v>116.5</v>
      </c>
      <c r="BD548" s="134">
        <v>116.4</v>
      </c>
      <c r="BE548" s="134">
        <v>120.3</v>
      </c>
      <c r="BF548" s="134">
        <v>117.2</v>
      </c>
      <c r="BG548" s="134">
        <v>120.3</v>
      </c>
      <c r="BH548" s="134">
        <v>120</v>
      </c>
      <c r="BI548" s="134">
        <v>118.2</v>
      </c>
      <c r="BJ548" s="134">
        <v>119.3</v>
      </c>
      <c r="BK548" s="134">
        <v>118.1</v>
      </c>
      <c r="BL548" s="134">
        <v>120</v>
      </c>
      <c r="BM548" s="134">
        <v>119.9</v>
      </c>
      <c r="BN548" s="134">
        <v>118.8</v>
      </c>
      <c r="BO548" s="134">
        <v>116.8</v>
      </c>
      <c r="BP548" s="134">
        <v>118</v>
      </c>
      <c r="BQ548" s="134">
        <v>118.6</v>
      </c>
      <c r="BR548" s="134">
        <v>119.2</v>
      </c>
      <c r="BS548" s="134">
        <v>118.6</v>
      </c>
      <c r="BT548" s="134">
        <v>120.8</v>
      </c>
      <c r="BU548" s="134">
        <v>121.3</v>
      </c>
      <c r="BV548" s="134">
        <v>120.7</v>
      </c>
      <c r="BW548" s="134">
        <v>119.4</v>
      </c>
      <c r="BX548" s="134">
        <v>119.7</v>
      </c>
      <c r="BY548" s="134">
        <v>121</v>
      </c>
      <c r="BZ548" s="134">
        <v>120.7</v>
      </c>
      <c r="CA548" s="134">
        <v>120.8</v>
      </c>
      <c r="CB548" s="134">
        <v>123.2</v>
      </c>
      <c r="CC548" s="134">
        <v>123.9</v>
      </c>
      <c r="CD548" s="134">
        <v>121.6</v>
      </c>
      <c r="CE548" s="134">
        <v>123.3</v>
      </c>
      <c r="CF548" s="134">
        <v>121.2</v>
      </c>
      <c r="CG548" s="134">
        <v>121.7</v>
      </c>
      <c r="CH548" s="134">
        <v>120.7</v>
      </c>
      <c r="CI548" s="134">
        <v>122.7</v>
      </c>
      <c r="CJ548" s="134">
        <v>123.7</v>
      </c>
      <c r="CK548" s="134">
        <v>122</v>
      </c>
      <c r="CL548" s="134">
        <v>122.6</v>
      </c>
      <c r="CM548" s="134">
        <v>125.2</v>
      </c>
      <c r="CN548" s="134">
        <v>126.3</v>
      </c>
      <c r="CO548" s="134">
        <v>121.2</v>
      </c>
      <c r="CP548" s="134">
        <v>121.6</v>
      </c>
      <c r="CQ548" s="134">
        <v>123.3</v>
      </c>
      <c r="CR548" s="134">
        <v>122.8</v>
      </c>
      <c r="CS548" s="134">
        <v>123.2</v>
      </c>
      <c r="CT548" s="134">
        <v>123.9</v>
      </c>
      <c r="CU548" s="134">
        <v>125.3</v>
      </c>
      <c r="CV548" s="134">
        <v>125.3</v>
      </c>
      <c r="CW548" s="134">
        <v>123.2</v>
      </c>
      <c r="CX548" s="134">
        <v>125.8</v>
      </c>
      <c r="CY548" s="134">
        <v>124</v>
      </c>
      <c r="CZ548" s="134">
        <v>125.1</v>
      </c>
      <c r="DA548" s="134">
        <v>126.5</v>
      </c>
      <c r="DB548" s="134">
        <v>125.4</v>
      </c>
      <c r="DC548" s="134">
        <v>125.6</v>
      </c>
      <c r="DD548" s="134">
        <v>125.6</v>
      </c>
      <c r="DE548" s="134">
        <v>128</v>
      </c>
      <c r="DF548" s="134">
        <v>128.1</v>
      </c>
      <c r="DG548" s="134">
        <v>128.1</v>
      </c>
      <c r="DH548" s="134">
        <v>127.5</v>
      </c>
      <c r="DI548" s="134">
        <v>127</v>
      </c>
      <c r="DJ548" s="134">
        <v>127.6</v>
      </c>
      <c r="DK548" s="134">
        <v>128.5</v>
      </c>
      <c r="DL548" s="134">
        <v>126</v>
      </c>
      <c r="DM548" s="134">
        <v>126.7</v>
      </c>
      <c r="DN548" s="134">
        <v>127.8</v>
      </c>
      <c r="DO548" s="134">
        <v>126.9</v>
      </c>
      <c r="DP548" s="134">
        <v>124.2</v>
      </c>
      <c r="DQ548" s="134">
        <v>125.9</v>
      </c>
      <c r="DR548" s="134">
        <v>124.6</v>
      </c>
      <c r="DS548" s="134">
        <v>125.5</v>
      </c>
      <c r="DT548" s="134">
        <v>127</v>
      </c>
      <c r="DU548" s="134">
        <v>127.8</v>
      </c>
      <c r="DV548" s="134">
        <v>127.9</v>
      </c>
      <c r="DW548" s="134">
        <v>129</v>
      </c>
      <c r="DX548" s="134">
        <v>129.5</v>
      </c>
      <c r="DY548" s="134">
        <v>130.4</v>
      </c>
      <c r="DZ548" s="134">
        <v>128.9</v>
      </c>
      <c r="EA548" s="135">
        <v>129.19999999999999</v>
      </c>
      <c r="EB548" s="136">
        <v>130.69999999999999</v>
      </c>
      <c r="EC548" s="136">
        <v>130.9</v>
      </c>
      <c r="ED548" s="134">
        <v>131.5</v>
      </c>
      <c r="EE548" s="134">
        <v>132.30000000000001</v>
      </c>
      <c r="EF548" s="137">
        <v>132.9</v>
      </c>
      <c r="EG548" s="137">
        <v>131.6</v>
      </c>
      <c r="EH548" s="137">
        <v>132.19999999999999</v>
      </c>
      <c r="EI548" s="137">
        <v>134.30000000000001</v>
      </c>
      <c r="EJ548" s="136">
        <v>136.4</v>
      </c>
      <c r="EK548" s="136">
        <v>136.69999999999999</v>
      </c>
      <c r="EL548" s="147">
        <v>136.6</v>
      </c>
      <c r="EM548" s="147">
        <v>137.30000000000001</v>
      </c>
      <c r="EN548" s="147">
        <v>137.6</v>
      </c>
    </row>
    <row r="549" spans="1:144" ht="15" x14ac:dyDescent="0.25">
      <c r="A549" s="132" t="s">
        <v>2526</v>
      </c>
      <c r="B549" s="132" t="s">
        <v>2527</v>
      </c>
      <c r="C549" s="133">
        <v>7.6160000000000005E-2</v>
      </c>
      <c r="D549" s="134">
        <v>101.6</v>
      </c>
      <c r="E549" s="134">
        <v>102.9</v>
      </c>
      <c r="F549" s="134">
        <v>102.3</v>
      </c>
      <c r="G549" s="134">
        <v>104.9</v>
      </c>
      <c r="H549" s="134">
        <v>103.4</v>
      </c>
      <c r="I549" s="134">
        <v>102.6</v>
      </c>
      <c r="J549" s="134">
        <v>104.5</v>
      </c>
      <c r="K549" s="134">
        <v>104.2</v>
      </c>
      <c r="L549" s="134">
        <v>105</v>
      </c>
      <c r="M549" s="134">
        <v>104.9</v>
      </c>
      <c r="N549" s="134">
        <v>107.4</v>
      </c>
      <c r="O549" s="134">
        <v>106.5</v>
      </c>
      <c r="P549" s="134">
        <v>107.8</v>
      </c>
      <c r="Q549" s="134">
        <v>107</v>
      </c>
      <c r="R549" s="134">
        <v>106.2</v>
      </c>
      <c r="S549" s="134">
        <v>108</v>
      </c>
      <c r="T549" s="134">
        <v>107.2</v>
      </c>
      <c r="U549" s="134">
        <v>108.8</v>
      </c>
      <c r="V549" s="134">
        <v>108.6</v>
      </c>
      <c r="W549" s="134">
        <v>108.7</v>
      </c>
      <c r="X549" s="134">
        <v>108.2</v>
      </c>
      <c r="Y549" s="134">
        <v>108.7</v>
      </c>
      <c r="Z549" s="134">
        <v>109.6</v>
      </c>
      <c r="AA549" s="134">
        <v>110.9</v>
      </c>
      <c r="AB549" s="134">
        <v>111.1</v>
      </c>
      <c r="AC549" s="134">
        <v>113.5</v>
      </c>
      <c r="AD549" s="134">
        <v>113.9</v>
      </c>
      <c r="AE549" s="134">
        <v>113.5</v>
      </c>
      <c r="AF549" s="134">
        <v>113.8</v>
      </c>
      <c r="AG549" s="134">
        <v>114.2</v>
      </c>
      <c r="AH549" s="134">
        <v>114.1</v>
      </c>
      <c r="AI549" s="134">
        <v>113.5</v>
      </c>
      <c r="AJ549" s="134">
        <v>117.1</v>
      </c>
      <c r="AK549" s="134">
        <v>113.1</v>
      </c>
      <c r="AL549" s="134">
        <v>113.8</v>
      </c>
      <c r="AM549" s="134">
        <v>114.2</v>
      </c>
      <c r="AN549" s="134">
        <v>114.7</v>
      </c>
      <c r="AO549" s="134">
        <v>115.8</v>
      </c>
      <c r="AP549" s="134">
        <v>116.9</v>
      </c>
      <c r="AQ549" s="134">
        <v>117.8</v>
      </c>
      <c r="AR549" s="134">
        <v>117.1</v>
      </c>
      <c r="AS549" s="134">
        <v>118.1</v>
      </c>
      <c r="AT549" s="134">
        <v>119.9</v>
      </c>
      <c r="AU549" s="134">
        <v>114.8</v>
      </c>
      <c r="AV549" s="134">
        <v>118.4</v>
      </c>
      <c r="AW549" s="134">
        <v>119.1</v>
      </c>
      <c r="AX549" s="134">
        <v>115.7</v>
      </c>
      <c r="AY549" s="134">
        <v>117.5</v>
      </c>
      <c r="AZ549" s="134">
        <v>116.1</v>
      </c>
      <c r="BA549" s="134">
        <v>117.2</v>
      </c>
      <c r="BB549" s="134">
        <v>117.3</v>
      </c>
      <c r="BC549" s="134">
        <v>117.7</v>
      </c>
      <c r="BD549" s="134">
        <v>115.9</v>
      </c>
      <c r="BE549" s="134">
        <v>118.7</v>
      </c>
      <c r="BF549" s="134">
        <v>115</v>
      </c>
      <c r="BG549" s="134">
        <v>113.9</v>
      </c>
      <c r="BH549" s="134">
        <v>116.8</v>
      </c>
      <c r="BI549" s="134">
        <v>115.1</v>
      </c>
      <c r="BJ549" s="134">
        <v>114.6</v>
      </c>
      <c r="BK549" s="134">
        <v>114.8</v>
      </c>
      <c r="BL549" s="134">
        <v>114.7</v>
      </c>
      <c r="BM549" s="134">
        <v>114.4</v>
      </c>
      <c r="BN549" s="134">
        <v>114.5</v>
      </c>
      <c r="BO549" s="134">
        <v>114.7</v>
      </c>
      <c r="BP549" s="134">
        <v>112.9</v>
      </c>
      <c r="BQ549" s="134">
        <v>113.2</v>
      </c>
      <c r="BR549" s="134">
        <v>111.5</v>
      </c>
      <c r="BS549" s="134">
        <v>111.9</v>
      </c>
      <c r="BT549" s="134">
        <v>111.8</v>
      </c>
      <c r="BU549" s="134">
        <v>111.7</v>
      </c>
      <c r="BV549" s="134">
        <v>111.5</v>
      </c>
      <c r="BW549" s="134">
        <v>112.1</v>
      </c>
      <c r="BX549" s="134">
        <v>112.3</v>
      </c>
      <c r="BY549" s="134">
        <v>111.5</v>
      </c>
      <c r="BZ549" s="134">
        <v>112.5</v>
      </c>
      <c r="CA549" s="134">
        <v>113</v>
      </c>
      <c r="CB549" s="134">
        <v>113.3</v>
      </c>
      <c r="CC549" s="134">
        <v>111.6</v>
      </c>
      <c r="CD549" s="134">
        <v>112.6</v>
      </c>
      <c r="CE549" s="134">
        <v>113</v>
      </c>
      <c r="CF549" s="134">
        <v>113</v>
      </c>
      <c r="CG549" s="134">
        <v>112.9</v>
      </c>
      <c r="CH549" s="134">
        <v>114</v>
      </c>
      <c r="CI549" s="134">
        <v>113.5</v>
      </c>
      <c r="CJ549" s="134">
        <v>113.8</v>
      </c>
      <c r="CK549" s="134">
        <v>114.5</v>
      </c>
      <c r="CL549" s="134">
        <v>113.7</v>
      </c>
      <c r="CM549" s="134">
        <v>113</v>
      </c>
      <c r="CN549" s="134">
        <v>115.1</v>
      </c>
      <c r="CO549" s="134">
        <v>114.8</v>
      </c>
      <c r="CP549" s="134">
        <v>113.5</v>
      </c>
      <c r="CQ549" s="134">
        <v>110.5</v>
      </c>
      <c r="CR549" s="134">
        <v>111.4</v>
      </c>
      <c r="CS549" s="134">
        <v>109.9</v>
      </c>
      <c r="CT549" s="134">
        <v>115.1</v>
      </c>
      <c r="CU549" s="134">
        <v>114.6</v>
      </c>
      <c r="CV549" s="134">
        <v>113.8</v>
      </c>
      <c r="CW549" s="134">
        <v>109.7</v>
      </c>
      <c r="CX549" s="134">
        <v>110.7</v>
      </c>
      <c r="CY549" s="134">
        <v>109.7</v>
      </c>
      <c r="CZ549" s="134">
        <v>108.5</v>
      </c>
      <c r="DA549" s="134">
        <v>109</v>
      </c>
      <c r="DB549" s="134">
        <v>109.2</v>
      </c>
      <c r="DC549" s="134">
        <v>111.1</v>
      </c>
      <c r="DD549" s="134">
        <v>111.6</v>
      </c>
      <c r="DE549" s="134">
        <v>113.1</v>
      </c>
      <c r="DF549" s="134">
        <v>112.9</v>
      </c>
      <c r="DG549" s="134">
        <v>113.9</v>
      </c>
      <c r="DH549" s="134">
        <v>113.5</v>
      </c>
      <c r="DI549" s="134">
        <v>113.4</v>
      </c>
      <c r="DJ549" s="134">
        <v>114.3</v>
      </c>
      <c r="DK549" s="134">
        <v>114.6</v>
      </c>
      <c r="DL549" s="134">
        <v>112.1</v>
      </c>
      <c r="DM549" s="134">
        <v>114.2</v>
      </c>
      <c r="DN549" s="134">
        <v>114.2</v>
      </c>
      <c r="DO549" s="134">
        <v>113.7</v>
      </c>
      <c r="DP549" s="134">
        <v>111.9</v>
      </c>
      <c r="DQ549" s="134">
        <v>112.4</v>
      </c>
      <c r="DR549" s="134">
        <v>112.1</v>
      </c>
      <c r="DS549" s="134">
        <v>111.2</v>
      </c>
      <c r="DT549" s="134">
        <v>116.8</v>
      </c>
      <c r="DU549" s="134">
        <v>114.4</v>
      </c>
      <c r="DV549" s="134">
        <v>115.2</v>
      </c>
      <c r="DW549" s="134">
        <v>115.5</v>
      </c>
      <c r="DX549" s="134">
        <v>118.1</v>
      </c>
      <c r="DY549" s="134">
        <v>119.4</v>
      </c>
      <c r="DZ549" s="134">
        <v>119.6</v>
      </c>
      <c r="EA549" s="135">
        <v>119.6</v>
      </c>
      <c r="EB549" s="136">
        <v>119.6</v>
      </c>
      <c r="EC549" s="136">
        <v>118.4</v>
      </c>
      <c r="ED549" s="134">
        <v>114.6</v>
      </c>
      <c r="EE549" s="134">
        <v>116</v>
      </c>
      <c r="EF549" s="137">
        <v>115.8</v>
      </c>
      <c r="EG549" s="137">
        <v>116.7</v>
      </c>
      <c r="EH549" s="137">
        <v>117.2</v>
      </c>
      <c r="EI549" s="137">
        <v>121</v>
      </c>
      <c r="EJ549" s="136">
        <v>118.8</v>
      </c>
      <c r="EK549" s="136">
        <v>120.4</v>
      </c>
      <c r="EL549" s="147">
        <v>118.7</v>
      </c>
      <c r="EM549" s="147">
        <v>121.3</v>
      </c>
      <c r="EN549" s="147">
        <v>121.8</v>
      </c>
    </row>
    <row r="550" spans="1:144" ht="15" x14ac:dyDescent="0.25">
      <c r="A550" s="132" t="s">
        <v>2528</v>
      </c>
      <c r="B550" s="132" t="s">
        <v>2529</v>
      </c>
      <c r="C550" s="133">
        <v>0.16911000000000001</v>
      </c>
      <c r="D550" s="134">
        <v>108.7</v>
      </c>
      <c r="E550" s="134">
        <v>110.1</v>
      </c>
      <c r="F550" s="134">
        <v>108.6</v>
      </c>
      <c r="G550" s="134">
        <v>106.7</v>
      </c>
      <c r="H550" s="134">
        <v>107.5</v>
      </c>
      <c r="I550" s="134">
        <v>108.1</v>
      </c>
      <c r="J550" s="134">
        <v>106.4</v>
      </c>
      <c r="K550" s="134">
        <v>108.7</v>
      </c>
      <c r="L550" s="134">
        <v>111.1</v>
      </c>
      <c r="M550" s="134">
        <v>107.9</v>
      </c>
      <c r="N550" s="134">
        <v>109.4</v>
      </c>
      <c r="O550" s="134">
        <v>110</v>
      </c>
      <c r="P550" s="134">
        <v>107.9</v>
      </c>
      <c r="Q550" s="134">
        <v>103.9</v>
      </c>
      <c r="R550" s="134">
        <v>105.7</v>
      </c>
      <c r="S550" s="134">
        <v>105.5</v>
      </c>
      <c r="T550" s="134">
        <v>110.7</v>
      </c>
      <c r="U550" s="134">
        <v>109.5</v>
      </c>
      <c r="V550" s="134">
        <v>108.3</v>
      </c>
      <c r="W550" s="134">
        <v>107.7</v>
      </c>
      <c r="X550" s="134">
        <v>107.1</v>
      </c>
      <c r="Y550" s="134">
        <v>106.2</v>
      </c>
      <c r="Z550" s="134">
        <v>105.4</v>
      </c>
      <c r="AA550" s="134">
        <v>104.7</v>
      </c>
      <c r="AB550" s="134">
        <v>102.6</v>
      </c>
      <c r="AC550" s="134">
        <v>99.8</v>
      </c>
      <c r="AD550" s="134">
        <v>100.1</v>
      </c>
      <c r="AE550" s="134">
        <v>97.7</v>
      </c>
      <c r="AF550" s="134">
        <v>99.4</v>
      </c>
      <c r="AG550" s="134">
        <v>94.5</v>
      </c>
      <c r="AH550" s="134">
        <v>88.7</v>
      </c>
      <c r="AI550" s="134">
        <v>91.1</v>
      </c>
      <c r="AJ550" s="134">
        <v>91.9</v>
      </c>
      <c r="AK550" s="134">
        <v>90.4</v>
      </c>
      <c r="AL550" s="134">
        <v>89.4</v>
      </c>
      <c r="AM550" s="134">
        <v>88.9</v>
      </c>
      <c r="AN550" s="134">
        <v>88.1</v>
      </c>
      <c r="AO550" s="134">
        <v>89.5</v>
      </c>
      <c r="AP550" s="134">
        <v>88.9</v>
      </c>
      <c r="AQ550" s="134">
        <v>87.9</v>
      </c>
      <c r="AR550" s="134">
        <v>91.4</v>
      </c>
      <c r="AS550" s="134">
        <v>89.1</v>
      </c>
      <c r="AT550" s="134">
        <v>89.9</v>
      </c>
      <c r="AU550" s="134">
        <v>87.2</v>
      </c>
      <c r="AV550" s="134">
        <v>85.7</v>
      </c>
      <c r="AW550" s="134">
        <v>85.7</v>
      </c>
      <c r="AX550" s="134">
        <v>85</v>
      </c>
      <c r="AY550" s="134">
        <v>84.6</v>
      </c>
      <c r="AZ550" s="134">
        <v>77.099999999999994</v>
      </c>
      <c r="BA550" s="134">
        <v>76.900000000000006</v>
      </c>
      <c r="BB550" s="134">
        <v>74</v>
      </c>
      <c r="BC550" s="134">
        <v>69</v>
      </c>
      <c r="BD550" s="134">
        <v>70.7</v>
      </c>
      <c r="BE550" s="134">
        <v>69.099999999999994</v>
      </c>
      <c r="BF550" s="134">
        <v>68.900000000000006</v>
      </c>
      <c r="BG550" s="134">
        <v>68.900000000000006</v>
      </c>
      <c r="BH550" s="134">
        <v>68.8</v>
      </c>
      <c r="BI550" s="134">
        <v>68.8</v>
      </c>
      <c r="BJ550" s="134">
        <v>68.8</v>
      </c>
      <c r="BK550" s="134">
        <v>69.5</v>
      </c>
      <c r="BL550" s="134">
        <v>69.099999999999994</v>
      </c>
      <c r="BM550" s="134">
        <v>70.900000000000006</v>
      </c>
      <c r="BN550" s="134">
        <v>73</v>
      </c>
      <c r="BO550" s="134">
        <v>76</v>
      </c>
      <c r="BP550" s="134">
        <v>78.400000000000006</v>
      </c>
      <c r="BQ550" s="134">
        <v>77.400000000000006</v>
      </c>
      <c r="BR550" s="134">
        <v>77.400000000000006</v>
      </c>
      <c r="BS550" s="134">
        <v>107.7</v>
      </c>
      <c r="BT550" s="134">
        <v>109.9</v>
      </c>
      <c r="BU550" s="134">
        <v>114</v>
      </c>
      <c r="BV550" s="134">
        <v>108.2</v>
      </c>
      <c r="BW550" s="134">
        <v>116.2</v>
      </c>
      <c r="BX550" s="134">
        <v>127.9</v>
      </c>
      <c r="BY550" s="134">
        <v>129</v>
      </c>
      <c r="BZ550" s="134">
        <v>131.19999999999999</v>
      </c>
      <c r="CA550" s="134">
        <v>136.80000000000001</v>
      </c>
      <c r="CB550" s="134">
        <v>138.80000000000001</v>
      </c>
      <c r="CC550" s="134">
        <v>139.4</v>
      </c>
      <c r="CD550" s="134">
        <v>139.5</v>
      </c>
      <c r="CE550" s="134">
        <v>139.5</v>
      </c>
      <c r="CF550" s="134">
        <v>135.9</v>
      </c>
      <c r="CG550" s="134">
        <v>122.2</v>
      </c>
      <c r="CH550" s="134">
        <v>119.3</v>
      </c>
      <c r="CI550" s="134">
        <v>105.2</v>
      </c>
      <c r="CJ550" s="134">
        <v>94.4</v>
      </c>
      <c r="CK550" s="134">
        <v>95.2</v>
      </c>
      <c r="CL550" s="134">
        <v>94.6</v>
      </c>
      <c r="CM550" s="134">
        <v>90</v>
      </c>
      <c r="CN550" s="134">
        <v>90.4</v>
      </c>
      <c r="CO550" s="134">
        <v>89.8</v>
      </c>
      <c r="CP550" s="134">
        <v>84.9</v>
      </c>
      <c r="CQ550" s="134">
        <v>84.9</v>
      </c>
      <c r="CR550" s="134">
        <v>80.599999999999994</v>
      </c>
      <c r="CS550" s="134">
        <v>78.099999999999994</v>
      </c>
      <c r="CT550" s="134">
        <v>78.099999999999994</v>
      </c>
      <c r="CU550" s="134">
        <v>78.099999999999994</v>
      </c>
      <c r="CV550" s="134">
        <v>77.599999999999994</v>
      </c>
      <c r="CW550" s="134">
        <v>77.599999999999994</v>
      </c>
      <c r="CX550" s="134">
        <v>77.599999999999994</v>
      </c>
      <c r="CY550" s="134">
        <v>77.599999999999994</v>
      </c>
      <c r="CZ550" s="134">
        <v>77.599999999999994</v>
      </c>
      <c r="DA550" s="134">
        <v>77.599999999999994</v>
      </c>
      <c r="DB550" s="134">
        <v>77.599999999999994</v>
      </c>
      <c r="DC550" s="134">
        <v>81.3</v>
      </c>
      <c r="DD550" s="134">
        <v>81.3</v>
      </c>
      <c r="DE550" s="134">
        <v>81.900000000000006</v>
      </c>
      <c r="DF550" s="134">
        <v>79.900000000000006</v>
      </c>
      <c r="DG550" s="134">
        <v>79.599999999999994</v>
      </c>
      <c r="DH550" s="134">
        <v>78.900000000000006</v>
      </c>
      <c r="DI550" s="134">
        <v>80.3</v>
      </c>
      <c r="DJ550" s="134">
        <v>81.5</v>
      </c>
      <c r="DK550" s="134">
        <v>85.5</v>
      </c>
      <c r="DL550" s="134">
        <v>87.7</v>
      </c>
      <c r="DM550" s="134">
        <v>88</v>
      </c>
      <c r="DN550" s="134">
        <v>92.4</v>
      </c>
      <c r="DO550" s="134">
        <v>97.2</v>
      </c>
      <c r="DP550" s="134">
        <v>96.6</v>
      </c>
      <c r="DQ550" s="134">
        <v>99</v>
      </c>
      <c r="DR550" s="134">
        <v>98.3</v>
      </c>
      <c r="DS550" s="134">
        <v>100.2</v>
      </c>
      <c r="DT550" s="134">
        <v>104.9</v>
      </c>
      <c r="DU550" s="134">
        <v>104.3</v>
      </c>
      <c r="DV550" s="134">
        <v>103.9</v>
      </c>
      <c r="DW550" s="134">
        <v>104.5</v>
      </c>
      <c r="DX550" s="134">
        <v>105.4</v>
      </c>
      <c r="DY550" s="134">
        <v>105.6</v>
      </c>
      <c r="DZ550" s="134">
        <v>105.2</v>
      </c>
      <c r="EA550" s="135">
        <v>106.6</v>
      </c>
      <c r="EB550" s="136">
        <v>106.6</v>
      </c>
      <c r="EC550" s="136">
        <v>107.4</v>
      </c>
      <c r="ED550" s="134">
        <v>108.4</v>
      </c>
      <c r="EE550" s="134">
        <v>106.3</v>
      </c>
      <c r="EF550" s="137">
        <v>105.3</v>
      </c>
      <c r="EG550" s="137">
        <v>105.3</v>
      </c>
      <c r="EH550" s="137">
        <v>105.2</v>
      </c>
      <c r="EI550" s="137">
        <v>103.1</v>
      </c>
      <c r="EJ550" s="136">
        <v>103</v>
      </c>
      <c r="EK550" s="136">
        <v>101.5</v>
      </c>
      <c r="EL550" s="147">
        <v>101.2</v>
      </c>
      <c r="EM550" s="147">
        <v>99.9</v>
      </c>
      <c r="EN550" s="147">
        <v>101.8</v>
      </c>
    </row>
    <row r="551" spans="1:144" ht="15" x14ac:dyDescent="0.25">
      <c r="A551" s="132" t="s">
        <v>2530</v>
      </c>
      <c r="B551" s="132" t="s">
        <v>2531</v>
      </c>
      <c r="C551" s="133">
        <v>0.16911000000000001</v>
      </c>
      <c r="D551" s="134">
        <v>108.7</v>
      </c>
      <c r="E551" s="134">
        <v>110.1</v>
      </c>
      <c r="F551" s="134">
        <v>108.6</v>
      </c>
      <c r="G551" s="134">
        <v>106.7</v>
      </c>
      <c r="H551" s="134">
        <v>107.5</v>
      </c>
      <c r="I551" s="134">
        <v>108.1</v>
      </c>
      <c r="J551" s="134">
        <v>106.4</v>
      </c>
      <c r="K551" s="134">
        <v>108.7</v>
      </c>
      <c r="L551" s="134">
        <v>111.1</v>
      </c>
      <c r="M551" s="134">
        <v>107.9</v>
      </c>
      <c r="N551" s="134">
        <v>109.4</v>
      </c>
      <c r="O551" s="134">
        <v>110</v>
      </c>
      <c r="P551" s="134">
        <v>107.9</v>
      </c>
      <c r="Q551" s="134">
        <v>103.9</v>
      </c>
      <c r="R551" s="134">
        <v>105.7</v>
      </c>
      <c r="S551" s="134">
        <v>105.5</v>
      </c>
      <c r="T551" s="134">
        <v>110.7</v>
      </c>
      <c r="U551" s="134">
        <v>109.5</v>
      </c>
      <c r="V551" s="134">
        <v>108.3</v>
      </c>
      <c r="W551" s="134">
        <v>107.7</v>
      </c>
      <c r="X551" s="134">
        <v>107.1</v>
      </c>
      <c r="Y551" s="134">
        <v>106.2</v>
      </c>
      <c r="Z551" s="134">
        <v>105.4</v>
      </c>
      <c r="AA551" s="134">
        <v>104.7</v>
      </c>
      <c r="AB551" s="134">
        <v>102.6</v>
      </c>
      <c r="AC551" s="134">
        <v>99.8</v>
      </c>
      <c r="AD551" s="134">
        <v>100.1</v>
      </c>
      <c r="AE551" s="134">
        <v>97.7</v>
      </c>
      <c r="AF551" s="134">
        <v>99.4</v>
      </c>
      <c r="AG551" s="134">
        <v>94.5</v>
      </c>
      <c r="AH551" s="134">
        <v>88.7</v>
      </c>
      <c r="AI551" s="134">
        <v>91.1</v>
      </c>
      <c r="AJ551" s="134">
        <v>91.9</v>
      </c>
      <c r="AK551" s="134">
        <v>90.4</v>
      </c>
      <c r="AL551" s="134">
        <v>89.4</v>
      </c>
      <c r="AM551" s="134">
        <v>88.9</v>
      </c>
      <c r="AN551" s="134">
        <v>88.1</v>
      </c>
      <c r="AO551" s="134">
        <v>89.5</v>
      </c>
      <c r="AP551" s="134">
        <v>88.9</v>
      </c>
      <c r="AQ551" s="134">
        <v>87.9</v>
      </c>
      <c r="AR551" s="134">
        <v>91.4</v>
      </c>
      <c r="AS551" s="134">
        <v>89.1</v>
      </c>
      <c r="AT551" s="134">
        <v>89.9</v>
      </c>
      <c r="AU551" s="134">
        <v>87.2</v>
      </c>
      <c r="AV551" s="134">
        <v>85.7</v>
      </c>
      <c r="AW551" s="134">
        <v>85.7</v>
      </c>
      <c r="AX551" s="134">
        <v>85</v>
      </c>
      <c r="AY551" s="134">
        <v>84.6</v>
      </c>
      <c r="AZ551" s="134">
        <v>77.099999999999994</v>
      </c>
      <c r="BA551" s="134">
        <v>76.900000000000006</v>
      </c>
      <c r="BB551" s="134">
        <v>74</v>
      </c>
      <c r="BC551" s="134">
        <v>69</v>
      </c>
      <c r="BD551" s="134">
        <v>70.7</v>
      </c>
      <c r="BE551" s="134">
        <v>69.099999999999994</v>
      </c>
      <c r="BF551" s="134">
        <v>68.900000000000006</v>
      </c>
      <c r="BG551" s="134">
        <v>68.900000000000006</v>
      </c>
      <c r="BH551" s="134">
        <v>68.8</v>
      </c>
      <c r="BI551" s="134">
        <v>68.8</v>
      </c>
      <c r="BJ551" s="134">
        <v>68.8</v>
      </c>
      <c r="BK551" s="134">
        <v>69.5</v>
      </c>
      <c r="BL551" s="134">
        <v>69.099999999999994</v>
      </c>
      <c r="BM551" s="134">
        <v>70.900000000000006</v>
      </c>
      <c r="BN551" s="134">
        <v>73</v>
      </c>
      <c r="BO551" s="134">
        <v>76</v>
      </c>
      <c r="BP551" s="134">
        <v>78.400000000000006</v>
      </c>
      <c r="BQ551" s="134">
        <v>77.400000000000006</v>
      </c>
      <c r="BR551" s="134">
        <v>77.400000000000006</v>
      </c>
      <c r="BS551" s="134">
        <v>107.7</v>
      </c>
      <c r="BT551" s="134">
        <v>109.9</v>
      </c>
      <c r="BU551" s="134">
        <v>114</v>
      </c>
      <c r="BV551" s="134">
        <v>108.2</v>
      </c>
      <c r="BW551" s="134">
        <v>116.2</v>
      </c>
      <c r="BX551" s="134">
        <v>127.9</v>
      </c>
      <c r="BY551" s="134">
        <v>129</v>
      </c>
      <c r="BZ551" s="134">
        <v>131.19999999999999</v>
      </c>
      <c r="CA551" s="134">
        <v>136.80000000000001</v>
      </c>
      <c r="CB551" s="134">
        <v>138.80000000000001</v>
      </c>
      <c r="CC551" s="134">
        <v>139.4</v>
      </c>
      <c r="CD551" s="134">
        <v>139.5</v>
      </c>
      <c r="CE551" s="134">
        <v>139.5</v>
      </c>
      <c r="CF551" s="134">
        <v>135.9</v>
      </c>
      <c r="CG551" s="134">
        <v>122.2</v>
      </c>
      <c r="CH551" s="134">
        <v>119.3</v>
      </c>
      <c r="CI551" s="134">
        <v>105.2</v>
      </c>
      <c r="CJ551" s="134">
        <v>94.4</v>
      </c>
      <c r="CK551" s="134">
        <v>95.2</v>
      </c>
      <c r="CL551" s="134">
        <v>94.6</v>
      </c>
      <c r="CM551" s="134">
        <v>90</v>
      </c>
      <c r="CN551" s="134">
        <v>90.4</v>
      </c>
      <c r="CO551" s="134">
        <v>89.8</v>
      </c>
      <c r="CP551" s="134">
        <v>84.9</v>
      </c>
      <c r="CQ551" s="134">
        <v>84.9</v>
      </c>
      <c r="CR551" s="134">
        <v>80.599999999999994</v>
      </c>
      <c r="CS551" s="134">
        <v>78.099999999999994</v>
      </c>
      <c r="CT551" s="134">
        <v>78.099999999999994</v>
      </c>
      <c r="CU551" s="134">
        <v>78.099999999999994</v>
      </c>
      <c r="CV551" s="134">
        <v>77.599999999999994</v>
      </c>
      <c r="CW551" s="134">
        <v>77.599999999999994</v>
      </c>
      <c r="CX551" s="134">
        <v>77.599999999999994</v>
      </c>
      <c r="CY551" s="134">
        <v>77.599999999999994</v>
      </c>
      <c r="CZ551" s="134">
        <v>77.599999999999994</v>
      </c>
      <c r="DA551" s="134">
        <v>77.599999999999994</v>
      </c>
      <c r="DB551" s="134">
        <v>77.599999999999994</v>
      </c>
      <c r="DC551" s="134">
        <v>81.3</v>
      </c>
      <c r="DD551" s="134">
        <v>81.3</v>
      </c>
      <c r="DE551" s="134">
        <v>81.900000000000006</v>
      </c>
      <c r="DF551" s="134">
        <v>79.900000000000006</v>
      </c>
      <c r="DG551" s="134">
        <v>79.599999999999994</v>
      </c>
      <c r="DH551" s="134">
        <v>78.900000000000006</v>
      </c>
      <c r="DI551" s="134">
        <v>80.3</v>
      </c>
      <c r="DJ551" s="134">
        <v>81.5</v>
      </c>
      <c r="DK551" s="134">
        <v>85.5</v>
      </c>
      <c r="DL551" s="134">
        <v>87.7</v>
      </c>
      <c r="DM551" s="134">
        <v>88</v>
      </c>
      <c r="DN551" s="134">
        <v>92.4</v>
      </c>
      <c r="DO551" s="134">
        <v>97.2</v>
      </c>
      <c r="DP551" s="134">
        <v>96.6</v>
      </c>
      <c r="DQ551" s="134">
        <v>99</v>
      </c>
      <c r="DR551" s="134">
        <v>98.3</v>
      </c>
      <c r="DS551" s="134">
        <v>100.2</v>
      </c>
      <c r="DT551" s="134">
        <v>104.9</v>
      </c>
      <c r="DU551" s="134">
        <v>104.3</v>
      </c>
      <c r="DV551" s="134">
        <v>103.9</v>
      </c>
      <c r="DW551" s="134">
        <v>104.5</v>
      </c>
      <c r="DX551" s="134">
        <v>105.4</v>
      </c>
      <c r="DY551" s="134">
        <v>105.6</v>
      </c>
      <c r="DZ551" s="134">
        <v>105.2</v>
      </c>
      <c r="EA551" s="135">
        <v>106.6</v>
      </c>
      <c r="EB551" s="136">
        <v>106.6</v>
      </c>
      <c r="EC551" s="136">
        <v>107.4</v>
      </c>
      <c r="ED551" s="134">
        <v>108.4</v>
      </c>
      <c r="EE551" s="134">
        <v>106.3</v>
      </c>
      <c r="EF551" s="137">
        <v>105.3</v>
      </c>
      <c r="EG551" s="137">
        <v>105.3</v>
      </c>
      <c r="EH551" s="137">
        <v>105.2</v>
      </c>
      <c r="EI551" s="137">
        <v>103.1</v>
      </c>
      <c r="EJ551" s="136">
        <v>103</v>
      </c>
      <c r="EK551" s="136">
        <v>101.5</v>
      </c>
      <c r="EL551" s="147">
        <v>101.2</v>
      </c>
      <c r="EM551" s="147">
        <v>99.9</v>
      </c>
      <c r="EN551" s="147">
        <v>101.8</v>
      </c>
    </row>
    <row r="552" spans="1:144" ht="15" x14ac:dyDescent="0.25">
      <c r="A552" s="132" t="s">
        <v>2532</v>
      </c>
      <c r="B552" s="132" t="s">
        <v>2533</v>
      </c>
      <c r="C552" s="133">
        <v>9.6463199999999993</v>
      </c>
      <c r="D552" s="134">
        <v>105.9</v>
      </c>
      <c r="E552" s="134">
        <v>106.5</v>
      </c>
      <c r="F552" s="134">
        <v>106.5</v>
      </c>
      <c r="G552" s="134">
        <v>105.9</v>
      </c>
      <c r="H552" s="134">
        <v>105.2</v>
      </c>
      <c r="I552" s="134">
        <v>105.4</v>
      </c>
      <c r="J552" s="134">
        <v>105</v>
      </c>
      <c r="K552" s="134">
        <v>104.2</v>
      </c>
      <c r="L552" s="134">
        <v>103.6</v>
      </c>
      <c r="M552" s="134">
        <v>103.6</v>
      </c>
      <c r="N552" s="134">
        <v>102.6</v>
      </c>
      <c r="O552" s="134">
        <v>103.2</v>
      </c>
      <c r="P552" s="134">
        <v>103.3</v>
      </c>
      <c r="Q552" s="134">
        <v>102.3</v>
      </c>
      <c r="R552" s="134">
        <v>101.6</v>
      </c>
      <c r="S552" s="134">
        <v>101.8</v>
      </c>
      <c r="T552" s="134">
        <v>101.4</v>
      </c>
      <c r="U552" s="134">
        <v>102.8</v>
      </c>
      <c r="V552" s="134">
        <v>102.5</v>
      </c>
      <c r="W552" s="134">
        <v>102.3</v>
      </c>
      <c r="X552" s="134">
        <v>102.9</v>
      </c>
      <c r="Y552" s="134">
        <v>103.9</v>
      </c>
      <c r="Z552" s="134">
        <v>104.4</v>
      </c>
      <c r="AA552" s="134">
        <v>105</v>
      </c>
      <c r="AB552" s="134">
        <v>103.5</v>
      </c>
      <c r="AC552" s="134">
        <v>104</v>
      </c>
      <c r="AD552" s="134">
        <v>106</v>
      </c>
      <c r="AE552" s="134">
        <v>106</v>
      </c>
      <c r="AF552" s="134">
        <v>105.7</v>
      </c>
      <c r="AG552" s="134">
        <v>104.6</v>
      </c>
      <c r="AH552" s="134">
        <v>104.5</v>
      </c>
      <c r="AI552" s="134">
        <v>103.3</v>
      </c>
      <c r="AJ552" s="134">
        <v>102.2</v>
      </c>
      <c r="AK552" s="134">
        <v>101.6</v>
      </c>
      <c r="AL552" s="134">
        <v>100.5</v>
      </c>
      <c r="AM552" s="134">
        <v>99.5</v>
      </c>
      <c r="AN552" s="134">
        <v>99.2</v>
      </c>
      <c r="AO552" s="134">
        <v>98.3</v>
      </c>
      <c r="AP552" s="134">
        <v>97.1</v>
      </c>
      <c r="AQ552" s="134">
        <v>94.9</v>
      </c>
      <c r="AR552" s="134">
        <v>91.6</v>
      </c>
      <c r="AS552" s="134">
        <v>92.2</v>
      </c>
      <c r="AT552" s="134">
        <v>91.6</v>
      </c>
      <c r="AU552" s="134">
        <v>89.2</v>
      </c>
      <c r="AV552" s="134">
        <v>87</v>
      </c>
      <c r="AW552" s="134">
        <v>86.7</v>
      </c>
      <c r="AX552" s="134">
        <v>87.4</v>
      </c>
      <c r="AY552" s="134">
        <v>89.2</v>
      </c>
      <c r="AZ552" s="134">
        <v>89.9</v>
      </c>
      <c r="BA552" s="134">
        <v>90.2</v>
      </c>
      <c r="BB552" s="134">
        <v>89.6</v>
      </c>
      <c r="BC552" s="134">
        <v>88.7</v>
      </c>
      <c r="BD552" s="134">
        <v>87.8</v>
      </c>
      <c r="BE552" s="134">
        <v>88.7</v>
      </c>
      <c r="BF552" s="134">
        <v>91</v>
      </c>
      <c r="BG552" s="134">
        <v>91.9</v>
      </c>
      <c r="BH552" s="134">
        <v>92.7</v>
      </c>
      <c r="BI552" s="134">
        <v>93.7</v>
      </c>
      <c r="BJ552" s="134">
        <v>93.7</v>
      </c>
      <c r="BK552" s="134">
        <v>117.3</v>
      </c>
      <c r="BL552" s="134">
        <v>97.4</v>
      </c>
      <c r="BM552" s="134">
        <v>96.9</v>
      </c>
      <c r="BN552" s="134">
        <v>96.3</v>
      </c>
      <c r="BO552" s="134">
        <v>97</v>
      </c>
      <c r="BP552" s="134">
        <v>98.5</v>
      </c>
      <c r="BQ552" s="134">
        <v>100.9</v>
      </c>
      <c r="BR552" s="134">
        <v>100.7</v>
      </c>
      <c r="BS552" s="134">
        <v>101.3</v>
      </c>
      <c r="BT552" s="134">
        <v>102.9</v>
      </c>
      <c r="BU552" s="134">
        <v>106.3</v>
      </c>
      <c r="BV552" s="134">
        <v>108.8</v>
      </c>
      <c r="BW552" s="134">
        <v>109.6</v>
      </c>
      <c r="BX552" s="134">
        <v>110.4</v>
      </c>
      <c r="BY552" s="134">
        <v>112.2</v>
      </c>
      <c r="BZ552" s="134">
        <v>112.9</v>
      </c>
      <c r="CA552" s="134">
        <v>112.1</v>
      </c>
      <c r="CB552" s="134">
        <v>111.6</v>
      </c>
      <c r="CC552" s="134">
        <v>114.2</v>
      </c>
      <c r="CD552" s="134">
        <v>114.8</v>
      </c>
      <c r="CE552" s="134">
        <v>114</v>
      </c>
      <c r="CF552" s="134">
        <v>112.3</v>
      </c>
      <c r="CG552" s="134">
        <v>110.1</v>
      </c>
      <c r="CH552" s="134">
        <v>111</v>
      </c>
      <c r="CI552" s="134">
        <v>111.1</v>
      </c>
      <c r="CJ552" s="134">
        <v>110.5</v>
      </c>
      <c r="CK552" s="134">
        <v>109.6</v>
      </c>
      <c r="CL552" s="134">
        <v>108.7</v>
      </c>
      <c r="CM552" s="134">
        <v>106.9</v>
      </c>
      <c r="CN552" s="134">
        <v>104.6</v>
      </c>
      <c r="CO552" s="134">
        <v>104.4</v>
      </c>
      <c r="CP552" s="134">
        <v>103.4</v>
      </c>
      <c r="CQ552" s="134">
        <v>103.4</v>
      </c>
      <c r="CR552" s="134">
        <v>103.6</v>
      </c>
      <c r="CS552" s="134">
        <v>106.5</v>
      </c>
      <c r="CT552" s="134">
        <v>107</v>
      </c>
      <c r="CU552" s="134">
        <v>106</v>
      </c>
      <c r="CV552" s="134">
        <v>107</v>
      </c>
      <c r="CW552" s="134">
        <v>103.3</v>
      </c>
      <c r="CX552" s="134">
        <v>103.8</v>
      </c>
      <c r="CY552" s="134">
        <v>103.8</v>
      </c>
      <c r="CZ552" s="134">
        <v>106.5</v>
      </c>
      <c r="DA552" s="134">
        <v>108.2</v>
      </c>
      <c r="DB552" s="134">
        <v>108.9</v>
      </c>
      <c r="DC552" s="134">
        <v>111.5</v>
      </c>
      <c r="DD552" s="134">
        <v>115.8</v>
      </c>
      <c r="DE552" s="134">
        <v>122.8</v>
      </c>
      <c r="DF552" s="134">
        <v>121.1</v>
      </c>
      <c r="DG552" s="134">
        <v>124</v>
      </c>
      <c r="DH552" s="134">
        <v>128.6</v>
      </c>
      <c r="DI552" s="134">
        <v>133.5</v>
      </c>
      <c r="DJ552" s="134">
        <v>134</v>
      </c>
      <c r="DK552" s="134">
        <v>134</v>
      </c>
      <c r="DL552" s="134">
        <v>135.9</v>
      </c>
      <c r="DM552" s="134">
        <v>137.80000000000001</v>
      </c>
      <c r="DN552" s="134">
        <v>143.9</v>
      </c>
      <c r="DO552" s="134">
        <v>143.6</v>
      </c>
      <c r="DP552" s="134">
        <v>141.9</v>
      </c>
      <c r="DQ552" s="134">
        <v>143.1</v>
      </c>
      <c r="DR552" s="134">
        <v>147.1</v>
      </c>
      <c r="DS552" s="134">
        <v>156.19999999999999</v>
      </c>
      <c r="DT552" s="134">
        <v>160.5</v>
      </c>
      <c r="DU552" s="134">
        <v>158.19999999999999</v>
      </c>
      <c r="DV552" s="134">
        <v>150.19999999999999</v>
      </c>
      <c r="DW552" s="134">
        <v>148.9</v>
      </c>
      <c r="DX552" s="134">
        <v>148.9</v>
      </c>
      <c r="DY552" s="134">
        <v>146.6</v>
      </c>
      <c r="DZ552" s="134">
        <v>145.80000000000001</v>
      </c>
      <c r="EA552" s="135">
        <v>143.5</v>
      </c>
      <c r="EB552" s="136">
        <v>143</v>
      </c>
      <c r="EC552" s="136">
        <v>145</v>
      </c>
      <c r="ED552" s="134">
        <v>146.9</v>
      </c>
      <c r="EE552" s="134">
        <v>146.19999999999999</v>
      </c>
      <c r="EF552" s="137">
        <v>145.30000000000001</v>
      </c>
      <c r="EG552" s="137">
        <v>143.6</v>
      </c>
      <c r="EH552" s="137">
        <v>141.69999999999999</v>
      </c>
      <c r="EI552" s="137">
        <v>140.30000000000001</v>
      </c>
      <c r="EJ552" s="136">
        <v>140.4</v>
      </c>
      <c r="EK552" s="136">
        <v>142.6</v>
      </c>
      <c r="EL552" s="147">
        <v>142.19999999999999</v>
      </c>
      <c r="EM552" s="147">
        <v>141</v>
      </c>
      <c r="EN552" s="147">
        <v>139.5</v>
      </c>
    </row>
    <row r="553" spans="1:144" ht="15" x14ac:dyDescent="0.25">
      <c r="A553" s="132" t="s">
        <v>2534</v>
      </c>
      <c r="B553" s="132" t="s">
        <v>2535</v>
      </c>
      <c r="C553" s="133">
        <v>1.41103</v>
      </c>
      <c r="D553" s="134">
        <v>115.5</v>
      </c>
      <c r="E553" s="134">
        <v>114.9</v>
      </c>
      <c r="F553" s="134">
        <v>113.6</v>
      </c>
      <c r="G553" s="134">
        <v>109.2</v>
      </c>
      <c r="H553" s="134">
        <v>107.7</v>
      </c>
      <c r="I553" s="134">
        <v>107.4</v>
      </c>
      <c r="J553" s="134">
        <v>105.3</v>
      </c>
      <c r="K553" s="134">
        <v>104.4</v>
      </c>
      <c r="L553" s="134">
        <v>102.4</v>
      </c>
      <c r="M553" s="134">
        <v>104.4</v>
      </c>
      <c r="N553" s="134">
        <v>103.8</v>
      </c>
      <c r="O553" s="134">
        <v>104.8</v>
      </c>
      <c r="P553" s="134">
        <v>104.6</v>
      </c>
      <c r="Q553" s="134">
        <v>105</v>
      </c>
      <c r="R553" s="134">
        <v>103.1</v>
      </c>
      <c r="S553" s="134">
        <v>102.3</v>
      </c>
      <c r="T553" s="134">
        <v>99</v>
      </c>
      <c r="U553" s="134">
        <v>102.4</v>
      </c>
      <c r="V553" s="134">
        <v>102.2</v>
      </c>
      <c r="W553" s="134">
        <v>101.8</v>
      </c>
      <c r="X553" s="134">
        <v>102.9</v>
      </c>
      <c r="Y553" s="134">
        <v>104.3</v>
      </c>
      <c r="Z553" s="134">
        <v>107</v>
      </c>
      <c r="AA553" s="134">
        <v>107.1</v>
      </c>
      <c r="AB553" s="134">
        <v>106.7</v>
      </c>
      <c r="AC553" s="134">
        <v>108.1</v>
      </c>
      <c r="AD553" s="134">
        <v>109.1</v>
      </c>
      <c r="AE553" s="134">
        <v>108.9</v>
      </c>
      <c r="AF553" s="134">
        <v>107.5</v>
      </c>
      <c r="AG553" s="134">
        <v>105.3</v>
      </c>
      <c r="AH553" s="134">
        <v>105.4</v>
      </c>
      <c r="AI553" s="134">
        <v>103.4</v>
      </c>
      <c r="AJ553" s="134">
        <v>102.6</v>
      </c>
      <c r="AK553" s="134">
        <v>101.9</v>
      </c>
      <c r="AL553" s="134">
        <v>100.1</v>
      </c>
      <c r="AM553" s="134">
        <v>95.9</v>
      </c>
      <c r="AN553" s="134">
        <v>96.9</v>
      </c>
      <c r="AO553" s="134">
        <v>94.8</v>
      </c>
      <c r="AP553" s="134">
        <v>92.8</v>
      </c>
      <c r="AQ553" s="134">
        <v>89.7</v>
      </c>
      <c r="AR553" s="134">
        <v>84.1</v>
      </c>
      <c r="AS553" s="134">
        <v>85.7</v>
      </c>
      <c r="AT553" s="134">
        <v>83.7</v>
      </c>
      <c r="AU553" s="134">
        <v>80.599999999999994</v>
      </c>
      <c r="AV553" s="134">
        <v>77.400000000000006</v>
      </c>
      <c r="AW553" s="134">
        <v>79.3</v>
      </c>
      <c r="AX553" s="134">
        <v>78.900000000000006</v>
      </c>
      <c r="AY553" s="134">
        <v>81</v>
      </c>
      <c r="AZ553" s="134">
        <v>81.400000000000006</v>
      </c>
      <c r="BA553" s="134">
        <v>81.900000000000006</v>
      </c>
      <c r="BB553" s="134">
        <v>79</v>
      </c>
      <c r="BC553" s="134">
        <v>77.3</v>
      </c>
      <c r="BD553" s="134">
        <v>76.3</v>
      </c>
      <c r="BE553" s="134">
        <v>78.8</v>
      </c>
      <c r="BF553" s="134">
        <v>82.5</v>
      </c>
      <c r="BG553" s="134">
        <v>85.1</v>
      </c>
      <c r="BH553" s="134">
        <v>87.5</v>
      </c>
      <c r="BI553" s="134">
        <v>88.1</v>
      </c>
      <c r="BJ553" s="134">
        <v>88.1</v>
      </c>
      <c r="BK553" s="134">
        <v>89.1</v>
      </c>
      <c r="BL553" s="134">
        <v>92.8</v>
      </c>
      <c r="BM553" s="134">
        <v>92.7</v>
      </c>
      <c r="BN553" s="134">
        <v>92.6</v>
      </c>
      <c r="BO553" s="134">
        <v>93.6</v>
      </c>
      <c r="BP553" s="134">
        <v>93.7</v>
      </c>
      <c r="BQ553" s="134">
        <v>97.6</v>
      </c>
      <c r="BR553" s="134">
        <v>97</v>
      </c>
      <c r="BS553" s="134">
        <v>96.6</v>
      </c>
      <c r="BT553" s="134">
        <v>97.7</v>
      </c>
      <c r="BU553" s="134">
        <v>105.4</v>
      </c>
      <c r="BV553" s="134">
        <v>109</v>
      </c>
      <c r="BW553" s="134">
        <v>109.8</v>
      </c>
      <c r="BX553" s="134">
        <v>109.8</v>
      </c>
      <c r="BY553" s="134">
        <v>111.6</v>
      </c>
      <c r="BZ553" s="134">
        <v>112.9</v>
      </c>
      <c r="CA553" s="134">
        <v>113.4</v>
      </c>
      <c r="CB553" s="134">
        <v>112.6</v>
      </c>
      <c r="CC553" s="134">
        <v>120.6</v>
      </c>
      <c r="CD553" s="134">
        <v>119</v>
      </c>
      <c r="CE553" s="134">
        <v>117.3</v>
      </c>
      <c r="CF553" s="134">
        <v>113.3</v>
      </c>
      <c r="CG553" s="134">
        <v>108.8</v>
      </c>
      <c r="CH553" s="134">
        <v>108.9</v>
      </c>
      <c r="CI553" s="134">
        <v>108.3</v>
      </c>
      <c r="CJ553" s="134">
        <v>106.2</v>
      </c>
      <c r="CK553" s="134">
        <v>105.6</v>
      </c>
      <c r="CL553" s="134">
        <v>105</v>
      </c>
      <c r="CM553" s="134">
        <v>100.8</v>
      </c>
      <c r="CN553" s="134">
        <v>96.2</v>
      </c>
      <c r="CO553" s="134">
        <v>95.5</v>
      </c>
      <c r="CP553" s="134">
        <v>95.1</v>
      </c>
      <c r="CQ553" s="134">
        <v>96</v>
      </c>
      <c r="CR553" s="134">
        <v>96.6</v>
      </c>
      <c r="CS553" s="134">
        <v>102.3</v>
      </c>
      <c r="CT553" s="134">
        <v>104.3</v>
      </c>
      <c r="CU553" s="134">
        <v>103.5</v>
      </c>
      <c r="CV553" s="134">
        <v>113.1</v>
      </c>
      <c r="CW553" s="134">
        <v>97.9</v>
      </c>
      <c r="CX553" s="134">
        <v>97</v>
      </c>
      <c r="CY553" s="134">
        <v>96.4</v>
      </c>
      <c r="CZ553" s="134">
        <v>101.4</v>
      </c>
      <c r="DA553" s="134">
        <v>104.9</v>
      </c>
      <c r="DB553" s="134">
        <v>105.3</v>
      </c>
      <c r="DC553" s="134">
        <v>108.4</v>
      </c>
      <c r="DD553" s="134">
        <v>116.2</v>
      </c>
      <c r="DE553" s="134">
        <v>123.2</v>
      </c>
      <c r="DF553" s="134">
        <v>121.2</v>
      </c>
      <c r="DG553" s="134">
        <v>125.5</v>
      </c>
      <c r="DH553" s="134">
        <v>133.6</v>
      </c>
      <c r="DI553" s="134">
        <v>138.19999999999999</v>
      </c>
      <c r="DJ553" s="134">
        <v>138.19999999999999</v>
      </c>
      <c r="DK553" s="134">
        <v>137.80000000000001</v>
      </c>
      <c r="DL553" s="134">
        <v>142.19999999999999</v>
      </c>
      <c r="DM553" s="134">
        <v>147.19999999999999</v>
      </c>
      <c r="DN553" s="134">
        <v>161.6</v>
      </c>
      <c r="DO553" s="134">
        <v>163.6</v>
      </c>
      <c r="DP553" s="134">
        <v>153.6</v>
      </c>
      <c r="DQ553" s="134">
        <v>153.9</v>
      </c>
      <c r="DR553" s="134">
        <v>162.4</v>
      </c>
      <c r="DS553" s="134">
        <v>177.1</v>
      </c>
      <c r="DT553" s="134">
        <v>181.4</v>
      </c>
      <c r="DU553" s="134">
        <v>176.1</v>
      </c>
      <c r="DV553" s="134">
        <v>159.30000000000001</v>
      </c>
      <c r="DW553" s="134">
        <v>163</v>
      </c>
      <c r="DX553" s="134">
        <v>163</v>
      </c>
      <c r="DY553" s="134">
        <v>159.4</v>
      </c>
      <c r="DZ553" s="134">
        <v>156.1</v>
      </c>
      <c r="EA553" s="135">
        <v>152.6</v>
      </c>
      <c r="EB553" s="136">
        <v>150.4</v>
      </c>
      <c r="EC553" s="136">
        <v>150.80000000000001</v>
      </c>
      <c r="ED553" s="134">
        <v>154.6</v>
      </c>
      <c r="EE553" s="134">
        <v>152.4</v>
      </c>
      <c r="EF553" s="137">
        <v>151.9</v>
      </c>
      <c r="EG553" s="137">
        <v>147.69999999999999</v>
      </c>
      <c r="EH553" s="137">
        <v>142</v>
      </c>
      <c r="EI553" s="137">
        <v>136.69999999999999</v>
      </c>
      <c r="EJ553" s="136">
        <v>136.19999999999999</v>
      </c>
      <c r="EK553" s="136">
        <v>145</v>
      </c>
      <c r="EL553" s="147">
        <v>143.30000000000001</v>
      </c>
      <c r="EM553" s="147">
        <v>140.6</v>
      </c>
      <c r="EN553" s="147">
        <v>136.69999999999999</v>
      </c>
    </row>
    <row r="554" spans="1:144" ht="15" x14ac:dyDescent="0.25">
      <c r="A554" s="132" t="s">
        <v>2536</v>
      </c>
      <c r="B554" s="132" t="s">
        <v>2537</v>
      </c>
      <c r="C554" s="133">
        <v>1.00352</v>
      </c>
      <c r="D554" s="134">
        <v>119.4</v>
      </c>
      <c r="E554" s="134">
        <v>116.9</v>
      </c>
      <c r="F554" s="134">
        <v>115</v>
      </c>
      <c r="G554" s="134">
        <v>109.3</v>
      </c>
      <c r="H554" s="134">
        <v>107</v>
      </c>
      <c r="I554" s="134">
        <v>107.9</v>
      </c>
      <c r="J554" s="134">
        <v>105.9</v>
      </c>
      <c r="K554" s="134">
        <v>104.6</v>
      </c>
      <c r="L554" s="134">
        <v>101.4</v>
      </c>
      <c r="M554" s="134">
        <v>104</v>
      </c>
      <c r="N554" s="134">
        <v>102.6</v>
      </c>
      <c r="O554" s="134">
        <v>103.3</v>
      </c>
      <c r="P554" s="134">
        <v>103</v>
      </c>
      <c r="Q554" s="134">
        <v>103.7</v>
      </c>
      <c r="R554" s="134">
        <v>101.3</v>
      </c>
      <c r="S554" s="134">
        <v>100.5</v>
      </c>
      <c r="T554" s="134">
        <v>96.3</v>
      </c>
      <c r="U554" s="134">
        <v>100.8</v>
      </c>
      <c r="V554" s="134">
        <v>99.4</v>
      </c>
      <c r="W554" s="134">
        <v>98.7</v>
      </c>
      <c r="X554" s="134">
        <v>100.9</v>
      </c>
      <c r="Y554" s="134">
        <v>102.5</v>
      </c>
      <c r="Z554" s="134">
        <v>106.2</v>
      </c>
      <c r="AA554" s="134">
        <v>106.1</v>
      </c>
      <c r="AB554" s="134">
        <v>105.4</v>
      </c>
      <c r="AC554" s="134">
        <v>107.4</v>
      </c>
      <c r="AD554" s="134">
        <v>108.2</v>
      </c>
      <c r="AE554" s="134">
        <v>106.2</v>
      </c>
      <c r="AF554" s="134">
        <v>104.2</v>
      </c>
      <c r="AG554" s="134">
        <v>104.5</v>
      </c>
      <c r="AH554" s="134">
        <v>105.4</v>
      </c>
      <c r="AI554" s="134">
        <v>101.6</v>
      </c>
      <c r="AJ554" s="134">
        <v>100.3</v>
      </c>
      <c r="AK554" s="134">
        <v>99.7</v>
      </c>
      <c r="AL554" s="134">
        <v>97.8</v>
      </c>
      <c r="AM554" s="134">
        <v>93.2</v>
      </c>
      <c r="AN554" s="134">
        <v>94.9</v>
      </c>
      <c r="AO554" s="134">
        <v>92.5</v>
      </c>
      <c r="AP554" s="134">
        <v>89.9</v>
      </c>
      <c r="AQ554" s="134">
        <v>86</v>
      </c>
      <c r="AR554" s="134">
        <v>78.5</v>
      </c>
      <c r="AS554" s="134">
        <v>81.099999999999994</v>
      </c>
      <c r="AT554" s="134">
        <v>78.900000000000006</v>
      </c>
      <c r="AU554" s="134">
        <v>75.099999999999994</v>
      </c>
      <c r="AV554" s="134">
        <v>71.400000000000006</v>
      </c>
      <c r="AW554" s="134">
        <v>74.400000000000006</v>
      </c>
      <c r="AX554" s="134">
        <v>74</v>
      </c>
      <c r="AY554" s="134">
        <v>76.3</v>
      </c>
      <c r="AZ554" s="134">
        <v>75.8</v>
      </c>
      <c r="BA554" s="134">
        <v>76.599999999999994</v>
      </c>
      <c r="BB554" s="134">
        <v>72.8</v>
      </c>
      <c r="BC554" s="134">
        <v>69.900000000000006</v>
      </c>
      <c r="BD554" s="134">
        <v>68.2</v>
      </c>
      <c r="BE554" s="134">
        <v>70.400000000000006</v>
      </c>
      <c r="BF554" s="134">
        <v>73.900000000000006</v>
      </c>
      <c r="BG554" s="134">
        <v>74.5</v>
      </c>
      <c r="BH554" s="134">
        <v>74.8</v>
      </c>
      <c r="BI554" s="134">
        <v>75.2</v>
      </c>
      <c r="BJ554" s="134">
        <v>75.7</v>
      </c>
      <c r="BK554" s="134">
        <v>77.099999999999994</v>
      </c>
      <c r="BL554" s="134">
        <v>82.9</v>
      </c>
      <c r="BM554" s="134">
        <v>82.1</v>
      </c>
      <c r="BN554" s="134">
        <v>82.9</v>
      </c>
      <c r="BO554" s="134">
        <v>84</v>
      </c>
      <c r="BP554" s="134">
        <v>83.8</v>
      </c>
      <c r="BQ554" s="134">
        <v>88.3</v>
      </c>
      <c r="BR554" s="134">
        <v>87.3</v>
      </c>
      <c r="BS554" s="134">
        <v>86.7</v>
      </c>
      <c r="BT554" s="134">
        <v>88.9</v>
      </c>
      <c r="BU554" s="134">
        <v>98.7</v>
      </c>
      <c r="BV554" s="134">
        <v>103.5</v>
      </c>
      <c r="BW554" s="134">
        <v>103.6</v>
      </c>
      <c r="BX554" s="134">
        <v>103.7</v>
      </c>
      <c r="BY554" s="134">
        <v>106.9</v>
      </c>
      <c r="BZ554" s="134">
        <v>109.3</v>
      </c>
      <c r="CA554" s="134">
        <v>109.8</v>
      </c>
      <c r="CB554" s="134">
        <v>109.2</v>
      </c>
      <c r="CC554" s="134">
        <v>119.9</v>
      </c>
      <c r="CD554" s="134">
        <v>116.8</v>
      </c>
      <c r="CE554" s="134">
        <v>113.7</v>
      </c>
      <c r="CF554" s="134">
        <v>108.8</v>
      </c>
      <c r="CG554" s="134">
        <v>103.3</v>
      </c>
      <c r="CH554" s="134">
        <v>103.6</v>
      </c>
      <c r="CI554" s="134">
        <v>103.4</v>
      </c>
      <c r="CJ554" s="134">
        <v>100.3</v>
      </c>
      <c r="CK554" s="134">
        <v>98.8</v>
      </c>
      <c r="CL554" s="134">
        <v>99</v>
      </c>
      <c r="CM554" s="134">
        <v>93.8</v>
      </c>
      <c r="CN554" s="134">
        <v>88.1</v>
      </c>
      <c r="CO554" s="134">
        <v>88.4</v>
      </c>
      <c r="CP554" s="134">
        <v>88.5</v>
      </c>
      <c r="CQ554" s="134">
        <v>89.8</v>
      </c>
      <c r="CR554" s="134">
        <v>90.9</v>
      </c>
      <c r="CS554" s="134">
        <v>98.2</v>
      </c>
      <c r="CT554" s="134">
        <v>101</v>
      </c>
      <c r="CU554" s="134">
        <v>99.8</v>
      </c>
      <c r="CV554" s="134">
        <v>113.6</v>
      </c>
      <c r="CW554" s="134">
        <v>90</v>
      </c>
      <c r="CX554" s="134">
        <v>89.7</v>
      </c>
      <c r="CY554" s="134">
        <v>88.9</v>
      </c>
      <c r="CZ554" s="134">
        <v>96.4</v>
      </c>
      <c r="DA554" s="134">
        <v>100.5</v>
      </c>
      <c r="DB554" s="134">
        <v>101.2</v>
      </c>
      <c r="DC554" s="134">
        <v>105.9</v>
      </c>
      <c r="DD554" s="134">
        <v>115.9</v>
      </c>
      <c r="DE554" s="134">
        <v>124.5</v>
      </c>
      <c r="DF554" s="134">
        <v>119.2</v>
      </c>
      <c r="DG554" s="134">
        <v>122.1</v>
      </c>
      <c r="DH554" s="134">
        <v>132.30000000000001</v>
      </c>
      <c r="DI554" s="134">
        <v>138</v>
      </c>
      <c r="DJ554" s="134">
        <v>136.30000000000001</v>
      </c>
      <c r="DK554" s="134">
        <v>133.19999999999999</v>
      </c>
      <c r="DL554" s="134">
        <v>137.6</v>
      </c>
      <c r="DM554" s="134">
        <v>144.4</v>
      </c>
      <c r="DN554" s="134">
        <v>157.5</v>
      </c>
      <c r="DO554" s="134">
        <v>160.4</v>
      </c>
      <c r="DP554" s="134">
        <v>147.30000000000001</v>
      </c>
      <c r="DQ554" s="134">
        <v>150.69999999999999</v>
      </c>
      <c r="DR554" s="134">
        <v>165</v>
      </c>
      <c r="DS554" s="134">
        <v>181.3</v>
      </c>
      <c r="DT554" s="134">
        <v>184.1</v>
      </c>
      <c r="DU554" s="134">
        <v>177.1</v>
      </c>
      <c r="DV554" s="134">
        <v>158.9</v>
      </c>
      <c r="DW554" s="134">
        <v>165.1</v>
      </c>
      <c r="DX554" s="134">
        <v>169.6</v>
      </c>
      <c r="DY554" s="134">
        <v>166.5</v>
      </c>
      <c r="DZ554" s="134">
        <v>162.1</v>
      </c>
      <c r="EA554" s="135">
        <v>157.4</v>
      </c>
      <c r="EB554" s="136">
        <v>155.69999999999999</v>
      </c>
      <c r="EC554" s="136">
        <v>155.1</v>
      </c>
      <c r="ED554" s="134">
        <v>159.4</v>
      </c>
      <c r="EE554" s="134">
        <v>156.1</v>
      </c>
      <c r="EF554" s="137">
        <v>156.1</v>
      </c>
      <c r="EG554" s="137">
        <v>150.5</v>
      </c>
      <c r="EH554" s="137">
        <v>143.19999999999999</v>
      </c>
      <c r="EI554" s="137">
        <v>137.30000000000001</v>
      </c>
      <c r="EJ554" s="136">
        <v>137.5</v>
      </c>
      <c r="EK554" s="136">
        <v>148.80000000000001</v>
      </c>
      <c r="EL554" s="147">
        <v>147.69999999999999</v>
      </c>
      <c r="EM554" s="147">
        <v>144.6</v>
      </c>
      <c r="EN554" s="147">
        <v>140.19999999999999</v>
      </c>
    </row>
    <row r="555" spans="1:144" ht="15" x14ac:dyDescent="0.25">
      <c r="A555" s="132" t="s">
        <v>2538</v>
      </c>
      <c r="B555" s="132" t="s">
        <v>2539</v>
      </c>
      <c r="C555" s="133">
        <v>0.11194999999999999</v>
      </c>
      <c r="D555" s="134">
        <v>102.8</v>
      </c>
      <c r="E555" s="134">
        <v>103.6</v>
      </c>
      <c r="F555" s="134">
        <v>106.9</v>
      </c>
      <c r="G555" s="134">
        <v>106.2</v>
      </c>
      <c r="H555" s="134">
        <v>105.2</v>
      </c>
      <c r="I555" s="134">
        <v>104.9</v>
      </c>
      <c r="J555" s="134">
        <v>102.6</v>
      </c>
      <c r="K555" s="134">
        <v>103.4</v>
      </c>
      <c r="L555" s="134">
        <v>102.1</v>
      </c>
      <c r="M555" s="134">
        <v>103.3</v>
      </c>
      <c r="N555" s="134">
        <v>105.2</v>
      </c>
      <c r="O555" s="134">
        <v>107.5</v>
      </c>
      <c r="P555" s="134">
        <v>109.2</v>
      </c>
      <c r="Q555" s="134">
        <v>107.9</v>
      </c>
      <c r="R555" s="134">
        <v>105.4</v>
      </c>
      <c r="S555" s="134">
        <v>104.4</v>
      </c>
      <c r="T555" s="134">
        <v>103.2</v>
      </c>
      <c r="U555" s="134">
        <v>104.9</v>
      </c>
      <c r="V555" s="134">
        <v>106.4</v>
      </c>
      <c r="W555" s="134">
        <v>109.1</v>
      </c>
      <c r="X555" s="134">
        <v>109</v>
      </c>
      <c r="Y555" s="134">
        <v>105.2</v>
      </c>
      <c r="Z555" s="134">
        <v>109.6</v>
      </c>
      <c r="AA555" s="134">
        <v>108.8</v>
      </c>
      <c r="AB555" s="134">
        <v>110.1</v>
      </c>
      <c r="AC555" s="134">
        <v>110.2</v>
      </c>
      <c r="AD555" s="134">
        <v>109.8</v>
      </c>
      <c r="AE555" s="134">
        <v>110.5</v>
      </c>
      <c r="AF555" s="134">
        <v>111</v>
      </c>
      <c r="AG555" s="134">
        <v>112.6</v>
      </c>
      <c r="AH555" s="134">
        <v>111.1</v>
      </c>
      <c r="AI555" s="134">
        <v>109.4</v>
      </c>
      <c r="AJ555" s="134">
        <v>110</v>
      </c>
      <c r="AK555" s="134">
        <v>110.4</v>
      </c>
      <c r="AL555" s="134">
        <v>110.3</v>
      </c>
      <c r="AM555" s="134">
        <v>109</v>
      </c>
      <c r="AN555" s="134">
        <v>108.4</v>
      </c>
      <c r="AO555" s="134">
        <v>108.5</v>
      </c>
      <c r="AP555" s="134">
        <v>106.8</v>
      </c>
      <c r="AQ555" s="134">
        <v>107.3</v>
      </c>
      <c r="AR555" s="134">
        <v>106.1</v>
      </c>
      <c r="AS555" s="134">
        <v>104</v>
      </c>
      <c r="AT555" s="134">
        <v>100.6</v>
      </c>
      <c r="AU555" s="134">
        <v>99.7</v>
      </c>
      <c r="AV555" s="134">
        <v>99.4</v>
      </c>
      <c r="AW555" s="134">
        <v>97.4</v>
      </c>
      <c r="AX555" s="134">
        <v>96.6</v>
      </c>
      <c r="AY555" s="134">
        <v>95.4</v>
      </c>
      <c r="AZ555" s="134">
        <v>95</v>
      </c>
      <c r="BA555" s="134">
        <v>95.5</v>
      </c>
      <c r="BB555" s="134">
        <v>96.1</v>
      </c>
      <c r="BC555" s="134">
        <v>100.1</v>
      </c>
      <c r="BD555" s="134">
        <v>101.2</v>
      </c>
      <c r="BE555" s="134">
        <v>105.5</v>
      </c>
      <c r="BF555" s="134">
        <v>110.4</v>
      </c>
      <c r="BG555" s="134">
        <v>122.4</v>
      </c>
      <c r="BH555" s="134">
        <v>135.4</v>
      </c>
      <c r="BI555" s="134">
        <v>136.9</v>
      </c>
      <c r="BJ555" s="134">
        <v>137.1</v>
      </c>
      <c r="BK555" s="134">
        <v>136.9</v>
      </c>
      <c r="BL555" s="134">
        <v>133.5</v>
      </c>
      <c r="BM555" s="134">
        <v>134.69999999999999</v>
      </c>
      <c r="BN555" s="134">
        <v>121.2</v>
      </c>
      <c r="BO555" s="134">
        <v>114.6</v>
      </c>
      <c r="BP555" s="134">
        <v>114.7</v>
      </c>
      <c r="BQ555" s="134">
        <v>118.2</v>
      </c>
      <c r="BR555" s="134">
        <v>120.1</v>
      </c>
      <c r="BS555" s="134">
        <v>121</v>
      </c>
      <c r="BT555" s="134">
        <v>117.2</v>
      </c>
      <c r="BU555" s="134">
        <v>119.3</v>
      </c>
      <c r="BV555" s="134">
        <v>120.2</v>
      </c>
      <c r="BW555" s="134">
        <v>123.9</v>
      </c>
      <c r="BX555" s="134">
        <v>124.3</v>
      </c>
      <c r="BY555" s="134">
        <v>122.1</v>
      </c>
      <c r="BZ555" s="134">
        <v>122.5</v>
      </c>
      <c r="CA555" s="134">
        <v>124.7</v>
      </c>
      <c r="CB555" s="134">
        <v>119.4</v>
      </c>
      <c r="CC555" s="134">
        <v>120.7</v>
      </c>
      <c r="CD555" s="134">
        <v>122.7</v>
      </c>
      <c r="CE555" s="134">
        <v>123.8</v>
      </c>
      <c r="CF555" s="134">
        <v>120.7</v>
      </c>
      <c r="CG555" s="134">
        <v>117.1</v>
      </c>
      <c r="CH555" s="134">
        <v>117.7</v>
      </c>
      <c r="CI555" s="134">
        <v>117</v>
      </c>
      <c r="CJ555" s="134">
        <v>118</v>
      </c>
      <c r="CK555" s="134">
        <v>120.1</v>
      </c>
      <c r="CL555" s="134">
        <v>115.9</v>
      </c>
      <c r="CM555" s="134">
        <v>111.7</v>
      </c>
      <c r="CN555" s="134">
        <v>114.2</v>
      </c>
      <c r="CO555" s="134">
        <v>109.9</v>
      </c>
      <c r="CP555" s="134">
        <v>109.9</v>
      </c>
      <c r="CQ555" s="134">
        <v>112</v>
      </c>
      <c r="CR555" s="134">
        <v>109.1</v>
      </c>
      <c r="CS555" s="134">
        <v>108.9</v>
      </c>
      <c r="CT555" s="134">
        <v>108.4</v>
      </c>
      <c r="CU555" s="134">
        <v>110.8</v>
      </c>
      <c r="CV555" s="134">
        <v>107.5</v>
      </c>
      <c r="CW555" s="134">
        <v>114.4</v>
      </c>
      <c r="CX555" s="134">
        <v>117</v>
      </c>
      <c r="CY555" s="134">
        <v>116</v>
      </c>
      <c r="CZ555" s="134">
        <v>116.4</v>
      </c>
      <c r="DA555" s="134">
        <v>118</v>
      </c>
      <c r="DB555" s="134">
        <v>119.1</v>
      </c>
      <c r="DC555" s="134">
        <v>119.5</v>
      </c>
      <c r="DD555" s="134">
        <v>119.6</v>
      </c>
      <c r="DE555" s="134">
        <v>127.2</v>
      </c>
      <c r="DF555" s="134">
        <v>143.69999999999999</v>
      </c>
      <c r="DG555" s="134">
        <v>153.1</v>
      </c>
      <c r="DH555" s="134">
        <v>152.4</v>
      </c>
      <c r="DI555" s="134">
        <v>149.1</v>
      </c>
      <c r="DJ555" s="134">
        <v>149.80000000000001</v>
      </c>
      <c r="DK555" s="134">
        <v>160.6</v>
      </c>
      <c r="DL555" s="134">
        <v>176.3</v>
      </c>
      <c r="DM555" s="134">
        <v>179.7</v>
      </c>
      <c r="DN555" s="134">
        <v>186.1</v>
      </c>
      <c r="DO555" s="134">
        <v>187</v>
      </c>
      <c r="DP555" s="134">
        <v>179.5</v>
      </c>
      <c r="DQ555" s="134">
        <v>170</v>
      </c>
      <c r="DR555" s="134">
        <v>168</v>
      </c>
      <c r="DS555" s="134">
        <v>178.2</v>
      </c>
      <c r="DT555" s="134">
        <v>185.3</v>
      </c>
      <c r="DU555" s="134">
        <v>196.8</v>
      </c>
      <c r="DV555" s="134">
        <v>184.6</v>
      </c>
      <c r="DW555" s="134">
        <v>185</v>
      </c>
      <c r="DX555" s="134">
        <v>175.8</v>
      </c>
      <c r="DY555" s="134">
        <v>171.2</v>
      </c>
      <c r="DZ555" s="134">
        <v>171.2</v>
      </c>
      <c r="EA555" s="135">
        <v>175.5</v>
      </c>
      <c r="EB555" s="136">
        <v>173.6</v>
      </c>
      <c r="EC555" s="136">
        <v>179.1</v>
      </c>
      <c r="ED555" s="134">
        <v>186.4</v>
      </c>
      <c r="EE555" s="134">
        <v>187.3</v>
      </c>
      <c r="EF555" s="137">
        <v>181.9</v>
      </c>
      <c r="EG555" s="137">
        <v>180.5</v>
      </c>
      <c r="EH555" s="137">
        <v>180.3</v>
      </c>
      <c r="EI555" s="137">
        <v>174.6</v>
      </c>
      <c r="EJ555" s="136">
        <v>175.4</v>
      </c>
      <c r="EK555" s="136">
        <v>182.7</v>
      </c>
      <c r="EL555" s="147">
        <v>174.7</v>
      </c>
      <c r="EM555" s="147">
        <v>173.3</v>
      </c>
      <c r="EN555" s="147">
        <v>170.5</v>
      </c>
    </row>
    <row r="556" spans="1:144" ht="15" x14ac:dyDescent="0.25">
      <c r="A556" s="132" t="s">
        <v>2540</v>
      </c>
      <c r="B556" s="132" t="s">
        <v>2541</v>
      </c>
      <c r="C556" s="133">
        <v>2.589E-2</v>
      </c>
      <c r="D556" s="134">
        <v>108.5</v>
      </c>
      <c r="E556" s="134">
        <v>108.5</v>
      </c>
      <c r="F556" s="134">
        <v>110</v>
      </c>
      <c r="G556" s="134">
        <v>111.3</v>
      </c>
      <c r="H556" s="134">
        <v>108.6</v>
      </c>
      <c r="I556" s="134">
        <v>108.2</v>
      </c>
      <c r="J556" s="134">
        <v>107</v>
      </c>
      <c r="K556" s="134">
        <v>105</v>
      </c>
      <c r="L556" s="134">
        <v>104.3</v>
      </c>
      <c r="M556" s="134">
        <v>103.5</v>
      </c>
      <c r="N556" s="134">
        <v>105.3</v>
      </c>
      <c r="O556" s="134">
        <v>107.6</v>
      </c>
      <c r="P556" s="134">
        <v>109.9</v>
      </c>
      <c r="Q556" s="134">
        <v>108.3</v>
      </c>
      <c r="R556" s="134">
        <v>107.4</v>
      </c>
      <c r="S556" s="134">
        <v>108.1</v>
      </c>
      <c r="T556" s="134">
        <v>107.5</v>
      </c>
      <c r="U556" s="134">
        <v>110.5</v>
      </c>
      <c r="V556" s="134">
        <v>111.3</v>
      </c>
      <c r="W556" s="134">
        <v>112.2</v>
      </c>
      <c r="X556" s="134">
        <v>112.4</v>
      </c>
      <c r="Y556" s="134">
        <v>114</v>
      </c>
      <c r="Z556" s="134">
        <v>112.7</v>
      </c>
      <c r="AA556" s="134">
        <v>113.5</v>
      </c>
      <c r="AB556" s="134">
        <v>113.8</v>
      </c>
      <c r="AC556" s="134">
        <v>111.4</v>
      </c>
      <c r="AD556" s="134">
        <v>117.3</v>
      </c>
      <c r="AE556" s="134">
        <v>117.5</v>
      </c>
      <c r="AF556" s="134">
        <v>117.9</v>
      </c>
      <c r="AG556" s="134">
        <v>114.1</v>
      </c>
      <c r="AH556" s="134">
        <v>117.4</v>
      </c>
      <c r="AI556" s="134">
        <v>117</v>
      </c>
      <c r="AJ556" s="134">
        <v>116.7</v>
      </c>
      <c r="AK556" s="134">
        <v>111.6</v>
      </c>
      <c r="AL556" s="134">
        <v>109.9</v>
      </c>
      <c r="AM556" s="134">
        <v>107</v>
      </c>
      <c r="AN556" s="134">
        <v>104</v>
      </c>
      <c r="AO556" s="134">
        <v>102.3</v>
      </c>
      <c r="AP556" s="134">
        <v>97.7</v>
      </c>
      <c r="AQ556" s="134">
        <v>95</v>
      </c>
      <c r="AR556" s="134">
        <v>95.1</v>
      </c>
      <c r="AS556" s="134">
        <v>95.9</v>
      </c>
      <c r="AT556" s="134">
        <v>95</v>
      </c>
      <c r="AU556" s="134">
        <v>93.6</v>
      </c>
      <c r="AV556" s="134">
        <v>91.6</v>
      </c>
      <c r="AW556" s="134">
        <v>89.9</v>
      </c>
      <c r="AX556" s="134">
        <v>89.4</v>
      </c>
      <c r="AY556" s="134">
        <v>93.1</v>
      </c>
      <c r="AZ556" s="134">
        <v>101.5</v>
      </c>
      <c r="BA556" s="134">
        <v>99</v>
      </c>
      <c r="BB556" s="134">
        <v>98.9</v>
      </c>
      <c r="BC556" s="134">
        <v>97.3</v>
      </c>
      <c r="BD556" s="134">
        <v>97.5</v>
      </c>
      <c r="BE556" s="134">
        <v>101.2</v>
      </c>
      <c r="BF556" s="134">
        <v>103.6</v>
      </c>
      <c r="BG556" s="134">
        <v>106.2</v>
      </c>
      <c r="BH556" s="134">
        <v>109.2</v>
      </c>
      <c r="BI556" s="134">
        <v>109.5</v>
      </c>
      <c r="BJ556" s="134">
        <v>114.2</v>
      </c>
      <c r="BK556" s="134">
        <v>115.1</v>
      </c>
      <c r="BL556" s="134">
        <v>118.1</v>
      </c>
      <c r="BM556" s="134">
        <v>120.8</v>
      </c>
      <c r="BN556" s="134">
        <v>121.6</v>
      </c>
      <c r="BO556" s="134">
        <v>122.1</v>
      </c>
      <c r="BP556" s="134">
        <v>121.6</v>
      </c>
      <c r="BQ556" s="134">
        <v>122.1</v>
      </c>
      <c r="BR556" s="134">
        <v>121.7</v>
      </c>
      <c r="BS556" s="134">
        <v>120.8</v>
      </c>
      <c r="BT556" s="134">
        <v>120.1</v>
      </c>
      <c r="BU556" s="134">
        <v>121.7</v>
      </c>
      <c r="BV556" s="134">
        <v>122.7</v>
      </c>
      <c r="BW556" s="134">
        <v>125</v>
      </c>
      <c r="BX556" s="134">
        <v>124.9</v>
      </c>
      <c r="BY556" s="134">
        <v>123.3</v>
      </c>
      <c r="BZ556" s="134">
        <v>122.5</v>
      </c>
      <c r="CA556" s="134">
        <v>121.7</v>
      </c>
      <c r="CB556" s="134">
        <v>123</v>
      </c>
      <c r="CC556" s="134">
        <v>123.8</v>
      </c>
      <c r="CD556" s="134">
        <v>125.4</v>
      </c>
      <c r="CE556" s="134">
        <v>126.4</v>
      </c>
      <c r="CF556" s="134">
        <v>124</v>
      </c>
      <c r="CG556" s="134">
        <v>124.2</v>
      </c>
      <c r="CH556" s="134">
        <v>124.9</v>
      </c>
      <c r="CI556" s="134">
        <v>124.8</v>
      </c>
      <c r="CJ556" s="134">
        <v>124.6</v>
      </c>
      <c r="CK556" s="134">
        <v>123.1</v>
      </c>
      <c r="CL556" s="134">
        <v>122.7</v>
      </c>
      <c r="CM556" s="134">
        <v>120</v>
      </c>
      <c r="CN556" s="134">
        <v>121</v>
      </c>
      <c r="CO556" s="134">
        <v>117.2</v>
      </c>
      <c r="CP556" s="134">
        <v>114.9</v>
      </c>
      <c r="CQ556" s="134">
        <v>111.5</v>
      </c>
      <c r="CR556" s="134">
        <v>112.2</v>
      </c>
      <c r="CS556" s="134">
        <v>114.7</v>
      </c>
      <c r="CT556" s="134">
        <v>115.6</v>
      </c>
      <c r="CU556" s="134">
        <v>114.8</v>
      </c>
      <c r="CV556" s="134">
        <v>117.7</v>
      </c>
      <c r="CW556" s="134">
        <v>116.7</v>
      </c>
      <c r="CX556" s="134">
        <v>114.9</v>
      </c>
      <c r="CY556" s="134">
        <v>111.6</v>
      </c>
      <c r="CZ556" s="134">
        <v>109.8</v>
      </c>
      <c r="DA556" s="134">
        <v>113.3</v>
      </c>
      <c r="DB556" s="134">
        <v>114.4</v>
      </c>
      <c r="DC556" s="134">
        <v>113.9</v>
      </c>
      <c r="DD556" s="134">
        <v>116.3</v>
      </c>
      <c r="DE556" s="134">
        <v>118.7</v>
      </c>
      <c r="DF556" s="134">
        <v>119.9</v>
      </c>
      <c r="DG556" s="134">
        <v>128.19999999999999</v>
      </c>
      <c r="DH556" s="134">
        <v>131.9</v>
      </c>
      <c r="DI556" s="134">
        <v>137.69999999999999</v>
      </c>
      <c r="DJ556" s="134">
        <v>142.80000000000001</v>
      </c>
      <c r="DK556" s="134">
        <v>152.4</v>
      </c>
      <c r="DL556" s="134">
        <v>153.6</v>
      </c>
      <c r="DM556" s="134">
        <v>155.19999999999999</v>
      </c>
      <c r="DN556" s="134">
        <v>164.5</v>
      </c>
      <c r="DO556" s="134">
        <v>167.6</v>
      </c>
      <c r="DP556" s="134">
        <v>160.6</v>
      </c>
      <c r="DQ556" s="134">
        <v>158</v>
      </c>
      <c r="DR556" s="134">
        <v>155.6</v>
      </c>
      <c r="DS556" s="134">
        <v>158.69999999999999</v>
      </c>
      <c r="DT556" s="134">
        <v>160.19999999999999</v>
      </c>
      <c r="DU556" s="134">
        <v>157.5</v>
      </c>
      <c r="DV556" s="134">
        <v>146.1</v>
      </c>
      <c r="DW556" s="134">
        <v>145.19999999999999</v>
      </c>
      <c r="DX556" s="134">
        <v>136.6</v>
      </c>
      <c r="DY556" s="134">
        <v>136.6</v>
      </c>
      <c r="DZ556" s="134">
        <v>136</v>
      </c>
      <c r="EA556" s="135">
        <v>132.80000000000001</v>
      </c>
      <c r="EB556" s="136">
        <v>132.1</v>
      </c>
      <c r="EC556" s="136">
        <v>134.19999999999999</v>
      </c>
      <c r="ED556" s="134">
        <v>136.4</v>
      </c>
      <c r="EE556" s="134">
        <v>137.5</v>
      </c>
      <c r="EF556" s="137">
        <v>135.69999999999999</v>
      </c>
      <c r="EG556" s="137">
        <v>134.4</v>
      </c>
      <c r="EH556" s="137">
        <v>133</v>
      </c>
      <c r="EI556" s="137">
        <v>131.9</v>
      </c>
      <c r="EJ556" s="136">
        <v>129.6</v>
      </c>
      <c r="EK556" s="136">
        <v>129.69999999999999</v>
      </c>
      <c r="EL556" s="147">
        <v>130.4</v>
      </c>
      <c r="EM556" s="147">
        <v>123.1</v>
      </c>
      <c r="EN556" s="147">
        <v>121.7</v>
      </c>
    </row>
    <row r="557" spans="1:144" ht="15" x14ac:dyDescent="0.25">
      <c r="A557" s="132" t="s">
        <v>2542</v>
      </c>
      <c r="B557" s="132" t="s">
        <v>2543</v>
      </c>
      <c r="C557" s="133">
        <v>2.3140000000000001E-2</v>
      </c>
      <c r="D557" s="134">
        <v>104.7</v>
      </c>
      <c r="E557" s="134">
        <v>105.2</v>
      </c>
      <c r="F557" s="134">
        <v>105.7</v>
      </c>
      <c r="G557" s="134">
        <v>105.5</v>
      </c>
      <c r="H557" s="134">
        <v>104</v>
      </c>
      <c r="I557" s="134">
        <v>105.5</v>
      </c>
      <c r="J557" s="134">
        <v>105.1</v>
      </c>
      <c r="K557" s="134">
        <v>104.4</v>
      </c>
      <c r="L557" s="134">
        <v>105.9</v>
      </c>
      <c r="M557" s="134">
        <v>103.8</v>
      </c>
      <c r="N557" s="134">
        <v>104</v>
      </c>
      <c r="O557" s="134">
        <v>103.1</v>
      </c>
      <c r="P557" s="134">
        <v>107.5</v>
      </c>
      <c r="Q557" s="134">
        <v>107.4</v>
      </c>
      <c r="R557" s="134">
        <v>107.7</v>
      </c>
      <c r="S557" s="134">
        <v>109.6</v>
      </c>
      <c r="T557" s="134">
        <v>110.3</v>
      </c>
      <c r="U557" s="134">
        <v>112.6</v>
      </c>
      <c r="V557" s="134">
        <v>112</v>
      </c>
      <c r="W557" s="134">
        <v>113.4</v>
      </c>
      <c r="X557" s="134">
        <v>114.8</v>
      </c>
      <c r="Y557" s="134">
        <v>116.3</v>
      </c>
      <c r="Z557" s="134">
        <v>116.6</v>
      </c>
      <c r="AA557" s="134">
        <v>114.3</v>
      </c>
      <c r="AB557" s="134">
        <v>115.3</v>
      </c>
      <c r="AC557" s="134">
        <v>116.7</v>
      </c>
      <c r="AD557" s="134">
        <v>116.2</v>
      </c>
      <c r="AE557" s="134">
        <v>113.4</v>
      </c>
      <c r="AF557" s="134">
        <v>115</v>
      </c>
      <c r="AG557" s="134">
        <v>113.2</v>
      </c>
      <c r="AH557" s="134">
        <v>117.5</v>
      </c>
      <c r="AI557" s="134">
        <v>116.6</v>
      </c>
      <c r="AJ557" s="134">
        <v>116.2</v>
      </c>
      <c r="AK557" s="134">
        <v>115</v>
      </c>
      <c r="AL557" s="134">
        <v>114</v>
      </c>
      <c r="AM557" s="134">
        <v>113.7</v>
      </c>
      <c r="AN557" s="134">
        <v>112.7</v>
      </c>
      <c r="AO557" s="134">
        <v>112.8</v>
      </c>
      <c r="AP557" s="134">
        <v>113.5</v>
      </c>
      <c r="AQ557" s="134">
        <v>98.7</v>
      </c>
      <c r="AR557" s="134">
        <v>98.9</v>
      </c>
      <c r="AS557" s="134">
        <v>99.2</v>
      </c>
      <c r="AT557" s="134">
        <v>98.5</v>
      </c>
      <c r="AU557" s="134">
        <v>97.3</v>
      </c>
      <c r="AV557" s="134">
        <v>93.3</v>
      </c>
      <c r="AW557" s="134">
        <v>90.6</v>
      </c>
      <c r="AX557" s="134">
        <v>87.4</v>
      </c>
      <c r="AY557" s="134">
        <v>88.6</v>
      </c>
      <c r="AZ557" s="134">
        <v>89.4</v>
      </c>
      <c r="BA557" s="134">
        <v>89.9</v>
      </c>
      <c r="BB557" s="134">
        <v>90.6</v>
      </c>
      <c r="BC557" s="134">
        <v>89.3</v>
      </c>
      <c r="BD557" s="134">
        <v>88.9</v>
      </c>
      <c r="BE557" s="134">
        <v>88.1</v>
      </c>
      <c r="BF557" s="134">
        <v>88.2</v>
      </c>
      <c r="BG557" s="134">
        <v>88.8</v>
      </c>
      <c r="BH557" s="134">
        <v>87.2</v>
      </c>
      <c r="BI557" s="134">
        <v>86.6</v>
      </c>
      <c r="BJ557" s="134">
        <v>86.6</v>
      </c>
      <c r="BK557" s="134">
        <v>87.1</v>
      </c>
      <c r="BL557" s="134">
        <v>88.5</v>
      </c>
      <c r="BM557" s="134">
        <v>88.1</v>
      </c>
      <c r="BN557" s="134">
        <v>89</v>
      </c>
      <c r="BO557" s="134">
        <v>90.1</v>
      </c>
      <c r="BP557" s="134">
        <v>90.3</v>
      </c>
      <c r="BQ557" s="134">
        <v>91.6</v>
      </c>
      <c r="BR557" s="134">
        <v>94.5</v>
      </c>
      <c r="BS557" s="134">
        <v>95</v>
      </c>
      <c r="BT557" s="134">
        <v>98.6</v>
      </c>
      <c r="BU557" s="134">
        <v>100.4</v>
      </c>
      <c r="BV557" s="134">
        <v>103.5</v>
      </c>
      <c r="BW557" s="134">
        <v>105.2</v>
      </c>
      <c r="BX557" s="134">
        <v>102.5</v>
      </c>
      <c r="BY557" s="134">
        <v>101.2</v>
      </c>
      <c r="BZ557" s="134">
        <v>100.9</v>
      </c>
      <c r="CA557" s="134">
        <v>100.7</v>
      </c>
      <c r="CB557" s="134">
        <v>100.9</v>
      </c>
      <c r="CC557" s="134">
        <v>99.8</v>
      </c>
      <c r="CD557" s="134">
        <v>101.5</v>
      </c>
      <c r="CE557" s="134">
        <v>100.5</v>
      </c>
      <c r="CF557" s="134">
        <v>100.4</v>
      </c>
      <c r="CG557" s="134">
        <v>99.9</v>
      </c>
      <c r="CH557" s="134">
        <v>99.1</v>
      </c>
      <c r="CI557" s="134">
        <v>98.4</v>
      </c>
      <c r="CJ557" s="134">
        <v>97.2</v>
      </c>
      <c r="CK557" s="134">
        <v>95.9</v>
      </c>
      <c r="CL557" s="134">
        <v>95.2</v>
      </c>
      <c r="CM557" s="134">
        <v>94</v>
      </c>
      <c r="CN557" s="134">
        <v>94.2</v>
      </c>
      <c r="CO557" s="134">
        <v>93.5</v>
      </c>
      <c r="CP557" s="134">
        <v>93.2</v>
      </c>
      <c r="CQ557" s="134">
        <v>92.5</v>
      </c>
      <c r="CR557" s="134">
        <v>93.1</v>
      </c>
      <c r="CS557" s="134">
        <v>94.4</v>
      </c>
      <c r="CT557" s="134">
        <v>97.4</v>
      </c>
      <c r="CU557" s="134">
        <v>98</v>
      </c>
      <c r="CV557" s="134">
        <v>97.5</v>
      </c>
      <c r="CW557" s="134">
        <v>98.1</v>
      </c>
      <c r="CX557" s="134">
        <v>97.9</v>
      </c>
      <c r="CY557" s="134">
        <v>96.8</v>
      </c>
      <c r="CZ557" s="134">
        <v>97.5</v>
      </c>
      <c r="DA557" s="134">
        <v>98</v>
      </c>
      <c r="DB557" s="134">
        <v>97.7</v>
      </c>
      <c r="DC557" s="134">
        <v>97.9</v>
      </c>
      <c r="DD557" s="134">
        <v>98.9</v>
      </c>
      <c r="DE557" s="134">
        <v>102.4</v>
      </c>
      <c r="DF557" s="134">
        <v>101.4</v>
      </c>
      <c r="DG557" s="134">
        <v>101.4</v>
      </c>
      <c r="DH557" s="134">
        <v>103.4</v>
      </c>
      <c r="DI557" s="134">
        <v>106.2</v>
      </c>
      <c r="DJ557" s="134">
        <v>111</v>
      </c>
      <c r="DK557" s="134">
        <v>111.9</v>
      </c>
      <c r="DL557" s="134">
        <v>110</v>
      </c>
      <c r="DM557" s="134">
        <v>114.6</v>
      </c>
      <c r="DN557" s="134">
        <v>148.5</v>
      </c>
      <c r="DO557" s="134">
        <v>148.69999999999999</v>
      </c>
      <c r="DP557" s="134">
        <v>145.69999999999999</v>
      </c>
      <c r="DQ557" s="134">
        <v>146.5</v>
      </c>
      <c r="DR557" s="134">
        <v>144.1</v>
      </c>
      <c r="DS557" s="134">
        <v>148.19999999999999</v>
      </c>
      <c r="DT557" s="134">
        <v>155.30000000000001</v>
      </c>
      <c r="DU557" s="134">
        <v>159.19999999999999</v>
      </c>
      <c r="DV557" s="134">
        <v>148.30000000000001</v>
      </c>
      <c r="DW557" s="134">
        <v>145.30000000000001</v>
      </c>
      <c r="DX557" s="134">
        <v>148.9</v>
      </c>
      <c r="DY557" s="134">
        <v>149.69999999999999</v>
      </c>
      <c r="DZ557" s="134">
        <v>146.5</v>
      </c>
      <c r="EA557" s="135">
        <v>146.19999999999999</v>
      </c>
      <c r="EB557" s="136">
        <v>142.5</v>
      </c>
      <c r="EC557" s="136">
        <v>139.19999999999999</v>
      </c>
      <c r="ED557" s="134">
        <v>133.19999999999999</v>
      </c>
      <c r="EE557" s="134">
        <v>130.69999999999999</v>
      </c>
      <c r="EF557" s="137">
        <v>132</v>
      </c>
      <c r="EG557" s="137">
        <v>131.69999999999999</v>
      </c>
      <c r="EH557" s="137">
        <v>131.1</v>
      </c>
      <c r="EI557" s="137">
        <v>129</v>
      </c>
      <c r="EJ557" s="136">
        <v>129.80000000000001</v>
      </c>
      <c r="EK557" s="136">
        <v>126.6</v>
      </c>
      <c r="EL557" s="147">
        <v>125.2</v>
      </c>
      <c r="EM557" s="147">
        <v>125.5</v>
      </c>
      <c r="EN557" s="147">
        <v>123</v>
      </c>
    </row>
    <row r="558" spans="1:144" ht="15" x14ac:dyDescent="0.25">
      <c r="A558" s="132" t="s">
        <v>2544</v>
      </c>
      <c r="B558" s="132" t="s">
        <v>2545</v>
      </c>
      <c r="C558" s="133">
        <v>0.21884999999999999</v>
      </c>
      <c r="D558" s="134">
        <v>107.1</v>
      </c>
      <c r="E558" s="134">
        <v>113.3</v>
      </c>
      <c r="F558" s="134">
        <v>112</v>
      </c>
      <c r="G558" s="134">
        <v>110.2</v>
      </c>
      <c r="H558" s="134">
        <v>111.8</v>
      </c>
      <c r="I558" s="134">
        <v>107.8</v>
      </c>
      <c r="J558" s="134">
        <v>103.6</v>
      </c>
      <c r="K558" s="134">
        <v>103.5</v>
      </c>
      <c r="L558" s="134">
        <v>106</v>
      </c>
      <c r="M558" s="134">
        <v>106.7</v>
      </c>
      <c r="N558" s="134">
        <v>108.1</v>
      </c>
      <c r="O558" s="134">
        <v>109.6</v>
      </c>
      <c r="P558" s="134">
        <v>108.5</v>
      </c>
      <c r="Q558" s="134">
        <v>108.5</v>
      </c>
      <c r="R558" s="134">
        <v>108.3</v>
      </c>
      <c r="S558" s="134">
        <v>107.9</v>
      </c>
      <c r="T558" s="134">
        <v>106.7</v>
      </c>
      <c r="U558" s="134">
        <v>105.6</v>
      </c>
      <c r="V558" s="134">
        <v>110.1</v>
      </c>
      <c r="W558" s="134">
        <v>109.2</v>
      </c>
      <c r="X558" s="134">
        <v>106.3</v>
      </c>
      <c r="Y558" s="134">
        <v>109.2</v>
      </c>
      <c r="Z558" s="134">
        <v>107.4</v>
      </c>
      <c r="AA558" s="134">
        <v>108.6</v>
      </c>
      <c r="AB558" s="134">
        <v>108.2</v>
      </c>
      <c r="AC558" s="134">
        <v>108.6</v>
      </c>
      <c r="AD558" s="134">
        <v>109.8</v>
      </c>
      <c r="AE558" s="134">
        <v>118.4</v>
      </c>
      <c r="AF558" s="134">
        <v>117.5</v>
      </c>
      <c r="AG558" s="134">
        <v>101.7</v>
      </c>
      <c r="AH558" s="134">
        <v>98.9</v>
      </c>
      <c r="AI558" s="134">
        <v>104.1</v>
      </c>
      <c r="AJ558" s="134">
        <v>105.4</v>
      </c>
      <c r="AK558" s="134">
        <v>104.8</v>
      </c>
      <c r="AL558" s="134">
        <v>101.8</v>
      </c>
      <c r="AM558" s="134">
        <v>97.8</v>
      </c>
      <c r="AN558" s="134">
        <v>96.7</v>
      </c>
      <c r="AO558" s="134">
        <v>94.6</v>
      </c>
      <c r="AP558" s="134">
        <v>94.9</v>
      </c>
      <c r="AQ558" s="134">
        <v>94.8</v>
      </c>
      <c r="AR558" s="134">
        <v>93.3</v>
      </c>
      <c r="AS558" s="134">
        <v>93.8</v>
      </c>
      <c r="AT558" s="134">
        <v>92.5</v>
      </c>
      <c r="AU558" s="134">
        <v>91.3</v>
      </c>
      <c r="AV558" s="134">
        <v>88.9</v>
      </c>
      <c r="AW558" s="134">
        <v>89.2</v>
      </c>
      <c r="AX558" s="134">
        <v>89.1</v>
      </c>
      <c r="AY558" s="134">
        <v>91.4</v>
      </c>
      <c r="AZ558" s="134">
        <v>95.3</v>
      </c>
      <c r="BA558" s="134">
        <v>94.5</v>
      </c>
      <c r="BB558" s="134">
        <v>93.6</v>
      </c>
      <c r="BC558" s="134">
        <v>93.8</v>
      </c>
      <c r="BD558" s="134">
        <v>94.9</v>
      </c>
      <c r="BE558" s="134">
        <v>97.1</v>
      </c>
      <c r="BF558" s="134">
        <v>102.3</v>
      </c>
      <c r="BG558" s="134">
        <v>109.1</v>
      </c>
      <c r="BH558" s="134">
        <v>116.1</v>
      </c>
      <c r="BI558" s="134">
        <v>117.4</v>
      </c>
      <c r="BJ558" s="134">
        <v>114.5</v>
      </c>
      <c r="BK558" s="134">
        <v>114.7</v>
      </c>
      <c r="BL558" s="134">
        <v>113.4</v>
      </c>
      <c r="BM558" s="134">
        <v>114.9</v>
      </c>
      <c r="BN558" s="134">
        <v>116.9</v>
      </c>
      <c r="BO558" s="134">
        <v>121</v>
      </c>
      <c r="BP558" s="134">
        <v>122</v>
      </c>
      <c r="BQ558" s="134">
        <v>124.2</v>
      </c>
      <c r="BR558" s="134">
        <v>123.4</v>
      </c>
      <c r="BS558" s="134">
        <v>123.6</v>
      </c>
      <c r="BT558" s="134">
        <v>122.4</v>
      </c>
      <c r="BU558" s="134">
        <v>125.8</v>
      </c>
      <c r="BV558" s="134">
        <v>125.9</v>
      </c>
      <c r="BW558" s="134">
        <v>128</v>
      </c>
      <c r="BX558" s="134">
        <v>127.6</v>
      </c>
      <c r="BY558" s="134">
        <v>126</v>
      </c>
      <c r="BZ558" s="134">
        <v>123.4</v>
      </c>
      <c r="CA558" s="134">
        <v>123.6</v>
      </c>
      <c r="CB558" s="134">
        <v>123.2</v>
      </c>
      <c r="CC558" s="134">
        <v>125.6</v>
      </c>
      <c r="CD558" s="134">
        <v>127.5</v>
      </c>
      <c r="CE558" s="134">
        <v>130.4</v>
      </c>
      <c r="CF558" s="134">
        <v>128.69999999999999</v>
      </c>
      <c r="CG558" s="134">
        <v>127.7</v>
      </c>
      <c r="CH558" s="134">
        <v>126.1</v>
      </c>
      <c r="CI558" s="134">
        <v>123.1</v>
      </c>
      <c r="CJ558" s="134">
        <v>124</v>
      </c>
      <c r="CK558" s="134">
        <v>126</v>
      </c>
      <c r="CL558" s="134">
        <v>123.8</v>
      </c>
      <c r="CM558" s="134">
        <v>123</v>
      </c>
      <c r="CN558" s="134">
        <v>118.5</v>
      </c>
      <c r="CO558" s="134">
        <v>115.6</v>
      </c>
      <c r="CP558" s="134">
        <v>113.5</v>
      </c>
      <c r="CQ558" s="134">
        <v>112.5</v>
      </c>
      <c r="CR558" s="134">
        <v>112.8</v>
      </c>
      <c r="CS558" s="134">
        <v>115.4</v>
      </c>
      <c r="CT558" s="134">
        <v>115.6</v>
      </c>
      <c r="CU558" s="134">
        <v>114.8</v>
      </c>
      <c r="CV558" s="134">
        <v>114.7</v>
      </c>
      <c r="CW558" s="134">
        <v>121.5</v>
      </c>
      <c r="CX558" s="134">
        <v>116.1</v>
      </c>
      <c r="CY558" s="134">
        <v>116.8</v>
      </c>
      <c r="CZ558" s="134">
        <v>114.4</v>
      </c>
      <c r="DA558" s="134">
        <v>116.5</v>
      </c>
      <c r="DB558" s="134">
        <v>115.7</v>
      </c>
      <c r="DC558" s="134">
        <v>113.8</v>
      </c>
      <c r="DD558" s="134">
        <v>117.6</v>
      </c>
      <c r="DE558" s="134">
        <v>118.3</v>
      </c>
      <c r="DF558" s="134">
        <v>121.1</v>
      </c>
      <c r="DG558" s="134">
        <v>128.5</v>
      </c>
      <c r="DH558" s="134">
        <v>133.80000000000001</v>
      </c>
      <c r="DI558" s="134">
        <v>138.1</v>
      </c>
      <c r="DJ558" s="134">
        <v>143</v>
      </c>
      <c r="DK558" s="134">
        <v>148.69999999999999</v>
      </c>
      <c r="DL558" s="134">
        <v>148.19999999999999</v>
      </c>
      <c r="DM558" s="134">
        <v>147.1</v>
      </c>
      <c r="DN558" s="134">
        <v>170.1</v>
      </c>
      <c r="DO558" s="134">
        <v>168.2</v>
      </c>
      <c r="DP558" s="134">
        <v>170.4</v>
      </c>
      <c r="DQ558" s="134">
        <v>161.69999999999999</v>
      </c>
      <c r="DR558" s="134">
        <v>153.1</v>
      </c>
      <c r="DS558" s="134">
        <v>166</v>
      </c>
      <c r="DT558" s="134">
        <v>176.1</v>
      </c>
      <c r="DU558" s="134">
        <v>169.5</v>
      </c>
      <c r="DV558" s="134">
        <v>152.4</v>
      </c>
      <c r="DW558" s="134">
        <v>149.19999999999999</v>
      </c>
      <c r="DX558" s="134">
        <v>134.5</v>
      </c>
      <c r="DY558" s="134">
        <v>128.4</v>
      </c>
      <c r="DZ558" s="134">
        <v>128.30000000000001</v>
      </c>
      <c r="EA558" s="135">
        <v>125.1</v>
      </c>
      <c r="EB558" s="136">
        <v>120.4</v>
      </c>
      <c r="EC558" s="136">
        <v>122.9</v>
      </c>
      <c r="ED558" s="134">
        <v>124.6</v>
      </c>
      <c r="EE558" s="134">
        <v>124.9</v>
      </c>
      <c r="EF558" s="137">
        <v>124.7</v>
      </c>
      <c r="EG558" s="137">
        <v>124.2</v>
      </c>
      <c r="EH558" s="137">
        <v>121.7</v>
      </c>
      <c r="EI558" s="137">
        <v>118</v>
      </c>
      <c r="EJ558" s="136">
        <v>114.6</v>
      </c>
      <c r="EK558" s="136">
        <v>115.5</v>
      </c>
      <c r="EL558" s="147">
        <v>113.9</v>
      </c>
      <c r="EM558" s="147">
        <v>112.3</v>
      </c>
      <c r="EN558" s="147">
        <v>110</v>
      </c>
    </row>
    <row r="559" spans="1:144" ht="15" x14ac:dyDescent="0.25">
      <c r="A559" s="132" t="s">
        <v>2546</v>
      </c>
      <c r="B559" s="132" t="s">
        <v>2547</v>
      </c>
      <c r="C559" s="133">
        <v>2.768E-2</v>
      </c>
      <c r="D559" s="134">
        <v>105.9</v>
      </c>
      <c r="E559" s="134">
        <v>112.4</v>
      </c>
      <c r="F559" s="134">
        <v>111.8</v>
      </c>
      <c r="G559" s="134">
        <v>111.2</v>
      </c>
      <c r="H559" s="134">
        <v>109.7</v>
      </c>
      <c r="I559" s="134">
        <v>98.1</v>
      </c>
      <c r="J559" s="134">
        <v>105.9</v>
      </c>
      <c r="K559" s="134">
        <v>107.1</v>
      </c>
      <c r="L559" s="134">
        <v>105</v>
      </c>
      <c r="M559" s="134">
        <v>105.3</v>
      </c>
      <c r="N559" s="134">
        <v>105.9</v>
      </c>
      <c r="O559" s="134">
        <v>108.9</v>
      </c>
      <c r="P559" s="134">
        <v>108.5</v>
      </c>
      <c r="Q559" s="134">
        <v>107.3</v>
      </c>
      <c r="R559" s="134">
        <v>106.8</v>
      </c>
      <c r="S559" s="134">
        <v>104.6</v>
      </c>
      <c r="T559" s="134">
        <v>101.1</v>
      </c>
      <c r="U559" s="134">
        <v>105.7</v>
      </c>
      <c r="V559" s="134">
        <v>105.7</v>
      </c>
      <c r="W559" s="134">
        <v>107.9</v>
      </c>
      <c r="X559" s="134">
        <v>105.3</v>
      </c>
      <c r="Y559" s="134">
        <v>108.4</v>
      </c>
      <c r="Z559" s="134">
        <v>110.3</v>
      </c>
      <c r="AA559" s="134">
        <v>111.4</v>
      </c>
      <c r="AB559" s="134">
        <v>110.8</v>
      </c>
      <c r="AC559" s="134">
        <v>110.8</v>
      </c>
      <c r="AD559" s="134">
        <v>117</v>
      </c>
      <c r="AE559" s="134">
        <v>115.1</v>
      </c>
      <c r="AF559" s="134">
        <v>115.9</v>
      </c>
      <c r="AG559" s="134">
        <v>118.3</v>
      </c>
      <c r="AH559" s="134">
        <v>115.1</v>
      </c>
      <c r="AI559" s="134">
        <v>115.5</v>
      </c>
      <c r="AJ559" s="134">
        <v>109.5</v>
      </c>
      <c r="AK559" s="134">
        <v>106.3</v>
      </c>
      <c r="AL559" s="134">
        <v>106.6</v>
      </c>
      <c r="AM559" s="134">
        <v>101.2</v>
      </c>
      <c r="AN559" s="134">
        <v>102.2</v>
      </c>
      <c r="AO559" s="134">
        <v>102.1</v>
      </c>
      <c r="AP559" s="134">
        <v>100</v>
      </c>
      <c r="AQ559" s="134">
        <v>101.5</v>
      </c>
      <c r="AR559" s="134">
        <v>101</v>
      </c>
      <c r="AS559" s="134">
        <v>97.8</v>
      </c>
      <c r="AT559" s="134">
        <v>95.1</v>
      </c>
      <c r="AU559" s="134">
        <v>91</v>
      </c>
      <c r="AV559" s="134">
        <v>90.7</v>
      </c>
      <c r="AW559" s="134">
        <v>90</v>
      </c>
      <c r="AX559" s="134">
        <v>90.3</v>
      </c>
      <c r="AY559" s="134">
        <v>92.9</v>
      </c>
      <c r="AZ559" s="134">
        <v>96.9</v>
      </c>
      <c r="BA559" s="134">
        <v>94.2</v>
      </c>
      <c r="BB559" s="134">
        <v>93.2</v>
      </c>
      <c r="BC559" s="134">
        <v>91.9</v>
      </c>
      <c r="BD559" s="134">
        <v>92.3</v>
      </c>
      <c r="BE559" s="134">
        <v>99.3</v>
      </c>
      <c r="BF559" s="134">
        <v>100</v>
      </c>
      <c r="BG559" s="134">
        <v>102.7</v>
      </c>
      <c r="BH559" s="134">
        <v>108</v>
      </c>
      <c r="BI559" s="134">
        <v>108.7</v>
      </c>
      <c r="BJ559" s="134">
        <v>108.1</v>
      </c>
      <c r="BK559" s="134">
        <v>104.6</v>
      </c>
      <c r="BL559" s="134">
        <v>105.9</v>
      </c>
      <c r="BM559" s="134">
        <v>107.1</v>
      </c>
      <c r="BN559" s="134">
        <v>115.4</v>
      </c>
      <c r="BO559" s="134">
        <v>115.8</v>
      </c>
      <c r="BP559" s="134">
        <v>124</v>
      </c>
      <c r="BQ559" s="134">
        <v>123.2</v>
      </c>
      <c r="BR559" s="134">
        <v>122</v>
      </c>
      <c r="BS559" s="134">
        <v>121.6</v>
      </c>
      <c r="BT559" s="134">
        <v>118.3</v>
      </c>
      <c r="BU559" s="134">
        <v>118.2</v>
      </c>
      <c r="BV559" s="134">
        <v>121.4</v>
      </c>
      <c r="BW559" s="134">
        <v>125.4</v>
      </c>
      <c r="BX559" s="134">
        <v>122.7</v>
      </c>
      <c r="BY559" s="134">
        <v>122.6</v>
      </c>
      <c r="BZ559" s="134">
        <v>121.4</v>
      </c>
      <c r="CA559" s="134">
        <v>121</v>
      </c>
      <c r="CB559" s="134">
        <v>122</v>
      </c>
      <c r="CC559" s="134">
        <v>120.9</v>
      </c>
      <c r="CD559" s="134">
        <v>126.2</v>
      </c>
      <c r="CE559" s="134">
        <v>122.5</v>
      </c>
      <c r="CF559" s="134">
        <v>122.3</v>
      </c>
      <c r="CG559" s="134">
        <v>120.6</v>
      </c>
      <c r="CH559" s="134">
        <v>121.7</v>
      </c>
      <c r="CI559" s="134">
        <v>123.2</v>
      </c>
      <c r="CJ559" s="134">
        <v>121.8</v>
      </c>
      <c r="CK559" s="134">
        <v>121.7</v>
      </c>
      <c r="CL559" s="134">
        <v>121.9</v>
      </c>
      <c r="CM559" s="134">
        <v>122.3</v>
      </c>
      <c r="CN559" s="134">
        <v>120.5</v>
      </c>
      <c r="CO559" s="134">
        <v>117</v>
      </c>
      <c r="CP559" s="134">
        <v>114.5</v>
      </c>
      <c r="CQ559" s="134">
        <v>113.8</v>
      </c>
      <c r="CR559" s="134">
        <v>111.1</v>
      </c>
      <c r="CS559" s="134">
        <v>114.6</v>
      </c>
      <c r="CT559" s="134">
        <v>114.9</v>
      </c>
      <c r="CU559" s="134">
        <v>115.3</v>
      </c>
      <c r="CV559" s="134">
        <v>115.9</v>
      </c>
      <c r="CW559" s="134">
        <v>115.9</v>
      </c>
      <c r="CX559" s="134">
        <v>114.7</v>
      </c>
      <c r="CY559" s="134">
        <v>114.1</v>
      </c>
      <c r="CZ559" s="134">
        <v>111.9</v>
      </c>
      <c r="DA559" s="134">
        <v>116.8</v>
      </c>
      <c r="DB559" s="134">
        <v>116.1</v>
      </c>
      <c r="DC559" s="134">
        <v>115.7</v>
      </c>
      <c r="DD559" s="134">
        <v>117.6</v>
      </c>
      <c r="DE559" s="134">
        <v>121</v>
      </c>
      <c r="DF559" s="134">
        <v>121.6</v>
      </c>
      <c r="DG559" s="134">
        <v>130.6</v>
      </c>
      <c r="DH559" s="134">
        <v>128.1</v>
      </c>
      <c r="DI559" s="134">
        <v>133</v>
      </c>
      <c r="DJ559" s="134">
        <v>138.4</v>
      </c>
      <c r="DK559" s="134">
        <v>137.69999999999999</v>
      </c>
      <c r="DL559" s="134">
        <v>140.30000000000001</v>
      </c>
      <c r="DM559" s="134">
        <v>140.19999999999999</v>
      </c>
      <c r="DN559" s="134">
        <v>151.5</v>
      </c>
      <c r="DO559" s="134">
        <v>154.30000000000001</v>
      </c>
      <c r="DP559" s="134">
        <v>140.80000000000001</v>
      </c>
      <c r="DQ559" s="134">
        <v>143.80000000000001</v>
      </c>
      <c r="DR559" s="134">
        <v>141.80000000000001</v>
      </c>
      <c r="DS559" s="134">
        <v>148.69999999999999</v>
      </c>
      <c r="DT559" s="134">
        <v>150.19999999999999</v>
      </c>
      <c r="DU559" s="134">
        <v>142.6</v>
      </c>
      <c r="DV559" s="134">
        <v>144</v>
      </c>
      <c r="DW559" s="134">
        <v>137.6</v>
      </c>
      <c r="DX559" s="134">
        <v>132.30000000000001</v>
      </c>
      <c r="DY559" s="134">
        <v>125.7</v>
      </c>
      <c r="DZ559" s="134">
        <v>125.2</v>
      </c>
      <c r="EA559" s="135">
        <v>125.9</v>
      </c>
      <c r="EB559" s="136">
        <v>124.4</v>
      </c>
      <c r="EC559" s="136">
        <v>126</v>
      </c>
      <c r="ED559" s="134">
        <v>125.2</v>
      </c>
      <c r="EE559" s="134">
        <v>124.6</v>
      </c>
      <c r="EF559" s="137">
        <v>123.2</v>
      </c>
      <c r="EG559" s="137">
        <v>122.8</v>
      </c>
      <c r="EH559" s="137">
        <v>122.5</v>
      </c>
      <c r="EI559" s="137">
        <v>117.5</v>
      </c>
      <c r="EJ559" s="136">
        <v>115.6</v>
      </c>
      <c r="EK559" s="136">
        <v>117.2</v>
      </c>
      <c r="EL559" s="147">
        <v>115.7</v>
      </c>
      <c r="EM559" s="147">
        <v>114.1</v>
      </c>
      <c r="EN559" s="147">
        <v>113.5</v>
      </c>
    </row>
    <row r="560" spans="1:144" ht="15" x14ac:dyDescent="0.25">
      <c r="A560" s="132" t="s">
        <v>2548</v>
      </c>
      <c r="B560" s="132" t="s">
        <v>2549</v>
      </c>
      <c r="C560" s="133">
        <v>0.65300999999999998</v>
      </c>
      <c r="D560" s="134">
        <v>107.7</v>
      </c>
      <c r="E560" s="134">
        <v>107</v>
      </c>
      <c r="F560" s="134">
        <v>106.7</v>
      </c>
      <c r="G560" s="134">
        <v>105.5</v>
      </c>
      <c r="H560" s="134">
        <v>104.5</v>
      </c>
      <c r="I560" s="134">
        <v>104</v>
      </c>
      <c r="J560" s="134">
        <v>104.3</v>
      </c>
      <c r="K560" s="134">
        <v>103</v>
      </c>
      <c r="L560" s="134">
        <v>101.1</v>
      </c>
      <c r="M560" s="134">
        <v>98.9</v>
      </c>
      <c r="N560" s="134">
        <v>97</v>
      </c>
      <c r="O560" s="134">
        <v>96.5</v>
      </c>
      <c r="P560" s="134">
        <v>95.8</v>
      </c>
      <c r="Q560" s="134">
        <v>96.8</v>
      </c>
      <c r="R560" s="134">
        <v>96.3</v>
      </c>
      <c r="S560" s="134">
        <v>95.2</v>
      </c>
      <c r="T560" s="134">
        <v>93.8</v>
      </c>
      <c r="U560" s="134">
        <v>96.7</v>
      </c>
      <c r="V560" s="134">
        <v>98.9</v>
      </c>
      <c r="W560" s="134">
        <v>97.6</v>
      </c>
      <c r="X560" s="134">
        <v>97.4</v>
      </c>
      <c r="Y560" s="134">
        <v>98.5</v>
      </c>
      <c r="Z560" s="134">
        <v>100</v>
      </c>
      <c r="AA560" s="134">
        <v>99.4</v>
      </c>
      <c r="AB560" s="134">
        <v>99.7</v>
      </c>
      <c r="AC560" s="134">
        <v>100.9</v>
      </c>
      <c r="AD560" s="134">
        <v>102.7</v>
      </c>
      <c r="AE560" s="134">
        <v>101.8</v>
      </c>
      <c r="AF560" s="134">
        <v>98.9</v>
      </c>
      <c r="AG560" s="134">
        <v>97.8</v>
      </c>
      <c r="AH560" s="134">
        <v>99</v>
      </c>
      <c r="AI560" s="134">
        <v>96.3</v>
      </c>
      <c r="AJ560" s="134">
        <v>92.9</v>
      </c>
      <c r="AK560" s="134">
        <v>91.7</v>
      </c>
      <c r="AL560" s="134">
        <v>90</v>
      </c>
      <c r="AM560" s="134">
        <v>86.4</v>
      </c>
      <c r="AN560" s="134">
        <v>85.8</v>
      </c>
      <c r="AO560" s="134">
        <v>84</v>
      </c>
      <c r="AP560" s="134">
        <v>81.5</v>
      </c>
      <c r="AQ560" s="134">
        <v>80.3</v>
      </c>
      <c r="AR560" s="134">
        <v>75.3</v>
      </c>
      <c r="AS560" s="134">
        <v>78.2</v>
      </c>
      <c r="AT560" s="134">
        <v>76.400000000000006</v>
      </c>
      <c r="AU560" s="134">
        <v>73</v>
      </c>
      <c r="AV560" s="134">
        <v>69.2</v>
      </c>
      <c r="AW560" s="134">
        <v>70.400000000000006</v>
      </c>
      <c r="AX560" s="134">
        <v>73.3</v>
      </c>
      <c r="AY560" s="134">
        <v>76.3</v>
      </c>
      <c r="AZ560" s="134">
        <v>78.099999999999994</v>
      </c>
      <c r="BA560" s="134">
        <v>79.5</v>
      </c>
      <c r="BB560" s="134">
        <v>77.599999999999994</v>
      </c>
      <c r="BC560" s="134">
        <v>72.599999999999994</v>
      </c>
      <c r="BD560" s="134">
        <v>70.900000000000006</v>
      </c>
      <c r="BE560" s="134">
        <v>74.900000000000006</v>
      </c>
      <c r="BF560" s="134">
        <v>84.1</v>
      </c>
      <c r="BG560" s="134">
        <v>81.900000000000006</v>
      </c>
      <c r="BH560" s="134">
        <v>81.599999999999994</v>
      </c>
      <c r="BI560" s="134">
        <v>83.6</v>
      </c>
      <c r="BJ560" s="134">
        <v>82.6</v>
      </c>
      <c r="BK560" s="134">
        <v>85.1</v>
      </c>
      <c r="BL560" s="134">
        <v>94.3</v>
      </c>
      <c r="BM560" s="134">
        <v>92.8</v>
      </c>
      <c r="BN560" s="134">
        <v>88.3</v>
      </c>
      <c r="BO560" s="134">
        <v>90.4</v>
      </c>
      <c r="BP560" s="134">
        <v>95.1</v>
      </c>
      <c r="BQ560" s="134">
        <v>100.2</v>
      </c>
      <c r="BR560" s="134">
        <v>98.6</v>
      </c>
      <c r="BS560" s="134">
        <v>98.7</v>
      </c>
      <c r="BT560" s="134">
        <v>100.8</v>
      </c>
      <c r="BU560" s="134">
        <v>104.4</v>
      </c>
      <c r="BV560" s="134">
        <v>112.6</v>
      </c>
      <c r="BW560" s="134">
        <v>116.1</v>
      </c>
      <c r="BX560" s="134">
        <v>117.4</v>
      </c>
      <c r="BY560" s="134">
        <v>119.6</v>
      </c>
      <c r="BZ560" s="134">
        <v>118.6</v>
      </c>
      <c r="CA560" s="134">
        <v>117.5</v>
      </c>
      <c r="CB560" s="134">
        <v>117.3</v>
      </c>
      <c r="CC560" s="134">
        <v>121.5</v>
      </c>
      <c r="CD560" s="134">
        <v>121.6</v>
      </c>
      <c r="CE560" s="134">
        <v>119.5</v>
      </c>
      <c r="CF560" s="134">
        <v>117.5</v>
      </c>
      <c r="CG560" s="134">
        <v>115.5</v>
      </c>
      <c r="CH560" s="134">
        <v>113.6</v>
      </c>
      <c r="CI560" s="134">
        <v>114.3</v>
      </c>
      <c r="CJ560" s="134">
        <v>115.5</v>
      </c>
      <c r="CK560" s="134">
        <v>114</v>
      </c>
      <c r="CL560" s="134">
        <v>113.5</v>
      </c>
      <c r="CM560" s="134">
        <v>109.8</v>
      </c>
      <c r="CN560" s="134">
        <v>104.1</v>
      </c>
      <c r="CO560" s="134">
        <v>103.9</v>
      </c>
      <c r="CP560" s="134">
        <v>102.1</v>
      </c>
      <c r="CQ560" s="134">
        <v>101.8</v>
      </c>
      <c r="CR560" s="134">
        <v>102.8</v>
      </c>
      <c r="CS560" s="134">
        <v>107.8</v>
      </c>
      <c r="CT560" s="134">
        <v>109.7</v>
      </c>
      <c r="CU560" s="134">
        <v>107.9</v>
      </c>
      <c r="CV560" s="134">
        <v>111.1</v>
      </c>
      <c r="CW560" s="134">
        <v>100.3</v>
      </c>
      <c r="CX560" s="134">
        <v>101.3</v>
      </c>
      <c r="CY560" s="134">
        <v>101</v>
      </c>
      <c r="CZ560" s="134">
        <v>108.3</v>
      </c>
      <c r="DA560" s="134">
        <v>110.8</v>
      </c>
      <c r="DB560" s="134">
        <v>111.2</v>
      </c>
      <c r="DC560" s="134">
        <v>113.6</v>
      </c>
      <c r="DD560" s="134">
        <v>120.8</v>
      </c>
      <c r="DE560" s="134">
        <v>128</v>
      </c>
      <c r="DF560" s="134">
        <v>124.6</v>
      </c>
      <c r="DG560" s="134">
        <v>129.1</v>
      </c>
      <c r="DH560" s="134">
        <v>135.5</v>
      </c>
      <c r="DI560" s="134">
        <v>141.80000000000001</v>
      </c>
      <c r="DJ560" s="134">
        <v>143.4</v>
      </c>
      <c r="DK560" s="134">
        <v>140.9</v>
      </c>
      <c r="DL560" s="134">
        <v>142.9</v>
      </c>
      <c r="DM560" s="134">
        <v>145.19999999999999</v>
      </c>
      <c r="DN560" s="134">
        <v>151.19999999999999</v>
      </c>
      <c r="DO560" s="134">
        <v>150.4</v>
      </c>
      <c r="DP560" s="134">
        <v>145.19999999999999</v>
      </c>
      <c r="DQ560" s="134">
        <v>149.19999999999999</v>
      </c>
      <c r="DR560" s="134">
        <v>154.9</v>
      </c>
      <c r="DS560" s="134">
        <v>172</v>
      </c>
      <c r="DT560" s="134">
        <v>178.4</v>
      </c>
      <c r="DU560" s="134">
        <v>174.8</v>
      </c>
      <c r="DV560" s="134">
        <v>161.19999999999999</v>
      </c>
      <c r="DW560" s="134">
        <v>156.9</v>
      </c>
      <c r="DX560" s="134">
        <v>170.7</v>
      </c>
      <c r="DY560" s="134">
        <v>168.7</v>
      </c>
      <c r="DZ560" s="134">
        <v>164.2</v>
      </c>
      <c r="EA560" s="135">
        <v>157.19999999999999</v>
      </c>
      <c r="EB560" s="136">
        <v>157.6</v>
      </c>
      <c r="EC560" s="136">
        <v>160.80000000000001</v>
      </c>
      <c r="ED560" s="134">
        <v>160.80000000000001</v>
      </c>
      <c r="EE560" s="134">
        <v>158</v>
      </c>
      <c r="EF560" s="137">
        <v>157.5</v>
      </c>
      <c r="EG560" s="137">
        <v>157.6</v>
      </c>
      <c r="EH560" s="137">
        <v>156.30000000000001</v>
      </c>
      <c r="EI560" s="137">
        <v>155.5</v>
      </c>
      <c r="EJ560" s="136">
        <v>155.1</v>
      </c>
      <c r="EK560" s="136">
        <v>155.30000000000001</v>
      </c>
      <c r="EL560" s="147">
        <v>153.6</v>
      </c>
      <c r="EM560" s="147">
        <v>151.9</v>
      </c>
      <c r="EN560" s="147">
        <v>151.1</v>
      </c>
    </row>
    <row r="561" spans="1:144" ht="15" x14ac:dyDescent="0.25">
      <c r="A561" s="132" t="s">
        <v>2550</v>
      </c>
      <c r="B561" s="132" t="s">
        <v>2551</v>
      </c>
      <c r="C561" s="133">
        <v>0.65300999999999998</v>
      </c>
      <c r="D561" s="134">
        <v>107.7</v>
      </c>
      <c r="E561" s="134">
        <v>107</v>
      </c>
      <c r="F561" s="134">
        <v>106.7</v>
      </c>
      <c r="G561" s="134">
        <v>105.5</v>
      </c>
      <c r="H561" s="134">
        <v>104.5</v>
      </c>
      <c r="I561" s="134">
        <v>104</v>
      </c>
      <c r="J561" s="134">
        <v>104.3</v>
      </c>
      <c r="K561" s="134">
        <v>103</v>
      </c>
      <c r="L561" s="134">
        <v>101.1</v>
      </c>
      <c r="M561" s="134">
        <v>98.9</v>
      </c>
      <c r="N561" s="134">
        <v>97</v>
      </c>
      <c r="O561" s="134">
        <v>96.5</v>
      </c>
      <c r="P561" s="134">
        <v>95.8</v>
      </c>
      <c r="Q561" s="134">
        <v>96.8</v>
      </c>
      <c r="R561" s="134">
        <v>96.3</v>
      </c>
      <c r="S561" s="134">
        <v>95.2</v>
      </c>
      <c r="T561" s="134">
        <v>93.8</v>
      </c>
      <c r="U561" s="134">
        <v>96.7</v>
      </c>
      <c r="V561" s="134">
        <v>98.9</v>
      </c>
      <c r="W561" s="134">
        <v>97.6</v>
      </c>
      <c r="X561" s="134">
        <v>97.4</v>
      </c>
      <c r="Y561" s="134">
        <v>98.5</v>
      </c>
      <c r="Z561" s="134">
        <v>100</v>
      </c>
      <c r="AA561" s="134">
        <v>99.4</v>
      </c>
      <c r="AB561" s="134">
        <v>99.7</v>
      </c>
      <c r="AC561" s="134">
        <v>100.9</v>
      </c>
      <c r="AD561" s="134">
        <v>102.7</v>
      </c>
      <c r="AE561" s="134">
        <v>101.8</v>
      </c>
      <c r="AF561" s="134">
        <v>98.9</v>
      </c>
      <c r="AG561" s="134">
        <v>97.8</v>
      </c>
      <c r="AH561" s="134">
        <v>99</v>
      </c>
      <c r="AI561" s="134">
        <v>96.3</v>
      </c>
      <c r="AJ561" s="134">
        <v>92.9</v>
      </c>
      <c r="AK561" s="134">
        <v>91.7</v>
      </c>
      <c r="AL561" s="134">
        <v>90</v>
      </c>
      <c r="AM561" s="134">
        <v>86.4</v>
      </c>
      <c r="AN561" s="134">
        <v>85.8</v>
      </c>
      <c r="AO561" s="134">
        <v>84</v>
      </c>
      <c r="AP561" s="134">
        <v>81.5</v>
      </c>
      <c r="AQ561" s="134">
        <v>80.3</v>
      </c>
      <c r="AR561" s="134">
        <v>75.3</v>
      </c>
      <c r="AS561" s="134">
        <v>78.2</v>
      </c>
      <c r="AT561" s="134">
        <v>76.400000000000006</v>
      </c>
      <c r="AU561" s="134">
        <v>73</v>
      </c>
      <c r="AV561" s="134">
        <v>69.2</v>
      </c>
      <c r="AW561" s="134">
        <v>70.400000000000006</v>
      </c>
      <c r="AX561" s="134">
        <v>73.3</v>
      </c>
      <c r="AY561" s="134">
        <v>76.3</v>
      </c>
      <c r="AZ561" s="134">
        <v>78.099999999999994</v>
      </c>
      <c r="BA561" s="134">
        <v>79.5</v>
      </c>
      <c r="BB561" s="134">
        <v>77.599999999999994</v>
      </c>
      <c r="BC561" s="134">
        <v>72.599999999999994</v>
      </c>
      <c r="BD561" s="134">
        <v>70.900000000000006</v>
      </c>
      <c r="BE561" s="134">
        <v>74.900000000000006</v>
      </c>
      <c r="BF561" s="134">
        <v>84.1</v>
      </c>
      <c r="BG561" s="134">
        <v>81.900000000000006</v>
      </c>
      <c r="BH561" s="134">
        <v>81.599999999999994</v>
      </c>
      <c r="BI561" s="134">
        <v>83.6</v>
      </c>
      <c r="BJ561" s="134">
        <v>82.6</v>
      </c>
      <c r="BK561" s="134">
        <v>85.1</v>
      </c>
      <c r="BL561" s="134">
        <v>94.3</v>
      </c>
      <c r="BM561" s="134">
        <v>92.8</v>
      </c>
      <c r="BN561" s="134">
        <v>88.3</v>
      </c>
      <c r="BO561" s="134">
        <v>90.4</v>
      </c>
      <c r="BP561" s="134">
        <v>95.1</v>
      </c>
      <c r="BQ561" s="134">
        <v>100.2</v>
      </c>
      <c r="BR561" s="134">
        <v>98.6</v>
      </c>
      <c r="BS561" s="134">
        <v>98.7</v>
      </c>
      <c r="BT561" s="134">
        <v>100.8</v>
      </c>
      <c r="BU561" s="134">
        <v>104.4</v>
      </c>
      <c r="BV561" s="134">
        <v>112.6</v>
      </c>
      <c r="BW561" s="134">
        <v>116.1</v>
      </c>
      <c r="BX561" s="134">
        <v>117.4</v>
      </c>
      <c r="BY561" s="134">
        <v>119.6</v>
      </c>
      <c r="BZ561" s="134">
        <v>118.6</v>
      </c>
      <c r="CA561" s="134">
        <v>117.5</v>
      </c>
      <c r="CB561" s="134">
        <v>117.3</v>
      </c>
      <c r="CC561" s="134">
        <v>121.5</v>
      </c>
      <c r="CD561" s="134">
        <v>121.6</v>
      </c>
      <c r="CE561" s="134">
        <v>119.5</v>
      </c>
      <c r="CF561" s="134">
        <v>117.5</v>
      </c>
      <c r="CG561" s="134">
        <v>115.5</v>
      </c>
      <c r="CH561" s="134">
        <v>113.6</v>
      </c>
      <c r="CI561" s="134">
        <v>114.3</v>
      </c>
      <c r="CJ561" s="134">
        <v>115.5</v>
      </c>
      <c r="CK561" s="134">
        <v>114</v>
      </c>
      <c r="CL561" s="134">
        <v>113.5</v>
      </c>
      <c r="CM561" s="134">
        <v>109.8</v>
      </c>
      <c r="CN561" s="134">
        <v>104.1</v>
      </c>
      <c r="CO561" s="134">
        <v>103.9</v>
      </c>
      <c r="CP561" s="134">
        <v>102.1</v>
      </c>
      <c r="CQ561" s="134">
        <v>101.8</v>
      </c>
      <c r="CR561" s="134">
        <v>102.8</v>
      </c>
      <c r="CS561" s="134">
        <v>107.8</v>
      </c>
      <c r="CT561" s="134">
        <v>109.7</v>
      </c>
      <c r="CU561" s="134">
        <v>107.9</v>
      </c>
      <c r="CV561" s="134">
        <v>111.1</v>
      </c>
      <c r="CW561" s="134">
        <v>100.3</v>
      </c>
      <c r="CX561" s="134">
        <v>101.3</v>
      </c>
      <c r="CY561" s="134">
        <v>101</v>
      </c>
      <c r="CZ561" s="134">
        <v>108.3</v>
      </c>
      <c r="DA561" s="134">
        <v>110.8</v>
      </c>
      <c r="DB561" s="134">
        <v>111.2</v>
      </c>
      <c r="DC561" s="134">
        <v>113.6</v>
      </c>
      <c r="DD561" s="134">
        <v>120.8</v>
      </c>
      <c r="DE561" s="134">
        <v>128</v>
      </c>
      <c r="DF561" s="134">
        <v>124.6</v>
      </c>
      <c r="DG561" s="134">
        <v>129.1</v>
      </c>
      <c r="DH561" s="134">
        <v>135.5</v>
      </c>
      <c r="DI561" s="134">
        <v>141.80000000000001</v>
      </c>
      <c r="DJ561" s="134">
        <v>143.4</v>
      </c>
      <c r="DK561" s="134">
        <v>140.9</v>
      </c>
      <c r="DL561" s="134">
        <v>142.9</v>
      </c>
      <c r="DM561" s="134">
        <v>145.19999999999999</v>
      </c>
      <c r="DN561" s="134">
        <v>151.19999999999999</v>
      </c>
      <c r="DO561" s="134">
        <v>150.4</v>
      </c>
      <c r="DP561" s="134">
        <v>145.19999999999999</v>
      </c>
      <c r="DQ561" s="134">
        <v>149.19999999999999</v>
      </c>
      <c r="DR561" s="134">
        <v>154.9</v>
      </c>
      <c r="DS561" s="134">
        <v>172</v>
      </c>
      <c r="DT561" s="134">
        <v>178.4</v>
      </c>
      <c r="DU561" s="134">
        <v>174.8</v>
      </c>
      <c r="DV561" s="134">
        <v>161.19999999999999</v>
      </c>
      <c r="DW561" s="134">
        <v>156.9</v>
      </c>
      <c r="DX561" s="134">
        <v>170.7</v>
      </c>
      <c r="DY561" s="134">
        <v>168.7</v>
      </c>
      <c r="DZ561" s="134">
        <v>164.2</v>
      </c>
      <c r="EA561" s="135">
        <v>157.19999999999999</v>
      </c>
      <c r="EB561" s="136">
        <v>157.6</v>
      </c>
      <c r="EC561" s="136">
        <v>160.80000000000001</v>
      </c>
      <c r="ED561" s="134">
        <v>160.80000000000001</v>
      </c>
      <c r="EE561" s="134">
        <v>158</v>
      </c>
      <c r="EF561" s="137">
        <v>157.5</v>
      </c>
      <c r="EG561" s="137">
        <v>157.6</v>
      </c>
      <c r="EH561" s="137">
        <v>156.30000000000001</v>
      </c>
      <c r="EI561" s="137">
        <v>155.5</v>
      </c>
      <c r="EJ561" s="136">
        <v>155.1</v>
      </c>
      <c r="EK561" s="136">
        <v>155.30000000000001</v>
      </c>
      <c r="EL561" s="147">
        <v>153.6</v>
      </c>
      <c r="EM561" s="147">
        <v>151.9</v>
      </c>
      <c r="EN561" s="147">
        <v>151.1</v>
      </c>
    </row>
    <row r="562" spans="1:144" ht="15" x14ac:dyDescent="0.25">
      <c r="A562" s="132" t="s">
        <v>2552</v>
      </c>
      <c r="B562" s="132" t="s">
        <v>2553</v>
      </c>
      <c r="C562" s="133">
        <v>1.27356</v>
      </c>
      <c r="D562" s="134">
        <v>106.9</v>
      </c>
      <c r="E562" s="134">
        <v>107.8</v>
      </c>
      <c r="F562" s="134">
        <v>107.9</v>
      </c>
      <c r="G562" s="134">
        <v>110.7</v>
      </c>
      <c r="H562" s="134">
        <v>107.9</v>
      </c>
      <c r="I562" s="134">
        <v>107.7</v>
      </c>
      <c r="J562" s="134">
        <v>107.6</v>
      </c>
      <c r="K562" s="134">
        <v>107.1</v>
      </c>
      <c r="L562" s="134">
        <v>106.5</v>
      </c>
      <c r="M562" s="134">
        <v>106.2</v>
      </c>
      <c r="N562" s="134">
        <v>105.4</v>
      </c>
      <c r="O562" s="134">
        <v>105.5</v>
      </c>
      <c r="P562" s="134">
        <v>105.1</v>
      </c>
      <c r="Q562" s="134">
        <v>104.5</v>
      </c>
      <c r="R562" s="134">
        <v>104.3</v>
      </c>
      <c r="S562" s="134">
        <v>102.9</v>
      </c>
      <c r="T562" s="134">
        <v>100.9</v>
      </c>
      <c r="U562" s="134">
        <v>102</v>
      </c>
      <c r="V562" s="134">
        <v>102.8</v>
      </c>
      <c r="W562" s="134">
        <v>102.7</v>
      </c>
      <c r="X562" s="134">
        <v>103.8</v>
      </c>
      <c r="Y562" s="134">
        <v>104.6</v>
      </c>
      <c r="Z562" s="134">
        <v>105.3</v>
      </c>
      <c r="AA562" s="134">
        <v>105.5</v>
      </c>
      <c r="AB562" s="134">
        <v>105</v>
      </c>
      <c r="AC562" s="134">
        <v>106.1</v>
      </c>
      <c r="AD562" s="134">
        <v>106.5</v>
      </c>
      <c r="AE562" s="134">
        <v>105.8</v>
      </c>
      <c r="AF562" s="134">
        <v>105.3</v>
      </c>
      <c r="AG562" s="134">
        <v>104.7</v>
      </c>
      <c r="AH562" s="134">
        <v>105.2</v>
      </c>
      <c r="AI562" s="134">
        <v>103.6</v>
      </c>
      <c r="AJ562" s="134">
        <v>98.2</v>
      </c>
      <c r="AK562" s="134">
        <v>101.5</v>
      </c>
      <c r="AL562" s="134">
        <v>100</v>
      </c>
      <c r="AM562" s="134">
        <v>99.9</v>
      </c>
      <c r="AN562" s="134">
        <v>99.6</v>
      </c>
      <c r="AO562" s="134">
        <v>98.1</v>
      </c>
      <c r="AP562" s="134">
        <v>97.2</v>
      </c>
      <c r="AQ562" s="134">
        <v>94.7</v>
      </c>
      <c r="AR562" s="134">
        <v>92.5</v>
      </c>
      <c r="AS562" s="134">
        <v>93.1</v>
      </c>
      <c r="AT562" s="134">
        <v>91.9</v>
      </c>
      <c r="AU562" s="134">
        <v>90.1</v>
      </c>
      <c r="AV562" s="134">
        <v>89.4</v>
      </c>
      <c r="AW562" s="134">
        <v>90.5</v>
      </c>
      <c r="AX562" s="134">
        <v>90.5</v>
      </c>
      <c r="AY562" s="134">
        <v>91.9</v>
      </c>
      <c r="AZ562" s="134">
        <v>91.2</v>
      </c>
      <c r="BA562" s="134">
        <v>90.9</v>
      </c>
      <c r="BB562" s="134">
        <v>89.6</v>
      </c>
      <c r="BC562" s="134">
        <v>88.9</v>
      </c>
      <c r="BD562" s="134">
        <v>88.9</v>
      </c>
      <c r="BE562" s="134">
        <v>89.4</v>
      </c>
      <c r="BF562" s="134">
        <v>90.6</v>
      </c>
      <c r="BG562" s="134">
        <v>90</v>
      </c>
      <c r="BH562" s="134">
        <v>88.8</v>
      </c>
      <c r="BI562" s="134">
        <v>89.7</v>
      </c>
      <c r="BJ562" s="134">
        <v>89.2</v>
      </c>
      <c r="BK562" s="134">
        <v>90.3</v>
      </c>
      <c r="BL562" s="134">
        <v>90.1</v>
      </c>
      <c r="BM562" s="134">
        <v>89.3</v>
      </c>
      <c r="BN562" s="134">
        <v>89.5</v>
      </c>
      <c r="BO562" s="134">
        <v>91.8</v>
      </c>
      <c r="BP562" s="134">
        <v>92.1</v>
      </c>
      <c r="BQ562" s="134">
        <v>93.1</v>
      </c>
      <c r="BR562" s="134">
        <v>92.4</v>
      </c>
      <c r="BS562" s="134">
        <v>92.8</v>
      </c>
      <c r="BT562" s="134">
        <v>94.5</v>
      </c>
      <c r="BU562" s="134">
        <v>96.8</v>
      </c>
      <c r="BV562" s="134">
        <v>97.8</v>
      </c>
      <c r="BW562" s="134">
        <v>98.1</v>
      </c>
      <c r="BX562" s="134">
        <v>98.8</v>
      </c>
      <c r="BY562" s="134">
        <v>99.8</v>
      </c>
      <c r="BZ562" s="134">
        <v>100.8</v>
      </c>
      <c r="CA562" s="134">
        <v>99.6</v>
      </c>
      <c r="CB562" s="134">
        <v>99.5</v>
      </c>
      <c r="CC562" s="134">
        <v>101.6</v>
      </c>
      <c r="CD562" s="134">
        <v>101.2</v>
      </c>
      <c r="CE562" s="134">
        <v>100.1</v>
      </c>
      <c r="CF562" s="134">
        <v>98.7</v>
      </c>
      <c r="CG562" s="134">
        <v>97.9</v>
      </c>
      <c r="CH562" s="134">
        <v>98.2</v>
      </c>
      <c r="CI562" s="134">
        <v>98.1</v>
      </c>
      <c r="CJ562" s="134">
        <v>98</v>
      </c>
      <c r="CK562" s="134">
        <v>96.7</v>
      </c>
      <c r="CL562" s="134">
        <v>96.2</v>
      </c>
      <c r="CM562" s="134">
        <v>94.9</v>
      </c>
      <c r="CN562" s="134">
        <v>93.6</v>
      </c>
      <c r="CO562" s="134">
        <v>93.5</v>
      </c>
      <c r="CP562" s="134">
        <v>92.8</v>
      </c>
      <c r="CQ562" s="134">
        <v>93.2</v>
      </c>
      <c r="CR562" s="134">
        <v>93.7</v>
      </c>
      <c r="CS562" s="134">
        <v>96.3</v>
      </c>
      <c r="CT562" s="134">
        <v>96</v>
      </c>
      <c r="CU562" s="134">
        <v>95.8</v>
      </c>
      <c r="CV562" s="134">
        <v>96.3</v>
      </c>
      <c r="CW562" s="134">
        <v>94.1</v>
      </c>
      <c r="CX562" s="134">
        <v>94.4</v>
      </c>
      <c r="CY562" s="134">
        <v>94.9</v>
      </c>
      <c r="CZ562" s="134">
        <v>97.7</v>
      </c>
      <c r="DA562" s="134">
        <v>97.3</v>
      </c>
      <c r="DB562" s="134">
        <v>96</v>
      </c>
      <c r="DC562" s="134">
        <v>100</v>
      </c>
      <c r="DD562" s="134">
        <v>103.2</v>
      </c>
      <c r="DE562" s="134">
        <v>107.2</v>
      </c>
      <c r="DF562" s="134">
        <v>105.6</v>
      </c>
      <c r="DG562" s="134">
        <v>110.3</v>
      </c>
      <c r="DH562" s="134">
        <v>113</v>
      </c>
      <c r="DI562" s="134">
        <v>117</v>
      </c>
      <c r="DJ562" s="134">
        <v>116.5</v>
      </c>
      <c r="DK562" s="134">
        <v>115.2</v>
      </c>
      <c r="DL562" s="134">
        <v>116.9</v>
      </c>
      <c r="DM562" s="134">
        <v>116.8</v>
      </c>
      <c r="DN562" s="134">
        <v>120.9</v>
      </c>
      <c r="DO562" s="134">
        <v>119.3</v>
      </c>
      <c r="DP562" s="134">
        <v>118.2</v>
      </c>
      <c r="DQ562" s="134">
        <v>120.6</v>
      </c>
      <c r="DR562" s="134">
        <v>122.9</v>
      </c>
      <c r="DS562" s="134">
        <v>127.9</v>
      </c>
      <c r="DT562" s="134">
        <v>133.80000000000001</v>
      </c>
      <c r="DU562" s="134">
        <v>133.30000000000001</v>
      </c>
      <c r="DV562" s="134">
        <v>129</v>
      </c>
      <c r="DW562" s="134">
        <v>128</v>
      </c>
      <c r="DX562" s="134">
        <v>127</v>
      </c>
      <c r="DY562" s="134">
        <v>126.3</v>
      </c>
      <c r="DZ562" s="134">
        <v>126.1</v>
      </c>
      <c r="EA562" s="135">
        <v>123.8</v>
      </c>
      <c r="EB562" s="136">
        <v>122.1</v>
      </c>
      <c r="EC562" s="136">
        <v>124.4</v>
      </c>
      <c r="ED562" s="134">
        <v>124.8</v>
      </c>
      <c r="EE562" s="134">
        <v>126</v>
      </c>
      <c r="EF562" s="137">
        <v>122.8</v>
      </c>
      <c r="EG562" s="137">
        <v>122.4</v>
      </c>
      <c r="EH562" s="137">
        <v>121.7</v>
      </c>
      <c r="EI562" s="137">
        <v>122.3</v>
      </c>
      <c r="EJ562" s="136">
        <v>120.9</v>
      </c>
      <c r="EK562" s="136">
        <v>121.8</v>
      </c>
      <c r="EL562" s="147">
        <v>120</v>
      </c>
      <c r="EM562" s="147">
        <v>118.5</v>
      </c>
      <c r="EN562" s="147">
        <v>117.9</v>
      </c>
    </row>
    <row r="563" spans="1:144" ht="15" x14ac:dyDescent="0.25">
      <c r="A563" s="132" t="s">
        <v>2554</v>
      </c>
      <c r="B563" s="132" t="s">
        <v>2555</v>
      </c>
      <c r="C563" s="133">
        <v>0.64842</v>
      </c>
      <c r="D563" s="134">
        <v>108.8</v>
      </c>
      <c r="E563" s="134">
        <v>109.2</v>
      </c>
      <c r="F563" s="134">
        <v>109.3</v>
      </c>
      <c r="G563" s="134">
        <v>107.9</v>
      </c>
      <c r="H563" s="134">
        <v>105.1</v>
      </c>
      <c r="I563" s="134">
        <v>104.7</v>
      </c>
      <c r="J563" s="134">
        <v>104.3</v>
      </c>
      <c r="K563" s="134">
        <v>103.5</v>
      </c>
      <c r="L563" s="134">
        <v>102.7</v>
      </c>
      <c r="M563" s="134">
        <v>101.9</v>
      </c>
      <c r="N563" s="134">
        <v>100.9</v>
      </c>
      <c r="O563" s="134">
        <v>101</v>
      </c>
      <c r="P563" s="134">
        <v>100.2</v>
      </c>
      <c r="Q563" s="134">
        <v>98.9</v>
      </c>
      <c r="R563" s="134">
        <v>98.9</v>
      </c>
      <c r="S563" s="134">
        <v>97.1</v>
      </c>
      <c r="T563" s="134">
        <v>95.5</v>
      </c>
      <c r="U563" s="134">
        <v>98.4</v>
      </c>
      <c r="V563" s="134">
        <v>98.8</v>
      </c>
      <c r="W563" s="134">
        <v>98</v>
      </c>
      <c r="X563" s="134">
        <v>99.8</v>
      </c>
      <c r="Y563" s="134">
        <v>101.4</v>
      </c>
      <c r="Z563" s="134">
        <v>102.5</v>
      </c>
      <c r="AA563" s="134">
        <v>102.1</v>
      </c>
      <c r="AB563" s="134">
        <v>100.8</v>
      </c>
      <c r="AC563" s="134">
        <v>102.2</v>
      </c>
      <c r="AD563" s="134">
        <v>102.6</v>
      </c>
      <c r="AE563" s="134">
        <v>101.3</v>
      </c>
      <c r="AF563" s="134">
        <v>100.7</v>
      </c>
      <c r="AG563" s="134">
        <v>100.3</v>
      </c>
      <c r="AH563" s="134">
        <v>100.2</v>
      </c>
      <c r="AI563" s="134">
        <v>98.2</v>
      </c>
      <c r="AJ563" s="134">
        <v>96.8</v>
      </c>
      <c r="AK563" s="134">
        <v>95.7</v>
      </c>
      <c r="AL563" s="134">
        <v>93.1</v>
      </c>
      <c r="AM563" s="134">
        <v>92.7</v>
      </c>
      <c r="AN563" s="134">
        <v>92.2</v>
      </c>
      <c r="AO563" s="134">
        <v>90.3</v>
      </c>
      <c r="AP563" s="134">
        <v>88.5</v>
      </c>
      <c r="AQ563" s="134">
        <v>83.8</v>
      </c>
      <c r="AR563" s="134">
        <v>79.7</v>
      </c>
      <c r="AS563" s="134">
        <v>80.8</v>
      </c>
      <c r="AT563" s="134">
        <v>78.7</v>
      </c>
      <c r="AU563" s="134">
        <v>75.3</v>
      </c>
      <c r="AV563" s="134">
        <v>74.099999999999994</v>
      </c>
      <c r="AW563" s="134">
        <v>76.099999999999994</v>
      </c>
      <c r="AX563" s="134">
        <v>76</v>
      </c>
      <c r="AY563" s="134">
        <v>78.5</v>
      </c>
      <c r="AZ563" s="134">
        <v>77.3</v>
      </c>
      <c r="BA563" s="134">
        <v>76.8</v>
      </c>
      <c r="BB563" s="134">
        <v>74.099999999999994</v>
      </c>
      <c r="BC563" s="134">
        <v>72.900000000000006</v>
      </c>
      <c r="BD563" s="134">
        <v>73.099999999999994</v>
      </c>
      <c r="BE563" s="134">
        <v>74.099999999999994</v>
      </c>
      <c r="BF563" s="134">
        <v>76.099999999999994</v>
      </c>
      <c r="BG563" s="134">
        <v>75.099999999999994</v>
      </c>
      <c r="BH563" s="134">
        <v>77</v>
      </c>
      <c r="BI563" s="134">
        <v>78.7</v>
      </c>
      <c r="BJ563" s="134">
        <v>77.7</v>
      </c>
      <c r="BK563" s="134">
        <v>79.5</v>
      </c>
      <c r="BL563" s="134">
        <v>82.4</v>
      </c>
      <c r="BM563" s="134">
        <v>81.099999999999994</v>
      </c>
      <c r="BN563" s="134">
        <v>81.599999999999994</v>
      </c>
      <c r="BO563" s="134">
        <v>86</v>
      </c>
      <c r="BP563" s="134">
        <v>86.5</v>
      </c>
      <c r="BQ563" s="134">
        <v>88.2</v>
      </c>
      <c r="BR563" s="134">
        <v>87</v>
      </c>
      <c r="BS563" s="134">
        <v>87.6</v>
      </c>
      <c r="BT563" s="134">
        <v>90.8</v>
      </c>
      <c r="BU563" s="134">
        <v>95</v>
      </c>
      <c r="BV563" s="134">
        <v>96.7</v>
      </c>
      <c r="BW563" s="134">
        <v>97.2</v>
      </c>
      <c r="BX563" s="134">
        <v>98.4</v>
      </c>
      <c r="BY563" s="134">
        <v>100.2</v>
      </c>
      <c r="BZ563" s="134">
        <v>102</v>
      </c>
      <c r="CA563" s="134">
        <v>100</v>
      </c>
      <c r="CB563" s="134">
        <v>99.8</v>
      </c>
      <c r="CC563" s="134">
        <v>103.7</v>
      </c>
      <c r="CD563" s="134">
        <v>103</v>
      </c>
      <c r="CE563" s="134">
        <v>100.9</v>
      </c>
      <c r="CF563" s="134">
        <v>98.2</v>
      </c>
      <c r="CG563" s="134">
        <v>96.9</v>
      </c>
      <c r="CH563" s="134">
        <v>97.4</v>
      </c>
      <c r="CI563" s="134">
        <v>97.2</v>
      </c>
      <c r="CJ563" s="134">
        <v>97</v>
      </c>
      <c r="CK563" s="134">
        <v>94.7</v>
      </c>
      <c r="CL563" s="134">
        <v>93.7</v>
      </c>
      <c r="CM563" s="134">
        <v>91.4</v>
      </c>
      <c r="CN563" s="134">
        <v>89</v>
      </c>
      <c r="CO563" s="134">
        <v>89</v>
      </c>
      <c r="CP563" s="134">
        <v>87.6</v>
      </c>
      <c r="CQ563" s="134">
        <v>88.4</v>
      </c>
      <c r="CR563" s="134">
        <v>89.4</v>
      </c>
      <c r="CS563" s="134">
        <v>94</v>
      </c>
      <c r="CT563" s="134">
        <v>93.6</v>
      </c>
      <c r="CU563" s="134">
        <v>93.3</v>
      </c>
      <c r="CV563" s="134">
        <v>94.1</v>
      </c>
      <c r="CW563" s="134">
        <v>92.1</v>
      </c>
      <c r="CX563" s="134">
        <v>91.7</v>
      </c>
      <c r="CY563" s="134">
        <v>91.7</v>
      </c>
      <c r="CZ563" s="134">
        <v>94.4</v>
      </c>
      <c r="DA563" s="134">
        <v>95.6</v>
      </c>
      <c r="DB563" s="134">
        <v>93.1</v>
      </c>
      <c r="DC563" s="134">
        <v>100</v>
      </c>
      <c r="DD563" s="134">
        <v>105.1</v>
      </c>
      <c r="DE563" s="134">
        <v>114</v>
      </c>
      <c r="DF563" s="134">
        <v>108.2</v>
      </c>
      <c r="DG563" s="134">
        <v>112.9</v>
      </c>
      <c r="DH563" s="134">
        <v>118.6</v>
      </c>
      <c r="DI563" s="134">
        <v>123.2</v>
      </c>
      <c r="DJ563" s="134">
        <v>121.6</v>
      </c>
      <c r="DK563" s="134">
        <v>119.1</v>
      </c>
      <c r="DL563" s="134">
        <v>122.9</v>
      </c>
      <c r="DM563" s="134">
        <v>123.6</v>
      </c>
      <c r="DN563" s="134">
        <v>130.1</v>
      </c>
      <c r="DO563" s="134">
        <v>126.4</v>
      </c>
      <c r="DP563" s="134">
        <v>124.1</v>
      </c>
      <c r="DQ563" s="134">
        <v>128.4</v>
      </c>
      <c r="DR563" s="134">
        <v>132.69999999999999</v>
      </c>
      <c r="DS563" s="134">
        <v>141.9</v>
      </c>
      <c r="DT563" s="134">
        <v>145.19999999999999</v>
      </c>
      <c r="DU563" s="134">
        <v>143.30000000000001</v>
      </c>
      <c r="DV563" s="134">
        <v>138.4</v>
      </c>
      <c r="DW563" s="134">
        <v>137.5</v>
      </c>
      <c r="DX563" s="134">
        <v>135.4</v>
      </c>
      <c r="DY563" s="134">
        <v>133.9</v>
      </c>
      <c r="DZ563" s="134">
        <v>133.9</v>
      </c>
      <c r="EA563" s="135">
        <v>129.5</v>
      </c>
      <c r="EB563" s="136">
        <v>127.8</v>
      </c>
      <c r="EC563" s="136">
        <v>131.9</v>
      </c>
      <c r="ED563" s="134">
        <v>132.1</v>
      </c>
      <c r="EE563" s="134">
        <v>132.69999999999999</v>
      </c>
      <c r="EF563" s="137">
        <v>130.30000000000001</v>
      </c>
      <c r="EG563" s="137">
        <v>127.4</v>
      </c>
      <c r="EH563" s="137">
        <v>126.3</v>
      </c>
      <c r="EI563" s="137">
        <v>123.4</v>
      </c>
      <c r="EJ563" s="136">
        <v>124</v>
      </c>
      <c r="EK563" s="136">
        <v>127.6</v>
      </c>
      <c r="EL563" s="147">
        <v>124.5</v>
      </c>
      <c r="EM563" s="147">
        <v>122.3</v>
      </c>
      <c r="EN563" s="147">
        <v>120.6</v>
      </c>
    </row>
    <row r="564" spans="1:144" ht="15" x14ac:dyDescent="0.25">
      <c r="A564" s="132" t="s">
        <v>2556</v>
      </c>
      <c r="B564" s="132" t="s">
        <v>2557</v>
      </c>
      <c r="C564" s="133">
        <v>0.58340999999999998</v>
      </c>
      <c r="D564" s="134">
        <v>104.5</v>
      </c>
      <c r="E564" s="134">
        <v>106.2</v>
      </c>
      <c r="F564" s="134">
        <v>106.2</v>
      </c>
      <c r="G564" s="134">
        <v>114.1</v>
      </c>
      <c r="H564" s="134">
        <v>111</v>
      </c>
      <c r="I564" s="134">
        <v>111.2</v>
      </c>
      <c r="J564" s="134">
        <v>111.2</v>
      </c>
      <c r="K564" s="134">
        <v>111.2</v>
      </c>
      <c r="L564" s="134">
        <v>111.2</v>
      </c>
      <c r="M564" s="134">
        <v>111.2</v>
      </c>
      <c r="N564" s="134">
        <v>110.8</v>
      </c>
      <c r="O564" s="134">
        <v>110.8</v>
      </c>
      <c r="P564" s="134">
        <v>110.8</v>
      </c>
      <c r="Q564" s="134">
        <v>110.8</v>
      </c>
      <c r="R564" s="134">
        <v>110.8</v>
      </c>
      <c r="S564" s="134">
        <v>109.7</v>
      </c>
      <c r="T564" s="134">
        <v>107.2</v>
      </c>
      <c r="U564" s="134">
        <v>106.1</v>
      </c>
      <c r="V564" s="134">
        <v>107.4</v>
      </c>
      <c r="W564" s="134">
        <v>108.3</v>
      </c>
      <c r="X564" s="134">
        <v>108.6</v>
      </c>
      <c r="Y564" s="134">
        <v>108.3</v>
      </c>
      <c r="Z564" s="134">
        <v>108.5</v>
      </c>
      <c r="AA564" s="134">
        <v>109.3</v>
      </c>
      <c r="AB564" s="134">
        <v>109.5</v>
      </c>
      <c r="AC564" s="134">
        <v>110.4</v>
      </c>
      <c r="AD564" s="134">
        <v>110.8</v>
      </c>
      <c r="AE564" s="134">
        <v>110.8</v>
      </c>
      <c r="AF564" s="134">
        <v>110.4</v>
      </c>
      <c r="AG564" s="134">
        <v>109.6</v>
      </c>
      <c r="AH564" s="134">
        <v>110.7</v>
      </c>
      <c r="AI564" s="134">
        <v>109.6</v>
      </c>
      <c r="AJ564" s="134">
        <v>99.5</v>
      </c>
      <c r="AK564" s="134">
        <v>108.2</v>
      </c>
      <c r="AL564" s="134">
        <v>107.9</v>
      </c>
      <c r="AM564" s="134">
        <v>108.3</v>
      </c>
      <c r="AN564" s="134">
        <v>108</v>
      </c>
      <c r="AO564" s="134">
        <v>106.9</v>
      </c>
      <c r="AP564" s="134">
        <v>107.1</v>
      </c>
      <c r="AQ564" s="134">
        <v>107.1</v>
      </c>
      <c r="AR564" s="134">
        <v>107.1</v>
      </c>
      <c r="AS564" s="134">
        <v>107.1</v>
      </c>
      <c r="AT564" s="134">
        <v>107.1</v>
      </c>
      <c r="AU564" s="134">
        <v>107.1</v>
      </c>
      <c r="AV564" s="134">
        <v>107.1</v>
      </c>
      <c r="AW564" s="134">
        <v>107.1</v>
      </c>
      <c r="AX564" s="134">
        <v>107.1</v>
      </c>
      <c r="AY564" s="134">
        <v>107.1</v>
      </c>
      <c r="AZ564" s="134">
        <v>107.1</v>
      </c>
      <c r="BA564" s="134">
        <v>107.1</v>
      </c>
      <c r="BB564" s="134">
        <v>107.1</v>
      </c>
      <c r="BC564" s="134">
        <v>107.1</v>
      </c>
      <c r="BD564" s="134">
        <v>107.1</v>
      </c>
      <c r="BE564" s="134">
        <v>107.1</v>
      </c>
      <c r="BF564" s="134">
        <v>107.1</v>
      </c>
      <c r="BG564" s="134">
        <v>107.1</v>
      </c>
      <c r="BH564" s="134">
        <v>102.2</v>
      </c>
      <c r="BI564" s="134">
        <v>102.2</v>
      </c>
      <c r="BJ564" s="134">
        <v>102.2</v>
      </c>
      <c r="BK564" s="134">
        <v>102.2</v>
      </c>
      <c r="BL564" s="134">
        <v>98.3</v>
      </c>
      <c r="BM564" s="134">
        <v>98.3</v>
      </c>
      <c r="BN564" s="134">
        <v>98.3</v>
      </c>
      <c r="BO564" s="134">
        <v>98.3</v>
      </c>
      <c r="BP564" s="134">
        <v>98.3</v>
      </c>
      <c r="BQ564" s="134">
        <v>98.3</v>
      </c>
      <c r="BR564" s="134">
        <v>98.3</v>
      </c>
      <c r="BS564" s="134">
        <v>98.3</v>
      </c>
      <c r="BT564" s="134">
        <v>98.3</v>
      </c>
      <c r="BU564" s="134">
        <v>98.3</v>
      </c>
      <c r="BV564" s="134">
        <v>98.3</v>
      </c>
      <c r="BW564" s="134">
        <v>98.3</v>
      </c>
      <c r="BX564" s="134">
        <v>98.3</v>
      </c>
      <c r="BY564" s="134">
        <v>98.3</v>
      </c>
      <c r="BZ564" s="134">
        <v>98.3</v>
      </c>
      <c r="CA564" s="134">
        <v>98.3</v>
      </c>
      <c r="CB564" s="134">
        <v>98.3</v>
      </c>
      <c r="CC564" s="134">
        <v>98.3</v>
      </c>
      <c r="CD564" s="134">
        <v>98.3</v>
      </c>
      <c r="CE564" s="134">
        <v>98.3</v>
      </c>
      <c r="CF564" s="134">
        <v>98.3</v>
      </c>
      <c r="CG564" s="134">
        <v>98.3</v>
      </c>
      <c r="CH564" s="134">
        <v>98.3</v>
      </c>
      <c r="CI564" s="134">
        <v>98.3</v>
      </c>
      <c r="CJ564" s="134">
        <v>98.3</v>
      </c>
      <c r="CK564" s="134">
        <v>98.3</v>
      </c>
      <c r="CL564" s="134">
        <v>98.3</v>
      </c>
      <c r="CM564" s="134">
        <v>98.3</v>
      </c>
      <c r="CN564" s="134">
        <v>98.3</v>
      </c>
      <c r="CO564" s="134">
        <v>98.3</v>
      </c>
      <c r="CP564" s="134">
        <v>98.3</v>
      </c>
      <c r="CQ564" s="134">
        <v>98.3</v>
      </c>
      <c r="CR564" s="134">
        <v>98.3</v>
      </c>
      <c r="CS564" s="134">
        <v>98.3</v>
      </c>
      <c r="CT564" s="134">
        <v>98.3</v>
      </c>
      <c r="CU564" s="134">
        <v>98.3</v>
      </c>
      <c r="CV564" s="134">
        <v>98.3</v>
      </c>
      <c r="CW564" s="134">
        <v>96.1</v>
      </c>
      <c r="CX564" s="134">
        <v>97.1</v>
      </c>
      <c r="CY564" s="134">
        <v>98.1</v>
      </c>
      <c r="CZ564" s="134">
        <v>101</v>
      </c>
      <c r="DA564" s="134">
        <v>98.7</v>
      </c>
      <c r="DB564" s="134">
        <v>98.3</v>
      </c>
      <c r="DC564" s="134">
        <v>99.1</v>
      </c>
      <c r="DD564" s="134">
        <v>99.8</v>
      </c>
      <c r="DE564" s="134">
        <v>98.2</v>
      </c>
      <c r="DF564" s="134">
        <v>101.3</v>
      </c>
      <c r="DG564" s="134">
        <v>105.9</v>
      </c>
      <c r="DH564" s="134">
        <v>105.2</v>
      </c>
      <c r="DI564" s="134">
        <v>108.4</v>
      </c>
      <c r="DJ564" s="134">
        <v>109.1</v>
      </c>
      <c r="DK564" s="134">
        <v>109.1</v>
      </c>
      <c r="DL564" s="134">
        <v>108.4</v>
      </c>
      <c r="DM564" s="134">
        <v>107.4</v>
      </c>
      <c r="DN564" s="134">
        <v>108.3</v>
      </c>
      <c r="DO564" s="134">
        <v>109.1</v>
      </c>
      <c r="DP564" s="134">
        <v>109.7</v>
      </c>
      <c r="DQ564" s="134">
        <v>110</v>
      </c>
      <c r="DR564" s="134">
        <v>109.4</v>
      </c>
      <c r="DS564" s="134">
        <v>109.4</v>
      </c>
      <c r="DT564" s="134">
        <v>118.3</v>
      </c>
      <c r="DU564" s="134">
        <v>119.1</v>
      </c>
      <c r="DV564" s="134">
        <v>116.1</v>
      </c>
      <c r="DW564" s="134">
        <v>115.1</v>
      </c>
      <c r="DX564" s="134">
        <v>115.1</v>
      </c>
      <c r="DY564" s="134">
        <v>115.5</v>
      </c>
      <c r="DZ564" s="134">
        <v>115.1</v>
      </c>
      <c r="EA564" s="135">
        <v>115.1</v>
      </c>
      <c r="EB564" s="136">
        <v>113.7</v>
      </c>
      <c r="EC564" s="136">
        <v>114.2</v>
      </c>
      <c r="ED564" s="134">
        <v>114.3</v>
      </c>
      <c r="EE564" s="134">
        <v>116.4</v>
      </c>
      <c r="EF564" s="137">
        <v>112.4</v>
      </c>
      <c r="EG564" s="137">
        <v>114.8</v>
      </c>
      <c r="EH564" s="137">
        <v>114.8</v>
      </c>
      <c r="EI564" s="137">
        <v>119.4</v>
      </c>
      <c r="EJ564" s="136">
        <v>115.6</v>
      </c>
      <c r="EK564" s="136">
        <v>113.5</v>
      </c>
      <c r="EL564" s="147">
        <v>113.1</v>
      </c>
      <c r="EM564" s="147">
        <v>112.5</v>
      </c>
      <c r="EN564" s="147">
        <v>113.1</v>
      </c>
    </row>
    <row r="565" spans="1:144" ht="15" x14ac:dyDescent="0.25">
      <c r="A565" s="132" t="s">
        <v>2558</v>
      </c>
      <c r="B565" s="132" t="s">
        <v>2559</v>
      </c>
      <c r="C565" s="133">
        <v>4.1730000000000003E-2</v>
      </c>
      <c r="D565" s="134">
        <v>110.2</v>
      </c>
      <c r="E565" s="134">
        <v>108</v>
      </c>
      <c r="F565" s="134">
        <v>108.7</v>
      </c>
      <c r="G565" s="134">
        <v>108</v>
      </c>
      <c r="H565" s="134">
        <v>106.4</v>
      </c>
      <c r="I565" s="134">
        <v>106.4</v>
      </c>
      <c r="J565" s="134">
        <v>106.6</v>
      </c>
      <c r="K565" s="134">
        <v>106.5</v>
      </c>
      <c r="L565" s="134">
        <v>101.3</v>
      </c>
      <c r="M565" s="134">
        <v>101</v>
      </c>
      <c r="N565" s="134">
        <v>100.4</v>
      </c>
      <c r="O565" s="134">
        <v>100.6</v>
      </c>
      <c r="P565" s="134">
        <v>101.3</v>
      </c>
      <c r="Q565" s="134">
        <v>102.3</v>
      </c>
      <c r="R565" s="134">
        <v>98.7</v>
      </c>
      <c r="S565" s="134">
        <v>97.7</v>
      </c>
      <c r="T565" s="134">
        <v>97</v>
      </c>
      <c r="U565" s="134">
        <v>98.8</v>
      </c>
      <c r="V565" s="134">
        <v>98.8</v>
      </c>
      <c r="W565" s="134">
        <v>98.5</v>
      </c>
      <c r="X565" s="134">
        <v>99.3</v>
      </c>
      <c r="Y565" s="134">
        <v>103.1</v>
      </c>
      <c r="Z565" s="134">
        <v>104.9</v>
      </c>
      <c r="AA565" s="134">
        <v>104.8</v>
      </c>
      <c r="AB565" s="134">
        <v>106.7</v>
      </c>
      <c r="AC565" s="134">
        <v>107.7</v>
      </c>
      <c r="AD565" s="134">
        <v>106.1</v>
      </c>
      <c r="AE565" s="134">
        <v>105.9</v>
      </c>
      <c r="AF565" s="134">
        <v>105</v>
      </c>
      <c r="AG565" s="134">
        <v>104.4</v>
      </c>
      <c r="AH565" s="134">
        <v>106.2</v>
      </c>
      <c r="AI565" s="134">
        <v>104.6</v>
      </c>
      <c r="AJ565" s="134">
        <v>101.8</v>
      </c>
      <c r="AK565" s="134">
        <v>99.4</v>
      </c>
      <c r="AL565" s="134">
        <v>96</v>
      </c>
      <c r="AM565" s="134">
        <v>95.2</v>
      </c>
      <c r="AN565" s="134">
        <v>97.6</v>
      </c>
      <c r="AO565" s="134">
        <v>96.2</v>
      </c>
      <c r="AP565" s="134">
        <v>93.2</v>
      </c>
      <c r="AQ565" s="134">
        <v>90.8</v>
      </c>
      <c r="AR565" s="134">
        <v>88.5</v>
      </c>
      <c r="AS565" s="134">
        <v>88.9</v>
      </c>
      <c r="AT565" s="134">
        <v>85</v>
      </c>
      <c r="AU565" s="134">
        <v>82.5</v>
      </c>
      <c r="AV565" s="134">
        <v>79.5</v>
      </c>
      <c r="AW565" s="134">
        <v>81.7</v>
      </c>
      <c r="AX565" s="134">
        <v>83.3</v>
      </c>
      <c r="AY565" s="134">
        <v>86.2</v>
      </c>
      <c r="AZ565" s="134">
        <v>85.7</v>
      </c>
      <c r="BA565" s="134">
        <v>85.1</v>
      </c>
      <c r="BB565" s="134">
        <v>83.9</v>
      </c>
      <c r="BC565" s="134">
        <v>80.900000000000006</v>
      </c>
      <c r="BD565" s="134">
        <v>78.900000000000006</v>
      </c>
      <c r="BE565" s="134">
        <v>80.900000000000006</v>
      </c>
      <c r="BF565" s="134">
        <v>84</v>
      </c>
      <c r="BG565" s="134">
        <v>83.4</v>
      </c>
      <c r="BH565" s="134">
        <v>84.3</v>
      </c>
      <c r="BI565" s="134">
        <v>85.3</v>
      </c>
      <c r="BJ565" s="134">
        <v>86.3</v>
      </c>
      <c r="BK565" s="134">
        <v>93.7</v>
      </c>
      <c r="BL565" s="134">
        <v>96.5</v>
      </c>
      <c r="BM565" s="134">
        <v>91.7</v>
      </c>
      <c r="BN565" s="134">
        <v>89.9</v>
      </c>
      <c r="BO565" s="134">
        <v>91.7</v>
      </c>
      <c r="BP565" s="134">
        <v>93.9</v>
      </c>
      <c r="BQ565" s="134">
        <v>97.1</v>
      </c>
      <c r="BR565" s="134">
        <v>95.2</v>
      </c>
      <c r="BS565" s="134">
        <v>96.4</v>
      </c>
      <c r="BT565" s="134">
        <v>99.3</v>
      </c>
      <c r="BU565" s="134">
        <v>105.2</v>
      </c>
      <c r="BV565" s="134">
        <v>108.6</v>
      </c>
      <c r="BW565" s="134">
        <v>109.4</v>
      </c>
      <c r="BX565" s="134">
        <v>112.8</v>
      </c>
      <c r="BY565" s="134">
        <v>113.3</v>
      </c>
      <c r="BZ565" s="134">
        <v>116.6</v>
      </c>
      <c r="CA565" s="134">
        <v>112</v>
      </c>
      <c r="CB565" s="134">
        <v>111.9</v>
      </c>
      <c r="CC565" s="134">
        <v>116.7</v>
      </c>
      <c r="CD565" s="134">
        <v>115</v>
      </c>
      <c r="CE565" s="134">
        <v>112.6</v>
      </c>
      <c r="CF565" s="134">
        <v>111.2</v>
      </c>
      <c r="CG565" s="134">
        <v>108.6</v>
      </c>
      <c r="CH565" s="134">
        <v>110.5</v>
      </c>
      <c r="CI565" s="134">
        <v>110.5</v>
      </c>
      <c r="CJ565" s="134">
        <v>108.7</v>
      </c>
      <c r="CK565" s="134">
        <v>107</v>
      </c>
      <c r="CL565" s="134">
        <v>105.4</v>
      </c>
      <c r="CM565" s="134">
        <v>102</v>
      </c>
      <c r="CN565" s="134">
        <v>98.1</v>
      </c>
      <c r="CO565" s="134">
        <v>96.6</v>
      </c>
      <c r="CP565" s="134">
        <v>97.1</v>
      </c>
      <c r="CQ565" s="134">
        <v>96.2</v>
      </c>
      <c r="CR565" s="134">
        <v>96.8</v>
      </c>
      <c r="CS565" s="134">
        <v>103.1</v>
      </c>
      <c r="CT565" s="134">
        <v>103.8</v>
      </c>
      <c r="CU565" s="134">
        <v>100.3</v>
      </c>
      <c r="CV565" s="134">
        <v>104.2</v>
      </c>
      <c r="CW565" s="134">
        <v>97.7</v>
      </c>
      <c r="CX565" s="134">
        <v>98.8</v>
      </c>
      <c r="CY565" s="134">
        <v>99.3</v>
      </c>
      <c r="CZ565" s="134">
        <v>104.1</v>
      </c>
      <c r="DA565" s="134">
        <v>105.7</v>
      </c>
      <c r="DB565" s="134">
        <v>108.4</v>
      </c>
      <c r="DC565" s="134">
        <v>111.6</v>
      </c>
      <c r="DD565" s="134">
        <v>122</v>
      </c>
      <c r="DE565" s="134">
        <v>128.69999999999999</v>
      </c>
      <c r="DF565" s="134">
        <v>124.4</v>
      </c>
      <c r="DG565" s="134">
        <v>129.6</v>
      </c>
      <c r="DH565" s="134">
        <v>134.80000000000001</v>
      </c>
      <c r="DI565" s="134">
        <v>140.6</v>
      </c>
      <c r="DJ565" s="134">
        <v>140.5</v>
      </c>
      <c r="DK565" s="134">
        <v>139.80000000000001</v>
      </c>
      <c r="DL565" s="134">
        <v>143.19999999999999</v>
      </c>
      <c r="DM565" s="134">
        <v>142.4</v>
      </c>
      <c r="DN565" s="134">
        <v>153.1</v>
      </c>
      <c r="DO565" s="134">
        <v>151.6</v>
      </c>
      <c r="DP565" s="134">
        <v>145</v>
      </c>
      <c r="DQ565" s="134">
        <v>148.4</v>
      </c>
      <c r="DR565" s="134">
        <v>159.19999999999999</v>
      </c>
      <c r="DS565" s="134">
        <v>166.5</v>
      </c>
      <c r="DT565" s="134">
        <v>173.6</v>
      </c>
      <c r="DU565" s="134">
        <v>175.9</v>
      </c>
      <c r="DV565" s="134">
        <v>165.2</v>
      </c>
      <c r="DW565" s="134">
        <v>162</v>
      </c>
      <c r="DX565" s="134">
        <v>161.9</v>
      </c>
      <c r="DY565" s="134">
        <v>158.6</v>
      </c>
      <c r="DZ565" s="134">
        <v>158.5</v>
      </c>
      <c r="EA565" s="135">
        <v>157</v>
      </c>
      <c r="EB565" s="136">
        <v>152.1</v>
      </c>
      <c r="EC565" s="136">
        <v>150.9</v>
      </c>
      <c r="ED565" s="134">
        <v>155.80000000000001</v>
      </c>
      <c r="EE565" s="134">
        <v>155.19999999999999</v>
      </c>
      <c r="EF565" s="137">
        <v>153.1</v>
      </c>
      <c r="EG565" s="137">
        <v>150.30000000000001</v>
      </c>
      <c r="EH565" s="137">
        <v>148</v>
      </c>
      <c r="EI565" s="137">
        <v>146</v>
      </c>
      <c r="EJ565" s="136">
        <v>146.69999999999999</v>
      </c>
      <c r="EK565" s="136">
        <v>149.5</v>
      </c>
      <c r="EL565" s="147">
        <v>146.69999999999999</v>
      </c>
      <c r="EM565" s="147">
        <v>144.69999999999999</v>
      </c>
      <c r="EN565" s="147">
        <v>142.6</v>
      </c>
    </row>
    <row r="566" spans="1:144" ht="15" x14ac:dyDescent="0.25">
      <c r="A566" s="132" t="s">
        <v>2560</v>
      </c>
      <c r="B566" s="132" t="s">
        <v>2561</v>
      </c>
      <c r="C566" s="133">
        <v>1.08063</v>
      </c>
      <c r="D566" s="134">
        <v>104.7</v>
      </c>
      <c r="E566" s="134">
        <v>104.7</v>
      </c>
      <c r="F566" s="134">
        <v>104.2</v>
      </c>
      <c r="G566" s="134">
        <v>102.1</v>
      </c>
      <c r="H566" s="134">
        <v>101.8</v>
      </c>
      <c r="I566" s="134">
        <v>101.4</v>
      </c>
      <c r="J566" s="134">
        <v>101.6</v>
      </c>
      <c r="K566" s="134">
        <v>101.3</v>
      </c>
      <c r="L566" s="134">
        <v>99.9</v>
      </c>
      <c r="M566" s="134">
        <v>100.1</v>
      </c>
      <c r="N566" s="134">
        <v>101.2</v>
      </c>
      <c r="O566" s="134">
        <v>99.9</v>
      </c>
      <c r="P566" s="134">
        <v>100</v>
      </c>
      <c r="Q566" s="134">
        <v>98.9</v>
      </c>
      <c r="R566" s="134">
        <v>98.5</v>
      </c>
      <c r="S566" s="134">
        <v>97.4</v>
      </c>
      <c r="T566" s="134">
        <v>96.9</v>
      </c>
      <c r="U566" s="134">
        <v>97.7</v>
      </c>
      <c r="V566" s="134">
        <v>98.3</v>
      </c>
      <c r="W566" s="134">
        <v>98.1</v>
      </c>
      <c r="X566" s="134">
        <v>98.5</v>
      </c>
      <c r="Y566" s="134">
        <v>99.5</v>
      </c>
      <c r="Z566" s="134">
        <v>100.5</v>
      </c>
      <c r="AA566" s="134">
        <v>101.3</v>
      </c>
      <c r="AB566" s="134">
        <v>101.8</v>
      </c>
      <c r="AC566" s="134">
        <v>102.9</v>
      </c>
      <c r="AD566" s="134">
        <v>104.3</v>
      </c>
      <c r="AE566" s="134">
        <v>104.1</v>
      </c>
      <c r="AF566" s="134">
        <v>102.2</v>
      </c>
      <c r="AG566" s="134">
        <v>101.9</v>
      </c>
      <c r="AH566" s="134">
        <v>102.2</v>
      </c>
      <c r="AI566" s="134">
        <v>100.6</v>
      </c>
      <c r="AJ566" s="134">
        <v>99</v>
      </c>
      <c r="AK566" s="134">
        <v>98.5</v>
      </c>
      <c r="AL566" s="134">
        <v>96.8</v>
      </c>
      <c r="AM566" s="134">
        <v>95</v>
      </c>
      <c r="AN566" s="134">
        <v>94.7</v>
      </c>
      <c r="AO566" s="134">
        <v>92.7</v>
      </c>
      <c r="AP566" s="134">
        <v>91.1</v>
      </c>
      <c r="AQ566" s="134">
        <v>89</v>
      </c>
      <c r="AR566" s="134">
        <v>86.5</v>
      </c>
      <c r="AS566" s="134">
        <v>86.7</v>
      </c>
      <c r="AT566" s="134">
        <v>85.3</v>
      </c>
      <c r="AU566" s="134">
        <v>83.5</v>
      </c>
      <c r="AV566" s="134">
        <v>83.1</v>
      </c>
      <c r="AW566" s="134">
        <v>83.2</v>
      </c>
      <c r="AX566" s="134">
        <v>83</v>
      </c>
      <c r="AY566" s="134">
        <v>84.9</v>
      </c>
      <c r="AZ566" s="134">
        <v>86</v>
      </c>
      <c r="BA566" s="134">
        <v>86.1</v>
      </c>
      <c r="BB566" s="134">
        <v>84.4</v>
      </c>
      <c r="BC566" s="134">
        <v>83.1</v>
      </c>
      <c r="BD566" s="134">
        <v>81.5</v>
      </c>
      <c r="BE566" s="134">
        <v>82.9</v>
      </c>
      <c r="BF566" s="134">
        <v>83.8</v>
      </c>
      <c r="BG566" s="134">
        <v>86</v>
      </c>
      <c r="BH566" s="134">
        <v>86</v>
      </c>
      <c r="BI566" s="134">
        <v>86.8</v>
      </c>
      <c r="BJ566" s="134">
        <v>87.1</v>
      </c>
      <c r="BK566" s="134">
        <v>89.4</v>
      </c>
      <c r="BL566" s="134">
        <v>90.8</v>
      </c>
      <c r="BM566" s="134">
        <v>90.3</v>
      </c>
      <c r="BN566" s="134">
        <v>89.8</v>
      </c>
      <c r="BO566" s="134">
        <v>91.6</v>
      </c>
      <c r="BP566" s="134">
        <v>92</v>
      </c>
      <c r="BQ566" s="134">
        <v>92.5</v>
      </c>
      <c r="BR566" s="134">
        <v>91.7</v>
      </c>
      <c r="BS566" s="134">
        <v>95.4</v>
      </c>
      <c r="BT566" s="134">
        <v>98.5</v>
      </c>
      <c r="BU566" s="134">
        <v>102.9</v>
      </c>
      <c r="BV566" s="134">
        <v>105.9</v>
      </c>
      <c r="BW566" s="134">
        <v>105.9</v>
      </c>
      <c r="BX566" s="134">
        <v>108</v>
      </c>
      <c r="BY566" s="134">
        <v>109.8</v>
      </c>
      <c r="BZ566" s="134">
        <v>110.8</v>
      </c>
      <c r="CA566" s="134">
        <v>110</v>
      </c>
      <c r="CB566" s="134">
        <v>108.2</v>
      </c>
      <c r="CC566" s="134">
        <v>112.3</v>
      </c>
      <c r="CD566" s="134">
        <v>111.5</v>
      </c>
      <c r="CE566" s="134">
        <v>112.3</v>
      </c>
      <c r="CF566" s="134">
        <v>110.3</v>
      </c>
      <c r="CG566" s="134">
        <v>109.5</v>
      </c>
      <c r="CH566" s="134">
        <v>109.9</v>
      </c>
      <c r="CI566" s="134">
        <v>110.1</v>
      </c>
      <c r="CJ566" s="134">
        <v>110.1</v>
      </c>
      <c r="CK566" s="134">
        <v>109.4</v>
      </c>
      <c r="CL566" s="134">
        <v>108.4</v>
      </c>
      <c r="CM566" s="134">
        <v>106.1</v>
      </c>
      <c r="CN566" s="134">
        <v>104.2</v>
      </c>
      <c r="CO566" s="134">
        <v>103.4</v>
      </c>
      <c r="CP566" s="134">
        <v>102.6</v>
      </c>
      <c r="CQ566" s="134">
        <v>101.9</v>
      </c>
      <c r="CR566" s="134">
        <v>102.4</v>
      </c>
      <c r="CS566" s="134">
        <v>104.9</v>
      </c>
      <c r="CT566" s="134">
        <v>105.6</v>
      </c>
      <c r="CU566" s="134">
        <v>106.6</v>
      </c>
      <c r="CV566" s="134">
        <v>106.2</v>
      </c>
      <c r="CW566" s="134">
        <v>105.6</v>
      </c>
      <c r="CX566" s="134">
        <v>104.8</v>
      </c>
      <c r="CY566" s="134">
        <v>102.8</v>
      </c>
      <c r="CZ566" s="134">
        <v>104.5</v>
      </c>
      <c r="DA566" s="134">
        <v>106.3</v>
      </c>
      <c r="DB566" s="134">
        <v>108</v>
      </c>
      <c r="DC566" s="134">
        <v>112.8</v>
      </c>
      <c r="DD566" s="134">
        <v>118.2</v>
      </c>
      <c r="DE566" s="134">
        <v>125.6</v>
      </c>
      <c r="DF566" s="134">
        <v>124.7</v>
      </c>
      <c r="DG566" s="134">
        <v>124.6</v>
      </c>
      <c r="DH566" s="134">
        <v>127.6</v>
      </c>
      <c r="DI566" s="134">
        <v>130.9</v>
      </c>
      <c r="DJ566" s="134">
        <v>131.69999999999999</v>
      </c>
      <c r="DK566" s="134">
        <v>131.4</v>
      </c>
      <c r="DL566" s="134">
        <v>132.9</v>
      </c>
      <c r="DM566" s="134">
        <v>133.5</v>
      </c>
      <c r="DN566" s="134">
        <v>140.80000000000001</v>
      </c>
      <c r="DO566" s="134">
        <v>140.4</v>
      </c>
      <c r="DP566" s="134">
        <v>139</v>
      </c>
      <c r="DQ566" s="134">
        <v>139.9</v>
      </c>
      <c r="DR566" s="134">
        <v>144.80000000000001</v>
      </c>
      <c r="DS566" s="134">
        <v>153.1</v>
      </c>
      <c r="DT566" s="134">
        <v>158.6</v>
      </c>
      <c r="DU566" s="134">
        <v>156.69999999999999</v>
      </c>
      <c r="DV566" s="134">
        <v>152.69999999999999</v>
      </c>
      <c r="DW566" s="134">
        <v>149.9</v>
      </c>
      <c r="DX566" s="134">
        <v>149.4</v>
      </c>
      <c r="DY566" s="134">
        <v>146.80000000000001</v>
      </c>
      <c r="DZ566" s="134">
        <v>147.1</v>
      </c>
      <c r="EA566" s="135">
        <v>145</v>
      </c>
      <c r="EB566" s="136">
        <v>145.69999999999999</v>
      </c>
      <c r="EC566" s="136">
        <v>147.80000000000001</v>
      </c>
      <c r="ED566" s="134">
        <v>148.4</v>
      </c>
      <c r="EE566" s="134">
        <v>147.6</v>
      </c>
      <c r="EF566" s="137">
        <v>145.69999999999999</v>
      </c>
      <c r="EG566" s="137">
        <v>144.4</v>
      </c>
      <c r="EH566" s="137">
        <v>141.9</v>
      </c>
      <c r="EI566" s="137">
        <v>139.4</v>
      </c>
      <c r="EJ566" s="136">
        <v>140.69999999999999</v>
      </c>
      <c r="EK566" s="136">
        <v>142.6</v>
      </c>
      <c r="EL566" s="147">
        <v>143.5</v>
      </c>
      <c r="EM566" s="147">
        <v>143.19999999999999</v>
      </c>
      <c r="EN566" s="147">
        <v>139.69999999999999</v>
      </c>
    </row>
    <row r="567" spans="1:144" ht="15" x14ac:dyDescent="0.25">
      <c r="A567" s="132" t="s">
        <v>2562</v>
      </c>
      <c r="B567" s="132" t="s">
        <v>2563</v>
      </c>
      <c r="C567" s="133">
        <v>0.37841999999999998</v>
      </c>
      <c r="D567" s="134">
        <v>106.8</v>
      </c>
      <c r="E567" s="134">
        <v>107.2</v>
      </c>
      <c r="F567" s="134">
        <v>107.3</v>
      </c>
      <c r="G567" s="134">
        <v>106.6</v>
      </c>
      <c r="H567" s="134">
        <v>105.4</v>
      </c>
      <c r="I567" s="134">
        <v>104.7</v>
      </c>
      <c r="J567" s="134">
        <v>104.8</v>
      </c>
      <c r="K567" s="134">
        <v>103.8</v>
      </c>
      <c r="L567" s="134">
        <v>103.5</v>
      </c>
      <c r="M567" s="134">
        <v>103.7</v>
      </c>
      <c r="N567" s="134">
        <v>104.6</v>
      </c>
      <c r="O567" s="134">
        <v>104.1</v>
      </c>
      <c r="P567" s="134">
        <v>103</v>
      </c>
      <c r="Q567" s="134">
        <v>101.5</v>
      </c>
      <c r="R567" s="134">
        <v>101.5</v>
      </c>
      <c r="S567" s="134">
        <v>101.7</v>
      </c>
      <c r="T567" s="134">
        <v>101.3</v>
      </c>
      <c r="U567" s="134">
        <v>102</v>
      </c>
      <c r="V567" s="134">
        <v>102.3</v>
      </c>
      <c r="W567" s="134">
        <v>102.6</v>
      </c>
      <c r="X567" s="134">
        <v>102.2</v>
      </c>
      <c r="Y567" s="134">
        <v>103.5</v>
      </c>
      <c r="Z567" s="134">
        <v>103.8</v>
      </c>
      <c r="AA567" s="134">
        <v>104.7</v>
      </c>
      <c r="AB567" s="134">
        <v>104.5</v>
      </c>
      <c r="AC567" s="134">
        <v>105.1</v>
      </c>
      <c r="AD567" s="134">
        <v>106.3</v>
      </c>
      <c r="AE567" s="134">
        <v>107.5</v>
      </c>
      <c r="AF567" s="134">
        <v>105.8</v>
      </c>
      <c r="AG567" s="134">
        <v>105.3</v>
      </c>
      <c r="AH567" s="134">
        <v>106</v>
      </c>
      <c r="AI567" s="134">
        <v>104.1</v>
      </c>
      <c r="AJ567" s="134">
        <v>102</v>
      </c>
      <c r="AK567" s="134">
        <v>101</v>
      </c>
      <c r="AL567" s="134">
        <v>99.5</v>
      </c>
      <c r="AM567" s="134">
        <v>97.2</v>
      </c>
      <c r="AN567" s="134">
        <v>97.7</v>
      </c>
      <c r="AO567" s="134">
        <v>96</v>
      </c>
      <c r="AP567" s="134">
        <v>93.7</v>
      </c>
      <c r="AQ567" s="134">
        <v>91.3</v>
      </c>
      <c r="AR567" s="134">
        <v>89.5</v>
      </c>
      <c r="AS567" s="134">
        <v>89.9</v>
      </c>
      <c r="AT567" s="134">
        <v>89.4</v>
      </c>
      <c r="AU567" s="134">
        <v>87.9</v>
      </c>
      <c r="AV567" s="134">
        <v>86.7</v>
      </c>
      <c r="AW567" s="134">
        <v>86</v>
      </c>
      <c r="AX567" s="134">
        <v>86.4</v>
      </c>
      <c r="AY567" s="134">
        <v>89.2</v>
      </c>
      <c r="AZ567" s="134">
        <v>89.5</v>
      </c>
      <c r="BA567" s="134">
        <v>92.2</v>
      </c>
      <c r="BB567" s="134">
        <v>90.1</v>
      </c>
      <c r="BC567" s="134">
        <v>88.7</v>
      </c>
      <c r="BD567" s="134">
        <v>86.5</v>
      </c>
      <c r="BE567" s="134">
        <v>87.3</v>
      </c>
      <c r="BF567" s="134">
        <v>88.1</v>
      </c>
      <c r="BG567" s="134">
        <v>90.1</v>
      </c>
      <c r="BH567" s="134">
        <v>89.5</v>
      </c>
      <c r="BI567" s="134">
        <v>90.5</v>
      </c>
      <c r="BJ567" s="134">
        <v>91.6</v>
      </c>
      <c r="BK567" s="134">
        <v>94.2</v>
      </c>
      <c r="BL567" s="134">
        <v>96.2</v>
      </c>
      <c r="BM567" s="134">
        <v>95</v>
      </c>
      <c r="BN567" s="134">
        <v>95.4</v>
      </c>
      <c r="BO567" s="134">
        <v>97.8</v>
      </c>
      <c r="BP567" s="134">
        <v>98.6</v>
      </c>
      <c r="BQ567" s="134">
        <v>99.9</v>
      </c>
      <c r="BR567" s="134">
        <v>99</v>
      </c>
      <c r="BS567" s="134">
        <v>98.9</v>
      </c>
      <c r="BT567" s="134">
        <v>100.4</v>
      </c>
      <c r="BU567" s="134">
        <v>105</v>
      </c>
      <c r="BV567" s="134">
        <v>108.6</v>
      </c>
      <c r="BW567" s="134">
        <v>110.7</v>
      </c>
      <c r="BX567" s="134">
        <v>111.3</v>
      </c>
      <c r="BY567" s="134">
        <v>111.4</v>
      </c>
      <c r="BZ567" s="134">
        <v>113.4</v>
      </c>
      <c r="CA567" s="134">
        <v>113.4</v>
      </c>
      <c r="CB567" s="134">
        <v>110.9</v>
      </c>
      <c r="CC567" s="134">
        <v>115.2</v>
      </c>
      <c r="CD567" s="134">
        <v>113.6</v>
      </c>
      <c r="CE567" s="134">
        <v>115</v>
      </c>
      <c r="CF567" s="134">
        <v>112.9</v>
      </c>
      <c r="CG567" s="134">
        <v>111.4</v>
      </c>
      <c r="CH567" s="134">
        <v>112.1</v>
      </c>
      <c r="CI567" s="134">
        <v>111.9</v>
      </c>
      <c r="CJ567" s="134">
        <v>112.9</v>
      </c>
      <c r="CK567" s="134">
        <v>112.5</v>
      </c>
      <c r="CL567" s="134">
        <v>110.5</v>
      </c>
      <c r="CM567" s="134">
        <v>108.2</v>
      </c>
      <c r="CN567" s="134">
        <v>106.2</v>
      </c>
      <c r="CO567" s="134">
        <v>103.2</v>
      </c>
      <c r="CP567" s="134">
        <v>103.1</v>
      </c>
      <c r="CQ567" s="134">
        <v>99.7</v>
      </c>
      <c r="CR567" s="134">
        <v>101.9</v>
      </c>
      <c r="CS567" s="134">
        <v>105.6</v>
      </c>
      <c r="CT567" s="134">
        <v>104.8</v>
      </c>
      <c r="CU567" s="134">
        <v>105.3</v>
      </c>
      <c r="CV567" s="134">
        <v>104.5</v>
      </c>
      <c r="CW567" s="134">
        <v>103.9</v>
      </c>
      <c r="CX567" s="134">
        <v>102.9</v>
      </c>
      <c r="CY567" s="134">
        <v>101.6</v>
      </c>
      <c r="CZ567" s="134">
        <v>102.6</v>
      </c>
      <c r="DA567" s="134">
        <v>104.9</v>
      </c>
      <c r="DB567" s="134">
        <v>107.4</v>
      </c>
      <c r="DC567" s="134">
        <v>111.7</v>
      </c>
      <c r="DD567" s="134">
        <v>116.8</v>
      </c>
      <c r="DE567" s="134">
        <v>126.7</v>
      </c>
      <c r="DF567" s="134">
        <v>126.8</v>
      </c>
      <c r="DG567" s="134">
        <v>126.1</v>
      </c>
      <c r="DH567" s="134">
        <v>130.9</v>
      </c>
      <c r="DI567" s="134">
        <v>135.30000000000001</v>
      </c>
      <c r="DJ567" s="134">
        <v>134.6</v>
      </c>
      <c r="DK567" s="134">
        <v>132.9</v>
      </c>
      <c r="DL567" s="134">
        <v>134.9</v>
      </c>
      <c r="DM567" s="134">
        <v>137</v>
      </c>
      <c r="DN567" s="134">
        <v>144.69999999999999</v>
      </c>
      <c r="DO567" s="134">
        <v>146.80000000000001</v>
      </c>
      <c r="DP567" s="134">
        <v>145.1</v>
      </c>
      <c r="DQ567" s="134">
        <v>143.6</v>
      </c>
      <c r="DR567" s="134">
        <v>148.19999999999999</v>
      </c>
      <c r="DS567" s="134">
        <v>156.5</v>
      </c>
      <c r="DT567" s="134">
        <v>166.5</v>
      </c>
      <c r="DU567" s="134">
        <v>164.8</v>
      </c>
      <c r="DV567" s="134">
        <v>155.69999999999999</v>
      </c>
      <c r="DW567" s="134">
        <v>151.69999999999999</v>
      </c>
      <c r="DX567" s="134">
        <v>151.30000000000001</v>
      </c>
      <c r="DY567" s="134">
        <v>148</v>
      </c>
      <c r="DZ567" s="134">
        <v>148.5</v>
      </c>
      <c r="EA567" s="135">
        <v>145.69999999999999</v>
      </c>
      <c r="EB567" s="136">
        <v>147.1</v>
      </c>
      <c r="EC567" s="136">
        <v>147.9</v>
      </c>
      <c r="ED567" s="134">
        <v>150.30000000000001</v>
      </c>
      <c r="EE567" s="134">
        <v>149.6</v>
      </c>
      <c r="EF567" s="137">
        <v>147.4</v>
      </c>
      <c r="EG567" s="137">
        <v>146.1</v>
      </c>
      <c r="EH567" s="137">
        <v>144</v>
      </c>
      <c r="EI567" s="137">
        <v>141.80000000000001</v>
      </c>
      <c r="EJ567" s="136">
        <v>142</v>
      </c>
      <c r="EK567" s="136">
        <v>144.6</v>
      </c>
      <c r="EL567" s="147">
        <v>144.6</v>
      </c>
      <c r="EM567" s="147">
        <v>143</v>
      </c>
      <c r="EN567" s="147">
        <v>141.19999999999999</v>
      </c>
    </row>
    <row r="568" spans="1:144" ht="15" x14ac:dyDescent="0.25">
      <c r="A568" s="132" t="s">
        <v>2564</v>
      </c>
      <c r="B568" s="132" t="s">
        <v>2565</v>
      </c>
      <c r="C568" s="133">
        <v>0.55727000000000004</v>
      </c>
      <c r="D568" s="134">
        <v>106.4</v>
      </c>
      <c r="E568" s="134">
        <v>106.3</v>
      </c>
      <c r="F568" s="134">
        <v>105.2</v>
      </c>
      <c r="G568" s="134">
        <v>101.6</v>
      </c>
      <c r="H568" s="134">
        <v>101.9</v>
      </c>
      <c r="I568" s="134">
        <v>101.6</v>
      </c>
      <c r="J568" s="134">
        <v>101.8</v>
      </c>
      <c r="K568" s="134">
        <v>102.1</v>
      </c>
      <c r="L568" s="134">
        <v>99.4</v>
      </c>
      <c r="M568" s="134">
        <v>99.8</v>
      </c>
      <c r="N568" s="134">
        <v>101.3</v>
      </c>
      <c r="O568" s="134">
        <v>99</v>
      </c>
      <c r="P568" s="134">
        <v>100.1</v>
      </c>
      <c r="Q568" s="134">
        <v>99</v>
      </c>
      <c r="R568" s="134">
        <v>98.2</v>
      </c>
      <c r="S568" s="134">
        <v>95.9</v>
      </c>
      <c r="T568" s="134">
        <v>95.2</v>
      </c>
      <c r="U568" s="134">
        <v>96.2</v>
      </c>
      <c r="V568" s="134">
        <v>97.2</v>
      </c>
      <c r="W568" s="134">
        <v>96.7</v>
      </c>
      <c r="X568" s="134">
        <v>97.6</v>
      </c>
      <c r="Y568" s="134">
        <v>98.7</v>
      </c>
      <c r="Z568" s="134">
        <v>99.7</v>
      </c>
      <c r="AA568" s="134">
        <v>100.5</v>
      </c>
      <c r="AB568" s="134">
        <v>101.8</v>
      </c>
      <c r="AC568" s="134">
        <v>103.5</v>
      </c>
      <c r="AD568" s="134">
        <v>105.1</v>
      </c>
      <c r="AE568" s="134">
        <v>103.8</v>
      </c>
      <c r="AF568" s="134">
        <v>101.3</v>
      </c>
      <c r="AG568" s="134">
        <v>101.1</v>
      </c>
      <c r="AH568" s="134">
        <v>101.2</v>
      </c>
      <c r="AI568" s="134">
        <v>99.4</v>
      </c>
      <c r="AJ568" s="134">
        <v>97.8</v>
      </c>
      <c r="AK568" s="134">
        <v>97.5</v>
      </c>
      <c r="AL568" s="134">
        <v>95.2</v>
      </c>
      <c r="AM568" s="134">
        <v>93.3</v>
      </c>
      <c r="AN568" s="134">
        <v>92.5</v>
      </c>
      <c r="AO568" s="134">
        <v>89.9</v>
      </c>
      <c r="AP568" s="134">
        <v>88.5</v>
      </c>
      <c r="AQ568" s="134">
        <v>85.9</v>
      </c>
      <c r="AR568" s="134">
        <v>82.5</v>
      </c>
      <c r="AS568" s="134">
        <v>82.5</v>
      </c>
      <c r="AT568" s="134">
        <v>80.099999999999994</v>
      </c>
      <c r="AU568" s="134">
        <v>77.7</v>
      </c>
      <c r="AV568" s="134">
        <v>77.900000000000006</v>
      </c>
      <c r="AW568" s="134">
        <v>78.5</v>
      </c>
      <c r="AX568" s="134">
        <v>77.900000000000006</v>
      </c>
      <c r="AY568" s="134">
        <v>79.400000000000006</v>
      </c>
      <c r="AZ568" s="134">
        <v>81.400000000000006</v>
      </c>
      <c r="BA568" s="134">
        <v>79.7</v>
      </c>
      <c r="BB568" s="134">
        <v>78.099999999999994</v>
      </c>
      <c r="BC568" s="134">
        <v>76.5</v>
      </c>
      <c r="BD568" s="134">
        <v>75</v>
      </c>
      <c r="BE568" s="134">
        <v>77.099999999999994</v>
      </c>
      <c r="BF568" s="134">
        <v>78.3</v>
      </c>
      <c r="BG568" s="134">
        <v>81.099999999999994</v>
      </c>
      <c r="BH568" s="134">
        <v>81.5</v>
      </c>
      <c r="BI568" s="134">
        <v>82.4</v>
      </c>
      <c r="BJ568" s="134">
        <v>82.3</v>
      </c>
      <c r="BK568" s="134">
        <v>84.8</v>
      </c>
      <c r="BL568" s="134">
        <v>86.1</v>
      </c>
      <c r="BM568" s="134">
        <v>86</v>
      </c>
      <c r="BN568" s="134">
        <v>84.6</v>
      </c>
      <c r="BO568" s="134">
        <v>86.3</v>
      </c>
      <c r="BP568" s="134">
        <v>86.4</v>
      </c>
      <c r="BQ568" s="134">
        <v>86.5</v>
      </c>
      <c r="BR568" s="134">
        <v>85.5</v>
      </c>
      <c r="BS568" s="134">
        <v>92.4</v>
      </c>
      <c r="BT568" s="134">
        <v>97.3</v>
      </c>
      <c r="BU568" s="134">
        <v>102.6</v>
      </c>
      <c r="BV568" s="134">
        <v>104.3</v>
      </c>
      <c r="BW568" s="134">
        <v>102.8</v>
      </c>
      <c r="BX568" s="134">
        <v>106.4</v>
      </c>
      <c r="BY568" s="134">
        <v>109.3</v>
      </c>
      <c r="BZ568" s="134">
        <v>110.4</v>
      </c>
      <c r="CA568" s="134">
        <v>108.2</v>
      </c>
      <c r="CB568" s="134">
        <v>106.7</v>
      </c>
      <c r="CC568" s="134">
        <v>111.3</v>
      </c>
      <c r="CD568" s="134">
        <v>110.4</v>
      </c>
      <c r="CE568" s="134">
        <v>110.7</v>
      </c>
      <c r="CF568" s="134">
        <v>108.3</v>
      </c>
      <c r="CG568" s="134">
        <v>107.9</v>
      </c>
      <c r="CH568" s="134">
        <v>108.6</v>
      </c>
      <c r="CI568" s="134">
        <v>108.7</v>
      </c>
      <c r="CJ568" s="134">
        <v>107.9</v>
      </c>
      <c r="CK568" s="134">
        <v>107</v>
      </c>
      <c r="CL568" s="134">
        <v>105.8</v>
      </c>
      <c r="CM568" s="134">
        <v>103.3</v>
      </c>
      <c r="CN568" s="134">
        <v>100.8</v>
      </c>
      <c r="CO568" s="134">
        <v>101.5</v>
      </c>
      <c r="CP568" s="134">
        <v>100.3</v>
      </c>
      <c r="CQ568" s="134">
        <v>99.7</v>
      </c>
      <c r="CR568" s="134">
        <v>99.2</v>
      </c>
      <c r="CS568" s="134">
        <v>101.2</v>
      </c>
      <c r="CT568" s="134">
        <v>103</v>
      </c>
      <c r="CU568" s="134">
        <v>102.8</v>
      </c>
      <c r="CV568" s="134">
        <v>102.8</v>
      </c>
      <c r="CW568" s="134">
        <v>102.2</v>
      </c>
      <c r="CX568" s="134">
        <v>101.8</v>
      </c>
      <c r="CY568" s="134">
        <v>98.5</v>
      </c>
      <c r="CZ568" s="134">
        <v>102.1</v>
      </c>
      <c r="DA568" s="134">
        <v>103.9</v>
      </c>
      <c r="DB568" s="134">
        <v>105.1</v>
      </c>
      <c r="DC568" s="134">
        <v>111.9</v>
      </c>
      <c r="DD568" s="134">
        <v>119.4</v>
      </c>
      <c r="DE568" s="134">
        <v>125.8</v>
      </c>
      <c r="DF568" s="134">
        <v>124.1</v>
      </c>
      <c r="DG568" s="134">
        <v>124.3</v>
      </c>
      <c r="DH568" s="134">
        <v>127.5</v>
      </c>
      <c r="DI568" s="134">
        <v>130.80000000000001</v>
      </c>
      <c r="DJ568" s="134">
        <v>132.80000000000001</v>
      </c>
      <c r="DK568" s="134">
        <v>132.69999999999999</v>
      </c>
      <c r="DL568" s="134">
        <v>134.4</v>
      </c>
      <c r="DM568" s="134">
        <v>134.6</v>
      </c>
      <c r="DN568" s="134">
        <v>142.19999999999999</v>
      </c>
      <c r="DO568" s="134">
        <v>140.19999999999999</v>
      </c>
      <c r="DP568" s="134">
        <v>139.6</v>
      </c>
      <c r="DQ568" s="134">
        <v>141.5</v>
      </c>
      <c r="DR568" s="134">
        <v>147.5</v>
      </c>
      <c r="DS568" s="134">
        <v>157.9</v>
      </c>
      <c r="DT568" s="134">
        <v>161.9</v>
      </c>
      <c r="DU568" s="134">
        <v>159.4</v>
      </c>
      <c r="DV568" s="134">
        <v>156.4</v>
      </c>
      <c r="DW568" s="134">
        <v>153.69999999999999</v>
      </c>
      <c r="DX568" s="134">
        <v>153.80000000000001</v>
      </c>
      <c r="DY568" s="134">
        <v>150.19999999999999</v>
      </c>
      <c r="DZ568" s="134">
        <v>151.19999999999999</v>
      </c>
      <c r="EA568" s="135">
        <v>147.6</v>
      </c>
      <c r="EB568" s="136">
        <v>148</v>
      </c>
      <c r="EC568" s="136">
        <v>151.4</v>
      </c>
      <c r="ED568" s="134">
        <v>150.9</v>
      </c>
      <c r="EE568" s="134">
        <v>149.80000000000001</v>
      </c>
      <c r="EF568" s="137">
        <v>147.69999999999999</v>
      </c>
      <c r="EG568" s="137">
        <v>146.19999999999999</v>
      </c>
      <c r="EH568" s="137">
        <v>142.69999999999999</v>
      </c>
      <c r="EI568" s="137">
        <v>138.80000000000001</v>
      </c>
      <c r="EJ568" s="136">
        <v>139.6</v>
      </c>
      <c r="EK568" s="136">
        <v>141.69999999999999</v>
      </c>
      <c r="EL568" s="147">
        <v>143.5</v>
      </c>
      <c r="EM568" s="147">
        <v>144</v>
      </c>
      <c r="EN568" s="147">
        <v>138.19999999999999</v>
      </c>
    </row>
    <row r="569" spans="1:144" ht="15" x14ac:dyDescent="0.25">
      <c r="A569" s="132" t="s">
        <v>2566</v>
      </c>
      <c r="B569" s="132" t="s">
        <v>2567</v>
      </c>
      <c r="C569" s="133">
        <v>0.13227</v>
      </c>
      <c r="D569" s="134">
        <v>90.6</v>
      </c>
      <c r="E569" s="134">
        <v>90.6</v>
      </c>
      <c r="F569" s="134">
        <v>90.6</v>
      </c>
      <c r="G569" s="134">
        <v>90.6</v>
      </c>
      <c r="H569" s="134">
        <v>90.6</v>
      </c>
      <c r="I569" s="134">
        <v>90.6</v>
      </c>
      <c r="J569" s="134">
        <v>90.6</v>
      </c>
      <c r="K569" s="134">
        <v>90.6</v>
      </c>
      <c r="L569" s="134">
        <v>90.6</v>
      </c>
      <c r="M569" s="134">
        <v>90.6</v>
      </c>
      <c r="N569" s="134">
        <v>90.6</v>
      </c>
      <c r="O569" s="134">
        <v>90.6</v>
      </c>
      <c r="P569" s="134">
        <v>90.6</v>
      </c>
      <c r="Q569" s="134">
        <v>90.6</v>
      </c>
      <c r="R569" s="134">
        <v>90.6</v>
      </c>
      <c r="S569" s="134">
        <v>90.6</v>
      </c>
      <c r="T569" s="134">
        <v>90.6</v>
      </c>
      <c r="U569" s="134">
        <v>90.6</v>
      </c>
      <c r="V569" s="134">
        <v>90.6</v>
      </c>
      <c r="W569" s="134">
        <v>90.6</v>
      </c>
      <c r="X569" s="134">
        <v>90.6</v>
      </c>
      <c r="Y569" s="134">
        <v>90.6</v>
      </c>
      <c r="Z569" s="134">
        <v>94.1</v>
      </c>
      <c r="AA569" s="134">
        <v>94.1</v>
      </c>
      <c r="AB569" s="134">
        <v>94.1</v>
      </c>
      <c r="AC569" s="134">
        <v>94.1</v>
      </c>
      <c r="AD569" s="134">
        <v>95.3</v>
      </c>
      <c r="AE569" s="134">
        <v>95.3</v>
      </c>
      <c r="AF569" s="134">
        <v>95.3</v>
      </c>
      <c r="AG569" s="134">
        <v>95.3</v>
      </c>
      <c r="AH569" s="134">
        <v>95.3</v>
      </c>
      <c r="AI569" s="134">
        <v>95.3</v>
      </c>
      <c r="AJ569" s="134">
        <v>95.3</v>
      </c>
      <c r="AK569" s="134">
        <v>95.3</v>
      </c>
      <c r="AL569" s="134">
        <v>95.3</v>
      </c>
      <c r="AM569" s="134">
        <v>95.3</v>
      </c>
      <c r="AN569" s="134">
        <v>95.1</v>
      </c>
      <c r="AO569" s="134">
        <v>95.1</v>
      </c>
      <c r="AP569" s="134">
        <v>95.1</v>
      </c>
      <c r="AQ569" s="134">
        <v>95.1</v>
      </c>
      <c r="AR569" s="134">
        <v>95.1</v>
      </c>
      <c r="AS569" s="134">
        <v>95.1</v>
      </c>
      <c r="AT569" s="134">
        <v>95.1</v>
      </c>
      <c r="AU569" s="134">
        <v>95.3</v>
      </c>
      <c r="AV569" s="134">
        <v>95.3</v>
      </c>
      <c r="AW569" s="134">
        <v>95.3</v>
      </c>
      <c r="AX569" s="134">
        <v>95.3</v>
      </c>
      <c r="AY569" s="134">
        <v>95.3</v>
      </c>
      <c r="AZ569" s="134">
        <v>95.3</v>
      </c>
      <c r="BA569" s="134">
        <v>95.3</v>
      </c>
      <c r="BB569" s="134">
        <v>95.3</v>
      </c>
      <c r="BC569" s="134">
        <v>95.3</v>
      </c>
      <c r="BD569" s="134">
        <v>95.3</v>
      </c>
      <c r="BE569" s="134">
        <v>95.3</v>
      </c>
      <c r="BF569" s="134">
        <v>95.3</v>
      </c>
      <c r="BG569" s="134">
        <v>95.3</v>
      </c>
      <c r="BH569" s="134">
        <v>95.3</v>
      </c>
      <c r="BI569" s="134">
        <v>95.3</v>
      </c>
      <c r="BJ569" s="134">
        <v>95.3</v>
      </c>
      <c r="BK569" s="134">
        <v>95.3</v>
      </c>
      <c r="BL569" s="134">
        <v>95.3</v>
      </c>
      <c r="BM569" s="134">
        <v>95.3</v>
      </c>
      <c r="BN569" s="134">
        <v>95.7</v>
      </c>
      <c r="BO569" s="134">
        <v>95.7</v>
      </c>
      <c r="BP569" s="134">
        <v>96.4</v>
      </c>
      <c r="BQ569" s="134">
        <v>96.4</v>
      </c>
      <c r="BR569" s="134">
        <v>96.4</v>
      </c>
      <c r="BS569" s="134">
        <v>98.3</v>
      </c>
      <c r="BT569" s="134">
        <v>98.3</v>
      </c>
      <c r="BU569" s="134">
        <v>98.3</v>
      </c>
      <c r="BV569" s="134">
        <v>104.6</v>
      </c>
      <c r="BW569" s="134">
        <v>104.6</v>
      </c>
      <c r="BX569" s="134">
        <v>104.6</v>
      </c>
      <c r="BY569" s="134">
        <v>106.1</v>
      </c>
      <c r="BZ569" s="134">
        <v>104.6</v>
      </c>
      <c r="CA569" s="134">
        <v>107</v>
      </c>
      <c r="CB569" s="134">
        <v>106.1</v>
      </c>
      <c r="CC569" s="134">
        <v>107.6</v>
      </c>
      <c r="CD569" s="134">
        <v>109</v>
      </c>
      <c r="CE569" s="134">
        <v>110.4</v>
      </c>
      <c r="CF569" s="134">
        <v>110.4</v>
      </c>
      <c r="CG569" s="134">
        <v>110.4</v>
      </c>
      <c r="CH569" s="134">
        <v>109</v>
      </c>
      <c r="CI569" s="134">
        <v>110.4</v>
      </c>
      <c r="CJ569" s="134">
        <v>110.4</v>
      </c>
      <c r="CK569" s="134">
        <v>110.4</v>
      </c>
      <c r="CL569" s="134">
        <v>113</v>
      </c>
      <c r="CM569" s="134">
        <v>111.7</v>
      </c>
      <c r="CN569" s="134">
        <v>112.4</v>
      </c>
      <c r="CO569" s="134">
        <v>112.4</v>
      </c>
      <c r="CP569" s="134">
        <v>111.1</v>
      </c>
      <c r="CQ569" s="134">
        <v>117.6</v>
      </c>
      <c r="CR569" s="134">
        <v>117.6</v>
      </c>
      <c r="CS569" s="134">
        <v>118.9</v>
      </c>
      <c r="CT569" s="134">
        <v>118.9</v>
      </c>
      <c r="CU569" s="134">
        <v>126.2</v>
      </c>
      <c r="CV569" s="134">
        <v>126.2</v>
      </c>
      <c r="CW569" s="134">
        <v>124.8</v>
      </c>
      <c r="CX569" s="134">
        <v>123.3</v>
      </c>
      <c r="CY569" s="134">
        <v>124.8</v>
      </c>
      <c r="CZ569" s="134">
        <v>120.1</v>
      </c>
      <c r="DA569" s="134">
        <v>120.1</v>
      </c>
      <c r="DB569" s="134">
        <v>121.7</v>
      </c>
      <c r="DC569" s="134">
        <v>120.1</v>
      </c>
      <c r="DD569" s="134">
        <v>116.8</v>
      </c>
      <c r="DE569" s="134">
        <v>121.7</v>
      </c>
      <c r="DF569" s="134">
        <v>121.7</v>
      </c>
      <c r="DG569" s="134">
        <v>121.7</v>
      </c>
      <c r="DH569" s="134">
        <v>118.5</v>
      </c>
      <c r="DI569" s="134">
        <v>118.5</v>
      </c>
      <c r="DJ569" s="134">
        <v>118.5</v>
      </c>
      <c r="DK569" s="134">
        <v>121.7</v>
      </c>
      <c r="DL569" s="134">
        <v>120.1</v>
      </c>
      <c r="DM569" s="134">
        <v>118.5</v>
      </c>
      <c r="DN569" s="134">
        <v>123.3</v>
      </c>
      <c r="DO569" s="134">
        <v>121.7</v>
      </c>
      <c r="DP569" s="134">
        <v>118.5</v>
      </c>
      <c r="DQ569" s="134">
        <v>121.7</v>
      </c>
      <c r="DR569" s="134">
        <v>123.3</v>
      </c>
      <c r="DS569" s="134">
        <v>121.7</v>
      </c>
      <c r="DT569" s="134">
        <v>120.1</v>
      </c>
      <c r="DU569" s="134">
        <v>120.1</v>
      </c>
      <c r="DV569" s="134">
        <v>128.1</v>
      </c>
      <c r="DW569" s="134">
        <v>128.1</v>
      </c>
      <c r="DX569" s="134">
        <v>124.8</v>
      </c>
      <c r="DY569" s="134">
        <v>128.1</v>
      </c>
      <c r="DZ569" s="134">
        <v>124.8</v>
      </c>
      <c r="EA569" s="135">
        <v>131.30000000000001</v>
      </c>
      <c r="EB569" s="136">
        <v>131.30000000000001</v>
      </c>
      <c r="EC569" s="136">
        <v>131.30000000000001</v>
      </c>
      <c r="ED569" s="134">
        <v>131.30000000000001</v>
      </c>
      <c r="EE569" s="134">
        <v>131.30000000000001</v>
      </c>
      <c r="EF569" s="137">
        <v>131.30000000000001</v>
      </c>
      <c r="EG569" s="137">
        <v>131.30000000000001</v>
      </c>
      <c r="EH569" s="137">
        <v>131.30000000000001</v>
      </c>
      <c r="EI569" s="137">
        <v>134.4</v>
      </c>
      <c r="EJ569" s="136">
        <v>141.5</v>
      </c>
      <c r="EK569" s="136">
        <v>140.1</v>
      </c>
      <c r="EL569" s="147">
        <v>140.1</v>
      </c>
      <c r="EM569" s="147">
        <v>140.1</v>
      </c>
      <c r="EN569" s="147">
        <v>141.5</v>
      </c>
    </row>
    <row r="570" spans="1:144" ht="15" x14ac:dyDescent="0.25">
      <c r="A570" s="132" t="s">
        <v>2568</v>
      </c>
      <c r="B570" s="132" t="s">
        <v>2569</v>
      </c>
      <c r="C570" s="133">
        <v>1.2670000000000001E-2</v>
      </c>
      <c r="D570" s="134">
        <v>112.7</v>
      </c>
      <c r="E570" s="134">
        <v>112.5</v>
      </c>
      <c r="F570" s="134">
        <v>111.7</v>
      </c>
      <c r="G570" s="134">
        <v>111.3</v>
      </c>
      <c r="H570" s="134">
        <v>110.3</v>
      </c>
      <c r="I570" s="134">
        <v>109.8</v>
      </c>
      <c r="J570" s="134">
        <v>109</v>
      </c>
      <c r="K570" s="134">
        <v>108.2</v>
      </c>
      <c r="L570" s="134">
        <v>107.5</v>
      </c>
      <c r="M570" s="134">
        <v>107.3</v>
      </c>
      <c r="N570" s="134">
        <v>107.5</v>
      </c>
      <c r="O570" s="134">
        <v>107.9</v>
      </c>
      <c r="P570" s="134">
        <v>106.6</v>
      </c>
      <c r="Q570" s="134">
        <v>105.7</v>
      </c>
      <c r="R570" s="134">
        <v>105</v>
      </c>
      <c r="S570" s="134">
        <v>104.8</v>
      </c>
      <c r="T570" s="134">
        <v>104.2</v>
      </c>
      <c r="U570" s="134">
        <v>105.3</v>
      </c>
      <c r="V570" s="134">
        <v>105.5</v>
      </c>
      <c r="W570" s="134">
        <v>105.5</v>
      </c>
      <c r="X570" s="134">
        <v>105.8</v>
      </c>
      <c r="Y570" s="134">
        <v>106.6</v>
      </c>
      <c r="Z570" s="134">
        <v>107.7</v>
      </c>
      <c r="AA570" s="134">
        <v>108.9</v>
      </c>
      <c r="AB570" s="134">
        <v>103.7</v>
      </c>
      <c r="AC570" s="134">
        <v>104.6</v>
      </c>
      <c r="AD570" s="134">
        <v>105.1</v>
      </c>
      <c r="AE570" s="134">
        <v>105.1</v>
      </c>
      <c r="AF570" s="134">
        <v>103.6</v>
      </c>
      <c r="AG570" s="134">
        <v>102.9</v>
      </c>
      <c r="AH570" s="134">
        <v>105.2</v>
      </c>
      <c r="AI570" s="134">
        <v>102</v>
      </c>
      <c r="AJ570" s="134">
        <v>101</v>
      </c>
      <c r="AK570" s="134">
        <v>99.9</v>
      </c>
      <c r="AL570" s="134">
        <v>97.4</v>
      </c>
      <c r="AM570" s="134">
        <v>97.3</v>
      </c>
      <c r="AN570" s="134">
        <v>95.8</v>
      </c>
      <c r="AO570" s="134">
        <v>94</v>
      </c>
      <c r="AP570" s="134">
        <v>91.7</v>
      </c>
      <c r="AQ570" s="134">
        <v>89.3</v>
      </c>
      <c r="AR570" s="134">
        <v>85.9</v>
      </c>
      <c r="AS570" s="134">
        <v>87.4</v>
      </c>
      <c r="AT570" s="134">
        <v>84.7</v>
      </c>
      <c r="AU570" s="134">
        <v>81.400000000000006</v>
      </c>
      <c r="AV570" s="134">
        <v>77.099999999999994</v>
      </c>
      <c r="AW570" s="134">
        <v>79.400000000000006</v>
      </c>
      <c r="AX570" s="134">
        <v>79.8</v>
      </c>
      <c r="AY570" s="134">
        <v>83.6</v>
      </c>
      <c r="AZ570" s="134">
        <v>83.1</v>
      </c>
      <c r="BA570" s="134">
        <v>83</v>
      </c>
      <c r="BB570" s="134">
        <v>80</v>
      </c>
      <c r="BC570" s="134">
        <v>77.3</v>
      </c>
      <c r="BD570" s="134">
        <v>72.7</v>
      </c>
      <c r="BE570" s="134">
        <v>75</v>
      </c>
      <c r="BF570" s="134">
        <v>78</v>
      </c>
      <c r="BG570" s="134">
        <v>78.2</v>
      </c>
      <c r="BH570" s="134">
        <v>78.900000000000006</v>
      </c>
      <c r="BI570" s="134">
        <v>79.900000000000006</v>
      </c>
      <c r="BJ570" s="134">
        <v>79.8</v>
      </c>
      <c r="BK570" s="134">
        <v>84.7</v>
      </c>
      <c r="BL570" s="134">
        <v>89.7</v>
      </c>
      <c r="BM570" s="134">
        <v>88</v>
      </c>
      <c r="BN570" s="134">
        <v>87.8</v>
      </c>
      <c r="BO570" s="134">
        <v>91.4</v>
      </c>
      <c r="BP570" s="134">
        <v>91.6</v>
      </c>
      <c r="BQ570" s="134">
        <v>93.1</v>
      </c>
      <c r="BR570" s="134">
        <v>93.9</v>
      </c>
      <c r="BS570" s="134">
        <v>94.5</v>
      </c>
      <c r="BT570" s="134">
        <v>96.9</v>
      </c>
      <c r="BU570" s="134">
        <v>106.1</v>
      </c>
      <c r="BV570" s="134">
        <v>110.8</v>
      </c>
      <c r="BW570" s="134">
        <v>113.3</v>
      </c>
      <c r="BX570" s="134">
        <v>115.7</v>
      </c>
      <c r="BY570" s="134">
        <v>118.6</v>
      </c>
      <c r="BZ570" s="134">
        <v>119.7</v>
      </c>
      <c r="CA570" s="134">
        <v>118.1</v>
      </c>
      <c r="CB570" s="134">
        <v>115.7</v>
      </c>
      <c r="CC570" s="134">
        <v>121.7</v>
      </c>
      <c r="CD570" s="134">
        <v>121.3</v>
      </c>
      <c r="CE570" s="134">
        <v>120</v>
      </c>
      <c r="CF570" s="134">
        <v>117.4</v>
      </c>
      <c r="CG570" s="134">
        <v>115.4</v>
      </c>
      <c r="CH570" s="134">
        <v>115.6</v>
      </c>
      <c r="CI570" s="134">
        <v>115.4</v>
      </c>
      <c r="CJ570" s="134">
        <v>116.9</v>
      </c>
      <c r="CK570" s="134">
        <v>116.3</v>
      </c>
      <c r="CL570" s="134">
        <v>113.7</v>
      </c>
      <c r="CM570" s="134">
        <v>109.8</v>
      </c>
      <c r="CN570" s="134">
        <v>103.6</v>
      </c>
      <c r="CO570" s="134">
        <v>102.2</v>
      </c>
      <c r="CP570" s="134">
        <v>100.5</v>
      </c>
      <c r="CQ570" s="134">
        <v>98.8</v>
      </c>
      <c r="CR570" s="134">
        <v>99.1</v>
      </c>
      <c r="CS570" s="134">
        <v>103.6</v>
      </c>
      <c r="CT570" s="134">
        <v>104</v>
      </c>
      <c r="CU570" s="134">
        <v>104.7</v>
      </c>
      <c r="CV570" s="134">
        <v>97.9</v>
      </c>
      <c r="CW570" s="134">
        <v>101.6</v>
      </c>
      <c r="CX570" s="134">
        <v>102.5</v>
      </c>
      <c r="CY570" s="134">
        <v>101.3</v>
      </c>
      <c r="CZ570" s="134">
        <v>104</v>
      </c>
      <c r="DA570" s="134">
        <v>107.7</v>
      </c>
      <c r="DB570" s="134">
        <v>108.4</v>
      </c>
      <c r="DC570" s="134">
        <v>110.5</v>
      </c>
      <c r="DD570" s="134">
        <v>119.1</v>
      </c>
      <c r="DE570" s="134">
        <v>128.9</v>
      </c>
      <c r="DF570" s="134">
        <v>124.5</v>
      </c>
      <c r="DG570" s="134">
        <v>124.6</v>
      </c>
      <c r="DH570" s="134">
        <v>130.1</v>
      </c>
      <c r="DI570" s="134">
        <v>136.30000000000001</v>
      </c>
      <c r="DJ570" s="134">
        <v>137.19999999999999</v>
      </c>
      <c r="DK570" s="134">
        <v>134.4</v>
      </c>
      <c r="DL570" s="134">
        <v>136.6</v>
      </c>
      <c r="DM570" s="134">
        <v>136.80000000000001</v>
      </c>
      <c r="DN570" s="134">
        <v>146.4</v>
      </c>
      <c r="DO570" s="134">
        <v>150.80000000000001</v>
      </c>
      <c r="DP570" s="134">
        <v>144</v>
      </c>
      <c r="DQ570" s="134">
        <v>143.5</v>
      </c>
      <c r="DR570" s="134">
        <v>153.1</v>
      </c>
      <c r="DS570" s="134">
        <v>171.6</v>
      </c>
      <c r="DT570" s="134">
        <v>178.8</v>
      </c>
      <c r="DU570" s="134">
        <v>174</v>
      </c>
      <c r="DV570" s="134">
        <v>159</v>
      </c>
      <c r="DW570" s="134">
        <v>158.69999999999999</v>
      </c>
      <c r="DX570" s="134">
        <v>159.69999999999999</v>
      </c>
      <c r="DY570" s="134">
        <v>157.69999999999999</v>
      </c>
      <c r="DZ570" s="134">
        <v>157.4</v>
      </c>
      <c r="EA570" s="135">
        <v>154.69999999999999</v>
      </c>
      <c r="EB570" s="136">
        <v>151.9</v>
      </c>
      <c r="EC570" s="136">
        <v>153.1</v>
      </c>
      <c r="ED570" s="134">
        <v>159.1</v>
      </c>
      <c r="EE570" s="134">
        <v>159</v>
      </c>
      <c r="EF570" s="137">
        <v>158</v>
      </c>
      <c r="EG570" s="137">
        <v>154.5</v>
      </c>
      <c r="EH570" s="137">
        <v>150</v>
      </c>
      <c r="EI570" s="137">
        <v>146.9</v>
      </c>
      <c r="EJ570" s="136">
        <v>143.9</v>
      </c>
      <c r="EK570" s="136">
        <v>148</v>
      </c>
      <c r="EL570" s="147">
        <v>148.6</v>
      </c>
      <c r="EM570" s="147">
        <v>145.9</v>
      </c>
      <c r="EN570" s="147">
        <v>143.69999999999999</v>
      </c>
    </row>
    <row r="571" spans="1:144" ht="15" x14ac:dyDescent="0.25">
      <c r="A571" s="132" t="s">
        <v>2570</v>
      </c>
      <c r="B571" s="132" t="s">
        <v>2571</v>
      </c>
      <c r="C571" s="133">
        <v>1.14442</v>
      </c>
      <c r="D571" s="134">
        <v>107.2</v>
      </c>
      <c r="E571" s="134">
        <v>105.6</v>
      </c>
      <c r="F571" s="134">
        <v>105.8</v>
      </c>
      <c r="G571" s="134">
        <v>105.4</v>
      </c>
      <c r="H571" s="134">
        <v>105.4</v>
      </c>
      <c r="I571" s="134">
        <v>105.2</v>
      </c>
      <c r="J571" s="134">
        <v>105.2</v>
      </c>
      <c r="K571" s="134">
        <v>104.6</v>
      </c>
      <c r="L571" s="134">
        <v>105.6</v>
      </c>
      <c r="M571" s="134">
        <v>105.4</v>
      </c>
      <c r="N571" s="134">
        <v>104.4</v>
      </c>
      <c r="O571" s="134">
        <v>104.9</v>
      </c>
      <c r="P571" s="134">
        <v>103.9</v>
      </c>
      <c r="Q571" s="134">
        <v>103.5</v>
      </c>
      <c r="R571" s="134">
        <v>103</v>
      </c>
      <c r="S571" s="134">
        <v>103.3</v>
      </c>
      <c r="T571" s="134">
        <v>103.5</v>
      </c>
      <c r="U571" s="134">
        <v>104</v>
      </c>
      <c r="V571" s="134">
        <v>105.1</v>
      </c>
      <c r="W571" s="134">
        <v>105.6</v>
      </c>
      <c r="X571" s="134">
        <v>105.8</v>
      </c>
      <c r="Y571" s="134">
        <v>106.5</v>
      </c>
      <c r="Z571" s="134">
        <v>107.3</v>
      </c>
      <c r="AA571" s="134">
        <v>108.4</v>
      </c>
      <c r="AB571" s="134">
        <v>105.4</v>
      </c>
      <c r="AC571" s="134">
        <v>105.7</v>
      </c>
      <c r="AD571" s="134">
        <v>104.1</v>
      </c>
      <c r="AE571" s="134">
        <v>103.7</v>
      </c>
      <c r="AF571" s="134">
        <v>103.4</v>
      </c>
      <c r="AG571" s="134">
        <v>102.4</v>
      </c>
      <c r="AH571" s="134">
        <v>102.3</v>
      </c>
      <c r="AI571" s="134">
        <v>102.5</v>
      </c>
      <c r="AJ571" s="134">
        <v>101.6</v>
      </c>
      <c r="AK571" s="134">
        <v>101.4</v>
      </c>
      <c r="AL571" s="134">
        <v>99.5</v>
      </c>
      <c r="AM571" s="134">
        <v>97.9</v>
      </c>
      <c r="AN571" s="134">
        <v>96.8</v>
      </c>
      <c r="AO571" s="134">
        <v>95.4</v>
      </c>
      <c r="AP571" s="134">
        <v>93.2</v>
      </c>
      <c r="AQ571" s="134">
        <v>90.4</v>
      </c>
      <c r="AR571" s="134">
        <v>88.4</v>
      </c>
      <c r="AS571" s="134">
        <v>89.6</v>
      </c>
      <c r="AT571" s="134">
        <v>88.3</v>
      </c>
      <c r="AU571" s="134">
        <v>86.3</v>
      </c>
      <c r="AV571" s="134">
        <v>82.8</v>
      </c>
      <c r="AW571" s="134">
        <v>81.900000000000006</v>
      </c>
      <c r="AX571" s="134">
        <v>82.2</v>
      </c>
      <c r="AY571" s="134">
        <v>86.9</v>
      </c>
      <c r="AZ571" s="134">
        <v>87.6</v>
      </c>
      <c r="BA571" s="134">
        <v>89.3</v>
      </c>
      <c r="BB571" s="134">
        <v>87.4</v>
      </c>
      <c r="BC571" s="134">
        <v>85.2</v>
      </c>
      <c r="BD571" s="134">
        <v>83.5</v>
      </c>
      <c r="BE571" s="134">
        <v>85.8</v>
      </c>
      <c r="BF571" s="134">
        <v>89.8</v>
      </c>
      <c r="BG571" s="134">
        <v>90.8</v>
      </c>
      <c r="BH571" s="134">
        <v>91.6</v>
      </c>
      <c r="BI571" s="134">
        <v>92.7</v>
      </c>
      <c r="BJ571" s="134">
        <v>91.4</v>
      </c>
      <c r="BK571" s="134">
        <v>97.7</v>
      </c>
      <c r="BL571" s="134">
        <v>99.8</v>
      </c>
      <c r="BM571" s="134">
        <v>97.8</v>
      </c>
      <c r="BN571" s="134">
        <v>97.4</v>
      </c>
      <c r="BO571" s="134">
        <v>98.3</v>
      </c>
      <c r="BP571" s="134">
        <v>99.9</v>
      </c>
      <c r="BQ571" s="134">
        <v>104.7</v>
      </c>
      <c r="BR571" s="134">
        <v>104.8</v>
      </c>
      <c r="BS571" s="134">
        <v>105</v>
      </c>
      <c r="BT571" s="134">
        <v>106.2</v>
      </c>
      <c r="BU571" s="134">
        <v>111.8</v>
      </c>
      <c r="BV571" s="134">
        <v>115.2</v>
      </c>
      <c r="BW571" s="134">
        <v>117.8</v>
      </c>
      <c r="BX571" s="134">
        <v>119.2</v>
      </c>
      <c r="BY571" s="134">
        <v>120.5</v>
      </c>
      <c r="BZ571" s="134">
        <v>120.6</v>
      </c>
      <c r="CA571" s="134">
        <v>120.7</v>
      </c>
      <c r="CB571" s="134">
        <v>119.8</v>
      </c>
      <c r="CC571" s="134">
        <v>122</v>
      </c>
      <c r="CD571" s="134">
        <v>123</v>
      </c>
      <c r="CE571" s="134">
        <v>122.2</v>
      </c>
      <c r="CF571" s="134">
        <v>119.7</v>
      </c>
      <c r="CG571" s="134">
        <v>115.6</v>
      </c>
      <c r="CH571" s="134">
        <v>115</v>
      </c>
      <c r="CI571" s="134">
        <v>117.3</v>
      </c>
      <c r="CJ571" s="134">
        <v>116</v>
      </c>
      <c r="CK571" s="134">
        <v>115.4</v>
      </c>
      <c r="CL571" s="134">
        <v>113.7</v>
      </c>
      <c r="CM571" s="134">
        <v>111.4</v>
      </c>
      <c r="CN571" s="134">
        <v>107.9</v>
      </c>
      <c r="CO571" s="134">
        <v>106.4</v>
      </c>
      <c r="CP571" s="134">
        <v>103.3</v>
      </c>
      <c r="CQ571" s="134">
        <v>102.2</v>
      </c>
      <c r="CR571" s="134">
        <v>103.4</v>
      </c>
      <c r="CS571" s="134">
        <v>106.9</v>
      </c>
      <c r="CT571" s="134">
        <v>109.5</v>
      </c>
      <c r="CU571" s="134">
        <v>108.5</v>
      </c>
      <c r="CV571" s="134">
        <v>105.1</v>
      </c>
      <c r="CW571" s="134">
        <v>107</v>
      </c>
      <c r="CX571" s="134">
        <v>106.5</v>
      </c>
      <c r="CY571" s="134">
        <v>105.4</v>
      </c>
      <c r="CZ571" s="134">
        <v>108.8</v>
      </c>
      <c r="DA571" s="134">
        <v>111.6</v>
      </c>
      <c r="DB571" s="134">
        <v>115.6</v>
      </c>
      <c r="DC571" s="134">
        <v>118.2</v>
      </c>
      <c r="DD571" s="134">
        <v>123.5</v>
      </c>
      <c r="DE571" s="134">
        <v>136.80000000000001</v>
      </c>
      <c r="DF571" s="134">
        <v>134.4</v>
      </c>
      <c r="DG571" s="134">
        <v>133.5</v>
      </c>
      <c r="DH571" s="134">
        <v>142.80000000000001</v>
      </c>
      <c r="DI571" s="134">
        <v>152.4</v>
      </c>
      <c r="DJ571" s="134">
        <v>154.9</v>
      </c>
      <c r="DK571" s="134">
        <v>156.30000000000001</v>
      </c>
      <c r="DL571" s="134">
        <v>156.4</v>
      </c>
      <c r="DM571" s="134">
        <v>156.30000000000001</v>
      </c>
      <c r="DN571" s="134">
        <v>159.69999999999999</v>
      </c>
      <c r="DO571" s="134">
        <v>163.5</v>
      </c>
      <c r="DP571" s="134">
        <v>160.6</v>
      </c>
      <c r="DQ571" s="134">
        <v>157.1</v>
      </c>
      <c r="DR571" s="134">
        <v>160.30000000000001</v>
      </c>
      <c r="DS571" s="134">
        <v>169.8</v>
      </c>
      <c r="DT571" s="134">
        <v>178.3</v>
      </c>
      <c r="DU571" s="134">
        <v>174.1</v>
      </c>
      <c r="DV571" s="134">
        <v>162.6</v>
      </c>
      <c r="DW571" s="134">
        <v>157.19999999999999</v>
      </c>
      <c r="DX571" s="134">
        <v>153.4</v>
      </c>
      <c r="DY571" s="134">
        <v>149.6</v>
      </c>
      <c r="DZ571" s="134">
        <v>151.4</v>
      </c>
      <c r="EA571" s="135">
        <v>146.4</v>
      </c>
      <c r="EB571" s="136">
        <v>143.9</v>
      </c>
      <c r="EC571" s="136">
        <v>143.5</v>
      </c>
      <c r="ED571" s="134">
        <v>150.5</v>
      </c>
      <c r="EE571" s="134">
        <v>151</v>
      </c>
      <c r="EF571" s="137">
        <v>150.4</v>
      </c>
      <c r="EG571" s="137">
        <v>147.69999999999999</v>
      </c>
      <c r="EH571" s="137">
        <v>145</v>
      </c>
      <c r="EI571" s="137">
        <v>143.19999999999999</v>
      </c>
      <c r="EJ571" s="136">
        <v>142.1</v>
      </c>
      <c r="EK571" s="136">
        <v>144.5</v>
      </c>
      <c r="EL571" s="147">
        <v>145.1</v>
      </c>
      <c r="EM571" s="147">
        <v>143.5</v>
      </c>
      <c r="EN571" s="147">
        <v>141.4</v>
      </c>
    </row>
    <row r="572" spans="1:144" ht="15" x14ac:dyDescent="0.25">
      <c r="A572" s="132" t="s">
        <v>2572</v>
      </c>
      <c r="B572" s="132" t="s">
        <v>2573</v>
      </c>
      <c r="C572" s="133">
        <v>0.88361000000000001</v>
      </c>
      <c r="D572" s="134">
        <v>107.3</v>
      </c>
      <c r="E572" s="134">
        <v>106.3</v>
      </c>
      <c r="F572" s="134">
        <v>106.4</v>
      </c>
      <c r="G572" s="134">
        <v>106.6</v>
      </c>
      <c r="H572" s="134">
        <v>106.7</v>
      </c>
      <c r="I572" s="134">
        <v>105.9</v>
      </c>
      <c r="J572" s="134">
        <v>106.2</v>
      </c>
      <c r="K572" s="134">
        <v>105.2</v>
      </c>
      <c r="L572" s="134">
        <v>106.3</v>
      </c>
      <c r="M572" s="134">
        <v>106.7</v>
      </c>
      <c r="N572" s="134">
        <v>105.6</v>
      </c>
      <c r="O572" s="134">
        <v>106.3</v>
      </c>
      <c r="P572" s="134">
        <v>105</v>
      </c>
      <c r="Q572" s="134">
        <v>104.7</v>
      </c>
      <c r="R572" s="134">
        <v>103.7</v>
      </c>
      <c r="S572" s="134">
        <v>103.6</v>
      </c>
      <c r="T572" s="134">
        <v>104.2</v>
      </c>
      <c r="U572" s="134">
        <v>105.6</v>
      </c>
      <c r="V572" s="134">
        <v>106.2</v>
      </c>
      <c r="W572" s="134">
        <v>106.3</v>
      </c>
      <c r="X572" s="134">
        <v>106.6</v>
      </c>
      <c r="Y572" s="134">
        <v>106.8</v>
      </c>
      <c r="Z572" s="134">
        <v>107.4</v>
      </c>
      <c r="AA572" s="134">
        <v>108.2</v>
      </c>
      <c r="AB572" s="134">
        <v>105.1</v>
      </c>
      <c r="AC572" s="134">
        <v>104.8</v>
      </c>
      <c r="AD572" s="134">
        <v>104.1</v>
      </c>
      <c r="AE572" s="134">
        <v>104.1</v>
      </c>
      <c r="AF572" s="134">
        <v>103.7</v>
      </c>
      <c r="AG572" s="134">
        <v>102.8</v>
      </c>
      <c r="AH572" s="134">
        <v>102.3</v>
      </c>
      <c r="AI572" s="134">
        <v>101.5</v>
      </c>
      <c r="AJ572" s="134">
        <v>101.1</v>
      </c>
      <c r="AK572" s="134">
        <v>100.2</v>
      </c>
      <c r="AL572" s="134">
        <v>98.7</v>
      </c>
      <c r="AM572" s="134">
        <v>97</v>
      </c>
      <c r="AN572" s="134">
        <v>95.6</v>
      </c>
      <c r="AO572" s="134">
        <v>93.8</v>
      </c>
      <c r="AP572" s="134">
        <v>91.3</v>
      </c>
      <c r="AQ572" s="134">
        <v>88.4</v>
      </c>
      <c r="AR572" s="134">
        <v>86.4</v>
      </c>
      <c r="AS572" s="134">
        <v>88.1</v>
      </c>
      <c r="AT572" s="134">
        <v>86.3</v>
      </c>
      <c r="AU572" s="134">
        <v>84</v>
      </c>
      <c r="AV572" s="134">
        <v>80.099999999999994</v>
      </c>
      <c r="AW572" s="134">
        <v>79.7</v>
      </c>
      <c r="AX572" s="134">
        <v>81.2</v>
      </c>
      <c r="AY572" s="134">
        <v>85.7</v>
      </c>
      <c r="AZ572" s="134">
        <v>86.2</v>
      </c>
      <c r="BA572" s="134">
        <v>88.3</v>
      </c>
      <c r="BB572" s="134">
        <v>86.2</v>
      </c>
      <c r="BC572" s="134">
        <v>83.7</v>
      </c>
      <c r="BD572" s="134">
        <v>82.6</v>
      </c>
      <c r="BE572" s="134">
        <v>84.6</v>
      </c>
      <c r="BF572" s="134">
        <v>88.3</v>
      </c>
      <c r="BG572" s="134">
        <v>88.9</v>
      </c>
      <c r="BH572" s="134">
        <v>89.7</v>
      </c>
      <c r="BI572" s="134">
        <v>90.8</v>
      </c>
      <c r="BJ572" s="134">
        <v>89</v>
      </c>
      <c r="BK572" s="134">
        <v>96</v>
      </c>
      <c r="BL572" s="134">
        <v>98.3</v>
      </c>
      <c r="BM572" s="134">
        <v>96.1</v>
      </c>
      <c r="BN572" s="134">
        <v>95.6</v>
      </c>
      <c r="BO572" s="134">
        <v>96.5</v>
      </c>
      <c r="BP572" s="134">
        <v>98.2</v>
      </c>
      <c r="BQ572" s="134">
        <v>102.9</v>
      </c>
      <c r="BR572" s="134">
        <v>103</v>
      </c>
      <c r="BS572" s="134">
        <v>103.4</v>
      </c>
      <c r="BT572" s="134">
        <v>105</v>
      </c>
      <c r="BU572" s="134">
        <v>111.1</v>
      </c>
      <c r="BV572" s="134">
        <v>114.7</v>
      </c>
      <c r="BW572" s="134">
        <v>117.3</v>
      </c>
      <c r="BX572" s="134">
        <v>118.7</v>
      </c>
      <c r="BY572" s="134">
        <v>119.7</v>
      </c>
      <c r="BZ572" s="134">
        <v>119.6</v>
      </c>
      <c r="CA572" s="134">
        <v>120</v>
      </c>
      <c r="CB572" s="134">
        <v>118.6</v>
      </c>
      <c r="CC572" s="134">
        <v>121.2</v>
      </c>
      <c r="CD572" s="134">
        <v>122.1</v>
      </c>
      <c r="CE572" s="134">
        <v>121.3</v>
      </c>
      <c r="CF572" s="134">
        <v>118.5</v>
      </c>
      <c r="CG572" s="134">
        <v>114.2</v>
      </c>
      <c r="CH572" s="134">
        <v>113.7</v>
      </c>
      <c r="CI572" s="134">
        <v>116.3</v>
      </c>
      <c r="CJ572" s="134">
        <v>114.6</v>
      </c>
      <c r="CK572" s="134">
        <v>113.9</v>
      </c>
      <c r="CL572" s="134">
        <v>112.2</v>
      </c>
      <c r="CM572" s="134">
        <v>109.6</v>
      </c>
      <c r="CN572" s="134">
        <v>106</v>
      </c>
      <c r="CO572" s="134">
        <v>104.3</v>
      </c>
      <c r="CP572" s="134">
        <v>101.2</v>
      </c>
      <c r="CQ572" s="134">
        <v>100</v>
      </c>
      <c r="CR572" s="134">
        <v>101.3</v>
      </c>
      <c r="CS572" s="134">
        <v>105.2</v>
      </c>
      <c r="CT572" s="134">
        <v>107.8</v>
      </c>
      <c r="CU572" s="134">
        <v>106.6</v>
      </c>
      <c r="CV572" s="134">
        <v>106.1</v>
      </c>
      <c r="CW572" s="134">
        <v>105.3</v>
      </c>
      <c r="CX572" s="134">
        <v>104.9</v>
      </c>
      <c r="CY572" s="134">
        <v>103.5</v>
      </c>
      <c r="CZ572" s="134">
        <v>107.2</v>
      </c>
      <c r="DA572" s="134">
        <v>109.7</v>
      </c>
      <c r="DB572" s="134">
        <v>114.1</v>
      </c>
      <c r="DC572" s="134">
        <v>117</v>
      </c>
      <c r="DD572" s="134">
        <v>122.5</v>
      </c>
      <c r="DE572" s="134">
        <v>136.4</v>
      </c>
      <c r="DF572" s="134">
        <v>133.80000000000001</v>
      </c>
      <c r="DG572" s="134">
        <v>132.69999999999999</v>
      </c>
      <c r="DH572" s="134">
        <v>142.4</v>
      </c>
      <c r="DI572" s="134">
        <v>151.6</v>
      </c>
      <c r="DJ572" s="134">
        <v>153.69999999999999</v>
      </c>
      <c r="DK572" s="134">
        <v>155.4</v>
      </c>
      <c r="DL572" s="134">
        <v>155.5</v>
      </c>
      <c r="DM572" s="134">
        <v>155.19999999999999</v>
      </c>
      <c r="DN572" s="134">
        <v>159.4</v>
      </c>
      <c r="DO572" s="134">
        <v>163.69999999999999</v>
      </c>
      <c r="DP572" s="134">
        <v>160.1</v>
      </c>
      <c r="DQ572" s="134">
        <v>157.1</v>
      </c>
      <c r="DR572" s="134">
        <v>160.80000000000001</v>
      </c>
      <c r="DS572" s="134">
        <v>170.8</v>
      </c>
      <c r="DT572" s="134">
        <v>179.5</v>
      </c>
      <c r="DU572" s="134">
        <v>174.8</v>
      </c>
      <c r="DV572" s="134">
        <v>163.19999999999999</v>
      </c>
      <c r="DW572" s="134">
        <v>157.9</v>
      </c>
      <c r="DX572" s="134">
        <v>153.5</v>
      </c>
      <c r="DY572" s="134">
        <v>149.5</v>
      </c>
      <c r="DZ572" s="134">
        <v>151.69999999999999</v>
      </c>
      <c r="EA572" s="135">
        <v>145.6</v>
      </c>
      <c r="EB572" s="136">
        <v>144</v>
      </c>
      <c r="EC572" s="136">
        <v>143.5</v>
      </c>
      <c r="ED572" s="134">
        <v>150.30000000000001</v>
      </c>
      <c r="EE572" s="134">
        <v>150.9</v>
      </c>
      <c r="EF572" s="137">
        <v>150.5</v>
      </c>
      <c r="EG572" s="137">
        <v>147.30000000000001</v>
      </c>
      <c r="EH572" s="137">
        <v>144.80000000000001</v>
      </c>
      <c r="EI572" s="137">
        <v>143.1</v>
      </c>
      <c r="EJ572" s="136">
        <v>141.69999999999999</v>
      </c>
      <c r="EK572" s="136">
        <v>144.19999999999999</v>
      </c>
      <c r="EL572" s="147">
        <v>144.69999999999999</v>
      </c>
      <c r="EM572" s="147">
        <v>143.1</v>
      </c>
      <c r="EN572" s="147">
        <v>140.4</v>
      </c>
    </row>
    <row r="573" spans="1:144" ht="15" x14ac:dyDescent="0.25">
      <c r="A573" s="132" t="s">
        <v>2574</v>
      </c>
      <c r="B573" s="132" t="s">
        <v>2575</v>
      </c>
      <c r="C573" s="133">
        <v>9.307E-2</v>
      </c>
      <c r="D573" s="134">
        <v>103.4</v>
      </c>
      <c r="E573" s="134">
        <v>104.8</v>
      </c>
      <c r="F573" s="134">
        <v>103.9</v>
      </c>
      <c r="G573" s="134">
        <v>102.5</v>
      </c>
      <c r="H573" s="134">
        <v>102.6</v>
      </c>
      <c r="I573" s="134">
        <v>103.3</v>
      </c>
      <c r="J573" s="134">
        <v>101.6</v>
      </c>
      <c r="K573" s="134">
        <v>101.2</v>
      </c>
      <c r="L573" s="134">
        <v>100.9</v>
      </c>
      <c r="M573" s="134">
        <v>101.1</v>
      </c>
      <c r="N573" s="134">
        <v>100.5</v>
      </c>
      <c r="O573" s="134">
        <v>101</v>
      </c>
      <c r="P573" s="134">
        <v>100.8</v>
      </c>
      <c r="Q573" s="134">
        <v>101</v>
      </c>
      <c r="R573" s="134">
        <v>100.6</v>
      </c>
      <c r="S573" s="134">
        <v>100.3</v>
      </c>
      <c r="T573" s="134">
        <v>100.1</v>
      </c>
      <c r="U573" s="134">
        <v>100.5</v>
      </c>
      <c r="V573" s="134">
        <v>101.9</v>
      </c>
      <c r="W573" s="134">
        <v>101.8</v>
      </c>
      <c r="X573" s="134">
        <v>102.3</v>
      </c>
      <c r="Y573" s="134">
        <v>102.8</v>
      </c>
      <c r="Z573" s="134">
        <v>103.4</v>
      </c>
      <c r="AA573" s="134">
        <v>105.6</v>
      </c>
      <c r="AB573" s="134">
        <v>103.5</v>
      </c>
      <c r="AC573" s="134">
        <v>103.7</v>
      </c>
      <c r="AD573" s="134">
        <v>103.1</v>
      </c>
      <c r="AE573" s="134">
        <v>102.4</v>
      </c>
      <c r="AF573" s="134">
        <v>102.8</v>
      </c>
      <c r="AG573" s="134">
        <v>101.2</v>
      </c>
      <c r="AH573" s="134">
        <v>101.6</v>
      </c>
      <c r="AI573" s="134">
        <v>101.8</v>
      </c>
      <c r="AJ573" s="134">
        <v>100.9</v>
      </c>
      <c r="AK573" s="134">
        <v>98.5</v>
      </c>
      <c r="AL573" s="134">
        <v>98.2</v>
      </c>
      <c r="AM573" s="134">
        <v>97</v>
      </c>
      <c r="AN573" s="134">
        <v>95.6</v>
      </c>
      <c r="AO573" s="134">
        <v>93.7</v>
      </c>
      <c r="AP573" s="134">
        <v>92.2</v>
      </c>
      <c r="AQ573" s="134">
        <v>89.5</v>
      </c>
      <c r="AR573" s="134">
        <v>87</v>
      </c>
      <c r="AS573" s="134">
        <v>86.9</v>
      </c>
      <c r="AT573" s="134">
        <v>85.2</v>
      </c>
      <c r="AU573" s="134">
        <v>83.9</v>
      </c>
      <c r="AV573" s="134">
        <v>80.599999999999994</v>
      </c>
      <c r="AW573" s="134">
        <v>80.8</v>
      </c>
      <c r="AX573" s="134">
        <v>80.599999999999994</v>
      </c>
      <c r="AY573" s="134">
        <v>84.4</v>
      </c>
      <c r="AZ573" s="134">
        <v>84.8</v>
      </c>
      <c r="BA573" s="134">
        <v>87.4</v>
      </c>
      <c r="BB573" s="134">
        <v>86.5</v>
      </c>
      <c r="BC573" s="134">
        <v>84</v>
      </c>
      <c r="BD573" s="134">
        <v>83.4</v>
      </c>
      <c r="BE573" s="134">
        <v>85</v>
      </c>
      <c r="BF573" s="134">
        <v>88.5</v>
      </c>
      <c r="BG573" s="134">
        <v>89.3</v>
      </c>
      <c r="BH573" s="134">
        <v>90.8</v>
      </c>
      <c r="BI573" s="134">
        <v>91.6</v>
      </c>
      <c r="BJ573" s="134">
        <v>92.2</v>
      </c>
      <c r="BK573" s="134">
        <v>95.5</v>
      </c>
      <c r="BL573" s="134">
        <v>96.2</v>
      </c>
      <c r="BM573" s="134">
        <v>94.7</v>
      </c>
      <c r="BN573" s="134">
        <v>94.8</v>
      </c>
      <c r="BO573" s="134">
        <v>96</v>
      </c>
      <c r="BP573" s="134">
        <v>96.5</v>
      </c>
      <c r="BQ573" s="134">
        <v>101</v>
      </c>
      <c r="BR573" s="134">
        <v>102.1</v>
      </c>
      <c r="BS573" s="134">
        <v>103.2</v>
      </c>
      <c r="BT573" s="134">
        <v>101.4</v>
      </c>
      <c r="BU573" s="134">
        <v>106.2</v>
      </c>
      <c r="BV573" s="134">
        <v>109.4</v>
      </c>
      <c r="BW573" s="134">
        <v>112.3</v>
      </c>
      <c r="BX573" s="134">
        <v>112.1</v>
      </c>
      <c r="BY573" s="134">
        <v>114.7</v>
      </c>
      <c r="BZ573" s="134">
        <v>115.9</v>
      </c>
      <c r="CA573" s="134">
        <v>115.4</v>
      </c>
      <c r="CB573" s="134">
        <v>116.9</v>
      </c>
      <c r="CC573" s="134">
        <v>118.5</v>
      </c>
      <c r="CD573" s="134">
        <v>119.7</v>
      </c>
      <c r="CE573" s="134">
        <v>118.9</v>
      </c>
      <c r="CF573" s="134">
        <v>118.4</v>
      </c>
      <c r="CG573" s="134">
        <v>114.9</v>
      </c>
      <c r="CH573" s="134">
        <v>113.6</v>
      </c>
      <c r="CI573" s="134">
        <v>114.3</v>
      </c>
      <c r="CJ573" s="134">
        <v>113.6</v>
      </c>
      <c r="CK573" s="134">
        <v>113.7</v>
      </c>
      <c r="CL573" s="134">
        <v>111.8</v>
      </c>
      <c r="CM573" s="134">
        <v>109</v>
      </c>
      <c r="CN573" s="134">
        <v>106.6</v>
      </c>
      <c r="CO573" s="134">
        <v>104.9</v>
      </c>
      <c r="CP573" s="134">
        <v>103</v>
      </c>
      <c r="CQ573" s="134">
        <v>101.5</v>
      </c>
      <c r="CR573" s="134">
        <v>102</v>
      </c>
      <c r="CS573" s="134">
        <v>104.5</v>
      </c>
      <c r="CT573" s="134">
        <v>106.2</v>
      </c>
      <c r="CU573" s="134">
        <v>106.7</v>
      </c>
      <c r="CV573" s="134">
        <v>97.9</v>
      </c>
      <c r="CW573" s="134">
        <v>104.4</v>
      </c>
      <c r="CX573" s="134">
        <v>104.7</v>
      </c>
      <c r="CY573" s="134">
        <v>103.9</v>
      </c>
      <c r="CZ573" s="134">
        <v>106.6</v>
      </c>
      <c r="DA573" s="134">
        <v>110.1</v>
      </c>
      <c r="DB573" s="134">
        <v>114.4</v>
      </c>
      <c r="DC573" s="134">
        <v>115.6</v>
      </c>
      <c r="DD573" s="134">
        <v>119.3</v>
      </c>
      <c r="DE573" s="134">
        <v>133.80000000000001</v>
      </c>
      <c r="DF573" s="134">
        <v>133.4</v>
      </c>
      <c r="DG573" s="134">
        <v>132.9</v>
      </c>
      <c r="DH573" s="134">
        <v>139.80000000000001</v>
      </c>
      <c r="DI573" s="134">
        <v>149.9</v>
      </c>
      <c r="DJ573" s="134">
        <v>153.30000000000001</v>
      </c>
      <c r="DK573" s="134">
        <v>155.80000000000001</v>
      </c>
      <c r="DL573" s="134">
        <v>155.1</v>
      </c>
      <c r="DM573" s="134">
        <v>156.30000000000001</v>
      </c>
      <c r="DN573" s="134">
        <v>156.5</v>
      </c>
      <c r="DO573" s="134">
        <v>158.9</v>
      </c>
      <c r="DP573" s="134">
        <v>158.6</v>
      </c>
      <c r="DQ573" s="134">
        <v>153.30000000000001</v>
      </c>
      <c r="DR573" s="134">
        <v>154.1</v>
      </c>
      <c r="DS573" s="134">
        <v>163.6</v>
      </c>
      <c r="DT573" s="134">
        <v>171.3</v>
      </c>
      <c r="DU573" s="134">
        <v>167.6</v>
      </c>
      <c r="DV573" s="134">
        <v>158.69999999999999</v>
      </c>
      <c r="DW573" s="134">
        <v>151.1</v>
      </c>
      <c r="DX573" s="134">
        <v>148</v>
      </c>
      <c r="DY573" s="134">
        <v>145.69999999999999</v>
      </c>
      <c r="DZ573" s="134">
        <v>146</v>
      </c>
      <c r="EA573" s="135">
        <v>144.30000000000001</v>
      </c>
      <c r="EB573" s="136">
        <v>141</v>
      </c>
      <c r="EC573" s="136">
        <v>140.30000000000001</v>
      </c>
      <c r="ED573" s="134">
        <v>144</v>
      </c>
      <c r="EE573" s="134">
        <v>146</v>
      </c>
      <c r="EF573" s="137">
        <v>143.69999999999999</v>
      </c>
      <c r="EG573" s="137">
        <v>142</v>
      </c>
      <c r="EH573" s="137">
        <v>139</v>
      </c>
      <c r="EI573" s="137">
        <v>138.1</v>
      </c>
      <c r="EJ573" s="136">
        <v>136.80000000000001</v>
      </c>
      <c r="EK573" s="136">
        <v>138.69999999999999</v>
      </c>
      <c r="EL573" s="147">
        <v>141</v>
      </c>
      <c r="EM573" s="147">
        <v>140</v>
      </c>
      <c r="EN573" s="147">
        <v>138.4</v>
      </c>
    </row>
    <row r="574" spans="1:144" ht="15" x14ac:dyDescent="0.25">
      <c r="A574" s="132" t="s">
        <v>2576</v>
      </c>
      <c r="B574" s="132" t="s">
        <v>2577</v>
      </c>
      <c r="C574" s="133">
        <v>0.11260000000000001</v>
      </c>
      <c r="D574" s="134">
        <v>104</v>
      </c>
      <c r="E574" s="134">
        <v>103.7</v>
      </c>
      <c r="F574" s="134">
        <v>102.8</v>
      </c>
      <c r="G574" s="134">
        <v>102.9</v>
      </c>
      <c r="H574" s="134">
        <v>102.1</v>
      </c>
      <c r="I574" s="134">
        <v>102.3</v>
      </c>
      <c r="J574" s="134">
        <v>102.3</v>
      </c>
      <c r="K574" s="134">
        <v>101.2</v>
      </c>
      <c r="L574" s="134">
        <v>100.7</v>
      </c>
      <c r="M574" s="134">
        <v>101</v>
      </c>
      <c r="N574" s="134">
        <v>100.9</v>
      </c>
      <c r="O574" s="134">
        <v>100.9</v>
      </c>
      <c r="P574" s="134">
        <v>101.1</v>
      </c>
      <c r="Q574" s="134">
        <v>102</v>
      </c>
      <c r="R574" s="134">
        <v>101.7</v>
      </c>
      <c r="S574" s="134">
        <v>101.2</v>
      </c>
      <c r="T574" s="134">
        <v>100</v>
      </c>
      <c r="U574" s="134">
        <v>100.2</v>
      </c>
      <c r="V574" s="134">
        <v>100.5</v>
      </c>
      <c r="W574" s="134">
        <v>101.1</v>
      </c>
      <c r="X574" s="134">
        <v>100.8</v>
      </c>
      <c r="Y574" s="134">
        <v>101.6</v>
      </c>
      <c r="Z574" s="134">
        <v>103.4</v>
      </c>
      <c r="AA574" s="134">
        <v>103.7</v>
      </c>
      <c r="AB574" s="134">
        <v>103.1</v>
      </c>
      <c r="AC574" s="134">
        <v>103.8</v>
      </c>
      <c r="AD574" s="134">
        <v>103.2</v>
      </c>
      <c r="AE574" s="134">
        <v>103</v>
      </c>
      <c r="AF574" s="134">
        <v>103.2</v>
      </c>
      <c r="AG574" s="134">
        <v>102.7</v>
      </c>
      <c r="AH574" s="134">
        <v>104.3</v>
      </c>
      <c r="AI574" s="134">
        <v>103.6</v>
      </c>
      <c r="AJ574" s="134">
        <v>101.8</v>
      </c>
      <c r="AK574" s="134">
        <v>100.7</v>
      </c>
      <c r="AL574" s="134">
        <v>100.2</v>
      </c>
      <c r="AM574" s="134">
        <v>97.3</v>
      </c>
      <c r="AN574" s="134">
        <v>97.8</v>
      </c>
      <c r="AO574" s="134">
        <v>95.7</v>
      </c>
      <c r="AP574" s="134">
        <v>95.3</v>
      </c>
      <c r="AQ574" s="134">
        <v>92</v>
      </c>
      <c r="AR574" s="134">
        <v>90.2</v>
      </c>
      <c r="AS574" s="134">
        <v>90.1</v>
      </c>
      <c r="AT574" s="134">
        <v>88.8</v>
      </c>
      <c r="AU574" s="134">
        <v>87.6</v>
      </c>
      <c r="AV574" s="134">
        <v>85.5</v>
      </c>
      <c r="AW574" s="134">
        <v>83.2</v>
      </c>
      <c r="AX574" s="134">
        <v>82.4</v>
      </c>
      <c r="AY574" s="134">
        <v>88.5</v>
      </c>
      <c r="AZ574" s="134">
        <v>89.5</v>
      </c>
      <c r="BA574" s="134">
        <v>90.3</v>
      </c>
      <c r="BB574" s="134">
        <v>87.3</v>
      </c>
      <c r="BC574" s="134">
        <v>86.8</v>
      </c>
      <c r="BD574" s="134">
        <v>83.2</v>
      </c>
      <c r="BE574" s="134">
        <v>87.1</v>
      </c>
      <c r="BF574" s="134">
        <v>91.7</v>
      </c>
      <c r="BG574" s="134">
        <v>93.3</v>
      </c>
      <c r="BH574" s="134">
        <v>93.8</v>
      </c>
      <c r="BI574" s="134">
        <v>95.4</v>
      </c>
      <c r="BJ574" s="134">
        <v>94.8</v>
      </c>
      <c r="BK574" s="134">
        <v>100.5</v>
      </c>
      <c r="BL574" s="134">
        <v>103.8</v>
      </c>
      <c r="BM574" s="134">
        <v>102</v>
      </c>
      <c r="BN574" s="134">
        <v>101.3</v>
      </c>
      <c r="BO574" s="134">
        <v>101.8</v>
      </c>
      <c r="BP574" s="134">
        <v>103.1</v>
      </c>
      <c r="BQ574" s="134">
        <v>110.8</v>
      </c>
      <c r="BR574" s="134">
        <v>109.5</v>
      </c>
      <c r="BS574" s="134">
        <v>108.2</v>
      </c>
      <c r="BT574" s="134">
        <v>108.1</v>
      </c>
      <c r="BU574" s="134">
        <v>112.7</v>
      </c>
      <c r="BV574" s="134">
        <v>117.6</v>
      </c>
      <c r="BW574" s="134">
        <v>122.9</v>
      </c>
      <c r="BX574" s="134">
        <v>124.6</v>
      </c>
      <c r="BY574" s="134">
        <v>126.9</v>
      </c>
      <c r="BZ574" s="134">
        <v>126.3</v>
      </c>
      <c r="CA574" s="134">
        <v>124.7</v>
      </c>
      <c r="CB574" s="134">
        <v>124.8</v>
      </c>
      <c r="CC574" s="134">
        <v>125.8</v>
      </c>
      <c r="CD574" s="134">
        <v>127.5</v>
      </c>
      <c r="CE574" s="134">
        <v>126.2</v>
      </c>
      <c r="CF574" s="134">
        <v>123.6</v>
      </c>
      <c r="CG574" s="134">
        <v>118.7</v>
      </c>
      <c r="CH574" s="134">
        <v>118.9</v>
      </c>
      <c r="CI574" s="134">
        <v>121.7</v>
      </c>
      <c r="CJ574" s="134">
        <v>121.1</v>
      </c>
      <c r="CK574" s="134">
        <v>120.3</v>
      </c>
      <c r="CL574" s="134">
        <v>119.3</v>
      </c>
      <c r="CM574" s="134">
        <v>117.7</v>
      </c>
      <c r="CN574" s="134">
        <v>113.5</v>
      </c>
      <c r="CO574" s="134">
        <v>111.7</v>
      </c>
      <c r="CP574" s="134">
        <v>108.8</v>
      </c>
      <c r="CQ574" s="134">
        <v>106.8</v>
      </c>
      <c r="CR574" s="134">
        <v>107.2</v>
      </c>
      <c r="CS574" s="134">
        <v>110.3</v>
      </c>
      <c r="CT574" s="134">
        <v>113.1</v>
      </c>
      <c r="CU574" s="134">
        <v>112.8</v>
      </c>
      <c r="CV574" s="134">
        <v>88.8</v>
      </c>
      <c r="CW574" s="134">
        <v>109.7</v>
      </c>
      <c r="CX574" s="134">
        <v>108.8</v>
      </c>
      <c r="CY574" s="134">
        <v>108.6</v>
      </c>
      <c r="CZ574" s="134">
        <v>111.9</v>
      </c>
      <c r="DA574" s="134">
        <v>117.2</v>
      </c>
      <c r="DB574" s="134">
        <v>120</v>
      </c>
      <c r="DC574" s="134">
        <v>121.6</v>
      </c>
      <c r="DD574" s="134">
        <v>129.6</v>
      </c>
      <c r="DE574" s="134">
        <v>144.5</v>
      </c>
      <c r="DF574" s="134">
        <v>140.80000000000001</v>
      </c>
      <c r="DG574" s="134">
        <v>140.69999999999999</v>
      </c>
      <c r="DH574" s="134">
        <v>153.80000000000001</v>
      </c>
      <c r="DI574" s="134">
        <v>171.1</v>
      </c>
      <c r="DJ574" s="134">
        <v>176.6</v>
      </c>
      <c r="DK574" s="134">
        <v>175.6</v>
      </c>
      <c r="DL574" s="134">
        <v>174.4</v>
      </c>
      <c r="DM574" s="134">
        <v>172.7</v>
      </c>
      <c r="DN574" s="134">
        <v>174.5</v>
      </c>
      <c r="DO574" s="134">
        <v>178.7</v>
      </c>
      <c r="DP574" s="134">
        <v>173.5</v>
      </c>
      <c r="DQ574" s="134">
        <v>165.7</v>
      </c>
      <c r="DR574" s="134">
        <v>168.9</v>
      </c>
      <c r="DS574" s="134">
        <v>180.2</v>
      </c>
      <c r="DT574" s="134">
        <v>190.7</v>
      </c>
      <c r="DU574" s="134">
        <v>184.9</v>
      </c>
      <c r="DV574" s="134">
        <v>170.2</v>
      </c>
      <c r="DW574" s="134">
        <v>163.30000000000001</v>
      </c>
      <c r="DX574" s="134">
        <v>158.1</v>
      </c>
      <c r="DY574" s="134">
        <v>152</v>
      </c>
      <c r="DZ574" s="134">
        <v>153.5</v>
      </c>
      <c r="EA574" s="135">
        <v>151.30000000000001</v>
      </c>
      <c r="EB574" s="136">
        <v>145.6</v>
      </c>
      <c r="EC574" s="136">
        <v>146</v>
      </c>
      <c r="ED574" s="134">
        <v>155.5</v>
      </c>
      <c r="EE574" s="134">
        <v>157.5</v>
      </c>
      <c r="EF574" s="137">
        <v>157.69999999999999</v>
      </c>
      <c r="EG574" s="137">
        <v>156.69999999999999</v>
      </c>
      <c r="EH574" s="137">
        <v>150.5</v>
      </c>
      <c r="EI574" s="137">
        <v>146.9</v>
      </c>
      <c r="EJ574" s="136">
        <v>145.30000000000001</v>
      </c>
      <c r="EK574" s="136">
        <v>147.30000000000001</v>
      </c>
      <c r="EL574" s="147">
        <v>149.4</v>
      </c>
      <c r="EM574" s="147">
        <v>149</v>
      </c>
      <c r="EN574" s="147">
        <v>147.6</v>
      </c>
    </row>
    <row r="575" spans="1:144" ht="15" x14ac:dyDescent="0.25">
      <c r="A575" s="132" t="s">
        <v>2578</v>
      </c>
      <c r="B575" s="132" t="s">
        <v>2579</v>
      </c>
      <c r="C575" s="133">
        <v>5.5140000000000002E-2</v>
      </c>
      <c r="D575" s="134">
        <v>118.3</v>
      </c>
      <c r="E575" s="134">
        <v>99.9</v>
      </c>
      <c r="F575" s="134">
        <v>104.9</v>
      </c>
      <c r="G575" s="134">
        <v>97.5</v>
      </c>
      <c r="H575" s="134">
        <v>95.9</v>
      </c>
      <c r="I575" s="134">
        <v>102.2</v>
      </c>
      <c r="J575" s="134">
        <v>102.4</v>
      </c>
      <c r="K575" s="134">
        <v>107</v>
      </c>
      <c r="L575" s="134">
        <v>112.7</v>
      </c>
      <c r="M575" s="134">
        <v>99.2</v>
      </c>
      <c r="N575" s="134">
        <v>99.2</v>
      </c>
      <c r="O575" s="134">
        <v>97.2</v>
      </c>
      <c r="P575" s="134">
        <v>98.3</v>
      </c>
      <c r="Q575" s="134">
        <v>92.5</v>
      </c>
      <c r="R575" s="134">
        <v>98.5</v>
      </c>
      <c r="S575" s="134">
        <v>107.3</v>
      </c>
      <c r="T575" s="134">
        <v>106.4</v>
      </c>
      <c r="U575" s="134">
        <v>92.4</v>
      </c>
      <c r="V575" s="134">
        <v>102.5</v>
      </c>
      <c r="W575" s="134">
        <v>110.1</v>
      </c>
      <c r="X575" s="134">
        <v>108.9</v>
      </c>
      <c r="Y575" s="134">
        <v>119.5</v>
      </c>
      <c r="Z575" s="134">
        <v>119.5</v>
      </c>
      <c r="AA575" s="134">
        <v>126.4</v>
      </c>
      <c r="AB575" s="134">
        <v>117</v>
      </c>
      <c r="AC575" s="134">
        <v>128</v>
      </c>
      <c r="AD575" s="134">
        <v>107.5</v>
      </c>
      <c r="AE575" s="134">
        <v>100.8</v>
      </c>
      <c r="AF575" s="134">
        <v>99.7</v>
      </c>
      <c r="AG575" s="134">
        <v>97.5</v>
      </c>
      <c r="AH575" s="134">
        <v>98.5</v>
      </c>
      <c r="AI575" s="134">
        <v>117.1</v>
      </c>
      <c r="AJ575" s="134">
        <v>110.4</v>
      </c>
      <c r="AK575" s="134">
        <v>126.7</v>
      </c>
      <c r="AL575" s="134">
        <v>113.4</v>
      </c>
      <c r="AM575" s="134">
        <v>115.4</v>
      </c>
      <c r="AN575" s="134">
        <v>114.8</v>
      </c>
      <c r="AO575" s="134">
        <v>123.6</v>
      </c>
      <c r="AP575" s="134">
        <v>121.5</v>
      </c>
      <c r="AQ575" s="134">
        <v>121.5</v>
      </c>
      <c r="AR575" s="134">
        <v>118.8</v>
      </c>
      <c r="AS575" s="134">
        <v>118</v>
      </c>
      <c r="AT575" s="134">
        <v>125.5</v>
      </c>
      <c r="AU575" s="134">
        <v>125.4</v>
      </c>
      <c r="AV575" s="134">
        <v>125.5</v>
      </c>
      <c r="AW575" s="134">
        <v>117</v>
      </c>
      <c r="AX575" s="134">
        <v>101.3</v>
      </c>
      <c r="AY575" s="134">
        <v>108.1</v>
      </c>
      <c r="AZ575" s="134">
        <v>111.1</v>
      </c>
      <c r="BA575" s="134">
        <v>107</v>
      </c>
      <c r="BB575" s="134">
        <v>107.8</v>
      </c>
      <c r="BC575" s="134">
        <v>108.1</v>
      </c>
      <c r="BD575" s="134">
        <v>98.3</v>
      </c>
      <c r="BE575" s="134">
        <v>103.8</v>
      </c>
      <c r="BF575" s="134">
        <v>111.8</v>
      </c>
      <c r="BG575" s="134">
        <v>119.3</v>
      </c>
      <c r="BH575" s="134">
        <v>119.3</v>
      </c>
      <c r="BI575" s="134">
        <v>120.3</v>
      </c>
      <c r="BJ575" s="134">
        <v>122.4</v>
      </c>
      <c r="BK575" s="134">
        <v>122.4</v>
      </c>
      <c r="BL575" s="134">
        <v>122.4</v>
      </c>
      <c r="BM575" s="134">
        <v>122.5</v>
      </c>
      <c r="BN575" s="134">
        <v>122.4</v>
      </c>
      <c r="BO575" s="134">
        <v>122.4</v>
      </c>
      <c r="BP575" s="134">
        <v>125.7</v>
      </c>
      <c r="BQ575" s="134">
        <v>127.4</v>
      </c>
      <c r="BR575" s="134">
        <v>127.5</v>
      </c>
      <c r="BS575" s="134">
        <v>127.2</v>
      </c>
      <c r="BT575" s="134">
        <v>128.6</v>
      </c>
      <c r="BU575" s="134">
        <v>129.69999999999999</v>
      </c>
      <c r="BV575" s="134">
        <v>129.69999999999999</v>
      </c>
      <c r="BW575" s="134">
        <v>124.7</v>
      </c>
      <c r="BX575" s="134">
        <v>128.9</v>
      </c>
      <c r="BY575" s="134">
        <v>130.1</v>
      </c>
      <c r="BZ575" s="134">
        <v>132.80000000000001</v>
      </c>
      <c r="CA575" s="134">
        <v>132.69999999999999</v>
      </c>
      <c r="CB575" s="134">
        <v>132.6</v>
      </c>
      <c r="CC575" s="134">
        <v>133.30000000000001</v>
      </c>
      <c r="CD575" s="134">
        <v>134.30000000000001</v>
      </c>
      <c r="CE575" s="134">
        <v>134.1</v>
      </c>
      <c r="CF575" s="134">
        <v>132.69999999999999</v>
      </c>
      <c r="CG575" s="134">
        <v>133.80000000000001</v>
      </c>
      <c r="CH575" s="134">
        <v>131.4</v>
      </c>
      <c r="CI575" s="134">
        <v>129.69999999999999</v>
      </c>
      <c r="CJ575" s="134">
        <v>131.9</v>
      </c>
      <c r="CK575" s="134">
        <v>132</v>
      </c>
      <c r="CL575" s="134">
        <v>129.4</v>
      </c>
      <c r="CM575" s="134">
        <v>130.69999999999999</v>
      </c>
      <c r="CN575" s="134">
        <v>129.9</v>
      </c>
      <c r="CO575" s="134">
        <v>130.80000000000001</v>
      </c>
      <c r="CP575" s="134">
        <v>126.7</v>
      </c>
      <c r="CQ575" s="134">
        <v>130.4</v>
      </c>
      <c r="CR575" s="134">
        <v>131.30000000000001</v>
      </c>
      <c r="CS575" s="134">
        <v>132.1</v>
      </c>
      <c r="CT575" s="134">
        <v>133.80000000000001</v>
      </c>
      <c r="CU575" s="134">
        <v>133.69999999999999</v>
      </c>
      <c r="CV575" s="134">
        <v>133.69999999999999</v>
      </c>
      <c r="CW575" s="134">
        <v>133.1</v>
      </c>
      <c r="CX575" s="134">
        <v>130.80000000000001</v>
      </c>
      <c r="CY575" s="134">
        <v>130.80000000000001</v>
      </c>
      <c r="CZ575" s="134">
        <v>132.69999999999999</v>
      </c>
      <c r="DA575" s="134">
        <v>132.19999999999999</v>
      </c>
      <c r="DB575" s="134">
        <v>133.6</v>
      </c>
      <c r="DC575" s="134">
        <v>134.80000000000001</v>
      </c>
      <c r="DD575" s="134">
        <v>133.30000000000001</v>
      </c>
      <c r="DE575" s="134">
        <v>131.9</v>
      </c>
      <c r="DF575" s="134">
        <v>133.30000000000001</v>
      </c>
      <c r="DG575" s="134">
        <v>132</v>
      </c>
      <c r="DH575" s="134">
        <v>131.9</v>
      </c>
      <c r="DI575" s="134">
        <v>131.80000000000001</v>
      </c>
      <c r="DJ575" s="134">
        <v>131.80000000000001</v>
      </c>
      <c r="DK575" s="134">
        <v>131.80000000000001</v>
      </c>
      <c r="DL575" s="134">
        <v>137.6</v>
      </c>
      <c r="DM575" s="134">
        <v>139.1</v>
      </c>
      <c r="DN575" s="134">
        <v>139.1</v>
      </c>
      <c r="DO575" s="134">
        <v>137.9</v>
      </c>
      <c r="DP575" s="134">
        <v>145.4</v>
      </c>
      <c r="DQ575" s="134">
        <v>145.6</v>
      </c>
      <c r="DR575" s="134">
        <v>145.80000000000001</v>
      </c>
      <c r="DS575" s="134">
        <v>144.4</v>
      </c>
      <c r="DT575" s="134">
        <v>146</v>
      </c>
      <c r="DU575" s="134">
        <v>150.19999999999999</v>
      </c>
      <c r="DV575" s="134">
        <v>144.4</v>
      </c>
      <c r="DW575" s="134">
        <v>144.5</v>
      </c>
      <c r="DX575" s="134">
        <v>151.80000000000001</v>
      </c>
      <c r="DY575" s="134">
        <v>151.9</v>
      </c>
      <c r="DZ575" s="134">
        <v>152.30000000000001</v>
      </c>
      <c r="EA575" s="135">
        <v>152.80000000000001</v>
      </c>
      <c r="EB575" s="136">
        <v>144.69999999999999</v>
      </c>
      <c r="EC575" s="136">
        <v>144.5</v>
      </c>
      <c r="ED575" s="134">
        <v>154.5</v>
      </c>
      <c r="EE575" s="134">
        <v>147.5</v>
      </c>
      <c r="EF575" s="137">
        <v>144.9</v>
      </c>
      <c r="EG575" s="137">
        <v>146.5</v>
      </c>
      <c r="EH575" s="137">
        <v>146.69999999999999</v>
      </c>
      <c r="EI575" s="137">
        <v>146.80000000000001</v>
      </c>
      <c r="EJ575" s="136">
        <v>150.5</v>
      </c>
      <c r="EK575" s="136">
        <v>154.4</v>
      </c>
      <c r="EL575" s="147">
        <v>150.5</v>
      </c>
      <c r="EM575" s="147">
        <v>143.9</v>
      </c>
      <c r="EN575" s="147">
        <v>150.6</v>
      </c>
    </row>
    <row r="576" spans="1:144" ht="15" x14ac:dyDescent="0.25">
      <c r="A576" s="132" t="s">
        <v>2580</v>
      </c>
      <c r="B576" s="132" t="s">
        <v>2581</v>
      </c>
      <c r="C576" s="133">
        <v>6.6710000000000005E-2</v>
      </c>
      <c r="D576" s="134">
        <v>115.9</v>
      </c>
      <c r="E576" s="134">
        <v>110.2</v>
      </c>
      <c r="F576" s="134">
        <v>109.7</v>
      </c>
      <c r="G576" s="134">
        <v>108.2</v>
      </c>
      <c r="H576" s="134">
        <v>105.5</v>
      </c>
      <c r="I576" s="134">
        <v>105.6</v>
      </c>
      <c r="J576" s="134">
        <v>106.1</v>
      </c>
      <c r="K576" s="134">
        <v>104.1</v>
      </c>
      <c r="L576" s="134">
        <v>102.5</v>
      </c>
      <c r="M576" s="134">
        <v>103.3</v>
      </c>
      <c r="N576" s="134">
        <v>102.4</v>
      </c>
      <c r="O576" s="134">
        <v>102.4</v>
      </c>
      <c r="P576" s="134">
        <v>102.8</v>
      </c>
      <c r="Q576" s="134">
        <v>101.2</v>
      </c>
      <c r="R576" s="134">
        <v>100.4</v>
      </c>
      <c r="S576" s="134">
        <v>98.9</v>
      </c>
      <c r="T576" s="134">
        <v>94.9</v>
      </c>
      <c r="U576" s="134">
        <v>96.8</v>
      </c>
      <c r="V576" s="134">
        <v>96.8</v>
      </c>
      <c r="W576" s="134">
        <v>97.4</v>
      </c>
      <c r="X576" s="134">
        <v>98.7</v>
      </c>
      <c r="Y576" s="134">
        <v>102.4</v>
      </c>
      <c r="Z576" s="134">
        <v>103.6</v>
      </c>
      <c r="AA576" s="134">
        <v>103.6</v>
      </c>
      <c r="AB576" s="134">
        <v>106.3</v>
      </c>
      <c r="AC576" s="134">
        <v>107.7</v>
      </c>
      <c r="AD576" s="134">
        <v>107</v>
      </c>
      <c r="AE576" s="134">
        <v>105.4</v>
      </c>
      <c r="AF576" s="134">
        <v>102.8</v>
      </c>
      <c r="AG576" s="134">
        <v>102.3</v>
      </c>
      <c r="AH576" s="134">
        <v>102</v>
      </c>
      <c r="AI576" s="134">
        <v>99.1</v>
      </c>
      <c r="AJ576" s="134">
        <v>98.4</v>
      </c>
      <c r="AK576" s="134">
        <v>98.3</v>
      </c>
      <c r="AL576" s="134">
        <v>97.8</v>
      </c>
      <c r="AM576" s="134">
        <v>97.6</v>
      </c>
      <c r="AN576" s="134">
        <v>95.6</v>
      </c>
      <c r="AO576" s="134">
        <v>93.2</v>
      </c>
      <c r="AP576" s="134">
        <v>92.2</v>
      </c>
      <c r="AQ576" s="134">
        <v>89.7</v>
      </c>
      <c r="AR576" s="134">
        <v>87.7</v>
      </c>
      <c r="AS576" s="134">
        <v>87.6</v>
      </c>
      <c r="AT576" s="134">
        <v>86.1</v>
      </c>
      <c r="AU576" s="134">
        <v>85.5</v>
      </c>
      <c r="AV576" s="134">
        <v>85.7</v>
      </c>
      <c r="AW576" s="134">
        <v>86.8</v>
      </c>
      <c r="AX576" s="134">
        <v>86.9</v>
      </c>
      <c r="AY576" s="134">
        <v>87.5</v>
      </c>
      <c r="AZ576" s="134">
        <v>88.5</v>
      </c>
      <c r="BA576" s="134">
        <v>85.1</v>
      </c>
      <c r="BB576" s="134">
        <v>83.3</v>
      </c>
      <c r="BC576" s="134">
        <v>81.3</v>
      </c>
      <c r="BD576" s="134">
        <v>79.599999999999994</v>
      </c>
      <c r="BE576" s="134">
        <v>81.8</v>
      </c>
      <c r="BF576" s="134">
        <v>84.2</v>
      </c>
      <c r="BG576" s="134">
        <v>84.4</v>
      </c>
      <c r="BH576" s="134">
        <v>86.3</v>
      </c>
      <c r="BI576" s="134">
        <v>89.2</v>
      </c>
      <c r="BJ576" s="134">
        <v>90.8</v>
      </c>
      <c r="BK576" s="134">
        <v>93.2</v>
      </c>
      <c r="BL576" s="134">
        <v>96.3</v>
      </c>
      <c r="BM576" s="134">
        <v>95.2</v>
      </c>
      <c r="BN576" s="134">
        <v>92</v>
      </c>
      <c r="BO576" s="134">
        <v>92.4</v>
      </c>
      <c r="BP576" s="134">
        <v>92.3</v>
      </c>
      <c r="BQ576" s="134">
        <v>93.5</v>
      </c>
      <c r="BR576" s="134">
        <v>93.8</v>
      </c>
      <c r="BS576" s="134">
        <v>95.4</v>
      </c>
      <c r="BT576" s="134">
        <v>97.9</v>
      </c>
      <c r="BU576" s="134">
        <v>104</v>
      </c>
      <c r="BV576" s="134">
        <v>105.9</v>
      </c>
      <c r="BW576" s="134">
        <v>108.9</v>
      </c>
      <c r="BX576" s="134">
        <v>110.5</v>
      </c>
      <c r="BY576" s="134">
        <v>111.7</v>
      </c>
      <c r="BZ576" s="134">
        <v>111.3</v>
      </c>
      <c r="CA576" s="134">
        <v>110.5</v>
      </c>
      <c r="CB576" s="134">
        <v>112.8</v>
      </c>
      <c r="CC576" s="134">
        <v>114.6</v>
      </c>
      <c r="CD576" s="134">
        <v>114.3</v>
      </c>
      <c r="CE576" s="134">
        <v>112.4</v>
      </c>
      <c r="CF576" s="134">
        <v>110.3</v>
      </c>
      <c r="CG576" s="134">
        <v>109.3</v>
      </c>
      <c r="CH576" s="134">
        <v>111.6</v>
      </c>
      <c r="CI576" s="134">
        <v>111.6</v>
      </c>
      <c r="CJ576" s="134">
        <v>110.6</v>
      </c>
      <c r="CK576" s="134">
        <v>109.6</v>
      </c>
      <c r="CL576" s="134">
        <v>107.4</v>
      </c>
      <c r="CM576" s="134">
        <v>104.4</v>
      </c>
      <c r="CN576" s="134">
        <v>99.9</v>
      </c>
      <c r="CO576" s="134">
        <v>99.6</v>
      </c>
      <c r="CP576" s="134">
        <v>98.9</v>
      </c>
      <c r="CQ576" s="134">
        <v>99.5</v>
      </c>
      <c r="CR576" s="134">
        <v>99.5</v>
      </c>
      <c r="CS576" s="134">
        <v>101.6</v>
      </c>
      <c r="CT576" s="134">
        <v>101.5</v>
      </c>
      <c r="CU576" s="134">
        <v>100.9</v>
      </c>
      <c r="CV576" s="134">
        <v>101.6</v>
      </c>
      <c r="CW576" s="134">
        <v>101.8</v>
      </c>
      <c r="CX576" s="134">
        <v>102.3</v>
      </c>
      <c r="CY576" s="134">
        <v>101.2</v>
      </c>
      <c r="CZ576" s="134">
        <v>103.2</v>
      </c>
      <c r="DA576" s="134">
        <v>102.7</v>
      </c>
      <c r="DB576" s="134">
        <v>102.7</v>
      </c>
      <c r="DC576" s="134">
        <v>107.7</v>
      </c>
      <c r="DD576" s="134">
        <v>113.5</v>
      </c>
      <c r="DE576" s="134">
        <v>120.6</v>
      </c>
      <c r="DF576" s="134">
        <v>119.1</v>
      </c>
      <c r="DG576" s="134">
        <v>123.5</v>
      </c>
      <c r="DH576" s="134">
        <v>127.7</v>
      </c>
      <c r="DI576" s="134">
        <v>129.19999999999999</v>
      </c>
      <c r="DJ576" s="134">
        <v>129.4</v>
      </c>
      <c r="DK576" s="134">
        <v>127</v>
      </c>
      <c r="DL576" s="134">
        <v>128.69999999999999</v>
      </c>
      <c r="DM576" s="134">
        <v>129.80000000000001</v>
      </c>
      <c r="DN576" s="134">
        <v>136.1</v>
      </c>
      <c r="DO576" s="134">
        <v>133.6</v>
      </c>
      <c r="DP576" s="134">
        <v>130.69999999999999</v>
      </c>
      <c r="DQ576" s="134">
        <v>136.6</v>
      </c>
      <c r="DR576" s="134">
        <v>143.6</v>
      </c>
      <c r="DS576" s="134">
        <v>150.19999999999999</v>
      </c>
      <c r="DT576" s="134">
        <v>155.19999999999999</v>
      </c>
      <c r="DU576" s="134">
        <v>149.19999999999999</v>
      </c>
      <c r="DV576" s="134">
        <v>147</v>
      </c>
      <c r="DW576" s="134">
        <v>147.5</v>
      </c>
      <c r="DX576" s="134">
        <v>147</v>
      </c>
      <c r="DY576" s="134">
        <v>147.4</v>
      </c>
      <c r="DZ576" s="134">
        <v>150.5</v>
      </c>
      <c r="EA576" s="135">
        <v>144.69999999999999</v>
      </c>
      <c r="EB576" s="136">
        <v>141.4</v>
      </c>
      <c r="EC576" s="136">
        <v>143.6</v>
      </c>
      <c r="ED576" s="134">
        <v>144.80000000000001</v>
      </c>
      <c r="EE576" s="134">
        <v>144.9</v>
      </c>
      <c r="EF576" s="137">
        <v>144.4</v>
      </c>
      <c r="EG576" s="137">
        <v>142.5</v>
      </c>
      <c r="EH576" s="137">
        <v>142.9</v>
      </c>
      <c r="EI576" s="137">
        <v>136.1</v>
      </c>
      <c r="EJ576" s="136">
        <v>135.30000000000001</v>
      </c>
      <c r="EK576" s="136">
        <v>139.19999999999999</v>
      </c>
      <c r="EL576" s="147">
        <v>139.1</v>
      </c>
      <c r="EM576" s="147">
        <v>138.9</v>
      </c>
      <c r="EN576" s="147">
        <v>136.4</v>
      </c>
    </row>
    <row r="577" spans="1:144" ht="15" x14ac:dyDescent="0.25">
      <c r="A577" s="132" t="s">
        <v>2582</v>
      </c>
      <c r="B577" s="132" t="s">
        <v>2583</v>
      </c>
      <c r="C577" s="133">
        <v>6.6710000000000005E-2</v>
      </c>
      <c r="D577" s="134">
        <v>115.9</v>
      </c>
      <c r="E577" s="134">
        <v>110.2</v>
      </c>
      <c r="F577" s="134">
        <v>109.7</v>
      </c>
      <c r="G577" s="134">
        <v>108.2</v>
      </c>
      <c r="H577" s="134">
        <v>105.5</v>
      </c>
      <c r="I577" s="134">
        <v>105.6</v>
      </c>
      <c r="J577" s="134">
        <v>106.1</v>
      </c>
      <c r="K577" s="134">
        <v>104.1</v>
      </c>
      <c r="L577" s="134">
        <v>102.5</v>
      </c>
      <c r="M577" s="134">
        <v>103.3</v>
      </c>
      <c r="N577" s="134">
        <v>102.4</v>
      </c>
      <c r="O577" s="134">
        <v>102.4</v>
      </c>
      <c r="P577" s="134">
        <v>102.8</v>
      </c>
      <c r="Q577" s="134">
        <v>101.2</v>
      </c>
      <c r="R577" s="134">
        <v>100.4</v>
      </c>
      <c r="S577" s="134">
        <v>98.9</v>
      </c>
      <c r="T577" s="134">
        <v>94.9</v>
      </c>
      <c r="U577" s="134">
        <v>96.8</v>
      </c>
      <c r="V577" s="134">
        <v>96.8</v>
      </c>
      <c r="W577" s="134">
        <v>97.4</v>
      </c>
      <c r="X577" s="134">
        <v>98.7</v>
      </c>
      <c r="Y577" s="134">
        <v>102.4</v>
      </c>
      <c r="Z577" s="134">
        <v>103.6</v>
      </c>
      <c r="AA577" s="134">
        <v>103.6</v>
      </c>
      <c r="AB577" s="134">
        <v>106.3</v>
      </c>
      <c r="AC577" s="134">
        <v>107.7</v>
      </c>
      <c r="AD577" s="134">
        <v>107</v>
      </c>
      <c r="AE577" s="134">
        <v>105.4</v>
      </c>
      <c r="AF577" s="134">
        <v>102.8</v>
      </c>
      <c r="AG577" s="134">
        <v>102.3</v>
      </c>
      <c r="AH577" s="134">
        <v>102</v>
      </c>
      <c r="AI577" s="134">
        <v>99.1</v>
      </c>
      <c r="AJ577" s="134">
        <v>98.4</v>
      </c>
      <c r="AK577" s="134">
        <v>98.3</v>
      </c>
      <c r="AL577" s="134">
        <v>97.8</v>
      </c>
      <c r="AM577" s="134">
        <v>97.6</v>
      </c>
      <c r="AN577" s="134">
        <v>95.6</v>
      </c>
      <c r="AO577" s="134">
        <v>93.2</v>
      </c>
      <c r="AP577" s="134">
        <v>92.2</v>
      </c>
      <c r="AQ577" s="134">
        <v>89.7</v>
      </c>
      <c r="AR577" s="134">
        <v>87.7</v>
      </c>
      <c r="AS577" s="134">
        <v>87.6</v>
      </c>
      <c r="AT577" s="134">
        <v>86.1</v>
      </c>
      <c r="AU577" s="134">
        <v>85.5</v>
      </c>
      <c r="AV577" s="134">
        <v>85.7</v>
      </c>
      <c r="AW577" s="134">
        <v>86.8</v>
      </c>
      <c r="AX577" s="134">
        <v>86.9</v>
      </c>
      <c r="AY577" s="134">
        <v>87.5</v>
      </c>
      <c r="AZ577" s="134">
        <v>88.5</v>
      </c>
      <c r="BA577" s="134">
        <v>85.1</v>
      </c>
      <c r="BB577" s="134">
        <v>83.3</v>
      </c>
      <c r="BC577" s="134">
        <v>81.3</v>
      </c>
      <c r="BD577" s="134">
        <v>79.599999999999994</v>
      </c>
      <c r="BE577" s="134">
        <v>81.8</v>
      </c>
      <c r="BF577" s="134">
        <v>84.2</v>
      </c>
      <c r="BG577" s="134">
        <v>84.4</v>
      </c>
      <c r="BH577" s="134">
        <v>86.3</v>
      </c>
      <c r="BI577" s="134">
        <v>89.2</v>
      </c>
      <c r="BJ577" s="134">
        <v>90.8</v>
      </c>
      <c r="BK577" s="134">
        <v>93.2</v>
      </c>
      <c r="BL577" s="134">
        <v>96.3</v>
      </c>
      <c r="BM577" s="134">
        <v>95.2</v>
      </c>
      <c r="BN577" s="134">
        <v>92</v>
      </c>
      <c r="BO577" s="134">
        <v>92.4</v>
      </c>
      <c r="BP577" s="134">
        <v>92.3</v>
      </c>
      <c r="BQ577" s="134">
        <v>93.5</v>
      </c>
      <c r="BR577" s="134">
        <v>93.8</v>
      </c>
      <c r="BS577" s="134">
        <v>95.4</v>
      </c>
      <c r="BT577" s="134">
        <v>97.9</v>
      </c>
      <c r="BU577" s="134">
        <v>104</v>
      </c>
      <c r="BV577" s="134">
        <v>105.9</v>
      </c>
      <c r="BW577" s="134">
        <v>108.9</v>
      </c>
      <c r="BX577" s="134">
        <v>110.5</v>
      </c>
      <c r="BY577" s="134">
        <v>111.7</v>
      </c>
      <c r="BZ577" s="134">
        <v>111.3</v>
      </c>
      <c r="CA577" s="134">
        <v>110.5</v>
      </c>
      <c r="CB577" s="134">
        <v>112.8</v>
      </c>
      <c r="CC577" s="134">
        <v>114.6</v>
      </c>
      <c r="CD577" s="134">
        <v>114.3</v>
      </c>
      <c r="CE577" s="134">
        <v>112.4</v>
      </c>
      <c r="CF577" s="134">
        <v>110.3</v>
      </c>
      <c r="CG577" s="134">
        <v>109.3</v>
      </c>
      <c r="CH577" s="134">
        <v>111.6</v>
      </c>
      <c r="CI577" s="134">
        <v>111.6</v>
      </c>
      <c r="CJ577" s="134">
        <v>110.6</v>
      </c>
      <c r="CK577" s="134">
        <v>109.6</v>
      </c>
      <c r="CL577" s="134">
        <v>107.4</v>
      </c>
      <c r="CM577" s="134">
        <v>104.4</v>
      </c>
      <c r="CN577" s="134">
        <v>99.9</v>
      </c>
      <c r="CO577" s="134">
        <v>99.6</v>
      </c>
      <c r="CP577" s="134">
        <v>98.9</v>
      </c>
      <c r="CQ577" s="134">
        <v>99.5</v>
      </c>
      <c r="CR577" s="134">
        <v>99.5</v>
      </c>
      <c r="CS577" s="134">
        <v>101.6</v>
      </c>
      <c r="CT577" s="134">
        <v>101.5</v>
      </c>
      <c r="CU577" s="134">
        <v>100.9</v>
      </c>
      <c r="CV577" s="134">
        <v>101.6</v>
      </c>
      <c r="CW577" s="134">
        <v>101.8</v>
      </c>
      <c r="CX577" s="134">
        <v>102.3</v>
      </c>
      <c r="CY577" s="134">
        <v>101.2</v>
      </c>
      <c r="CZ577" s="134">
        <v>103.2</v>
      </c>
      <c r="DA577" s="134">
        <v>102.7</v>
      </c>
      <c r="DB577" s="134">
        <v>102.7</v>
      </c>
      <c r="DC577" s="134">
        <v>107.7</v>
      </c>
      <c r="DD577" s="134">
        <v>113.5</v>
      </c>
      <c r="DE577" s="134">
        <v>120.6</v>
      </c>
      <c r="DF577" s="134">
        <v>119.1</v>
      </c>
      <c r="DG577" s="134">
        <v>123.5</v>
      </c>
      <c r="DH577" s="134">
        <v>127.7</v>
      </c>
      <c r="DI577" s="134">
        <v>129.19999999999999</v>
      </c>
      <c r="DJ577" s="134">
        <v>129.4</v>
      </c>
      <c r="DK577" s="134">
        <v>127</v>
      </c>
      <c r="DL577" s="134">
        <v>128.69999999999999</v>
      </c>
      <c r="DM577" s="134">
        <v>129.80000000000001</v>
      </c>
      <c r="DN577" s="134">
        <v>136.1</v>
      </c>
      <c r="DO577" s="134">
        <v>133.6</v>
      </c>
      <c r="DP577" s="134">
        <v>130.69999999999999</v>
      </c>
      <c r="DQ577" s="134">
        <v>136.6</v>
      </c>
      <c r="DR577" s="134">
        <v>143.6</v>
      </c>
      <c r="DS577" s="134">
        <v>150.19999999999999</v>
      </c>
      <c r="DT577" s="134">
        <v>155.19999999999999</v>
      </c>
      <c r="DU577" s="134">
        <v>149.19999999999999</v>
      </c>
      <c r="DV577" s="134">
        <v>147</v>
      </c>
      <c r="DW577" s="134">
        <v>147.5</v>
      </c>
      <c r="DX577" s="134">
        <v>147</v>
      </c>
      <c r="DY577" s="134">
        <v>147.4</v>
      </c>
      <c r="DZ577" s="134">
        <v>150.5</v>
      </c>
      <c r="EA577" s="135">
        <v>144.69999999999999</v>
      </c>
      <c r="EB577" s="136">
        <v>141.4</v>
      </c>
      <c r="EC577" s="136">
        <v>143.6</v>
      </c>
      <c r="ED577" s="134">
        <v>144.80000000000001</v>
      </c>
      <c r="EE577" s="134">
        <v>144.9</v>
      </c>
      <c r="EF577" s="137">
        <v>144.4</v>
      </c>
      <c r="EG577" s="137">
        <v>142.5</v>
      </c>
      <c r="EH577" s="137">
        <v>142.9</v>
      </c>
      <c r="EI577" s="137">
        <v>136.1</v>
      </c>
      <c r="EJ577" s="136">
        <v>135.30000000000001</v>
      </c>
      <c r="EK577" s="136">
        <v>139.19999999999999</v>
      </c>
      <c r="EL577" s="147">
        <v>139.1</v>
      </c>
      <c r="EM577" s="147">
        <v>138.9</v>
      </c>
      <c r="EN577" s="147">
        <v>136.4</v>
      </c>
    </row>
    <row r="578" spans="1:144" ht="15" x14ac:dyDescent="0.25">
      <c r="A578" s="132" t="s">
        <v>2584</v>
      </c>
      <c r="B578" s="132" t="s">
        <v>2585</v>
      </c>
      <c r="C578" s="133">
        <v>0.92396</v>
      </c>
      <c r="D578" s="134">
        <v>103.9</v>
      </c>
      <c r="E578" s="134">
        <v>103.1</v>
      </c>
      <c r="F578" s="134">
        <v>102.9</v>
      </c>
      <c r="G578" s="134">
        <v>103.4</v>
      </c>
      <c r="H578" s="134">
        <v>103.3</v>
      </c>
      <c r="I578" s="134">
        <v>102.4</v>
      </c>
      <c r="J578" s="134">
        <v>102.4</v>
      </c>
      <c r="K578" s="134">
        <v>101.1</v>
      </c>
      <c r="L578" s="134">
        <v>101.6</v>
      </c>
      <c r="M578" s="134">
        <v>101.3</v>
      </c>
      <c r="N578" s="134">
        <v>98.3</v>
      </c>
      <c r="O578" s="134">
        <v>99.1</v>
      </c>
      <c r="P578" s="134">
        <v>99.8</v>
      </c>
      <c r="Q578" s="134">
        <v>99.7</v>
      </c>
      <c r="R578" s="134">
        <v>95.4</v>
      </c>
      <c r="S578" s="134">
        <v>95.3</v>
      </c>
      <c r="T578" s="134">
        <v>96</v>
      </c>
      <c r="U578" s="134">
        <v>97.1</v>
      </c>
      <c r="V578" s="134">
        <v>97.6</v>
      </c>
      <c r="W578" s="134">
        <v>96.5</v>
      </c>
      <c r="X578" s="134">
        <v>98.1</v>
      </c>
      <c r="Y578" s="134">
        <v>100.8</v>
      </c>
      <c r="Z578" s="134">
        <v>100.6</v>
      </c>
      <c r="AA578" s="134">
        <v>101.1</v>
      </c>
      <c r="AB578" s="134">
        <v>103.2</v>
      </c>
      <c r="AC578" s="134">
        <v>104.1</v>
      </c>
      <c r="AD578" s="134">
        <v>104.3</v>
      </c>
      <c r="AE578" s="134">
        <v>104.7</v>
      </c>
      <c r="AF578" s="134">
        <v>103.3</v>
      </c>
      <c r="AG578" s="134">
        <v>103.7</v>
      </c>
      <c r="AH578" s="134">
        <v>103.5</v>
      </c>
      <c r="AI578" s="134">
        <v>103</v>
      </c>
      <c r="AJ578" s="134">
        <v>103.4</v>
      </c>
      <c r="AK578" s="134">
        <v>101</v>
      </c>
      <c r="AL578" s="134">
        <v>102.9</v>
      </c>
      <c r="AM578" s="134">
        <v>103</v>
      </c>
      <c r="AN578" s="134">
        <v>101.8</v>
      </c>
      <c r="AO578" s="134">
        <v>101.7</v>
      </c>
      <c r="AP578" s="134">
        <v>100.5</v>
      </c>
      <c r="AQ578" s="134">
        <v>100.2</v>
      </c>
      <c r="AR578" s="134">
        <v>88.4</v>
      </c>
      <c r="AS578" s="134">
        <v>89.1</v>
      </c>
      <c r="AT578" s="134">
        <v>88</v>
      </c>
      <c r="AU578" s="134">
        <v>84.4</v>
      </c>
      <c r="AV578" s="134">
        <v>81</v>
      </c>
      <c r="AW578" s="134">
        <v>76.8</v>
      </c>
      <c r="AX578" s="134">
        <v>77.3</v>
      </c>
      <c r="AY578" s="134">
        <v>78.7</v>
      </c>
      <c r="AZ578" s="134">
        <v>79.400000000000006</v>
      </c>
      <c r="BA578" s="134">
        <v>81.599999999999994</v>
      </c>
      <c r="BB578" s="134">
        <v>81.2</v>
      </c>
      <c r="BC578" s="134">
        <v>81.2</v>
      </c>
      <c r="BD578" s="134">
        <v>82</v>
      </c>
      <c r="BE578" s="134">
        <v>81.900000000000006</v>
      </c>
      <c r="BF578" s="134">
        <v>85.3</v>
      </c>
      <c r="BG578" s="134">
        <v>85.6</v>
      </c>
      <c r="BH578" s="134">
        <v>86.1</v>
      </c>
      <c r="BI578" s="134">
        <v>86.8</v>
      </c>
      <c r="BJ578" s="134">
        <v>86.9</v>
      </c>
      <c r="BK578" s="134">
        <v>91</v>
      </c>
      <c r="BL578" s="134">
        <v>92.9</v>
      </c>
      <c r="BM578" s="134">
        <v>94.3</v>
      </c>
      <c r="BN578" s="134">
        <v>94</v>
      </c>
      <c r="BO578" s="134">
        <v>93.5</v>
      </c>
      <c r="BP578" s="134">
        <v>95.4</v>
      </c>
      <c r="BQ578" s="134">
        <v>96.7</v>
      </c>
      <c r="BR578" s="134">
        <v>95.5</v>
      </c>
      <c r="BS578" s="134">
        <v>96.1</v>
      </c>
      <c r="BT578" s="134">
        <v>100.8</v>
      </c>
      <c r="BU578" s="134">
        <v>102</v>
      </c>
      <c r="BV578" s="134">
        <v>107.4</v>
      </c>
      <c r="BW578" s="134">
        <v>109.8</v>
      </c>
      <c r="BX578" s="134">
        <v>110.1</v>
      </c>
      <c r="BY578" s="134">
        <v>116.4</v>
      </c>
      <c r="BZ578" s="134">
        <v>116.9</v>
      </c>
      <c r="CA578" s="134">
        <v>113.6</v>
      </c>
      <c r="CB578" s="134">
        <v>113.2</v>
      </c>
      <c r="CC578" s="134">
        <v>111.9</v>
      </c>
      <c r="CD578" s="134">
        <v>114.1</v>
      </c>
      <c r="CE578" s="134">
        <v>113.6</v>
      </c>
      <c r="CF578" s="134">
        <v>112.8</v>
      </c>
      <c r="CG578" s="134">
        <v>107.4</v>
      </c>
      <c r="CH578" s="134">
        <v>112.4</v>
      </c>
      <c r="CI578" s="134">
        <v>109.7</v>
      </c>
      <c r="CJ578" s="134">
        <v>109.9</v>
      </c>
      <c r="CK578" s="134">
        <v>109.5</v>
      </c>
      <c r="CL578" s="134">
        <v>106.3</v>
      </c>
      <c r="CM578" s="134">
        <v>101.2</v>
      </c>
      <c r="CN578" s="134">
        <v>98.3</v>
      </c>
      <c r="CO578" s="134">
        <v>101</v>
      </c>
      <c r="CP578" s="134">
        <v>98.8</v>
      </c>
      <c r="CQ578" s="134">
        <v>99.4</v>
      </c>
      <c r="CR578" s="134">
        <v>98.5</v>
      </c>
      <c r="CS578" s="134">
        <v>105.3</v>
      </c>
      <c r="CT578" s="134">
        <v>104.1</v>
      </c>
      <c r="CU578" s="134">
        <v>102</v>
      </c>
      <c r="CV578" s="134">
        <v>102</v>
      </c>
      <c r="CW578" s="134">
        <v>98.8</v>
      </c>
      <c r="CX578" s="134">
        <v>101.3</v>
      </c>
      <c r="CY578" s="134">
        <v>103.3</v>
      </c>
      <c r="CZ578" s="134">
        <v>102.7</v>
      </c>
      <c r="DA578" s="134">
        <v>105.9</v>
      </c>
      <c r="DB578" s="134">
        <v>106.1</v>
      </c>
      <c r="DC578" s="134">
        <v>106.3</v>
      </c>
      <c r="DD578" s="134">
        <v>107.7</v>
      </c>
      <c r="DE578" s="134">
        <v>126.1</v>
      </c>
      <c r="DF578" s="134">
        <v>118</v>
      </c>
      <c r="DG578" s="134">
        <v>125.7</v>
      </c>
      <c r="DH578" s="134">
        <v>131</v>
      </c>
      <c r="DI578" s="134">
        <v>135.1</v>
      </c>
      <c r="DJ578" s="134">
        <v>133.30000000000001</v>
      </c>
      <c r="DK578" s="134">
        <v>134.1</v>
      </c>
      <c r="DL578" s="134">
        <v>135.9</v>
      </c>
      <c r="DM578" s="134">
        <v>138.69999999999999</v>
      </c>
      <c r="DN578" s="134">
        <v>147.19999999999999</v>
      </c>
      <c r="DO578" s="134">
        <v>139.5</v>
      </c>
      <c r="DP578" s="134">
        <v>142.80000000000001</v>
      </c>
      <c r="DQ578" s="134">
        <v>145.5</v>
      </c>
      <c r="DR578" s="134">
        <v>147.69999999999999</v>
      </c>
      <c r="DS578" s="134">
        <v>169.8</v>
      </c>
      <c r="DT578" s="134">
        <v>173</v>
      </c>
      <c r="DU578" s="134">
        <v>167.4</v>
      </c>
      <c r="DV578" s="134">
        <v>148.1</v>
      </c>
      <c r="DW578" s="134">
        <v>156.69999999999999</v>
      </c>
      <c r="DX578" s="134">
        <v>154.6</v>
      </c>
      <c r="DY578" s="134">
        <v>150.9</v>
      </c>
      <c r="DZ578" s="134">
        <v>146.5</v>
      </c>
      <c r="EA578" s="135">
        <v>143.19999999999999</v>
      </c>
      <c r="EB578" s="136">
        <v>142</v>
      </c>
      <c r="EC578" s="136">
        <v>147.80000000000001</v>
      </c>
      <c r="ED578" s="134">
        <v>146.80000000000001</v>
      </c>
      <c r="EE578" s="134">
        <v>145.30000000000001</v>
      </c>
      <c r="EF578" s="137">
        <v>146</v>
      </c>
      <c r="EG578" s="137">
        <v>141.80000000000001</v>
      </c>
      <c r="EH578" s="137">
        <v>142.30000000000001</v>
      </c>
      <c r="EI578" s="137">
        <v>136.69999999999999</v>
      </c>
      <c r="EJ578" s="136">
        <v>139.80000000000001</v>
      </c>
      <c r="EK578" s="136">
        <v>137.19999999999999</v>
      </c>
      <c r="EL578" s="147">
        <v>136.80000000000001</v>
      </c>
      <c r="EM578" s="147">
        <v>134.30000000000001</v>
      </c>
      <c r="EN578" s="147">
        <v>132.30000000000001</v>
      </c>
    </row>
    <row r="579" spans="1:144" ht="15" x14ac:dyDescent="0.25">
      <c r="A579" s="132" t="s">
        <v>2586</v>
      </c>
      <c r="B579" s="132" t="s">
        <v>2587</v>
      </c>
      <c r="C579" s="133">
        <v>0.48307</v>
      </c>
      <c r="D579" s="134">
        <v>91.3</v>
      </c>
      <c r="E579" s="134">
        <v>90.2</v>
      </c>
      <c r="F579" s="134">
        <v>91.5</v>
      </c>
      <c r="G579" s="134">
        <v>90.6</v>
      </c>
      <c r="H579" s="134">
        <v>90.3</v>
      </c>
      <c r="I579" s="134">
        <v>88.5</v>
      </c>
      <c r="J579" s="134">
        <v>88.4</v>
      </c>
      <c r="K579" s="134">
        <v>86.1</v>
      </c>
      <c r="L579" s="134">
        <v>86.9</v>
      </c>
      <c r="M579" s="134">
        <v>86.4</v>
      </c>
      <c r="N579" s="134">
        <v>84</v>
      </c>
      <c r="O579" s="134">
        <v>85.3</v>
      </c>
      <c r="P579" s="134">
        <v>86.4</v>
      </c>
      <c r="Q579" s="134">
        <v>86.6</v>
      </c>
      <c r="R579" s="134">
        <v>85</v>
      </c>
      <c r="S579" s="134">
        <v>84.9</v>
      </c>
      <c r="T579" s="134">
        <v>86.3</v>
      </c>
      <c r="U579" s="134">
        <v>88.4</v>
      </c>
      <c r="V579" s="134">
        <v>89.2</v>
      </c>
      <c r="W579" s="134">
        <v>87.2</v>
      </c>
      <c r="X579" s="134">
        <v>90.1</v>
      </c>
      <c r="Y579" s="134">
        <v>91.6</v>
      </c>
      <c r="Z579" s="134">
        <v>91.2</v>
      </c>
      <c r="AA579" s="134">
        <v>92.1</v>
      </c>
      <c r="AB579" s="134">
        <v>92.7</v>
      </c>
      <c r="AC579" s="134">
        <v>94.3</v>
      </c>
      <c r="AD579" s="134">
        <v>94.8</v>
      </c>
      <c r="AE579" s="134">
        <v>95.6</v>
      </c>
      <c r="AF579" s="134">
        <v>93.1</v>
      </c>
      <c r="AG579" s="134">
        <v>93.9</v>
      </c>
      <c r="AH579" s="134">
        <v>93.6</v>
      </c>
      <c r="AI579" s="134">
        <v>92.5</v>
      </c>
      <c r="AJ579" s="134">
        <v>93.4</v>
      </c>
      <c r="AK579" s="134">
        <v>93.4</v>
      </c>
      <c r="AL579" s="134">
        <v>92.1</v>
      </c>
      <c r="AM579" s="134">
        <v>92.4</v>
      </c>
      <c r="AN579" s="134">
        <v>90.5</v>
      </c>
      <c r="AO579" s="134">
        <v>90.2</v>
      </c>
      <c r="AP579" s="134">
        <v>88.1</v>
      </c>
      <c r="AQ579" s="134">
        <v>87.8</v>
      </c>
      <c r="AR579" s="134">
        <v>85.4</v>
      </c>
      <c r="AS579" s="134">
        <v>86.7</v>
      </c>
      <c r="AT579" s="134">
        <v>84.3</v>
      </c>
      <c r="AU579" s="134">
        <v>81.5</v>
      </c>
      <c r="AV579" s="134">
        <v>78.8</v>
      </c>
      <c r="AW579" s="134">
        <v>77.7</v>
      </c>
      <c r="AX579" s="134">
        <v>78.7</v>
      </c>
      <c r="AY579" s="134">
        <v>78.400000000000006</v>
      </c>
      <c r="AZ579" s="134">
        <v>79.7</v>
      </c>
      <c r="BA579" s="134">
        <v>79.5</v>
      </c>
      <c r="BB579" s="134">
        <v>78.7</v>
      </c>
      <c r="BC579" s="134">
        <v>78.8</v>
      </c>
      <c r="BD579" s="134">
        <v>80.400000000000006</v>
      </c>
      <c r="BE579" s="134">
        <v>80.2</v>
      </c>
      <c r="BF579" s="134">
        <v>82.9</v>
      </c>
      <c r="BG579" s="134">
        <v>83.2</v>
      </c>
      <c r="BH579" s="134">
        <v>83.6</v>
      </c>
      <c r="BI579" s="134">
        <v>85.1</v>
      </c>
      <c r="BJ579" s="134">
        <v>85.2</v>
      </c>
      <c r="BK579" s="134">
        <v>86.2</v>
      </c>
      <c r="BL579" s="134">
        <v>89.8</v>
      </c>
      <c r="BM579" s="134">
        <v>88.9</v>
      </c>
      <c r="BN579" s="134">
        <v>88.4</v>
      </c>
      <c r="BO579" s="134">
        <v>87</v>
      </c>
      <c r="BP579" s="134">
        <v>87.4</v>
      </c>
      <c r="BQ579" s="134">
        <v>87</v>
      </c>
      <c r="BR579" s="134">
        <v>86.1</v>
      </c>
      <c r="BS579" s="134">
        <v>87.2</v>
      </c>
      <c r="BT579" s="134">
        <v>88.9</v>
      </c>
      <c r="BU579" s="134">
        <v>91</v>
      </c>
      <c r="BV579" s="134">
        <v>92</v>
      </c>
      <c r="BW579" s="134">
        <v>92.9</v>
      </c>
      <c r="BX579" s="134">
        <v>93.6</v>
      </c>
      <c r="BY579" s="134">
        <v>94.3</v>
      </c>
      <c r="BZ579" s="134">
        <v>95.1</v>
      </c>
      <c r="CA579" s="134">
        <v>95.6</v>
      </c>
      <c r="CB579" s="134">
        <v>95.8</v>
      </c>
      <c r="CC579" s="134">
        <v>95.7</v>
      </c>
      <c r="CD579" s="134">
        <v>96.5</v>
      </c>
      <c r="CE579" s="134">
        <v>97</v>
      </c>
      <c r="CF579" s="134">
        <v>96.3</v>
      </c>
      <c r="CG579" s="134">
        <v>95.8</v>
      </c>
      <c r="CH579" s="134">
        <v>96</v>
      </c>
      <c r="CI579" s="134">
        <v>95.5</v>
      </c>
      <c r="CJ579" s="134">
        <v>96.1</v>
      </c>
      <c r="CK579" s="134">
        <v>95.7</v>
      </c>
      <c r="CL579" s="134">
        <v>94.7</v>
      </c>
      <c r="CM579" s="134">
        <v>94.1</v>
      </c>
      <c r="CN579" s="134">
        <v>92.7</v>
      </c>
      <c r="CO579" s="134">
        <v>93</v>
      </c>
      <c r="CP579" s="134">
        <v>93.1</v>
      </c>
      <c r="CQ579" s="134">
        <v>92.5</v>
      </c>
      <c r="CR579" s="134">
        <v>91.2</v>
      </c>
      <c r="CS579" s="134">
        <v>91.3</v>
      </c>
      <c r="CT579" s="134">
        <v>91.7</v>
      </c>
      <c r="CU579" s="134">
        <v>92.5</v>
      </c>
      <c r="CV579" s="134">
        <v>92.5</v>
      </c>
      <c r="CW579" s="134">
        <v>90.8</v>
      </c>
      <c r="CX579" s="134">
        <v>91.7</v>
      </c>
      <c r="CY579" s="134">
        <v>92.4</v>
      </c>
      <c r="CZ579" s="134">
        <v>92.3</v>
      </c>
      <c r="DA579" s="134">
        <v>93.2</v>
      </c>
      <c r="DB579" s="134">
        <v>93.4</v>
      </c>
      <c r="DC579" s="134">
        <v>93.7</v>
      </c>
      <c r="DD579" s="134">
        <v>96.1</v>
      </c>
      <c r="DE579" s="134">
        <v>97.9</v>
      </c>
      <c r="DF579" s="134">
        <v>101.3</v>
      </c>
      <c r="DG579" s="134">
        <v>103.5</v>
      </c>
      <c r="DH579" s="134">
        <v>102.8</v>
      </c>
      <c r="DI579" s="134">
        <v>105.5</v>
      </c>
      <c r="DJ579" s="134">
        <v>106.4</v>
      </c>
      <c r="DK579" s="134">
        <v>106.7</v>
      </c>
      <c r="DL579" s="134">
        <v>109.2</v>
      </c>
      <c r="DM579" s="134">
        <v>111.8</v>
      </c>
      <c r="DN579" s="134">
        <v>115.2</v>
      </c>
      <c r="DO579" s="134">
        <v>116.3</v>
      </c>
      <c r="DP579" s="134">
        <v>117.3</v>
      </c>
      <c r="DQ579" s="134">
        <v>118.1</v>
      </c>
      <c r="DR579" s="134">
        <v>118.5</v>
      </c>
      <c r="DS579" s="134">
        <v>122.8</v>
      </c>
      <c r="DT579" s="134">
        <v>127.7</v>
      </c>
      <c r="DU579" s="134">
        <v>125.1</v>
      </c>
      <c r="DV579" s="134">
        <v>122.1</v>
      </c>
      <c r="DW579" s="134">
        <v>119.4</v>
      </c>
      <c r="DX579" s="134">
        <v>118.9</v>
      </c>
      <c r="DY579" s="134">
        <v>117.9</v>
      </c>
      <c r="DZ579" s="134">
        <v>116.9</v>
      </c>
      <c r="EA579" s="135">
        <v>116.4</v>
      </c>
      <c r="EB579" s="136">
        <v>114</v>
      </c>
      <c r="EC579" s="136">
        <v>114.6</v>
      </c>
      <c r="ED579" s="134">
        <v>115</v>
      </c>
      <c r="EE579" s="134">
        <v>115.1</v>
      </c>
      <c r="EF579" s="137">
        <v>114</v>
      </c>
      <c r="EG579" s="137">
        <v>115.2</v>
      </c>
      <c r="EH579" s="137">
        <v>114.7</v>
      </c>
      <c r="EI579" s="137">
        <v>113.6</v>
      </c>
      <c r="EJ579" s="136">
        <v>112.5</v>
      </c>
      <c r="EK579" s="136">
        <v>112.9</v>
      </c>
      <c r="EL579" s="147">
        <v>114</v>
      </c>
      <c r="EM579" s="147">
        <v>114.2</v>
      </c>
      <c r="EN579" s="147">
        <v>110.2</v>
      </c>
    </row>
    <row r="580" spans="1:144" ht="15" x14ac:dyDescent="0.25">
      <c r="A580" s="132" t="s">
        <v>2588</v>
      </c>
      <c r="B580" s="132" t="s">
        <v>2589</v>
      </c>
      <c r="C580" s="133">
        <v>0.41164000000000001</v>
      </c>
      <c r="D580" s="134">
        <v>118.4</v>
      </c>
      <c r="E580" s="134">
        <v>118.4</v>
      </c>
      <c r="F580" s="134">
        <v>116.4</v>
      </c>
      <c r="G580" s="134">
        <v>118.4</v>
      </c>
      <c r="H580" s="134">
        <v>118.4</v>
      </c>
      <c r="I580" s="134">
        <v>118.4</v>
      </c>
      <c r="J580" s="134">
        <v>118.4</v>
      </c>
      <c r="K580" s="134">
        <v>118.4</v>
      </c>
      <c r="L580" s="134">
        <v>118.4</v>
      </c>
      <c r="M580" s="134">
        <v>118.4</v>
      </c>
      <c r="N580" s="134">
        <v>114.5</v>
      </c>
      <c r="O580" s="134">
        <v>114.5</v>
      </c>
      <c r="P580" s="134">
        <v>114.5</v>
      </c>
      <c r="Q580" s="134">
        <v>114.5</v>
      </c>
      <c r="R580" s="134">
        <v>106.6</v>
      </c>
      <c r="S580" s="134">
        <v>106.6</v>
      </c>
      <c r="T580" s="134">
        <v>106.6</v>
      </c>
      <c r="U580" s="134">
        <v>106.6</v>
      </c>
      <c r="V580" s="134">
        <v>106.6</v>
      </c>
      <c r="W580" s="134">
        <v>106.6</v>
      </c>
      <c r="X580" s="134">
        <v>106.6</v>
      </c>
      <c r="Y580" s="134">
        <v>110.5</v>
      </c>
      <c r="Z580" s="134">
        <v>110.5</v>
      </c>
      <c r="AA580" s="134">
        <v>110.5</v>
      </c>
      <c r="AB580" s="134">
        <v>114.5</v>
      </c>
      <c r="AC580" s="134">
        <v>114.5</v>
      </c>
      <c r="AD580" s="134">
        <v>114.5</v>
      </c>
      <c r="AE580" s="134">
        <v>114.5</v>
      </c>
      <c r="AF580" s="134">
        <v>114.5</v>
      </c>
      <c r="AG580" s="134">
        <v>114.5</v>
      </c>
      <c r="AH580" s="134">
        <v>114.5</v>
      </c>
      <c r="AI580" s="134">
        <v>114.5</v>
      </c>
      <c r="AJ580" s="134">
        <v>114.5</v>
      </c>
      <c r="AK580" s="134">
        <v>108.5</v>
      </c>
      <c r="AL580" s="134">
        <v>114.5</v>
      </c>
      <c r="AM580" s="134">
        <v>114.5</v>
      </c>
      <c r="AN580" s="134">
        <v>114.5</v>
      </c>
      <c r="AO580" s="134">
        <v>114.5</v>
      </c>
      <c r="AP580" s="134">
        <v>114.5</v>
      </c>
      <c r="AQ580" s="134">
        <v>114.5</v>
      </c>
      <c r="AR580" s="134">
        <v>90.8</v>
      </c>
      <c r="AS580" s="134">
        <v>90.8</v>
      </c>
      <c r="AT580" s="134">
        <v>90.8</v>
      </c>
      <c r="AU580" s="134">
        <v>86</v>
      </c>
      <c r="AV580" s="134">
        <v>82.1</v>
      </c>
      <c r="AW580" s="134">
        <v>74.2</v>
      </c>
      <c r="AX580" s="134">
        <v>74.2</v>
      </c>
      <c r="AY580" s="134">
        <v>77.7</v>
      </c>
      <c r="AZ580" s="134">
        <v>77.7</v>
      </c>
      <c r="BA580" s="134">
        <v>82.9</v>
      </c>
      <c r="BB580" s="134">
        <v>82.9</v>
      </c>
      <c r="BC580" s="134">
        <v>82.9</v>
      </c>
      <c r="BD580" s="134">
        <v>82.9</v>
      </c>
      <c r="BE580" s="134">
        <v>82.9</v>
      </c>
      <c r="BF580" s="134">
        <v>86.8</v>
      </c>
      <c r="BG580" s="134">
        <v>86.8</v>
      </c>
      <c r="BH580" s="134">
        <v>86.8</v>
      </c>
      <c r="BI580" s="134">
        <v>86.8</v>
      </c>
      <c r="BJ580" s="134">
        <v>86.8</v>
      </c>
      <c r="BK580" s="134">
        <v>94.7</v>
      </c>
      <c r="BL580" s="134">
        <v>94.7</v>
      </c>
      <c r="BM580" s="134">
        <v>98.7</v>
      </c>
      <c r="BN580" s="134">
        <v>98.7</v>
      </c>
      <c r="BO580" s="134">
        <v>99.8</v>
      </c>
      <c r="BP580" s="134">
        <v>103.8</v>
      </c>
      <c r="BQ580" s="134">
        <v>107</v>
      </c>
      <c r="BR580" s="134">
        <v>105</v>
      </c>
      <c r="BS580" s="134">
        <v>105</v>
      </c>
      <c r="BT580" s="134">
        <v>113.7</v>
      </c>
      <c r="BU580" s="134">
        <v>113.9</v>
      </c>
      <c r="BV580" s="134">
        <v>124.7</v>
      </c>
      <c r="BW580" s="134">
        <v>129.1</v>
      </c>
      <c r="BX580" s="134">
        <v>129.1</v>
      </c>
      <c r="BY580" s="134">
        <v>142.1</v>
      </c>
      <c r="BZ580" s="134">
        <v>142.1</v>
      </c>
      <c r="CA580" s="134">
        <v>134.19999999999999</v>
      </c>
      <c r="CB580" s="134">
        <v>133</v>
      </c>
      <c r="CC580" s="134">
        <v>130.19999999999999</v>
      </c>
      <c r="CD580" s="134">
        <v>134.19999999999999</v>
      </c>
      <c r="CE580" s="134">
        <v>132.6</v>
      </c>
      <c r="CF580" s="134">
        <v>131.4</v>
      </c>
      <c r="CG580" s="134">
        <v>120</v>
      </c>
      <c r="CH580" s="134">
        <v>131</v>
      </c>
      <c r="CI580" s="134">
        <v>125.5</v>
      </c>
      <c r="CJ580" s="134">
        <v>125.5</v>
      </c>
      <c r="CK580" s="134">
        <v>125.1</v>
      </c>
      <c r="CL580" s="134">
        <v>119.2</v>
      </c>
      <c r="CM580" s="134">
        <v>108.5</v>
      </c>
      <c r="CN580" s="134">
        <v>103.8</v>
      </c>
      <c r="CO580" s="134">
        <v>109.3</v>
      </c>
      <c r="CP580" s="134">
        <v>104.2</v>
      </c>
      <c r="CQ580" s="134">
        <v>106.6</v>
      </c>
      <c r="CR580" s="134">
        <v>106.2</v>
      </c>
      <c r="CS580" s="134">
        <v>121.2</v>
      </c>
      <c r="CT580" s="134">
        <v>118.4</v>
      </c>
      <c r="CU580" s="134">
        <v>112.5</v>
      </c>
      <c r="CV580" s="134">
        <v>112.5</v>
      </c>
      <c r="CW580" s="134">
        <v>107.3</v>
      </c>
      <c r="CX580" s="134">
        <v>111.7</v>
      </c>
      <c r="CY580" s="134">
        <v>115.2</v>
      </c>
      <c r="CZ580" s="134">
        <v>114.1</v>
      </c>
      <c r="DA580" s="134">
        <v>120.4</v>
      </c>
      <c r="DB580" s="134">
        <v>120.4</v>
      </c>
      <c r="DC580" s="134">
        <v>120.4</v>
      </c>
      <c r="DD580" s="134">
        <v>120.4</v>
      </c>
      <c r="DE580" s="134">
        <v>159</v>
      </c>
      <c r="DF580" s="134">
        <v>136.9</v>
      </c>
      <c r="DG580" s="134">
        <v>151.19999999999999</v>
      </c>
      <c r="DH580" s="134">
        <v>163.80000000000001</v>
      </c>
      <c r="DI580" s="134">
        <v>169.7</v>
      </c>
      <c r="DJ580" s="134">
        <v>164.6</v>
      </c>
      <c r="DK580" s="134">
        <v>165.8</v>
      </c>
      <c r="DL580" s="134">
        <v>166.2</v>
      </c>
      <c r="DM580" s="134">
        <v>168.9</v>
      </c>
      <c r="DN580" s="134">
        <v>183.5</v>
      </c>
      <c r="DO580" s="134">
        <v>164.6</v>
      </c>
      <c r="DP580" s="134">
        <v>170.9</v>
      </c>
      <c r="DQ580" s="134">
        <v>176.8</v>
      </c>
      <c r="DR580" s="134">
        <v>180.8</v>
      </c>
      <c r="DS580" s="134">
        <v>225</v>
      </c>
      <c r="DT580" s="134">
        <v>226.5</v>
      </c>
      <c r="DU580" s="134">
        <v>217.1</v>
      </c>
      <c r="DV580" s="134">
        <v>177.6</v>
      </c>
      <c r="DW580" s="134">
        <v>200.5</v>
      </c>
      <c r="DX580" s="134">
        <v>196.5</v>
      </c>
      <c r="DY580" s="134">
        <v>189.4</v>
      </c>
      <c r="DZ580" s="134">
        <v>180.8</v>
      </c>
      <c r="EA580" s="135">
        <v>173.6</v>
      </c>
      <c r="EB580" s="136">
        <v>173.6</v>
      </c>
      <c r="EC580" s="136">
        <v>186.3</v>
      </c>
      <c r="ED580" s="134">
        <v>183.5</v>
      </c>
      <c r="EE580" s="134">
        <v>180.4</v>
      </c>
      <c r="EF580" s="137">
        <v>183.1</v>
      </c>
      <c r="EG580" s="137">
        <v>172.5</v>
      </c>
      <c r="EH580" s="137">
        <v>174.4</v>
      </c>
      <c r="EI580" s="137">
        <v>163</v>
      </c>
      <c r="EJ580" s="136">
        <v>171.7</v>
      </c>
      <c r="EK580" s="136">
        <v>165</v>
      </c>
      <c r="EL580" s="147">
        <v>163</v>
      </c>
      <c r="EM580" s="147">
        <v>157.1</v>
      </c>
      <c r="EN580" s="147">
        <v>157.1</v>
      </c>
    </row>
    <row r="581" spans="1:144" ht="15" x14ac:dyDescent="0.25">
      <c r="A581" s="132" t="s">
        <v>2590</v>
      </c>
      <c r="B581" s="132" t="s">
        <v>2591</v>
      </c>
      <c r="C581" s="133">
        <v>2.9250000000000002E-2</v>
      </c>
      <c r="D581" s="134">
        <v>107.5</v>
      </c>
      <c r="E581" s="134">
        <v>102.5</v>
      </c>
      <c r="F581" s="134">
        <v>102.2</v>
      </c>
      <c r="G581" s="134">
        <v>105.8</v>
      </c>
      <c r="H581" s="134">
        <v>105.4</v>
      </c>
      <c r="I581" s="134">
        <v>105.9</v>
      </c>
      <c r="J581" s="134">
        <v>108.6</v>
      </c>
      <c r="K581" s="134">
        <v>105.8</v>
      </c>
      <c r="L581" s="134">
        <v>106.9</v>
      </c>
      <c r="M581" s="134">
        <v>107.4</v>
      </c>
      <c r="N581" s="134">
        <v>106.6</v>
      </c>
      <c r="O581" s="134">
        <v>111.2</v>
      </c>
      <c r="P581" s="134">
        <v>114</v>
      </c>
      <c r="Q581" s="134">
        <v>107.1</v>
      </c>
      <c r="R581" s="134">
        <v>110.9</v>
      </c>
      <c r="S581" s="134">
        <v>109.3</v>
      </c>
      <c r="T581" s="134">
        <v>106.9</v>
      </c>
      <c r="U581" s="134">
        <v>109</v>
      </c>
      <c r="V581" s="134">
        <v>109.9</v>
      </c>
      <c r="W581" s="134">
        <v>110.1</v>
      </c>
      <c r="X581" s="134">
        <v>110.5</v>
      </c>
      <c r="Y581" s="134">
        <v>114.8</v>
      </c>
      <c r="Z581" s="134">
        <v>114.9</v>
      </c>
      <c r="AA581" s="134">
        <v>117.8</v>
      </c>
      <c r="AB581" s="134">
        <v>117</v>
      </c>
      <c r="AC581" s="134">
        <v>120.4</v>
      </c>
      <c r="AD581" s="134">
        <v>118.3</v>
      </c>
      <c r="AE581" s="134">
        <v>117.9</v>
      </c>
      <c r="AF581" s="134">
        <v>115.9</v>
      </c>
      <c r="AG581" s="134">
        <v>115.6</v>
      </c>
      <c r="AH581" s="134">
        <v>112.5</v>
      </c>
      <c r="AI581" s="134">
        <v>115.1</v>
      </c>
      <c r="AJ581" s="134">
        <v>112.9</v>
      </c>
      <c r="AK581" s="134">
        <v>122.5</v>
      </c>
      <c r="AL581" s="134">
        <v>119.4</v>
      </c>
      <c r="AM581" s="134">
        <v>117.1</v>
      </c>
      <c r="AN581" s="134">
        <v>110</v>
      </c>
      <c r="AO581" s="134">
        <v>110.8</v>
      </c>
      <c r="AP581" s="134">
        <v>109.7</v>
      </c>
      <c r="AQ581" s="134">
        <v>104.2</v>
      </c>
      <c r="AR581" s="134">
        <v>104.9</v>
      </c>
      <c r="AS581" s="134">
        <v>106</v>
      </c>
      <c r="AT581" s="134">
        <v>108.7</v>
      </c>
      <c r="AU581" s="134">
        <v>107.3</v>
      </c>
      <c r="AV581" s="134">
        <v>103</v>
      </c>
      <c r="AW581" s="134">
        <v>97.2</v>
      </c>
      <c r="AX581" s="134">
        <v>96.2</v>
      </c>
      <c r="AY581" s="134">
        <v>96.7</v>
      </c>
      <c r="AZ581" s="134">
        <v>97.6</v>
      </c>
      <c r="BA581" s="134">
        <v>97.2</v>
      </c>
      <c r="BB581" s="134">
        <v>100</v>
      </c>
      <c r="BC581" s="134">
        <v>96.9</v>
      </c>
      <c r="BD581" s="134">
        <v>97.5</v>
      </c>
      <c r="BE581" s="134">
        <v>97.4</v>
      </c>
      <c r="BF581" s="134">
        <v>101.4</v>
      </c>
      <c r="BG581" s="134">
        <v>107.6</v>
      </c>
      <c r="BH581" s="134">
        <v>117</v>
      </c>
      <c r="BI581" s="134">
        <v>116.1</v>
      </c>
      <c r="BJ581" s="134">
        <v>115.9</v>
      </c>
      <c r="BK581" s="134">
        <v>117.3</v>
      </c>
      <c r="BL581" s="134">
        <v>117.4</v>
      </c>
      <c r="BM581" s="134">
        <v>120.8</v>
      </c>
      <c r="BN581" s="134">
        <v>120.8</v>
      </c>
      <c r="BO581" s="134">
        <v>110.3</v>
      </c>
      <c r="BP581" s="134">
        <v>108.6</v>
      </c>
      <c r="BQ581" s="134">
        <v>112.1</v>
      </c>
      <c r="BR581" s="134">
        <v>117</v>
      </c>
      <c r="BS581" s="134">
        <v>117.8</v>
      </c>
      <c r="BT581" s="134">
        <v>118.1</v>
      </c>
      <c r="BU581" s="134">
        <v>117</v>
      </c>
      <c r="BV581" s="134">
        <v>117.8</v>
      </c>
      <c r="BW581" s="134">
        <v>119.5</v>
      </c>
      <c r="BX581" s="134">
        <v>117.4</v>
      </c>
      <c r="BY581" s="134">
        <v>119.9</v>
      </c>
      <c r="BZ581" s="134">
        <v>122</v>
      </c>
      <c r="CA581" s="134">
        <v>119</v>
      </c>
      <c r="CB581" s="134">
        <v>120.3</v>
      </c>
      <c r="CC581" s="134">
        <v>120.1</v>
      </c>
      <c r="CD581" s="134">
        <v>122</v>
      </c>
      <c r="CE581" s="134">
        <v>122.5</v>
      </c>
      <c r="CF581" s="134">
        <v>124</v>
      </c>
      <c r="CG581" s="134">
        <v>120.6</v>
      </c>
      <c r="CH581" s="134">
        <v>120.6</v>
      </c>
      <c r="CI581" s="134">
        <v>121.5</v>
      </c>
      <c r="CJ581" s="134">
        <v>120.2</v>
      </c>
      <c r="CK581" s="134">
        <v>118.4</v>
      </c>
      <c r="CL581" s="134">
        <v>117.1</v>
      </c>
      <c r="CM581" s="134">
        <v>116.5</v>
      </c>
      <c r="CN581" s="134">
        <v>113.4</v>
      </c>
      <c r="CO581" s="134">
        <v>115.5</v>
      </c>
      <c r="CP581" s="134">
        <v>116.7</v>
      </c>
      <c r="CQ581" s="134">
        <v>113.9</v>
      </c>
      <c r="CR581" s="134">
        <v>110.6</v>
      </c>
      <c r="CS581" s="134">
        <v>112</v>
      </c>
      <c r="CT581" s="134">
        <v>108.8</v>
      </c>
      <c r="CU581" s="134">
        <v>110.5</v>
      </c>
      <c r="CV581" s="134">
        <v>110.7</v>
      </c>
      <c r="CW581" s="134">
        <v>110.7</v>
      </c>
      <c r="CX581" s="134">
        <v>113.7</v>
      </c>
      <c r="CY581" s="134">
        <v>114.5</v>
      </c>
      <c r="CZ581" s="134">
        <v>113.1</v>
      </c>
      <c r="DA581" s="134">
        <v>113.6</v>
      </c>
      <c r="DB581" s="134">
        <v>113.8</v>
      </c>
      <c r="DC581" s="134">
        <v>117.5</v>
      </c>
      <c r="DD581" s="134">
        <v>120.7</v>
      </c>
      <c r="DE581" s="134">
        <v>127.4</v>
      </c>
      <c r="DF581" s="134">
        <v>127.6</v>
      </c>
      <c r="DG581" s="134">
        <v>133.6</v>
      </c>
      <c r="DH581" s="134">
        <v>133.80000000000001</v>
      </c>
      <c r="DI581" s="134">
        <v>135.9</v>
      </c>
      <c r="DJ581" s="134">
        <v>137.5</v>
      </c>
      <c r="DK581" s="134">
        <v>141.69999999999999</v>
      </c>
      <c r="DL581" s="134">
        <v>150.9</v>
      </c>
      <c r="DM581" s="134">
        <v>158.4</v>
      </c>
      <c r="DN581" s="134">
        <v>164.9</v>
      </c>
      <c r="DO581" s="134">
        <v>169.1</v>
      </c>
      <c r="DP581" s="134">
        <v>169.3</v>
      </c>
      <c r="DQ581" s="134">
        <v>158</v>
      </c>
      <c r="DR581" s="134">
        <v>164.3</v>
      </c>
      <c r="DS581" s="134">
        <v>169.8</v>
      </c>
      <c r="DT581" s="134">
        <v>169</v>
      </c>
      <c r="DU581" s="134">
        <v>167.5</v>
      </c>
      <c r="DV581" s="134">
        <v>163.19999999999999</v>
      </c>
      <c r="DW581" s="134">
        <v>158</v>
      </c>
      <c r="DX581" s="134">
        <v>155.4</v>
      </c>
      <c r="DY581" s="134">
        <v>153.69999999999999</v>
      </c>
      <c r="DZ581" s="134">
        <v>154.4</v>
      </c>
      <c r="EA581" s="135">
        <v>157.6</v>
      </c>
      <c r="EB581" s="136">
        <v>159.9</v>
      </c>
      <c r="EC581" s="136">
        <v>154.6</v>
      </c>
      <c r="ED581" s="134">
        <v>154.9</v>
      </c>
      <c r="EE581" s="134">
        <v>152.4</v>
      </c>
      <c r="EF581" s="137">
        <v>151.69999999999999</v>
      </c>
      <c r="EG581" s="137">
        <v>148.30000000000001</v>
      </c>
      <c r="EH581" s="137">
        <v>147.6</v>
      </c>
      <c r="EI581" s="137">
        <v>148.30000000000001</v>
      </c>
      <c r="EJ581" s="136">
        <v>141.5</v>
      </c>
      <c r="EK581" s="136">
        <v>147.1</v>
      </c>
      <c r="EL581" s="147">
        <v>144.30000000000001</v>
      </c>
      <c r="EM581" s="147">
        <v>144.6</v>
      </c>
      <c r="EN581" s="147">
        <v>147.5</v>
      </c>
    </row>
    <row r="582" spans="1:144" ht="15" x14ac:dyDescent="0.25">
      <c r="A582" s="132" t="s">
        <v>2592</v>
      </c>
      <c r="B582" s="132" t="s">
        <v>2593</v>
      </c>
      <c r="C582" s="133">
        <v>0.20533999999999999</v>
      </c>
      <c r="D582" s="134">
        <v>102.6</v>
      </c>
      <c r="E582" s="134">
        <v>105.2</v>
      </c>
      <c r="F582" s="134">
        <v>102.1</v>
      </c>
      <c r="G582" s="134">
        <v>103.8</v>
      </c>
      <c r="H582" s="134">
        <v>103.6</v>
      </c>
      <c r="I582" s="134">
        <v>103.2</v>
      </c>
      <c r="J582" s="134">
        <v>102.4</v>
      </c>
      <c r="K582" s="134">
        <v>101.4</v>
      </c>
      <c r="L582" s="134">
        <v>100.9</v>
      </c>
      <c r="M582" s="134">
        <v>103.8</v>
      </c>
      <c r="N582" s="134">
        <v>102.5</v>
      </c>
      <c r="O582" s="134">
        <v>103.4</v>
      </c>
      <c r="P582" s="134">
        <v>105.6</v>
      </c>
      <c r="Q582" s="134">
        <v>103.7</v>
      </c>
      <c r="R582" s="134">
        <v>104.8</v>
      </c>
      <c r="S582" s="134">
        <v>106.4</v>
      </c>
      <c r="T582" s="134">
        <v>104</v>
      </c>
      <c r="U582" s="134">
        <v>103.5</v>
      </c>
      <c r="V582" s="134">
        <v>103.3</v>
      </c>
      <c r="W582" s="134">
        <v>103.9</v>
      </c>
      <c r="X582" s="134">
        <v>104.7</v>
      </c>
      <c r="Y582" s="134">
        <v>105.8</v>
      </c>
      <c r="Z582" s="134">
        <v>103.1</v>
      </c>
      <c r="AA582" s="134">
        <v>105.3</v>
      </c>
      <c r="AB582" s="134">
        <v>105.9</v>
      </c>
      <c r="AC582" s="134">
        <v>104.4</v>
      </c>
      <c r="AD582" s="134">
        <v>107.4</v>
      </c>
      <c r="AE582" s="134">
        <v>109.1</v>
      </c>
      <c r="AF582" s="134">
        <v>113.4</v>
      </c>
      <c r="AG582" s="134">
        <v>111.1</v>
      </c>
      <c r="AH582" s="134">
        <v>112.6</v>
      </c>
      <c r="AI582" s="134">
        <v>110.4</v>
      </c>
      <c r="AJ582" s="134">
        <v>110.1</v>
      </c>
      <c r="AK582" s="134">
        <v>107.1</v>
      </c>
      <c r="AL582" s="134">
        <v>107</v>
      </c>
      <c r="AM582" s="134">
        <v>107.2</v>
      </c>
      <c r="AN582" s="134">
        <v>105.5</v>
      </c>
      <c r="AO582" s="134">
        <v>107.5</v>
      </c>
      <c r="AP582" s="134">
        <v>105.4</v>
      </c>
      <c r="AQ582" s="134">
        <v>107.6</v>
      </c>
      <c r="AR582" s="134">
        <v>104.3</v>
      </c>
      <c r="AS582" s="134">
        <v>104.9</v>
      </c>
      <c r="AT582" s="134">
        <v>103.1</v>
      </c>
      <c r="AU582" s="134">
        <v>104.2</v>
      </c>
      <c r="AV582" s="134">
        <v>101.5</v>
      </c>
      <c r="AW582" s="134">
        <v>102.7</v>
      </c>
      <c r="AX582" s="134">
        <v>104.2</v>
      </c>
      <c r="AY582" s="134">
        <v>104.4</v>
      </c>
      <c r="AZ582" s="134">
        <v>104.4</v>
      </c>
      <c r="BA582" s="134">
        <v>106.8</v>
      </c>
      <c r="BB582" s="134">
        <v>107.7</v>
      </c>
      <c r="BC582" s="134">
        <v>106.4</v>
      </c>
      <c r="BD582" s="134">
        <v>105.2</v>
      </c>
      <c r="BE582" s="134">
        <v>104.9</v>
      </c>
      <c r="BF582" s="134">
        <v>106.8</v>
      </c>
      <c r="BG582" s="134">
        <v>107</v>
      </c>
      <c r="BH582" s="134">
        <v>111.2</v>
      </c>
      <c r="BI582" s="134">
        <v>112.3</v>
      </c>
      <c r="BJ582" s="134">
        <v>112</v>
      </c>
      <c r="BK582" s="134">
        <v>108.8</v>
      </c>
      <c r="BL582" s="134">
        <v>109.8</v>
      </c>
      <c r="BM582" s="134">
        <v>110.6</v>
      </c>
      <c r="BN582" s="134">
        <v>110.3</v>
      </c>
      <c r="BO582" s="134">
        <v>110.4</v>
      </c>
      <c r="BP582" s="134">
        <v>112.6</v>
      </c>
      <c r="BQ582" s="134">
        <v>116.6</v>
      </c>
      <c r="BR582" s="134">
        <v>116.4</v>
      </c>
      <c r="BS582" s="134">
        <v>116.8</v>
      </c>
      <c r="BT582" s="134">
        <v>118.8</v>
      </c>
      <c r="BU582" s="134">
        <v>122.6</v>
      </c>
      <c r="BV582" s="134">
        <v>123.5</v>
      </c>
      <c r="BW582" s="134">
        <v>124.8</v>
      </c>
      <c r="BX582" s="134">
        <v>124.5</v>
      </c>
      <c r="BY582" s="134">
        <v>123.4</v>
      </c>
      <c r="BZ582" s="134">
        <v>126.5</v>
      </c>
      <c r="CA582" s="134">
        <v>124.8</v>
      </c>
      <c r="CB582" s="134">
        <v>125.8</v>
      </c>
      <c r="CC582" s="134">
        <v>127.4</v>
      </c>
      <c r="CD582" s="134">
        <v>127.6</v>
      </c>
      <c r="CE582" s="134">
        <v>127</v>
      </c>
      <c r="CF582" s="134">
        <v>127.3</v>
      </c>
      <c r="CG582" s="134">
        <v>127.8</v>
      </c>
      <c r="CH582" s="134">
        <v>128.6</v>
      </c>
      <c r="CI582" s="134">
        <v>128.1</v>
      </c>
      <c r="CJ582" s="134">
        <v>127.1</v>
      </c>
      <c r="CK582" s="134">
        <v>126.4</v>
      </c>
      <c r="CL582" s="134">
        <v>129.69999999999999</v>
      </c>
      <c r="CM582" s="134">
        <v>127</v>
      </c>
      <c r="CN582" s="134">
        <v>124.5</v>
      </c>
      <c r="CO582" s="134">
        <v>124.8</v>
      </c>
      <c r="CP582" s="134">
        <v>125.1</v>
      </c>
      <c r="CQ582" s="134">
        <v>123.7</v>
      </c>
      <c r="CR582" s="134">
        <v>126.5</v>
      </c>
      <c r="CS582" s="134">
        <v>126.9</v>
      </c>
      <c r="CT582" s="134">
        <v>127.4</v>
      </c>
      <c r="CU582" s="134">
        <v>125</v>
      </c>
      <c r="CV582" s="134">
        <v>125.3</v>
      </c>
      <c r="CW582" s="134">
        <v>123.3</v>
      </c>
      <c r="CX582" s="134">
        <v>120.9</v>
      </c>
      <c r="CY582" s="134">
        <v>123.3</v>
      </c>
      <c r="CZ582" s="134">
        <v>125.3</v>
      </c>
      <c r="DA582" s="134">
        <v>123.2</v>
      </c>
      <c r="DB582" s="134">
        <v>123.4</v>
      </c>
      <c r="DC582" s="134">
        <v>126.7</v>
      </c>
      <c r="DD582" s="134">
        <v>129.80000000000001</v>
      </c>
      <c r="DE582" s="134">
        <v>134.69999999999999</v>
      </c>
      <c r="DF582" s="134">
        <v>137.5</v>
      </c>
      <c r="DG582" s="134">
        <v>141.4</v>
      </c>
      <c r="DH582" s="134">
        <v>140.4</v>
      </c>
      <c r="DI582" s="134">
        <v>146.4</v>
      </c>
      <c r="DJ582" s="134">
        <v>145.4</v>
      </c>
      <c r="DK582" s="134">
        <v>148.5</v>
      </c>
      <c r="DL582" s="134">
        <v>151.6</v>
      </c>
      <c r="DM582" s="134">
        <v>154.30000000000001</v>
      </c>
      <c r="DN582" s="134">
        <v>159.9</v>
      </c>
      <c r="DO582" s="134">
        <v>160.1</v>
      </c>
      <c r="DP582" s="134">
        <v>161.80000000000001</v>
      </c>
      <c r="DQ582" s="134">
        <v>163.80000000000001</v>
      </c>
      <c r="DR582" s="134">
        <v>167.1</v>
      </c>
      <c r="DS582" s="134">
        <v>171</v>
      </c>
      <c r="DT582" s="134">
        <v>172.7</v>
      </c>
      <c r="DU582" s="134">
        <v>177</v>
      </c>
      <c r="DV582" s="134">
        <v>169.2</v>
      </c>
      <c r="DW582" s="134">
        <v>174</v>
      </c>
      <c r="DX582" s="134">
        <v>174.6</v>
      </c>
      <c r="DY582" s="134">
        <v>176.6</v>
      </c>
      <c r="DZ582" s="134">
        <v>176.6</v>
      </c>
      <c r="EA582" s="135">
        <v>174.4</v>
      </c>
      <c r="EB582" s="136">
        <v>171.7</v>
      </c>
      <c r="EC582" s="136">
        <v>174.3</v>
      </c>
      <c r="ED582" s="134">
        <v>175.2</v>
      </c>
      <c r="EE582" s="134">
        <v>173.8</v>
      </c>
      <c r="EF582" s="137">
        <v>172.4</v>
      </c>
      <c r="EG582" s="137">
        <v>170.3</v>
      </c>
      <c r="EH582" s="137">
        <v>169.9</v>
      </c>
      <c r="EI582" s="137">
        <v>169</v>
      </c>
      <c r="EJ582" s="136">
        <v>169</v>
      </c>
      <c r="EK582" s="136">
        <v>169.4</v>
      </c>
      <c r="EL582" s="147">
        <v>170.8</v>
      </c>
      <c r="EM582" s="147">
        <v>170.5</v>
      </c>
      <c r="EN582" s="147">
        <v>171</v>
      </c>
    </row>
    <row r="583" spans="1:144" ht="15" x14ac:dyDescent="0.25">
      <c r="A583" s="132" t="s">
        <v>2594</v>
      </c>
      <c r="B583" s="132" t="s">
        <v>2595</v>
      </c>
      <c r="C583" s="133">
        <v>7.5000000000000002E-4</v>
      </c>
      <c r="D583" s="134">
        <v>101.3</v>
      </c>
      <c r="E583" s="134">
        <v>106.8</v>
      </c>
      <c r="F583" s="134">
        <v>105</v>
      </c>
      <c r="G583" s="134">
        <v>107.4</v>
      </c>
      <c r="H583" s="134">
        <v>103.5</v>
      </c>
      <c r="I583" s="134">
        <v>105.9</v>
      </c>
      <c r="J583" s="134">
        <v>101.6</v>
      </c>
      <c r="K583" s="134">
        <v>102.8</v>
      </c>
      <c r="L583" s="134">
        <v>103.2</v>
      </c>
      <c r="M583" s="134">
        <v>103.6</v>
      </c>
      <c r="N583" s="134">
        <v>103.5</v>
      </c>
      <c r="O583" s="134">
        <v>102.9</v>
      </c>
      <c r="P583" s="134">
        <v>102.8</v>
      </c>
      <c r="Q583" s="134">
        <v>103.2</v>
      </c>
      <c r="R583" s="134">
        <v>102</v>
      </c>
      <c r="S583" s="134">
        <v>103.8</v>
      </c>
      <c r="T583" s="134">
        <v>103.7</v>
      </c>
      <c r="U583" s="134">
        <v>103.7</v>
      </c>
      <c r="V583" s="134">
        <v>105.6</v>
      </c>
      <c r="W583" s="134">
        <v>107.9</v>
      </c>
      <c r="X583" s="134">
        <v>108.7</v>
      </c>
      <c r="Y583" s="134">
        <v>107</v>
      </c>
      <c r="Z583" s="134">
        <v>108.8</v>
      </c>
      <c r="AA583" s="134">
        <v>109.7</v>
      </c>
      <c r="AB583" s="134">
        <v>110.2</v>
      </c>
      <c r="AC583" s="134">
        <v>108.4</v>
      </c>
      <c r="AD583" s="134">
        <v>109.8</v>
      </c>
      <c r="AE583" s="134">
        <v>109</v>
      </c>
      <c r="AF583" s="134">
        <v>110.6</v>
      </c>
      <c r="AG583" s="134">
        <v>111.8</v>
      </c>
      <c r="AH583" s="134">
        <v>110.3</v>
      </c>
      <c r="AI583" s="134">
        <v>111.8</v>
      </c>
      <c r="AJ583" s="134">
        <v>112.7</v>
      </c>
      <c r="AK583" s="134">
        <v>110.1</v>
      </c>
      <c r="AL583" s="134">
        <v>110.4</v>
      </c>
      <c r="AM583" s="134">
        <v>111.6</v>
      </c>
      <c r="AN583" s="134">
        <v>108.5</v>
      </c>
      <c r="AO583" s="134">
        <v>110.9</v>
      </c>
      <c r="AP583" s="134">
        <v>109.2</v>
      </c>
      <c r="AQ583" s="134">
        <v>107</v>
      </c>
      <c r="AR583" s="134">
        <v>106.4</v>
      </c>
      <c r="AS583" s="134">
        <v>106.1</v>
      </c>
      <c r="AT583" s="134">
        <v>104.9</v>
      </c>
      <c r="AU583" s="134">
        <v>104.3</v>
      </c>
      <c r="AV583" s="134">
        <v>102.6</v>
      </c>
      <c r="AW583" s="134">
        <v>97.8</v>
      </c>
      <c r="AX583" s="134">
        <v>97.7</v>
      </c>
      <c r="AY583" s="134">
        <v>98.2</v>
      </c>
      <c r="AZ583" s="134">
        <v>101.4</v>
      </c>
      <c r="BA583" s="134">
        <v>101.2</v>
      </c>
      <c r="BB583" s="134">
        <v>101.8</v>
      </c>
      <c r="BC583" s="134">
        <v>100.4</v>
      </c>
      <c r="BD583" s="134">
        <v>100.2</v>
      </c>
      <c r="BE583" s="134">
        <v>102.9</v>
      </c>
      <c r="BF583" s="134">
        <v>103</v>
      </c>
      <c r="BG583" s="134">
        <v>101.4</v>
      </c>
      <c r="BH583" s="134">
        <v>100.5</v>
      </c>
      <c r="BI583" s="134">
        <v>102.9</v>
      </c>
      <c r="BJ583" s="134">
        <v>102.2</v>
      </c>
      <c r="BK583" s="134">
        <v>104.5</v>
      </c>
      <c r="BL583" s="134">
        <v>105.2</v>
      </c>
      <c r="BM583" s="134">
        <v>105.5</v>
      </c>
      <c r="BN583" s="134">
        <v>105.2</v>
      </c>
      <c r="BO583" s="134">
        <v>106</v>
      </c>
      <c r="BP583" s="134">
        <v>105.9</v>
      </c>
      <c r="BQ583" s="134">
        <v>106.8</v>
      </c>
      <c r="BR583" s="134">
        <v>106.8</v>
      </c>
      <c r="BS583" s="134">
        <v>106.5</v>
      </c>
      <c r="BT583" s="134">
        <v>106.4</v>
      </c>
      <c r="BU583" s="134">
        <v>107.3</v>
      </c>
      <c r="BV583" s="134">
        <v>108.2</v>
      </c>
      <c r="BW583" s="134">
        <v>109.4</v>
      </c>
      <c r="BX583" s="134">
        <v>109.5</v>
      </c>
      <c r="BY583" s="134">
        <v>113.5</v>
      </c>
      <c r="BZ583" s="134">
        <v>113.9</v>
      </c>
      <c r="CA583" s="134">
        <v>113.7</v>
      </c>
      <c r="CB583" s="134">
        <v>113.5</v>
      </c>
      <c r="CC583" s="134">
        <v>112.9</v>
      </c>
      <c r="CD583" s="134">
        <v>114</v>
      </c>
      <c r="CE583" s="134">
        <v>112.8</v>
      </c>
      <c r="CF583" s="134">
        <v>114.5</v>
      </c>
      <c r="CG583" s="134">
        <v>114.8</v>
      </c>
      <c r="CH583" s="134">
        <v>113.1</v>
      </c>
      <c r="CI583" s="134">
        <v>114.1</v>
      </c>
      <c r="CJ583" s="134">
        <v>114.3</v>
      </c>
      <c r="CK583" s="134">
        <v>114.3</v>
      </c>
      <c r="CL583" s="134">
        <v>113.7</v>
      </c>
      <c r="CM583" s="134">
        <v>113.6</v>
      </c>
      <c r="CN583" s="134">
        <v>112</v>
      </c>
      <c r="CO583" s="134">
        <v>111.6</v>
      </c>
      <c r="CP583" s="134">
        <v>111</v>
      </c>
      <c r="CQ583" s="134">
        <v>110.4</v>
      </c>
      <c r="CR583" s="134">
        <v>109.5</v>
      </c>
      <c r="CS583" s="134">
        <v>110.1</v>
      </c>
      <c r="CT583" s="134">
        <v>110</v>
      </c>
      <c r="CU583" s="134">
        <v>110.1</v>
      </c>
      <c r="CV583" s="134">
        <v>108.7</v>
      </c>
      <c r="CW583" s="134">
        <v>110.5</v>
      </c>
      <c r="CX583" s="134">
        <v>110.4</v>
      </c>
      <c r="CY583" s="134">
        <v>109.4</v>
      </c>
      <c r="CZ583" s="134">
        <v>110.5</v>
      </c>
      <c r="DA583" s="134">
        <v>110.6</v>
      </c>
      <c r="DB583" s="134">
        <v>111.7</v>
      </c>
      <c r="DC583" s="134">
        <v>112.1</v>
      </c>
      <c r="DD583" s="134">
        <v>113.5</v>
      </c>
      <c r="DE583" s="134">
        <v>119.2</v>
      </c>
      <c r="DF583" s="134">
        <v>116.4</v>
      </c>
      <c r="DG583" s="134">
        <v>119</v>
      </c>
      <c r="DH583" s="134">
        <v>123.8</v>
      </c>
      <c r="DI583" s="134">
        <v>136</v>
      </c>
      <c r="DJ583" s="134">
        <v>137.69999999999999</v>
      </c>
      <c r="DK583" s="134">
        <v>134.69999999999999</v>
      </c>
      <c r="DL583" s="134">
        <v>133.19999999999999</v>
      </c>
      <c r="DM583" s="134">
        <v>134</v>
      </c>
      <c r="DN583" s="134">
        <v>137</v>
      </c>
      <c r="DO583" s="134">
        <v>140.30000000000001</v>
      </c>
      <c r="DP583" s="134">
        <v>138.69999999999999</v>
      </c>
      <c r="DQ583" s="134">
        <v>137.4</v>
      </c>
      <c r="DR583" s="134">
        <v>137.4</v>
      </c>
      <c r="DS583" s="134">
        <v>139.6</v>
      </c>
      <c r="DT583" s="134">
        <v>136.5</v>
      </c>
      <c r="DU583" s="134">
        <v>143</v>
      </c>
      <c r="DV583" s="134">
        <v>141.5</v>
      </c>
      <c r="DW583" s="134">
        <v>140</v>
      </c>
      <c r="DX583" s="134">
        <v>137.4</v>
      </c>
      <c r="DY583" s="134">
        <v>131.80000000000001</v>
      </c>
      <c r="DZ583" s="134">
        <v>133.69999999999999</v>
      </c>
      <c r="EA583" s="135">
        <v>130</v>
      </c>
      <c r="EB583" s="136">
        <v>129.6</v>
      </c>
      <c r="EC583" s="136">
        <v>129.5</v>
      </c>
      <c r="ED583" s="134">
        <v>130.9</v>
      </c>
      <c r="EE583" s="134">
        <v>133.80000000000001</v>
      </c>
      <c r="EF583" s="137">
        <v>133.80000000000001</v>
      </c>
      <c r="EG583" s="137">
        <v>132.69999999999999</v>
      </c>
      <c r="EH583" s="137">
        <v>130.69999999999999</v>
      </c>
      <c r="EI583" s="137">
        <v>127.5</v>
      </c>
      <c r="EJ583" s="136">
        <v>127.4</v>
      </c>
      <c r="EK583" s="136">
        <v>128.19999999999999</v>
      </c>
      <c r="EL583" s="147">
        <v>128.1</v>
      </c>
      <c r="EM583" s="147">
        <v>128.80000000000001</v>
      </c>
      <c r="EN583" s="147">
        <v>129</v>
      </c>
    </row>
    <row r="584" spans="1:144" ht="15" x14ac:dyDescent="0.25">
      <c r="A584" s="132" t="s">
        <v>2596</v>
      </c>
      <c r="B584" s="132" t="s">
        <v>2597</v>
      </c>
      <c r="C584" s="133">
        <v>0.20458999999999999</v>
      </c>
      <c r="D584" s="134">
        <v>102.6</v>
      </c>
      <c r="E584" s="134">
        <v>105.2</v>
      </c>
      <c r="F584" s="134">
        <v>102.1</v>
      </c>
      <c r="G584" s="134">
        <v>103.8</v>
      </c>
      <c r="H584" s="134">
        <v>103.6</v>
      </c>
      <c r="I584" s="134">
        <v>103.2</v>
      </c>
      <c r="J584" s="134">
        <v>102.4</v>
      </c>
      <c r="K584" s="134">
        <v>101.4</v>
      </c>
      <c r="L584" s="134">
        <v>100.9</v>
      </c>
      <c r="M584" s="134">
        <v>103.8</v>
      </c>
      <c r="N584" s="134">
        <v>102.5</v>
      </c>
      <c r="O584" s="134">
        <v>103.4</v>
      </c>
      <c r="P584" s="134">
        <v>105.6</v>
      </c>
      <c r="Q584" s="134">
        <v>103.7</v>
      </c>
      <c r="R584" s="134">
        <v>104.8</v>
      </c>
      <c r="S584" s="134">
        <v>106.4</v>
      </c>
      <c r="T584" s="134">
        <v>104</v>
      </c>
      <c r="U584" s="134">
        <v>103.5</v>
      </c>
      <c r="V584" s="134">
        <v>103.3</v>
      </c>
      <c r="W584" s="134">
        <v>103.9</v>
      </c>
      <c r="X584" s="134">
        <v>104.7</v>
      </c>
      <c r="Y584" s="134">
        <v>105.8</v>
      </c>
      <c r="Z584" s="134">
        <v>103</v>
      </c>
      <c r="AA584" s="134">
        <v>105.3</v>
      </c>
      <c r="AB584" s="134">
        <v>105.9</v>
      </c>
      <c r="AC584" s="134">
        <v>104.4</v>
      </c>
      <c r="AD584" s="134">
        <v>107.4</v>
      </c>
      <c r="AE584" s="134">
        <v>109.1</v>
      </c>
      <c r="AF584" s="134">
        <v>113.5</v>
      </c>
      <c r="AG584" s="134">
        <v>111.1</v>
      </c>
      <c r="AH584" s="134">
        <v>112.6</v>
      </c>
      <c r="AI584" s="134">
        <v>110.4</v>
      </c>
      <c r="AJ584" s="134">
        <v>110.1</v>
      </c>
      <c r="AK584" s="134">
        <v>107.1</v>
      </c>
      <c r="AL584" s="134">
        <v>107</v>
      </c>
      <c r="AM584" s="134">
        <v>107.1</v>
      </c>
      <c r="AN584" s="134">
        <v>105.5</v>
      </c>
      <c r="AO584" s="134">
        <v>107.5</v>
      </c>
      <c r="AP584" s="134">
        <v>105.4</v>
      </c>
      <c r="AQ584" s="134">
        <v>107.6</v>
      </c>
      <c r="AR584" s="134">
        <v>104.3</v>
      </c>
      <c r="AS584" s="134">
        <v>104.9</v>
      </c>
      <c r="AT584" s="134">
        <v>103.1</v>
      </c>
      <c r="AU584" s="134">
        <v>104.2</v>
      </c>
      <c r="AV584" s="134">
        <v>101.5</v>
      </c>
      <c r="AW584" s="134">
        <v>102.7</v>
      </c>
      <c r="AX584" s="134">
        <v>104.3</v>
      </c>
      <c r="AY584" s="134">
        <v>104.5</v>
      </c>
      <c r="AZ584" s="134">
        <v>104.5</v>
      </c>
      <c r="BA584" s="134">
        <v>106.8</v>
      </c>
      <c r="BB584" s="134">
        <v>107.8</v>
      </c>
      <c r="BC584" s="134">
        <v>106.4</v>
      </c>
      <c r="BD584" s="134">
        <v>105.2</v>
      </c>
      <c r="BE584" s="134">
        <v>104.9</v>
      </c>
      <c r="BF584" s="134">
        <v>106.8</v>
      </c>
      <c r="BG584" s="134">
        <v>107</v>
      </c>
      <c r="BH584" s="134">
        <v>111.2</v>
      </c>
      <c r="BI584" s="134">
        <v>112.3</v>
      </c>
      <c r="BJ584" s="134">
        <v>112.1</v>
      </c>
      <c r="BK584" s="134">
        <v>108.8</v>
      </c>
      <c r="BL584" s="134">
        <v>109.8</v>
      </c>
      <c r="BM584" s="134">
        <v>110.6</v>
      </c>
      <c r="BN584" s="134">
        <v>110.3</v>
      </c>
      <c r="BO584" s="134">
        <v>110.4</v>
      </c>
      <c r="BP584" s="134">
        <v>112.6</v>
      </c>
      <c r="BQ584" s="134">
        <v>116.6</v>
      </c>
      <c r="BR584" s="134">
        <v>116.4</v>
      </c>
      <c r="BS584" s="134">
        <v>116.8</v>
      </c>
      <c r="BT584" s="134">
        <v>118.8</v>
      </c>
      <c r="BU584" s="134">
        <v>122.6</v>
      </c>
      <c r="BV584" s="134">
        <v>123.5</v>
      </c>
      <c r="BW584" s="134">
        <v>124.9</v>
      </c>
      <c r="BX584" s="134">
        <v>124.5</v>
      </c>
      <c r="BY584" s="134">
        <v>123.4</v>
      </c>
      <c r="BZ584" s="134">
        <v>126.5</v>
      </c>
      <c r="CA584" s="134">
        <v>124.9</v>
      </c>
      <c r="CB584" s="134">
        <v>125.9</v>
      </c>
      <c r="CC584" s="134">
        <v>127.5</v>
      </c>
      <c r="CD584" s="134">
        <v>127.7</v>
      </c>
      <c r="CE584" s="134">
        <v>127</v>
      </c>
      <c r="CF584" s="134">
        <v>127.4</v>
      </c>
      <c r="CG584" s="134">
        <v>127.9</v>
      </c>
      <c r="CH584" s="134">
        <v>128.6</v>
      </c>
      <c r="CI584" s="134">
        <v>128.19999999999999</v>
      </c>
      <c r="CJ584" s="134">
        <v>127.2</v>
      </c>
      <c r="CK584" s="134">
        <v>126.5</v>
      </c>
      <c r="CL584" s="134">
        <v>129.69999999999999</v>
      </c>
      <c r="CM584" s="134">
        <v>127</v>
      </c>
      <c r="CN584" s="134">
        <v>124.5</v>
      </c>
      <c r="CO584" s="134">
        <v>124.8</v>
      </c>
      <c r="CP584" s="134">
        <v>125.2</v>
      </c>
      <c r="CQ584" s="134">
        <v>123.8</v>
      </c>
      <c r="CR584" s="134">
        <v>126.5</v>
      </c>
      <c r="CS584" s="134">
        <v>126.9</v>
      </c>
      <c r="CT584" s="134">
        <v>127.5</v>
      </c>
      <c r="CU584" s="134">
        <v>125.1</v>
      </c>
      <c r="CV584" s="134">
        <v>125.4</v>
      </c>
      <c r="CW584" s="134">
        <v>123.3</v>
      </c>
      <c r="CX584" s="134">
        <v>120.9</v>
      </c>
      <c r="CY584" s="134">
        <v>123.3</v>
      </c>
      <c r="CZ584" s="134">
        <v>125.4</v>
      </c>
      <c r="DA584" s="134">
        <v>123.2</v>
      </c>
      <c r="DB584" s="134">
        <v>123.4</v>
      </c>
      <c r="DC584" s="134">
        <v>126.8</v>
      </c>
      <c r="DD584" s="134">
        <v>129.9</v>
      </c>
      <c r="DE584" s="134">
        <v>134.80000000000001</v>
      </c>
      <c r="DF584" s="134">
        <v>137.6</v>
      </c>
      <c r="DG584" s="134">
        <v>141.5</v>
      </c>
      <c r="DH584" s="134">
        <v>140.5</v>
      </c>
      <c r="DI584" s="134">
        <v>146.4</v>
      </c>
      <c r="DJ584" s="134">
        <v>145.4</v>
      </c>
      <c r="DK584" s="134">
        <v>148.5</v>
      </c>
      <c r="DL584" s="134">
        <v>151.6</v>
      </c>
      <c r="DM584" s="134">
        <v>154.30000000000001</v>
      </c>
      <c r="DN584" s="134">
        <v>160</v>
      </c>
      <c r="DO584" s="134">
        <v>160.19999999999999</v>
      </c>
      <c r="DP584" s="134">
        <v>161.80000000000001</v>
      </c>
      <c r="DQ584" s="134">
        <v>163.9</v>
      </c>
      <c r="DR584" s="134">
        <v>167.2</v>
      </c>
      <c r="DS584" s="134">
        <v>171.1</v>
      </c>
      <c r="DT584" s="134">
        <v>172.8</v>
      </c>
      <c r="DU584" s="134">
        <v>177.1</v>
      </c>
      <c r="DV584" s="134">
        <v>169.3</v>
      </c>
      <c r="DW584" s="134">
        <v>174.1</v>
      </c>
      <c r="DX584" s="134">
        <v>174.8</v>
      </c>
      <c r="DY584" s="134">
        <v>176.8</v>
      </c>
      <c r="DZ584" s="134">
        <v>176.7</v>
      </c>
      <c r="EA584" s="135">
        <v>174.5</v>
      </c>
      <c r="EB584" s="136">
        <v>171.9</v>
      </c>
      <c r="EC584" s="136">
        <v>174.5</v>
      </c>
      <c r="ED584" s="134">
        <v>175.4</v>
      </c>
      <c r="EE584" s="134">
        <v>173.9</v>
      </c>
      <c r="EF584" s="137">
        <v>172.5</v>
      </c>
      <c r="EG584" s="137">
        <v>170.4</v>
      </c>
      <c r="EH584" s="137">
        <v>170</v>
      </c>
      <c r="EI584" s="137">
        <v>169.1</v>
      </c>
      <c r="EJ584" s="136">
        <v>169.1</v>
      </c>
      <c r="EK584" s="136">
        <v>169.5</v>
      </c>
      <c r="EL584" s="147">
        <v>170.9</v>
      </c>
      <c r="EM584" s="147">
        <v>170.7</v>
      </c>
      <c r="EN584" s="147">
        <v>171.1</v>
      </c>
    </row>
    <row r="585" spans="1:144" ht="15" x14ac:dyDescent="0.25">
      <c r="A585" s="132" t="s">
        <v>2598</v>
      </c>
      <c r="B585" s="132" t="s">
        <v>2599</v>
      </c>
      <c r="C585" s="133">
        <v>1.6926399999999999</v>
      </c>
      <c r="D585" s="134">
        <v>101.7</v>
      </c>
      <c r="E585" s="134">
        <v>102.2</v>
      </c>
      <c r="F585" s="134">
        <v>103.9</v>
      </c>
      <c r="G585" s="134">
        <v>103.6</v>
      </c>
      <c r="H585" s="134">
        <v>104.6</v>
      </c>
      <c r="I585" s="134">
        <v>105.9</v>
      </c>
      <c r="J585" s="134">
        <v>104.6</v>
      </c>
      <c r="K585" s="134">
        <v>104</v>
      </c>
      <c r="L585" s="134">
        <v>105.1</v>
      </c>
      <c r="M585" s="134">
        <v>105.3</v>
      </c>
      <c r="N585" s="134">
        <v>104.8</v>
      </c>
      <c r="O585" s="134">
        <v>104.3</v>
      </c>
      <c r="P585" s="134">
        <v>104</v>
      </c>
      <c r="Q585" s="134">
        <v>102.3</v>
      </c>
      <c r="R585" s="134">
        <v>101.9</v>
      </c>
      <c r="S585" s="134">
        <v>103.2</v>
      </c>
      <c r="T585" s="134">
        <v>106.9</v>
      </c>
      <c r="U585" s="134">
        <v>109.6</v>
      </c>
      <c r="V585" s="134">
        <v>108.3</v>
      </c>
      <c r="W585" s="134">
        <v>108.3</v>
      </c>
      <c r="X585" s="134">
        <v>106.9</v>
      </c>
      <c r="Y585" s="134">
        <v>108.4</v>
      </c>
      <c r="Z585" s="134">
        <v>109.1</v>
      </c>
      <c r="AA585" s="134">
        <v>109</v>
      </c>
      <c r="AB585" s="134">
        <v>106.4</v>
      </c>
      <c r="AC585" s="134">
        <v>106.5</v>
      </c>
      <c r="AD585" s="134">
        <v>107.7</v>
      </c>
      <c r="AE585" s="134">
        <v>110.2</v>
      </c>
      <c r="AF585" s="134">
        <v>111.4</v>
      </c>
      <c r="AG585" s="134">
        <v>111.6</v>
      </c>
      <c r="AH585" s="134">
        <v>110.8</v>
      </c>
      <c r="AI585" s="134">
        <v>111.7</v>
      </c>
      <c r="AJ585" s="134">
        <v>110.7</v>
      </c>
      <c r="AK585" s="134">
        <v>107.3</v>
      </c>
      <c r="AL585" s="134">
        <v>105.6</v>
      </c>
      <c r="AM585" s="134">
        <v>104.8</v>
      </c>
      <c r="AN585" s="134">
        <v>105.8</v>
      </c>
      <c r="AO585" s="134">
        <v>107.1</v>
      </c>
      <c r="AP585" s="134">
        <v>106.2</v>
      </c>
      <c r="AQ585" s="134">
        <v>102.7</v>
      </c>
      <c r="AR585" s="134">
        <v>100.7</v>
      </c>
      <c r="AS585" s="134">
        <v>100.9</v>
      </c>
      <c r="AT585" s="134">
        <v>100.4</v>
      </c>
      <c r="AU585" s="134">
        <v>99.1</v>
      </c>
      <c r="AV585" s="134">
        <v>96.4</v>
      </c>
      <c r="AW585" s="134">
        <v>96.1</v>
      </c>
      <c r="AX585" s="134">
        <v>96.8</v>
      </c>
      <c r="AY585" s="134">
        <v>98.4</v>
      </c>
      <c r="AZ585" s="134">
        <v>97.9</v>
      </c>
      <c r="BA585" s="134">
        <v>98.1</v>
      </c>
      <c r="BB585" s="134">
        <v>97.7</v>
      </c>
      <c r="BC585" s="134">
        <v>98.4</v>
      </c>
      <c r="BD585" s="134">
        <v>98</v>
      </c>
      <c r="BE585" s="134">
        <v>97.4</v>
      </c>
      <c r="BF585" s="134">
        <v>98.2</v>
      </c>
      <c r="BG585" s="134">
        <v>99.7</v>
      </c>
      <c r="BH585" s="134">
        <v>102.3</v>
      </c>
      <c r="BI585" s="134">
        <v>103.3</v>
      </c>
      <c r="BJ585" s="134">
        <v>104.8</v>
      </c>
      <c r="BK585" s="134">
        <v>105.1</v>
      </c>
      <c r="BL585" s="134">
        <v>105</v>
      </c>
      <c r="BM585" s="134">
        <v>104.4</v>
      </c>
      <c r="BN585" s="134">
        <v>103.7</v>
      </c>
      <c r="BO585" s="134">
        <v>104</v>
      </c>
      <c r="BP585" s="134">
        <v>105.9</v>
      </c>
      <c r="BQ585" s="134">
        <v>108.1</v>
      </c>
      <c r="BR585" s="134">
        <v>109.9</v>
      </c>
      <c r="BS585" s="134">
        <v>110.1</v>
      </c>
      <c r="BT585" s="134">
        <v>109.3</v>
      </c>
      <c r="BU585" s="134">
        <v>111.5</v>
      </c>
      <c r="BV585" s="134">
        <v>111.6</v>
      </c>
      <c r="BW585" s="134">
        <v>110.8</v>
      </c>
      <c r="BX585" s="134">
        <v>111.4</v>
      </c>
      <c r="BY585" s="134">
        <v>114.1</v>
      </c>
      <c r="BZ585" s="134">
        <v>114.7</v>
      </c>
      <c r="CA585" s="134">
        <v>113.8</v>
      </c>
      <c r="CB585" s="134">
        <v>112.1</v>
      </c>
      <c r="CC585" s="134">
        <v>112.3</v>
      </c>
      <c r="CD585" s="134">
        <v>112.9</v>
      </c>
      <c r="CE585" s="134">
        <v>112.8</v>
      </c>
      <c r="CF585" s="134">
        <v>111.3</v>
      </c>
      <c r="CG585" s="134">
        <v>109.6</v>
      </c>
      <c r="CH585" s="134">
        <v>110.2</v>
      </c>
      <c r="CI585" s="134">
        <v>110.6</v>
      </c>
      <c r="CJ585" s="134">
        <v>110.1</v>
      </c>
      <c r="CK585" s="134">
        <v>109.1</v>
      </c>
      <c r="CL585" s="134">
        <v>106.9</v>
      </c>
      <c r="CM585" s="134">
        <v>107.1</v>
      </c>
      <c r="CN585" s="134">
        <v>106.9</v>
      </c>
      <c r="CO585" s="134">
        <v>106.9</v>
      </c>
      <c r="CP585" s="134">
        <v>106.4</v>
      </c>
      <c r="CQ585" s="134">
        <v>106.7</v>
      </c>
      <c r="CR585" s="134">
        <v>105.8</v>
      </c>
      <c r="CS585" s="134">
        <v>106.9</v>
      </c>
      <c r="CT585" s="134">
        <v>105.7</v>
      </c>
      <c r="CU585" s="134">
        <v>105.6</v>
      </c>
      <c r="CV585" s="134">
        <v>104.9</v>
      </c>
      <c r="CW585" s="134">
        <v>103.7</v>
      </c>
      <c r="CX585" s="134">
        <v>105.1</v>
      </c>
      <c r="CY585" s="134">
        <v>107.2</v>
      </c>
      <c r="CZ585" s="134">
        <v>109.4</v>
      </c>
      <c r="DA585" s="134">
        <v>110.9</v>
      </c>
      <c r="DB585" s="134">
        <v>111.5</v>
      </c>
      <c r="DC585" s="134">
        <v>113.5</v>
      </c>
      <c r="DD585" s="134">
        <v>117.7</v>
      </c>
      <c r="DE585" s="134">
        <v>119.2</v>
      </c>
      <c r="DF585" s="134">
        <v>120.8</v>
      </c>
      <c r="DG585" s="134">
        <v>123.8</v>
      </c>
      <c r="DH585" s="134">
        <v>125.9</v>
      </c>
      <c r="DI585" s="134">
        <v>132</v>
      </c>
      <c r="DJ585" s="134">
        <v>132.5</v>
      </c>
      <c r="DK585" s="134">
        <v>133.4</v>
      </c>
      <c r="DL585" s="134">
        <v>134.6</v>
      </c>
      <c r="DM585" s="134">
        <v>138.1</v>
      </c>
      <c r="DN585" s="134">
        <v>142.9</v>
      </c>
      <c r="DO585" s="134">
        <v>143.1</v>
      </c>
      <c r="DP585" s="134">
        <v>143.80000000000001</v>
      </c>
      <c r="DQ585" s="134">
        <v>145.6</v>
      </c>
      <c r="DR585" s="134">
        <v>149.4</v>
      </c>
      <c r="DS585" s="134">
        <v>154.9</v>
      </c>
      <c r="DT585" s="134">
        <v>155.19999999999999</v>
      </c>
      <c r="DU585" s="134">
        <v>153.30000000000001</v>
      </c>
      <c r="DV585" s="134">
        <v>152</v>
      </c>
      <c r="DW585" s="134">
        <v>145.19999999999999</v>
      </c>
      <c r="DX585" s="134">
        <v>141.80000000000001</v>
      </c>
      <c r="DY585" s="134">
        <v>139.19999999999999</v>
      </c>
      <c r="DZ585" s="134">
        <v>140.19999999999999</v>
      </c>
      <c r="EA585" s="135">
        <v>140.69999999999999</v>
      </c>
      <c r="EB585" s="136">
        <v>141.9</v>
      </c>
      <c r="EC585" s="136">
        <v>145.4</v>
      </c>
      <c r="ED585" s="134">
        <v>147.69999999999999</v>
      </c>
      <c r="EE585" s="134">
        <v>147</v>
      </c>
      <c r="EF585" s="137">
        <v>146.80000000000001</v>
      </c>
      <c r="EG585" s="137">
        <v>146</v>
      </c>
      <c r="EH585" s="137">
        <v>143.9</v>
      </c>
      <c r="EI585" s="137">
        <v>144.30000000000001</v>
      </c>
      <c r="EJ585" s="136">
        <v>144</v>
      </c>
      <c r="EK585" s="136">
        <v>144.6</v>
      </c>
      <c r="EL585" s="147">
        <v>143.9</v>
      </c>
      <c r="EM585" s="147">
        <v>143.4</v>
      </c>
      <c r="EN585" s="147">
        <v>144</v>
      </c>
    </row>
    <row r="586" spans="1:144" ht="15" x14ac:dyDescent="0.25">
      <c r="A586" s="132" t="s">
        <v>2600</v>
      </c>
      <c r="B586" s="132" t="s">
        <v>2601</v>
      </c>
      <c r="C586" s="133">
        <v>0.11676</v>
      </c>
      <c r="D586" s="134">
        <v>97.7</v>
      </c>
      <c r="E586" s="134">
        <v>98.8</v>
      </c>
      <c r="F586" s="134">
        <v>99.5</v>
      </c>
      <c r="G586" s="134">
        <v>94.5</v>
      </c>
      <c r="H586" s="134">
        <v>95.5</v>
      </c>
      <c r="I586" s="134">
        <v>96.5</v>
      </c>
      <c r="J586" s="134">
        <v>99.4</v>
      </c>
      <c r="K586" s="134">
        <v>99.8</v>
      </c>
      <c r="L586" s="134">
        <v>101.9</v>
      </c>
      <c r="M586" s="134">
        <v>102.1</v>
      </c>
      <c r="N586" s="134">
        <v>101.9</v>
      </c>
      <c r="O586" s="134">
        <v>98.5</v>
      </c>
      <c r="P586" s="134">
        <v>95.3</v>
      </c>
      <c r="Q586" s="134">
        <v>94.3</v>
      </c>
      <c r="R586" s="134">
        <v>94.8</v>
      </c>
      <c r="S586" s="134">
        <v>96.6</v>
      </c>
      <c r="T586" s="134">
        <v>99.9</v>
      </c>
      <c r="U586" s="134">
        <v>99</v>
      </c>
      <c r="V586" s="134">
        <v>99.7</v>
      </c>
      <c r="W586" s="134">
        <v>97.4</v>
      </c>
      <c r="X586" s="134">
        <v>98.8</v>
      </c>
      <c r="Y586" s="134">
        <v>101.4</v>
      </c>
      <c r="Z586" s="134">
        <v>104.8</v>
      </c>
      <c r="AA586" s="134">
        <v>105.8</v>
      </c>
      <c r="AB586" s="134">
        <v>99.9</v>
      </c>
      <c r="AC586" s="134">
        <v>97.4</v>
      </c>
      <c r="AD586" s="134">
        <v>101.8</v>
      </c>
      <c r="AE586" s="134">
        <v>107.6</v>
      </c>
      <c r="AF586" s="134">
        <v>104.7</v>
      </c>
      <c r="AG586" s="134">
        <v>107.7</v>
      </c>
      <c r="AH586" s="134">
        <v>104.3</v>
      </c>
      <c r="AI586" s="134">
        <v>97.8</v>
      </c>
      <c r="AJ586" s="134">
        <v>102.3</v>
      </c>
      <c r="AK586" s="134">
        <v>102.8</v>
      </c>
      <c r="AL586" s="134">
        <v>96.5</v>
      </c>
      <c r="AM586" s="134">
        <v>98.1</v>
      </c>
      <c r="AN586" s="134">
        <v>98.6</v>
      </c>
      <c r="AO586" s="134">
        <v>98.1</v>
      </c>
      <c r="AP586" s="134">
        <v>100</v>
      </c>
      <c r="AQ586" s="134">
        <v>96.2</v>
      </c>
      <c r="AR586" s="134">
        <v>92.1</v>
      </c>
      <c r="AS586" s="134">
        <v>92.5</v>
      </c>
      <c r="AT586" s="134">
        <v>92.2</v>
      </c>
      <c r="AU586" s="134">
        <v>90.9</v>
      </c>
      <c r="AV586" s="134">
        <v>88.4</v>
      </c>
      <c r="AW586" s="134">
        <v>88.8</v>
      </c>
      <c r="AX586" s="134">
        <v>88.7</v>
      </c>
      <c r="AY586" s="134">
        <v>89.9</v>
      </c>
      <c r="AZ586" s="134">
        <v>88.9</v>
      </c>
      <c r="BA586" s="134">
        <v>85.9</v>
      </c>
      <c r="BB586" s="134">
        <v>85.6</v>
      </c>
      <c r="BC586" s="134">
        <v>84.1</v>
      </c>
      <c r="BD586" s="134">
        <v>84.2</v>
      </c>
      <c r="BE586" s="134">
        <v>83.3</v>
      </c>
      <c r="BF586" s="134">
        <v>84.5</v>
      </c>
      <c r="BG586" s="134">
        <v>87.4</v>
      </c>
      <c r="BH586" s="134">
        <v>91.9</v>
      </c>
      <c r="BI586" s="134">
        <v>94.6</v>
      </c>
      <c r="BJ586" s="134">
        <v>94.1</v>
      </c>
      <c r="BK586" s="134">
        <v>95</v>
      </c>
      <c r="BL586" s="134">
        <v>95.8</v>
      </c>
      <c r="BM586" s="134">
        <v>94.3</v>
      </c>
      <c r="BN586" s="134">
        <v>93.8</v>
      </c>
      <c r="BO586" s="134">
        <v>95</v>
      </c>
      <c r="BP586" s="134">
        <v>98.4</v>
      </c>
      <c r="BQ586" s="134">
        <v>99.2</v>
      </c>
      <c r="BR586" s="134">
        <v>100.1</v>
      </c>
      <c r="BS586" s="134">
        <v>101.9</v>
      </c>
      <c r="BT586" s="134">
        <v>102.3</v>
      </c>
      <c r="BU586" s="134">
        <v>103.3</v>
      </c>
      <c r="BV586" s="134">
        <v>104.6</v>
      </c>
      <c r="BW586" s="134">
        <v>104.3</v>
      </c>
      <c r="BX586" s="134">
        <v>104.6</v>
      </c>
      <c r="BY586" s="134">
        <v>106.1</v>
      </c>
      <c r="BZ586" s="134">
        <v>107.9</v>
      </c>
      <c r="CA586" s="134">
        <v>107.5</v>
      </c>
      <c r="CB586" s="134">
        <v>104.6</v>
      </c>
      <c r="CC586" s="134">
        <v>104.5</v>
      </c>
      <c r="CD586" s="134">
        <v>107.9</v>
      </c>
      <c r="CE586" s="134">
        <v>107.3</v>
      </c>
      <c r="CF586" s="134">
        <v>105.7</v>
      </c>
      <c r="CG586" s="134">
        <v>104.6</v>
      </c>
      <c r="CH586" s="134">
        <v>105.7</v>
      </c>
      <c r="CI586" s="134">
        <v>106.7</v>
      </c>
      <c r="CJ586" s="134">
        <v>106.3</v>
      </c>
      <c r="CK586" s="134">
        <v>105.2</v>
      </c>
      <c r="CL586" s="134">
        <v>103.5</v>
      </c>
      <c r="CM586" s="134">
        <v>101.2</v>
      </c>
      <c r="CN586" s="134">
        <v>100.8</v>
      </c>
      <c r="CO586" s="134">
        <v>101.3</v>
      </c>
      <c r="CP586" s="134">
        <v>100.3</v>
      </c>
      <c r="CQ586" s="134">
        <v>101.3</v>
      </c>
      <c r="CR586" s="134">
        <v>101.1</v>
      </c>
      <c r="CS586" s="134">
        <v>103.3</v>
      </c>
      <c r="CT586" s="134">
        <v>101.9</v>
      </c>
      <c r="CU586" s="134">
        <v>101.4</v>
      </c>
      <c r="CV586" s="134">
        <v>99.5</v>
      </c>
      <c r="CW586" s="134">
        <v>100.9</v>
      </c>
      <c r="CX586" s="134">
        <v>101.5</v>
      </c>
      <c r="CY586" s="134">
        <v>106.1</v>
      </c>
      <c r="CZ586" s="134">
        <v>109</v>
      </c>
      <c r="DA586" s="134">
        <v>110.2</v>
      </c>
      <c r="DB586" s="134">
        <v>110.8</v>
      </c>
      <c r="DC586" s="134">
        <v>112.2</v>
      </c>
      <c r="DD586" s="134">
        <v>117.3</v>
      </c>
      <c r="DE586" s="134">
        <v>114.2</v>
      </c>
      <c r="DF586" s="134">
        <v>120.3</v>
      </c>
      <c r="DG586" s="134">
        <v>123.8</v>
      </c>
      <c r="DH586" s="134">
        <v>125.1</v>
      </c>
      <c r="DI586" s="134">
        <v>128.6</v>
      </c>
      <c r="DJ586" s="134">
        <v>128.1</v>
      </c>
      <c r="DK586" s="134">
        <v>129.1</v>
      </c>
      <c r="DL586" s="134">
        <v>129.5</v>
      </c>
      <c r="DM586" s="134">
        <v>129.9</v>
      </c>
      <c r="DN586" s="134">
        <v>131.6</v>
      </c>
      <c r="DO586" s="134">
        <v>131.5</v>
      </c>
      <c r="DP586" s="134">
        <v>133.1</v>
      </c>
      <c r="DQ586" s="134">
        <v>132.6</v>
      </c>
      <c r="DR586" s="134">
        <v>133.69999999999999</v>
      </c>
      <c r="DS586" s="134">
        <v>136.30000000000001</v>
      </c>
      <c r="DT586" s="134">
        <v>137.30000000000001</v>
      </c>
      <c r="DU586" s="134">
        <v>135.19999999999999</v>
      </c>
      <c r="DV586" s="134">
        <v>133.9</v>
      </c>
      <c r="DW586" s="134">
        <v>132.6</v>
      </c>
      <c r="DX586" s="134">
        <v>124.8</v>
      </c>
      <c r="DY586" s="134">
        <v>126</v>
      </c>
      <c r="DZ586" s="134">
        <v>125</v>
      </c>
      <c r="EA586" s="135">
        <v>125.3</v>
      </c>
      <c r="EB586" s="136">
        <v>127.4</v>
      </c>
      <c r="EC586" s="136">
        <v>130.4</v>
      </c>
      <c r="ED586" s="134">
        <v>135.19999999999999</v>
      </c>
      <c r="EE586" s="134">
        <v>135.69999999999999</v>
      </c>
      <c r="EF586" s="137">
        <v>134.9</v>
      </c>
      <c r="EG586" s="137">
        <v>133.1</v>
      </c>
      <c r="EH586" s="137">
        <v>131.6</v>
      </c>
      <c r="EI586" s="137">
        <v>131.69999999999999</v>
      </c>
      <c r="EJ586" s="136">
        <v>132</v>
      </c>
      <c r="EK586" s="136">
        <v>131.5</v>
      </c>
      <c r="EL586" s="147">
        <v>130.19999999999999</v>
      </c>
      <c r="EM586" s="147">
        <v>130.4</v>
      </c>
      <c r="EN586" s="147">
        <v>131</v>
      </c>
    </row>
    <row r="587" spans="1:144" ht="15" x14ac:dyDescent="0.25">
      <c r="A587" s="132" t="s">
        <v>2602</v>
      </c>
      <c r="B587" s="132" t="s">
        <v>2603</v>
      </c>
      <c r="C587" s="133">
        <v>2.265E-2</v>
      </c>
      <c r="D587" s="134">
        <v>101.5</v>
      </c>
      <c r="E587" s="134">
        <v>102.2</v>
      </c>
      <c r="F587" s="134">
        <v>102.2</v>
      </c>
      <c r="G587" s="134">
        <v>103.1</v>
      </c>
      <c r="H587" s="134">
        <v>103.9</v>
      </c>
      <c r="I587" s="134">
        <v>105.2</v>
      </c>
      <c r="J587" s="134">
        <v>106.5</v>
      </c>
      <c r="K587" s="134">
        <v>105.8</v>
      </c>
      <c r="L587" s="134">
        <v>106.3</v>
      </c>
      <c r="M587" s="134">
        <v>109.3</v>
      </c>
      <c r="N587" s="134">
        <v>109.1</v>
      </c>
      <c r="O587" s="134">
        <v>108</v>
      </c>
      <c r="P587" s="134">
        <v>108.1</v>
      </c>
      <c r="Q587" s="134">
        <v>107</v>
      </c>
      <c r="R587" s="134">
        <v>108.4</v>
      </c>
      <c r="S587" s="134">
        <v>110.7</v>
      </c>
      <c r="T587" s="134">
        <v>111.9</v>
      </c>
      <c r="U587" s="134">
        <v>113.9</v>
      </c>
      <c r="V587" s="134">
        <v>113.5</v>
      </c>
      <c r="W587" s="134">
        <v>113.9</v>
      </c>
      <c r="X587" s="134">
        <v>114.1</v>
      </c>
      <c r="Y587" s="134">
        <v>116</v>
      </c>
      <c r="Z587" s="134">
        <v>116</v>
      </c>
      <c r="AA587" s="134">
        <v>116.4</v>
      </c>
      <c r="AB587" s="134">
        <v>116.4</v>
      </c>
      <c r="AC587" s="134">
        <v>116.8</v>
      </c>
      <c r="AD587" s="134">
        <v>118.7</v>
      </c>
      <c r="AE587" s="134">
        <v>120.3</v>
      </c>
      <c r="AF587" s="134">
        <v>121.8</v>
      </c>
      <c r="AG587" s="134">
        <v>122.1</v>
      </c>
      <c r="AH587" s="134">
        <v>121.5</v>
      </c>
      <c r="AI587" s="134">
        <v>121.7</v>
      </c>
      <c r="AJ587" s="134">
        <v>120.6</v>
      </c>
      <c r="AK587" s="134">
        <v>119.9</v>
      </c>
      <c r="AL587" s="134">
        <v>118.2</v>
      </c>
      <c r="AM587" s="134">
        <v>117.9</v>
      </c>
      <c r="AN587" s="134">
        <v>117.9</v>
      </c>
      <c r="AO587" s="134">
        <v>117.5</v>
      </c>
      <c r="AP587" s="134">
        <v>114.5</v>
      </c>
      <c r="AQ587" s="134">
        <v>115.2</v>
      </c>
      <c r="AR587" s="134">
        <v>115</v>
      </c>
      <c r="AS587" s="134">
        <v>112.7</v>
      </c>
      <c r="AT587" s="134">
        <v>111.7</v>
      </c>
      <c r="AU587" s="134">
        <v>111.9</v>
      </c>
      <c r="AV587" s="134">
        <v>111</v>
      </c>
      <c r="AW587" s="134">
        <v>110.6</v>
      </c>
      <c r="AX587" s="134">
        <v>110.2</v>
      </c>
      <c r="AY587" s="134">
        <v>111.4</v>
      </c>
      <c r="AZ587" s="134">
        <v>111</v>
      </c>
      <c r="BA587" s="134">
        <v>113.8</v>
      </c>
      <c r="BB587" s="134">
        <v>115.1</v>
      </c>
      <c r="BC587" s="134">
        <v>116.2</v>
      </c>
      <c r="BD587" s="134">
        <v>113.8</v>
      </c>
      <c r="BE587" s="134">
        <v>115.7</v>
      </c>
      <c r="BF587" s="134">
        <v>117.3</v>
      </c>
      <c r="BG587" s="134">
        <v>122.3</v>
      </c>
      <c r="BH587" s="134">
        <v>123.8</v>
      </c>
      <c r="BI587" s="134">
        <v>126.1</v>
      </c>
      <c r="BJ587" s="134">
        <v>127.4</v>
      </c>
      <c r="BK587" s="134">
        <v>126.8</v>
      </c>
      <c r="BL587" s="134">
        <v>125.8</v>
      </c>
      <c r="BM587" s="134">
        <v>129.9</v>
      </c>
      <c r="BN587" s="134">
        <v>129.9</v>
      </c>
      <c r="BO587" s="134">
        <v>130.69999999999999</v>
      </c>
      <c r="BP587" s="134">
        <v>131.69999999999999</v>
      </c>
      <c r="BQ587" s="134">
        <v>133.4</v>
      </c>
      <c r="BR587" s="134">
        <v>135.6</v>
      </c>
      <c r="BS587" s="134">
        <v>139.5</v>
      </c>
      <c r="BT587" s="134">
        <v>139.6</v>
      </c>
      <c r="BU587" s="134">
        <v>140.19999999999999</v>
      </c>
      <c r="BV587" s="134">
        <v>140.30000000000001</v>
      </c>
      <c r="BW587" s="134">
        <v>141.19999999999999</v>
      </c>
      <c r="BX587" s="134">
        <v>140.1</v>
      </c>
      <c r="BY587" s="134">
        <v>142.4</v>
      </c>
      <c r="BZ587" s="134">
        <v>141.9</v>
      </c>
      <c r="CA587" s="134">
        <v>142.1</v>
      </c>
      <c r="CB587" s="134">
        <v>139.80000000000001</v>
      </c>
      <c r="CC587" s="134">
        <v>140.6</v>
      </c>
      <c r="CD587" s="134">
        <v>140.80000000000001</v>
      </c>
      <c r="CE587" s="134">
        <v>139.1</v>
      </c>
      <c r="CF587" s="134">
        <v>139.19999999999999</v>
      </c>
      <c r="CG587" s="134">
        <v>140</v>
      </c>
      <c r="CH587" s="134">
        <v>139.4</v>
      </c>
      <c r="CI587" s="134">
        <v>140.1</v>
      </c>
      <c r="CJ587" s="134">
        <v>140.4</v>
      </c>
      <c r="CK587" s="134">
        <v>140.80000000000001</v>
      </c>
      <c r="CL587" s="134">
        <v>137.9</v>
      </c>
      <c r="CM587" s="134">
        <v>136</v>
      </c>
      <c r="CN587" s="134">
        <v>135.80000000000001</v>
      </c>
      <c r="CO587" s="134">
        <v>135.4</v>
      </c>
      <c r="CP587" s="134">
        <v>136</v>
      </c>
      <c r="CQ587" s="134">
        <v>134.4</v>
      </c>
      <c r="CR587" s="134">
        <v>133.9</v>
      </c>
      <c r="CS587" s="134">
        <v>134</v>
      </c>
      <c r="CT587" s="134">
        <v>133.5</v>
      </c>
      <c r="CU587" s="134">
        <v>133.69999999999999</v>
      </c>
      <c r="CV587" s="134">
        <v>133.69999999999999</v>
      </c>
      <c r="CW587" s="134">
        <v>132.30000000000001</v>
      </c>
      <c r="CX587" s="134">
        <v>131.19999999999999</v>
      </c>
      <c r="CY587" s="134">
        <v>130.69999999999999</v>
      </c>
      <c r="CZ587" s="134">
        <v>133.5</v>
      </c>
      <c r="DA587" s="134">
        <v>132.69999999999999</v>
      </c>
      <c r="DB587" s="134">
        <v>135.30000000000001</v>
      </c>
      <c r="DC587" s="134">
        <v>135.9</v>
      </c>
      <c r="DD587" s="134">
        <v>141.1</v>
      </c>
      <c r="DE587" s="134">
        <v>142.5</v>
      </c>
      <c r="DF587" s="134">
        <v>143.5</v>
      </c>
      <c r="DG587" s="134">
        <v>145</v>
      </c>
      <c r="DH587" s="134">
        <v>144</v>
      </c>
      <c r="DI587" s="134">
        <v>146.1</v>
      </c>
      <c r="DJ587" s="134">
        <v>144.80000000000001</v>
      </c>
      <c r="DK587" s="134">
        <v>144.5</v>
      </c>
      <c r="DL587" s="134">
        <v>149.9</v>
      </c>
      <c r="DM587" s="134">
        <v>151.5</v>
      </c>
      <c r="DN587" s="134">
        <v>149.9</v>
      </c>
      <c r="DO587" s="134">
        <v>154.6</v>
      </c>
      <c r="DP587" s="134">
        <v>155.1</v>
      </c>
      <c r="DQ587" s="134">
        <v>158.69999999999999</v>
      </c>
      <c r="DR587" s="134">
        <v>160.19999999999999</v>
      </c>
      <c r="DS587" s="134">
        <v>165.5</v>
      </c>
      <c r="DT587" s="134">
        <v>168.3</v>
      </c>
      <c r="DU587" s="134">
        <v>166.6</v>
      </c>
      <c r="DV587" s="134">
        <v>166.6</v>
      </c>
      <c r="DW587" s="134">
        <v>162.4</v>
      </c>
      <c r="DX587" s="134">
        <v>164</v>
      </c>
      <c r="DY587" s="134">
        <v>158.6</v>
      </c>
      <c r="DZ587" s="134">
        <v>156.4</v>
      </c>
      <c r="EA587" s="135">
        <v>154.9</v>
      </c>
      <c r="EB587" s="136">
        <v>156.5</v>
      </c>
      <c r="EC587" s="136">
        <v>158.80000000000001</v>
      </c>
      <c r="ED587" s="134">
        <v>158.69999999999999</v>
      </c>
      <c r="EE587" s="134">
        <v>156.9</v>
      </c>
      <c r="EF587" s="137">
        <v>152.69999999999999</v>
      </c>
      <c r="EG587" s="137">
        <v>150.80000000000001</v>
      </c>
      <c r="EH587" s="137">
        <v>147</v>
      </c>
      <c r="EI587" s="137">
        <v>147.6</v>
      </c>
      <c r="EJ587" s="136">
        <v>147.69999999999999</v>
      </c>
      <c r="EK587" s="136">
        <v>144.80000000000001</v>
      </c>
      <c r="EL587" s="147">
        <v>146.1</v>
      </c>
      <c r="EM587" s="147">
        <v>143.19999999999999</v>
      </c>
      <c r="EN587" s="147">
        <v>146.80000000000001</v>
      </c>
    </row>
    <row r="588" spans="1:144" ht="15" x14ac:dyDescent="0.25">
      <c r="A588" s="132" t="s">
        <v>2604</v>
      </c>
      <c r="B588" s="132" t="s">
        <v>2605</v>
      </c>
      <c r="C588" s="133">
        <v>1.8799999999999999E-3</v>
      </c>
      <c r="D588" s="134">
        <v>102.7</v>
      </c>
      <c r="E588" s="134">
        <v>104.6</v>
      </c>
      <c r="F588" s="134">
        <v>105.9</v>
      </c>
      <c r="G588" s="134">
        <v>105.3</v>
      </c>
      <c r="H588" s="134">
        <v>105.4</v>
      </c>
      <c r="I588" s="134">
        <v>109.2</v>
      </c>
      <c r="J588" s="134">
        <v>107.9</v>
      </c>
      <c r="K588" s="134">
        <v>108</v>
      </c>
      <c r="L588" s="134">
        <v>108.6</v>
      </c>
      <c r="M588" s="134">
        <v>109.2</v>
      </c>
      <c r="N588" s="134">
        <v>106.7</v>
      </c>
      <c r="O588" s="134">
        <v>105.9</v>
      </c>
      <c r="P588" s="134">
        <v>105.2</v>
      </c>
      <c r="Q588" s="134">
        <v>104.7</v>
      </c>
      <c r="R588" s="134">
        <v>105.1</v>
      </c>
      <c r="S588" s="134">
        <v>106.5</v>
      </c>
      <c r="T588" s="134">
        <v>109.2</v>
      </c>
      <c r="U588" s="134">
        <v>110.8</v>
      </c>
      <c r="V588" s="134">
        <v>109.8</v>
      </c>
      <c r="W588" s="134">
        <v>109.4</v>
      </c>
      <c r="X588" s="134">
        <v>109</v>
      </c>
      <c r="Y588" s="134">
        <v>109.2</v>
      </c>
      <c r="Z588" s="134">
        <v>108.1</v>
      </c>
      <c r="AA588" s="134">
        <v>110.6</v>
      </c>
      <c r="AB588" s="134">
        <v>113.7</v>
      </c>
      <c r="AC588" s="134">
        <v>110.5</v>
      </c>
      <c r="AD588" s="134">
        <v>114.9</v>
      </c>
      <c r="AE588" s="134">
        <v>115.9</v>
      </c>
      <c r="AF588" s="134">
        <v>118</v>
      </c>
      <c r="AG588" s="134">
        <v>120.8</v>
      </c>
      <c r="AH588" s="134">
        <v>119.4</v>
      </c>
      <c r="AI588" s="134">
        <v>122.5</v>
      </c>
      <c r="AJ588" s="134">
        <v>122.4</v>
      </c>
      <c r="AK588" s="134">
        <v>118.4</v>
      </c>
      <c r="AL588" s="134">
        <v>118.6</v>
      </c>
      <c r="AM588" s="134">
        <v>116.7</v>
      </c>
      <c r="AN588" s="134">
        <v>116.5</v>
      </c>
      <c r="AO588" s="134">
        <v>115.6</v>
      </c>
      <c r="AP588" s="134">
        <v>113.8</v>
      </c>
      <c r="AQ588" s="134">
        <v>111.5</v>
      </c>
      <c r="AR588" s="134">
        <v>110.7</v>
      </c>
      <c r="AS588" s="134">
        <v>110.1</v>
      </c>
      <c r="AT588" s="134">
        <v>109.5</v>
      </c>
      <c r="AU588" s="134">
        <v>104.3</v>
      </c>
      <c r="AV588" s="134">
        <v>104.6</v>
      </c>
      <c r="AW588" s="134">
        <v>104.3</v>
      </c>
      <c r="AX588" s="134">
        <v>105.4</v>
      </c>
      <c r="AY588" s="134">
        <v>105.8</v>
      </c>
      <c r="AZ588" s="134">
        <v>105.1</v>
      </c>
      <c r="BA588" s="134">
        <v>104.3</v>
      </c>
      <c r="BB588" s="134">
        <v>105.1</v>
      </c>
      <c r="BC588" s="134">
        <v>107.6</v>
      </c>
      <c r="BD588" s="134">
        <v>105.3</v>
      </c>
      <c r="BE588" s="134">
        <v>104.4</v>
      </c>
      <c r="BF588" s="134">
        <v>107.5</v>
      </c>
      <c r="BG588" s="134">
        <v>106.5</v>
      </c>
      <c r="BH588" s="134">
        <v>106.3</v>
      </c>
      <c r="BI588" s="134">
        <v>107.6</v>
      </c>
      <c r="BJ588" s="134">
        <v>106.8</v>
      </c>
      <c r="BK588" s="134">
        <v>109.1</v>
      </c>
      <c r="BL588" s="134">
        <v>109.3</v>
      </c>
      <c r="BM588" s="134">
        <v>109.9</v>
      </c>
      <c r="BN588" s="134">
        <v>110</v>
      </c>
      <c r="BO588" s="134">
        <v>108.7</v>
      </c>
      <c r="BP588" s="134">
        <v>109.7</v>
      </c>
      <c r="BQ588" s="134">
        <v>110.5</v>
      </c>
      <c r="BR588" s="134">
        <v>111.9</v>
      </c>
      <c r="BS588" s="134">
        <v>111.2</v>
      </c>
      <c r="BT588" s="134">
        <v>111.6</v>
      </c>
      <c r="BU588" s="134">
        <v>111.4</v>
      </c>
      <c r="BV588" s="134">
        <v>111.7</v>
      </c>
      <c r="BW588" s="134">
        <v>112</v>
      </c>
      <c r="BX588" s="134">
        <v>112.9</v>
      </c>
      <c r="BY588" s="134">
        <v>113.9</v>
      </c>
      <c r="BZ588" s="134">
        <v>113.5</v>
      </c>
      <c r="CA588" s="134">
        <v>111.3</v>
      </c>
      <c r="CB588" s="134">
        <v>110.7</v>
      </c>
      <c r="CC588" s="134">
        <v>111.2</v>
      </c>
      <c r="CD588" s="134">
        <v>111.6</v>
      </c>
      <c r="CE588" s="134">
        <v>110.5</v>
      </c>
      <c r="CF588" s="134">
        <v>109.9</v>
      </c>
      <c r="CG588" s="134">
        <v>108.8</v>
      </c>
      <c r="CH588" s="134">
        <v>108.9</v>
      </c>
      <c r="CI588" s="134">
        <v>108.2</v>
      </c>
      <c r="CJ588" s="134">
        <v>108</v>
      </c>
      <c r="CK588" s="134">
        <v>107.8</v>
      </c>
      <c r="CL588" s="134">
        <v>107.4</v>
      </c>
      <c r="CM588" s="134">
        <v>106.8</v>
      </c>
      <c r="CN588" s="134">
        <v>106.9</v>
      </c>
      <c r="CO588" s="134">
        <v>107.1</v>
      </c>
      <c r="CP588" s="134">
        <v>106.8</v>
      </c>
      <c r="CQ588" s="134">
        <v>107.2</v>
      </c>
      <c r="CR588" s="134">
        <v>108.4</v>
      </c>
      <c r="CS588" s="134">
        <v>108</v>
      </c>
      <c r="CT588" s="134">
        <v>108.5</v>
      </c>
      <c r="CU588" s="134">
        <v>108.1</v>
      </c>
      <c r="CV588" s="134">
        <v>107.8</v>
      </c>
      <c r="CW588" s="134">
        <v>107.5</v>
      </c>
      <c r="CX588" s="134">
        <v>108.8</v>
      </c>
      <c r="CY588" s="134">
        <v>109.2</v>
      </c>
      <c r="CZ588" s="134">
        <v>108.2</v>
      </c>
      <c r="DA588" s="134">
        <v>107.8</v>
      </c>
      <c r="DB588" s="134">
        <v>110.1</v>
      </c>
      <c r="DC588" s="134">
        <v>114</v>
      </c>
      <c r="DD588" s="134">
        <v>112.8</v>
      </c>
      <c r="DE588" s="134">
        <v>113.3</v>
      </c>
      <c r="DF588" s="134">
        <v>114.5</v>
      </c>
      <c r="DG588" s="134">
        <v>115.9</v>
      </c>
      <c r="DH588" s="134">
        <v>119.1</v>
      </c>
      <c r="DI588" s="134">
        <v>120.2</v>
      </c>
      <c r="DJ588" s="134">
        <v>122.8</v>
      </c>
      <c r="DK588" s="134">
        <v>124.1</v>
      </c>
      <c r="DL588" s="134">
        <v>126.2</v>
      </c>
      <c r="DM588" s="134">
        <v>130.30000000000001</v>
      </c>
      <c r="DN588" s="134">
        <v>136</v>
      </c>
      <c r="DO588" s="134">
        <v>140.69999999999999</v>
      </c>
      <c r="DP588" s="134">
        <v>139.5</v>
      </c>
      <c r="DQ588" s="134">
        <v>141.69999999999999</v>
      </c>
      <c r="DR588" s="134">
        <v>150.6</v>
      </c>
      <c r="DS588" s="134">
        <v>156.80000000000001</v>
      </c>
      <c r="DT588" s="134">
        <v>159.6</v>
      </c>
      <c r="DU588" s="134">
        <v>152.1</v>
      </c>
      <c r="DV588" s="134">
        <v>146.69999999999999</v>
      </c>
      <c r="DW588" s="134">
        <v>141.19999999999999</v>
      </c>
      <c r="DX588" s="134">
        <v>139.69999999999999</v>
      </c>
      <c r="DY588" s="134">
        <v>136</v>
      </c>
      <c r="DZ588" s="134">
        <v>135.4</v>
      </c>
      <c r="EA588" s="135">
        <v>137.1</v>
      </c>
      <c r="EB588" s="136">
        <v>139.9</v>
      </c>
      <c r="EC588" s="136">
        <v>142.69999999999999</v>
      </c>
      <c r="ED588" s="134">
        <v>140.80000000000001</v>
      </c>
      <c r="EE588" s="134">
        <v>139.80000000000001</v>
      </c>
      <c r="EF588" s="137">
        <v>138.1</v>
      </c>
      <c r="EG588" s="137">
        <v>138</v>
      </c>
      <c r="EH588" s="137">
        <v>137</v>
      </c>
      <c r="EI588" s="137">
        <v>135.69999999999999</v>
      </c>
      <c r="EJ588" s="136">
        <v>134.80000000000001</v>
      </c>
      <c r="EK588" s="136">
        <v>136.4</v>
      </c>
      <c r="EL588" s="147">
        <v>137.19999999999999</v>
      </c>
      <c r="EM588" s="147">
        <v>136.4</v>
      </c>
      <c r="EN588" s="147">
        <v>134.80000000000001</v>
      </c>
    </row>
    <row r="589" spans="1:144" ht="15" x14ac:dyDescent="0.25">
      <c r="A589" s="132" t="s">
        <v>2606</v>
      </c>
      <c r="B589" s="132" t="s">
        <v>2607</v>
      </c>
      <c r="C589" s="133">
        <v>9.1480000000000006E-2</v>
      </c>
      <c r="D589" s="134">
        <v>102.4</v>
      </c>
      <c r="E589" s="134">
        <v>102.8</v>
      </c>
      <c r="F589" s="134">
        <v>102.4</v>
      </c>
      <c r="G589" s="134">
        <v>102.6</v>
      </c>
      <c r="H589" s="134">
        <v>103</v>
      </c>
      <c r="I589" s="134">
        <v>103.4</v>
      </c>
      <c r="J589" s="134">
        <v>103.1</v>
      </c>
      <c r="K589" s="134">
        <v>102.5</v>
      </c>
      <c r="L589" s="134">
        <v>102.9</v>
      </c>
      <c r="M589" s="134">
        <v>103</v>
      </c>
      <c r="N589" s="134">
        <v>103.2</v>
      </c>
      <c r="O589" s="134">
        <v>103</v>
      </c>
      <c r="P589" s="134">
        <v>106</v>
      </c>
      <c r="Q589" s="134">
        <v>106.2</v>
      </c>
      <c r="R589" s="134">
        <v>106.3</v>
      </c>
      <c r="S589" s="134">
        <v>105.6</v>
      </c>
      <c r="T589" s="134">
        <v>108.3</v>
      </c>
      <c r="U589" s="134">
        <v>108.4</v>
      </c>
      <c r="V589" s="134">
        <v>108.7</v>
      </c>
      <c r="W589" s="134">
        <v>108.1</v>
      </c>
      <c r="X589" s="134">
        <v>108</v>
      </c>
      <c r="Y589" s="134">
        <v>108.3</v>
      </c>
      <c r="Z589" s="134">
        <v>108.2</v>
      </c>
      <c r="AA589" s="134">
        <v>108.4</v>
      </c>
      <c r="AB589" s="134">
        <v>110.1</v>
      </c>
      <c r="AC589" s="134">
        <v>110.4</v>
      </c>
      <c r="AD589" s="134">
        <v>110.7</v>
      </c>
      <c r="AE589" s="134">
        <v>114.3</v>
      </c>
      <c r="AF589" s="134">
        <v>116.8</v>
      </c>
      <c r="AG589" s="134">
        <v>116.9</v>
      </c>
      <c r="AH589" s="134">
        <v>116.1</v>
      </c>
      <c r="AI589" s="134">
        <v>117.5</v>
      </c>
      <c r="AJ589" s="134">
        <v>118.2</v>
      </c>
      <c r="AK589" s="134">
        <v>115.4</v>
      </c>
      <c r="AL589" s="134">
        <v>114.8</v>
      </c>
      <c r="AM589" s="134">
        <v>114.6</v>
      </c>
      <c r="AN589" s="134">
        <v>115.7</v>
      </c>
      <c r="AO589" s="134">
        <v>113.8</v>
      </c>
      <c r="AP589" s="134">
        <v>109.5</v>
      </c>
      <c r="AQ589" s="134">
        <v>109</v>
      </c>
      <c r="AR589" s="134">
        <v>107.2</v>
      </c>
      <c r="AS589" s="134">
        <v>106.7</v>
      </c>
      <c r="AT589" s="134">
        <v>106.2</v>
      </c>
      <c r="AU589" s="134">
        <v>103.4</v>
      </c>
      <c r="AV589" s="134">
        <v>101.8</v>
      </c>
      <c r="AW589" s="134">
        <v>101.4</v>
      </c>
      <c r="AX589" s="134">
        <v>102.7</v>
      </c>
      <c r="AY589" s="134">
        <v>102.9</v>
      </c>
      <c r="AZ589" s="134">
        <v>103.1</v>
      </c>
      <c r="BA589" s="134">
        <v>105.7</v>
      </c>
      <c r="BB589" s="134">
        <v>105.1</v>
      </c>
      <c r="BC589" s="134">
        <v>106.7</v>
      </c>
      <c r="BD589" s="134">
        <v>106.6</v>
      </c>
      <c r="BE589" s="134">
        <v>106.3</v>
      </c>
      <c r="BF589" s="134">
        <v>107.3</v>
      </c>
      <c r="BG589" s="134">
        <v>107.8</v>
      </c>
      <c r="BH589" s="134">
        <v>108.2</v>
      </c>
      <c r="BI589" s="134">
        <v>108.8</v>
      </c>
      <c r="BJ589" s="134">
        <v>111.8</v>
      </c>
      <c r="BK589" s="134">
        <v>109.6</v>
      </c>
      <c r="BL589" s="134">
        <v>111.7</v>
      </c>
      <c r="BM589" s="134">
        <v>112.7</v>
      </c>
      <c r="BN589" s="134">
        <v>112.6</v>
      </c>
      <c r="BO589" s="134">
        <v>112.7</v>
      </c>
      <c r="BP589" s="134">
        <v>114.6</v>
      </c>
      <c r="BQ589" s="134">
        <v>115.6</v>
      </c>
      <c r="BR589" s="134">
        <v>117.8</v>
      </c>
      <c r="BS589" s="134">
        <v>118.8</v>
      </c>
      <c r="BT589" s="134">
        <v>118.2</v>
      </c>
      <c r="BU589" s="134">
        <v>117.9</v>
      </c>
      <c r="BV589" s="134">
        <v>117.9</v>
      </c>
      <c r="BW589" s="134">
        <v>117.8</v>
      </c>
      <c r="BX589" s="134">
        <v>118.9</v>
      </c>
      <c r="BY589" s="134">
        <v>124.7</v>
      </c>
      <c r="BZ589" s="134">
        <v>124.6</v>
      </c>
      <c r="CA589" s="134">
        <v>123.1</v>
      </c>
      <c r="CB589" s="134">
        <v>120.4</v>
      </c>
      <c r="CC589" s="134">
        <v>121.3</v>
      </c>
      <c r="CD589" s="134">
        <v>124.3</v>
      </c>
      <c r="CE589" s="134">
        <v>126.7</v>
      </c>
      <c r="CF589" s="134">
        <v>124.8</v>
      </c>
      <c r="CG589" s="134">
        <v>121.7</v>
      </c>
      <c r="CH589" s="134">
        <v>122.8</v>
      </c>
      <c r="CI589" s="134">
        <v>122</v>
      </c>
      <c r="CJ589" s="134">
        <v>121.1</v>
      </c>
      <c r="CK589" s="134">
        <v>120</v>
      </c>
      <c r="CL589" s="134">
        <v>119.5</v>
      </c>
      <c r="CM589" s="134">
        <v>119.6</v>
      </c>
      <c r="CN589" s="134">
        <v>119.2</v>
      </c>
      <c r="CO589" s="134">
        <v>118.8</v>
      </c>
      <c r="CP589" s="134">
        <v>119</v>
      </c>
      <c r="CQ589" s="134">
        <v>116.7</v>
      </c>
      <c r="CR589" s="134">
        <v>117.6</v>
      </c>
      <c r="CS589" s="134">
        <v>117.4</v>
      </c>
      <c r="CT589" s="134">
        <v>117.7</v>
      </c>
      <c r="CU589" s="134">
        <v>117.2</v>
      </c>
      <c r="CV589" s="134">
        <v>116.7</v>
      </c>
      <c r="CW589" s="134">
        <v>116.4</v>
      </c>
      <c r="CX589" s="134">
        <v>116.9</v>
      </c>
      <c r="CY589" s="134">
        <v>116.8</v>
      </c>
      <c r="CZ589" s="134">
        <v>116.9</v>
      </c>
      <c r="DA589" s="134">
        <v>118.4</v>
      </c>
      <c r="DB589" s="134">
        <v>118.7</v>
      </c>
      <c r="DC589" s="134">
        <v>120.1</v>
      </c>
      <c r="DD589" s="134">
        <v>125</v>
      </c>
      <c r="DE589" s="134">
        <v>126.5</v>
      </c>
      <c r="DF589" s="134">
        <v>126.7</v>
      </c>
      <c r="DG589" s="134">
        <v>128.19999999999999</v>
      </c>
      <c r="DH589" s="134">
        <v>136</v>
      </c>
      <c r="DI589" s="134">
        <v>146.6</v>
      </c>
      <c r="DJ589" s="134">
        <v>148.69999999999999</v>
      </c>
      <c r="DK589" s="134">
        <v>148.5</v>
      </c>
      <c r="DL589" s="134">
        <v>150.69999999999999</v>
      </c>
      <c r="DM589" s="134">
        <v>156.69999999999999</v>
      </c>
      <c r="DN589" s="134">
        <v>163.30000000000001</v>
      </c>
      <c r="DO589" s="134">
        <v>168.6</v>
      </c>
      <c r="DP589" s="134">
        <v>173</v>
      </c>
      <c r="DQ589" s="134">
        <v>175.5</v>
      </c>
      <c r="DR589" s="134">
        <v>181.6</v>
      </c>
      <c r="DS589" s="134">
        <v>190</v>
      </c>
      <c r="DT589" s="134">
        <v>192.7</v>
      </c>
      <c r="DU589" s="134">
        <v>186.2</v>
      </c>
      <c r="DV589" s="134">
        <v>179.8</v>
      </c>
      <c r="DW589" s="134">
        <v>173.5</v>
      </c>
      <c r="DX589" s="134">
        <v>165.6</v>
      </c>
      <c r="DY589" s="134">
        <v>162.30000000000001</v>
      </c>
      <c r="DZ589" s="134">
        <v>165.2</v>
      </c>
      <c r="EA589" s="135">
        <v>165.5</v>
      </c>
      <c r="EB589" s="136">
        <v>167.4</v>
      </c>
      <c r="EC589" s="136">
        <v>170.7</v>
      </c>
      <c r="ED589" s="134">
        <v>171</v>
      </c>
      <c r="EE589" s="134">
        <v>168.9</v>
      </c>
      <c r="EF589" s="137">
        <v>170.6</v>
      </c>
      <c r="EG589" s="137">
        <v>166.8</v>
      </c>
      <c r="EH589" s="137">
        <v>165.1</v>
      </c>
      <c r="EI589" s="137">
        <v>163.5</v>
      </c>
      <c r="EJ589" s="136">
        <v>163.30000000000001</v>
      </c>
      <c r="EK589" s="136">
        <v>162.69999999999999</v>
      </c>
      <c r="EL589" s="147">
        <v>163.69999999999999</v>
      </c>
      <c r="EM589" s="147">
        <v>165.3</v>
      </c>
      <c r="EN589" s="147">
        <v>164.8</v>
      </c>
    </row>
    <row r="590" spans="1:144" ht="15" x14ac:dyDescent="0.25">
      <c r="A590" s="132" t="s">
        <v>2608</v>
      </c>
      <c r="B590" s="132" t="s">
        <v>2609</v>
      </c>
      <c r="C590" s="133">
        <v>1.9060000000000001E-2</v>
      </c>
      <c r="D590" s="134">
        <v>102</v>
      </c>
      <c r="E590" s="134">
        <v>98.8</v>
      </c>
      <c r="F590" s="134">
        <v>101.7</v>
      </c>
      <c r="G590" s="134">
        <v>101.9</v>
      </c>
      <c r="H590" s="134">
        <v>102.2</v>
      </c>
      <c r="I590" s="134">
        <v>102.7</v>
      </c>
      <c r="J590" s="134">
        <v>104.3</v>
      </c>
      <c r="K590" s="134">
        <v>103.9</v>
      </c>
      <c r="L590" s="134">
        <v>105.6</v>
      </c>
      <c r="M590" s="134">
        <v>107.4</v>
      </c>
      <c r="N590" s="134">
        <v>108.5</v>
      </c>
      <c r="O590" s="134">
        <v>108.3</v>
      </c>
      <c r="P590" s="134">
        <v>109.7</v>
      </c>
      <c r="Q590" s="134">
        <v>110.1</v>
      </c>
      <c r="R590" s="134">
        <v>108.4</v>
      </c>
      <c r="S590" s="134">
        <v>110.4</v>
      </c>
      <c r="T590" s="134">
        <v>110</v>
      </c>
      <c r="U590" s="134">
        <v>112</v>
      </c>
      <c r="V590" s="134">
        <v>110.1</v>
      </c>
      <c r="W590" s="134">
        <v>109.3</v>
      </c>
      <c r="X590" s="134">
        <v>111.8</v>
      </c>
      <c r="Y590" s="134">
        <v>112.3</v>
      </c>
      <c r="Z590" s="134">
        <v>112.5</v>
      </c>
      <c r="AA590" s="134">
        <v>113.5</v>
      </c>
      <c r="AB590" s="134">
        <v>113.6</v>
      </c>
      <c r="AC590" s="134">
        <v>113.2</v>
      </c>
      <c r="AD590" s="134">
        <v>112.4</v>
      </c>
      <c r="AE590" s="134">
        <v>111.9</v>
      </c>
      <c r="AF590" s="134">
        <v>112.1</v>
      </c>
      <c r="AG590" s="134">
        <v>114</v>
      </c>
      <c r="AH590" s="134">
        <v>111.6</v>
      </c>
      <c r="AI590" s="134">
        <v>97.6</v>
      </c>
      <c r="AJ590" s="134">
        <v>96.5</v>
      </c>
      <c r="AK590" s="134">
        <v>96.5</v>
      </c>
      <c r="AL590" s="134">
        <v>96.2</v>
      </c>
      <c r="AM590" s="134">
        <v>96</v>
      </c>
      <c r="AN590" s="134">
        <v>95.4</v>
      </c>
      <c r="AO590" s="134">
        <v>96.4</v>
      </c>
      <c r="AP590" s="134">
        <v>97.1</v>
      </c>
      <c r="AQ590" s="134">
        <v>95.7</v>
      </c>
      <c r="AR590" s="134">
        <v>94.6</v>
      </c>
      <c r="AS590" s="134">
        <v>96</v>
      </c>
      <c r="AT590" s="134">
        <v>94.2</v>
      </c>
      <c r="AU590" s="134">
        <v>93.6</v>
      </c>
      <c r="AV590" s="134">
        <v>93.6</v>
      </c>
      <c r="AW590" s="134">
        <v>93.8</v>
      </c>
      <c r="AX590" s="134">
        <v>94.2</v>
      </c>
      <c r="AY590" s="134">
        <v>94.3</v>
      </c>
      <c r="AZ590" s="134">
        <v>94.7</v>
      </c>
      <c r="BA590" s="134">
        <v>94.6</v>
      </c>
      <c r="BB590" s="134">
        <v>94.1</v>
      </c>
      <c r="BC590" s="134">
        <v>94.3</v>
      </c>
      <c r="BD590" s="134">
        <v>96.1</v>
      </c>
      <c r="BE590" s="134">
        <v>96.2</v>
      </c>
      <c r="BF590" s="134">
        <v>96.6</v>
      </c>
      <c r="BG590" s="134">
        <v>99</v>
      </c>
      <c r="BH590" s="134">
        <v>104.7</v>
      </c>
      <c r="BI590" s="134">
        <v>102.2</v>
      </c>
      <c r="BJ590" s="134">
        <v>104.3</v>
      </c>
      <c r="BK590" s="134">
        <v>105.5</v>
      </c>
      <c r="BL590" s="134">
        <v>107.6</v>
      </c>
      <c r="BM590" s="134">
        <v>108</v>
      </c>
      <c r="BN590" s="134">
        <v>108.3</v>
      </c>
      <c r="BO590" s="134">
        <v>110.8</v>
      </c>
      <c r="BP590" s="134">
        <v>111.1</v>
      </c>
      <c r="BQ590" s="134">
        <v>111.7</v>
      </c>
      <c r="BR590" s="134">
        <v>112.9</v>
      </c>
      <c r="BS590" s="134">
        <v>113.6</v>
      </c>
      <c r="BT590" s="134">
        <v>113.6</v>
      </c>
      <c r="BU590" s="134">
        <v>115.7</v>
      </c>
      <c r="BV590" s="134">
        <v>116.6</v>
      </c>
      <c r="BW590" s="134">
        <v>117</v>
      </c>
      <c r="BX590" s="134">
        <v>116.7</v>
      </c>
      <c r="BY590" s="134">
        <v>116.8</v>
      </c>
      <c r="BZ590" s="134">
        <v>117.2</v>
      </c>
      <c r="CA590" s="134">
        <v>117.8</v>
      </c>
      <c r="CB590" s="134">
        <v>117.3</v>
      </c>
      <c r="CC590" s="134">
        <v>116.9</v>
      </c>
      <c r="CD590" s="134">
        <v>117.7</v>
      </c>
      <c r="CE590" s="134">
        <v>115.9</v>
      </c>
      <c r="CF590" s="134">
        <v>115.3</v>
      </c>
      <c r="CG590" s="134">
        <v>115.4</v>
      </c>
      <c r="CH590" s="134">
        <v>115.6</v>
      </c>
      <c r="CI590" s="134">
        <v>115.6</v>
      </c>
      <c r="CJ590" s="134">
        <v>115.9</v>
      </c>
      <c r="CK590" s="134">
        <v>115.6</v>
      </c>
      <c r="CL590" s="134">
        <v>112.8</v>
      </c>
      <c r="CM590" s="134">
        <v>112.3</v>
      </c>
      <c r="CN590" s="134">
        <v>112.9</v>
      </c>
      <c r="CO590" s="134">
        <v>113.4</v>
      </c>
      <c r="CP590" s="134">
        <v>114</v>
      </c>
      <c r="CQ590" s="134">
        <v>114.2</v>
      </c>
      <c r="CR590" s="134">
        <v>113.6</v>
      </c>
      <c r="CS590" s="134">
        <v>112.5</v>
      </c>
      <c r="CT590" s="134">
        <v>112.7</v>
      </c>
      <c r="CU590" s="134">
        <v>112.1</v>
      </c>
      <c r="CV590" s="134">
        <v>111.4</v>
      </c>
      <c r="CW590" s="134">
        <v>111.1</v>
      </c>
      <c r="CX590" s="134">
        <v>110.9</v>
      </c>
      <c r="CY590" s="134">
        <v>110.8</v>
      </c>
      <c r="CZ590" s="134">
        <v>112</v>
      </c>
      <c r="DA590" s="134">
        <v>113.5</v>
      </c>
      <c r="DB590" s="134">
        <v>113.1</v>
      </c>
      <c r="DC590" s="134">
        <v>113.8</v>
      </c>
      <c r="DD590" s="134">
        <v>116.8</v>
      </c>
      <c r="DE590" s="134">
        <v>119.6</v>
      </c>
      <c r="DF590" s="134">
        <v>120.1</v>
      </c>
      <c r="DG590" s="134">
        <v>122.1</v>
      </c>
      <c r="DH590" s="134">
        <v>122.9</v>
      </c>
      <c r="DI590" s="134">
        <v>125.5</v>
      </c>
      <c r="DJ590" s="134">
        <v>125.7</v>
      </c>
      <c r="DK590" s="134">
        <v>131.19999999999999</v>
      </c>
      <c r="DL590" s="134">
        <v>134.4</v>
      </c>
      <c r="DM590" s="134">
        <v>137.1</v>
      </c>
      <c r="DN590" s="134">
        <v>137.5</v>
      </c>
      <c r="DO590" s="134">
        <v>137.69999999999999</v>
      </c>
      <c r="DP590" s="134">
        <v>136.5</v>
      </c>
      <c r="DQ590" s="134">
        <v>144.1</v>
      </c>
      <c r="DR590" s="134">
        <v>143.9</v>
      </c>
      <c r="DS590" s="134">
        <v>144.80000000000001</v>
      </c>
      <c r="DT590" s="134">
        <v>142.9</v>
      </c>
      <c r="DU590" s="134">
        <v>143.19999999999999</v>
      </c>
      <c r="DV590" s="134">
        <v>139.9</v>
      </c>
      <c r="DW590" s="134">
        <v>140.1</v>
      </c>
      <c r="DX590" s="134">
        <v>137.9</v>
      </c>
      <c r="DY590" s="134">
        <v>138.30000000000001</v>
      </c>
      <c r="DZ590" s="134">
        <v>136.4</v>
      </c>
      <c r="EA590" s="135">
        <v>136.9</v>
      </c>
      <c r="EB590" s="136">
        <v>138.30000000000001</v>
      </c>
      <c r="EC590" s="136">
        <v>141.19999999999999</v>
      </c>
      <c r="ED590" s="134">
        <v>141.30000000000001</v>
      </c>
      <c r="EE590" s="134">
        <v>140.5</v>
      </c>
      <c r="EF590" s="137">
        <v>141</v>
      </c>
      <c r="EG590" s="137">
        <v>140.5</v>
      </c>
      <c r="EH590" s="137">
        <v>139.5</v>
      </c>
      <c r="EI590" s="137">
        <v>140.9</v>
      </c>
      <c r="EJ590" s="136">
        <v>141.5</v>
      </c>
      <c r="EK590" s="136">
        <v>143.19999999999999</v>
      </c>
      <c r="EL590" s="147">
        <v>141.9</v>
      </c>
      <c r="EM590" s="147">
        <v>140.9</v>
      </c>
      <c r="EN590" s="147">
        <v>140.5</v>
      </c>
    </row>
    <row r="591" spans="1:144" ht="15" x14ac:dyDescent="0.25">
      <c r="A591" s="132" t="s">
        <v>2610</v>
      </c>
      <c r="B591" s="132" t="s">
        <v>2611</v>
      </c>
      <c r="C591" s="133">
        <v>0.62858000000000003</v>
      </c>
      <c r="D591" s="134">
        <v>102.7</v>
      </c>
      <c r="E591" s="134">
        <v>101.8</v>
      </c>
      <c r="F591" s="134">
        <v>104.8</v>
      </c>
      <c r="G591" s="134">
        <v>104.5</v>
      </c>
      <c r="H591" s="134">
        <v>106.8</v>
      </c>
      <c r="I591" s="134">
        <v>109</v>
      </c>
      <c r="J591" s="134">
        <v>105.5</v>
      </c>
      <c r="K591" s="134">
        <v>104.9</v>
      </c>
      <c r="L591" s="134">
        <v>104.9</v>
      </c>
      <c r="M591" s="134">
        <v>105.6</v>
      </c>
      <c r="N591" s="134">
        <v>105.3</v>
      </c>
      <c r="O591" s="134">
        <v>105.6</v>
      </c>
      <c r="P591" s="134">
        <v>105.7</v>
      </c>
      <c r="Q591" s="134">
        <v>101.8</v>
      </c>
      <c r="R591" s="134">
        <v>98.5</v>
      </c>
      <c r="S591" s="134">
        <v>99.8</v>
      </c>
      <c r="T591" s="134">
        <v>106.6</v>
      </c>
      <c r="U591" s="134">
        <v>112</v>
      </c>
      <c r="V591" s="134">
        <v>109.4</v>
      </c>
      <c r="W591" s="134">
        <v>108.6</v>
      </c>
      <c r="X591" s="134">
        <v>106.8</v>
      </c>
      <c r="Y591" s="134">
        <v>109.9</v>
      </c>
      <c r="Z591" s="134">
        <v>110.5</v>
      </c>
      <c r="AA591" s="134">
        <v>108.7</v>
      </c>
      <c r="AB591" s="134">
        <v>102.4</v>
      </c>
      <c r="AC591" s="134">
        <v>103.3</v>
      </c>
      <c r="AD591" s="134">
        <v>103.8</v>
      </c>
      <c r="AE591" s="134">
        <v>106</v>
      </c>
      <c r="AF591" s="134">
        <v>107.4</v>
      </c>
      <c r="AG591" s="134">
        <v>106.8</v>
      </c>
      <c r="AH591" s="134">
        <v>106.2</v>
      </c>
      <c r="AI591" s="134">
        <v>107</v>
      </c>
      <c r="AJ591" s="134">
        <v>104.9</v>
      </c>
      <c r="AK591" s="134">
        <v>98.5</v>
      </c>
      <c r="AL591" s="134">
        <v>96.1</v>
      </c>
      <c r="AM591" s="134">
        <v>95</v>
      </c>
      <c r="AN591" s="134">
        <v>98.2</v>
      </c>
      <c r="AO591" s="134">
        <v>101.9</v>
      </c>
      <c r="AP591" s="134">
        <v>102.1</v>
      </c>
      <c r="AQ591" s="134">
        <v>94.4</v>
      </c>
      <c r="AR591" s="134">
        <v>91.5</v>
      </c>
      <c r="AS591" s="134">
        <v>91.5</v>
      </c>
      <c r="AT591" s="134">
        <v>91.4</v>
      </c>
      <c r="AU591" s="134">
        <v>91</v>
      </c>
      <c r="AV591" s="134">
        <v>85.8</v>
      </c>
      <c r="AW591" s="134">
        <v>84.9</v>
      </c>
      <c r="AX591" s="134">
        <v>85.2</v>
      </c>
      <c r="AY591" s="134">
        <v>88.1</v>
      </c>
      <c r="AZ591" s="134">
        <v>86.8</v>
      </c>
      <c r="BA591" s="134">
        <v>86.4</v>
      </c>
      <c r="BB591" s="134">
        <v>85.9</v>
      </c>
      <c r="BC591" s="134">
        <v>86.9</v>
      </c>
      <c r="BD591" s="134">
        <v>86.9</v>
      </c>
      <c r="BE591" s="134">
        <v>86</v>
      </c>
      <c r="BF591" s="134">
        <v>86.8</v>
      </c>
      <c r="BG591" s="134">
        <v>88.2</v>
      </c>
      <c r="BH591" s="134">
        <v>93.6</v>
      </c>
      <c r="BI591" s="134">
        <v>95</v>
      </c>
      <c r="BJ591" s="134">
        <v>96.9</v>
      </c>
      <c r="BK591" s="134">
        <v>96.8</v>
      </c>
      <c r="BL591" s="134">
        <v>95.3</v>
      </c>
      <c r="BM591" s="134">
        <v>93.8</v>
      </c>
      <c r="BN591" s="134">
        <v>93.3</v>
      </c>
      <c r="BO591" s="134">
        <v>95.2</v>
      </c>
      <c r="BP591" s="134">
        <v>97.7</v>
      </c>
      <c r="BQ591" s="134">
        <v>100.5</v>
      </c>
      <c r="BR591" s="134">
        <v>102</v>
      </c>
      <c r="BS591" s="134">
        <v>102.3</v>
      </c>
      <c r="BT591" s="134">
        <v>101.3</v>
      </c>
      <c r="BU591" s="134">
        <v>102.6</v>
      </c>
      <c r="BV591" s="134">
        <v>103.9</v>
      </c>
      <c r="BW591" s="134">
        <v>102.6</v>
      </c>
      <c r="BX591" s="134">
        <v>102.3</v>
      </c>
      <c r="BY591" s="134">
        <v>104.2</v>
      </c>
      <c r="BZ591" s="134">
        <v>104.8</v>
      </c>
      <c r="CA591" s="134">
        <v>104.7</v>
      </c>
      <c r="CB591" s="134">
        <v>102.1</v>
      </c>
      <c r="CC591" s="134">
        <v>99.8</v>
      </c>
      <c r="CD591" s="134">
        <v>100.9</v>
      </c>
      <c r="CE591" s="134">
        <v>103.5</v>
      </c>
      <c r="CF591" s="134">
        <v>101.8</v>
      </c>
      <c r="CG591" s="134">
        <v>100.4</v>
      </c>
      <c r="CH591" s="134">
        <v>101.5</v>
      </c>
      <c r="CI591" s="134">
        <v>102.8</v>
      </c>
      <c r="CJ591" s="134">
        <v>103.1</v>
      </c>
      <c r="CK591" s="134">
        <v>102.1</v>
      </c>
      <c r="CL591" s="134">
        <v>97.8</v>
      </c>
      <c r="CM591" s="134">
        <v>99.3</v>
      </c>
      <c r="CN591" s="134">
        <v>100.2</v>
      </c>
      <c r="CO591" s="134">
        <v>100.5</v>
      </c>
      <c r="CP591" s="134">
        <v>100.3</v>
      </c>
      <c r="CQ591" s="134">
        <v>101.5</v>
      </c>
      <c r="CR591" s="134">
        <v>100.3</v>
      </c>
      <c r="CS591" s="134">
        <v>101.6</v>
      </c>
      <c r="CT591" s="134">
        <v>100</v>
      </c>
      <c r="CU591" s="134">
        <v>100.6</v>
      </c>
      <c r="CV591" s="134">
        <v>100.8</v>
      </c>
      <c r="CW591" s="134">
        <v>98.5</v>
      </c>
      <c r="CX591" s="134">
        <v>100.6</v>
      </c>
      <c r="CY591" s="134">
        <v>103.9</v>
      </c>
      <c r="CZ591" s="134">
        <v>106.9</v>
      </c>
      <c r="DA591" s="134">
        <v>108.6</v>
      </c>
      <c r="DB591" s="134">
        <v>108.7</v>
      </c>
      <c r="DC591" s="134">
        <v>108.9</v>
      </c>
      <c r="DD591" s="134">
        <v>114.4</v>
      </c>
      <c r="DE591" s="134">
        <v>116.7</v>
      </c>
      <c r="DF591" s="134">
        <v>118.4</v>
      </c>
      <c r="DG591" s="134">
        <v>121.7</v>
      </c>
      <c r="DH591" s="134">
        <v>122.5</v>
      </c>
      <c r="DI591" s="134">
        <v>126.6</v>
      </c>
      <c r="DJ591" s="134">
        <v>126.8</v>
      </c>
      <c r="DK591" s="134">
        <v>125.7</v>
      </c>
      <c r="DL591" s="134">
        <v>124.6</v>
      </c>
      <c r="DM591" s="134">
        <v>124.8</v>
      </c>
      <c r="DN591" s="134">
        <v>128.5</v>
      </c>
      <c r="DO591" s="134">
        <v>130</v>
      </c>
      <c r="DP591" s="134">
        <v>130.1</v>
      </c>
      <c r="DQ591" s="134">
        <v>129.5</v>
      </c>
      <c r="DR591" s="134">
        <v>132.69999999999999</v>
      </c>
      <c r="DS591" s="134">
        <v>134</v>
      </c>
      <c r="DT591" s="134">
        <v>136.4</v>
      </c>
      <c r="DU591" s="134">
        <v>136.1</v>
      </c>
      <c r="DV591" s="134">
        <v>136.4</v>
      </c>
      <c r="DW591" s="134">
        <v>129.69999999999999</v>
      </c>
      <c r="DX591" s="134">
        <v>123.8</v>
      </c>
      <c r="DY591" s="134">
        <v>122.2</v>
      </c>
      <c r="DZ591" s="134">
        <v>123.9</v>
      </c>
      <c r="EA591" s="135">
        <v>124.7</v>
      </c>
      <c r="EB591" s="136">
        <v>126.7</v>
      </c>
      <c r="EC591" s="136">
        <v>132.6</v>
      </c>
      <c r="ED591" s="134">
        <v>136.69999999999999</v>
      </c>
      <c r="EE591" s="134">
        <v>137.19999999999999</v>
      </c>
      <c r="EF591" s="137">
        <v>136.30000000000001</v>
      </c>
      <c r="EG591" s="137">
        <v>135.19999999999999</v>
      </c>
      <c r="EH591" s="137">
        <v>131.69999999999999</v>
      </c>
      <c r="EI591" s="137">
        <v>134.5</v>
      </c>
      <c r="EJ591" s="136">
        <v>134.5</v>
      </c>
      <c r="EK591" s="136">
        <v>134.9</v>
      </c>
      <c r="EL591" s="147">
        <v>133</v>
      </c>
      <c r="EM591" s="147">
        <v>132.6</v>
      </c>
      <c r="EN591" s="147">
        <v>134.5</v>
      </c>
    </row>
    <row r="592" spans="1:144" ht="15" x14ac:dyDescent="0.25">
      <c r="A592" s="132" t="s">
        <v>2612</v>
      </c>
      <c r="B592" s="132" t="s">
        <v>2613</v>
      </c>
      <c r="C592" s="133">
        <v>6.7960000000000007E-2</v>
      </c>
      <c r="D592" s="134">
        <v>101.1</v>
      </c>
      <c r="E592" s="134">
        <v>102.3</v>
      </c>
      <c r="F592" s="134">
        <v>103.3</v>
      </c>
      <c r="G592" s="134">
        <v>102.3</v>
      </c>
      <c r="H592" s="134">
        <v>102.4</v>
      </c>
      <c r="I592" s="134">
        <v>103.2</v>
      </c>
      <c r="J592" s="134">
        <v>104.5</v>
      </c>
      <c r="K592" s="134">
        <v>104.6</v>
      </c>
      <c r="L592" s="134">
        <v>103.6</v>
      </c>
      <c r="M592" s="134">
        <v>104.9</v>
      </c>
      <c r="N592" s="134">
        <v>103.8</v>
      </c>
      <c r="O592" s="134">
        <v>103.4</v>
      </c>
      <c r="P592" s="134">
        <v>107</v>
      </c>
      <c r="Q592" s="134">
        <v>105.2</v>
      </c>
      <c r="R592" s="134">
        <v>106.4</v>
      </c>
      <c r="S592" s="134">
        <v>109.2</v>
      </c>
      <c r="T592" s="134">
        <v>107</v>
      </c>
      <c r="U592" s="134">
        <v>105.8</v>
      </c>
      <c r="V592" s="134">
        <v>106.9</v>
      </c>
      <c r="W592" s="134">
        <v>108.2</v>
      </c>
      <c r="X592" s="134">
        <v>108.1</v>
      </c>
      <c r="Y592" s="134">
        <v>110</v>
      </c>
      <c r="Z592" s="134">
        <v>110.5</v>
      </c>
      <c r="AA592" s="134">
        <v>110</v>
      </c>
      <c r="AB592" s="134">
        <v>114.4</v>
      </c>
      <c r="AC592" s="134">
        <v>112.4</v>
      </c>
      <c r="AD592" s="134">
        <v>113.3</v>
      </c>
      <c r="AE592" s="134">
        <v>112.6</v>
      </c>
      <c r="AF592" s="134">
        <v>115.1</v>
      </c>
      <c r="AG592" s="134">
        <v>115.4</v>
      </c>
      <c r="AH592" s="134">
        <v>117.1</v>
      </c>
      <c r="AI592" s="134">
        <v>116</v>
      </c>
      <c r="AJ592" s="134">
        <v>119.3</v>
      </c>
      <c r="AK592" s="134">
        <v>116.9</v>
      </c>
      <c r="AL592" s="134">
        <v>117.3</v>
      </c>
      <c r="AM592" s="134">
        <v>116</v>
      </c>
      <c r="AN592" s="134">
        <v>115.6</v>
      </c>
      <c r="AO592" s="134">
        <v>116.2</v>
      </c>
      <c r="AP592" s="134">
        <v>115</v>
      </c>
      <c r="AQ592" s="134">
        <v>112.7</v>
      </c>
      <c r="AR592" s="134">
        <v>109.3</v>
      </c>
      <c r="AS592" s="134">
        <v>109.2</v>
      </c>
      <c r="AT592" s="134">
        <v>108</v>
      </c>
      <c r="AU592" s="134">
        <v>106.8</v>
      </c>
      <c r="AV592" s="134">
        <v>105.4</v>
      </c>
      <c r="AW592" s="134">
        <v>105.2</v>
      </c>
      <c r="AX592" s="134">
        <v>105.8</v>
      </c>
      <c r="AY592" s="134">
        <v>107.5</v>
      </c>
      <c r="AZ592" s="134">
        <v>107.6</v>
      </c>
      <c r="BA592" s="134">
        <v>107.9</v>
      </c>
      <c r="BB592" s="134">
        <v>108</v>
      </c>
      <c r="BC592" s="134">
        <v>111.8</v>
      </c>
      <c r="BD592" s="134">
        <v>110.8</v>
      </c>
      <c r="BE592" s="134">
        <v>113.4</v>
      </c>
      <c r="BF592" s="134">
        <v>111.6</v>
      </c>
      <c r="BG592" s="134">
        <v>113.4</v>
      </c>
      <c r="BH592" s="134">
        <v>112</v>
      </c>
      <c r="BI592" s="134">
        <v>113.8</v>
      </c>
      <c r="BJ592" s="134">
        <v>114.9</v>
      </c>
      <c r="BK592" s="134">
        <v>114.5</v>
      </c>
      <c r="BL592" s="134">
        <v>114.8</v>
      </c>
      <c r="BM592" s="134">
        <v>114.1</v>
      </c>
      <c r="BN592" s="134">
        <v>114.5</v>
      </c>
      <c r="BO592" s="134">
        <v>106.2</v>
      </c>
      <c r="BP592" s="134">
        <v>107.4</v>
      </c>
      <c r="BQ592" s="134">
        <v>108.5</v>
      </c>
      <c r="BR592" s="134">
        <v>109.7</v>
      </c>
      <c r="BS592" s="134">
        <v>112.9</v>
      </c>
      <c r="BT592" s="134">
        <v>111.9</v>
      </c>
      <c r="BU592" s="134">
        <v>114.4</v>
      </c>
      <c r="BV592" s="134">
        <v>114.7</v>
      </c>
      <c r="BW592" s="134">
        <v>115</v>
      </c>
      <c r="BX592" s="134">
        <v>114.8</v>
      </c>
      <c r="BY592" s="134">
        <v>117.3</v>
      </c>
      <c r="BZ592" s="134">
        <v>117.4</v>
      </c>
      <c r="CA592" s="134">
        <v>116.2</v>
      </c>
      <c r="CB592" s="134">
        <v>115.9</v>
      </c>
      <c r="CC592" s="134">
        <v>117</v>
      </c>
      <c r="CD592" s="134">
        <v>117.6</v>
      </c>
      <c r="CE592" s="134">
        <v>116.2</v>
      </c>
      <c r="CF592" s="134">
        <v>114.4</v>
      </c>
      <c r="CG592" s="134">
        <v>113.1</v>
      </c>
      <c r="CH592" s="134">
        <v>114</v>
      </c>
      <c r="CI592" s="134">
        <v>113.5</v>
      </c>
      <c r="CJ592" s="134">
        <v>112.5</v>
      </c>
      <c r="CK592" s="134">
        <v>112.1</v>
      </c>
      <c r="CL592" s="134">
        <v>111.3</v>
      </c>
      <c r="CM592" s="134">
        <v>110.3</v>
      </c>
      <c r="CN592" s="134">
        <v>107.1</v>
      </c>
      <c r="CO592" s="134">
        <v>107.9</v>
      </c>
      <c r="CP592" s="134">
        <v>108.8</v>
      </c>
      <c r="CQ592" s="134">
        <v>106.9</v>
      </c>
      <c r="CR592" s="134">
        <v>104.4</v>
      </c>
      <c r="CS592" s="134">
        <v>105.6</v>
      </c>
      <c r="CT592" s="134">
        <v>105</v>
      </c>
      <c r="CU592" s="134">
        <v>104.3</v>
      </c>
      <c r="CV592" s="134">
        <v>105</v>
      </c>
      <c r="CW592" s="134">
        <v>101.9</v>
      </c>
      <c r="CX592" s="134">
        <v>105.2</v>
      </c>
      <c r="CY592" s="134">
        <v>108.1</v>
      </c>
      <c r="CZ592" s="134">
        <v>106</v>
      </c>
      <c r="DA592" s="134">
        <v>109.4</v>
      </c>
      <c r="DB592" s="134">
        <v>110</v>
      </c>
      <c r="DC592" s="134">
        <v>113.4</v>
      </c>
      <c r="DD592" s="134">
        <v>115</v>
      </c>
      <c r="DE592" s="134">
        <v>115.5</v>
      </c>
      <c r="DF592" s="134">
        <v>116.9</v>
      </c>
      <c r="DG592" s="134">
        <v>118.8</v>
      </c>
      <c r="DH592" s="134">
        <v>119.3</v>
      </c>
      <c r="DI592" s="134">
        <v>121.5</v>
      </c>
      <c r="DJ592" s="134">
        <v>127</v>
      </c>
      <c r="DK592" s="134">
        <v>129.19999999999999</v>
      </c>
      <c r="DL592" s="134">
        <v>128.30000000000001</v>
      </c>
      <c r="DM592" s="134">
        <v>134</v>
      </c>
      <c r="DN592" s="134">
        <v>141</v>
      </c>
      <c r="DO592" s="134">
        <v>145.19999999999999</v>
      </c>
      <c r="DP592" s="134">
        <v>146.69999999999999</v>
      </c>
      <c r="DQ592" s="134">
        <v>154.4</v>
      </c>
      <c r="DR592" s="134">
        <v>154.1</v>
      </c>
      <c r="DS592" s="134">
        <v>160</v>
      </c>
      <c r="DT592" s="134">
        <v>163.6</v>
      </c>
      <c r="DU592" s="134">
        <v>166.1</v>
      </c>
      <c r="DV592" s="134">
        <v>167.2</v>
      </c>
      <c r="DW592" s="134">
        <v>165.8</v>
      </c>
      <c r="DX592" s="134">
        <v>161.6</v>
      </c>
      <c r="DY592" s="134">
        <v>160.4</v>
      </c>
      <c r="DZ592" s="134">
        <v>162</v>
      </c>
      <c r="EA592" s="135">
        <v>160.6</v>
      </c>
      <c r="EB592" s="136">
        <v>161</v>
      </c>
      <c r="EC592" s="136">
        <v>165.1</v>
      </c>
      <c r="ED592" s="134">
        <v>163.5</v>
      </c>
      <c r="EE592" s="134">
        <v>164.6</v>
      </c>
      <c r="EF592" s="137">
        <v>163.19999999999999</v>
      </c>
      <c r="EG592" s="137">
        <v>163.4</v>
      </c>
      <c r="EH592" s="137">
        <v>161.9</v>
      </c>
      <c r="EI592" s="137">
        <v>160.4</v>
      </c>
      <c r="EJ592" s="136">
        <v>156.9</v>
      </c>
      <c r="EK592" s="136">
        <v>158.4</v>
      </c>
      <c r="EL592" s="147">
        <v>159.5</v>
      </c>
      <c r="EM592" s="147">
        <v>156.5</v>
      </c>
      <c r="EN592" s="147">
        <v>157.1</v>
      </c>
    </row>
    <row r="593" spans="1:144" ht="15" x14ac:dyDescent="0.25">
      <c r="A593" s="132" t="s">
        <v>2614</v>
      </c>
      <c r="B593" s="132" t="s">
        <v>2615</v>
      </c>
      <c r="C593" s="133">
        <v>3.952E-2</v>
      </c>
      <c r="D593" s="134">
        <v>91.9</v>
      </c>
      <c r="E593" s="134">
        <v>97.8</v>
      </c>
      <c r="F593" s="134">
        <v>100.9</v>
      </c>
      <c r="G593" s="134">
        <v>108.4</v>
      </c>
      <c r="H593" s="134">
        <v>97.9</v>
      </c>
      <c r="I593" s="134">
        <v>96.3</v>
      </c>
      <c r="J593" s="134">
        <v>96</v>
      </c>
      <c r="K593" s="134">
        <v>95.4</v>
      </c>
      <c r="L593" s="134">
        <v>98.5</v>
      </c>
      <c r="M593" s="134">
        <v>92.8</v>
      </c>
      <c r="N593" s="134">
        <v>97</v>
      </c>
      <c r="O593" s="134">
        <v>94.5</v>
      </c>
      <c r="P593" s="134">
        <v>95.5</v>
      </c>
      <c r="Q593" s="134">
        <v>94.1</v>
      </c>
      <c r="R593" s="134">
        <v>95.7</v>
      </c>
      <c r="S593" s="134">
        <v>95.7</v>
      </c>
      <c r="T593" s="134">
        <v>97.1</v>
      </c>
      <c r="U593" s="134">
        <v>99.8</v>
      </c>
      <c r="V593" s="134">
        <v>90.1</v>
      </c>
      <c r="W593" s="134">
        <v>87.5</v>
      </c>
      <c r="X593" s="134">
        <v>87.7</v>
      </c>
      <c r="Y593" s="134">
        <v>96.1</v>
      </c>
      <c r="Z593" s="134">
        <v>99.4</v>
      </c>
      <c r="AA593" s="134">
        <v>107.7</v>
      </c>
      <c r="AB593" s="134">
        <v>102.8</v>
      </c>
      <c r="AC593" s="134">
        <v>100.1</v>
      </c>
      <c r="AD593" s="134">
        <v>99.1</v>
      </c>
      <c r="AE593" s="134">
        <v>98.6</v>
      </c>
      <c r="AF593" s="134">
        <v>101.8</v>
      </c>
      <c r="AG593" s="134">
        <v>104.1</v>
      </c>
      <c r="AH593" s="134">
        <v>109.4</v>
      </c>
      <c r="AI593" s="134">
        <v>110.1</v>
      </c>
      <c r="AJ593" s="134">
        <v>110.6</v>
      </c>
      <c r="AK593" s="134">
        <v>104.5</v>
      </c>
      <c r="AL593" s="134">
        <v>102.3</v>
      </c>
      <c r="AM593" s="134">
        <v>103.4</v>
      </c>
      <c r="AN593" s="134">
        <v>103.1</v>
      </c>
      <c r="AO593" s="134">
        <v>104</v>
      </c>
      <c r="AP593" s="134">
        <v>105.3</v>
      </c>
      <c r="AQ593" s="134">
        <v>100.7</v>
      </c>
      <c r="AR593" s="134">
        <v>108.8</v>
      </c>
      <c r="AS593" s="134">
        <v>109.4</v>
      </c>
      <c r="AT593" s="134">
        <v>107.6</v>
      </c>
      <c r="AU593" s="134">
        <v>99.2</v>
      </c>
      <c r="AV593" s="134">
        <v>97.6</v>
      </c>
      <c r="AW593" s="134">
        <v>103.7</v>
      </c>
      <c r="AX593" s="134">
        <v>101.8</v>
      </c>
      <c r="AY593" s="134">
        <v>97.4</v>
      </c>
      <c r="AZ593" s="134">
        <v>99.2</v>
      </c>
      <c r="BA593" s="134">
        <v>103</v>
      </c>
      <c r="BB593" s="134">
        <v>102.5</v>
      </c>
      <c r="BC593" s="134">
        <v>103.8</v>
      </c>
      <c r="BD593" s="134">
        <v>100</v>
      </c>
      <c r="BE593" s="134">
        <v>100.7</v>
      </c>
      <c r="BF593" s="134">
        <v>98.8</v>
      </c>
      <c r="BG593" s="134">
        <v>101</v>
      </c>
      <c r="BH593" s="134">
        <v>101.2</v>
      </c>
      <c r="BI593" s="134">
        <v>101.7</v>
      </c>
      <c r="BJ593" s="134">
        <v>103.1</v>
      </c>
      <c r="BK593" s="134">
        <v>103.9</v>
      </c>
      <c r="BL593" s="134">
        <v>103.4</v>
      </c>
      <c r="BM593" s="134">
        <v>101.8</v>
      </c>
      <c r="BN593" s="134">
        <v>103.6</v>
      </c>
      <c r="BO593" s="134">
        <v>100.6</v>
      </c>
      <c r="BP593" s="134">
        <v>105.4</v>
      </c>
      <c r="BQ593" s="134">
        <v>107.4</v>
      </c>
      <c r="BR593" s="134">
        <v>108.8</v>
      </c>
      <c r="BS593" s="134">
        <v>107.7</v>
      </c>
      <c r="BT593" s="134">
        <v>102.8</v>
      </c>
      <c r="BU593" s="134">
        <v>108.7</v>
      </c>
      <c r="BV593" s="134">
        <v>106.1</v>
      </c>
      <c r="BW593" s="134">
        <v>110.1</v>
      </c>
      <c r="BX593" s="134">
        <v>114.9</v>
      </c>
      <c r="BY593" s="134">
        <v>109.5</v>
      </c>
      <c r="BZ593" s="134">
        <v>111</v>
      </c>
      <c r="CA593" s="134">
        <v>110.3</v>
      </c>
      <c r="CB593" s="134">
        <v>106.9</v>
      </c>
      <c r="CC593" s="134">
        <v>108.9</v>
      </c>
      <c r="CD593" s="134">
        <v>106.7</v>
      </c>
      <c r="CE593" s="134">
        <v>105.8</v>
      </c>
      <c r="CF593" s="134">
        <v>104.6</v>
      </c>
      <c r="CG593" s="134">
        <v>104.1</v>
      </c>
      <c r="CH593" s="134">
        <v>111.2</v>
      </c>
      <c r="CI593" s="134">
        <v>108.7</v>
      </c>
      <c r="CJ593" s="134">
        <v>106.4</v>
      </c>
      <c r="CK593" s="134">
        <v>107.1</v>
      </c>
      <c r="CL593" s="134">
        <v>102.5</v>
      </c>
      <c r="CM593" s="134">
        <v>101.9</v>
      </c>
      <c r="CN593" s="134">
        <v>101.7</v>
      </c>
      <c r="CO593" s="134">
        <v>101.7</v>
      </c>
      <c r="CP593" s="134">
        <v>100.9</v>
      </c>
      <c r="CQ593" s="134">
        <v>99</v>
      </c>
      <c r="CR593" s="134">
        <v>97.8</v>
      </c>
      <c r="CS593" s="134">
        <v>104.3</v>
      </c>
      <c r="CT593" s="134">
        <v>99.8</v>
      </c>
      <c r="CU593" s="134">
        <v>97.9</v>
      </c>
      <c r="CV593" s="134">
        <v>97.9</v>
      </c>
      <c r="CW593" s="134">
        <v>98.3</v>
      </c>
      <c r="CX593" s="134">
        <v>102.9</v>
      </c>
      <c r="CY593" s="134">
        <v>103.1</v>
      </c>
      <c r="CZ593" s="134">
        <v>102.7</v>
      </c>
      <c r="DA593" s="134">
        <v>102.7</v>
      </c>
      <c r="DB593" s="134">
        <v>108.3</v>
      </c>
      <c r="DC593" s="134">
        <v>107.3</v>
      </c>
      <c r="DD593" s="134">
        <v>108.3</v>
      </c>
      <c r="DE593" s="134">
        <v>110.4</v>
      </c>
      <c r="DF593" s="134">
        <v>112.3</v>
      </c>
      <c r="DG593" s="134">
        <v>111</v>
      </c>
      <c r="DH593" s="134">
        <v>109.9</v>
      </c>
      <c r="DI593" s="134">
        <v>121.6</v>
      </c>
      <c r="DJ593" s="134">
        <v>116.3</v>
      </c>
      <c r="DK593" s="134">
        <v>120.4</v>
      </c>
      <c r="DL593" s="134">
        <v>119.5</v>
      </c>
      <c r="DM593" s="134">
        <v>125.4</v>
      </c>
      <c r="DN593" s="134">
        <v>130.69999999999999</v>
      </c>
      <c r="DO593" s="134">
        <v>125.2</v>
      </c>
      <c r="DP593" s="134">
        <v>130.69999999999999</v>
      </c>
      <c r="DQ593" s="134">
        <v>132.30000000000001</v>
      </c>
      <c r="DR593" s="134">
        <v>134.4</v>
      </c>
      <c r="DS593" s="134">
        <v>136.4</v>
      </c>
      <c r="DT593" s="134">
        <v>133.5</v>
      </c>
      <c r="DU593" s="134">
        <v>133.69999999999999</v>
      </c>
      <c r="DV593" s="134">
        <v>131.5</v>
      </c>
      <c r="DW593" s="134">
        <v>128.5</v>
      </c>
      <c r="DX593" s="134">
        <v>128.9</v>
      </c>
      <c r="DY593" s="134">
        <v>125.3</v>
      </c>
      <c r="DZ593" s="134">
        <v>125.3</v>
      </c>
      <c r="EA593" s="135">
        <v>127.9</v>
      </c>
      <c r="EB593" s="136">
        <v>127.7</v>
      </c>
      <c r="EC593" s="136">
        <v>129.5</v>
      </c>
      <c r="ED593" s="134">
        <v>130.5</v>
      </c>
      <c r="EE593" s="134">
        <v>130.30000000000001</v>
      </c>
      <c r="EF593" s="137">
        <v>130.69999999999999</v>
      </c>
      <c r="EG593" s="137">
        <v>130.1</v>
      </c>
      <c r="EH593" s="137">
        <v>128.6</v>
      </c>
      <c r="EI593" s="137">
        <v>127.9</v>
      </c>
      <c r="EJ593" s="136">
        <v>127.5</v>
      </c>
      <c r="EK593" s="136">
        <v>127.8</v>
      </c>
      <c r="EL593" s="147">
        <v>128.19999999999999</v>
      </c>
      <c r="EM593" s="147">
        <v>127.5</v>
      </c>
      <c r="EN593" s="147">
        <v>127.8</v>
      </c>
    </row>
    <row r="594" spans="1:144" ht="15" x14ac:dyDescent="0.25">
      <c r="A594" s="132" t="s">
        <v>2616</v>
      </c>
      <c r="B594" s="132" t="s">
        <v>2617</v>
      </c>
      <c r="C594" s="133">
        <v>7.8630000000000005E-2</v>
      </c>
      <c r="D594" s="134">
        <v>102.1</v>
      </c>
      <c r="E594" s="134">
        <v>100.9</v>
      </c>
      <c r="F594" s="134">
        <v>102.3</v>
      </c>
      <c r="G594" s="134">
        <v>102.2</v>
      </c>
      <c r="H594" s="134">
        <v>102.3</v>
      </c>
      <c r="I594" s="134">
        <v>102.3</v>
      </c>
      <c r="J594" s="134">
        <v>102.4</v>
      </c>
      <c r="K594" s="134">
        <v>101</v>
      </c>
      <c r="L594" s="134">
        <v>103.8</v>
      </c>
      <c r="M594" s="134">
        <v>104.6</v>
      </c>
      <c r="N594" s="134">
        <v>103.1</v>
      </c>
      <c r="O594" s="134">
        <v>102</v>
      </c>
      <c r="P594" s="134">
        <v>103.5</v>
      </c>
      <c r="Q594" s="134">
        <v>101.6</v>
      </c>
      <c r="R594" s="134">
        <v>102.4</v>
      </c>
      <c r="S594" s="134">
        <v>103.3</v>
      </c>
      <c r="T594" s="134">
        <v>102.6</v>
      </c>
      <c r="U594" s="134">
        <v>103.6</v>
      </c>
      <c r="V594" s="134">
        <v>105.5</v>
      </c>
      <c r="W594" s="134">
        <v>108.3</v>
      </c>
      <c r="X594" s="134">
        <v>106.6</v>
      </c>
      <c r="Y594" s="134">
        <v>107.3</v>
      </c>
      <c r="Z594" s="134">
        <v>106.4</v>
      </c>
      <c r="AA594" s="134">
        <v>105.6</v>
      </c>
      <c r="AB594" s="134">
        <v>109.3</v>
      </c>
      <c r="AC594" s="134">
        <v>109.8</v>
      </c>
      <c r="AD594" s="134">
        <v>106.4</v>
      </c>
      <c r="AE594" s="134">
        <v>111.7</v>
      </c>
      <c r="AF594" s="134">
        <v>111.8</v>
      </c>
      <c r="AG594" s="134">
        <v>111.4</v>
      </c>
      <c r="AH594" s="134">
        <v>113.3</v>
      </c>
      <c r="AI594" s="134">
        <v>118</v>
      </c>
      <c r="AJ594" s="134">
        <v>111</v>
      </c>
      <c r="AK594" s="134">
        <v>117.4</v>
      </c>
      <c r="AL594" s="134">
        <v>116.7</v>
      </c>
      <c r="AM594" s="134">
        <v>113.8</v>
      </c>
      <c r="AN594" s="134">
        <v>114.9</v>
      </c>
      <c r="AO594" s="134">
        <v>113.1</v>
      </c>
      <c r="AP594" s="134">
        <v>114.2</v>
      </c>
      <c r="AQ594" s="134">
        <v>114.7</v>
      </c>
      <c r="AR594" s="134">
        <v>109.6</v>
      </c>
      <c r="AS594" s="134">
        <v>113.4</v>
      </c>
      <c r="AT594" s="134">
        <v>114.3</v>
      </c>
      <c r="AU594" s="134">
        <v>112.4</v>
      </c>
      <c r="AV594" s="134">
        <v>111.3</v>
      </c>
      <c r="AW594" s="134">
        <v>107.6</v>
      </c>
      <c r="AX594" s="134">
        <v>111</v>
      </c>
      <c r="AY594" s="134">
        <v>112.6</v>
      </c>
      <c r="AZ594" s="134">
        <v>112.8</v>
      </c>
      <c r="BA594" s="134">
        <v>112.9</v>
      </c>
      <c r="BB594" s="134">
        <v>112.9</v>
      </c>
      <c r="BC594" s="134">
        <v>112.5</v>
      </c>
      <c r="BD594" s="134">
        <v>112.9</v>
      </c>
      <c r="BE594" s="134">
        <v>112.4</v>
      </c>
      <c r="BF594" s="134">
        <v>111.8</v>
      </c>
      <c r="BG594" s="134">
        <v>112.3</v>
      </c>
      <c r="BH594" s="134">
        <v>112.1</v>
      </c>
      <c r="BI594" s="134">
        <v>112.2</v>
      </c>
      <c r="BJ594" s="134">
        <v>112.5</v>
      </c>
      <c r="BK594" s="134">
        <v>112.9</v>
      </c>
      <c r="BL594" s="134">
        <v>113.6</v>
      </c>
      <c r="BM594" s="134">
        <v>113.4</v>
      </c>
      <c r="BN594" s="134">
        <v>113.5</v>
      </c>
      <c r="BO594" s="134">
        <v>114</v>
      </c>
      <c r="BP594" s="134">
        <v>112.9</v>
      </c>
      <c r="BQ594" s="134">
        <v>113.2</v>
      </c>
      <c r="BR594" s="134">
        <v>113.4</v>
      </c>
      <c r="BS594" s="134">
        <v>115.2</v>
      </c>
      <c r="BT594" s="134">
        <v>115.4</v>
      </c>
      <c r="BU594" s="134">
        <v>115.1</v>
      </c>
      <c r="BV594" s="134">
        <v>115.7</v>
      </c>
      <c r="BW594" s="134">
        <v>116.6</v>
      </c>
      <c r="BX594" s="134">
        <v>115.9</v>
      </c>
      <c r="BY594" s="134">
        <v>117.9</v>
      </c>
      <c r="BZ594" s="134">
        <v>117.1</v>
      </c>
      <c r="CA594" s="134">
        <v>118.6</v>
      </c>
      <c r="CB594" s="134">
        <v>117</v>
      </c>
      <c r="CC594" s="134">
        <v>118.3</v>
      </c>
      <c r="CD594" s="134">
        <v>117.5</v>
      </c>
      <c r="CE594" s="134">
        <v>118.3</v>
      </c>
      <c r="CF594" s="134">
        <v>117.5</v>
      </c>
      <c r="CG594" s="134">
        <v>116.5</v>
      </c>
      <c r="CH594" s="134">
        <v>116.2</v>
      </c>
      <c r="CI594" s="134">
        <v>116.3</v>
      </c>
      <c r="CJ594" s="134">
        <v>116.4</v>
      </c>
      <c r="CK594" s="134">
        <v>114.6</v>
      </c>
      <c r="CL594" s="134">
        <v>115.1</v>
      </c>
      <c r="CM594" s="134">
        <v>114.7</v>
      </c>
      <c r="CN594" s="134">
        <v>114.1</v>
      </c>
      <c r="CO594" s="134">
        <v>114.8</v>
      </c>
      <c r="CP594" s="134">
        <v>114</v>
      </c>
      <c r="CQ594" s="134">
        <v>113.6</v>
      </c>
      <c r="CR594" s="134">
        <v>112.1</v>
      </c>
      <c r="CS594" s="134">
        <v>112</v>
      </c>
      <c r="CT594" s="134">
        <v>112</v>
      </c>
      <c r="CU594" s="134">
        <v>112.2</v>
      </c>
      <c r="CV594" s="134">
        <v>113.2</v>
      </c>
      <c r="CW594" s="134">
        <v>113.1</v>
      </c>
      <c r="CX594" s="134">
        <v>112.8</v>
      </c>
      <c r="CY594" s="134">
        <v>113.5</v>
      </c>
      <c r="CZ594" s="134">
        <v>114.7</v>
      </c>
      <c r="DA594" s="134">
        <v>113.9</v>
      </c>
      <c r="DB594" s="134">
        <v>115</v>
      </c>
      <c r="DC594" s="134">
        <v>115.4</v>
      </c>
      <c r="DD594" s="134">
        <v>118.7</v>
      </c>
      <c r="DE594" s="134">
        <v>119.9</v>
      </c>
      <c r="DF594" s="134">
        <v>118.8</v>
      </c>
      <c r="DG594" s="134">
        <v>121.8</v>
      </c>
      <c r="DH594" s="134">
        <v>125.3</v>
      </c>
      <c r="DI594" s="134">
        <v>133</v>
      </c>
      <c r="DJ594" s="134">
        <v>135.80000000000001</v>
      </c>
      <c r="DK594" s="134">
        <v>140.80000000000001</v>
      </c>
      <c r="DL594" s="134">
        <v>141.5</v>
      </c>
      <c r="DM594" s="134">
        <v>143</v>
      </c>
      <c r="DN594" s="134">
        <v>146.30000000000001</v>
      </c>
      <c r="DO594" s="134">
        <v>149.19999999999999</v>
      </c>
      <c r="DP594" s="134">
        <v>149.9</v>
      </c>
      <c r="DQ594" s="134">
        <v>148.4</v>
      </c>
      <c r="DR594" s="134">
        <v>152.9</v>
      </c>
      <c r="DS594" s="134">
        <v>160.1</v>
      </c>
      <c r="DT594" s="134">
        <v>157.80000000000001</v>
      </c>
      <c r="DU594" s="134">
        <v>163.5</v>
      </c>
      <c r="DV594" s="134">
        <v>161</v>
      </c>
      <c r="DW594" s="134">
        <v>159.19999999999999</v>
      </c>
      <c r="DX594" s="134">
        <v>157</v>
      </c>
      <c r="DY594" s="134">
        <v>153.4</v>
      </c>
      <c r="DZ594" s="134">
        <v>152.6</v>
      </c>
      <c r="EA594" s="135">
        <v>151.69999999999999</v>
      </c>
      <c r="EB594" s="136">
        <v>153.80000000000001</v>
      </c>
      <c r="EC594" s="136">
        <v>151.9</v>
      </c>
      <c r="ED594" s="134">
        <v>151</v>
      </c>
      <c r="EE594" s="134">
        <v>150.19999999999999</v>
      </c>
      <c r="EF594" s="137">
        <v>149.80000000000001</v>
      </c>
      <c r="EG594" s="137">
        <v>148.9</v>
      </c>
      <c r="EH594" s="137">
        <v>148.69999999999999</v>
      </c>
      <c r="EI594" s="137">
        <v>146</v>
      </c>
      <c r="EJ594" s="136">
        <v>143.5</v>
      </c>
      <c r="EK594" s="136">
        <v>143.9</v>
      </c>
      <c r="EL594" s="147">
        <v>142.9</v>
      </c>
      <c r="EM594" s="147">
        <v>143.4</v>
      </c>
      <c r="EN594" s="147">
        <v>143.5</v>
      </c>
    </row>
    <row r="595" spans="1:144" ht="15" x14ac:dyDescent="0.25">
      <c r="A595" s="132" t="s">
        <v>2618</v>
      </c>
      <c r="B595" s="132" t="s">
        <v>2619</v>
      </c>
      <c r="C595" s="133">
        <v>0.21326000000000001</v>
      </c>
      <c r="D595" s="134">
        <v>102</v>
      </c>
      <c r="E595" s="134">
        <v>104.5</v>
      </c>
      <c r="F595" s="134">
        <v>104.5</v>
      </c>
      <c r="G595" s="134">
        <v>105.3</v>
      </c>
      <c r="H595" s="134">
        <v>106.2</v>
      </c>
      <c r="I595" s="134">
        <v>105.9</v>
      </c>
      <c r="J595" s="134">
        <v>106.3</v>
      </c>
      <c r="K595" s="134">
        <v>105.2</v>
      </c>
      <c r="L595" s="134">
        <v>108.1</v>
      </c>
      <c r="M595" s="134">
        <v>107.6</v>
      </c>
      <c r="N595" s="134">
        <v>106.1</v>
      </c>
      <c r="O595" s="134">
        <v>106.2</v>
      </c>
      <c r="P595" s="134">
        <v>103.5</v>
      </c>
      <c r="Q595" s="134">
        <v>103.4</v>
      </c>
      <c r="R595" s="134">
        <v>104.7</v>
      </c>
      <c r="S595" s="134">
        <v>106.5</v>
      </c>
      <c r="T595" s="134">
        <v>107.8</v>
      </c>
      <c r="U595" s="134">
        <v>109.8</v>
      </c>
      <c r="V595" s="134">
        <v>108.2</v>
      </c>
      <c r="W595" s="134">
        <v>108.1</v>
      </c>
      <c r="X595" s="134">
        <v>108</v>
      </c>
      <c r="Y595" s="134">
        <v>107.3</v>
      </c>
      <c r="Z595" s="134">
        <v>108.1</v>
      </c>
      <c r="AA595" s="134">
        <v>109.3</v>
      </c>
      <c r="AB595" s="134">
        <v>108</v>
      </c>
      <c r="AC595" s="134">
        <v>108.9</v>
      </c>
      <c r="AD595" s="134">
        <v>110.7</v>
      </c>
      <c r="AE595" s="134">
        <v>113.5</v>
      </c>
      <c r="AF595" s="134">
        <v>115.8</v>
      </c>
      <c r="AG595" s="134">
        <v>117</v>
      </c>
      <c r="AH595" s="134">
        <v>114.6</v>
      </c>
      <c r="AI595" s="134">
        <v>118.3</v>
      </c>
      <c r="AJ595" s="134">
        <v>117.6</v>
      </c>
      <c r="AK595" s="134">
        <v>114.6</v>
      </c>
      <c r="AL595" s="134">
        <v>114.3</v>
      </c>
      <c r="AM595" s="134">
        <v>114.6</v>
      </c>
      <c r="AN595" s="134">
        <v>110.1</v>
      </c>
      <c r="AO595" s="134">
        <v>112.3</v>
      </c>
      <c r="AP595" s="134">
        <v>110.6</v>
      </c>
      <c r="AQ595" s="134">
        <v>110.6</v>
      </c>
      <c r="AR595" s="134">
        <v>110.7</v>
      </c>
      <c r="AS595" s="134">
        <v>111</v>
      </c>
      <c r="AT595" s="134">
        <v>109.4</v>
      </c>
      <c r="AU595" s="134">
        <v>107.7</v>
      </c>
      <c r="AV595" s="134">
        <v>106.7</v>
      </c>
      <c r="AW595" s="134">
        <v>106</v>
      </c>
      <c r="AX595" s="134">
        <v>105.9</v>
      </c>
      <c r="AY595" s="134">
        <v>106.9</v>
      </c>
      <c r="AZ595" s="134">
        <v>107.2</v>
      </c>
      <c r="BA595" s="134">
        <v>108.2</v>
      </c>
      <c r="BB595" s="134">
        <v>107.7</v>
      </c>
      <c r="BC595" s="134">
        <v>108.2</v>
      </c>
      <c r="BD595" s="134">
        <v>107.9</v>
      </c>
      <c r="BE595" s="134">
        <v>107.2</v>
      </c>
      <c r="BF595" s="134">
        <v>106.7</v>
      </c>
      <c r="BG595" s="134">
        <v>108.1</v>
      </c>
      <c r="BH595" s="134">
        <v>108.3</v>
      </c>
      <c r="BI595" s="134">
        <v>108.9</v>
      </c>
      <c r="BJ595" s="134">
        <v>110.7</v>
      </c>
      <c r="BK595" s="134">
        <v>111.5</v>
      </c>
      <c r="BL595" s="134">
        <v>110.8</v>
      </c>
      <c r="BM595" s="134">
        <v>111.1</v>
      </c>
      <c r="BN595" s="134">
        <v>110.8</v>
      </c>
      <c r="BO595" s="134">
        <v>109.1</v>
      </c>
      <c r="BP595" s="134">
        <v>110.7</v>
      </c>
      <c r="BQ595" s="134">
        <v>113.8</v>
      </c>
      <c r="BR595" s="134">
        <v>115.6</v>
      </c>
      <c r="BS595" s="134">
        <v>116.1</v>
      </c>
      <c r="BT595" s="134">
        <v>115.8</v>
      </c>
      <c r="BU595" s="134">
        <v>117.9</v>
      </c>
      <c r="BV595" s="134">
        <v>117.3</v>
      </c>
      <c r="BW595" s="134">
        <v>116.5</v>
      </c>
      <c r="BX595" s="134">
        <v>118.8</v>
      </c>
      <c r="BY595" s="134">
        <v>123.1</v>
      </c>
      <c r="BZ595" s="134">
        <v>123.1</v>
      </c>
      <c r="CA595" s="134">
        <v>121.5</v>
      </c>
      <c r="CB595" s="134">
        <v>120.6</v>
      </c>
      <c r="CC595" s="134">
        <v>122.3</v>
      </c>
      <c r="CD595" s="134">
        <v>121.2</v>
      </c>
      <c r="CE595" s="134">
        <v>118.6</v>
      </c>
      <c r="CF595" s="134">
        <v>117.3</v>
      </c>
      <c r="CG595" s="134">
        <v>115.7</v>
      </c>
      <c r="CH595" s="134">
        <v>116.3</v>
      </c>
      <c r="CI595" s="134">
        <v>116.5</v>
      </c>
      <c r="CJ595" s="134">
        <v>115.8</v>
      </c>
      <c r="CK595" s="134">
        <v>114.9</v>
      </c>
      <c r="CL595" s="134">
        <v>114.1</v>
      </c>
      <c r="CM595" s="134">
        <v>114.5</v>
      </c>
      <c r="CN595" s="134">
        <v>113.2</v>
      </c>
      <c r="CO595" s="134">
        <v>112.5</v>
      </c>
      <c r="CP595" s="134">
        <v>111.6</v>
      </c>
      <c r="CQ595" s="134">
        <v>112.5</v>
      </c>
      <c r="CR595" s="134">
        <v>111.3</v>
      </c>
      <c r="CS595" s="134">
        <v>112.2</v>
      </c>
      <c r="CT595" s="134">
        <v>110.4</v>
      </c>
      <c r="CU595" s="134">
        <v>110</v>
      </c>
      <c r="CV595" s="134">
        <v>108.5</v>
      </c>
      <c r="CW595" s="134">
        <v>108.2</v>
      </c>
      <c r="CX595" s="134">
        <v>108.6</v>
      </c>
      <c r="CY595" s="134">
        <v>109.1</v>
      </c>
      <c r="CZ595" s="134">
        <v>111.2</v>
      </c>
      <c r="DA595" s="134">
        <v>111.5</v>
      </c>
      <c r="DB595" s="134">
        <v>112.8</v>
      </c>
      <c r="DC595" s="134">
        <v>115.4</v>
      </c>
      <c r="DD595" s="134">
        <v>118.5</v>
      </c>
      <c r="DE595" s="134">
        <v>119.2</v>
      </c>
      <c r="DF595" s="134">
        <v>120.5</v>
      </c>
      <c r="DG595" s="134">
        <v>123.6</v>
      </c>
      <c r="DH595" s="134">
        <v>127</v>
      </c>
      <c r="DI595" s="134">
        <v>132.69999999999999</v>
      </c>
      <c r="DJ595" s="134">
        <v>133</v>
      </c>
      <c r="DK595" s="134">
        <v>136.19999999999999</v>
      </c>
      <c r="DL595" s="134">
        <v>139.1</v>
      </c>
      <c r="DM595" s="134">
        <v>146.1</v>
      </c>
      <c r="DN595" s="134">
        <v>153.4</v>
      </c>
      <c r="DO595" s="134">
        <v>149.6</v>
      </c>
      <c r="DP595" s="134">
        <v>150.4</v>
      </c>
      <c r="DQ595" s="134">
        <v>153</v>
      </c>
      <c r="DR595" s="134">
        <v>159.6</v>
      </c>
      <c r="DS595" s="134">
        <v>165.3</v>
      </c>
      <c r="DT595" s="134">
        <v>164.9</v>
      </c>
      <c r="DU595" s="134">
        <v>163.4</v>
      </c>
      <c r="DV595" s="134">
        <v>161.9</v>
      </c>
      <c r="DW595" s="134">
        <v>155</v>
      </c>
      <c r="DX595" s="134">
        <v>154.30000000000001</v>
      </c>
      <c r="DY595" s="134">
        <v>151.30000000000001</v>
      </c>
      <c r="DZ595" s="134">
        <v>151.1</v>
      </c>
      <c r="EA595" s="135">
        <v>150.5</v>
      </c>
      <c r="EB595" s="136">
        <v>151</v>
      </c>
      <c r="EC595" s="136">
        <v>152.4</v>
      </c>
      <c r="ED595" s="134">
        <v>154.30000000000001</v>
      </c>
      <c r="EE595" s="134">
        <v>150.4</v>
      </c>
      <c r="EF595" s="137">
        <v>151.4</v>
      </c>
      <c r="EG595" s="137">
        <v>150.5</v>
      </c>
      <c r="EH595" s="137">
        <v>150.30000000000001</v>
      </c>
      <c r="EI595" s="137">
        <v>149.19999999999999</v>
      </c>
      <c r="EJ595" s="136">
        <v>149.30000000000001</v>
      </c>
      <c r="EK595" s="136">
        <v>150.6</v>
      </c>
      <c r="EL595" s="147">
        <v>150.1</v>
      </c>
      <c r="EM595" s="147">
        <v>149.1</v>
      </c>
      <c r="EN595" s="147">
        <v>148.4</v>
      </c>
    </row>
    <row r="596" spans="1:144" ht="15" x14ac:dyDescent="0.25">
      <c r="A596" s="132" t="s">
        <v>2620</v>
      </c>
      <c r="B596" s="132" t="s">
        <v>2621</v>
      </c>
      <c r="C596" s="133">
        <v>1.026E-2</v>
      </c>
      <c r="D596" s="134">
        <v>101.1</v>
      </c>
      <c r="E596" s="134">
        <v>102.5</v>
      </c>
      <c r="F596" s="134">
        <v>101.4</v>
      </c>
      <c r="G596" s="134">
        <v>103.3</v>
      </c>
      <c r="H596" s="134">
        <v>99.4</v>
      </c>
      <c r="I596" s="134">
        <v>101.7</v>
      </c>
      <c r="J596" s="134">
        <v>103.6</v>
      </c>
      <c r="K596" s="134">
        <v>103.2</v>
      </c>
      <c r="L596" s="134">
        <v>104.4</v>
      </c>
      <c r="M596" s="134">
        <v>104.9</v>
      </c>
      <c r="N596" s="134">
        <v>102.3</v>
      </c>
      <c r="O596" s="134">
        <v>102.1</v>
      </c>
      <c r="P596" s="134">
        <v>101.1</v>
      </c>
      <c r="Q596" s="134">
        <v>103.6</v>
      </c>
      <c r="R596" s="134">
        <v>103.6</v>
      </c>
      <c r="S596" s="134">
        <v>106.9</v>
      </c>
      <c r="T596" s="134">
        <v>104.6</v>
      </c>
      <c r="U596" s="134">
        <v>104.4</v>
      </c>
      <c r="V596" s="134">
        <v>104.2</v>
      </c>
      <c r="W596" s="134">
        <v>104.2</v>
      </c>
      <c r="X596" s="134">
        <v>108</v>
      </c>
      <c r="Y596" s="134">
        <v>107.3</v>
      </c>
      <c r="Z596" s="134">
        <v>109.6</v>
      </c>
      <c r="AA596" s="134">
        <v>109.4</v>
      </c>
      <c r="AB596" s="134">
        <v>109.3</v>
      </c>
      <c r="AC596" s="134">
        <v>108.3</v>
      </c>
      <c r="AD596" s="134">
        <v>110.6</v>
      </c>
      <c r="AE596" s="134">
        <v>109.1</v>
      </c>
      <c r="AF596" s="134">
        <v>111.7</v>
      </c>
      <c r="AG596" s="134">
        <v>110.5</v>
      </c>
      <c r="AH596" s="134">
        <v>110.1</v>
      </c>
      <c r="AI596" s="134">
        <v>107.7</v>
      </c>
      <c r="AJ596" s="134">
        <v>109.7</v>
      </c>
      <c r="AK596" s="134">
        <v>107.9</v>
      </c>
      <c r="AL596" s="134">
        <v>104.7</v>
      </c>
      <c r="AM596" s="134">
        <v>105.1</v>
      </c>
      <c r="AN596" s="134">
        <v>107.8</v>
      </c>
      <c r="AO596" s="134">
        <v>110.5</v>
      </c>
      <c r="AP596" s="134">
        <v>109.6</v>
      </c>
      <c r="AQ596" s="134">
        <v>106.1</v>
      </c>
      <c r="AR596" s="134">
        <v>105.7</v>
      </c>
      <c r="AS596" s="134">
        <v>103.7</v>
      </c>
      <c r="AT596" s="134">
        <v>104.7</v>
      </c>
      <c r="AU596" s="134">
        <v>103.1</v>
      </c>
      <c r="AV596" s="134">
        <v>99.3</v>
      </c>
      <c r="AW596" s="134">
        <v>98.2</v>
      </c>
      <c r="AX596" s="134">
        <v>99.7</v>
      </c>
      <c r="AY596" s="134">
        <v>100.3</v>
      </c>
      <c r="AZ596" s="134">
        <v>97.3</v>
      </c>
      <c r="BA596" s="134">
        <v>97.6</v>
      </c>
      <c r="BB596" s="134">
        <v>99.4</v>
      </c>
      <c r="BC596" s="134">
        <v>99.1</v>
      </c>
      <c r="BD596" s="134">
        <v>98.7</v>
      </c>
      <c r="BE596" s="134">
        <v>97.2</v>
      </c>
      <c r="BF596" s="134">
        <v>96.2</v>
      </c>
      <c r="BG596" s="134">
        <v>97</v>
      </c>
      <c r="BH596" s="134">
        <v>103</v>
      </c>
      <c r="BI596" s="134">
        <v>106.6</v>
      </c>
      <c r="BJ596" s="134">
        <v>107.8</v>
      </c>
      <c r="BK596" s="134">
        <v>108.3</v>
      </c>
      <c r="BL596" s="134">
        <v>107.8</v>
      </c>
      <c r="BM596" s="134">
        <v>107</v>
      </c>
      <c r="BN596" s="134">
        <v>104.6</v>
      </c>
      <c r="BO596" s="134">
        <v>108</v>
      </c>
      <c r="BP596" s="134">
        <v>109.3</v>
      </c>
      <c r="BQ596" s="134">
        <v>111.7</v>
      </c>
      <c r="BR596" s="134">
        <v>112.4</v>
      </c>
      <c r="BS596" s="134">
        <v>113.4</v>
      </c>
      <c r="BT596" s="134">
        <v>113.3</v>
      </c>
      <c r="BU596" s="134">
        <v>115.2</v>
      </c>
      <c r="BV596" s="134">
        <v>116.9</v>
      </c>
      <c r="BW596" s="134">
        <v>116.8</v>
      </c>
      <c r="BX596" s="134">
        <v>115.9</v>
      </c>
      <c r="BY596" s="134">
        <v>118.2</v>
      </c>
      <c r="BZ596" s="134">
        <v>120.1</v>
      </c>
      <c r="CA596" s="134">
        <v>117.8</v>
      </c>
      <c r="CB596" s="134">
        <v>114.5</v>
      </c>
      <c r="CC596" s="134">
        <v>115.8</v>
      </c>
      <c r="CD596" s="134">
        <v>118.6</v>
      </c>
      <c r="CE596" s="134">
        <v>118.5</v>
      </c>
      <c r="CF596" s="134">
        <v>116.6</v>
      </c>
      <c r="CG596" s="134">
        <v>115</v>
      </c>
      <c r="CH596" s="134">
        <v>115.5</v>
      </c>
      <c r="CI596" s="134">
        <v>116.1</v>
      </c>
      <c r="CJ596" s="134">
        <v>116.8</v>
      </c>
      <c r="CK596" s="134">
        <v>116.8</v>
      </c>
      <c r="CL596" s="134">
        <v>115</v>
      </c>
      <c r="CM596" s="134">
        <v>113.3</v>
      </c>
      <c r="CN596" s="134">
        <v>110.6</v>
      </c>
      <c r="CO596" s="134">
        <v>110</v>
      </c>
      <c r="CP596" s="134">
        <v>108.7</v>
      </c>
      <c r="CQ596" s="134">
        <v>104.9</v>
      </c>
      <c r="CR596" s="134">
        <v>105.9</v>
      </c>
      <c r="CS596" s="134">
        <v>107.6</v>
      </c>
      <c r="CT596" s="134">
        <v>106</v>
      </c>
      <c r="CU596" s="134">
        <v>106.3</v>
      </c>
      <c r="CV596" s="134">
        <v>104</v>
      </c>
      <c r="CW596" s="134">
        <v>110.6</v>
      </c>
      <c r="CX596" s="134">
        <v>111.9</v>
      </c>
      <c r="CY596" s="134">
        <v>114.1</v>
      </c>
      <c r="CZ596" s="134">
        <v>118.1</v>
      </c>
      <c r="DA596" s="134">
        <v>121.5</v>
      </c>
      <c r="DB596" s="134">
        <v>122.3</v>
      </c>
      <c r="DC596" s="134">
        <v>123.1</v>
      </c>
      <c r="DD596" s="134">
        <v>126.9</v>
      </c>
      <c r="DE596" s="134">
        <v>130.69999999999999</v>
      </c>
      <c r="DF596" s="134">
        <v>134.19999999999999</v>
      </c>
      <c r="DG596" s="134">
        <v>142.80000000000001</v>
      </c>
      <c r="DH596" s="134">
        <v>146.19999999999999</v>
      </c>
      <c r="DI596" s="134">
        <v>150</v>
      </c>
      <c r="DJ596" s="134">
        <v>152.4</v>
      </c>
      <c r="DK596" s="134">
        <v>154.19999999999999</v>
      </c>
      <c r="DL596" s="134">
        <v>156</v>
      </c>
      <c r="DM596" s="134">
        <v>155.9</v>
      </c>
      <c r="DN596" s="134">
        <v>157.69999999999999</v>
      </c>
      <c r="DO596" s="134">
        <v>161.9</v>
      </c>
      <c r="DP596" s="134">
        <v>160.4</v>
      </c>
      <c r="DQ596" s="134">
        <v>160.80000000000001</v>
      </c>
      <c r="DR596" s="134">
        <v>162.69999999999999</v>
      </c>
      <c r="DS596" s="134">
        <v>167.2</v>
      </c>
      <c r="DT596" s="134">
        <v>171.3</v>
      </c>
      <c r="DU596" s="134">
        <v>168.1</v>
      </c>
      <c r="DV596" s="134">
        <v>166</v>
      </c>
      <c r="DW596" s="134">
        <v>161.19999999999999</v>
      </c>
      <c r="DX596" s="134">
        <v>155.5</v>
      </c>
      <c r="DY596" s="134">
        <v>156</v>
      </c>
      <c r="DZ596" s="134">
        <v>153.9</v>
      </c>
      <c r="EA596" s="135">
        <v>153.80000000000001</v>
      </c>
      <c r="EB596" s="136">
        <v>155.80000000000001</v>
      </c>
      <c r="EC596" s="136">
        <v>157.80000000000001</v>
      </c>
      <c r="ED596" s="134">
        <v>160.19999999999999</v>
      </c>
      <c r="EE596" s="134">
        <v>161.19999999999999</v>
      </c>
      <c r="EF596" s="137">
        <v>166.4</v>
      </c>
      <c r="EG596" s="137">
        <v>165</v>
      </c>
      <c r="EH596" s="137">
        <v>161.4</v>
      </c>
      <c r="EI596" s="137">
        <v>158.69999999999999</v>
      </c>
      <c r="EJ596" s="136">
        <v>161.19999999999999</v>
      </c>
      <c r="EK596" s="136">
        <v>160.9</v>
      </c>
      <c r="EL596" s="147">
        <v>161</v>
      </c>
      <c r="EM596" s="147">
        <v>159.6</v>
      </c>
      <c r="EN596" s="147">
        <v>161.19999999999999</v>
      </c>
    </row>
    <row r="597" spans="1:144" ht="15" x14ac:dyDescent="0.25">
      <c r="A597" s="132" t="s">
        <v>2622</v>
      </c>
      <c r="B597" s="132" t="s">
        <v>2623</v>
      </c>
      <c r="C597" s="133">
        <v>0.40260000000000001</v>
      </c>
      <c r="D597" s="134">
        <v>102</v>
      </c>
      <c r="E597" s="134">
        <v>103.5</v>
      </c>
      <c r="F597" s="134">
        <v>105</v>
      </c>
      <c r="G597" s="134">
        <v>104.5</v>
      </c>
      <c r="H597" s="134">
        <v>105.2</v>
      </c>
      <c r="I597" s="134">
        <v>106.8</v>
      </c>
      <c r="J597" s="134">
        <v>105.2</v>
      </c>
      <c r="K597" s="134">
        <v>104.9</v>
      </c>
      <c r="L597" s="134">
        <v>106.5</v>
      </c>
      <c r="M597" s="134">
        <v>106.2</v>
      </c>
      <c r="N597" s="134">
        <v>105.5</v>
      </c>
      <c r="O597" s="134">
        <v>104.6</v>
      </c>
      <c r="P597" s="134">
        <v>103.7</v>
      </c>
      <c r="Q597" s="134">
        <v>103.7</v>
      </c>
      <c r="R597" s="134">
        <v>105.7</v>
      </c>
      <c r="S597" s="134">
        <v>107.1</v>
      </c>
      <c r="T597" s="134">
        <v>110.1</v>
      </c>
      <c r="U597" s="134">
        <v>111.6</v>
      </c>
      <c r="V597" s="134">
        <v>111.4</v>
      </c>
      <c r="W597" s="134">
        <v>112.9</v>
      </c>
      <c r="X597" s="134">
        <v>109.5</v>
      </c>
      <c r="Y597" s="134">
        <v>109.4</v>
      </c>
      <c r="Z597" s="134">
        <v>109.6</v>
      </c>
      <c r="AA597" s="134">
        <v>110.4</v>
      </c>
      <c r="AB597" s="134">
        <v>110.3</v>
      </c>
      <c r="AC597" s="134">
        <v>110.2</v>
      </c>
      <c r="AD597" s="134">
        <v>112.4</v>
      </c>
      <c r="AE597" s="134">
        <v>114.7</v>
      </c>
      <c r="AF597" s="134">
        <v>115.7</v>
      </c>
      <c r="AG597" s="134">
        <v>115.5</v>
      </c>
      <c r="AH597" s="134">
        <v>114.5</v>
      </c>
      <c r="AI597" s="134">
        <v>116.5</v>
      </c>
      <c r="AJ597" s="134">
        <v>115.4</v>
      </c>
      <c r="AK597" s="134">
        <v>113.2</v>
      </c>
      <c r="AL597" s="134">
        <v>112.4</v>
      </c>
      <c r="AM597" s="134">
        <v>110.8</v>
      </c>
      <c r="AN597" s="134">
        <v>112</v>
      </c>
      <c r="AO597" s="134">
        <v>110.8</v>
      </c>
      <c r="AP597" s="134">
        <v>108.1</v>
      </c>
      <c r="AQ597" s="134">
        <v>107.7</v>
      </c>
      <c r="AR597" s="134">
        <v>106.2</v>
      </c>
      <c r="AS597" s="134">
        <v>106.2</v>
      </c>
      <c r="AT597" s="134">
        <v>105.7</v>
      </c>
      <c r="AU597" s="134">
        <v>104.2</v>
      </c>
      <c r="AV597" s="134">
        <v>103.3</v>
      </c>
      <c r="AW597" s="134">
        <v>104.1</v>
      </c>
      <c r="AX597" s="134">
        <v>105.6</v>
      </c>
      <c r="AY597" s="134">
        <v>106.7</v>
      </c>
      <c r="AZ597" s="134">
        <v>106.6</v>
      </c>
      <c r="BA597" s="134">
        <v>107</v>
      </c>
      <c r="BB597" s="134">
        <v>106.6</v>
      </c>
      <c r="BC597" s="134">
        <v>107.1</v>
      </c>
      <c r="BD597" s="134">
        <v>106.2</v>
      </c>
      <c r="BE597" s="134">
        <v>105.2</v>
      </c>
      <c r="BF597" s="134">
        <v>107.7</v>
      </c>
      <c r="BG597" s="134">
        <v>108.8</v>
      </c>
      <c r="BH597" s="134">
        <v>109.3</v>
      </c>
      <c r="BI597" s="134">
        <v>109.7</v>
      </c>
      <c r="BJ597" s="134">
        <v>111.1</v>
      </c>
      <c r="BK597" s="134">
        <v>112.4</v>
      </c>
      <c r="BL597" s="134">
        <v>113.7</v>
      </c>
      <c r="BM597" s="134">
        <v>113.7</v>
      </c>
      <c r="BN597" s="134">
        <v>111.8</v>
      </c>
      <c r="BO597" s="134">
        <v>111.7</v>
      </c>
      <c r="BP597" s="134">
        <v>113</v>
      </c>
      <c r="BQ597" s="134">
        <v>115.1</v>
      </c>
      <c r="BR597" s="134">
        <v>118.3</v>
      </c>
      <c r="BS597" s="134">
        <v>116.6</v>
      </c>
      <c r="BT597" s="134">
        <v>115.3</v>
      </c>
      <c r="BU597" s="134">
        <v>120.3</v>
      </c>
      <c r="BV597" s="134">
        <v>118.3</v>
      </c>
      <c r="BW597" s="134">
        <v>117.2</v>
      </c>
      <c r="BX597" s="134">
        <v>118.1</v>
      </c>
      <c r="BY597" s="134">
        <v>122.1</v>
      </c>
      <c r="BZ597" s="134">
        <v>123.1</v>
      </c>
      <c r="CA597" s="134">
        <v>121</v>
      </c>
      <c r="CB597" s="134">
        <v>120.4</v>
      </c>
      <c r="CC597" s="134">
        <v>123</v>
      </c>
      <c r="CD597" s="134">
        <v>123.1</v>
      </c>
      <c r="CE597" s="134">
        <v>120</v>
      </c>
      <c r="CF597" s="134">
        <v>118.4</v>
      </c>
      <c r="CG597" s="134">
        <v>115.7</v>
      </c>
      <c r="CH597" s="134">
        <v>115</v>
      </c>
      <c r="CI597" s="134">
        <v>114.7</v>
      </c>
      <c r="CJ597" s="134">
        <v>113.2</v>
      </c>
      <c r="CK597" s="134">
        <v>111.8</v>
      </c>
      <c r="CL597" s="134">
        <v>111.5</v>
      </c>
      <c r="CM597" s="134">
        <v>110.8</v>
      </c>
      <c r="CN597" s="134">
        <v>110</v>
      </c>
      <c r="CO597" s="134">
        <v>109.5</v>
      </c>
      <c r="CP597" s="134">
        <v>108.7</v>
      </c>
      <c r="CQ597" s="134">
        <v>108.8</v>
      </c>
      <c r="CR597" s="134">
        <v>107.9</v>
      </c>
      <c r="CS597" s="134">
        <v>108.7</v>
      </c>
      <c r="CT597" s="134">
        <v>108</v>
      </c>
      <c r="CU597" s="134">
        <v>107.6</v>
      </c>
      <c r="CV597" s="134">
        <v>105.4</v>
      </c>
      <c r="CW597" s="134">
        <v>104.4</v>
      </c>
      <c r="CX597" s="134">
        <v>105.6</v>
      </c>
      <c r="CY597" s="134">
        <v>106.6</v>
      </c>
      <c r="CZ597" s="134">
        <v>109</v>
      </c>
      <c r="DA597" s="134">
        <v>111.6</v>
      </c>
      <c r="DB597" s="134">
        <v>112</v>
      </c>
      <c r="DC597" s="134">
        <v>117.3</v>
      </c>
      <c r="DD597" s="134">
        <v>120.4</v>
      </c>
      <c r="DE597" s="134">
        <v>122.6</v>
      </c>
      <c r="DF597" s="134">
        <v>123.6</v>
      </c>
      <c r="DG597" s="134">
        <v>127</v>
      </c>
      <c r="DH597" s="134">
        <v>129.9</v>
      </c>
      <c r="DI597" s="134">
        <v>139.5</v>
      </c>
      <c r="DJ597" s="134">
        <v>139.9</v>
      </c>
      <c r="DK597" s="134">
        <v>141.30000000000001</v>
      </c>
      <c r="DL597" s="134">
        <v>145.4</v>
      </c>
      <c r="DM597" s="134">
        <v>152.4</v>
      </c>
      <c r="DN597" s="134">
        <v>158.69999999999999</v>
      </c>
      <c r="DO597" s="134">
        <v>156.80000000000001</v>
      </c>
      <c r="DP597" s="134">
        <v>157.1</v>
      </c>
      <c r="DQ597" s="134">
        <v>162.30000000000001</v>
      </c>
      <c r="DR597" s="134">
        <v>166.8</v>
      </c>
      <c r="DS597" s="134">
        <v>178.7</v>
      </c>
      <c r="DT597" s="134">
        <v>175.9</v>
      </c>
      <c r="DU597" s="134">
        <v>169.6</v>
      </c>
      <c r="DV597" s="134">
        <v>167.1</v>
      </c>
      <c r="DW597" s="134">
        <v>155.80000000000001</v>
      </c>
      <c r="DX597" s="134">
        <v>156.30000000000001</v>
      </c>
      <c r="DY597" s="134">
        <v>151.4</v>
      </c>
      <c r="DZ597" s="134">
        <v>152.80000000000001</v>
      </c>
      <c r="EA597" s="135">
        <v>154.4</v>
      </c>
      <c r="EB597" s="136">
        <v>154.1</v>
      </c>
      <c r="EC597" s="136">
        <v>156.4</v>
      </c>
      <c r="ED597" s="134">
        <v>157.4</v>
      </c>
      <c r="EE597" s="134">
        <v>156.1</v>
      </c>
      <c r="EF597" s="137">
        <v>156.69999999999999</v>
      </c>
      <c r="EG597" s="137">
        <v>157</v>
      </c>
      <c r="EH597" s="137">
        <v>155.4</v>
      </c>
      <c r="EI597" s="137">
        <v>154.5</v>
      </c>
      <c r="EJ597" s="136">
        <v>154.19999999999999</v>
      </c>
      <c r="EK597" s="136">
        <v>155.5</v>
      </c>
      <c r="EL597" s="147">
        <v>155.6</v>
      </c>
      <c r="EM597" s="147">
        <v>155.19999999999999</v>
      </c>
      <c r="EN597" s="147">
        <v>154.6</v>
      </c>
    </row>
    <row r="598" spans="1:144" ht="15" x14ac:dyDescent="0.25">
      <c r="A598" s="132" t="s">
        <v>2624</v>
      </c>
      <c r="B598" s="132" t="s">
        <v>2625</v>
      </c>
      <c r="C598" s="133">
        <v>0.92451000000000005</v>
      </c>
      <c r="D598" s="134">
        <v>100.1</v>
      </c>
      <c r="E598" s="134">
        <v>105.7</v>
      </c>
      <c r="F598" s="134">
        <v>104.3</v>
      </c>
      <c r="G598" s="134">
        <v>106.9</v>
      </c>
      <c r="H598" s="134">
        <v>105.3</v>
      </c>
      <c r="I598" s="134">
        <v>109.3</v>
      </c>
      <c r="J598" s="134">
        <v>108.9</v>
      </c>
      <c r="K598" s="134">
        <v>107.8</v>
      </c>
      <c r="L598" s="134">
        <v>106.9</v>
      </c>
      <c r="M598" s="134">
        <v>104</v>
      </c>
      <c r="N598" s="134">
        <v>102.7</v>
      </c>
      <c r="O598" s="134">
        <v>107.5</v>
      </c>
      <c r="P598" s="134">
        <v>109.5</v>
      </c>
      <c r="Q598" s="134">
        <v>103</v>
      </c>
      <c r="R598" s="134">
        <v>106.5</v>
      </c>
      <c r="S598" s="134">
        <v>106.1</v>
      </c>
      <c r="T598" s="134">
        <v>109.1</v>
      </c>
      <c r="U598" s="134">
        <v>106.6</v>
      </c>
      <c r="V598" s="134">
        <v>103.2</v>
      </c>
      <c r="W598" s="134">
        <v>104.1</v>
      </c>
      <c r="X598" s="134">
        <v>106.4</v>
      </c>
      <c r="Y598" s="134">
        <v>102.5</v>
      </c>
      <c r="Z598" s="134">
        <v>98.5</v>
      </c>
      <c r="AA598" s="134">
        <v>98.8</v>
      </c>
      <c r="AB598" s="134">
        <v>94.6</v>
      </c>
      <c r="AC598" s="134">
        <v>92.5</v>
      </c>
      <c r="AD598" s="134">
        <v>98.6</v>
      </c>
      <c r="AE598" s="134">
        <v>99.2</v>
      </c>
      <c r="AF598" s="134">
        <v>101</v>
      </c>
      <c r="AG598" s="134">
        <v>98.4</v>
      </c>
      <c r="AH598" s="134">
        <v>95.4</v>
      </c>
      <c r="AI598" s="134">
        <v>96.6</v>
      </c>
      <c r="AJ598" s="134">
        <v>97.8</v>
      </c>
      <c r="AK598" s="134">
        <v>99</v>
      </c>
      <c r="AL598" s="134">
        <v>99.6</v>
      </c>
      <c r="AM598" s="134">
        <v>104</v>
      </c>
      <c r="AN598" s="134">
        <v>100</v>
      </c>
      <c r="AO598" s="134">
        <v>98</v>
      </c>
      <c r="AP598" s="134">
        <v>100.3</v>
      </c>
      <c r="AQ598" s="134">
        <v>99.9</v>
      </c>
      <c r="AR598" s="134">
        <v>101.4</v>
      </c>
      <c r="AS598" s="134">
        <v>100.4</v>
      </c>
      <c r="AT598" s="134">
        <v>99.5</v>
      </c>
      <c r="AU598" s="134">
        <v>97.1</v>
      </c>
      <c r="AV598" s="134">
        <v>97.6</v>
      </c>
      <c r="AW598" s="134">
        <v>95.1</v>
      </c>
      <c r="AX598" s="134">
        <v>97.7</v>
      </c>
      <c r="AY598" s="134">
        <v>97.1</v>
      </c>
      <c r="AZ598" s="134">
        <v>101.5</v>
      </c>
      <c r="BA598" s="134">
        <v>98.8</v>
      </c>
      <c r="BB598" s="134">
        <v>104.9</v>
      </c>
      <c r="BC598" s="134">
        <v>104.5</v>
      </c>
      <c r="BD598" s="134">
        <v>103.6</v>
      </c>
      <c r="BE598" s="134">
        <v>102.1</v>
      </c>
      <c r="BF598" s="134">
        <v>100.1</v>
      </c>
      <c r="BG598" s="134">
        <v>102.4</v>
      </c>
      <c r="BH598" s="134">
        <v>101.2</v>
      </c>
      <c r="BI598" s="134">
        <v>102.4</v>
      </c>
      <c r="BJ598" s="134">
        <v>102</v>
      </c>
      <c r="BK598" s="134">
        <v>103</v>
      </c>
      <c r="BL598" s="134">
        <v>102.8</v>
      </c>
      <c r="BM598" s="134">
        <v>103.5</v>
      </c>
      <c r="BN598" s="134">
        <v>103.1</v>
      </c>
      <c r="BO598" s="134">
        <v>101.2</v>
      </c>
      <c r="BP598" s="134">
        <v>104.2</v>
      </c>
      <c r="BQ598" s="134">
        <v>105.9</v>
      </c>
      <c r="BR598" s="134">
        <v>104.5</v>
      </c>
      <c r="BS598" s="134">
        <v>105</v>
      </c>
      <c r="BT598" s="134">
        <v>106.8</v>
      </c>
      <c r="BU598" s="134">
        <v>106.8</v>
      </c>
      <c r="BV598" s="134">
        <v>106.7</v>
      </c>
      <c r="BW598" s="134">
        <v>107</v>
      </c>
      <c r="BX598" s="134">
        <v>107.2</v>
      </c>
      <c r="BY598" s="134">
        <v>106.1</v>
      </c>
      <c r="BZ598" s="134">
        <v>107.6</v>
      </c>
      <c r="CA598" s="134">
        <v>108.3</v>
      </c>
      <c r="CB598" s="134">
        <v>109.5</v>
      </c>
      <c r="CC598" s="134">
        <v>111.1</v>
      </c>
      <c r="CD598" s="134">
        <v>110.7</v>
      </c>
      <c r="CE598" s="134">
        <v>109.3</v>
      </c>
      <c r="CF598" s="134">
        <v>109.8</v>
      </c>
      <c r="CG598" s="134">
        <v>110.3</v>
      </c>
      <c r="CH598" s="134">
        <v>113.3</v>
      </c>
      <c r="CI598" s="134">
        <v>114.9</v>
      </c>
      <c r="CJ598" s="134">
        <v>113.1</v>
      </c>
      <c r="CK598" s="134">
        <v>110.9</v>
      </c>
      <c r="CL598" s="134">
        <v>113.5</v>
      </c>
      <c r="CM598" s="134">
        <v>115.3</v>
      </c>
      <c r="CN598" s="134">
        <v>115.1</v>
      </c>
      <c r="CO598" s="134">
        <v>114.2</v>
      </c>
      <c r="CP598" s="134">
        <v>113.5</v>
      </c>
      <c r="CQ598" s="134">
        <v>112.6</v>
      </c>
      <c r="CR598" s="134">
        <v>113.4</v>
      </c>
      <c r="CS598" s="134">
        <v>111.7</v>
      </c>
      <c r="CT598" s="134">
        <v>112.4</v>
      </c>
      <c r="CU598" s="134">
        <v>107.9</v>
      </c>
      <c r="CV598" s="134">
        <v>106.9</v>
      </c>
      <c r="CW598" s="134">
        <v>106.4</v>
      </c>
      <c r="CX598" s="134">
        <v>107.6</v>
      </c>
      <c r="CY598" s="134">
        <v>106.5</v>
      </c>
      <c r="CZ598" s="134">
        <v>107.9</v>
      </c>
      <c r="DA598" s="134">
        <v>108.6</v>
      </c>
      <c r="DB598" s="134">
        <v>108.9</v>
      </c>
      <c r="DC598" s="134">
        <v>109.5</v>
      </c>
      <c r="DD598" s="134">
        <v>109.2</v>
      </c>
      <c r="DE598" s="134">
        <v>112.8</v>
      </c>
      <c r="DF598" s="134">
        <v>111.8</v>
      </c>
      <c r="DG598" s="134">
        <v>112.8</v>
      </c>
      <c r="DH598" s="134">
        <v>113.3</v>
      </c>
      <c r="DI598" s="134">
        <v>115.7</v>
      </c>
      <c r="DJ598" s="134">
        <v>116.5</v>
      </c>
      <c r="DK598" s="134">
        <v>117.1</v>
      </c>
      <c r="DL598" s="134">
        <v>118.8</v>
      </c>
      <c r="DM598" s="134">
        <v>119.2</v>
      </c>
      <c r="DN598" s="134">
        <v>119</v>
      </c>
      <c r="DO598" s="134">
        <v>118.7</v>
      </c>
      <c r="DP598" s="134">
        <v>120.7</v>
      </c>
      <c r="DQ598" s="134">
        <v>121.6</v>
      </c>
      <c r="DR598" s="134">
        <v>122.7</v>
      </c>
      <c r="DS598" s="134">
        <v>122.6</v>
      </c>
      <c r="DT598" s="134">
        <v>125.6</v>
      </c>
      <c r="DU598" s="134">
        <v>128.30000000000001</v>
      </c>
      <c r="DV598" s="134">
        <v>128</v>
      </c>
      <c r="DW598" s="134">
        <v>127</v>
      </c>
      <c r="DX598" s="134">
        <v>130.69999999999999</v>
      </c>
      <c r="DY598" s="134">
        <v>131.1</v>
      </c>
      <c r="DZ598" s="134">
        <v>130.4</v>
      </c>
      <c r="EA598" s="135">
        <v>131.69999999999999</v>
      </c>
      <c r="EB598" s="136">
        <v>132.6</v>
      </c>
      <c r="EC598" s="136">
        <v>133.69999999999999</v>
      </c>
      <c r="ED598" s="134">
        <v>133.80000000000001</v>
      </c>
      <c r="EE598" s="134">
        <v>133.1</v>
      </c>
      <c r="EF598" s="137">
        <v>133.69999999999999</v>
      </c>
      <c r="EG598" s="137">
        <v>133.6</v>
      </c>
      <c r="EH598" s="137">
        <v>133.9</v>
      </c>
      <c r="EI598" s="137">
        <v>138.19999999999999</v>
      </c>
      <c r="EJ598" s="136">
        <v>138.4</v>
      </c>
      <c r="EK598" s="136">
        <v>142.9</v>
      </c>
      <c r="EL598" s="147">
        <v>145</v>
      </c>
      <c r="EM598" s="147">
        <v>145</v>
      </c>
      <c r="EN598" s="147">
        <v>144.5</v>
      </c>
    </row>
    <row r="599" spans="1:144" ht="15" x14ac:dyDescent="0.25">
      <c r="A599" s="132" t="s">
        <v>2626</v>
      </c>
      <c r="B599" s="132" t="s">
        <v>2627</v>
      </c>
      <c r="C599" s="133">
        <v>5.5500000000000001E-2</v>
      </c>
      <c r="D599" s="134">
        <v>104.7</v>
      </c>
      <c r="E599" s="134">
        <v>103</v>
      </c>
      <c r="F599" s="134">
        <v>104.9</v>
      </c>
      <c r="G599" s="134">
        <v>105.9</v>
      </c>
      <c r="H599" s="134">
        <v>104.7</v>
      </c>
      <c r="I599" s="134">
        <v>105.9</v>
      </c>
      <c r="J599" s="134">
        <v>105.3</v>
      </c>
      <c r="K599" s="134">
        <v>105.7</v>
      </c>
      <c r="L599" s="134">
        <v>108</v>
      </c>
      <c r="M599" s="134">
        <v>106</v>
      </c>
      <c r="N599" s="134">
        <v>105.9</v>
      </c>
      <c r="O599" s="134">
        <v>104.2</v>
      </c>
      <c r="P599" s="134">
        <v>107.5</v>
      </c>
      <c r="Q599" s="134">
        <v>106.7</v>
      </c>
      <c r="R599" s="134">
        <v>108</v>
      </c>
      <c r="S599" s="134">
        <v>106.5</v>
      </c>
      <c r="T599" s="134">
        <v>108.1</v>
      </c>
      <c r="U599" s="134">
        <v>109.1</v>
      </c>
      <c r="V599" s="134">
        <v>110.1</v>
      </c>
      <c r="W599" s="134">
        <v>112.1</v>
      </c>
      <c r="X599" s="134">
        <v>113.3</v>
      </c>
      <c r="Y599" s="134">
        <v>109.2</v>
      </c>
      <c r="Z599" s="134">
        <v>108.5</v>
      </c>
      <c r="AA599" s="134">
        <v>111.9</v>
      </c>
      <c r="AB599" s="134">
        <v>112</v>
      </c>
      <c r="AC599" s="134">
        <v>107.3</v>
      </c>
      <c r="AD599" s="134">
        <v>108.8</v>
      </c>
      <c r="AE599" s="134">
        <v>109.5</v>
      </c>
      <c r="AF599" s="134">
        <v>111.3</v>
      </c>
      <c r="AG599" s="134">
        <v>110.1</v>
      </c>
      <c r="AH599" s="134">
        <v>110.2</v>
      </c>
      <c r="AI599" s="134">
        <v>109.7</v>
      </c>
      <c r="AJ599" s="134">
        <v>109</v>
      </c>
      <c r="AK599" s="134">
        <v>108.1</v>
      </c>
      <c r="AL599" s="134">
        <v>106.4</v>
      </c>
      <c r="AM599" s="134">
        <v>107.9</v>
      </c>
      <c r="AN599" s="134">
        <v>108.2</v>
      </c>
      <c r="AO599" s="134">
        <v>106.3</v>
      </c>
      <c r="AP599" s="134">
        <v>108.2</v>
      </c>
      <c r="AQ599" s="134">
        <v>106</v>
      </c>
      <c r="AR599" s="134">
        <v>110</v>
      </c>
      <c r="AS599" s="134">
        <v>111</v>
      </c>
      <c r="AT599" s="134">
        <v>108.8</v>
      </c>
      <c r="AU599" s="134">
        <v>109.4</v>
      </c>
      <c r="AV599" s="134">
        <v>107.8</v>
      </c>
      <c r="AW599" s="134">
        <v>107.1</v>
      </c>
      <c r="AX599" s="134">
        <v>107.2</v>
      </c>
      <c r="AY599" s="134">
        <v>107.7</v>
      </c>
      <c r="AZ599" s="134">
        <v>105.6</v>
      </c>
      <c r="BA599" s="134">
        <v>106.6</v>
      </c>
      <c r="BB599" s="134">
        <v>105.7</v>
      </c>
      <c r="BC599" s="134">
        <v>105.2</v>
      </c>
      <c r="BD599" s="134">
        <v>104.3</v>
      </c>
      <c r="BE599" s="134">
        <v>104.8</v>
      </c>
      <c r="BF599" s="134">
        <v>104.4</v>
      </c>
      <c r="BG599" s="134">
        <v>103.8</v>
      </c>
      <c r="BH599" s="134">
        <v>105.2</v>
      </c>
      <c r="BI599" s="134">
        <v>105.2</v>
      </c>
      <c r="BJ599" s="134">
        <v>105.8</v>
      </c>
      <c r="BK599" s="134">
        <v>107.3</v>
      </c>
      <c r="BL599" s="134">
        <v>106.4</v>
      </c>
      <c r="BM599" s="134">
        <v>107</v>
      </c>
      <c r="BN599" s="134">
        <v>108.4</v>
      </c>
      <c r="BO599" s="134">
        <v>107.2</v>
      </c>
      <c r="BP599" s="134">
        <v>105.6</v>
      </c>
      <c r="BQ599" s="134">
        <v>106.8</v>
      </c>
      <c r="BR599" s="134">
        <v>107</v>
      </c>
      <c r="BS599" s="134">
        <v>106</v>
      </c>
      <c r="BT599" s="134">
        <v>106.4</v>
      </c>
      <c r="BU599" s="134">
        <v>106.9</v>
      </c>
      <c r="BV599" s="134">
        <v>108.8</v>
      </c>
      <c r="BW599" s="134">
        <v>110</v>
      </c>
      <c r="BX599" s="134">
        <v>109.6</v>
      </c>
      <c r="BY599" s="134">
        <v>110.3</v>
      </c>
      <c r="BZ599" s="134">
        <v>110.6</v>
      </c>
      <c r="CA599" s="134">
        <v>110.6</v>
      </c>
      <c r="CB599" s="134">
        <v>111.3</v>
      </c>
      <c r="CC599" s="134">
        <v>111.3</v>
      </c>
      <c r="CD599" s="134">
        <v>113.5</v>
      </c>
      <c r="CE599" s="134">
        <v>114.2</v>
      </c>
      <c r="CF599" s="134">
        <v>113.4</v>
      </c>
      <c r="CG599" s="134">
        <v>114.2</v>
      </c>
      <c r="CH599" s="134">
        <v>113.6</v>
      </c>
      <c r="CI599" s="134">
        <v>114.7</v>
      </c>
      <c r="CJ599" s="134">
        <v>114.8</v>
      </c>
      <c r="CK599" s="134">
        <v>115</v>
      </c>
      <c r="CL599" s="134">
        <v>115.3</v>
      </c>
      <c r="CM599" s="134">
        <v>114.6</v>
      </c>
      <c r="CN599" s="134">
        <v>113.9</v>
      </c>
      <c r="CO599" s="134">
        <v>114.8</v>
      </c>
      <c r="CP599" s="134">
        <v>112.7</v>
      </c>
      <c r="CQ599" s="134">
        <v>111.2</v>
      </c>
      <c r="CR599" s="134">
        <v>111.6</v>
      </c>
      <c r="CS599" s="134">
        <v>112</v>
      </c>
      <c r="CT599" s="134">
        <v>112</v>
      </c>
      <c r="CU599" s="134">
        <v>113.7</v>
      </c>
      <c r="CV599" s="134">
        <v>113.3</v>
      </c>
      <c r="CW599" s="134">
        <v>111.9</v>
      </c>
      <c r="CX599" s="134">
        <v>113.3</v>
      </c>
      <c r="CY599" s="134">
        <v>112.8</v>
      </c>
      <c r="CZ599" s="134">
        <v>114</v>
      </c>
      <c r="DA599" s="134">
        <v>114.5</v>
      </c>
      <c r="DB599" s="134">
        <v>114</v>
      </c>
      <c r="DC599" s="134">
        <v>114.5</v>
      </c>
      <c r="DD599" s="134">
        <v>116.3</v>
      </c>
      <c r="DE599" s="134">
        <v>115.3</v>
      </c>
      <c r="DF599" s="134">
        <v>116.4</v>
      </c>
      <c r="DG599" s="134">
        <v>116</v>
      </c>
      <c r="DH599" s="134">
        <v>116.4</v>
      </c>
      <c r="DI599" s="134">
        <v>118</v>
      </c>
      <c r="DJ599" s="134">
        <v>120.3</v>
      </c>
      <c r="DK599" s="134">
        <v>121.4</v>
      </c>
      <c r="DL599" s="134">
        <v>122</v>
      </c>
      <c r="DM599" s="134">
        <v>124.2</v>
      </c>
      <c r="DN599" s="134">
        <v>125.4</v>
      </c>
      <c r="DO599" s="134">
        <v>125.8</v>
      </c>
      <c r="DP599" s="134">
        <v>126.6</v>
      </c>
      <c r="DQ599" s="134">
        <v>128.6</v>
      </c>
      <c r="DR599" s="134">
        <v>130.4</v>
      </c>
      <c r="DS599" s="134">
        <v>131.6</v>
      </c>
      <c r="DT599" s="134">
        <v>131.80000000000001</v>
      </c>
      <c r="DU599" s="134">
        <v>133.19999999999999</v>
      </c>
      <c r="DV599" s="134">
        <v>133.9</v>
      </c>
      <c r="DW599" s="134">
        <v>135.30000000000001</v>
      </c>
      <c r="DX599" s="134">
        <v>136.80000000000001</v>
      </c>
      <c r="DY599" s="134">
        <v>137.5</v>
      </c>
      <c r="DZ599" s="134">
        <v>138.9</v>
      </c>
      <c r="EA599" s="135">
        <v>137.9</v>
      </c>
      <c r="EB599" s="136">
        <v>138.69999999999999</v>
      </c>
      <c r="EC599" s="136">
        <v>138.1</v>
      </c>
      <c r="ED599" s="134">
        <v>139.30000000000001</v>
      </c>
      <c r="EE599" s="134">
        <v>139.5</v>
      </c>
      <c r="EF599" s="137">
        <v>138.19999999999999</v>
      </c>
      <c r="EG599" s="137">
        <v>139.5</v>
      </c>
      <c r="EH599" s="137">
        <v>138.9</v>
      </c>
      <c r="EI599" s="137">
        <v>139.30000000000001</v>
      </c>
      <c r="EJ599" s="136">
        <v>139.5</v>
      </c>
      <c r="EK599" s="136">
        <v>139.9</v>
      </c>
      <c r="EL599" s="147">
        <v>139.80000000000001</v>
      </c>
      <c r="EM599" s="147">
        <v>139.69999999999999</v>
      </c>
      <c r="EN599" s="147">
        <v>139.19999999999999</v>
      </c>
    </row>
    <row r="600" spans="1:144" ht="15" x14ac:dyDescent="0.25">
      <c r="A600" s="132" t="s">
        <v>2628</v>
      </c>
      <c r="B600" s="132" t="s">
        <v>2629</v>
      </c>
      <c r="C600" s="133">
        <v>0.78654999999999997</v>
      </c>
      <c r="D600" s="134">
        <v>99.4</v>
      </c>
      <c r="E600" s="134">
        <v>106.3</v>
      </c>
      <c r="F600" s="134">
        <v>104.4</v>
      </c>
      <c r="G600" s="134">
        <v>107.2</v>
      </c>
      <c r="H600" s="134">
        <v>105.2</v>
      </c>
      <c r="I600" s="134">
        <v>109.8</v>
      </c>
      <c r="J600" s="134">
        <v>109.3</v>
      </c>
      <c r="K600" s="134">
        <v>108</v>
      </c>
      <c r="L600" s="134">
        <v>107</v>
      </c>
      <c r="M600" s="134">
        <v>103.7</v>
      </c>
      <c r="N600" s="134">
        <v>101.9</v>
      </c>
      <c r="O600" s="134">
        <v>107.9</v>
      </c>
      <c r="P600" s="134">
        <v>110.2</v>
      </c>
      <c r="Q600" s="134">
        <v>102.7</v>
      </c>
      <c r="R600" s="134">
        <v>106.5</v>
      </c>
      <c r="S600" s="134">
        <v>106.1</v>
      </c>
      <c r="T600" s="134">
        <v>109.3</v>
      </c>
      <c r="U600" s="134">
        <v>106.4</v>
      </c>
      <c r="V600" s="134">
        <v>102.3</v>
      </c>
      <c r="W600" s="134">
        <v>103.2</v>
      </c>
      <c r="X600" s="134">
        <v>105.6</v>
      </c>
      <c r="Y600" s="134">
        <v>101.2</v>
      </c>
      <c r="Z600" s="134">
        <v>96.4</v>
      </c>
      <c r="AA600" s="134">
        <v>96.5</v>
      </c>
      <c r="AB600" s="134">
        <v>91.2</v>
      </c>
      <c r="AC600" s="134">
        <v>89</v>
      </c>
      <c r="AD600" s="134">
        <v>96.3</v>
      </c>
      <c r="AE600" s="134">
        <v>97</v>
      </c>
      <c r="AF600" s="134">
        <v>98.9</v>
      </c>
      <c r="AG600" s="134">
        <v>95.6</v>
      </c>
      <c r="AH600" s="134">
        <v>92.2</v>
      </c>
      <c r="AI600" s="134">
        <v>93.7</v>
      </c>
      <c r="AJ600" s="134">
        <v>95</v>
      </c>
      <c r="AK600" s="134">
        <v>96.2</v>
      </c>
      <c r="AL600" s="134">
        <v>97.1</v>
      </c>
      <c r="AM600" s="134">
        <v>102.3</v>
      </c>
      <c r="AN600" s="134">
        <v>97.8</v>
      </c>
      <c r="AO600" s="134">
        <v>95.5</v>
      </c>
      <c r="AP600" s="134">
        <v>98.1</v>
      </c>
      <c r="AQ600" s="134">
        <v>97.9</v>
      </c>
      <c r="AR600" s="134">
        <v>99.3</v>
      </c>
      <c r="AS600" s="134">
        <v>98.3</v>
      </c>
      <c r="AT600" s="134">
        <v>97.5</v>
      </c>
      <c r="AU600" s="134">
        <v>94.9</v>
      </c>
      <c r="AV600" s="134">
        <v>95.5</v>
      </c>
      <c r="AW600" s="134">
        <v>92.8</v>
      </c>
      <c r="AX600" s="134">
        <v>95.9</v>
      </c>
      <c r="AY600" s="134">
        <v>95</v>
      </c>
      <c r="AZ600" s="134">
        <v>100.8</v>
      </c>
      <c r="BA600" s="134">
        <v>97.3</v>
      </c>
      <c r="BB600" s="134">
        <v>104.3</v>
      </c>
      <c r="BC600" s="134">
        <v>104</v>
      </c>
      <c r="BD600" s="134">
        <v>103.1</v>
      </c>
      <c r="BE600" s="134">
        <v>101.4</v>
      </c>
      <c r="BF600" s="134">
        <v>99.1</v>
      </c>
      <c r="BG600" s="134">
        <v>101.7</v>
      </c>
      <c r="BH600" s="134">
        <v>100.1</v>
      </c>
      <c r="BI600" s="134">
        <v>101.5</v>
      </c>
      <c r="BJ600" s="134">
        <v>101</v>
      </c>
      <c r="BK600" s="134">
        <v>102.2</v>
      </c>
      <c r="BL600" s="134">
        <v>101.8</v>
      </c>
      <c r="BM600" s="134">
        <v>102.6</v>
      </c>
      <c r="BN600" s="134">
        <v>101.9</v>
      </c>
      <c r="BO600" s="134">
        <v>99.7</v>
      </c>
      <c r="BP600" s="134">
        <v>103.4</v>
      </c>
      <c r="BQ600" s="134">
        <v>105.2</v>
      </c>
      <c r="BR600" s="134">
        <v>103.5</v>
      </c>
      <c r="BS600" s="134">
        <v>104.1</v>
      </c>
      <c r="BT600" s="134">
        <v>106.2</v>
      </c>
      <c r="BU600" s="134">
        <v>106.2</v>
      </c>
      <c r="BV600" s="134">
        <v>106</v>
      </c>
      <c r="BW600" s="134">
        <v>106.3</v>
      </c>
      <c r="BX600" s="134">
        <v>106.4</v>
      </c>
      <c r="BY600" s="134">
        <v>105.1</v>
      </c>
      <c r="BZ600" s="134">
        <v>106.8</v>
      </c>
      <c r="CA600" s="134">
        <v>107.6</v>
      </c>
      <c r="CB600" s="134">
        <v>108.8</v>
      </c>
      <c r="CC600" s="134">
        <v>110.6</v>
      </c>
      <c r="CD600" s="134">
        <v>110</v>
      </c>
      <c r="CE600" s="134">
        <v>108.1</v>
      </c>
      <c r="CF600" s="134">
        <v>108.9</v>
      </c>
      <c r="CG600" s="134">
        <v>109.5</v>
      </c>
      <c r="CH600" s="134">
        <v>113.1</v>
      </c>
      <c r="CI600" s="134">
        <v>114.9</v>
      </c>
      <c r="CJ600" s="134">
        <v>112.7</v>
      </c>
      <c r="CK600" s="134">
        <v>110.3</v>
      </c>
      <c r="CL600" s="134">
        <v>113.4</v>
      </c>
      <c r="CM600" s="134">
        <v>115.7</v>
      </c>
      <c r="CN600" s="134">
        <v>115.4</v>
      </c>
      <c r="CO600" s="134">
        <v>114.3</v>
      </c>
      <c r="CP600" s="134">
        <v>113.6</v>
      </c>
      <c r="CQ600" s="134">
        <v>112.8</v>
      </c>
      <c r="CR600" s="134">
        <v>113.7</v>
      </c>
      <c r="CS600" s="134">
        <v>111.4</v>
      </c>
      <c r="CT600" s="134">
        <v>112.4</v>
      </c>
      <c r="CU600" s="134">
        <v>106.9</v>
      </c>
      <c r="CV600" s="134">
        <v>105.8</v>
      </c>
      <c r="CW600" s="134">
        <v>105.2</v>
      </c>
      <c r="CX600" s="134">
        <v>106.6</v>
      </c>
      <c r="CY600" s="134">
        <v>105.4</v>
      </c>
      <c r="CZ600" s="134">
        <v>107.1</v>
      </c>
      <c r="DA600" s="134">
        <v>107.6</v>
      </c>
      <c r="DB600" s="134">
        <v>108</v>
      </c>
      <c r="DC600" s="134">
        <v>108.5</v>
      </c>
      <c r="DD600" s="134">
        <v>108.2</v>
      </c>
      <c r="DE600" s="134">
        <v>112.3</v>
      </c>
      <c r="DF600" s="134">
        <v>111</v>
      </c>
      <c r="DG600" s="134">
        <v>112.3</v>
      </c>
      <c r="DH600" s="134">
        <v>112.8</v>
      </c>
      <c r="DI600" s="134">
        <v>115.4</v>
      </c>
      <c r="DJ600" s="134">
        <v>116</v>
      </c>
      <c r="DK600" s="134">
        <v>116.4</v>
      </c>
      <c r="DL600" s="134">
        <v>117.3</v>
      </c>
      <c r="DM600" s="134">
        <v>117.2</v>
      </c>
      <c r="DN600" s="134">
        <v>117.1</v>
      </c>
      <c r="DO600" s="134">
        <v>116.6</v>
      </c>
      <c r="DP600" s="134">
        <v>118.5</v>
      </c>
      <c r="DQ600" s="134">
        <v>118.8</v>
      </c>
      <c r="DR600" s="134">
        <v>120.2</v>
      </c>
      <c r="DS600" s="134">
        <v>119.9</v>
      </c>
      <c r="DT600" s="134">
        <v>123.4</v>
      </c>
      <c r="DU600" s="134">
        <v>126.2</v>
      </c>
      <c r="DV600" s="134">
        <v>126</v>
      </c>
      <c r="DW600" s="134">
        <v>124.8</v>
      </c>
      <c r="DX600" s="134">
        <v>129.1</v>
      </c>
      <c r="DY600" s="134">
        <v>129.6</v>
      </c>
      <c r="DZ600" s="134">
        <v>128.6</v>
      </c>
      <c r="EA600" s="135">
        <v>130.30000000000001</v>
      </c>
      <c r="EB600" s="136">
        <v>131.5</v>
      </c>
      <c r="EC600" s="136">
        <v>132.5</v>
      </c>
      <c r="ED600" s="134">
        <v>132.30000000000001</v>
      </c>
      <c r="EE600" s="134">
        <v>131.69999999999999</v>
      </c>
      <c r="EF600" s="137">
        <v>132.5</v>
      </c>
      <c r="EG600" s="137">
        <v>132.19999999999999</v>
      </c>
      <c r="EH600" s="137">
        <v>132.80000000000001</v>
      </c>
      <c r="EI600" s="137">
        <v>137.9</v>
      </c>
      <c r="EJ600" s="136">
        <v>138.1</v>
      </c>
      <c r="EK600" s="136">
        <v>143.4</v>
      </c>
      <c r="EL600" s="147">
        <v>146.30000000000001</v>
      </c>
      <c r="EM600" s="147">
        <v>146.4</v>
      </c>
      <c r="EN600" s="147">
        <v>145.69999999999999</v>
      </c>
    </row>
    <row r="601" spans="1:144" ht="15" x14ac:dyDescent="0.25">
      <c r="A601" s="132" t="s">
        <v>2630</v>
      </c>
      <c r="B601" s="132" t="s">
        <v>2631</v>
      </c>
      <c r="C601" s="133">
        <v>2.077E-2</v>
      </c>
      <c r="D601" s="134">
        <v>105.5</v>
      </c>
      <c r="E601" s="134">
        <v>102.6</v>
      </c>
      <c r="F601" s="134">
        <v>106.4</v>
      </c>
      <c r="G601" s="134">
        <v>107.9</v>
      </c>
      <c r="H601" s="134">
        <v>109.6</v>
      </c>
      <c r="I601" s="134">
        <v>110.1</v>
      </c>
      <c r="J601" s="134">
        <v>111.6</v>
      </c>
      <c r="K601" s="134">
        <v>109.7</v>
      </c>
      <c r="L601" s="134">
        <v>95.7</v>
      </c>
      <c r="M601" s="134">
        <v>103.3</v>
      </c>
      <c r="N601" s="134">
        <v>108.7</v>
      </c>
      <c r="O601" s="134">
        <v>103.9</v>
      </c>
      <c r="P601" s="134">
        <v>100.4</v>
      </c>
      <c r="Q601" s="134">
        <v>96.5</v>
      </c>
      <c r="R601" s="134">
        <v>103.7</v>
      </c>
      <c r="S601" s="134">
        <v>102.7</v>
      </c>
      <c r="T601" s="134">
        <v>106.4</v>
      </c>
      <c r="U601" s="134">
        <v>106.8</v>
      </c>
      <c r="V601" s="134">
        <v>106.4</v>
      </c>
      <c r="W601" s="134">
        <v>104.2</v>
      </c>
      <c r="X601" s="134">
        <v>105</v>
      </c>
      <c r="Y601" s="134">
        <v>105.5</v>
      </c>
      <c r="Z601" s="134">
        <v>111.6</v>
      </c>
      <c r="AA601" s="134">
        <v>113.2</v>
      </c>
      <c r="AB601" s="134">
        <v>120.5</v>
      </c>
      <c r="AC601" s="134">
        <v>122.2</v>
      </c>
      <c r="AD601" s="134">
        <v>119</v>
      </c>
      <c r="AE601" s="134">
        <v>117.6</v>
      </c>
      <c r="AF601" s="134">
        <v>109.3</v>
      </c>
      <c r="AG601" s="134">
        <v>121.1</v>
      </c>
      <c r="AH601" s="134">
        <v>115.3</v>
      </c>
      <c r="AI601" s="134">
        <v>113.1</v>
      </c>
      <c r="AJ601" s="134">
        <v>117.2</v>
      </c>
      <c r="AK601" s="134">
        <v>121.3</v>
      </c>
      <c r="AL601" s="134">
        <v>113.3</v>
      </c>
      <c r="AM601" s="134">
        <v>106.6</v>
      </c>
      <c r="AN601" s="134">
        <v>105.9</v>
      </c>
      <c r="AO601" s="134">
        <v>108.4</v>
      </c>
      <c r="AP601" s="134">
        <v>111.3</v>
      </c>
      <c r="AQ601" s="134">
        <v>113.5</v>
      </c>
      <c r="AR601" s="134">
        <v>113.5</v>
      </c>
      <c r="AS601" s="134">
        <v>114.5</v>
      </c>
      <c r="AT601" s="134">
        <v>115.1</v>
      </c>
      <c r="AU601" s="134">
        <v>113.2</v>
      </c>
      <c r="AV601" s="134">
        <v>115.4</v>
      </c>
      <c r="AW601" s="134">
        <v>111.2</v>
      </c>
      <c r="AX601" s="134">
        <v>111.2</v>
      </c>
      <c r="AY601" s="134">
        <v>114.5</v>
      </c>
      <c r="AZ601" s="134">
        <v>109.2</v>
      </c>
      <c r="BA601" s="134">
        <v>115</v>
      </c>
      <c r="BB601" s="134">
        <v>116.1</v>
      </c>
      <c r="BC601" s="134">
        <v>111.8</v>
      </c>
      <c r="BD601" s="134">
        <v>114.5</v>
      </c>
      <c r="BE601" s="134">
        <v>110</v>
      </c>
      <c r="BF601" s="134">
        <v>110.7</v>
      </c>
      <c r="BG601" s="134">
        <v>114.4</v>
      </c>
      <c r="BH601" s="134">
        <v>115.5</v>
      </c>
      <c r="BI601" s="134">
        <v>115.9</v>
      </c>
      <c r="BJ601" s="134">
        <v>118.9</v>
      </c>
      <c r="BK601" s="134">
        <v>116</v>
      </c>
      <c r="BL601" s="134">
        <v>114.8</v>
      </c>
      <c r="BM601" s="134">
        <v>112.9</v>
      </c>
      <c r="BN601" s="134">
        <v>115.4</v>
      </c>
      <c r="BO601" s="134">
        <v>116.7</v>
      </c>
      <c r="BP601" s="134">
        <v>115.1</v>
      </c>
      <c r="BQ601" s="134">
        <v>118.2</v>
      </c>
      <c r="BR601" s="134">
        <v>121.7</v>
      </c>
      <c r="BS601" s="134">
        <v>121.9</v>
      </c>
      <c r="BT601" s="134">
        <v>121.9</v>
      </c>
      <c r="BU601" s="134">
        <v>120.8</v>
      </c>
      <c r="BV601" s="134">
        <v>121.3</v>
      </c>
      <c r="BW601" s="134">
        <v>117.4</v>
      </c>
      <c r="BX601" s="134">
        <v>118.3</v>
      </c>
      <c r="BY601" s="134">
        <v>121.6</v>
      </c>
      <c r="BZ601" s="134">
        <v>121.4</v>
      </c>
      <c r="CA601" s="134">
        <v>121.3</v>
      </c>
      <c r="CB601" s="134">
        <v>122.8</v>
      </c>
      <c r="CC601" s="134">
        <v>123.7</v>
      </c>
      <c r="CD601" s="134">
        <v>124.2</v>
      </c>
      <c r="CE601" s="134">
        <v>127.4</v>
      </c>
      <c r="CF601" s="134">
        <v>126.3</v>
      </c>
      <c r="CG601" s="134">
        <v>130.1</v>
      </c>
      <c r="CH601" s="134">
        <v>128.4</v>
      </c>
      <c r="CI601" s="134">
        <v>128.5</v>
      </c>
      <c r="CJ601" s="134">
        <v>127.9</v>
      </c>
      <c r="CK601" s="134">
        <v>125.2</v>
      </c>
      <c r="CL601" s="134">
        <v>126.1</v>
      </c>
      <c r="CM601" s="134">
        <v>124.8</v>
      </c>
      <c r="CN601" s="134">
        <v>125.6</v>
      </c>
      <c r="CO601" s="134">
        <v>128.1</v>
      </c>
      <c r="CP601" s="134">
        <v>131.69999999999999</v>
      </c>
      <c r="CQ601" s="134">
        <v>127</v>
      </c>
      <c r="CR601" s="134">
        <v>129.1</v>
      </c>
      <c r="CS601" s="134">
        <v>131.9</v>
      </c>
      <c r="CT601" s="134">
        <v>130.69999999999999</v>
      </c>
      <c r="CU601" s="134">
        <v>135.6</v>
      </c>
      <c r="CV601" s="134">
        <v>127.7</v>
      </c>
      <c r="CW601" s="134">
        <v>132.1</v>
      </c>
      <c r="CX601" s="134">
        <v>132.80000000000001</v>
      </c>
      <c r="CY601" s="134">
        <v>128.9</v>
      </c>
      <c r="CZ601" s="134">
        <v>122.5</v>
      </c>
      <c r="DA601" s="134">
        <v>123.3</v>
      </c>
      <c r="DB601" s="134">
        <v>121.6</v>
      </c>
      <c r="DC601" s="134">
        <v>126</v>
      </c>
      <c r="DD601" s="134">
        <v>130.1</v>
      </c>
      <c r="DE601" s="134">
        <v>125.7</v>
      </c>
      <c r="DF601" s="134">
        <v>129.6</v>
      </c>
      <c r="DG601" s="134">
        <v>130.4</v>
      </c>
      <c r="DH601" s="134">
        <v>133.5</v>
      </c>
      <c r="DI601" s="134">
        <v>126.4</v>
      </c>
      <c r="DJ601" s="134">
        <v>133.4</v>
      </c>
      <c r="DK601" s="134">
        <v>138.19999999999999</v>
      </c>
      <c r="DL601" s="134">
        <v>138.9</v>
      </c>
      <c r="DM601" s="134">
        <v>136.6</v>
      </c>
      <c r="DN601" s="134">
        <v>135.69999999999999</v>
      </c>
      <c r="DO601" s="134">
        <v>142.19999999999999</v>
      </c>
      <c r="DP601" s="134">
        <v>146.30000000000001</v>
      </c>
      <c r="DQ601" s="134">
        <v>154.5</v>
      </c>
      <c r="DR601" s="134">
        <v>146.5</v>
      </c>
      <c r="DS601" s="134">
        <v>149.9</v>
      </c>
      <c r="DT601" s="134">
        <v>154.1</v>
      </c>
      <c r="DU601" s="134">
        <v>154.6</v>
      </c>
      <c r="DV601" s="134">
        <v>156.69999999999999</v>
      </c>
      <c r="DW601" s="134">
        <v>156.1</v>
      </c>
      <c r="DX601" s="134">
        <v>153</v>
      </c>
      <c r="DY601" s="134">
        <v>160.5</v>
      </c>
      <c r="DZ601" s="134">
        <v>160.30000000000001</v>
      </c>
      <c r="EA601" s="135">
        <v>160.5</v>
      </c>
      <c r="EB601" s="136">
        <v>156.19999999999999</v>
      </c>
      <c r="EC601" s="136">
        <v>160.5</v>
      </c>
      <c r="ED601" s="134">
        <v>159.5</v>
      </c>
      <c r="EE601" s="134">
        <v>158.9</v>
      </c>
      <c r="EF601" s="137">
        <v>158.69999999999999</v>
      </c>
      <c r="EG601" s="137">
        <v>160.6</v>
      </c>
      <c r="EH601" s="137">
        <v>159.1</v>
      </c>
      <c r="EI601" s="137">
        <v>157.30000000000001</v>
      </c>
      <c r="EJ601" s="136">
        <v>158</v>
      </c>
      <c r="EK601" s="136">
        <v>156.5</v>
      </c>
      <c r="EL601" s="147">
        <v>155.9</v>
      </c>
      <c r="EM601" s="147">
        <v>155.30000000000001</v>
      </c>
      <c r="EN601" s="147">
        <v>156</v>
      </c>
    </row>
    <row r="602" spans="1:144" ht="15" x14ac:dyDescent="0.25">
      <c r="A602" s="132" t="s">
        <v>2632</v>
      </c>
      <c r="B602" s="132" t="s">
        <v>2633</v>
      </c>
      <c r="C602" s="133">
        <v>6.1690000000000002E-2</v>
      </c>
      <c r="D602" s="134">
        <v>102.6</v>
      </c>
      <c r="E602" s="134">
        <v>102</v>
      </c>
      <c r="F602" s="134">
        <v>102.1</v>
      </c>
      <c r="G602" s="134">
        <v>103.7</v>
      </c>
      <c r="H602" s="134">
        <v>104.9</v>
      </c>
      <c r="I602" s="134">
        <v>106.4</v>
      </c>
      <c r="J602" s="134">
        <v>107.5</v>
      </c>
      <c r="K602" s="134">
        <v>107.5</v>
      </c>
      <c r="L602" s="134">
        <v>107.6</v>
      </c>
      <c r="M602" s="134">
        <v>107.1</v>
      </c>
      <c r="N602" s="134">
        <v>107.1</v>
      </c>
      <c r="O602" s="134">
        <v>106.7</v>
      </c>
      <c r="P602" s="134">
        <v>106.3</v>
      </c>
      <c r="Q602" s="134">
        <v>106.1</v>
      </c>
      <c r="R602" s="134">
        <v>106.1</v>
      </c>
      <c r="S602" s="134">
        <v>106.4</v>
      </c>
      <c r="T602" s="134">
        <v>107.4</v>
      </c>
      <c r="U602" s="134">
        <v>106.5</v>
      </c>
      <c r="V602" s="134">
        <v>106.5</v>
      </c>
      <c r="W602" s="134">
        <v>108.6</v>
      </c>
      <c r="X602" s="134">
        <v>110.5</v>
      </c>
      <c r="Y602" s="134">
        <v>111.3</v>
      </c>
      <c r="Z602" s="134">
        <v>111.3</v>
      </c>
      <c r="AA602" s="134">
        <v>112.7</v>
      </c>
      <c r="AB602" s="134">
        <v>113.4</v>
      </c>
      <c r="AC602" s="134">
        <v>112.8</v>
      </c>
      <c r="AD602" s="134">
        <v>112.8</v>
      </c>
      <c r="AE602" s="134">
        <v>112.8</v>
      </c>
      <c r="AF602" s="134">
        <v>115.3</v>
      </c>
      <c r="AG602" s="134">
        <v>115.4</v>
      </c>
      <c r="AH602" s="134">
        <v>116.1</v>
      </c>
      <c r="AI602" s="134">
        <v>116.1</v>
      </c>
      <c r="AJ602" s="134">
        <v>116.5</v>
      </c>
      <c r="AK602" s="134">
        <v>119.9</v>
      </c>
      <c r="AL602" s="134">
        <v>120.1</v>
      </c>
      <c r="AM602" s="134">
        <v>120.1</v>
      </c>
      <c r="AN602" s="134">
        <v>119</v>
      </c>
      <c r="AO602" s="134">
        <v>118.9</v>
      </c>
      <c r="AP602" s="134">
        <v>117.8</v>
      </c>
      <c r="AQ602" s="134">
        <v>115.6</v>
      </c>
      <c r="AR602" s="134">
        <v>115.5</v>
      </c>
      <c r="AS602" s="134">
        <v>113.3</v>
      </c>
      <c r="AT602" s="134">
        <v>111</v>
      </c>
      <c r="AU602" s="134">
        <v>109.7</v>
      </c>
      <c r="AV602" s="134">
        <v>109</v>
      </c>
      <c r="AW602" s="134">
        <v>108.8</v>
      </c>
      <c r="AX602" s="134">
        <v>106.9</v>
      </c>
      <c r="AY602" s="134">
        <v>108.1</v>
      </c>
      <c r="AZ602" s="134">
        <v>104</v>
      </c>
      <c r="BA602" s="134">
        <v>105.2</v>
      </c>
      <c r="BB602" s="134">
        <v>107</v>
      </c>
      <c r="BC602" s="134">
        <v>106.8</v>
      </c>
      <c r="BD602" s="134">
        <v>105.5</v>
      </c>
      <c r="BE602" s="134">
        <v>105.2</v>
      </c>
      <c r="BF602" s="134">
        <v>105.8</v>
      </c>
      <c r="BG602" s="134">
        <v>105.9</v>
      </c>
      <c r="BH602" s="134">
        <v>106.1</v>
      </c>
      <c r="BI602" s="134">
        <v>106.4</v>
      </c>
      <c r="BJ602" s="134">
        <v>106.5</v>
      </c>
      <c r="BK602" s="134">
        <v>104.3</v>
      </c>
      <c r="BL602" s="134">
        <v>108</v>
      </c>
      <c r="BM602" s="134">
        <v>108</v>
      </c>
      <c r="BN602" s="134">
        <v>109.1</v>
      </c>
      <c r="BO602" s="134">
        <v>109.2</v>
      </c>
      <c r="BP602" s="134">
        <v>109.3</v>
      </c>
      <c r="BQ602" s="134">
        <v>109.3</v>
      </c>
      <c r="BR602" s="134">
        <v>109.3</v>
      </c>
      <c r="BS602" s="134">
        <v>109.3</v>
      </c>
      <c r="BT602" s="134">
        <v>109.3</v>
      </c>
      <c r="BU602" s="134">
        <v>109.3</v>
      </c>
      <c r="BV602" s="134">
        <v>109.3</v>
      </c>
      <c r="BW602" s="134">
        <v>109.3</v>
      </c>
      <c r="BX602" s="134">
        <v>111</v>
      </c>
      <c r="BY602" s="134">
        <v>110.2</v>
      </c>
      <c r="BZ602" s="134">
        <v>111</v>
      </c>
      <c r="CA602" s="134">
        <v>110.5</v>
      </c>
      <c r="CB602" s="134">
        <v>111.9</v>
      </c>
      <c r="CC602" s="134">
        <v>113.4</v>
      </c>
      <c r="CD602" s="134">
        <v>113.2</v>
      </c>
      <c r="CE602" s="134">
        <v>113.4</v>
      </c>
      <c r="CF602" s="134">
        <v>112.8</v>
      </c>
      <c r="CG602" s="134">
        <v>111</v>
      </c>
      <c r="CH602" s="134">
        <v>111</v>
      </c>
      <c r="CI602" s="134">
        <v>111</v>
      </c>
      <c r="CJ602" s="134">
        <v>111.4</v>
      </c>
      <c r="CK602" s="134">
        <v>110.5</v>
      </c>
      <c r="CL602" s="134">
        <v>109</v>
      </c>
      <c r="CM602" s="134">
        <v>108.7</v>
      </c>
      <c r="CN602" s="134">
        <v>108.3</v>
      </c>
      <c r="CO602" s="134">
        <v>107.7</v>
      </c>
      <c r="CP602" s="134">
        <v>107.3</v>
      </c>
      <c r="CQ602" s="134">
        <v>105.9</v>
      </c>
      <c r="CR602" s="134">
        <v>105.9</v>
      </c>
      <c r="CS602" s="134">
        <v>107.6</v>
      </c>
      <c r="CT602" s="134">
        <v>107.3</v>
      </c>
      <c r="CU602" s="134">
        <v>107.4</v>
      </c>
      <c r="CV602" s="134">
        <v>107.4</v>
      </c>
      <c r="CW602" s="134">
        <v>107.4</v>
      </c>
      <c r="CX602" s="134">
        <v>106.1</v>
      </c>
      <c r="CY602" s="134">
        <v>106.5</v>
      </c>
      <c r="CZ602" s="134">
        <v>107.8</v>
      </c>
      <c r="DA602" s="134">
        <v>110.8</v>
      </c>
      <c r="DB602" s="134">
        <v>110.9</v>
      </c>
      <c r="DC602" s="134">
        <v>112</v>
      </c>
      <c r="DD602" s="134">
        <v>109.1</v>
      </c>
      <c r="DE602" s="134">
        <v>112.2</v>
      </c>
      <c r="DF602" s="134">
        <v>112.6</v>
      </c>
      <c r="DG602" s="134">
        <v>109.3</v>
      </c>
      <c r="DH602" s="134">
        <v>109.8</v>
      </c>
      <c r="DI602" s="134">
        <v>114.1</v>
      </c>
      <c r="DJ602" s="134">
        <v>114</v>
      </c>
      <c r="DK602" s="134">
        <v>114.5</v>
      </c>
      <c r="DL602" s="134">
        <v>128.9</v>
      </c>
      <c r="DM602" s="134">
        <v>134</v>
      </c>
      <c r="DN602" s="134">
        <v>133.19999999999999</v>
      </c>
      <c r="DO602" s="134">
        <v>132</v>
      </c>
      <c r="DP602" s="134">
        <v>134.80000000000001</v>
      </c>
      <c r="DQ602" s="134">
        <v>140.4</v>
      </c>
      <c r="DR602" s="134">
        <v>140.30000000000001</v>
      </c>
      <c r="DS602" s="134">
        <v>140.30000000000001</v>
      </c>
      <c r="DT602" s="134">
        <v>139.19999999999999</v>
      </c>
      <c r="DU602" s="134">
        <v>142</v>
      </c>
      <c r="DV602" s="134">
        <v>138</v>
      </c>
      <c r="DW602" s="134">
        <v>138.5</v>
      </c>
      <c r="DX602" s="134">
        <v>138.5</v>
      </c>
      <c r="DY602" s="134">
        <v>135.1</v>
      </c>
      <c r="DZ602" s="134">
        <v>135.1</v>
      </c>
      <c r="EA602" s="135">
        <v>135.1</v>
      </c>
      <c r="EB602" s="136">
        <v>134</v>
      </c>
      <c r="EC602" s="136">
        <v>136.19999999999999</v>
      </c>
      <c r="ED602" s="134">
        <v>139.4</v>
      </c>
      <c r="EE602" s="134">
        <v>136.1</v>
      </c>
      <c r="EF602" s="137">
        <v>137</v>
      </c>
      <c r="EG602" s="137">
        <v>137</v>
      </c>
      <c r="EH602" s="137">
        <v>135.9</v>
      </c>
      <c r="EI602" s="137">
        <v>135.19999999999999</v>
      </c>
      <c r="EJ602" s="136">
        <v>135.19999999999999</v>
      </c>
      <c r="EK602" s="136">
        <v>134.6</v>
      </c>
      <c r="EL602" s="147">
        <v>129</v>
      </c>
      <c r="EM602" s="147">
        <v>129</v>
      </c>
      <c r="EN602" s="147">
        <v>129.6</v>
      </c>
    </row>
    <row r="603" spans="1:144" ht="15" x14ac:dyDescent="0.25">
      <c r="A603" s="132" t="s">
        <v>2634</v>
      </c>
      <c r="B603" s="132" t="s">
        <v>2635</v>
      </c>
      <c r="C603" s="133">
        <v>0.27050999999999997</v>
      </c>
      <c r="D603" s="134">
        <v>99.6</v>
      </c>
      <c r="E603" s="134">
        <v>106.1</v>
      </c>
      <c r="F603" s="134">
        <v>113.5</v>
      </c>
      <c r="G603" s="134">
        <v>104.9</v>
      </c>
      <c r="H603" s="134">
        <v>105.4</v>
      </c>
      <c r="I603" s="134">
        <v>98.4</v>
      </c>
      <c r="J603" s="134">
        <v>106.6</v>
      </c>
      <c r="K603" s="134">
        <v>103.7</v>
      </c>
      <c r="L603" s="134">
        <v>96.1</v>
      </c>
      <c r="M603" s="134">
        <v>100.5</v>
      </c>
      <c r="N603" s="134">
        <v>94.1</v>
      </c>
      <c r="O603" s="134">
        <v>99.3</v>
      </c>
      <c r="P603" s="134">
        <v>100.8</v>
      </c>
      <c r="Q603" s="134">
        <v>103.8</v>
      </c>
      <c r="R603" s="134">
        <v>101.6</v>
      </c>
      <c r="S603" s="134">
        <v>116.5</v>
      </c>
      <c r="T603" s="134">
        <v>99.8</v>
      </c>
      <c r="U603" s="134">
        <v>105.5</v>
      </c>
      <c r="V603" s="134">
        <v>97.6</v>
      </c>
      <c r="W603" s="134">
        <v>93.8</v>
      </c>
      <c r="X603" s="134">
        <v>98</v>
      </c>
      <c r="Y603" s="134">
        <v>103.1</v>
      </c>
      <c r="Z603" s="134">
        <v>104.5</v>
      </c>
      <c r="AA603" s="134">
        <v>114.2</v>
      </c>
      <c r="AB603" s="134">
        <v>99.2</v>
      </c>
      <c r="AC603" s="134">
        <v>100.2</v>
      </c>
      <c r="AD603" s="134">
        <v>129.69999999999999</v>
      </c>
      <c r="AE603" s="134">
        <v>118</v>
      </c>
      <c r="AF603" s="134">
        <v>123.4</v>
      </c>
      <c r="AG603" s="134">
        <v>111.3</v>
      </c>
      <c r="AH603" s="134">
        <v>116.4</v>
      </c>
      <c r="AI603" s="134">
        <v>99.9</v>
      </c>
      <c r="AJ603" s="134">
        <v>109.8</v>
      </c>
      <c r="AK603" s="134">
        <v>107.2</v>
      </c>
      <c r="AL603" s="134">
        <v>106.8</v>
      </c>
      <c r="AM603" s="134">
        <v>105.1</v>
      </c>
      <c r="AN603" s="134">
        <v>111.6</v>
      </c>
      <c r="AO603" s="134">
        <v>116.6</v>
      </c>
      <c r="AP603" s="134">
        <v>112.4</v>
      </c>
      <c r="AQ603" s="134">
        <v>109</v>
      </c>
      <c r="AR603" s="134">
        <v>110.6</v>
      </c>
      <c r="AS603" s="134">
        <v>106.7</v>
      </c>
      <c r="AT603" s="134">
        <v>130</v>
      </c>
      <c r="AU603" s="134">
        <v>119.7</v>
      </c>
      <c r="AV603" s="134">
        <v>115.5</v>
      </c>
      <c r="AW603" s="134">
        <v>115.1</v>
      </c>
      <c r="AX603" s="134">
        <v>117.5</v>
      </c>
      <c r="AY603" s="134">
        <v>119.5</v>
      </c>
      <c r="AZ603" s="134">
        <v>118</v>
      </c>
      <c r="BA603" s="134">
        <v>116.7</v>
      </c>
      <c r="BB603" s="134">
        <v>116.9</v>
      </c>
      <c r="BC603" s="134">
        <v>122.9</v>
      </c>
      <c r="BD603" s="134">
        <v>117.7</v>
      </c>
      <c r="BE603" s="134">
        <v>118.1</v>
      </c>
      <c r="BF603" s="134">
        <v>120.3</v>
      </c>
      <c r="BG603" s="134">
        <v>117.1</v>
      </c>
      <c r="BH603" s="134">
        <v>117.5</v>
      </c>
      <c r="BI603" s="134">
        <v>117.5</v>
      </c>
      <c r="BJ603" s="134">
        <v>117.5</v>
      </c>
      <c r="BK603" s="134">
        <v>118</v>
      </c>
      <c r="BL603" s="134">
        <v>118</v>
      </c>
      <c r="BM603" s="134">
        <v>118</v>
      </c>
      <c r="BN603" s="134">
        <v>117.5</v>
      </c>
      <c r="BO603" s="134">
        <v>118.1</v>
      </c>
      <c r="BP603" s="134">
        <v>117.5</v>
      </c>
      <c r="BQ603" s="134">
        <v>117.7</v>
      </c>
      <c r="BR603" s="134">
        <v>120.3</v>
      </c>
      <c r="BS603" s="134">
        <v>118.8</v>
      </c>
      <c r="BT603" s="134">
        <v>119.6</v>
      </c>
      <c r="BU603" s="134">
        <v>119.2</v>
      </c>
      <c r="BV603" s="134">
        <v>119.4</v>
      </c>
      <c r="BW603" s="134">
        <v>116.8</v>
      </c>
      <c r="BX603" s="134">
        <v>117.2</v>
      </c>
      <c r="BY603" s="134">
        <v>118.5</v>
      </c>
      <c r="BZ603" s="134">
        <v>115.3</v>
      </c>
      <c r="CA603" s="134">
        <v>112.5</v>
      </c>
      <c r="CB603" s="134">
        <v>115.1</v>
      </c>
      <c r="CC603" s="134">
        <v>116.1</v>
      </c>
      <c r="CD603" s="134">
        <v>136.69999999999999</v>
      </c>
      <c r="CE603" s="134">
        <v>136.1</v>
      </c>
      <c r="CF603" s="134">
        <v>136.80000000000001</v>
      </c>
      <c r="CG603" s="134">
        <v>137.5</v>
      </c>
      <c r="CH603" s="134">
        <v>141</v>
      </c>
      <c r="CI603" s="134">
        <v>138.30000000000001</v>
      </c>
      <c r="CJ603" s="134">
        <v>140.5</v>
      </c>
      <c r="CK603" s="134">
        <v>143.5</v>
      </c>
      <c r="CL603" s="134">
        <v>143.5</v>
      </c>
      <c r="CM603" s="134">
        <v>147.5</v>
      </c>
      <c r="CN603" s="134">
        <v>145.1</v>
      </c>
      <c r="CO603" s="134">
        <v>149.19999999999999</v>
      </c>
      <c r="CP603" s="134">
        <v>148.5</v>
      </c>
      <c r="CQ603" s="134">
        <v>151.4</v>
      </c>
      <c r="CR603" s="134">
        <v>149.69999999999999</v>
      </c>
      <c r="CS603" s="134">
        <v>147.1</v>
      </c>
      <c r="CT603" s="134">
        <v>146.6</v>
      </c>
      <c r="CU603" s="134">
        <v>145.19999999999999</v>
      </c>
      <c r="CV603" s="134">
        <v>145.19999999999999</v>
      </c>
      <c r="CW603" s="134">
        <v>145.9</v>
      </c>
      <c r="CX603" s="134">
        <v>147.5</v>
      </c>
      <c r="CY603" s="134">
        <v>146.1</v>
      </c>
      <c r="CZ603" s="134">
        <v>143.80000000000001</v>
      </c>
      <c r="DA603" s="134">
        <v>143</v>
      </c>
      <c r="DB603" s="134">
        <v>143.4</v>
      </c>
      <c r="DC603" s="134">
        <v>145.4</v>
      </c>
      <c r="DD603" s="134">
        <v>146.5</v>
      </c>
      <c r="DE603" s="134">
        <v>147.6</v>
      </c>
      <c r="DF603" s="134">
        <v>146.1</v>
      </c>
      <c r="DG603" s="134">
        <v>148.30000000000001</v>
      </c>
      <c r="DH603" s="134">
        <v>155.30000000000001</v>
      </c>
      <c r="DI603" s="134">
        <v>154</v>
      </c>
      <c r="DJ603" s="134">
        <v>155.6</v>
      </c>
      <c r="DK603" s="134">
        <v>154.69999999999999</v>
      </c>
      <c r="DL603" s="134">
        <v>155.80000000000001</v>
      </c>
      <c r="DM603" s="134">
        <v>157.80000000000001</v>
      </c>
      <c r="DN603" s="134">
        <v>157.6</v>
      </c>
      <c r="DO603" s="134">
        <v>160.19999999999999</v>
      </c>
      <c r="DP603" s="134">
        <v>160.6</v>
      </c>
      <c r="DQ603" s="134">
        <v>165.1</v>
      </c>
      <c r="DR603" s="134">
        <v>165.8</v>
      </c>
      <c r="DS603" s="134">
        <v>165</v>
      </c>
      <c r="DT603" s="134">
        <v>166.9</v>
      </c>
      <c r="DU603" s="134">
        <v>172.1</v>
      </c>
      <c r="DV603" s="134">
        <v>169.9</v>
      </c>
      <c r="DW603" s="134">
        <v>168.5</v>
      </c>
      <c r="DX603" s="134">
        <v>172.9</v>
      </c>
      <c r="DY603" s="134">
        <v>171.4</v>
      </c>
      <c r="DZ603" s="134">
        <v>173.4</v>
      </c>
      <c r="EA603" s="135">
        <v>172.6</v>
      </c>
      <c r="EB603" s="136">
        <v>175.7</v>
      </c>
      <c r="EC603" s="136">
        <v>174.3</v>
      </c>
      <c r="ED603" s="134">
        <v>175.7</v>
      </c>
      <c r="EE603" s="134">
        <v>175.5</v>
      </c>
      <c r="EF603" s="137">
        <v>172.9</v>
      </c>
      <c r="EG603" s="137">
        <v>173.5</v>
      </c>
      <c r="EH603" s="137">
        <v>172.2</v>
      </c>
      <c r="EI603" s="137">
        <v>173</v>
      </c>
      <c r="EJ603" s="136">
        <v>174.5</v>
      </c>
      <c r="EK603" s="136">
        <v>174</v>
      </c>
      <c r="EL603" s="147">
        <v>173.8</v>
      </c>
      <c r="EM603" s="147">
        <v>175.1</v>
      </c>
      <c r="EN603" s="147">
        <v>174.1</v>
      </c>
    </row>
    <row r="604" spans="1:144" ht="15" x14ac:dyDescent="0.25">
      <c r="A604" s="132" t="s">
        <v>2636</v>
      </c>
      <c r="B604" s="132" t="s">
        <v>2637</v>
      </c>
      <c r="C604" s="133">
        <v>0.27050999999999997</v>
      </c>
      <c r="D604" s="134">
        <v>99.6</v>
      </c>
      <c r="E604" s="134">
        <v>106.1</v>
      </c>
      <c r="F604" s="134">
        <v>113.5</v>
      </c>
      <c r="G604" s="134">
        <v>104.9</v>
      </c>
      <c r="H604" s="134">
        <v>105.4</v>
      </c>
      <c r="I604" s="134">
        <v>98.4</v>
      </c>
      <c r="J604" s="134">
        <v>106.6</v>
      </c>
      <c r="K604" s="134">
        <v>103.7</v>
      </c>
      <c r="L604" s="134">
        <v>96.1</v>
      </c>
      <c r="M604" s="134">
        <v>100.5</v>
      </c>
      <c r="N604" s="134">
        <v>94.1</v>
      </c>
      <c r="O604" s="134">
        <v>99.3</v>
      </c>
      <c r="P604" s="134">
        <v>100.8</v>
      </c>
      <c r="Q604" s="134">
        <v>103.8</v>
      </c>
      <c r="R604" s="134">
        <v>101.6</v>
      </c>
      <c r="S604" s="134">
        <v>116.5</v>
      </c>
      <c r="T604" s="134">
        <v>99.8</v>
      </c>
      <c r="U604" s="134">
        <v>105.5</v>
      </c>
      <c r="V604" s="134">
        <v>97.6</v>
      </c>
      <c r="W604" s="134">
        <v>93.8</v>
      </c>
      <c r="X604" s="134">
        <v>98</v>
      </c>
      <c r="Y604" s="134">
        <v>103.1</v>
      </c>
      <c r="Z604" s="134">
        <v>104.5</v>
      </c>
      <c r="AA604" s="134">
        <v>114.2</v>
      </c>
      <c r="AB604" s="134">
        <v>99.2</v>
      </c>
      <c r="AC604" s="134">
        <v>100.2</v>
      </c>
      <c r="AD604" s="134">
        <v>129.69999999999999</v>
      </c>
      <c r="AE604" s="134">
        <v>118</v>
      </c>
      <c r="AF604" s="134">
        <v>123.4</v>
      </c>
      <c r="AG604" s="134">
        <v>111.3</v>
      </c>
      <c r="AH604" s="134">
        <v>116.4</v>
      </c>
      <c r="AI604" s="134">
        <v>99.9</v>
      </c>
      <c r="AJ604" s="134">
        <v>109.8</v>
      </c>
      <c r="AK604" s="134">
        <v>107.2</v>
      </c>
      <c r="AL604" s="134">
        <v>106.8</v>
      </c>
      <c r="AM604" s="134">
        <v>105.1</v>
      </c>
      <c r="AN604" s="134">
        <v>111.6</v>
      </c>
      <c r="AO604" s="134">
        <v>116.6</v>
      </c>
      <c r="AP604" s="134">
        <v>112.4</v>
      </c>
      <c r="AQ604" s="134">
        <v>109</v>
      </c>
      <c r="AR604" s="134">
        <v>110.6</v>
      </c>
      <c r="AS604" s="134">
        <v>106.7</v>
      </c>
      <c r="AT604" s="134">
        <v>130</v>
      </c>
      <c r="AU604" s="134">
        <v>119.7</v>
      </c>
      <c r="AV604" s="134">
        <v>115.5</v>
      </c>
      <c r="AW604" s="134">
        <v>115.1</v>
      </c>
      <c r="AX604" s="134">
        <v>117.5</v>
      </c>
      <c r="AY604" s="134">
        <v>119.5</v>
      </c>
      <c r="AZ604" s="134">
        <v>118</v>
      </c>
      <c r="BA604" s="134">
        <v>116.7</v>
      </c>
      <c r="BB604" s="134">
        <v>116.9</v>
      </c>
      <c r="BC604" s="134">
        <v>122.9</v>
      </c>
      <c r="BD604" s="134">
        <v>117.7</v>
      </c>
      <c r="BE604" s="134">
        <v>118.1</v>
      </c>
      <c r="BF604" s="134">
        <v>120.3</v>
      </c>
      <c r="BG604" s="134">
        <v>117.1</v>
      </c>
      <c r="BH604" s="134">
        <v>117.5</v>
      </c>
      <c r="BI604" s="134">
        <v>117.5</v>
      </c>
      <c r="BJ604" s="134">
        <v>117.5</v>
      </c>
      <c r="BK604" s="134">
        <v>118</v>
      </c>
      <c r="BL604" s="134">
        <v>118</v>
      </c>
      <c r="BM604" s="134">
        <v>118</v>
      </c>
      <c r="BN604" s="134">
        <v>117.5</v>
      </c>
      <c r="BO604" s="134">
        <v>118.1</v>
      </c>
      <c r="BP604" s="134">
        <v>117.5</v>
      </c>
      <c r="BQ604" s="134">
        <v>117.7</v>
      </c>
      <c r="BR604" s="134">
        <v>120.3</v>
      </c>
      <c r="BS604" s="134">
        <v>118.8</v>
      </c>
      <c r="BT604" s="134">
        <v>119.6</v>
      </c>
      <c r="BU604" s="134">
        <v>119.2</v>
      </c>
      <c r="BV604" s="134">
        <v>119.4</v>
      </c>
      <c r="BW604" s="134">
        <v>116.8</v>
      </c>
      <c r="BX604" s="134">
        <v>117.2</v>
      </c>
      <c r="BY604" s="134">
        <v>118.5</v>
      </c>
      <c r="BZ604" s="134">
        <v>115.3</v>
      </c>
      <c r="CA604" s="134">
        <v>112.5</v>
      </c>
      <c r="CB604" s="134">
        <v>115.1</v>
      </c>
      <c r="CC604" s="134">
        <v>116.1</v>
      </c>
      <c r="CD604" s="134">
        <v>136.69999999999999</v>
      </c>
      <c r="CE604" s="134">
        <v>136.1</v>
      </c>
      <c r="CF604" s="134">
        <v>136.80000000000001</v>
      </c>
      <c r="CG604" s="134">
        <v>137.5</v>
      </c>
      <c r="CH604" s="134">
        <v>141</v>
      </c>
      <c r="CI604" s="134">
        <v>138.30000000000001</v>
      </c>
      <c r="CJ604" s="134">
        <v>140.5</v>
      </c>
      <c r="CK604" s="134">
        <v>143.5</v>
      </c>
      <c r="CL604" s="134">
        <v>143.5</v>
      </c>
      <c r="CM604" s="134">
        <v>147.5</v>
      </c>
      <c r="CN604" s="134">
        <v>145.1</v>
      </c>
      <c r="CO604" s="134">
        <v>149.19999999999999</v>
      </c>
      <c r="CP604" s="134">
        <v>148.5</v>
      </c>
      <c r="CQ604" s="134">
        <v>151.4</v>
      </c>
      <c r="CR604" s="134">
        <v>149.69999999999999</v>
      </c>
      <c r="CS604" s="134">
        <v>147.1</v>
      </c>
      <c r="CT604" s="134">
        <v>146.6</v>
      </c>
      <c r="CU604" s="134">
        <v>145.19999999999999</v>
      </c>
      <c r="CV604" s="134">
        <v>145.19999999999999</v>
      </c>
      <c r="CW604" s="134">
        <v>145.9</v>
      </c>
      <c r="CX604" s="134">
        <v>147.5</v>
      </c>
      <c r="CY604" s="134">
        <v>146.1</v>
      </c>
      <c r="CZ604" s="134">
        <v>143.80000000000001</v>
      </c>
      <c r="DA604" s="134">
        <v>143</v>
      </c>
      <c r="DB604" s="134">
        <v>143.4</v>
      </c>
      <c r="DC604" s="134">
        <v>145.4</v>
      </c>
      <c r="DD604" s="134">
        <v>146.5</v>
      </c>
      <c r="DE604" s="134">
        <v>147.6</v>
      </c>
      <c r="DF604" s="134">
        <v>146.1</v>
      </c>
      <c r="DG604" s="134">
        <v>148.30000000000001</v>
      </c>
      <c r="DH604" s="134">
        <v>155.30000000000001</v>
      </c>
      <c r="DI604" s="134">
        <v>154</v>
      </c>
      <c r="DJ604" s="134">
        <v>155.6</v>
      </c>
      <c r="DK604" s="134">
        <v>154.69999999999999</v>
      </c>
      <c r="DL604" s="134">
        <v>155.80000000000001</v>
      </c>
      <c r="DM604" s="134">
        <v>157.80000000000001</v>
      </c>
      <c r="DN604" s="134">
        <v>157.6</v>
      </c>
      <c r="DO604" s="134">
        <v>160.19999999999999</v>
      </c>
      <c r="DP604" s="134">
        <v>160.6</v>
      </c>
      <c r="DQ604" s="134">
        <v>165.1</v>
      </c>
      <c r="DR604" s="134">
        <v>165.8</v>
      </c>
      <c r="DS604" s="134">
        <v>165</v>
      </c>
      <c r="DT604" s="134">
        <v>166.9</v>
      </c>
      <c r="DU604" s="134">
        <v>172.1</v>
      </c>
      <c r="DV604" s="134">
        <v>169.9</v>
      </c>
      <c r="DW604" s="134">
        <v>168.5</v>
      </c>
      <c r="DX604" s="134">
        <v>172.9</v>
      </c>
      <c r="DY604" s="134">
        <v>171.4</v>
      </c>
      <c r="DZ604" s="134">
        <v>173.4</v>
      </c>
      <c r="EA604" s="135">
        <v>172.6</v>
      </c>
      <c r="EB604" s="136">
        <v>175.7</v>
      </c>
      <c r="EC604" s="136">
        <v>174.3</v>
      </c>
      <c r="ED604" s="134">
        <v>175.7</v>
      </c>
      <c r="EE604" s="134">
        <v>175.5</v>
      </c>
      <c r="EF604" s="137">
        <v>172.9</v>
      </c>
      <c r="EG604" s="137">
        <v>173.5</v>
      </c>
      <c r="EH604" s="137">
        <v>172.2</v>
      </c>
      <c r="EI604" s="137">
        <v>173</v>
      </c>
      <c r="EJ604" s="136">
        <v>174.5</v>
      </c>
      <c r="EK604" s="136">
        <v>174</v>
      </c>
      <c r="EL604" s="147">
        <v>173.8</v>
      </c>
      <c r="EM604" s="147">
        <v>175.1</v>
      </c>
      <c r="EN604" s="147">
        <v>174.1</v>
      </c>
    </row>
    <row r="605" spans="1:144" ht="15" x14ac:dyDescent="0.25">
      <c r="A605" s="132" t="s">
        <v>2638</v>
      </c>
      <c r="B605" s="132" t="s">
        <v>2639</v>
      </c>
      <c r="C605" s="133">
        <v>3.1549800000000001</v>
      </c>
      <c r="D605" s="134">
        <v>103.1</v>
      </c>
      <c r="E605" s="134">
        <v>103</v>
      </c>
      <c r="F605" s="134">
        <v>103.9</v>
      </c>
      <c r="G605" s="134">
        <v>104.4</v>
      </c>
      <c r="H605" s="134">
        <v>104.6</v>
      </c>
      <c r="I605" s="134">
        <v>103.3</v>
      </c>
      <c r="J605" s="134">
        <v>103.3</v>
      </c>
      <c r="K605" s="134">
        <v>102.3</v>
      </c>
      <c r="L605" s="134">
        <v>102.4</v>
      </c>
      <c r="M605" s="134">
        <v>101.8</v>
      </c>
      <c r="N605" s="134">
        <v>102.4</v>
      </c>
      <c r="O605" s="134">
        <v>103.5</v>
      </c>
      <c r="P605" s="134">
        <v>102.8</v>
      </c>
      <c r="Q605" s="134">
        <v>102.2</v>
      </c>
      <c r="R605" s="134">
        <v>101</v>
      </c>
      <c r="S605" s="134">
        <v>101.8</v>
      </c>
      <c r="T605" s="134">
        <v>102.8</v>
      </c>
      <c r="U605" s="134">
        <v>103.8</v>
      </c>
      <c r="V605" s="134">
        <v>102.6</v>
      </c>
      <c r="W605" s="134">
        <v>103.1</v>
      </c>
      <c r="X605" s="134">
        <v>103.1</v>
      </c>
      <c r="Y605" s="134">
        <v>104.1</v>
      </c>
      <c r="Z605" s="134">
        <v>104.3</v>
      </c>
      <c r="AA605" s="134">
        <v>104.5</v>
      </c>
      <c r="AB605" s="134">
        <v>104.1</v>
      </c>
      <c r="AC605" s="134">
        <v>105.8</v>
      </c>
      <c r="AD605" s="134">
        <v>105.3</v>
      </c>
      <c r="AE605" s="134">
        <v>104.9</v>
      </c>
      <c r="AF605" s="134">
        <v>105.5</v>
      </c>
      <c r="AG605" s="134">
        <v>104.9</v>
      </c>
      <c r="AH605" s="134">
        <v>105.4</v>
      </c>
      <c r="AI605" s="134">
        <v>105.2</v>
      </c>
      <c r="AJ605" s="134">
        <v>105.8</v>
      </c>
      <c r="AK605" s="134">
        <v>106.6</v>
      </c>
      <c r="AL605" s="134">
        <v>107.4</v>
      </c>
      <c r="AM605" s="134">
        <v>108.2</v>
      </c>
      <c r="AN605" s="134">
        <v>106.4</v>
      </c>
      <c r="AO605" s="134">
        <v>106.8</v>
      </c>
      <c r="AP605" s="134">
        <v>106.9</v>
      </c>
      <c r="AQ605" s="134">
        <v>105.9</v>
      </c>
      <c r="AR605" s="134">
        <v>106</v>
      </c>
      <c r="AS605" s="134">
        <v>106.3</v>
      </c>
      <c r="AT605" s="134">
        <v>105.5</v>
      </c>
      <c r="AU605" s="134">
        <v>105.7</v>
      </c>
      <c r="AV605" s="134">
        <v>105.4</v>
      </c>
      <c r="AW605" s="134">
        <v>105</v>
      </c>
      <c r="AX605" s="134">
        <v>105.2</v>
      </c>
      <c r="AY605" s="134">
        <v>105.1</v>
      </c>
      <c r="AZ605" s="134">
        <v>103.7</v>
      </c>
      <c r="BA605" s="134">
        <v>104.2</v>
      </c>
      <c r="BB605" s="134">
        <v>104.2</v>
      </c>
      <c r="BC605" s="134">
        <v>104</v>
      </c>
      <c r="BD605" s="134">
        <v>103.4</v>
      </c>
      <c r="BE605" s="134">
        <v>104.2</v>
      </c>
      <c r="BF605" s="134">
        <v>105.1</v>
      </c>
      <c r="BG605" s="134">
        <v>103.7</v>
      </c>
      <c r="BH605" s="134">
        <v>105.6</v>
      </c>
      <c r="BI605" s="134">
        <v>106.8</v>
      </c>
      <c r="BJ605" s="134">
        <v>107.6</v>
      </c>
      <c r="BK605" s="134">
        <v>108.5</v>
      </c>
      <c r="BL605" s="134">
        <v>108.4</v>
      </c>
      <c r="BM605" s="134">
        <v>108.2</v>
      </c>
      <c r="BN605" s="134">
        <v>107.2</v>
      </c>
      <c r="BO605" s="134">
        <v>107.7</v>
      </c>
      <c r="BP605" s="134">
        <v>106.3</v>
      </c>
      <c r="BQ605" s="134">
        <v>108.9</v>
      </c>
      <c r="BR605" s="134">
        <v>109.6</v>
      </c>
      <c r="BS605" s="134">
        <v>111.2</v>
      </c>
      <c r="BT605" s="134">
        <v>110.9</v>
      </c>
      <c r="BU605" s="134">
        <v>111.4</v>
      </c>
      <c r="BV605" s="134">
        <v>112.1</v>
      </c>
      <c r="BW605" s="134">
        <v>112</v>
      </c>
      <c r="BX605" s="134">
        <v>111.5</v>
      </c>
      <c r="BY605" s="134">
        <v>112.6</v>
      </c>
      <c r="BZ605" s="134">
        <v>114.1</v>
      </c>
      <c r="CA605" s="134">
        <v>114.9</v>
      </c>
      <c r="CB605" s="134">
        <v>115.4</v>
      </c>
      <c r="CC605" s="134">
        <v>115.3</v>
      </c>
      <c r="CD605" s="134">
        <v>116</v>
      </c>
      <c r="CE605" s="134">
        <v>115.8</v>
      </c>
      <c r="CF605" s="134">
        <v>115.7</v>
      </c>
      <c r="CG605" s="134">
        <v>116.4</v>
      </c>
      <c r="CH605" s="134">
        <v>116.1</v>
      </c>
      <c r="CI605" s="134">
        <v>116.8</v>
      </c>
      <c r="CJ605" s="134">
        <v>116.8</v>
      </c>
      <c r="CK605" s="134">
        <v>117</v>
      </c>
      <c r="CL605" s="134">
        <v>116.2</v>
      </c>
      <c r="CM605" s="134">
        <v>114.9</v>
      </c>
      <c r="CN605" s="134">
        <v>114.7</v>
      </c>
      <c r="CO605" s="134">
        <v>115.3</v>
      </c>
      <c r="CP605" s="134">
        <v>115.1</v>
      </c>
      <c r="CQ605" s="134">
        <v>115.7</v>
      </c>
      <c r="CR605" s="134">
        <v>115.2</v>
      </c>
      <c r="CS605" s="134">
        <v>115.2</v>
      </c>
      <c r="CT605" s="134">
        <v>114.6</v>
      </c>
      <c r="CU605" s="134">
        <v>115.3</v>
      </c>
      <c r="CV605" s="134">
        <v>114.8</v>
      </c>
      <c r="CW605" s="134">
        <v>112.8</v>
      </c>
      <c r="CX605" s="134">
        <v>113.8</v>
      </c>
      <c r="CY605" s="134">
        <v>113.3</v>
      </c>
      <c r="CZ605" s="134">
        <v>112.5</v>
      </c>
      <c r="DA605" s="134">
        <v>113.3</v>
      </c>
      <c r="DB605" s="134">
        <v>114.6</v>
      </c>
      <c r="DC605" s="134">
        <v>115.9</v>
      </c>
      <c r="DD605" s="134">
        <v>117.9</v>
      </c>
      <c r="DE605" s="134">
        <v>119.7</v>
      </c>
      <c r="DF605" s="134">
        <v>120.7</v>
      </c>
      <c r="DG605" s="134">
        <v>121.8</v>
      </c>
      <c r="DH605" s="134">
        <v>122.6</v>
      </c>
      <c r="DI605" s="134">
        <v>126.5</v>
      </c>
      <c r="DJ605" s="134">
        <v>127.5</v>
      </c>
      <c r="DK605" s="134">
        <v>129.30000000000001</v>
      </c>
      <c r="DL605" s="134">
        <v>130.6</v>
      </c>
      <c r="DM605" s="134">
        <v>130.6</v>
      </c>
      <c r="DN605" s="134">
        <v>130.9</v>
      </c>
      <c r="DO605" s="134">
        <v>132.4</v>
      </c>
      <c r="DP605" s="134">
        <v>133.1</v>
      </c>
      <c r="DQ605" s="134">
        <v>133.19999999999999</v>
      </c>
      <c r="DR605" s="134">
        <v>133.5</v>
      </c>
      <c r="DS605" s="134">
        <v>134.4</v>
      </c>
      <c r="DT605" s="134">
        <v>137.80000000000001</v>
      </c>
      <c r="DU605" s="134">
        <v>140.6</v>
      </c>
      <c r="DV605" s="134">
        <v>139.30000000000001</v>
      </c>
      <c r="DW605" s="134">
        <v>140.30000000000001</v>
      </c>
      <c r="DX605" s="134">
        <v>140</v>
      </c>
      <c r="DY605" s="134">
        <v>139.1</v>
      </c>
      <c r="DZ605" s="134">
        <v>137.5</v>
      </c>
      <c r="EA605" s="135">
        <v>138.30000000000001</v>
      </c>
      <c r="EB605" s="136">
        <v>137.9</v>
      </c>
      <c r="EC605" s="136">
        <v>137.69999999999999</v>
      </c>
      <c r="ED605" s="134">
        <v>139.1</v>
      </c>
      <c r="EE605" s="134">
        <v>139.19999999999999</v>
      </c>
      <c r="EF605" s="137">
        <v>139.5</v>
      </c>
      <c r="EG605" s="137">
        <v>139.69999999999999</v>
      </c>
      <c r="EH605" s="137">
        <v>139.5</v>
      </c>
      <c r="EI605" s="137">
        <v>138.6</v>
      </c>
      <c r="EJ605" s="136">
        <v>138.30000000000001</v>
      </c>
      <c r="EK605" s="136">
        <v>139.5</v>
      </c>
      <c r="EL605" s="147">
        <v>138.9</v>
      </c>
      <c r="EM605" s="147">
        <v>139.5</v>
      </c>
      <c r="EN605" s="147">
        <v>138.80000000000001</v>
      </c>
    </row>
    <row r="606" spans="1:144" ht="15" x14ac:dyDescent="0.25">
      <c r="A606" s="132" t="s">
        <v>2640</v>
      </c>
      <c r="B606" s="132" t="s">
        <v>2641</v>
      </c>
      <c r="C606" s="133">
        <v>1.0314399999999999</v>
      </c>
      <c r="D606" s="134">
        <v>105.9</v>
      </c>
      <c r="E606" s="134">
        <v>105.5</v>
      </c>
      <c r="F606" s="134">
        <v>106.6</v>
      </c>
      <c r="G606" s="134">
        <v>111</v>
      </c>
      <c r="H606" s="134">
        <v>109.9</v>
      </c>
      <c r="I606" s="134">
        <v>107.3</v>
      </c>
      <c r="J606" s="134">
        <v>107.6</v>
      </c>
      <c r="K606" s="134">
        <v>106.8</v>
      </c>
      <c r="L606" s="134">
        <v>105.8</v>
      </c>
      <c r="M606" s="134">
        <v>105.5</v>
      </c>
      <c r="N606" s="134">
        <v>107.2</v>
      </c>
      <c r="O606" s="134">
        <v>108.2</v>
      </c>
      <c r="P606" s="134">
        <v>107.7</v>
      </c>
      <c r="Q606" s="134">
        <v>104.2</v>
      </c>
      <c r="R606" s="134">
        <v>104.7</v>
      </c>
      <c r="S606" s="134">
        <v>103.9</v>
      </c>
      <c r="T606" s="134">
        <v>105.4</v>
      </c>
      <c r="U606" s="134">
        <v>106.1</v>
      </c>
      <c r="V606" s="134">
        <v>104</v>
      </c>
      <c r="W606" s="134">
        <v>105</v>
      </c>
      <c r="X606" s="134">
        <v>104.1</v>
      </c>
      <c r="Y606" s="134">
        <v>105.3</v>
      </c>
      <c r="Z606" s="134">
        <v>106.2</v>
      </c>
      <c r="AA606" s="134">
        <v>104.5</v>
      </c>
      <c r="AB606" s="134">
        <v>105.4</v>
      </c>
      <c r="AC606" s="134">
        <v>106.7</v>
      </c>
      <c r="AD606" s="134">
        <v>106.1</v>
      </c>
      <c r="AE606" s="134">
        <v>107.4</v>
      </c>
      <c r="AF606" s="134">
        <v>106.6</v>
      </c>
      <c r="AG606" s="134">
        <v>107</v>
      </c>
      <c r="AH606" s="134">
        <v>107.2</v>
      </c>
      <c r="AI606" s="134">
        <v>106.6</v>
      </c>
      <c r="AJ606" s="134">
        <v>107.5</v>
      </c>
      <c r="AK606" s="134">
        <v>107</v>
      </c>
      <c r="AL606" s="134">
        <v>108</v>
      </c>
      <c r="AM606" s="134">
        <v>109</v>
      </c>
      <c r="AN606" s="134">
        <v>107.2</v>
      </c>
      <c r="AO606" s="134">
        <v>107.1</v>
      </c>
      <c r="AP606" s="134">
        <v>106.9</v>
      </c>
      <c r="AQ606" s="134">
        <v>104</v>
      </c>
      <c r="AR606" s="134">
        <v>104.9</v>
      </c>
      <c r="AS606" s="134">
        <v>105.5</v>
      </c>
      <c r="AT606" s="134">
        <v>104.7</v>
      </c>
      <c r="AU606" s="134">
        <v>105</v>
      </c>
      <c r="AV606" s="134">
        <v>104.2</v>
      </c>
      <c r="AW606" s="134">
        <v>104.2</v>
      </c>
      <c r="AX606" s="134">
        <v>104.4</v>
      </c>
      <c r="AY606" s="134">
        <v>104.2</v>
      </c>
      <c r="AZ606" s="134">
        <v>102.7</v>
      </c>
      <c r="BA606" s="134">
        <v>102.3</v>
      </c>
      <c r="BB606" s="134">
        <v>101.1</v>
      </c>
      <c r="BC606" s="134">
        <v>101.5</v>
      </c>
      <c r="BD606" s="134">
        <v>100.2</v>
      </c>
      <c r="BE606" s="134">
        <v>101.2</v>
      </c>
      <c r="BF606" s="134">
        <v>102.1</v>
      </c>
      <c r="BG606" s="134">
        <v>100.3</v>
      </c>
      <c r="BH606" s="134">
        <v>102.9</v>
      </c>
      <c r="BI606" s="134">
        <v>104.9</v>
      </c>
      <c r="BJ606" s="134">
        <v>105.2</v>
      </c>
      <c r="BK606" s="134">
        <v>105</v>
      </c>
      <c r="BL606" s="134">
        <v>104.3</v>
      </c>
      <c r="BM606" s="134">
        <v>104.2</v>
      </c>
      <c r="BN606" s="134">
        <v>103.9</v>
      </c>
      <c r="BO606" s="134">
        <v>104.8</v>
      </c>
      <c r="BP606" s="134">
        <v>104.1</v>
      </c>
      <c r="BQ606" s="134">
        <v>105.7</v>
      </c>
      <c r="BR606" s="134">
        <v>104</v>
      </c>
      <c r="BS606" s="134">
        <v>105.3</v>
      </c>
      <c r="BT606" s="134">
        <v>106.2</v>
      </c>
      <c r="BU606" s="134">
        <v>108.4</v>
      </c>
      <c r="BV606" s="134">
        <v>109.6</v>
      </c>
      <c r="BW606" s="134">
        <v>109.8</v>
      </c>
      <c r="BX606" s="134">
        <v>108.5</v>
      </c>
      <c r="BY606" s="134">
        <v>109.5</v>
      </c>
      <c r="BZ606" s="134">
        <v>110.6</v>
      </c>
      <c r="CA606" s="134">
        <v>111.6</v>
      </c>
      <c r="CB606" s="134">
        <v>114.2</v>
      </c>
      <c r="CC606" s="134">
        <v>114.3</v>
      </c>
      <c r="CD606" s="134">
        <v>114.2</v>
      </c>
      <c r="CE606" s="134">
        <v>113.5</v>
      </c>
      <c r="CF606" s="134">
        <v>114.1</v>
      </c>
      <c r="CG606" s="134">
        <v>114.2</v>
      </c>
      <c r="CH606" s="134">
        <v>114.2</v>
      </c>
      <c r="CI606" s="134">
        <v>115</v>
      </c>
      <c r="CJ606" s="134">
        <v>115.6</v>
      </c>
      <c r="CK606" s="134">
        <v>115.4</v>
      </c>
      <c r="CL606" s="134">
        <v>114.7</v>
      </c>
      <c r="CM606" s="134">
        <v>114.2</v>
      </c>
      <c r="CN606" s="134">
        <v>114</v>
      </c>
      <c r="CO606" s="134">
        <v>113.6</v>
      </c>
      <c r="CP606" s="134">
        <v>113.6</v>
      </c>
      <c r="CQ606" s="134">
        <v>113.5</v>
      </c>
      <c r="CR606" s="134">
        <v>112.8</v>
      </c>
      <c r="CS606" s="134">
        <v>113</v>
      </c>
      <c r="CT606" s="134">
        <v>112.8</v>
      </c>
      <c r="CU606" s="134">
        <v>113.5</v>
      </c>
      <c r="CV606" s="134">
        <v>112.9</v>
      </c>
      <c r="CW606" s="134">
        <v>112.5</v>
      </c>
      <c r="CX606" s="134">
        <v>112</v>
      </c>
      <c r="CY606" s="134">
        <v>111.4</v>
      </c>
      <c r="CZ606" s="134">
        <v>110.6</v>
      </c>
      <c r="DA606" s="134">
        <v>110.1</v>
      </c>
      <c r="DB606" s="134">
        <v>112.3</v>
      </c>
      <c r="DC606" s="134">
        <v>113.3</v>
      </c>
      <c r="DD606" s="134">
        <v>116.3</v>
      </c>
      <c r="DE606" s="134">
        <v>119.7</v>
      </c>
      <c r="DF606" s="134">
        <v>118.6</v>
      </c>
      <c r="DG606" s="134">
        <v>119</v>
      </c>
      <c r="DH606" s="134">
        <v>120.6</v>
      </c>
      <c r="DI606" s="134">
        <v>122.6</v>
      </c>
      <c r="DJ606" s="134">
        <v>122.3</v>
      </c>
      <c r="DK606" s="134">
        <v>123.2</v>
      </c>
      <c r="DL606" s="134">
        <v>124.1</v>
      </c>
      <c r="DM606" s="134">
        <v>124</v>
      </c>
      <c r="DN606" s="134">
        <v>123.5</v>
      </c>
      <c r="DO606" s="134">
        <v>124.1</v>
      </c>
      <c r="DP606" s="134">
        <v>124.8</v>
      </c>
      <c r="DQ606" s="134">
        <v>124.6</v>
      </c>
      <c r="DR606" s="134">
        <v>125.3</v>
      </c>
      <c r="DS606" s="134">
        <v>127.5</v>
      </c>
      <c r="DT606" s="134">
        <v>130.30000000000001</v>
      </c>
      <c r="DU606" s="134">
        <v>133.69999999999999</v>
      </c>
      <c r="DV606" s="134">
        <v>133.1</v>
      </c>
      <c r="DW606" s="134">
        <v>133.69999999999999</v>
      </c>
      <c r="DX606" s="134">
        <v>134.6</v>
      </c>
      <c r="DY606" s="134">
        <v>134.1</v>
      </c>
      <c r="DZ606" s="134">
        <v>131.4</v>
      </c>
      <c r="EA606" s="135">
        <v>133.19999999999999</v>
      </c>
      <c r="EB606" s="136">
        <v>132.69999999999999</v>
      </c>
      <c r="EC606" s="136">
        <v>131.4</v>
      </c>
      <c r="ED606" s="134">
        <v>131.5</v>
      </c>
      <c r="EE606" s="134">
        <v>133.1</v>
      </c>
      <c r="EF606" s="137">
        <v>132.69999999999999</v>
      </c>
      <c r="EG606" s="137">
        <v>133</v>
      </c>
      <c r="EH606" s="137">
        <v>132.6</v>
      </c>
      <c r="EI606" s="137">
        <v>131.6</v>
      </c>
      <c r="EJ606" s="136">
        <v>131.1</v>
      </c>
      <c r="EK606" s="136">
        <v>134.69999999999999</v>
      </c>
      <c r="EL606" s="147">
        <v>132.30000000000001</v>
      </c>
      <c r="EM606" s="147">
        <v>133.19999999999999</v>
      </c>
      <c r="EN606" s="147">
        <v>133.1</v>
      </c>
    </row>
    <row r="607" spans="1:144" ht="15" x14ac:dyDescent="0.25">
      <c r="A607" s="132" t="s">
        <v>2642</v>
      </c>
      <c r="B607" s="132" t="s">
        <v>2643</v>
      </c>
      <c r="C607" s="133">
        <v>0.28647</v>
      </c>
      <c r="D607" s="134">
        <v>103</v>
      </c>
      <c r="E607" s="134">
        <v>104.6</v>
      </c>
      <c r="F607" s="134">
        <v>107.4</v>
      </c>
      <c r="G607" s="134">
        <v>108.1</v>
      </c>
      <c r="H607" s="134">
        <v>106.7</v>
      </c>
      <c r="I607" s="134">
        <v>105.5</v>
      </c>
      <c r="J607" s="134">
        <v>104.8</v>
      </c>
      <c r="K607" s="134">
        <v>103.7</v>
      </c>
      <c r="L607" s="134">
        <v>103.9</v>
      </c>
      <c r="M607" s="134">
        <v>104.8</v>
      </c>
      <c r="N607" s="134">
        <v>102.5</v>
      </c>
      <c r="O607" s="134">
        <v>101.4</v>
      </c>
      <c r="P607" s="134">
        <v>102.5</v>
      </c>
      <c r="Q607" s="134">
        <v>101.7</v>
      </c>
      <c r="R607" s="134">
        <v>101.5</v>
      </c>
      <c r="S607" s="134">
        <v>99.9</v>
      </c>
      <c r="T607" s="134">
        <v>102</v>
      </c>
      <c r="U607" s="134">
        <v>100.6</v>
      </c>
      <c r="V607" s="134">
        <v>100.1</v>
      </c>
      <c r="W607" s="134">
        <v>98.3</v>
      </c>
      <c r="X607" s="134">
        <v>99.2</v>
      </c>
      <c r="Y607" s="134">
        <v>102.9</v>
      </c>
      <c r="Z607" s="134">
        <v>104.5</v>
      </c>
      <c r="AA607" s="134">
        <v>98.1</v>
      </c>
      <c r="AB607" s="134">
        <v>98.8</v>
      </c>
      <c r="AC607" s="134">
        <v>98.2</v>
      </c>
      <c r="AD607" s="134">
        <v>100.1</v>
      </c>
      <c r="AE607" s="134">
        <v>104</v>
      </c>
      <c r="AF607" s="134">
        <v>104.5</v>
      </c>
      <c r="AG607" s="134">
        <v>103.1</v>
      </c>
      <c r="AH607" s="134">
        <v>102.1</v>
      </c>
      <c r="AI607" s="134">
        <v>100.5</v>
      </c>
      <c r="AJ607" s="134">
        <v>99.1</v>
      </c>
      <c r="AK607" s="134">
        <v>102.1</v>
      </c>
      <c r="AL607" s="134">
        <v>102.8</v>
      </c>
      <c r="AM607" s="134">
        <v>102.9</v>
      </c>
      <c r="AN607" s="134">
        <v>103.9</v>
      </c>
      <c r="AO607" s="134">
        <v>103.4</v>
      </c>
      <c r="AP607" s="134">
        <v>104.2</v>
      </c>
      <c r="AQ607" s="134">
        <v>100.5</v>
      </c>
      <c r="AR607" s="134">
        <v>101.2</v>
      </c>
      <c r="AS607" s="134">
        <v>100.5</v>
      </c>
      <c r="AT607" s="134">
        <v>101.5</v>
      </c>
      <c r="AU607" s="134">
        <v>101.8</v>
      </c>
      <c r="AV607" s="134">
        <v>99.5</v>
      </c>
      <c r="AW607" s="134">
        <v>98</v>
      </c>
      <c r="AX607" s="134">
        <v>99.7</v>
      </c>
      <c r="AY607" s="134">
        <v>99.2</v>
      </c>
      <c r="AZ607" s="134">
        <v>100.2</v>
      </c>
      <c r="BA607" s="134">
        <v>101.4</v>
      </c>
      <c r="BB607" s="134">
        <v>100.3</v>
      </c>
      <c r="BC607" s="134">
        <v>99.3</v>
      </c>
      <c r="BD607" s="134">
        <v>99.1</v>
      </c>
      <c r="BE607" s="134">
        <v>100.1</v>
      </c>
      <c r="BF607" s="134">
        <v>101.5</v>
      </c>
      <c r="BG607" s="134">
        <v>101.7</v>
      </c>
      <c r="BH607" s="134">
        <v>101.9</v>
      </c>
      <c r="BI607" s="134">
        <v>103.8</v>
      </c>
      <c r="BJ607" s="134">
        <v>103.6</v>
      </c>
      <c r="BK607" s="134">
        <v>104.1</v>
      </c>
      <c r="BL607" s="134">
        <v>104.7</v>
      </c>
      <c r="BM607" s="134">
        <v>104.9</v>
      </c>
      <c r="BN607" s="134">
        <v>104.4</v>
      </c>
      <c r="BO607" s="134">
        <v>104.9</v>
      </c>
      <c r="BP607" s="134">
        <v>104.9</v>
      </c>
      <c r="BQ607" s="134">
        <v>106</v>
      </c>
      <c r="BR607" s="134">
        <v>106.1</v>
      </c>
      <c r="BS607" s="134">
        <v>106.4</v>
      </c>
      <c r="BT607" s="134">
        <v>106.9</v>
      </c>
      <c r="BU607" s="134">
        <v>108.3</v>
      </c>
      <c r="BV607" s="134">
        <v>108.7</v>
      </c>
      <c r="BW607" s="134">
        <v>110.1</v>
      </c>
      <c r="BX607" s="134">
        <v>110.6</v>
      </c>
      <c r="BY607" s="134">
        <v>112.1</v>
      </c>
      <c r="BZ607" s="134">
        <v>113.9</v>
      </c>
      <c r="CA607" s="134">
        <v>113.5</v>
      </c>
      <c r="CB607" s="134">
        <v>115.3</v>
      </c>
      <c r="CC607" s="134">
        <v>114.6</v>
      </c>
      <c r="CD607" s="134">
        <v>115.9</v>
      </c>
      <c r="CE607" s="134">
        <v>114.7</v>
      </c>
      <c r="CF607" s="134">
        <v>114.5</v>
      </c>
      <c r="CG607" s="134">
        <v>115.1</v>
      </c>
      <c r="CH607" s="134">
        <v>114.4</v>
      </c>
      <c r="CI607" s="134">
        <v>114.3</v>
      </c>
      <c r="CJ607" s="134">
        <v>115.3</v>
      </c>
      <c r="CK607" s="134">
        <v>115.4</v>
      </c>
      <c r="CL607" s="134">
        <v>114.6</v>
      </c>
      <c r="CM607" s="134">
        <v>114.6</v>
      </c>
      <c r="CN607" s="134">
        <v>114.3</v>
      </c>
      <c r="CO607" s="134">
        <v>112.3</v>
      </c>
      <c r="CP607" s="134">
        <v>112.8</v>
      </c>
      <c r="CQ607" s="134">
        <v>112.7</v>
      </c>
      <c r="CR607" s="134">
        <v>111.6</v>
      </c>
      <c r="CS607" s="134">
        <v>113.1</v>
      </c>
      <c r="CT607" s="134">
        <v>112.5</v>
      </c>
      <c r="CU607" s="134">
        <v>112.8</v>
      </c>
      <c r="CV607" s="134">
        <v>113.1</v>
      </c>
      <c r="CW607" s="134">
        <v>113.9</v>
      </c>
      <c r="CX607" s="134">
        <v>114.1</v>
      </c>
      <c r="CY607" s="134">
        <v>112.3</v>
      </c>
      <c r="CZ607" s="134">
        <v>110.9</v>
      </c>
      <c r="DA607" s="134">
        <v>111.9</v>
      </c>
      <c r="DB607" s="134">
        <v>112</v>
      </c>
      <c r="DC607" s="134">
        <v>113.2</v>
      </c>
      <c r="DD607" s="134">
        <v>114.8</v>
      </c>
      <c r="DE607" s="134">
        <v>116.2</v>
      </c>
      <c r="DF607" s="134">
        <v>116.8</v>
      </c>
      <c r="DG607" s="134">
        <v>118.5</v>
      </c>
      <c r="DH607" s="134">
        <v>121.1</v>
      </c>
      <c r="DI607" s="134">
        <v>122.8</v>
      </c>
      <c r="DJ607" s="134">
        <v>125.4</v>
      </c>
      <c r="DK607" s="134">
        <v>126.4</v>
      </c>
      <c r="DL607" s="134">
        <v>127.7</v>
      </c>
      <c r="DM607" s="134">
        <v>130.19999999999999</v>
      </c>
      <c r="DN607" s="134">
        <v>131.19999999999999</v>
      </c>
      <c r="DO607" s="134">
        <v>131.6</v>
      </c>
      <c r="DP607" s="134">
        <v>132.6</v>
      </c>
      <c r="DQ607" s="134">
        <v>132.19999999999999</v>
      </c>
      <c r="DR607" s="134">
        <v>133.19999999999999</v>
      </c>
      <c r="DS607" s="134">
        <v>135.19999999999999</v>
      </c>
      <c r="DT607" s="134">
        <v>137.80000000000001</v>
      </c>
      <c r="DU607" s="134">
        <v>141.30000000000001</v>
      </c>
      <c r="DV607" s="134">
        <v>139.5</v>
      </c>
      <c r="DW607" s="134">
        <v>139.6</v>
      </c>
      <c r="DX607" s="134">
        <v>141.4</v>
      </c>
      <c r="DY607" s="134">
        <v>139.80000000000001</v>
      </c>
      <c r="DZ607" s="134">
        <v>140</v>
      </c>
      <c r="EA607" s="135">
        <v>138.80000000000001</v>
      </c>
      <c r="EB607" s="136">
        <v>138.6</v>
      </c>
      <c r="EC607" s="136">
        <v>139.1</v>
      </c>
      <c r="ED607" s="134">
        <v>138.9</v>
      </c>
      <c r="EE607" s="134">
        <v>140.5</v>
      </c>
      <c r="EF607" s="137">
        <v>138.5</v>
      </c>
      <c r="EG607" s="137">
        <v>139.1</v>
      </c>
      <c r="EH607" s="137">
        <v>138.9</v>
      </c>
      <c r="EI607" s="137">
        <v>137.69999999999999</v>
      </c>
      <c r="EJ607" s="136">
        <v>136.30000000000001</v>
      </c>
      <c r="EK607" s="136">
        <v>138.30000000000001</v>
      </c>
      <c r="EL607" s="147">
        <v>139.4</v>
      </c>
      <c r="EM607" s="147">
        <v>139.30000000000001</v>
      </c>
      <c r="EN607" s="147">
        <v>138.30000000000001</v>
      </c>
    </row>
    <row r="608" spans="1:144" ht="15" x14ac:dyDescent="0.25">
      <c r="A608" s="132" t="s">
        <v>2644</v>
      </c>
      <c r="B608" s="132" t="s">
        <v>2645</v>
      </c>
      <c r="C608" s="133">
        <v>0.14193</v>
      </c>
      <c r="D608" s="134">
        <v>103.6</v>
      </c>
      <c r="E608" s="134">
        <v>103.6</v>
      </c>
      <c r="F608" s="134">
        <v>103.6</v>
      </c>
      <c r="G608" s="134">
        <v>121.9</v>
      </c>
      <c r="H608" s="134">
        <v>121.9</v>
      </c>
      <c r="I608" s="134">
        <v>109.5</v>
      </c>
      <c r="J608" s="134">
        <v>109.5</v>
      </c>
      <c r="K608" s="134">
        <v>109.5</v>
      </c>
      <c r="L608" s="134">
        <v>109.7</v>
      </c>
      <c r="M608" s="134">
        <v>109.7</v>
      </c>
      <c r="N608" s="134">
        <v>123.4</v>
      </c>
      <c r="O608" s="134">
        <v>121.9</v>
      </c>
      <c r="P608" s="134">
        <v>121.9</v>
      </c>
      <c r="Q608" s="134">
        <v>102.7</v>
      </c>
      <c r="R608" s="134">
        <v>102.2</v>
      </c>
      <c r="S608" s="134">
        <v>97.5</v>
      </c>
      <c r="T608" s="134">
        <v>101.7</v>
      </c>
      <c r="U608" s="134">
        <v>100.6</v>
      </c>
      <c r="V608" s="134">
        <v>99.1</v>
      </c>
      <c r="W608" s="134">
        <v>101.5</v>
      </c>
      <c r="X608" s="134">
        <v>101</v>
      </c>
      <c r="Y608" s="134">
        <v>104.9</v>
      </c>
      <c r="Z608" s="134">
        <v>107.7</v>
      </c>
      <c r="AA608" s="134">
        <v>104.1</v>
      </c>
      <c r="AB608" s="134">
        <v>106.3</v>
      </c>
      <c r="AC608" s="134">
        <v>116.2</v>
      </c>
      <c r="AD608" s="134">
        <v>110.7</v>
      </c>
      <c r="AE608" s="134">
        <v>110.2</v>
      </c>
      <c r="AF608" s="134">
        <v>108.4</v>
      </c>
      <c r="AG608" s="134">
        <v>109.6</v>
      </c>
      <c r="AH608" s="134">
        <v>108.5</v>
      </c>
      <c r="AI608" s="134">
        <v>108.5</v>
      </c>
      <c r="AJ608" s="134">
        <v>104.9</v>
      </c>
      <c r="AK608" s="134">
        <v>104.9</v>
      </c>
      <c r="AL608" s="134">
        <v>101.5</v>
      </c>
      <c r="AM608" s="134">
        <v>99.7</v>
      </c>
      <c r="AN608" s="134">
        <v>99.7</v>
      </c>
      <c r="AO608" s="134">
        <v>99.7</v>
      </c>
      <c r="AP608" s="134">
        <v>99.7</v>
      </c>
      <c r="AQ608" s="134">
        <v>90.1</v>
      </c>
      <c r="AR608" s="134">
        <v>90.1</v>
      </c>
      <c r="AS608" s="134">
        <v>90.1</v>
      </c>
      <c r="AT608" s="134">
        <v>90.1</v>
      </c>
      <c r="AU608" s="134">
        <v>90.1</v>
      </c>
      <c r="AV608" s="134">
        <v>90.1</v>
      </c>
      <c r="AW608" s="134">
        <v>90.1</v>
      </c>
      <c r="AX608" s="134">
        <v>90.1</v>
      </c>
      <c r="AY608" s="134">
        <v>90.1</v>
      </c>
      <c r="AZ608" s="134">
        <v>90.1</v>
      </c>
      <c r="BA608" s="134">
        <v>90.1</v>
      </c>
      <c r="BB608" s="134">
        <v>90.1</v>
      </c>
      <c r="BC608" s="134">
        <v>90.1</v>
      </c>
      <c r="BD608" s="134">
        <v>90.1</v>
      </c>
      <c r="BE608" s="134">
        <v>90.1</v>
      </c>
      <c r="BF608" s="134">
        <v>90.1</v>
      </c>
      <c r="BG608" s="134">
        <v>90.1</v>
      </c>
      <c r="BH608" s="134">
        <v>90.1</v>
      </c>
      <c r="BI608" s="134">
        <v>90.1</v>
      </c>
      <c r="BJ608" s="134">
        <v>90.1</v>
      </c>
      <c r="BK608" s="134">
        <v>90.1</v>
      </c>
      <c r="BL608" s="134">
        <v>90.1</v>
      </c>
      <c r="BM608" s="134">
        <v>90.1</v>
      </c>
      <c r="BN608" s="134">
        <v>90.1</v>
      </c>
      <c r="BO608" s="134">
        <v>90.1</v>
      </c>
      <c r="BP608" s="134">
        <v>90.1</v>
      </c>
      <c r="BQ608" s="134">
        <v>90.1</v>
      </c>
      <c r="BR608" s="134">
        <v>90.1</v>
      </c>
      <c r="BS608" s="134">
        <v>90.1</v>
      </c>
      <c r="BT608" s="134">
        <v>90.1</v>
      </c>
      <c r="BU608" s="134">
        <v>90.1</v>
      </c>
      <c r="BV608" s="134">
        <v>90.1</v>
      </c>
      <c r="BW608" s="134">
        <v>90.1</v>
      </c>
      <c r="BX608" s="134">
        <v>90.1</v>
      </c>
      <c r="BY608" s="134">
        <v>90.1</v>
      </c>
      <c r="BZ608" s="134">
        <v>90.1</v>
      </c>
      <c r="CA608" s="134">
        <v>90.1</v>
      </c>
      <c r="CB608" s="134">
        <v>90.1</v>
      </c>
      <c r="CC608" s="134">
        <v>90.1</v>
      </c>
      <c r="CD608" s="134">
        <v>90.1</v>
      </c>
      <c r="CE608" s="134">
        <v>90.1</v>
      </c>
      <c r="CF608" s="134">
        <v>90.1</v>
      </c>
      <c r="CG608" s="134">
        <v>90.1</v>
      </c>
      <c r="CH608" s="134">
        <v>90.1</v>
      </c>
      <c r="CI608" s="134">
        <v>90.1</v>
      </c>
      <c r="CJ608" s="134">
        <v>90.1</v>
      </c>
      <c r="CK608" s="134">
        <v>90.1</v>
      </c>
      <c r="CL608" s="134">
        <v>90.1</v>
      </c>
      <c r="CM608" s="134">
        <v>90.1</v>
      </c>
      <c r="CN608" s="134">
        <v>90.1</v>
      </c>
      <c r="CO608" s="134">
        <v>90.1</v>
      </c>
      <c r="CP608" s="134">
        <v>90.1</v>
      </c>
      <c r="CQ608" s="134">
        <v>90.1</v>
      </c>
      <c r="CR608" s="134">
        <v>90.1</v>
      </c>
      <c r="CS608" s="134">
        <v>90.1</v>
      </c>
      <c r="CT608" s="134">
        <v>90.1</v>
      </c>
      <c r="CU608" s="134">
        <v>90.1</v>
      </c>
      <c r="CV608" s="134">
        <v>90.1</v>
      </c>
      <c r="CW608" s="134">
        <v>90.1</v>
      </c>
      <c r="CX608" s="134">
        <v>90.1</v>
      </c>
      <c r="CY608" s="134">
        <v>90.1</v>
      </c>
      <c r="CZ608" s="134">
        <v>89.7</v>
      </c>
      <c r="DA608" s="134">
        <v>88.9</v>
      </c>
      <c r="DB608" s="134">
        <v>89.4</v>
      </c>
      <c r="DC608" s="134">
        <v>89.2</v>
      </c>
      <c r="DD608" s="134">
        <v>89.2</v>
      </c>
      <c r="DE608" s="134">
        <v>102.3</v>
      </c>
      <c r="DF608" s="134">
        <v>102.3</v>
      </c>
      <c r="DG608" s="134">
        <v>102.4</v>
      </c>
      <c r="DH608" s="134">
        <v>102.4</v>
      </c>
      <c r="DI608" s="134">
        <v>102.4</v>
      </c>
      <c r="DJ608" s="134">
        <v>102.4</v>
      </c>
      <c r="DK608" s="134">
        <v>102.4</v>
      </c>
      <c r="DL608" s="134">
        <v>102.5</v>
      </c>
      <c r="DM608" s="134">
        <v>102.5</v>
      </c>
      <c r="DN608" s="134">
        <v>102.5</v>
      </c>
      <c r="DO608" s="134">
        <v>102.5</v>
      </c>
      <c r="DP608" s="134">
        <v>102.5</v>
      </c>
      <c r="DQ608" s="134">
        <v>102.5</v>
      </c>
      <c r="DR608" s="134">
        <v>102.5</v>
      </c>
      <c r="DS608" s="134">
        <v>102.5</v>
      </c>
      <c r="DT608" s="134">
        <v>102.5</v>
      </c>
      <c r="DU608" s="134">
        <v>102.5</v>
      </c>
      <c r="DV608" s="134">
        <v>102.5</v>
      </c>
      <c r="DW608" s="134">
        <v>109.6</v>
      </c>
      <c r="DX608" s="134">
        <v>109.6</v>
      </c>
      <c r="DY608" s="134">
        <v>109.6</v>
      </c>
      <c r="DZ608" s="134">
        <v>100.5</v>
      </c>
      <c r="EA608" s="135">
        <v>109.6</v>
      </c>
      <c r="EB608" s="136">
        <v>109.6</v>
      </c>
      <c r="EC608" s="136">
        <v>96.9</v>
      </c>
      <c r="ED608" s="134">
        <v>100.5</v>
      </c>
      <c r="EE608" s="134">
        <v>100.5</v>
      </c>
      <c r="EF608" s="137">
        <v>102.3</v>
      </c>
      <c r="EG608" s="137">
        <v>104.2</v>
      </c>
      <c r="EH608" s="137">
        <v>104.2</v>
      </c>
      <c r="EI608" s="137">
        <v>104.2</v>
      </c>
      <c r="EJ608" s="136">
        <v>98.7</v>
      </c>
      <c r="EK608" s="136">
        <v>100.5</v>
      </c>
      <c r="EL608" s="147">
        <v>100.5</v>
      </c>
      <c r="EM608" s="147">
        <v>95</v>
      </c>
      <c r="EN608" s="147">
        <v>100.5</v>
      </c>
    </row>
    <row r="609" spans="1:144" ht="15" x14ac:dyDescent="0.25">
      <c r="A609" s="132" t="s">
        <v>2646</v>
      </c>
      <c r="B609" s="132" t="s">
        <v>2647</v>
      </c>
      <c r="C609" s="133">
        <v>1.24E-3</v>
      </c>
      <c r="D609" s="134">
        <v>100.5</v>
      </c>
      <c r="E609" s="134">
        <v>101.4</v>
      </c>
      <c r="F609" s="134">
        <v>104.5</v>
      </c>
      <c r="G609" s="134">
        <v>104.7</v>
      </c>
      <c r="H609" s="134">
        <v>104.6</v>
      </c>
      <c r="I609" s="134">
        <v>108.1</v>
      </c>
      <c r="J609" s="134">
        <v>104.3</v>
      </c>
      <c r="K609" s="134">
        <v>108.6</v>
      </c>
      <c r="L609" s="134">
        <v>104.8</v>
      </c>
      <c r="M609" s="134">
        <v>102.3</v>
      </c>
      <c r="N609" s="134">
        <v>106.4</v>
      </c>
      <c r="O609" s="134">
        <v>109.1</v>
      </c>
      <c r="P609" s="134">
        <v>107.4</v>
      </c>
      <c r="Q609" s="134">
        <v>107.2</v>
      </c>
      <c r="R609" s="134">
        <v>108.6</v>
      </c>
      <c r="S609" s="134">
        <v>108.3</v>
      </c>
      <c r="T609" s="134">
        <v>103.2</v>
      </c>
      <c r="U609" s="134">
        <v>102.1</v>
      </c>
      <c r="V609" s="134">
        <v>103.8</v>
      </c>
      <c r="W609" s="134">
        <v>105</v>
      </c>
      <c r="X609" s="134">
        <v>105.5</v>
      </c>
      <c r="Y609" s="134">
        <v>105.5</v>
      </c>
      <c r="Z609" s="134">
        <v>107</v>
      </c>
      <c r="AA609" s="134">
        <v>105.2</v>
      </c>
      <c r="AB609" s="134">
        <v>104.8</v>
      </c>
      <c r="AC609" s="134">
        <v>105.2</v>
      </c>
      <c r="AD609" s="134">
        <v>102.9</v>
      </c>
      <c r="AE609" s="134">
        <v>103.9</v>
      </c>
      <c r="AF609" s="134">
        <v>104.8</v>
      </c>
      <c r="AG609" s="134">
        <v>101.7</v>
      </c>
      <c r="AH609" s="134">
        <v>103</v>
      </c>
      <c r="AI609" s="134">
        <v>103.5</v>
      </c>
      <c r="AJ609" s="134">
        <v>104.7</v>
      </c>
      <c r="AK609" s="134">
        <v>105.4</v>
      </c>
      <c r="AL609" s="134">
        <v>105.4</v>
      </c>
      <c r="AM609" s="134">
        <v>104.8</v>
      </c>
      <c r="AN609" s="134">
        <v>102.8</v>
      </c>
      <c r="AO609" s="134">
        <v>100.4</v>
      </c>
      <c r="AP609" s="134">
        <v>102.7</v>
      </c>
      <c r="AQ609" s="134">
        <v>101.4</v>
      </c>
      <c r="AR609" s="134">
        <v>102.2</v>
      </c>
      <c r="AS609" s="134">
        <v>100.5</v>
      </c>
      <c r="AT609" s="134">
        <v>100.1</v>
      </c>
      <c r="AU609" s="134">
        <v>102.4</v>
      </c>
      <c r="AV609" s="134">
        <v>101.1</v>
      </c>
      <c r="AW609" s="134">
        <v>98.7</v>
      </c>
      <c r="AX609" s="134">
        <v>95.1</v>
      </c>
      <c r="AY609" s="134">
        <v>98.1</v>
      </c>
      <c r="AZ609" s="134">
        <v>94.5</v>
      </c>
      <c r="BA609" s="134">
        <v>97.1</v>
      </c>
      <c r="BB609" s="134">
        <v>95.6</v>
      </c>
      <c r="BC609" s="134">
        <v>96.3</v>
      </c>
      <c r="BD609" s="134">
        <v>97.1</v>
      </c>
      <c r="BE609" s="134">
        <v>97.1</v>
      </c>
      <c r="BF609" s="134">
        <v>97.2</v>
      </c>
      <c r="BG609" s="134">
        <v>96.7</v>
      </c>
      <c r="BH609" s="134">
        <v>96.9</v>
      </c>
      <c r="BI609" s="134">
        <v>96.8</v>
      </c>
      <c r="BJ609" s="134">
        <v>98.2</v>
      </c>
      <c r="BK609" s="134">
        <v>98.1</v>
      </c>
      <c r="BL609" s="134">
        <v>99.8</v>
      </c>
      <c r="BM609" s="134">
        <v>101.8</v>
      </c>
      <c r="BN609" s="134">
        <v>101.7</v>
      </c>
      <c r="BO609" s="134">
        <v>103.4</v>
      </c>
      <c r="BP609" s="134">
        <v>103.4</v>
      </c>
      <c r="BQ609" s="134">
        <v>102</v>
      </c>
      <c r="BR609" s="134">
        <v>100.3</v>
      </c>
      <c r="BS609" s="134">
        <v>100.3</v>
      </c>
      <c r="BT609" s="134">
        <v>101.3</v>
      </c>
      <c r="BU609" s="134">
        <v>101.3</v>
      </c>
      <c r="BV609" s="134">
        <v>101.3</v>
      </c>
      <c r="BW609" s="134">
        <v>100.7</v>
      </c>
      <c r="BX609" s="134">
        <v>103.2</v>
      </c>
      <c r="BY609" s="134">
        <v>103.8</v>
      </c>
      <c r="BZ609" s="134">
        <v>103.6</v>
      </c>
      <c r="CA609" s="134">
        <v>103.2</v>
      </c>
      <c r="CB609" s="134">
        <v>105</v>
      </c>
      <c r="CC609" s="134">
        <v>106.8</v>
      </c>
      <c r="CD609" s="134">
        <v>107.7</v>
      </c>
      <c r="CE609" s="134">
        <v>107.6</v>
      </c>
      <c r="CF609" s="134">
        <v>108.8</v>
      </c>
      <c r="CG609" s="134">
        <v>106</v>
      </c>
      <c r="CH609" s="134">
        <v>104.6</v>
      </c>
      <c r="CI609" s="134">
        <v>103.1</v>
      </c>
      <c r="CJ609" s="134">
        <v>102.8</v>
      </c>
      <c r="CK609" s="134">
        <v>103.4</v>
      </c>
      <c r="CL609" s="134">
        <v>102.5</v>
      </c>
      <c r="CM609" s="134">
        <v>99.5</v>
      </c>
      <c r="CN609" s="134">
        <v>99.4</v>
      </c>
      <c r="CO609" s="134">
        <v>98.5</v>
      </c>
      <c r="CP609" s="134">
        <v>97.8</v>
      </c>
      <c r="CQ609" s="134">
        <v>99.1</v>
      </c>
      <c r="CR609" s="134">
        <v>99.1</v>
      </c>
      <c r="CS609" s="134">
        <v>99.3</v>
      </c>
      <c r="CT609" s="134">
        <v>99.9</v>
      </c>
      <c r="CU609" s="134">
        <v>99.6</v>
      </c>
      <c r="CV609" s="134">
        <v>99.6</v>
      </c>
      <c r="CW609" s="134">
        <v>99.8</v>
      </c>
      <c r="CX609" s="134">
        <v>100.3</v>
      </c>
      <c r="CY609" s="134">
        <v>100.3</v>
      </c>
      <c r="CZ609" s="134">
        <v>100.3</v>
      </c>
      <c r="DA609" s="134">
        <v>100.4</v>
      </c>
      <c r="DB609" s="134">
        <v>100</v>
      </c>
      <c r="DC609" s="134">
        <v>101.6</v>
      </c>
      <c r="DD609" s="134">
        <v>104.5</v>
      </c>
      <c r="DE609" s="134">
        <v>104.9</v>
      </c>
      <c r="DF609" s="134">
        <v>105.4</v>
      </c>
      <c r="DG609" s="134">
        <v>105.3</v>
      </c>
      <c r="DH609" s="134">
        <v>106.2</v>
      </c>
      <c r="DI609" s="134">
        <v>106.8</v>
      </c>
      <c r="DJ609" s="134">
        <v>106.9</v>
      </c>
      <c r="DK609" s="134">
        <v>108.8</v>
      </c>
      <c r="DL609" s="134">
        <v>110.8</v>
      </c>
      <c r="DM609" s="134">
        <v>112.3</v>
      </c>
      <c r="DN609" s="134">
        <v>116.3</v>
      </c>
      <c r="DO609" s="134">
        <v>117.5</v>
      </c>
      <c r="DP609" s="134">
        <v>119.5</v>
      </c>
      <c r="DQ609" s="134">
        <v>120.7</v>
      </c>
      <c r="DR609" s="134">
        <v>120.8</v>
      </c>
      <c r="DS609" s="134">
        <v>121.5</v>
      </c>
      <c r="DT609" s="134">
        <v>121.4</v>
      </c>
      <c r="DU609" s="134">
        <v>124.4</v>
      </c>
      <c r="DV609" s="134">
        <v>125.3</v>
      </c>
      <c r="DW609" s="134">
        <v>125.5</v>
      </c>
      <c r="DX609" s="134">
        <v>125.6</v>
      </c>
      <c r="DY609" s="134">
        <v>126</v>
      </c>
      <c r="DZ609" s="134">
        <v>125.6</v>
      </c>
      <c r="EA609" s="135">
        <v>126.1</v>
      </c>
      <c r="EB609" s="136">
        <v>125.6</v>
      </c>
      <c r="EC609" s="136">
        <v>128.1</v>
      </c>
      <c r="ED609" s="134">
        <v>128.30000000000001</v>
      </c>
      <c r="EE609" s="134">
        <v>129.19999999999999</v>
      </c>
      <c r="EF609" s="137">
        <v>129.69999999999999</v>
      </c>
      <c r="EG609" s="137">
        <v>129.69999999999999</v>
      </c>
      <c r="EH609" s="137">
        <v>130.1</v>
      </c>
      <c r="EI609" s="137">
        <v>130.80000000000001</v>
      </c>
      <c r="EJ609" s="136">
        <v>131.4</v>
      </c>
      <c r="EK609" s="136">
        <v>130.6</v>
      </c>
      <c r="EL609" s="147">
        <v>132.9</v>
      </c>
      <c r="EM609" s="147">
        <v>133.1</v>
      </c>
      <c r="EN609" s="147">
        <v>133.1</v>
      </c>
    </row>
    <row r="610" spans="1:144" ht="15" x14ac:dyDescent="0.25">
      <c r="A610" s="132" t="s">
        <v>2648</v>
      </c>
      <c r="B610" s="132" t="s">
        <v>2649</v>
      </c>
      <c r="C610" s="133">
        <v>5.4099999999999999E-3</v>
      </c>
      <c r="D610" s="134">
        <v>101.4</v>
      </c>
      <c r="E610" s="134">
        <v>101.9</v>
      </c>
      <c r="F610" s="134">
        <v>101.2</v>
      </c>
      <c r="G610" s="134">
        <v>103.6</v>
      </c>
      <c r="H610" s="134">
        <v>105.5</v>
      </c>
      <c r="I610" s="134">
        <v>105.7</v>
      </c>
      <c r="J610" s="134">
        <v>105.9</v>
      </c>
      <c r="K610" s="134">
        <v>105.4</v>
      </c>
      <c r="L610" s="134">
        <v>105.1</v>
      </c>
      <c r="M610" s="134">
        <v>105.3</v>
      </c>
      <c r="N610" s="134">
        <v>106.1</v>
      </c>
      <c r="O610" s="134">
        <v>105.9</v>
      </c>
      <c r="P610" s="134">
        <v>105.7</v>
      </c>
      <c r="Q610" s="134">
        <v>105.3</v>
      </c>
      <c r="R610" s="134">
        <v>105.6</v>
      </c>
      <c r="S610" s="134">
        <v>105.3</v>
      </c>
      <c r="T610" s="134">
        <v>106.9</v>
      </c>
      <c r="U610" s="134">
        <v>106.1</v>
      </c>
      <c r="V610" s="134">
        <v>106.1</v>
      </c>
      <c r="W610" s="134">
        <v>106.9</v>
      </c>
      <c r="X610" s="134">
        <v>106.1</v>
      </c>
      <c r="Y610" s="134">
        <v>105.6</v>
      </c>
      <c r="Z610" s="134">
        <v>106.6</v>
      </c>
      <c r="AA610" s="134">
        <v>106.4</v>
      </c>
      <c r="AB610" s="134">
        <v>108.9</v>
      </c>
      <c r="AC610" s="134">
        <v>110</v>
      </c>
      <c r="AD610" s="134">
        <v>110.3</v>
      </c>
      <c r="AE610" s="134">
        <v>108.8</v>
      </c>
      <c r="AF610" s="134">
        <v>108.4</v>
      </c>
      <c r="AG610" s="134">
        <v>108.9</v>
      </c>
      <c r="AH610" s="134">
        <v>107.4</v>
      </c>
      <c r="AI610" s="134">
        <v>109.3</v>
      </c>
      <c r="AJ610" s="134">
        <v>109.9</v>
      </c>
      <c r="AK610" s="134">
        <v>109.1</v>
      </c>
      <c r="AL610" s="134">
        <v>109.4</v>
      </c>
      <c r="AM610" s="134">
        <v>108.5</v>
      </c>
      <c r="AN610" s="134">
        <v>109.8</v>
      </c>
      <c r="AO610" s="134">
        <v>109.7</v>
      </c>
      <c r="AP610" s="134">
        <v>109.8</v>
      </c>
      <c r="AQ610" s="134">
        <v>109.4</v>
      </c>
      <c r="AR610" s="134">
        <v>110.2</v>
      </c>
      <c r="AS610" s="134">
        <v>109.5</v>
      </c>
      <c r="AT610" s="134">
        <v>107.9</v>
      </c>
      <c r="AU610" s="134">
        <v>107.8</v>
      </c>
      <c r="AV610" s="134">
        <v>107.5</v>
      </c>
      <c r="AW610" s="134">
        <v>107.9</v>
      </c>
      <c r="AX610" s="134">
        <v>107.5</v>
      </c>
      <c r="AY610" s="134">
        <v>105.3</v>
      </c>
      <c r="AZ610" s="134">
        <v>106.6</v>
      </c>
      <c r="BA610" s="134">
        <v>107.8</v>
      </c>
      <c r="BB610" s="134">
        <v>107.5</v>
      </c>
      <c r="BC610" s="134">
        <v>107.5</v>
      </c>
      <c r="BD610" s="134">
        <v>107</v>
      </c>
      <c r="BE610" s="134">
        <v>108.2</v>
      </c>
      <c r="BF610" s="134">
        <v>107.8</v>
      </c>
      <c r="BG610" s="134">
        <v>107.2</v>
      </c>
      <c r="BH610" s="134">
        <v>108.3</v>
      </c>
      <c r="BI610" s="134">
        <v>108.2</v>
      </c>
      <c r="BJ610" s="134">
        <v>108.3</v>
      </c>
      <c r="BK610" s="134">
        <v>107.8</v>
      </c>
      <c r="BL610" s="134">
        <v>109.5</v>
      </c>
      <c r="BM610" s="134">
        <v>109.2</v>
      </c>
      <c r="BN610" s="134">
        <v>108.6</v>
      </c>
      <c r="BO610" s="134">
        <v>109.7</v>
      </c>
      <c r="BP610" s="134">
        <v>109.2</v>
      </c>
      <c r="BQ610" s="134">
        <v>109.7</v>
      </c>
      <c r="BR610" s="134">
        <v>109.2</v>
      </c>
      <c r="BS610" s="134">
        <v>108.9</v>
      </c>
      <c r="BT610" s="134">
        <v>108.6</v>
      </c>
      <c r="BU610" s="134">
        <v>109.2</v>
      </c>
      <c r="BV610" s="134">
        <v>108.6</v>
      </c>
      <c r="BW610" s="134">
        <v>109.7</v>
      </c>
      <c r="BX610" s="134">
        <v>109.2</v>
      </c>
      <c r="BY610" s="134">
        <v>109.5</v>
      </c>
      <c r="BZ610" s="134">
        <v>110.1</v>
      </c>
      <c r="CA610" s="134">
        <v>110</v>
      </c>
      <c r="CB610" s="134">
        <v>109.5</v>
      </c>
      <c r="CC610" s="134">
        <v>109.8</v>
      </c>
      <c r="CD610" s="134">
        <v>109.6</v>
      </c>
      <c r="CE610" s="134">
        <v>109.4</v>
      </c>
      <c r="CF610" s="134">
        <v>108.5</v>
      </c>
      <c r="CG610" s="134">
        <v>106.9</v>
      </c>
      <c r="CH610" s="134">
        <v>107.3</v>
      </c>
      <c r="CI610" s="134">
        <v>106.6</v>
      </c>
      <c r="CJ610" s="134">
        <v>106.7</v>
      </c>
      <c r="CK610" s="134">
        <v>107.9</v>
      </c>
      <c r="CL610" s="134">
        <v>109</v>
      </c>
      <c r="CM610" s="134">
        <v>108.5</v>
      </c>
      <c r="CN610" s="134">
        <v>108.6</v>
      </c>
      <c r="CO610" s="134">
        <v>108.3</v>
      </c>
      <c r="CP610" s="134">
        <v>107.9</v>
      </c>
      <c r="CQ610" s="134">
        <v>109.6</v>
      </c>
      <c r="CR610" s="134">
        <v>108.7</v>
      </c>
      <c r="CS610" s="134">
        <v>109.2</v>
      </c>
      <c r="CT610" s="134">
        <v>103.2</v>
      </c>
      <c r="CU610" s="134">
        <v>107.8</v>
      </c>
      <c r="CV610" s="134">
        <v>108.2</v>
      </c>
      <c r="CW610" s="134">
        <v>109.2</v>
      </c>
      <c r="CX610" s="134">
        <v>108.6</v>
      </c>
      <c r="CY610" s="134">
        <v>108.5</v>
      </c>
      <c r="CZ610" s="134">
        <v>109.2</v>
      </c>
      <c r="DA610" s="134">
        <v>109.7</v>
      </c>
      <c r="DB610" s="134">
        <v>110</v>
      </c>
      <c r="DC610" s="134">
        <v>110.4</v>
      </c>
      <c r="DD610" s="134">
        <v>111.3</v>
      </c>
      <c r="DE610" s="134">
        <v>112.7</v>
      </c>
      <c r="DF610" s="134">
        <v>111.1</v>
      </c>
      <c r="DG610" s="134">
        <v>116.1</v>
      </c>
      <c r="DH610" s="134">
        <v>119.4</v>
      </c>
      <c r="DI610" s="134">
        <v>118.1</v>
      </c>
      <c r="DJ610" s="134">
        <v>120</v>
      </c>
      <c r="DK610" s="134">
        <v>120.5</v>
      </c>
      <c r="DL610" s="134">
        <v>123.3</v>
      </c>
      <c r="DM610" s="134">
        <v>123.8</v>
      </c>
      <c r="DN610" s="134">
        <v>121.3</v>
      </c>
      <c r="DO610" s="134">
        <v>123.3</v>
      </c>
      <c r="DP610" s="134">
        <v>123.4</v>
      </c>
      <c r="DQ610" s="134">
        <v>123.9</v>
      </c>
      <c r="DR610" s="134">
        <v>123.3</v>
      </c>
      <c r="DS610" s="134">
        <v>123.4</v>
      </c>
      <c r="DT610" s="134">
        <v>124.7</v>
      </c>
      <c r="DU610" s="134">
        <v>126.9</v>
      </c>
      <c r="DV610" s="134">
        <v>130.69999999999999</v>
      </c>
      <c r="DW610" s="134">
        <v>129.69999999999999</v>
      </c>
      <c r="DX610" s="134">
        <v>133.30000000000001</v>
      </c>
      <c r="DY610" s="134">
        <v>133</v>
      </c>
      <c r="DZ610" s="134">
        <v>132.9</v>
      </c>
      <c r="EA610" s="135">
        <v>132.69999999999999</v>
      </c>
      <c r="EB610" s="136">
        <v>132.30000000000001</v>
      </c>
      <c r="EC610" s="136">
        <v>132</v>
      </c>
      <c r="ED610" s="134">
        <v>132.30000000000001</v>
      </c>
      <c r="EE610" s="134">
        <v>132.9</v>
      </c>
      <c r="EF610" s="137">
        <v>132.5</v>
      </c>
      <c r="EG610" s="137">
        <v>132.1</v>
      </c>
      <c r="EH610" s="137">
        <v>131.69999999999999</v>
      </c>
      <c r="EI610" s="137">
        <v>132.5</v>
      </c>
      <c r="EJ610" s="136">
        <v>134</v>
      </c>
      <c r="EK610" s="136">
        <v>136.1</v>
      </c>
      <c r="EL610" s="147">
        <v>137.69999999999999</v>
      </c>
      <c r="EM610" s="147">
        <v>138.4</v>
      </c>
      <c r="EN610" s="147">
        <v>138.6</v>
      </c>
    </row>
    <row r="611" spans="1:144" ht="15" x14ac:dyDescent="0.25">
      <c r="A611" s="132" t="s">
        <v>2650</v>
      </c>
      <c r="B611" s="132" t="s">
        <v>2651</v>
      </c>
      <c r="C611" s="133">
        <v>0.59280999999999995</v>
      </c>
      <c r="D611" s="134">
        <v>107.9</v>
      </c>
      <c r="E611" s="134">
        <v>106.5</v>
      </c>
      <c r="F611" s="134">
        <v>107</v>
      </c>
      <c r="G611" s="134">
        <v>110</v>
      </c>
      <c r="H611" s="134">
        <v>108.7</v>
      </c>
      <c r="I611" s="134">
        <v>107.7</v>
      </c>
      <c r="J611" s="134">
        <v>108.5</v>
      </c>
      <c r="K611" s="134">
        <v>107.6</v>
      </c>
      <c r="L611" s="134">
        <v>105.8</v>
      </c>
      <c r="M611" s="134">
        <v>104.9</v>
      </c>
      <c r="N611" s="134">
        <v>105.7</v>
      </c>
      <c r="O611" s="134">
        <v>108.2</v>
      </c>
      <c r="P611" s="134">
        <v>106.9</v>
      </c>
      <c r="Q611" s="134">
        <v>105.7</v>
      </c>
      <c r="R611" s="134">
        <v>106.8</v>
      </c>
      <c r="S611" s="134">
        <v>107.3</v>
      </c>
      <c r="T611" s="134">
        <v>107.9</v>
      </c>
      <c r="U611" s="134">
        <v>110.2</v>
      </c>
      <c r="V611" s="134">
        <v>107</v>
      </c>
      <c r="W611" s="134">
        <v>109.1</v>
      </c>
      <c r="X611" s="134">
        <v>107.3</v>
      </c>
      <c r="Y611" s="134">
        <v>106.6</v>
      </c>
      <c r="Z611" s="134">
        <v>106.8</v>
      </c>
      <c r="AA611" s="134">
        <v>107.6</v>
      </c>
      <c r="AB611" s="134">
        <v>108.3</v>
      </c>
      <c r="AC611" s="134">
        <v>108.4</v>
      </c>
      <c r="AD611" s="134">
        <v>107.8</v>
      </c>
      <c r="AE611" s="134">
        <v>108.3</v>
      </c>
      <c r="AF611" s="134">
        <v>107.2</v>
      </c>
      <c r="AG611" s="134">
        <v>108.3</v>
      </c>
      <c r="AH611" s="134">
        <v>109.3</v>
      </c>
      <c r="AI611" s="134">
        <v>109</v>
      </c>
      <c r="AJ611" s="134">
        <v>112.1</v>
      </c>
      <c r="AK611" s="134">
        <v>109.8</v>
      </c>
      <c r="AL611" s="134">
        <v>112.1</v>
      </c>
      <c r="AM611" s="134">
        <v>114.1</v>
      </c>
      <c r="AN611" s="134">
        <v>110.6</v>
      </c>
      <c r="AO611" s="134">
        <v>110.6</v>
      </c>
      <c r="AP611" s="134">
        <v>109.9</v>
      </c>
      <c r="AQ611" s="134">
        <v>109</v>
      </c>
      <c r="AR611" s="134">
        <v>110.2</v>
      </c>
      <c r="AS611" s="134">
        <v>111.6</v>
      </c>
      <c r="AT611" s="134">
        <v>109.7</v>
      </c>
      <c r="AU611" s="134">
        <v>110.1</v>
      </c>
      <c r="AV611" s="134">
        <v>109.8</v>
      </c>
      <c r="AW611" s="134">
        <v>110.5</v>
      </c>
      <c r="AX611" s="134">
        <v>110.1</v>
      </c>
      <c r="AY611" s="134">
        <v>109.9</v>
      </c>
      <c r="AZ611" s="134">
        <v>106.8</v>
      </c>
      <c r="BA611" s="134">
        <v>105.6</v>
      </c>
      <c r="BB611" s="134">
        <v>103.9</v>
      </c>
      <c r="BC611" s="134">
        <v>105.2</v>
      </c>
      <c r="BD611" s="134">
        <v>103.1</v>
      </c>
      <c r="BE611" s="134">
        <v>104.4</v>
      </c>
      <c r="BF611" s="134">
        <v>105.1</v>
      </c>
      <c r="BG611" s="134">
        <v>102</v>
      </c>
      <c r="BH611" s="134">
        <v>106.3</v>
      </c>
      <c r="BI611" s="134">
        <v>109</v>
      </c>
      <c r="BJ611" s="134">
        <v>109.5</v>
      </c>
      <c r="BK611" s="134">
        <v>109.1</v>
      </c>
      <c r="BL611" s="134">
        <v>107.5</v>
      </c>
      <c r="BM611" s="134">
        <v>107.1</v>
      </c>
      <c r="BN611" s="134">
        <v>106.9</v>
      </c>
      <c r="BO611" s="134">
        <v>108.2</v>
      </c>
      <c r="BP611" s="134">
        <v>107</v>
      </c>
      <c r="BQ611" s="134">
        <v>109.2</v>
      </c>
      <c r="BR611" s="134">
        <v>106.2</v>
      </c>
      <c r="BS611" s="134">
        <v>108.3</v>
      </c>
      <c r="BT611" s="134">
        <v>109.7</v>
      </c>
      <c r="BU611" s="134">
        <v>112.8</v>
      </c>
      <c r="BV611" s="134">
        <v>114.7</v>
      </c>
      <c r="BW611" s="134">
        <v>114.2</v>
      </c>
      <c r="BX611" s="134">
        <v>111.8</v>
      </c>
      <c r="BY611" s="134">
        <v>112.9</v>
      </c>
      <c r="BZ611" s="134">
        <v>113.9</v>
      </c>
      <c r="CA611" s="134">
        <v>115.8</v>
      </c>
      <c r="CB611" s="134">
        <v>119.4</v>
      </c>
      <c r="CC611" s="134">
        <v>120</v>
      </c>
      <c r="CD611" s="134">
        <v>119.1</v>
      </c>
      <c r="CE611" s="134">
        <v>118.6</v>
      </c>
      <c r="CF611" s="134">
        <v>119.7</v>
      </c>
      <c r="CG611" s="134">
        <v>119.6</v>
      </c>
      <c r="CH611" s="134">
        <v>120</v>
      </c>
      <c r="CI611" s="134">
        <v>121.4</v>
      </c>
      <c r="CJ611" s="134">
        <v>122</v>
      </c>
      <c r="CK611" s="134">
        <v>121.5</v>
      </c>
      <c r="CL611" s="134">
        <v>120.7</v>
      </c>
      <c r="CM611" s="134">
        <v>119.9</v>
      </c>
      <c r="CN611" s="134">
        <v>119.5</v>
      </c>
      <c r="CO611" s="134">
        <v>119.9</v>
      </c>
      <c r="CP611" s="134">
        <v>119.6</v>
      </c>
      <c r="CQ611" s="134">
        <v>119.4</v>
      </c>
      <c r="CR611" s="134">
        <v>118.8</v>
      </c>
      <c r="CS611" s="134">
        <v>118.5</v>
      </c>
      <c r="CT611" s="134">
        <v>118.5</v>
      </c>
      <c r="CU611" s="134">
        <v>119.5</v>
      </c>
      <c r="CV611" s="134">
        <v>118.4</v>
      </c>
      <c r="CW611" s="134">
        <v>117.2</v>
      </c>
      <c r="CX611" s="134">
        <v>116.3</v>
      </c>
      <c r="CY611" s="134">
        <v>116</v>
      </c>
      <c r="CZ611" s="134">
        <v>115.5</v>
      </c>
      <c r="DA611" s="134">
        <v>114.4</v>
      </c>
      <c r="DB611" s="134">
        <v>117.9</v>
      </c>
      <c r="DC611" s="134">
        <v>119.1</v>
      </c>
      <c r="DD611" s="134">
        <v>123.5</v>
      </c>
      <c r="DE611" s="134">
        <v>125.7</v>
      </c>
      <c r="DF611" s="134">
        <v>123.6</v>
      </c>
      <c r="DG611" s="134">
        <v>123.2</v>
      </c>
      <c r="DH611" s="134">
        <v>124.8</v>
      </c>
      <c r="DI611" s="134">
        <v>127.5</v>
      </c>
      <c r="DJ611" s="134">
        <v>125.7</v>
      </c>
      <c r="DK611" s="134">
        <v>126.7</v>
      </c>
      <c r="DL611" s="134">
        <v>127.7</v>
      </c>
      <c r="DM611" s="134">
        <v>126.2</v>
      </c>
      <c r="DN611" s="134">
        <v>124.9</v>
      </c>
      <c r="DO611" s="134">
        <v>125.8</v>
      </c>
      <c r="DP611" s="134">
        <v>126.4</v>
      </c>
      <c r="DQ611" s="134">
        <v>126.4</v>
      </c>
      <c r="DR611" s="134">
        <v>127.1</v>
      </c>
      <c r="DS611" s="134">
        <v>130</v>
      </c>
      <c r="DT611" s="134">
        <v>133.6</v>
      </c>
      <c r="DU611" s="134">
        <v>137.6</v>
      </c>
      <c r="DV611" s="134">
        <v>137.4</v>
      </c>
      <c r="DW611" s="134">
        <v>136.80000000000001</v>
      </c>
      <c r="DX611" s="134">
        <v>137.5</v>
      </c>
      <c r="DY611" s="134">
        <v>137.4</v>
      </c>
      <c r="DZ611" s="134">
        <v>134.69999999999999</v>
      </c>
      <c r="EA611" s="135">
        <v>136.30000000000001</v>
      </c>
      <c r="EB611" s="136">
        <v>135.6</v>
      </c>
      <c r="EC611" s="136">
        <v>136</v>
      </c>
      <c r="ED611" s="134">
        <v>135.4</v>
      </c>
      <c r="EE611" s="134">
        <v>137.6</v>
      </c>
      <c r="EF611" s="137">
        <v>137.30000000000001</v>
      </c>
      <c r="EG611" s="137">
        <v>137.19999999999999</v>
      </c>
      <c r="EH611" s="137">
        <v>136.6</v>
      </c>
      <c r="EI611" s="137">
        <v>135.5</v>
      </c>
      <c r="EJ611" s="136">
        <v>136.5</v>
      </c>
      <c r="EK611" s="136">
        <v>141.4</v>
      </c>
      <c r="EL611" s="147">
        <v>136.6</v>
      </c>
      <c r="EM611" s="147">
        <v>139.6</v>
      </c>
      <c r="EN611" s="147">
        <v>138.5</v>
      </c>
    </row>
    <row r="612" spans="1:144" ht="15" x14ac:dyDescent="0.25">
      <c r="A612" s="132" t="s">
        <v>2652</v>
      </c>
      <c r="B612" s="132" t="s">
        <v>2653</v>
      </c>
      <c r="C612" s="133">
        <v>3.5799999999999998E-3</v>
      </c>
      <c r="D612" s="134">
        <v>103.1</v>
      </c>
      <c r="E612" s="134">
        <v>103.5</v>
      </c>
      <c r="F612" s="134">
        <v>103.4</v>
      </c>
      <c r="G612" s="134">
        <v>103.2</v>
      </c>
      <c r="H612" s="134">
        <v>103.1</v>
      </c>
      <c r="I612" s="134">
        <v>103.2</v>
      </c>
      <c r="J612" s="134">
        <v>103.2</v>
      </c>
      <c r="K612" s="134">
        <v>104.3</v>
      </c>
      <c r="L612" s="134">
        <v>103.5</v>
      </c>
      <c r="M612" s="134">
        <v>103.5</v>
      </c>
      <c r="N612" s="134">
        <v>103.5</v>
      </c>
      <c r="O612" s="134">
        <v>102</v>
      </c>
      <c r="P612" s="134">
        <v>103.2</v>
      </c>
      <c r="Q612" s="134">
        <v>103.2</v>
      </c>
      <c r="R612" s="134">
        <v>104.2</v>
      </c>
      <c r="S612" s="134">
        <v>105.1</v>
      </c>
      <c r="T612" s="134">
        <v>104.2</v>
      </c>
      <c r="U612" s="134">
        <v>104.2</v>
      </c>
      <c r="V612" s="134">
        <v>104.2</v>
      </c>
      <c r="W612" s="134">
        <v>104.2</v>
      </c>
      <c r="X612" s="134">
        <v>104</v>
      </c>
      <c r="Y612" s="134">
        <v>104.2</v>
      </c>
      <c r="Z612" s="134">
        <v>104.2</v>
      </c>
      <c r="AA612" s="134">
        <v>106.3</v>
      </c>
      <c r="AB612" s="134">
        <v>106.3</v>
      </c>
      <c r="AC612" s="134">
        <v>106.3</v>
      </c>
      <c r="AD612" s="134">
        <v>106.3</v>
      </c>
      <c r="AE612" s="134">
        <v>106.3</v>
      </c>
      <c r="AF612" s="134">
        <v>106.3</v>
      </c>
      <c r="AG612" s="134">
        <v>106.3</v>
      </c>
      <c r="AH612" s="134">
        <v>106.3</v>
      </c>
      <c r="AI612" s="134">
        <v>106.3</v>
      </c>
      <c r="AJ612" s="134">
        <v>106.3</v>
      </c>
      <c r="AK612" s="134">
        <v>106.3</v>
      </c>
      <c r="AL612" s="134">
        <v>106.3</v>
      </c>
      <c r="AM612" s="134">
        <v>106.3</v>
      </c>
      <c r="AN612" s="134">
        <v>107</v>
      </c>
      <c r="AO612" s="134">
        <v>105.1</v>
      </c>
      <c r="AP612" s="134">
        <v>105.7</v>
      </c>
      <c r="AQ612" s="134">
        <v>104.9</v>
      </c>
      <c r="AR612" s="134">
        <v>104.2</v>
      </c>
      <c r="AS612" s="134">
        <v>104</v>
      </c>
      <c r="AT612" s="134">
        <v>103.9</v>
      </c>
      <c r="AU612" s="134">
        <v>105.8</v>
      </c>
      <c r="AV612" s="134">
        <v>105.3</v>
      </c>
      <c r="AW612" s="134">
        <v>106.1</v>
      </c>
      <c r="AX612" s="134">
        <v>105.6</v>
      </c>
      <c r="AY612" s="134">
        <v>109.7</v>
      </c>
      <c r="AZ612" s="134">
        <v>110.1</v>
      </c>
      <c r="BA612" s="134">
        <v>110.5</v>
      </c>
      <c r="BB612" s="134">
        <v>109.4</v>
      </c>
      <c r="BC612" s="134">
        <v>110.1</v>
      </c>
      <c r="BD612" s="134">
        <v>105.9</v>
      </c>
      <c r="BE612" s="134">
        <v>105.9</v>
      </c>
      <c r="BF612" s="134">
        <v>105.9</v>
      </c>
      <c r="BG612" s="134">
        <v>103.2</v>
      </c>
      <c r="BH612" s="134">
        <v>104.5</v>
      </c>
      <c r="BI612" s="134">
        <v>106.5</v>
      </c>
      <c r="BJ612" s="134">
        <v>106.5</v>
      </c>
      <c r="BK612" s="134">
        <v>103.7</v>
      </c>
      <c r="BL612" s="134">
        <v>106.3</v>
      </c>
      <c r="BM612" s="134">
        <v>106.3</v>
      </c>
      <c r="BN612" s="134">
        <v>106.6</v>
      </c>
      <c r="BO612" s="134">
        <v>106.4</v>
      </c>
      <c r="BP612" s="134">
        <v>111.6</v>
      </c>
      <c r="BQ612" s="134">
        <v>111.6</v>
      </c>
      <c r="BR612" s="134">
        <v>111.6</v>
      </c>
      <c r="BS612" s="134">
        <v>111.6</v>
      </c>
      <c r="BT612" s="134">
        <v>111.6</v>
      </c>
      <c r="BU612" s="134">
        <v>111.6</v>
      </c>
      <c r="BV612" s="134">
        <v>117.7</v>
      </c>
      <c r="BW612" s="134">
        <v>117.9</v>
      </c>
      <c r="BX612" s="134">
        <v>120</v>
      </c>
      <c r="BY612" s="134">
        <v>122</v>
      </c>
      <c r="BZ612" s="134">
        <v>122</v>
      </c>
      <c r="CA612" s="134">
        <v>122.1</v>
      </c>
      <c r="CB612" s="134">
        <v>123.2</v>
      </c>
      <c r="CC612" s="134">
        <v>123.2</v>
      </c>
      <c r="CD612" s="134">
        <v>125.2</v>
      </c>
      <c r="CE612" s="134">
        <v>125.3</v>
      </c>
      <c r="CF612" s="134">
        <v>122.4</v>
      </c>
      <c r="CG612" s="134">
        <v>122.5</v>
      </c>
      <c r="CH612" s="134">
        <v>122.7</v>
      </c>
      <c r="CI612" s="134">
        <v>125.5</v>
      </c>
      <c r="CJ612" s="134">
        <v>126</v>
      </c>
      <c r="CK612" s="134">
        <v>126</v>
      </c>
      <c r="CL612" s="134">
        <v>125.2</v>
      </c>
      <c r="CM612" s="134">
        <v>125.4</v>
      </c>
      <c r="CN612" s="134">
        <v>125.4</v>
      </c>
      <c r="CO612" s="134">
        <v>122.9</v>
      </c>
      <c r="CP612" s="134">
        <v>122.1</v>
      </c>
      <c r="CQ612" s="134">
        <v>121.7</v>
      </c>
      <c r="CR612" s="134">
        <v>121.8</v>
      </c>
      <c r="CS612" s="134">
        <v>119.8</v>
      </c>
      <c r="CT612" s="134">
        <v>117.5</v>
      </c>
      <c r="CU612" s="134">
        <v>117.5</v>
      </c>
      <c r="CV612" s="134">
        <v>117.5</v>
      </c>
      <c r="CW612" s="134">
        <v>117.5</v>
      </c>
      <c r="CX612" s="134">
        <v>116.9</v>
      </c>
      <c r="CY612" s="134">
        <v>116.9</v>
      </c>
      <c r="CZ612" s="134">
        <v>116.9</v>
      </c>
      <c r="DA612" s="134">
        <v>116.9</v>
      </c>
      <c r="DB612" s="134">
        <v>116.5</v>
      </c>
      <c r="DC612" s="134">
        <v>116.5</v>
      </c>
      <c r="DD612" s="134">
        <v>116.7</v>
      </c>
      <c r="DE612" s="134">
        <v>114.4</v>
      </c>
      <c r="DF612" s="134">
        <v>106.9</v>
      </c>
      <c r="DG612" s="134">
        <v>109.5</v>
      </c>
      <c r="DH612" s="134">
        <v>111.3</v>
      </c>
      <c r="DI612" s="134">
        <v>111.6</v>
      </c>
      <c r="DJ612" s="134">
        <v>116.9</v>
      </c>
      <c r="DK612" s="134">
        <v>118.4</v>
      </c>
      <c r="DL612" s="134">
        <v>116.7</v>
      </c>
      <c r="DM612" s="134">
        <v>116.6</v>
      </c>
      <c r="DN612" s="134">
        <v>118.4</v>
      </c>
      <c r="DO612" s="134">
        <v>105.5</v>
      </c>
      <c r="DP612" s="134">
        <v>106.9</v>
      </c>
      <c r="DQ612" s="134">
        <v>106.9</v>
      </c>
      <c r="DR612" s="134">
        <v>106.9</v>
      </c>
      <c r="DS612" s="134">
        <v>106.9</v>
      </c>
      <c r="DT612" s="134">
        <v>109.6</v>
      </c>
      <c r="DU612" s="134">
        <v>113.4</v>
      </c>
      <c r="DV612" s="134">
        <v>113.2</v>
      </c>
      <c r="DW612" s="134">
        <v>113.3</v>
      </c>
      <c r="DX612" s="134">
        <v>113.2</v>
      </c>
      <c r="DY612" s="134">
        <v>113.3</v>
      </c>
      <c r="DZ612" s="134">
        <v>113.1</v>
      </c>
      <c r="EA612" s="135">
        <v>112.6</v>
      </c>
      <c r="EB612" s="136">
        <v>111.5</v>
      </c>
      <c r="EC612" s="136">
        <v>111.5</v>
      </c>
      <c r="ED612" s="134">
        <v>111.1</v>
      </c>
      <c r="EE612" s="134">
        <v>109.9</v>
      </c>
      <c r="EF612" s="137">
        <v>107.5</v>
      </c>
      <c r="EG612" s="137">
        <v>107.2</v>
      </c>
      <c r="EH612" s="137">
        <v>104.9</v>
      </c>
      <c r="EI612" s="137">
        <v>104.9</v>
      </c>
      <c r="EJ612" s="136">
        <v>104.9</v>
      </c>
      <c r="EK612" s="136">
        <v>105.7</v>
      </c>
      <c r="EL612" s="147">
        <v>104.2</v>
      </c>
      <c r="EM612" s="147">
        <v>103.9</v>
      </c>
      <c r="EN612" s="147">
        <v>104.2</v>
      </c>
    </row>
    <row r="613" spans="1:144" ht="15" x14ac:dyDescent="0.25">
      <c r="A613" s="132" t="s">
        <v>2654</v>
      </c>
      <c r="B613" s="132" t="s">
        <v>2655</v>
      </c>
      <c r="C613" s="133">
        <v>0.65951000000000004</v>
      </c>
      <c r="D613" s="134">
        <v>101.7</v>
      </c>
      <c r="E613" s="134">
        <v>102.2</v>
      </c>
      <c r="F613" s="134">
        <v>103.2</v>
      </c>
      <c r="G613" s="134">
        <v>101.8</v>
      </c>
      <c r="H613" s="134">
        <v>102.2</v>
      </c>
      <c r="I613" s="134">
        <v>102</v>
      </c>
      <c r="J613" s="134">
        <v>102.2</v>
      </c>
      <c r="K613" s="134">
        <v>101.5</v>
      </c>
      <c r="L613" s="134">
        <v>102.1</v>
      </c>
      <c r="M613" s="134">
        <v>102.1</v>
      </c>
      <c r="N613" s="134">
        <v>102.1</v>
      </c>
      <c r="O613" s="134">
        <v>101.9</v>
      </c>
      <c r="P613" s="134">
        <v>102.1</v>
      </c>
      <c r="Q613" s="134">
        <v>102.1</v>
      </c>
      <c r="R613" s="134">
        <v>102</v>
      </c>
      <c r="S613" s="134">
        <v>102.3</v>
      </c>
      <c r="T613" s="134">
        <v>102.3</v>
      </c>
      <c r="U613" s="134">
        <v>102.7</v>
      </c>
      <c r="V613" s="134">
        <v>102.9</v>
      </c>
      <c r="W613" s="134">
        <v>102.8</v>
      </c>
      <c r="X613" s="134">
        <v>101.5</v>
      </c>
      <c r="Y613" s="134">
        <v>103.1</v>
      </c>
      <c r="Z613" s="134">
        <v>102.7</v>
      </c>
      <c r="AA613" s="134">
        <v>102.4</v>
      </c>
      <c r="AB613" s="134">
        <v>102.9</v>
      </c>
      <c r="AC613" s="134">
        <v>102.9</v>
      </c>
      <c r="AD613" s="134">
        <v>103</v>
      </c>
      <c r="AE613" s="134">
        <v>102.7</v>
      </c>
      <c r="AF613" s="134">
        <v>103.1</v>
      </c>
      <c r="AG613" s="134">
        <v>100.8</v>
      </c>
      <c r="AH613" s="134">
        <v>101.9</v>
      </c>
      <c r="AI613" s="134">
        <v>102.1</v>
      </c>
      <c r="AJ613" s="134">
        <v>102.2</v>
      </c>
      <c r="AK613" s="134">
        <v>108.9</v>
      </c>
      <c r="AL613" s="134">
        <v>109.8</v>
      </c>
      <c r="AM613" s="134">
        <v>109.5</v>
      </c>
      <c r="AN613" s="134">
        <v>109.7</v>
      </c>
      <c r="AO613" s="134">
        <v>110.4</v>
      </c>
      <c r="AP613" s="134">
        <v>110.6</v>
      </c>
      <c r="AQ613" s="134">
        <v>110.1</v>
      </c>
      <c r="AR613" s="134">
        <v>109.9</v>
      </c>
      <c r="AS613" s="134">
        <v>108.3</v>
      </c>
      <c r="AT613" s="134">
        <v>107.5</v>
      </c>
      <c r="AU613" s="134">
        <v>107.7</v>
      </c>
      <c r="AV613" s="134">
        <v>108.8</v>
      </c>
      <c r="AW613" s="134">
        <v>109.9</v>
      </c>
      <c r="AX613" s="134">
        <v>108.8</v>
      </c>
      <c r="AY613" s="134">
        <v>107.4</v>
      </c>
      <c r="AZ613" s="134">
        <v>106.9</v>
      </c>
      <c r="BA613" s="134">
        <v>103.7</v>
      </c>
      <c r="BB613" s="134">
        <v>107.2</v>
      </c>
      <c r="BC613" s="134">
        <v>107</v>
      </c>
      <c r="BD613" s="134">
        <v>105.9</v>
      </c>
      <c r="BE613" s="134">
        <v>104.9</v>
      </c>
      <c r="BF613" s="134">
        <v>107.2</v>
      </c>
      <c r="BG613" s="134">
        <v>107.2</v>
      </c>
      <c r="BH613" s="134">
        <v>111.5</v>
      </c>
      <c r="BI613" s="134">
        <v>112.9</v>
      </c>
      <c r="BJ613" s="134">
        <v>116.3</v>
      </c>
      <c r="BK613" s="134">
        <v>119.6</v>
      </c>
      <c r="BL613" s="134">
        <v>120.2</v>
      </c>
      <c r="BM613" s="134">
        <v>118.7</v>
      </c>
      <c r="BN613" s="134">
        <v>117.3</v>
      </c>
      <c r="BO613" s="134">
        <v>118.4</v>
      </c>
      <c r="BP613" s="134">
        <v>117.5</v>
      </c>
      <c r="BQ613" s="134">
        <v>119.7</v>
      </c>
      <c r="BR613" s="134">
        <v>126.6</v>
      </c>
      <c r="BS613" s="134">
        <v>128.5</v>
      </c>
      <c r="BT613" s="134">
        <v>126</v>
      </c>
      <c r="BU613" s="134">
        <v>126.2</v>
      </c>
      <c r="BV613" s="134">
        <v>126.8</v>
      </c>
      <c r="BW613" s="134">
        <v>125.2</v>
      </c>
      <c r="BX613" s="134">
        <v>124.6</v>
      </c>
      <c r="BY613" s="134">
        <v>125.3</v>
      </c>
      <c r="BZ613" s="134">
        <v>128.30000000000001</v>
      </c>
      <c r="CA613" s="134">
        <v>129.19999999999999</v>
      </c>
      <c r="CB613" s="134">
        <v>129</v>
      </c>
      <c r="CC613" s="134">
        <v>128.69999999999999</v>
      </c>
      <c r="CD613" s="134">
        <v>129.6</v>
      </c>
      <c r="CE613" s="134">
        <v>129</v>
      </c>
      <c r="CF613" s="134">
        <v>127.3</v>
      </c>
      <c r="CG613" s="134">
        <v>127.6</v>
      </c>
      <c r="CH613" s="134">
        <v>123.1</v>
      </c>
      <c r="CI613" s="134">
        <v>126.1</v>
      </c>
      <c r="CJ613" s="134">
        <v>126.7</v>
      </c>
      <c r="CK613" s="134">
        <v>126.3</v>
      </c>
      <c r="CL613" s="134">
        <v>124.4</v>
      </c>
      <c r="CM613" s="134">
        <v>121.9</v>
      </c>
      <c r="CN613" s="134">
        <v>121.9</v>
      </c>
      <c r="CO613" s="134">
        <v>123.4</v>
      </c>
      <c r="CP613" s="134">
        <v>125</v>
      </c>
      <c r="CQ613" s="134">
        <v>125.6</v>
      </c>
      <c r="CR613" s="134">
        <v>124.9</v>
      </c>
      <c r="CS613" s="134">
        <v>124.2</v>
      </c>
      <c r="CT613" s="134">
        <v>123</v>
      </c>
      <c r="CU613" s="134">
        <v>125.1</v>
      </c>
      <c r="CV613" s="134">
        <v>124.5</v>
      </c>
      <c r="CW613" s="134">
        <v>121.4</v>
      </c>
      <c r="CX613" s="134">
        <v>123.3</v>
      </c>
      <c r="CY613" s="134">
        <v>121.7</v>
      </c>
      <c r="CZ613" s="134">
        <v>120.6</v>
      </c>
      <c r="DA613" s="134">
        <v>123</v>
      </c>
      <c r="DB613" s="134">
        <v>125.4</v>
      </c>
      <c r="DC613" s="134">
        <v>127.4</v>
      </c>
      <c r="DD613" s="134">
        <v>132.80000000000001</v>
      </c>
      <c r="DE613" s="134">
        <v>134.4</v>
      </c>
      <c r="DF613" s="134">
        <v>138.80000000000001</v>
      </c>
      <c r="DG613" s="134">
        <v>140.80000000000001</v>
      </c>
      <c r="DH613" s="134">
        <v>139.4</v>
      </c>
      <c r="DI613" s="134">
        <v>149.5</v>
      </c>
      <c r="DJ613" s="134">
        <v>152.30000000000001</v>
      </c>
      <c r="DK613" s="134">
        <v>156.19999999999999</v>
      </c>
      <c r="DL613" s="134">
        <v>157.19999999999999</v>
      </c>
      <c r="DM613" s="134">
        <v>156.30000000000001</v>
      </c>
      <c r="DN613" s="134">
        <v>157.6</v>
      </c>
      <c r="DO613" s="134">
        <v>160.69999999999999</v>
      </c>
      <c r="DP613" s="134">
        <v>162.1</v>
      </c>
      <c r="DQ613" s="134">
        <v>160</v>
      </c>
      <c r="DR613" s="134">
        <v>159.80000000000001</v>
      </c>
      <c r="DS613" s="134">
        <v>159.5</v>
      </c>
      <c r="DT613" s="134">
        <v>166.8</v>
      </c>
      <c r="DU613" s="134">
        <v>170.3</v>
      </c>
      <c r="DV613" s="134">
        <v>165.7</v>
      </c>
      <c r="DW613" s="134">
        <v>164.5</v>
      </c>
      <c r="DX613" s="134">
        <v>161.6</v>
      </c>
      <c r="DY613" s="134">
        <v>157.6</v>
      </c>
      <c r="DZ613" s="134">
        <v>157.4</v>
      </c>
      <c r="EA613" s="135">
        <v>156.5</v>
      </c>
      <c r="EB613" s="136">
        <v>156.30000000000001</v>
      </c>
      <c r="EC613" s="136">
        <v>155.6</v>
      </c>
      <c r="ED613" s="134">
        <v>159.69999999999999</v>
      </c>
      <c r="EE613" s="134">
        <v>160.5</v>
      </c>
      <c r="EF613" s="137">
        <v>161</v>
      </c>
      <c r="EG613" s="137">
        <v>161.30000000000001</v>
      </c>
      <c r="EH613" s="137">
        <v>160.4</v>
      </c>
      <c r="EI613" s="137">
        <v>159</v>
      </c>
      <c r="EJ613" s="136">
        <v>158.30000000000001</v>
      </c>
      <c r="EK613" s="136">
        <v>158.30000000000001</v>
      </c>
      <c r="EL613" s="147">
        <v>157.69999999999999</v>
      </c>
      <c r="EM613" s="147">
        <v>157.80000000000001</v>
      </c>
      <c r="EN613" s="147">
        <v>157.30000000000001</v>
      </c>
    </row>
    <row r="614" spans="1:144" ht="15" x14ac:dyDescent="0.25">
      <c r="A614" s="132" t="s">
        <v>2656</v>
      </c>
      <c r="B614" s="132" t="s">
        <v>2657</v>
      </c>
      <c r="C614" s="133">
        <v>0.56455999999999995</v>
      </c>
      <c r="D614" s="134">
        <v>101.8</v>
      </c>
      <c r="E614" s="134">
        <v>102</v>
      </c>
      <c r="F614" s="134">
        <v>103.3</v>
      </c>
      <c r="G614" s="134">
        <v>101.3</v>
      </c>
      <c r="H614" s="134">
        <v>102</v>
      </c>
      <c r="I614" s="134">
        <v>101.9</v>
      </c>
      <c r="J614" s="134">
        <v>102.1</v>
      </c>
      <c r="K614" s="134">
        <v>101.6</v>
      </c>
      <c r="L614" s="134">
        <v>101.9</v>
      </c>
      <c r="M614" s="134">
        <v>102</v>
      </c>
      <c r="N614" s="134">
        <v>101.9</v>
      </c>
      <c r="O614" s="134">
        <v>101.8</v>
      </c>
      <c r="P614" s="134">
        <v>101.9</v>
      </c>
      <c r="Q614" s="134">
        <v>101.7</v>
      </c>
      <c r="R614" s="134">
        <v>101.5</v>
      </c>
      <c r="S614" s="134">
        <v>101.7</v>
      </c>
      <c r="T614" s="134">
        <v>101.5</v>
      </c>
      <c r="U614" s="134">
        <v>101.6</v>
      </c>
      <c r="V614" s="134">
        <v>101.7</v>
      </c>
      <c r="W614" s="134">
        <v>101.4</v>
      </c>
      <c r="X614" s="134">
        <v>100.1</v>
      </c>
      <c r="Y614" s="134">
        <v>101.9</v>
      </c>
      <c r="Z614" s="134">
        <v>101.4</v>
      </c>
      <c r="AA614" s="134">
        <v>101</v>
      </c>
      <c r="AB614" s="134">
        <v>101.5</v>
      </c>
      <c r="AC614" s="134">
        <v>101.4</v>
      </c>
      <c r="AD614" s="134">
        <v>101.4</v>
      </c>
      <c r="AE614" s="134">
        <v>101.1</v>
      </c>
      <c r="AF614" s="134">
        <v>100.9</v>
      </c>
      <c r="AG614" s="134">
        <v>98.4</v>
      </c>
      <c r="AH614" s="134">
        <v>99.9</v>
      </c>
      <c r="AI614" s="134">
        <v>100</v>
      </c>
      <c r="AJ614" s="134">
        <v>100.1</v>
      </c>
      <c r="AK614" s="134">
        <v>108.1</v>
      </c>
      <c r="AL614" s="134">
        <v>108.8</v>
      </c>
      <c r="AM614" s="134">
        <v>108.5</v>
      </c>
      <c r="AN614" s="134">
        <v>108.8</v>
      </c>
      <c r="AO614" s="134">
        <v>109.2</v>
      </c>
      <c r="AP614" s="134">
        <v>109.5</v>
      </c>
      <c r="AQ614" s="134">
        <v>109.1</v>
      </c>
      <c r="AR614" s="134">
        <v>109</v>
      </c>
      <c r="AS614" s="134">
        <v>107.5</v>
      </c>
      <c r="AT614" s="134">
        <v>106.4</v>
      </c>
      <c r="AU614" s="134">
        <v>106.7</v>
      </c>
      <c r="AV614" s="134">
        <v>108</v>
      </c>
      <c r="AW614" s="134">
        <v>109.3</v>
      </c>
      <c r="AX614" s="134">
        <v>108</v>
      </c>
      <c r="AY614" s="134">
        <v>106.4</v>
      </c>
      <c r="AZ614" s="134">
        <v>105.8</v>
      </c>
      <c r="BA614" s="134">
        <v>102.1</v>
      </c>
      <c r="BB614" s="134">
        <v>106.1</v>
      </c>
      <c r="BC614" s="134">
        <v>105.8</v>
      </c>
      <c r="BD614" s="134">
        <v>104.6</v>
      </c>
      <c r="BE614" s="134">
        <v>103.6</v>
      </c>
      <c r="BF614" s="134">
        <v>106.4</v>
      </c>
      <c r="BG614" s="134">
        <v>106.4</v>
      </c>
      <c r="BH614" s="134">
        <v>111.6</v>
      </c>
      <c r="BI614" s="134">
        <v>113</v>
      </c>
      <c r="BJ614" s="134">
        <v>116.9</v>
      </c>
      <c r="BK614" s="134">
        <v>120.6</v>
      </c>
      <c r="BL614" s="134">
        <v>121.5</v>
      </c>
      <c r="BM614" s="134">
        <v>119.8</v>
      </c>
      <c r="BN614" s="134">
        <v>118.2</v>
      </c>
      <c r="BO614" s="134">
        <v>119.4</v>
      </c>
      <c r="BP614" s="134">
        <v>118.4</v>
      </c>
      <c r="BQ614" s="134">
        <v>120.8</v>
      </c>
      <c r="BR614" s="134">
        <v>128.6</v>
      </c>
      <c r="BS614" s="134">
        <v>130.5</v>
      </c>
      <c r="BT614" s="134">
        <v>127.6</v>
      </c>
      <c r="BU614" s="134">
        <v>127.8</v>
      </c>
      <c r="BV614" s="134">
        <v>128.19999999999999</v>
      </c>
      <c r="BW614" s="134">
        <v>126.1</v>
      </c>
      <c r="BX614" s="134">
        <v>125.4</v>
      </c>
      <c r="BY614" s="134">
        <v>126.2</v>
      </c>
      <c r="BZ614" s="134">
        <v>129.69999999999999</v>
      </c>
      <c r="CA614" s="134">
        <v>130.6</v>
      </c>
      <c r="CB614" s="134">
        <v>130.4</v>
      </c>
      <c r="CC614" s="134">
        <v>129.9</v>
      </c>
      <c r="CD614" s="134">
        <v>130.69999999999999</v>
      </c>
      <c r="CE614" s="134">
        <v>130.19999999999999</v>
      </c>
      <c r="CF614" s="134">
        <v>127.9</v>
      </c>
      <c r="CG614" s="134">
        <v>128.19999999999999</v>
      </c>
      <c r="CH614" s="134">
        <v>122.9</v>
      </c>
      <c r="CI614" s="134">
        <v>126.5</v>
      </c>
      <c r="CJ614" s="134">
        <v>127.3</v>
      </c>
      <c r="CK614" s="134">
        <v>126.7</v>
      </c>
      <c r="CL614" s="134">
        <v>124.4</v>
      </c>
      <c r="CM614" s="134">
        <v>121.6</v>
      </c>
      <c r="CN614" s="134">
        <v>121.7</v>
      </c>
      <c r="CO614" s="134">
        <v>123.6</v>
      </c>
      <c r="CP614" s="134">
        <v>125.7</v>
      </c>
      <c r="CQ614" s="134">
        <v>126.5</v>
      </c>
      <c r="CR614" s="134">
        <v>125.7</v>
      </c>
      <c r="CS614" s="134">
        <v>125.3</v>
      </c>
      <c r="CT614" s="134">
        <v>123.8</v>
      </c>
      <c r="CU614" s="134">
        <v>126.1</v>
      </c>
      <c r="CV614" s="134">
        <v>125.1</v>
      </c>
      <c r="CW614" s="134">
        <v>121.1</v>
      </c>
      <c r="CX614" s="134">
        <v>123.6</v>
      </c>
      <c r="CY614" s="134">
        <v>121.7</v>
      </c>
      <c r="CZ614" s="134">
        <v>120.9</v>
      </c>
      <c r="DA614" s="134">
        <v>123.1</v>
      </c>
      <c r="DB614" s="134">
        <v>125.9</v>
      </c>
      <c r="DC614" s="134">
        <v>127.7</v>
      </c>
      <c r="DD614" s="134">
        <v>133.6</v>
      </c>
      <c r="DE614" s="134">
        <v>134.80000000000001</v>
      </c>
      <c r="DF614" s="134">
        <v>140.30000000000001</v>
      </c>
      <c r="DG614" s="134">
        <v>142.19999999999999</v>
      </c>
      <c r="DH614" s="134">
        <v>140.19999999999999</v>
      </c>
      <c r="DI614" s="134">
        <v>151.19999999999999</v>
      </c>
      <c r="DJ614" s="134">
        <v>153.69999999999999</v>
      </c>
      <c r="DK614" s="134">
        <v>157.80000000000001</v>
      </c>
      <c r="DL614" s="134">
        <v>158.69999999999999</v>
      </c>
      <c r="DM614" s="134">
        <v>157.9</v>
      </c>
      <c r="DN614" s="134">
        <v>159.30000000000001</v>
      </c>
      <c r="DO614" s="134">
        <v>161.80000000000001</v>
      </c>
      <c r="DP614" s="134">
        <v>163.5</v>
      </c>
      <c r="DQ614" s="134">
        <v>161.1</v>
      </c>
      <c r="DR614" s="134">
        <v>160.80000000000001</v>
      </c>
      <c r="DS614" s="134">
        <v>161</v>
      </c>
      <c r="DT614" s="134">
        <v>168.2</v>
      </c>
      <c r="DU614" s="134">
        <v>171.8</v>
      </c>
      <c r="DV614" s="134">
        <v>166.2</v>
      </c>
      <c r="DW614" s="134">
        <v>165.3</v>
      </c>
      <c r="DX614" s="134">
        <v>162.19999999999999</v>
      </c>
      <c r="DY614" s="134">
        <v>158</v>
      </c>
      <c r="DZ614" s="134">
        <v>157.80000000000001</v>
      </c>
      <c r="EA614" s="135">
        <v>157</v>
      </c>
      <c r="EB614" s="136">
        <v>156.5</v>
      </c>
      <c r="EC614" s="136">
        <v>156.19999999999999</v>
      </c>
      <c r="ED614" s="134">
        <v>160.9</v>
      </c>
      <c r="EE614" s="134">
        <v>161.9</v>
      </c>
      <c r="EF614" s="137">
        <v>161.9</v>
      </c>
      <c r="EG614" s="137">
        <v>162</v>
      </c>
      <c r="EH614" s="137">
        <v>161</v>
      </c>
      <c r="EI614" s="137">
        <v>159.6</v>
      </c>
      <c r="EJ614" s="136">
        <v>158.9</v>
      </c>
      <c r="EK614" s="136">
        <v>159.1</v>
      </c>
      <c r="EL614" s="147">
        <v>159</v>
      </c>
      <c r="EM614" s="147">
        <v>159.19999999999999</v>
      </c>
      <c r="EN614" s="147">
        <v>158.69999999999999</v>
      </c>
    </row>
    <row r="615" spans="1:144" ht="15" x14ac:dyDescent="0.25">
      <c r="A615" s="132" t="s">
        <v>2658</v>
      </c>
      <c r="B615" s="132" t="s">
        <v>2659</v>
      </c>
      <c r="C615" s="133">
        <v>7.0749999999999993E-2</v>
      </c>
      <c r="D615" s="134">
        <v>101</v>
      </c>
      <c r="E615" s="134">
        <v>101.5</v>
      </c>
      <c r="F615" s="134">
        <v>101.1</v>
      </c>
      <c r="G615" s="134">
        <v>102.4</v>
      </c>
      <c r="H615" s="134">
        <v>101.7</v>
      </c>
      <c r="I615" s="134">
        <v>100.8</v>
      </c>
      <c r="J615" s="134">
        <v>100.4</v>
      </c>
      <c r="K615" s="134">
        <v>100.4</v>
      </c>
      <c r="L615" s="134">
        <v>100.9</v>
      </c>
      <c r="M615" s="134">
        <v>100.8</v>
      </c>
      <c r="N615" s="134">
        <v>101</v>
      </c>
      <c r="O615" s="134">
        <v>101.4</v>
      </c>
      <c r="P615" s="134">
        <v>101.6</v>
      </c>
      <c r="Q615" s="134">
        <v>102.1</v>
      </c>
      <c r="R615" s="134">
        <v>102.8</v>
      </c>
      <c r="S615" s="134">
        <v>103.9</v>
      </c>
      <c r="T615" s="134">
        <v>105.9</v>
      </c>
      <c r="U615" s="134">
        <v>109.3</v>
      </c>
      <c r="V615" s="134">
        <v>109.7</v>
      </c>
      <c r="W615" s="134">
        <v>110.5</v>
      </c>
      <c r="X615" s="134">
        <v>109.6</v>
      </c>
      <c r="Y615" s="134">
        <v>110.1</v>
      </c>
      <c r="Z615" s="134">
        <v>110.6</v>
      </c>
      <c r="AA615" s="134">
        <v>111</v>
      </c>
      <c r="AB615" s="134">
        <v>111.4</v>
      </c>
      <c r="AC615" s="134">
        <v>111.4</v>
      </c>
      <c r="AD615" s="134">
        <v>112.7</v>
      </c>
      <c r="AE615" s="134">
        <v>112.7</v>
      </c>
      <c r="AF615" s="134">
        <v>118.3</v>
      </c>
      <c r="AG615" s="134">
        <v>116.8</v>
      </c>
      <c r="AH615" s="134">
        <v>115.3</v>
      </c>
      <c r="AI615" s="134">
        <v>116.1</v>
      </c>
      <c r="AJ615" s="134">
        <v>115.6</v>
      </c>
      <c r="AK615" s="134">
        <v>114.8</v>
      </c>
      <c r="AL615" s="134">
        <v>116.7</v>
      </c>
      <c r="AM615" s="134">
        <v>116</v>
      </c>
      <c r="AN615" s="134">
        <v>115.9</v>
      </c>
      <c r="AO615" s="134">
        <v>118</v>
      </c>
      <c r="AP615" s="134">
        <v>117.5</v>
      </c>
      <c r="AQ615" s="134">
        <v>116.5</v>
      </c>
      <c r="AR615" s="134">
        <v>115.4</v>
      </c>
      <c r="AS615" s="134">
        <v>112.4</v>
      </c>
      <c r="AT615" s="134">
        <v>113.5</v>
      </c>
      <c r="AU615" s="134">
        <v>113.2</v>
      </c>
      <c r="AV615" s="134">
        <v>112.9</v>
      </c>
      <c r="AW615" s="134">
        <v>113</v>
      </c>
      <c r="AX615" s="134">
        <v>113.1</v>
      </c>
      <c r="AY615" s="134">
        <v>112.5</v>
      </c>
      <c r="AZ615" s="134">
        <v>112.9</v>
      </c>
      <c r="BA615" s="134">
        <v>113.2</v>
      </c>
      <c r="BB615" s="134">
        <v>113.7</v>
      </c>
      <c r="BC615" s="134">
        <v>114.1</v>
      </c>
      <c r="BD615" s="134">
        <v>113.5</v>
      </c>
      <c r="BE615" s="134">
        <v>111.7</v>
      </c>
      <c r="BF615" s="134">
        <v>110.6</v>
      </c>
      <c r="BG615" s="134">
        <v>111</v>
      </c>
      <c r="BH615" s="134">
        <v>109.7</v>
      </c>
      <c r="BI615" s="134">
        <v>111.2</v>
      </c>
      <c r="BJ615" s="134">
        <v>111.8</v>
      </c>
      <c r="BK615" s="134">
        <v>112.8</v>
      </c>
      <c r="BL615" s="134">
        <v>111.8</v>
      </c>
      <c r="BM615" s="134">
        <v>111.9</v>
      </c>
      <c r="BN615" s="134">
        <v>111.2</v>
      </c>
      <c r="BO615" s="134">
        <v>110.7</v>
      </c>
      <c r="BP615" s="134">
        <v>110.5</v>
      </c>
      <c r="BQ615" s="134">
        <v>111.5</v>
      </c>
      <c r="BR615" s="134">
        <v>112.8</v>
      </c>
      <c r="BS615" s="134">
        <v>115.5</v>
      </c>
      <c r="BT615" s="134">
        <v>116.1</v>
      </c>
      <c r="BU615" s="134">
        <v>115.5</v>
      </c>
      <c r="BV615" s="134">
        <v>117</v>
      </c>
      <c r="BW615" s="134">
        <v>119</v>
      </c>
      <c r="BX615" s="134">
        <v>119.9</v>
      </c>
      <c r="BY615" s="134">
        <v>120.5</v>
      </c>
      <c r="BZ615" s="134">
        <v>120.5</v>
      </c>
      <c r="CA615" s="134">
        <v>121.8</v>
      </c>
      <c r="CB615" s="134">
        <v>122.3</v>
      </c>
      <c r="CC615" s="134">
        <v>122.3</v>
      </c>
      <c r="CD615" s="134">
        <v>124.1</v>
      </c>
      <c r="CE615" s="134">
        <v>124.5</v>
      </c>
      <c r="CF615" s="134">
        <v>125.3</v>
      </c>
      <c r="CG615" s="134">
        <v>125.2</v>
      </c>
      <c r="CH615" s="134">
        <v>125.3</v>
      </c>
      <c r="CI615" s="134">
        <v>125.1</v>
      </c>
      <c r="CJ615" s="134">
        <v>124.6</v>
      </c>
      <c r="CK615" s="134">
        <v>125.1</v>
      </c>
      <c r="CL615" s="134">
        <v>125.1</v>
      </c>
      <c r="CM615" s="134">
        <v>124.3</v>
      </c>
      <c r="CN615" s="134">
        <v>124.5</v>
      </c>
      <c r="CO615" s="134">
        <v>123.5</v>
      </c>
      <c r="CP615" s="134">
        <v>121.7</v>
      </c>
      <c r="CQ615" s="134">
        <v>121.1</v>
      </c>
      <c r="CR615" s="134">
        <v>120.7</v>
      </c>
      <c r="CS615" s="134">
        <v>118.1</v>
      </c>
      <c r="CT615" s="134">
        <v>118.2</v>
      </c>
      <c r="CU615" s="134">
        <v>119.6</v>
      </c>
      <c r="CV615" s="134">
        <v>121.6</v>
      </c>
      <c r="CW615" s="134">
        <v>125.2</v>
      </c>
      <c r="CX615" s="134">
        <v>122.8</v>
      </c>
      <c r="CY615" s="134">
        <v>122.4</v>
      </c>
      <c r="CZ615" s="134">
        <v>119.5</v>
      </c>
      <c r="DA615" s="134">
        <v>123.2</v>
      </c>
      <c r="DB615" s="134">
        <v>124.5</v>
      </c>
      <c r="DC615" s="134">
        <v>127.5</v>
      </c>
      <c r="DD615" s="134">
        <v>131.69999999999999</v>
      </c>
      <c r="DE615" s="134">
        <v>135.9</v>
      </c>
      <c r="DF615" s="134">
        <v>133.5</v>
      </c>
      <c r="DG615" s="134">
        <v>135.1</v>
      </c>
      <c r="DH615" s="134">
        <v>137.69999999999999</v>
      </c>
      <c r="DI615" s="134">
        <v>143.6</v>
      </c>
      <c r="DJ615" s="134">
        <v>149.4</v>
      </c>
      <c r="DK615" s="134">
        <v>153.6</v>
      </c>
      <c r="DL615" s="134">
        <v>154.9</v>
      </c>
      <c r="DM615" s="134">
        <v>153</v>
      </c>
      <c r="DN615" s="134">
        <v>152.6</v>
      </c>
      <c r="DO615" s="134">
        <v>161.5</v>
      </c>
      <c r="DP615" s="134">
        <v>161.4</v>
      </c>
      <c r="DQ615" s="134">
        <v>160.80000000000001</v>
      </c>
      <c r="DR615" s="134">
        <v>160.9</v>
      </c>
      <c r="DS615" s="134">
        <v>156.5</v>
      </c>
      <c r="DT615" s="134">
        <v>166.3</v>
      </c>
      <c r="DU615" s="134">
        <v>170.3</v>
      </c>
      <c r="DV615" s="134">
        <v>172.2</v>
      </c>
      <c r="DW615" s="134">
        <v>167.9</v>
      </c>
      <c r="DX615" s="134">
        <v>164.5</v>
      </c>
      <c r="DY615" s="134">
        <v>161.6</v>
      </c>
      <c r="DZ615" s="134">
        <v>160.9</v>
      </c>
      <c r="EA615" s="135">
        <v>158.69999999999999</v>
      </c>
      <c r="EB615" s="136">
        <v>160.9</v>
      </c>
      <c r="EC615" s="136">
        <v>156.80000000000001</v>
      </c>
      <c r="ED615" s="134">
        <v>156.4</v>
      </c>
      <c r="EE615" s="134">
        <v>155.4</v>
      </c>
      <c r="EF615" s="137">
        <v>159.6</v>
      </c>
      <c r="EG615" s="137">
        <v>162.1</v>
      </c>
      <c r="EH615" s="137">
        <v>161.69999999999999</v>
      </c>
      <c r="EI615" s="137">
        <v>159.30000000000001</v>
      </c>
      <c r="EJ615" s="136">
        <v>158.5</v>
      </c>
      <c r="EK615" s="136">
        <v>158.1</v>
      </c>
      <c r="EL615" s="147">
        <v>152.5</v>
      </c>
      <c r="EM615" s="147">
        <v>152.6</v>
      </c>
      <c r="EN615" s="147">
        <v>152.5</v>
      </c>
    </row>
    <row r="616" spans="1:144" ht="15" x14ac:dyDescent="0.25">
      <c r="A616" s="132" t="s">
        <v>2660</v>
      </c>
      <c r="B616" s="132" t="s">
        <v>2661</v>
      </c>
      <c r="C616" s="133">
        <v>2.4199999999999999E-2</v>
      </c>
      <c r="D616" s="134">
        <v>101.5</v>
      </c>
      <c r="E616" s="134">
        <v>107</v>
      </c>
      <c r="F616" s="134">
        <v>106.6</v>
      </c>
      <c r="G616" s="134">
        <v>111.8</v>
      </c>
      <c r="H616" s="134">
        <v>108.2</v>
      </c>
      <c r="I616" s="134">
        <v>110</v>
      </c>
      <c r="J616" s="134">
        <v>109.5</v>
      </c>
      <c r="K616" s="134">
        <v>102.9</v>
      </c>
      <c r="L616" s="134">
        <v>110.4</v>
      </c>
      <c r="M616" s="134">
        <v>108.3</v>
      </c>
      <c r="N616" s="134">
        <v>108.5</v>
      </c>
      <c r="O616" s="134">
        <v>107.6</v>
      </c>
      <c r="P616" s="134">
        <v>109.9</v>
      </c>
      <c r="Q616" s="134">
        <v>110.9</v>
      </c>
      <c r="R616" s="134">
        <v>110.6</v>
      </c>
      <c r="S616" s="134">
        <v>112.9</v>
      </c>
      <c r="T616" s="134">
        <v>112.1</v>
      </c>
      <c r="U616" s="134">
        <v>110.5</v>
      </c>
      <c r="V616" s="134">
        <v>111.3</v>
      </c>
      <c r="W616" s="134">
        <v>111.7</v>
      </c>
      <c r="X616" s="134">
        <v>110.6</v>
      </c>
      <c r="Y616" s="134">
        <v>110.4</v>
      </c>
      <c r="Z616" s="134">
        <v>110.3</v>
      </c>
      <c r="AA616" s="134">
        <v>110.9</v>
      </c>
      <c r="AB616" s="134">
        <v>111.9</v>
      </c>
      <c r="AC616" s="134">
        <v>112.1</v>
      </c>
      <c r="AD616" s="134">
        <v>110.2</v>
      </c>
      <c r="AE616" s="134">
        <v>110.9</v>
      </c>
      <c r="AF616" s="134">
        <v>111.3</v>
      </c>
      <c r="AG616" s="134">
        <v>111</v>
      </c>
      <c r="AH616" s="134">
        <v>110.9</v>
      </c>
      <c r="AI616" s="134">
        <v>112</v>
      </c>
      <c r="AJ616" s="134">
        <v>111</v>
      </c>
      <c r="AK616" s="134">
        <v>110.9</v>
      </c>
      <c r="AL616" s="134">
        <v>112.4</v>
      </c>
      <c r="AM616" s="134">
        <v>111.8</v>
      </c>
      <c r="AN616" s="134">
        <v>113.6</v>
      </c>
      <c r="AO616" s="134">
        <v>115.8</v>
      </c>
      <c r="AP616" s="134">
        <v>115.9</v>
      </c>
      <c r="AQ616" s="134">
        <v>114.7</v>
      </c>
      <c r="AR616" s="134">
        <v>114.6</v>
      </c>
      <c r="AS616" s="134">
        <v>114.6</v>
      </c>
      <c r="AT616" s="134">
        <v>114.7</v>
      </c>
      <c r="AU616" s="134">
        <v>114.6</v>
      </c>
      <c r="AV616" s="134">
        <v>114.6</v>
      </c>
      <c r="AW616" s="134">
        <v>114.6</v>
      </c>
      <c r="AX616" s="134">
        <v>114.5</v>
      </c>
      <c r="AY616" s="134">
        <v>114.7</v>
      </c>
      <c r="AZ616" s="134">
        <v>114.7</v>
      </c>
      <c r="BA616" s="134">
        <v>114.6</v>
      </c>
      <c r="BB616" s="134">
        <v>114.6</v>
      </c>
      <c r="BC616" s="134">
        <v>114.5</v>
      </c>
      <c r="BD616" s="134">
        <v>114.4</v>
      </c>
      <c r="BE616" s="134">
        <v>114.6</v>
      </c>
      <c r="BF616" s="134">
        <v>114.8</v>
      </c>
      <c r="BG616" s="134">
        <v>114.8</v>
      </c>
      <c r="BH616" s="134">
        <v>114.8</v>
      </c>
      <c r="BI616" s="134">
        <v>115</v>
      </c>
      <c r="BJ616" s="134">
        <v>115</v>
      </c>
      <c r="BK616" s="134">
        <v>115</v>
      </c>
      <c r="BL616" s="134">
        <v>115</v>
      </c>
      <c r="BM616" s="134">
        <v>115</v>
      </c>
      <c r="BN616" s="134">
        <v>115.2</v>
      </c>
      <c r="BO616" s="134">
        <v>117.7</v>
      </c>
      <c r="BP616" s="134">
        <v>117.7</v>
      </c>
      <c r="BQ616" s="134">
        <v>117.7</v>
      </c>
      <c r="BR616" s="134">
        <v>120.3</v>
      </c>
      <c r="BS616" s="134">
        <v>120.3</v>
      </c>
      <c r="BT616" s="134">
        <v>118.5</v>
      </c>
      <c r="BU616" s="134">
        <v>120.5</v>
      </c>
      <c r="BV616" s="134">
        <v>123.3</v>
      </c>
      <c r="BW616" s="134">
        <v>121.1</v>
      </c>
      <c r="BX616" s="134">
        <v>119</v>
      </c>
      <c r="BY616" s="134">
        <v>120</v>
      </c>
      <c r="BZ616" s="134">
        <v>118.7</v>
      </c>
      <c r="CA616" s="134">
        <v>119.6</v>
      </c>
      <c r="CB616" s="134">
        <v>115.8</v>
      </c>
      <c r="CC616" s="134">
        <v>118.8</v>
      </c>
      <c r="CD616" s="134">
        <v>119.4</v>
      </c>
      <c r="CE616" s="134">
        <v>114.9</v>
      </c>
      <c r="CF616" s="134">
        <v>119.6</v>
      </c>
      <c r="CG616" s="134">
        <v>120.9</v>
      </c>
      <c r="CH616" s="134">
        <v>119.8</v>
      </c>
      <c r="CI616" s="134">
        <v>119.8</v>
      </c>
      <c r="CJ616" s="134">
        <v>120.9</v>
      </c>
      <c r="CK616" s="134">
        <v>120.9</v>
      </c>
      <c r="CL616" s="134">
        <v>120.9</v>
      </c>
      <c r="CM616" s="134">
        <v>120.9</v>
      </c>
      <c r="CN616" s="134">
        <v>118.8</v>
      </c>
      <c r="CO616" s="134">
        <v>118.7</v>
      </c>
      <c r="CP616" s="134">
        <v>118.5</v>
      </c>
      <c r="CQ616" s="134">
        <v>117.7</v>
      </c>
      <c r="CR616" s="134">
        <v>118.2</v>
      </c>
      <c r="CS616" s="134">
        <v>118.1</v>
      </c>
      <c r="CT616" s="134">
        <v>118.1</v>
      </c>
      <c r="CU616" s="134">
        <v>118.1</v>
      </c>
      <c r="CV616" s="134">
        <v>118.1</v>
      </c>
      <c r="CW616" s="134">
        <v>117.4</v>
      </c>
      <c r="CX616" s="134">
        <v>117.4</v>
      </c>
      <c r="CY616" s="134">
        <v>117.4</v>
      </c>
      <c r="CZ616" s="134">
        <v>117.4</v>
      </c>
      <c r="DA616" s="134">
        <v>118.2</v>
      </c>
      <c r="DB616" s="134">
        <v>118.2</v>
      </c>
      <c r="DC616" s="134">
        <v>118.2</v>
      </c>
      <c r="DD616" s="134">
        <v>118.7</v>
      </c>
      <c r="DE616" s="134">
        <v>119.5</v>
      </c>
      <c r="DF616" s="134">
        <v>119.5</v>
      </c>
      <c r="DG616" s="134">
        <v>124</v>
      </c>
      <c r="DH616" s="134">
        <v>125.9</v>
      </c>
      <c r="DI616" s="134">
        <v>126.7</v>
      </c>
      <c r="DJ616" s="134">
        <v>127</v>
      </c>
      <c r="DK616" s="134">
        <v>127</v>
      </c>
      <c r="DL616" s="134">
        <v>130.4</v>
      </c>
      <c r="DM616" s="134">
        <v>130</v>
      </c>
      <c r="DN616" s="134">
        <v>131.80000000000001</v>
      </c>
      <c r="DO616" s="134">
        <v>133.19999999999999</v>
      </c>
      <c r="DP616" s="134">
        <v>133.19999999999999</v>
      </c>
      <c r="DQ616" s="134">
        <v>133.30000000000001</v>
      </c>
      <c r="DR616" s="134">
        <v>134.69999999999999</v>
      </c>
      <c r="DS616" s="134">
        <v>134.69999999999999</v>
      </c>
      <c r="DT616" s="134">
        <v>134.69999999999999</v>
      </c>
      <c r="DU616" s="134">
        <v>134.69999999999999</v>
      </c>
      <c r="DV616" s="134">
        <v>134.69999999999999</v>
      </c>
      <c r="DW616" s="134">
        <v>135.80000000000001</v>
      </c>
      <c r="DX616" s="134">
        <v>138.6</v>
      </c>
      <c r="DY616" s="134">
        <v>138.6</v>
      </c>
      <c r="DZ616" s="134">
        <v>138.6</v>
      </c>
      <c r="EA616" s="135">
        <v>138</v>
      </c>
      <c r="EB616" s="136">
        <v>138</v>
      </c>
      <c r="EC616" s="136">
        <v>138.1</v>
      </c>
      <c r="ED616" s="134">
        <v>141.80000000000001</v>
      </c>
      <c r="EE616" s="134">
        <v>141.80000000000001</v>
      </c>
      <c r="EF616" s="137">
        <v>143.4</v>
      </c>
      <c r="EG616" s="137">
        <v>143.4</v>
      </c>
      <c r="EH616" s="137">
        <v>142.69999999999999</v>
      </c>
      <c r="EI616" s="137">
        <v>142.80000000000001</v>
      </c>
      <c r="EJ616" s="136">
        <v>142.80000000000001</v>
      </c>
      <c r="EK616" s="136">
        <v>139.80000000000001</v>
      </c>
      <c r="EL616" s="147">
        <v>141</v>
      </c>
      <c r="EM616" s="147">
        <v>141</v>
      </c>
      <c r="EN616" s="147">
        <v>141</v>
      </c>
    </row>
    <row r="617" spans="1:144" ht="15" x14ac:dyDescent="0.25">
      <c r="A617" s="132" t="s">
        <v>2662</v>
      </c>
      <c r="B617" s="132" t="s">
        <v>2663</v>
      </c>
      <c r="C617" s="133">
        <v>0.14462</v>
      </c>
      <c r="D617" s="134">
        <v>105.1</v>
      </c>
      <c r="E617" s="134">
        <v>105</v>
      </c>
      <c r="F617" s="134">
        <v>105.7</v>
      </c>
      <c r="G617" s="134">
        <v>106.5</v>
      </c>
      <c r="H617" s="134">
        <v>106.3</v>
      </c>
      <c r="I617" s="134">
        <v>106.5</v>
      </c>
      <c r="J617" s="134">
        <v>106.6</v>
      </c>
      <c r="K617" s="134">
        <v>106.5</v>
      </c>
      <c r="L617" s="134">
        <v>107.9</v>
      </c>
      <c r="M617" s="134">
        <v>110.3</v>
      </c>
      <c r="N617" s="134">
        <v>113.9</v>
      </c>
      <c r="O617" s="134">
        <v>113.3</v>
      </c>
      <c r="P617" s="134">
        <v>113.5</v>
      </c>
      <c r="Q617" s="134">
        <v>115.1</v>
      </c>
      <c r="R617" s="134">
        <v>115.1</v>
      </c>
      <c r="S617" s="134">
        <v>115.1</v>
      </c>
      <c r="T617" s="134">
        <v>116.4</v>
      </c>
      <c r="U617" s="134">
        <v>117.1</v>
      </c>
      <c r="V617" s="134">
        <v>117</v>
      </c>
      <c r="W617" s="134">
        <v>116.3</v>
      </c>
      <c r="X617" s="134">
        <v>116.3</v>
      </c>
      <c r="Y617" s="134">
        <v>116.3</v>
      </c>
      <c r="Z617" s="134">
        <v>116.3</v>
      </c>
      <c r="AA617" s="134">
        <v>112.4</v>
      </c>
      <c r="AB617" s="134">
        <v>102.5</v>
      </c>
      <c r="AC617" s="134">
        <v>104.2</v>
      </c>
      <c r="AD617" s="134">
        <v>104.2</v>
      </c>
      <c r="AE617" s="134">
        <v>103.1</v>
      </c>
      <c r="AF617" s="134">
        <v>103.2</v>
      </c>
      <c r="AG617" s="134">
        <v>103.3</v>
      </c>
      <c r="AH617" s="134">
        <v>103.1</v>
      </c>
      <c r="AI617" s="134">
        <v>103.2</v>
      </c>
      <c r="AJ617" s="134">
        <v>104</v>
      </c>
      <c r="AK617" s="134">
        <v>103.9</v>
      </c>
      <c r="AL617" s="134">
        <v>103.9</v>
      </c>
      <c r="AM617" s="134">
        <v>103.9</v>
      </c>
      <c r="AN617" s="134">
        <v>102.4</v>
      </c>
      <c r="AO617" s="134">
        <v>102.6</v>
      </c>
      <c r="AP617" s="134">
        <v>101.1</v>
      </c>
      <c r="AQ617" s="134">
        <v>101.2</v>
      </c>
      <c r="AR617" s="134">
        <v>101.2</v>
      </c>
      <c r="AS617" s="134">
        <v>101.2</v>
      </c>
      <c r="AT617" s="134">
        <v>102.2</v>
      </c>
      <c r="AU617" s="134">
        <v>101.1</v>
      </c>
      <c r="AV617" s="134">
        <v>103.1</v>
      </c>
      <c r="AW617" s="134">
        <v>102.5</v>
      </c>
      <c r="AX617" s="134">
        <v>101.2</v>
      </c>
      <c r="AY617" s="134">
        <v>103.2</v>
      </c>
      <c r="AZ617" s="134">
        <v>108.2</v>
      </c>
      <c r="BA617" s="134">
        <v>107</v>
      </c>
      <c r="BB617" s="134">
        <v>108.7</v>
      </c>
      <c r="BC617" s="134">
        <v>110.2</v>
      </c>
      <c r="BD617" s="134">
        <v>110.7</v>
      </c>
      <c r="BE617" s="134">
        <v>111.4</v>
      </c>
      <c r="BF617" s="134">
        <v>110.9</v>
      </c>
      <c r="BG617" s="134">
        <v>109.3</v>
      </c>
      <c r="BH617" s="134">
        <v>109.3</v>
      </c>
      <c r="BI617" s="134">
        <v>105.7</v>
      </c>
      <c r="BJ617" s="134">
        <v>105.5</v>
      </c>
      <c r="BK617" s="134">
        <v>105.5</v>
      </c>
      <c r="BL617" s="134">
        <v>107.7</v>
      </c>
      <c r="BM617" s="134">
        <v>107.8</v>
      </c>
      <c r="BN617" s="134">
        <v>107.8</v>
      </c>
      <c r="BO617" s="134">
        <v>109.4</v>
      </c>
      <c r="BP617" s="134">
        <v>109.4</v>
      </c>
      <c r="BQ617" s="134">
        <v>109.4</v>
      </c>
      <c r="BR617" s="134">
        <v>109.4</v>
      </c>
      <c r="BS617" s="134">
        <v>109.4</v>
      </c>
      <c r="BT617" s="134">
        <v>109.4</v>
      </c>
      <c r="BU617" s="134">
        <v>109.4</v>
      </c>
      <c r="BV617" s="134">
        <v>109.2</v>
      </c>
      <c r="BW617" s="134">
        <v>109.1</v>
      </c>
      <c r="BX617" s="134">
        <v>108.5</v>
      </c>
      <c r="BY617" s="134">
        <v>108.5</v>
      </c>
      <c r="BZ617" s="134">
        <v>108.5</v>
      </c>
      <c r="CA617" s="134">
        <v>108.5</v>
      </c>
      <c r="CB617" s="134">
        <v>107.1</v>
      </c>
      <c r="CC617" s="134">
        <v>103.7</v>
      </c>
      <c r="CD617" s="134">
        <v>103.8</v>
      </c>
      <c r="CE617" s="134">
        <v>103.8</v>
      </c>
      <c r="CF617" s="134">
        <v>103.8</v>
      </c>
      <c r="CG617" s="134">
        <v>104.8</v>
      </c>
      <c r="CH617" s="134">
        <v>104.8</v>
      </c>
      <c r="CI617" s="134">
        <v>104.8</v>
      </c>
      <c r="CJ617" s="134">
        <v>102.7</v>
      </c>
      <c r="CK617" s="134">
        <v>102.6</v>
      </c>
      <c r="CL617" s="134">
        <v>102.6</v>
      </c>
      <c r="CM617" s="134">
        <v>100.9</v>
      </c>
      <c r="CN617" s="134">
        <v>100.9</v>
      </c>
      <c r="CO617" s="134">
        <v>106</v>
      </c>
      <c r="CP617" s="134">
        <v>106.3</v>
      </c>
      <c r="CQ617" s="134">
        <v>106.3</v>
      </c>
      <c r="CR617" s="134">
        <v>106.3</v>
      </c>
      <c r="CS617" s="134">
        <v>106.3</v>
      </c>
      <c r="CT617" s="134">
        <v>107.7</v>
      </c>
      <c r="CU617" s="134">
        <v>107.7</v>
      </c>
      <c r="CV617" s="134">
        <v>107.7</v>
      </c>
      <c r="CW617" s="134">
        <v>99</v>
      </c>
      <c r="CX617" s="134">
        <v>99</v>
      </c>
      <c r="CY617" s="134">
        <v>99</v>
      </c>
      <c r="CZ617" s="134">
        <v>99</v>
      </c>
      <c r="DA617" s="134">
        <v>98.6</v>
      </c>
      <c r="DB617" s="134">
        <v>98.6</v>
      </c>
      <c r="DC617" s="134">
        <v>96.9</v>
      </c>
      <c r="DD617" s="134">
        <v>97.2</v>
      </c>
      <c r="DE617" s="134">
        <v>97.2</v>
      </c>
      <c r="DF617" s="134">
        <v>97.2</v>
      </c>
      <c r="DG617" s="134">
        <v>96.8</v>
      </c>
      <c r="DH617" s="134">
        <v>96.8</v>
      </c>
      <c r="DI617" s="134">
        <v>96.8</v>
      </c>
      <c r="DJ617" s="134">
        <v>96.8</v>
      </c>
      <c r="DK617" s="134">
        <v>96.8</v>
      </c>
      <c r="DL617" s="134">
        <v>96.8</v>
      </c>
      <c r="DM617" s="134">
        <v>96.9</v>
      </c>
      <c r="DN617" s="134">
        <v>97.1</v>
      </c>
      <c r="DO617" s="134">
        <v>97.6</v>
      </c>
      <c r="DP617" s="134">
        <v>94.8</v>
      </c>
      <c r="DQ617" s="134">
        <v>92.3</v>
      </c>
      <c r="DR617" s="134">
        <v>93.5</v>
      </c>
      <c r="DS617" s="134">
        <v>96.4</v>
      </c>
      <c r="DT617" s="134">
        <v>96.4</v>
      </c>
      <c r="DU617" s="134">
        <v>99.7</v>
      </c>
      <c r="DV617" s="134">
        <v>97.5</v>
      </c>
      <c r="DW617" s="134">
        <v>100</v>
      </c>
      <c r="DX617" s="134">
        <v>97.3</v>
      </c>
      <c r="DY617" s="134">
        <v>99.6</v>
      </c>
      <c r="DZ617" s="134">
        <v>99</v>
      </c>
      <c r="EA617" s="135">
        <v>102.7</v>
      </c>
      <c r="EB617" s="136">
        <v>98.7</v>
      </c>
      <c r="EC617" s="136">
        <v>103.8</v>
      </c>
      <c r="ED617" s="134">
        <v>102.4</v>
      </c>
      <c r="EE617" s="134">
        <v>101.2</v>
      </c>
      <c r="EF617" s="137">
        <v>105.3</v>
      </c>
      <c r="EG617" s="137">
        <v>108.1</v>
      </c>
      <c r="EH617" s="137">
        <v>105.4</v>
      </c>
      <c r="EI617" s="137">
        <v>105.8</v>
      </c>
      <c r="EJ617" s="136">
        <v>103.4</v>
      </c>
      <c r="EK617" s="136">
        <v>103.6</v>
      </c>
      <c r="EL617" s="147">
        <v>105.3</v>
      </c>
      <c r="EM617" s="147">
        <v>106.3</v>
      </c>
      <c r="EN617" s="147">
        <v>105.9</v>
      </c>
    </row>
    <row r="618" spans="1:144" ht="15" x14ac:dyDescent="0.25">
      <c r="A618" s="132" t="s">
        <v>2664</v>
      </c>
      <c r="B618" s="132" t="s">
        <v>2665</v>
      </c>
      <c r="C618" s="133">
        <v>0.1225</v>
      </c>
      <c r="D618" s="134">
        <v>105.9</v>
      </c>
      <c r="E618" s="134">
        <v>105.9</v>
      </c>
      <c r="F618" s="134">
        <v>106.8</v>
      </c>
      <c r="G618" s="134">
        <v>107.7</v>
      </c>
      <c r="H618" s="134">
        <v>107.5</v>
      </c>
      <c r="I618" s="134">
        <v>107.6</v>
      </c>
      <c r="J618" s="134">
        <v>107.7</v>
      </c>
      <c r="K618" s="134">
        <v>107.7</v>
      </c>
      <c r="L618" s="134">
        <v>109.1</v>
      </c>
      <c r="M618" s="134">
        <v>112.1</v>
      </c>
      <c r="N618" s="134">
        <v>116.4</v>
      </c>
      <c r="O618" s="134">
        <v>115.7</v>
      </c>
      <c r="P618" s="134">
        <v>116</v>
      </c>
      <c r="Q618" s="134">
        <v>117.9</v>
      </c>
      <c r="R618" s="134">
        <v>117.9</v>
      </c>
      <c r="S618" s="134">
        <v>117.9</v>
      </c>
      <c r="T618" s="134">
        <v>119.4</v>
      </c>
      <c r="U618" s="134">
        <v>120.3</v>
      </c>
      <c r="V618" s="134">
        <v>120</v>
      </c>
      <c r="W618" s="134">
        <v>119.3</v>
      </c>
      <c r="X618" s="134">
        <v>119.3</v>
      </c>
      <c r="Y618" s="134">
        <v>119.3</v>
      </c>
      <c r="Z618" s="134">
        <v>119.3</v>
      </c>
      <c r="AA618" s="134">
        <v>114.7</v>
      </c>
      <c r="AB618" s="134">
        <v>102.9</v>
      </c>
      <c r="AC618" s="134">
        <v>105</v>
      </c>
      <c r="AD618" s="134">
        <v>105</v>
      </c>
      <c r="AE618" s="134">
        <v>103.7</v>
      </c>
      <c r="AF618" s="134">
        <v>103.8</v>
      </c>
      <c r="AG618" s="134">
        <v>103.7</v>
      </c>
      <c r="AH618" s="134">
        <v>103.7</v>
      </c>
      <c r="AI618" s="134">
        <v>103.8</v>
      </c>
      <c r="AJ618" s="134">
        <v>104.7</v>
      </c>
      <c r="AK618" s="134">
        <v>104.6</v>
      </c>
      <c r="AL618" s="134">
        <v>104.6</v>
      </c>
      <c r="AM618" s="134">
        <v>104.7</v>
      </c>
      <c r="AN618" s="134">
        <v>102.9</v>
      </c>
      <c r="AO618" s="134">
        <v>103.1</v>
      </c>
      <c r="AP618" s="134">
        <v>101.3</v>
      </c>
      <c r="AQ618" s="134">
        <v>101.4</v>
      </c>
      <c r="AR618" s="134">
        <v>101.4</v>
      </c>
      <c r="AS618" s="134">
        <v>101.4</v>
      </c>
      <c r="AT618" s="134">
        <v>102.6</v>
      </c>
      <c r="AU618" s="134">
        <v>101.3</v>
      </c>
      <c r="AV618" s="134">
        <v>103.6</v>
      </c>
      <c r="AW618" s="134">
        <v>102.9</v>
      </c>
      <c r="AX618" s="134">
        <v>101.4</v>
      </c>
      <c r="AY618" s="134">
        <v>103.8</v>
      </c>
      <c r="AZ618" s="134">
        <v>109.7</v>
      </c>
      <c r="BA618" s="134">
        <v>108.3</v>
      </c>
      <c r="BB618" s="134">
        <v>110.3</v>
      </c>
      <c r="BC618" s="134">
        <v>112</v>
      </c>
      <c r="BD618" s="134">
        <v>112.6</v>
      </c>
      <c r="BE618" s="134">
        <v>113.4</v>
      </c>
      <c r="BF618" s="134">
        <v>112.9</v>
      </c>
      <c r="BG618" s="134">
        <v>111</v>
      </c>
      <c r="BH618" s="134">
        <v>111</v>
      </c>
      <c r="BI618" s="134">
        <v>106.7</v>
      </c>
      <c r="BJ618" s="134">
        <v>106.6</v>
      </c>
      <c r="BK618" s="134">
        <v>106.5</v>
      </c>
      <c r="BL618" s="134">
        <v>109.2</v>
      </c>
      <c r="BM618" s="134">
        <v>109.2</v>
      </c>
      <c r="BN618" s="134">
        <v>109.2</v>
      </c>
      <c r="BO618" s="134">
        <v>111.1</v>
      </c>
      <c r="BP618" s="134">
        <v>111.1</v>
      </c>
      <c r="BQ618" s="134">
        <v>111.1</v>
      </c>
      <c r="BR618" s="134">
        <v>111.1</v>
      </c>
      <c r="BS618" s="134">
        <v>111.1</v>
      </c>
      <c r="BT618" s="134">
        <v>111.1</v>
      </c>
      <c r="BU618" s="134">
        <v>111.1</v>
      </c>
      <c r="BV618" s="134">
        <v>110.8</v>
      </c>
      <c r="BW618" s="134">
        <v>110.7</v>
      </c>
      <c r="BX618" s="134">
        <v>110.1</v>
      </c>
      <c r="BY618" s="134">
        <v>110.1</v>
      </c>
      <c r="BZ618" s="134">
        <v>110.1</v>
      </c>
      <c r="CA618" s="134">
        <v>110.1</v>
      </c>
      <c r="CB618" s="134">
        <v>108.4</v>
      </c>
      <c r="CC618" s="134">
        <v>104.4</v>
      </c>
      <c r="CD618" s="134">
        <v>104.5</v>
      </c>
      <c r="CE618" s="134">
        <v>104.5</v>
      </c>
      <c r="CF618" s="134">
        <v>104.5</v>
      </c>
      <c r="CG618" s="134">
        <v>105.7</v>
      </c>
      <c r="CH618" s="134">
        <v>105.7</v>
      </c>
      <c r="CI618" s="134">
        <v>105.7</v>
      </c>
      <c r="CJ618" s="134">
        <v>103.1</v>
      </c>
      <c r="CK618" s="134">
        <v>103.1</v>
      </c>
      <c r="CL618" s="134">
        <v>103.1</v>
      </c>
      <c r="CM618" s="134">
        <v>101.1</v>
      </c>
      <c r="CN618" s="134">
        <v>101.1</v>
      </c>
      <c r="CO618" s="134">
        <v>107</v>
      </c>
      <c r="CP618" s="134">
        <v>107.5</v>
      </c>
      <c r="CQ618" s="134">
        <v>107.5</v>
      </c>
      <c r="CR618" s="134">
        <v>107.5</v>
      </c>
      <c r="CS618" s="134">
        <v>107.5</v>
      </c>
      <c r="CT618" s="134">
        <v>109.2</v>
      </c>
      <c r="CU618" s="134">
        <v>109.2</v>
      </c>
      <c r="CV618" s="134">
        <v>109.2</v>
      </c>
      <c r="CW618" s="134">
        <v>98.9</v>
      </c>
      <c r="CX618" s="134">
        <v>98.9</v>
      </c>
      <c r="CY618" s="134">
        <v>98.9</v>
      </c>
      <c r="CZ618" s="134">
        <v>98.9</v>
      </c>
      <c r="DA618" s="134">
        <v>98.4</v>
      </c>
      <c r="DB618" s="134">
        <v>98.4</v>
      </c>
      <c r="DC618" s="134">
        <v>96.2</v>
      </c>
      <c r="DD618" s="134">
        <v>96.6</v>
      </c>
      <c r="DE618" s="134">
        <v>96.6</v>
      </c>
      <c r="DF618" s="134">
        <v>96.6</v>
      </c>
      <c r="DG618" s="134">
        <v>96</v>
      </c>
      <c r="DH618" s="134">
        <v>96</v>
      </c>
      <c r="DI618" s="134">
        <v>96</v>
      </c>
      <c r="DJ618" s="134">
        <v>96</v>
      </c>
      <c r="DK618" s="134">
        <v>96</v>
      </c>
      <c r="DL618" s="134">
        <v>96</v>
      </c>
      <c r="DM618" s="134">
        <v>96</v>
      </c>
      <c r="DN618" s="134">
        <v>96.2</v>
      </c>
      <c r="DO618" s="134">
        <v>96.7</v>
      </c>
      <c r="DP618" s="134">
        <v>93.3</v>
      </c>
      <c r="DQ618" s="134">
        <v>90.4</v>
      </c>
      <c r="DR618" s="134">
        <v>91.7</v>
      </c>
      <c r="DS618" s="134">
        <v>95.2</v>
      </c>
      <c r="DT618" s="134">
        <v>95.2</v>
      </c>
      <c r="DU618" s="134">
        <v>99.1</v>
      </c>
      <c r="DV618" s="134">
        <v>96.4</v>
      </c>
      <c r="DW618" s="134">
        <v>99.3</v>
      </c>
      <c r="DX618" s="134">
        <v>96.2</v>
      </c>
      <c r="DY618" s="134">
        <v>98.9</v>
      </c>
      <c r="DZ618" s="134">
        <v>98.2</v>
      </c>
      <c r="EA618" s="135">
        <v>102.6</v>
      </c>
      <c r="EB618" s="136">
        <v>97.8</v>
      </c>
      <c r="EC618" s="136">
        <v>103.9</v>
      </c>
      <c r="ED618" s="134">
        <v>102.2</v>
      </c>
      <c r="EE618" s="134">
        <v>100.8</v>
      </c>
      <c r="EF618" s="137">
        <v>105.4</v>
      </c>
      <c r="EG618" s="137">
        <v>108.8</v>
      </c>
      <c r="EH618" s="137">
        <v>105.6</v>
      </c>
      <c r="EI618" s="137">
        <v>106.1</v>
      </c>
      <c r="EJ618" s="136">
        <v>103.3</v>
      </c>
      <c r="EK618" s="136">
        <v>103.5</v>
      </c>
      <c r="EL618" s="147">
        <v>105.5</v>
      </c>
      <c r="EM618" s="147">
        <v>106.6</v>
      </c>
      <c r="EN618" s="147">
        <v>106.2</v>
      </c>
    </row>
    <row r="619" spans="1:144" ht="15" x14ac:dyDescent="0.25">
      <c r="A619" s="132" t="s">
        <v>2666</v>
      </c>
      <c r="B619" s="132" t="s">
        <v>2667</v>
      </c>
      <c r="C619" s="133">
        <v>2.2120000000000001E-2</v>
      </c>
      <c r="D619" s="134">
        <v>100.7</v>
      </c>
      <c r="E619" s="134">
        <v>100.1</v>
      </c>
      <c r="F619" s="134">
        <v>99.8</v>
      </c>
      <c r="G619" s="134">
        <v>100</v>
      </c>
      <c r="H619" s="134">
        <v>100</v>
      </c>
      <c r="I619" s="134">
        <v>100.9</v>
      </c>
      <c r="J619" s="134">
        <v>101</v>
      </c>
      <c r="K619" s="134">
        <v>99.8</v>
      </c>
      <c r="L619" s="134">
        <v>101.2</v>
      </c>
      <c r="M619" s="134">
        <v>100.2</v>
      </c>
      <c r="N619" s="134">
        <v>100.2</v>
      </c>
      <c r="O619" s="134">
        <v>99.8</v>
      </c>
      <c r="P619" s="134">
        <v>99.8</v>
      </c>
      <c r="Q619" s="134">
        <v>99.8</v>
      </c>
      <c r="R619" s="134">
        <v>99.7</v>
      </c>
      <c r="S619" s="134">
        <v>100</v>
      </c>
      <c r="T619" s="134">
        <v>99.8</v>
      </c>
      <c r="U619" s="134">
        <v>99.9</v>
      </c>
      <c r="V619" s="134">
        <v>100.1</v>
      </c>
      <c r="W619" s="134">
        <v>100.1</v>
      </c>
      <c r="X619" s="134">
        <v>99.9</v>
      </c>
      <c r="Y619" s="134">
        <v>100</v>
      </c>
      <c r="Z619" s="134">
        <v>99.9</v>
      </c>
      <c r="AA619" s="134">
        <v>99.8</v>
      </c>
      <c r="AB619" s="134">
        <v>99.8</v>
      </c>
      <c r="AC619" s="134">
        <v>99.8</v>
      </c>
      <c r="AD619" s="134">
        <v>99.7</v>
      </c>
      <c r="AE619" s="134">
        <v>99.9</v>
      </c>
      <c r="AF619" s="134">
        <v>99.9</v>
      </c>
      <c r="AG619" s="134">
        <v>101.2</v>
      </c>
      <c r="AH619" s="134">
        <v>99.8</v>
      </c>
      <c r="AI619" s="134">
        <v>99.7</v>
      </c>
      <c r="AJ619" s="134">
        <v>100.2</v>
      </c>
      <c r="AK619" s="134">
        <v>100.2</v>
      </c>
      <c r="AL619" s="134">
        <v>99.9</v>
      </c>
      <c r="AM619" s="134">
        <v>99.7</v>
      </c>
      <c r="AN619" s="134">
        <v>99.8</v>
      </c>
      <c r="AO619" s="134">
        <v>99.9</v>
      </c>
      <c r="AP619" s="134">
        <v>99.9</v>
      </c>
      <c r="AQ619" s="134">
        <v>99.9</v>
      </c>
      <c r="AR619" s="134">
        <v>99.9</v>
      </c>
      <c r="AS619" s="134">
        <v>100</v>
      </c>
      <c r="AT619" s="134">
        <v>100</v>
      </c>
      <c r="AU619" s="134">
        <v>100</v>
      </c>
      <c r="AV619" s="134">
        <v>100</v>
      </c>
      <c r="AW619" s="134">
        <v>100.1</v>
      </c>
      <c r="AX619" s="134">
        <v>100.1</v>
      </c>
      <c r="AY619" s="134">
        <v>100.1</v>
      </c>
      <c r="AZ619" s="134">
        <v>100.1</v>
      </c>
      <c r="BA619" s="134">
        <v>100.1</v>
      </c>
      <c r="BB619" s="134">
        <v>100.1</v>
      </c>
      <c r="BC619" s="134">
        <v>100</v>
      </c>
      <c r="BD619" s="134">
        <v>100</v>
      </c>
      <c r="BE619" s="134">
        <v>100</v>
      </c>
      <c r="BF619" s="134">
        <v>99.9</v>
      </c>
      <c r="BG619" s="134">
        <v>99.9</v>
      </c>
      <c r="BH619" s="134">
        <v>99.9</v>
      </c>
      <c r="BI619" s="134">
        <v>99.8</v>
      </c>
      <c r="BJ619" s="134">
        <v>99.8</v>
      </c>
      <c r="BK619" s="134">
        <v>99.8</v>
      </c>
      <c r="BL619" s="134">
        <v>99.8</v>
      </c>
      <c r="BM619" s="134">
        <v>99.9</v>
      </c>
      <c r="BN619" s="134">
        <v>99.9</v>
      </c>
      <c r="BO619" s="134">
        <v>99.9</v>
      </c>
      <c r="BP619" s="134">
        <v>99.9</v>
      </c>
      <c r="BQ619" s="134">
        <v>99.9</v>
      </c>
      <c r="BR619" s="134">
        <v>99.9</v>
      </c>
      <c r="BS619" s="134">
        <v>99.9</v>
      </c>
      <c r="BT619" s="134">
        <v>99.9</v>
      </c>
      <c r="BU619" s="134">
        <v>99.9</v>
      </c>
      <c r="BV619" s="134">
        <v>99.9</v>
      </c>
      <c r="BW619" s="134">
        <v>99.9</v>
      </c>
      <c r="BX619" s="134">
        <v>99.9</v>
      </c>
      <c r="BY619" s="134">
        <v>99.9</v>
      </c>
      <c r="BZ619" s="134">
        <v>99.9</v>
      </c>
      <c r="CA619" s="134">
        <v>99.9</v>
      </c>
      <c r="CB619" s="134">
        <v>99.9</v>
      </c>
      <c r="CC619" s="134">
        <v>99.9</v>
      </c>
      <c r="CD619" s="134">
        <v>100.1</v>
      </c>
      <c r="CE619" s="134">
        <v>100.1</v>
      </c>
      <c r="CF619" s="134">
        <v>100.1</v>
      </c>
      <c r="CG619" s="134">
        <v>100.1</v>
      </c>
      <c r="CH619" s="134">
        <v>100.1</v>
      </c>
      <c r="CI619" s="134">
        <v>100.1</v>
      </c>
      <c r="CJ619" s="134">
        <v>100.1</v>
      </c>
      <c r="CK619" s="134">
        <v>99.9</v>
      </c>
      <c r="CL619" s="134">
        <v>99.9</v>
      </c>
      <c r="CM619" s="134">
        <v>99.9</v>
      </c>
      <c r="CN619" s="134">
        <v>99.9</v>
      </c>
      <c r="CO619" s="134">
        <v>99.9</v>
      </c>
      <c r="CP619" s="134">
        <v>99.9</v>
      </c>
      <c r="CQ619" s="134">
        <v>100</v>
      </c>
      <c r="CR619" s="134">
        <v>100</v>
      </c>
      <c r="CS619" s="134">
        <v>99.9</v>
      </c>
      <c r="CT619" s="134">
        <v>99.9</v>
      </c>
      <c r="CU619" s="134">
        <v>99.9</v>
      </c>
      <c r="CV619" s="134">
        <v>99.9</v>
      </c>
      <c r="CW619" s="134">
        <v>99.9</v>
      </c>
      <c r="CX619" s="134">
        <v>99.9</v>
      </c>
      <c r="CY619" s="134">
        <v>99.9</v>
      </c>
      <c r="CZ619" s="134">
        <v>99.9</v>
      </c>
      <c r="DA619" s="134">
        <v>99.9</v>
      </c>
      <c r="DB619" s="134">
        <v>100</v>
      </c>
      <c r="DC619" s="134">
        <v>100.7</v>
      </c>
      <c r="DD619" s="134">
        <v>100.7</v>
      </c>
      <c r="DE619" s="134">
        <v>100.7</v>
      </c>
      <c r="DF619" s="134">
        <v>100.7</v>
      </c>
      <c r="DG619" s="134">
        <v>100.9</v>
      </c>
      <c r="DH619" s="134">
        <v>100.9</v>
      </c>
      <c r="DI619" s="134">
        <v>100.9</v>
      </c>
      <c r="DJ619" s="134">
        <v>100.9</v>
      </c>
      <c r="DK619" s="134">
        <v>101.1</v>
      </c>
      <c r="DL619" s="134">
        <v>101.1</v>
      </c>
      <c r="DM619" s="134">
        <v>102.1</v>
      </c>
      <c r="DN619" s="134">
        <v>102.1</v>
      </c>
      <c r="DO619" s="134">
        <v>102.7</v>
      </c>
      <c r="DP619" s="134">
        <v>102.7</v>
      </c>
      <c r="DQ619" s="134">
        <v>102.7</v>
      </c>
      <c r="DR619" s="134">
        <v>103.3</v>
      </c>
      <c r="DS619" s="134">
        <v>103.3</v>
      </c>
      <c r="DT619" s="134">
        <v>103.3</v>
      </c>
      <c r="DU619" s="134">
        <v>103.3</v>
      </c>
      <c r="DV619" s="134">
        <v>103.7</v>
      </c>
      <c r="DW619" s="134">
        <v>103.7</v>
      </c>
      <c r="DX619" s="134">
        <v>103.2</v>
      </c>
      <c r="DY619" s="134">
        <v>103.2</v>
      </c>
      <c r="DZ619" s="134">
        <v>103.2</v>
      </c>
      <c r="EA619" s="135">
        <v>103.2</v>
      </c>
      <c r="EB619" s="136">
        <v>103.6</v>
      </c>
      <c r="EC619" s="136">
        <v>103.6</v>
      </c>
      <c r="ED619" s="134">
        <v>103.7</v>
      </c>
      <c r="EE619" s="134">
        <v>103.7</v>
      </c>
      <c r="EF619" s="137">
        <v>104.3</v>
      </c>
      <c r="EG619" s="137">
        <v>104.3</v>
      </c>
      <c r="EH619" s="137">
        <v>104.3</v>
      </c>
      <c r="EI619" s="137">
        <v>104.3</v>
      </c>
      <c r="EJ619" s="136">
        <v>104.3</v>
      </c>
      <c r="EK619" s="136">
        <v>104.3</v>
      </c>
      <c r="EL619" s="147">
        <v>104.3</v>
      </c>
      <c r="EM619" s="147">
        <v>104.3</v>
      </c>
      <c r="EN619" s="147">
        <v>104.3</v>
      </c>
    </row>
    <row r="620" spans="1:144" ht="15" x14ac:dyDescent="0.25">
      <c r="A620" s="132" t="s">
        <v>2668</v>
      </c>
      <c r="B620" s="132" t="s">
        <v>2669</v>
      </c>
      <c r="C620" s="133">
        <v>0.38341999999999998</v>
      </c>
      <c r="D620" s="134">
        <v>102.5</v>
      </c>
      <c r="E620" s="134">
        <v>102</v>
      </c>
      <c r="F620" s="134">
        <v>102.6</v>
      </c>
      <c r="G620" s="134">
        <v>100.5</v>
      </c>
      <c r="H620" s="134">
        <v>99.9</v>
      </c>
      <c r="I620" s="134">
        <v>102.6</v>
      </c>
      <c r="J620" s="134">
        <v>96.3</v>
      </c>
      <c r="K620" s="134">
        <v>94.7</v>
      </c>
      <c r="L620" s="134">
        <v>99.2</v>
      </c>
      <c r="M620" s="134">
        <v>93</v>
      </c>
      <c r="N620" s="134">
        <v>87</v>
      </c>
      <c r="O620" s="134">
        <v>92.1</v>
      </c>
      <c r="P620" s="134">
        <v>89.9</v>
      </c>
      <c r="Q620" s="134">
        <v>92.1</v>
      </c>
      <c r="R620" s="134">
        <v>86</v>
      </c>
      <c r="S620" s="134">
        <v>90.2</v>
      </c>
      <c r="T620" s="134">
        <v>90.6</v>
      </c>
      <c r="U620" s="134">
        <v>95.4</v>
      </c>
      <c r="V620" s="134">
        <v>92.9</v>
      </c>
      <c r="W620" s="134">
        <v>93.8</v>
      </c>
      <c r="X620" s="134">
        <v>95.3</v>
      </c>
      <c r="Y620" s="134">
        <v>96.2</v>
      </c>
      <c r="Z620" s="134">
        <v>96.6</v>
      </c>
      <c r="AA620" s="134">
        <v>100.2</v>
      </c>
      <c r="AB620" s="134">
        <v>95.5</v>
      </c>
      <c r="AC620" s="134">
        <v>98</v>
      </c>
      <c r="AD620" s="134">
        <v>94.2</v>
      </c>
      <c r="AE620" s="134">
        <v>95.1</v>
      </c>
      <c r="AF620" s="134">
        <v>99.6</v>
      </c>
      <c r="AG620" s="134">
        <v>96.6</v>
      </c>
      <c r="AH620" s="134">
        <v>97.5</v>
      </c>
      <c r="AI620" s="134">
        <v>102.5</v>
      </c>
      <c r="AJ620" s="134">
        <v>102.4</v>
      </c>
      <c r="AK620" s="134">
        <v>98.8</v>
      </c>
      <c r="AL620" s="134">
        <v>98.1</v>
      </c>
      <c r="AM620" s="134">
        <v>95.9</v>
      </c>
      <c r="AN620" s="134">
        <v>96.8</v>
      </c>
      <c r="AO620" s="134">
        <v>97.7</v>
      </c>
      <c r="AP620" s="134">
        <v>98.3</v>
      </c>
      <c r="AQ620" s="134">
        <v>99</v>
      </c>
      <c r="AR620" s="134">
        <v>99.9</v>
      </c>
      <c r="AS620" s="134">
        <v>101.9</v>
      </c>
      <c r="AT620" s="134">
        <v>100.8</v>
      </c>
      <c r="AU620" s="134">
        <v>99.8</v>
      </c>
      <c r="AV620" s="134">
        <v>101.2</v>
      </c>
      <c r="AW620" s="134">
        <v>95.1</v>
      </c>
      <c r="AX620" s="134">
        <v>97.8</v>
      </c>
      <c r="AY620" s="134">
        <v>96.3</v>
      </c>
      <c r="AZ620" s="134">
        <v>94.9</v>
      </c>
      <c r="BA620" s="134">
        <v>99.4</v>
      </c>
      <c r="BB620" s="134">
        <v>96.7</v>
      </c>
      <c r="BC620" s="134">
        <v>95.1</v>
      </c>
      <c r="BD620" s="134">
        <v>96.7</v>
      </c>
      <c r="BE620" s="134">
        <v>95.9</v>
      </c>
      <c r="BF620" s="134">
        <v>93.6</v>
      </c>
      <c r="BG620" s="134">
        <v>92.9</v>
      </c>
      <c r="BH620" s="134">
        <v>93.7</v>
      </c>
      <c r="BI620" s="134">
        <v>92.4</v>
      </c>
      <c r="BJ620" s="134">
        <v>91.7</v>
      </c>
      <c r="BK620" s="134">
        <v>93</v>
      </c>
      <c r="BL620" s="134">
        <v>91.3</v>
      </c>
      <c r="BM620" s="134">
        <v>91.5</v>
      </c>
      <c r="BN620" s="134">
        <v>89.8</v>
      </c>
      <c r="BO620" s="134">
        <v>90</v>
      </c>
      <c r="BP620" s="134">
        <v>87.5</v>
      </c>
      <c r="BQ620" s="134">
        <v>92.1</v>
      </c>
      <c r="BR620" s="134">
        <v>89.2</v>
      </c>
      <c r="BS620" s="134">
        <v>91.5</v>
      </c>
      <c r="BT620" s="134">
        <v>93</v>
      </c>
      <c r="BU620" s="134">
        <v>91.5</v>
      </c>
      <c r="BV620" s="134">
        <v>90.7</v>
      </c>
      <c r="BW620" s="134">
        <v>90.3</v>
      </c>
      <c r="BX620" s="134">
        <v>88.2</v>
      </c>
      <c r="BY620" s="134">
        <v>92.1</v>
      </c>
      <c r="BZ620" s="134">
        <v>95.9</v>
      </c>
      <c r="CA620" s="134">
        <v>95.1</v>
      </c>
      <c r="CB620" s="134">
        <v>95.2</v>
      </c>
      <c r="CC620" s="134">
        <v>95.2</v>
      </c>
      <c r="CD620" s="134">
        <v>93.8</v>
      </c>
      <c r="CE620" s="134">
        <v>96.8</v>
      </c>
      <c r="CF620" s="134">
        <v>96.8</v>
      </c>
      <c r="CG620" s="134">
        <v>98.7</v>
      </c>
      <c r="CH620" s="134">
        <v>103.3</v>
      </c>
      <c r="CI620" s="134">
        <v>103.9</v>
      </c>
      <c r="CJ620" s="134">
        <v>101.6</v>
      </c>
      <c r="CK620" s="134">
        <v>102.6</v>
      </c>
      <c r="CL620" s="134">
        <v>101.2</v>
      </c>
      <c r="CM620" s="134">
        <v>100</v>
      </c>
      <c r="CN620" s="134">
        <v>101.6</v>
      </c>
      <c r="CO620" s="134">
        <v>100.2</v>
      </c>
      <c r="CP620" s="134">
        <v>100.2</v>
      </c>
      <c r="CQ620" s="134">
        <v>101.4</v>
      </c>
      <c r="CR620" s="134">
        <v>99.8</v>
      </c>
      <c r="CS620" s="134">
        <v>98.2</v>
      </c>
      <c r="CT620" s="134">
        <v>99</v>
      </c>
      <c r="CU620" s="134">
        <v>99.8</v>
      </c>
      <c r="CV620" s="134">
        <v>98.9</v>
      </c>
      <c r="CW620" s="134">
        <v>95.7</v>
      </c>
      <c r="CX620" s="134">
        <v>96.1</v>
      </c>
      <c r="CY620" s="134">
        <v>95.9</v>
      </c>
      <c r="CZ620" s="134">
        <v>95.6</v>
      </c>
      <c r="DA620" s="134">
        <v>96.1</v>
      </c>
      <c r="DB620" s="134">
        <v>96.2</v>
      </c>
      <c r="DC620" s="134">
        <v>98</v>
      </c>
      <c r="DD620" s="134">
        <v>95.1</v>
      </c>
      <c r="DE620" s="134">
        <v>96</v>
      </c>
      <c r="DF620" s="134">
        <v>97.5</v>
      </c>
      <c r="DG620" s="134">
        <v>99.5</v>
      </c>
      <c r="DH620" s="134">
        <v>100.9</v>
      </c>
      <c r="DI620" s="134">
        <v>107.7</v>
      </c>
      <c r="DJ620" s="134">
        <v>109.6</v>
      </c>
      <c r="DK620" s="134">
        <v>115.3</v>
      </c>
      <c r="DL620" s="134">
        <v>117.4</v>
      </c>
      <c r="DM620" s="134">
        <v>117.8</v>
      </c>
      <c r="DN620" s="134">
        <v>117.9</v>
      </c>
      <c r="DO620" s="134">
        <v>122.7</v>
      </c>
      <c r="DP620" s="134">
        <v>122.6</v>
      </c>
      <c r="DQ620" s="134">
        <v>125.2</v>
      </c>
      <c r="DR620" s="134">
        <v>126.2</v>
      </c>
      <c r="DS620" s="134">
        <v>126.2</v>
      </c>
      <c r="DT620" s="134">
        <v>127.7</v>
      </c>
      <c r="DU620" s="134">
        <v>132.30000000000001</v>
      </c>
      <c r="DV620" s="134">
        <v>133.6</v>
      </c>
      <c r="DW620" s="134">
        <v>139.19999999999999</v>
      </c>
      <c r="DX620" s="134">
        <v>136.9</v>
      </c>
      <c r="DY620" s="134">
        <v>136.19999999999999</v>
      </c>
      <c r="DZ620" s="134">
        <v>134.19999999999999</v>
      </c>
      <c r="EA620" s="135">
        <v>135.9</v>
      </c>
      <c r="EB620" s="136">
        <v>134.69999999999999</v>
      </c>
      <c r="EC620" s="136">
        <v>135.6</v>
      </c>
      <c r="ED620" s="134">
        <v>138.30000000000001</v>
      </c>
      <c r="EE620" s="134">
        <v>136.80000000000001</v>
      </c>
      <c r="EF620" s="137">
        <v>139.69999999999999</v>
      </c>
      <c r="EG620" s="137">
        <v>139.19999999999999</v>
      </c>
      <c r="EH620" s="137">
        <v>140.30000000000001</v>
      </c>
      <c r="EI620" s="137">
        <v>139.4</v>
      </c>
      <c r="EJ620" s="136">
        <v>143.5</v>
      </c>
      <c r="EK620" s="136">
        <v>143</v>
      </c>
      <c r="EL620" s="147">
        <v>143.80000000000001</v>
      </c>
      <c r="EM620" s="147">
        <v>146</v>
      </c>
      <c r="EN620" s="147">
        <v>145.6</v>
      </c>
    </row>
    <row r="621" spans="1:144" ht="15" x14ac:dyDescent="0.25">
      <c r="A621" s="132" t="s">
        <v>2670</v>
      </c>
      <c r="B621" s="132" t="s">
        <v>2671</v>
      </c>
      <c r="C621" s="133">
        <v>0.17896000000000001</v>
      </c>
      <c r="D621" s="134">
        <v>99.9</v>
      </c>
      <c r="E621" s="134">
        <v>100.1</v>
      </c>
      <c r="F621" s="134">
        <v>98.8</v>
      </c>
      <c r="G621" s="134">
        <v>101.4</v>
      </c>
      <c r="H621" s="134">
        <v>99.6</v>
      </c>
      <c r="I621" s="134">
        <v>101.6</v>
      </c>
      <c r="J621" s="134">
        <v>100.1</v>
      </c>
      <c r="K621" s="134">
        <v>99.5</v>
      </c>
      <c r="L621" s="134">
        <v>96.5</v>
      </c>
      <c r="M621" s="134">
        <v>89.7</v>
      </c>
      <c r="N621" s="134">
        <v>84.8</v>
      </c>
      <c r="O621" s="134">
        <v>83.7</v>
      </c>
      <c r="P621" s="134">
        <v>84.4</v>
      </c>
      <c r="Q621" s="134">
        <v>83.8</v>
      </c>
      <c r="R621" s="134">
        <v>81.599999999999994</v>
      </c>
      <c r="S621" s="134">
        <v>83</v>
      </c>
      <c r="T621" s="134">
        <v>84.3</v>
      </c>
      <c r="U621" s="134">
        <v>88.3</v>
      </c>
      <c r="V621" s="134">
        <v>86.9</v>
      </c>
      <c r="W621" s="134">
        <v>86.5</v>
      </c>
      <c r="X621" s="134">
        <v>87.6</v>
      </c>
      <c r="Y621" s="134">
        <v>85.9</v>
      </c>
      <c r="Z621" s="134">
        <v>87.2</v>
      </c>
      <c r="AA621" s="134">
        <v>92.6</v>
      </c>
      <c r="AB621" s="134">
        <v>93.2</v>
      </c>
      <c r="AC621" s="134">
        <v>94.8</v>
      </c>
      <c r="AD621" s="134">
        <v>93.6</v>
      </c>
      <c r="AE621" s="134">
        <v>93.4</v>
      </c>
      <c r="AF621" s="134">
        <v>96</v>
      </c>
      <c r="AG621" s="134">
        <v>96.6</v>
      </c>
      <c r="AH621" s="134">
        <v>92.9</v>
      </c>
      <c r="AI621" s="134">
        <v>95.9</v>
      </c>
      <c r="AJ621" s="134">
        <v>96.2</v>
      </c>
      <c r="AK621" s="134">
        <v>97</v>
      </c>
      <c r="AL621" s="134">
        <v>98.3</v>
      </c>
      <c r="AM621" s="134">
        <v>97.3</v>
      </c>
      <c r="AN621" s="134">
        <v>97.3</v>
      </c>
      <c r="AO621" s="134">
        <v>102</v>
      </c>
      <c r="AP621" s="134">
        <v>103.1</v>
      </c>
      <c r="AQ621" s="134">
        <v>102.2</v>
      </c>
      <c r="AR621" s="134">
        <v>106.1</v>
      </c>
      <c r="AS621" s="134">
        <v>107.9</v>
      </c>
      <c r="AT621" s="134">
        <v>107.1</v>
      </c>
      <c r="AU621" s="134">
        <v>106.9</v>
      </c>
      <c r="AV621" s="134">
        <v>106.7</v>
      </c>
      <c r="AW621" s="134">
        <v>103.9</v>
      </c>
      <c r="AX621" s="134">
        <v>106.5</v>
      </c>
      <c r="AY621" s="134">
        <v>99.9</v>
      </c>
      <c r="AZ621" s="134">
        <v>102.5</v>
      </c>
      <c r="BA621" s="134">
        <v>106.9</v>
      </c>
      <c r="BB621" s="134">
        <v>102.2</v>
      </c>
      <c r="BC621" s="134">
        <v>97.9</v>
      </c>
      <c r="BD621" s="134">
        <v>98.6</v>
      </c>
      <c r="BE621" s="134">
        <v>95.4</v>
      </c>
      <c r="BF621" s="134">
        <v>92.5</v>
      </c>
      <c r="BG621" s="134">
        <v>90.5</v>
      </c>
      <c r="BH621" s="134">
        <v>91</v>
      </c>
      <c r="BI621" s="134">
        <v>89.1</v>
      </c>
      <c r="BJ621" s="134">
        <v>89.2</v>
      </c>
      <c r="BK621" s="134">
        <v>90.8</v>
      </c>
      <c r="BL621" s="134">
        <v>89.5</v>
      </c>
      <c r="BM621" s="134">
        <v>89.6</v>
      </c>
      <c r="BN621" s="134">
        <v>89.1</v>
      </c>
      <c r="BO621" s="134">
        <v>89.1</v>
      </c>
      <c r="BP621" s="134">
        <v>90.1</v>
      </c>
      <c r="BQ621" s="134">
        <v>93.1</v>
      </c>
      <c r="BR621" s="134">
        <v>87.4</v>
      </c>
      <c r="BS621" s="134">
        <v>91</v>
      </c>
      <c r="BT621" s="134">
        <v>90.4</v>
      </c>
      <c r="BU621" s="134">
        <v>91.1</v>
      </c>
      <c r="BV621" s="134">
        <v>90.6</v>
      </c>
      <c r="BW621" s="134">
        <v>89.9</v>
      </c>
      <c r="BX621" s="134">
        <v>86.6</v>
      </c>
      <c r="BY621" s="134">
        <v>90.4</v>
      </c>
      <c r="BZ621" s="134">
        <v>93.5</v>
      </c>
      <c r="CA621" s="134">
        <v>90</v>
      </c>
      <c r="CB621" s="134">
        <v>91</v>
      </c>
      <c r="CC621" s="134">
        <v>88.4</v>
      </c>
      <c r="CD621" s="134">
        <v>93.2</v>
      </c>
      <c r="CE621" s="134">
        <v>96.1</v>
      </c>
      <c r="CF621" s="134">
        <v>96.9</v>
      </c>
      <c r="CG621" s="134">
        <v>96</v>
      </c>
      <c r="CH621" s="134">
        <v>98.1</v>
      </c>
      <c r="CI621" s="134">
        <v>98.8</v>
      </c>
      <c r="CJ621" s="134">
        <v>96.4</v>
      </c>
      <c r="CK621" s="134">
        <v>97.8</v>
      </c>
      <c r="CL621" s="134">
        <v>93.1</v>
      </c>
      <c r="CM621" s="134">
        <v>94</v>
      </c>
      <c r="CN621" s="134">
        <v>92.2</v>
      </c>
      <c r="CO621" s="134">
        <v>92.9</v>
      </c>
      <c r="CP621" s="134">
        <v>91.1</v>
      </c>
      <c r="CQ621" s="134">
        <v>93.4</v>
      </c>
      <c r="CR621" s="134">
        <v>91.4</v>
      </c>
      <c r="CS621" s="134">
        <v>89.2</v>
      </c>
      <c r="CT621" s="134">
        <v>89.1</v>
      </c>
      <c r="CU621" s="134">
        <v>88.5</v>
      </c>
      <c r="CV621" s="134">
        <v>85.8</v>
      </c>
      <c r="CW621" s="134">
        <v>83.7</v>
      </c>
      <c r="CX621" s="134">
        <v>82.6</v>
      </c>
      <c r="CY621" s="134">
        <v>83.7</v>
      </c>
      <c r="CZ621" s="134">
        <v>85.4</v>
      </c>
      <c r="DA621" s="134">
        <v>84.5</v>
      </c>
      <c r="DB621" s="134">
        <v>86.1</v>
      </c>
      <c r="DC621" s="134">
        <v>87</v>
      </c>
      <c r="DD621" s="134">
        <v>85</v>
      </c>
      <c r="DE621" s="134">
        <v>87.4</v>
      </c>
      <c r="DF621" s="134">
        <v>86.1</v>
      </c>
      <c r="DG621" s="134">
        <v>87.1</v>
      </c>
      <c r="DH621" s="134">
        <v>91.4</v>
      </c>
      <c r="DI621" s="134">
        <v>105.6</v>
      </c>
      <c r="DJ621" s="134">
        <v>106.8</v>
      </c>
      <c r="DK621" s="134">
        <v>114.7</v>
      </c>
      <c r="DL621" s="134">
        <v>121.2</v>
      </c>
      <c r="DM621" s="134">
        <v>123.4</v>
      </c>
      <c r="DN621" s="134">
        <v>123.4</v>
      </c>
      <c r="DO621" s="134">
        <v>130.69999999999999</v>
      </c>
      <c r="DP621" s="134">
        <v>129.69999999999999</v>
      </c>
      <c r="DQ621" s="134">
        <v>134</v>
      </c>
      <c r="DR621" s="134">
        <v>135.9</v>
      </c>
      <c r="DS621" s="134">
        <v>132.19999999999999</v>
      </c>
      <c r="DT621" s="134">
        <v>132.9</v>
      </c>
      <c r="DU621" s="134">
        <v>143.9</v>
      </c>
      <c r="DV621" s="134">
        <v>145.9</v>
      </c>
      <c r="DW621" s="134">
        <v>156.5</v>
      </c>
      <c r="DX621" s="134">
        <v>154.69999999999999</v>
      </c>
      <c r="DY621" s="134">
        <v>152.80000000000001</v>
      </c>
      <c r="DZ621" s="134">
        <v>148.80000000000001</v>
      </c>
      <c r="EA621" s="135">
        <v>152.4</v>
      </c>
      <c r="EB621" s="136">
        <v>148.5</v>
      </c>
      <c r="EC621" s="136">
        <v>149.69999999999999</v>
      </c>
      <c r="ED621" s="134">
        <v>155.4</v>
      </c>
      <c r="EE621" s="134">
        <v>152.4</v>
      </c>
      <c r="EF621" s="137">
        <v>158.19999999999999</v>
      </c>
      <c r="EG621" s="137">
        <v>161.69999999999999</v>
      </c>
      <c r="EH621" s="137">
        <v>163.9</v>
      </c>
      <c r="EI621" s="137">
        <v>163.19999999999999</v>
      </c>
      <c r="EJ621" s="136">
        <v>165.9</v>
      </c>
      <c r="EK621" s="136">
        <v>164.3</v>
      </c>
      <c r="EL621" s="147">
        <v>165.9</v>
      </c>
      <c r="EM621" s="147">
        <v>171.1</v>
      </c>
      <c r="EN621" s="147">
        <v>171.3</v>
      </c>
    </row>
    <row r="622" spans="1:144" ht="15" x14ac:dyDescent="0.25">
      <c r="A622" s="132" t="s">
        <v>2672</v>
      </c>
      <c r="B622" s="132" t="s">
        <v>2673</v>
      </c>
      <c r="C622" s="133">
        <v>0.20446</v>
      </c>
      <c r="D622" s="134">
        <v>104.8</v>
      </c>
      <c r="E622" s="134">
        <v>103.6</v>
      </c>
      <c r="F622" s="134">
        <v>106</v>
      </c>
      <c r="G622" s="134">
        <v>99.7</v>
      </c>
      <c r="H622" s="134">
        <v>100.2</v>
      </c>
      <c r="I622" s="134">
        <v>103.4</v>
      </c>
      <c r="J622" s="134">
        <v>93</v>
      </c>
      <c r="K622" s="134">
        <v>90.4</v>
      </c>
      <c r="L622" s="134">
        <v>101.6</v>
      </c>
      <c r="M622" s="134">
        <v>95.8</v>
      </c>
      <c r="N622" s="134">
        <v>88.9</v>
      </c>
      <c r="O622" s="134">
        <v>99.5</v>
      </c>
      <c r="P622" s="134">
        <v>94.8</v>
      </c>
      <c r="Q622" s="134">
        <v>99.3</v>
      </c>
      <c r="R622" s="134">
        <v>89.8</v>
      </c>
      <c r="S622" s="134">
        <v>96.5</v>
      </c>
      <c r="T622" s="134">
        <v>96.1</v>
      </c>
      <c r="U622" s="134">
        <v>101.6</v>
      </c>
      <c r="V622" s="134">
        <v>98.2</v>
      </c>
      <c r="W622" s="134">
        <v>100.2</v>
      </c>
      <c r="X622" s="134">
        <v>102</v>
      </c>
      <c r="Y622" s="134">
        <v>105.2</v>
      </c>
      <c r="Z622" s="134">
        <v>104.8</v>
      </c>
      <c r="AA622" s="134">
        <v>106.9</v>
      </c>
      <c r="AB622" s="134">
        <v>97.4</v>
      </c>
      <c r="AC622" s="134">
        <v>100.8</v>
      </c>
      <c r="AD622" s="134">
        <v>94.7</v>
      </c>
      <c r="AE622" s="134">
        <v>96.7</v>
      </c>
      <c r="AF622" s="134">
        <v>102.9</v>
      </c>
      <c r="AG622" s="134">
        <v>96.5</v>
      </c>
      <c r="AH622" s="134">
        <v>101.6</v>
      </c>
      <c r="AI622" s="134">
        <v>108.3</v>
      </c>
      <c r="AJ622" s="134">
        <v>107.7</v>
      </c>
      <c r="AK622" s="134">
        <v>100.3</v>
      </c>
      <c r="AL622" s="134">
        <v>98</v>
      </c>
      <c r="AM622" s="134">
        <v>94.6</v>
      </c>
      <c r="AN622" s="134">
        <v>96.2</v>
      </c>
      <c r="AO622" s="134">
        <v>94</v>
      </c>
      <c r="AP622" s="134">
        <v>94.1</v>
      </c>
      <c r="AQ622" s="134">
        <v>96.2</v>
      </c>
      <c r="AR622" s="134">
        <v>94.4</v>
      </c>
      <c r="AS622" s="134">
        <v>96.7</v>
      </c>
      <c r="AT622" s="134">
        <v>95.3</v>
      </c>
      <c r="AU622" s="134">
        <v>93.7</v>
      </c>
      <c r="AV622" s="134">
        <v>96.3</v>
      </c>
      <c r="AW622" s="134">
        <v>87.4</v>
      </c>
      <c r="AX622" s="134">
        <v>90.1</v>
      </c>
      <c r="AY622" s="134">
        <v>93.2</v>
      </c>
      <c r="AZ622" s="134">
        <v>88.3</v>
      </c>
      <c r="BA622" s="134">
        <v>92.9</v>
      </c>
      <c r="BB622" s="134">
        <v>91.8</v>
      </c>
      <c r="BC622" s="134">
        <v>92.6</v>
      </c>
      <c r="BD622" s="134">
        <v>95</v>
      </c>
      <c r="BE622" s="134">
        <v>96.3</v>
      </c>
      <c r="BF622" s="134">
        <v>94.7</v>
      </c>
      <c r="BG622" s="134">
        <v>95.1</v>
      </c>
      <c r="BH622" s="134">
        <v>96</v>
      </c>
      <c r="BI622" s="134">
        <v>95.2</v>
      </c>
      <c r="BJ622" s="134">
        <v>93.8</v>
      </c>
      <c r="BK622" s="134">
        <v>94.9</v>
      </c>
      <c r="BL622" s="134">
        <v>92.9</v>
      </c>
      <c r="BM622" s="134">
        <v>93.2</v>
      </c>
      <c r="BN622" s="134">
        <v>90.4</v>
      </c>
      <c r="BO622" s="134">
        <v>90.7</v>
      </c>
      <c r="BP622" s="134">
        <v>85.2</v>
      </c>
      <c r="BQ622" s="134">
        <v>91.3</v>
      </c>
      <c r="BR622" s="134">
        <v>90.7</v>
      </c>
      <c r="BS622" s="134">
        <v>91.9</v>
      </c>
      <c r="BT622" s="134">
        <v>95.2</v>
      </c>
      <c r="BU622" s="134">
        <v>91.8</v>
      </c>
      <c r="BV622" s="134">
        <v>90.9</v>
      </c>
      <c r="BW622" s="134">
        <v>90.6</v>
      </c>
      <c r="BX622" s="134">
        <v>89.6</v>
      </c>
      <c r="BY622" s="134">
        <v>93.7</v>
      </c>
      <c r="BZ622" s="134">
        <v>98.1</v>
      </c>
      <c r="CA622" s="134">
        <v>99.6</v>
      </c>
      <c r="CB622" s="134">
        <v>99</v>
      </c>
      <c r="CC622" s="134">
        <v>101.2</v>
      </c>
      <c r="CD622" s="134">
        <v>94.4</v>
      </c>
      <c r="CE622" s="134">
        <v>97.4</v>
      </c>
      <c r="CF622" s="134">
        <v>96.6</v>
      </c>
      <c r="CG622" s="134">
        <v>101</v>
      </c>
      <c r="CH622" s="134">
        <v>107.9</v>
      </c>
      <c r="CI622" s="134">
        <v>108.4</v>
      </c>
      <c r="CJ622" s="134">
        <v>106.1</v>
      </c>
      <c r="CK622" s="134">
        <v>106.9</v>
      </c>
      <c r="CL622" s="134">
        <v>108.4</v>
      </c>
      <c r="CM622" s="134">
        <v>105.3</v>
      </c>
      <c r="CN622" s="134">
        <v>109.7</v>
      </c>
      <c r="CO622" s="134">
        <v>106.5</v>
      </c>
      <c r="CP622" s="134">
        <v>108.1</v>
      </c>
      <c r="CQ622" s="134">
        <v>108.4</v>
      </c>
      <c r="CR622" s="134">
        <v>107.1</v>
      </c>
      <c r="CS622" s="134">
        <v>106</v>
      </c>
      <c r="CT622" s="134">
        <v>107.7</v>
      </c>
      <c r="CU622" s="134">
        <v>109.8</v>
      </c>
      <c r="CV622" s="134">
        <v>110.4</v>
      </c>
      <c r="CW622" s="134">
        <v>106.2</v>
      </c>
      <c r="CX622" s="134">
        <v>108</v>
      </c>
      <c r="CY622" s="134">
        <v>106.5</v>
      </c>
      <c r="CZ622" s="134">
        <v>104.6</v>
      </c>
      <c r="DA622" s="134">
        <v>106.3</v>
      </c>
      <c r="DB622" s="134">
        <v>105</v>
      </c>
      <c r="DC622" s="134">
        <v>107.6</v>
      </c>
      <c r="DD622" s="134">
        <v>104</v>
      </c>
      <c r="DE622" s="134">
        <v>103.6</v>
      </c>
      <c r="DF622" s="134">
        <v>107.5</v>
      </c>
      <c r="DG622" s="134">
        <v>110.3</v>
      </c>
      <c r="DH622" s="134">
        <v>109.2</v>
      </c>
      <c r="DI622" s="134">
        <v>109.6</v>
      </c>
      <c r="DJ622" s="134">
        <v>112</v>
      </c>
      <c r="DK622" s="134">
        <v>115.8</v>
      </c>
      <c r="DL622" s="134">
        <v>114.1</v>
      </c>
      <c r="DM622" s="134">
        <v>112.9</v>
      </c>
      <c r="DN622" s="134">
        <v>113.1</v>
      </c>
      <c r="DO622" s="134">
        <v>115.8</v>
      </c>
      <c r="DP622" s="134">
        <v>116.3</v>
      </c>
      <c r="DQ622" s="134">
        <v>117.4</v>
      </c>
      <c r="DR622" s="134">
        <v>117.7</v>
      </c>
      <c r="DS622" s="134">
        <v>120.9</v>
      </c>
      <c r="DT622" s="134">
        <v>123.2</v>
      </c>
      <c r="DU622" s="134">
        <v>122.2</v>
      </c>
      <c r="DV622" s="134">
        <v>122.9</v>
      </c>
      <c r="DW622" s="134">
        <v>124</v>
      </c>
      <c r="DX622" s="134">
        <v>121.4</v>
      </c>
      <c r="DY622" s="134">
        <v>121.6</v>
      </c>
      <c r="DZ622" s="134">
        <v>121.5</v>
      </c>
      <c r="EA622" s="135">
        <v>121.5</v>
      </c>
      <c r="EB622" s="136">
        <v>122.7</v>
      </c>
      <c r="EC622" s="136">
        <v>123.4</v>
      </c>
      <c r="ED622" s="134">
        <v>123.3</v>
      </c>
      <c r="EE622" s="134">
        <v>123.1</v>
      </c>
      <c r="EF622" s="137">
        <v>123.5</v>
      </c>
      <c r="EG622" s="137">
        <v>119.4</v>
      </c>
      <c r="EH622" s="137">
        <v>119.7</v>
      </c>
      <c r="EI622" s="137">
        <v>118.5</v>
      </c>
      <c r="EJ622" s="136">
        <v>123.9</v>
      </c>
      <c r="EK622" s="136">
        <v>124.4</v>
      </c>
      <c r="EL622" s="147">
        <v>124.6</v>
      </c>
      <c r="EM622" s="147">
        <v>124</v>
      </c>
      <c r="EN622" s="147">
        <v>123</v>
      </c>
    </row>
    <row r="623" spans="1:144" ht="15" x14ac:dyDescent="0.25">
      <c r="A623" s="132" t="s">
        <v>2674</v>
      </c>
      <c r="B623" s="132" t="s">
        <v>2675</v>
      </c>
      <c r="C623" s="133">
        <v>0.20757999999999999</v>
      </c>
      <c r="D623" s="134">
        <v>100.7</v>
      </c>
      <c r="E623" s="134">
        <v>101.7</v>
      </c>
      <c r="F623" s="134">
        <v>101.1</v>
      </c>
      <c r="G623" s="134">
        <v>101.9</v>
      </c>
      <c r="H623" s="134">
        <v>101.9</v>
      </c>
      <c r="I623" s="134">
        <v>100.2</v>
      </c>
      <c r="J623" s="134">
        <v>100.5</v>
      </c>
      <c r="K623" s="134">
        <v>97.7</v>
      </c>
      <c r="L623" s="134">
        <v>97.9</v>
      </c>
      <c r="M623" s="134">
        <v>97.1</v>
      </c>
      <c r="N623" s="134">
        <v>97.6</v>
      </c>
      <c r="O623" s="134">
        <v>97.8</v>
      </c>
      <c r="P623" s="134">
        <v>96</v>
      </c>
      <c r="Q623" s="134">
        <v>97.8</v>
      </c>
      <c r="R623" s="134">
        <v>97.3</v>
      </c>
      <c r="S623" s="134">
        <v>99.7</v>
      </c>
      <c r="T623" s="134">
        <v>101.9</v>
      </c>
      <c r="U623" s="134">
        <v>99.7</v>
      </c>
      <c r="V623" s="134">
        <v>100.4</v>
      </c>
      <c r="W623" s="134">
        <v>100.1</v>
      </c>
      <c r="X623" s="134">
        <v>100.7</v>
      </c>
      <c r="Y623" s="134">
        <v>99.7</v>
      </c>
      <c r="Z623" s="134">
        <v>101</v>
      </c>
      <c r="AA623" s="134">
        <v>101.1</v>
      </c>
      <c r="AB623" s="134">
        <v>103.3</v>
      </c>
      <c r="AC623" s="134">
        <v>102.4</v>
      </c>
      <c r="AD623" s="134">
        <v>101.4</v>
      </c>
      <c r="AE623" s="134">
        <v>99.6</v>
      </c>
      <c r="AF623" s="134">
        <v>99.7</v>
      </c>
      <c r="AG623" s="134">
        <v>100.5</v>
      </c>
      <c r="AH623" s="134">
        <v>100.5</v>
      </c>
      <c r="AI623" s="134">
        <v>104</v>
      </c>
      <c r="AJ623" s="134">
        <v>104.6</v>
      </c>
      <c r="AK623" s="134">
        <v>104.4</v>
      </c>
      <c r="AL623" s="134">
        <v>104.1</v>
      </c>
      <c r="AM623" s="134">
        <v>104.1</v>
      </c>
      <c r="AN623" s="134">
        <v>104.6</v>
      </c>
      <c r="AO623" s="134">
        <v>104.4</v>
      </c>
      <c r="AP623" s="134">
        <v>104.9</v>
      </c>
      <c r="AQ623" s="134">
        <v>105.2</v>
      </c>
      <c r="AR623" s="134">
        <v>105.9</v>
      </c>
      <c r="AS623" s="134">
        <v>106.6</v>
      </c>
      <c r="AT623" s="134">
        <v>107.2</v>
      </c>
      <c r="AU623" s="134">
        <v>106.9</v>
      </c>
      <c r="AV623" s="134">
        <v>103.7</v>
      </c>
      <c r="AW623" s="134">
        <v>107.8</v>
      </c>
      <c r="AX623" s="134">
        <v>107.7</v>
      </c>
      <c r="AY623" s="134">
        <v>108.8</v>
      </c>
      <c r="AZ623" s="134">
        <v>108.1</v>
      </c>
      <c r="BA623" s="134">
        <v>108.9</v>
      </c>
      <c r="BB623" s="134">
        <v>108.2</v>
      </c>
      <c r="BC623" s="134">
        <v>109.5</v>
      </c>
      <c r="BD623" s="134">
        <v>112.7</v>
      </c>
      <c r="BE623" s="134">
        <v>111.9</v>
      </c>
      <c r="BF623" s="134">
        <v>111.2</v>
      </c>
      <c r="BG623" s="134">
        <v>114.5</v>
      </c>
      <c r="BH623" s="134">
        <v>110.5</v>
      </c>
      <c r="BI623" s="134">
        <v>113.7</v>
      </c>
      <c r="BJ623" s="134">
        <v>114.4</v>
      </c>
      <c r="BK623" s="134">
        <v>114.5</v>
      </c>
      <c r="BL623" s="134">
        <v>114.6</v>
      </c>
      <c r="BM623" s="134">
        <v>114.6</v>
      </c>
      <c r="BN623" s="134">
        <v>112.9</v>
      </c>
      <c r="BO623" s="134">
        <v>109.7</v>
      </c>
      <c r="BP623" s="134">
        <v>93.5</v>
      </c>
      <c r="BQ623" s="134">
        <v>94.3</v>
      </c>
      <c r="BR623" s="134">
        <v>94.3</v>
      </c>
      <c r="BS623" s="134">
        <v>97.9</v>
      </c>
      <c r="BT623" s="134">
        <v>99.4</v>
      </c>
      <c r="BU623" s="134">
        <v>98.9</v>
      </c>
      <c r="BV623" s="134">
        <v>98.9</v>
      </c>
      <c r="BW623" s="134">
        <v>99.1</v>
      </c>
      <c r="BX623" s="134">
        <v>99.3</v>
      </c>
      <c r="BY623" s="134">
        <v>99.5</v>
      </c>
      <c r="BZ623" s="134">
        <v>99.9</v>
      </c>
      <c r="CA623" s="134">
        <v>99.2</v>
      </c>
      <c r="CB623" s="134">
        <v>99.7</v>
      </c>
      <c r="CC623" s="134">
        <v>99.7</v>
      </c>
      <c r="CD623" s="134">
        <v>99.5</v>
      </c>
      <c r="CE623" s="134">
        <v>99.9</v>
      </c>
      <c r="CF623" s="134">
        <v>100.2</v>
      </c>
      <c r="CG623" s="134">
        <v>99.6</v>
      </c>
      <c r="CH623" s="134">
        <v>99.9</v>
      </c>
      <c r="CI623" s="134">
        <v>100.1</v>
      </c>
      <c r="CJ623" s="134">
        <v>99.9</v>
      </c>
      <c r="CK623" s="134">
        <v>100.1</v>
      </c>
      <c r="CL623" s="134">
        <v>100.2</v>
      </c>
      <c r="CM623" s="134">
        <v>100.2</v>
      </c>
      <c r="CN623" s="134">
        <v>100.3</v>
      </c>
      <c r="CO623" s="134">
        <v>100.5</v>
      </c>
      <c r="CP623" s="134">
        <v>100.5</v>
      </c>
      <c r="CQ623" s="134">
        <v>100.3</v>
      </c>
      <c r="CR623" s="134">
        <v>100.5</v>
      </c>
      <c r="CS623" s="134">
        <v>101.8</v>
      </c>
      <c r="CT623" s="134">
        <v>100.9</v>
      </c>
      <c r="CU623" s="134">
        <v>100.8</v>
      </c>
      <c r="CV623" s="134">
        <v>100.8</v>
      </c>
      <c r="CW623" s="134">
        <v>101.4</v>
      </c>
      <c r="CX623" s="134">
        <v>100.8</v>
      </c>
      <c r="CY623" s="134">
        <v>101.7</v>
      </c>
      <c r="CZ623" s="134">
        <v>102.1</v>
      </c>
      <c r="DA623" s="134">
        <v>102.5</v>
      </c>
      <c r="DB623" s="134">
        <v>102.6</v>
      </c>
      <c r="DC623" s="134">
        <v>104.1</v>
      </c>
      <c r="DD623" s="134">
        <v>103.6</v>
      </c>
      <c r="DE623" s="134">
        <v>103.9</v>
      </c>
      <c r="DF623" s="134">
        <v>104.2</v>
      </c>
      <c r="DG623" s="134">
        <v>106.5</v>
      </c>
      <c r="DH623" s="134">
        <v>106.7</v>
      </c>
      <c r="DI623" s="134">
        <v>106.9</v>
      </c>
      <c r="DJ623" s="134">
        <v>106.4</v>
      </c>
      <c r="DK623" s="134">
        <v>106.5</v>
      </c>
      <c r="DL623" s="134">
        <v>108.2</v>
      </c>
      <c r="DM623" s="134">
        <v>108.3</v>
      </c>
      <c r="DN623" s="134">
        <v>108.7</v>
      </c>
      <c r="DO623" s="134">
        <v>109.7</v>
      </c>
      <c r="DP623" s="134">
        <v>109.6</v>
      </c>
      <c r="DQ623" s="134">
        <v>109.5</v>
      </c>
      <c r="DR623" s="134">
        <v>109.4</v>
      </c>
      <c r="DS623" s="134">
        <v>108.5</v>
      </c>
      <c r="DT623" s="134">
        <v>111.7</v>
      </c>
      <c r="DU623" s="134">
        <v>112.2</v>
      </c>
      <c r="DV623" s="134">
        <v>112.5</v>
      </c>
      <c r="DW623" s="134">
        <v>112.3</v>
      </c>
      <c r="DX623" s="134">
        <v>112.6</v>
      </c>
      <c r="DY623" s="134">
        <v>112.6</v>
      </c>
      <c r="DZ623" s="134">
        <v>113.2</v>
      </c>
      <c r="EA623" s="135">
        <v>113.3</v>
      </c>
      <c r="EB623" s="136">
        <v>113.3</v>
      </c>
      <c r="EC623" s="136">
        <v>110.8</v>
      </c>
      <c r="ED623" s="134">
        <v>110.6</v>
      </c>
      <c r="EE623" s="134">
        <v>110.6</v>
      </c>
      <c r="EF623" s="137">
        <v>110.7</v>
      </c>
      <c r="EG623" s="137">
        <v>108.8</v>
      </c>
      <c r="EH623" s="137">
        <v>110.7</v>
      </c>
      <c r="EI623" s="137">
        <v>108.7</v>
      </c>
      <c r="EJ623" s="136">
        <v>108.5</v>
      </c>
      <c r="EK623" s="136">
        <v>108.4</v>
      </c>
      <c r="EL623" s="147">
        <v>108.6</v>
      </c>
      <c r="EM623" s="147">
        <v>109.2</v>
      </c>
      <c r="EN623" s="147">
        <v>100.4</v>
      </c>
    </row>
    <row r="624" spans="1:144" ht="15" x14ac:dyDescent="0.25">
      <c r="A624" s="132" t="s">
        <v>2676</v>
      </c>
      <c r="B624" s="132" t="s">
        <v>2677</v>
      </c>
      <c r="C624" s="133">
        <v>8.5459999999999994E-2</v>
      </c>
      <c r="D624" s="134">
        <v>103.5</v>
      </c>
      <c r="E624" s="134">
        <v>103.7</v>
      </c>
      <c r="F624" s="134">
        <v>104.6</v>
      </c>
      <c r="G624" s="134">
        <v>104.8</v>
      </c>
      <c r="H624" s="134">
        <v>105.9</v>
      </c>
      <c r="I624" s="134">
        <v>104</v>
      </c>
      <c r="J624" s="134">
        <v>104.6</v>
      </c>
      <c r="K624" s="134">
        <v>105.6</v>
      </c>
      <c r="L624" s="134">
        <v>106.4</v>
      </c>
      <c r="M624" s="134">
        <v>106.3</v>
      </c>
      <c r="N624" s="134">
        <v>106.4</v>
      </c>
      <c r="O624" s="134">
        <v>104.5</v>
      </c>
      <c r="P624" s="134">
        <v>102</v>
      </c>
      <c r="Q624" s="134">
        <v>100.6</v>
      </c>
      <c r="R624" s="134">
        <v>103.5</v>
      </c>
      <c r="S624" s="134">
        <v>106.1</v>
      </c>
      <c r="T624" s="134">
        <v>106.8</v>
      </c>
      <c r="U624" s="134">
        <v>105.3</v>
      </c>
      <c r="V624" s="134">
        <v>105</v>
      </c>
      <c r="W624" s="134">
        <v>105.9</v>
      </c>
      <c r="X624" s="134">
        <v>107</v>
      </c>
      <c r="Y624" s="134">
        <v>107.3</v>
      </c>
      <c r="Z624" s="134">
        <v>107.2</v>
      </c>
      <c r="AA624" s="134">
        <v>107.2</v>
      </c>
      <c r="AB624" s="134">
        <v>107.5</v>
      </c>
      <c r="AC624" s="134">
        <v>107.4</v>
      </c>
      <c r="AD624" s="134">
        <v>108.6</v>
      </c>
      <c r="AE624" s="134">
        <v>109.8</v>
      </c>
      <c r="AF624" s="134">
        <v>110.5</v>
      </c>
      <c r="AG624" s="134">
        <v>110.1</v>
      </c>
      <c r="AH624" s="134">
        <v>109.2</v>
      </c>
      <c r="AI624" s="134">
        <v>110.6</v>
      </c>
      <c r="AJ624" s="134">
        <v>110.7</v>
      </c>
      <c r="AK624" s="134">
        <v>111</v>
      </c>
      <c r="AL624" s="134">
        <v>111.5</v>
      </c>
      <c r="AM624" s="134">
        <v>111.2</v>
      </c>
      <c r="AN624" s="134">
        <v>109.9</v>
      </c>
      <c r="AO624" s="134">
        <v>110.9</v>
      </c>
      <c r="AP624" s="134">
        <v>111.7</v>
      </c>
      <c r="AQ624" s="134">
        <v>113</v>
      </c>
      <c r="AR624" s="134">
        <v>114.5</v>
      </c>
      <c r="AS624" s="134">
        <v>115.3</v>
      </c>
      <c r="AT624" s="134">
        <v>116.3</v>
      </c>
      <c r="AU624" s="134">
        <v>115.7</v>
      </c>
      <c r="AV624" s="134">
        <v>107.5</v>
      </c>
      <c r="AW624" s="134">
        <v>117.5</v>
      </c>
      <c r="AX624" s="134">
        <v>117.2</v>
      </c>
      <c r="AY624" s="134">
        <v>108.5</v>
      </c>
      <c r="AZ624" s="134">
        <v>106.8</v>
      </c>
      <c r="BA624" s="134">
        <v>108.7</v>
      </c>
      <c r="BB624" s="134">
        <v>107.1</v>
      </c>
      <c r="BC624" s="134">
        <v>110.2</v>
      </c>
      <c r="BD624" s="134">
        <v>118.6</v>
      </c>
      <c r="BE624" s="134">
        <v>116.6</v>
      </c>
      <c r="BF624" s="134">
        <v>115</v>
      </c>
      <c r="BG624" s="134">
        <v>122.9</v>
      </c>
      <c r="BH624" s="134">
        <v>113.2</v>
      </c>
      <c r="BI624" s="134">
        <v>121.1</v>
      </c>
      <c r="BJ624" s="134">
        <v>122.8</v>
      </c>
      <c r="BK624" s="134">
        <v>123</v>
      </c>
      <c r="BL624" s="134">
        <v>123</v>
      </c>
      <c r="BM624" s="134">
        <v>123.1</v>
      </c>
      <c r="BN624" s="134">
        <v>118.9</v>
      </c>
      <c r="BO624" s="134">
        <v>115.7</v>
      </c>
      <c r="BP624" s="134">
        <v>111</v>
      </c>
      <c r="BQ624" s="134">
        <v>113</v>
      </c>
      <c r="BR624" s="134">
        <v>113</v>
      </c>
      <c r="BS624" s="134">
        <v>116</v>
      </c>
      <c r="BT624" s="134">
        <v>120.1</v>
      </c>
      <c r="BU624" s="134">
        <v>118.7</v>
      </c>
      <c r="BV624" s="134">
        <v>118.8</v>
      </c>
      <c r="BW624" s="134">
        <v>119.2</v>
      </c>
      <c r="BX624" s="134">
        <v>119.6</v>
      </c>
      <c r="BY624" s="134">
        <v>120.1</v>
      </c>
      <c r="BZ624" s="134">
        <v>121.2</v>
      </c>
      <c r="CA624" s="134">
        <v>120</v>
      </c>
      <c r="CB624" s="134">
        <v>122.4</v>
      </c>
      <c r="CC624" s="134">
        <v>122.3</v>
      </c>
      <c r="CD624" s="134">
        <v>122</v>
      </c>
      <c r="CE624" s="134">
        <v>124.4</v>
      </c>
      <c r="CF624" s="134">
        <v>125.2</v>
      </c>
      <c r="CG624" s="134">
        <v>123.7</v>
      </c>
      <c r="CH624" s="134">
        <v>124.5</v>
      </c>
      <c r="CI624" s="134">
        <v>124.9</v>
      </c>
      <c r="CJ624" s="134">
        <v>124.5</v>
      </c>
      <c r="CK624" s="134">
        <v>124.9</v>
      </c>
      <c r="CL624" s="134">
        <v>125.1</v>
      </c>
      <c r="CM624" s="134">
        <v>125.2</v>
      </c>
      <c r="CN624" s="134">
        <v>125.6</v>
      </c>
      <c r="CO624" s="134">
        <v>125.9</v>
      </c>
      <c r="CP624" s="134">
        <v>125.9</v>
      </c>
      <c r="CQ624" s="134">
        <v>125.6</v>
      </c>
      <c r="CR624" s="134">
        <v>126.2</v>
      </c>
      <c r="CS624" s="134">
        <v>129.5</v>
      </c>
      <c r="CT624" s="134">
        <v>126.9</v>
      </c>
      <c r="CU624" s="134">
        <v>127</v>
      </c>
      <c r="CV624" s="134">
        <v>127</v>
      </c>
      <c r="CW624" s="134">
        <v>128.30000000000001</v>
      </c>
      <c r="CX624" s="134">
        <v>126.9</v>
      </c>
      <c r="CY624" s="134">
        <v>127</v>
      </c>
      <c r="CZ624" s="134">
        <v>127.6</v>
      </c>
      <c r="DA624" s="134">
        <v>128.69999999999999</v>
      </c>
      <c r="DB624" s="134">
        <v>128.9</v>
      </c>
      <c r="DC624" s="134">
        <v>132.4</v>
      </c>
      <c r="DD624" s="134">
        <v>129.9</v>
      </c>
      <c r="DE624" s="134">
        <v>130.5</v>
      </c>
      <c r="DF624" s="134">
        <v>131.19999999999999</v>
      </c>
      <c r="DG624" s="134">
        <v>136.19999999999999</v>
      </c>
      <c r="DH624" s="134">
        <v>136.69999999999999</v>
      </c>
      <c r="DI624" s="134">
        <v>137.19999999999999</v>
      </c>
      <c r="DJ624" s="134">
        <v>137.5</v>
      </c>
      <c r="DK624" s="134">
        <v>137.69999999999999</v>
      </c>
      <c r="DL624" s="134">
        <v>139.19999999999999</v>
      </c>
      <c r="DM624" s="134">
        <v>139.4</v>
      </c>
      <c r="DN624" s="134">
        <v>140.5</v>
      </c>
      <c r="DO624" s="134">
        <v>142.80000000000001</v>
      </c>
      <c r="DP624" s="134">
        <v>143</v>
      </c>
      <c r="DQ624" s="134">
        <v>143</v>
      </c>
      <c r="DR624" s="134">
        <v>143.1</v>
      </c>
      <c r="DS624" s="134">
        <v>141</v>
      </c>
      <c r="DT624" s="134">
        <v>148.6</v>
      </c>
      <c r="DU624" s="134">
        <v>148.6</v>
      </c>
      <c r="DV624" s="134">
        <v>149.19999999999999</v>
      </c>
      <c r="DW624" s="134">
        <v>150.5</v>
      </c>
      <c r="DX624" s="134">
        <v>151.1</v>
      </c>
      <c r="DY624" s="134">
        <v>151.1</v>
      </c>
      <c r="DZ624" s="134">
        <v>152.6</v>
      </c>
      <c r="EA624" s="135">
        <v>152.6</v>
      </c>
      <c r="EB624" s="136">
        <v>152.30000000000001</v>
      </c>
      <c r="EC624" s="136">
        <v>146.1</v>
      </c>
      <c r="ED624" s="134">
        <v>145.69999999999999</v>
      </c>
      <c r="EE624" s="134">
        <v>145.69999999999999</v>
      </c>
      <c r="EF624" s="137">
        <v>145.6</v>
      </c>
      <c r="EG624" s="137">
        <v>140.9</v>
      </c>
      <c r="EH624" s="137">
        <v>145.5</v>
      </c>
      <c r="EI624" s="137">
        <v>140.6</v>
      </c>
      <c r="EJ624" s="136">
        <v>140.19999999999999</v>
      </c>
      <c r="EK624" s="136">
        <v>140</v>
      </c>
      <c r="EL624" s="147">
        <v>140.4</v>
      </c>
      <c r="EM624" s="147">
        <v>142</v>
      </c>
      <c r="EN624" s="147">
        <v>120.5</v>
      </c>
    </row>
    <row r="625" spans="1:144" ht="15" x14ac:dyDescent="0.25">
      <c r="A625" s="132" t="s">
        <v>2678</v>
      </c>
      <c r="B625" s="132" t="s">
        <v>2679</v>
      </c>
      <c r="C625" s="133">
        <v>0.11854000000000001</v>
      </c>
      <c r="D625" s="134">
        <v>98.7</v>
      </c>
      <c r="E625" s="134">
        <v>100.2</v>
      </c>
      <c r="F625" s="134">
        <v>98.6</v>
      </c>
      <c r="G625" s="134">
        <v>99.8</v>
      </c>
      <c r="H625" s="134">
        <v>99</v>
      </c>
      <c r="I625" s="134">
        <v>97.4</v>
      </c>
      <c r="J625" s="134">
        <v>97.4</v>
      </c>
      <c r="K625" s="134">
        <v>91.8</v>
      </c>
      <c r="L625" s="134">
        <v>91.6</v>
      </c>
      <c r="M625" s="134">
        <v>90.3</v>
      </c>
      <c r="N625" s="134">
        <v>91.2</v>
      </c>
      <c r="O625" s="134">
        <v>92.9</v>
      </c>
      <c r="P625" s="134">
        <v>91.3</v>
      </c>
      <c r="Q625" s="134">
        <v>95.6</v>
      </c>
      <c r="R625" s="134">
        <v>92.6</v>
      </c>
      <c r="S625" s="134">
        <v>94.9</v>
      </c>
      <c r="T625" s="134">
        <v>98.3</v>
      </c>
      <c r="U625" s="134">
        <v>95.5</v>
      </c>
      <c r="V625" s="134">
        <v>97</v>
      </c>
      <c r="W625" s="134">
        <v>95.8</v>
      </c>
      <c r="X625" s="134">
        <v>96</v>
      </c>
      <c r="Y625" s="134">
        <v>93.9</v>
      </c>
      <c r="Z625" s="134">
        <v>96.4</v>
      </c>
      <c r="AA625" s="134">
        <v>96.5</v>
      </c>
      <c r="AB625" s="134">
        <v>100.1</v>
      </c>
      <c r="AC625" s="134">
        <v>98.5</v>
      </c>
      <c r="AD625" s="134">
        <v>95.8</v>
      </c>
      <c r="AE625" s="134">
        <v>91.7</v>
      </c>
      <c r="AF625" s="134">
        <v>91.6</v>
      </c>
      <c r="AG625" s="134">
        <v>93.3</v>
      </c>
      <c r="AH625" s="134">
        <v>93.9</v>
      </c>
      <c r="AI625" s="134">
        <v>99.1</v>
      </c>
      <c r="AJ625" s="134">
        <v>99.9</v>
      </c>
      <c r="AK625" s="134">
        <v>99.3</v>
      </c>
      <c r="AL625" s="134">
        <v>98.6</v>
      </c>
      <c r="AM625" s="134">
        <v>98.9</v>
      </c>
      <c r="AN625" s="134">
        <v>100.7</v>
      </c>
      <c r="AO625" s="134">
        <v>99.6</v>
      </c>
      <c r="AP625" s="134">
        <v>99.9</v>
      </c>
      <c r="AQ625" s="134">
        <v>99.5</v>
      </c>
      <c r="AR625" s="134">
        <v>99.5</v>
      </c>
      <c r="AS625" s="134">
        <v>100.1</v>
      </c>
      <c r="AT625" s="134">
        <v>100.5</v>
      </c>
      <c r="AU625" s="134">
        <v>100.5</v>
      </c>
      <c r="AV625" s="134">
        <v>100.7</v>
      </c>
      <c r="AW625" s="134">
        <v>100.7</v>
      </c>
      <c r="AX625" s="134">
        <v>100.7</v>
      </c>
      <c r="AY625" s="134">
        <v>108.9</v>
      </c>
      <c r="AZ625" s="134">
        <v>108.9</v>
      </c>
      <c r="BA625" s="134">
        <v>108.9</v>
      </c>
      <c r="BB625" s="134">
        <v>108.9</v>
      </c>
      <c r="BC625" s="134">
        <v>108.9</v>
      </c>
      <c r="BD625" s="134">
        <v>108.5</v>
      </c>
      <c r="BE625" s="134">
        <v>108.5</v>
      </c>
      <c r="BF625" s="134">
        <v>108.5</v>
      </c>
      <c r="BG625" s="134">
        <v>108.5</v>
      </c>
      <c r="BH625" s="134">
        <v>108.5</v>
      </c>
      <c r="BI625" s="134">
        <v>108.5</v>
      </c>
      <c r="BJ625" s="134">
        <v>108.5</v>
      </c>
      <c r="BK625" s="134">
        <v>108.5</v>
      </c>
      <c r="BL625" s="134">
        <v>108.5</v>
      </c>
      <c r="BM625" s="134">
        <v>108.5</v>
      </c>
      <c r="BN625" s="134">
        <v>108.5</v>
      </c>
      <c r="BO625" s="134">
        <v>105</v>
      </c>
      <c r="BP625" s="134">
        <v>80.099999999999994</v>
      </c>
      <c r="BQ625" s="134">
        <v>80.099999999999994</v>
      </c>
      <c r="BR625" s="134">
        <v>80.099999999999994</v>
      </c>
      <c r="BS625" s="134">
        <v>84.2</v>
      </c>
      <c r="BT625" s="134">
        <v>83.8</v>
      </c>
      <c r="BU625" s="134">
        <v>83.8</v>
      </c>
      <c r="BV625" s="134">
        <v>83.8</v>
      </c>
      <c r="BW625" s="134">
        <v>83.8</v>
      </c>
      <c r="BX625" s="134">
        <v>83.8</v>
      </c>
      <c r="BY625" s="134">
        <v>83.8</v>
      </c>
      <c r="BZ625" s="134">
        <v>83.8</v>
      </c>
      <c r="CA625" s="134">
        <v>83.4</v>
      </c>
      <c r="CB625" s="134">
        <v>82.6</v>
      </c>
      <c r="CC625" s="134">
        <v>82.6</v>
      </c>
      <c r="CD625" s="134">
        <v>82.6</v>
      </c>
      <c r="CE625" s="134">
        <v>81.400000000000006</v>
      </c>
      <c r="CF625" s="134">
        <v>81.400000000000006</v>
      </c>
      <c r="CG625" s="134">
        <v>81.400000000000006</v>
      </c>
      <c r="CH625" s="134">
        <v>81.400000000000006</v>
      </c>
      <c r="CI625" s="134">
        <v>81.400000000000006</v>
      </c>
      <c r="CJ625" s="134">
        <v>81.400000000000006</v>
      </c>
      <c r="CK625" s="134">
        <v>81.400000000000006</v>
      </c>
      <c r="CL625" s="134">
        <v>81.400000000000006</v>
      </c>
      <c r="CM625" s="134">
        <v>81.400000000000006</v>
      </c>
      <c r="CN625" s="134">
        <v>81.400000000000006</v>
      </c>
      <c r="CO625" s="134">
        <v>81.400000000000006</v>
      </c>
      <c r="CP625" s="134">
        <v>81.400000000000006</v>
      </c>
      <c r="CQ625" s="134">
        <v>81.400000000000006</v>
      </c>
      <c r="CR625" s="134">
        <v>81.3</v>
      </c>
      <c r="CS625" s="134">
        <v>81.3</v>
      </c>
      <c r="CT625" s="134">
        <v>81.3</v>
      </c>
      <c r="CU625" s="134">
        <v>81.3</v>
      </c>
      <c r="CV625" s="134">
        <v>81.3</v>
      </c>
      <c r="CW625" s="134">
        <v>81.3</v>
      </c>
      <c r="CX625" s="134">
        <v>81.3</v>
      </c>
      <c r="CY625" s="134">
        <v>83.1</v>
      </c>
      <c r="CZ625" s="134">
        <v>83.1</v>
      </c>
      <c r="DA625" s="134">
        <v>83.1</v>
      </c>
      <c r="DB625" s="134">
        <v>83.1</v>
      </c>
      <c r="DC625" s="134">
        <v>83.1</v>
      </c>
      <c r="DD625" s="134">
        <v>83.1</v>
      </c>
      <c r="DE625" s="134">
        <v>83.1</v>
      </c>
      <c r="DF625" s="134">
        <v>83.1</v>
      </c>
      <c r="DG625" s="134">
        <v>83.6</v>
      </c>
      <c r="DH625" s="134">
        <v>83.6</v>
      </c>
      <c r="DI625" s="134">
        <v>83.6</v>
      </c>
      <c r="DJ625" s="134">
        <v>82.4</v>
      </c>
      <c r="DK625" s="134">
        <v>82.4</v>
      </c>
      <c r="DL625" s="134">
        <v>82.4</v>
      </c>
      <c r="DM625" s="134">
        <v>82.4</v>
      </c>
      <c r="DN625" s="134">
        <v>82.4</v>
      </c>
      <c r="DO625" s="134">
        <v>82.4</v>
      </c>
      <c r="DP625" s="134">
        <v>82.4</v>
      </c>
      <c r="DQ625" s="134">
        <v>82.4</v>
      </c>
      <c r="DR625" s="134">
        <v>82.4</v>
      </c>
      <c r="DS625" s="134">
        <v>82.4</v>
      </c>
      <c r="DT625" s="134">
        <v>82.4</v>
      </c>
      <c r="DU625" s="134">
        <v>82.4</v>
      </c>
      <c r="DV625" s="134">
        <v>82.4</v>
      </c>
      <c r="DW625" s="134">
        <v>81.2</v>
      </c>
      <c r="DX625" s="134">
        <v>81.2</v>
      </c>
      <c r="DY625" s="134">
        <v>81.2</v>
      </c>
      <c r="DZ625" s="134">
        <v>81.2</v>
      </c>
      <c r="EA625" s="135">
        <v>81.2</v>
      </c>
      <c r="EB625" s="136">
        <v>81.2</v>
      </c>
      <c r="EC625" s="136">
        <v>81.2</v>
      </c>
      <c r="ED625" s="134">
        <v>81.2</v>
      </c>
      <c r="EE625" s="134">
        <v>81.2</v>
      </c>
      <c r="EF625" s="137">
        <v>81.2</v>
      </c>
      <c r="EG625" s="137">
        <v>81.2</v>
      </c>
      <c r="EH625" s="137">
        <v>81.2</v>
      </c>
      <c r="EI625" s="137">
        <v>81.2</v>
      </c>
      <c r="EJ625" s="136">
        <v>81.2</v>
      </c>
      <c r="EK625" s="136">
        <v>81.2</v>
      </c>
      <c r="EL625" s="147">
        <v>81.2</v>
      </c>
      <c r="EM625" s="147">
        <v>81.2</v>
      </c>
      <c r="EN625" s="147">
        <v>81.2</v>
      </c>
    </row>
    <row r="626" spans="1:144" ht="15" x14ac:dyDescent="0.25">
      <c r="A626" s="132" t="s">
        <v>2680</v>
      </c>
      <c r="B626" s="132" t="s">
        <v>2681</v>
      </c>
      <c r="C626" s="133">
        <v>3.0000000000000001E-3</v>
      </c>
      <c r="D626" s="134">
        <v>103.1</v>
      </c>
      <c r="E626" s="134">
        <v>103.1</v>
      </c>
      <c r="F626" s="134">
        <v>103.1</v>
      </c>
      <c r="G626" s="134">
        <v>103.1</v>
      </c>
      <c r="H626" s="134">
        <v>103.1</v>
      </c>
      <c r="I626" s="134">
        <v>103.1</v>
      </c>
      <c r="J626" s="134">
        <v>103.1</v>
      </c>
      <c r="K626" s="134">
        <v>103.1</v>
      </c>
      <c r="L626" s="134">
        <v>103.1</v>
      </c>
      <c r="M626" s="134">
        <v>103.1</v>
      </c>
      <c r="N626" s="134">
        <v>103.1</v>
      </c>
      <c r="O626" s="134">
        <v>103.1</v>
      </c>
      <c r="P626" s="134">
        <v>106.6</v>
      </c>
      <c r="Q626" s="134">
        <v>106.6</v>
      </c>
      <c r="R626" s="134">
        <v>106.6</v>
      </c>
      <c r="S626" s="134">
        <v>106.6</v>
      </c>
      <c r="T626" s="134">
        <v>106.6</v>
      </c>
      <c r="U626" s="134">
        <v>106.6</v>
      </c>
      <c r="V626" s="134">
        <v>106.6</v>
      </c>
      <c r="W626" s="134">
        <v>106.6</v>
      </c>
      <c r="X626" s="134">
        <v>106.6</v>
      </c>
      <c r="Y626" s="134">
        <v>106.6</v>
      </c>
      <c r="Z626" s="134">
        <v>106.6</v>
      </c>
      <c r="AA626" s="134">
        <v>106.6</v>
      </c>
      <c r="AB626" s="134">
        <v>111.8</v>
      </c>
      <c r="AC626" s="134">
        <v>111.8</v>
      </c>
      <c r="AD626" s="134">
        <v>111.8</v>
      </c>
      <c r="AE626" s="134">
        <v>111.8</v>
      </c>
      <c r="AF626" s="134">
        <v>111.8</v>
      </c>
      <c r="AG626" s="134">
        <v>111.8</v>
      </c>
      <c r="AH626" s="134">
        <v>111.8</v>
      </c>
      <c r="AI626" s="134">
        <v>111.8</v>
      </c>
      <c r="AJ626" s="134">
        <v>111.8</v>
      </c>
      <c r="AK626" s="134">
        <v>111.8</v>
      </c>
      <c r="AL626" s="134">
        <v>110.3</v>
      </c>
      <c r="AM626" s="134">
        <v>105.6</v>
      </c>
      <c r="AN626" s="134">
        <v>109.1</v>
      </c>
      <c r="AO626" s="134">
        <v>109.1</v>
      </c>
      <c r="AP626" s="134">
        <v>109.1</v>
      </c>
      <c r="AQ626" s="134">
        <v>109.1</v>
      </c>
      <c r="AR626" s="134">
        <v>113.7</v>
      </c>
      <c r="AS626" s="134">
        <v>113.7</v>
      </c>
      <c r="AT626" s="134">
        <v>113.7</v>
      </c>
      <c r="AU626" s="134">
        <v>113.7</v>
      </c>
      <c r="AV626" s="134">
        <v>113.7</v>
      </c>
      <c r="AW626" s="134">
        <v>113.7</v>
      </c>
      <c r="AX626" s="134">
        <v>113.7</v>
      </c>
      <c r="AY626" s="134">
        <v>113.7</v>
      </c>
      <c r="AZ626" s="134">
        <v>113.7</v>
      </c>
      <c r="BA626" s="134">
        <v>113.7</v>
      </c>
      <c r="BB626" s="134">
        <v>113.7</v>
      </c>
      <c r="BC626" s="134">
        <v>113.7</v>
      </c>
      <c r="BD626" s="134">
        <v>113.7</v>
      </c>
      <c r="BE626" s="134">
        <v>113.7</v>
      </c>
      <c r="BF626" s="134">
        <v>113.7</v>
      </c>
      <c r="BG626" s="134">
        <v>113.7</v>
      </c>
      <c r="BH626" s="134">
        <v>113.7</v>
      </c>
      <c r="BI626" s="134">
        <v>113.7</v>
      </c>
      <c r="BJ626" s="134">
        <v>113.7</v>
      </c>
      <c r="BK626" s="134">
        <v>113.7</v>
      </c>
      <c r="BL626" s="134">
        <v>118.8</v>
      </c>
      <c r="BM626" s="134">
        <v>118.8</v>
      </c>
      <c r="BN626" s="134">
        <v>118.8</v>
      </c>
      <c r="BO626" s="134">
        <v>123.8</v>
      </c>
      <c r="BP626" s="134">
        <v>123.8</v>
      </c>
      <c r="BQ626" s="134">
        <v>123.8</v>
      </c>
      <c r="BR626" s="134">
        <v>123.8</v>
      </c>
      <c r="BS626" s="134">
        <v>123.8</v>
      </c>
      <c r="BT626" s="134">
        <v>123.8</v>
      </c>
      <c r="BU626" s="134">
        <v>130.1</v>
      </c>
      <c r="BV626" s="134">
        <v>130.1</v>
      </c>
      <c r="BW626" s="134">
        <v>130.1</v>
      </c>
      <c r="BX626" s="134">
        <v>130.1</v>
      </c>
      <c r="BY626" s="134">
        <v>130.1</v>
      </c>
      <c r="BZ626" s="134">
        <v>130.1</v>
      </c>
      <c r="CA626" s="134">
        <v>130.1</v>
      </c>
      <c r="CB626" s="134">
        <v>130.1</v>
      </c>
      <c r="CC626" s="134">
        <v>130.1</v>
      </c>
      <c r="CD626" s="134">
        <v>130.1</v>
      </c>
      <c r="CE626" s="134">
        <v>130.1</v>
      </c>
      <c r="CF626" s="134">
        <v>130.1</v>
      </c>
      <c r="CG626" s="134">
        <v>130.1</v>
      </c>
      <c r="CH626" s="134">
        <v>130.1</v>
      </c>
      <c r="CI626" s="134">
        <v>130.1</v>
      </c>
      <c r="CJ626" s="134">
        <v>130.1</v>
      </c>
      <c r="CK626" s="134">
        <v>130.1</v>
      </c>
      <c r="CL626" s="134">
        <v>130.1</v>
      </c>
      <c r="CM626" s="134">
        <v>130.1</v>
      </c>
      <c r="CN626" s="134">
        <v>124.6</v>
      </c>
      <c r="CO626" s="134">
        <v>127.4</v>
      </c>
      <c r="CP626" s="134">
        <v>130.1</v>
      </c>
      <c r="CQ626" s="134">
        <v>124.6</v>
      </c>
      <c r="CR626" s="134">
        <v>124.6</v>
      </c>
      <c r="CS626" s="134">
        <v>124.6</v>
      </c>
      <c r="CT626" s="134">
        <v>130.1</v>
      </c>
      <c r="CU626" s="134">
        <v>124.6</v>
      </c>
      <c r="CV626" s="134">
        <v>124.6</v>
      </c>
      <c r="CW626" s="134">
        <v>130.1</v>
      </c>
      <c r="CX626" s="134">
        <v>124.6</v>
      </c>
      <c r="CY626" s="134">
        <v>118.8</v>
      </c>
      <c r="CZ626" s="134">
        <v>124.6</v>
      </c>
      <c r="DA626" s="134">
        <v>118.8</v>
      </c>
      <c r="DB626" s="134">
        <v>124.6</v>
      </c>
      <c r="DC626" s="134">
        <v>130.1</v>
      </c>
      <c r="DD626" s="134">
        <v>163.6</v>
      </c>
      <c r="DE626" s="134">
        <v>164.6</v>
      </c>
      <c r="DF626" s="134">
        <v>166.8</v>
      </c>
      <c r="DG626" s="134">
        <v>166.8</v>
      </c>
      <c r="DH626" s="134">
        <v>166.8</v>
      </c>
      <c r="DI626" s="134">
        <v>166.8</v>
      </c>
      <c r="DJ626" s="134">
        <v>166.8</v>
      </c>
      <c r="DK626" s="134">
        <v>166.8</v>
      </c>
      <c r="DL626" s="134">
        <v>241.2</v>
      </c>
      <c r="DM626" s="134">
        <v>241.2</v>
      </c>
      <c r="DN626" s="134">
        <v>241.2</v>
      </c>
      <c r="DO626" s="134">
        <v>241.2</v>
      </c>
      <c r="DP626" s="134">
        <v>228.9</v>
      </c>
      <c r="DQ626" s="134">
        <v>225.3</v>
      </c>
      <c r="DR626" s="134">
        <v>213.7</v>
      </c>
      <c r="DS626" s="134">
        <v>213.8</v>
      </c>
      <c r="DT626" s="134">
        <v>213.8</v>
      </c>
      <c r="DU626" s="134">
        <v>248.4</v>
      </c>
      <c r="DV626" s="134">
        <v>252.8</v>
      </c>
      <c r="DW626" s="134">
        <v>252.8</v>
      </c>
      <c r="DX626" s="134">
        <v>252.8</v>
      </c>
      <c r="DY626" s="134">
        <v>252.8</v>
      </c>
      <c r="DZ626" s="134">
        <v>252.8</v>
      </c>
      <c r="EA626" s="135">
        <v>259.10000000000002</v>
      </c>
      <c r="EB626" s="136">
        <v>267.8</v>
      </c>
      <c r="EC626" s="136">
        <v>271.7</v>
      </c>
      <c r="ED626" s="134">
        <v>271.7</v>
      </c>
      <c r="EE626" s="134">
        <v>271.7</v>
      </c>
      <c r="EF626" s="137">
        <v>278.89999999999998</v>
      </c>
      <c r="EG626" s="137">
        <v>280.2</v>
      </c>
      <c r="EH626" s="137">
        <v>280.2</v>
      </c>
      <c r="EI626" s="137">
        <v>280.2</v>
      </c>
      <c r="EJ626" s="136">
        <v>280.2</v>
      </c>
      <c r="EK626" s="136">
        <v>280.2</v>
      </c>
      <c r="EL626" s="147">
        <v>280.2</v>
      </c>
      <c r="EM626" s="147">
        <v>280.2</v>
      </c>
      <c r="EN626" s="147">
        <v>280.2</v>
      </c>
    </row>
    <row r="627" spans="1:144" ht="15" x14ac:dyDescent="0.25">
      <c r="A627" s="132" t="s">
        <v>2682</v>
      </c>
      <c r="B627" s="132" t="s">
        <v>2683</v>
      </c>
      <c r="C627" s="133">
        <v>1.2E-4</v>
      </c>
      <c r="D627" s="134">
        <v>101.1</v>
      </c>
      <c r="E627" s="134">
        <v>101.7</v>
      </c>
      <c r="F627" s="134">
        <v>101.9</v>
      </c>
      <c r="G627" s="134">
        <v>102.1</v>
      </c>
      <c r="H627" s="134">
        <v>103.3</v>
      </c>
      <c r="I627" s="134">
        <v>104.4</v>
      </c>
      <c r="J627" s="134">
        <v>103.8</v>
      </c>
      <c r="K627" s="134">
        <v>103.6</v>
      </c>
      <c r="L627" s="134">
        <v>103.6</v>
      </c>
      <c r="M627" s="134">
        <v>103.6</v>
      </c>
      <c r="N627" s="134">
        <v>103.2</v>
      </c>
      <c r="O627" s="134">
        <v>103.2</v>
      </c>
      <c r="P627" s="134">
        <v>103.2</v>
      </c>
      <c r="Q627" s="134">
        <v>102.8</v>
      </c>
      <c r="R627" s="134">
        <v>102.6</v>
      </c>
      <c r="S627" s="134">
        <v>102.6</v>
      </c>
      <c r="T627" s="134">
        <v>102.4</v>
      </c>
      <c r="U627" s="134">
        <v>102.7</v>
      </c>
      <c r="V627" s="134">
        <v>102.7</v>
      </c>
      <c r="W627" s="134">
        <v>103.2</v>
      </c>
      <c r="X627" s="134">
        <v>103.2</v>
      </c>
      <c r="Y627" s="134">
        <v>104.4</v>
      </c>
      <c r="Z627" s="134">
        <v>104.8</v>
      </c>
      <c r="AA627" s="134">
        <v>104.8</v>
      </c>
      <c r="AB627" s="134">
        <v>104.8</v>
      </c>
      <c r="AC627" s="134">
        <v>105.1</v>
      </c>
      <c r="AD627" s="134">
        <v>105.1</v>
      </c>
      <c r="AE627" s="134">
        <v>105.7</v>
      </c>
      <c r="AF627" s="134">
        <v>106.4</v>
      </c>
      <c r="AG627" s="134">
        <v>110.3</v>
      </c>
      <c r="AH627" s="134">
        <v>110.3</v>
      </c>
      <c r="AI627" s="134">
        <v>110.3</v>
      </c>
      <c r="AJ627" s="134">
        <v>111.9</v>
      </c>
      <c r="AK627" s="134">
        <v>110.5</v>
      </c>
      <c r="AL627" s="134">
        <v>110.9</v>
      </c>
      <c r="AM627" s="134">
        <v>109.3</v>
      </c>
      <c r="AN627" s="134">
        <v>108.8</v>
      </c>
      <c r="AO627" s="134">
        <v>108</v>
      </c>
      <c r="AP627" s="134">
        <v>108.5</v>
      </c>
      <c r="AQ627" s="134">
        <v>108.1</v>
      </c>
      <c r="AR627" s="134">
        <v>107.7</v>
      </c>
      <c r="AS627" s="134">
        <v>107.6</v>
      </c>
      <c r="AT627" s="134">
        <v>106.8</v>
      </c>
      <c r="AU627" s="134">
        <v>107.2</v>
      </c>
      <c r="AV627" s="134">
        <v>107.1</v>
      </c>
      <c r="AW627" s="134">
        <v>110.9</v>
      </c>
      <c r="AX627" s="134">
        <v>108.7</v>
      </c>
      <c r="AY627" s="134">
        <v>111.3</v>
      </c>
      <c r="AZ627" s="134">
        <v>110.3</v>
      </c>
      <c r="BA627" s="134">
        <v>108.7</v>
      </c>
      <c r="BB627" s="134">
        <v>107.8</v>
      </c>
      <c r="BC627" s="134">
        <v>107.4</v>
      </c>
      <c r="BD627" s="134">
        <v>108.9</v>
      </c>
      <c r="BE627" s="134">
        <v>108.8</v>
      </c>
      <c r="BF627" s="134">
        <v>108.5</v>
      </c>
      <c r="BG627" s="134">
        <v>108.5</v>
      </c>
      <c r="BH627" s="134">
        <v>108.5</v>
      </c>
      <c r="BI627" s="134">
        <v>108.7</v>
      </c>
      <c r="BJ627" s="134">
        <v>109.3</v>
      </c>
      <c r="BK627" s="134">
        <v>108.8</v>
      </c>
      <c r="BL627" s="134">
        <v>108.6</v>
      </c>
      <c r="BM627" s="134">
        <v>108.3</v>
      </c>
      <c r="BN627" s="134">
        <v>110.1</v>
      </c>
      <c r="BO627" s="134">
        <v>111.5</v>
      </c>
      <c r="BP627" s="134">
        <v>108.8</v>
      </c>
      <c r="BQ627" s="134">
        <v>109.5</v>
      </c>
      <c r="BR627" s="134">
        <v>109.6</v>
      </c>
      <c r="BS627" s="134">
        <v>111.1</v>
      </c>
      <c r="BT627" s="134">
        <v>109.6</v>
      </c>
      <c r="BU627" s="134">
        <v>109.6</v>
      </c>
      <c r="BV627" s="134">
        <v>108.2</v>
      </c>
      <c r="BW627" s="134">
        <v>110</v>
      </c>
      <c r="BX627" s="134">
        <v>110.4</v>
      </c>
      <c r="BY627" s="134">
        <v>110.8</v>
      </c>
      <c r="BZ627" s="134">
        <v>111.5</v>
      </c>
      <c r="CA627" s="134">
        <v>107.9</v>
      </c>
      <c r="CB627" s="134">
        <v>110.4</v>
      </c>
      <c r="CC627" s="134">
        <v>111.8</v>
      </c>
      <c r="CD627" s="134">
        <v>112.6</v>
      </c>
      <c r="CE627" s="134">
        <v>110.2</v>
      </c>
      <c r="CF627" s="134">
        <v>111.7</v>
      </c>
      <c r="CG627" s="134">
        <v>110.4</v>
      </c>
      <c r="CH627" s="134">
        <v>112.3</v>
      </c>
      <c r="CI627" s="134">
        <v>111.3</v>
      </c>
      <c r="CJ627" s="134">
        <v>112</v>
      </c>
      <c r="CK627" s="134">
        <v>111.6</v>
      </c>
      <c r="CL627" s="134">
        <v>109.5</v>
      </c>
      <c r="CM627" s="134">
        <v>111.5</v>
      </c>
      <c r="CN627" s="134">
        <v>110.4</v>
      </c>
      <c r="CO627" s="134">
        <v>111.2</v>
      </c>
      <c r="CP627" s="134">
        <v>110</v>
      </c>
      <c r="CQ627" s="134">
        <v>112.3</v>
      </c>
      <c r="CR627" s="134">
        <v>111.8</v>
      </c>
      <c r="CS627" s="134">
        <v>111.8</v>
      </c>
      <c r="CT627" s="134">
        <v>113.2</v>
      </c>
      <c r="CU627" s="134">
        <v>109.5</v>
      </c>
      <c r="CV627" s="134">
        <v>109.6</v>
      </c>
      <c r="CW627" s="134">
        <v>109.5</v>
      </c>
      <c r="CX627" s="134">
        <v>112.1</v>
      </c>
      <c r="CY627" s="134">
        <v>113.2</v>
      </c>
      <c r="CZ627" s="134">
        <v>113.7</v>
      </c>
      <c r="DA627" s="134">
        <v>112</v>
      </c>
      <c r="DB627" s="134">
        <v>113</v>
      </c>
      <c r="DC627" s="134">
        <v>112.4</v>
      </c>
      <c r="DD627" s="134">
        <v>114.1</v>
      </c>
      <c r="DE627" s="134">
        <v>113.2</v>
      </c>
      <c r="DF627" s="134">
        <v>114.7</v>
      </c>
      <c r="DG627" s="134">
        <v>116.1</v>
      </c>
      <c r="DH627" s="134">
        <v>118.5</v>
      </c>
      <c r="DI627" s="134">
        <v>117.7</v>
      </c>
      <c r="DJ627" s="134">
        <v>118.9</v>
      </c>
      <c r="DK627" s="134">
        <v>120.1</v>
      </c>
      <c r="DL627" s="134">
        <v>122.1</v>
      </c>
      <c r="DM627" s="134">
        <v>121.8</v>
      </c>
      <c r="DN627" s="134">
        <v>121</v>
      </c>
      <c r="DO627" s="134">
        <v>122.4</v>
      </c>
      <c r="DP627" s="134">
        <v>124.6</v>
      </c>
      <c r="DQ627" s="134">
        <v>122.6</v>
      </c>
      <c r="DR627" s="134">
        <v>123</v>
      </c>
      <c r="DS627" s="134">
        <v>123.8</v>
      </c>
      <c r="DT627" s="134">
        <v>128.80000000000001</v>
      </c>
      <c r="DU627" s="134">
        <v>126.6</v>
      </c>
      <c r="DV627" s="134">
        <v>130.1</v>
      </c>
      <c r="DW627" s="134">
        <v>129.19999999999999</v>
      </c>
      <c r="DX627" s="134">
        <v>131</v>
      </c>
      <c r="DY627" s="134">
        <v>130.5</v>
      </c>
      <c r="DZ627" s="134">
        <v>130.1</v>
      </c>
      <c r="EA627" s="135">
        <v>128.80000000000001</v>
      </c>
      <c r="EB627" s="136">
        <v>127.8</v>
      </c>
      <c r="EC627" s="136">
        <v>129.69999999999999</v>
      </c>
      <c r="ED627" s="134">
        <v>130.69999999999999</v>
      </c>
      <c r="EE627" s="134">
        <v>129.69999999999999</v>
      </c>
      <c r="EF627" s="137">
        <v>129.1</v>
      </c>
      <c r="EG627" s="137">
        <v>129.19999999999999</v>
      </c>
      <c r="EH627" s="137">
        <v>129.19999999999999</v>
      </c>
      <c r="EI627" s="137">
        <v>130</v>
      </c>
      <c r="EJ627" s="136">
        <v>128.5</v>
      </c>
      <c r="EK627" s="136">
        <v>128</v>
      </c>
      <c r="EL627" s="147">
        <v>127.4</v>
      </c>
      <c r="EM627" s="147">
        <v>128</v>
      </c>
      <c r="EN627" s="147">
        <v>127.1</v>
      </c>
    </row>
    <row r="628" spans="1:144" ht="15" x14ac:dyDescent="0.25">
      <c r="A628" s="132" t="s">
        <v>2684</v>
      </c>
      <c r="B628" s="132" t="s">
        <v>2685</v>
      </c>
      <c r="C628" s="133">
        <v>4.6000000000000001E-4</v>
      </c>
      <c r="D628" s="134">
        <v>97.1</v>
      </c>
      <c r="E628" s="134">
        <v>100.3</v>
      </c>
      <c r="F628" s="134">
        <v>102.7</v>
      </c>
      <c r="G628" s="134">
        <v>101.9</v>
      </c>
      <c r="H628" s="134">
        <v>104</v>
      </c>
      <c r="I628" s="134">
        <v>99.7</v>
      </c>
      <c r="J628" s="134">
        <v>95.3</v>
      </c>
      <c r="K628" s="134">
        <v>105.6</v>
      </c>
      <c r="L628" s="134">
        <v>104.4</v>
      </c>
      <c r="M628" s="134">
        <v>102.7</v>
      </c>
      <c r="N628" s="134">
        <v>99.5</v>
      </c>
      <c r="O628" s="134">
        <v>107.3</v>
      </c>
      <c r="P628" s="134">
        <v>94.3</v>
      </c>
      <c r="Q628" s="134">
        <v>95.4</v>
      </c>
      <c r="R628" s="134">
        <v>101.7</v>
      </c>
      <c r="S628" s="134">
        <v>104.3</v>
      </c>
      <c r="T628" s="134">
        <v>103.4</v>
      </c>
      <c r="U628" s="134">
        <v>107.1</v>
      </c>
      <c r="V628" s="134">
        <v>103</v>
      </c>
      <c r="W628" s="134">
        <v>109.3</v>
      </c>
      <c r="X628" s="134">
        <v>106.4</v>
      </c>
      <c r="Y628" s="134">
        <v>111</v>
      </c>
      <c r="Z628" s="134">
        <v>109.2</v>
      </c>
      <c r="AA628" s="134">
        <v>117.4</v>
      </c>
      <c r="AB628" s="134">
        <v>112.8</v>
      </c>
      <c r="AC628" s="134">
        <v>117.2</v>
      </c>
      <c r="AD628" s="134">
        <v>115.2</v>
      </c>
      <c r="AE628" s="134">
        <v>119.9</v>
      </c>
      <c r="AF628" s="134">
        <v>116.6</v>
      </c>
      <c r="AG628" s="134">
        <v>115.2</v>
      </c>
      <c r="AH628" s="134">
        <v>113.2</v>
      </c>
      <c r="AI628" s="134">
        <v>118.6</v>
      </c>
      <c r="AJ628" s="134">
        <v>120</v>
      </c>
      <c r="AK628" s="134">
        <v>108.4</v>
      </c>
      <c r="AL628" s="134">
        <v>109</v>
      </c>
      <c r="AM628" s="134">
        <v>118.3</v>
      </c>
      <c r="AN628" s="134">
        <v>110.5</v>
      </c>
      <c r="AO628" s="134">
        <v>108.1</v>
      </c>
      <c r="AP628" s="134">
        <v>109</v>
      </c>
      <c r="AQ628" s="134">
        <v>107.6</v>
      </c>
      <c r="AR628" s="134">
        <v>107.6</v>
      </c>
      <c r="AS628" s="134">
        <v>104.9</v>
      </c>
      <c r="AT628" s="134">
        <v>104.9</v>
      </c>
      <c r="AU628" s="134">
        <v>104.9</v>
      </c>
      <c r="AV628" s="134">
        <v>104.9</v>
      </c>
      <c r="AW628" s="134">
        <v>101.9</v>
      </c>
      <c r="AX628" s="134">
        <v>101.9</v>
      </c>
      <c r="AY628" s="134">
        <v>99.9</v>
      </c>
      <c r="AZ628" s="134">
        <v>99.9</v>
      </c>
      <c r="BA628" s="134">
        <v>99.9</v>
      </c>
      <c r="BB628" s="134">
        <v>99.9</v>
      </c>
      <c r="BC628" s="134">
        <v>99.9</v>
      </c>
      <c r="BD628" s="134">
        <v>99.9</v>
      </c>
      <c r="BE628" s="134">
        <v>99.9</v>
      </c>
      <c r="BF628" s="134">
        <v>99.9</v>
      </c>
      <c r="BG628" s="134">
        <v>99.9</v>
      </c>
      <c r="BH628" s="134">
        <v>99.2</v>
      </c>
      <c r="BI628" s="134">
        <v>98.5</v>
      </c>
      <c r="BJ628" s="134">
        <v>98.5</v>
      </c>
      <c r="BK628" s="134">
        <v>98.5</v>
      </c>
      <c r="BL628" s="134">
        <v>97</v>
      </c>
      <c r="BM628" s="134">
        <v>97</v>
      </c>
      <c r="BN628" s="134">
        <v>97</v>
      </c>
      <c r="BO628" s="134">
        <v>97.5</v>
      </c>
      <c r="BP628" s="134">
        <v>97.5</v>
      </c>
      <c r="BQ628" s="134">
        <v>98.4</v>
      </c>
      <c r="BR628" s="134">
        <v>94.9</v>
      </c>
      <c r="BS628" s="134">
        <v>97.6</v>
      </c>
      <c r="BT628" s="134">
        <v>98.6</v>
      </c>
      <c r="BU628" s="134">
        <v>97.6</v>
      </c>
      <c r="BV628" s="134">
        <v>97.6</v>
      </c>
      <c r="BW628" s="134">
        <v>97.6</v>
      </c>
      <c r="BX628" s="134">
        <v>97.6</v>
      </c>
      <c r="BY628" s="134">
        <v>97.6</v>
      </c>
      <c r="BZ628" s="134">
        <v>97.6</v>
      </c>
      <c r="CA628" s="134">
        <v>97.6</v>
      </c>
      <c r="CB628" s="134">
        <v>97.6</v>
      </c>
      <c r="CC628" s="134">
        <v>97.6</v>
      </c>
      <c r="CD628" s="134">
        <v>99.9</v>
      </c>
      <c r="CE628" s="134">
        <v>99.9</v>
      </c>
      <c r="CF628" s="134">
        <v>99.9</v>
      </c>
      <c r="CG628" s="134">
        <v>99.9</v>
      </c>
      <c r="CH628" s="134">
        <v>103.5</v>
      </c>
      <c r="CI628" s="134">
        <v>99.9</v>
      </c>
      <c r="CJ628" s="134">
        <v>100.3</v>
      </c>
      <c r="CK628" s="134">
        <v>100.3</v>
      </c>
      <c r="CL628" s="134">
        <v>99</v>
      </c>
      <c r="CM628" s="134">
        <v>99</v>
      </c>
      <c r="CN628" s="134">
        <v>102.8</v>
      </c>
      <c r="CO628" s="134">
        <v>98.6</v>
      </c>
      <c r="CP628" s="134">
        <v>98.6</v>
      </c>
      <c r="CQ628" s="134">
        <v>98.6</v>
      </c>
      <c r="CR628" s="134">
        <v>98.8</v>
      </c>
      <c r="CS628" s="134">
        <v>99.7</v>
      </c>
      <c r="CT628" s="134">
        <v>100.1</v>
      </c>
      <c r="CU628" s="134">
        <v>100.2</v>
      </c>
      <c r="CV628" s="134">
        <v>100.2</v>
      </c>
      <c r="CW628" s="134">
        <v>100.1</v>
      </c>
      <c r="CX628" s="134">
        <v>99.5</v>
      </c>
      <c r="CY628" s="134">
        <v>100.8</v>
      </c>
      <c r="CZ628" s="134">
        <v>100.8</v>
      </c>
      <c r="DA628" s="134">
        <v>100.8</v>
      </c>
      <c r="DB628" s="134">
        <v>99.4</v>
      </c>
      <c r="DC628" s="134">
        <v>99.5</v>
      </c>
      <c r="DD628" s="134">
        <v>99.5</v>
      </c>
      <c r="DE628" s="134">
        <v>100.9</v>
      </c>
      <c r="DF628" s="134">
        <v>100.9</v>
      </c>
      <c r="DG628" s="134">
        <v>103.6</v>
      </c>
      <c r="DH628" s="134">
        <v>104.8</v>
      </c>
      <c r="DI628" s="134">
        <v>104.4</v>
      </c>
      <c r="DJ628" s="134">
        <v>105.3</v>
      </c>
      <c r="DK628" s="134">
        <v>105.2</v>
      </c>
      <c r="DL628" s="134">
        <v>105.6</v>
      </c>
      <c r="DM628" s="134">
        <v>106.1</v>
      </c>
      <c r="DN628" s="134">
        <v>107.8</v>
      </c>
      <c r="DO628" s="134">
        <v>106.4</v>
      </c>
      <c r="DP628" s="134">
        <v>106.2</v>
      </c>
      <c r="DQ628" s="134">
        <v>106.9</v>
      </c>
      <c r="DR628" s="134">
        <v>107.7</v>
      </c>
      <c r="DS628" s="134">
        <v>107.2</v>
      </c>
      <c r="DT628" s="134">
        <v>108.1</v>
      </c>
      <c r="DU628" s="134">
        <v>110.8</v>
      </c>
      <c r="DV628" s="134">
        <v>110.8</v>
      </c>
      <c r="DW628" s="134">
        <v>111.2</v>
      </c>
      <c r="DX628" s="134">
        <v>111.5</v>
      </c>
      <c r="DY628" s="134">
        <v>111.9</v>
      </c>
      <c r="DZ628" s="134">
        <v>112.5</v>
      </c>
      <c r="EA628" s="135">
        <v>112.5</v>
      </c>
      <c r="EB628" s="136">
        <v>112.6</v>
      </c>
      <c r="EC628" s="136">
        <v>112.9</v>
      </c>
      <c r="ED628" s="134">
        <v>115.5</v>
      </c>
      <c r="EE628" s="134">
        <v>115.6</v>
      </c>
      <c r="EF628" s="137">
        <v>114.6</v>
      </c>
      <c r="EG628" s="137">
        <v>114.6</v>
      </c>
      <c r="EH628" s="137">
        <v>114.4</v>
      </c>
      <c r="EI628" s="137">
        <v>114.5</v>
      </c>
      <c r="EJ628" s="136">
        <v>117.4</v>
      </c>
      <c r="EK628" s="136">
        <v>117.1</v>
      </c>
      <c r="EL628" s="147">
        <v>117</v>
      </c>
      <c r="EM628" s="147">
        <v>117</v>
      </c>
      <c r="EN628" s="147">
        <v>117</v>
      </c>
    </row>
    <row r="629" spans="1:144" ht="15" x14ac:dyDescent="0.25">
      <c r="A629" s="132" t="s">
        <v>2686</v>
      </c>
      <c r="B629" s="132" t="s">
        <v>2687</v>
      </c>
      <c r="C629" s="133">
        <v>0.72841</v>
      </c>
      <c r="D629" s="134">
        <v>101.1</v>
      </c>
      <c r="E629" s="134">
        <v>100.8</v>
      </c>
      <c r="F629" s="134">
        <v>101.9</v>
      </c>
      <c r="G629" s="134">
        <v>99.8</v>
      </c>
      <c r="H629" s="134">
        <v>102.3</v>
      </c>
      <c r="I629" s="134">
        <v>99.4</v>
      </c>
      <c r="J629" s="134">
        <v>102.2</v>
      </c>
      <c r="K629" s="134">
        <v>101.3</v>
      </c>
      <c r="L629" s="134">
        <v>99.9</v>
      </c>
      <c r="M629" s="134">
        <v>100.7</v>
      </c>
      <c r="N629" s="134">
        <v>103.3</v>
      </c>
      <c r="O629" s="134">
        <v>103.8</v>
      </c>
      <c r="P629" s="134">
        <v>103.1</v>
      </c>
      <c r="Q629" s="134">
        <v>103.3</v>
      </c>
      <c r="R629" s="134">
        <v>100.9</v>
      </c>
      <c r="S629" s="134">
        <v>102.6</v>
      </c>
      <c r="T629" s="134">
        <v>103.5</v>
      </c>
      <c r="U629" s="134">
        <v>104.2</v>
      </c>
      <c r="V629" s="134">
        <v>103.2</v>
      </c>
      <c r="W629" s="134">
        <v>104</v>
      </c>
      <c r="X629" s="134">
        <v>105.3</v>
      </c>
      <c r="Y629" s="134">
        <v>106.5</v>
      </c>
      <c r="Z629" s="134">
        <v>105.6</v>
      </c>
      <c r="AA629" s="134">
        <v>107.9</v>
      </c>
      <c r="AB629" s="134">
        <v>108.7</v>
      </c>
      <c r="AC629" s="134">
        <v>112.5</v>
      </c>
      <c r="AD629" s="134">
        <v>113.6</v>
      </c>
      <c r="AE629" s="134">
        <v>110.4</v>
      </c>
      <c r="AF629" s="134">
        <v>111.3</v>
      </c>
      <c r="AG629" s="134">
        <v>111.4</v>
      </c>
      <c r="AH629" s="134">
        <v>112.1</v>
      </c>
      <c r="AI629" s="134">
        <v>108.1</v>
      </c>
      <c r="AJ629" s="134">
        <v>109.3</v>
      </c>
      <c r="AK629" s="134">
        <v>109.3</v>
      </c>
      <c r="AL629" s="134">
        <v>110.7</v>
      </c>
      <c r="AM629" s="134">
        <v>114.3</v>
      </c>
      <c r="AN629" s="134">
        <v>108.7</v>
      </c>
      <c r="AO629" s="134">
        <v>109.3</v>
      </c>
      <c r="AP629" s="134">
        <v>109.8</v>
      </c>
      <c r="AQ629" s="134">
        <v>109.7</v>
      </c>
      <c r="AR629" s="134">
        <v>108.4</v>
      </c>
      <c r="AS629" s="134">
        <v>108.9</v>
      </c>
      <c r="AT629" s="134">
        <v>107.7</v>
      </c>
      <c r="AU629" s="134">
        <v>108.6</v>
      </c>
      <c r="AV629" s="134">
        <v>107.1</v>
      </c>
      <c r="AW629" s="134">
        <v>106.8</v>
      </c>
      <c r="AX629" s="134">
        <v>107.3</v>
      </c>
      <c r="AY629" s="134">
        <v>108.4</v>
      </c>
      <c r="AZ629" s="134">
        <v>104.9</v>
      </c>
      <c r="BA629" s="134">
        <v>108</v>
      </c>
      <c r="BB629" s="134">
        <v>108</v>
      </c>
      <c r="BC629" s="134">
        <v>106.5</v>
      </c>
      <c r="BD629" s="134">
        <v>105.2</v>
      </c>
      <c r="BE629" s="134">
        <v>108.7</v>
      </c>
      <c r="BF629" s="134">
        <v>110.5</v>
      </c>
      <c r="BG629" s="134">
        <v>106.7</v>
      </c>
      <c r="BH629" s="134">
        <v>108.4</v>
      </c>
      <c r="BI629" s="134">
        <v>109.9</v>
      </c>
      <c r="BJ629" s="134">
        <v>110.1</v>
      </c>
      <c r="BK629" s="134">
        <v>110.5</v>
      </c>
      <c r="BL629" s="134">
        <v>110.9</v>
      </c>
      <c r="BM629" s="134">
        <v>111.5</v>
      </c>
      <c r="BN629" s="134">
        <v>110</v>
      </c>
      <c r="BO629" s="134">
        <v>110.6</v>
      </c>
      <c r="BP629" s="134">
        <v>112</v>
      </c>
      <c r="BQ629" s="134">
        <v>116.6</v>
      </c>
      <c r="BR629" s="134">
        <v>117.2</v>
      </c>
      <c r="BS629" s="134">
        <v>118.4</v>
      </c>
      <c r="BT629" s="134">
        <v>116.9</v>
      </c>
      <c r="BU629" s="134">
        <v>116.7</v>
      </c>
      <c r="BV629" s="134">
        <v>118</v>
      </c>
      <c r="BW629" s="134">
        <v>118.8</v>
      </c>
      <c r="BX629" s="134">
        <v>120.1</v>
      </c>
      <c r="BY629" s="134">
        <v>120.6</v>
      </c>
      <c r="BZ629" s="134">
        <v>120.8</v>
      </c>
      <c r="CA629" s="134">
        <v>122.8</v>
      </c>
      <c r="CB629" s="134">
        <v>121.6</v>
      </c>
      <c r="CC629" s="134">
        <v>121.9</v>
      </c>
      <c r="CD629" s="134">
        <v>125.1</v>
      </c>
      <c r="CE629" s="134">
        <v>123.9</v>
      </c>
      <c r="CF629" s="134">
        <v>124.3</v>
      </c>
      <c r="CG629" s="134">
        <v>125.7</v>
      </c>
      <c r="CH629" s="134">
        <v>125.8</v>
      </c>
      <c r="CI629" s="134">
        <v>124.9</v>
      </c>
      <c r="CJ629" s="134">
        <v>125.3</v>
      </c>
      <c r="CK629" s="134">
        <v>126.1</v>
      </c>
      <c r="CL629" s="134">
        <v>126.1</v>
      </c>
      <c r="CM629" s="134">
        <v>124.4</v>
      </c>
      <c r="CN629" s="134">
        <v>123.2</v>
      </c>
      <c r="CO629" s="134">
        <v>124.2</v>
      </c>
      <c r="CP629" s="134">
        <v>121.9</v>
      </c>
      <c r="CQ629" s="134">
        <v>123.5</v>
      </c>
      <c r="CR629" s="134">
        <v>123.7</v>
      </c>
      <c r="CS629" s="134">
        <v>124.4</v>
      </c>
      <c r="CT629" s="134">
        <v>122.9</v>
      </c>
      <c r="CU629" s="134">
        <v>122.6</v>
      </c>
      <c r="CV629" s="134">
        <v>122.6</v>
      </c>
      <c r="CW629" s="134">
        <v>120.3</v>
      </c>
      <c r="CX629" s="134">
        <v>123.6</v>
      </c>
      <c r="CY629" s="134">
        <v>123.7</v>
      </c>
      <c r="CZ629" s="134">
        <v>122.5</v>
      </c>
      <c r="DA629" s="134">
        <v>123.9</v>
      </c>
      <c r="DB629" s="134">
        <v>124.2</v>
      </c>
      <c r="DC629" s="134">
        <v>125.7</v>
      </c>
      <c r="DD629" s="134">
        <v>126.8</v>
      </c>
      <c r="DE629" s="134">
        <v>127.8</v>
      </c>
      <c r="DF629" s="134">
        <v>128.80000000000001</v>
      </c>
      <c r="DG629" s="134">
        <v>129.69999999999999</v>
      </c>
      <c r="DH629" s="134">
        <v>131.30000000000001</v>
      </c>
      <c r="DI629" s="134">
        <v>132.69999999999999</v>
      </c>
      <c r="DJ629" s="134">
        <v>134.1</v>
      </c>
      <c r="DK629" s="134">
        <v>134.1</v>
      </c>
      <c r="DL629" s="134">
        <v>135.69999999999999</v>
      </c>
      <c r="DM629" s="134">
        <v>136.4</v>
      </c>
      <c r="DN629" s="134">
        <v>136.9</v>
      </c>
      <c r="DO629" s="134">
        <v>136.9</v>
      </c>
      <c r="DP629" s="134">
        <v>138.30000000000001</v>
      </c>
      <c r="DQ629" s="134">
        <v>140.30000000000001</v>
      </c>
      <c r="DR629" s="134">
        <v>140.1</v>
      </c>
      <c r="DS629" s="134">
        <v>140.80000000000001</v>
      </c>
      <c r="DT629" s="134">
        <v>143.19999999999999</v>
      </c>
      <c r="DU629" s="134">
        <v>143.9</v>
      </c>
      <c r="DV629" s="134">
        <v>143.19999999999999</v>
      </c>
      <c r="DW629" s="134">
        <v>144.30000000000001</v>
      </c>
      <c r="DX629" s="134">
        <v>146</v>
      </c>
      <c r="DY629" s="134">
        <v>146.5</v>
      </c>
      <c r="DZ629" s="134">
        <v>144.5</v>
      </c>
      <c r="EA629" s="135">
        <v>144.4</v>
      </c>
      <c r="EB629" s="136">
        <v>144.9</v>
      </c>
      <c r="EC629" s="136">
        <v>145.9</v>
      </c>
      <c r="ED629" s="134">
        <v>146.9</v>
      </c>
      <c r="EE629" s="134">
        <v>145.4</v>
      </c>
      <c r="EF629" s="137">
        <v>144.69999999999999</v>
      </c>
      <c r="EG629" s="137">
        <v>144.9</v>
      </c>
      <c r="EH629" s="137">
        <v>144.9</v>
      </c>
      <c r="EI629" s="137">
        <v>144.5</v>
      </c>
      <c r="EJ629" s="136">
        <v>143</v>
      </c>
      <c r="EK629" s="136">
        <v>143.4</v>
      </c>
      <c r="EL629" s="147">
        <v>143.80000000000001</v>
      </c>
      <c r="EM629" s="147">
        <v>143.6</v>
      </c>
      <c r="EN629" s="147">
        <v>143.9</v>
      </c>
    </row>
    <row r="630" spans="1:144" ht="15" x14ac:dyDescent="0.25">
      <c r="A630" s="132" t="s">
        <v>2688</v>
      </c>
      <c r="B630" s="132" t="s">
        <v>2689</v>
      </c>
      <c r="C630" s="133">
        <v>0.18662000000000001</v>
      </c>
      <c r="D630" s="134">
        <v>108.1</v>
      </c>
      <c r="E630" s="134">
        <v>100.5</v>
      </c>
      <c r="F630" s="134">
        <v>104.7</v>
      </c>
      <c r="G630" s="134">
        <v>102.3</v>
      </c>
      <c r="H630" s="134">
        <v>103.2</v>
      </c>
      <c r="I630" s="134">
        <v>98.3</v>
      </c>
      <c r="J630" s="134">
        <v>101.6</v>
      </c>
      <c r="K630" s="134">
        <v>98.8</v>
      </c>
      <c r="L630" s="134">
        <v>98.2</v>
      </c>
      <c r="M630" s="134">
        <v>99.5</v>
      </c>
      <c r="N630" s="134">
        <v>98.5</v>
      </c>
      <c r="O630" s="134">
        <v>99.1</v>
      </c>
      <c r="P630" s="134">
        <v>96.6</v>
      </c>
      <c r="Q630" s="134">
        <v>96.9</v>
      </c>
      <c r="R630" s="134">
        <v>99.1</v>
      </c>
      <c r="S630" s="134">
        <v>102.5</v>
      </c>
      <c r="T630" s="134">
        <v>102.9</v>
      </c>
      <c r="U630" s="134">
        <v>103.3</v>
      </c>
      <c r="V630" s="134">
        <v>101.2</v>
      </c>
      <c r="W630" s="134">
        <v>101.4</v>
      </c>
      <c r="X630" s="134">
        <v>99</v>
      </c>
      <c r="Y630" s="134">
        <v>102.1</v>
      </c>
      <c r="Z630" s="134">
        <v>100.5</v>
      </c>
      <c r="AA630" s="134">
        <v>100.2</v>
      </c>
      <c r="AB630" s="134">
        <v>102.1</v>
      </c>
      <c r="AC630" s="134">
        <v>108.8</v>
      </c>
      <c r="AD630" s="134">
        <v>110.4</v>
      </c>
      <c r="AE630" s="134">
        <v>109.7</v>
      </c>
      <c r="AF630" s="134">
        <v>111.1</v>
      </c>
      <c r="AG630" s="134">
        <v>109.9</v>
      </c>
      <c r="AH630" s="134">
        <v>109.5</v>
      </c>
      <c r="AI630" s="134">
        <v>101.4</v>
      </c>
      <c r="AJ630" s="134">
        <v>101.7</v>
      </c>
      <c r="AK630" s="134">
        <v>101.7</v>
      </c>
      <c r="AL630" s="134">
        <v>100</v>
      </c>
      <c r="AM630" s="134">
        <v>100.9</v>
      </c>
      <c r="AN630" s="134">
        <v>100.9</v>
      </c>
      <c r="AO630" s="134">
        <v>101.5</v>
      </c>
      <c r="AP630" s="134">
        <v>101.5</v>
      </c>
      <c r="AQ630" s="134">
        <v>100.3</v>
      </c>
      <c r="AR630" s="134">
        <v>93.8</v>
      </c>
      <c r="AS630" s="134">
        <v>93.8</v>
      </c>
      <c r="AT630" s="134">
        <v>93.6</v>
      </c>
      <c r="AU630" s="134">
        <v>93.9</v>
      </c>
      <c r="AV630" s="134">
        <v>93.4</v>
      </c>
      <c r="AW630" s="134">
        <v>93.6</v>
      </c>
      <c r="AX630" s="134">
        <v>93.3</v>
      </c>
      <c r="AY630" s="134">
        <v>92.1</v>
      </c>
      <c r="AZ630" s="134">
        <v>91.1</v>
      </c>
      <c r="BA630" s="134">
        <v>93</v>
      </c>
      <c r="BB630" s="134">
        <v>93.6</v>
      </c>
      <c r="BC630" s="134">
        <v>92</v>
      </c>
      <c r="BD630" s="134">
        <v>89.1</v>
      </c>
      <c r="BE630" s="134">
        <v>91.4</v>
      </c>
      <c r="BF630" s="134">
        <v>91.7</v>
      </c>
      <c r="BG630" s="134">
        <v>94.7</v>
      </c>
      <c r="BH630" s="134">
        <v>99.1</v>
      </c>
      <c r="BI630" s="134">
        <v>99.8</v>
      </c>
      <c r="BJ630" s="134">
        <v>99.2</v>
      </c>
      <c r="BK630" s="134">
        <v>98.3</v>
      </c>
      <c r="BL630" s="134">
        <v>102.1</v>
      </c>
      <c r="BM630" s="134">
        <v>101</v>
      </c>
      <c r="BN630" s="134">
        <v>99.2</v>
      </c>
      <c r="BO630" s="134">
        <v>103.9</v>
      </c>
      <c r="BP630" s="134">
        <v>101.7</v>
      </c>
      <c r="BQ630" s="134">
        <v>103.9</v>
      </c>
      <c r="BR630" s="134">
        <v>103.5</v>
      </c>
      <c r="BS630" s="134">
        <v>104.1</v>
      </c>
      <c r="BT630" s="134">
        <v>104.3</v>
      </c>
      <c r="BU630" s="134">
        <v>108.3</v>
      </c>
      <c r="BV630" s="134">
        <v>108.8</v>
      </c>
      <c r="BW630" s="134">
        <v>109.8</v>
      </c>
      <c r="BX630" s="134">
        <v>110.5</v>
      </c>
      <c r="BY630" s="134">
        <v>111</v>
      </c>
      <c r="BZ630" s="134">
        <v>112.8</v>
      </c>
      <c r="CA630" s="134">
        <v>114.3</v>
      </c>
      <c r="CB630" s="134">
        <v>111.6</v>
      </c>
      <c r="CC630" s="134">
        <v>111.7</v>
      </c>
      <c r="CD630" s="134">
        <v>115.8</v>
      </c>
      <c r="CE630" s="134">
        <v>115.4</v>
      </c>
      <c r="CF630" s="134">
        <v>114.9</v>
      </c>
      <c r="CG630" s="134">
        <v>115.9</v>
      </c>
      <c r="CH630" s="134">
        <v>115.8</v>
      </c>
      <c r="CI630" s="134">
        <v>115</v>
      </c>
      <c r="CJ630" s="134">
        <v>113.7</v>
      </c>
      <c r="CK630" s="134">
        <v>113.3</v>
      </c>
      <c r="CL630" s="134">
        <v>115.2</v>
      </c>
      <c r="CM630" s="134">
        <v>111.7</v>
      </c>
      <c r="CN630" s="134">
        <v>110.4</v>
      </c>
      <c r="CO630" s="134">
        <v>111.1</v>
      </c>
      <c r="CP630" s="134">
        <v>111</v>
      </c>
      <c r="CQ630" s="134">
        <v>112.1</v>
      </c>
      <c r="CR630" s="134">
        <v>110.1</v>
      </c>
      <c r="CS630" s="134">
        <v>113.1</v>
      </c>
      <c r="CT630" s="134">
        <v>109.5</v>
      </c>
      <c r="CU630" s="134">
        <v>109.1</v>
      </c>
      <c r="CV630" s="134">
        <v>109</v>
      </c>
      <c r="CW630" s="134">
        <v>109.9</v>
      </c>
      <c r="CX630" s="134">
        <v>113.5</v>
      </c>
      <c r="CY630" s="134">
        <v>114</v>
      </c>
      <c r="CZ630" s="134">
        <v>112.8</v>
      </c>
      <c r="DA630" s="134">
        <v>115.4</v>
      </c>
      <c r="DB630" s="134">
        <v>113.6</v>
      </c>
      <c r="DC630" s="134">
        <v>114.1</v>
      </c>
      <c r="DD630" s="134">
        <v>114.7</v>
      </c>
      <c r="DE630" s="134">
        <v>117.7</v>
      </c>
      <c r="DF630" s="134">
        <v>117.3</v>
      </c>
      <c r="DG630" s="134">
        <v>119.5</v>
      </c>
      <c r="DH630" s="134">
        <v>120.8</v>
      </c>
      <c r="DI630" s="134">
        <v>125.8</v>
      </c>
      <c r="DJ630" s="134">
        <v>124.6</v>
      </c>
      <c r="DK630" s="134">
        <v>121.8</v>
      </c>
      <c r="DL630" s="134">
        <v>129.19999999999999</v>
      </c>
      <c r="DM630" s="134">
        <v>131.6</v>
      </c>
      <c r="DN630" s="134">
        <v>133.6</v>
      </c>
      <c r="DO630" s="134">
        <v>134</v>
      </c>
      <c r="DP630" s="134">
        <v>134</v>
      </c>
      <c r="DQ630" s="134">
        <v>136.5</v>
      </c>
      <c r="DR630" s="134">
        <v>137.6</v>
      </c>
      <c r="DS630" s="134">
        <v>141.4</v>
      </c>
      <c r="DT630" s="134">
        <v>147.6</v>
      </c>
      <c r="DU630" s="134">
        <v>146.1</v>
      </c>
      <c r="DV630" s="134">
        <v>145</v>
      </c>
      <c r="DW630" s="134">
        <v>151.1</v>
      </c>
      <c r="DX630" s="134">
        <v>152.19999999999999</v>
      </c>
      <c r="DY630" s="134">
        <v>151.69999999999999</v>
      </c>
      <c r="DZ630" s="134">
        <v>148.4</v>
      </c>
      <c r="EA630" s="135">
        <v>145.9</v>
      </c>
      <c r="EB630" s="136">
        <v>145.6</v>
      </c>
      <c r="EC630" s="136">
        <v>147.9</v>
      </c>
      <c r="ED630" s="134">
        <v>149.80000000000001</v>
      </c>
      <c r="EE630" s="134">
        <v>149.1</v>
      </c>
      <c r="EF630" s="137">
        <v>148.69999999999999</v>
      </c>
      <c r="EG630" s="137">
        <v>145.9</v>
      </c>
      <c r="EH630" s="137">
        <v>144.80000000000001</v>
      </c>
      <c r="EI630" s="137">
        <v>144.80000000000001</v>
      </c>
      <c r="EJ630" s="136">
        <v>143</v>
      </c>
      <c r="EK630" s="136">
        <v>142.5</v>
      </c>
      <c r="EL630" s="147">
        <v>146.1</v>
      </c>
      <c r="EM630" s="147">
        <v>144.19999999999999</v>
      </c>
      <c r="EN630" s="147">
        <v>144</v>
      </c>
    </row>
    <row r="631" spans="1:144" ht="15" x14ac:dyDescent="0.25">
      <c r="A631" s="132" t="s">
        <v>2690</v>
      </c>
      <c r="B631" s="132" t="s">
        <v>2691</v>
      </c>
      <c r="C631" s="133">
        <v>0.27659</v>
      </c>
      <c r="D631" s="134">
        <v>96.1</v>
      </c>
      <c r="E631" s="134">
        <v>98.3</v>
      </c>
      <c r="F631" s="134">
        <v>97.3</v>
      </c>
      <c r="G631" s="134">
        <v>95.6</v>
      </c>
      <c r="H631" s="134">
        <v>100.9</v>
      </c>
      <c r="I631" s="134">
        <v>95</v>
      </c>
      <c r="J631" s="134">
        <v>99.8</v>
      </c>
      <c r="K631" s="134">
        <v>97.9</v>
      </c>
      <c r="L631" s="134">
        <v>94.1</v>
      </c>
      <c r="M631" s="134">
        <v>95.2</v>
      </c>
      <c r="N631" s="134">
        <v>100.7</v>
      </c>
      <c r="O631" s="134">
        <v>102.6</v>
      </c>
      <c r="P631" s="134">
        <v>102.1</v>
      </c>
      <c r="Q631" s="134">
        <v>101.7</v>
      </c>
      <c r="R631" s="134">
        <v>95.3</v>
      </c>
      <c r="S631" s="134">
        <v>96.2</v>
      </c>
      <c r="T631" s="134">
        <v>97.1</v>
      </c>
      <c r="U631" s="134">
        <v>101.6</v>
      </c>
      <c r="V631" s="134">
        <v>101</v>
      </c>
      <c r="W631" s="134">
        <v>99.8</v>
      </c>
      <c r="X631" s="134">
        <v>100.8</v>
      </c>
      <c r="Y631" s="134">
        <v>101.2</v>
      </c>
      <c r="Z631" s="134">
        <v>101.3</v>
      </c>
      <c r="AA631" s="134">
        <v>105.6</v>
      </c>
      <c r="AB631" s="134">
        <v>105.4</v>
      </c>
      <c r="AC631" s="134">
        <v>108.4</v>
      </c>
      <c r="AD631" s="134">
        <v>108.9</v>
      </c>
      <c r="AE631" s="134">
        <v>104.2</v>
      </c>
      <c r="AF631" s="134">
        <v>105.2</v>
      </c>
      <c r="AG631" s="134">
        <v>105.5</v>
      </c>
      <c r="AH631" s="134">
        <v>106.6</v>
      </c>
      <c r="AI631" s="134">
        <v>100.5</v>
      </c>
      <c r="AJ631" s="134">
        <v>104</v>
      </c>
      <c r="AK631" s="134">
        <v>100.8</v>
      </c>
      <c r="AL631" s="134">
        <v>105.4</v>
      </c>
      <c r="AM631" s="134">
        <v>114.9</v>
      </c>
      <c r="AN631" s="134">
        <v>102.5</v>
      </c>
      <c r="AO631" s="134">
        <v>106.4</v>
      </c>
      <c r="AP631" s="134">
        <v>109.4</v>
      </c>
      <c r="AQ631" s="134">
        <v>108.7</v>
      </c>
      <c r="AR631" s="134">
        <v>108.4</v>
      </c>
      <c r="AS631" s="134">
        <v>108.2</v>
      </c>
      <c r="AT631" s="134">
        <v>109.9</v>
      </c>
      <c r="AU631" s="134">
        <v>109.8</v>
      </c>
      <c r="AV631" s="134">
        <v>108.5</v>
      </c>
      <c r="AW631" s="134">
        <v>109</v>
      </c>
      <c r="AX631" s="134">
        <v>107.6</v>
      </c>
      <c r="AY631" s="134">
        <v>111</v>
      </c>
      <c r="AZ631" s="134">
        <v>108</v>
      </c>
      <c r="BA631" s="134">
        <v>111.2</v>
      </c>
      <c r="BB631" s="134">
        <v>109</v>
      </c>
      <c r="BC631" s="134">
        <v>106.7</v>
      </c>
      <c r="BD631" s="134">
        <v>106</v>
      </c>
      <c r="BE631" s="134">
        <v>114.1</v>
      </c>
      <c r="BF631" s="134">
        <v>111.3</v>
      </c>
      <c r="BG631" s="134">
        <v>108.2</v>
      </c>
      <c r="BH631" s="134">
        <v>107.6</v>
      </c>
      <c r="BI631" s="134">
        <v>113.9</v>
      </c>
      <c r="BJ631" s="134">
        <v>110.6</v>
      </c>
      <c r="BK631" s="134">
        <v>111</v>
      </c>
      <c r="BL631" s="134">
        <v>109.6</v>
      </c>
      <c r="BM631" s="134">
        <v>111.4</v>
      </c>
      <c r="BN631" s="134">
        <v>109.4</v>
      </c>
      <c r="BO631" s="134">
        <v>107.9</v>
      </c>
      <c r="BP631" s="134">
        <v>117</v>
      </c>
      <c r="BQ631" s="134">
        <v>127.8</v>
      </c>
      <c r="BR631" s="134">
        <v>129.6</v>
      </c>
      <c r="BS631" s="134">
        <v>131.9</v>
      </c>
      <c r="BT631" s="134">
        <v>131.1</v>
      </c>
      <c r="BU631" s="134">
        <v>131.1</v>
      </c>
      <c r="BV631" s="134">
        <v>128.80000000000001</v>
      </c>
      <c r="BW631" s="134">
        <v>133.5</v>
      </c>
      <c r="BX631" s="134">
        <v>134.5</v>
      </c>
      <c r="BY631" s="134">
        <v>133.19999999999999</v>
      </c>
      <c r="BZ631" s="134">
        <v>133.69999999999999</v>
      </c>
      <c r="CA631" s="134">
        <v>138.80000000000001</v>
      </c>
      <c r="CB631" s="134">
        <v>136.5</v>
      </c>
      <c r="CC631" s="134">
        <v>137</v>
      </c>
      <c r="CD631" s="134">
        <v>138.19999999999999</v>
      </c>
      <c r="CE631" s="134">
        <v>137.19999999999999</v>
      </c>
      <c r="CF631" s="134">
        <v>141.1</v>
      </c>
      <c r="CG631" s="134">
        <v>143.69999999999999</v>
      </c>
      <c r="CH631" s="134">
        <v>142.4</v>
      </c>
      <c r="CI631" s="134">
        <v>140.69999999999999</v>
      </c>
      <c r="CJ631" s="134">
        <v>143.19999999999999</v>
      </c>
      <c r="CK631" s="134">
        <v>145.30000000000001</v>
      </c>
      <c r="CL631" s="134">
        <v>144.80000000000001</v>
      </c>
      <c r="CM631" s="134">
        <v>144.69999999999999</v>
      </c>
      <c r="CN631" s="134">
        <v>139.5</v>
      </c>
      <c r="CO631" s="134">
        <v>140.5</v>
      </c>
      <c r="CP631" s="134">
        <v>137.4</v>
      </c>
      <c r="CQ631" s="134">
        <v>141.80000000000001</v>
      </c>
      <c r="CR631" s="134">
        <v>142.69999999999999</v>
      </c>
      <c r="CS631" s="134">
        <v>142.1</v>
      </c>
      <c r="CT631" s="134">
        <v>142.19999999999999</v>
      </c>
      <c r="CU631" s="134">
        <v>140.6</v>
      </c>
      <c r="CV631" s="134">
        <v>140.6</v>
      </c>
      <c r="CW631" s="134">
        <v>132.19999999999999</v>
      </c>
      <c r="CX631" s="134">
        <v>136.69999999999999</v>
      </c>
      <c r="CY631" s="134">
        <v>140</v>
      </c>
      <c r="CZ631" s="134">
        <v>140.69999999999999</v>
      </c>
      <c r="DA631" s="134">
        <v>141.30000000000001</v>
      </c>
      <c r="DB631" s="134">
        <v>142.30000000000001</v>
      </c>
      <c r="DC631" s="134">
        <v>145</v>
      </c>
      <c r="DD631" s="134">
        <v>144.9</v>
      </c>
      <c r="DE631" s="134">
        <v>144.69999999999999</v>
      </c>
      <c r="DF631" s="134">
        <v>144.19999999999999</v>
      </c>
      <c r="DG631" s="134">
        <v>145</v>
      </c>
      <c r="DH631" s="134">
        <v>145.19999999999999</v>
      </c>
      <c r="DI631" s="134">
        <v>144.19999999999999</v>
      </c>
      <c r="DJ631" s="134">
        <v>149.1</v>
      </c>
      <c r="DK631" s="134">
        <v>150.30000000000001</v>
      </c>
      <c r="DL631" s="134">
        <v>150.69999999999999</v>
      </c>
      <c r="DM631" s="134">
        <v>149.4</v>
      </c>
      <c r="DN631" s="134">
        <v>148</v>
      </c>
      <c r="DO631" s="134">
        <v>148.1</v>
      </c>
      <c r="DP631" s="134">
        <v>150</v>
      </c>
      <c r="DQ631" s="134">
        <v>153.9</v>
      </c>
      <c r="DR631" s="134">
        <v>151.19999999999999</v>
      </c>
      <c r="DS631" s="134">
        <v>150.6</v>
      </c>
      <c r="DT631" s="134">
        <v>151.69999999999999</v>
      </c>
      <c r="DU631" s="134">
        <v>152</v>
      </c>
      <c r="DV631" s="134">
        <v>151.1</v>
      </c>
      <c r="DW631" s="134">
        <v>150.9</v>
      </c>
      <c r="DX631" s="134">
        <v>152.30000000000001</v>
      </c>
      <c r="DY631" s="134">
        <v>154.1</v>
      </c>
      <c r="DZ631" s="134">
        <v>151.6</v>
      </c>
      <c r="EA631" s="135">
        <v>152.5</v>
      </c>
      <c r="EB631" s="136">
        <v>154.30000000000001</v>
      </c>
      <c r="EC631" s="136">
        <v>155.5</v>
      </c>
      <c r="ED631" s="134">
        <v>154.69999999999999</v>
      </c>
      <c r="EE631" s="134">
        <v>154.19999999999999</v>
      </c>
      <c r="EF631" s="137">
        <v>153.19999999999999</v>
      </c>
      <c r="EG631" s="137">
        <v>154.1</v>
      </c>
      <c r="EH631" s="137">
        <v>153.69999999999999</v>
      </c>
      <c r="EI631" s="137">
        <v>153.1</v>
      </c>
      <c r="EJ631" s="136">
        <v>151.30000000000001</v>
      </c>
      <c r="EK631" s="136">
        <v>152.69999999999999</v>
      </c>
      <c r="EL631" s="147">
        <v>151.6</v>
      </c>
      <c r="EM631" s="147">
        <v>152.1</v>
      </c>
      <c r="EN631" s="147">
        <v>153.19999999999999</v>
      </c>
    </row>
    <row r="632" spans="1:144" ht="15" x14ac:dyDescent="0.25">
      <c r="A632" s="132" t="s">
        <v>2692</v>
      </c>
      <c r="B632" s="132" t="s">
        <v>2693</v>
      </c>
      <c r="C632" s="133">
        <v>1.294E-2</v>
      </c>
      <c r="D632" s="134">
        <v>99.3</v>
      </c>
      <c r="E632" s="134">
        <v>100.4</v>
      </c>
      <c r="F632" s="134">
        <v>99.3</v>
      </c>
      <c r="G632" s="134">
        <v>99.5</v>
      </c>
      <c r="H632" s="134">
        <v>100.6</v>
      </c>
      <c r="I632" s="134">
        <v>101.5</v>
      </c>
      <c r="J632" s="134">
        <v>102.1</v>
      </c>
      <c r="K632" s="134">
        <v>101.7</v>
      </c>
      <c r="L632" s="134">
        <v>100.6</v>
      </c>
      <c r="M632" s="134">
        <v>101.3</v>
      </c>
      <c r="N632" s="134">
        <v>101.5</v>
      </c>
      <c r="O632" s="134">
        <v>102.6</v>
      </c>
      <c r="P632" s="134">
        <v>101.5</v>
      </c>
      <c r="Q632" s="134">
        <v>103</v>
      </c>
      <c r="R632" s="134">
        <v>104.1</v>
      </c>
      <c r="S632" s="134">
        <v>105</v>
      </c>
      <c r="T632" s="134">
        <v>109.1</v>
      </c>
      <c r="U632" s="134">
        <v>106.4</v>
      </c>
      <c r="V632" s="134">
        <v>107.9</v>
      </c>
      <c r="W632" s="134">
        <v>107</v>
      </c>
      <c r="X632" s="134">
        <v>106.4</v>
      </c>
      <c r="Y632" s="134">
        <v>106.8</v>
      </c>
      <c r="Z632" s="134">
        <v>107.7</v>
      </c>
      <c r="AA632" s="134">
        <v>113.7</v>
      </c>
      <c r="AB632" s="134">
        <v>114.4</v>
      </c>
      <c r="AC632" s="134">
        <v>113.7</v>
      </c>
      <c r="AD632" s="134">
        <v>113.7</v>
      </c>
      <c r="AE632" s="134">
        <v>114.6</v>
      </c>
      <c r="AF632" s="134">
        <v>114.2</v>
      </c>
      <c r="AG632" s="134">
        <v>114.6</v>
      </c>
      <c r="AH632" s="134">
        <v>111.4</v>
      </c>
      <c r="AI632" s="134">
        <v>112.5</v>
      </c>
      <c r="AJ632" s="134">
        <v>113.1</v>
      </c>
      <c r="AK632" s="134">
        <v>112.3</v>
      </c>
      <c r="AL632" s="134">
        <v>112.9</v>
      </c>
      <c r="AM632" s="134">
        <v>113.1</v>
      </c>
      <c r="AN632" s="134">
        <v>111.4</v>
      </c>
      <c r="AO632" s="134">
        <v>111.8</v>
      </c>
      <c r="AP632" s="134">
        <v>112.3</v>
      </c>
      <c r="AQ632" s="134">
        <v>112.7</v>
      </c>
      <c r="AR632" s="134">
        <v>111.8</v>
      </c>
      <c r="AS632" s="134">
        <v>113.1</v>
      </c>
      <c r="AT632" s="134">
        <v>111.1</v>
      </c>
      <c r="AU632" s="134">
        <v>112.3</v>
      </c>
      <c r="AV632" s="134">
        <v>111.6</v>
      </c>
      <c r="AW632" s="134">
        <v>113.8</v>
      </c>
      <c r="AX632" s="134">
        <v>112.3</v>
      </c>
      <c r="AY632" s="134">
        <v>113.1</v>
      </c>
      <c r="AZ632" s="134">
        <v>111.6</v>
      </c>
      <c r="BA632" s="134">
        <v>111.6</v>
      </c>
      <c r="BB632" s="134">
        <v>111.6</v>
      </c>
      <c r="BC632" s="134">
        <v>111.6</v>
      </c>
      <c r="BD632" s="134">
        <v>111.6</v>
      </c>
      <c r="BE632" s="134">
        <v>111.6</v>
      </c>
      <c r="BF632" s="134">
        <v>112.7</v>
      </c>
      <c r="BG632" s="134">
        <v>111.6</v>
      </c>
      <c r="BH632" s="134">
        <v>112.7</v>
      </c>
      <c r="BI632" s="134">
        <v>112.7</v>
      </c>
      <c r="BJ632" s="134">
        <v>112.7</v>
      </c>
      <c r="BK632" s="134">
        <v>112.7</v>
      </c>
      <c r="BL632" s="134">
        <v>112.7</v>
      </c>
      <c r="BM632" s="134">
        <v>113.8</v>
      </c>
      <c r="BN632" s="134">
        <v>113.8</v>
      </c>
      <c r="BO632" s="134">
        <v>121.4</v>
      </c>
      <c r="BP632" s="134">
        <v>121.4</v>
      </c>
      <c r="BQ632" s="134">
        <v>121.4</v>
      </c>
      <c r="BR632" s="134">
        <v>121.4</v>
      </c>
      <c r="BS632" s="134">
        <v>121.4</v>
      </c>
      <c r="BT632" s="134">
        <v>120.2</v>
      </c>
      <c r="BU632" s="134">
        <v>120.2</v>
      </c>
      <c r="BV632" s="134">
        <v>119</v>
      </c>
      <c r="BW632" s="134">
        <v>116.4</v>
      </c>
      <c r="BX632" s="134">
        <v>117.7</v>
      </c>
      <c r="BY632" s="134">
        <v>119</v>
      </c>
      <c r="BZ632" s="134">
        <v>119</v>
      </c>
      <c r="CA632" s="134">
        <v>119</v>
      </c>
      <c r="CB632" s="134">
        <v>119</v>
      </c>
      <c r="CC632" s="134">
        <v>120</v>
      </c>
      <c r="CD632" s="134">
        <v>120</v>
      </c>
      <c r="CE632" s="134">
        <v>123.3</v>
      </c>
      <c r="CF632" s="134">
        <v>123.3</v>
      </c>
      <c r="CG632" s="134">
        <v>123.3</v>
      </c>
      <c r="CH632" s="134">
        <v>123.8</v>
      </c>
      <c r="CI632" s="134">
        <v>123.8</v>
      </c>
      <c r="CJ632" s="134">
        <v>123.8</v>
      </c>
      <c r="CK632" s="134">
        <v>123.8</v>
      </c>
      <c r="CL632" s="134">
        <v>123.8</v>
      </c>
      <c r="CM632" s="134">
        <v>126.3</v>
      </c>
      <c r="CN632" s="134">
        <v>125.3</v>
      </c>
      <c r="CO632" s="134">
        <v>125</v>
      </c>
      <c r="CP632" s="134">
        <v>124.2</v>
      </c>
      <c r="CQ632" s="134">
        <v>124.5</v>
      </c>
      <c r="CR632" s="134">
        <v>125</v>
      </c>
      <c r="CS632" s="134">
        <v>125</v>
      </c>
      <c r="CT632" s="134">
        <v>125</v>
      </c>
      <c r="CU632" s="134">
        <v>125</v>
      </c>
      <c r="CV632" s="134">
        <v>125</v>
      </c>
      <c r="CW632" s="134">
        <v>125</v>
      </c>
      <c r="CX632" s="134">
        <v>126.2</v>
      </c>
      <c r="CY632" s="134">
        <v>126.2</v>
      </c>
      <c r="CZ632" s="134">
        <v>126.2</v>
      </c>
      <c r="DA632" s="134">
        <v>126.2</v>
      </c>
      <c r="DB632" s="134">
        <v>126.2</v>
      </c>
      <c r="DC632" s="134">
        <v>127.4</v>
      </c>
      <c r="DD632" s="134">
        <v>129.80000000000001</v>
      </c>
      <c r="DE632" s="134">
        <v>131.1</v>
      </c>
      <c r="DF632" s="134">
        <v>132.4</v>
      </c>
      <c r="DG632" s="134">
        <v>133.6</v>
      </c>
      <c r="DH632" s="134">
        <v>133.6</v>
      </c>
      <c r="DI632" s="134">
        <v>133.6</v>
      </c>
      <c r="DJ632" s="134">
        <v>138.5</v>
      </c>
      <c r="DK632" s="134">
        <v>138.5</v>
      </c>
      <c r="DL632" s="134">
        <v>141.9</v>
      </c>
      <c r="DM632" s="134">
        <v>143.1</v>
      </c>
      <c r="DN632" s="134">
        <v>143.1</v>
      </c>
      <c r="DO632" s="134">
        <v>143.1</v>
      </c>
      <c r="DP632" s="134">
        <v>143.1</v>
      </c>
      <c r="DQ632" s="134">
        <v>145.4</v>
      </c>
      <c r="DR632" s="134">
        <v>145.4</v>
      </c>
      <c r="DS632" s="134">
        <v>145.4</v>
      </c>
      <c r="DT632" s="134">
        <v>147.30000000000001</v>
      </c>
      <c r="DU632" s="134">
        <v>147.80000000000001</v>
      </c>
      <c r="DV632" s="134">
        <v>147.80000000000001</v>
      </c>
      <c r="DW632" s="134">
        <v>146.9</v>
      </c>
      <c r="DX632" s="134">
        <v>141.6</v>
      </c>
      <c r="DY632" s="134">
        <v>141.6</v>
      </c>
      <c r="DZ632" s="134">
        <v>141.4</v>
      </c>
      <c r="EA632" s="135">
        <v>140.9</v>
      </c>
      <c r="EB632" s="136">
        <v>140.9</v>
      </c>
      <c r="EC632" s="136">
        <v>139.80000000000001</v>
      </c>
      <c r="ED632" s="134">
        <v>139.80000000000001</v>
      </c>
      <c r="EE632" s="134">
        <v>139.80000000000001</v>
      </c>
      <c r="EF632" s="137">
        <v>139.80000000000001</v>
      </c>
      <c r="EG632" s="137">
        <v>142</v>
      </c>
      <c r="EH632" s="137">
        <v>144.6</v>
      </c>
      <c r="EI632" s="137">
        <v>144.6</v>
      </c>
      <c r="EJ632" s="136">
        <v>144.6</v>
      </c>
      <c r="EK632" s="136">
        <v>144.6</v>
      </c>
      <c r="EL632" s="147">
        <v>144.6</v>
      </c>
      <c r="EM632" s="147">
        <v>142.19999999999999</v>
      </c>
      <c r="EN632" s="147">
        <v>142.19999999999999</v>
      </c>
    </row>
    <row r="633" spans="1:144" ht="15" x14ac:dyDescent="0.25">
      <c r="A633" s="132" t="s">
        <v>2694</v>
      </c>
      <c r="B633" s="132" t="s">
        <v>2695</v>
      </c>
      <c r="C633" s="133">
        <v>2.264E-2</v>
      </c>
      <c r="D633" s="134">
        <v>106.3</v>
      </c>
      <c r="E633" s="134">
        <v>97.5</v>
      </c>
      <c r="F633" s="134">
        <v>102.5</v>
      </c>
      <c r="G633" s="134">
        <v>102.2</v>
      </c>
      <c r="H633" s="134">
        <v>97.3</v>
      </c>
      <c r="I633" s="134">
        <v>98.2</v>
      </c>
      <c r="J633" s="134">
        <v>97.2</v>
      </c>
      <c r="K633" s="134">
        <v>97.4</v>
      </c>
      <c r="L633" s="134">
        <v>94.7</v>
      </c>
      <c r="M633" s="134">
        <v>97.5</v>
      </c>
      <c r="N633" s="134">
        <v>98.3</v>
      </c>
      <c r="O633" s="134">
        <v>103.2</v>
      </c>
      <c r="P633" s="134">
        <v>98.1</v>
      </c>
      <c r="Q633" s="134">
        <v>97.8</v>
      </c>
      <c r="R633" s="134">
        <v>97.8</v>
      </c>
      <c r="S633" s="134">
        <v>97.3</v>
      </c>
      <c r="T633" s="134">
        <v>98.4</v>
      </c>
      <c r="U633" s="134">
        <v>98.2</v>
      </c>
      <c r="V633" s="134">
        <v>103.5</v>
      </c>
      <c r="W633" s="134">
        <v>99</v>
      </c>
      <c r="X633" s="134">
        <v>106.3</v>
      </c>
      <c r="Y633" s="134">
        <v>107.9</v>
      </c>
      <c r="Z633" s="134">
        <v>111.2</v>
      </c>
      <c r="AA633" s="134">
        <v>120.4</v>
      </c>
      <c r="AB633" s="134">
        <v>123.5</v>
      </c>
      <c r="AC633" s="134">
        <v>123.5</v>
      </c>
      <c r="AD633" s="134">
        <v>123.5</v>
      </c>
      <c r="AE633" s="134">
        <v>112.7</v>
      </c>
      <c r="AF633" s="134">
        <v>114.5</v>
      </c>
      <c r="AG633" s="134">
        <v>115</v>
      </c>
      <c r="AH633" s="134">
        <v>112.9</v>
      </c>
      <c r="AI633" s="134">
        <v>114.5</v>
      </c>
      <c r="AJ633" s="134">
        <v>115.7</v>
      </c>
      <c r="AK633" s="134">
        <v>116.4</v>
      </c>
      <c r="AL633" s="134">
        <v>128.69999999999999</v>
      </c>
      <c r="AM633" s="134">
        <v>134.5</v>
      </c>
      <c r="AN633" s="134">
        <v>140.30000000000001</v>
      </c>
      <c r="AO633" s="134">
        <v>120.9</v>
      </c>
      <c r="AP633" s="134">
        <v>118.9</v>
      </c>
      <c r="AQ633" s="134">
        <v>118.2</v>
      </c>
      <c r="AR633" s="134">
        <v>118.1</v>
      </c>
      <c r="AS633" s="134">
        <v>118.4</v>
      </c>
      <c r="AT633" s="134">
        <v>117.8</v>
      </c>
      <c r="AU633" s="134">
        <v>116.8</v>
      </c>
      <c r="AV633" s="134">
        <v>116.6</v>
      </c>
      <c r="AW633" s="134">
        <v>118.5</v>
      </c>
      <c r="AX633" s="134">
        <v>119</v>
      </c>
      <c r="AY633" s="134">
        <v>119.4</v>
      </c>
      <c r="AZ633" s="134">
        <v>118.8</v>
      </c>
      <c r="BA633" s="134">
        <v>118.7</v>
      </c>
      <c r="BB633" s="134">
        <v>118.6</v>
      </c>
      <c r="BC633" s="134">
        <v>119</v>
      </c>
      <c r="BD633" s="134">
        <v>118.9</v>
      </c>
      <c r="BE633" s="134">
        <v>119</v>
      </c>
      <c r="BF633" s="134">
        <v>120</v>
      </c>
      <c r="BG633" s="134">
        <v>120.2</v>
      </c>
      <c r="BH633" s="134">
        <v>120.9</v>
      </c>
      <c r="BI633" s="134">
        <v>121.1</v>
      </c>
      <c r="BJ633" s="134">
        <v>120.1</v>
      </c>
      <c r="BK633" s="134">
        <v>120.3</v>
      </c>
      <c r="BL633" s="134">
        <v>120.6</v>
      </c>
      <c r="BM633" s="134">
        <v>121.4</v>
      </c>
      <c r="BN633" s="134">
        <v>120.4</v>
      </c>
      <c r="BO633" s="134">
        <v>119</v>
      </c>
      <c r="BP633" s="134">
        <v>114.7</v>
      </c>
      <c r="BQ633" s="134">
        <v>116.4</v>
      </c>
      <c r="BR633" s="134">
        <v>116.9</v>
      </c>
      <c r="BS633" s="134">
        <v>116.6</v>
      </c>
      <c r="BT633" s="134">
        <v>114.9</v>
      </c>
      <c r="BU633" s="134">
        <v>115.6</v>
      </c>
      <c r="BV633" s="134">
        <v>115.8</v>
      </c>
      <c r="BW633" s="134">
        <v>114.5</v>
      </c>
      <c r="BX633" s="134">
        <v>114.7</v>
      </c>
      <c r="BY633" s="134">
        <v>118.1</v>
      </c>
      <c r="BZ633" s="134">
        <v>117.4</v>
      </c>
      <c r="CA633" s="134">
        <v>117.3</v>
      </c>
      <c r="CB633" s="134">
        <v>117.3</v>
      </c>
      <c r="CC633" s="134">
        <v>117.3</v>
      </c>
      <c r="CD633" s="134">
        <v>117.3</v>
      </c>
      <c r="CE633" s="134">
        <v>117.6</v>
      </c>
      <c r="CF633" s="134">
        <v>116.7</v>
      </c>
      <c r="CG633" s="134">
        <v>116.9</v>
      </c>
      <c r="CH633" s="134">
        <v>117.1</v>
      </c>
      <c r="CI633" s="134">
        <v>117.9</v>
      </c>
      <c r="CJ633" s="134">
        <v>118.1</v>
      </c>
      <c r="CK633" s="134">
        <v>117.9</v>
      </c>
      <c r="CL633" s="134">
        <v>117.6</v>
      </c>
      <c r="CM633" s="134">
        <v>116.3</v>
      </c>
      <c r="CN633" s="134">
        <v>116.4</v>
      </c>
      <c r="CO633" s="134">
        <v>116</v>
      </c>
      <c r="CP633" s="134">
        <v>115.9</v>
      </c>
      <c r="CQ633" s="134">
        <v>116</v>
      </c>
      <c r="CR633" s="134">
        <v>115.8</v>
      </c>
      <c r="CS633" s="134">
        <v>115.9</v>
      </c>
      <c r="CT633" s="134">
        <v>115.5</v>
      </c>
      <c r="CU633" s="134">
        <v>115.8</v>
      </c>
      <c r="CV633" s="134">
        <v>115.6</v>
      </c>
      <c r="CW633" s="134">
        <v>115.4</v>
      </c>
      <c r="CX633" s="134">
        <v>116.4</v>
      </c>
      <c r="CY633" s="134">
        <v>117.3</v>
      </c>
      <c r="CZ633" s="134">
        <v>118</v>
      </c>
      <c r="DA633" s="134">
        <v>118.1</v>
      </c>
      <c r="DB633" s="134">
        <v>118.6</v>
      </c>
      <c r="DC633" s="134">
        <v>119.6</v>
      </c>
      <c r="DD633" s="134">
        <v>119.1</v>
      </c>
      <c r="DE633" s="134">
        <v>121.1</v>
      </c>
      <c r="DF633" s="134">
        <v>123.1</v>
      </c>
      <c r="DG633" s="134">
        <v>123.7</v>
      </c>
      <c r="DH633" s="134">
        <v>124.9</v>
      </c>
      <c r="DI633" s="134">
        <v>126.7</v>
      </c>
      <c r="DJ633" s="134">
        <v>127.6</v>
      </c>
      <c r="DK633" s="134">
        <v>127.7</v>
      </c>
      <c r="DL633" s="134">
        <v>129.19999999999999</v>
      </c>
      <c r="DM633" s="134">
        <v>132.19999999999999</v>
      </c>
      <c r="DN633" s="134">
        <v>133.9</v>
      </c>
      <c r="DO633" s="134">
        <v>132.4</v>
      </c>
      <c r="DP633" s="134">
        <v>132</v>
      </c>
      <c r="DQ633" s="134">
        <v>133.4</v>
      </c>
      <c r="DR633" s="134">
        <v>135.4</v>
      </c>
      <c r="DS633" s="134">
        <v>135.80000000000001</v>
      </c>
      <c r="DT633" s="134">
        <v>136.5</v>
      </c>
      <c r="DU633" s="134">
        <v>137.6</v>
      </c>
      <c r="DV633" s="134">
        <v>135.19999999999999</v>
      </c>
      <c r="DW633" s="134">
        <v>135.5</v>
      </c>
      <c r="DX633" s="134">
        <v>136.19999999999999</v>
      </c>
      <c r="DY633" s="134">
        <v>134.6</v>
      </c>
      <c r="DZ633" s="134">
        <v>132</v>
      </c>
      <c r="EA633" s="135">
        <v>134.80000000000001</v>
      </c>
      <c r="EB633" s="136">
        <v>134.69999999999999</v>
      </c>
      <c r="EC633" s="136">
        <v>133.30000000000001</v>
      </c>
      <c r="ED633" s="134">
        <v>133.19999999999999</v>
      </c>
      <c r="EE633" s="134">
        <v>134.1</v>
      </c>
      <c r="EF633" s="137">
        <v>135.69999999999999</v>
      </c>
      <c r="EG633" s="137">
        <v>131.80000000000001</v>
      </c>
      <c r="EH633" s="137">
        <v>135.69999999999999</v>
      </c>
      <c r="EI633" s="137">
        <v>131.30000000000001</v>
      </c>
      <c r="EJ633" s="136">
        <v>132.6</v>
      </c>
      <c r="EK633" s="136">
        <v>133.1</v>
      </c>
      <c r="EL633" s="147">
        <v>133.5</v>
      </c>
      <c r="EM633" s="147">
        <v>133.80000000000001</v>
      </c>
      <c r="EN633" s="147">
        <v>134.19999999999999</v>
      </c>
    </row>
    <row r="634" spans="1:144" ht="15" x14ac:dyDescent="0.25">
      <c r="A634" s="132" t="s">
        <v>2696</v>
      </c>
      <c r="B634" s="132" t="s">
        <v>2697</v>
      </c>
      <c r="C634" s="133">
        <v>6.2509999999999996E-2</v>
      </c>
      <c r="D634" s="134">
        <v>96.2</v>
      </c>
      <c r="E634" s="134">
        <v>103.9</v>
      </c>
      <c r="F634" s="134">
        <v>104.7</v>
      </c>
      <c r="G634" s="134">
        <v>101</v>
      </c>
      <c r="H634" s="134">
        <v>101.4</v>
      </c>
      <c r="I634" s="134">
        <v>106.8</v>
      </c>
      <c r="J634" s="134">
        <v>104.1</v>
      </c>
      <c r="K634" s="134">
        <v>110.5</v>
      </c>
      <c r="L634" s="134">
        <v>106.5</v>
      </c>
      <c r="M634" s="134">
        <v>109.6</v>
      </c>
      <c r="N634" s="134">
        <v>114.7</v>
      </c>
      <c r="O634" s="134">
        <v>109.3</v>
      </c>
      <c r="P634" s="134">
        <v>108.7</v>
      </c>
      <c r="Q634" s="134">
        <v>114.3</v>
      </c>
      <c r="R634" s="134">
        <v>102.5</v>
      </c>
      <c r="S634" s="134">
        <v>107.6</v>
      </c>
      <c r="T634" s="134">
        <v>113.5</v>
      </c>
      <c r="U634" s="134">
        <v>102.8</v>
      </c>
      <c r="V634" s="134">
        <v>100.6</v>
      </c>
      <c r="W634" s="134">
        <v>109.2</v>
      </c>
      <c r="X634" s="134">
        <v>115.5</v>
      </c>
      <c r="Y634" s="134">
        <v>123.2</v>
      </c>
      <c r="Z634" s="134">
        <v>110.6</v>
      </c>
      <c r="AA634" s="134">
        <v>120.4</v>
      </c>
      <c r="AB634" s="134">
        <v>119.6</v>
      </c>
      <c r="AC634" s="134">
        <v>123.5</v>
      </c>
      <c r="AD634" s="134">
        <v>119.1</v>
      </c>
      <c r="AE634" s="134">
        <v>112.9</v>
      </c>
      <c r="AF634" s="134">
        <v>111.2</v>
      </c>
      <c r="AG634" s="134">
        <v>130</v>
      </c>
      <c r="AH634" s="134">
        <v>133.6</v>
      </c>
      <c r="AI634" s="134">
        <v>132.19999999999999</v>
      </c>
      <c r="AJ634" s="134">
        <v>130.19999999999999</v>
      </c>
      <c r="AK634" s="134">
        <v>129.4</v>
      </c>
      <c r="AL634" s="134">
        <v>132.5</v>
      </c>
      <c r="AM634" s="134">
        <v>131.80000000000001</v>
      </c>
      <c r="AN634" s="134">
        <v>112.6</v>
      </c>
      <c r="AO634" s="134">
        <v>125.6</v>
      </c>
      <c r="AP634" s="134">
        <v>111.8</v>
      </c>
      <c r="AQ634" s="134">
        <v>116.6</v>
      </c>
      <c r="AR634" s="134">
        <v>121.8</v>
      </c>
      <c r="AS634" s="134">
        <v>128.19999999999999</v>
      </c>
      <c r="AT634" s="134">
        <v>114.1</v>
      </c>
      <c r="AU634" s="134">
        <v>120.1</v>
      </c>
      <c r="AV634" s="134">
        <v>115.4</v>
      </c>
      <c r="AW634" s="134">
        <v>108.2</v>
      </c>
      <c r="AX634" s="134">
        <v>120.9</v>
      </c>
      <c r="AY634" s="134">
        <v>120.9</v>
      </c>
      <c r="AZ634" s="134">
        <v>97.9</v>
      </c>
      <c r="BA634" s="134">
        <v>113.8</v>
      </c>
      <c r="BB634" s="134">
        <v>121.3</v>
      </c>
      <c r="BC634" s="134">
        <v>120.9</v>
      </c>
      <c r="BD634" s="134">
        <v>118</v>
      </c>
      <c r="BE634" s="134">
        <v>109.5</v>
      </c>
      <c r="BF634" s="134">
        <v>143.19999999999999</v>
      </c>
      <c r="BG634" s="134">
        <v>105.1</v>
      </c>
      <c r="BH634" s="134">
        <v>111.8</v>
      </c>
      <c r="BI634" s="134">
        <v>93.4</v>
      </c>
      <c r="BJ634" s="134">
        <v>115.6</v>
      </c>
      <c r="BK634" s="134">
        <v>119.5</v>
      </c>
      <c r="BL634" s="134">
        <v>119.5</v>
      </c>
      <c r="BM634" s="134">
        <v>119.5</v>
      </c>
      <c r="BN634" s="134">
        <v>119.5</v>
      </c>
      <c r="BO634" s="134">
        <v>119.5</v>
      </c>
      <c r="BP634" s="134">
        <v>100.4</v>
      </c>
      <c r="BQ634" s="134">
        <v>100.4</v>
      </c>
      <c r="BR634" s="134">
        <v>100.4</v>
      </c>
      <c r="BS634" s="134">
        <v>100.4</v>
      </c>
      <c r="BT634" s="134">
        <v>85.1</v>
      </c>
      <c r="BU634" s="134">
        <v>65.8</v>
      </c>
      <c r="BV634" s="134">
        <v>89.5</v>
      </c>
      <c r="BW634" s="134">
        <v>75.099999999999994</v>
      </c>
      <c r="BX634" s="134">
        <v>78.599999999999994</v>
      </c>
      <c r="BY634" s="134">
        <v>82.3</v>
      </c>
      <c r="BZ634" s="134">
        <v>82.3</v>
      </c>
      <c r="CA634" s="134">
        <v>80.900000000000006</v>
      </c>
      <c r="CB634" s="134">
        <v>80.900000000000006</v>
      </c>
      <c r="CC634" s="134">
        <v>80.900000000000006</v>
      </c>
      <c r="CD634" s="134">
        <v>99.1</v>
      </c>
      <c r="CE634" s="134">
        <v>91.2</v>
      </c>
      <c r="CF634" s="134">
        <v>83.3</v>
      </c>
      <c r="CG634" s="134">
        <v>83.8</v>
      </c>
      <c r="CH634" s="134">
        <v>90.1</v>
      </c>
      <c r="CI634" s="134">
        <v>90.9</v>
      </c>
      <c r="CJ634" s="134">
        <v>84.3</v>
      </c>
      <c r="CK634" s="134">
        <v>86.9</v>
      </c>
      <c r="CL634" s="134">
        <v>85.1</v>
      </c>
      <c r="CM634" s="134">
        <v>76.7</v>
      </c>
      <c r="CN634" s="134">
        <v>90.9</v>
      </c>
      <c r="CO634" s="134">
        <v>96.6</v>
      </c>
      <c r="CP634" s="134">
        <v>86.2</v>
      </c>
      <c r="CQ634" s="134">
        <v>81.599999999999994</v>
      </c>
      <c r="CR634" s="134">
        <v>85.6</v>
      </c>
      <c r="CS634" s="134">
        <v>88.7</v>
      </c>
      <c r="CT634" s="134">
        <v>81.7</v>
      </c>
      <c r="CU634" s="134">
        <v>86.4</v>
      </c>
      <c r="CV634" s="134">
        <v>86.4</v>
      </c>
      <c r="CW634" s="134">
        <v>92.8</v>
      </c>
      <c r="CX634" s="134">
        <v>98.8</v>
      </c>
      <c r="CY634" s="134">
        <v>89.5</v>
      </c>
      <c r="CZ634" s="134">
        <v>76.8</v>
      </c>
      <c r="DA634" s="134">
        <v>78.599999999999994</v>
      </c>
      <c r="DB634" s="134">
        <v>82.2</v>
      </c>
      <c r="DC634" s="134">
        <v>81.5</v>
      </c>
      <c r="DD634" s="134">
        <v>89.8</v>
      </c>
      <c r="DE634" s="134">
        <v>87.6</v>
      </c>
      <c r="DF634" s="134">
        <v>93.9</v>
      </c>
      <c r="DG634" s="134">
        <v>92.3</v>
      </c>
      <c r="DH634" s="134">
        <v>99</v>
      </c>
      <c r="DI634" s="134">
        <v>101.4</v>
      </c>
      <c r="DJ634" s="134">
        <v>96.3</v>
      </c>
      <c r="DK634" s="134">
        <v>93.9</v>
      </c>
      <c r="DL634" s="134">
        <v>83.1</v>
      </c>
      <c r="DM634" s="134">
        <v>88.5</v>
      </c>
      <c r="DN634" s="134">
        <v>91.5</v>
      </c>
      <c r="DO634" s="134">
        <v>91.5</v>
      </c>
      <c r="DP634" s="134">
        <v>98.4</v>
      </c>
      <c r="DQ634" s="134">
        <v>95.9</v>
      </c>
      <c r="DR634" s="134">
        <v>101</v>
      </c>
      <c r="DS634" s="134">
        <v>101</v>
      </c>
      <c r="DT634" s="134">
        <v>101</v>
      </c>
      <c r="DU634" s="134">
        <v>107.7</v>
      </c>
      <c r="DV634" s="134">
        <v>107.7</v>
      </c>
      <c r="DW634" s="134">
        <v>106</v>
      </c>
      <c r="DX634" s="134">
        <v>110.2</v>
      </c>
      <c r="DY634" s="134">
        <v>109.3</v>
      </c>
      <c r="DZ634" s="134">
        <v>109.3</v>
      </c>
      <c r="EA634" s="135">
        <v>109.3</v>
      </c>
      <c r="EB634" s="136">
        <v>110.1</v>
      </c>
      <c r="EC634" s="136">
        <v>108.2</v>
      </c>
      <c r="ED634" s="134">
        <v>117.2</v>
      </c>
      <c r="EE634" s="134">
        <v>103.8</v>
      </c>
      <c r="EF634" s="137">
        <v>105.8</v>
      </c>
      <c r="EG634" s="137">
        <v>109.8</v>
      </c>
      <c r="EH634" s="137">
        <v>113.8</v>
      </c>
      <c r="EI634" s="137">
        <v>113.8</v>
      </c>
      <c r="EJ634" s="136">
        <v>114.1</v>
      </c>
      <c r="EK634" s="136">
        <v>109.8</v>
      </c>
      <c r="EL634" s="147">
        <v>109.7</v>
      </c>
      <c r="EM634" s="147">
        <v>109.8</v>
      </c>
      <c r="EN634" s="147">
        <v>109.8</v>
      </c>
    </row>
    <row r="635" spans="1:144" ht="15" x14ac:dyDescent="0.25">
      <c r="A635" s="132" t="s">
        <v>2698</v>
      </c>
      <c r="B635" s="132" t="s">
        <v>2699</v>
      </c>
      <c r="C635" s="133">
        <v>8.5000000000000006E-3</v>
      </c>
      <c r="D635" s="134">
        <v>106.6</v>
      </c>
      <c r="E635" s="134">
        <v>109.2</v>
      </c>
      <c r="F635" s="134">
        <v>107.8</v>
      </c>
      <c r="G635" s="134">
        <v>105.5</v>
      </c>
      <c r="H635" s="134">
        <v>106.3</v>
      </c>
      <c r="I635" s="134">
        <v>103.8</v>
      </c>
      <c r="J635" s="134">
        <v>103.9</v>
      </c>
      <c r="K635" s="134">
        <v>108.1</v>
      </c>
      <c r="L635" s="134">
        <v>111.5</v>
      </c>
      <c r="M635" s="134">
        <v>112.7</v>
      </c>
      <c r="N635" s="134">
        <v>113.5</v>
      </c>
      <c r="O635" s="134">
        <v>110.6</v>
      </c>
      <c r="P635" s="134">
        <v>109.7</v>
      </c>
      <c r="Q635" s="134">
        <v>113.8</v>
      </c>
      <c r="R635" s="134">
        <v>114.1</v>
      </c>
      <c r="S635" s="134">
        <v>113.9</v>
      </c>
      <c r="T635" s="134">
        <v>109.4</v>
      </c>
      <c r="U635" s="134">
        <v>111.6</v>
      </c>
      <c r="V635" s="134">
        <v>115.1</v>
      </c>
      <c r="W635" s="134">
        <v>117.8</v>
      </c>
      <c r="X635" s="134">
        <v>119.2</v>
      </c>
      <c r="Y635" s="134">
        <v>117.1</v>
      </c>
      <c r="Z635" s="134">
        <v>119.6</v>
      </c>
      <c r="AA635" s="134">
        <v>117.3</v>
      </c>
      <c r="AB635" s="134">
        <v>121.8</v>
      </c>
      <c r="AC635" s="134">
        <v>118.7</v>
      </c>
      <c r="AD635" s="134">
        <v>118</v>
      </c>
      <c r="AE635" s="134">
        <v>121.9</v>
      </c>
      <c r="AF635" s="134">
        <v>130.19999999999999</v>
      </c>
      <c r="AG635" s="134">
        <v>126.8</v>
      </c>
      <c r="AH635" s="134">
        <v>127.4</v>
      </c>
      <c r="AI635" s="134">
        <v>135.80000000000001</v>
      </c>
      <c r="AJ635" s="134">
        <v>126.2</v>
      </c>
      <c r="AK635" s="134">
        <v>126.2</v>
      </c>
      <c r="AL635" s="134">
        <v>125.9</v>
      </c>
      <c r="AM635" s="134">
        <v>129.19999999999999</v>
      </c>
      <c r="AN635" s="134">
        <v>130</v>
      </c>
      <c r="AO635" s="134">
        <v>124.9</v>
      </c>
      <c r="AP635" s="134">
        <v>125.7</v>
      </c>
      <c r="AQ635" s="134">
        <v>127.7</v>
      </c>
      <c r="AR635" s="134">
        <v>130.80000000000001</v>
      </c>
      <c r="AS635" s="134">
        <v>128.30000000000001</v>
      </c>
      <c r="AT635" s="134">
        <v>128.4</v>
      </c>
      <c r="AU635" s="134">
        <v>134.69999999999999</v>
      </c>
      <c r="AV635" s="134">
        <v>131.4</v>
      </c>
      <c r="AW635" s="134">
        <v>130.30000000000001</v>
      </c>
      <c r="AX635" s="134">
        <v>132</v>
      </c>
      <c r="AY635" s="134">
        <v>132.6</v>
      </c>
      <c r="AZ635" s="134">
        <v>130.5</v>
      </c>
      <c r="BA635" s="134">
        <v>127.6</v>
      </c>
      <c r="BB635" s="134">
        <v>130.5</v>
      </c>
      <c r="BC635" s="134">
        <v>130.19999999999999</v>
      </c>
      <c r="BD635" s="134">
        <v>130</v>
      </c>
      <c r="BE635" s="134">
        <v>130.19999999999999</v>
      </c>
      <c r="BF635" s="134">
        <v>129.5</v>
      </c>
      <c r="BG635" s="134">
        <v>131.4</v>
      </c>
      <c r="BH635" s="134">
        <v>135.19999999999999</v>
      </c>
      <c r="BI635" s="134">
        <v>142.5</v>
      </c>
      <c r="BJ635" s="134">
        <v>144.80000000000001</v>
      </c>
      <c r="BK635" s="134">
        <v>145.1</v>
      </c>
      <c r="BL635" s="134">
        <v>144.1</v>
      </c>
      <c r="BM635" s="134">
        <v>146</v>
      </c>
      <c r="BN635" s="134">
        <v>149.4</v>
      </c>
      <c r="BO635" s="134">
        <v>151.30000000000001</v>
      </c>
      <c r="BP635" s="134">
        <v>152.69999999999999</v>
      </c>
      <c r="BQ635" s="134">
        <v>153.9</v>
      </c>
      <c r="BR635" s="134">
        <v>150.1</v>
      </c>
      <c r="BS635" s="134">
        <v>148.1</v>
      </c>
      <c r="BT635" s="134">
        <v>148.6</v>
      </c>
      <c r="BU635" s="134">
        <v>149.1</v>
      </c>
      <c r="BV635" s="134">
        <v>150.9</v>
      </c>
      <c r="BW635" s="134">
        <v>150.6</v>
      </c>
      <c r="BX635" s="134">
        <v>151.30000000000001</v>
      </c>
      <c r="BY635" s="134">
        <v>154.1</v>
      </c>
      <c r="BZ635" s="134">
        <v>155.30000000000001</v>
      </c>
      <c r="CA635" s="134">
        <v>154.30000000000001</v>
      </c>
      <c r="CB635" s="134">
        <v>155.4</v>
      </c>
      <c r="CC635" s="134">
        <v>153.6</v>
      </c>
      <c r="CD635" s="134">
        <v>155.9</v>
      </c>
      <c r="CE635" s="134">
        <v>157.5</v>
      </c>
      <c r="CF635" s="134">
        <v>152.5</v>
      </c>
      <c r="CG635" s="134">
        <v>148.30000000000001</v>
      </c>
      <c r="CH635" s="134">
        <v>148</v>
      </c>
      <c r="CI635" s="134">
        <v>147.1</v>
      </c>
      <c r="CJ635" s="134">
        <v>151.9</v>
      </c>
      <c r="CK635" s="134">
        <v>151.19999999999999</v>
      </c>
      <c r="CL635" s="134">
        <v>154</v>
      </c>
      <c r="CM635" s="134">
        <v>150.69999999999999</v>
      </c>
      <c r="CN635" s="134">
        <v>150.6</v>
      </c>
      <c r="CO635" s="134">
        <v>151.5</v>
      </c>
      <c r="CP635" s="134">
        <v>152.5</v>
      </c>
      <c r="CQ635" s="134">
        <v>151.5</v>
      </c>
      <c r="CR635" s="134">
        <v>150.1</v>
      </c>
      <c r="CS635" s="134">
        <v>152.1</v>
      </c>
      <c r="CT635" s="134">
        <v>151</v>
      </c>
      <c r="CU635" s="134">
        <v>150.9</v>
      </c>
      <c r="CV635" s="134">
        <v>150.80000000000001</v>
      </c>
      <c r="CW635" s="134">
        <v>151.30000000000001</v>
      </c>
      <c r="CX635" s="134">
        <v>151.1</v>
      </c>
      <c r="CY635" s="134">
        <v>150.19999999999999</v>
      </c>
      <c r="CZ635" s="134">
        <v>147.69999999999999</v>
      </c>
      <c r="DA635" s="134">
        <v>150.4</v>
      </c>
      <c r="DB635" s="134">
        <v>148.5</v>
      </c>
      <c r="DC635" s="134">
        <v>149</v>
      </c>
      <c r="DD635" s="134">
        <v>152.80000000000001</v>
      </c>
      <c r="DE635" s="134">
        <v>153.80000000000001</v>
      </c>
      <c r="DF635" s="134">
        <v>149.9</v>
      </c>
      <c r="DG635" s="134">
        <v>150.9</v>
      </c>
      <c r="DH635" s="134">
        <v>153.4</v>
      </c>
      <c r="DI635" s="134">
        <v>155.30000000000001</v>
      </c>
      <c r="DJ635" s="134">
        <v>155.80000000000001</v>
      </c>
      <c r="DK635" s="134">
        <v>156.30000000000001</v>
      </c>
      <c r="DL635" s="134">
        <v>158.80000000000001</v>
      </c>
      <c r="DM635" s="134">
        <v>161.9</v>
      </c>
      <c r="DN635" s="134">
        <v>167.2</v>
      </c>
      <c r="DO635" s="134">
        <v>168.4</v>
      </c>
      <c r="DP635" s="134">
        <v>168.5</v>
      </c>
      <c r="DQ635" s="134">
        <v>170.6</v>
      </c>
      <c r="DR635" s="134">
        <v>173.2</v>
      </c>
      <c r="DS635" s="134">
        <v>173.3</v>
      </c>
      <c r="DT635" s="134">
        <v>173.6</v>
      </c>
      <c r="DU635" s="134">
        <v>173.3</v>
      </c>
      <c r="DV635" s="134">
        <v>174.2</v>
      </c>
      <c r="DW635" s="134">
        <v>173.6</v>
      </c>
      <c r="DX635" s="134">
        <v>171.6</v>
      </c>
      <c r="DY635" s="134">
        <v>166.9</v>
      </c>
      <c r="DZ635" s="134">
        <v>172.4</v>
      </c>
      <c r="EA635" s="135">
        <v>169.6</v>
      </c>
      <c r="EB635" s="136">
        <v>170.4</v>
      </c>
      <c r="EC635" s="136">
        <v>173.6</v>
      </c>
      <c r="ED635" s="134">
        <v>174.1</v>
      </c>
      <c r="EE635" s="134">
        <v>170.6</v>
      </c>
      <c r="EF635" s="137">
        <v>169.9</v>
      </c>
      <c r="EG635" s="137">
        <v>168.8</v>
      </c>
      <c r="EH635" s="137">
        <v>168.4</v>
      </c>
      <c r="EI635" s="137">
        <v>169.2</v>
      </c>
      <c r="EJ635" s="136">
        <v>169.5</v>
      </c>
      <c r="EK635" s="136">
        <v>169.8</v>
      </c>
      <c r="EL635" s="147">
        <v>169.7</v>
      </c>
      <c r="EM635" s="147">
        <v>169.3</v>
      </c>
      <c r="EN635" s="147">
        <v>169.5</v>
      </c>
    </row>
    <row r="636" spans="1:144" ht="15" x14ac:dyDescent="0.25">
      <c r="A636" s="132" t="s">
        <v>2700</v>
      </c>
      <c r="B636" s="132" t="s">
        <v>2701</v>
      </c>
      <c r="C636" s="133">
        <v>9.0660000000000004E-2</v>
      </c>
      <c r="D636" s="134">
        <v>102.1</v>
      </c>
      <c r="E636" s="134">
        <v>104.9</v>
      </c>
      <c r="F636" s="134">
        <v>106.4</v>
      </c>
      <c r="G636" s="134">
        <v>102.5</v>
      </c>
      <c r="H636" s="134">
        <v>104.9</v>
      </c>
      <c r="I636" s="134">
        <v>106.4</v>
      </c>
      <c r="J636" s="134">
        <v>109.1</v>
      </c>
      <c r="K636" s="134">
        <v>108.7</v>
      </c>
      <c r="L636" s="134">
        <v>113.8</v>
      </c>
      <c r="M636" s="134">
        <v>111</v>
      </c>
      <c r="N636" s="134">
        <v>112.8</v>
      </c>
      <c r="O636" s="134">
        <v>112.5</v>
      </c>
      <c r="P636" s="134">
        <v>113.6</v>
      </c>
      <c r="Q636" s="134">
        <v>111.4</v>
      </c>
      <c r="R636" s="134">
        <v>114.8</v>
      </c>
      <c r="S636" s="134">
        <v>113.3</v>
      </c>
      <c r="T636" s="134">
        <v>112.1</v>
      </c>
      <c r="U636" s="134">
        <v>112.1</v>
      </c>
      <c r="V636" s="134">
        <v>110</v>
      </c>
      <c r="W636" s="134">
        <v>114.4</v>
      </c>
      <c r="X636" s="134">
        <v>119.5</v>
      </c>
      <c r="Y636" s="134">
        <v>117.5</v>
      </c>
      <c r="Z636" s="134">
        <v>120</v>
      </c>
      <c r="AA636" s="134">
        <v>115.9</v>
      </c>
      <c r="AB636" s="134">
        <v>117.7</v>
      </c>
      <c r="AC636" s="134">
        <v>122</v>
      </c>
      <c r="AD636" s="134">
        <v>129</v>
      </c>
      <c r="AE636" s="134">
        <v>125.2</v>
      </c>
      <c r="AF636" s="134">
        <v>127.5</v>
      </c>
      <c r="AG636" s="134">
        <v>115.3</v>
      </c>
      <c r="AH636" s="134">
        <v>117.2</v>
      </c>
      <c r="AI636" s="134">
        <v>119.8</v>
      </c>
      <c r="AJ636" s="134">
        <v>120.1</v>
      </c>
      <c r="AK636" s="134">
        <v>130.9</v>
      </c>
      <c r="AL636" s="134">
        <v>126.6</v>
      </c>
      <c r="AM636" s="134">
        <v>124.8</v>
      </c>
      <c r="AN636" s="134">
        <v>126.7</v>
      </c>
      <c r="AO636" s="134">
        <v>114.6</v>
      </c>
      <c r="AP636" s="134">
        <v>120.6</v>
      </c>
      <c r="AQ636" s="134">
        <v>120.7</v>
      </c>
      <c r="AR636" s="134">
        <v>118.9</v>
      </c>
      <c r="AS636" s="134">
        <v>120.9</v>
      </c>
      <c r="AT636" s="134">
        <v>116.4</v>
      </c>
      <c r="AU636" s="134">
        <v>117</v>
      </c>
      <c r="AV636" s="134">
        <v>115.7</v>
      </c>
      <c r="AW636" s="134">
        <v>115.5</v>
      </c>
      <c r="AX636" s="134">
        <v>115.5</v>
      </c>
      <c r="AY636" s="134">
        <v>117</v>
      </c>
      <c r="AZ636" s="134">
        <v>116.8</v>
      </c>
      <c r="BA636" s="134">
        <v>116.6</v>
      </c>
      <c r="BB636" s="134">
        <v>116.4</v>
      </c>
      <c r="BC636" s="134">
        <v>115.9</v>
      </c>
      <c r="BD636" s="134">
        <v>115.9</v>
      </c>
      <c r="BE636" s="134">
        <v>120.2</v>
      </c>
      <c r="BF636" s="134">
        <v>118.8</v>
      </c>
      <c r="BG636" s="134">
        <v>117.4</v>
      </c>
      <c r="BH636" s="134">
        <v>118.7</v>
      </c>
      <c r="BI636" s="134">
        <v>121.5</v>
      </c>
      <c r="BJ636" s="134">
        <v>118.7</v>
      </c>
      <c r="BK636" s="134">
        <v>119.1</v>
      </c>
      <c r="BL636" s="134">
        <v>119.4</v>
      </c>
      <c r="BM636" s="134">
        <v>119.9</v>
      </c>
      <c r="BN636" s="134">
        <v>118.7</v>
      </c>
      <c r="BO636" s="134">
        <v>115.8</v>
      </c>
      <c r="BP636" s="134">
        <v>117.8</v>
      </c>
      <c r="BQ636" s="134">
        <v>118</v>
      </c>
      <c r="BR636" s="134">
        <v>117.7</v>
      </c>
      <c r="BS636" s="134">
        <v>117.4</v>
      </c>
      <c r="BT636" s="134">
        <v>118.4</v>
      </c>
      <c r="BU636" s="134">
        <v>119.3</v>
      </c>
      <c r="BV636" s="134">
        <v>119.3</v>
      </c>
      <c r="BW636" s="134">
        <v>118.8</v>
      </c>
      <c r="BX636" s="134">
        <v>119.5</v>
      </c>
      <c r="BY636" s="134">
        <v>121.4</v>
      </c>
      <c r="BZ636" s="134">
        <v>118.7</v>
      </c>
      <c r="CA636" s="134">
        <v>118.3</v>
      </c>
      <c r="CB636" s="134">
        <v>120.7</v>
      </c>
      <c r="CC636" s="134">
        <v>122.3</v>
      </c>
      <c r="CD636" s="134">
        <v>122.6</v>
      </c>
      <c r="CE636" s="134">
        <v>120.9</v>
      </c>
      <c r="CF636" s="134">
        <v>119.4</v>
      </c>
      <c r="CG636" s="134">
        <v>120.7</v>
      </c>
      <c r="CH636" s="134">
        <v>121.2</v>
      </c>
      <c r="CI636" s="134">
        <v>120.8</v>
      </c>
      <c r="CJ636" s="134">
        <v>121.6</v>
      </c>
      <c r="CK636" s="134">
        <v>121.2</v>
      </c>
      <c r="CL636" s="134">
        <v>120.5</v>
      </c>
      <c r="CM636" s="134">
        <v>119.6</v>
      </c>
      <c r="CN636" s="134">
        <v>119</v>
      </c>
      <c r="CO636" s="134">
        <v>120.6</v>
      </c>
      <c r="CP636" s="134">
        <v>120.1</v>
      </c>
      <c r="CQ636" s="134">
        <v>120.6</v>
      </c>
      <c r="CR636" s="134">
        <v>121.4</v>
      </c>
      <c r="CS636" s="134">
        <v>121.2</v>
      </c>
      <c r="CT636" s="134">
        <v>120.9</v>
      </c>
      <c r="CU636" s="134">
        <v>120.5</v>
      </c>
      <c r="CV636" s="134">
        <v>120</v>
      </c>
      <c r="CW636" s="134">
        <v>120.2</v>
      </c>
      <c r="CX636" s="134">
        <v>120.7</v>
      </c>
      <c r="CY636" s="134">
        <v>117.5</v>
      </c>
      <c r="CZ636" s="134">
        <v>117.8</v>
      </c>
      <c r="DA636" s="134">
        <v>119.5</v>
      </c>
      <c r="DB636" s="134">
        <v>119.1</v>
      </c>
      <c r="DC636" s="134">
        <v>119.9</v>
      </c>
      <c r="DD636" s="134">
        <v>120.6</v>
      </c>
      <c r="DE636" s="134">
        <v>120.9</v>
      </c>
      <c r="DF636" s="134">
        <v>124.1</v>
      </c>
      <c r="DG636" s="134">
        <v>124.4</v>
      </c>
      <c r="DH636" s="134">
        <v>127.5</v>
      </c>
      <c r="DI636" s="134">
        <v>127.6</v>
      </c>
      <c r="DJ636" s="134">
        <v>126.6</v>
      </c>
      <c r="DK636" s="134">
        <v>125.9</v>
      </c>
      <c r="DL636" s="134">
        <v>128.6</v>
      </c>
      <c r="DM636" s="134">
        <v>129</v>
      </c>
      <c r="DN636" s="134">
        <v>129.5</v>
      </c>
      <c r="DO636" s="134">
        <v>128.9</v>
      </c>
      <c r="DP636" s="134">
        <v>131</v>
      </c>
      <c r="DQ636" s="134">
        <v>131.19999999999999</v>
      </c>
      <c r="DR636" s="134">
        <v>130.5</v>
      </c>
      <c r="DS636" s="134">
        <v>130.69999999999999</v>
      </c>
      <c r="DT636" s="134">
        <v>131.1</v>
      </c>
      <c r="DU636" s="134">
        <v>132.69999999999999</v>
      </c>
      <c r="DV636" s="134">
        <v>131.6</v>
      </c>
      <c r="DW636" s="134">
        <v>131</v>
      </c>
      <c r="DX636" s="134">
        <v>138.69999999999999</v>
      </c>
      <c r="DY636" s="134">
        <v>139.4</v>
      </c>
      <c r="DZ636" s="134">
        <v>138.19999999999999</v>
      </c>
      <c r="EA636" s="135">
        <v>139</v>
      </c>
      <c r="EB636" s="136">
        <v>138</v>
      </c>
      <c r="EC636" s="136">
        <v>138.6</v>
      </c>
      <c r="ED636" s="134">
        <v>138.19999999999999</v>
      </c>
      <c r="EE636" s="134">
        <v>138.1</v>
      </c>
      <c r="EF636" s="137">
        <v>134.6</v>
      </c>
      <c r="EG636" s="137">
        <v>134.80000000000001</v>
      </c>
      <c r="EH636" s="137">
        <v>135</v>
      </c>
      <c r="EI636" s="137">
        <v>135.1</v>
      </c>
      <c r="EJ636" s="136">
        <v>131.69999999999999</v>
      </c>
      <c r="EK636" s="136">
        <v>134.69999999999999</v>
      </c>
      <c r="EL636" s="147">
        <v>134.1</v>
      </c>
      <c r="EM636" s="147">
        <v>136</v>
      </c>
      <c r="EN636" s="147">
        <v>133.69999999999999</v>
      </c>
    </row>
    <row r="637" spans="1:144" ht="15" x14ac:dyDescent="0.25">
      <c r="A637" s="132" t="s">
        <v>2702</v>
      </c>
      <c r="B637" s="132" t="s">
        <v>2703</v>
      </c>
      <c r="C637" s="133">
        <v>4.521E-2</v>
      </c>
      <c r="D637" s="134">
        <v>103.8</v>
      </c>
      <c r="E637" s="134">
        <v>104.4</v>
      </c>
      <c r="F637" s="134">
        <v>104.5</v>
      </c>
      <c r="G637" s="134">
        <v>104.6</v>
      </c>
      <c r="H637" s="134">
        <v>105.1</v>
      </c>
      <c r="I637" s="134">
        <v>105.2</v>
      </c>
      <c r="J637" s="134">
        <v>105.4</v>
      </c>
      <c r="K637" s="134">
        <v>105.6</v>
      </c>
      <c r="L637" s="134">
        <v>105.7</v>
      </c>
      <c r="M637" s="134">
        <v>105.7</v>
      </c>
      <c r="N637" s="134">
        <v>106.3</v>
      </c>
      <c r="O637" s="134">
        <v>106.7</v>
      </c>
      <c r="P637" s="134">
        <v>110.3</v>
      </c>
      <c r="Q637" s="134">
        <v>111.2</v>
      </c>
      <c r="R637" s="134">
        <v>111.4</v>
      </c>
      <c r="S637" s="134">
        <v>113.6</v>
      </c>
      <c r="T637" s="134">
        <v>114.8</v>
      </c>
      <c r="U637" s="134">
        <v>112.4</v>
      </c>
      <c r="V637" s="134">
        <v>111.5</v>
      </c>
      <c r="W637" s="134">
        <v>111.5</v>
      </c>
      <c r="X637" s="134">
        <v>114.5</v>
      </c>
      <c r="Y637" s="134">
        <v>109.9</v>
      </c>
      <c r="Z637" s="134">
        <v>112.6</v>
      </c>
      <c r="AA637" s="134">
        <v>112.4</v>
      </c>
      <c r="AB637" s="134">
        <v>112.9</v>
      </c>
      <c r="AC637" s="134">
        <v>114.5</v>
      </c>
      <c r="AD637" s="134">
        <v>114.7</v>
      </c>
      <c r="AE637" s="134">
        <v>115.5</v>
      </c>
      <c r="AF637" s="134">
        <v>114.7</v>
      </c>
      <c r="AG637" s="134">
        <v>117.2</v>
      </c>
      <c r="AH637" s="134">
        <v>116.7</v>
      </c>
      <c r="AI637" s="134">
        <v>117.2</v>
      </c>
      <c r="AJ637" s="134">
        <v>116.7</v>
      </c>
      <c r="AK637" s="134">
        <v>115.6</v>
      </c>
      <c r="AL637" s="134">
        <v>116.4</v>
      </c>
      <c r="AM637" s="134">
        <v>114.9</v>
      </c>
      <c r="AN637" s="134">
        <v>119.3</v>
      </c>
      <c r="AO637" s="134">
        <v>118.5</v>
      </c>
      <c r="AP637" s="134">
        <v>116.9</v>
      </c>
      <c r="AQ637" s="134">
        <v>116.2</v>
      </c>
      <c r="AR637" s="134">
        <v>119.4</v>
      </c>
      <c r="AS637" s="134">
        <v>117.4</v>
      </c>
      <c r="AT637" s="134">
        <v>119.3</v>
      </c>
      <c r="AU637" s="134">
        <v>121.8</v>
      </c>
      <c r="AV637" s="134">
        <v>118.3</v>
      </c>
      <c r="AW637" s="134">
        <v>118.8</v>
      </c>
      <c r="AX637" s="134">
        <v>118.3</v>
      </c>
      <c r="AY637" s="134">
        <v>118.4</v>
      </c>
      <c r="AZ637" s="134">
        <v>117.2</v>
      </c>
      <c r="BA637" s="134">
        <v>118.4</v>
      </c>
      <c r="BB637" s="134">
        <v>118.7</v>
      </c>
      <c r="BC637" s="134">
        <v>117.1</v>
      </c>
      <c r="BD637" s="134">
        <v>116</v>
      </c>
      <c r="BE637" s="134">
        <v>117.2</v>
      </c>
      <c r="BF637" s="134">
        <v>116.7</v>
      </c>
      <c r="BG637" s="134">
        <v>116.8</v>
      </c>
      <c r="BH637" s="134">
        <v>116.3</v>
      </c>
      <c r="BI637" s="134">
        <v>117.1</v>
      </c>
      <c r="BJ637" s="134">
        <v>116.7</v>
      </c>
      <c r="BK637" s="134">
        <v>116</v>
      </c>
      <c r="BL637" s="134">
        <v>116.5</v>
      </c>
      <c r="BM637" s="134">
        <v>116.9</v>
      </c>
      <c r="BN637" s="134">
        <v>116.4</v>
      </c>
      <c r="BO637" s="134">
        <v>118.9</v>
      </c>
      <c r="BP637" s="134">
        <v>119</v>
      </c>
      <c r="BQ637" s="134">
        <v>116.5</v>
      </c>
      <c r="BR637" s="134">
        <v>116.4</v>
      </c>
      <c r="BS637" s="134">
        <v>119</v>
      </c>
      <c r="BT637" s="134">
        <v>119.6</v>
      </c>
      <c r="BU637" s="134">
        <v>123.3</v>
      </c>
      <c r="BV637" s="134">
        <v>122.7</v>
      </c>
      <c r="BW637" s="134">
        <v>123.7</v>
      </c>
      <c r="BX637" s="134">
        <v>127.7</v>
      </c>
      <c r="BY637" s="134">
        <v>129.80000000000001</v>
      </c>
      <c r="BZ637" s="134">
        <v>129.5</v>
      </c>
      <c r="CA637" s="134">
        <v>124.8</v>
      </c>
      <c r="CB637" s="134">
        <v>125.9</v>
      </c>
      <c r="CC637" s="134">
        <v>124.9</v>
      </c>
      <c r="CD637" s="134">
        <v>124.3</v>
      </c>
      <c r="CE637" s="134">
        <v>125.3</v>
      </c>
      <c r="CF637" s="134">
        <v>124.2</v>
      </c>
      <c r="CG637" s="134">
        <v>125</v>
      </c>
      <c r="CH637" s="134">
        <v>125</v>
      </c>
      <c r="CI637" s="134">
        <v>124.2</v>
      </c>
      <c r="CJ637" s="134">
        <v>126.7</v>
      </c>
      <c r="CK637" s="134">
        <v>126.4</v>
      </c>
      <c r="CL637" s="134">
        <v>126.3</v>
      </c>
      <c r="CM637" s="134">
        <v>128</v>
      </c>
      <c r="CN637" s="134">
        <v>126.9</v>
      </c>
      <c r="CO637" s="134">
        <v>124.7</v>
      </c>
      <c r="CP637" s="134">
        <v>124.2</v>
      </c>
      <c r="CQ637" s="134">
        <v>124.2</v>
      </c>
      <c r="CR637" s="134">
        <v>124.4</v>
      </c>
      <c r="CS637" s="134">
        <v>124.2</v>
      </c>
      <c r="CT637" s="134">
        <v>124.1</v>
      </c>
      <c r="CU637" s="134">
        <v>124.3</v>
      </c>
      <c r="CV637" s="134">
        <v>124.3</v>
      </c>
      <c r="CW637" s="134">
        <v>124.2</v>
      </c>
      <c r="CX637" s="134">
        <v>125.6</v>
      </c>
      <c r="CY637" s="134">
        <v>123.9</v>
      </c>
      <c r="CZ637" s="134">
        <v>123.3</v>
      </c>
      <c r="DA637" s="134">
        <v>123.2</v>
      </c>
      <c r="DB637" s="134">
        <v>124.3</v>
      </c>
      <c r="DC637" s="134">
        <v>124.8</v>
      </c>
      <c r="DD637" s="134">
        <v>125.6</v>
      </c>
      <c r="DE637" s="134">
        <v>126.5</v>
      </c>
      <c r="DF637" s="134">
        <v>127.3</v>
      </c>
      <c r="DG637" s="134">
        <v>128.30000000000001</v>
      </c>
      <c r="DH637" s="134">
        <v>129.5</v>
      </c>
      <c r="DI637" s="134">
        <v>129.5</v>
      </c>
      <c r="DJ637" s="134">
        <v>130.4</v>
      </c>
      <c r="DK637" s="134">
        <v>132.1</v>
      </c>
      <c r="DL637" s="134">
        <v>132.80000000000001</v>
      </c>
      <c r="DM637" s="134">
        <v>134</v>
      </c>
      <c r="DN637" s="134">
        <v>134.9</v>
      </c>
      <c r="DO637" s="134">
        <v>136.1</v>
      </c>
      <c r="DP637" s="134">
        <v>137.1</v>
      </c>
      <c r="DQ637" s="134">
        <v>137.80000000000001</v>
      </c>
      <c r="DR637" s="134">
        <v>138.4</v>
      </c>
      <c r="DS637" s="134">
        <v>138.9</v>
      </c>
      <c r="DT637" s="134">
        <v>140.4</v>
      </c>
      <c r="DU637" s="134">
        <v>140.1</v>
      </c>
      <c r="DV637" s="134">
        <v>140.9</v>
      </c>
      <c r="DW637" s="134">
        <v>141.80000000000001</v>
      </c>
      <c r="DX637" s="134">
        <v>140.9</v>
      </c>
      <c r="DY637" s="134">
        <v>141.19999999999999</v>
      </c>
      <c r="DZ637" s="134">
        <v>141.80000000000001</v>
      </c>
      <c r="EA637" s="135">
        <v>142.5</v>
      </c>
      <c r="EB637" s="136">
        <v>143.19999999999999</v>
      </c>
      <c r="EC637" s="136">
        <v>142.69999999999999</v>
      </c>
      <c r="ED637" s="134">
        <v>142.80000000000001</v>
      </c>
      <c r="EE637" s="134">
        <v>142.80000000000001</v>
      </c>
      <c r="EF637" s="137">
        <v>143</v>
      </c>
      <c r="EG637" s="137">
        <v>145.80000000000001</v>
      </c>
      <c r="EH637" s="137">
        <v>144.9</v>
      </c>
      <c r="EI637" s="137">
        <v>145.30000000000001</v>
      </c>
      <c r="EJ637" s="136">
        <v>145.69999999999999</v>
      </c>
      <c r="EK637" s="136">
        <v>146.9</v>
      </c>
      <c r="EL637" s="147">
        <v>146.80000000000001</v>
      </c>
      <c r="EM637" s="147">
        <v>147.1</v>
      </c>
      <c r="EN637" s="147">
        <v>148.6</v>
      </c>
    </row>
    <row r="638" spans="1:144" ht="15" x14ac:dyDescent="0.25">
      <c r="A638" s="132" t="s">
        <v>2704</v>
      </c>
      <c r="B638" s="132" t="s">
        <v>2705</v>
      </c>
      <c r="C638" s="133">
        <v>2.274E-2</v>
      </c>
      <c r="D638" s="134">
        <v>100.9</v>
      </c>
      <c r="E638" s="134">
        <v>100.4</v>
      </c>
      <c r="F638" s="134">
        <v>101.7</v>
      </c>
      <c r="G638" s="134">
        <v>101.2</v>
      </c>
      <c r="H638" s="134">
        <v>100.7</v>
      </c>
      <c r="I638" s="134">
        <v>101.5</v>
      </c>
      <c r="J638" s="134">
        <v>100.3</v>
      </c>
      <c r="K638" s="134">
        <v>100.3</v>
      </c>
      <c r="L638" s="134">
        <v>99.5</v>
      </c>
      <c r="M638" s="134">
        <v>99.1</v>
      </c>
      <c r="N638" s="134">
        <v>99.5</v>
      </c>
      <c r="O638" s="134">
        <v>99.3</v>
      </c>
      <c r="P638" s="134">
        <v>99.3</v>
      </c>
      <c r="Q638" s="134">
        <v>99</v>
      </c>
      <c r="R638" s="134">
        <v>98.9</v>
      </c>
      <c r="S638" s="134">
        <v>102.2</v>
      </c>
      <c r="T638" s="134">
        <v>103</v>
      </c>
      <c r="U638" s="134">
        <v>102.9</v>
      </c>
      <c r="V638" s="134">
        <v>103.4</v>
      </c>
      <c r="W638" s="134">
        <v>103.2</v>
      </c>
      <c r="X638" s="134">
        <v>102.3</v>
      </c>
      <c r="Y638" s="134">
        <v>104.3</v>
      </c>
      <c r="Z638" s="134">
        <v>104.1</v>
      </c>
      <c r="AA638" s="134">
        <v>104.9</v>
      </c>
      <c r="AB638" s="134">
        <v>105.4</v>
      </c>
      <c r="AC638" s="134">
        <v>105.3</v>
      </c>
      <c r="AD638" s="134">
        <v>106.3</v>
      </c>
      <c r="AE638" s="134">
        <v>106.4</v>
      </c>
      <c r="AF638" s="134">
        <v>106.4</v>
      </c>
      <c r="AG638" s="134">
        <v>106.3</v>
      </c>
      <c r="AH638" s="134">
        <v>105.7</v>
      </c>
      <c r="AI638" s="134">
        <v>105.2</v>
      </c>
      <c r="AJ638" s="134">
        <v>104.5</v>
      </c>
      <c r="AK638" s="134">
        <v>105.4</v>
      </c>
      <c r="AL638" s="134">
        <v>104</v>
      </c>
      <c r="AM638" s="134">
        <v>102.9</v>
      </c>
      <c r="AN638" s="134">
        <v>104</v>
      </c>
      <c r="AO638" s="134">
        <v>104.6</v>
      </c>
      <c r="AP638" s="134">
        <v>103.8</v>
      </c>
      <c r="AQ638" s="134">
        <v>104.6</v>
      </c>
      <c r="AR638" s="134">
        <v>107</v>
      </c>
      <c r="AS638" s="134">
        <v>103.8</v>
      </c>
      <c r="AT638" s="134">
        <v>102.6</v>
      </c>
      <c r="AU638" s="134">
        <v>102.4</v>
      </c>
      <c r="AV638" s="134">
        <v>101.9</v>
      </c>
      <c r="AW638" s="134">
        <v>101.1</v>
      </c>
      <c r="AX638" s="134">
        <v>101.2</v>
      </c>
      <c r="AY638" s="134">
        <v>99.2</v>
      </c>
      <c r="AZ638" s="134">
        <v>100.1</v>
      </c>
      <c r="BA638" s="134">
        <v>101</v>
      </c>
      <c r="BB638" s="134">
        <v>101.7</v>
      </c>
      <c r="BC638" s="134">
        <v>101.3</v>
      </c>
      <c r="BD638" s="134">
        <v>102.5</v>
      </c>
      <c r="BE638" s="134">
        <v>100.8</v>
      </c>
      <c r="BF638" s="134">
        <v>101.4</v>
      </c>
      <c r="BG638" s="134">
        <v>103.9</v>
      </c>
      <c r="BH638" s="134">
        <v>103.7</v>
      </c>
      <c r="BI638" s="134">
        <v>105.6</v>
      </c>
      <c r="BJ638" s="134">
        <v>106.5</v>
      </c>
      <c r="BK638" s="134">
        <v>109.4</v>
      </c>
      <c r="BL638" s="134">
        <v>108.1</v>
      </c>
      <c r="BM638" s="134">
        <v>106.7</v>
      </c>
      <c r="BN638" s="134">
        <v>106.7</v>
      </c>
      <c r="BO638" s="134">
        <v>107.2</v>
      </c>
      <c r="BP638" s="134">
        <v>107</v>
      </c>
      <c r="BQ638" s="134">
        <v>108.8</v>
      </c>
      <c r="BR638" s="134">
        <v>111</v>
      </c>
      <c r="BS638" s="134">
        <v>113.1</v>
      </c>
      <c r="BT638" s="134">
        <v>113.2</v>
      </c>
      <c r="BU638" s="134">
        <v>112.8</v>
      </c>
      <c r="BV638" s="134">
        <v>114</v>
      </c>
      <c r="BW638" s="134">
        <v>117.6</v>
      </c>
      <c r="BX638" s="134">
        <v>118.5</v>
      </c>
      <c r="BY638" s="134">
        <v>119</v>
      </c>
      <c r="BZ638" s="134">
        <v>118.5</v>
      </c>
      <c r="CA638" s="134">
        <v>121</v>
      </c>
      <c r="CB638" s="134">
        <v>122</v>
      </c>
      <c r="CC638" s="134">
        <v>121.9</v>
      </c>
      <c r="CD638" s="134">
        <v>122.9</v>
      </c>
      <c r="CE638" s="134">
        <v>124.5</v>
      </c>
      <c r="CF638" s="134">
        <v>126.5</v>
      </c>
      <c r="CG638" s="134">
        <v>126.2</v>
      </c>
      <c r="CH638" s="134">
        <v>126.2</v>
      </c>
      <c r="CI638" s="134">
        <v>124</v>
      </c>
      <c r="CJ638" s="134">
        <v>124.5</v>
      </c>
      <c r="CK638" s="134">
        <v>123.6</v>
      </c>
      <c r="CL638" s="134">
        <v>123.5</v>
      </c>
      <c r="CM638" s="134">
        <v>122.7</v>
      </c>
      <c r="CN638" s="134">
        <v>122.7</v>
      </c>
      <c r="CO638" s="134">
        <v>120.2</v>
      </c>
      <c r="CP638" s="134">
        <v>117</v>
      </c>
      <c r="CQ638" s="134">
        <v>115.8</v>
      </c>
      <c r="CR638" s="134">
        <v>114.7</v>
      </c>
      <c r="CS638" s="134">
        <v>112.4</v>
      </c>
      <c r="CT638" s="134">
        <v>112.4</v>
      </c>
      <c r="CU638" s="134">
        <v>114</v>
      </c>
      <c r="CV638" s="134">
        <v>117.9</v>
      </c>
      <c r="CW638" s="134">
        <v>118.4</v>
      </c>
      <c r="CX638" s="134">
        <v>117</v>
      </c>
      <c r="CY638" s="134">
        <v>118.1</v>
      </c>
      <c r="CZ638" s="134">
        <v>116.5</v>
      </c>
      <c r="DA638" s="134">
        <v>118.7</v>
      </c>
      <c r="DB638" s="134">
        <v>122.5</v>
      </c>
      <c r="DC638" s="134">
        <v>127.3</v>
      </c>
      <c r="DD638" s="134">
        <v>131.1</v>
      </c>
      <c r="DE638" s="134">
        <v>141.5</v>
      </c>
      <c r="DF638" s="134">
        <v>148.1</v>
      </c>
      <c r="DG638" s="134">
        <v>150.1</v>
      </c>
      <c r="DH638" s="134">
        <v>151.9</v>
      </c>
      <c r="DI638" s="134">
        <v>160</v>
      </c>
      <c r="DJ638" s="134">
        <v>166</v>
      </c>
      <c r="DK638" s="134">
        <v>180.7</v>
      </c>
      <c r="DL638" s="134">
        <v>178.9</v>
      </c>
      <c r="DM638" s="134">
        <v>175.8</v>
      </c>
      <c r="DN638" s="134">
        <v>174.1</v>
      </c>
      <c r="DO638" s="134">
        <v>172</v>
      </c>
      <c r="DP638" s="134">
        <v>165</v>
      </c>
      <c r="DQ638" s="134">
        <v>163.1</v>
      </c>
      <c r="DR638" s="134">
        <v>164</v>
      </c>
      <c r="DS638" s="134">
        <v>160.80000000000001</v>
      </c>
      <c r="DT638" s="134">
        <v>165.5</v>
      </c>
      <c r="DU638" s="134">
        <v>172.9</v>
      </c>
      <c r="DV638" s="134">
        <v>173.9</v>
      </c>
      <c r="DW638" s="134">
        <v>166.6</v>
      </c>
      <c r="DX638" s="134">
        <v>160.1</v>
      </c>
      <c r="DY638" s="134">
        <v>158</v>
      </c>
      <c r="DZ638" s="134">
        <v>158.5</v>
      </c>
      <c r="EA638" s="135">
        <v>155.4</v>
      </c>
      <c r="EB638" s="136">
        <v>154.19999999999999</v>
      </c>
      <c r="EC638" s="136">
        <v>157.9</v>
      </c>
      <c r="ED638" s="134">
        <v>159.5</v>
      </c>
      <c r="EE638" s="134">
        <v>162.6</v>
      </c>
      <c r="EF638" s="137">
        <v>162.4</v>
      </c>
      <c r="EG638" s="137">
        <v>164.9</v>
      </c>
      <c r="EH638" s="137">
        <v>164.5</v>
      </c>
      <c r="EI638" s="137">
        <v>161.19999999999999</v>
      </c>
      <c r="EJ638" s="136">
        <v>158.9</v>
      </c>
      <c r="EK638" s="136">
        <v>157.30000000000001</v>
      </c>
      <c r="EL638" s="147">
        <v>155.19999999999999</v>
      </c>
      <c r="EM638" s="147">
        <v>153.4</v>
      </c>
      <c r="EN638" s="147">
        <v>155.19999999999999</v>
      </c>
    </row>
    <row r="639" spans="1:144" ht="15" x14ac:dyDescent="0.25">
      <c r="A639" s="132" t="s">
        <v>2706</v>
      </c>
      <c r="B639" s="132" t="s">
        <v>2707</v>
      </c>
      <c r="C639" s="133">
        <v>2.00875</v>
      </c>
      <c r="D639" s="134">
        <v>99.7</v>
      </c>
      <c r="E639" s="134">
        <v>100.6</v>
      </c>
      <c r="F639" s="134">
        <v>100.3</v>
      </c>
      <c r="G639" s="134">
        <v>100.3</v>
      </c>
      <c r="H639" s="134">
        <v>100.4</v>
      </c>
      <c r="I639" s="134">
        <v>100.2</v>
      </c>
      <c r="J639" s="134">
        <v>102</v>
      </c>
      <c r="K639" s="134">
        <v>101.8</v>
      </c>
      <c r="L639" s="134">
        <v>102.1</v>
      </c>
      <c r="M639" s="134">
        <v>102.1</v>
      </c>
      <c r="N639" s="134">
        <v>101</v>
      </c>
      <c r="O639" s="134">
        <v>101.9</v>
      </c>
      <c r="P639" s="134">
        <v>101.3</v>
      </c>
      <c r="Q639" s="134">
        <v>102.6</v>
      </c>
      <c r="R639" s="134">
        <v>102.6</v>
      </c>
      <c r="S639" s="134">
        <v>102.5</v>
      </c>
      <c r="T639" s="134">
        <v>103.8</v>
      </c>
      <c r="U639" s="134">
        <v>104.5</v>
      </c>
      <c r="V639" s="134">
        <v>103.2</v>
      </c>
      <c r="W639" s="134">
        <v>102.4</v>
      </c>
      <c r="X639" s="134">
        <v>102.3</v>
      </c>
      <c r="Y639" s="134">
        <v>103.1</v>
      </c>
      <c r="Z639" s="134">
        <v>104</v>
      </c>
      <c r="AA639" s="134">
        <v>103.4</v>
      </c>
      <c r="AB639" s="134">
        <v>104.4</v>
      </c>
      <c r="AC639" s="134">
        <v>105.4</v>
      </c>
      <c r="AD639" s="134">
        <v>106.5</v>
      </c>
      <c r="AE639" s="134">
        <v>106.5</v>
      </c>
      <c r="AF639" s="134">
        <v>107.5</v>
      </c>
      <c r="AG639" s="134">
        <v>107.8</v>
      </c>
      <c r="AH639" s="134">
        <v>108</v>
      </c>
      <c r="AI639" s="134">
        <v>107.7</v>
      </c>
      <c r="AJ639" s="134">
        <v>109.3</v>
      </c>
      <c r="AK639" s="134">
        <v>108.9</v>
      </c>
      <c r="AL639" s="134">
        <v>108</v>
      </c>
      <c r="AM639" s="134">
        <v>108.8</v>
      </c>
      <c r="AN639" s="134">
        <v>105.6</v>
      </c>
      <c r="AO639" s="134">
        <v>107.5</v>
      </c>
      <c r="AP639" s="134">
        <v>107.7</v>
      </c>
      <c r="AQ639" s="134">
        <v>107.9</v>
      </c>
      <c r="AR639" s="134">
        <v>107.4</v>
      </c>
      <c r="AS639" s="134">
        <v>107.9</v>
      </c>
      <c r="AT639" s="134">
        <v>108.6</v>
      </c>
      <c r="AU639" s="134">
        <v>108.9</v>
      </c>
      <c r="AV639" s="134">
        <v>108.4</v>
      </c>
      <c r="AW639" s="134">
        <v>108.8</v>
      </c>
      <c r="AX639" s="134">
        <v>109.5</v>
      </c>
      <c r="AY639" s="134">
        <v>108</v>
      </c>
      <c r="AZ639" s="134">
        <v>107.4</v>
      </c>
      <c r="BA639" s="134">
        <v>107.2</v>
      </c>
      <c r="BB639" s="134">
        <v>108.4</v>
      </c>
      <c r="BC639" s="134">
        <v>108.3</v>
      </c>
      <c r="BD639" s="134">
        <v>108.8</v>
      </c>
      <c r="BE639" s="134">
        <v>108.5</v>
      </c>
      <c r="BF639" s="134">
        <v>108.5</v>
      </c>
      <c r="BG639" s="134">
        <v>108.7</v>
      </c>
      <c r="BH639" s="134">
        <v>108.2</v>
      </c>
      <c r="BI639" s="134">
        <v>109.2</v>
      </c>
      <c r="BJ639" s="134">
        <v>108.8</v>
      </c>
      <c r="BK639" s="134">
        <v>108</v>
      </c>
      <c r="BL639" s="134">
        <v>109.2</v>
      </c>
      <c r="BM639" s="134">
        <v>108.6</v>
      </c>
      <c r="BN639" s="134">
        <v>109.1</v>
      </c>
      <c r="BO639" s="134">
        <v>109.2</v>
      </c>
      <c r="BP639" s="134">
        <v>109.5</v>
      </c>
      <c r="BQ639" s="134">
        <v>111.7</v>
      </c>
      <c r="BR639" s="134">
        <v>111.2</v>
      </c>
      <c r="BS639" s="134">
        <v>110.3</v>
      </c>
      <c r="BT639" s="134">
        <v>110.5</v>
      </c>
      <c r="BU639" s="134">
        <v>110.7</v>
      </c>
      <c r="BV639" s="134">
        <v>110.7</v>
      </c>
      <c r="BW639" s="134">
        <v>110.6</v>
      </c>
      <c r="BX639" s="134">
        <v>111.4</v>
      </c>
      <c r="BY639" s="134">
        <v>111.3</v>
      </c>
      <c r="BZ639" s="134">
        <v>111.2</v>
      </c>
      <c r="CA639" s="134">
        <v>110.8</v>
      </c>
      <c r="CB639" s="134">
        <v>112.8</v>
      </c>
      <c r="CC639" s="134">
        <v>112.2</v>
      </c>
      <c r="CD639" s="134">
        <v>113.1</v>
      </c>
      <c r="CE639" s="134">
        <v>112.9</v>
      </c>
      <c r="CF639" s="134">
        <v>111.6</v>
      </c>
      <c r="CG639" s="134">
        <v>111.5</v>
      </c>
      <c r="CH639" s="134">
        <v>111.3</v>
      </c>
      <c r="CI639" s="134">
        <v>111.4</v>
      </c>
      <c r="CJ639" s="134">
        <v>111.4</v>
      </c>
      <c r="CK639" s="134">
        <v>111.6</v>
      </c>
      <c r="CL639" s="134">
        <v>111.4</v>
      </c>
      <c r="CM639" s="134">
        <v>111.2</v>
      </c>
      <c r="CN639" s="134">
        <v>110.2</v>
      </c>
      <c r="CO639" s="134">
        <v>109.9</v>
      </c>
      <c r="CP639" s="134">
        <v>109.8</v>
      </c>
      <c r="CQ639" s="134">
        <v>109.7</v>
      </c>
      <c r="CR639" s="134">
        <v>109.9</v>
      </c>
      <c r="CS639" s="134">
        <v>109.6</v>
      </c>
      <c r="CT639" s="134">
        <v>109.4</v>
      </c>
      <c r="CU639" s="134">
        <v>110.1</v>
      </c>
      <c r="CV639" s="134">
        <v>109.9</v>
      </c>
      <c r="CW639" s="134">
        <v>110</v>
      </c>
      <c r="CX639" s="134">
        <v>109.9</v>
      </c>
      <c r="CY639" s="134">
        <v>109.6</v>
      </c>
      <c r="CZ639" s="134">
        <v>109.5</v>
      </c>
      <c r="DA639" s="134">
        <v>109.2</v>
      </c>
      <c r="DB639" s="134">
        <v>108.9</v>
      </c>
      <c r="DC639" s="134">
        <v>108.6</v>
      </c>
      <c r="DD639" s="134">
        <v>109.7</v>
      </c>
      <c r="DE639" s="134">
        <v>110.1</v>
      </c>
      <c r="DF639" s="134">
        <v>111.1</v>
      </c>
      <c r="DG639" s="134">
        <v>111</v>
      </c>
      <c r="DH639" s="134">
        <v>111.6</v>
      </c>
      <c r="DI639" s="134">
        <v>111.6</v>
      </c>
      <c r="DJ639" s="134">
        <v>112.7</v>
      </c>
      <c r="DK639" s="134">
        <v>113.1</v>
      </c>
      <c r="DL639" s="134">
        <v>113</v>
      </c>
      <c r="DM639" s="134">
        <v>112.7</v>
      </c>
      <c r="DN639" s="134">
        <v>113.4</v>
      </c>
      <c r="DO639" s="134">
        <v>113.9</v>
      </c>
      <c r="DP639" s="134">
        <v>113.5</v>
      </c>
      <c r="DQ639" s="134">
        <v>115.6</v>
      </c>
      <c r="DR639" s="134">
        <v>116.4</v>
      </c>
      <c r="DS639" s="134">
        <v>116.5</v>
      </c>
      <c r="DT639" s="134">
        <v>116.3</v>
      </c>
      <c r="DU639" s="134">
        <v>115.9</v>
      </c>
      <c r="DV639" s="134">
        <v>116.1</v>
      </c>
      <c r="DW639" s="134">
        <v>116.2</v>
      </c>
      <c r="DX639" s="134">
        <v>116.8</v>
      </c>
      <c r="DY639" s="134">
        <v>117.2</v>
      </c>
      <c r="DZ639" s="134">
        <v>117.5</v>
      </c>
      <c r="EA639" s="135">
        <v>116.9</v>
      </c>
      <c r="EB639" s="136">
        <v>117.1</v>
      </c>
      <c r="EC639" s="136">
        <v>117.6</v>
      </c>
      <c r="ED639" s="134">
        <v>116.8</v>
      </c>
      <c r="EE639" s="134">
        <v>116.4</v>
      </c>
      <c r="EF639" s="137">
        <v>117.5</v>
      </c>
      <c r="EG639" s="137">
        <v>118.3</v>
      </c>
      <c r="EH639" s="137">
        <v>117.8</v>
      </c>
      <c r="EI639" s="137">
        <v>118.5</v>
      </c>
      <c r="EJ639" s="136">
        <v>119.4</v>
      </c>
      <c r="EK639" s="136">
        <v>119.7</v>
      </c>
      <c r="EL639" s="147">
        <v>120.1</v>
      </c>
      <c r="EM639" s="147">
        <v>119.8</v>
      </c>
      <c r="EN639" s="147">
        <v>119.9</v>
      </c>
    </row>
    <row r="640" spans="1:144" ht="15" x14ac:dyDescent="0.25">
      <c r="A640" s="132" t="s">
        <v>2708</v>
      </c>
      <c r="B640" s="132" t="s">
        <v>2709</v>
      </c>
      <c r="C640" s="133">
        <v>0.40240999999999999</v>
      </c>
      <c r="D640" s="134">
        <v>103.4</v>
      </c>
      <c r="E640" s="134">
        <v>104.3</v>
      </c>
      <c r="F640" s="134">
        <v>103.2</v>
      </c>
      <c r="G640" s="134">
        <v>103.9</v>
      </c>
      <c r="H640" s="134">
        <v>103.1</v>
      </c>
      <c r="I640" s="134">
        <v>101.1</v>
      </c>
      <c r="J640" s="134">
        <v>104.7</v>
      </c>
      <c r="K640" s="134">
        <v>104.6</v>
      </c>
      <c r="L640" s="134">
        <v>104.4</v>
      </c>
      <c r="M640" s="134">
        <v>105.5</v>
      </c>
      <c r="N640" s="134">
        <v>106.1</v>
      </c>
      <c r="O640" s="134">
        <v>109.5</v>
      </c>
      <c r="P640" s="134">
        <v>105.2</v>
      </c>
      <c r="Q640" s="134">
        <v>105.1</v>
      </c>
      <c r="R640" s="134">
        <v>103.7</v>
      </c>
      <c r="S640" s="134">
        <v>105.5</v>
      </c>
      <c r="T640" s="134">
        <v>107.8</v>
      </c>
      <c r="U640" s="134">
        <v>108.6</v>
      </c>
      <c r="V640" s="134">
        <v>106.6</v>
      </c>
      <c r="W640" s="134">
        <v>106</v>
      </c>
      <c r="X640" s="134">
        <v>109.4</v>
      </c>
      <c r="Y640" s="134">
        <v>105.8</v>
      </c>
      <c r="Z640" s="134">
        <v>111.7</v>
      </c>
      <c r="AA640" s="134">
        <v>110.7</v>
      </c>
      <c r="AB640" s="134">
        <v>108.7</v>
      </c>
      <c r="AC640" s="134">
        <v>107.5</v>
      </c>
      <c r="AD640" s="134">
        <v>105.6</v>
      </c>
      <c r="AE640" s="134">
        <v>103.7</v>
      </c>
      <c r="AF640" s="134">
        <v>102.9</v>
      </c>
      <c r="AG640" s="134">
        <v>106.8</v>
      </c>
      <c r="AH640" s="134">
        <v>102.9</v>
      </c>
      <c r="AI640" s="134">
        <v>103.5</v>
      </c>
      <c r="AJ640" s="134">
        <v>106.6</v>
      </c>
      <c r="AK640" s="134">
        <v>105.4</v>
      </c>
      <c r="AL640" s="134">
        <v>108.3</v>
      </c>
      <c r="AM640" s="134">
        <v>108.7</v>
      </c>
      <c r="AN640" s="134">
        <v>101.6</v>
      </c>
      <c r="AO640" s="134">
        <v>107.6</v>
      </c>
      <c r="AP640" s="134">
        <v>107.1</v>
      </c>
      <c r="AQ640" s="134">
        <v>105.5</v>
      </c>
      <c r="AR640" s="134">
        <v>105.2</v>
      </c>
      <c r="AS640" s="134">
        <v>105.9</v>
      </c>
      <c r="AT640" s="134">
        <v>104.5</v>
      </c>
      <c r="AU640" s="134">
        <v>101.7</v>
      </c>
      <c r="AV640" s="134">
        <v>103.6</v>
      </c>
      <c r="AW640" s="134">
        <v>104</v>
      </c>
      <c r="AX640" s="134">
        <v>109.3</v>
      </c>
      <c r="AY640" s="134">
        <v>104.7</v>
      </c>
      <c r="AZ640" s="134">
        <v>105.3</v>
      </c>
      <c r="BA640" s="134">
        <v>103.7</v>
      </c>
      <c r="BB640" s="134">
        <v>108.2</v>
      </c>
      <c r="BC640" s="134">
        <v>107.2</v>
      </c>
      <c r="BD640" s="134">
        <v>108.8</v>
      </c>
      <c r="BE640" s="134">
        <v>108.3</v>
      </c>
      <c r="BF640" s="134">
        <v>106</v>
      </c>
      <c r="BG640" s="134">
        <v>105.9</v>
      </c>
      <c r="BH640" s="134">
        <v>108.3</v>
      </c>
      <c r="BI640" s="134">
        <v>107.7</v>
      </c>
      <c r="BJ640" s="134">
        <v>106</v>
      </c>
      <c r="BK640" s="134">
        <v>104.8</v>
      </c>
      <c r="BL640" s="134">
        <v>105.4</v>
      </c>
      <c r="BM640" s="134">
        <v>105.3</v>
      </c>
      <c r="BN640" s="134">
        <v>105.9</v>
      </c>
      <c r="BO640" s="134">
        <v>103.7</v>
      </c>
      <c r="BP640" s="134">
        <v>104</v>
      </c>
      <c r="BQ640" s="134">
        <v>103.6</v>
      </c>
      <c r="BR640" s="134">
        <v>104.4</v>
      </c>
      <c r="BS640" s="134">
        <v>103.2</v>
      </c>
      <c r="BT640" s="134">
        <v>101.7</v>
      </c>
      <c r="BU640" s="134">
        <v>102.9</v>
      </c>
      <c r="BV640" s="134">
        <v>102.1</v>
      </c>
      <c r="BW640" s="134">
        <v>102.3</v>
      </c>
      <c r="BX640" s="134">
        <v>101.8</v>
      </c>
      <c r="BY640" s="134">
        <v>102.6</v>
      </c>
      <c r="BZ640" s="134">
        <v>100.4</v>
      </c>
      <c r="CA640" s="134">
        <v>101.8</v>
      </c>
      <c r="CB640" s="134">
        <v>101.8</v>
      </c>
      <c r="CC640" s="134">
        <v>101.3</v>
      </c>
      <c r="CD640" s="134">
        <v>101.3</v>
      </c>
      <c r="CE640" s="134">
        <v>102.6</v>
      </c>
      <c r="CF640" s="134">
        <v>100.9</v>
      </c>
      <c r="CG640" s="134">
        <v>99.5</v>
      </c>
      <c r="CH640" s="134">
        <v>98.5</v>
      </c>
      <c r="CI640" s="134">
        <v>98.8</v>
      </c>
      <c r="CJ640" s="134">
        <v>98</v>
      </c>
      <c r="CK640" s="134">
        <v>99.1</v>
      </c>
      <c r="CL640" s="134">
        <v>97.4</v>
      </c>
      <c r="CM640" s="134">
        <v>99.6</v>
      </c>
      <c r="CN640" s="134">
        <v>98</v>
      </c>
      <c r="CO640" s="134">
        <v>97.9</v>
      </c>
      <c r="CP640" s="134">
        <v>98.3</v>
      </c>
      <c r="CQ640" s="134">
        <v>97.8</v>
      </c>
      <c r="CR640" s="134">
        <v>97.8</v>
      </c>
      <c r="CS640" s="134">
        <v>97.4</v>
      </c>
      <c r="CT640" s="134">
        <v>98.1</v>
      </c>
      <c r="CU640" s="134">
        <v>98</v>
      </c>
      <c r="CV640" s="134">
        <v>98.2</v>
      </c>
      <c r="CW640" s="134">
        <v>98.6</v>
      </c>
      <c r="CX640" s="134">
        <v>96.7</v>
      </c>
      <c r="CY640" s="134">
        <v>97.5</v>
      </c>
      <c r="CZ640" s="134">
        <v>99</v>
      </c>
      <c r="DA640" s="134">
        <v>97.9</v>
      </c>
      <c r="DB640" s="134">
        <v>98.9</v>
      </c>
      <c r="DC640" s="134">
        <v>100.6</v>
      </c>
      <c r="DD640" s="134">
        <v>99.9</v>
      </c>
      <c r="DE640" s="134">
        <v>99.8</v>
      </c>
      <c r="DF640" s="134">
        <v>100.5</v>
      </c>
      <c r="DG640" s="134">
        <v>101.2</v>
      </c>
      <c r="DH640" s="134">
        <v>102.2</v>
      </c>
      <c r="DI640" s="134">
        <v>100.3</v>
      </c>
      <c r="DJ640" s="134">
        <v>103.4</v>
      </c>
      <c r="DK640" s="134">
        <v>104.1</v>
      </c>
      <c r="DL640" s="134">
        <v>103.7</v>
      </c>
      <c r="DM640" s="134">
        <v>104.9</v>
      </c>
      <c r="DN640" s="134">
        <v>105.7</v>
      </c>
      <c r="DO640" s="134">
        <v>106.8</v>
      </c>
      <c r="DP640" s="134">
        <v>107.5</v>
      </c>
      <c r="DQ640" s="134">
        <v>110.5</v>
      </c>
      <c r="DR640" s="134">
        <v>111.5</v>
      </c>
      <c r="DS640" s="134">
        <v>111.5</v>
      </c>
      <c r="DT640" s="134">
        <v>113</v>
      </c>
      <c r="DU640" s="134">
        <v>114.8</v>
      </c>
      <c r="DV640" s="134">
        <v>115</v>
      </c>
      <c r="DW640" s="134">
        <v>117.2</v>
      </c>
      <c r="DX640" s="134">
        <v>116.2</v>
      </c>
      <c r="DY640" s="134">
        <v>115.9</v>
      </c>
      <c r="DZ640" s="134">
        <v>116.5</v>
      </c>
      <c r="EA640" s="135">
        <v>115.6</v>
      </c>
      <c r="EB640" s="136">
        <v>115.1</v>
      </c>
      <c r="EC640" s="136">
        <v>115.5</v>
      </c>
      <c r="ED640" s="134">
        <v>114.8</v>
      </c>
      <c r="EE640" s="134">
        <v>113.4</v>
      </c>
      <c r="EF640" s="137">
        <v>113.8</v>
      </c>
      <c r="EG640" s="137">
        <v>114.1</v>
      </c>
      <c r="EH640" s="137">
        <v>114.1</v>
      </c>
      <c r="EI640" s="137">
        <v>116.1</v>
      </c>
      <c r="EJ640" s="136">
        <v>115.3</v>
      </c>
      <c r="EK640" s="136">
        <v>116.7</v>
      </c>
      <c r="EL640" s="147">
        <v>116</v>
      </c>
      <c r="EM640" s="147">
        <v>115.5</v>
      </c>
      <c r="EN640" s="147">
        <v>114.8</v>
      </c>
    </row>
    <row r="641" spans="1:144" ht="15" x14ac:dyDescent="0.25">
      <c r="A641" s="132" t="s">
        <v>2710</v>
      </c>
      <c r="B641" s="132" t="s">
        <v>2711</v>
      </c>
      <c r="C641" s="133">
        <v>0.20041</v>
      </c>
      <c r="D641" s="134">
        <v>103.2</v>
      </c>
      <c r="E641" s="134">
        <v>103.7</v>
      </c>
      <c r="F641" s="134">
        <v>102.4</v>
      </c>
      <c r="G641" s="134">
        <v>103.5</v>
      </c>
      <c r="H641" s="134">
        <v>104</v>
      </c>
      <c r="I641" s="134">
        <v>101.1</v>
      </c>
      <c r="J641" s="134">
        <v>103.6</v>
      </c>
      <c r="K641" s="134">
        <v>101</v>
      </c>
      <c r="L641" s="134">
        <v>102.3</v>
      </c>
      <c r="M641" s="134">
        <v>105.7</v>
      </c>
      <c r="N641" s="134">
        <v>103.5</v>
      </c>
      <c r="O641" s="134">
        <v>103.4</v>
      </c>
      <c r="P641" s="134">
        <v>103.5</v>
      </c>
      <c r="Q641" s="134">
        <v>104.3</v>
      </c>
      <c r="R641" s="134">
        <v>101.2</v>
      </c>
      <c r="S641" s="134">
        <v>104.3</v>
      </c>
      <c r="T641" s="134">
        <v>105.3</v>
      </c>
      <c r="U641" s="134">
        <v>106.1</v>
      </c>
      <c r="V641" s="134">
        <v>105.6</v>
      </c>
      <c r="W641" s="134">
        <v>106.2</v>
      </c>
      <c r="X641" s="134">
        <v>109.8</v>
      </c>
      <c r="Y641" s="134">
        <v>106.5</v>
      </c>
      <c r="Z641" s="134">
        <v>117.9</v>
      </c>
      <c r="AA641" s="134">
        <v>114.3</v>
      </c>
      <c r="AB641" s="134">
        <v>113.3</v>
      </c>
      <c r="AC641" s="134">
        <v>112.5</v>
      </c>
      <c r="AD641" s="134">
        <v>110</v>
      </c>
      <c r="AE641" s="134">
        <v>109.1</v>
      </c>
      <c r="AF641" s="134">
        <v>106.8</v>
      </c>
      <c r="AG641" s="134">
        <v>109.8</v>
      </c>
      <c r="AH641" s="134">
        <v>104.8</v>
      </c>
      <c r="AI641" s="134">
        <v>104.9</v>
      </c>
      <c r="AJ641" s="134">
        <v>110.7</v>
      </c>
      <c r="AK641" s="134">
        <v>109.9</v>
      </c>
      <c r="AL641" s="134">
        <v>112</v>
      </c>
      <c r="AM641" s="134">
        <v>110.5</v>
      </c>
      <c r="AN641" s="134">
        <v>103.8</v>
      </c>
      <c r="AO641" s="134">
        <v>112.5</v>
      </c>
      <c r="AP641" s="134">
        <v>107.7</v>
      </c>
      <c r="AQ641" s="134">
        <v>108.6</v>
      </c>
      <c r="AR641" s="134">
        <v>107.3</v>
      </c>
      <c r="AS641" s="134">
        <v>107.5</v>
      </c>
      <c r="AT641" s="134">
        <v>110.8</v>
      </c>
      <c r="AU641" s="134">
        <v>107.1</v>
      </c>
      <c r="AV641" s="134">
        <v>110.2</v>
      </c>
      <c r="AW641" s="134">
        <v>110.8</v>
      </c>
      <c r="AX641" s="134">
        <v>114.1</v>
      </c>
      <c r="AY641" s="134">
        <v>111.2</v>
      </c>
      <c r="AZ641" s="134">
        <v>111.2</v>
      </c>
      <c r="BA641" s="134">
        <v>109.4</v>
      </c>
      <c r="BB641" s="134">
        <v>113.1</v>
      </c>
      <c r="BC641" s="134">
        <v>113.7</v>
      </c>
      <c r="BD641" s="134">
        <v>115.8</v>
      </c>
      <c r="BE641" s="134">
        <v>115.1</v>
      </c>
      <c r="BF641" s="134">
        <v>115.5</v>
      </c>
      <c r="BG641" s="134">
        <v>114.2</v>
      </c>
      <c r="BH641" s="134">
        <v>114.8</v>
      </c>
      <c r="BI641" s="134">
        <v>114.8</v>
      </c>
      <c r="BJ641" s="134">
        <v>110.2</v>
      </c>
      <c r="BK641" s="134">
        <v>110.1</v>
      </c>
      <c r="BL641" s="134">
        <v>110.4</v>
      </c>
      <c r="BM641" s="134">
        <v>110.2</v>
      </c>
      <c r="BN641" s="134">
        <v>111</v>
      </c>
      <c r="BO641" s="134">
        <v>106.4</v>
      </c>
      <c r="BP641" s="134">
        <v>107.5</v>
      </c>
      <c r="BQ641" s="134">
        <v>108.5</v>
      </c>
      <c r="BR641" s="134">
        <v>110.1</v>
      </c>
      <c r="BS641" s="134">
        <v>107.4</v>
      </c>
      <c r="BT641" s="134">
        <v>104.3</v>
      </c>
      <c r="BU641" s="134">
        <v>106.3</v>
      </c>
      <c r="BV641" s="134">
        <v>104.5</v>
      </c>
      <c r="BW641" s="134">
        <v>104.1</v>
      </c>
      <c r="BX641" s="134">
        <v>103.3</v>
      </c>
      <c r="BY641" s="134">
        <v>105.2</v>
      </c>
      <c r="BZ641" s="134">
        <v>100.8</v>
      </c>
      <c r="CA641" s="134">
        <v>103.8</v>
      </c>
      <c r="CB641" s="134">
        <v>103.1</v>
      </c>
      <c r="CC641" s="134">
        <v>102.7</v>
      </c>
      <c r="CD641" s="134">
        <v>102.2</v>
      </c>
      <c r="CE641" s="134">
        <v>105.5</v>
      </c>
      <c r="CF641" s="134">
        <v>101.1</v>
      </c>
      <c r="CG641" s="134">
        <v>98.4</v>
      </c>
      <c r="CH641" s="134">
        <v>96.4</v>
      </c>
      <c r="CI641" s="134">
        <v>97.7</v>
      </c>
      <c r="CJ641" s="134">
        <v>97</v>
      </c>
      <c r="CK641" s="134">
        <v>98.5</v>
      </c>
      <c r="CL641" s="134">
        <v>97.1</v>
      </c>
      <c r="CM641" s="134">
        <v>99.7</v>
      </c>
      <c r="CN641" s="134">
        <v>97.5</v>
      </c>
      <c r="CO641" s="134">
        <v>97.7</v>
      </c>
      <c r="CP641" s="134">
        <v>98.5</v>
      </c>
      <c r="CQ641" s="134">
        <v>97.4</v>
      </c>
      <c r="CR641" s="134">
        <v>97</v>
      </c>
      <c r="CS641" s="134">
        <v>97.1</v>
      </c>
      <c r="CT641" s="134">
        <v>97.5</v>
      </c>
      <c r="CU641" s="134">
        <v>97.1</v>
      </c>
      <c r="CV641" s="134">
        <v>97.1</v>
      </c>
      <c r="CW641" s="134">
        <v>99.7</v>
      </c>
      <c r="CX641" s="134">
        <v>99.7</v>
      </c>
      <c r="CY641" s="134">
        <v>100.5</v>
      </c>
      <c r="CZ641" s="134">
        <v>102.1</v>
      </c>
      <c r="DA641" s="134">
        <v>100.1</v>
      </c>
      <c r="DB641" s="134">
        <v>102.8</v>
      </c>
      <c r="DC641" s="134">
        <v>104.2</v>
      </c>
      <c r="DD641" s="134">
        <v>104.1</v>
      </c>
      <c r="DE641" s="134">
        <v>102.8</v>
      </c>
      <c r="DF641" s="134">
        <v>104.2</v>
      </c>
      <c r="DG641" s="134">
        <v>104.3</v>
      </c>
      <c r="DH641" s="134">
        <v>106.8</v>
      </c>
      <c r="DI641" s="134">
        <v>106.3</v>
      </c>
      <c r="DJ641" s="134">
        <v>108.3</v>
      </c>
      <c r="DK641" s="134">
        <v>106.5</v>
      </c>
      <c r="DL641" s="134">
        <v>105.4</v>
      </c>
      <c r="DM641" s="134">
        <v>105.7</v>
      </c>
      <c r="DN641" s="134">
        <v>106.3</v>
      </c>
      <c r="DO641" s="134">
        <v>107.6</v>
      </c>
      <c r="DP641" s="134">
        <v>108.4</v>
      </c>
      <c r="DQ641" s="134">
        <v>111.7</v>
      </c>
      <c r="DR641" s="134">
        <v>112.8</v>
      </c>
      <c r="DS641" s="134">
        <v>112.9</v>
      </c>
      <c r="DT641" s="134">
        <v>115.9</v>
      </c>
      <c r="DU641" s="134">
        <v>120.8</v>
      </c>
      <c r="DV641" s="134">
        <v>121.3</v>
      </c>
      <c r="DW641" s="134">
        <v>124.1</v>
      </c>
      <c r="DX641" s="134">
        <v>125.5</v>
      </c>
      <c r="DY641" s="134">
        <v>124.9</v>
      </c>
      <c r="DZ641" s="134">
        <v>125.2</v>
      </c>
      <c r="EA641" s="135">
        <v>124.3</v>
      </c>
      <c r="EB641" s="136">
        <v>124.4</v>
      </c>
      <c r="EC641" s="136">
        <v>124.2</v>
      </c>
      <c r="ED641" s="134">
        <v>124.8</v>
      </c>
      <c r="EE641" s="134">
        <v>124.6</v>
      </c>
      <c r="EF641" s="137">
        <v>126.3</v>
      </c>
      <c r="EG641" s="137">
        <v>125.3</v>
      </c>
      <c r="EH641" s="137">
        <v>124.6</v>
      </c>
      <c r="EI641" s="137">
        <v>125.6</v>
      </c>
      <c r="EJ641" s="136">
        <v>125.7</v>
      </c>
      <c r="EK641" s="136">
        <v>127.6</v>
      </c>
      <c r="EL641" s="147">
        <v>126.4</v>
      </c>
      <c r="EM641" s="147">
        <v>125.7</v>
      </c>
      <c r="EN641" s="147">
        <v>125.8</v>
      </c>
    </row>
    <row r="642" spans="1:144" ht="15" x14ac:dyDescent="0.25">
      <c r="A642" s="132" t="s">
        <v>2712</v>
      </c>
      <c r="B642" s="132" t="s">
        <v>2713</v>
      </c>
      <c r="C642" s="133">
        <v>0.12825</v>
      </c>
      <c r="D642" s="134">
        <v>100.4</v>
      </c>
      <c r="E642" s="134">
        <v>100.5</v>
      </c>
      <c r="F642" s="134">
        <v>100.5</v>
      </c>
      <c r="G642" s="134">
        <v>101.8</v>
      </c>
      <c r="H642" s="134">
        <v>99.1</v>
      </c>
      <c r="I642" s="134">
        <v>97.4</v>
      </c>
      <c r="J642" s="134">
        <v>104.1</v>
      </c>
      <c r="K642" s="134">
        <v>105.2</v>
      </c>
      <c r="L642" s="134">
        <v>105.4</v>
      </c>
      <c r="M642" s="134">
        <v>103.7</v>
      </c>
      <c r="N642" s="134">
        <v>107.8</v>
      </c>
      <c r="O642" s="134">
        <v>118.3</v>
      </c>
      <c r="P642" s="134">
        <v>105.8</v>
      </c>
      <c r="Q642" s="134">
        <v>103.7</v>
      </c>
      <c r="R642" s="134">
        <v>104</v>
      </c>
      <c r="S642" s="134">
        <v>104.4</v>
      </c>
      <c r="T642" s="134">
        <v>109.3</v>
      </c>
      <c r="U642" s="134">
        <v>111.6</v>
      </c>
      <c r="V642" s="134">
        <v>104.6</v>
      </c>
      <c r="W642" s="134">
        <v>102.7</v>
      </c>
      <c r="X642" s="134">
        <v>105</v>
      </c>
      <c r="Y642" s="134">
        <v>102.2</v>
      </c>
      <c r="Z642" s="134">
        <v>99.5</v>
      </c>
      <c r="AA642" s="134">
        <v>102.6</v>
      </c>
      <c r="AB642" s="134">
        <v>99.6</v>
      </c>
      <c r="AC642" s="134">
        <v>95.1</v>
      </c>
      <c r="AD642" s="134">
        <v>91</v>
      </c>
      <c r="AE642" s="134">
        <v>88.2</v>
      </c>
      <c r="AF642" s="134">
        <v>89.8</v>
      </c>
      <c r="AG642" s="134">
        <v>96.5</v>
      </c>
      <c r="AH642" s="134">
        <v>92.5</v>
      </c>
      <c r="AI642" s="134">
        <v>91.8</v>
      </c>
      <c r="AJ642" s="134">
        <v>93</v>
      </c>
      <c r="AK642" s="134">
        <v>91.8</v>
      </c>
      <c r="AL642" s="134">
        <v>96.7</v>
      </c>
      <c r="AM642" s="134">
        <v>101.2</v>
      </c>
      <c r="AN642" s="134">
        <v>90.8</v>
      </c>
      <c r="AO642" s="134">
        <v>92.4</v>
      </c>
      <c r="AP642" s="134">
        <v>96.4</v>
      </c>
      <c r="AQ642" s="134">
        <v>93</v>
      </c>
      <c r="AR642" s="134">
        <v>94.7</v>
      </c>
      <c r="AS642" s="134">
        <v>96.4</v>
      </c>
      <c r="AT642" s="134">
        <v>87.3</v>
      </c>
      <c r="AU642" s="134">
        <v>83.2</v>
      </c>
      <c r="AV642" s="134">
        <v>82.9</v>
      </c>
      <c r="AW642" s="134">
        <v>82.3</v>
      </c>
      <c r="AX642" s="134">
        <v>92.1</v>
      </c>
      <c r="AY642" s="134">
        <v>83</v>
      </c>
      <c r="AZ642" s="134">
        <v>84.7</v>
      </c>
      <c r="BA642" s="134">
        <v>81.3</v>
      </c>
      <c r="BB642" s="134">
        <v>89.6</v>
      </c>
      <c r="BC642" s="134">
        <v>85</v>
      </c>
      <c r="BD642" s="134">
        <v>85</v>
      </c>
      <c r="BE642" s="134">
        <v>86.1</v>
      </c>
      <c r="BF642" s="134">
        <v>79.2</v>
      </c>
      <c r="BG642" s="134">
        <v>80</v>
      </c>
      <c r="BH642" s="134">
        <v>85.3</v>
      </c>
      <c r="BI642" s="134">
        <v>83.6</v>
      </c>
      <c r="BJ642" s="134">
        <v>83.6</v>
      </c>
      <c r="BK642" s="134">
        <v>79.2</v>
      </c>
      <c r="BL642" s="134">
        <v>80.7</v>
      </c>
      <c r="BM642" s="134">
        <v>80.7</v>
      </c>
      <c r="BN642" s="134">
        <v>80.7</v>
      </c>
      <c r="BO642" s="134">
        <v>80.8</v>
      </c>
      <c r="BP642" s="134">
        <v>80.8</v>
      </c>
      <c r="BQ642" s="134">
        <v>78.5</v>
      </c>
      <c r="BR642" s="134">
        <v>78.5</v>
      </c>
      <c r="BS642" s="134">
        <v>78.5</v>
      </c>
      <c r="BT642" s="134">
        <v>79.400000000000006</v>
      </c>
      <c r="BU642" s="134">
        <v>79.400000000000006</v>
      </c>
      <c r="BV642" s="134">
        <v>79.7</v>
      </c>
      <c r="BW642" s="134">
        <v>78.900000000000006</v>
      </c>
      <c r="BX642" s="134">
        <v>78.900000000000006</v>
      </c>
      <c r="BY642" s="134">
        <v>79.099999999999994</v>
      </c>
      <c r="BZ642" s="134">
        <v>79.099999999999994</v>
      </c>
      <c r="CA642" s="134">
        <v>79.099999999999994</v>
      </c>
      <c r="CB642" s="134">
        <v>79.099999999999994</v>
      </c>
      <c r="CC642" s="134">
        <v>79.099999999999994</v>
      </c>
      <c r="CD642" s="134">
        <v>79.099999999999994</v>
      </c>
      <c r="CE642" s="134">
        <v>79.099999999999994</v>
      </c>
      <c r="CF642" s="134">
        <v>79.3</v>
      </c>
      <c r="CG642" s="134">
        <v>79.3</v>
      </c>
      <c r="CH642" s="134">
        <v>79.5</v>
      </c>
      <c r="CI642" s="134">
        <v>79.5</v>
      </c>
      <c r="CJ642" s="134">
        <v>79.599999999999994</v>
      </c>
      <c r="CK642" s="134">
        <v>79.599999999999994</v>
      </c>
      <c r="CL642" s="134">
        <v>79.099999999999994</v>
      </c>
      <c r="CM642" s="134">
        <v>79.099999999999994</v>
      </c>
      <c r="CN642" s="134">
        <v>79.599999999999994</v>
      </c>
      <c r="CO642" s="134">
        <v>78.7</v>
      </c>
      <c r="CP642" s="134">
        <v>78.7</v>
      </c>
      <c r="CQ642" s="134">
        <v>78.5</v>
      </c>
      <c r="CR642" s="134">
        <v>78.5</v>
      </c>
      <c r="CS642" s="134">
        <v>78.7</v>
      </c>
      <c r="CT642" s="134">
        <v>82</v>
      </c>
      <c r="CU642" s="134">
        <v>82</v>
      </c>
      <c r="CV642" s="134">
        <v>82</v>
      </c>
      <c r="CW642" s="134">
        <v>80.099999999999994</v>
      </c>
      <c r="CX642" s="134">
        <v>76.099999999999994</v>
      </c>
      <c r="CY642" s="134">
        <v>77.2</v>
      </c>
      <c r="CZ642" s="134">
        <v>77.2</v>
      </c>
      <c r="DA642" s="134">
        <v>77.2</v>
      </c>
      <c r="DB642" s="134">
        <v>77.2</v>
      </c>
      <c r="DC642" s="134">
        <v>78.8</v>
      </c>
      <c r="DD642" s="134">
        <v>77.7</v>
      </c>
      <c r="DE642" s="134">
        <v>77.7</v>
      </c>
      <c r="DF642" s="134">
        <v>78.2</v>
      </c>
      <c r="DG642" s="134">
        <v>78.599999999999994</v>
      </c>
      <c r="DH642" s="134">
        <v>79.8</v>
      </c>
      <c r="DI642" s="134">
        <v>79.599999999999994</v>
      </c>
      <c r="DJ642" s="134">
        <v>81.7</v>
      </c>
      <c r="DK642" s="134">
        <v>84.2</v>
      </c>
      <c r="DL642" s="134">
        <v>84.9</v>
      </c>
      <c r="DM642" s="134">
        <v>87.8</v>
      </c>
      <c r="DN642" s="134">
        <v>87.8</v>
      </c>
      <c r="DO642" s="134">
        <v>87.8</v>
      </c>
      <c r="DP642" s="134">
        <v>86.6</v>
      </c>
      <c r="DQ642" s="134">
        <v>92.8</v>
      </c>
      <c r="DR642" s="134">
        <v>93.5</v>
      </c>
      <c r="DS642" s="134">
        <v>93.5</v>
      </c>
      <c r="DT642" s="134">
        <v>94.1</v>
      </c>
      <c r="DU642" s="134">
        <v>94.6</v>
      </c>
      <c r="DV642" s="134">
        <v>94.6</v>
      </c>
      <c r="DW642" s="134">
        <v>94</v>
      </c>
      <c r="DX642" s="134">
        <v>89.6</v>
      </c>
      <c r="DY642" s="134">
        <v>87.9</v>
      </c>
      <c r="DZ642" s="134">
        <v>89.6</v>
      </c>
      <c r="EA642" s="135">
        <v>87</v>
      </c>
      <c r="EB642" s="136">
        <v>87</v>
      </c>
      <c r="EC642" s="136">
        <v>88.6</v>
      </c>
      <c r="ED642" s="134">
        <v>88.6</v>
      </c>
      <c r="EE642" s="134">
        <v>84.5</v>
      </c>
      <c r="EF642" s="137">
        <v>84.5</v>
      </c>
      <c r="EG642" s="137">
        <v>84</v>
      </c>
      <c r="EH642" s="137">
        <v>84.7</v>
      </c>
      <c r="EI642" s="137">
        <v>86.8</v>
      </c>
      <c r="EJ642" s="136">
        <v>86.8</v>
      </c>
      <c r="EK642" s="136">
        <v>86.8</v>
      </c>
      <c r="EL642" s="147">
        <v>86.8</v>
      </c>
      <c r="EM642" s="147">
        <v>86.8</v>
      </c>
      <c r="EN642" s="147">
        <v>85.1</v>
      </c>
    </row>
    <row r="643" spans="1:144" ht="15" x14ac:dyDescent="0.25">
      <c r="A643" s="132" t="s">
        <v>2714</v>
      </c>
      <c r="B643" s="132" t="s">
        <v>2715</v>
      </c>
      <c r="C643" s="133">
        <v>7.3749999999999996E-2</v>
      </c>
      <c r="D643" s="134">
        <v>109.1</v>
      </c>
      <c r="E643" s="134">
        <v>112.3</v>
      </c>
      <c r="F643" s="134">
        <v>110</v>
      </c>
      <c r="G643" s="134">
        <v>108.5</v>
      </c>
      <c r="H643" s="134">
        <v>107.9</v>
      </c>
      <c r="I643" s="134">
        <v>107.3</v>
      </c>
      <c r="J643" s="134">
        <v>109.1</v>
      </c>
      <c r="K643" s="134">
        <v>113</v>
      </c>
      <c r="L643" s="134">
        <v>108</v>
      </c>
      <c r="M643" s="134">
        <v>108.2</v>
      </c>
      <c r="N643" s="134">
        <v>110.2</v>
      </c>
      <c r="O643" s="134">
        <v>110.6</v>
      </c>
      <c r="P643" s="134">
        <v>108.9</v>
      </c>
      <c r="Q643" s="134">
        <v>109.7</v>
      </c>
      <c r="R643" s="134">
        <v>110.1</v>
      </c>
      <c r="S643" s="134">
        <v>110.8</v>
      </c>
      <c r="T643" s="134">
        <v>111.7</v>
      </c>
      <c r="U643" s="134">
        <v>110.4</v>
      </c>
      <c r="V643" s="134">
        <v>112.5</v>
      </c>
      <c r="W643" s="134">
        <v>111.1</v>
      </c>
      <c r="X643" s="134">
        <v>116.1</v>
      </c>
      <c r="Y643" s="134">
        <v>110.2</v>
      </c>
      <c r="Z643" s="134">
        <v>116.4</v>
      </c>
      <c r="AA643" s="134">
        <v>115.1</v>
      </c>
      <c r="AB643" s="134">
        <v>111.9</v>
      </c>
      <c r="AC643" s="134">
        <v>115.3</v>
      </c>
      <c r="AD643" s="134">
        <v>118.8</v>
      </c>
      <c r="AE643" s="134">
        <v>116.4</v>
      </c>
      <c r="AF643" s="134">
        <v>115.4</v>
      </c>
      <c r="AG643" s="134">
        <v>116.4</v>
      </c>
      <c r="AH643" s="134">
        <v>116.1</v>
      </c>
      <c r="AI643" s="134">
        <v>120</v>
      </c>
      <c r="AJ643" s="134">
        <v>119.4</v>
      </c>
      <c r="AK643" s="134">
        <v>117</v>
      </c>
      <c r="AL643" s="134">
        <v>118.6</v>
      </c>
      <c r="AM643" s="134">
        <v>117</v>
      </c>
      <c r="AN643" s="134">
        <v>114.5</v>
      </c>
      <c r="AO643" s="134">
        <v>120.6</v>
      </c>
      <c r="AP643" s="134">
        <v>124.1</v>
      </c>
      <c r="AQ643" s="134">
        <v>119.1</v>
      </c>
      <c r="AR643" s="134">
        <v>117.8</v>
      </c>
      <c r="AS643" s="134">
        <v>118</v>
      </c>
      <c r="AT643" s="134">
        <v>117.5</v>
      </c>
      <c r="AU643" s="134">
        <v>119.6</v>
      </c>
      <c r="AV643" s="134">
        <v>121.8</v>
      </c>
      <c r="AW643" s="134">
        <v>123</v>
      </c>
      <c r="AX643" s="134">
        <v>126.3</v>
      </c>
      <c r="AY643" s="134">
        <v>124.5</v>
      </c>
      <c r="AZ643" s="134">
        <v>125.1</v>
      </c>
      <c r="BA643" s="134">
        <v>127.3</v>
      </c>
      <c r="BB643" s="134">
        <v>127.2</v>
      </c>
      <c r="BC643" s="134">
        <v>128.19999999999999</v>
      </c>
      <c r="BD643" s="134">
        <v>131</v>
      </c>
      <c r="BE643" s="134">
        <v>128.6</v>
      </c>
      <c r="BF643" s="134">
        <v>126.9</v>
      </c>
      <c r="BG643" s="134">
        <v>128.69999999999999</v>
      </c>
      <c r="BH643" s="134">
        <v>130.9</v>
      </c>
      <c r="BI643" s="134">
        <v>130.1</v>
      </c>
      <c r="BJ643" s="134">
        <v>133.6</v>
      </c>
      <c r="BK643" s="134">
        <v>135</v>
      </c>
      <c r="BL643" s="134">
        <v>134.69999999999999</v>
      </c>
      <c r="BM643" s="134">
        <v>134.5</v>
      </c>
      <c r="BN643" s="134">
        <v>136</v>
      </c>
      <c r="BO643" s="134">
        <v>136.19999999999999</v>
      </c>
      <c r="BP643" s="134">
        <v>134.6</v>
      </c>
      <c r="BQ643" s="134">
        <v>134</v>
      </c>
      <c r="BR643" s="134">
        <v>134.30000000000001</v>
      </c>
      <c r="BS643" s="134">
        <v>134.5</v>
      </c>
      <c r="BT643" s="134">
        <v>133.6</v>
      </c>
      <c r="BU643" s="134">
        <v>134.30000000000001</v>
      </c>
      <c r="BV643" s="134">
        <v>134.5</v>
      </c>
      <c r="BW643" s="134">
        <v>138.1</v>
      </c>
      <c r="BX643" s="134">
        <v>137.5</v>
      </c>
      <c r="BY643" s="134">
        <v>136.4</v>
      </c>
      <c r="BZ643" s="134">
        <v>136.6</v>
      </c>
      <c r="CA643" s="134">
        <v>135.6</v>
      </c>
      <c r="CB643" s="134">
        <v>137.4</v>
      </c>
      <c r="CC643" s="134">
        <v>135.9</v>
      </c>
      <c r="CD643" s="134">
        <v>137.6</v>
      </c>
      <c r="CE643" s="134">
        <v>135.6</v>
      </c>
      <c r="CF643" s="134">
        <v>138.1</v>
      </c>
      <c r="CG643" s="134">
        <v>137.4</v>
      </c>
      <c r="CH643" s="134">
        <v>137.19999999999999</v>
      </c>
      <c r="CI643" s="134">
        <v>135</v>
      </c>
      <c r="CJ643" s="134">
        <v>132.69999999999999</v>
      </c>
      <c r="CK643" s="134">
        <v>134.30000000000001</v>
      </c>
      <c r="CL643" s="134">
        <v>129.69999999999999</v>
      </c>
      <c r="CM643" s="134">
        <v>135.1</v>
      </c>
      <c r="CN643" s="134">
        <v>131.1</v>
      </c>
      <c r="CO643" s="134">
        <v>131.80000000000001</v>
      </c>
      <c r="CP643" s="134">
        <v>131.9</v>
      </c>
      <c r="CQ643" s="134">
        <v>132.80000000000001</v>
      </c>
      <c r="CR643" s="134">
        <v>133.69999999999999</v>
      </c>
      <c r="CS643" s="134">
        <v>131</v>
      </c>
      <c r="CT643" s="134">
        <v>127.5</v>
      </c>
      <c r="CU643" s="134">
        <v>128.5</v>
      </c>
      <c r="CV643" s="134">
        <v>129</v>
      </c>
      <c r="CW643" s="134">
        <v>127.7</v>
      </c>
      <c r="CX643" s="134">
        <v>124.6</v>
      </c>
      <c r="CY643" s="134">
        <v>124.5</v>
      </c>
      <c r="CZ643" s="134">
        <v>128.30000000000001</v>
      </c>
      <c r="DA643" s="134">
        <v>127.6</v>
      </c>
      <c r="DB643" s="134">
        <v>126.3</v>
      </c>
      <c r="DC643" s="134">
        <v>128.69999999999999</v>
      </c>
      <c r="DD643" s="134">
        <v>127.2</v>
      </c>
      <c r="DE643" s="134">
        <v>129.80000000000001</v>
      </c>
      <c r="DF643" s="134">
        <v>129.30000000000001</v>
      </c>
      <c r="DG643" s="134">
        <v>132.30000000000001</v>
      </c>
      <c r="DH643" s="134">
        <v>129</v>
      </c>
      <c r="DI643" s="134">
        <v>120.2</v>
      </c>
      <c r="DJ643" s="134">
        <v>127.6</v>
      </c>
      <c r="DK643" s="134">
        <v>131.9</v>
      </c>
      <c r="DL643" s="134">
        <v>131.9</v>
      </c>
      <c r="DM643" s="134">
        <v>132.30000000000001</v>
      </c>
      <c r="DN643" s="134">
        <v>135.19999999999999</v>
      </c>
      <c r="DO643" s="134">
        <v>137.30000000000001</v>
      </c>
      <c r="DP643" s="134">
        <v>141.19999999999999</v>
      </c>
      <c r="DQ643" s="134">
        <v>137.6</v>
      </c>
      <c r="DR643" s="134">
        <v>139.4</v>
      </c>
      <c r="DS643" s="134">
        <v>139</v>
      </c>
      <c r="DT643" s="134">
        <v>138.1</v>
      </c>
      <c r="DU643" s="134">
        <v>133.5</v>
      </c>
      <c r="DV643" s="134">
        <v>133.6</v>
      </c>
      <c r="DW643" s="134">
        <v>138.5</v>
      </c>
      <c r="DX643" s="134">
        <v>136.9</v>
      </c>
      <c r="DY643" s="134">
        <v>139.9</v>
      </c>
      <c r="DZ643" s="134">
        <v>139.9</v>
      </c>
      <c r="EA643" s="135">
        <v>141.9</v>
      </c>
      <c r="EB643" s="136">
        <v>138.6</v>
      </c>
      <c r="EC643" s="136">
        <v>138.80000000000001</v>
      </c>
      <c r="ED643" s="134">
        <v>133.4</v>
      </c>
      <c r="EE643" s="134">
        <v>133.4</v>
      </c>
      <c r="EF643" s="137">
        <v>130.80000000000001</v>
      </c>
      <c r="EG643" s="137">
        <v>136.1</v>
      </c>
      <c r="EH643" s="137">
        <v>136.69999999999999</v>
      </c>
      <c r="EI643" s="137">
        <v>141.19999999999999</v>
      </c>
      <c r="EJ643" s="136">
        <v>136.6</v>
      </c>
      <c r="EK643" s="136">
        <v>138.9</v>
      </c>
      <c r="EL643" s="147">
        <v>138.69999999999999</v>
      </c>
      <c r="EM643" s="147">
        <v>137.80000000000001</v>
      </c>
      <c r="EN643" s="147">
        <v>136.6</v>
      </c>
    </row>
    <row r="644" spans="1:144" ht="15" x14ac:dyDescent="0.25">
      <c r="A644" s="132" t="s">
        <v>2716</v>
      </c>
      <c r="B644" s="132" t="s">
        <v>2717</v>
      </c>
      <c r="C644" s="133">
        <v>0.33637</v>
      </c>
      <c r="D644" s="134">
        <v>95.5</v>
      </c>
      <c r="E644" s="134">
        <v>95.6</v>
      </c>
      <c r="F644" s="134">
        <v>95.6</v>
      </c>
      <c r="G644" s="134">
        <v>95.6</v>
      </c>
      <c r="H644" s="134">
        <v>95.7</v>
      </c>
      <c r="I644" s="134">
        <v>95.7</v>
      </c>
      <c r="J644" s="134">
        <v>95.7</v>
      </c>
      <c r="K644" s="134">
        <v>95.6</v>
      </c>
      <c r="L644" s="134">
        <v>95.7</v>
      </c>
      <c r="M644" s="134">
        <v>95.7</v>
      </c>
      <c r="N644" s="134">
        <v>95.7</v>
      </c>
      <c r="O644" s="134">
        <v>95.7</v>
      </c>
      <c r="P644" s="134">
        <v>98.8</v>
      </c>
      <c r="Q644" s="134">
        <v>97.7</v>
      </c>
      <c r="R644" s="134">
        <v>97.4</v>
      </c>
      <c r="S644" s="134">
        <v>97.4</v>
      </c>
      <c r="T644" s="134">
        <v>98.6</v>
      </c>
      <c r="U644" s="134">
        <v>98.6</v>
      </c>
      <c r="V644" s="134">
        <v>98.6</v>
      </c>
      <c r="W644" s="134">
        <v>98.6</v>
      </c>
      <c r="X644" s="134">
        <v>98.4</v>
      </c>
      <c r="Y644" s="134">
        <v>98.4</v>
      </c>
      <c r="Z644" s="134">
        <v>98.4</v>
      </c>
      <c r="AA644" s="134">
        <v>98.2</v>
      </c>
      <c r="AB644" s="134">
        <v>100.3</v>
      </c>
      <c r="AC644" s="134">
        <v>102.5</v>
      </c>
      <c r="AD644" s="134">
        <v>114.7</v>
      </c>
      <c r="AE644" s="134">
        <v>120.8</v>
      </c>
      <c r="AF644" s="134">
        <v>126.9</v>
      </c>
      <c r="AG644" s="134">
        <v>127.3</v>
      </c>
      <c r="AH644" s="134">
        <v>127.3</v>
      </c>
      <c r="AI644" s="134">
        <v>127.3</v>
      </c>
      <c r="AJ644" s="134">
        <v>127.3</v>
      </c>
      <c r="AK644" s="134">
        <v>127.2</v>
      </c>
      <c r="AL644" s="134">
        <v>127.2</v>
      </c>
      <c r="AM644" s="134">
        <v>127.2</v>
      </c>
      <c r="AN644" s="134">
        <v>127.3</v>
      </c>
      <c r="AO644" s="134">
        <v>127.3</v>
      </c>
      <c r="AP644" s="134">
        <v>127.3</v>
      </c>
      <c r="AQ644" s="134">
        <v>127.3</v>
      </c>
      <c r="AR644" s="134">
        <v>127.4</v>
      </c>
      <c r="AS644" s="134">
        <v>127.4</v>
      </c>
      <c r="AT644" s="134">
        <v>127.6</v>
      </c>
      <c r="AU644" s="134">
        <v>127.6</v>
      </c>
      <c r="AV644" s="134">
        <v>127.7</v>
      </c>
      <c r="AW644" s="134">
        <v>127.7</v>
      </c>
      <c r="AX644" s="134">
        <v>127.6</v>
      </c>
      <c r="AY644" s="134">
        <v>127.3</v>
      </c>
      <c r="AZ644" s="134">
        <v>127.3</v>
      </c>
      <c r="BA644" s="134">
        <v>127.3</v>
      </c>
      <c r="BB644" s="134">
        <v>127.3</v>
      </c>
      <c r="BC644" s="134">
        <v>127.3</v>
      </c>
      <c r="BD644" s="134">
        <v>127.3</v>
      </c>
      <c r="BE644" s="134">
        <v>127.3</v>
      </c>
      <c r="BF644" s="134">
        <v>127.3</v>
      </c>
      <c r="BG644" s="134">
        <v>127.3</v>
      </c>
      <c r="BH644" s="134">
        <v>127.3</v>
      </c>
      <c r="BI644" s="134">
        <v>127.3</v>
      </c>
      <c r="BJ644" s="134">
        <v>127.3</v>
      </c>
      <c r="BK644" s="134">
        <v>127.3</v>
      </c>
      <c r="BL644" s="134">
        <v>127.3</v>
      </c>
      <c r="BM644" s="134">
        <v>127.5</v>
      </c>
      <c r="BN644" s="134">
        <v>127.5</v>
      </c>
      <c r="BO644" s="134">
        <v>127.4</v>
      </c>
      <c r="BP644" s="134">
        <v>127.4</v>
      </c>
      <c r="BQ644" s="134">
        <v>127.4</v>
      </c>
      <c r="BR644" s="134">
        <v>127.4</v>
      </c>
      <c r="BS644" s="134">
        <v>127.4</v>
      </c>
      <c r="BT644" s="134">
        <v>127.4</v>
      </c>
      <c r="BU644" s="134">
        <v>127.4</v>
      </c>
      <c r="BV644" s="134">
        <v>127.4</v>
      </c>
      <c r="BW644" s="134">
        <v>127.4</v>
      </c>
      <c r="BX644" s="134">
        <v>127.3</v>
      </c>
      <c r="BY644" s="134">
        <v>127.3</v>
      </c>
      <c r="BZ644" s="134">
        <v>127.3</v>
      </c>
      <c r="CA644" s="134">
        <v>127.3</v>
      </c>
      <c r="CB644" s="134">
        <v>135.1</v>
      </c>
      <c r="CC644" s="134">
        <v>135.1</v>
      </c>
      <c r="CD644" s="134">
        <v>135.1</v>
      </c>
      <c r="CE644" s="134">
        <v>135.1</v>
      </c>
      <c r="CF644" s="134">
        <v>135.1</v>
      </c>
      <c r="CG644" s="134">
        <v>135</v>
      </c>
      <c r="CH644" s="134">
        <v>135</v>
      </c>
      <c r="CI644" s="134">
        <v>135</v>
      </c>
      <c r="CJ644" s="134">
        <v>135.1</v>
      </c>
      <c r="CK644" s="134">
        <v>135</v>
      </c>
      <c r="CL644" s="134">
        <v>135</v>
      </c>
      <c r="CM644" s="134">
        <v>135</v>
      </c>
      <c r="CN644" s="134">
        <v>135.1</v>
      </c>
      <c r="CO644" s="134">
        <v>135.1</v>
      </c>
      <c r="CP644" s="134">
        <v>135.1</v>
      </c>
      <c r="CQ644" s="134">
        <v>135</v>
      </c>
      <c r="CR644" s="134">
        <v>135</v>
      </c>
      <c r="CS644" s="134">
        <v>135</v>
      </c>
      <c r="CT644" s="134">
        <v>135</v>
      </c>
      <c r="CU644" s="134">
        <v>135</v>
      </c>
      <c r="CV644" s="134">
        <v>135</v>
      </c>
      <c r="CW644" s="134">
        <v>135</v>
      </c>
      <c r="CX644" s="134">
        <v>135.1</v>
      </c>
      <c r="CY644" s="134">
        <v>135.1</v>
      </c>
      <c r="CZ644" s="134">
        <v>135.1</v>
      </c>
      <c r="DA644" s="134">
        <v>135.19999999999999</v>
      </c>
      <c r="DB644" s="134">
        <v>135.19999999999999</v>
      </c>
      <c r="DC644" s="134">
        <v>134</v>
      </c>
      <c r="DD644" s="134">
        <v>134.4</v>
      </c>
      <c r="DE644" s="134">
        <v>134.4</v>
      </c>
      <c r="DF644" s="134">
        <v>134.4</v>
      </c>
      <c r="DG644" s="134">
        <v>134.5</v>
      </c>
      <c r="DH644" s="134">
        <v>134.6</v>
      </c>
      <c r="DI644" s="134">
        <v>134.80000000000001</v>
      </c>
      <c r="DJ644" s="134">
        <v>134.80000000000001</v>
      </c>
      <c r="DK644" s="134">
        <v>134.6</v>
      </c>
      <c r="DL644" s="134">
        <v>134.6</v>
      </c>
      <c r="DM644" s="134">
        <v>134.6</v>
      </c>
      <c r="DN644" s="134">
        <v>134.69999999999999</v>
      </c>
      <c r="DO644" s="134">
        <v>134.9</v>
      </c>
      <c r="DP644" s="134">
        <v>134.9</v>
      </c>
      <c r="DQ644" s="134">
        <v>134.80000000000001</v>
      </c>
      <c r="DR644" s="134">
        <v>134.69999999999999</v>
      </c>
      <c r="DS644" s="134">
        <v>134.80000000000001</v>
      </c>
      <c r="DT644" s="134">
        <v>134.80000000000001</v>
      </c>
      <c r="DU644" s="134">
        <v>135</v>
      </c>
      <c r="DV644" s="134">
        <v>134.9</v>
      </c>
      <c r="DW644" s="134">
        <v>134.9</v>
      </c>
      <c r="DX644" s="134">
        <v>134.9</v>
      </c>
      <c r="DY644" s="134">
        <v>134.9</v>
      </c>
      <c r="DZ644" s="134">
        <v>134.9</v>
      </c>
      <c r="EA644" s="135">
        <v>134.9</v>
      </c>
      <c r="EB644" s="136">
        <v>135</v>
      </c>
      <c r="EC644" s="136">
        <v>135</v>
      </c>
      <c r="ED644" s="134">
        <v>135.1</v>
      </c>
      <c r="EE644" s="134">
        <v>135.1</v>
      </c>
      <c r="EF644" s="137">
        <v>135.1</v>
      </c>
      <c r="EG644" s="137">
        <v>135.1</v>
      </c>
      <c r="EH644" s="137">
        <v>135.1</v>
      </c>
      <c r="EI644" s="137">
        <v>135.1</v>
      </c>
      <c r="EJ644" s="136">
        <v>135.1</v>
      </c>
      <c r="EK644" s="136">
        <v>135.1</v>
      </c>
      <c r="EL644" s="147">
        <v>135.9</v>
      </c>
      <c r="EM644" s="147">
        <v>135.1</v>
      </c>
      <c r="EN644" s="147">
        <v>135.1</v>
      </c>
    </row>
    <row r="645" spans="1:144" ht="15" x14ac:dyDescent="0.25">
      <c r="A645" s="132" t="s">
        <v>2718</v>
      </c>
      <c r="B645" s="132" t="s">
        <v>2719</v>
      </c>
      <c r="C645" s="133">
        <v>0.10995000000000001</v>
      </c>
      <c r="D645" s="134">
        <v>100.5</v>
      </c>
      <c r="E645" s="134">
        <v>100.9</v>
      </c>
      <c r="F645" s="134">
        <v>100.9</v>
      </c>
      <c r="G645" s="134">
        <v>100.9</v>
      </c>
      <c r="H645" s="134">
        <v>100.9</v>
      </c>
      <c r="I645" s="134">
        <v>100.9</v>
      </c>
      <c r="J645" s="134">
        <v>100.9</v>
      </c>
      <c r="K645" s="134">
        <v>100.9</v>
      </c>
      <c r="L645" s="134">
        <v>100.9</v>
      </c>
      <c r="M645" s="134">
        <v>100.9</v>
      </c>
      <c r="N645" s="134">
        <v>100.9</v>
      </c>
      <c r="O645" s="134">
        <v>100.9</v>
      </c>
      <c r="P645" s="134">
        <v>100.9</v>
      </c>
      <c r="Q645" s="134">
        <v>97.8</v>
      </c>
      <c r="R645" s="134">
        <v>97.8</v>
      </c>
      <c r="S645" s="134">
        <v>97.8</v>
      </c>
      <c r="T645" s="134">
        <v>100.9</v>
      </c>
      <c r="U645" s="134">
        <v>100.9</v>
      </c>
      <c r="V645" s="134">
        <v>100.9</v>
      </c>
      <c r="W645" s="134">
        <v>100.9</v>
      </c>
      <c r="X645" s="134">
        <v>100.9</v>
      </c>
      <c r="Y645" s="134">
        <v>100.9</v>
      </c>
      <c r="Z645" s="134">
        <v>100.9</v>
      </c>
      <c r="AA645" s="134">
        <v>100.5</v>
      </c>
      <c r="AB645" s="134">
        <v>106.9</v>
      </c>
      <c r="AC645" s="134">
        <v>114.3</v>
      </c>
      <c r="AD645" s="134">
        <v>114.3</v>
      </c>
      <c r="AE645" s="134">
        <v>114.3</v>
      </c>
      <c r="AF645" s="134">
        <v>114.3</v>
      </c>
      <c r="AG645" s="134">
        <v>115.5</v>
      </c>
      <c r="AH645" s="134">
        <v>115.5</v>
      </c>
      <c r="AI645" s="134">
        <v>115.5</v>
      </c>
      <c r="AJ645" s="134">
        <v>115.5</v>
      </c>
      <c r="AK645" s="134">
        <v>115.5</v>
      </c>
      <c r="AL645" s="134">
        <v>115.5</v>
      </c>
      <c r="AM645" s="134">
        <v>115.5</v>
      </c>
      <c r="AN645" s="134">
        <v>115.6</v>
      </c>
      <c r="AO645" s="134">
        <v>115.6</v>
      </c>
      <c r="AP645" s="134">
        <v>115.6</v>
      </c>
      <c r="AQ645" s="134">
        <v>115.6</v>
      </c>
      <c r="AR645" s="134">
        <v>115.6</v>
      </c>
      <c r="AS645" s="134">
        <v>115.6</v>
      </c>
      <c r="AT645" s="134">
        <v>115.6</v>
      </c>
      <c r="AU645" s="134">
        <v>115.6</v>
      </c>
      <c r="AV645" s="134">
        <v>115.6</v>
      </c>
      <c r="AW645" s="134">
        <v>115.6</v>
      </c>
      <c r="AX645" s="134">
        <v>115.6</v>
      </c>
      <c r="AY645" s="134">
        <v>115.6</v>
      </c>
      <c r="AZ645" s="134">
        <v>115.6</v>
      </c>
      <c r="BA645" s="134">
        <v>115.6</v>
      </c>
      <c r="BB645" s="134">
        <v>115.6</v>
      </c>
      <c r="BC645" s="134">
        <v>115.6</v>
      </c>
      <c r="BD645" s="134">
        <v>115.6</v>
      </c>
      <c r="BE645" s="134">
        <v>115.6</v>
      </c>
      <c r="BF645" s="134">
        <v>115.6</v>
      </c>
      <c r="BG645" s="134">
        <v>115.6</v>
      </c>
      <c r="BH645" s="134">
        <v>115.6</v>
      </c>
      <c r="BI645" s="134">
        <v>115.6</v>
      </c>
      <c r="BJ645" s="134">
        <v>115.6</v>
      </c>
      <c r="BK645" s="134">
        <v>115.6</v>
      </c>
      <c r="BL645" s="134">
        <v>115.6</v>
      </c>
      <c r="BM645" s="134">
        <v>115.6</v>
      </c>
      <c r="BN645" s="134">
        <v>115.6</v>
      </c>
      <c r="BO645" s="134">
        <v>115.6</v>
      </c>
      <c r="BP645" s="134">
        <v>115.6</v>
      </c>
      <c r="BQ645" s="134">
        <v>115.6</v>
      </c>
      <c r="BR645" s="134">
        <v>115.6</v>
      </c>
      <c r="BS645" s="134">
        <v>115.6</v>
      </c>
      <c r="BT645" s="134">
        <v>115.6</v>
      </c>
      <c r="BU645" s="134">
        <v>115.6</v>
      </c>
      <c r="BV645" s="134">
        <v>115.6</v>
      </c>
      <c r="BW645" s="134">
        <v>115.6</v>
      </c>
      <c r="BX645" s="134">
        <v>115.6</v>
      </c>
      <c r="BY645" s="134">
        <v>115.6</v>
      </c>
      <c r="BZ645" s="134">
        <v>115.6</v>
      </c>
      <c r="CA645" s="134">
        <v>115.6</v>
      </c>
      <c r="CB645" s="134">
        <v>115.6</v>
      </c>
      <c r="CC645" s="134">
        <v>115.6</v>
      </c>
      <c r="CD645" s="134">
        <v>115.6</v>
      </c>
      <c r="CE645" s="134">
        <v>115.6</v>
      </c>
      <c r="CF645" s="134">
        <v>115.6</v>
      </c>
      <c r="CG645" s="134">
        <v>115.6</v>
      </c>
      <c r="CH645" s="134">
        <v>115.6</v>
      </c>
      <c r="CI645" s="134">
        <v>115.6</v>
      </c>
      <c r="CJ645" s="134">
        <v>115.6</v>
      </c>
      <c r="CK645" s="134">
        <v>115.6</v>
      </c>
      <c r="CL645" s="134">
        <v>115.6</v>
      </c>
      <c r="CM645" s="134">
        <v>115.6</v>
      </c>
      <c r="CN645" s="134">
        <v>115.6</v>
      </c>
      <c r="CO645" s="134">
        <v>115.6</v>
      </c>
      <c r="CP645" s="134">
        <v>115.6</v>
      </c>
      <c r="CQ645" s="134">
        <v>115.6</v>
      </c>
      <c r="CR645" s="134">
        <v>115.6</v>
      </c>
      <c r="CS645" s="134">
        <v>115.6</v>
      </c>
      <c r="CT645" s="134">
        <v>115.6</v>
      </c>
      <c r="CU645" s="134">
        <v>115.6</v>
      </c>
      <c r="CV645" s="134">
        <v>115.6</v>
      </c>
      <c r="CW645" s="134">
        <v>115.6</v>
      </c>
      <c r="CX645" s="134">
        <v>115.6</v>
      </c>
      <c r="CY645" s="134">
        <v>115.6</v>
      </c>
      <c r="CZ645" s="134">
        <v>115.6</v>
      </c>
      <c r="DA645" s="134">
        <v>115.6</v>
      </c>
      <c r="DB645" s="134">
        <v>115.6</v>
      </c>
      <c r="DC645" s="134">
        <v>115.6</v>
      </c>
      <c r="DD645" s="134">
        <v>115.6</v>
      </c>
      <c r="DE645" s="134">
        <v>115.6</v>
      </c>
      <c r="DF645" s="134">
        <v>115.6</v>
      </c>
      <c r="DG645" s="134">
        <v>115.6</v>
      </c>
      <c r="DH645" s="134">
        <v>115.6</v>
      </c>
      <c r="DI645" s="134">
        <v>115.6</v>
      </c>
      <c r="DJ645" s="134">
        <v>115.6</v>
      </c>
      <c r="DK645" s="134">
        <v>115.6</v>
      </c>
      <c r="DL645" s="134">
        <v>115.6</v>
      </c>
      <c r="DM645" s="134">
        <v>115.6</v>
      </c>
      <c r="DN645" s="134">
        <v>115.6</v>
      </c>
      <c r="DO645" s="134">
        <v>115.6</v>
      </c>
      <c r="DP645" s="134">
        <v>115.6</v>
      </c>
      <c r="DQ645" s="134">
        <v>115.6</v>
      </c>
      <c r="DR645" s="134">
        <v>115.6</v>
      </c>
      <c r="DS645" s="134">
        <v>115.6</v>
      </c>
      <c r="DT645" s="134">
        <v>115.6</v>
      </c>
      <c r="DU645" s="134">
        <v>115.6</v>
      </c>
      <c r="DV645" s="134">
        <v>115.6</v>
      </c>
      <c r="DW645" s="134">
        <v>115.6</v>
      </c>
      <c r="DX645" s="134">
        <v>115.6</v>
      </c>
      <c r="DY645" s="134">
        <v>115.6</v>
      </c>
      <c r="DZ645" s="134">
        <v>115.6</v>
      </c>
      <c r="EA645" s="135">
        <v>115.6</v>
      </c>
      <c r="EB645" s="136">
        <v>115.6</v>
      </c>
      <c r="EC645" s="136">
        <v>115.6</v>
      </c>
      <c r="ED645" s="134">
        <v>115.6</v>
      </c>
      <c r="EE645" s="134">
        <v>115.6</v>
      </c>
      <c r="EF645" s="137">
        <v>115.6</v>
      </c>
      <c r="EG645" s="137">
        <v>115.6</v>
      </c>
      <c r="EH645" s="137">
        <v>115.6</v>
      </c>
      <c r="EI645" s="137">
        <v>115.6</v>
      </c>
      <c r="EJ645" s="136">
        <v>115.6</v>
      </c>
      <c r="EK645" s="136">
        <v>115.6</v>
      </c>
      <c r="EL645" s="147">
        <v>118</v>
      </c>
      <c r="EM645" s="147">
        <v>115.6</v>
      </c>
      <c r="EN645" s="147">
        <v>115.6</v>
      </c>
    </row>
    <row r="646" spans="1:144" ht="15" x14ac:dyDescent="0.25">
      <c r="A646" s="132" t="s">
        <v>2720</v>
      </c>
      <c r="B646" s="132" t="s">
        <v>2721</v>
      </c>
      <c r="C646" s="133">
        <v>0.19067999999999999</v>
      </c>
      <c r="D646" s="134">
        <v>91.7</v>
      </c>
      <c r="E646" s="134">
        <v>91.7</v>
      </c>
      <c r="F646" s="134">
        <v>91.7</v>
      </c>
      <c r="G646" s="134">
        <v>91.7</v>
      </c>
      <c r="H646" s="134">
        <v>91.7</v>
      </c>
      <c r="I646" s="134">
        <v>91.7</v>
      </c>
      <c r="J646" s="134">
        <v>91.7</v>
      </c>
      <c r="K646" s="134">
        <v>91.7</v>
      </c>
      <c r="L646" s="134">
        <v>91.7</v>
      </c>
      <c r="M646" s="134">
        <v>91.7</v>
      </c>
      <c r="N646" s="134">
        <v>91.7</v>
      </c>
      <c r="O646" s="134">
        <v>91.7</v>
      </c>
      <c r="P646" s="134">
        <v>97.2</v>
      </c>
      <c r="Q646" s="134">
        <v>97.2</v>
      </c>
      <c r="R646" s="134">
        <v>97.2</v>
      </c>
      <c r="S646" s="134">
        <v>97.2</v>
      </c>
      <c r="T646" s="134">
        <v>97.2</v>
      </c>
      <c r="U646" s="134">
        <v>97.2</v>
      </c>
      <c r="V646" s="134">
        <v>97.2</v>
      </c>
      <c r="W646" s="134">
        <v>97.2</v>
      </c>
      <c r="X646" s="134">
        <v>97.2</v>
      </c>
      <c r="Y646" s="134">
        <v>97.2</v>
      </c>
      <c r="Z646" s="134">
        <v>97.2</v>
      </c>
      <c r="AA646" s="134">
        <v>97.2</v>
      </c>
      <c r="AB646" s="134">
        <v>97.2</v>
      </c>
      <c r="AC646" s="134">
        <v>97.2</v>
      </c>
      <c r="AD646" s="134">
        <v>118.8</v>
      </c>
      <c r="AE646" s="134">
        <v>129.6</v>
      </c>
      <c r="AF646" s="134">
        <v>140.4</v>
      </c>
      <c r="AG646" s="134">
        <v>140.4</v>
      </c>
      <c r="AH646" s="134">
        <v>140.4</v>
      </c>
      <c r="AI646" s="134">
        <v>140.4</v>
      </c>
      <c r="AJ646" s="134">
        <v>140.4</v>
      </c>
      <c r="AK646" s="134">
        <v>140.4</v>
      </c>
      <c r="AL646" s="134">
        <v>140.4</v>
      </c>
      <c r="AM646" s="134">
        <v>140.4</v>
      </c>
      <c r="AN646" s="134">
        <v>140.4</v>
      </c>
      <c r="AO646" s="134">
        <v>140.4</v>
      </c>
      <c r="AP646" s="134">
        <v>140.4</v>
      </c>
      <c r="AQ646" s="134">
        <v>140.4</v>
      </c>
      <c r="AR646" s="134">
        <v>140.4</v>
      </c>
      <c r="AS646" s="134">
        <v>140.4</v>
      </c>
      <c r="AT646" s="134">
        <v>140.4</v>
      </c>
      <c r="AU646" s="134">
        <v>140.4</v>
      </c>
      <c r="AV646" s="134">
        <v>140.4</v>
      </c>
      <c r="AW646" s="134">
        <v>140.4</v>
      </c>
      <c r="AX646" s="134">
        <v>140.4</v>
      </c>
      <c r="AY646" s="134">
        <v>140.4</v>
      </c>
      <c r="AZ646" s="134">
        <v>140.4</v>
      </c>
      <c r="BA646" s="134">
        <v>140.4</v>
      </c>
      <c r="BB646" s="134">
        <v>140.4</v>
      </c>
      <c r="BC646" s="134">
        <v>140.4</v>
      </c>
      <c r="BD646" s="134">
        <v>140.4</v>
      </c>
      <c r="BE646" s="134">
        <v>140.4</v>
      </c>
      <c r="BF646" s="134">
        <v>140.4</v>
      </c>
      <c r="BG646" s="134">
        <v>140.4</v>
      </c>
      <c r="BH646" s="134">
        <v>140.4</v>
      </c>
      <c r="BI646" s="134">
        <v>140.4</v>
      </c>
      <c r="BJ646" s="134">
        <v>140.4</v>
      </c>
      <c r="BK646" s="134">
        <v>140.4</v>
      </c>
      <c r="BL646" s="134">
        <v>140.4</v>
      </c>
      <c r="BM646" s="134">
        <v>140.4</v>
      </c>
      <c r="BN646" s="134">
        <v>140.4</v>
      </c>
      <c r="BO646" s="134">
        <v>140.4</v>
      </c>
      <c r="BP646" s="134">
        <v>140.4</v>
      </c>
      <c r="BQ646" s="134">
        <v>140.4</v>
      </c>
      <c r="BR646" s="134">
        <v>140.4</v>
      </c>
      <c r="BS646" s="134">
        <v>140.4</v>
      </c>
      <c r="BT646" s="134">
        <v>140.4</v>
      </c>
      <c r="BU646" s="134">
        <v>140.4</v>
      </c>
      <c r="BV646" s="134">
        <v>140.4</v>
      </c>
      <c r="BW646" s="134">
        <v>140.4</v>
      </c>
      <c r="BX646" s="134">
        <v>140.4</v>
      </c>
      <c r="BY646" s="134">
        <v>140.4</v>
      </c>
      <c r="BZ646" s="134">
        <v>140.4</v>
      </c>
      <c r="CA646" s="134">
        <v>140.4</v>
      </c>
      <c r="CB646" s="134">
        <v>154.1</v>
      </c>
      <c r="CC646" s="134">
        <v>154.1</v>
      </c>
      <c r="CD646" s="134">
        <v>154.1</v>
      </c>
      <c r="CE646" s="134">
        <v>154.1</v>
      </c>
      <c r="CF646" s="134">
        <v>154.1</v>
      </c>
      <c r="CG646" s="134">
        <v>154.1</v>
      </c>
      <c r="CH646" s="134">
        <v>154.1</v>
      </c>
      <c r="CI646" s="134">
        <v>154.1</v>
      </c>
      <c r="CJ646" s="134">
        <v>154.1</v>
      </c>
      <c r="CK646" s="134">
        <v>154.1</v>
      </c>
      <c r="CL646" s="134">
        <v>154.1</v>
      </c>
      <c r="CM646" s="134">
        <v>154.1</v>
      </c>
      <c r="CN646" s="134">
        <v>154.1</v>
      </c>
      <c r="CO646" s="134">
        <v>154.1</v>
      </c>
      <c r="CP646" s="134">
        <v>154.1</v>
      </c>
      <c r="CQ646" s="134">
        <v>154.1</v>
      </c>
      <c r="CR646" s="134">
        <v>154.1</v>
      </c>
      <c r="CS646" s="134">
        <v>154.1</v>
      </c>
      <c r="CT646" s="134">
        <v>154.1</v>
      </c>
      <c r="CU646" s="134">
        <v>154.1</v>
      </c>
      <c r="CV646" s="134">
        <v>154.1</v>
      </c>
      <c r="CW646" s="134">
        <v>154.1</v>
      </c>
      <c r="CX646" s="134">
        <v>154.1</v>
      </c>
      <c r="CY646" s="134">
        <v>154.1</v>
      </c>
      <c r="CZ646" s="134">
        <v>154.1</v>
      </c>
      <c r="DA646" s="134">
        <v>154.1</v>
      </c>
      <c r="DB646" s="134">
        <v>154.1</v>
      </c>
      <c r="DC646" s="134">
        <v>154.1</v>
      </c>
      <c r="DD646" s="134">
        <v>154.1</v>
      </c>
      <c r="DE646" s="134">
        <v>154.1</v>
      </c>
      <c r="DF646" s="134">
        <v>154.1</v>
      </c>
      <c r="DG646" s="134">
        <v>154.1</v>
      </c>
      <c r="DH646" s="134">
        <v>154.1</v>
      </c>
      <c r="DI646" s="134">
        <v>154.1</v>
      </c>
      <c r="DJ646" s="134">
        <v>154.1</v>
      </c>
      <c r="DK646" s="134">
        <v>154.1</v>
      </c>
      <c r="DL646" s="134">
        <v>154.1</v>
      </c>
      <c r="DM646" s="134">
        <v>154.1</v>
      </c>
      <c r="DN646" s="134">
        <v>154.1</v>
      </c>
      <c r="DO646" s="134">
        <v>154.1</v>
      </c>
      <c r="DP646" s="134">
        <v>154.1</v>
      </c>
      <c r="DQ646" s="134">
        <v>154.1</v>
      </c>
      <c r="DR646" s="134">
        <v>154.1</v>
      </c>
      <c r="DS646" s="134">
        <v>154.1</v>
      </c>
      <c r="DT646" s="134">
        <v>154.1</v>
      </c>
      <c r="DU646" s="134">
        <v>154.1</v>
      </c>
      <c r="DV646" s="134">
        <v>154.1</v>
      </c>
      <c r="DW646" s="134">
        <v>154.1</v>
      </c>
      <c r="DX646" s="134">
        <v>154.1</v>
      </c>
      <c r="DY646" s="134">
        <v>154.1</v>
      </c>
      <c r="DZ646" s="134">
        <v>154.1</v>
      </c>
      <c r="EA646" s="135">
        <v>154.1</v>
      </c>
      <c r="EB646" s="136">
        <v>154.1</v>
      </c>
      <c r="EC646" s="136">
        <v>154.1</v>
      </c>
      <c r="ED646" s="134">
        <v>154.1</v>
      </c>
      <c r="EE646" s="134">
        <v>154.1</v>
      </c>
      <c r="EF646" s="137">
        <v>154.1</v>
      </c>
      <c r="EG646" s="137">
        <v>154.1</v>
      </c>
      <c r="EH646" s="137">
        <v>154.1</v>
      </c>
      <c r="EI646" s="137">
        <v>154.1</v>
      </c>
      <c r="EJ646" s="136">
        <v>154.1</v>
      </c>
      <c r="EK646" s="136">
        <v>154.1</v>
      </c>
      <c r="EL646" s="147">
        <v>154.1</v>
      </c>
      <c r="EM646" s="147">
        <v>154.1</v>
      </c>
      <c r="EN646" s="147">
        <v>154.1</v>
      </c>
    </row>
    <row r="647" spans="1:144" ht="15" x14ac:dyDescent="0.25">
      <c r="A647" s="132" t="s">
        <v>2722</v>
      </c>
      <c r="B647" s="132" t="s">
        <v>2723</v>
      </c>
      <c r="C647" s="133">
        <v>3.5740000000000001E-2</v>
      </c>
      <c r="D647" s="134">
        <v>100.5</v>
      </c>
      <c r="E647" s="134">
        <v>100.5</v>
      </c>
      <c r="F647" s="134">
        <v>100.5</v>
      </c>
      <c r="G647" s="134">
        <v>100.5</v>
      </c>
      <c r="H647" s="134">
        <v>100.7</v>
      </c>
      <c r="I647" s="134">
        <v>100.7</v>
      </c>
      <c r="J647" s="134">
        <v>100.7</v>
      </c>
      <c r="K647" s="134">
        <v>100.5</v>
      </c>
      <c r="L647" s="134">
        <v>101.5</v>
      </c>
      <c r="M647" s="134">
        <v>101.3</v>
      </c>
      <c r="N647" s="134">
        <v>101.3</v>
      </c>
      <c r="O647" s="134">
        <v>101.3</v>
      </c>
      <c r="P647" s="134">
        <v>101</v>
      </c>
      <c r="Q647" s="134">
        <v>100</v>
      </c>
      <c r="R647" s="134">
        <v>97.6</v>
      </c>
      <c r="S647" s="134">
        <v>97.6</v>
      </c>
      <c r="T647" s="134">
        <v>98.5</v>
      </c>
      <c r="U647" s="134">
        <v>98.5</v>
      </c>
      <c r="V647" s="134">
        <v>98.5</v>
      </c>
      <c r="W647" s="134">
        <v>98.5</v>
      </c>
      <c r="X647" s="134">
        <v>96.7</v>
      </c>
      <c r="Y647" s="134">
        <v>96.6</v>
      </c>
      <c r="Z647" s="134">
        <v>96.5</v>
      </c>
      <c r="AA647" s="134">
        <v>96.5</v>
      </c>
      <c r="AB647" s="134">
        <v>96.5</v>
      </c>
      <c r="AC647" s="134">
        <v>93.9</v>
      </c>
      <c r="AD647" s="134">
        <v>93.9</v>
      </c>
      <c r="AE647" s="134">
        <v>93.6</v>
      </c>
      <c r="AF647" s="134">
        <v>93.6</v>
      </c>
      <c r="AG647" s="134">
        <v>93.6</v>
      </c>
      <c r="AH647" s="134">
        <v>93.6</v>
      </c>
      <c r="AI647" s="134">
        <v>93.6</v>
      </c>
      <c r="AJ647" s="134">
        <v>93.6</v>
      </c>
      <c r="AK647" s="134">
        <v>92.9</v>
      </c>
      <c r="AL647" s="134">
        <v>92.9</v>
      </c>
      <c r="AM647" s="134">
        <v>92.9</v>
      </c>
      <c r="AN647" s="134">
        <v>92.9</v>
      </c>
      <c r="AO647" s="134">
        <v>92.9</v>
      </c>
      <c r="AP647" s="134">
        <v>92.9</v>
      </c>
      <c r="AQ647" s="134">
        <v>92.9</v>
      </c>
      <c r="AR647" s="134">
        <v>94.2</v>
      </c>
      <c r="AS647" s="134">
        <v>94.2</v>
      </c>
      <c r="AT647" s="134">
        <v>95.7</v>
      </c>
      <c r="AU647" s="134">
        <v>95.7</v>
      </c>
      <c r="AV647" s="134">
        <v>96.8</v>
      </c>
      <c r="AW647" s="134">
        <v>96.8</v>
      </c>
      <c r="AX647" s="134">
        <v>96.1</v>
      </c>
      <c r="AY647" s="134">
        <v>93.3</v>
      </c>
      <c r="AZ647" s="134">
        <v>93</v>
      </c>
      <c r="BA647" s="134">
        <v>93</v>
      </c>
      <c r="BB647" s="134">
        <v>93.3</v>
      </c>
      <c r="BC647" s="134">
        <v>93</v>
      </c>
      <c r="BD647" s="134">
        <v>93</v>
      </c>
      <c r="BE647" s="134">
        <v>93.3</v>
      </c>
      <c r="BF647" s="134">
        <v>93.3</v>
      </c>
      <c r="BG647" s="134">
        <v>93.3</v>
      </c>
      <c r="BH647" s="134">
        <v>93.3</v>
      </c>
      <c r="BI647" s="134">
        <v>93.1</v>
      </c>
      <c r="BJ647" s="134">
        <v>93.2</v>
      </c>
      <c r="BK647" s="134">
        <v>93.3</v>
      </c>
      <c r="BL647" s="134">
        <v>93.4</v>
      </c>
      <c r="BM647" s="134">
        <v>94.9</v>
      </c>
      <c r="BN647" s="134">
        <v>94.9</v>
      </c>
      <c r="BO647" s="134">
        <v>94.2</v>
      </c>
      <c r="BP647" s="134">
        <v>94</v>
      </c>
      <c r="BQ647" s="134">
        <v>93.9</v>
      </c>
      <c r="BR647" s="134">
        <v>93.9</v>
      </c>
      <c r="BS647" s="134">
        <v>93.9</v>
      </c>
      <c r="BT647" s="134">
        <v>93.9</v>
      </c>
      <c r="BU647" s="134">
        <v>93.9</v>
      </c>
      <c r="BV647" s="134">
        <v>93.9</v>
      </c>
      <c r="BW647" s="134">
        <v>93.8</v>
      </c>
      <c r="BX647" s="134">
        <v>93.4</v>
      </c>
      <c r="BY647" s="134">
        <v>93.4</v>
      </c>
      <c r="BZ647" s="134">
        <v>93.6</v>
      </c>
      <c r="CA647" s="134">
        <v>93.6</v>
      </c>
      <c r="CB647" s="134">
        <v>93.8</v>
      </c>
      <c r="CC647" s="134">
        <v>93.4</v>
      </c>
      <c r="CD647" s="134">
        <v>93.8</v>
      </c>
      <c r="CE647" s="134">
        <v>93.8</v>
      </c>
      <c r="CF647" s="134">
        <v>93.4</v>
      </c>
      <c r="CG647" s="134">
        <v>93.1</v>
      </c>
      <c r="CH647" s="134">
        <v>93.1</v>
      </c>
      <c r="CI647" s="134">
        <v>93.1</v>
      </c>
      <c r="CJ647" s="134">
        <v>93.4</v>
      </c>
      <c r="CK647" s="134">
        <v>93.1</v>
      </c>
      <c r="CL647" s="134">
        <v>93.1</v>
      </c>
      <c r="CM647" s="134">
        <v>93.1</v>
      </c>
      <c r="CN647" s="134">
        <v>93.4</v>
      </c>
      <c r="CO647" s="134">
        <v>93.4</v>
      </c>
      <c r="CP647" s="134">
        <v>93.4</v>
      </c>
      <c r="CQ647" s="134">
        <v>93.1</v>
      </c>
      <c r="CR647" s="134">
        <v>93.1</v>
      </c>
      <c r="CS647" s="134">
        <v>92.7</v>
      </c>
      <c r="CT647" s="134">
        <v>92.7</v>
      </c>
      <c r="CU647" s="134">
        <v>92.7</v>
      </c>
      <c r="CV647" s="134">
        <v>92.7</v>
      </c>
      <c r="CW647" s="134">
        <v>92.7</v>
      </c>
      <c r="CX647" s="134">
        <v>93.4</v>
      </c>
      <c r="CY647" s="134">
        <v>93.4</v>
      </c>
      <c r="CZ647" s="134">
        <v>93.4</v>
      </c>
      <c r="DA647" s="134">
        <v>94.5</v>
      </c>
      <c r="DB647" s="134">
        <v>94.5</v>
      </c>
      <c r="DC647" s="134">
        <v>83.5</v>
      </c>
      <c r="DD647" s="134">
        <v>87.2</v>
      </c>
      <c r="DE647" s="134">
        <v>87.2</v>
      </c>
      <c r="DF647" s="134">
        <v>87.2</v>
      </c>
      <c r="DG647" s="134">
        <v>88.3</v>
      </c>
      <c r="DH647" s="134">
        <v>88.8</v>
      </c>
      <c r="DI647" s="134">
        <v>91.3</v>
      </c>
      <c r="DJ647" s="134">
        <v>91.3</v>
      </c>
      <c r="DK647" s="134">
        <v>89.7</v>
      </c>
      <c r="DL647" s="134">
        <v>89.3</v>
      </c>
      <c r="DM647" s="134">
        <v>89.4</v>
      </c>
      <c r="DN647" s="134">
        <v>89.8</v>
      </c>
      <c r="DO647" s="134">
        <v>92</v>
      </c>
      <c r="DP647" s="134">
        <v>92</v>
      </c>
      <c r="DQ647" s="134">
        <v>91.5</v>
      </c>
      <c r="DR647" s="134">
        <v>90.5</v>
      </c>
      <c r="DS647" s="134">
        <v>90.7</v>
      </c>
      <c r="DT647" s="134">
        <v>90.7</v>
      </c>
      <c r="DU647" s="134">
        <v>92.9</v>
      </c>
      <c r="DV647" s="134">
        <v>92.4</v>
      </c>
      <c r="DW647" s="134">
        <v>92</v>
      </c>
      <c r="DX647" s="134">
        <v>92.4</v>
      </c>
      <c r="DY647" s="134">
        <v>92.5</v>
      </c>
      <c r="DZ647" s="134">
        <v>92.4</v>
      </c>
      <c r="EA647" s="135">
        <v>92.4</v>
      </c>
      <c r="EB647" s="136">
        <v>92.8</v>
      </c>
      <c r="EC647" s="136">
        <v>92.8</v>
      </c>
      <c r="ED647" s="134">
        <v>93.8</v>
      </c>
      <c r="EE647" s="134">
        <v>93.8</v>
      </c>
      <c r="EF647" s="137">
        <v>93.8</v>
      </c>
      <c r="EG647" s="137">
        <v>93.8</v>
      </c>
      <c r="EH647" s="137">
        <v>93.8</v>
      </c>
      <c r="EI647" s="137">
        <v>94</v>
      </c>
      <c r="EJ647" s="136">
        <v>94</v>
      </c>
      <c r="EK647" s="136">
        <v>94</v>
      </c>
      <c r="EL647" s="147">
        <v>94.2</v>
      </c>
      <c r="EM647" s="147">
        <v>94.2</v>
      </c>
      <c r="EN647" s="147">
        <v>94.2</v>
      </c>
    </row>
    <row r="648" spans="1:144" ht="15" x14ac:dyDescent="0.25">
      <c r="A648" s="132" t="s">
        <v>2724</v>
      </c>
      <c r="B648" s="132" t="s">
        <v>2725</v>
      </c>
      <c r="C648" s="133">
        <v>0.30997999999999998</v>
      </c>
      <c r="D648" s="134">
        <v>103.2</v>
      </c>
      <c r="E648" s="134">
        <v>104.3</v>
      </c>
      <c r="F648" s="134">
        <v>102.1</v>
      </c>
      <c r="G648" s="134">
        <v>101.7</v>
      </c>
      <c r="H648" s="134">
        <v>102.7</v>
      </c>
      <c r="I648" s="134">
        <v>104.1</v>
      </c>
      <c r="J648" s="134">
        <v>101.7</v>
      </c>
      <c r="K648" s="134">
        <v>103.2</v>
      </c>
      <c r="L648" s="134">
        <v>102.7</v>
      </c>
      <c r="M648" s="134">
        <v>101.5</v>
      </c>
      <c r="N648" s="134">
        <v>103.2</v>
      </c>
      <c r="O648" s="134">
        <v>103</v>
      </c>
      <c r="P648" s="134">
        <v>101</v>
      </c>
      <c r="Q648" s="134">
        <v>108.7</v>
      </c>
      <c r="R648" s="134">
        <v>111</v>
      </c>
      <c r="S648" s="134">
        <v>110.7</v>
      </c>
      <c r="T648" s="134">
        <v>110.8</v>
      </c>
      <c r="U648" s="134">
        <v>110</v>
      </c>
      <c r="V648" s="134">
        <v>106.6</v>
      </c>
      <c r="W648" s="134">
        <v>103.4</v>
      </c>
      <c r="X648" s="134">
        <v>104.1</v>
      </c>
      <c r="Y648" s="134">
        <v>105.6</v>
      </c>
      <c r="Z648" s="134">
        <v>104.4</v>
      </c>
      <c r="AA648" s="134">
        <v>105.9</v>
      </c>
      <c r="AB648" s="134">
        <v>108.9</v>
      </c>
      <c r="AC648" s="134">
        <v>109.2</v>
      </c>
      <c r="AD648" s="134">
        <v>105.8</v>
      </c>
      <c r="AE648" s="134">
        <v>107.4</v>
      </c>
      <c r="AF648" s="134">
        <v>104.8</v>
      </c>
      <c r="AG648" s="134">
        <v>105.2</v>
      </c>
      <c r="AH648" s="134">
        <v>104.4</v>
      </c>
      <c r="AI648" s="134">
        <v>106.9</v>
      </c>
      <c r="AJ648" s="134">
        <v>106</v>
      </c>
      <c r="AK648" s="134">
        <v>108.8</v>
      </c>
      <c r="AL648" s="134">
        <v>108.7</v>
      </c>
      <c r="AM648" s="134">
        <v>109.8</v>
      </c>
      <c r="AN648" s="134">
        <v>104.2</v>
      </c>
      <c r="AO648" s="134">
        <v>102.9</v>
      </c>
      <c r="AP648" s="134">
        <v>103.7</v>
      </c>
      <c r="AQ648" s="134">
        <v>104.1</v>
      </c>
      <c r="AR648" s="134">
        <v>104.1</v>
      </c>
      <c r="AS648" s="134">
        <v>104.1</v>
      </c>
      <c r="AT648" s="134">
        <v>104.6</v>
      </c>
      <c r="AU648" s="134">
        <v>106.6</v>
      </c>
      <c r="AV648" s="134">
        <v>106.6</v>
      </c>
      <c r="AW648" s="134">
        <v>106.6</v>
      </c>
      <c r="AX648" s="134">
        <v>106.6</v>
      </c>
      <c r="AY648" s="134">
        <v>106.6</v>
      </c>
      <c r="AZ648" s="134">
        <v>104.1</v>
      </c>
      <c r="BA648" s="134">
        <v>104.1</v>
      </c>
      <c r="BB648" s="134">
        <v>104.1</v>
      </c>
      <c r="BC648" s="134">
        <v>104.1</v>
      </c>
      <c r="BD648" s="134">
        <v>104.1</v>
      </c>
      <c r="BE648" s="134">
        <v>104.1</v>
      </c>
      <c r="BF648" s="134">
        <v>104.1</v>
      </c>
      <c r="BG648" s="134">
        <v>104.1</v>
      </c>
      <c r="BH648" s="134">
        <v>104.1</v>
      </c>
      <c r="BI648" s="134">
        <v>104.1</v>
      </c>
      <c r="BJ648" s="134">
        <v>104.1</v>
      </c>
      <c r="BK648" s="134">
        <v>104.1</v>
      </c>
      <c r="BL648" s="134">
        <v>104.1</v>
      </c>
      <c r="BM648" s="134">
        <v>104.1</v>
      </c>
      <c r="BN648" s="134">
        <v>104.1</v>
      </c>
      <c r="BO648" s="134">
        <v>104.7</v>
      </c>
      <c r="BP648" s="134">
        <v>104.7</v>
      </c>
      <c r="BQ648" s="134">
        <v>116</v>
      </c>
      <c r="BR648" s="134">
        <v>115.7</v>
      </c>
      <c r="BS648" s="134">
        <v>115.7</v>
      </c>
      <c r="BT648" s="134">
        <v>116</v>
      </c>
      <c r="BU648" s="134">
        <v>114.2</v>
      </c>
      <c r="BV648" s="134">
        <v>114.3</v>
      </c>
      <c r="BW648" s="134">
        <v>114</v>
      </c>
      <c r="BX648" s="134">
        <v>117.1</v>
      </c>
      <c r="BY648" s="134">
        <v>116.3</v>
      </c>
      <c r="BZ648" s="134">
        <v>117.4</v>
      </c>
      <c r="CA648" s="134">
        <v>116.4</v>
      </c>
      <c r="CB648" s="134">
        <v>116.2</v>
      </c>
      <c r="CC648" s="134">
        <v>117.4</v>
      </c>
      <c r="CD648" s="134">
        <v>117.3</v>
      </c>
      <c r="CE648" s="134">
        <v>116.5</v>
      </c>
      <c r="CF648" s="134">
        <v>116.8</v>
      </c>
      <c r="CG648" s="134">
        <v>116.5</v>
      </c>
      <c r="CH648" s="134">
        <v>116.6</v>
      </c>
      <c r="CI648" s="134">
        <v>116.3</v>
      </c>
      <c r="CJ648" s="134">
        <v>116.6</v>
      </c>
      <c r="CK648" s="134">
        <v>116.8</v>
      </c>
      <c r="CL648" s="134">
        <v>116.7</v>
      </c>
      <c r="CM648" s="134">
        <v>116.9</v>
      </c>
      <c r="CN648" s="134">
        <v>117.2</v>
      </c>
      <c r="CO648" s="134">
        <v>117.6</v>
      </c>
      <c r="CP648" s="134">
        <v>117.5</v>
      </c>
      <c r="CQ648" s="134">
        <v>118.8</v>
      </c>
      <c r="CR648" s="134">
        <v>118.9</v>
      </c>
      <c r="CS648" s="134">
        <v>116.8</v>
      </c>
      <c r="CT648" s="134">
        <v>115</v>
      </c>
      <c r="CU648" s="134">
        <v>114.9</v>
      </c>
      <c r="CV648" s="134">
        <v>115.1</v>
      </c>
      <c r="CW648" s="134">
        <v>115</v>
      </c>
      <c r="CX648" s="134">
        <v>115.4</v>
      </c>
      <c r="CY648" s="134">
        <v>114.8</v>
      </c>
      <c r="CZ648" s="134">
        <v>114.2</v>
      </c>
      <c r="DA648" s="134">
        <v>114.3</v>
      </c>
      <c r="DB648" s="134">
        <v>114.2</v>
      </c>
      <c r="DC648" s="134">
        <v>114.4</v>
      </c>
      <c r="DD648" s="134">
        <v>114.6</v>
      </c>
      <c r="DE648" s="134">
        <v>115.1</v>
      </c>
      <c r="DF648" s="134">
        <v>115</v>
      </c>
      <c r="DG648" s="134">
        <v>116.4</v>
      </c>
      <c r="DH648" s="134">
        <v>116.3</v>
      </c>
      <c r="DI648" s="134">
        <v>118.4</v>
      </c>
      <c r="DJ648" s="134">
        <v>120.7</v>
      </c>
      <c r="DK648" s="134">
        <v>119.7</v>
      </c>
      <c r="DL648" s="134">
        <v>119.3</v>
      </c>
      <c r="DM648" s="134">
        <v>119.3</v>
      </c>
      <c r="DN648" s="134">
        <v>119.3</v>
      </c>
      <c r="DO648" s="134">
        <v>120.5</v>
      </c>
      <c r="DP648" s="134">
        <v>120.5</v>
      </c>
      <c r="DQ648" s="134">
        <v>128.6</v>
      </c>
      <c r="DR648" s="134">
        <v>128.6</v>
      </c>
      <c r="DS648" s="134">
        <v>128.80000000000001</v>
      </c>
      <c r="DT648" s="134">
        <v>128.19999999999999</v>
      </c>
      <c r="DU648" s="134">
        <v>128.19999999999999</v>
      </c>
      <c r="DV648" s="134">
        <v>128</v>
      </c>
      <c r="DW648" s="134">
        <v>128.6</v>
      </c>
      <c r="DX648" s="134">
        <v>129.5</v>
      </c>
      <c r="DY648" s="134">
        <v>129.5</v>
      </c>
      <c r="DZ648" s="134">
        <v>129.6</v>
      </c>
      <c r="EA648" s="135">
        <v>129.6</v>
      </c>
      <c r="EB648" s="136">
        <v>130.69999999999999</v>
      </c>
      <c r="EC648" s="136">
        <v>130.69999999999999</v>
      </c>
      <c r="ED648" s="134">
        <v>130.5</v>
      </c>
      <c r="EE648" s="134">
        <v>130.5</v>
      </c>
      <c r="EF648" s="137">
        <v>131</v>
      </c>
      <c r="EG648" s="137">
        <v>131</v>
      </c>
      <c r="EH648" s="137">
        <v>131.5</v>
      </c>
      <c r="EI648" s="137">
        <v>131.5</v>
      </c>
      <c r="EJ648" s="136">
        <v>136.9</v>
      </c>
      <c r="EK648" s="136">
        <v>136.1</v>
      </c>
      <c r="EL648" s="147">
        <v>137.30000000000001</v>
      </c>
      <c r="EM648" s="147">
        <v>137.30000000000001</v>
      </c>
      <c r="EN648" s="147">
        <v>139.4</v>
      </c>
    </row>
    <row r="649" spans="1:144" ht="15" x14ac:dyDescent="0.25">
      <c r="A649" s="132" t="s">
        <v>2726</v>
      </c>
      <c r="B649" s="132" t="s">
        <v>2727</v>
      </c>
      <c r="C649" s="133">
        <v>0.30578</v>
      </c>
      <c r="D649" s="134">
        <v>103.3</v>
      </c>
      <c r="E649" s="134">
        <v>104.4</v>
      </c>
      <c r="F649" s="134">
        <v>102.1</v>
      </c>
      <c r="G649" s="134">
        <v>101.7</v>
      </c>
      <c r="H649" s="134">
        <v>102.8</v>
      </c>
      <c r="I649" s="134">
        <v>104.1</v>
      </c>
      <c r="J649" s="134">
        <v>101.7</v>
      </c>
      <c r="K649" s="134">
        <v>103.3</v>
      </c>
      <c r="L649" s="134">
        <v>102.8</v>
      </c>
      <c r="M649" s="134">
        <v>101.5</v>
      </c>
      <c r="N649" s="134">
        <v>103.3</v>
      </c>
      <c r="O649" s="134">
        <v>103</v>
      </c>
      <c r="P649" s="134">
        <v>101</v>
      </c>
      <c r="Q649" s="134">
        <v>108.8</v>
      </c>
      <c r="R649" s="134">
        <v>111.2</v>
      </c>
      <c r="S649" s="134">
        <v>110.8</v>
      </c>
      <c r="T649" s="134">
        <v>110.9</v>
      </c>
      <c r="U649" s="134">
        <v>110.1</v>
      </c>
      <c r="V649" s="134">
        <v>106.6</v>
      </c>
      <c r="W649" s="134">
        <v>103.3</v>
      </c>
      <c r="X649" s="134">
        <v>104.2</v>
      </c>
      <c r="Y649" s="134">
        <v>105.7</v>
      </c>
      <c r="Z649" s="134">
        <v>104.5</v>
      </c>
      <c r="AA649" s="134">
        <v>106</v>
      </c>
      <c r="AB649" s="134">
        <v>109.1</v>
      </c>
      <c r="AC649" s="134">
        <v>109.4</v>
      </c>
      <c r="AD649" s="134">
        <v>105.9</v>
      </c>
      <c r="AE649" s="134">
        <v>107.5</v>
      </c>
      <c r="AF649" s="134">
        <v>105</v>
      </c>
      <c r="AG649" s="134">
        <v>105.3</v>
      </c>
      <c r="AH649" s="134">
        <v>104.5</v>
      </c>
      <c r="AI649" s="134">
        <v>107.1</v>
      </c>
      <c r="AJ649" s="134">
        <v>106.2</v>
      </c>
      <c r="AK649" s="134">
        <v>109</v>
      </c>
      <c r="AL649" s="134">
        <v>108.9</v>
      </c>
      <c r="AM649" s="134">
        <v>110</v>
      </c>
      <c r="AN649" s="134">
        <v>104.3</v>
      </c>
      <c r="AO649" s="134">
        <v>103</v>
      </c>
      <c r="AP649" s="134">
        <v>103.9</v>
      </c>
      <c r="AQ649" s="134">
        <v>104.2</v>
      </c>
      <c r="AR649" s="134">
        <v>104.2</v>
      </c>
      <c r="AS649" s="134">
        <v>104.2</v>
      </c>
      <c r="AT649" s="134">
        <v>104.7</v>
      </c>
      <c r="AU649" s="134">
        <v>106.7</v>
      </c>
      <c r="AV649" s="134">
        <v>106.7</v>
      </c>
      <c r="AW649" s="134">
        <v>106.7</v>
      </c>
      <c r="AX649" s="134">
        <v>106.7</v>
      </c>
      <c r="AY649" s="134">
        <v>106.7</v>
      </c>
      <c r="AZ649" s="134">
        <v>104.2</v>
      </c>
      <c r="BA649" s="134">
        <v>104.2</v>
      </c>
      <c r="BB649" s="134">
        <v>104.2</v>
      </c>
      <c r="BC649" s="134">
        <v>104.2</v>
      </c>
      <c r="BD649" s="134">
        <v>104.2</v>
      </c>
      <c r="BE649" s="134">
        <v>104.2</v>
      </c>
      <c r="BF649" s="134">
        <v>104.2</v>
      </c>
      <c r="BG649" s="134">
        <v>104.2</v>
      </c>
      <c r="BH649" s="134">
        <v>104.2</v>
      </c>
      <c r="BI649" s="134">
        <v>104.2</v>
      </c>
      <c r="BJ649" s="134">
        <v>104.2</v>
      </c>
      <c r="BK649" s="134">
        <v>104.2</v>
      </c>
      <c r="BL649" s="134">
        <v>104.2</v>
      </c>
      <c r="BM649" s="134">
        <v>104.2</v>
      </c>
      <c r="BN649" s="134">
        <v>104.2</v>
      </c>
      <c r="BO649" s="134">
        <v>104.8</v>
      </c>
      <c r="BP649" s="134">
        <v>104.8</v>
      </c>
      <c r="BQ649" s="134">
        <v>116.3</v>
      </c>
      <c r="BR649" s="134">
        <v>116</v>
      </c>
      <c r="BS649" s="134">
        <v>116</v>
      </c>
      <c r="BT649" s="134">
        <v>116.3</v>
      </c>
      <c r="BU649" s="134">
        <v>114.5</v>
      </c>
      <c r="BV649" s="134">
        <v>114.6</v>
      </c>
      <c r="BW649" s="134">
        <v>114.3</v>
      </c>
      <c r="BX649" s="134">
        <v>117.4</v>
      </c>
      <c r="BY649" s="134">
        <v>116.6</v>
      </c>
      <c r="BZ649" s="134">
        <v>117.6</v>
      </c>
      <c r="CA649" s="134">
        <v>116.7</v>
      </c>
      <c r="CB649" s="134">
        <v>116.5</v>
      </c>
      <c r="CC649" s="134">
        <v>117.7</v>
      </c>
      <c r="CD649" s="134">
        <v>117.6</v>
      </c>
      <c r="CE649" s="134">
        <v>116.8</v>
      </c>
      <c r="CF649" s="134">
        <v>117</v>
      </c>
      <c r="CG649" s="134">
        <v>116.7</v>
      </c>
      <c r="CH649" s="134">
        <v>116.9</v>
      </c>
      <c r="CI649" s="134">
        <v>116.6</v>
      </c>
      <c r="CJ649" s="134">
        <v>116.9</v>
      </c>
      <c r="CK649" s="134">
        <v>117.1</v>
      </c>
      <c r="CL649" s="134">
        <v>117.2</v>
      </c>
      <c r="CM649" s="134">
        <v>117.4</v>
      </c>
      <c r="CN649" s="134">
        <v>117.6</v>
      </c>
      <c r="CO649" s="134">
        <v>118.1</v>
      </c>
      <c r="CP649" s="134">
        <v>117.9</v>
      </c>
      <c r="CQ649" s="134">
        <v>119.3</v>
      </c>
      <c r="CR649" s="134">
        <v>119.4</v>
      </c>
      <c r="CS649" s="134">
        <v>117.2</v>
      </c>
      <c r="CT649" s="134">
        <v>115.4</v>
      </c>
      <c r="CU649" s="134">
        <v>115.3</v>
      </c>
      <c r="CV649" s="134">
        <v>115.5</v>
      </c>
      <c r="CW649" s="134">
        <v>115.5</v>
      </c>
      <c r="CX649" s="134">
        <v>115.9</v>
      </c>
      <c r="CY649" s="134">
        <v>115.2</v>
      </c>
      <c r="CZ649" s="134">
        <v>114.6</v>
      </c>
      <c r="DA649" s="134">
        <v>114.7</v>
      </c>
      <c r="DB649" s="134">
        <v>114.6</v>
      </c>
      <c r="DC649" s="134">
        <v>114.8</v>
      </c>
      <c r="DD649" s="134">
        <v>115.1</v>
      </c>
      <c r="DE649" s="134">
        <v>115.5</v>
      </c>
      <c r="DF649" s="134">
        <v>115.4</v>
      </c>
      <c r="DG649" s="134">
        <v>116.8</v>
      </c>
      <c r="DH649" s="134">
        <v>116.8</v>
      </c>
      <c r="DI649" s="134">
        <v>118.9</v>
      </c>
      <c r="DJ649" s="134">
        <v>121.2</v>
      </c>
      <c r="DK649" s="134">
        <v>120.3</v>
      </c>
      <c r="DL649" s="134">
        <v>119.9</v>
      </c>
      <c r="DM649" s="134">
        <v>119.9</v>
      </c>
      <c r="DN649" s="134">
        <v>119.9</v>
      </c>
      <c r="DO649" s="134">
        <v>121.1</v>
      </c>
      <c r="DP649" s="134">
        <v>121</v>
      </c>
      <c r="DQ649" s="134">
        <v>129.30000000000001</v>
      </c>
      <c r="DR649" s="134">
        <v>129.30000000000001</v>
      </c>
      <c r="DS649" s="134">
        <v>129.5</v>
      </c>
      <c r="DT649" s="134">
        <v>128.9</v>
      </c>
      <c r="DU649" s="134">
        <v>128.9</v>
      </c>
      <c r="DV649" s="134">
        <v>128.6</v>
      </c>
      <c r="DW649" s="134">
        <v>129.30000000000001</v>
      </c>
      <c r="DX649" s="134">
        <v>130.19999999999999</v>
      </c>
      <c r="DY649" s="134">
        <v>130.19999999999999</v>
      </c>
      <c r="DZ649" s="134">
        <v>130.30000000000001</v>
      </c>
      <c r="EA649" s="135">
        <v>130.30000000000001</v>
      </c>
      <c r="EB649" s="136">
        <v>131.4</v>
      </c>
      <c r="EC649" s="136">
        <v>131.4</v>
      </c>
      <c r="ED649" s="134">
        <v>131.1</v>
      </c>
      <c r="EE649" s="134">
        <v>131.1</v>
      </c>
      <c r="EF649" s="137">
        <v>131.6</v>
      </c>
      <c r="EG649" s="137">
        <v>131.6</v>
      </c>
      <c r="EH649" s="137">
        <v>132.1</v>
      </c>
      <c r="EI649" s="137">
        <v>132.1</v>
      </c>
      <c r="EJ649" s="136">
        <v>137.6</v>
      </c>
      <c r="EK649" s="136">
        <v>136.80000000000001</v>
      </c>
      <c r="EL649" s="147">
        <v>138</v>
      </c>
      <c r="EM649" s="147">
        <v>138</v>
      </c>
      <c r="EN649" s="147">
        <v>140.1</v>
      </c>
    </row>
    <row r="650" spans="1:144" ht="15" x14ac:dyDescent="0.25">
      <c r="A650" s="132" t="s">
        <v>2728</v>
      </c>
      <c r="B650" s="132" t="s">
        <v>2729</v>
      </c>
      <c r="C650" s="133">
        <v>4.1999999999999997E-3</v>
      </c>
      <c r="D650" s="134">
        <v>100</v>
      </c>
      <c r="E650" s="134">
        <v>100</v>
      </c>
      <c r="F650" s="134">
        <v>100</v>
      </c>
      <c r="G650" s="134">
        <v>100</v>
      </c>
      <c r="H650" s="134">
        <v>100</v>
      </c>
      <c r="I650" s="134">
        <v>100</v>
      </c>
      <c r="J650" s="134">
        <v>100</v>
      </c>
      <c r="K650" s="134">
        <v>100</v>
      </c>
      <c r="L650" s="134">
        <v>100</v>
      </c>
      <c r="M650" s="134">
        <v>100</v>
      </c>
      <c r="N650" s="134">
        <v>100</v>
      </c>
      <c r="O650" s="134">
        <v>100</v>
      </c>
      <c r="P650" s="134">
        <v>100</v>
      </c>
      <c r="Q650" s="134">
        <v>100</v>
      </c>
      <c r="R650" s="134">
        <v>100</v>
      </c>
      <c r="S650" s="134">
        <v>100</v>
      </c>
      <c r="T650" s="134">
        <v>100</v>
      </c>
      <c r="U650" s="134">
        <v>100</v>
      </c>
      <c r="V650" s="134">
        <v>106.5</v>
      </c>
      <c r="W650" s="134">
        <v>106.5</v>
      </c>
      <c r="X650" s="134">
        <v>95.7</v>
      </c>
      <c r="Y650" s="134">
        <v>95.7</v>
      </c>
      <c r="Z650" s="134">
        <v>95.7</v>
      </c>
      <c r="AA650" s="134">
        <v>95.7</v>
      </c>
      <c r="AB650" s="134">
        <v>95.7</v>
      </c>
      <c r="AC650" s="134">
        <v>95.7</v>
      </c>
      <c r="AD650" s="134">
        <v>95.7</v>
      </c>
      <c r="AE650" s="134">
        <v>95.7</v>
      </c>
      <c r="AF650" s="134">
        <v>95.7</v>
      </c>
      <c r="AG650" s="134">
        <v>95.7</v>
      </c>
      <c r="AH650" s="134">
        <v>95.7</v>
      </c>
      <c r="AI650" s="134">
        <v>95.7</v>
      </c>
      <c r="AJ650" s="134">
        <v>95.7</v>
      </c>
      <c r="AK650" s="134">
        <v>95.7</v>
      </c>
      <c r="AL650" s="134">
        <v>95.7</v>
      </c>
      <c r="AM650" s="134">
        <v>95.7</v>
      </c>
      <c r="AN650" s="134">
        <v>95.7</v>
      </c>
      <c r="AO650" s="134">
        <v>95.7</v>
      </c>
      <c r="AP650" s="134">
        <v>95.7</v>
      </c>
      <c r="AQ650" s="134">
        <v>95.7</v>
      </c>
      <c r="AR650" s="134">
        <v>95.7</v>
      </c>
      <c r="AS650" s="134">
        <v>95.7</v>
      </c>
      <c r="AT650" s="134">
        <v>95.7</v>
      </c>
      <c r="AU650" s="134">
        <v>95.7</v>
      </c>
      <c r="AV650" s="134">
        <v>95.7</v>
      </c>
      <c r="AW650" s="134">
        <v>95.7</v>
      </c>
      <c r="AX650" s="134">
        <v>95.7</v>
      </c>
      <c r="AY650" s="134">
        <v>95.7</v>
      </c>
      <c r="AZ650" s="134">
        <v>95.7</v>
      </c>
      <c r="BA650" s="134">
        <v>95.7</v>
      </c>
      <c r="BB650" s="134">
        <v>95.7</v>
      </c>
      <c r="BC650" s="134">
        <v>95.7</v>
      </c>
      <c r="BD650" s="134">
        <v>95.7</v>
      </c>
      <c r="BE650" s="134">
        <v>95.7</v>
      </c>
      <c r="BF650" s="134">
        <v>95.7</v>
      </c>
      <c r="BG650" s="134">
        <v>95.7</v>
      </c>
      <c r="BH650" s="134">
        <v>95.7</v>
      </c>
      <c r="BI650" s="134">
        <v>95.7</v>
      </c>
      <c r="BJ650" s="134">
        <v>95.7</v>
      </c>
      <c r="BK650" s="134">
        <v>95.7</v>
      </c>
      <c r="BL650" s="134">
        <v>95.7</v>
      </c>
      <c r="BM650" s="134">
        <v>95.7</v>
      </c>
      <c r="BN650" s="134">
        <v>95.7</v>
      </c>
      <c r="BO650" s="134">
        <v>95.7</v>
      </c>
      <c r="BP650" s="134">
        <v>95.7</v>
      </c>
      <c r="BQ650" s="134">
        <v>95.7</v>
      </c>
      <c r="BR650" s="134">
        <v>95.7</v>
      </c>
      <c r="BS650" s="134">
        <v>95.7</v>
      </c>
      <c r="BT650" s="134">
        <v>95.7</v>
      </c>
      <c r="BU650" s="134">
        <v>95.7</v>
      </c>
      <c r="BV650" s="134">
        <v>95.7</v>
      </c>
      <c r="BW650" s="134">
        <v>95.7</v>
      </c>
      <c r="BX650" s="134">
        <v>95.7</v>
      </c>
      <c r="BY650" s="134">
        <v>95.7</v>
      </c>
      <c r="BZ650" s="134">
        <v>95.7</v>
      </c>
      <c r="CA650" s="134">
        <v>95.7</v>
      </c>
      <c r="CB650" s="134">
        <v>95.7</v>
      </c>
      <c r="CC650" s="134">
        <v>95.7</v>
      </c>
      <c r="CD650" s="134">
        <v>95.7</v>
      </c>
      <c r="CE650" s="134">
        <v>95.7</v>
      </c>
      <c r="CF650" s="134">
        <v>95.7</v>
      </c>
      <c r="CG650" s="134">
        <v>95.7</v>
      </c>
      <c r="CH650" s="134">
        <v>95.7</v>
      </c>
      <c r="CI650" s="134">
        <v>95.7</v>
      </c>
      <c r="CJ650" s="134">
        <v>89.9</v>
      </c>
      <c r="CK650" s="134">
        <v>89.9</v>
      </c>
      <c r="CL650" s="134">
        <v>84.2</v>
      </c>
      <c r="CM650" s="134">
        <v>84.2</v>
      </c>
      <c r="CN650" s="134">
        <v>84.2</v>
      </c>
      <c r="CO650" s="134">
        <v>84.2</v>
      </c>
      <c r="CP650" s="134">
        <v>84.2</v>
      </c>
      <c r="CQ650" s="134">
        <v>84.2</v>
      </c>
      <c r="CR650" s="134">
        <v>84.2</v>
      </c>
      <c r="CS650" s="134">
        <v>84.2</v>
      </c>
      <c r="CT650" s="134">
        <v>84.2</v>
      </c>
      <c r="CU650" s="134">
        <v>84.2</v>
      </c>
      <c r="CV650" s="134">
        <v>84.2</v>
      </c>
      <c r="CW650" s="134">
        <v>84.2</v>
      </c>
      <c r="CX650" s="134">
        <v>84.2</v>
      </c>
      <c r="CY650" s="134">
        <v>84.2</v>
      </c>
      <c r="CZ650" s="134">
        <v>84.2</v>
      </c>
      <c r="DA650" s="134">
        <v>84.2</v>
      </c>
      <c r="DB650" s="134">
        <v>84.2</v>
      </c>
      <c r="DC650" s="134">
        <v>84.2</v>
      </c>
      <c r="DD650" s="134">
        <v>84.2</v>
      </c>
      <c r="DE650" s="134">
        <v>84.2</v>
      </c>
      <c r="DF650" s="134">
        <v>84.2</v>
      </c>
      <c r="DG650" s="134">
        <v>84.2</v>
      </c>
      <c r="DH650" s="134">
        <v>79.099999999999994</v>
      </c>
      <c r="DI650" s="134">
        <v>79.099999999999994</v>
      </c>
      <c r="DJ650" s="134">
        <v>79.099999999999994</v>
      </c>
      <c r="DK650" s="134">
        <v>79.099999999999994</v>
      </c>
      <c r="DL650" s="134">
        <v>79.099999999999994</v>
      </c>
      <c r="DM650" s="134">
        <v>79.099999999999994</v>
      </c>
      <c r="DN650" s="134">
        <v>79.099999999999994</v>
      </c>
      <c r="DO650" s="134">
        <v>79.099999999999994</v>
      </c>
      <c r="DP650" s="134">
        <v>79.099999999999994</v>
      </c>
      <c r="DQ650" s="134">
        <v>79.099999999999994</v>
      </c>
      <c r="DR650" s="134">
        <v>79.099999999999994</v>
      </c>
      <c r="DS650" s="134">
        <v>79.099999999999994</v>
      </c>
      <c r="DT650" s="134">
        <v>79.099999999999994</v>
      </c>
      <c r="DU650" s="134">
        <v>79.099999999999994</v>
      </c>
      <c r="DV650" s="134">
        <v>79.099999999999994</v>
      </c>
      <c r="DW650" s="134">
        <v>79.099999999999994</v>
      </c>
      <c r="DX650" s="134">
        <v>79.099999999999994</v>
      </c>
      <c r="DY650" s="134">
        <v>79.099999999999994</v>
      </c>
      <c r="DZ650" s="134">
        <v>79.099999999999994</v>
      </c>
      <c r="EA650" s="135">
        <v>79.099999999999994</v>
      </c>
      <c r="EB650" s="136">
        <v>79.099999999999994</v>
      </c>
      <c r="EC650" s="136">
        <v>79.099999999999994</v>
      </c>
      <c r="ED650" s="134">
        <v>85.4</v>
      </c>
      <c r="EE650" s="134">
        <v>85.4</v>
      </c>
      <c r="EF650" s="137">
        <v>85.4</v>
      </c>
      <c r="EG650" s="137">
        <v>85.4</v>
      </c>
      <c r="EH650" s="137">
        <v>85.4</v>
      </c>
      <c r="EI650" s="137">
        <v>85.4</v>
      </c>
      <c r="EJ650" s="136">
        <v>85.4</v>
      </c>
      <c r="EK650" s="136">
        <v>85.4</v>
      </c>
      <c r="EL650" s="147">
        <v>85.7</v>
      </c>
      <c r="EM650" s="147">
        <v>85.7</v>
      </c>
      <c r="EN650" s="147">
        <v>85.7</v>
      </c>
    </row>
    <row r="651" spans="1:144" ht="15" x14ac:dyDescent="0.25">
      <c r="A651" s="132" t="s">
        <v>2730</v>
      </c>
      <c r="B651" s="132" t="s">
        <v>2731</v>
      </c>
      <c r="C651" s="133">
        <v>0.64095000000000002</v>
      </c>
      <c r="D651" s="134">
        <v>98.5</v>
      </c>
      <c r="E651" s="134">
        <v>99.7</v>
      </c>
      <c r="F651" s="134">
        <v>98.7</v>
      </c>
      <c r="G651" s="134">
        <v>98.9</v>
      </c>
      <c r="H651" s="134">
        <v>99.8</v>
      </c>
      <c r="I651" s="134">
        <v>99.6</v>
      </c>
      <c r="J651" s="134">
        <v>102.1</v>
      </c>
      <c r="K651" s="134">
        <v>102.3</v>
      </c>
      <c r="L651" s="134">
        <v>101.8</v>
      </c>
      <c r="M651" s="134">
        <v>101.6</v>
      </c>
      <c r="N651" s="134">
        <v>97.4</v>
      </c>
      <c r="O651" s="134">
        <v>98.6</v>
      </c>
      <c r="P651" s="134">
        <v>99.2</v>
      </c>
      <c r="Q651" s="134">
        <v>98.7</v>
      </c>
      <c r="R651" s="134">
        <v>99.6</v>
      </c>
      <c r="S651" s="134">
        <v>99.1</v>
      </c>
      <c r="T651" s="134">
        <v>100.3</v>
      </c>
      <c r="U651" s="134">
        <v>100.1</v>
      </c>
      <c r="V651" s="134">
        <v>100.6</v>
      </c>
      <c r="W651" s="134">
        <v>101.2</v>
      </c>
      <c r="X651" s="134">
        <v>97.8</v>
      </c>
      <c r="Y651" s="134">
        <v>100.9</v>
      </c>
      <c r="Z651" s="134">
        <v>100.7</v>
      </c>
      <c r="AA651" s="134">
        <v>99.2</v>
      </c>
      <c r="AB651" s="134">
        <v>100.5</v>
      </c>
      <c r="AC651" s="134">
        <v>100.5</v>
      </c>
      <c r="AD651" s="134">
        <v>101.1</v>
      </c>
      <c r="AE651" s="134">
        <v>100.8</v>
      </c>
      <c r="AF651" s="134">
        <v>100.3</v>
      </c>
      <c r="AG651" s="134">
        <v>100.1</v>
      </c>
      <c r="AH651" s="134">
        <v>102.1</v>
      </c>
      <c r="AI651" s="134">
        <v>101.3</v>
      </c>
      <c r="AJ651" s="134">
        <v>102.3</v>
      </c>
      <c r="AK651" s="134">
        <v>102.3</v>
      </c>
      <c r="AL651" s="134">
        <v>98.2</v>
      </c>
      <c r="AM651" s="134">
        <v>98.4</v>
      </c>
      <c r="AN651" s="134">
        <v>98.2</v>
      </c>
      <c r="AO651" s="134">
        <v>99.4</v>
      </c>
      <c r="AP651" s="134">
        <v>101.4</v>
      </c>
      <c r="AQ651" s="134">
        <v>100.2</v>
      </c>
      <c r="AR651" s="134">
        <v>99.6</v>
      </c>
      <c r="AS651" s="134">
        <v>100.9</v>
      </c>
      <c r="AT651" s="134">
        <v>103.8</v>
      </c>
      <c r="AU651" s="134">
        <v>105.3</v>
      </c>
      <c r="AV651" s="134">
        <v>102.9</v>
      </c>
      <c r="AW651" s="134">
        <v>103.6</v>
      </c>
      <c r="AX651" s="134">
        <v>102</v>
      </c>
      <c r="AY651" s="134">
        <v>100.8</v>
      </c>
      <c r="AZ651" s="134">
        <v>99.7</v>
      </c>
      <c r="BA651" s="134">
        <v>99.8</v>
      </c>
      <c r="BB651" s="134">
        <v>99.3</v>
      </c>
      <c r="BC651" s="134">
        <v>99.4</v>
      </c>
      <c r="BD651" s="134">
        <v>100.2</v>
      </c>
      <c r="BE651" s="134">
        <v>99.4</v>
      </c>
      <c r="BF651" s="134">
        <v>101.1</v>
      </c>
      <c r="BG651" s="134">
        <v>101.7</v>
      </c>
      <c r="BH651" s="134">
        <v>98.6</v>
      </c>
      <c r="BI651" s="134">
        <v>99.6</v>
      </c>
      <c r="BJ651" s="134">
        <v>100.8</v>
      </c>
      <c r="BK651" s="134">
        <v>99.8</v>
      </c>
      <c r="BL651" s="134">
        <v>102.8</v>
      </c>
      <c r="BM651" s="134">
        <v>100.2</v>
      </c>
      <c r="BN651" s="134">
        <v>101.6</v>
      </c>
      <c r="BO651" s="134">
        <v>103.4</v>
      </c>
      <c r="BP651" s="134">
        <v>104.5</v>
      </c>
      <c r="BQ651" s="134">
        <v>105</v>
      </c>
      <c r="BR651" s="134">
        <v>103.5</v>
      </c>
      <c r="BS651" s="134">
        <v>101.4</v>
      </c>
      <c r="BT651" s="134">
        <v>102.9</v>
      </c>
      <c r="BU651" s="134">
        <v>103.9</v>
      </c>
      <c r="BV651" s="134">
        <v>104.1</v>
      </c>
      <c r="BW651" s="134">
        <v>103.4</v>
      </c>
      <c r="BX651" s="134">
        <v>103.9</v>
      </c>
      <c r="BY651" s="134">
        <v>103.6</v>
      </c>
      <c r="BZ651" s="134">
        <v>104.6</v>
      </c>
      <c r="CA651" s="134">
        <v>103</v>
      </c>
      <c r="CB651" s="134">
        <v>105.4</v>
      </c>
      <c r="CC651" s="134">
        <v>103.4</v>
      </c>
      <c r="CD651" s="134">
        <v>105.5</v>
      </c>
      <c r="CE651" s="134">
        <v>104.9</v>
      </c>
      <c r="CF651" s="134">
        <v>102.6</v>
      </c>
      <c r="CG651" s="134">
        <v>103.8</v>
      </c>
      <c r="CH651" s="134">
        <v>102.4</v>
      </c>
      <c r="CI651" s="134">
        <v>102.8</v>
      </c>
      <c r="CJ651" s="134">
        <v>101.9</v>
      </c>
      <c r="CK651" s="134">
        <v>102.3</v>
      </c>
      <c r="CL651" s="134">
        <v>102.2</v>
      </c>
      <c r="CM651" s="134">
        <v>101</v>
      </c>
      <c r="CN651" s="134">
        <v>99</v>
      </c>
      <c r="CO651" s="134">
        <v>97.3</v>
      </c>
      <c r="CP651" s="134">
        <v>97.2</v>
      </c>
      <c r="CQ651" s="134">
        <v>95.3</v>
      </c>
      <c r="CR651" s="134">
        <v>96.7</v>
      </c>
      <c r="CS651" s="134">
        <v>96.9</v>
      </c>
      <c r="CT651" s="134">
        <v>96.5</v>
      </c>
      <c r="CU651" s="134">
        <v>99</v>
      </c>
      <c r="CV651" s="134">
        <v>98</v>
      </c>
      <c r="CW651" s="134">
        <v>98.1</v>
      </c>
      <c r="CX651" s="134">
        <v>99.5</v>
      </c>
      <c r="CY651" s="134">
        <v>99.1</v>
      </c>
      <c r="CZ651" s="134">
        <v>98</v>
      </c>
      <c r="DA651" s="134">
        <v>97.9</v>
      </c>
      <c r="DB651" s="134">
        <v>96.5</v>
      </c>
      <c r="DC651" s="134">
        <v>94.7</v>
      </c>
      <c r="DD651" s="134">
        <v>97.5</v>
      </c>
      <c r="DE651" s="134">
        <v>99.1</v>
      </c>
      <c r="DF651" s="134">
        <v>102.4</v>
      </c>
      <c r="DG651" s="134">
        <v>100.9</v>
      </c>
      <c r="DH651" s="134">
        <v>101.8</v>
      </c>
      <c r="DI651" s="134">
        <v>101.5</v>
      </c>
      <c r="DJ651" s="134">
        <v>101.6</v>
      </c>
      <c r="DK651" s="134">
        <v>102.8</v>
      </c>
      <c r="DL651" s="134">
        <v>103</v>
      </c>
      <c r="DM651" s="134">
        <v>101.6</v>
      </c>
      <c r="DN651" s="134">
        <v>102.8</v>
      </c>
      <c r="DO651" s="134">
        <v>103.1</v>
      </c>
      <c r="DP651" s="134">
        <v>100.8</v>
      </c>
      <c r="DQ651" s="134">
        <v>101.4</v>
      </c>
      <c r="DR651" s="134">
        <v>102.3</v>
      </c>
      <c r="DS651" s="134">
        <v>102.2</v>
      </c>
      <c r="DT651" s="134">
        <v>101.2</v>
      </c>
      <c r="DU651" s="134">
        <v>98.7</v>
      </c>
      <c r="DV651" s="134">
        <v>98.6</v>
      </c>
      <c r="DW651" s="134">
        <v>97.7</v>
      </c>
      <c r="DX651" s="134">
        <v>99.3</v>
      </c>
      <c r="DY651" s="134">
        <v>100.6</v>
      </c>
      <c r="DZ651" s="134">
        <v>101</v>
      </c>
      <c r="EA651" s="135">
        <v>99.5</v>
      </c>
      <c r="EB651" s="136">
        <v>100.2</v>
      </c>
      <c r="EC651" s="136">
        <v>101.8</v>
      </c>
      <c r="ED651" s="134">
        <v>99.5</v>
      </c>
      <c r="EE651" s="134">
        <v>100</v>
      </c>
      <c r="EF651" s="137">
        <v>101.8</v>
      </c>
      <c r="EG651" s="137">
        <v>104.9</v>
      </c>
      <c r="EH651" s="137">
        <v>102.8</v>
      </c>
      <c r="EI651" s="137">
        <v>103.5</v>
      </c>
      <c r="EJ651" s="136">
        <v>103.4</v>
      </c>
      <c r="EK651" s="136">
        <v>103.5</v>
      </c>
      <c r="EL651" s="147">
        <v>104.7</v>
      </c>
      <c r="EM651" s="147">
        <v>104.4</v>
      </c>
      <c r="EN651" s="147">
        <v>103.9</v>
      </c>
    </row>
    <row r="652" spans="1:144" ht="15" x14ac:dyDescent="0.25">
      <c r="A652" s="132" t="s">
        <v>2732</v>
      </c>
      <c r="B652" s="132" t="s">
        <v>2733</v>
      </c>
      <c r="C652" s="133">
        <v>0.43702000000000002</v>
      </c>
      <c r="D652" s="134">
        <v>97.5</v>
      </c>
      <c r="E652" s="134">
        <v>99.8</v>
      </c>
      <c r="F652" s="134">
        <v>97.6</v>
      </c>
      <c r="G652" s="134">
        <v>97.5</v>
      </c>
      <c r="H652" s="134">
        <v>97.5</v>
      </c>
      <c r="I652" s="134">
        <v>96.7</v>
      </c>
      <c r="J652" s="134">
        <v>100.3</v>
      </c>
      <c r="K652" s="134">
        <v>100.8</v>
      </c>
      <c r="L652" s="134">
        <v>99.8</v>
      </c>
      <c r="M652" s="134">
        <v>100.3</v>
      </c>
      <c r="N652" s="134">
        <v>94.4</v>
      </c>
      <c r="O652" s="134">
        <v>95.9</v>
      </c>
      <c r="P652" s="134">
        <v>97.5</v>
      </c>
      <c r="Q652" s="134">
        <v>96</v>
      </c>
      <c r="R652" s="134">
        <v>97.1</v>
      </c>
      <c r="S652" s="134">
        <v>96.6</v>
      </c>
      <c r="T652" s="134">
        <v>97.6</v>
      </c>
      <c r="U652" s="134">
        <v>97.7</v>
      </c>
      <c r="V652" s="134">
        <v>98.3</v>
      </c>
      <c r="W652" s="134">
        <v>98.9</v>
      </c>
      <c r="X652" s="134">
        <v>94.7</v>
      </c>
      <c r="Y652" s="134">
        <v>98.3</v>
      </c>
      <c r="Z652" s="134">
        <v>98.1</v>
      </c>
      <c r="AA652" s="134">
        <v>95.4</v>
      </c>
      <c r="AB652" s="134">
        <v>97.2</v>
      </c>
      <c r="AC652" s="134">
        <v>97.4</v>
      </c>
      <c r="AD652" s="134">
        <v>98.3</v>
      </c>
      <c r="AE652" s="134">
        <v>97.7</v>
      </c>
      <c r="AF652" s="134">
        <v>96.7</v>
      </c>
      <c r="AG652" s="134">
        <v>96.8</v>
      </c>
      <c r="AH652" s="134">
        <v>99.2</v>
      </c>
      <c r="AI652" s="134">
        <v>98.1</v>
      </c>
      <c r="AJ652" s="134">
        <v>99.4</v>
      </c>
      <c r="AK652" s="134">
        <v>99.5</v>
      </c>
      <c r="AL652" s="134">
        <v>93.9</v>
      </c>
      <c r="AM652" s="134">
        <v>93.9</v>
      </c>
      <c r="AN652" s="134">
        <v>93.7</v>
      </c>
      <c r="AO652" s="134">
        <v>95</v>
      </c>
      <c r="AP652" s="134">
        <v>97</v>
      </c>
      <c r="AQ652" s="134">
        <v>95.7</v>
      </c>
      <c r="AR652" s="134">
        <v>94.6</v>
      </c>
      <c r="AS652" s="134">
        <v>97.2</v>
      </c>
      <c r="AT652" s="134">
        <v>100.6</v>
      </c>
      <c r="AU652" s="134">
        <v>102.8</v>
      </c>
      <c r="AV652" s="134">
        <v>99.5</v>
      </c>
      <c r="AW652" s="134">
        <v>99.6</v>
      </c>
      <c r="AX652" s="134">
        <v>98.2</v>
      </c>
      <c r="AY652" s="134">
        <v>96.3</v>
      </c>
      <c r="AZ652" s="134">
        <v>94.7</v>
      </c>
      <c r="BA652" s="134">
        <v>95</v>
      </c>
      <c r="BB652" s="134">
        <v>94.3</v>
      </c>
      <c r="BC652" s="134">
        <v>94.7</v>
      </c>
      <c r="BD652" s="134">
        <v>95.7</v>
      </c>
      <c r="BE652" s="134">
        <v>94.6</v>
      </c>
      <c r="BF652" s="134">
        <v>97.1</v>
      </c>
      <c r="BG652" s="134">
        <v>97.7</v>
      </c>
      <c r="BH652" s="134">
        <v>93.5</v>
      </c>
      <c r="BI652" s="134">
        <v>94.8</v>
      </c>
      <c r="BJ652" s="134">
        <v>96.7</v>
      </c>
      <c r="BK652" s="134">
        <v>94.8</v>
      </c>
      <c r="BL652" s="134">
        <v>97.5</v>
      </c>
      <c r="BM652" s="134">
        <v>93.7</v>
      </c>
      <c r="BN652" s="134">
        <v>95.7</v>
      </c>
      <c r="BO652" s="134">
        <v>98.7</v>
      </c>
      <c r="BP652" s="134">
        <v>100</v>
      </c>
      <c r="BQ652" s="134">
        <v>100.6</v>
      </c>
      <c r="BR652" s="134">
        <v>99</v>
      </c>
      <c r="BS652" s="134">
        <v>95.9</v>
      </c>
      <c r="BT652" s="134">
        <v>97.8</v>
      </c>
      <c r="BU652" s="134">
        <v>98.7</v>
      </c>
      <c r="BV652" s="134">
        <v>98.6</v>
      </c>
      <c r="BW652" s="134">
        <v>97.5</v>
      </c>
      <c r="BX652" s="134">
        <v>98.3</v>
      </c>
      <c r="BY652" s="134">
        <v>98.3</v>
      </c>
      <c r="BZ652" s="134">
        <v>99.7</v>
      </c>
      <c r="CA652" s="134">
        <v>96.9</v>
      </c>
      <c r="CB652" s="134">
        <v>99.8</v>
      </c>
      <c r="CC652" s="134">
        <v>97.4</v>
      </c>
      <c r="CD652" s="134">
        <v>100.3</v>
      </c>
      <c r="CE652" s="134">
        <v>99.6</v>
      </c>
      <c r="CF652" s="134">
        <v>96.4</v>
      </c>
      <c r="CG652" s="134">
        <v>97.5</v>
      </c>
      <c r="CH652" s="134">
        <v>95.5</v>
      </c>
      <c r="CI652" s="134">
        <v>95.9</v>
      </c>
      <c r="CJ652" s="134">
        <v>94.2</v>
      </c>
      <c r="CK652" s="134">
        <v>94.7</v>
      </c>
      <c r="CL652" s="134">
        <v>94.8</v>
      </c>
      <c r="CM652" s="134">
        <v>92.4</v>
      </c>
      <c r="CN652" s="134">
        <v>89.9</v>
      </c>
      <c r="CO652" s="134">
        <v>87.9</v>
      </c>
      <c r="CP652" s="134">
        <v>88.1</v>
      </c>
      <c r="CQ652" s="134">
        <v>85</v>
      </c>
      <c r="CR652" s="134">
        <v>87.4</v>
      </c>
      <c r="CS652" s="134">
        <v>87.8</v>
      </c>
      <c r="CT652" s="134">
        <v>87.2</v>
      </c>
      <c r="CU652" s="134">
        <v>90.9</v>
      </c>
      <c r="CV652" s="134">
        <v>89.5</v>
      </c>
      <c r="CW652" s="134">
        <v>89.5</v>
      </c>
      <c r="CX652" s="134">
        <v>90.4</v>
      </c>
      <c r="CY652" s="134">
        <v>90</v>
      </c>
      <c r="CZ652" s="134">
        <v>88.7</v>
      </c>
      <c r="DA652" s="134">
        <v>88.5</v>
      </c>
      <c r="DB652" s="134">
        <v>86.9</v>
      </c>
      <c r="DC652" s="134">
        <v>85.1</v>
      </c>
      <c r="DD652" s="134">
        <v>89.7</v>
      </c>
      <c r="DE652" s="134">
        <v>91.2</v>
      </c>
      <c r="DF652" s="134">
        <v>95.4</v>
      </c>
      <c r="DG652" s="134">
        <v>92.5</v>
      </c>
      <c r="DH652" s="134">
        <v>93.7</v>
      </c>
      <c r="DI652" s="134">
        <v>93</v>
      </c>
      <c r="DJ652" s="134">
        <v>93</v>
      </c>
      <c r="DK652" s="134">
        <v>94.7</v>
      </c>
      <c r="DL652" s="134">
        <v>95.1</v>
      </c>
      <c r="DM652" s="134">
        <v>93</v>
      </c>
      <c r="DN652" s="134">
        <v>94.7</v>
      </c>
      <c r="DO652" s="134">
        <v>95.4</v>
      </c>
      <c r="DP652" s="134">
        <v>91.8</v>
      </c>
      <c r="DQ652" s="134">
        <v>94</v>
      </c>
      <c r="DR652" s="134">
        <v>95</v>
      </c>
      <c r="DS652" s="134">
        <v>94.2</v>
      </c>
      <c r="DT652" s="134">
        <v>92.5</v>
      </c>
      <c r="DU652" s="134">
        <v>88.6</v>
      </c>
      <c r="DV652" s="134">
        <v>88.2</v>
      </c>
      <c r="DW652" s="134">
        <v>86.3</v>
      </c>
      <c r="DX652" s="134">
        <v>89.3</v>
      </c>
      <c r="DY652" s="134">
        <v>91.2</v>
      </c>
      <c r="DZ652" s="134">
        <v>91.7</v>
      </c>
      <c r="EA652" s="135">
        <v>89.7</v>
      </c>
      <c r="EB652" s="136">
        <v>91</v>
      </c>
      <c r="EC652" s="136">
        <v>93.1</v>
      </c>
      <c r="ED652" s="134">
        <v>90</v>
      </c>
      <c r="EE652" s="134">
        <v>89.8</v>
      </c>
      <c r="EF652" s="137">
        <v>92.5</v>
      </c>
      <c r="EG652" s="137">
        <v>97.1</v>
      </c>
      <c r="EH652" s="137">
        <v>93.7</v>
      </c>
      <c r="EI652" s="137">
        <v>94.7</v>
      </c>
      <c r="EJ652" s="136">
        <v>94.7</v>
      </c>
      <c r="EK652" s="136">
        <v>94.9</v>
      </c>
      <c r="EL652" s="147">
        <v>96.6</v>
      </c>
      <c r="EM652" s="147">
        <v>96.3</v>
      </c>
      <c r="EN652" s="147">
        <v>95.4</v>
      </c>
    </row>
    <row r="653" spans="1:144" ht="15" x14ac:dyDescent="0.25">
      <c r="A653" s="132" t="s">
        <v>2734</v>
      </c>
      <c r="B653" s="132" t="s">
        <v>2735</v>
      </c>
      <c r="C653" s="133">
        <v>0.20393</v>
      </c>
      <c r="D653" s="134">
        <v>100.8</v>
      </c>
      <c r="E653" s="134">
        <v>99.5</v>
      </c>
      <c r="F653" s="134">
        <v>100.8</v>
      </c>
      <c r="G653" s="134">
        <v>102</v>
      </c>
      <c r="H653" s="134">
        <v>104.7</v>
      </c>
      <c r="I653" s="134">
        <v>106</v>
      </c>
      <c r="J653" s="134">
        <v>106</v>
      </c>
      <c r="K653" s="134">
        <v>105.4</v>
      </c>
      <c r="L653" s="134">
        <v>106.1</v>
      </c>
      <c r="M653" s="134">
        <v>104.6</v>
      </c>
      <c r="N653" s="134">
        <v>103.9</v>
      </c>
      <c r="O653" s="134">
        <v>104.3</v>
      </c>
      <c r="P653" s="134">
        <v>102.9</v>
      </c>
      <c r="Q653" s="134">
        <v>104.5</v>
      </c>
      <c r="R653" s="134">
        <v>104.9</v>
      </c>
      <c r="S653" s="134">
        <v>104.4</v>
      </c>
      <c r="T653" s="134">
        <v>106.1</v>
      </c>
      <c r="U653" s="134">
        <v>105.3</v>
      </c>
      <c r="V653" s="134">
        <v>105.6</v>
      </c>
      <c r="W653" s="134">
        <v>106.1</v>
      </c>
      <c r="X653" s="134">
        <v>104.4</v>
      </c>
      <c r="Y653" s="134">
        <v>106.4</v>
      </c>
      <c r="Z653" s="134">
        <v>106.3</v>
      </c>
      <c r="AA653" s="134">
        <v>107.3</v>
      </c>
      <c r="AB653" s="134">
        <v>107.8</v>
      </c>
      <c r="AC653" s="134">
        <v>107.1</v>
      </c>
      <c r="AD653" s="134">
        <v>107.1</v>
      </c>
      <c r="AE653" s="134">
        <v>107.4</v>
      </c>
      <c r="AF653" s="134">
        <v>108.2</v>
      </c>
      <c r="AG653" s="134">
        <v>107</v>
      </c>
      <c r="AH653" s="134">
        <v>108.5</v>
      </c>
      <c r="AI653" s="134">
        <v>108.3</v>
      </c>
      <c r="AJ653" s="134">
        <v>108.3</v>
      </c>
      <c r="AK653" s="134">
        <v>108.5</v>
      </c>
      <c r="AL653" s="134">
        <v>107.5</v>
      </c>
      <c r="AM653" s="134">
        <v>108</v>
      </c>
      <c r="AN653" s="134">
        <v>107.9</v>
      </c>
      <c r="AO653" s="134">
        <v>108.7</v>
      </c>
      <c r="AP653" s="134">
        <v>110.7</v>
      </c>
      <c r="AQ653" s="134">
        <v>109.6</v>
      </c>
      <c r="AR653" s="134">
        <v>110.3</v>
      </c>
      <c r="AS653" s="134">
        <v>108.8</v>
      </c>
      <c r="AT653" s="134">
        <v>110.6</v>
      </c>
      <c r="AU653" s="134">
        <v>110.5</v>
      </c>
      <c r="AV653" s="134">
        <v>110</v>
      </c>
      <c r="AW653" s="134">
        <v>112.1</v>
      </c>
      <c r="AX653" s="134">
        <v>110.1</v>
      </c>
      <c r="AY653" s="134">
        <v>110.5</v>
      </c>
      <c r="AZ653" s="134">
        <v>110.4</v>
      </c>
      <c r="BA653" s="134">
        <v>110.2</v>
      </c>
      <c r="BB653" s="134">
        <v>110.1</v>
      </c>
      <c r="BC653" s="134">
        <v>109.3</v>
      </c>
      <c r="BD653" s="134">
        <v>109.8</v>
      </c>
      <c r="BE653" s="134">
        <v>109.8</v>
      </c>
      <c r="BF653" s="134">
        <v>109.8</v>
      </c>
      <c r="BG653" s="134">
        <v>110.4</v>
      </c>
      <c r="BH653" s="134">
        <v>109.5</v>
      </c>
      <c r="BI653" s="134">
        <v>109.9</v>
      </c>
      <c r="BJ653" s="134">
        <v>109.7</v>
      </c>
      <c r="BK653" s="134">
        <v>110.6</v>
      </c>
      <c r="BL653" s="134">
        <v>114.1</v>
      </c>
      <c r="BM653" s="134">
        <v>114.2</v>
      </c>
      <c r="BN653" s="134">
        <v>114.3</v>
      </c>
      <c r="BO653" s="134">
        <v>113.3</v>
      </c>
      <c r="BP653" s="134">
        <v>114.2</v>
      </c>
      <c r="BQ653" s="134">
        <v>114.5</v>
      </c>
      <c r="BR653" s="134">
        <v>113.3</v>
      </c>
      <c r="BS653" s="134">
        <v>113.3</v>
      </c>
      <c r="BT653" s="134">
        <v>113.8</v>
      </c>
      <c r="BU653" s="134">
        <v>115</v>
      </c>
      <c r="BV653" s="134">
        <v>115.8</v>
      </c>
      <c r="BW653" s="134">
        <v>116</v>
      </c>
      <c r="BX653" s="134">
        <v>115.9</v>
      </c>
      <c r="BY653" s="134">
        <v>114.8</v>
      </c>
      <c r="BZ653" s="134">
        <v>115.2</v>
      </c>
      <c r="CA653" s="134">
        <v>116</v>
      </c>
      <c r="CB653" s="134">
        <v>117.5</v>
      </c>
      <c r="CC653" s="134">
        <v>116.3</v>
      </c>
      <c r="CD653" s="134">
        <v>116.6</v>
      </c>
      <c r="CE653" s="134">
        <v>116.5</v>
      </c>
      <c r="CF653" s="134">
        <v>116</v>
      </c>
      <c r="CG653" s="134">
        <v>117.2</v>
      </c>
      <c r="CH653" s="134">
        <v>117</v>
      </c>
      <c r="CI653" s="134">
        <v>117.5</v>
      </c>
      <c r="CJ653" s="134">
        <v>118.3</v>
      </c>
      <c r="CK653" s="134">
        <v>118.6</v>
      </c>
      <c r="CL653" s="134">
        <v>118.1</v>
      </c>
      <c r="CM653" s="134">
        <v>119.4</v>
      </c>
      <c r="CN653" s="134">
        <v>118.6</v>
      </c>
      <c r="CO653" s="134">
        <v>117.5</v>
      </c>
      <c r="CP653" s="134">
        <v>116.9</v>
      </c>
      <c r="CQ653" s="134">
        <v>117.5</v>
      </c>
      <c r="CR653" s="134">
        <v>116.8</v>
      </c>
      <c r="CS653" s="134">
        <v>116.4</v>
      </c>
      <c r="CT653" s="134">
        <v>116.4</v>
      </c>
      <c r="CU653" s="134">
        <v>116.3</v>
      </c>
      <c r="CV653" s="134">
        <v>116.2</v>
      </c>
      <c r="CW653" s="134">
        <v>116.6</v>
      </c>
      <c r="CX653" s="134">
        <v>118.9</v>
      </c>
      <c r="CY653" s="134">
        <v>118.8</v>
      </c>
      <c r="CZ653" s="134">
        <v>118</v>
      </c>
      <c r="DA653" s="134">
        <v>118.2</v>
      </c>
      <c r="DB653" s="134">
        <v>117.2</v>
      </c>
      <c r="DC653" s="134">
        <v>115.3</v>
      </c>
      <c r="DD653" s="134">
        <v>114.2</v>
      </c>
      <c r="DE653" s="134">
        <v>116</v>
      </c>
      <c r="DF653" s="134">
        <v>117.4</v>
      </c>
      <c r="DG653" s="134">
        <v>119</v>
      </c>
      <c r="DH653" s="134">
        <v>119.2</v>
      </c>
      <c r="DI653" s="134">
        <v>119.8</v>
      </c>
      <c r="DJ653" s="134">
        <v>120</v>
      </c>
      <c r="DK653" s="134">
        <v>120.3</v>
      </c>
      <c r="DL653" s="134">
        <v>120.1</v>
      </c>
      <c r="DM653" s="134">
        <v>120.2</v>
      </c>
      <c r="DN653" s="134">
        <v>120.1</v>
      </c>
      <c r="DO653" s="134">
        <v>119.6</v>
      </c>
      <c r="DP653" s="134">
        <v>120.2</v>
      </c>
      <c r="DQ653" s="134">
        <v>117.1</v>
      </c>
      <c r="DR653" s="134">
        <v>117.9</v>
      </c>
      <c r="DS653" s="134">
        <v>119.4</v>
      </c>
      <c r="DT653" s="134">
        <v>119.9</v>
      </c>
      <c r="DU653" s="134">
        <v>120.1</v>
      </c>
      <c r="DV653" s="134">
        <v>120.9</v>
      </c>
      <c r="DW653" s="134">
        <v>122.2</v>
      </c>
      <c r="DX653" s="134">
        <v>120.6</v>
      </c>
      <c r="DY653" s="134">
        <v>120.7</v>
      </c>
      <c r="DZ653" s="134">
        <v>120.8</v>
      </c>
      <c r="EA653" s="135">
        <v>120.4</v>
      </c>
      <c r="EB653" s="136">
        <v>119.8</v>
      </c>
      <c r="EC653" s="136">
        <v>120.5</v>
      </c>
      <c r="ED653" s="134">
        <v>119.9</v>
      </c>
      <c r="EE653" s="134">
        <v>121.9</v>
      </c>
      <c r="EF653" s="137">
        <v>121.7</v>
      </c>
      <c r="EG653" s="137">
        <v>121.8</v>
      </c>
      <c r="EH653" s="137">
        <v>122.2</v>
      </c>
      <c r="EI653" s="137">
        <v>122.4</v>
      </c>
      <c r="EJ653" s="136">
        <v>122</v>
      </c>
      <c r="EK653" s="136">
        <v>121.9</v>
      </c>
      <c r="EL653" s="147">
        <v>122.2</v>
      </c>
      <c r="EM653" s="147">
        <v>121.8</v>
      </c>
      <c r="EN653" s="147">
        <v>122.3</v>
      </c>
    </row>
    <row r="654" spans="1:144" ht="15" x14ac:dyDescent="0.25">
      <c r="A654" s="132" t="s">
        <v>2736</v>
      </c>
      <c r="B654" s="132" t="s">
        <v>2737</v>
      </c>
      <c r="C654" s="133">
        <v>0.18056</v>
      </c>
      <c r="D654" s="134">
        <v>94.7</v>
      </c>
      <c r="E654" s="134">
        <v>97.8</v>
      </c>
      <c r="F654" s="134">
        <v>102.5</v>
      </c>
      <c r="G654" s="134">
        <v>101.7</v>
      </c>
      <c r="H654" s="134">
        <v>100.2</v>
      </c>
      <c r="I654" s="134">
        <v>100.5</v>
      </c>
      <c r="J654" s="134">
        <v>105.6</v>
      </c>
      <c r="K654" s="134">
        <v>102.6</v>
      </c>
      <c r="L654" s="134">
        <v>107.9</v>
      </c>
      <c r="M654" s="134">
        <v>108</v>
      </c>
      <c r="N654" s="134">
        <v>105.1</v>
      </c>
      <c r="O654" s="134">
        <v>105.4</v>
      </c>
      <c r="P654" s="134">
        <v>100.6</v>
      </c>
      <c r="Q654" s="134">
        <v>106.7</v>
      </c>
      <c r="R654" s="134">
        <v>104</v>
      </c>
      <c r="S654" s="134">
        <v>99.4</v>
      </c>
      <c r="T654" s="134">
        <v>100.5</v>
      </c>
      <c r="U654" s="134">
        <v>108</v>
      </c>
      <c r="V654" s="134">
        <v>101</v>
      </c>
      <c r="W654" s="134">
        <v>96.3</v>
      </c>
      <c r="X654" s="134">
        <v>98.8</v>
      </c>
      <c r="Y654" s="134">
        <v>102.3</v>
      </c>
      <c r="Z654" s="134">
        <v>100.9</v>
      </c>
      <c r="AA654" s="134">
        <v>100.5</v>
      </c>
      <c r="AB654" s="134">
        <v>98.8</v>
      </c>
      <c r="AC654" s="134">
        <v>107.4</v>
      </c>
      <c r="AD654" s="134">
        <v>105.2</v>
      </c>
      <c r="AE654" s="134">
        <v>97.5</v>
      </c>
      <c r="AF654" s="134">
        <v>105.3</v>
      </c>
      <c r="AG654" s="134">
        <v>99</v>
      </c>
      <c r="AH654" s="134">
        <v>104.3</v>
      </c>
      <c r="AI654" s="134">
        <v>98.8</v>
      </c>
      <c r="AJ654" s="134">
        <v>106.2</v>
      </c>
      <c r="AK654" s="134">
        <v>100.8</v>
      </c>
      <c r="AL654" s="134">
        <v>98.9</v>
      </c>
      <c r="AM654" s="134">
        <v>104.5</v>
      </c>
      <c r="AN654" s="134">
        <v>97.3</v>
      </c>
      <c r="AO654" s="134">
        <v>102.1</v>
      </c>
      <c r="AP654" s="134">
        <v>96.9</v>
      </c>
      <c r="AQ654" s="134">
        <v>104.9</v>
      </c>
      <c r="AR654" s="134">
        <v>101.5</v>
      </c>
      <c r="AS654" s="134">
        <v>101.5</v>
      </c>
      <c r="AT654" s="134">
        <v>101.5</v>
      </c>
      <c r="AU654" s="134">
        <v>101.5</v>
      </c>
      <c r="AV654" s="134">
        <v>101.5</v>
      </c>
      <c r="AW654" s="134">
        <v>101.5</v>
      </c>
      <c r="AX654" s="134">
        <v>101.5</v>
      </c>
      <c r="AY654" s="134">
        <v>101.5</v>
      </c>
      <c r="AZ654" s="134">
        <v>101.5</v>
      </c>
      <c r="BA654" s="134">
        <v>101.5</v>
      </c>
      <c r="BB654" s="134">
        <v>101.5</v>
      </c>
      <c r="BC654" s="134">
        <v>101.5</v>
      </c>
      <c r="BD654" s="134">
        <v>101.5</v>
      </c>
      <c r="BE654" s="134">
        <v>101.5</v>
      </c>
      <c r="BF654" s="134">
        <v>102.3</v>
      </c>
      <c r="BG654" s="134">
        <v>102.3</v>
      </c>
      <c r="BH654" s="134">
        <v>102.3</v>
      </c>
      <c r="BI654" s="134">
        <v>111.5</v>
      </c>
      <c r="BJ654" s="134">
        <v>106.1</v>
      </c>
      <c r="BK654" s="134">
        <v>103.7</v>
      </c>
      <c r="BL654" s="134">
        <v>103.7</v>
      </c>
      <c r="BM654" s="134">
        <v>106.6</v>
      </c>
      <c r="BN654" s="134">
        <v>106.6</v>
      </c>
      <c r="BO654" s="134">
        <v>106.1</v>
      </c>
      <c r="BP654" s="134">
        <v>105.9</v>
      </c>
      <c r="BQ654" s="134">
        <v>108.7</v>
      </c>
      <c r="BR654" s="134">
        <v>106.2</v>
      </c>
      <c r="BS654" s="134">
        <v>107.8</v>
      </c>
      <c r="BT654" s="134">
        <v>108.4</v>
      </c>
      <c r="BU654" s="134">
        <v>106.5</v>
      </c>
      <c r="BV654" s="134">
        <v>107.3</v>
      </c>
      <c r="BW654" s="134">
        <v>109.1</v>
      </c>
      <c r="BX654" s="134">
        <v>111.4</v>
      </c>
      <c r="BY654" s="134">
        <v>111.4</v>
      </c>
      <c r="BZ654" s="134">
        <v>109.2</v>
      </c>
      <c r="CA654" s="134">
        <v>109.2</v>
      </c>
      <c r="CB654" s="134">
        <v>109.8</v>
      </c>
      <c r="CC654" s="134">
        <v>108.6</v>
      </c>
      <c r="CD654" s="134">
        <v>111.2</v>
      </c>
      <c r="CE654" s="134">
        <v>110.6</v>
      </c>
      <c r="CF654" s="134">
        <v>105.4</v>
      </c>
      <c r="CG654" s="134">
        <v>105.3</v>
      </c>
      <c r="CH654" s="134">
        <v>108.9</v>
      </c>
      <c r="CI654" s="134">
        <v>108.4</v>
      </c>
      <c r="CJ654" s="134">
        <v>111.9</v>
      </c>
      <c r="CK654" s="134">
        <v>112.1</v>
      </c>
      <c r="CL654" s="134">
        <v>112.5</v>
      </c>
      <c r="CM654" s="134">
        <v>110.8</v>
      </c>
      <c r="CN654" s="134">
        <v>110.5</v>
      </c>
      <c r="CO654" s="134">
        <v>112.9</v>
      </c>
      <c r="CP654" s="134">
        <v>110.3</v>
      </c>
      <c r="CQ654" s="134">
        <v>113.5</v>
      </c>
      <c r="CR654" s="134">
        <v>111.1</v>
      </c>
      <c r="CS654" s="134">
        <v>110.6</v>
      </c>
      <c r="CT654" s="134">
        <v>110.6</v>
      </c>
      <c r="CU654" s="134">
        <v>111</v>
      </c>
      <c r="CV654" s="134">
        <v>111</v>
      </c>
      <c r="CW654" s="134">
        <v>111</v>
      </c>
      <c r="CX654" s="134">
        <v>109.2</v>
      </c>
      <c r="CY654" s="134">
        <v>106</v>
      </c>
      <c r="CZ654" s="134">
        <v>106</v>
      </c>
      <c r="DA654" s="134">
        <v>106.1</v>
      </c>
      <c r="DB654" s="134">
        <v>106.1</v>
      </c>
      <c r="DC654" s="134">
        <v>106.4</v>
      </c>
      <c r="DD654" s="134">
        <v>109.6</v>
      </c>
      <c r="DE654" s="134">
        <v>108.8</v>
      </c>
      <c r="DF654" s="134">
        <v>106.1</v>
      </c>
      <c r="DG654" s="134">
        <v>106.1</v>
      </c>
      <c r="DH654" s="134">
        <v>107</v>
      </c>
      <c r="DI654" s="134">
        <v>107</v>
      </c>
      <c r="DJ654" s="134">
        <v>108.5</v>
      </c>
      <c r="DK654" s="134">
        <v>107.7</v>
      </c>
      <c r="DL654" s="134">
        <v>107.1</v>
      </c>
      <c r="DM654" s="134">
        <v>107.1</v>
      </c>
      <c r="DN654" s="134">
        <v>107.1</v>
      </c>
      <c r="DO654" s="134">
        <v>107.1</v>
      </c>
      <c r="DP654" s="134">
        <v>108.5</v>
      </c>
      <c r="DQ654" s="134">
        <v>109.2</v>
      </c>
      <c r="DR654" s="134">
        <v>112.2</v>
      </c>
      <c r="DS654" s="134">
        <v>112.2</v>
      </c>
      <c r="DT654" s="134">
        <v>111.2</v>
      </c>
      <c r="DU654" s="134">
        <v>112.7</v>
      </c>
      <c r="DV654" s="134">
        <v>112.7</v>
      </c>
      <c r="DW654" s="134">
        <v>112.9</v>
      </c>
      <c r="DX654" s="134">
        <v>113.1</v>
      </c>
      <c r="DY654" s="134">
        <v>113.1</v>
      </c>
      <c r="DZ654" s="134">
        <v>113.1</v>
      </c>
      <c r="EA654" s="135">
        <v>113.5</v>
      </c>
      <c r="EB654" s="136">
        <v>112.5</v>
      </c>
      <c r="EC654" s="136">
        <v>112.9</v>
      </c>
      <c r="ED654" s="134">
        <v>113</v>
      </c>
      <c r="EE654" s="134">
        <v>111.7</v>
      </c>
      <c r="EF654" s="137">
        <v>113</v>
      </c>
      <c r="EG654" s="137">
        <v>111.7</v>
      </c>
      <c r="EH654" s="137">
        <v>111.6</v>
      </c>
      <c r="EI654" s="137">
        <v>111.6</v>
      </c>
      <c r="EJ654" s="136">
        <v>114.2</v>
      </c>
      <c r="EK654" s="136">
        <v>114.4</v>
      </c>
      <c r="EL654" s="147">
        <v>114.1</v>
      </c>
      <c r="EM654" s="147">
        <v>114.3</v>
      </c>
      <c r="EN654" s="147">
        <v>113.8</v>
      </c>
    </row>
    <row r="655" spans="1:144" ht="15" x14ac:dyDescent="0.25">
      <c r="A655" s="132" t="s">
        <v>2738</v>
      </c>
      <c r="B655" s="132" t="s">
        <v>2739</v>
      </c>
      <c r="C655" s="133">
        <v>0.18056</v>
      </c>
      <c r="D655" s="134">
        <v>94.7</v>
      </c>
      <c r="E655" s="134">
        <v>97.8</v>
      </c>
      <c r="F655" s="134">
        <v>102.5</v>
      </c>
      <c r="G655" s="134">
        <v>101.7</v>
      </c>
      <c r="H655" s="134">
        <v>100.2</v>
      </c>
      <c r="I655" s="134">
        <v>100.5</v>
      </c>
      <c r="J655" s="134">
        <v>105.6</v>
      </c>
      <c r="K655" s="134">
        <v>102.6</v>
      </c>
      <c r="L655" s="134">
        <v>107.9</v>
      </c>
      <c r="M655" s="134">
        <v>108</v>
      </c>
      <c r="N655" s="134">
        <v>105.1</v>
      </c>
      <c r="O655" s="134">
        <v>105.4</v>
      </c>
      <c r="P655" s="134">
        <v>100.6</v>
      </c>
      <c r="Q655" s="134">
        <v>106.7</v>
      </c>
      <c r="R655" s="134">
        <v>104</v>
      </c>
      <c r="S655" s="134">
        <v>99.4</v>
      </c>
      <c r="T655" s="134">
        <v>100.5</v>
      </c>
      <c r="U655" s="134">
        <v>108</v>
      </c>
      <c r="V655" s="134">
        <v>101</v>
      </c>
      <c r="W655" s="134">
        <v>96.3</v>
      </c>
      <c r="X655" s="134">
        <v>98.8</v>
      </c>
      <c r="Y655" s="134">
        <v>102.3</v>
      </c>
      <c r="Z655" s="134">
        <v>100.9</v>
      </c>
      <c r="AA655" s="134">
        <v>100.5</v>
      </c>
      <c r="AB655" s="134">
        <v>98.8</v>
      </c>
      <c r="AC655" s="134">
        <v>107.4</v>
      </c>
      <c r="AD655" s="134">
        <v>105.2</v>
      </c>
      <c r="AE655" s="134">
        <v>97.5</v>
      </c>
      <c r="AF655" s="134">
        <v>105.3</v>
      </c>
      <c r="AG655" s="134">
        <v>99</v>
      </c>
      <c r="AH655" s="134">
        <v>104.3</v>
      </c>
      <c r="AI655" s="134">
        <v>98.8</v>
      </c>
      <c r="AJ655" s="134">
        <v>106.2</v>
      </c>
      <c r="AK655" s="134">
        <v>100.8</v>
      </c>
      <c r="AL655" s="134">
        <v>98.9</v>
      </c>
      <c r="AM655" s="134">
        <v>104.5</v>
      </c>
      <c r="AN655" s="134">
        <v>97.3</v>
      </c>
      <c r="AO655" s="134">
        <v>102.1</v>
      </c>
      <c r="AP655" s="134">
        <v>96.9</v>
      </c>
      <c r="AQ655" s="134">
        <v>104.9</v>
      </c>
      <c r="AR655" s="134">
        <v>101.5</v>
      </c>
      <c r="AS655" s="134">
        <v>101.5</v>
      </c>
      <c r="AT655" s="134">
        <v>101.5</v>
      </c>
      <c r="AU655" s="134">
        <v>101.5</v>
      </c>
      <c r="AV655" s="134">
        <v>101.5</v>
      </c>
      <c r="AW655" s="134">
        <v>101.5</v>
      </c>
      <c r="AX655" s="134">
        <v>101.5</v>
      </c>
      <c r="AY655" s="134">
        <v>101.5</v>
      </c>
      <c r="AZ655" s="134">
        <v>101.5</v>
      </c>
      <c r="BA655" s="134">
        <v>101.5</v>
      </c>
      <c r="BB655" s="134">
        <v>101.5</v>
      </c>
      <c r="BC655" s="134">
        <v>101.5</v>
      </c>
      <c r="BD655" s="134">
        <v>101.5</v>
      </c>
      <c r="BE655" s="134">
        <v>101.5</v>
      </c>
      <c r="BF655" s="134">
        <v>102.3</v>
      </c>
      <c r="BG655" s="134">
        <v>102.3</v>
      </c>
      <c r="BH655" s="134">
        <v>102.3</v>
      </c>
      <c r="BI655" s="134">
        <v>111.5</v>
      </c>
      <c r="BJ655" s="134">
        <v>106.1</v>
      </c>
      <c r="BK655" s="134">
        <v>103.7</v>
      </c>
      <c r="BL655" s="134">
        <v>103.7</v>
      </c>
      <c r="BM655" s="134">
        <v>106.6</v>
      </c>
      <c r="BN655" s="134">
        <v>106.6</v>
      </c>
      <c r="BO655" s="134">
        <v>106.1</v>
      </c>
      <c r="BP655" s="134">
        <v>105.9</v>
      </c>
      <c r="BQ655" s="134">
        <v>108.7</v>
      </c>
      <c r="BR655" s="134">
        <v>106.2</v>
      </c>
      <c r="BS655" s="134">
        <v>107.8</v>
      </c>
      <c r="BT655" s="134">
        <v>108.4</v>
      </c>
      <c r="BU655" s="134">
        <v>106.5</v>
      </c>
      <c r="BV655" s="134">
        <v>107.3</v>
      </c>
      <c r="BW655" s="134">
        <v>109.1</v>
      </c>
      <c r="BX655" s="134">
        <v>111.4</v>
      </c>
      <c r="BY655" s="134">
        <v>111.4</v>
      </c>
      <c r="BZ655" s="134">
        <v>109.2</v>
      </c>
      <c r="CA655" s="134">
        <v>109.2</v>
      </c>
      <c r="CB655" s="134">
        <v>109.8</v>
      </c>
      <c r="CC655" s="134">
        <v>108.6</v>
      </c>
      <c r="CD655" s="134">
        <v>111.2</v>
      </c>
      <c r="CE655" s="134">
        <v>110.6</v>
      </c>
      <c r="CF655" s="134">
        <v>105.4</v>
      </c>
      <c r="CG655" s="134">
        <v>105.3</v>
      </c>
      <c r="CH655" s="134">
        <v>108.9</v>
      </c>
      <c r="CI655" s="134">
        <v>108.4</v>
      </c>
      <c r="CJ655" s="134">
        <v>111.9</v>
      </c>
      <c r="CK655" s="134">
        <v>112.1</v>
      </c>
      <c r="CL655" s="134">
        <v>112.5</v>
      </c>
      <c r="CM655" s="134">
        <v>110.8</v>
      </c>
      <c r="CN655" s="134">
        <v>110.5</v>
      </c>
      <c r="CO655" s="134">
        <v>112.9</v>
      </c>
      <c r="CP655" s="134">
        <v>110.3</v>
      </c>
      <c r="CQ655" s="134">
        <v>113.5</v>
      </c>
      <c r="CR655" s="134">
        <v>111.1</v>
      </c>
      <c r="CS655" s="134">
        <v>110.6</v>
      </c>
      <c r="CT655" s="134">
        <v>110.6</v>
      </c>
      <c r="CU655" s="134">
        <v>111</v>
      </c>
      <c r="CV655" s="134">
        <v>111</v>
      </c>
      <c r="CW655" s="134">
        <v>111</v>
      </c>
      <c r="CX655" s="134">
        <v>109.2</v>
      </c>
      <c r="CY655" s="134">
        <v>106</v>
      </c>
      <c r="CZ655" s="134">
        <v>106</v>
      </c>
      <c r="DA655" s="134">
        <v>106.1</v>
      </c>
      <c r="DB655" s="134">
        <v>106.1</v>
      </c>
      <c r="DC655" s="134">
        <v>106.4</v>
      </c>
      <c r="DD655" s="134">
        <v>109.6</v>
      </c>
      <c r="DE655" s="134">
        <v>108.8</v>
      </c>
      <c r="DF655" s="134">
        <v>106.1</v>
      </c>
      <c r="DG655" s="134">
        <v>106.1</v>
      </c>
      <c r="DH655" s="134">
        <v>107</v>
      </c>
      <c r="DI655" s="134">
        <v>107</v>
      </c>
      <c r="DJ655" s="134">
        <v>108.5</v>
      </c>
      <c r="DK655" s="134">
        <v>107.7</v>
      </c>
      <c r="DL655" s="134">
        <v>107.1</v>
      </c>
      <c r="DM655" s="134">
        <v>107.1</v>
      </c>
      <c r="DN655" s="134">
        <v>107.1</v>
      </c>
      <c r="DO655" s="134">
        <v>107.1</v>
      </c>
      <c r="DP655" s="134">
        <v>108.5</v>
      </c>
      <c r="DQ655" s="134">
        <v>109.2</v>
      </c>
      <c r="DR655" s="134">
        <v>112.2</v>
      </c>
      <c r="DS655" s="134">
        <v>112.2</v>
      </c>
      <c r="DT655" s="134">
        <v>111.2</v>
      </c>
      <c r="DU655" s="134">
        <v>112.7</v>
      </c>
      <c r="DV655" s="134">
        <v>112.7</v>
      </c>
      <c r="DW655" s="134">
        <v>112.9</v>
      </c>
      <c r="DX655" s="134">
        <v>113.1</v>
      </c>
      <c r="DY655" s="134">
        <v>113.1</v>
      </c>
      <c r="DZ655" s="134">
        <v>113.1</v>
      </c>
      <c r="EA655" s="135">
        <v>113.5</v>
      </c>
      <c r="EB655" s="136">
        <v>112.5</v>
      </c>
      <c r="EC655" s="136">
        <v>112.9</v>
      </c>
      <c r="ED655" s="134">
        <v>113</v>
      </c>
      <c r="EE655" s="134">
        <v>111.7</v>
      </c>
      <c r="EF655" s="137">
        <v>113</v>
      </c>
      <c r="EG655" s="137">
        <v>111.7</v>
      </c>
      <c r="EH655" s="137">
        <v>111.6</v>
      </c>
      <c r="EI655" s="137">
        <v>111.6</v>
      </c>
      <c r="EJ655" s="136">
        <v>114.2</v>
      </c>
      <c r="EK655" s="136">
        <v>114.4</v>
      </c>
      <c r="EL655" s="147">
        <v>114.1</v>
      </c>
      <c r="EM655" s="147">
        <v>114.3</v>
      </c>
      <c r="EN655" s="147">
        <v>113.8</v>
      </c>
    </row>
    <row r="656" spans="1:144" ht="15" x14ac:dyDescent="0.25">
      <c r="A656" s="132" t="s">
        <v>2740</v>
      </c>
      <c r="B656" s="132" t="s">
        <v>2741</v>
      </c>
      <c r="C656" s="133">
        <v>7.5509999999999994E-2</v>
      </c>
      <c r="D656" s="134">
        <v>103.8</v>
      </c>
      <c r="E656" s="134">
        <v>104</v>
      </c>
      <c r="F656" s="134">
        <v>104.1</v>
      </c>
      <c r="G656" s="134">
        <v>103.6</v>
      </c>
      <c r="H656" s="134">
        <v>103.8</v>
      </c>
      <c r="I656" s="134">
        <v>104.4</v>
      </c>
      <c r="J656" s="134">
        <v>104.2</v>
      </c>
      <c r="K656" s="134">
        <v>104.7</v>
      </c>
      <c r="L656" s="134">
        <v>104.7</v>
      </c>
      <c r="M656" s="134">
        <v>104.7</v>
      </c>
      <c r="N656" s="134">
        <v>105.6</v>
      </c>
      <c r="O656" s="134">
        <v>105</v>
      </c>
      <c r="P656" s="134">
        <v>109.6</v>
      </c>
      <c r="Q656" s="134">
        <v>109.6</v>
      </c>
      <c r="R656" s="134">
        <v>109.6</v>
      </c>
      <c r="S656" s="134">
        <v>109.5</v>
      </c>
      <c r="T656" s="134">
        <v>112.4</v>
      </c>
      <c r="U656" s="134">
        <v>114.8</v>
      </c>
      <c r="V656" s="134">
        <v>114.9</v>
      </c>
      <c r="W656" s="134">
        <v>114.9</v>
      </c>
      <c r="X656" s="134">
        <v>115.5</v>
      </c>
      <c r="Y656" s="134">
        <v>115.7</v>
      </c>
      <c r="Z656" s="134">
        <v>115.9</v>
      </c>
      <c r="AA656" s="134">
        <v>117.3</v>
      </c>
      <c r="AB656" s="134">
        <v>122.2</v>
      </c>
      <c r="AC656" s="134">
        <v>122.3</v>
      </c>
      <c r="AD656" s="134">
        <v>122.2</v>
      </c>
      <c r="AE656" s="134">
        <v>122.5</v>
      </c>
      <c r="AF656" s="134">
        <v>122.9</v>
      </c>
      <c r="AG656" s="134">
        <v>122.9</v>
      </c>
      <c r="AH656" s="134">
        <v>123.2</v>
      </c>
      <c r="AI656" s="134">
        <v>122.9</v>
      </c>
      <c r="AJ656" s="134">
        <v>122.6</v>
      </c>
      <c r="AK656" s="134">
        <v>122.9</v>
      </c>
      <c r="AL656" s="134">
        <v>122.3</v>
      </c>
      <c r="AM656" s="134">
        <v>123.4</v>
      </c>
      <c r="AN656" s="134">
        <v>123.7</v>
      </c>
      <c r="AO656" s="134">
        <v>124</v>
      </c>
      <c r="AP656" s="134">
        <v>124.6</v>
      </c>
      <c r="AQ656" s="134">
        <v>124.6</v>
      </c>
      <c r="AR656" s="134">
        <v>125.1</v>
      </c>
      <c r="AS656" s="134">
        <v>125.1</v>
      </c>
      <c r="AT656" s="134">
        <v>124.6</v>
      </c>
      <c r="AU656" s="134">
        <v>124.6</v>
      </c>
      <c r="AV656" s="134">
        <v>124.4</v>
      </c>
      <c r="AW656" s="134">
        <v>125.8</v>
      </c>
      <c r="AX656" s="134">
        <v>126.4</v>
      </c>
      <c r="AY656" s="134">
        <v>126.8</v>
      </c>
      <c r="AZ656" s="134">
        <v>126.8</v>
      </c>
      <c r="BA656" s="134">
        <v>126.8</v>
      </c>
      <c r="BB656" s="134">
        <v>139.80000000000001</v>
      </c>
      <c r="BC656" s="134">
        <v>139.6</v>
      </c>
      <c r="BD656" s="134">
        <v>140</v>
      </c>
      <c r="BE656" s="134">
        <v>140.19999999999999</v>
      </c>
      <c r="BF656" s="134">
        <v>140.19999999999999</v>
      </c>
      <c r="BG656" s="134">
        <v>140.1</v>
      </c>
      <c r="BH656" s="134">
        <v>139.80000000000001</v>
      </c>
      <c r="BI656" s="134">
        <v>140.4</v>
      </c>
      <c r="BJ656" s="134">
        <v>140.6</v>
      </c>
      <c r="BK656" s="134">
        <v>140.6</v>
      </c>
      <c r="BL656" s="134">
        <v>141.9</v>
      </c>
      <c r="BM656" s="134">
        <v>141.80000000000001</v>
      </c>
      <c r="BN656" s="134">
        <v>139.4</v>
      </c>
      <c r="BO656" s="134">
        <v>137.19999999999999</v>
      </c>
      <c r="BP656" s="134">
        <v>136.6</v>
      </c>
      <c r="BQ656" s="134">
        <v>136.69999999999999</v>
      </c>
      <c r="BR656" s="134">
        <v>137.19999999999999</v>
      </c>
      <c r="BS656" s="134">
        <v>136.1</v>
      </c>
      <c r="BT656" s="134">
        <v>136.1</v>
      </c>
      <c r="BU656" s="134">
        <v>137.1</v>
      </c>
      <c r="BV656" s="134">
        <v>136.80000000000001</v>
      </c>
      <c r="BW656" s="134">
        <v>137.1</v>
      </c>
      <c r="BX656" s="134">
        <v>137.4</v>
      </c>
      <c r="BY656" s="134">
        <v>137.4</v>
      </c>
      <c r="BZ656" s="134">
        <v>137.4</v>
      </c>
      <c r="CA656" s="134">
        <v>138.9</v>
      </c>
      <c r="CB656" s="134">
        <v>137.4</v>
      </c>
      <c r="CC656" s="134">
        <v>138.5</v>
      </c>
      <c r="CD656" s="134">
        <v>138.5</v>
      </c>
      <c r="CE656" s="134">
        <v>138.6</v>
      </c>
      <c r="CF656" s="134">
        <v>138.6</v>
      </c>
      <c r="CG656" s="134">
        <v>135.6</v>
      </c>
      <c r="CH656" s="134">
        <v>136.6</v>
      </c>
      <c r="CI656" s="134">
        <v>139.69999999999999</v>
      </c>
      <c r="CJ656" s="134">
        <v>139.69999999999999</v>
      </c>
      <c r="CK656" s="134">
        <v>136.6</v>
      </c>
      <c r="CL656" s="134">
        <v>138.69999999999999</v>
      </c>
      <c r="CM656" s="134">
        <v>138.69999999999999</v>
      </c>
      <c r="CN656" s="134">
        <v>138.69999999999999</v>
      </c>
      <c r="CO656" s="134">
        <v>136.5</v>
      </c>
      <c r="CP656" s="134">
        <v>138.69999999999999</v>
      </c>
      <c r="CQ656" s="134">
        <v>139.69999999999999</v>
      </c>
      <c r="CR656" s="134">
        <v>139.69999999999999</v>
      </c>
      <c r="CS656" s="134">
        <v>140.5</v>
      </c>
      <c r="CT656" s="134">
        <v>140.9</v>
      </c>
      <c r="CU656" s="134">
        <v>141.1</v>
      </c>
      <c r="CV656" s="134">
        <v>141.1</v>
      </c>
      <c r="CW656" s="134">
        <v>141.1</v>
      </c>
      <c r="CX656" s="134">
        <v>142</v>
      </c>
      <c r="CY656" s="134">
        <v>141.69999999999999</v>
      </c>
      <c r="CZ656" s="134">
        <v>142.80000000000001</v>
      </c>
      <c r="DA656" s="134">
        <v>142.9</v>
      </c>
      <c r="DB656" s="134">
        <v>141.69999999999999</v>
      </c>
      <c r="DC656" s="134">
        <v>141.69999999999999</v>
      </c>
      <c r="DD656" s="134">
        <v>141.69999999999999</v>
      </c>
      <c r="DE656" s="134">
        <v>141.80000000000001</v>
      </c>
      <c r="DF656" s="134">
        <v>141.6</v>
      </c>
      <c r="DG656" s="134">
        <v>141.69999999999999</v>
      </c>
      <c r="DH656" s="134">
        <v>142.80000000000001</v>
      </c>
      <c r="DI656" s="134">
        <v>142</v>
      </c>
      <c r="DJ656" s="134">
        <v>142.4</v>
      </c>
      <c r="DK656" s="134">
        <v>144.9</v>
      </c>
      <c r="DL656" s="134">
        <v>145.69999999999999</v>
      </c>
      <c r="DM656" s="134">
        <v>145.69999999999999</v>
      </c>
      <c r="DN656" s="134">
        <v>145.4</v>
      </c>
      <c r="DO656" s="134">
        <v>145.6</v>
      </c>
      <c r="DP656" s="134">
        <v>145.6</v>
      </c>
      <c r="DQ656" s="134">
        <v>147.6</v>
      </c>
      <c r="DR656" s="134">
        <v>148.4</v>
      </c>
      <c r="DS656" s="134">
        <v>150.5</v>
      </c>
      <c r="DT656" s="134">
        <v>150.6</v>
      </c>
      <c r="DU656" s="134">
        <v>149.6</v>
      </c>
      <c r="DV656" s="134">
        <v>152.6</v>
      </c>
      <c r="DW656" s="134">
        <v>149.6</v>
      </c>
      <c r="DX656" s="134">
        <v>152.6</v>
      </c>
      <c r="DY656" s="134">
        <v>152.80000000000001</v>
      </c>
      <c r="DZ656" s="134">
        <v>152.69999999999999</v>
      </c>
      <c r="EA656" s="135">
        <v>153.1</v>
      </c>
      <c r="EB656" s="136">
        <v>151.30000000000001</v>
      </c>
      <c r="EC656" s="136">
        <v>151.5</v>
      </c>
      <c r="ED656" s="134">
        <v>151.9</v>
      </c>
      <c r="EE656" s="134">
        <v>150</v>
      </c>
      <c r="EF656" s="137">
        <v>153.1</v>
      </c>
      <c r="EG656" s="137">
        <v>153.69999999999999</v>
      </c>
      <c r="EH656" s="137">
        <v>154.1</v>
      </c>
      <c r="EI656" s="137">
        <v>155.4</v>
      </c>
      <c r="EJ656" s="136">
        <v>156.6</v>
      </c>
      <c r="EK656" s="136">
        <v>157.30000000000001</v>
      </c>
      <c r="EL656" s="147">
        <v>157</v>
      </c>
      <c r="EM656" s="147">
        <v>157</v>
      </c>
      <c r="EN656" s="147">
        <v>159.19999999999999</v>
      </c>
    </row>
    <row r="657" spans="1:144" ht="15" x14ac:dyDescent="0.25">
      <c r="A657" s="132" t="s">
        <v>2742</v>
      </c>
      <c r="B657" s="132" t="s">
        <v>2743</v>
      </c>
      <c r="C657" s="133">
        <v>6.7339999999999997E-2</v>
      </c>
      <c r="D657" s="134">
        <v>103.4</v>
      </c>
      <c r="E657" s="134">
        <v>103.4</v>
      </c>
      <c r="F657" s="134">
        <v>103.4</v>
      </c>
      <c r="G657" s="134">
        <v>103.4</v>
      </c>
      <c r="H657" s="134">
        <v>103.4</v>
      </c>
      <c r="I657" s="134">
        <v>103.9</v>
      </c>
      <c r="J657" s="134">
        <v>103.9</v>
      </c>
      <c r="K657" s="134">
        <v>103.9</v>
      </c>
      <c r="L657" s="134">
        <v>103.9</v>
      </c>
      <c r="M657" s="134">
        <v>103.9</v>
      </c>
      <c r="N657" s="134">
        <v>103.9</v>
      </c>
      <c r="O657" s="134">
        <v>103.9</v>
      </c>
      <c r="P657" s="134">
        <v>108.2</v>
      </c>
      <c r="Q657" s="134">
        <v>108.2</v>
      </c>
      <c r="R657" s="134">
        <v>108.2</v>
      </c>
      <c r="S657" s="134">
        <v>108.2</v>
      </c>
      <c r="T657" s="134">
        <v>111.4</v>
      </c>
      <c r="U657" s="134">
        <v>114.3</v>
      </c>
      <c r="V657" s="134">
        <v>114.3</v>
      </c>
      <c r="W657" s="134">
        <v>114.3</v>
      </c>
      <c r="X657" s="134">
        <v>114.3</v>
      </c>
      <c r="Y657" s="134">
        <v>114.3</v>
      </c>
      <c r="Z657" s="134">
        <v>114.6</v>
      </c>
      <c r="AA657" s="134">
        <v>115.9</v>
      </c>
      <c r="AB657" s="134">
        <v>121.1</v>
      </c>
      <c r="AC657" s="134">
        <v>121.1</v>
      </c>
      <c r="AD657" s="134">
        <v>121.1</v>
      </c>
      <c r="AE657" s="134">
        <v>121.1</v>
      </c>
      <c r="AF657" s="134">
        <v>121.1</v>
      </c>
      <c r="AG657" s="134">
        <v>121.1</v>
      </c>
      <c r="AH657" s="134">
        <v>121.1</v>
      </c>
      <c r="AI657" s="134">
        <v>121.1</v>
      </c>
      <c r="AJ657" s="134">
        <v>121.1</v>
      </c>
      <c r="AK657" s="134">
        <v>121.1</v>
      </c>
      <c r="AL657" s="134">
        <v>121.1</v>
      </c>
      <c r="AM657" s="134">
        <v>121.1</v>
      </c>
      <c r="AN657" s="134">
        <v>122.4</v>
      </c>
      <c r="AO657" s="134">
        <v>122.4</v>
      </c>
      <c r="AP657" s="134">
        <v>122.4</v>
      </c>
      <c r="AQ657" s="134">
        <v>122.4</v>
      </c>
      <c r="AR657" s="134">
        <v>122.4</v>
      </c>
      <c r="AS657" s="134">
        <v>122.4</v>
      </c>
      <c r="AT657" s="134">
        <v>122.4</v>
      </c>
      <c r="AU657" s="134">
        <v>122.4</v>
      </c>
      <c r="AV657" s="134">
        <v>122.3</v>
      </c>
      <c r="AW657" s="134">
        <v>123.8</v>
      </c>
      <c r="AX657" s="134">
        <v>124.2</v>
      </c>
      <c r="AY657" s="134">
        <v>124.6</v>
      </c>
      <c r="AZ657" s="134">
        <v>125</v>
      </c>
      <c r="BA657" s="134">
        <v>125</v>
      </c>
      <c r="BB657" s="134">
        <v>139.1</v>
      </c>
      <c r="BC657" s="134">
        <v>138.80000000000001</v>
      </c>
      <c r="BD657" s="134">
        <v>139.1</v>
      </c>
      <c r="BE657" s="134">
        <v>139.30000000000001</v>
      </c>
      <c r="BF657" s="134">
        <v>139.30000000000001</v>
      </c>
      <c r="BG657" s="134">
        <v>139.30000000000001</v>
      </c>
      <c r="BH657" s="134">
        <v>139</v>
      </c>
      <c r="BI657" s="134">
        <v>139.69999999999999</v>
      </c>
      <c r="BJ657" s="134">
        <v>139.9</v>
      </c>
      <c r="BK657" s="134">
        <v>139.9</v>
      </c>
      <c r="BL657" s="134">
        <v>141.30000000000001</v>
      </c>
      <c r="BM657" s="134">
        <v>141.19999999999999</v>
      </c>
      <c r="BN657" s="134">
        <v>138.5</v>
      </c>
      <c r="BO657" s="134">
        <v>135.6</v>
      </c>
      <c r="BP657" s="134">
        <v>135.19999999999999</v>
      </c>
      <c r="BQ657" s="134">
        <v>135.19999999999999</v>
      </c>
      <c r="BR657" s="134">
        <v>135.6</v>
      </c>
      <c r="BS657" s="134">
        <v>134.4</v>
      </c>
      <c r="BT657" s="134">
        <v>134.4</v>
      </c>
      <c r="BU657" s="134">
        <v>135.4</v>
      </c>
      <c r="BV657" s="134">
        <v>135.4</v>
      </c>
      <c r="BW657" s="134">
        <v>135.4</v>
      </c>
      <c r="BX657" s="134">
        <v>135.4</v>
      </c>
      <c r="BY657" s="134">
        <v>135.4</v>
      </c>
      <c r="BZ657" s="134">
        <v>135.5</v>
      </c>
      <c r="CA657" s="134">
        <v>137.1</v>
      </c>
      <c r="CB657" s="134">
        <v>135.5</v>
      </c>
      <c r="CC657" s="134">
        <v>136.69999999999999</v>
      </c>
      <c r="CD657" s="134">
        <v>136.69999999999999</v>
      </c>
      <c r="CE657" s="134">
        <v>136.69999999999999</v>
      </c>
      <c r="CF657" s="134">
        <v>136.69999999999999</v>
      </c>
      <c r="CG657" s="134">
        <v>133.30000000000001</v>
      </c>
      <c r="CH657" s="134">
        <v>134.4</v>
      </c>
      <c r="CI657" s="134">
        <v>137.9</v>
      </c>
      <c r="CJ657" s="134">
        <v>137.9</v>
      </c>
      <c r="CK657" s="134">
        <v>134.30000000000001</v>
      </c>
      <c r="CL657" s="134">
        <v>136.69999999999999</v>
      </c>
      <c r="CM657" s="134">
        <v>136.69999999999999</v>
      </c>
      <c r="CN657" s="134">
        <v>136.69999999999999</v>
      </c>
      <c r="CO657" s="134">
        <v>134.19999999999999</v>
      </c>
      <c r="CP657" s="134">
        <v>136.69999999999999</v>
      </c>
      <c r="CQ657" s="134">
        <v>137.80000000000001</v>
      </c>
      <c r="CR657" s="134">
        <v>137.80000000000001</v>
      </c>
      <c r="CS657" s="134">
        <v>138.5</v>
      </c>
      <c r="CT657" s="134">
        <v>138.69999999999999</v>
      </c>
      <c r="CU657" s="134">
        <v>139</v>
      </c>
      <c r="CV657" s="134">
        <v>139</v>
      </c>
      <c r="CW657" s="134">
        <v>139</v>
      </c>
      <c r="CX657" s="134">
        <v>139.80000000000001</v>
      </c>
      <c r="CY657" s="134">
        <v>139.5</v>
      </c>
      <c r="CZ657" s="134">
        <v>140.69999999999999</v>
      </c>
      <c r="DA657" s="134">
        <v>140.80000000000001</v>
      </c>
      <c r="DB657" s="134">
        <v>139.5</v>
      </c>
      <c r="DC657" s="134">
        <v>139.5</v>
      </c>
      <c r="DD657" s="134">
        <v>139.5</v>
      </c>
      <c r="DE657" s="134">
        <v>139.5</v>
      </c>
      <c r="DF657" s="134">
        <v>139.30000000000001</v>
      </c>
      <c r="DG657" s="134">
        <v>139.30000000000001</v>
      </c>
      <c r="DH657" s="134">
        <v>140.5</v>
      </c>
      <c r="DI657" s="134">
        <v>139.6</v>
      </c>
      <c r="DJ657" s="134">
        <v>140.1</v>
      </c>
      <c r="DK657" s="134">
        <v>141.1</v>
      </c>
      <c r="DL657" s="134">
        <v>142</v>
      </c>
      <c r="DM657" s="134">
        <v>142</v>
      </c>
      <c r="DN657" s="134">
        <v>141.6</v>
      </c>
      <c r="DO657" s="134">
        <v>141.9</v>
      </c>
      <c r="DP657" s="134">
        <v>141.30000000000001</v>
      </c>
      <c r="DQ657" s="134">
        <v>142.5</v>
      </c>
      <c r="DR657" s="134">
        <v>143.30000000000001</v>
      </c>
      <c r="DS657" s="134">
        <v>145.6</v>
      </c>
      <c r="DT657" s="134">
        <v>145.80000000000001</v>
      </c>
      <c r="DU657" s="134">
        <v>144.6</v>
      </c>
      <c r="DV657" s="134">
        <v>148</v>
      </c>
      <c r="DW657" s="134">
        <v>144.30000000000001</v>
      </c>
      <c r="DX657" s="134">
        <v>147.69999999999999</v>
      </c>
      <c r="DY657" s="134">
        <v>147.9</v>
      </c>
      <c r="DZ657" s="134">
        <v>147.80000000000001</v>
      </c>
      <c r="EA657" s="135">
        <v>148.1</v>
      </c>
      <c r="EB657" s="136">
        <v>146.1</v>
      </c>
      <c r="EC657" s="136">
        <v>146.4</v>
      </c>
      <c r="ED657" s="134">
        <v>146.80000000000001</v>
      </c>
      <c r="EE657" s="134">
        <v>144</v>
      </c>
      <c r="EF657" s="137">
        <v>146.6</v>
      </c>
      <c r="EG657" s="137">
        <v>146.6</v>
      </c>
      <c r="EH657" s="137">
        <v>146.6</v>
      </c>
      <c r="EI657" s="137">
        <v>147.4</v>
      </c>
      <c r="EJ657" s="136">
        <v>148.80000000000001</v>
      </c>
      <c r="EK657" s="136">
        <v>149.4</v>
      </c>
      <c r="EL657" s="147">
        <v>149</v>
      </c>
      <c r="EM657" s="147">
        <v>149</v>
      </c>
      <c r="EN657" s="147">
        <v>149.69999999999999</v>
      </c>
    </row>
    <row r="658" spans="1:144" ht="15" x14ac:dyDescent="0.25">
      <c r="A658" s="132" t="s">
        <v>2744</v>
      </c>
      <c r="B658" s="132" t="s">
        <v>2745</v>
      </c>
      <c r="C658" s="133">
        <v>3.0400000000000002E-3</v>
      </c>
      <c r="D658" s="134">
        <v>108.5</v>
      </c>
      <c r="E658" s="134">
        <v>112.6</v>
      </c>
      <c r="F658" s="134">
        <v>116.5</v>
      </c>
      <c r="G658" s="134">
        <v>104.2</v>
      </c>
      <c r="H658" s="134">
        <v>108.5</v>
      </c>
      <c r="I658" s="134">
        <v>112.6</v>
      </c>
      <c r="J658" s="134">
        <v>108.5</v>
      </c>
      <c r="K658" s="134">
        <v>120.3</v>
      </c>
      <c r="L658" s="134">
        <v>112.6</v>
      </c>
      <c r="M658" s="134">
        <v>112.6</v>
      </c>
      <c r="N658" s="134">
        <v>134.5</v>
      </c>
      <c r="O658" s="134">
        <v>120.3</v>
      </c>
      <c r="P658" s="134">
        <v>128.4</v>
      </c>
      <c r="Q658" s="134">
        <v>128.4</v>
      </c>
      <c r="R658" s="134">
        <v>128.4</v>
      </c>
      <c r="S658" s="134">
        <v>124.8</v>
      </c>
      <c r="T658" s="134">
        <v>128.4</v>
      </c>
      <c r="U658" s="134">
        <v>121</v>
      </c>
      <c r="V658" s="134">
        <v>124.8</v>
      </c>
      <c r="W658" s="134">
        <v>124.8</v>
      </c>
      <c r="X658" s="134">
        <v>135.30000000000001</v>
      </c>
      <c r="Y658" s="134">
        <v>138.69999999999999</v>
      </c>
      <c r="Z658" s="134">
        <v>138.69999999999999</v>
      </c>
      <c r="AA658" s="134">
        <v>145.1</v>
      </c>
      <c r="AB658" s="134">
        <v>146.4</v>
      </c>
      <c r="AC658" s="134">
        <v>150</v>
      </c>
      <c r="AD658" s="134">
        <v>146.4</v>
      </c>
      <c r="AE658" s="134">
        <v>153.5</v>
      </c>
      <c r="AF658" s="134">
        <v>163.69999999999999</v>
      </c>
      <c r="AG658" s="134">
        <v>163.69999999999999</v>
      </c>
      <c r="AH658" s="134">
        <v>170.1</v>
      </c>
      <c r="AI658" s="134">
        <v>163.69999999999999</v>
      </c>
      <c r="AJ658" s="134">
        <v>157</v>
      </c>
      <c r="AK658" s="134">
        <v>163.69999999999999</v>
      </c>
      <c r="AL658" s="134">
        <v>150</v>
      </c>
      <c r="AM658" s="134">
        <v>176.3</v>
      </c>
      <c r="AN658" s="134">
        <v>153.5</v>
      </c>
      <c r="AO658" s="134">
        <v>160.69999999999999</v>
      </c>
      <c r="AP658" s="134">
        <v>177.3</v>
      </c>
      <c r="AQ658" s="134">
        <v>177.3</v>
      </c>
      <c r="AR658" s="134">
        <v>188.7</v>
      </c>
      <c r="AS658" s="134">
        <v>188.7</v>
      </c>
      <c r="AT658" s="134">
        <v>175.2</v>
      </c>
      <c r="AU658" s="134">
        <v>175.2</v>
      </c>
      <c r="AV658" s="134">
        <v>173.2</v>
      </c>
      <c r="AW658" s="134">
        <v>177.6</v>
      </c>
      <c r="AX658" s="134">
        <v>181</v>
      </c>
      <c r="AY658" s="134">
        <v>181.9</v>
      </c>
      <c r="AZ658" s="134">
        <v>173.8</v>
      </c>
      <c r="BA658" s="134">
        <v>174</v>
      </c>
      <c r="BB658" s="134">
        <v>185.5</v>
      </c>
      <c r="BC658" s="134">
        <v>185.2</v>
      </c>
      <c r="BD658" s="134">
        <v>190.2</v>
      </c>
      <c r="BE658" s="134">
        <v>190.2</v>
      </c>
      <c r="BF658" s="134">
        <v>190.3</v>
      </c>
      <c r="BG658" s="134">
        <v>186.7</v>
      </c>
      <c r="BH658" s="134">
        <v>186.7</v>
      </c>
      <c r="BI658" s="134">
        <v>186.7</v>
      </c>
      <c r="BJ658" s="134">
        <v>186.8</v>
      </c>
      <c r="BK658" s="134">
        <v>186.8</v>
      </c>
      <c r="BL658" s="134">
        <v>186.9</v>
      </c>
      <c r="BM658" s="134">
        <v>186.9</v>
      </c>
      <c r="BN658" s="134">
        <v>186.9</v>
      </c>
      <c r="BO658" s="134">
        <v>186.9</v>
      </c>
      <c r="BP658" s="134">
        <v>180.7</v>
      </c>
      <c r="BQ658" s="134">
        <v>183.9</v>
      </c>
      <c r="BR658" s="134">
        <v>187.1</v>
      </c>
      <c r="BS658" s="134">
        <v>185</v>
      </c>
      <c r="BT658" s="134">
        <v>185</v>
      </c>
      <c r="BU658" s="134">
        <v>189.1</v>
      </c>
      <c r="BV658" s="134">
        <v>180.7</v>
      </c>
      <c r="BW658" s="134">
        <v>189.1</v>
      </c>
      <c r="BX658" s="134">
        <v>192</v>
      </c>
      <c r="BY658" s="134">
        <v>192</v>
      </c>
      <c r="BZ658" s="134">
        <v>191.2</v>
      </c>
      <c r="CA658" s="134">
        <v>191.2</v>
      </c>
      <c r="CB658" s="134">
        <v>191.2</v>
      </c>
      <c r="CC658" s="134">
        <v>191.2</v>
      </c>
      <c r="CD658" s="134">
        <v>193.2</v>
      </c>
      <c r="CE658" s="134">
        <v>193.2</v>
      </c>
      <c r="CF658" s="134">
        <v>195.2</v>
      </c>
      <c r="CG658" s="134">
        <v>195.2</v>
      </c>
      <c r="CH658" s="134">
        <v>195.2</v>
      </c>
      <c r="CI658" s="134">
        <v>195.2</v>
      </c>
      <c r="CJ658" s="134">
        <v>195.2</v>
      </c>
      <c r="CK658" s="134">
        <v>195.2</v>
      </c>
      <c r="CL658" s="134">
        <v>195.2</v>
      </c>
      <c r="CM658" s="134">
        <v>196</v>
      </c>
      <c r="CN658" s="134">
        <v>196</v>
      </c>
      <c r="CO658" s="134">
        <v>196</v>
      </c>
      <c r="CP658" s="134">
        <v>196</v>
      </c>
      <c r="CQ658" s="134">
        <v>198</v>
      </c>
      <c r="CR658" s="134">
        <v>198</v>
      </c>
      <c r="CS658" s="134">
        <v>201.1</v>
      </c>
      <c r="CT658" s="134">
        <v>205.7</v>
      </c>
      <c r="CU658" s="134">
        <v>205.7</v>
      </c>
      <c r="CV658" s="134">
        <v>205.7</v>
      </c>
      <c r="CW658" s="134">
        <v>205.7</v>
      </c>
      <c r="CX658" s="134">
        <v>209.8</v>
      </c>
      <c r="CY658" s="134">
        <v>209.8</v>
      </c>
      <c r="CZ658" s="134">
        <v>209.8</v>
      </c>
      <c r="DA658" s="134">
        <v>209.8</v>
      </c>
      <c r="DB658" s="134">
        <v>209.8</v>
      </c>
      <c r="DC658" s="134">
        <v>209.8</v>
      </c>
      <c r="DD658" s="134">
        <v>209.8</v>
      </c>
      <c r="DE658" s="134">
        <v>210.5</v>
      </c>
      <c r="DF658" s="134">
        <v>210.5</v>
      </c>
      <c r="DG658" s="134">
        <v>213.8</v>
      </c>
      <c r="DH658" s="134">
        <v>213.8</v>
      </c>
      <c r="DI658" s="134">
        <v>213.8</v>
      </c>
      <c r="DJ658" s="134">
        <v>213.8</v>
      </c>
      <c r="DK658" s="134">
        <v>213.8</v>
      </c>
      <c r="DL658" s="134">
        <v>214.8</v>
      </c>
      <c r="DM658" s="134">
        <v>214.6</v>
      </c>
      <c r="DN658" s="134">
        <v>215.3</v>
      </c>
      <c r="DO658" s="134">
        <v>215.3</v>
      </c>
      <c r="DP658" s="134">
        <v>216.1</v>
      </c>
      <c r="DQ658" s="134">
        <v>216.1</v>
      </c>
      <c r="DR658" s="134">
        <v>217</v>
      </c>
      <c r="DS658" s="134">
        <v>217</v>
      </c>
      <c r="DT658" s="134">
        <v>217</v>
      </c>
      <c r="DU658" s="134">
        <v>217</v>
      </c>
      <c r="DV658" s="134">
        <v>217</v>
      </c>
      <c r="DW658" s="134">
        <v>222.8</v>
      </c>
      <c r="DX658" s="134">
        <v>222.8</v>
      </c>
      <c r="DY658" s="134">
        <v>224.1</v>
      </c>
      <c r="DZ658" s="134">
        <v>224.1</v>
      </c>
      <c r="EA658" s="135">
        <v>225</v>
      </c>
      <c r="EB658" s="136">
        <v>225.4</v>
      </c>
      <c r="EC658" s="136">
        <v>225.4</v>
      </c>
      <c r="ED658" s="134">
        <v>225.4</v>
      </c>
      <c r="EE658" s="134">
        <v>240.2</v>
      </c>
      <c r="EF658" s="137">
        <v>260.5</v>
      </c>
      <c r="EG658" s="137">
        <v>275.10000000000002</v>
      </c>
      <c r="EH658" s="137">
        <v>285.39999999999998</v>
      </c>
      <c r="EI658" s="137">
        <v>285.39999999999998</v>
      </c>
      <c r="EJ658" s="136">
        <v>285.39999999999998</v>
      </c>
      <c r="EK658" s="136">
        <v>289.7</v>
      </c>
      <c r="EL658" s="147">
        <v>289.7</v>
      </c>
      <c r="EM658" s="147">
        <v>289.7</v>
      </c>
      <c r="EN658" s="147">
        <v>289.7</v>
      </c>
    </row>
    <row r="659" spans="1:144" ht="15" x14ac:dyDescent="0.25">
      <c r="A659" s="132" t="s">
        <v>2746</v>
      </c>
      <c r="B659" s="132" t="s">
        <v>2747</v>
      </c>
      <c r="C659" s="133">
        <v>5.13E-3</v>
      </c>
      <c r="D659" s="134">
        <v>106.8</v>
      </c>
      <c r="E659" s="134">
        <v>106.8</v>
      </c>
      <c r="F659" s="134">
        <v>106.8</v>
      </c>
      <c r="G659" s="134">
        <v>106.8</v>
      </c>
      <c r="H659" s="134">
        <v>106.8</v>
      </c>
      <c r="I659" s="134">
        <v>106.8</v>
      </c>
      <c r="J659" s="134">
        <v>106.8</v>
      </c>
      <c r="K659" s="134">
        <v>106.8</v>
      </c>
      <c r="L659" s="134">
        <v>111</v>
      </c>
      <c r="M659" s="134">
        <v>111</v>
      </c>
      <c r="N659" s="134">
        <v>111</v>
      </c>
      <c r="O659" s="134">
        <v>111</v>
      </c>
      <c r="P659" s="134">
        <v>117</v>
      </c>
      <c r="Q659" s="134">
        <v>117</v>
      </c>
      <c r="R659" s="134">
        <v>117</v>
      </c>
      <c r="S659" s="134">
        <v>117</v>
      </c>
      <c r="T659" s="134">
        <v>117</v>
      </c>
      <c r="U659" s="134">
        <v>117</v>
      </c>
      <c r="V659" s="134">
        <v>117</v>
      </c>
      <c r="W659" s="134">
        <v>117</v>
      </c>
      <c r="X659" s="134">
        <v>119.9</v>
      </c>
      <c r="Y659" s="134">
        <v>119.9</v>
      </c>
      <c r="Z659" s="134">
        <v>119.9</v>
      </c>
      <c r="AA659" s="134">
        <v>119.9</v>
      </c>
      <c r="AB659" s="134">
        <v>122.7</v>
      </c>
      <c r="AC659" s="134">
        <v>122.7</v>
      </c>
      <c r="AD659" s="134">
        <v>122.7</v>
      </c>
      <c r="AE659" s="134">
        <v>122.7</v>
      </c>
      <c r="AF659" s="134">
        <v>122.7</v>
      </c>
      <c r="AG659" s="134">
        <v>122.7</v>
      </c>
      <c r="AH659" s="134">
        <v>122.7</v>
      </c>
      <c r="AI659" s="134">
        <v>122.7</v>
      </c>
      <c r="AJ659" s="134">
        <v>122.7</v>
      </c>
      <c r="AK659" s="134">
        <v>122.7</v>
      </c>
      <c r="AL659" s="134">
        <v>122.7</v>
      </c>
      <c r="AM659" s="134">
        <v>122.6</v>
      </c>
      <c r="AN659" s="134">
        <v>122.6</v>
      </c>
      <c r="AO659" s="134">
        <v>122.6</v>
      </c>
      <c r="AP659" s="134">
        <v>122.6</v>
      </c>
      <c r="AQ659" s="134">
        <v>122.6</v>
      </c>
      <c r="AR659" s="134">
        <v>122.6</v>
      </c>
      <c r="AS659" s="134">
        <v>122.6</v>
      </c>
      <c r="AT659" s="134">
        <v>122.6</v>
      </c>
      <c r="AU659" s="134">
        <v>122.6</v>
      </c>
      <c r="AV659" s="134">
        <v>122.6</v>
      </c>
      <c r="AW659" s="134">
        <v>122.6</v>
      </c>
      <c r="AX659" s="134">
        <v>122.6</v>
      </c>
      <c r="AY659" s="134">
        <v>122.6</v>
      </c>
      <c r="AZ659" s="134">
        <v>122.6</v>
      </c>
      <c r="BA659" s="134">
        <v>122.6</v>
      </c>
      <c r="BB659" s="134">
        <v>122.6</v>
      </c>
      <c r="BC659" s="134">
        <v>122.6</v>
      </c>
      <c r="BD659" s="134">
        <v>122.6</v>
      </c>
      <c r="BE659" s="134">
        <v>122.6</v>
      </c>
      <c r="BF659" s="134">
        <v>122.6</v>
      </c>
      <c r="BG659" s="134">
        <v>122.6</v>
      </c>
      <c r="BH659" s="134">
        <v>122.6</v>
      </c>
      <c r="BI659" s="134">
        <v>122.6</v>
      </c>
      <c r="BJ659" s="134">
        <v>122.6</v>
      </c>
      <c r="BK659" s="134">
        <v>122.6</v>
      </c>
      <c r="BL659" s="134">
        <v>122.6</v>
      </c>
      <c r="BM659" s="134">
        <v>122.6</v>
      </c>
      <c r="BN659" s="134">
        <v>122.6</v>
      </c>
      <c r="BO659" s="134">
        <v>129.1</v>
      </c>
      <c r="BP659" s="134">
        <v>129.1</v>
      </c>
      <c r="BQ659" s="134">
        <v>129.1</v>
      </c>
      <c r="BR659" s="134">
        <v>129.1</v>
      </c>
      <c r="BS659" s="134">
        <v>129.1</v>
      </c>
      <c r="BT659" s="134">
        <v>129.1</v>
      </c>
      <c r="BU659" s="134">
        <v>129.1</v>
      </c>
      <c r="BV659" s="134">
        <v>129.1</v>
      </c>
      <c r="BW659" s="134">
        <v>129.1</v>
      </c>
      <c r="BX659" s="134">
        <v>130.80000000000001</v>
      </c>
      <c r="BY659" s="134">
        <v>130.80000000000001</v>
      </c>
      <c r="BZ659" s="134">
        <v>130.80000000000001</v>
      </c>
      <c r="CA659" s="134">
        <v>130.80000000000001</v>
      </c>
      <c r="CB659" s="134">
        <v>130.80000000000001</v>
      </c>
      <c r="CC659" s="134">
        <v>130.80000000000001</v>
      </c>
      <c r="CD659" s="134">
        <v>130.80000000000001</v>
      </c>
      <c r="CE659" s="134">
        <v>130.80000000000001</v>
      </c>
      <c r="CF659" s="134">
        <v>130.80000000000001</v>
      </c>
      <c r="CG659" s="134">
        <v>130.80000000000001</v>
      </c>
      <c r="CH659" s="134">
        <v>130.80000000000001</v>
      </c>
      <c r="CI659" s="134">
        <v>130.80000000000001</v>
      </c>
      <c r="CJ659" s="134">
        <v>130.80000000000001</v>
      </c>
      <c r="CK659" s="134">
        <v>130.80000000000001</v>
      </c>
      <c r="CL659" s="134">
        <v>130.80000000000001</v>
      </c>
      <c r="CM659" s="134">
        <v>130.80000000000001</v>
      </c>
      <c r="CN659" s="134">
        <v>130.80000000000001</v>
      </c>
      <c r="CO659" s="134">
        <v>130.80000000000001</v>
      </c>
      <c r="CP659" s="134">
        <v>130.80000000000001</v>
      </c>
      <c r="CQ659" s="134">
        <v>130.80000000000001</v>
      </c>
      <c r="CR659" s="134">
        <v>130.80000000000001</v>
      </c>
      <c r="CS659" s="134">
        <v>130.80000000000001</v>
      </c>
      <c r="CT659" s="134">
        <v>130.80000000000001</v>
      </c>
      <c r="CU659" s="134">
        <v>130.80000000000001</v>
      </c>
      <c r="CV659" s="134">
        <v>130.80000000000001</v>
      </c>
      <c r="CW659" s="134">
        <v>130.80000000000001</v>
      </c>
      <c r="CX659" s="134">
        <v>130.80000000000001</v>
      </c>
      <c r="CY659" s="134">
        <v>130.80000000000001</v>
      </c>
      <c r="CZ659" s="134">
        <v>130.80000000000001</v>
      </c>
      <c r="DA659" s="134">
        <v>130.80000000000001</v>
      </c>
      <c r="DB659" s="134">
        <v>130.80000000000001</v>
      </c>
      <c r="DC659" s="134">
        <v>130.80000000000001</v>
      </c>
      <c r="DD659" s="134">
        <v>130.80000000000001</v>
      </c>
      <c r="DE659" s="134">
        <v>130.80000000000001</v>
      </c>
      <c r="DF659" s="134">
        <v>130.80000000000001</v>
      </c>
      <c r="DG659" s="134">
        <v>130.80000000000001</v>
      </c>
      <c r="DH659" s="134">
        <v>130.80000000000001</v>
      </c>
      <c r="DI659" s="134">
        <v>130.80000000000001</v>
      </c>
      <c r="DJ659" s="134">
        <v>130.80000000000001</v>
      </c>
      <c r="DK659" s="134">
        <v>153.19999999999999</v>
      </c>
      <c r="DL659" s="134">
        <v>153.19999999999999</v>
      </c>
      <c r="DM659" s="134">
        <v>153.19999999999999</v>
      </c>
      <c r="DN659" s="134">
        <v>153.19999999999999</v>
      </c>
      <c r="DO659" s="134">
        <v>153.19999999999999</v>
      </c>
      <c r="DP659" s="134">
        <v>160.5</v>
      </c>
      <c r="DQ659" s="134">
        <v>175</v>
      </c>
      <c r="DR659" s="134">
        <v>175</v>
      </c>
      <c r="DS659" s="134">
        <v>175</v>
      </c>
      <c r="DT659" s="134">
        <v>175</v>
      </c>
      <c r="DU659" s="134">
        <v>175</v>
      </c>
      <c r="DV659" s="134">
        <v>175</v>
      </c>
      <c r="DW659" s="134">
        <v>175</v>
      </c>
      <c r="DX659" s="134">
        <v>175</v>
      </c>
      <c r="DY659" s="134">
        <v>175</v>
      </c>
      <c r="DZ659" s="134">
        <v>175</v>
      </c>
      <c r="EA659" s="135">
        <v>175</v>
      </c>
      <c r="EB659" s="136">
        <v>175</v>
      </c>
      <c r="EC659" s="136">
        <v>175</v>
      </c>
      <c r="ED659" s="134">
        <v>175</v>
      </c>
      <c r="EE659" s="134">
        <v>175</v>
      </c>
      <c r="EF659" s="137">
        <v>175</v>
      </c>
      <c r="EG659" s="137">
        <v>175</v>
      </c>
      <c r="EH659" s="137">
        <v>175</v>
      </c>
      <c r="EI659" s="137">
        <v>183</v>
      </c>
      <c r="EJ659" s="136">
        <v>183</v>
      </c>
      <c r="EK659" s="136">
        <v>183</v>
      </c>
      <c r="EL659" s="147">
        <v>183</v>
      </c>
      <c r="EM659" s="147">
        <v>183</v>
      </c>
      <c r="EN659" s="147">
        <v>206.7</v>
      </c>
    </row>
    <row r="660" spans="1:144" ht="15" x14ac:dyDescent="0.25">
      <c r="A660" s="132" t="s">
        <v>2748</v>
      </c>
      <c r="B660" s="132" t="s">
        <v>2749</v>
      </c>
      <c r="C660" s="133">
        <v>5.5460000000000002E-2</v>
      </c>
      <c r="D660" s="134">
        <v>101.7</v>
      </c>
      <c r="E660" s="134">
        <v>96.4</v>
      </c>
      <c r="F660" s="134">
        <v>103</v>
      </c>
      <c r="G660" s="134">
        <v>101.6</v>
      </c>
      <c r="H660" s="134">
        <v>100.2</v>
      </c>
      <c r="I660" s="134">
        <v>101</v>
      </c>
      <c r="J660" s="134">
        <v>105.2</v>
      </c>
      <c r="K660" s="134">
        <v>100.9</v>
      </c>
      <c r="L660" s="134">
        <v>101.6</v>
      </c>
      <c r="M660" s="134">
        <v>102.2</v>
      </c>
      <c r="N660" s="134">
        <v>103.7</v>
      </c>
      <c r="O660" s="134">
        <v>102.4</v>
      </c>
      <c r="P660" s="134">
        <v>102.6</v>
      </c>
      <c r="Q660" s="134">
        <v>101.7</v>
      </c>
      <c r="R660" s="134">
        <v>99.9</v>
      </c>
      <c r="S660" s="134">
        <v>104</v>
      </c>
      <c r="T660" s="134">
        <v>105.6</v>
      </c>
      <c r="U660" s="134">
        <v>103.6</v>
      </c>
      <c r="V660" s="134">
        <v>108.4</v>
      </c>
      <c r="W660" s="134">
        <v>109.4</v>
      </c>
      <c r="X660" s="134">
        <v>110.3</v>
      </c>
      <c r="Y660" s="134">
        <v>110.4</v>
      </c>
      <c r="Z660" s="134">
        <v>111.6</v>
      </c>
      <c r="AA660" s="134">
        <v>108.7</v>
      </c>
      <c r="AB660" s="134">
        <v>111.1</v>
      </c>
      <c r="AC660" s="134">
        <v>113.7</v>
      </c>
      <c r="AD660" s="134">
        <v>112.4</v>
      </c>
      <c r="AE660" s="134">
        <v>107.1</v>
      </c>
      <c r="AF660" s="134">
        <v>108.2</v>
      </c>
      <c r="AG660" s="134">
        <v>109.8</v>
      </c>
      <c r="AH660" s="134">
        <v>109.2</v>
      </c>
      <c r="AI660" s="134">
        <v>107.5</v>
      </c>
      <c r="AJ660" s="134">
        <v>111.2</v>
      </c>
      <c r="AK660" s="134">
        <v>107.5</v>
      </c>
      <c r="AL660" s="134">
        <v>108.6</v>
      </c>
      <c r="AM660" s="134">
        <v>106.2</v>
      </c>
      <c r="AN660" s="134">
        <v>98.8</v>
      </c>
      <c r="AO660" s="134">
        <v>103.3</v>
      </c>
      <c r="AP660" s="134">
        <v>102</v>
      </c>
      <c r="AQ660" s="134">
        <v>107.4</v>
      </c>
      <c r="AR660" s="134">
        <v>105.4</v>
      </c>
      <c r="AS660" s="134">
        <v>105</v>
      </c>
      <c r="AT660" s="134">
        <v>104.8</v>
      </c>
      <c r="AU660" s="134">
        <v>107.6</v>
      </c>
      <c r="AV660" s="134">
        <v>102.7</v>
      </c>
      <c r="AW660" s="134">
        <v>103.1</v>
      </c>
      <c r="AX660" s="134">
        <v>107.7</v>
      </c>
      <c r="AY660" s="134">
        <v>103.6</v>
      </c>
      <c r="AZ660" s="134">
        <v>105.4</v>
      </c>
      <c r="BA660" s="134">
        <v>105</v>
      </c>
      <c r="BB660" s="134">
        <v>104.4</v>
      </c>
      <c r="BC660" s="134">
        <v>108.9</v>
      </c>
      <c r="BD660" s="134">
        <v>105.5</v>
      </c>
      <c r="BE660" s="134">
        <v>105.2</v>
      </c>
      <c r="BF660" s="134">
        <v>102.5</v>
      </c>
      <c r="BG660" s="134">
        <v>103</v>
      </c>
      <c r="BH660" s="134">
        <v>103.5</v>
      </c>
      <c r="BI660" s="134">
        <v>102.8</v>
      </c>
      <c r="BJ660" s="134">
        <v>102.8</v>
      </c>
      <c r="BK660" s="134">
        <v>102.8</v>
      </c>
      <c r="BL660" s="134">
        <v>105.1</v>
      </c>
      <c r="BM660" s="134">
        <v>103.5</v>
      </c>
      <c r="BN660" s="134">
        <v>103.5</v>
      </c>
      <c r="BO660" s="134">
        <v>102.2</v>
      </c>
      <c r="BP660" s="134">
        <v>102.6</v>
      </c>
      <c r="BQ660" s="134">
        <v>105.3</v>
      </c>
      <c r="BR660" s="134">
        <v>104.3</v>
      </c>
      <c r="BS660" s="134">
        <v>102.3</v>
      </c>
      <c r="BT660" s="134">
        <v>100.5</v>
      </c>
      <c r="BU660" s="134">
        <v>102.6</v>
      </c>
      <c r="BV660" s="134">
        <v>102.9</v>
      </c>
      <c r="BW660" s="134">
        <v>100.3</v>
      </c>
      <c r="BX660" s="134">
        <v>104.3</v>
      </c>
      <c r="BY660" s="134">
        <v>102</v>
      </c>
      <c r="BZ660" s="134">
        <v>103.7</v>
      </c>
      <c r="CA660" s="134">
        <v>103</v>
      </c>
      <c r="CB660" s="134">
        <v>101.5</v>
      </c>
      <c r="CC660" s="134">
        <v>103.6</v>
      </c>
      <c r="CD660" s="134">
        <v>101.9</v>
      </c>
      <c r="CE660" s="134">
        <v>99.8</v>
      </c>
      <c r="CF660" s="134">
        <v>105.4</v>
      </c>
      <c r="CG660" s="134">
        <v>104.4</v>
      </c>
      <c r="CH660" s="134">
        <v>106.6</v>
      </c>
      <c r="CI660" s="134">
        <v>102.5</v>
      </c>
      <c r="CJ660" s="134">
        <v>105.3</v>
      </c>
      <c r="CK660" s="134">
        <v>103.6</v>
      </c>
      <c r="CL660" s="134">
        <v>104.2</v>
      </c>
      <c r="CM660" s="134">
        <v>102</v>
      </c>
      <c r="CN660" s="134">
        <v>100.3</v>
      </c>
      <c r="CO660" s="134">
        <v>102.8</v>
      </c>
      <c r="CP660" s="134">
        <v>102.5</v>
      </c>
      <c r="CQ660" s="134">
        <v>103.1</v>
      </c>
      <c r="CR660" s="134">
        <v>101.4</v>
      </c>
      <c r="CS660" s="134">
        <v>104.9</v>
      </c>
      <c r="CT660" s="134">
        <v>108.3</v>
      </c>
      <c r="CU660" s="134">
        <v>104.5</v>
      </c>
      <c r="CV660" s="134">
        <v>104.3</v>
      </c>
      <c r="CW660" s="134">
        <v>103.8</v>
      </c>
      <c r="CX660" s="134">
        <v>102</v>
      </c>
      <c r="CY660" s="134">
        <v>103.5</v>
      </c>
      <c r="CZ660" s="134">
        <v>103</v>
      </c>
      <c r="DA660" s="134">
        <v>101.6</v>
      </c>
      <c r="DB660" s="134">
        <v>102.5</v>
      </c>
      <c r="DC660" s="134">
        <v>103.1</v>
      </c>
      <c r="DD660" s="134">
        <v>102.8</v>
      </c>
      <c r="DE660" s="134">
        <v>101.5</v>
      </c>
      <c r="DF660" s="134">
        <v>102.7</v>
      </c>
      <c r="DG660" s="134">
        <v>102.4</v>
      </c>
      <c r="DH660" s="134">
        <v>103.5</v>
      </c>
      <c r="DI660" s="134">
        <v>106</v>
      </c>
      <c r="DJ660" s="134">
        <v>106.6</v>
      </c>
      <c r="DK660" s="134">
        <v>105.2</v>
      </c>
      <c r="DL660" s="134">
        <v>104</v>
      </c>
      <c r="DM660" s="134">
        <v>103</v>
      </c>
      <c r="DN660" s="134">
        <v>108.6</v>
      </c>
      <c r="DO660" s="134">
        <v>106.1</v>
      </c>
      <c r="DP660" s="134">
        <v>109.2</v>
      </c>
      <c r="DQ660" s="134">
        <v>106.2</v>
      </c>
      <c r="DR660" s="134">
        <v>107.4</v>
      </c>
      <c r="DS660" s="134">
        <v>107.6</v>
      </c>
      <c r="DT660" s="134">
        <v>107.9</v>
      </c>
      <c r="DU660" s="134">
        <v>106.1</v>
      </c>
      <c r="DV660" s="134">
        <v>108.3</v>
      </c>
      <c r="DW660" s="134">
        <v>107</v>
      </c>
      <c r="DX660" s="134">
        <v>107.6</v>
      </c>
      <c r="DY660" s="134">
        <v>110.4</v>
      </c>
      <c r="DZ660" s="134">
        <v>110.4</v>
      </c>
      <c r="EA660" s="135">
        <v>111.6</v>
      </c>
      <c r="EB660" s="136">
        <v>112.2</v>
      </c>
      <c r="EC660" s="136">
        <v>108</v>
      </c>
      <c r="ED660" s="134">
        <v>109.1</v>
      </c>
      <c r="EE660" s="134">
        <v>106.8</v>
      </c>
      <c r="EF660" s="137">
        <v>110.5</v>
      </c>
      <c r="EG660" s="137">
        <v>106.4</v>
      </c>
      <c r="EH660" s="137">
        <v>109.8</v>
      </c>
      <c r="EI660" s="137">
        <v>109.9</v>
      </c>
      <c r="EJ660" s="136">
        <v>111</v>
      </c>
      <c r="EK660" s="136">
        <v>109.6</v>
      </c>
      <c r="EL660" s="147">
        <v>107.9</v>
      </c>
      <c r="EM660" s="147">
        <v>107.1</v>
      </c>
      <c r="EN660" s="147">
        <v>107.1</v>
      </c>
    </row>
    <row r="661" spans="1:144" ht="15" x14ac:dyDescent="0.25">
      <c r="A661" s="132" t="s">
        <v>2750</v>
      </c>
      <c r="B661" s="132" t="s">
        <v>2751</v>
      </c>
      <c r="C661" s="133">
        <v>4.8480000000000002E-2</v>
      </c>
      <c r="D661" s="134">
        <v>101.8</v>
      </c>
      <c r="E661" s="134">
        <v>95.1</v>
      </c>
      <c r="F661" s="134">
        <v>102.8</v>
      </c>
      <c r="G661" s="134">
        <v>101.1</v>
      </c>
      <c r="H661" s="134">
        <v>99.6</v>
      </c>
      <c r="I661" s="134">
        <v>99.9</v>
      </c>
      <c r="J661" s="134">
        <v>104.9</v>
      </c>
      <c r="K661" s="134">
        <v>100.3</v>
      </c>
      <c r="L661" s="134">
        <v>101.1</v>
      </c>
      <c r="M661" s="134">
        <v>101.5</v>
      </c>
      <c r="N661" s="134">
        <v>103.4</v>
      </c>
      <c r="O661" s="134">
        <v>101.4</v>
      </c>
      <c r="P661" s="134">
        <v>101.5</v>
      </c>
      <c r="Q661" s="134">
        <v>100.7</v>
      </c>
      <c r="R661" s="134">
        <v>98.3</v>
      </c>
      <c r="S661" s="134">
        <v>102.9</v>
      </c>
      <c r="T661" s="134">
        <v>104.3</v>
      </c>
      <c r="U661" s="134">
        <v>102.3</v>
      </c>
      <c r="V661" s="134">
        <v>107.4</v>
      </c>
      <c r="W661" s="134">
        <v>108.6</v>
      </c>
      <c r="X661" s="134">
        <v>109.3</v>
      </c>
      <c r="Y661" s="134">
        <v>109.7</v>
      </c>
      <c r="Z661" s="134">
        <v>110.5</v>
      </c>
      <c r="AA661" s="134">
        <v>107.2</v>
      </c>
      <c r="AB661" s="134">
        <v>109.7</v>
      </c>
      <c r="AC661" s="134">
        <v>112.9</v>
      </c>
      <c r="AD661" s="134">
        <v>111.3</v>
      </c>
      <c r="AE661" s="134">
        <v>105.3</v>
      </c>
      <c r="AF661" s="134">
        <v>106.9</v>
      </c>
      <c r="AG661" s="134">
        <v>108.2</v>
      </c>
      <c r="AH661" s="134">
        <v>107.6</v>
      </c>
      <c r="AI661" s="134">
        <v>105.8</v>
      </c>
      <c r="AJ661" s="134">
        <v>109.9</v>
      </c>
      <c r="AK661" s="134">
        <v>105.8</v>
      </c>
      <c r="AL661" s="134">
        <v>106.9</v>
      </c>
      <c r="AM661" s="134">
        <v>104.1</v>
      </c>
      <c r="AN661" s="134">
        <v>95.7</v>
      </c>
      <c r="AO661" s="134">
        <v>100.8</v>
      </c>
      <c r="AP661" s="134">
        <v>99.3</v>
      </c>
      <c r="AQ661" s="134">
        <v>105.6</v>
      </c>
      <c r="AR661" s="134">
        <v>103.3</v>
      </c>
      <c r="AS661" s="134">
        <v>102.8</v>
      </c>
      <c r="AT661" s="134">
        <v>102.6</v>
      </c>
      <c r="AU661" s="134">
        <v>105.8</v>
      </c>
      <c r="AV661" s="134">
        <v>100.2</v>
      </c>
      <c r="AW661" s="134">
        <v>100.7</v>
      </c>
      <c r="AX661" s="134">
        <v>105.9</v>
      </c>
      <c r="AY661" s="134">
        <v>101.2</v>
      </c>
      <c r="AZ661" s="134">
        <v>103.2</v>
      </c>
      <c r="BA661" s="134">
        <v>102.8</v>
      </c>
      <c r="BB661" s="134">
        <v>102.1</v>
      </c>
      <c r="BC661" s="134">
        <v>107.3</v>
      </c>
      <c r="BD661" s="134">
        <v>103.4</v>
      </c>
      <c r="BE661" s="134">
        <v>103.1</v>
      </c>
      <c r="BF661" s="134">
        <v>99.9</v>
      </c>
      <c r="BG661" s="134">
        <v>100.4</v>
      </c>
      <c r="BH661" s="134">
        <v>101</v>
      </c>
      <c r="BI661" s="134">
        <v>100.4</v>
      </c>
      <c r="BJ661" s="134">
        <v>100.4</v>
      </c>
      <c r="BK661" s="134">
        <v>100.3</v>
      </c>
      <c r="BL661" s="134">
        <v>103</v>
      </c>
      <c r="BM661" s="134">
        <v>101.2</v>
      </c>
      <c r="BN661" s="134">
        <v>101.1</v>
      </c>
      <c r="BO661" s="134">
        <v>99.9</v>
      </c>
      <c r="BP661" s="134">
        <v>100.4</v>
      </c>
      <c r="BQ661" s="134">
        <v>103.4</v>
      </c>
      <c r="BR661" s="134">
        <v>102.3</v>
      </c>
      <c r="BS661" s="134">
        <v>100</v>
      </c>
      <c r="BT661" s="134">
        <v>98</v>
      </c>
      <c r="BU661" s="134">
        <v>101.2</v>
      </c>
      <c r="BV661" s="134">
        <v>101.6</v>
      </c>
      <c r="BW661" s="134">
        <v>98.3</v>
      </c>
      <c r="BX661" s="134">
        <v>102.9</v>
      </c>
      <c r="BY661" s="134">
        <v>100.2</v>
      </c>
      <c r="BZ661" s="134">
        <v>102.1</v>
      </c>
      <c r="CA661" s="134">
        <v>101.4</v>
      </c>
      <c r="CB661" s="134">
        <v>99.7</v>
      </c>
      <c r="CC661" s="134">
        <v>102.1</v>
      </c>
      <c r="CD661" s="134">
        <v>100.1</v>
      </c>
      <c r="CE661" s="134">
        <v>97.6</v>
      </c>
      <c r="CF661" s="134">
        <v>104.1</v>
      </c>
      <c r="CG661" s="134">
        <v>102.9</v>
      </c>
      <c r="CH661" s="134">
        <v>105.6</v>
      </c>
      <c r="CI661" s="134">
        <v>100.9</v>
      </c>
      <c r="CJ661" s="134">
        <v>104.1</v>
      </c>
      <c r="CK661" s="134">
        <v>102.2</v>
      </c>
      <c r="CL661" s="134">
        <v>102.9</v>
      </c>
      <c r="CM661" s="134">
        <v>100.4</v>
      </c>
      <c r="CN661" s="134">
        <v>98.4</v>
      </c>
      <c r="CO661" s="134">
        <v>101.3</v>
      </c>
      <c r="CP661" s="134">
        <v>101</v>
      </c>
      <c r="CQ661" s="134">
        <v>101.6</v>
      </c>
      <c r="CR661" s="134">
        <v>99.7</v>
      </c>
      <c r="CS661" s="134">
        <v>103.3</v>
      </c>
      <c r="CT661" s="134">
        <v>107.4</v>
      </c>
      <c r="CU661" s="134">
        <v>103.4</v>
      </c>
      <c r="CV661" s="134">
        <v>103.2</v>
      </c>
      <c r="CW661" s="134">
        <v>102.6</v>
      </c>
      <c r="CX661" s="134">
        <v>100.6</v>
      </c>
      <c r="CY661" s="134">
        <v>102.3</v>
      </c>
      <c r="CZ661" s="134">
        <v>101.7</v>
      </c>
      <c r="DA661" s="134">
        <v>100.1</v>
      </c>
      <c r="DB661" s="134">
        <v>101.1</v>
      </c>
      <c r="DC661" s="134">
        <v>101.7</v>
      </c>
      <c r="DD661" s="134">
        <v>101.5</v>
      </c>
      <c r="DE661" s="134">
        <v>99.9</v>
      </c>
      <c r="DF661" s="134">
        <v>101.3</v>
      </c>
      <c r="DG661" s="134">
        <v>100</v>
      </c>
      <c r="DH661" s="134">
        <v>101.4</v>
      </c>
      <c r="DI661" s="134">
        <v>104.2</v>
      </c>
      <c r="DJ661" s="134">
        <v>102.1</v>
      </c>
      <c r="DK661" s="134">
        <v>100.5</v>
      </c>
      <c r="DL661" s="134">
        <v>99</v>
      </c>
      <c r="DM661" s="134">
        <v>99</v>
      </c>
      <c r="DN661" s="134">
        <v>104.9</v>
      </c>
      <c r="DO661" s="134">
        <v>102.8</v>
      </c>
      <c r="DP661" s="134">
        <v>105.1</v>
      </c>
      <c r="DQ661" s="134">
        <v>102.8</v>
      </c>
      <c r="DR661" s="134">
        <v>104</v>
      </c>
      <c r="DS661" s="134">
        <v>104</v>
      </c>
      <c r="DT661" s="134">
        <v>104</v>
      </c>
      <c r="DU661" s="134">
        <v>102.3</v>
      </c>
      <c r="DV661" s="134">
        <v>104.5</v>
      </c>
      <c r="DW661" s="134">
        <v>103</v>
      </c>
      <c r="DX661" s="134">
        <v>104</v>
      </c>
      <c r="DY661" s="134">
        <v>107.2</v>
      </c>
      <c r="DZ661" s="134">
        <v>107.2</v>
      </c>
      <c r="EA661" s="135">
        <v>108.4</v>
      </c>
      <c r="EB661" s="136">
        <v>109.2</v>
      </c>
      <c r="EC661" s="136">
        <v>104.3</v>
      </c>
      <c r="ED661" s="134">
        <v>105.3</v>
      </c>
      <c r="EE661" s="134">
        <v>102.9</v>
      </c>
      <c r="EF661" s="137">
        <v>107.2</v>
      </c>
      <c r="EG661" s="137">
        <v>102.4</v>
      </c>
      <c r="EH661" s="137">
        <v>106.4</v>
      </c>
      <c r="EI661" s="137">
        <v>106.4</v>
      </c>
      <c r="EJ661" s="136">
        <v>107</v>
      </c>
      <c r="EK661" s="136">
        <v>105.3</v>
      </c>
      <c r="EL661" s="147">
        <v>103.5</v>
      </c>
      <c r="EM661" s="147">
        <v>102.5</v>
      </c>
      <c r="EN661" s="147">
        <v>102.5</v>
      </c>
    </row>
    <row r="662" spans="1:144" ht="15" x14ac:dyDescent="0.25">
      <c r="A662" s="132" t="s">
        <v>2752</v>
      </c>
      <c r="B662" s="132" t="s">
        <v>2753</v>
      </c>
      <c r="C662" s="133">
        <v>6.9800000000000001E-3</v>
      </c>
      <c r="D662" s="134">
        <v>100.9</v>
      </c>
      <c r="E662" s="134">
        <v>105</v>
      </c>
      <c r="F662" s="134">
        <v>104.3</v>
      </c>
      <c r="G662" s="134">
        <v>104.7</v>
      </c>
      <c r="H662" s="134">
        <v>104.6</v>
      </c>
      <c r="I662" s="134">
        <v>108.6</v>
      </c>
      <c r="J662" s="134">
        <v>107.1</v>
      </c>
      <c r="K662" s="134">
        <v>105.2</v>
      </c>
      <c r="L662" s="134">
        <v>105.3</v>
      </c>
      <c r="M662" s="134">
        <v>106.4</v>
      </c>
      <c r="N662" s="134">
        <v>105.8</v>
      </c>
      <c r="O662" s="134">
        <v>109.4</v>
      </c>
      <c r="P662" s="134">
        <v>110.5</v>
      </c>
      <c r="Q662" s="134">
        <v>108.6</v>
      </c>
      <c r="R662" s="134">
        <v>110.7</v>
      </c>
      <c r="S662" s="134">
        <v>111.5</v>
      </c>
      <c r="T662" s="134">
        <v>114.8</v>
      </c>
      <c r="U662" s="134">
        <v>112.6</v>
      </c>
      <c r="V662" s="134">
        <v>115.4</v>
      </c>
      <c r="W662" s="134">
        <v>114.9</v>
      </c>
      <c r="X662" s="134">
        <v>117</v>
      </c>
      <c r="Y662" s="134">
        <v>115.5</v>
      </c>
      <c r="Z662" s="134">
        <v>119.3</v>
      </c>
      <c r="AA662" s="134">
        <v>119.2</v>
      </c>
      <c r="AB662" s="134">
        <v>121</v>
      </c>
      <c r="AC662" s="134">
        <v>119</v>
      </c>
      <c r="AD662" s="134">
        <v>119.8</v>
      </c>
      <c r="AE662" s="134">
        <v>119.3</v>
      </c>
      <c r="AF662" s="134">
        <v>117.4</v>
      </c>
      <c r="AG662" s="134">
        <v>120.6</v>
      </c>
      <c r="AH662" s="134">
        <v>120.1</v>
      </c>
      <c r="AI662" s="134">
        <v>119.4</v>
      </c>
      <c r="AJ662" s="134">
        <v>120.3</v>
      </c>
      <c r="AK662" s="134">
        <v>119.7</v>
      </c>
      <c r="AL662" s="134">
        <v>120.4</v>
      </c>
      <c r="AM662" s="134">
        <v>121</v>
      </c>
      <c r="AN662" s="134">
        <v>120.8</v>
      </c>
      <c r="AO662" s="134">
        <v>120.8</v>
      </c>
      <c r="AP662" s="134">
        <v>120.6</v>
      </c>
      <c r="AQ662" s="134">
        <v>120.1</v>
      </c>
      <c r="AR662" s="134">
        <v>120.1</v>
      </c>
      <c r="AS662" s="134">
        <v>120.1</v>
      </c>
      <c r="AT662" s="134">
        <v>120.1</v>
      </c>
      <c r="AU662" s="134">
        <v>120.1</v>
      </c>
      <c r="AV662" s="134">
        <v>120.1</v>
      </c>
      <c r="AW662" s="134">
        <v>120.1</v>
      </c>
      <c r="AX662" s="134">
        <v>120.1</v>
      </c>
      <c r="AY662" s="134">
        <v>120.1</v>
      </c>
      <c r="AZ662" s="134">
        <v>120.1</v>
      </c>
      <c r="BA662" s="134">
        <v>120.1</v>
      </c>
      <c r="BB662" s="134">
        <v>120.1</v>
      </c>
      <c r="BC662" s="134">
        <v>120.1</v>
      </c>
      <c r="BD662" s="134">
        <v>120.1</v>
      </c>
      <c r="BE662" s="134">
        <v>120.1</v>
      </c>
      <c r="BF662" s="134">
        <v>120.1</v>
      </c>
      <c r="BG662" s="134">
        <v>120.9</v>
      </c>
      <c r="BH662" s="134">
        <v>120.9</v>
      </c>
      <c r="BI662" s="134">
        <v>120.1</v>
      </c>
      <c r="BJ662" s="134">
        <v>120.1</v>
      </c>
      <c r="BK662" s="134">
        <v>120.1</v>
      </c>
      <c r="BL662" s="134">
        <v>120.1</v>
      </c>
      <c r="BM662" s="134">
        <v>120.1</v>
      </c>
      <c r="BN662" s="134">
        <v>120.1</v>
      </c>
      <c r="BO662" s="134">
        <v>118</v>
      </c>
      <c r="BP662" s="134">
        <v>118</v>
      </c>
      <c r="BQ662" s="134">
        <v>118.2</v>
      </c>
      <c r="BR662" s="134">
        <v>118.2</v>
      </c>
      <c r="BS662" s="134">
        <v>118.2</v>
      </c>
      <c r="BT662" s="134">
        <v>118.1</v>
      </c>
      <c r="BU662" s="134">
        <v>112</v>
      </c>
      <c r="BV662" s="134">
        <v>112</v>
      </c>
      <c r="BW662" s="134">
        <v>114.2</v>
      </c>
      <c r="BX662" s="134">
        <v>114.5</v>
      </c>
      <c r="BY662" s="134">
        <v>114.5</v>
      </c>
      <c r="BZ662" s="134">
        <v>114.4</v>
      </c>
      <c r="CA662" s="134">
        <v>114.2</v>
      </c>
      <c r="CB662" s="134">
        <v>114.2</v>
      </c>
      <c r="CC662" s="134">
        <v>114.2</v>
      </c>
      <c r="CD662" s="134">
        <v>114.2</v>
      </c>
      <c r="CE662" s="134">
        <v>114.8</v>
      </c>
      <c r="CF662" s="134">
        <v>114.5</v>
      </c>
      <c r="CG662" s="134">
        <v>114.5</v>
      </c>
      <c r="CH662" s="134">
        <v>113.4</v>
      </c>
      <c r="CI662" s="134">
        <v>113.3</v>
      </c>
      <c r="CJ662" s="134">
        <v>113.4</v>
      </c>
      <c r="CK662" s="134">
        <v>113.5</v>
      </c>
      <c r="CL662" s="134">
        <v>113.2</v>
      </c>
      <c r="CM662" s="134">
        <v>113.1</v>
      </c>
      <c r="CN662" s="134">
        <v>113.3</v>
      </c>
      <c r="CO662" s="134">
        <v>113.2</v>
      </c>
      <c r="CP662" s="134">
        <v>113.4</v>
      </c>
      <c r="CQ662" s="134">
        <v>113.2</v>
      </c>
      <c r="CR662" s="134">
        <v>113.1</v>
      </c>
      <c r="CS662" s="134">
        <v>115.7</v>
      </c>
      <c r="CT662" s="134">
        <v>114.4</v>
      </c>
      <c r="CU662" s="134">
        <v>111.8</v>
      </c>
      <c r="CV662" s="134">
        <v>111.8</v>
      </c>
      <c r="CW662" s="134">
        <v>111.8</v>
      </c>
      <c r="CX662" s="134">
        <v>112.3</v>
      </c>
      <c r="CY662" s="134">
        <v>111.8</v>
      </c>
      <c r="CZ662" s="134">
        <v>111.8</v>
      </c>
      <c r="DA662" s="134">
        <v>112.3</v>
      </c>
      <c r="DB662" s="134">
        <v>112.3</v>
      </c>
      <c r="DC662" s="134">
        <v>112.5</v>
      </c>
      <c r="DD662" s="134">
        <v>112.3</v>
      </c>
      <c r="DE662" s="134">
        <v>112.7</v>
      </c>
      <c r="DF662" s="134">
        <v>112.6</v>
      </c>
      <c r="DG662" s="134">
        <v>119.5</v>
      </c>
      <c r="DH662" s="134">
        <v>118</v>
      </c>
      <c r="DI662" s="134">
        <v>118.2</v>
      </c>
      <c r="DJ662" s="134">
        <v>138</v>
      </c>
      <c r="DK662" s="134">
        <v>137.69999999999999</v>
      </c>
      <c r="DL662" s="134">
        <v>138.19999999999999</v>
      </c>
      <c r="DM662" s="134">
        <v>130.69999999999999</v>
      </c>
      <c r="DN662" s="134">
        <v>133.69999999999999</v>
      </c>
      <c r="DO662" s="134">
        <v>129.30000000000001</v>
      </c>
      <c r="DP662" s="134">
        <v>137.30000000000001</v>
      </c>
      <c r="DQ662" s="134">
        <v>129.80000000000001</v>
      </c>
      <c r="DR662" s="134">
        <v>130.5</v>
      </c>
      <c r="DS662" s="134">
        <v>132</v>
      </c>
      <c r="DT662" s="134">
        <v>134.69999999999999</v>
      </c>
      <c r="DU662" s="134">
        <v>132.30000000000001</v>
      </c>
      <c r="DV662" s="134">
        <v>134.6</v>
      </c>
      <c r="DW662" s="134">
        <v>134.9</v>
      </c>
      <c r="DX662" s="134">
        <v>133.19999999999999</v>
      </c>
      <c r="DY662" s="134">
        <v>133.19999999999999</v>
      </c>
      <c r="DZ662" s="134">
        <v>133.19999999999999</v>
      </c>
      <c r="EA662" s="135">
        <v>134.1</v>
      </c>
      <c r="EB662" s="136">
        <v>133.5</v>
      </c>
      <c r="EC662" s="136">
        <v>133.9</v>
      </c>
      <c r="ED662" s="134">
        <v>134.80000000000001</v>
      </c>
      <c r="EE662" s="134">
        <v>133.9</v>
      </c>
      <c r="EF662" s="137">
        <v>134.1</v>
      </c>
      <c r="EG662" s="137">
        <v>133.9</v>
      </c>
      <c r="EH662" s="137">
        <v>133.9</v>
      </c>
      <c r="EI662" s="137">
        <v>134.1</v>
      </c>
      <c r="EJ662" s="136">
        <v>138.9</v>
      </c>
      <c r="EK662" s="136">
        <v>138.9</v>
      </c>
      <c r="EL662" s="147">
        <v>138.9</v>
      </c>
      <c r="EM662" s="147">
        <v>138.9</v>
      </c>
      <c r="EN662" s="147">
        <v>138.9</v>
      </c>
    </row>
    <row r="663" spans="1:144" ht="15" x14ac:dyDescent="0.25">
      <c r="A663" s="132" t="s">
        <v>2754</v>
      </c>
      <c r="B663" s="132" t="s">
        <v>2755</v>
      </c>
      <c r="C663" s="133">
        <v>7.5100000000000002E-3</v>
      </c>
      <c r="D663" s="134">
        <v>101.7</v>
      </c>
      <c r="E663" s="134">
        <v>102.7</v>
      </c>
      <c r="F663" s="134">
        <v>104</v>
      </c>
      <c r="G663" s="134">
        <v>104.3</v>
      </c>
      <c r="H663" s="134">
        <v>102.3</v>
      </c>
      <c r="I663" s="134">
        <v>98.3</v>
      </c>
      <c r="J663" s="134">
        <v>98.4</v>
      </c>
      <c r="K663" s="134">
        <v>99.6</v>
      </c>
      <c r="L663" s="134">
        <v>99.5</v>
      </c>
      <c r="M663" s="134">
        <v>99.6</v>
      </c>
      <c r="N663" s="134">
        <v>104.6</v>
      </c>
      <c r="O663" s="134">
        <v>102.5</v>
      </c>
      <c r="P663" s="134">
        <v>109.4</v>
      </c>
      <c r="Q663" s="134">
        <v>107.2</v>
      </c>
      <c r="R663" s="134">
        <v>108</v>
      </c>
      <c r="S663" s="134">
        <v>106.1</v>
      </c>
      <c r="T663" s="134">
        <v>107.3</v>
      </c>
      <c r="U663" s="134">
        <v>106.5</v>
      </c>
      <c r="V663" s="134">
        <v>108.4</v>
      </c>
      <c r="W663" s="134">
        <v>106.3</v>
      </c>
      <c r="X663" s="134">
        <v>106.6</v>
      </c>
      <c r="Y663" s="134">
        <v>107.1</v>
      </c>
      <c r="Z663" s="134">
        <v>108.4</v>
      </c>
      <c r="AA663" s="134">
        <v>107.5</v>
      </c>
      <c r="AB663" s="134">
        <v>106.4</v>
      </c>
      <c r="AC663" s="134">
        <v>107.6</v>
      </c>
      <c r="AD663" s="134">
        <v>108.8</v>
      </c>
      <c r="AE663" s="134">
        <v>106</v>
      </c>
      <c r="AF663" s="134">
        <v>104.4</v>
      </c>
      <c r="AG663" s="134">
        <v>104.9</v>
      </c>
      <c r="AH663" s="134">
        <v>102.7</v>
      </c>
      <c r="AI663" s="134">
        <v>105.4</v>
      </c>
      <c r="AJ663" s="134">
        <v>104.1</v>
      </c>
      <c r="AK663" s="134">
        <v>104.7</v>
      </c>
      <c r="AL663" s="134">
        <v>105.1</v>
      </c>
      <c r="AM663" s="134">
        <v>106.3</v>
      </c>
      <c r="AN663" s="134">
        <v>100.8</v>
      </c>
      <c r="AO663" s="134">
        <v>99.1</v>
      </c>
      <c r="AP663" s="134">
        <v>100.6</v>
      </c>
      <c r="AQ663" s="134">
        <v>100.2</v>
      </c>
      <c r="AR663" s="134">
        <v>101</v>
      </c>
      <c r="AS663" s="134">
        <v>101.6</v>
      </c>
      <c r="AT663" s="134">
        <v>101.8</v>
      </c>
      <c r="AU663" s="134">
        <v>95</v>
      </c>
      <c r="AV663" s="134">
        <v>95.8</v>
      </c>
      <c r="AW663" s="134">
        <v>95.8</v>
      </c>
      <c r="AX663" s="134">
        <v>96.1</v>
      </c>
      <c r="AY663" s="134">
        <v>100.7</v>
      </c>
      <c r="AZ663" s="134">
        <v>98.3</v>
      </c>
      <c r="BA663" s="134">
        <v>98.2</v>
      </c>
      <c r="BB663" s="134">
        <v>97.2</v>
      </c>
      <c r="BC663" s="134">
        <v>97.5</v>
      </c>
      <c r="BD663" s="134">
        <v>97.7</v>
      </c>
      <c r="BE663" s="134">
        <v>98.4</v>
      </c>
      <c r="BF663" s="134">
        <v>95.2</v>
      </c>
      <c r="BG663" s="134">
        <v>94.9</v>
      </c>
      <c r="BH663" s="134">
        <v>95</v>
      </c>
      <c r="BI663" s="134">
        <v>95.1</v>
      </c>
      <c r="BJ663" s="134">
        <v>95.7</v>
      </c>
      <c r="BK663" s="134">
        <v>96.3</v>
      </c>
      <c r="BL663" s="134">
        <v>98.5</v>
      </c>
      <c r="BM663" s="134">
        <v>97.8</v>
      </c>
      <c r="BN663" s="134">
        <v>98.2</v>
      </c>
      <c r="BO663" s="134">
        <v>106.8</v>
      </c>
      <c r="BP663" s="134">
        <v>105.1</v>
      </c>
      <c r="BQ663" s="134">
        <v>112.8</v>
      </c>
      <c r="BR663" s="134">
        <v>113.6</v>
      </c>
      <c r="BS663" s="134">
        <v>113.1</v>
      </c>
      <c r="BT663" s="134">
        <v>113.1</v>
      </c>
      <c r="BU663" s="134">
        <v>112.3</v>
      </c>
      <c r="BV663" s="134">
        <v>111.8</v>
      </c>
      <c r="BW663" s="134">
        <v>112.6</v>
      </c>
      <c r="BX663" s="134">
        <v>109.6</v>
      </c>
      <c r="BY663" s="134">
        <v>111.8</v>
      </c>
      <c r="BZ663" s="134">
        <v>111.8</v>
      </c>
      <c r="CA663" s="134">
        <v>112.1</v>
      </c>
      <c r="CB663" s="134">
        <v>107.5</v>
      </c>
      <c r="CC663" s="134">
        <v>107.5</v>
      </c>
      <c r="CD663" s="134">
        <v>107.2</v>
      </c>
      <c r="CE663" s="134">
        <v>107.2</v>
      </c>
      <c r="CF663" s="134">
        <v>107.4</v>
      </c>
      <c r="CG663" s="134">
        <v>107.3</v>
      </c>
      <c r="CH663" s="134">
        <v>107.5</v>
      </c>
      <c r="CI663" s="134">
        <v>107.4</v>
      </c>
      <c r="CJ663" s="134">
        <v>109.2</v>
      </c>
      <c r="CK663" s="134">
        <v>109.3</v>
      </c>
      <c r="CL663" s="134">
        <v>109.5</v>
      </c>
      <c r="CM663" s="134">
        <v>109.4</v>
      </c>
      <c r="CN663" s="134">
        <v>109.5</v>
      </c>
      <c r="CO663" s="134">
        <v>109.5</v>
      </c>
      <c r="CP663" s="134">
        <v>109.4</v>
      </c>
      <c r="CQ663" s="134">
        <v>109.4</v>
      </c>
      <c r="CR663" s="134">
        <v>110.9</v>
      </c>
      <c r="CS663" s="134">
        <v>112.2</v>
      </c>
      <c r="CT663" s="134">
        <v>112</v>
      </c>
      <c r="CU663" s="134">
        <v>112.2</v>
      </c>
      <c r="CV663" s="134">
        <v>112.2</v>
      </c>
      <c r="CW663" s="134">
        <v>112.1</v>
      </c>
      <c r="CX663" s="134">
        <v>112.1</v>
      </c>
      <c r="CY663" s="134">
        <v>112.1</v>
      </c>
      <c r="CZ663" s="134">
        <v>108.8</v>
      </c>
      <c r="DA663" s="134">
        <v>102</v>
      </c>
      <c r="DB663" s="134">
        <v>95.7</v>
      </c>
      <c r="DC663" s="134">
        <v>95.6</v>
      </c>
      <c r="DD663" s="134">
        <v>95.2</v>
      </c>
      <c r="DE663" s="134">
        <v>95.2</v>
      </c>
      <c r="DF663" s="134">
        <v>94.9</v>
      </c>
      <c r="DG663" s="134">
        <v>95.9</v>
      </c>
      <c r="DH663" s="134">
        <v>95.8</v>
      </c>
      <c r="DI663" s="134">
        <v>95.8</v>
      </c>
      <c r="DJ663" s="134">
        <v>98.5</v>
      </c>
      <c r="DK663" s="134">
        <v>98.5</v>
      </c>
      <c r="DL663" s="134">
        <v>98.4</v>
      </c>
      <c r="DM663" s="134">
        <v>98.4</v>
      </c>
      <c r="DN663" s="134">
        <v>98.5</v>
      </c>
      <c r="DO663" s="134">
        <v>98.4</v>
      </c>
      <c r="DP663" s="134">
        <v>98.4</v>
      </c>
      <c r="DQ663" s="134">
        <v>99.6</v>
      </c>
      <c r="DR663" s="134">
        <v>99.7</v>
      </c>
      <c r="DS663" s="134">
        <v>99.7</v>
      </c>
      <c r="DT663" s="134">
        <v>99.6</v>
      </c>
      <c r="DU663" s="134">
        <v>99.6</v>
      </c>
      <c r="DV663" s="134">
        <v>98.3</v>
      </c>
      <c r="DW663" s="134">
        <v>98.3</v>
      </c>
      <c r="DX663" s="134">
        <v>101.6</v>
      </c>
      <c r="DY663" s="134">
        <v>101.6</v>
      </c>
      <c r="DZ663" s="134">
        <v>101.6</v>
      </c>
      <c r="EA663" s="135">
        <v>101.6</v>
      </c>
      <c r="EB663" s="136">
        <v>101.7</v>
      </c>
      <c r="EC663" s="136">
        <v>100.4</v>
      </c>
      <c r="ED663" s="134">
        <v>100.3</v>
      </c>
      <c r="EE663" s="134">
        <v>100.3</v>
      </c>
      <c r="EF663" s="137">
        <v>103.7</v>
      </c>
      <c r="EG663" s="137">
        <v>103.6</v>
      </c>
      <c r="EH663" s="137">
        <v>103.6</v>
      </c>
      <c r="EI663" s="137">
        <v>103.6</v>
      </c>
      <c r="EJ663" s="136">
        <v>103.9</v>
      </c>
      <c r="EK663" s="136">
        <v>103.6</v>
      </c>
      <c r="EL663" s="147">
        <v>103.8</v>
      </c>
      <c r="EM663" s="147">
        <v>103.8</v>
      </c>
      <c r="EN663" s="147">
        <v>103.6</v>
      </c>
    </row>
    <row r="664" spans="1:144" ht="15" x14ac:dyDescent="0.25">
      <c r="A664" s="132" t="s">
        <v>2756</v>
      </c>
      <c r="B664" s="132" t="s">
        <v>2757</v>
      </c>
      <c r="C664" s="133">
        <v>4.4999999999999997E-3</v>
      </c>
      <c r="D664" s="134">
        <v>100</v>
      </c>
      <c r="E664" s="134">
        <v>100</v>
      </c>
      <c r="F664" s="134">
        <v>100</v>
      </c>
      <c r="G664" s="134">
        <v>100</v>
      </c>
      <c r="H664" s="134">
        <v>100</v>
      </c>
      <c r="I664" s="134">
        <v>100</v>
      </c>
      <c r="J664" s="134">
        <v>100</v>
      </c>
      <c r="K664" s="134">
        <v>100</v>
      </c>
      <c r="L664" s="134">
        <v>100</v>
      </c>
      <c r="M664" s="134">
        <v>100</v>
      </c>
      <c r="N664" s="134">
        <v>100</v>
      </c>
      <c r="O664" s="134">
        <v>100</v>
      </c>
      <c r="P664" s="134">
        <v>105.4</v>
      </c>
      <c r="Q664" s="134">
        <v>105.4</v>
      </c>
      <c r="R664" s="134">
        <v>105.4</v>
      </c>
      <c r="S664" s="134">
        <v>105.4</v>
      </c>
      <c r="T664" s="134">
        <v>105.4</v>
      </c>
      <c r="U664" s="134">
        <v>105.4</v>
      </c>
      <c r="V664" s="134">
        <v>105.4</v>
      </c>
      <c r="W664" s="134">
        <v>105.4</v>
      </c>
      <c r="X664" s="134">
        <v>105.4</v>
      </c>
      <c r="Y664" s="134">
        <v>105.4</v>
      </c>
      <c r="Z664" s="134">
        <v>105.4</v>
      </c>
      <c r="AA664" s="134">
        <v>105.4</v>
      </c>
      <c r="AB664" s="134">
        <v>104.7</v>
      </c>
      <c r="AC664" s="134">
        <v>104.7</v>
      </c>
      <c r="AD664" s="134">
        <v>104.7</v>
      </c>
      <c r="AE664" s="134">
        <v>104.7</v>
      </c>
      <c r="AF664" s="134">
        <v>104.7</v>
      </c>
      <c r="AG664" s="134">
        <v>104.7</v>
      </c>
      <c r="AH664" s="134">
        <v>104.7</v>
      </c>
      <c r="AI664" s="134">
        <v>104.7</v>
      </c>
      <c r="AJ664" s="134">
        <v>104.7</v>
      </c>
      <c r="AK664" s="134">
        <v>104.7</v>
      </c>
      <c r="AL664" s="134">
        <v>104.7</v>
      </c>
      <c r="AM664" s="134">
        <v>104.7</v>
      </c>
      <c r="AN664" s="134">
        <v>102.3</v>
      </c>
      <c r="AO664" s="134">
        <v>102.3</v>
      </c>
      <c r="AP664" s="134">
        <v>102.3</v>
      </c>
      <c r="AQ664" s="134">
        <v>102.3</v>
      </c>
      <c r="AR664" s="134">
        <v>102.3</v>
      </c>
      <c r="AS664" s="134">
        <v>102.3</v>
      </c>
      <c r="AT664" s="134">
        <v>102.3</v>
      </c>
      <c r="AU664" s="134">
        <v>91.7</v>
      </c>
      <c r="AV664" s="134">
        <v>91.7</v>
      </c>
      <c r="AW664" s="134">
        <v>91.7</v>
      </c>
      <c r="AX664" s="134">
        <v>91.7</v>
      </c>
      <c r="AY664" s="134">
        <v>91.7</v>
      </c>
      <c r="AZ664" s="134">
        <v>91.7</v>
      </c>
      <c r="BA664" s="134">
        <v>91.7</v>
      </c>
      <c r="BB664" s="134">
        <v>91.7</v>
      </c>
      <c r="BC664" s="134">
        <v>91.7</v>
      </c>
      <c r="BD664" s="134">
        <v>91.7</v>
      </c>
      <c r="BE664" s="134">
        <v>91.7</v>
      </c>
      <c r="BF664" s="134">
        <v>91.7</v>
      </c>
      <c r="BG664" s="134">
        <v>91.7</v>
      </c>
      <c r="BH664" s="134">
        <v>91.7</v>
      </c>
      <c r="BI664" s="134">
        <v>91.7</v>
      </c>
      <c r="BJ664" s="134">
        <v>91.7</v>
      </c>
      <c r="BK664" s="134">
        <v>91.7</v>
      </c>
      <c r="BL664" s="134">
        <v>96.4</v>
      </c>
      <c r="BM664" s="134">
        <v>96.2</v>
      </c>
      <c r="BN664" s="134">
        <v>96.2</v>
      </c>
      <c r="BO664" s="134">
        <v>104.8</v>
      </c>
      <c r="BP664" s="134">
        <v>104.8</v>
      </c>
      <c r="BQ664" s="134">
        <v>112.9</v>
      </c>
      <c r="BR664" s="134">
        <v>112.9</v>
      </c>
      <c r="BS664" s="134">
        <v>112.9</v>
      </c>
      <c r="BT664" s="134">
        <v>112.9</v>
      </c>
      <c r="BU664" s="134">
        <v>112.9</v>
      </c>
      <c r="BV664" s="134">
        <v>112.9</v>
      </c>
      <c r="BW664" s="134">
        <v>113.8</v>
      </c>
      <c r="BX664" s="134">
        <v>111</v>
      </c>
      <c r="BY664" s="134">
        <v>114.7</v>
      </c>
      <c r="BZ664" s="134">
        <v>114.7</v>
      </c>
      <c r="CA664" s="134">
        <v>114.7</v>
      </c>
      <c r="CB664" s="134">
        <v>105.3</v>
      </c>
      <c r="CC664" s="134">
        <v>105.3</v>
      </c>
      <c r="CD664" s="134">
        <v>105.3</v>
      </c>
      <c r="CE664" s="134">
        <v>105.3</v>
      </c>
      <c r="CF664" s="134">
        <v>105.3</v>
      </c>
      <c r="CG664" s="134">
        <v>105.3</v>
      </c>
      <c r="CH664" s="134">
        <v>105.3</v>
      </c>
      <c r="CI664" s="134">
        <v>105.3</v>
      </c>
      <c r="CJ664" s="134">
        <v>107.9</v>
      </c>
      <c r="CK664" s="134">
        <v>107.9</v>
      </c>
      <c r="CL664" s="134">
        <v>107.9</v>
      </c>
      <c r="CM664" s="134">
        <v>107.9</v>
      </c>
      <c r="CN664" s="134">
        <v>107.9</v>
      </c>
      <c r="CO664" s="134">
        <v>107.9</v>
      </c>
      <c r="CP664" s="134">
        <v>107.9</v>
      </c>
      <c r="CQ664" s="134">
        <v>107.9</v>
      </c>
      <c r="CR664" s="134">
        <v>110.7</v>
      </c>
      <c r="CS664" s="134">
        <v>110.7</v>
      </c>
      <c r="CT664" s="134">
        <v>110.7</v>
      </c>
      <c r="CU664" s="134">
        <v>110.7</v>
      </c>
      <c r="CV664" s="134">
        <v>110.7</v>
      </c>
      <c r="CW664" s="134">
        <v>110.7</v>
      </c>
      <c r="CX664" s="134">
        <v>110.7</v>
      </c>
      <c r="CY664" s="134">
        <v>110.7</v>
      </c>
      <c r="CZ664" s="134">
        <v>110.7</v>
      </c>
      <c r="DA664" s="134">
        <v>114.6</v>
      </c>
      <c r="DB664" s="134">
        <v>114.6</v>
      </c>
      <c r="DC664" s="134">
        <v>114.6</v>
      </c>
      <c r="DD664" s="134">
        <v>113.8</v>
      </c>
      <c r="DE664" s="134">
        <v>113.8</v>
      </c>
      <c r="DF664" s="134">
        <v>113.8</v>
      </c>
      <c r="DG664" s="134">
        <v>113.8</v>
      </c>
      <c r="DH664" s="134">
        <v>113.8</v>
      </c>
      <c r="DI664" s="134">
        <v>113.8</v>
      </c>
      <c r="DJ664" s="134">
        <v>118.5</v>
      </c>
      <c r="DK664" s="134">
        <v>118.5</v>
      </c>
      <c r="DL664" s="134">
        <v>118.5</v>
      </c>
      <c r="DM664" s="134">
        <v>118.5</v>
      </c>
      <c r="DN664" s="134">
        <v>118.5</v>
      </c>
      <c r="DO664" s="134">
        <v>118.5</v>
      </c>
      <c r="DP664" s="134">
        <v>118.5</v>
      </c>
      <c r="DQ664" s="134">
        <v>120.3</v>
      </c>
      <c r="DR664" s="134">
        <v>120.3</v>
      </c>
      <c r="DS664" s="134">
        <v>120.3</v>
      </c>
      <c r="DT664" s="134">
        <v>120.3</v>
      </c>
      <c r="DU664" s="134">
        <v>120.3</v>
      </c>
      <c r="DV664" s="134">
        <v>118.1</v>
      </c>
      <c r="DW664" s="134">
        <v>118.2</v>
      </c>
      <c r="DX664" s="134">
        <v>122.7</v>
      </c>
      <c r="DY664" s="134">
        <v>122.7</v>
      </c>
      <c r="DZ664" s="134">
        <v>122.7</v>
      </c>
      <c r="EA664" s="135">
        <v>122.7</v>
      </c>
      <c r="EB664" s="136">
        <v>122.7</v>
      </c>
      <c r="EC664" s="136">
        <v>120.3</v>
      </c>
      <c r="ED664" s="134">
        <v>120.3</v>
      </c>
      <c r="EE664" s="134">
        <v>120.3</v>
      </c>
      <c r="EF664" s="137">
        <v>126</v>
      </c>
      <c r="EG664" s="137">
        <v>125.7</v>
      </c>
      <c r="EH664" s="137">
        <v>125.7</v>
      </c>
      <c r="EI664" s="137">
        <v>125.7</v>
      </c>
      <c r="EJ664" s="136">
        <v>125.7</v>
      </c>
      <c r="EK664" s="136">
        <v>125.7</v>
      </c>
      <c r="EL664" s="147">
        <v>125.7</v>
      </c>
      <c r="EM664" s="147">
        <v>125.7</v>
      </c>
      <c r="EN664" s="147">
        <v>125.7</v>
      </c>
    </row>
    <row r="665" spans="1:144" ht="15" x14ac:dyDescent="0.25">
      <c r="A665" s="132" t="s">
        <v>2758</v>
      </c>
      <c r="B665" s="132" t="s">
        <v>2759</v>
      </c>
      <c r="C665" s="133">
        <v>3.0100000000000001E-3</v>
      </c>
      <c r="D665" s="134">
        <v>104.3</v>
      </c>
      <c r="E665" s="134">
        <v>106.7</v>
      </c>
      <c r="F665" s="134">
        <v>110.1</v>
      </c>
      <c r="G665" s="134">
        <v>110.7</v>
      </c>
      <c r="H665" s="134">
        <v>105.7</v>
      </c>
      <c r="I665" s="134">
        <v>95.8</v>
      </c>
      <c r="J665" s="134">
        <v>96.1</v>
      </c>
      <c r="K665" s="134">
        <v>98.9</v>
      </c>
      <c r="L665" s="134">
        <v>98.7</v>
      </c>
      <c r="M665" s="134">
        <v>99.1</v>
      </c>
      <c r="N665" s="134">
        <v>111.5</v>
      </c>
      <c r="O665" s="134">
        <v>106.2</v>
      </c>
      <c r="P665" s="134">
        <v>115.3</v>
      </c>
      <c r="Q665" s="134">
        <v>110</v>
      </c>
      <c r="R665" s="134">
        <v>112</v>
      </c>
      <c r="S665" s="134">
        <v>107.1</v>
      </c>
      <c r="T665" s="134">
        <v>110.2</v>
      </c>
      <c r="U665" s="134">
        <v>108.3</v>
      </c>
      <c r="V665" s="134">
        <v>112.9</v>
      </c>
      <c r="W665" s="134">
        <v>107.8</v>
      </c>
      <c r="X665" s="134">
        <v>108.5</v>
      </c>
      <c r="Y665" s="134">
        <v>109.7</v>
      </c>
      <c r="Z665" s="134">
        <v>112.9</v>
      </c>
      <c r="AA665" s="134">
        <v>110.8</v>
      </c>
      <c r="AB665" s="134">
        <v>108.9</v>
      </c>
      <c r="AC665" s="134">
        <v>111.9</v>
      </c>
      <c r="AD665" s="134">
        <v>115</v>
      </c>
      <c r="AE665" s="134">
        <v>108</v>
      </c>
      <c r="AF665" s="134">
        <v>103.9</v>
      </c>
      <c r="AG665" s="134">
        <v>105.3</v>
      </c>
      <c r="AH665" s="134">
        <v>99.7</v>
      </c>
      <c r="AI665" s="134">
        <v>106.5</v>
      </c>
      <c r="AJ665" s="134">
        <v>103.1</v>
      </c>
      <c r="AK665" s="134">
        <v>104.8</v>
      </c>
      <c r="AL665" s="134">
        <v>105.6</v>
      </c>
      <c r="AM665" s="134">
        <v>108.6</v>
      </c>
      <c r="AN665" s="134">
        <v>98.7</v>
      </c>
      <c r="AO665" s="134">
        <v>94.5</v>
      </c>
      <c r="AP665" s="134">
        <v>98.1</v>
      </c>
      <c r="AQ665" s="134">
        <v>97</v>
      </c>
      <c r="AR665" s="134">
        <v>99</v>
      </c>
      <c r="AS665" s="134">
        <v>100.6</v>
      </c>
      <c r="AT665" s="134">
        <v>101.2</v>
      </c>
      <c r="AU665" s="134">
        <v>99.9</v>
      </c>
      <c r="AV665" s="134">
        <v>101.9</v>
      </c>
      <c r="AW665" s="134">
        <v>102</v>
      </c>
      <c r="AX665" s="134">
        <v>102.7</v>
      </c>
      <c r="AY665" s="134">
        <v>114.2</v>
      </c>
      <c r="AZ665" s="134">
        <v>108.3</v>
      </c>
      <c r="BA665" s="134">
        <v>107.9</v>
      </c>
      <c r="BB665" s="134">
        <v>105.5</v>
      </c>
      <c r="BC665" s="134">
        <v>106</v>
      </c>
      <c r="BD665" s="134">
        <v>106.7</v>
      </c>
      <c r="BE665" s="134">
        <v>108.5</v>
      </c>
      <c r="BF665" s="134">
        <v>100.4</v>
      </c>
      <c r="BG665" s="134">
        <v>99.6</v>
      </c>
      <c r="BH665" s="134">
        <v>100</v>
      </c>
      <c r="BI665" s="134">
        <v>100.1</v>
      </c>
      <c r="BJ665" s="134">
        <v>101.6</v>
      </c>
      <c r="BK665" s="134">
        <v>103</v>
      </c>
      <c r="BL665" s="134">
        <v>101.6</v>
      </c>
      <c r="BM665" s="134">
        <v>100.2</v>
      </c>
      <c r="BN665" s="134">
        <v>101.3</v>
      </c>
      <c r="BO665" s="134">
        <v>109.7</v>
      </c>
      <c r="BP665" s="134">
        <v>105.6</v>
      </c>
      <c r="BQ665" s="134">
        <v>112.5</v>
      </c>
      <c r="BR665" s="134">
        <v>114.5</v>
      </c>
      <c r="BS665" s="134">
        <v>113.4</v>
      </c>
      <c r="BT665" s="134">
        <v>113.3</v>
      </c>
      <c r="BU665" s="134">
        <v>111.4</v>
      </c>
      <c r="BV665" s="134">
        <v>110.2</v>
      </c>
      <c r="BW665" s="134">
        <v>110.9</v>
      </c>
      <c r="BX665" s="134">
        <v>107.5</v>
      </c>
      <c r="BY665" s="134">
        <v>107.5</v>
      </c>
      <c r="BZ665" s="134">
        <v>107.5</v>
      </c>
      <c r="CA665" s="134">
        <v>108.2</v>
      </c>
      <c r="CB665" s="134">
        <v>110.8</v>
      </c>
      <c r="CC665" s="134">
        <v>110.8</v>
      </c>
      <c r="CD665" s="134">
        <v>110.1</v>
      </c>
      <c r="CE665" s="134">
        <v>110.1</v>
      </c>
      <c r="CF665" s="134">
        <v>110.7</v>
      </c>
      <c r="CG665" s="134">
        <v>110.3</v>
      </c>
      <c r="CH665" s="134">
        <v>110.8</v>
      </c>
      <c r="CI665" s="134">
        <v>110.5</v>
      </c>
      <c r="CJ665" s="134">
        <v>111.1</v>
      </c>
      <c r="CK665" s="134">
        <v>111.5</v>
      </c>
      <c r="CL665" s="134">
        <v>111.9</v>
      </c>
      <c r="CM665" s="134">
        <v>111.6</v>
      </c>
      <c r="CN665" s="134">
        <v>111.9</v>
      </c>
      <c r="CO665" s="134">
        <v>111.9</v>
      </c>
      <c r="CP665" s="134">
        <v>111.7</v>
      </c>
      <c r="CQ665" s="134">
        <v>111.6</v>
      </c>
      <c r="CR665" s="134">
        <v>111.3</v>
      </c>
      <c r="CS665" s="134">
        <v>114.4</v>
      </c>
      <c r="CT665" s="134">
        <v>113.9</v>
      </c>
      <c r="CU665" s="134">
        <v>114.5</v>
      </c>
      <c r="CV665" s="134">
        <v>114.5</v>
      </c>
      <c r="CW665" s="134">
        <v>114.3</v>
      </c>
      <c r="CX665" s="134">
        <v>114.3</v>
      </c>
      <c r="CY665" s="134">
        <v>114.3</v>
      </c>
      <c r="CZ665" s="134">
        <v>106.1</v>
      </c>
      <c r="DA665" s="134">
        <v>83.1</v>
      </c>
      <c r="DB665" s="134">
        <v>67.400000000000006</v>
      </c>
      <c r="DC665" s="134">
        <v>67.3</v>
      </c>
      <c r="DD665" s="134">
        <v>67.400000000000006</v>
      </c>
      <c r="DE665" s="134">
        <v>67.3</v>
      </c>
      <c r="DF665" s="134">
        <v>66.599999999999994</v>
      </c>
      <c r="DG665" s="134">
        <v>69</v>
      </c>
      <c r="DH665" s="134">
        <v>68.900000000000006</v>
      </c>
      <c r="DI665" s="134">
        <v>68.900000000000006</v>
      </c>
      <c r="DJ665" s="134">
        <v>68.599999999999994</v>
      </c>
      <c r="DK665" s="134">
        <v>68.5</v>
      </c>
      <c r="DL665" s="134">
        <v>68.3</v>
      </c>
      <c r="DM665" s="134">
        <v>68.400000000000006</v>
      </c>
      <c r="DN665" s="134">
        <v>68.7</v>
      </c>
      <c r="DO665" s="134">
        <v>68.400000000000006</v>
      </c>
      <c r="DP665" s="134">
        <v>68.5</v>
      </c>
      <c r="DQ665" s="134">
        <v>68.599999999999994</v>
      </c>
      <c r="DR665" s="134">
        <v>68.8</v>
      </c>
      <c r="DS665" s="134">
        <v>68.8</v>
      </c>
      <c r="DT665" s="134">
        <v>68.599999999999994</v>
      </c>
      <c r="DU665" s="134">
        <v>68.8</v>
      </c>
      <c r="DV665" s="134">
        <v>68.8</v>
      </c>
      <c r="DW665" s="134">
        <v>68.599999999999994</v>
      </c>
      <c r="DX665" s="134">
        <v>70.099999999999994</v>
      </c>
      <c r="DY665" s="134">
        <v>70.2</v>
      </c>
      <c r="DZ665" s="134">
        <v>70.2</v>
      </c>
      <c r="EA665" s="135">
        <v>70</v>
      </c>
      <c r="EB665" s="136">
        <v>70.400000000000006</v>
      </c>
      <c r="EC665" s="136">
        <v>70.599999999999994</v>
      </c>
      <c r="ED665" s="134">
        <v>70.400000000000006</v>
      </c>
      <c r="EE665" s="134">
        <v>70.5</v>
      </c>
      <c r="EF665" s="137">
        <v>70.400000000000006</v>
      </c>
      <c r="EG665" s="137">
        <v>70.5</v>
      </c>
      <c r="EH665" s="137">
        <v>70.5</v>
      </c>
      <c r="EI665" s="137">
        <v>70.7</v>
      </c>
      <c r="EJ665" s="136">
        <v>71.2</v>
      </c>
      <c r="EK665" s="136">
        <v>70.7</v>
      </c>
      <c r="EL665" s="147">
        <v>71.099999999999994</v>
      </c>
      <c r="EM665" s="147">
        <v>71.099999999999994</v>
      </c>
      <c r="EN665" s="147">
        <v>70.599999999999994</v>
      </c>
    </row>
    <row r="666" spans="1:144" ht="15" x14ac:dyDescent="0.25">
      <c r="A666" s="132" t="s">
        <v>2760</v>
      </c>
      <c r="B666" s="132" t="s">
        <v>2761</v>
      </c>
      <c r="C666" s="133">
        <v>2.9297</v>
      </c>
      <c r="D666" s="134">
        <v>104.1</v>
      </c>
      <c r="E666" s="134">
        <v>102.3</v>
      </c>
      <c r="F666" s="134">
        <v>103.1</v>
      </c>
      <c r="G666" s="134">
        <v>101.6</v>
      </c>
      <c r="H666" s="134">
        <v>102.6</v>
      </c>
      <c r="I666" s="134">
        <v>103.8</v>
      </c>
      <c r="J666" s="134">
        <v>104.3</v>
      </c>
      <c r="K666" s="134">
        <v>104.3</v>
      </c>
      <c r="L666" s="134">
        <v>105.3</v>
      </c>
      <c r="M666" s="134">
        <v>103.2</v>
      </c>
      <c r="N666" s="134">
        <v>103</v>
      </c>
      <c r="O666" s="134">
        <v>102.7</v>
      </c>
      <c r="P666" s="134">
        <v>102.3</v>
      </c>
      <c r="Q666" s="134">
        <v>101.9</v>
      </c>
      <c r="R666" s="134">
        <v>103.2</v>
      </c>
      <c r="S666" s="134">
        <v>102.9</v>
      </c>
      <c r="T666" s="134">
        <v>104</v>
      </c>
      <c r="U666" s="134">
        <v>104.8</v>
      </c>
      <c r="V666" s="134">
        <v>105.1</v>
      </c>
      <c r="W666" s="134">
        <v>106.3</v>
      </c>
      <c r="X666" s="134">
        <v>107</v>
      </c>
      <c r="Y666" s="134">
        <v>106.9</v>
      </c>
      <c r="Z666" s="134">
        <v>106.2</v>
      </c>
      <c r="AA666" s="134">
        <v>107.2</v>
      </c>
      <c r="AB666" s="134">
        <v>108</v>
      </c>
      <c r="AC666" s="134">
        <v>108.6</v>
      </c>
      <c r="AD666" s="134">
        <v>108</v>
      </c>
      <c r="AE666" s="134">
        <v>109.1</v>
      </c>
      <c r="AF666" s="134">
        <v>110.9</v>
      </c>
      <c r="AG666" s="134">
        <v>110.7</v>
      </c>
      <c r="AH666" s="134">
        <v>111.3</v>
      </c>
      <c r="AI666" s="134">
        <v>110.4</v>
      </c>
      <c r="AJ666" s="134">
        <v>109.6</v>
      </c>
      <c r="AK666" s="134">
        <v>108.9</v>
      </c>
      <c r="AL666" s="134">
        <v>108.9</v>
      </c>
      <c r="AM666" s="134">
        <v>109.2</v>
      </c>
      <c r="AN666" s="134">
        <v>110.9</v>
      </c>
      <c r="AO666" s="134">
        <v>109.5</v>
      </c>
      <c r="AP666" s="134">
        <v>111</v>
      </c>
      <c r="AQ666" s="134">
        <v>110.3</v>
      </c>
      <c r="AR666" s="134">
        <v>109.4</v>
      </c>
      <c r="AS666" s="134">
        <v>108.3</v>
      </c>
      <c r="AT666" s="134">
        <v>108.4</v>
      </c>
      <c r="AU666" s="134">
        <v>107.9</v>
      </c>
      <c r="AV666" s="134">
        <v>107.6</v>
      </c>
      <c r="AW666" s="134">
        <v>107.9</v>
      </c>
      <c r="AX666" s="134">
        <v>108</v>
      </c>
      <c r="AY666" s="134">
        <v>108.5</v>
      </c>
      <c r="AZ666" s="134">
        <v>108.6</v>
      </c>
      <c r="BA666" s="134">
        <v>108.3</v>
      </c>
      <c r="BB666" s="134">
        <v>107.6</v>
      </c>
      <c r="BC666" s="134">
        <v>108.8</v>
      </c>
      <c r="BD666" s="134">
        <v>108</v>
      </c>
      <c r="BE666" s="134">
        <v>108.2</v>
      </c>
      <c r="BF666" s="134">
        <v>107.9</v>
      </c>
      <c r="BG666" s="134">
        <v>107.8</v>
      </c>
      <c r="BH666" s="134">
        <v>108.3</v>
      </c>
      <c r="BI666" s="134">
        <v>108.3</v>
      </c>
      <c r="BJ666" s="134">
        <v>108</v>
      </c>
      <c r="BK666" s="134">
        <v>108</v>
      </c>
      <c r="BL666" s="134">
        <v>108.4</v>
      </c>
      <c r="BM666" s="134">
        <v>108.5</v>
      </c>
      <c r="BN666" s="134">
        <v>109</v>
      </c>
      <c r="BO666" s="134">
        <v>109.6</v>
      </c>
      <c r="BP666" s="134">
        <v>109.9</v>
      </c>
      <c r="BQ666" s="134">
        <v>110.7</v>
      </c>
      <c r="BR666" s="134">
        <v>110.2</v>
      </c>
      <c r="BS666" s="134">
        <v>109.7</v>
      </c>
      <c r="BT666" s="134">
        <v>109.7</v>
      </c>
      <c r="BU666" s="134">
        <v>110.1</v>
      </c>
      <c r="BV666" s="134">
        <v>109.4</v>
      </c>
      <c r="BW666" s="134">
        <v>110.1</v>
      </c>
      <c r="BX666" s="134">
        <v>110.9</v>
      </c>
      <c r="BY666" s="134">
        <v>110.8</v>
      </c>
      <c r="BZ666" s="134">
        <v>111.8</v>
      </c>
      <c r="CA666" s="134">
        <v>111.5</v>
      </c>
      <c r="CB666" s="134">
        <v>111.8</v>
      </c>
      <c r="CC666" s="134">
        <v>111.5</v>
      </c>
      <c r="CD666" s="134">
        <v>111.7</v>
      </c>
      <c r="CE666" s="134">
        <v>112.1</v>
      </c>
      <c r="CF666" s="134">
        <v>112.2</v>
      </c>
      <c r="CG666" s="134">
        <v>112.1</v>
      </c>
      <c r="CH666" s="134">
        <v>112</v>
      </c>
      <c r="CI666" s="134">
        <v>112.3</v>
      </c>
      <c r="CJ666" s="134">
        <v>112.7</v>
      </c>
      <c r="CK666" s="134">
        <v>112.2</v>
      </c>
      <c r="CL666" s="134">
        <v>110.9</v>
      </c>
      <c r="CM666" s="134">
        <v>111.2</v>
      </c>
      <c r="CN666" s="134">
        <v>110.9</v>
      </c>
      <c r="CO666" s="134">
        <v>110.6</v>
      </c>
      <c r="CP666" s="134">
        <v>111.2</v>
      </c>
      <c r="CQ666" s="134">
        <v>112.1</v>
      </c>
      <c r="CR666" s="134">
        <v>110.8</v>
      </c>
      <c r="CS666" s="134">
        <v>110.8</v>
      </c>
      <c r="CT666" s="134">
        <v>110.7</v>
      </c>
      <c r="CU666" s="134">
        <v>111.5</v>
      </c>
      <c r="CV666" s="134">
        <v>110.3</v>
      </c>
      <c r="CW666" s="134">
        <v>111.1</v>
      </c>
      <c r="CX666" s="134">
        <v>112</v>
      </c>
      <c r="CY666" s="134">
        <v>112.6</v>
      </c>
      <c r="CZ666" s="134">
        <v>111.7</v>
      </c>
      <c r="DA666" s="134">
        <v>112.6</v>
      </c>
      <c r="DB666" s="134">
        <v>112.6</v>
      </c>
      <c r="DC666" s="134">
        <v>113.2</v>
      </c>
      <c r="DD666" s="134">
        <v>115.1</v>
      </c>
      <c r="DE666" s="134">
        <v>115.7</v>
      </c>
      <c r="DF666" s="134">
        <v>116.9</v>
      </c>
      <c r="DG666" s="134">
        <v>118.9</v>
      </c>
      <c r="DH666" s="134">
        <v>118.6</v>
      </c>
      <c r="DI666" s="134">
        <v>118.8</v>
      </c>
      <c r="DJ666" s="134">
        <v>120.2</v>
      </c>
      <c r="DK666" s="134">
        <v>121.1</v>
      </c>
      <c r="DL666" s="134">
        <v>121.8</v>
      </c>
      <c r="DM666" s="134">
        <v>122</v>
      </c>
      <c r="DN666" s="134">
        <v>123.2</v>
      </c>
      <c r="DO666" s="134">
        <v>123.2</v>
      </c>
      <c r="DP666" s="134">
        <v>123.6</v>
      </c>
      <c r="DQ666" s="134">
        <v>124.8</v>
      </c>
      <c r="DR666" s="134">
        <v>124.8</v>
      </c>
      <c r="DS666" s="134">
        <v>125.2</v>
      </c>
      <c r="DT666" s="134">
        <v>125.9</v>
      </c>
      <c r="DU666" s="134">
        <v>127.2</v>
      </c>
      <c r="DV666" s="134">
        <v>128.30000000000001</v>
      </c>
      <c r="DW666" s="134">
        <v>127.5</v>
      </c>
      <c r="DX666" s="134">
        <v>128.6</v>
      </c>
      <c r="DY666" s="134">
        <v>129.19999999999999</v>
      </c>
      <c r="DZ666" s="134">
        <v>129</v>
      </c>
      <c r="EA666" s="135">
        <v>128.80000000000001</v>
      </c>
      <c r="EB666" s="136">
        <v>129.5</v>
      </c>
      <c r="EC666" s="136">
        <v>130</v>
      </c>
      <c r="ED666" s="134">
        <v>129.9</v>
      </c>
      <c r="EE666" s="134">
        <v>129.5</v>
      </c>
      <c r="EF666" s="137">
        <v>130.69999999999999</v>
      </c>
      <c r="EG666" s="137">
        <v>130.5</v>
      </c>
      <c r="EH666" s="137">
        <v>130.19999999999999</v>
      </c>
      <c r="EI666" s="137">
        <v>130.5</v>
      </c>
      <c r="EJ666" s="136">
        <v>131.69999999999999</v>
      </c>
      <c r="EK666" s="136">
        <v>131</v>
      </c>
      <c r="EL666" s="147">
        <v>132.19999999999999</v>
      </c>
      <c r="EM666" s="147">
        <v>131.19999999999999</v>
      </c>
      <c r="EN666" s="147">
        <v>131.6</v>
      </c>
    </row>
    <row r="667" spans="1:144" ht="15" x14ac:dyDescent="0.25">
      <c r="A667" s="132" t="s">
        <v>2762</v>
      </c>
      <c r="B667" s="132" t="s">
        <v>2763</v>
      </c>
      <c r="C667" s="133">
        <v>1.29789</v>
      </c>
      <c r="D667" s="134">
        <v>108.1</v>
      </c>
      <c r="E667" s="134">
        <v>103.5</v>
      </c>
      <c r="F667" s="134">
        <v>103.7</v>
      </c>
      <c r="G667" s="134">
        <v>99.9</v>
      </c>
      <c r="H667" s="134">
        <v>100.8</v>
      </c>
      <c r="I667" s="134">
        <v>102.7</v>
      </c>
      <c r="J667" s="134">
        <v>103.3</v>
      </c>
      <c r="K667" s="134">
        <v>103.3</v>
      </c>
      <c r="L667" s="134">
        <v>104.3</v>
      </c>
      <c r="M667" s="134">
        <v>99.6</v>
      </c>
      <c r="N667" s="134">
        <v>99.3</v>
      </c>
      <c r="O667" s="134">
        <v>97.7</v>
      </c>
      <c r="P667" s="134">
        <v>96.8</v>
      </c>
      <c r="Q667" s="134">
        <v>95.3</v>
      </c>
      <c r="R667" s="134">
        <v>98.7</v>
      </c>
      <c r="S667" s="134">
        <v>98.1</v>
      </c>
      <c r="T667" s="134">
        <v>100</v>
      </c>
      <c r="U667" s="134">
        <v>99.2</v>
      </c>
      <c r="V667" s="134">
        <v>99.4</v>
      </c>
      <c r="W667" s="134">
        <v>101.4</v>
      </c>
      <c r="X667" s="134">
        <v>102.9</v>
      </c>
      <c r="Y667" s="134">
        <v>101.6</v>
      </c>
      <c r="Z667" s="134">
        <v>100.4</v>
      </c>
      <c r="AA667" s="134">
        <v>102.1</v>
      </c>
      <c r="AB667" s="134">
        <v>104.2</v>
      </c>
      <c r="AC667" s="134">
        <v>105.7</v>
      </c>
      <c r="AD667" s="134">
        <v>103.1</v>
      </c>
      <c r="AE667" s="134">
        <v>105.4</v>
      </c>
      <c r="AF667" s="134">
        <v>109.1</v>
      </c>
      <c r="AG667" s="134">
        <v>108.5</v>
      </c>
      <c r="AH667" s="134">
        <v>110.1</v>
      </c>
      <c r="AI667" s="134">
        <v>108.2</v>
      </c>
      <c r="AJ667" s="134">
        <v>107</v>
      </c>
      <c r="AK667" s="134">
        <v>105.7</v>
      </c>
      <c r="AL667" s="134">
        <v>106</v>
      </c>
      <c r="AM667" s="134">
        <v>106.8</v>
      </c>
      <c r="AN667" s="134">
        <v>108.8</v>
      </c>
      <c r="AO667" s="134">
        <v>105.9</v>
      </c>
      <c r="AP667" s="134">
        <v>108.7</v>
      </c>
      <c r="AQ667" s="134">
        <v>107.4</v>
      </c>
      <c r="AR667" s="134">
        <v>106.5</v>
      </c>
      <c r="AS667" s="134">
        <v>103.4</v>
      </c>
      <c r="AT667" s="134">
        <v>103.8</v>
      </c>
      <c r="AU667" s="134">
        <v>103.6</v>
      </c>
      <c r="AV667" s="134">
        <v>103.8</v>
      </c>
      <c r="AW667" s="134">
        <v>105</v>
      </c>
      <c r="AX667" s="134">
        <v>104.9</v>
      </c>
      <c r="AY667" s="134">
        <v>105.2</v>
      </c>
      <c r="AZ667" s="134">
        <v>105.6</v>
      </c>
      <c r="BA667" s="134">
        <v>105.1</v>
      </c>
      <c r="BB667" s="134">
        <v>105.1</v>
      </c>
      <c r="BC667" s="134">
        <v>106</v>
      </c>
      <c r="BD667" s="134">
        <v>104.9</v>
      </c>
      <c r="BE667" s="134">
        <v>104.9</v>
      </c>
      <c r="BF667" s="134">
        <v>104.6</v>
      </c>
      <c r="BG667" s="134">
        <v>104.2</v>
      </c>
      <c r="BH667" s="134">
        <v>104.9</v>
      </c>
      <c r="BI667" s="134">
        <v>104.8</v>
      </c>
      <c r="BJ667" s="134">
        <v>104.9</v>
      </c>
      <c r="BK667" s="134">
        <v>104.7</v>
      </c>
      <c r="BL667" s="134">
        <v>104.6</v>
      </c>
      <c r="BM667" s="134">
        <v>104.6</v>
      </c>
      <c r="BN667" s="134">
        <v>106.4</v>
      </c>
      <c r="BO667" s="134">
        <v>106</v>
      </c>
      <c r="BP667" s="134">
        <v>106.5</v>
      </c>
      <c r="BQ667" s="134">
        <v>106.8</v>
      </c>
      <c r="BR667" s="134">
        <v>106.5</v>
      </c>
      <c r="BS667" s="134">
        <v>105.5</v>
      </c>
      <c r="BT667" s="134">
        <v>105.3</v>
      </c>
      <c r="BU667" s="134">
        <v>106.1</v>
      </c>
      <c r="BV667" s="134">
        <v>104.9</v>
      </c>
      <c r="BW667" s="134">
        <v>106.1</v>
      </c>
      <c r="BX667" s="134">
        <v>107.3</v>
      </c>
      <c r="BY667" s="134">
        <v>105.6</v>
      </c>
      <c r="BZ667" s="134">
        <v>107.4</v>
      </c>
      <c r="CA667" s="134">
        <v>106.9</v>
      </c>
      <c r="CB667" s="134">
        <v>107.9</v>
      </c>
      <c r="CC667" s="134">
        <v>106.4</v>
      </c>
      <c r="CD667" s="134">
        <v>106.7</v>
      </c>
      <c r="CE667" s="134">
        <v>109</v>
      </c>
      <c r="CF667" s="134">
        <v>108.8</v>
      </c>
      <c r="CG667" s="134">
        <v>108.2</v>
      </c>
      <c r="CH667" s="134">
        <v>108.6</v>
      </c>
      <c r="CI667" s="134">
        <v>109.1</v>
      </c>
      <c r="CJ667" s="134">
        <v>111</v>
      </c>
      <c r="CK667" s="134">
        <v>109.7</v>
      </c>
      <c r="CL667" s="134">
        <v>107.5</v>
      </c>
      <c r="CM667" s="134">
        <v>108.4</v>
      </c>
      <c r="CN667" s="134">
        <v>108</v>
      </c>
      <c r="CO667" s="134">
        <v>107.7</v>
      </c>
      <c r="CP667" s="134">
        <v>108.5</v>
      </c>
      <c r="CQ667" s="134">
        <v>111.2</v>
      </c>
      <c r="CR667" s="134">
        <v>108.2</v>
      </c>
      <c r="CS667" s="134">
        <v>108.4</v>
      </c>
      <c r="CT667" s="134">
        <v>108.6</v>
      </c>
      <c r="CU667" s="134">
        <v>110.8</v>
      </c>
      <c r="CV667" s="134">
        <v>108.7</v>
      </c>
      <c r="CW667" s="134">
        <v>110.2</v>
      </c>
      <c r="CX667" s="134">
        <v>112.2</v>
      </c>
      <c r="CY667" s="134">
        <v>114</v>
      </c>
      <c r="CZ667" s="134">
        <v>111</v>
      </c>
      <c r="DA667" s="134">
        <v>112.2</v>
      </c>
      <c r="DB667" s="134">
        <v>111.6</v>
      </c>
      <c r="DC667" s="134">
        <v>112</v>
      </c>
      <c r="DD667" s="134">
        <v>114.9</v>
      </c>
      <c r="DE667" s="134">
        <v>115.3</v>
      </c>
      <c r="DF667" s="134">
        <v>116.6</v>
      </c>
      <c r="DG667" s="134">
        <v>119.1</v>
      </c>
      <c r="DH667" s="134">
        <v>117.6</v>
      </c>
      <c r="DI667" s="134">
        <v>116.2</v>
      </c>
      <c r="DJ667" s="134">
        <v>118</v>
      </c>
      <c r="DK667" s="134">
        <v>118.8</v>
      </c>
      <c r="DL667" s="134">
        <v>119.5</v>
      </c>
      <c r="DM667" s="134">
        <v>119.3</v>
      </c>
      <c r="DN667" s="134">
        <v>120.6</v>
      </c>
      <c r="DO667" s="134">
        <v>120.3</v>
      </c>
      <c r="DP667" s="134">
        <v>120.8</v>
      </c>
      <c r="DQ667" s="134">
        <v>121.6</v>
      </c>
      <c r="DR667" s="134">
        <v>121.2</v>
      </c>
      <c r="DS667" s="134">
        <v>121.4</v>
      </c>
      <c r="DT667" s="134">
        <v>121.6</v>
      </c>
      <c r="DU667" s="134">
        <v>122.6</v>
      </c>
      <c r="DV667" s="134">
        <v>124.2</v>
      </c>
      <c r="DW667" s="134">
        <v>124.3</v>
      </c>
      <c r="DX667" s="134">
        <v>127</v>
      </c>
      <c r="DY667" s="134">
        <v>128.30000000000001</v>
      </c>
      <c r="DZ667" s="134">
        <v>128.1</v>
      </c>
      <c r="EA667" s="135">
        <v>126.6</v>
      </c>
      <c r="EB667" s="136">
        <v>127.7</v>
      </c>
      <c r="EC667" s="136">
        <v>129.19999999999999</v>
      </c>
      <c r="ED667" s="134">
        <v>127.3</v>
      </c>
      <c r="EE667" s="134">
        <v>126</v>
      </c>
      <c r="EF667" s="137">
        <v>128.1</v>
      </c>
      <c r="EG667" s="137">
        <v>128.30000000000001</v>
      </c>
      <c r="EH667" s="137">
        <v>127.7</v>
      </c>
      <c r="EI667" s="137">
        <v>128</v>
      </c>
      <c r="EJ667" s="136">
        <v>130.4</v>
      </c>
      <c r="EK667" s="136">
        <v>129.30000000000001</v>
      </c>
      <c r="EL667" s="147">
        <v>132.1</v>
      </c>
      <c r="EM667" s="147">
        <v>130.30000000000001</v>
      </c>
      <c r="EN667" s="147">
        <v>130.30000000000001</v>
      </c>
    </row>
    <row r="668" spans="1:144" ht="15" x14ac:dyDescent="0.25">
      <c r="A668" s="132" t="s">
        <v>2764</v>
      </c>
      <c r="B668" s="132" t="s">
        <v>2765</v>
      </c>
      <c r="C668" s="133">
        <v>0.39019999999999999</v>
      </c>
      <c r="D668" s="134">
        <v>104.4</v>
      </c>
      <c r="E668" s="134">
        <v>101.4</v>
      </c>
      <c r="F668" s="134">
        <v>97.4</v>
      </c>
      <c r="G668" s="134">
        <v>93.5</v>
      </c>
      <c r="H668" s="134">
        <v>99.8</v>
      </c>
      <c r="I668" s="134">
        <v>100.4</v>
      </c>
      <c r="J668" s="134">
        <v>99.7</v>
      </c>
      <c r="K668" s="134">
        <v>101.8</v>
      </c>
      <c r="L668" s="134">
        <v>102.2</v>
      </c>
      <c r="M668" s="134">
        <v>97.7</v>
      </c>
      <c r="N668" s="134">
        <v>92.4</v>
      </c>
      <c r="O668" s="134">
        <v>94.2</v>
      </c>
      <c r="P668" s="134">
        <v>96.1</v>
      </c>
      <c r="Q668" s="134">
        <v>97.1</v>
      </c>
      <c r="R668" s="134">
        <v>95.9</v>
      </c>
      <c r="S668" s="134">
        <v>91.6</v>
      </c>
      <c r="T668" s="134">
        <v>93.9</v>
      </c>
      <c r="U668" s="134">
        <v>93</v>
      </c>
      <c r="V668" s="134">
        <v>94.5</v>
      </c>
      <c r="W668" s="134">
        <v>94.7</v>
      </c>
      <c r="X668" s="134">
        <v>95.4</v>
      </c>
      <c r="Y668" s="134">
        <v>92.4</v>
      </c>
      <c r="Z668" s="134">
        <v>90.1</v>
      </c>
      <c r="AA668" s="134">
        <v>93</v>
      </c>
      <c r="AB668" s="134">
        <v>91.9</v>
      </c>
      <c r="AC668" s="134">
        <v>94.9</v>
      </c>
      <c r="AD668" s="134">
        <v>97.4</v>
      </c>
      <c r="AE668" s="134">
        <v>97.4</v>
      </c>
      <c r="AF668" s="134">
        <v>99.9</v>
      </c>
      <c r="AG668" s="134">
        <v>105.6</v>
      </c>
      <c r="AH668" s="134">
        <v>105.6</v>
      </c>
      <c r="AI668" s="134">
        <v>106.2</v>
      </c>
      <c r="AJ668" s="134">
        <v>100.8</v>
      </c>
      <c r="AK668" s="134">
        <v>100.7</v>
      </c>
      <c r="AL668" s="134">
        <v>101.7</v>
      </c>
      <c r="AM668" s="134">
        <v>105.2</v>
      </c>
      <c r="AN668" s="134">
        <v>105.4</v>
      </c>
      <c r="AO668" s="134">
        <v>105.9</v>
      </c>
      <c r="AP668" s="134">
        <v>104.7</v>
      </c>
      <c r="AQ668" s="134">
        <v>106.4</v>
      </c>
      <c r="AR668" s="134">
        <v>105.3</v>
      </c>
      <c r="AS668" s="134">
        <v>104.9</v>
      </c>
      <c r="AT668" s="134">
        <v>105.1</v>
      </c>
      <c r="AU668" s="134">
        <v>105.1</v>
      </c>
      <c r="AV668" s="134">
        <v>105.2</v>
      </c>
      <c r="AW668" s="134">
        <v>109.8</v>
      </c>
      <c r="AX668" s="134">
        <v>108.9</v>
      </c>
      <c r="AY668" s="134">
        <v>108</v>
      </c>
      <c r="AZ668" s="134">
        <v>108.6</v>
      </c>
      <c r="BA668" s="134">
        <v>107.7</v>
      </c>
      <c r="BB668" s="134">
        <v>108</v>
      </c>
      <c r="BC668" s="134">
        <v>109.9</v>
      </c>
      <c r="BD668" s="134">
        <v>110</v>
      </c>
      <c r="BE668" s="134">
        <v>111.5</v>
      </c>
      <c r="BF668" s="134">
        <v>109.8</v>
      </c>
      <c r="BG668" s="134">
        <v>110.4</v>
      </c>
      <c r="BH668" s="134">
        <v>111.7</v>
      </c>
      <c r="BI668" s="134">
        <v>110.9</v>
      </c>
      <c r="BJ668" s="134">
        <v>110.4</v>
      </c>
      <c r="BK668" s="134">
        <v>111.9</v>
      </c>
      <c r="BL668" s="134">
        <v>112.3</v>
      </c>
      <c r="BM668" s="134">
        <v>113.1</v>
      </c>
      <c r="BN668" s="134">
        <v>114</v>
      </c>
      <c r="BO668" s="134">
        <v>115</v>
      </c>
      <c r="BP668" s="134">
        <v>115.7</v>
      </c>
      <c r="BQ668" s="134">
        <v>115.7</v>
      </c>
      <c r="BR668" s="134">
        <v>114.8</v>
      </c>
      <c r="BS668" s="134">
        <v>114.8</v>
      </c>
      <c r="BT668" s="134">
        <v>115.4</v>
      </c>
      <c r="BU668" s="134">
        <v>115.8</v>
      </c>
      <c r="BV668" s="134">
        <v>115.7</v>
      </c>
      <c r="BW668" s="134">
        <v>115.5</v>
      </c>
      <c r="BX668" s="134">
        <v>115.1</v>
      </c>
      <c r="BY668" s="134">
        <v>115.4</v>
      </c>
      <c r="BZ668" s="134">
        <v>116.6</v>
      </c>
      <c r="CA668" s="134">
        <v>116.9</v>
      </c>
      <c r="CB668" s="134">
        <v>116.9</v>
      </c>
      <c r="CC668" s="134">
        <v>117.7</v>
      </c>
      <c r="CD668" s="134">
        <v>117.9</v>
      </c>
      <c r="CE668" s="134">
        <v>118.5</v>
      </c>
      <c r="CF668" s="134">
        <v>118.8</v>
      </c>
      <c r="CG668" s="134">
        <v>117.1</v>
      </c>
      <c r="CH668" s="134">
        <v>116.9</v>
      </c>
      <c r="CI668" s="134">
        <v>118</v>
      </c>
      <c r="CJ668" s="134">
        <v>118.2</v>
      </c>
      <c r="CK668" s="134">
        <v>118.4</v>
      </c>
      <c r="CL668" s="134">
        <v>117.9</v>
      </c>
      <c r="CM668" s="134">
        <v>117.6</v>
      </c>
      <c r="CN668" s="134">
        <v>117.5</v>
      </c>
      <c r="CO668" s="134">
        <v>116.7</v>
      </c>
      <c r="CP668" s="134">
        <v>116.8</v>
      </c>
      <c r="CQ668" s="134">
        <v>117.1</v>
      </c>
      <c r="CR668" s="134">
        <v>117.2</v>
      </c>
      <c r="CS668" s="134">
        <v>118</v>
      </c>
      <c r="CT668" s="134">
        <v>118</v>
      </c>
      <c r="CU668" s="134">
        <v>118</v>
      </c>
      <c r="CV668" s="134">
        <v>117.6</v>
      </c>
      <c r="CW668" s="134">
        <v>115.2</v>
      </c>
      <c r="CX668" s="134">
        <v>119.2</v>
      </c>
      <c r="CY668" s="134">
        <v>118.6</v>
      </c>
      <c r="CZ668" s="134">
        <v>118.9</v>
      </c>
      <c r="DA668" s="134">
        <v>118.9</v>
      </c>
      <c r="DB668" s="134">
        <v>120.3</v>
      </c>
      <c r="DC668" s="134">
        <v>120.8</v>
      </c>
      <c r="DD668" s="134">
        <v>121.4</v>
      </c>
      <c r="DE668" s="134">
        <v>121.4</v>
      </c>
      <c r="DF668" s="134">
        <v>122.3</v>
      </c>
      <c r="DG668" s="134">
        <v>125.3</v>
      </c>
      <c r="DH668" s="134">
        <v>126.1</v>
      </c>
      <c r="DI668" s="134">
        <v>119.4</v>
      </c>
      <c r="DJ668" s="134">
        <v>121.7</v>
      </c>
      <c r="DK668" s="134">
        <v>119.9</v>
      </c>
      <c r="DL668" s="134">
        <v>119.3</v>
      </c>
      <c r="DM668" s="134">
        <v>121.7</v>
      </c>
      <c r="DN668" s="134">
        <v>123.5</v>
      </c>
      <c r="DO668" s="134">
        <v>125.9</v>
      </c>
      <c r="DP668" s="134">
        <v>127.9</v>
      </c>
      <c r="DQ668" s="134">
        <v>130.19999999999999</v>
      </c>
      <c r="DR668" s="134">
        <v>131.19999999999999</v>
      </c>
      <c r="DS668" s="134">
        <v>133.1</v>
      </c>
      <c r="DT668" s="134">
        <v>134.4</v>
      </c>
      <c r="DU668" s="134">
        <v>134.5</v>
      </c>
      <c r="DV668" s="134">
        <v>137.19999999999999</v>
      </c>
      <c r="DW668" s="134">
        <v>137.1</v>
      </c>
      <c r="DX668" s="134">
        <v>137.80000000000001</v>
      </c>
      <c r="DY668" s="134">
        <v>137.5</v>
      </c>
      <c r="DZ668" s="134">
        <v>138.30000000000001</v>
      </c>
      <c r="EA668" s="135">
        <v>137.80000000000001</v>
      </c>
      <c r="EB668" s="136">
        <v>138.5</v>
      </c>
      <c r="EC668" s="136">
        <v>138.5</v>
      </c>
      <c r="ED668" s="134">
        <v>138.5</v>
      </c>
      <c r="EE668" s="134">
        <v>135.9</v>
      </c>
      <c r="EF668" s="137">
        <v>135.9</v>
      </c>
      <c r="EG668" s="137">
        <v>135.69999999999999</v>
      </c>
      <c r="EH668" s="137">
        <v>135.6</v>
      </c>
      <c r="EI668" s="137">
        <v>136.6</v>
      </c>
      <c r="EJ668" s="136">
        <v>138.9</v>
      </c>
      <c r="EK668" s="136">
        <v>138.19999999999999</v>
      </c>
      <c r="EL668" s="147">
        <v>143.80000000000001</v>
      </c>
      <c r="EM668" s="147">
        <v>141.69999999999999</v>
      </c>
      <c r="EN668" s="147">
        <v>141.69999999999999</v>
      </c>
    </row>
    <row r="669" spans="1:144" ht="15" x14ac:dyDescent="0.25">
      <c r="A669" s="132" t="s">
        <v>2766</v>
      </c>
      <c r="B669" s="132" t="s">
        <v>2767</v>
      </c>
      <c r="C669" s="133">
        <v>9.4900000000000002E-3</v>
      </c>
      <c r="D669" s="134">
        <v>106.4</v>
      </c>
      <c r="E669" s="134">
        <v>107</v>
      </c>
      <c r="F669" s="134">
        <v>107.2</v>
      </c>
      <c r="G669" s="134">
        <v>108.2</v>
      </c>
      <c r="H669" s="134">
        <v>107.2</v>
      </c>
      <c r="I669" s="134">
        <v>107.2</v>
      </c>
      <c r="J669" s="134">
        <v>107.2</v>
      </c>
      <c r="K669" s="134">
        <v>107.2</v>
      </c>
      <c r="L669" s="134">
        <v>107.3</v>
      </c>
      <c r="M669" s="134">
        <v>107.3</v>
      </c>
      <c r="N669" s="134">
        <v>107.3</v>
      </c>
      <c r="O669" s="134">
        <v>107.3</v>
      </c>
      <c r="P669" s="134">
        <v>107.7</v>
      </c>
      <c r="Q669" s="134">
        <v>107.6</v>
      </c>
      <c r="R669" s="134">
        <v>110.4</v>
      </c>
      <c r="S669" s="134">
        <v>110.5</v>
      </c>
      <c r="T669" s="134">
        <v>111.3</v>
      </c>
      <c r="U669" s="134">
        <v>111.8</v>
      </c>
      <c r="V669" s="134">
        <v>111.8</v>
      </c>
      <c r="W669" s="134">
        <v>112.2</v>
      </c>
      <c r="X669" s="134">
        <v>111.8</v>
      </c>
      <c r="Y669" s="134">
        <v>112.2</v>
      </c>
      <c r="Z669" s="134">
        <v>111.8</v>
      </c>
      <c r="AA669" s="134">
        <v>111.7</v>
      </c>
      <c r="AB669" s="134">
        <v>114.8</v>
      </c>
      <c r="AC669" s="134">
        <v>114.5</v>
      </c>
      <c r="AD669" s="134">
        <v>114.1</v>
      </c>
      <c r="AE669" s="134">
        <v>113.9</v>
      </c>
      <c r="AF669" s="134">
        <v>113.7</v>
      </c>
      <c r="AG669" s="134">
        <v>113.6</v>
      </c>
      <c r="AH669" s="134">
        <v>113.3</v>
      </c>
      <c r="AI669" s="134">
        <v>113.3</v>
      </c>
      <c r="AJ669" s="134">
        <v>113.3</v>
      </c>
      <c r="AK669" s="134">
        <v>113.5</v>
      </c>
      <c r="AL669" s="134">
        <v>113.3</v>
      </c>
      <c r="AM669" s="134">
        <v>113.1</v>
      </c>
      <c r="AN669" s="134">
        <v>112.7</v>
      </c>
      <c r="AO669" s="134">
        <v>112.3</v>
      </c>
      <c r="AP669" s="134">
        <v>112.3</v>
      </c>
      <c r="AQ669" s="134">
        <v>112</v>
      </c>
      <c r="AR669" s="134">
        <v>112.1</v>
      </c>
      <c r="AS669" s="134">
        <v>112.1</v>
      </c>
      <c r="AT669" s="134">
        <v>116.7</v>
      </c>
      <c r="AU669" s="134">
        <v>116.7</v>
      </c>
      <c r="AV669" s="134">
        <v>116.7</v>
      </c>
      <c r="AW669" s="134">
        <v>116.7</v>
      </c>
      <c r="AX669" s="134">
        <v>116.7</v>
      </c>
      <c r="AY669" s="134">
        <v>116.7</v>
      </c>
      <c r="AZ669" s="134">
        <v>116.7</v>
      </c>
      <c r="BA669" s="134">
        <v>116.7</v>
      </c>
      <c r="BB669" s="134">
        <v>116.7</v>
      </c>
      <c r="BC669" s="134">
        <v>116.7</v>
      </c>
      <c r="BD669" s="134">
        <v>116.7</v>
      </c>
      <c r="BE669" s="134">
        <v>116.7</v>
      </c>
      <c r="BF669" s="134">
        <v>116.7</v>
      </c>
      <c r="BG669" s="134">
        <v>123.8</v>
      </c>
      <c r="BH669" s="134">
        <v>123.8</v>
      </c>
      <c r="BI669" s="134">
        <v>123.8</v>
      </c>
      <c r="BJ669" s="134">
        <v>123.8</v>
      </c>
      <c r="BK669" s="134">
        <v>123.8</v>
      </c>
      <c r="BL669" s="134">
        <v>123.8</v>
      </c>
      <c r="BM669" s="134">
        <v>123.8</v>
      </c>
      <c r="BN669" s="134">
        <v>123.8</v>
      </c>
      <c r="BO669" s="134">
        <v>123.8</v>
      </c>
      <c r="BP669" s="134">
        <v>123.8</v>
      </c>
      <c r="BQ669" s="134">
        <v>123.8</v>
      </c>
      <c r="BR669" s="134">
        <v>123.8</v>
      </c>
      <c r="BS669" s="134">
        <v>123.8</v>
      </c>
      <c r="BT669" s="134">
        <v>123.8</v>
      </c>
      <c r="BU669" s="134">
        <v>123.8</v>
      </c>
      <c r="BV669" s="134">
        <v>123.8</v>
      </c>
      <c r="BW669" s="134">
        <v>123.8</v>
      </c>
      <c r="BX669" s="134">
        <v>123.8</v>
      </c>
      <c r="BY669" s="134">
        <v>123.2</v>
      </c>
      <c r="BZ669" s="134">
        <v>123.2</v>
      </c>
      <c r="CA669" s="134">
        <v>123.2</v>
      </c>
      <c r="CB669" s="134">
        <v>123.2</v>
      </c>
      <c r="CC669" s="134">
        <v>126</v>
      </c>
      <c r="CD669" s="134">
        <v>126</v>
      </c>
      <c r="CE669" s="134">
        <v>126</v>
      </c>
      <c r="CF669" s="134">
        <v>126</v>
      </c>
      <c r="CG669" s="134">
        <v>126</v>
      </c>
      <c r="CH669" s="134">
        <v>126</v>
      </c>
      <c r="CI669" s="134">
        <v>126.2</v>
      </c>
      <c r="CJ669" s="134">
        <v>126</v>
      </c>
      <c r="CK669" s="134">
        <v>126</v>
      </c>
      <c r="CL669" s="134">
        <v>126.3</v>
      </c>
      <c r="CM669" s="134">
        <v>126.3</v>
      </c>
      <c r="CN669" s="134">
        <v>126.3</v>
      </c>
      <c r="CO669" s="134">
        <v>126.2</v>
      </c>
      <c r="CP669" s="134">
        <v>126.2</v>
      </c>
      <c r="CQ669" s="134">
        <v>126</v>
      </c>
      <c r="CR669" s="134">
        <v>126</v>
      </c>
      <c r="CS669" s="134">
        <v>126</v>
      </c>
      <c r="CT669" s="134">
        <v>126.2</v>
      </c>
      <c r="CU669" s="134">
        <v>128.9</v>
      </c>
      <c r="CV669" s="134">
        <v>128.9</v>
      </c>
      <c r="CW669" s="134">
        <v>128.9</v>
      </c>
      <c r="CX669" s="134">
        <v>128.9</v>
      </c>
      <c r="CY669" s="134">
        <v>128.9</v>
      </c>
      <c r="CZ669" s="134">
        <v>128.9</v>
      </c>
      <c r="DA669" s="134">
        <v>128.9</v>
      </c>
      <c r="DB669" s="134">
        <v>117.8</v>
      </c>
      <c r="DC669" s="134">
        <v>117.8</v>
      </c>
      <c r="DD669" s="134">
        <v>104.8</v>
      </c>
      <c r="DE669" s="134">
        <v>104.8</v>
      </c>
      <c r="DF669" s="134">
        <v>104.8</v>
      </c>
      <c r="DG669" s="134">
        <v>104.8</v>
      </c>
      <c r="DH669" s="134">
        <v>104.8</v>
      </c>
      <c r="DI669" s="134">
        <v>104.8</v>
      </c>
      <c r="DJ669" s="134">
        <v>104.8</v>
      </c>
      <c r="DK669" s="134">
        <v>104.8</v>
      </c>
      <c r="DL669" s="134">
        <v>104.8</v>
      </c>
      <c r="DM669" s="134">
        <v>127.6</v>
      </c>
      <c r="DN669" s="134">
        <v>127.6</v>
      </c>
      <c r="DO669" s="134">
        <v>132.69999999999999</v>
      </c>
      <c r="DP669" s="134">
        <v>132.69999999999999</v>
      </c>
      <c r="DQ669" s="134">
        <v>132.69999999999999</v>
      </c>
      <c r="DR669" s="134">
        <v>132.69999999999999</v>
      </c>
      <c r="DS669" s="134">
        <v>132.69999999999999</v>
      </c>
      <c r="DT669" s="134">
        <v>132.69999999999999</v>
      </c>
      <c r="DU669" s="134">
        <v>132.69999999999999</v>
      </c>
      <c r="DV669" s="134">
        <v>142.19999999999999</v>
      </c>
      <c r="DW669" s="134">
        <v>142.19999999999999</v>
      </c>
      <c r="DX669" s="134">
        <v>162.4</v>
      </c>
      <c r="DY669" s="134">
        <v>162.4</v>
      </c>
      <c r="DZ669" s="134">
        <v>162.4</v>
      </c>
      <c r="EA669" s="135">
        <v>162.4</v>
      </c>
      <c r="EB669" s="136">
        <v>162.4</v>
      </c>
      <c r="EC669" s="136">
        <v>162.4</v>
      </c>
      <c r="ED669" s="134">
        <v>162.4</v>
      </c>
      <c r="EE669" s="134">
        <v>177</v>
      </c>
      <c r="EF669" s="137">
        <v>177</v>
      </c>
      <c r="EG669" s="137">
        <v>177</v>
      </c>
      <c r="EH669" s="137">
        <v>177</v>
      </c>
      <c r="EI669" s="137">
        <v>177</v>
      </c>
      <c r="EJ669" s="136">
        <v>177</v>
      </c>
      <c r="EK669" s="136">
        <v>177</v>
      </c>
      <c r="EL669" s="147">
        <v>177</v>
      </c>
      <c r="EM669" s="147">
        <v>177</v>
      </c>
      <c r="EN669" s="147">
        <v>177</v>
      </c>
    </row>
    <row r="670" spans="1:144" ht="15" x14ac:dyDescent="0.25">
      <c r="A670" s="132" t="s">
        <v>2768</v>
      </c>
      <c r="B670" s="132" t="s">
        <v>2769</v>
      </c>
      <c r="C670" s="133">
        <v>6.7999999999999996E-3</v>
      </c>
      <c r="D670" s="134">
        <v>101.1</v>
      </c>
      <c r="E670" s="134">
        <v>101</v>
      </c>
      <c r="F670" s="134">
        <v>101.1</v>
      </c>
      <c r="G670" s="134">
        <v>100.8</v>
      </c>
      <c r="H670" s="134">
        <v>101</v>
      </c>
      <c r="I670" s="134">
        <v>101</v>
      </c>
      <c r="J670" s="134">
        <v>100.5</v>
      </c>
      <c r="K670" s="134">
        <v>100.5</v>
      </c>
      <c r="L670" s="134">
        <v>100</v>
      </c>
      <c r="M670" s="134">
        <v>100.5</v>
      </c>
      <c r="N670" s="134">
        <v>96.9</v>
      </c>
      <c r="O670" s="134">
        <v>97</v>
      </c>
      <c r="P670" s="134">
        <v>97.7</v>
      </c>
      <c r="Q670" s="134">
        <v>97.3</v>
      </c>
      <c r="R670" s="134">
        <v>97.1</v>
      </c>
      <c r="S670" s="134">
        <v>96.8</v>
      </c>
      <c r="T670" s="134">
        <v>97</v>
      </c>
      <c r="U670" s="134">
        <v>98.7</v>
      </c>
      <c r="V670" s="134">
        <v>99.5</v>
      </c>
      <c r="W670" s="134">
        <v>98.7</v>
      </c>
      <c r="X670" s="134">
        <v>97</v>
      </c>
      <c r="Y670" s="134">
        <v>96.9</v>
      </c>
      <c r="Z670" s="134">
        <v>96.9</v>
      </c>
      <c r="AA670" s="134">
        <v>95.6</v>
      </c>
      <c r="AB670" s="134">
        <v>96</v>
      </c>
      <c r="AC670" s="134">
        <v>96</v>
      </c>
      <c r="AD670" s="134">
        <v>94.8</v>
      </c>
      <c r="AE670" s="134">
        <v>94.7</v>
      </c>
      <c r="AF670" s="134">
        <v>94.3</v>
      </c>
      <c r="AG670" s="134">
        <v>94.3</v>
      </c>
      <c r="AH670" s="134">
        <v>94.3</v>
      </c>
      <c r="AI670" s="134">
        <v>94.7</v>
      </c>
      <c r="AJ670" s="134">
        <v>94.5</v>
      </c>
      <c r="AK670" s="134">
        <v>94</v>
      </c>
      <c r="AL670" s="134">
        <v>93.8</v>
      </c>
      <c r="AM670" s="134">
        <v>93.3</v>
      </c>
      <c r="AN670" s="134">
        <v>93.5</v>
      </c>
      <c r="AO670" s="134">
        <v>93</v>
      </c>
      <c r="AP670" s="134">
        <v>92.2</v>
      </c>
      <c r="AQ670" s="134">
        <v>90.8</v>
      </c>
      <c r="AR670" s="134">
        <v>89.9</v>
      </c>
      <c r="AS670" s="134">
        <v>89.1</v>
      </c>
      <c r="AT670" s="134">
        <v>89.9</v>
      </c>
      <c r="AU670" s="134">
        <v>89.8</v>
      </c>
      <c r="AV670" s="134">
        <v>90.2</v>
      </c>
      <c r="AW670" s="134">
        <v>89.3</v>
      </c>
      <c r="AX670" s="134">
        <v>88.4</v>
      </c>
      <c r="AY670" s="134">
        <v>90.5</v>
      </c>
      <c r="AZ670" s="134">
        <v>91.3</v>
      </c>
      <c r="BA670" s="134">
        <v>93</v>
      </c>
      <c r="BB670" s="134">
        <v>92.5</v>
      </c>
      <c r="BC670" s="134">
        <v>90.9</v>
      </c>
      <c r="BD670" s="134">
        <v>90.1</v>
      </c>
      <c r="BE670" s="134">
        <v>91.8</v>
      </c>
      <c r="BF670" s="134">
        <v>93.5</v>
      </c>
      <c r="BG670" s="134">
        <v>93.9</v>
      </c>
      <c r="BH670" s="134">
        <v>94.3</v>
      </c>
      <c r="BI670" s="134">
        <v>96.5</v>
      </c>
      <c r="BJ670" s="134">
        <v>93.7</v>
      </c>
      <c r="BK670" s="134">
        <v>93.5</v>
      </c>
      <c r="BL670" s="134">
        <v>93.7</v>
      </c>
      <c r="BM670" s="134">
        <v>93.4</v>
      </c>
      <c r="BN670" s="134">
        <v>92</v>
      </c>
      <c r="BO670" s="134">
        <v>90.9</v>
      </c>
      <c r="BP670" s="134">
        <v>92.2</v>
      </c>
      <c r="BQ670" s="134">
        <v>94.2</v>
      </c>
      <c r="BR670" s="134">
        <v>93.8</v>
      </c>
      <c r="BS670" s="134">
        <v>94.5</v>
      </c>
      <c r="BT670" s="134">
        <v>94.2</v>
      </c>
      <c r="BU670" s="134">
        <v>96.4</v>
      </c>
      <c r="BV670" s="134">
        <v>97.2</v>
      </c>
      <c r="BW670" s="134">
        <v>97.2</v>
      </c>
      <c r="BX670" s="134">
        <v>93.9</v>
      </c>
      <c r="BY670" s="134">
        <v>96</v>
      </c>
      <c r="BZ670" s="134">
        <v>94</v>
      </c>
      <c r="CA670" s="134">
        <v>93.7</v>
      </c>
      <c r="CB670" s="134">
        <v>92.9</v>
      </c>
      <c r="CC670" s="134">
        <v>93.8</v>
      </c>
      <c r="CD670" s="134">
        <v>93.9</v>
      </c>
      <c r="CE670" s="134">
        <v>94.7</v>
      </c>
      <c r="CF670" s="134">
        <v>94.6</v>
      </c>
      <c r="CG670" s="134">
        <v>92.5</v>
      </c>
      <c r="CH670" s="134">
        <v>92</v>
      </c>
      <c r="CI670" s="134">
        <v>91.8</v>
      </c>
      <c r="CJ670" s="134">
        <v>91.9</v>
      </c>
      <c r="CK670" s="134">
        <v>91.8</v>
      </c>
      <c r="CL670" s="134">
        <v>90.6</v>
      </c>
      <c r="CM670" s="134">
        <v>89.4</v>
      </c>
      <c r="CN670" s="134">
        <v>88.7</v>
      </c>
      <c r="CO670" s="134">
        <v>93.3</v>
      </c>
      <c r="CP670" s="134">
        <v>94.8</v>
      </c>
      <c r="CQ670" s="134">
        <v>96.8</v>
      </c>
      <c r="CR670" s="134">
        <v>100.9</v>
      </c>
      <c r="CS670" s="134">
        <v>104.1</v>
      </c>
      <c r="CT670" s="134">
        <v>112.8</v>
      </c>
      <c r="CU670" s="134">
        <v>114.2</v>
      </c>
      <c r="CV670" s="134">
        <v>114.2</v>
      </c>
      <c r="CW670" s="134">
        <v>113.2</v>
      </c>
      <c r="CX670" s="134">
        <v>115.7</v>
      </c>
      <c r="CY670" s="134">
        <v>115.3</v>
      </c>
      <c r="CZ670" s="134">
        <v>117.8</v>
      </c>
      <c r="DA670" s="134">
        <v>124.8</v>
      </c>
      <c r="DB670" s="134">
        <v>126.3</v>
      </c>
      <c r="DC670" s="134">
        <v>128</v>
      </c>
      <c r="DD670" s="134">
        <v>132.30000000000001</v>
      </c>
      <c r="DE670" s="134">
        <v>132</v>
      </c>
      <c r="DF670" s="134">
        <v>135.1</v>
      </c>
      <c r="DG670" s="134">
        <v>135.4</v>
      </c>
      <c r="DH670" s="134">
        <v>141</v>
      </c>
      <c r="DI670" s="134">
        <v>140.19999999999999</v>
      </c>
      <c r="DJ670" s="134">
        <v>143.30000000000001</v>
      </c>
      <c r="DK670" s="134">
        <v>143.69999999999999</v>
      </c>
      <c r="DL670" s="134">
        <v>144.19999999999999</v>
      </c>
      <c r="DM670" s="134">
        <v>141.30000000000001</v>
      </c>
      <c r="DN670" s="134">
        <v>141.5</v>
      </c>
      <c r="DO670" s="134">
        <v>141.30000000000001</v>
      </c>
      <c r="DP670" s="134">
        <v>138.9</v>
      </c>
      <c r="DQ670" s="134">
        <v>137</v>
      </c>
      <c r="DR670" s="134">
        <v>139.5</v>
      </c>
      <c r="DS670" s="134">
        <v>145.19999999999999</v>
      </c>
      <c r="DT670" s="134">
        <v>149.69999999999999</v>
      </c>
      <c r="DU670" s="134">
        <v>148.1</v>
      </c>
      <c r="DV670" s="134">
        <v>142.30000000000001</v>
      </c>
      <c r="DW670" s="134">
        <v>136.80000000000001</v>
      </c>
      <c r="DX670" s="134">
        <v>134.19999999999999</v>
      </c>
      <c r="DY670" s="134">
        <v>132.19999999999999</v>
      </c>
      <c r="DZ670" s="134">
        <v>130.5</v>
      </c>
      <c r="EA670" s="135">
        <v>131.5</v>
      </c>
      <c r="EB670" s="136">
        <v>131</v>
      </c>
      <c r="EC670" s="136">
        <v>131.6</v>
      </c>
      <c r="ED670" s="134">
        <v>132.19999999999999</v>
      </c>
      <c r="EE670" s="134">
        <v>132.19999999999999</v>
      </c>
      <c r="EF670" s="137">
        <v>130.30000000000001</v>
      </c>
      <c r="EG670" s="137">
        <v>130.4</v>
      </c>
      <c r="EH670" s="137">
        <v>129.9</v>
      </c>
      <c r="EI670" s="137">
        <v>130.19999999999999</v>
      </c>
      <c r="EJ670" s="136">
        <v>130.30000000000001</v>
      </c>
      <c r="EK670" s="136">
        <v>131.69999999999999</v>
      </c>
      <c r="EL670" s="147">
        <v>131.4</v>
      </c>
      <c r="EM670" s="147">
        <v>132</v>
      </c>
      <c r="EN670" s="147">
        <v>131.19999999999999</v>
      </c>
    </row>
    <row r="671" spans="1:144" ht="15" x14ac:dyDescent="0.25">
      <c r="A671" s="132" t="s">
        <v>2770</v>
      </c>
      <c r="B671" s="132" t="s">
        <v>2771</v>
      </c>
      <c r="C671" s="133">
        <v>0.55071999999999999</v>
      </c>
      <c r="D671" s="134">
        <v>114.8</v>
      </c>
      <c r="E671" s="134">
        <v>105.8</v>
      </c>
      <c r="F671" s="134">
        <v>108.5</v>
      </c>
      <c r="G671" s="134">
        <v>102.3</v>
      </c>
      <c r="H671" s="134">
        <v>99.9</v>
      </c>
      <c r="I671" s="134">
        <v>103.9</v>
      </c>
      <c r="J671" s="134">
        <v>105.3</v>
      </c>
      <c r="K671" s="134">
        <v>103.3</v>
      </c>
      <c r="L671" s="134">
        <v>105.4</v>
      </c>
      <c r="M671" s="134">
        <v>97.4</v>
      </c>
      <c r="N671" s="134">
        <v>100.8</v>
      </c>
      <c r="O671" s="134">
        <v>95.7</v>
      </c>
      <c r="P671" s="134">
        <v>92.4</v>
      </c>
      <c r="Q671" s="134">
        <v>89</v>
      </c>
      <c r="R671" s="134">
        <v>97.1</v>
      </c>
      <c r="S671" s="134">
        <v>98.5</v>
      </c>
      <c r="T671" s="134">
        <v>101.3</v>
      </c>
      <c r="U671" s="134">
        <v>99.6</v>
      </c>
      <c r="V671" s="134">
        <v>98.9</v>
      </c>
      <c r="W671" s="134">
        <v>102.9</v>
      </c>
      <c r="X671" s="134">
        <v>106.4</v>
      </c>
      <c r="Y671" s="134">
        <v>105.2</v>
      </c>
      <c r="Z671" s="134">
        <v>104.4</v>
      </c>
      <c r="AA671" s="134">
        <v>106.4</v>
      </c>
      <c r="AB671" s="134">
        <v>111.5</v>
      </c>
      <c r="AC671" s="134">
        <v>113</v>
      </c>
      <c r="AD671" s="134">
        <v>104.5</v>
      </c>
      <c r="AE671" s="134">
        <v>109.9</v>
      </c>
      <c r="AF671" s="134">
        <v>115.7</v>
      </c>
      <c r="AG671" s="134">
        <v>110.7</v>
      </c>
      <c r="AH671" s="134">
        <v>114.5</v>
      </c>
      <c r="AI671" s="134">
        <v>110.1</v>
      </c>
      <c r="AJ671" s="134">
        <v>111.3</v>
      </c>
      <c r="AK671" s="134">
        <v>108.5</v>
      </c>
      <c r="AL671" s="134">
        <v>109.1</v>
      </c>
      <c r="AM671" s="134">
        <v>108</v>
      </c>
      <c r="AN671" s="134">
        <v>111.7</v>
      </c>
      <c r="AO671" s="134">
        <v>104.7</v>
      </c>
      <c r="AP671" s="134">
        <v>112.5</v>
      </c>
      <c r="AQ671" s="134">
        <v>108.3</v>
      </c>
      <c r="AR671" s="134">
        <v>107.4</v>
      </c>
      <c r="AS671" s="134">
        <v>100.4</v>
      </c>
      <c r="AT671" s="134">
        <v>101.2</v>
      </c>
      <c r="AU671" s="134">
        <v>101</v>
      </c>
      <c r="AV671" s="134">
        <v>101.4</v>
      </c>
      <c r="AW671" s="134">
        <v>101.4</v>
      </c>
      <c r="AX671" s="134">
        <v>101.4</v>
      </c>
      <c r="AY671" s="134">
        <v>102</v>
      </c>
      <c r="AZ671" s="134">
        <v>103.1</v>
      </c>
      <c r="BA671" s="134">
        <v>103</v>
      </c>
      <c r="BB671" s="134">
        <v>103.3</v>
      </c>
      <c r="BC671" s="134">
        <v>103.4</v>
      </c>
      <c r="BD671" s="134">
        <v>101.1</v>
      </c>
      <c r="BE671" s="134">
        <v>101.1</v>
      </c>
      <c r="BF671" s="134">
        <v>101.1</v>
      </c>
      <c r="BG671" s="134">
        <v>100</v>
      </c>
      <c r="BH671" s="134">
        <v>100</v>
      </c>
      <c r="BI671" s="134">
        <v>100.5</v>
      </c>
      <c r="BJ671" s="134">
        <v>100.7</v>
      </c>
      <c r="BK671" s="134">
        <v>99.1</v>
      </c>
      <c r="BL671" s="134">
        <v>98.5</v>
      </c>
      <c r="BM671" s="134">
        <v>98</v>
      </c>
      <c r="BN671" s="134">
        <v>101.2</v>
      </c>
      <c r="BO671" s="134">
        <v>99.7</v>
      </c>
      <c r="BP671" s="134">
        <v>100.1</v>
      </c>
      <c r="BQ671" s="134">
        <v>101.1</v>
      </c>
      <c r="BR671" s="134">
        <v>100.7</v>
      </c>
      <c r="BS671" s="134">
        <v>98.4</v>
      </c>
      <c r="BT671" s="134">
        <v>97.3</v>
      </c>
      <c r="BU671" s="134">
        <v>98.6</v>
      </c>
      <c r="BV671" s="134">
        <v>95.6</v>
      </c>
      <c r="BW671" s="134">
        <v>98.5</v>
      </c>
      <c r="BX671" s="134">
        <v>101.3</v>
      </c>
      <c r="BY671" s="134">
        <v>97</v>
      </c>
      <c r="BZ671" s="134">
        <v>100</v>
      </c>
      <c r="CA671" s="134">
        <v>99.1</v>
      </c>
      <c r="CB671" s="134">
        <v>102</v>
      </c>
      <c r="CC671" s="134">
        <v>97.5</v>
      </c>
      <c r="CD671" s="134">
        <v>98.1</v>
      </c>
      <c r="CE671" s="134">
        <v>103</v>
      </c>
      <c r="CF671" s="134">
        <v>102.5</v>
      </c>
      <c r="CG671" s="134">
        <v>102.5</v>
      </c>
      <c r="CH671" s="134">
        <v>103.6</v>
      </c>
      <c r="CI671" s="134">
        <v>103.9</v>
      </c>
      <c r="CJ671" s="134">
        <v>107.3</v>
      </c>
      <c r="CK671" s="134">
        <v>104</v>
      </c>
      <c r="CL671" s="134">
        <v>99.4</v>
      </c>
      <c r="CM671" s="134">
        <v>102</v>
      </c>
      <c r="CN671" s="134">
        <v>100.8</v>
      </c>
      <c r="CO671" s="134">
        <v>100.4</v>
      </c>
      <c r="CP671" s="134">
        <v>102.4</v>
      </c>
      <c r="CQ671" s="134">
        <v>108.8</v>
      </c>
      <c r="CR671" s="134">
        <v>101.5</v>
      </c>
      <c r="CS671" s="134">
        <v>101.2</v>
      </c>
      <c r="CT671" s="134">
        <v>101.4</v>
      </c>
      <c r="CU671" s="134">
        <v>106.4</v>
      </c>
      <c r="CV671" s="134">
        <v>101.9</v>
      </c>
      <c r="CW671" s="134">
        <v>107.2</v>
      </c>
      <c r="CX671" s="134">
        <v>109</v>
      </c>
      <c r="CY671" s="134">
        <v>114</v>
      </c>
      <c r="CZ671" s="134">
        <v>106.3</v>
      </c>
      <c r="DA671" s="134">
        <v>108.9</v>
      </c>
      <c r="DB671" s="134">
        <v>106.6</v>
      </c>
      <c r="DC671" s="134">
        <v>106.6</v>
      </c>
      <c r="DD671" s="134">
        <v>111.6</v>
      </c>
      <c r="DE671" s="134">
        <v>111.8</v>
      </c>
      <c r="DF671" s="134">
        <v>115.3</v>
      </c>
      <c r="DG671" s="134">
        <v>116.6</v>
      </c>
      <c r="DH671" s="134">
        <v>113.4</v>
      </c>
      <c r="DI671" s="134">
        <v>114.8</v>
      </c>
      <c r="DJ671" s="134">
        <v>116.6</v>
      </c>
      <c r="DK671" s="134">
        <v>120.1</v>
      </c>
      <c r="DL671" s="134">
        <v>121.1</v>
      </c>
      <c r="DM671" s="134">
        <v>118.2</v>
      </c>
      <c r="DN671" s="134">
        <v>118.9</v>
      </c>
      <c r="DO671" s="134">
        <v>115.4</v>
      </c>
      <c r="DP671" s="134">
        <v>114.9</v>
      </c>
      <c r="DQ671" s="134">
        <v>114</v>
      </c>
      <c r="DR671" s="134">
        <v>112.3</v>
      </c>
      <c r="DS671" s="134">
        <v>110.9</v>
      </c>
      <c r="DT671" s="134">
        <v>109.3</v>
      </c>
      <c r="DU671" s="134">
        <v>110.9</v>
      </c>
      <c r="DV671" s="134">
        <v>113.4</v>
      </c>
      <c r="DW671" s="134">
        <v>113.8</v>
      </c>
      <c r="DX671" s="134">
        <v>119</v>
      </c>
      <c r="DY671" s="134">
        <v>122.3</v>
      </c>
      <c r="DZ671" s="134">
        <v>121.2</v>
      </c>
      <c r="EA671" s="135">
        <v>117.8</v>
      </c>
      <c r="EB671" s="136">
        <v>120.1</v>
      </c>
      <c r="EC671" s="136">
        <v>122.7</v>
      </c>
      <c r="ED671" s="134">
        <v>118</v>
      </c>
      <c r="EE671" s="134">
        <v>116.6</v>
      </c>
      <c r="EF671" s="137">
        <v>120.8</v>
      </c>
      <c r="EG671" s="137">
        <v>121.5</v>
      </c>
      <c r="EH671" s="137">
        <v>120.8</v>
      </c>
      <c r="EI671" s="137">
        <v>120.6</v>
      </c>
      <c r="EJ671" s="136">
        <v>124.6</v>
      </c>
      <c r="EK671" s="136">
        <v>122</v>
      </c>
      <c r="EL671" s="147">
        <v>125.3</v>
      </c>
      <c r="EM671" s="147">
        <v>122.1</v>
      </c>
      <c r="EN671" s="147">
        <v>122.1</v>
      </c>
    </row>
    <row r="672" spans="1:144" ht="15" x14ac:dyDescent="0.25">
      <c r="A672" s="132" t="s">
        <v>2772</v>
      </c>
      <c r="B672" s="132" t="s">
        <v>2773</v>
      </c>
      <c r="C672" s="133">
        <v>2.2179999999999998E-2</v>
      </c>
      <c r="D672" s="134">
        <v>101.5</v>
      </c>
      <c r="E672" s="134">
        <v>101.4</v>
      </c>
      <c r="F672" s="134">
        <v>101.5</v>
      </c>
      <c r="G672" s="134">
        <v>101.7</v>
      </c>
      <c r="H672" s="134">
        <v>101.2</v>
      </c>
      <c r="I672" s="134">
        <v>100.9</v>
      </c>
      <c r="J672" s="134">
        <v>101.7</v>
      </c>
      <c r="K672" s="134">
        <v>101.4</v>
      </c>
      <c r="L672" s="134">
        <v>100.7</v>
      </c>
      <c r="M672" s="134">
        <v>101.7</v>
      </c>
      <c r="N672" s="134">
        <v>101.6</v>
      </c>
      <c r="O672" s="134">
        <v>101.5</v>
      </c>
      <c r="P672" s="134">
        <v>102.2</v>
      </c>
      <c r="Q672" s="134">
        <v>102.1</v>
      </c>
      <c r="R672" s="134">
        <v>103.4</v>
      </c>
      <c r="S672" s="134">
        <v>103.8</v>
      </c>
      <c r="T672" s="134">
        <v>104.1</v>
      </c>
      <c r="U672" s="134">
        <v>104.1</v>
      </c>
      <c r="V672" s="134">
        <v>103.6</v>
      </c>
      <c r="W672" s="134">
        <v>104.9</v>
      </c>
      <c r="X672" s="134">
        <v>104</v>
      </c>
      <c r="Y672" s="134">
        <v>105.2</v>
      </c>
      <c r="Z672" s="134">
        <v>105.3</v>
      </c>
      <c r="AA672" s="134">
        <v>105.3</v>
      </c>
      <c r="AB672" s="134">
        <v>108.2</v>
      </c>
      <c r="AC672" s="134">
        <v>108.4</v>
      </c>
      <c r="AD672" s="134">
        <v>107.8</v>
      </c>
      <c r="AE672" s="134">
        <v>108.2</v>
      </c>
      <c r="AF672" s="134">
        <v>109.5</v>
      </c>
      <c r="AG672" s="134">
        <v>110.1</v>
      </c>
      <c r="AH672" s="134">
        <v>110.2</v>
      </c>
      <c r="AI672" s="134">
        <v>110.9</v>
      </c>
      <c r="AJ672" s="134">
        <v>112.1</v>
      </c>
      <c r="AK672" s="134">
        <v>110.5</v>
      </c>
      <c r="AL672" s="134">
        <v>110</v>
      </c>
      <c r="AM672" s="134">
        <v>110.9</v>
      </c>
      <c r="AN672" s="134">
        <v>112.1</v>
      </c>
      <c r="AO672" s="134">
        <v>112.5</v>
      </c>
      <c r="AP672" s="134">
        <v>112.1</v>
      </c>
      <c r="AQ672" s="134">
        <v>111.5</v>
      </c>
      <c r="AR672" s="134">
        <v>112.5</v>
      </c>
      <c r="AS672" s="134">
        <v>112.6</v>
      </c>
      <c r="AT672" s="134">
        <v>111.9</v>
      </c>
      <c r="AU672" s="134">
        <v>110</v>
      </c>
      <c r="AV672" s="134">
        <v>111.3</v>
      </c>
      <c r="AW672" s="134">
        <v>109.7</v>
      </c>
      <c r="AX672" s="134">
        <v>111.8</v>
      </c>
      <c r="AY672" s="134">
        <v>113.6</v>
      </c>
      <c r="AZ672" s="134">
        <v>111.1</v>
      </c>
      <c r="BA672" s="134">
        <v>114.2</v>
      </c>
      <c r="BB672" s="134">
        <v>114.9</v>
      </c>
      <c r="BC672" s="134">
        <v>115.5</v>
      </c>
      <c r="BD672" s="134">
        <v>112.8</v>
      </c>
      <c r="BE672" s="134">
        <v>110.8</v>
      </c>
      <c r="BF672" s="134">
        <v>111</v>
      </c>
      <c r="BG672" s="134">
        <v>110.7</v>
      </c>
      <c r="BH672" s="134">
        <v>117</v>
      </c>
      <c r="BI672" s="134">
        <v>111.8</v>
      </c>
      <c r="BJ672" s="134">
        <v>112.5</v>
      </c>
      <c r="BK672" s="134">
        <v>114.1</v>
      </c>
      <c r="BL672" s="134">
        <v>114.2</v>
      </c>
      <c r="BM672" s="134">
        <v>114.6</v>
      </c>
      <c r="BN672" s="134">
        <v>114</v>
      </c>
      <c r="BO672" s="134">
        <v>115.8</v>
      </c>
      <c r="BP672" s="134">
        <v>115.2</v>
      </c>
      <c r="BQ672" s="134">
        <v>115.1</v>
      </c>
      <c r="BR672" s="134">
        <v>116</v>
      </c>
      <c r="BS672" s="134">
        <v>116.1</v>
      </c>
      <c r="BT672" s="134">
        <v>116.6</v>
      </c>
      <c r="BU672" s="134">
        <v>115.5</v>
      </c>
      <c r="BV672" s="134">
        <v>116</v>
      </c>
      <c r="BW672" s="134">
        <v>116.3</v>
      </c>
      <c r="BX672" s="134">
        <v>117.2</v>
      </c>
      <c r="BY672" s="134">
        <v>116.8</v>
      </c>
      <c r="BZ672" s="134">
        <v>117</v>
      </c>
      <c r="CA672" s="134">
        <v>117.6</v>
      </c>
      <c r="CB672" s="134">
        <v>118</v>
      </c>
      <c r="CC672" s="134">
        <v>118.1</v>
      </c>
      <c r="CD672" s="134">
        <v>118</v>
      </c>
      <c r="CE672" s="134">
        <v>118</v>
      </c>
      <c r="CF672" s="134">
        <v>118.2</v>
      </c>
      <c r="CG672" s="134">
        <v>118.2</v>
      </c>
      <c r="CH672" s="134">
        <v>118.5</v>
      </c>
      <c r="CI672" s="134">
        <v>118.6</v>
      </c>
      <c r="CJ672" s="134">
        <v>118.6</v>
      </c>
      <c r="CK672" s="134">
        <v>118.2</v>
      </c>
      <c r="CL672" s="134">
        <v>118.5</v>
      </c>
      <c r="CM672" s="134">
        <v>118.5</v>
      </c>
      <c r="CN672" s="134">
        <v>121.2</v>
      </c>
      <c r="CO672" s="134">
        <v>121.6</v>
      </c>
      <c r="CP672" s="134">
        <v>121.6</v>
      </c>
      <c r="CQ672" s="134">
        <v>122.2</v>
      </c>
      <c r="CR672" s="134">
        <v>123</v>
      </c>
      <c r="CS672" s="134">
        <v>122.5</v>
      </c>
      <c r="CT672" s="134">
        <v>123.8</v>
      </c>
      <c r="CU672" s="134">
        <v>123.1</v>
      </c>
      <c r="CV672" s="134">
        <v>123.1</v>
      </c>
      <c r="CW672" s="134">
        <v>123.2</v>
      </c>
      <c r="CX672" s="134">
        <v>123.1</v>
      </c>
      <c r="CY672" s="134">
        <v>125.9</v>
      </c>
      <c r="CZ672" s="134">
        <v>126.9</v>
      </c>
      <c r="DA672" s="134">
        <v>125.6</v>
      </c>
      <c r="DB672" s="134">
        <v>125.3</v>
      </c>
      <c r="DC672" s="134">
        <v>125.6</v>
      </c>
      <c r="DD672" s="134">
        <v>125.9</v>
      </c>
      <c r="DE672" s="134">
        <v>129.6</v>
      </c>
      <c r="DF672" s="134">
        <v>130.80000000000001</v>
      </c>
      <c r="DG672" s="134">
        <v>132.6</v>
      </c>
      <c r="DH672" s="134">
        <v>133.69999999999999</v>
      </c>
      <c r="DI672" s="134">
        <v>134.6</v>
      </c>
      <c r="DJ672" s="134">
        <v>135</v>
      </c>
      <c r="DK672" s="134">
        <v>136.4</v>
      </c>
      <c r="DL672" s="134">
        <v>137.30000000000001</v>
      </c>
      <c r="DM672" s="134">
        <v>137.4</v>
      </c>
      <c r="DN672" s="134">
        <v>137.19999999999999</v>
      </c>
      <c r="DO672" s="134">
        <v>137.30000000000001</v>
      </c>
      <c r="DP672" s="134">
        <v>137.19999999999999</v>
      </c>
      <c r="DQ672" s="134">
        <v>137.4</v>
      </c>
      <c r="DR672" s="134">
        <v>137.4</v>
      </c>
      <c r="DS672" s="134">
        <v>137.19999999999999</v>
      </c>
      <c r="DT672" s="134">
        <v>140.30000000000001</v>
      </c>
      <c r="DU672" s="134">
        <v>143.6</v>
      </c>
      <c r="DV672" s="134">
        <v>142.69999999999999</v>
      </c>
      <c r="DW672" s="134">
        <v>143</v>
      </c>
      <c r="DX672" s="134">
        <v>143.30000000000001</v>
      </c>
      <c r="DY672" s="134">
        <v>143.4</v>
      </c>
      <c r="DZ672" s="134">
        <v>146.80000000000001</v>
      </c>
      <c r="EA672" s="135">
        <v>147.1</v>
      </c>
      <c r="EB672" s="136">
        <v>141.5</v>
      </c>
      <c r="EC672" s="136">
        <v>142.1</v>
      </c>
      <c r="ED672" s="134">
        <v>143.4</v>
      </c>
      <c r="EE672" s="134">
        <v>142.19999999999999</v>
      </c>
      <c r="EF672" s="137">
        <v>143.6</v>
      </c>
      <c r="EG672" s="137">
        <v>142.4</v>
      </c>
      <c r="EH672" s="137">
        <v>142.19999999999999</v>
      </c>
      <c r="EI672" s="137">
        <v>142.19999999999999</v>
      </c>
      <c r="EJ672" s="136">
        <v>142.6</v>
      </c>
      <c r="EK672" s="136">
        <v>142.4</v>
      </c>
      <c r="EL672" s="147">
        <v>142.9</v>
      </c>
      <c r="EM672" s="147">
        <v>141.69999999999999</v>
      </c>
      <c r="EN672" s="147">
        <v>140.9</v>
      </c>
    </row>
    <row r="673" spans="1:144" ht="15" x14ac:dyDescent="0.25">
      <c r="A673" s="132" t="s">
        <v>2774</v>
      </c>
      <c r="B673" s="132" t="s">
        <v>2775</v>
      </c>
      <c r="C673" s="133">
        <v>4.3450000000000003E-2</v>
      </c>
      <c r="D673" s="134">
        <v>100.2</v>
      </c>
      <c r="E673" s="134">
        <v>100.2</v>
      </c>
      <c r="F673" s="134">
        <v>100.4</v>
      </c>
      <c r="G673" s="134">
        <v>100.3</v>
      </c>
      <c r="H673" s="134">
        <v>100.4</v>
      </c>
      <c r="I673" s="134">
        <v>99.9</v>
      </c>
      <c r="J673" s="134">
        <v>100.2</v>
      </c>
      <c r="K673" s="134">
        <v>101.5</v>
      </c>
      <c r="L673" s="134">
        <v>101.5</v>
      </c>
      <c r="M673" s="134">
        <v>101.9</v>
      </c>
      <c r="N673" s="134">
        <v>101.9</v>
      </c>
      <c r="O673" s="134">
        <v>101.6</v>
      </c>
      <c r="P673" s="134">
        <v>102</v>
      </c>
      <c r="Q673" s="134">
        <v>100.2</v>
      </c>
      <c r="R673" s="134">
        <v>100.2</v>
      </c>
      <c r="S673" s="134">
        <v>100.1</v>
      </c>
      <c r="T673" s="134">
        <v>100.5</v>
      </c>
      <c r="U673" s="134">
        <v>100.4</v>
      </c>
      <c r="V673" s="134">
        <v>100</v>
      </c>
      <c r="W673" s="134">
        <v>101.5</v>
      </c>
      <c r="X673" s="134">
        <v>101.6</v>
      </c>
      <c r="Y673" s="134">
        <v>101.3</v>
      </c>
      <c r="Z673" s="134">
        <v>101.5</v>
      </c>
      <c r="AA673" s="134">
        <v>102</v>
      </c>
      <c r="AB673" s="134">
        <v>101.7</v>
      </c>
      <c r="AC673" s="134">
        <v>101.5</v>
      </c>
      <c r="AD673" s="134">
        <v>101.5</v>
      </c>
      <c r="AE673" s="134">
        <v>102.1</v>
      </c>
      <c r="AF673" s="134">
        <v>103.3</v>
      </c>
      <c r="AG673" s="134">
        <v>103.4</v>
      </c>
      <c r="AH673" s="134">
        <v>103.1</v>
      </c>
      <c r="AI673" s="134">
        <v>103.1</v>
      </c>
      <c r="AJ673" s="134">
        <v>102.3</v>
      </c>
      <c r="AK673" s="134">
        <v>101.4</v>
      </c>
      <c r="AL673" s="134">
        <v>101</v>
      </c>
      <c r="AM673" s="134">
        <v>101</v>
      </c>
      <c r="AN673" s="134">
        <v>99.7</v>
      </c>
      <c r="AO673" s="134">
        <v>100.5</v>
      </c>
      <c r="AP673" s="134">
        <v>100.6</v>
      </c>
      <c r="AQ673" s="134">
        <v>100.2</v>
      </c>
      <c r="AR673" s="134">
        <v>97.9</v>
      </c>
      <c r="AS673" s="134">
        <v>97.7</v>
      </c>
      <c r="AT673" s="134">
        <v>97.6</v>
      </c>
      <c r="AU673" s="134">
        <v>97</v>
      </c>
      <c r="AV673" s="134">
        <v>96.5</v>
      </c>
      <c r="AW673" s="134">
        <v>97.4</v>
      </c>
      <c r="AX673" s="134">
        <v>97.3</v>
      </c>
      <c r="AY673" s="134">
        <v>98.1</v>
      </c>
      <c r="AZ673" s="134">
        <v>96.5</v>
      </c>
      <c r="BA673" s="134">
        <v>96.2</v>
      </c>
      <c r="BB673" s="134">
        <v>95.4</v>
      </c>
      <c r="BC673" s="134">
        <v>93.6</v>
      </c>
      <c r="BD673" s="134">
        <v>94</v>
      </c>
      <c r="BE673" s="134">
        <v>92.7</v>
      </c>
      <c r="BF673" s="134">
        <v>93</v>
      </c>
      <c r="BG673" s="134">
        <v>93.5</v>
      </c>
      <c r="BH673" s="134">
        <v>93.5</v>
      </c>
      <c r="BI673" s="134">
        <v>93.5</v>
      </c>
      <c r="BJ673" s="134">
        <v>93.5</v>
      </c>
      <c r="BK673" s="134">
        <v>93.5</v>
      </c>
      <c r="BL673" s="134">
        <v>93.8</v>
      </c>
      <c r="BM673" s="134">
        <v>94.5</v>
      </c>
      <c r="BN673" s="134">
        <v>96.6</v>
      </c>
      <c r="BO673" s="134">
        <v>95.5</v>
      </c>
      <c r="BP673" s="134">
        <v>95.7</v>
      </c>
      <c r="BQ673" s="134">
        <v>95.7</v>
      </c>
      <c r="BR673" s="134">
        <v>95.7</v>
      </c>
      <c r="BS673" s="134">
        <v>94.7</v>
      </c>
      <c r="BT673" s="134">
        <v>95.5</v>
      </c>
      <c r="BU673" s="134">
        <v>94.5</v>
      </c>
      <c r="BV673" s="134">
        <v>94.7</v>
      </c>
      <c r="BW673" s="134">
        <v>95</v>
      </c>
      <c r="BX673" s="134">
        <v>94.1</v>
      </c>
      <c r="BY673" s="134">
        <v>95.2</v>
      </c>
      <c r="BZ673" s="134">
        <v>95.2</v>
      </c>
      <c r="CA673" s="134">
        <v>95.4</v>
      </c>
      <c r="CB673" s="134">
        <v>95</v>
      </c>
      <c r="CC673" s="134">
        <v>95.4</v>
      </c>
      <c r="CD673" s="134">
        <v>95.4</v>
      </c>
      <c r="CE673" s="134">
        <v>95.4</v>
      </c>
      <c r="CF673" s="134">
        <v>95.4</v>
      </c>
      <c r="CG673" s="134">
        <v>95.6</v>
      </c>
      <c r="CH673" s="134">
        <v>95.4</v>
      </c>
      <c r="CI673" s="134">
        <v>96.3</v>
      </c>
      <c r="CJ673" s="134">
        <v>94.8</v>
      </c>
      <c r="CK673" s="134">
        <v>96.4</v>
      </c>
      <c r="CL673" s="134">
        <v>96</v>
      </c>
      <c r="CM673" s="134">
        <v>95.5</v>
      </c>
      <c r="CN673" s="134">
        <v>95.8</v>
      </c>
      <c r="CO673" s="134">
        <v>96.1</v>
      </c>
      <c r="CP673" s="134">
        <v>96.3</v>
      </c>
      <c r="CQ673" s="134">
        <v>96.4</v>
      </c>
      <c r="CR673" s="134">
        <v>96.7</v>
      </c>
      <c r="CS673" s="134">
        <v>96.9</v>
      </c>
      <c r="CT673" s="134">
        <v>96.9</v>
      </c>
      <c r="CU673" s="134">
        <v>96.9</v>
      </c>
      <c r="CV673" s="134">
        <v>96.9</v>
      </c>
      <c r="CW673" s="134">
        <v>96.8</v>
      </c>
      <c r="CX673" s="134">
        <v>97.1</v>
      </c>
      <c r="CY673" s="134">
        <v>97.1</v>
      </c>
      <c r="CZ673" s="134">
        <v>97.1</v>
      </c>
      <c r="DA673" s="134">
        <v>97.2</v>
      </c>
      <c r="DB673" s="134">
        <v>96</v>
      </c>
      <c r="DC673" s="134">
        <v>95.6</v>
      </c>
      <c r="DD673" s="134">
        <v>95.3</v>
      </c>
      <c r="DE673" s="134">
        <v>96.5</v>
      </c>
      <c r="DF673" s="134">
        <v>98</v>
      </c>
      <c r="DG673" s="134">
        <v>99.2</v>
      </c>
      <c r="DH673" s="134">
        <v>99.9</v>
      </c>
      <c r="DI673" s="134">
        <v>100.1</v>
      </c>
      <c r="DJ673" s="134">
        <v>103.4</v>
      </c>
      <c r="DK673" s="134">
        <v>98.4</v>
      </c>
      <c r="DL673" s="134">
        <v>97.8</v>
      </c>
      <c r="DM673" s="134">
        <v>96.3</v>
      </c>
      <c r="DN673" s="134">
        <v>100.9</v>
      </c>
      <c r="DO673" s="134">
        <v>100</v>
      </c>
      <c r="DP673" s="134">
        <v>103.5</v>
      </c>
      <c r="DQ673" s="134">
        <v>105.4</v>
      </c>
      <c r="DR673" s="134">
        <v>105.9</v>
      </c>
      <c r="DS673" s="134">
        <v>103.6</v>
      </c>
      <c r="DT673" s="134">
        <v>104.4</v>
      </c>
      <c r="DU673" s="134">
        <v>104.6</v>
      </c>
      <c r="DV673" s="134">
        <v>106.3</v>
      </c>
      <c r="DW673" s="134">
        <v>104.3</v>
      </c>
      <c r="DX673" s="134">
        <v>104.9</v>
      </c>
      <c r="DY673" s="134">
        <v>103.8</v>
      </c>
      <c r="DZ673" s="134">
        <v>106.3</v>
      </c>
      <c r="EA673" s="135">
        <v>105.4</v>
      </c>
      <c r="EB673" s="136">
        <v>107.3</v>
      </c>
      <c r="EC673" s="136">
        <v>105.7</v>
      </c>
      <c r="ED673" s="134">
        <v>107.1</v>
      </c>
      <c r="EE673" s="134">
        <v>107.5</v>
      </c>
      <c r="EF673" s="137">
        <v>107.6</v>
      </c>
      <c r="EG673" s="137">
        <v>108.5</v>
      </c>
      <c r="EH673" s="137">
        <v>107.8</v>
      </c>
      <c r="EI673" s="137">
        <v>109.9</v>
      </c>
      <c r="EJ673" s="136">
        <v>108.6</v>
      </c>
      <c r="EK673" s="136">
        <v>110.1</v>
      </c>
      <c r="EL673" s="147">
        <v>107.2</v>
      </c>
      <c r="EM673" s="147">
        <v>109.6</v>
      </c>
      <c r="EN673" s="147">
        <v>111.6</v>
      </c>
    </row>
    <row r="674" spans="1:144" ht="15" x14ac:dyDescent="0.25">
      <c r="A674" s="132" t="s">
        <v>2776</v>
      </c>
      <c r="B674" s="132" t="s">
        <v>2777</v>
      </c>
      <c r="C674" s="133">
        <v>2.069E-2</v>
      </c>
      <c r="D674" s="134">
        <v>99.8</v>
      </c>
      <c r="E674" s="134">
        <v>99.1</v>
      </c>
      <c r="F674" s="134">
        <v>99.1</v>
      </c>
      <c r="G674" s="134">
        <v>99.2</v>
      </c>
      <c r="H674" s="134">
        <v>100.8</v>
      </c>
      <c r="I674" s="134">
        <v>101</v>
      </c>
      <c r="J674" s="134">
        <v>101.5</v>
      </c>
      <c r="K674" s="134">
        <v>100.9</v>
      </c>
      <c r="L674" s="134">
        <v>101.7</v>
      </c>
      <c r="M674" s="134">
        <v>104</v>
      </c>
      <c r="N674" s="134">
        <v>104.1</v>
      </c>
      <c r="O674" s="134">
        <v>104.1</v>
      </c>
      <c r="P674" s="134">
        <v>104.8</v>
      </c>
      <c r="Q674" s="134">
        <v>105.8</v>
      </c>
      <c r="R674" s="134">
        <v>105.1</v>
      </c>
      <c r="S674" s="134">
        <v>105.4</v>
      </c>
      <c r="T674" s="134">
        <v>106.6</v>
      </c>
      <c r="U674" s="134">
        <v>106.7</v>
      </c>
      <c r="V674" s="134">
        <v>107.6</v>
      </c>
      <c r="W674" s="134">
        <v>109.5</v>
      </c>
      <c r="X674" s="134">
        <v>108.4</v>
      </c>
      <c r="Y674" s="134">
        <v>110.5</v>
      </c>
      <c r="Z674" s="134">
        <v>110.5</v>
      </c>
      <c r="AA674" s="134">
        <v>109.9</v>
      </c>
      <c r="AB674" s="134">
        <v>109.3</v>
      </c>
      <c r="AC674" s="134">
        <v>108.4</v>
      </c>
      <c r="AD674" s="134">
        <v>111.5</v>
      </c>
      <c r="AE674" s="134">
        <v>109.9</v>
      </c>
      <c r="AF674" s="134">
        <v>110.5</v>
      </c>
      <c r="AG674" s="134">
        <v>108.6</v>
      </c>
      <c r="AH674" s="134">
        <v>109.2</v>
      </c>
      <c r="AI674" s="134">
        <v>109.5</v>
      </c>
      <c r="AJ674" s="134">
        <v>109.6</v>
      </c>
      <c r="AK674" s="134">
        <v>111.4</v>
      </c>
      <c r="AL674" s="134">
        <v>109.1</v>
      </c>
      <c r="AM674" s="134">
        <v>109.1</v>
      </c>
      <c r="AN674" s="134">
        <v>110.5</v>
      </c>
      <c r="AO674" s="134">
        <v>108.9</v>
      </c>
      <c r="AP674" s="134">
        <v>109.4</v>
      </c>
      <c r="AQ674" s="134">
        <v>111.8</v>
      </c>
      <c r="AR674" s="134">
        <v>111.8</v>
      </c>
      <c r="AS674" s="134">
        <v>111.8</v>
      </c>
      <c r="AT674" s="134">
        <v>112.1</v>
      </c>
      <c r="AU674" s="134">
        <v>113.8</v>
      </c>
      <c r="AV674" s="134">
        <v>113.6</v>
      </c>
      <c r="AW674" s="134">
        <v>111</v>
      </c>
      <c r="AX674" s="134">
        <v>110.6</v>
      </c>
      <c r="AY674" s="134">
        <v>112.8</v>
      </c>
      <c r="AZ674" s="134">
        <v>110.4</v>
      </c>
      <c r="BA674" s="134">
        <v>110.4</v>
      </c>
      <c r="BB674" s="134">
        <v>111.1</v>
      </c>
      <c r="BC674" s="134">
        <v>108.4</v>
      </c>
      <c r="BD674" s="134">
        <v>110</v>
      </c>
      <c r="BE674" s="134">
        <v>108.9</v>
      </c>
      <c r="BF674" s="134">
        <v>111.1</v>
      </c>
      <c r="BG674" s="134">
        <v>106.8</v>
      </c>
      <c r="BH674" s="134">
        <v>107.2</v>
      </c>
      <c r="BI674" s="134">
        <v>106.1</v>
      </c>
      <c r="BJ674" s="134">
        <v>108</v>
      </c>
      <c r="BK674" s="134">
        <v>108.6</v>
      </c>
      <c r="BL674" s="134">
        <v>106.8</v>
      </c>
      <c r="BM674" s="134">
        <v>107.5</v>
      </c>
      <c r="BN674" s="134">
        <v>106.9</v>
      </c>
      <c r="BO674" s="134">
        <v>106.3</v>
      </c>
      <c r="BP674" s="134">
        <v>105.6</v>
      </c>
      <c r="BQ674" s="134">
        <v>104.9</v>
      </c>
      <c r="BR674" s="134">
        <v>105.5</v>
      </c>
      <c r="BS674" s="134">
        <v>105.5</v>
      </c>
      <c r="BT674" s="134">
        <v>103.8</v>
      </c>
      <c r="BU674" s="134">
        <v>103.4</v>
      </c>
      <c r="BV674" s="134">
        <v>104.5</v>
      </c>
      <c r="BW674" s="134">
        <v>105.2</v>
      </c>
      <c r="BX674" s="134">
        <v>105.9</v>
      </c>
      <c r="BY674" s="134">
        <v>106.2</v>
      </c>
      <c r="BZ674" s="134">
        <v>105.1</v>
      </c>
      <c r="CA674" s="134">
        <v>105.6</v>
      </c>
      <c r="CB674" s="134">
        <v>105.1</v>
      </c>
      <c r="CC674" s="134">
        <v>105.1</v>
      </c>
      <c r="CD674" s="134">
        <v>105.9</v>
      </c>
      <c r="CE674" s="134">
        <v>105.1</v>
      </c>
      <c r="CF674" s="134">
        <v>106.1</v>
      </c>
      <c r="CG674" s="134">
        <v>106.4</v>
      </c>
      <c r="CH674" s="134">
        <v>106.1</v>
      </c>
      <c r="CI674" s="134">
        <v>106.1</v>
      </c>
      <c r="CJ674" s="134">
        <v>106.9</v>
      </c>
      <c r="CK674" s="134">
        <v>108.7</v>
      </c>
      <c r="CL674" s="134">
        <v>108.4</v>
      </c>
      <c r="CM674" s="134">
        <v>107.2</v>
      </c>
      <c r="CN674" s="134">
        <v>108.9</v>
      </c>
      <c r="CO674" s="134">
        <v>109</v>
      </c>
      <c r="CP674" s="134">
        <v>108.5</v>
      </c>
      <c r="CQ674" s="134">
        <v>108.4</v>
      </c>
      <c r="CR674" s="134">
        <v>108.7</v>
      </c>
      <c r="CS674" s="134">
        <v>109.7</v>
      </c>
      <c r="CT674" s="134">
        <v>108.2</v>
      </c>
      <c r="CU674" s="134">
        <v>109.1</v>
      </c>
      <c r="CV674" s="134">
        <v>109.4</v>
      </c>
      <c r="CW674" s="134">
        <v>109</v>
      </c>
      <c r="CX674" s="134">
        <v>108.8</v>
      </c>
      <c r="CY674" s="134">
        <v>108.6</v>
      </c>
      <c r="CZ674" s="134">
        <v>111.2</v>
      </c>
      <c r="DA674" s="134">
        <v>111</v>
      </c>
      <c r="DB674" s="134">
        <v>112.3</v>
      </c>
      <c r="DC674" s="134">
        <v>112.2</v>
      </c>
      <c r="DD674" s="134">
        <v>112.8</v>
      </c>
      <c r="DE674" s="134">
        <v>114</v>
      </c>
      <c r="DF674" s="134">
        <v>114.1</v>
      </c>
      <c r="DG674" s="134">
        <v>114.4</v>
      </c>
      <c r="DH674" s="134">
        <v>113.8</v>
      </c>
      <c r="DI674" s="134">
        <v>114.6</v>
      </c>
      <c r="DJ674" s="134">
        <v>115.9</v>
      </c>
      <c r="DK674" s="134">
        <v>117.6</v>
      </c>
      <c r="DL674" s="134">
        <v>117.8</v>
      </c>
      <c r="DM674" s="134">
        <v>118.2</v>
      </c>
      <c r="DN674" s="134">
        <v>120.1</v>
      </c>
      <c r="DO674" s="134">
        <v>119.4</v>
      </c>
      <c r="DP674" s="134">
        <v>119.5</v>
      </c>
      <c r="DQ674" s="134">
        <v>120.8</v>
      </c>
      <c r="DR674" s="134">
        <v>121.4</v>
      </c>
      <c r="DS674" s="134">
        <v>121.1</v>
      </c>
      <c r="DT674" s="134">
        <v>122.8</v>
      </c>
      <c r="DU674" s="134">
        <v>122.3</v>
      </c>
      <c r="DV674" s="134">
        <v>122.2</v>
      </c>
      <c r="DW674" s="134">
        <v>122.8</v>
      </c>
      <c r="DX674" s="134">
        <v>122.6</v>
      </c>
      <c r="DY674" s="134">
        <v>122.5</v>
      </c>
      <c r="DZ674" s="134">
        <v>122.5</v>
      </c>
      <c r="EA674" s="135">
        <v>122.6</v>
      </c>
      <c r="EB674" s="136">
        <v>122.8</v>
      </c>
      <c r="EC674" s="136">
        <v>123.6</v>
      </c>
      <c r="ED674" s="134">
        <v>124.7</v>
      </c>
      <c r="EE674" s="134">
        <v>126.9</v>
      </c>
      <c r="EF674" s="137">
        <v>127.3</v>
      </c>
      <c r="EG674" s="137">
        <v>128.30000000000001</v>
      </c>
      <c r="EH674" s="137">
        <v>128.5</v>
      </c>
      <c r="EI674" s="137">
        <v>128.6</v>
      </c>
      <c r="EJ674" s="136">
        <v>128.30000000000001</v>
      </c>
      <c r="EK674" s="136">
        <v>128.5</v>
      </c>
      <c r="EL674" s="147">
        <v>128.1</v>
      </c>
      <c r="EM674" s="147">
        <v>128.6</v>
      </c>
      <c r="EN674" s="147">
        <v>127.4</v>
      </c>
    </row>
    <row r="675" spans="1:144" ht="15" x14ac:dyDescent="0.25">
      <c r="A675" s="132" t="s">
        <v>2778</v>
      </c>
      <c r="B675" s="132" t="s">
        <v>2779</v>
      </c>
      <c r="C675" s="133">
        <v>5.246E-2</v>
      </c>
      <c r="D675" s="134">
        <v>101.9</v>
      </c>
      <c r="E675" s="134">
        <v>102</v>
      </c>
      <c r="F675" s="134">
        <v>102</v>
      </c>
      <c r="G675" s="134">
        <v>102.1</v>
      </c>
      <c r="H675" s="134">
        <v>102.1</v>
      </c>
      <c r="I675" s="134">
        <v>102.1</v>
      </c>
      <c r="J675" s="134">
        <v>102.2</v>
      </c>
      <c r="K675" s="134">
        <v>102</v>
      </c>
      <c r="L675" s="134">
        <v>102.3</v>
      </c>
      <c r="M675" s="134">
        <v>102.6</v>
      </c>
      <c r="N675" s="134">
        <v>100.9</v>
      </c>
      <c r="O675" s="134">
        <v>101</v>
      </c>
      <c r="P675" s="134">
        <v>100.8</v>
      </c>
      <c r="Q675" s="134">
        <v>100.2</v>
      </c>
      <c r="R675" s="134">
        <v>99.2</v>
      </c>
      <c r="S675" s="134">
        <v>99.8</v>
      </c>
      <c r="T675" s="134">
        <v>99.8</v>
      </c>
      <c r="U675" s="134">
        <v>100.5</v>
      </c>
      <c r="V675" s="134">
        <v>101.3</v>
      </c>
      <c r="W675" s="134">
        <v>101.8</v>
      </c>
      <c r="X675" s="134">
        <v>101.5</v>
      </c>
      <c r="Y675" s="134">
        <v>102.3</v>
      </c>
      <c r="Z675" s="134">
        <v>102.3</v>
      </c>
      <c r="AA675" s="134">
        <v>102.9</v>
      </c>
      <c r="AB675" s="134">
        <v>102.3</v>
      </c>
      <c r="AC675" s="134">
        <v>103.1</v>
      </c>
      <c r="AD675" s="134">
        <v>103.2</v>
      </c>
      <c r="AE675" s="134">
        <v>103.1</v>
      </c>
      <c r="AF675" s="134">
        <v>103.7</v>
      </c>
      <c r="AG675" s="134">
        <v>102.9</v>
      </c>
      <c r="AH675" s="134">
        <v>103.5</v>
      </c>
      <c r="AI675" s="134">
        <v>103.1</v>
      </c>
      <c r="AJ675" s="134">
        <v>103.6</v>
      </c>
      <c r="AK675" s="134">
        <v>105.5</v>
      </c>
      <c r="AL675" s="134">
        <v>105.5</v>
      </c>
      <c r="AM675" s="134">
        <v>105.6</v>
      </c>
      <c r="AN675" s="134">
        <v>107.1</v>
      </c>
      <c r="AO675" s="134">
        <v>106.8</v>
      </c>
      <c r="AP675" s="134">
        <v>106.6</v>
      </c>
      <c r="AQ675" s="134">
        <v>107.6</v>
      </c>
      <c r="AR675" s="134">
        <v>107.6</v>
      </c>
      <c r="AS675" s="134">
        <v>107.7</v>
      </c>
      <c r="AT675" s="134">
        <v>107.1</v>
      </c>
      <c r="AU675" s="134">
        <v>108.6</v>
      </c>
      <c r="AV675" s="134">
        <v>109.7</v>
      </c>
      <c r="AW675" s="134">
        <v>109.2</v>
      </c>
      <c r="AX675" s="134">
        <v>109.2</v>
      </c>
      <c r="AY675" s="134">
        <v>109.1</v>
      </c>
      <c r="AZ675" s="134">
        <v>106.2</v>
      </c>
      <c r="BA675" s="134">
        <v>105.9</v>
      </c>
      <c r="BB675" s="134">
        <v>105.9</v>
      </c>
      <c r="BC675" s="134">
        <v>107.2</v>
      </c>
      <c r="BD675" s="134">
        <v>107.2</v>
      </c>
      <c r="BE675" s="134">
        <v>107.6</v>
      </c>
      <c r="BF675" s="134">
        <v>108.1</v>
      </c>
      <c r="BG675" s="134">
        <v>108</v>
      </c>
      <c r="BH675" s="134">
        <v>108</v>
      </c>
      <c r="BI675" s="134">
        <v>108.4</v>
      </c>
      <c r="BJ675" s="134">
        <v>108.6</v>
      </c>
      <c r="BK675" s="134">
        <v>108.9</v>
      </c>
      <c r="BL675" s="134">
        <v>109.1</v>
      </c>
      <c r="BM675" s="134">
        <v>109.1</v>
      </c>
      <c r="BN675" s="134">
        <v>109.1</v>
      </c>
      <c r="BO675" s="134">
        <v>110.1</v>
      </c>
      <c r="BP675" s="134">
        <v>110.1</v>
      </c>
      <c r="BQ675" s="134">
        <v>110.1</v>
      </c>
      <c r="BR675" s="134">
        <v>110.1</v>
      </c>
      <c r="BS675" s="134">
        <v>110.1</v>
      </c>
      <c r="BT675" s="134">
        <v>111.2</v>
      </c>
      <c r="BU675" s="134">
        <v>111.2</v>
      </c>
      <c r="BV675" s="134">
        <v>111.5</v>
      </c>
      <c r="BW675" s="134">
        <v>111.7</v>
      </c>
      <c r="BX675" s="134">
        <v>112</v>
      </c>
      <c r="BY675" s="134">
        <v>112.5</v>
      </c>
      <c r="BZ675" s="134">
        <v>112.7</v>
      </c>
      <c r="CA675" s="134">
        <v>111.5</v>
      </c>
      <c r="CB675" s="134">
        <v>111.9</v>
      </c>
      <c r="CC675" s="134">
        <v>111.9</v>
      </c>
      <c r="CD675" s="134">
        <v>112.5</v>
      </c>
      <c r="CE675" s="134">
        <v>112.5</v>
      </c>
      <c r="CF675" s="134">
        <v>112.6</v>
      </c>
      <c r="CG675" s="134">
        <v>112.6</v>
      </c>
      <c r="CH675" s="134">
        <v>112.6</v>
      </c>
      <c r="CI675" s="134">
        <v>112.6</v>
      </c>
      <c r="CJ675" s="134">
        <v>112.6</v>
      </c>
      <c r="CK675" s="134">
        <v>112.6</v>
      </c>
      <c r="CL675" s="134">
        <v>112.6</v>
      </c>
      <c r="CM675" s="134">
        <v>112.5</v>
      </c>
      <c r="CN675" s="134">
        <v>112.5</v>
      </c>
      <c r="CO675" s="134">
        <v>112.5</v>
      </c>
      <c r="CP675" s="134">
        <v>112.6</v>
      </c>
      <c r="CQ675" s="134">
        <v>112.6</v>
      </c>
      <c r="CR675" s="134">
        <v>112.6</v>
      </c>
      <c r="CS675" s="134">
        <v>112.6</v>
      </c>
      <c r="CT675" s="134">
        <v>112.6</v>
      </c>
      <c r="CU675" s="134">
        <v>112.6</v>
      </c>
      <c r="CV675" s="134">
        <v>112.6</v>
      </c>
      <c r="CW675" s="134">
        <v>112.6</v>
      </c>
      <c r="CX675" s="134">
        <v>112.6</v>
      </c>
      <c r="CY675" s="134">
        <v>112.6</v>
      </c>
      <c r="CZ675" s="134">
        <v>112.6</v>
      </c>
      <c r="DA675" s="134">
        <v>112.6</v>
      </c>
      <c r="DB675" s="134">
        <v>112.6</v>
      </c>
      <c r="DC675" s="134">
        <v>112.6</v>
      </c>
      <c r="DD675" s="134">
        <v>112.7</v>
      </c>
      <c r="DE675" s="134">
        <v>113</v>
      </c>
      <c r="DF675" s="134">
        <v>113</v>
      </c>
      <c r="DG675" s="134">
        <v>113.1</v>
      </c>
      <c r="DH675" s="134">
        <v>113.1</v>
      </c>
      <c r="DI675" s="134">
        <v>113.1</v>
      </c>
      <c r="DJ675" s="134">
        <v>113.1</v>
      </c>
      <c r="DK675" s="134">
        <v>113.1</v>
      </c>
      <c r="DL675" s="134">
        <v>113.8</v>
      </c>
      <c r="DM675" s="134">
        <v>114.1</v>
      </c>
      <c r="DN675" s="134">
        <v>114.1</v>
      </c>
      <c r="DO675" s="134">
        <v>114.1</v>
      </c>
      <c r="DP675" s="134">
        <v>114.2</v>
      </c>
      <c r="DQ675" s="134">
        <v>114.6</v>
      </c>
      <c r="DR675" s="134">
        <v>114.6</v>
      </c>
      <c r="DS675" s="134">
        <v>114.7</v>
      </c>
      <c r="DT675" s="134">
        <v>114.7</v>
      </c>
      <c r="DU675" s="134">
        <v>114.8</v>
      </c>
      <c r="DV675" s="134">
        <v>114.8</v>
      </c>
      <c r="DW675" s="134">
        <v>114.8</v>
      </c>
      <c r="DX675" s="134">
        <v>114.8</v>
      </c>
      <c r="DY675" s="134">
        <v>114.7</v>
      </c>
      <c r="DZ675" s="134">
        <v>115.9</v>
      </c>
      <c r="EA675" s="135">
        <v>116.4</v>
      </c>
      <c r="EB675" s="136">
        <v>116.4</v>
      </c>
      <c r="EC675" s="136">
        <v>116.5</v>
      </c>
      <c r="ED675" s="134">
        <v>116.1</v>
      </c>
      <c r="EE675" s="134">
        <v>116.4</v>
      </c>
      <c r="EF675" s="137">
        <v>116.5</v>
      </c>
      <c r="EG675" s="137">
        <v>116.5</v>
      </c>
      <c r="EH675" s="137">
        <v>116.6</v>
      </c>
      <c r="EI675" s="137">
        <v>116.5</v>
      </c>
      <c r="EJ675" s="136">
        <v>116.5</v>
      </c>
      <c r="EK675" s="136">
        <v>116.5</v>
      </c>
      <c r="EL675" s="147">
        <v>116.6</v>
      </c>
      <c r="EM675" s="147">
        <v>116.6</v>
      </c>
      <c r="EN675" s="147">
        <v>116.7</v>
      </c>
    </row>
    <row r="676" spans="1:144" ht="15" x14ac:dyDescent="0.25">
      <c r="A676" s="132" t="s">
        <v>2780</v>
      </c>
      <c r="B676" s="132" t="s">
        <v>2781</v>
      </c>
      <c r="C676" s="133">
        <v>1.1000000000000001E-3</v>
      </c>
      <c r="D676" s="134">
        <v>104.2</v>
      </c>
      <c r="E676" s="134">
        <v>105.9</v>
      </c>
      <c r="F676" s="134">
        <v>106.5</v>
      </c>
      <c r="G676" s="134">
        <v>107.5</v>
      </c>
      <c r="H676" s="134">
        <v>107.4</v>
      </c>
      <c r="I676" s="134">
        <v>105.5</v>
      </c>
      <c r="J676" s="134">
        <v>104</v>
      </c>
      <c r="K676" s="134">
        <v>104.5</v>
      </c>
      <c r="L676" s="134">
        <v>106.6</v>
      </c>
      <c r="M676" s="134">
        <v>105.7</v>
      </c>
      <c r="N676" s="134">
        <v>104.7</v>
      </c>
      <c r="O676" s="134">
        <v>106.4</v>
      </c>
      <c r="P676" s="134">
        <v>104.6</v>
      </c>
      <c r="Q676" s="134">
        <v>104.5</v>
      </c>
      <c r="R676" s="134">
        <v>105.7</v>
      </c>
      <c r="S676" s="134">
        <v>109.7</v>
      </c>
      <c r="T676" s="134">
        <v>108.3</v>
      </c>
      <c r="U676" s="134">
        <v>110.6</v>
      </c>
      <c r="V676" s="134">
        <v>109.4</v>
      </c>
      <c r="W676" s="134">
        <v>108.3</v>
      </c>
      <c r="X676" s="134">
        <v>109.2</v>
      </c>
      <c r="Y676" s="134">
        <v>108</v>
      </c>
      <c r="Z676" s="134">
        <v>108.5</v>
      </c>
      <c r="AA676" s="134">
        <v>107.8</v>
      </c>
      <c r="AB676" s="134">
        <v>107.8</v>
      </c>
      <c r="AC676" s="134">
        <v>109.8</v>
      </c>
      <c r="AD676" s="134">
        <v>110.6</v>
      </c>
      <c r="AE676" s="134">
        <v>110</v>
      </c>
      <c r="AF676" s="134">
        <v>108.6</v>
      </c>
      <c r="AG676" s="134">
        <v>108.9</v>
      </c>
      <c r="AH676" s="134">
        <v>109.5</v>
      </c>
      <c r="AI676" s="134">
        <v>108.4</v>
      </c>
      <c r="AJ676" s="134">
        <v>108.2</v>
      </c>
      <c r="AK676" s="134">
        <v>108.9</v>
      </c>
      <c r="AL676" s="134">
        <v>108.5</v>
      </c>
      <c r="AM676" s="134">
        <v>110.5</v>
      </c>
      <c r="AN676" s="134">
        <v>113.4</v>
      </c>
      <c r="AO676" s="134">
        <v>113</v>
      </c>
      <c r="AP676" s="134">
        <v>113.5</v>
      </c>
      <c r="AQ676" s="134">
        <v>112.4</v>
      </c>
      <c r="AR676" s="134">
        <v>112.5</v>
      </c>
      <c r="AS676" s="134">
        <v>112.7</v>
      </c>
      <c r="AT676" s="134">
        <v>112.8</v>
      </c>
      <c r="AU676" s="134">
        <v>120.6</v>
      </c>
      <c r="AV676" s="134">
        <v>119.6</v>
      </c>
      <c r="AW676" s="134">
        <v>119.1</v>
      </c>
      <c r="AX676" s="134">
        <v>120.5</v>
      </c>
      <c r="AY676" s="134">
        <v>121.7</v>
      </c>
      <c r="AZ676" s="134">
        <v>121.2</v>
      </c>
      <c r="BA676" s="134">
        <v>119.9</v>
      </c>
      <c r="BB676" s="134">
        <v>118.9</v>
      </c>
      <c r="BC676" s="134">
        <v>121.3</v>
      </c>
      <c r="BD676" s="134">
        <v>121.1</v>
      </c>
      <c r="BE676" s="134">
        <v>120.2</v>
      </c>
      <c r="BF676" s="134">
        <v>121.1</v>
      </c>
      <c r="BG676" s="134">
        <v>121.6</v>
      </c>
      <c r="BH676" s="134">
        <v>123.1</v>
      </c>
      <c r="BI676" s="134">
        <v>123.1</v>
      </c>
      <c r="BJ676" s="134">
        <v>123.1</v>
      </c>
      <c r="BK676" s="134">
        <v>123.1</v>
      </c>
      <c r="BL676" s="134">
        <v>123.1</v>
      </c>
      <c r="BM676" s="134">
        <v>123.1</v>
      </c>
      <c r="BN676" s="134">
        <v>113.6</v>
      </c>
      <c r="BO676" s="134">
        <v>113.3</v>
      </c>
      <c r="BP676" s="134">
        <v>113</v>
      </c>
      <c r="BQ676" s="134">
        <v>113</v>
      </c>
      <c r="BR676" s="134">
        <v>110.4</v>
      </c>
      <c r="BS676" s="134">
        <v>110.4</v>
      </c>
      <c r="BT676" s="134">
        <v>114.2</v>
      </c>
      <c r="BU676" s="134">
        <v>111.3</v>
      </c>
      <c r="BV676" s="134">
        <v>111.6</v>
      </c>
      <c r="BW676" s="134">
        <v>112.9</v>
      </c>
      <c r="BX676" s="134">
        <v>112.9</v>
      </c>
      <c r="BY676" s="134">
        <v>112.9</v>
      </c>
      <c r="BZ676" s="134">
        <v>112.9</v>
      </c>
      <c r="CA676" s="134">
        <v>112.9</v>
      </c>
      <c r="CB676" s="134">
        <v>114</v>
      </c>
      <c r="CC676" s="134">
        <v>114</v>
      </c>
      <c r="CD676" s="134">
        <v>114.7</v>
      </c>
      <c r="CE676" s="134">
        <v>116.6</v>
      </c>
      <c r="CF676" s="134">
        <v>117.2</v>
      </c>
      <c r="CG676" s="134">
        <v>117.2</v>
      </c>
      <c r="CH676" s="134">
        <v>117.2</v>
      </c>
      <c r="CI676" s="134">
        <v>117.2</v>
      </c>
      <c r="CJ676" s="134">
        <v>117.2</v>
      </c>
      <c r="CK676" s="134">
        <v>115.1</v>
      </c>
      <c r="CL676" s="134">
        <v>115.4</v>
      </c>
      <c r="CM676" s="134">
        <v>115.2</v>
      </c>
      <c r="CN676" s="134">
        <v>115.2</v>
      </c>
      <c r="CO676" s="134">
        <v>115.8</v>
      </c>
      <c r="CP676" s="134">
        <v>116</v>
      </c>
      <c r="CQ676" s="134">
        <v>116.5</v>
      </c>
      <c r="CR676" s="134">
        <v>116.8</v>
      </c>
      <c r="CS676" s="134">
        <v>117.3</v>
      </c>
      <c r="CT676" s="134">
        <v>117.3</v>
      </c>
      <c r="CU676" s="134">
        <v>117.3</v>
      </c>
      <c r="CV676" s="134">
        <v>117.3</v>
      </c>
      <c r="CW676" s="134">
        <v>117.3</v>
      </c>
      <c r="CX676" s="134">
        <v>117.3</v>
      </c>
      <c r="CY676" s="134">
        <v>117.3</v>
      </c>
      <c r="CZ676" s="134">
        <v>117.3</v>
      </c>
      <c r="DA676" s="134">
        <v>117.3</v>
      </c>
      <c r="DB676" s="134">
        <v>117.3</v>
      </c>
      <c r="DC676" s="134">
        <v>117.3</v>
      </c>
      <c r="DD676" s="134">
        <v>117.4</v>
      </c>
      <c r="DE676" s="134">
        <v>118.6</v>
      </c>
      <c r="DF676" s="134">
        <v>124.2</v>
      </c>
      <c r="DG676" s="134">
        <v>124.2</v>
      </c>
      <c r="DH676" s="134">
        <v>130.80000000000001</v>
      </c>
      <c r="DI676" s="134">
        <v>130.9</v>
      </c>
      <c r="DJ676" s="134">
        <v>130.9</v>
      </c>
      <c r="DK676" s="134">
        <v>132</v>
      </c>
      <c r="DL676" s="134">
        <v>132.5</v>
      </c>
      <c r="DM676" s="134">
        <v>133.30000000000001</v>
      </c>
      <c r="DN676" s="134">
        <v>133.6</v>
      </c>
      <c r="DO676" s="134">
        <v>133.6</v>
      </c>
      <c r="DP676" s="134">
        <v>134</v>
      </c>
      <c r="DQ676" s="134">
        <v>134.9</v>
      </c>
      <c r="DR676" s="134">
        <v>134.9</v>
      </c>
      <c r="DS676" s="134">
        <v>134.6</v>
      </c>
      <c r="DT676" s="134">
        <v>134.69999999999999</v>
      </c>
      <c r="DU676" s="134">
        <v>133.1</v>
      </c>
      <c r="DV676" s="134">
        <v>133.1</v>
      </c>
      <c r="DW676" s="134">
        <v>133.1</v>
      </c>
      <c r="DX676" s="134">
        <v>133.4</v>
      </c>
      <c r="DY676" s="134">
        <v>133.4</v>
      </c>
      <c r="DZ676" s="134">
        <v>133.4</v>
      </c>
      <c r="EA676" s="135">
        <v>133.4</v>
      </c>
      <c r="EB676" s="136">
        <v>133.4</v>
      </c>
      <c r="EC676" s="136">
        <v>133.4</v>
      </c>
      <c r="ED676" s="134">
        <v>139.6</v>
      </c>
      <c r="EE676" s="134">
        <v>140.30000000000001</v>
      </c>
      <c r="EF676" s="137">
        <v>139</v>
      </c>
      <c r="EG676" s="137">
        <v>139.80000000000001</v>
      </c>
      <c r="EH676" s="137">
        <v>140</v>
      </c>
      <c r="EI676" s="137">
        <v>140</v>
      </c>
      <c r="EJ676" s="136">
        <v>140.4</v>
      </c>
      <c r="EK676" s="136">
        <v>140.4</v>
      </c>
      <c r="EL676" s="147">
        <v>140.4</v>
      </c>
      <c r="EM676" s="147">
        <v>140.4</v>
      </c>
      <c r="EN676" s="147">
        <v>140.4</v>
      </c>
    </row>
    <row r="677" spans="1:144" ht="15" x14ac:dyDescent="0.25">
      <c r="A677" s="132" t="s">
        <v>2782</v>
      </c>
      <c r="B677" s="132" t="s">
        <v>2783</v>
      </c>
      <c r="C677" s="133">
        <v>0.1027</v>
      </c>
      <c r="D677" s="134">
        <v>103.5</v>
      </c>
      <c r="E677" s="134">
        <v>104.4</v>
      </c>
      <c r="F677" s="134">
        <v>106.4</v>
      </c>
      <c r="G677" s="134">
        <v>106.4</v>
      </c>
      <c r="H677" s="134">
        <v>106.3</v>
      </c>
      <c r="I677" s="134">
        <v>105.9</v>
      </c>
      <c r="J677" s="134">
        <v>108.2</v>
      </c>
      <c r="K677" s="134">
        <v>110.6</v>
      </c>
      <c r="L677" s="134">
        <v>109.8</v>
      </c>
      <c r="M677" s="134">
        <v>109.1</v>
      </c>
      <c r="N677" s="134">
        <v>108.5</v>
      </c>
      <c r="O677" s="134">
        <v>109.1</v>
      </c>
      <c r="P677" s="134">
        <v>107</v>
      </c>
      <c r="Q677" s="134">
        <v>103.1</v>
      </c>
      <c r="R677" s="134">
        <v>108.5</v>
      </c>
      <c r="S677" s="134">
        <v>108.2</v>
      </c>
      <c r="T677" s="134">
        <v>108.4</v>
      </c>
      <c r="U677" s="134">
        <v>110.2</v>
      </c>
      <c r="V677" s="134">
        <v>110.7</v>
      </c>
      <c r="W677" s="134">
        <v>111.9</v>
      </c>
      <c r="X677" s="134">
        <v>109.3</v>
      </c>
      <c r="Y677" s="134">
        <v>110.5</v>
      </c>
      <c r="Z677" s="134">
        <v>109.1</v>
      </c>
      <c r="AA677" s="134">
        <v>108</v>
      </c>
      <c r="AB677" s="134">
        <v>110.7</v>
      </c>
      <c r="AC677" s="134">
        <v>110.5</v>
      </c>
      <c r="AD677" s="134">
        <v>112.3</v>
      </c>
      <c r="AE677" s="134">
        <v>112.2</v>
      </c>
      <c r="AF677" s="134">
        <v>115.6</v>
      </c>
      <c r="AG677" s="134">
        <v>114.1</v>
      </c>
      <c r="AH677" s="134">
        <v>113.6</v>
      </c>
      <c r="AI677" s="134">
        <v>111.3</v>
      </c>
      <c r="AJ677" s="134">
        <v>110</v>
      </c>
      <c r="AK677" s="134">
        <v>108</v>
      </c>
      <c r="AL677" s="134">
        <v>105.5</v>
      </c>
      <c r="AM677" s="134">
        <v>107.5</v>
      </c>
      <c r="AN677" s="134">
        <v>108.8</v>
      </c>
      <c r="AO677" s="134">
        <v>107.2</v>
      </c>
      <c r="AP677" s="134">
        <v>106</v>
      </c>
      <c r="AQ677" s="134">
        <v>105.5</v>
      </c>
      <c r="AR677" s="134">
        <v>101.5</v>
      </c>
      <c r="AS677" s="134">
        <v>102.1</v>
      </c>
      <c r="AT677" s="134">
        <v>102.5</v>
      </c>
      <c r="AU677" s="134">
        <v>101</v>
      </c>
      <c r="AV677" s="134">
        <v>101.5</v>
      </c>
      <c r="AW677" s="134">
        <v>101.3</v>
      </c>
      <c r="AX677" s="134">
        <v>103.2</v>
      </c>
      <c r="AY677" s="134">
        <v>105.1</v>
      </c>
      <c r="AZ677" s="134">
        <v>103.8</v>
      </c>
      <c r="BA677" s="134">
        <v>102.8</v>
      </c>
      <c r="BB677" s="134">
        <v>103.1</v>
      </c>
      <c r="BC677" s="134">
        <v>103.3</v>
      </c>
      <c r="BD677" s="134">
        <v>101.8</v>
      </c>
      <c r="BE677" s="134">
        <v>102</v>
      </c>
      <c r="BF677" s="134">
        <v>102.4</v>
      </c>
      <c r="BG677" s="134">
        <v>101.9</v>
      </c>
      <c r="BH677" s="134">
        <v>102.8</v>
      </c>
      <c r="BI677" s="134">
        <v>103.1</v>
      </c>
      <c r="BJ677" s="134">
        <v>103.6</v>
      </c>
      <c r="BK677" s="134">
        <v>104</v>
      </c>
      <c r="BL677" s="134">
        <v>104.4</v>
      </c>
      <c r="BM677" s="134">
        <v>103</v>
      </c>
      <c r="BN677" s="134">
        <v>104.9</v>
      </c>
      <c r="BO677" s="134">
        <v>104.4</v>
      </c>
      <c r="BP677" s="134">
        <v>104.3</v>
      </c>
      <c r="BQ677" s="134">
        <v>104.2</v>
      </c>
      <c r="BR677" s="134">
        <v>104.8</v>
      </c>
      <c r="BS677" s="134">
        <v>104.4</v>
      </c>
      <c r="BT677" s="134">
        <v>106</v>
      </c>
      <c r="BU677" s="134">
        <v>106.7</v>
      </c>
      <c r="BV677" s="134">
        <v>107.3</v>
      </c>
      <c r="BW677" s="134">
        <v>107.9</v>
      </c>
      <c r="BX677" s="134">
        <v>108.9</v>
      </c>
      <c r="BY677" s="134">
        <v>108.9</v>
      </c>
      <c r="BZ677" s="134">
        <v>109.6</v>
      </c>
      <c r="CA677" s="134">
        <v>108.6</v>
      </c>
      <c r="CB677" s="134">
        <v>107.8</v>
      </c>
      <c r="CC677" s="134">
        <v>108.9</v>
      </c>
      <c r="CD677" s="134">
        <v>109.3</v>
      </c>
      <c r="CE677" s="134">
        <v>109.3</v>
      </c>
      <c r="CF677" s="134">
        <v>108.4</v>
      </c>
      <c r="CG677" s="134">
        <v>107.1</v>
      </c>
      <c r="CH677" s="134">
        <v>107</v>
      </c>
      <c r="CI677" s="134">
        <v>107.3</v>
      </c>
      <c r="CJ677" s="134">
        <v>111.4</v>
      </c>
      <c r="CK677" s="134">
        <v>110.8</v>
      </c>
      <c r="CL677" s="134">
        <v>110.2</v>
      </c>
      <c r="CM677" s="134">
        <v>109.7</v>
      </c>
      <c r="CN677" s="134">
        <v>110.2</v>
      </c>
      <c r="CO677" s="134">
        <v>110.5</v>
      </c>
      <c r="CP677" s="134">
        <v>109.6</v>
      </c>
      <c r="CQ677" s="134">
        <v>108.8</v>
      </c>
      <c r="CR677" s="134">
        <v>108.5</v>
      </c>
      <c r="CS677" s="134">
        <v>108.8</v>
      </c>
      <c r="CT677" s="134">
        <v>109.4</v>
      </c>
      <c r="CU677" s="134">
        <v>109.7</v>
      </c>
      <c r="CV677" s="134">
        <v>109.2</v>
      </c>
      <c r="CW677" s="134">
        <v>108.2</v>
      </c>
      <c r="CX677" s="134">
        <v>108.5</v>
      </c>
      <c r="CY677" s="134">
        <v>106.6</v>
      </c>
      <c r="CZ677" s="134">
        <v>108.1</v>
      </c>
      <c r="DA677" s="134">
        <v>108.7</v>
      </c>
      <c r="DB677" s="134">
        <v>109.6</v>
      </c>
      <c r="DC677" s="134">
        <v>112.9</v>
      </c>
      <c r="DD677" s="134">
        <v>116</v>
      </c>
      <c r="DE677" s="134">
        <v>117.7</v>
      </c>
      <c r="DF677" s="134">
        <v>115</v>
      </c>
      <c r="DG677" s="134">
        <v>126.8</v>
      </c>
      <c r="DH677" s="134">
        <v>120.4</v>
      </c>
      <c r="DI677" s="134">
        <v>121</v>
      </c>
      <c r="DJ677" s="134">
        <v>122.4</v>
      </c>
      <c r="DK677" s="134">
        <v>120.9</v>
      </c>
      <c r="DL677" s="134">
        <v>126.8</v>
      </c>
      <c r="DM677" s="134">
        <v>127.5</v>
      </c>
      <c r="DN677" s="134">
        <v>130.80000000000001</v>
      </c>
      <c r="DO677" s="134">
        <v>135.30000000000001</v>
      </c>
      <c r="DP677" s="134">
        <v>130.9</v>
      </c>
      <c r="DQ677" s="134">
        <v>136.69999999999999</v>
      </c>
      <c r="DR677" s="134">
        <v>135.30000000000001</v>
      </c>
      <c r="DS677" s="134">
        <v>138.4</v>
      </c>
      <c r="DT677" s="134">
        <v>142.9</v>
      </c>
      <c r="DU677" s="134">
        <v>144.80000000000001</v>
      </c>
      <c r="DV677" s="134">
        <v>141</v>
      </c>
      <c r="DW677" s="134">
        <v>140.19999999999999</v>
      </c>
      <c r="DX677" s="134">
        <v>141.69999999999999</v>
      </c>
      <c r="DY677" s="134">
        <v>142</v>
      </c>
      <c r="DZ677" s="134">
        <v>139.19999999999999</v>
      </c>
      <c r="EA677" s="135">
        <v>140</v>
      </c>
      <c r="EB677" s="136">
        <v>139.80000000000001</v>
      </c>
      <c r="EC677" s="136">
        <v>141.80000000000001</v>
      </c>
      <c r="ED677" s="134">
        <v>142.80000000000001</v>
      </c>
      <c r="EE677" s="134">
        <v>140.80000000000001</v>
      </c>
      <c r="EF677" s="137">
        <v>142.80000000000001</v>
      </c>
      <c r="EG677" s="137">
        <v>142.19999999999999</v>
      </c>
      <c r="EH677" s="137">
        <v>138.69999999999999</v>
      </c>
      <c r="EI677" s="137">
        <v>138.5</v>
      </c>
      <c r="EJ677" s="136">
        <v>140.30000000000001</v>
      </c>
      <c r="EK677" s="136">
        <v>140.69999999999999</v>
      </c>
      <c r="EL677" s="147">
        <v>140.1</v>
      </c>
      <c r="EM677" s="147">
        <v>141.30000000000001</v>
      </c>
      <c r="EN677" s="147">
        <v>140.30000000000001</v>
      </c>
    </row>
    <row r="678" spans="1:144" ht="15" x14ac:dyDescent="0.25">
      <c r="A678" s="132" t="s">
        <v>2784</v>
      </c>
      <c r="B678" s="132" t="s">
        <v>2785</v>
      </c>
      <c r="C678" s="133">
        <v>5.2500000000000003E-3</v>
      </c>
      <c r="D678" s="134">
        <v>101.9</v>
      </c>
      <c r="E678" s="134">
        <v>105.7</v>
      </c>
      <c r="F678" s="134">
        <v>103.3</v>
      </c>
      <c r="G678" s="134">
        <v>100.1</v>
      </c>
      <c r="H678" s="134">
        <v>103.2</v>
      </c>
      <c r="I678" s="134">
        <v>104.6</v>
      </c>
      <c r="J678" s="134">
        <v>104.7</v>
      </c>
      <c r="K678" s="134">
        <v>107.5</v>
      </c>
      <c r="L678" s="134">
        <v>110.4</v>
      </c>
      <c r="M678" s="134">
        <v>111.3</v>
      </c>
      <c r="N678" s="134">
        <v>115.7</v>
      </c>
      <c r="O678" s="134">
        <v>113.2</v>
      </c>
      <c r="P678" s="134">
        <v>117.5</v>
      </c>
      <c r="Q678" s="134">
        <v>123.6</v>
      </c>
      <c r="R678" s="134">
        <v>118.1</v>
      </c>
      <c r="S678" s="134">
        <v>116.8</v>
      </c>
      <c r="T678" s="134">
        <v>116.8</v>
      </c>
      <c r="U678" s="134">
        <v>116</v>
      </c>
      <c r="V678" s="134">
        <v>110.5</v>
      </c>
      <c r="W678" s="134">
        <v>112.8</v>
      </c>
      <c r="X678" s="134">
        <v>114.9</v>
      </c>
      <c r="Y678" s="134">
        <v>115.3</v>
      </c>
      <c r="Z678" s="134">
        <v>113.5</v>
      </c>
      <c r="AA678" s="134">
        <v>113.8</v>
      </c>
      <c r="AB678" s="134">
        <v>116.9</v>
      </c>
      <c r="AC678" s="134">
        <v>116.3</v>
      </c>
      <c r="AD678" s="134">
        <v>118.5</v>
      </c>
      <c r="AE678" s="134">
        <v>119.1</v>
      </c>
      <c r="AF678" s="134">
        <v>119.1</v>
      </c>
      <c r="AG678" s="134">
        <v>124.5</v>
      </c>
      <c r="AH678" s="134">
        <v>122.4</v>
      </c>
      <c r="AI678" s="134">
        <v>122.5</v>
      </c>
      <c r="AJ678" s="134">
        <v>121.4</v>
      </c>
      <c r="AK678" s="134">
        <v>121.1</v>
      </c>
      <c r="AL678" s="134">
        <v>124.9</v>
      </c>
      <c r="AM678" s="134">
        <v>124.5</v>
      </c>
      <c r="AN678" s="134">
        <v>122.6</v>
      </c>
      <c r="AO678" s="134">
        <v>124.5</v>
      </c>
      <c r="AP678" s="134">
        <v>130.69999999999999</v>
      </c>
      <c r="AQ678" s="134">
        <v>129.9</v>
      </c>
      <c r="AR678" s="134">
        <v>130</v>
      </c>
      <c r="AS678" s="134">
        <v>130.30000000000001</v>
      </c>
      <c r="AT678" s="134">
        <v>128.30000000000001</v>
      </c>
      <c r="AU678" s="134">
        <v>128.30000000000001</v>
      </c>
      <c r="AV678" s="134">
        <v>131.19999999999999</v>
      </c>
      <c r="AW678" s="134">
        <v>123.3</v>
      </c>
      <c r="AX678" s="134">
        <v>123.3</v>
      </c>
      <c r="AY678" s="134">
        <v>125.3</v>
      </c>
      <c r="AZ678" s="134">
        <v>125.3</v>
      </c>
      <c r="BA678" s="134">
        <v>125.5</v>
      </c>
      <c r="BB678" s="134">
        <v>125.3</v>
      </c>
      <c r="BC678" s="134">
        <v>125.6</v>
      </c>
      <c r="BD678" s="134">
        <v>123.3</v>
      </c>
      <c r="BE678" s="134">
        <v>122.9</v>
      </c>
      <c r="BF678" s="134">
        <v>122.9</v>
      </c>
      <c r="BG678" s="134">
        <v>123.1</v>
      </c>
      <c r="BH678" s="134">
        <v>123.1</v>
      </c>
      <c r="BI678" s="134">
        <v>123.1</v>
      </c>
      <c r="BJ678" s="134">
        <v>123.1</v>
      </c>
      <c r="BK678" s="134">
        <v>123.1</v>
      </c>
      <c r="BL678" s="134">
        <v>123.1</v>
      </c>
      <c r="BM678" s="134">
        <v>123.6</v>
      </c>
      <c r="BN678" s="134">
        <v>123.6</v>
      </c>
      <c r="BO678" s="134">
        <v>122.3</v>
      </c>
      <c r="BP678" s="134">
        <v>122.3</v>
      </c>
      <c r="BQ678" s="134">
        <v>122.3</v>
      </c>
      <c r="BR678" s="134">
        <v>122.3</v>
      </c>
      <c r="BS678" s="134">
        <v>122.3</v>
      </c>
      <c r="BT678" s="134">
        <v>122.3</v>
      </c>
      <c r="BU678" s="134">
        <v>122.3</v>
      </c>
      <c r="BV678" s="134">
        <v>122.3</v>
      </c>
      <c r="BW678" s="134">
        <v>123.2</v>
      </c>
      <c r="BX678" s="134">
        <v>123.3</v>
      </c>
      <c r="BY678" s="134">
        <v>122.6</v>
      </c>
      <c r="BZ678" s="134">
        <v>122.6</v>
      </c>
      <c r="CA678" s="134">
        <v>122.7</v>
      </c>
      <c r="CB678" s="134">
        <v>122.7</v>
      </c>
      <c r="CC678" s="134">
        <v>121</v>
      </c>
      <c r="CD678" s="134">
        <v>111.9</v>
      </c>
      <c r="CE678" s="134">
        <v>114.4</v>
      </c>
      <c r="CF678" s="134">
        <v>114.4</v>
      </c>
      <c r="CG678" s="134">
        <v>114.4</v>
      </c>
      <c r="CH678" s="134">
        <v>107.9</v>
      </c>
      <c r="CI678" s="134">
        <v>108</v>
      </c>
      <c r="CJ678" s="134">
        <v>109.5</v>
      </c>
      <c r="CK678" s="134">
        <v>109.5</v>
      </c>
      <c r="CL678" s="134">
        <v>109.4</v>
      </c>
      <c r="CM678" s="134">
        <v>109</v>
      </c>
      <c r="CN678" s="134">
        <v>109</v>
      </c>
      <c r="CO678" s="134">
        <v>109.2</v>
      </c>
      <c r="CP678" s="134">
        <v>109.2</v>
      </c>
      <c r="CQ678" s="134">
        <v>109.9</v>
      </c>
      <c r="CR678" s="134">
        <v>109.9</v>
      </c>
      <c r="CS678" s="134">
        <v>110.8</v>
      </c>
      <c r="CT678" s="134">
        <v>111.3</v>
      </c>
      <c r="CU678" s="134">
        <v>108.8</v>
      </c>
      <c r="CV678" s="134">
        <v>109.5</v>
      </c>
      <c r="CW678" s="134">
        <v>109.5</v>
      </c>
      <c r="CX678" s="134">
        <v>108.7</v>
      </c>
      <c r="CY678" s="134">
        <v>108.5</v>
      </c>
      <c r="CZ678" s="134">
        <v>107.9</v>
      </c>
      <c r="DA678" s="134">
        <v>107.9</v>
      </c>
      <c r="DB678" s="134">
        <v>108.3</v>
      </c>
      <c r="DC678" s="134">
        <v>108.3</v>
      </c>
      <c r="DD678" s="134">
        <v>109</v>
      </c>
      <c r="DE678" s="134">
        <v>109.1</v>
      </c>
      <c r="DF678" s="134">
        <v>109.1</v>
      </c>
      <c r="DG678" s="134">
        <v>109.8</v>
      </c>
      <c r="DH678" s="134">
        <v>109.7</v>
      </c>
      <c r="DI678" s="134">
        <v>110</v>
      </c>
      <c r="DJ678" s="134">
        <v>111.4</v>
      </c>
      <c r="DK678" s="134">
        <v>111.5</v>
      </c>
      <c r="DL678" s="134">
        <v>111.5</v>
      </c>
      <c r="DM678" s="134">
        <v>111.9</v>
      </c>
      <c r="DN678" s="134">
        <v>112.3</v>
      </c>
      <c r="DO678" s="134">
        <v>112.2</v>
      </c>
      <c r="DP678" s="134">
        <v>113.1</v>
      </c>
      <c r="DQ678" s="134">
        <v>113.7</v>
      </c>
      <c r="DR678" s="134">
        <v>117.7</v>
      </c>
      <c r="DS678" s="134">
        <v>117.7</v>
      </c>
      <c r="DT678" s="134">
        <v>117.7</v>
      </c>
      <c r="DU678" s="134">
        <v>121</v>
      </c>
      <c r="DV678" s="134">
        <v>121</v>
      </c>
      <c r="DW678" s="134">
        <v>120.1</v>
      </c>
      <c r="DX678" s="134">
        <v>119.1</v>
      </c>
      <c r="DY678" s="134">
        <v>119.5</v>
      </c>
      <c r="DZ678" s="134">
        <v>119.5</v>
      </c>
      <c r="EA678" s="135">
        <v>118.6</v>
      </c>
      <c r="EB678" s="136">
        <v>119.7</v>
      </c>
      <c r="EC678" s="136">
        <v>119.4</v>
      </c>
      <c r="ED678" s="134">
        <v>118.9</v>
      </c>
      <c r="EE678" s="134">
        <v>118.1</v>
      </c>
      <c r="EF678" s="137">
        <v>121.5</v>
      </c>
      <c r="EG678" s="137">
        <v>120.9</v>
      </c>
      <c r="EH678" s="137">
        <v>122.7</v>
      </c>
      <c r="EI678" s="137">
        <v>124</v>
      </c>
      <c r="EJ678" s="136">
        <v>124.8</v>
      </c>
      <c r="EK678" s="136">
        <v>124.8</v>
      </c>
      <c r="EL678" s="147">
        <v>125.7</v>
      </c>
      <c r="EM678" s="147">
        <v>125.5</v>
      </c>
      <c r="EN678" s="147">
        <v>125.5</v>
      </c>
    </row>
    <row r="679" spans="1:144" ht="15" x14ac:dyDescent="0.25">
      <c r="A679" s="132" t="s">
        <v>2786</v>
      </c>
      <c r="B679" s="132" t="s">
        <v>2787</v>
      </c>
      <c r="C679" s="133">
        <v>1.3999999999999999E-4</v>
      </c>
      <c r="D679" s="134">
        <v>102.6</v>
      </c>
      <c r="E679" s="134">
        <v>102.6</v>
      </c>
      <c r="F679" s="134">
        <v>102.6</v>
      </c>
      <c r="G679" s="134">
        <v>102.6</v>
      </c>
      <c r="H679" s="134">
        <v>102.6</v>
      </c>
      <c r="I679" s="134">
        <v>102.6</v>
      </c>
      <c r="J679" s="134">
        <v>102.6</v>
      </c>
      <c r="K679" s="134">
        <v>102.6</v>
      </c>
      <c r="L679" s="134">
        <v>102.6</v>
      </c>
      <c r="M679" s="134">
        <v>102.6</v>
      </c>
      <c r="N679" s="134">
        <v>102.6</v>
      </c>
      <c r="O679" s="134">
        <v>102.6</v>
      </c>
      <c r="P679" s="134">
        <v>106</v>
      </c>
      <c r="Q679" s="134">
        <v>106</v>
      </c>
      <c r="R679" s="134">
        <v>106</v>
      </c>
      <c r="S679" s="134">
        <v>106</v>
      </c>
      <c r="T679" s="134">
        <v>106</v>
      </c>
      <c r="U679" s="134">
        <v>106</v>
      </c>
      <c r="V679" s="134">
        <v>106</v>
      </c>
      <c r="W679" s="134">
        <v>106</v>
      </c>
      <c r="X679" s="134">
        <v>106</v>
      </c>
      <c r="Y679" s="134">
        <v>106</v>
      </c>
      <c r="Z679" s="134">
        <v>106</v>
      </c>
      <c r="AA679" s="134">
        <v>106</v>
      </c>
      <c r="AB679" s="134">
        <v>111.2</v>
      </c>
      <c r="AC679" s="134">
        <v>111.2</v>
      </c>
      <c r="AD679" s="134">
        <v>111.2</v>
      </c>
      <c r="AE679" s="134">
        <v>111.2</v>
      </c>
      <c r="AF679" s="134">
        <v>111.2</v>
      </c>
      <c r="AG679" s="134">
        <v>111.2</v>
      </c>
      <c r="AH679" s="134">
        <v>114.1</v>
      </c>
      <c r="AI679" s="134">
        <v>114.1</v>
      </c>
      <c r="AJ679" s="134">
        <v>114.1</v>
      </c>
      <c r="AK679" s="134">
        <v>114.1</v>
      </c>
      <c r="AL679" s="134">
        <v>114.1</v>
      </c>
      <c r="AM679" s="134">
        <v>114.1</v>
      </c>
      <c r="AN679" s="134">
        <v>120</v>
      </c>
      <c r="AO679" s="134">
        <v>120</v>
      </c>
      <c r="AP679" s="134">
        <v>120</v>
      </c>
      <c r="AQ679" s="134">
        <v>120</v>
      </c>
      <c r="AR679" s="134">
        <v>120</v>
      </c>
      <c r="AS679" s="134">
        <v>120</v>
      </c>
      <c r="AT679" s="134">
        <v>120</v>
      </c>
      <c r="AU679" s="134">
        <v>126.7</v>
      </c>
      <c r="AV679" s="134">
        <v>126.7</v>
      </c>
      <c r="AW679" s="134">
        <v>126.7</v>
      </c>
      <c r="AX679" s="134">
        <v>126.7</v>
      </c>
      <c r="AY679" s="134">
        <v>126.7</v>
      </c>
      <c r="AZ679" s="134">
        <v>126.7</v>
      </c>
      <c r="BA679" s="134">
        <v>126.7</v>
      </c>
      <c r="BB679" s="134">
        <v>126.7</v>
      </c>
      <c r="BC679" s="134">
        <v>126.7</v>
      </c>
      <c r="BD679" s="134">
        <v>129.80000000000001</v>
      </c>
      <c r="BE679" s="134">
        <v>129.80000000000001</v>
      </c>
      <c r="BF679" s="134">
        <v>129.80000000000001</v>
      </c>
      <c r="BG679" s="134">
        <v>129.80000000000001</v>
      </c>
      <c r="BH679" s="134">
        <v>129.80000000000001</v>
      </c>
      <c r="BI679" s="134">
        <v>129.80000000000001</v>
      </c>
      <c r="BJ679" s="134">
        <v>129.80000000000001</v>
      </c>
      <c r="BK679" s="134">
        <v>129.80000000000001</v>
      </c>
      <c r="BL679" s="134">
        <v>129.80000000000001</v>
      </c>
      <c r="BM679" s="134">
        <v>129.80000000000001</v>
      </c>
      <c r="BN679" s="134">
        <v>129.80000000000001</v>
      </c>
      <c r="BO679" s="134">
        <v>129.80000000000001</v>
      </c>
      <c r="BP679" s="134">
        <v>129.80000000000001</v>
      </c>
      <c r="BQ679" s="134">
        <v>129.80000000000001</v>
      </c>
      <c r="BR679" s="134">
        <v>129.80000000000001</v>
      </c>
      <c r="BS679" s="134">
        <v>129.80000000000001</v>
      </c>
      <c r="BT679" s="134">
        <v>129.80000000000001</v>
      </c>
      <c r="BU679" s="134">
        <v>129.80000000000001</v>
      </c>
      <c r="BV679" s="134">
        <v>129.9</v>
      </c>
      <c r="BW679" s="134">
        <v>129.9</v>
      </c>
      <c r="BX679" s="134">
        <v>129.9</v>
      </c>
      <c r="BY679" s="134">
        <v>133</v>
      </c>
      <c r="BZ679" s="134">
        <v>133</v>
      </c>
      <c r="CA679" s="134">
        <v>133</v>
      </c>
      <c r="CB679" s="134">
        <v>133</v>
      </c>
      <c r="CC679" s="134">
        <v>133</v>
      </c>
      <c r="CD679" s="134">
        <v>133</v>
      </c>
      <c r="CE679" s="134">
        <v>133</v>
      </c>
      <c r="CF679" s="134">
        <v>133</v>
      </c>
      <c r="CG679" s="134">
        <v>133</v>
      </c>
      <c r="CH679" s="134">
        <v>133</v>
      </c>
      <c r="CI679" s="134">
        <v>133</v>
      </c>
      <c r="CJ679" s="134">
        <v>133</v>
      </c>
      <c r="CK679" s="134">
        <v>133</v>
      </c>
      <c r="CL679" s="134">
        <v>133</v>
      </c>
      <c r="CM679" s="134">
        <v>133</v>
      </c>
      <c r="CN679" s="134">
        <v>133</v>
      </c>
      <c r="CO679" s="134">
        <v>133</v>
      </c>
      <c r="CP679" s="134">
        <v>133</v>
      </c>
      <c r="CQ679" s="134">
        <v>133</v>
      </c>
      <c r="CR679" s="134">
        <v>133</v>
      </c>
      <c r="CS679" s="134">
        <v>133</v>
      </c>
      <c r="CT679" s="134">
        <v>133</v>
      </c>
      <c r="CU679" s="134">
        <v>133</v>
      </c>
      <c r="CV679" s="134">
        <v>133</v>
      </c>
      <c r="CW679" s="134">
        <v>133</v>
      </c>
      <c r="CX679" s="134">
        <v>133</v>
      </c>
      <c r="CY679" s="134">
        <v>133</v>
      </c>
      <c r="CZ679" s="134">
        <v>133</v>
      </c>
      <c r="DA679" s="134">
        <v>133</v>
      </c>
      <c r="DB679" s="134">
        <v>133</v>
      </c>
      <c r="DC679" s="134">
        <v>133</v>
      </c>
      <c r="DD679" s="134">
        <v>133</v>
      </c>
      <c r="DE679" s="134">
        <v>133</v>
      </c>
      <c r="DF679" s="134">
        <v>133</v>
      </c>
      <c r="DG679" s="134">
        <v>133</v>
      </c>
      <c r="DH679" s="134">
        <v>133</v>
      </c>
      <c r="DI679" s="134">
        <v>133</v>
      </c>
      <c r="DJ679" s="134">
        <v>133</v>
      </c>
      <c r="DK679" s="134">
        <v>133</v>
      </c>
      <c r="DL679" s="134">
        <v>133</v>
      </c>
      <c r="DM679" s="134">
        <v>133</v>
      </c>
      <c r="DN679" s="134">
        <v>133</v>
      </c>
      <c r="DO679" s="134">
        <v>133</v>
      </c>
      <c r="DP679" s="134">
        <v>133</v>
      </c>
      <c r="DQ679" s="134">
        <v>133</v>
      </c>
      <c r="DR679" s="134">
        <v>133</v>
      </c>
      <c r="DS679" s="134">
        <v>133</v>
      </c>
      <c r="DT679" s="134">
        <v>133</v>
      </c>
      <c r="DU679" s="134">
        <v>133</v>
      </c>
      <c r="DV679" s="134">
        <v>133</v>
      </c>
      <c r="DW679" s="134">
        <v>133</v>
      </c>
      <c r="DX679" s="134">
        <v>133</v>
      </c>
      <c r="DY679" s="134">
        <v>133.69999999999999</v>
      </c>
      <c r="DZ679" s="134">
        <v>142.4</v>
      </c>
      <c r="EA679" s="135">
        <v>135.69999999999999</v>
      </c>
      <c r="EB679" s="136">
        <v>135.69999999999999</v>
      </c>
      <c r="EC679" s="136">
        <v>136.1</v>
      </c>
      <c r="ED679" s="134">
        <v>136.1</v>
      </c>
      <c r="EE679" s="134">
        <v>136.1</v>
      </c>
      <c r="EF679" s="137">
        <v>136.1</v>
      </c>
      <c r="EG679" s="137">
        <v>136.1</v>
      </c>
      <c r="EH679" s="137">
        <v>136.1</v>
      </c>
      <c r="EI679" s="137">
        <v>136.1</v>
      </c>
      <c r="EJ679" s="136">
        <v>136.1</v>
      </c>
      <c r="EK679" s="136">
        <v>136.1</v>
      </c>
      <c r="EL679" s="147">
        <v>136.1</v>
      </c>
      <c r="EM679" s="147">
        <v>136.1</v>
      </c>
      <c r="EN679" s="147">
        <v>136.1</v>
      </c>
    </row>
    <row r="680" spans="1:144" ht="15" x14ac:dyDescent="0.25">
      <c r="A680" s="132" t="s">
        <v>2788</v>
      </c>
      <c r="B680" s="132" t="s">
        <v>2789</v>
      </c>
      <c r="C680" s="133">
        <v>8.0790000000000001E-2</v>
      </c>
      <c r="D680" s="134">
        <v>99.9</v>
      </c>
      <c r="E680" s="134">
        <v>100.6</v>
      </c>
      <c r="F680" s="134">
        <v>100.8</v>
      </c>
      <c r="G680" s="134">
        <v>102.1</v>
      </c>
      <c r="H680" s="134">
        <v>102.1</v>
      </c>
      <c r="I680" s="134">
        <v>102.3</v>
      </c>
      <c r="J680" s="134">
        <v>102.6</v>
      </c>
      <c r="K680" s="134">
        <v>102.9</v>
      </c>
      <c r="L680" s="134">
        <v>103</v>
      </c>
      <c r="M680" s="134">
        <v>103.3</v>
      </c>
      <c r="N680" s="134">
        <v>103.4</v>
      </c>
      <c r="O680" s="134">
        <v>103.5</v>
      </c>
      <c r="P680" s="134">
        <v>103.5</v>
      </c>
      <c r="Q680" s="134">
        <v>103.7</v>
      </c>
      <c r="R680" s="134">
        <v>102.9</v>
      </c>
      <c r="S680" s="134">
        <v>103.2</v>
      </c>
      <c r="T680" s="134">
        <v>103.5</v>
      </c>
      <c r="U680" s="134">
        <v>104</v>
      </c>
      <c r="V680" s="134">
        <v>103.6</v>
      </c>
      <c r="W680" s="134">
        <v>104.2</v>
      </c>
      <c r="X680" s="134">
        <v>103.9</v>
      </c>
      <c r="Y680" s="134">
        <v>104</v>
      </c>
      <c r="Z680" s="134">
        <v>102.8</v>
      </c>
      <c r="AA680" s="134">
        <v>102.6</v>
      </c>
      <c r="AB680" s="134">
        <v>102.4</v>
      </c>
      <c r="AC680" s="134">
        <v>102.5</v>
      </c>
      <c r="AD680" s="134">
        <v>103.1</v>
      </c>
      <c r="AE680" s="134">
        <v>104.1</v>
      </c>
      <c r="AF680" s="134">
        <v>104.7</v>
      </c>
      <c r="AG680" s="134">
        <v>104.6</v>
      </c>
      <c r="AH680" s="134">
        <v>104.4</v>
      </c>
      <c r="AI680" s="134">
        <v>104.5</v>
      </c>
      <c r="AJ680" s="134">
        <v>103.8</v>
      </c>
      <c r="AK680" s="134">
        <v>105</v>
      </c>
      <c r="AL680" s="134">
        <v>104.7</v>
      </c>
      <c r="AM680" s="134">
        <v>104.8</v>
      </c>
      <c r="AN680" s="134">
        <v>107.6</v>
      </c>
      <c r="AO680" s="134">
        <v>107.9</v>
      </c>
      <c r="AP680" s="134">
        <v>107.8</v>
      </c>
      <c r="AQ680" s="134">
        <v>107.9</v>
      </c>
      <c r="AR680" s="134">
        <v>109.6</v>
      </c>
      <c r="AS680" s="134">
        <v>110.2</v>
      </c>
      <c r="AT680" s="134">
        <v>108.9</v>
      </c>
      <c r="AU680" s="134">
        <v>107.6</v>
      </c>
      <c r="AV680" s="134">
        <v>104.4</v>
      </c>
      <c r="AW680" s="134">
        <v>104.4</v>
      </c>
      <c r="AX680" s="134">
        <v>104.7</v>
      </c>
      <c r="AY680" s="134">
        <v>104.8</v>
      </c>
      <c r="AZ680" s="134">
        <v>107.3</v>
      </c>
      <c r="BA680" s="134">
        <v>105.4</v>
      </c>
      <c r="BB680" s="134">
        <v>101.1</v>
      </c>
      <c r="BC680" s="134">
        <v>105.8</v>
      </c>
      <c r="BD680" s="134">
        <v>105.9</v>
      </c>
      <c r="BE680" s="134">
        <v>100.5</v>
      </c>
      <c r="BF680" s="134">
        <v>102</v>
      </c>
      <c r="BG680" s="134">
        <v>100</v>
      </c>
      <c r="BH680" s="134">
        <v>102.5</v>
      </c>
      <c r="BI680" s="134">
        <v>101.8</v>
      </c>
      <c r="BJ680" s="134">
        <v>102.5</v>
      </c>
      <c r="BK680" s="134">
        <v>102.1</v>
      </c>
      <c r="BL680" s="134">
        <v>102.8</v>
      </c>
      <c r="BM680" s="134">
        <v>102.8</v>
      </c>
      <c r="BN680" s="134">
        <v>102.9</v>
      </c>
      <c r="BO680" s="134">
        <v>102.8</v>
      </c>
      <c r="BP680" s="134">
        <v>102.5</v>
      </c>
      <c r="BQ680" s="134">
        <v>103.1</v>
      </c>
      <c r="BR680" s="134">
        <v>103.3</v>
      </c>
      <c r="BS680" s="134">
        <v>103</v>
      </c>
      <c r="BT680" s="134">
        <v>102.9</v>
      </c>
      <c r="BU680" s="134">
        <v>102.7</v>
      </c>
      <c r="BV680" s="134">
        <v>102.7</v>
      </c>
      <c r="BW680" s="134">
        <v>102.8</v>
      </c>
      <c r="BX680" s="134">
        <v>103.1</v>
      </c>
      <c r="BY680" s="134">
        <v>103.4</v>
      </c>
      <c r="BZ680" s="134">
        <v>103.6</v>
      </c>
      <c r="CA680" s="134">
        <v>103.7</v>
      </c>
      <c r="CB680" s="134">
        <v>99.6</v>
      </c>
      <c r="CC680" s="134">
        <v>99.8</v>
      </c>
      <c r="CD680" s="134">
        <v>100.3</v>
      </c>
      <c r="CE680" s="134">
        <v>100.4</v>
      </c>
      <c r="CF680" s="134">
        <v>99.8</v>
      </c>
      <c r="CG680" s="134">
        <v>99.6</v>
      </c>
      <c r="CH680" s="134">
        <v>99.3</v>
      </c>
      <c r="CI680" s="134">
        <v>99.6</v>
      </c>
      <c r="CJ680" s="134">
        <v>101.4</v>
      </c>
      <c r="CK680" s="134">
        <v>101.3</v>
      </c>
      <c r="CL680" s="134">
        <v>101.3</v>
      </c>
      <c r="CM680" s="134">
        <v>101.1</v>
      </c>
      <c r="CN680" s="134">
        <v>101.3</v>
      </c>
      <c r="CO680" s="134">
        <v>101.7</v>
      </c>
      <c r="CP680" s="134">
        <v>101.4</v>
      </c>
      <c r="CQ680" s="134">
        <v>101.5</v>
      </c>
      <c r="CR680" s="134">
        <v>101.7</v>
      </c>
      <c r="CS680" s="134">
        <v>102.1</v>
      </c>
      <c r="CT680" s="134">
        <v>102.1</v>
      </c>
      <c r="CU680" s="134">
        <v>102.2</v>
      </c>
      <c r="CV680" s="134">
        <v>102.6</v>
      </c>
      <c r="CW680" s="134">
        <v>103</v>
      </c>
      <c r="CX680" s="134">
        <v>103.2</v>
      </c>
      <c r="CY680" s="134">
        <v>103.2</v>
      </c>
      <c r="CZ680" s="134">
        <v>102.6</v>
      </c>
      <c r="DA680" s="134">
        <v>102.8</v>
      </c>
      <c r="DB680" s="134">
        <v>103</v>
      </c>
      <c r="DC680" s="134">
        <v>103.1</v>
      </c>
      <c r="DD680" s="134">
        <v>107.8</v>
      </c>
      <c r="DE680" s="134">
        <v>107.9</v>
      </c>
      <c r="DF680" s="134">
        <v>102.6</v>
      </c>
      <c r="DG680" s="134">
        <v>103</v>
      </c>
      <c r="DH680" s="134">
        <v>103.7</v>
      </c>
      <c r="DI680" s="134">
        <v>103.6</v>
      </c>
      <c r="DJ680" s="134">
        <v>103.9</v>
      </c>
      <c r="DK680" s="134">
        <v>104.5</v>
      </c>
      <c r="DL680" s="134">
        <v>104.5</v>
      </c>
      <c r="DM680" s="134">
        <v>106.1</v>
      </c>
      <c r="DN680" s="134">
        <v>106.9</v>
      </c>
      <c r="DO680" s="134">
        <v>107.5</v>
      </c>
      <c r="DP680" s="134">
        <v>111.6</v>
      </c>
      <c r="DQ680" s="134">
        <v>111.7</v>
      </c>
      <c r="DR680" s="134">
        <v>112.1</v>
      </c>
      <c r="DS680" s="134">
        <v>112.6</v>
      </c>
      <c r="DT680" s="134">
        <v>113.2</v>
      </c>
      <c r="DU680" s="134">
        <v>113.5</v>
      </c>
      <c r="DV680" s="134">
        <v>113.4</v>
      </c>
      <c r="DW680" s="134">
        <v>114.2</v>
      </c>
      <c r="DX680" s="134">
        <v>115.1</v>
      </c>
      <c r="DY680" s="134">
        <v>115.4</v>
      </c>
      <c r="DZ680" s="134">
        <v>116.3</v>
      </c>
      <c r="EA680" s="135">
        <v>116.4</v>
      </c>
      <c r="EB680" s="136">
        <v>116.3</v>
      </c>
      <c r="EC680" s="136">
        <v>118.3</v>
      </c>
      <c r="ED680" s="134">
        <v>117.3</v>
      </c>
      <c r="EE680" s="134">
        <v>118.9</v>
      </c>
      <c r="EF680" s="137">
        <v>119</v>
      </c>
      <c r="EG680" s="137">
        <v>119.5</v>
      </c>
      <c r="EH680" s="137">
        <v>118.6</v>
      </c>
      <c r="EI680" s="137">
        <v>119.4</v>
      </c>
      <c r="EJ680" s="136">
        <v>118.3</v>
      </c>
      <c r="EK680" s="136">
        <v>119.1</v>
      </c>
      <c r="EL680" s="147">
        <v>118.4</v>
      </c>
      <c r="EM680" s="147">
        <v>118.8</v>
      </c>
      <c r="EN680" s="147">
        <v>119.1</v>
      </c>
    </row>
    <row r="681" spans="1:144" ht="15" x14ac:dyDescent="0.25">
      <c r="A681" s="132" t="s">
        <v>2790</v>
      </c>
      <c r="B681" s="132" t="s">
        <v>2791</v>
      </c>
      <c r="C681" s="133">
        <v>7.3200000000000001E-3</v>
      </c>
      <c r="D681" s="134">
        <v>108.8</v>
      </c>
      <c r="E681" s="134">
        <v>107.9</v>
      </c>
      <c r="F681" s="134">
        <v>109.6</v>
      </c>
      <c r="G681" s="134">
        <v>109.2</v>
      </c>
      <c r="H681" s="134">
        <v>109.2</v>
      </c>
      <c r="I681" s="134">
        <v>109</v>
      </c>
      <c r="J681" s="134">
        <v>110.4</v>
      </c>
      <c r="K681" s="134">
        <v>109.9</v>
      </c>
      <c r="L681" s="134">
        <v>109.9</v>
      </c>
      <c r="M681" s="134">
        <v>109.9</v>
      </c>
      <c r="N681" s="134">
        <v>112</v>
      </c>
      <c r="O681" s="134">
        <v>112</v>
      </c>
      <c r="P681" s="134">
        <v>106.4</v>
      </c>
      <c r="Q681" s="134">
        <v>105</v>
      </c>
      <c r="R681" s="134">
        <v>103.5</v>
      </c>
      <c r="S681" s="134">
        <v>105.3</v>
      </c>
      <c r="T681" s="134">
        <v>106</v>
      </c>
      <c r="U681" s="134">
        <v>105.9</v>
      </c>
      <c r="V681" s="134">
        <v>106</v>
      </c>
      <c r="W681" s="134">
        <v>105.7</v>
      </c>
      <c r="X681" s="134">
        <v>106</v>
      </c>
      <c r="Y681" s="134">
        <v>106</v>
      </c>
      <c r="Z681" s="134">
        <v>106</v>
      </c>
      <c r="AA681" s="134">
        <v>106</v>
      </c>
      <c r="AB681" s="134">
        <v>107.4</v>
      </c>
      <c r="AC681" s="134">
        <v>107.9</v>
      </c>
      <c r="AD681" s="134">
        <v>107.9</v>
      </c>
      <c r="AE681" s="134">
        <v>108.4</v>
      </c>
      <c r="AF681" s="134">
        <v>108.3</v>
      </c>
      <c r="AG681" s="134">
        <v>108.3</v>
      </c>
      <c r="AH681" s="134">
        <v>110.9</v>
      </c>
      <c r="AI681" s="134">
        <v>111.1</v>
      </c>
      <c r="AJ681" s="134">
        <v>111.3</v>
      </c>
      <c r="AK681" s="134">
        <v>111.3</v>
      </c>
      <c r="AL681" s="134">
        <v>111.3</v>
      </c>
      <c r="AM681" s="134">
        <v>113</v>
      </c>
      <c r="AN681" s="134">
        <v>120.9</v>
      </c>
      <c r="AO681" s="134">
        <v>120.3</v>
      </c>
      <c r="AP681" s="134">
        <v>118.6</v>
      </c>
      <c r="AQ681" s="134">
        <v>118.3</v>
      </c>
      <c r="AR681" s="134">
        <v>118.1</v>
      </c>
      <c r="AS681" s="134">
        <v>116.6</v>
      </c>
      <c r="AT681" s="134">
        <v>113</v>
      </c>
      <c r="AU681" s="134">
        <v>124.2</v>
      </c>
      <c r="AV681" s="134">
        <v>128.4</v>
      </c>
      <c r="AW681" s="134">
        <v>128.1</v>
      </c>
      <c r="AX681" s="134">
        <v>127.5</v>
      </c>
      <c r="AY681" s="134">
        <v>128.6</v>
      </c>
      <c r="AZ681" s="134">
        <v>124.4</v>
      </c>
      <c r="BA681" s="134">
        <v>121.4</v>
      </c>
      <c r="BB681" s="134">
        <v>122.7</v>
      </c>
      <c r="BC681" s="134">
        <v>121.9</v>
      </c>
      <c r="BD681" s="134">
        <v>121.3</v>
      </c>
      <c r="BE681" s="134">
        <v>121.4</v>
      </c>
      <c r="BF681" s="134">
        <v>120.7</v>
      </c>
      <c r="BG681" s="134">
        <v>122</v>
      </c>
      <c r="BH681" s="134">
        <v>123.6</v>
      </c>
      <c r="BI681" s="134">
        <v>123.4</v>
      </c>
      <c r="BJ681" s="134">
        <v>125.1</v>
      </c>
      <c r="BK681" s="134">
        <v>123.7</v>
      </c>
      <c r="BL681" s="134">
        <v>121.6</v>
      </c>
      <c r="BM681" s="134">
        <v>124.9</v>
      </c>
      <c r="BN681" s="134">
        <v>125.8</v>
      </c>
      <c r="BO681" s="134">
        <v>130.19999999999999</v>
      </c>
      <c r="BP681" s="134">
        <v>131.30000000000001</v>
      </c>
      <c r="BQ681" s="134">
        <v>131.5</v>
      </c>
      <c r="BR681" s="134">
        <v>131.19999999999999</v>
      </c>
      <c r="BS681" s="134">
        <v>132.69999999999999</v>
      </c>
      <c r="BT681" s="134">
        <v>136.69999999999999</v>
      </c>
      <c r="BU681" s="134">
        <v>142.30000000000001</v>
      </c>
      <c r="BV681" s="134">
        <v>142.30000000000001</v>
      </c>
      <c r="BW681" s="134">
        <v>143.69999999999999</v>
      </c>
      <c r="BX681" s="134">
        <v>145.30000000000001</v>
      </c>
      <c r="BY681" s="134">
        <v>146</v>
      </c>
      <c r="BZ681" s="134">
        <v>145.69999999999999</v>
      </c>
      <c r="CA681" s="134">
        <v>143.69999999999999</v>
      </c>
      <c r="CB681" s="134">
        <v>144.30000000000001</v>
      </c>
      <c r="CC681" s="134">
        <v>144.1</v>
      </c>
      <c r="CD681" s="134">
        <v>148</v>
      </c>
      <c r="CE681" s="134">
        <v>148.80000000000001</v>
      </c>
      <c r="CF681" s="134">
        <v>146.80000000000001</v>
      </c>
      <c r="CG681" s="134">
        <v>148.5</v>
      </c>
      <c r="CH681" s="134">
        <v>148.4</v>
      </c>
      <c r="CI681" s="134">
        <v>150.30000000000001</v>
      </c>
      <c r="CJ681" s="134">
        <v>150.4</v>
      </c>
      <c r="CK681" s="134">
        <v>149.4</v>
      </c>
      <c r="CL681" s="134">
        <v>149.4</v>
      </c>
      <c r="CM681" s="134">
        <v>147</v>
      </c>
      <c r="CN681" s="134">
        <v>149.5</v>
      </c>
      <c r="CO681" s="134">
        <v>149.5</v>
      </c>
      <c r="CP681" s="134">
        <v>151.1</v>
      </c>
      <c r="CQ681" s="134">
        <v>149.4</v>
      </c>
      <c r="CR681" s="134">
        <v>150.19999999999999</v>
      </c>
      <c r="CS681" s="134">
        <v>150.6</v>
      </c>
      <c r="CT681" s="134">
        <v>149.9</v>
      </c>
      <c r="CU681" s="134">
        <v>149.6</v>
      </c>
      <c r="CV681" s="134">
        <v>149.6</v>
      </c>
      <c r="CW681" s="134">
        <v>145.6</v>
      </c>
      <c r="CX681" s="134">
        <v>145.9</v>
      </c>
      <c r="CY681" s="134">
        <v>144.6</v>
      </c>
      <c r="CZ681" s="134">
        <v>148</v>
      </c>
      <c r="DA681" s="134">
        <v>147.69999999999999</v>
      </c>
      <c r="DB681" s="134">
        <v>151.9</v>
      </c>
      <c r="DC681" s="134">
        <v>152.69999999999999</v>
      </c>
      <c r="DD681" s="134">
        <v>155.1</v>
      </c>
      <c r="DE681" s="134">
        <v>156.9</v>
      </c>
      <c r="DF681" s="134">
        <v>158.4</v>
      </c>
      <c r="DG681" s="134">
        <v>159.80000000000001</v>
      </c>
      <c r="DH681" s="134">
        <v>159.80000000000001</v>
      </c>
      <c r="DI681" s="134">
        <v>160.19999999999999</v>
      </c>
      <c r="DJ681" s="134">
        <v>161.9</v>
      </c>
      <c r="DK681" s="134">
        <v>164.4</v>
      </c>
      <c r="DL681" s="134">
        <v>167.4</v>
      </c>
      <c r="DM681" s="134">
        <v>168.8</v>
      </c>
      <c r="DN681" s="134">
        <v>167.9</v>
      </c>
      <c r="DO681" s="134">
        <v>178</v>
      </c>
      <c r="DP681" s="134">
        <v>179.8</v>
      </c>
      <c r="DQ681" s="134">
        <v>179.7</v>
      </c>
      <c r="DR681" s="134">
        <v>180.7</v>
      </c>
      <c r="DS681" s="134">
        <v>181.9</v>
      </c>
      <c r="DT681" s="134">
        <v>180.6</v>
      </c>
      <c r="DU681" s="134">
        <v>180.8</v>
      </c>
      <c r="DV681" s="134">
        <v>182.9</v>
      </c>
      <c r="DW681" s="134">
        <v>182.2</v>
      </c>
      <c r="DX681" s="134">
        <v>183.6</v>
      </c>
      <c r="DY681" s="134">
        <v>182</v>
      </c>
      <c r="DZ681" s="134">
        <v>183.8</v>
      </c>
      <c r="EA681" s="135">
        <v>182.6</v>
      </c>
      <c r="EB681" s="136">
        <v>183</v>
      </c>
      <c r="EC681" s="136">
        <v>184.1</v>
      </c>
      <c r="ED681" s="134">
        <v>187.5</v>
      </c>
      <c r="EE681" s="134">
        <v>186.7</v>
      </c>
      <c r="EF681" s="137">
        <v>187.1</v>
      </c>
      <c r="EG681" s="137">
        <v>187.5</v>
      </c>
      <c r="EH681" s="137">
        <v>189.7</v>
      </c>
      <c r="EI681" s="137">
        <v>190.1</v>
      </c>
      <c r="EJ681" s="136">
        <v>186.8</v>
      </c>
      <c r="EK681" s="136">
        <v>186.8</v>
      </c>
      <c r="EL681" s="147">
        <v>188.2</v>
      </c>
      <c r="EM681" s="147">
        <v>185.8</v>
      </c>
      <c r="EN681" s="147">
        <v>186.9</v>
      </c>
    </row>
    <row r="682" spans="1:144" ht="15" x14ac:dyDescent="0.25">
      <c r="A682" s="132" t="s">
        <v>2792</v>
      </c>
      <c r="B682" s="132" t="s">
        <v>2793</v>
      </c>
      <c r="C682" s="133">
        <v>4.5999999999999999E-3</v>
      </c>
      <c r="D682" s="134">
        <v>100.5</v>
      </c>
      <c r="E682" s="134">
        <v>109.5</v>
      </c>
      <c r="F682" s="134">
        <v>111.1</v>
      </c>
      <c r="G682" s="134">
        <v>110.7</v>
      </c>
      <c r="H682" s="134">
        <v>110.9</v>
      </c>
      <c r="I682" s="134">
        <v>110.9</v>
      </c>
      <c r="J682" s="134">
        <v>110</v>
      </c>
      <c r="K682" s="134">
        <v>111.2</v>
      </c>
      <c r="L682" s="134">
        <v>111</v>
      </c>
      <c r="M682" s="134">
        <v>111</v>
      </c>
      <c r="N682" s="134">
        <v>111</v>
      </c>
      <c r="O682" s="134">
        <v>111</v>
      </c>
      <c r="P682" s="134">
        <v>114.6</v>
      </c>
      <c r="Q682" s="134">
        <v>115</v>
      </c>
      <c r="R682" s="134">
        <v>116.9</v>
      </c>
      <c r="S682" s="134">
        <v>116.7</v>
      </c>
      <c r="T682" s="134">
        <v>117.9</v>
      </c>
      <c r="U682" s="134">
        <v>118.9</v>
      </c>
      <c r="V682" s="134">
        <v>117.7</v>
      </c>
      <c r="W682" s="134">
        <v>118.3</v>
      </c>
      <c r="X682" s="134">
        <v>118.1</v>
      </c>
      <c r="Y682" s="134">
        <v>117.7</v>
      </c>
      <c r="Z682" s="134">
        <v>118.1</v>
      </c>
      <c r="AA682" s="134">
        <v>117.6</v>
      </c>
      <c r="AB682" s="134">
        <v>128.4</v>
      </c>
      <c r="AC682" s="134">
        <v>128.4</v>
      </c>
      <c r="AD682" s="134">
        <v>128.6</v>
      </c>
      <c r="AE682" s="134">
        <v>128.80000000000001</v>
      </c>
      <c r="AF682" s="134">
        <v>129.4</v>
      </c>
      <c r="AG682" s="134">
        <v>128.9</v>
      </c>
      <c r="AH682" s="134">
        <v>129.6</v>
      </c>
      <c r="AI682" s="134">
        <v>129.80000000000001</v>
      </c>
      <c r="AJ682" s="134">
        <v>130.4</v>
      </c>
      <c r="AK682" s="134">
        <v>129.9</v>
      </c>
      <c r="AL682" s="134">
        <v>130</v>
      </c>
      <c r="AM682" s="134">
        <v>130</v>
      </c>
      <c r="AN682" s="134">
        <v>127.4</v>
      </c>
      <c r="AO682" s="134">
        <v>127.6</v>
      </c>
      <c r="AP682" s="134">
        <v>127.3</v>
      </c>
      <c r="AQ682" s="134">
        <v>128.1</v>
      </c>
      <c r="AR682" s="134">
        <v>128.1</v>
      </c>
      <c r="AS682" s="134">
        <v>128.1</v>
      </c>
      <c r="AT682" s="134">
        <v>128</v>
      </c>
      <c r="AU682" s="134">
        <v>140.6</v>
      </c>
      <c r="AV682" s="134">
        <v>141.30000000000001</v>
      </c>
      <c r="AW682" s="134">
        <v>138.19999999999999</v>
      </c>
      <c r="AX682" s="134">
        <v>132.6</v>
      </c>
      <c r="AY682" s="134">
        <v>140.1</v>
      </c>
      <c r="AZ682" s="134">
        <v>139.4</v>
      </c>
      <c r="BA682" s="134">
        <v>138.5</v>
      </c>
      <c r="BB682" s="134">
        <v>137.80000000000001</v>
      </c>
      <c r="BC682" s="134">
        <v>143.6</v>
      </c>
      <c r="BD682" s="134">
        <v>137.80000000000001</v>
      </c>
      <c r="BE682" s="134">
        <v>140.19999999999999</v>
      </c>
      <c r="BF682" s="134">
        <v>133.6</v>
      </c>
      <c r="BG682" s="134">
        <v>132.5</v>
      </c>
      <c r="BH682" s="134">
        <v>132.6</v>
      </c>
      <c r="BI682" s="134">
        <v>137.5</v>
      </c>
      <c r="BJ682" s="134">
        <v>139.30000000000001</v>
      </c>
      <c r="BK682" s="134">
        <v>144.9</v>
      </c>
      <c r="BL682" s="134">
        <v>137.5</v>
      </c>
      <c r="BM682" s="134">
        <v>133.5</v>
      </c>
      <c r="BN682" s="134">
        <v>131.4</v>
      </c>
      <c r="BO682" s="134">
        <v>135.6</v>
      </c>
      <c r="BP682" s="134">
        <v>144.9</v>
      </c>
      <c r="BQ682" s="134">
        <v>133.6</v>
      </c>
      <c r="BR682" s="134">
        <v>139.5</v>
      </c>
      <c r="BS682" s="134">
        <v>138.69999999999999</v>
      </c>
      <c r="BT682" s="134">
        <v>133.30000000000001</v>
      </c>
      <c r="BU682" s="134">
        <v>143.9</v>
      </c>
      <c r="BV682" s="134">
        <v>135.6</v>
      </c>
      <c r="BW682" s="134">
        <v>138.5</v>
      </c>
      <c r="BX682" s="134">
        <v>143.19999999999999</v>
      </c>
      <c r="BY682" s="134">
        <v>138.1</v>
      </c>
      <c r="BZ682" s="134">
        <v>146.19999999999999</v>
      </c>
      <c r="CA682" s="134">
        <v>141.9</v>
      </c>
      <c r="CB682" s="134">
        <v>149.4</v>
      </c>
      <c r="CC682" s="134">
        <v>150.4</v>
      </c>
      <c r="CD682" s="134">
        <v>149.19999999999999</v>
      </c>
      <c r="CE682" s="134">
        <v>148.5</v>
      </c>
      <c r="CF682" s="134">
        <v>151.4</v>
      </c>
      <c r="CG682" s="134">
        <v>147.6</v>
      </c>
      <c r="CH682" s="134">
        <v>151.9</v>
      </c>
      <c r="CI682" s="134">
        <v>147.19999999999999</v>
      </c>
      <c r="CJ682" s="134">
        <v>147.80000000000001</v>
      </c>
      <c r="CK682" s="134">
        <v>147.80000000000001</v>
      </c>
      <c r="CL682" s="134">
        <v>152.5</v>
      </c>
      <c r="CM682" s="134">
        <v>152.19999999999999</v>
      </c>
      <c r="CN682" s="134">
        <v>148.1</v>
      </c>
      <c r="CO682" s="134">
        <v>148.1</v>
      </c>
      <c r="CP682" s="134">
        <v>146.80000000000001</v>
      </c>
      <c r="CQ682" s="134">
        <v>147.9</v>
      </c>
      <c r="CR682" s="134">
        <v>147.1</v>
      </c>
      <c r="CS682" s="134">
        <v>150.80000000000001</v>
      </c>
      <c r="CT682" s="134">
        <v>146.6</v>
      </c>
      <c r="CU682" s="134">
        <v>146.6</v>
      </c>
      <c r="CV682" s="134">
        <v>146.6</v>
      </c>
      <c r="CW682" s="134">
        <v>145.69999999999999</v>
      </c>
      <c r="CX682" s="134">
        <v>150.80000000000001</v>
      </c>
      <c r="CY682" s="134">
        <v>140</v>
      </c>
      <c r="CZ682" s="134">
        <v>144.5</v>
      </c>
      <c r="DA682" s="134">
        <v>150.5</v>
      </c>
      <c r="DB682" s="134">
        <v>142.5</v>
      </c>
      <c r="DC682" s="134">
        <v>141.80000000000001</v>
      </c>
      <c r="DD682" s="134">
        <v>151.4</v>
      </c>
      <c r="DE682" s="134">
        <v>154.1</v>
      </c>
      <c r="DF682" s="134">
        <v>155.69999999999999</v>
      </c>
      <c r="DG682" s="134">
        <v>157.4</v>
      </c>
      <c r="DH682" s="134">
        <v>159</v>
      </c>
      <c r="DI682" s="134">
        <v>158.69999999999999</v>
      </c>
      <c r="DJ682" s="134">
        <v>159.19999999999999</v>
      </c>
      <c r="DK682" s="134">
        <v>170.4</v>
      </c>
      <c r="DL682" s="134">
        <v>168.2</v>
      </c>
      <c r="DM682" s="134">
        <v>165.7</v>
      </c>
      <c r="DN682" s="134">
        <v>165.5</v>
      </c>
      <c r="DO682" s="134">
        <v>167.3</v>
      </c>
      <c r="DP682" s="134">
        <v>166.7</v>
      </c>
      <c r="DQ682" s="134">
        <v>166.5</v>
      </c>
      <c r="DR682" s="134">
        <v>170.5</v>
      </c>
      <c r="DS682" s="134">
        <v>170.3</v>
      </c>
      <c r="DT682" s="134">
        <v>173.1</v>
      </c>
      <c r="DU682" s="134">
        <v>172.2</v>
      </c>
      <c r="DV682" s="134">
        <v>172.2</v>
      </c>
      <c r="DW682" s="134">
        <v>172.7</v>
      </c>
      <c r="DX682" s="134">
        <v>173.3</v>
      </c>
      <c r="DY682" s="134">
        <v>173.2</v>
      </c>
      <c r="DZ682" s="134">
        <v>170.6</v>
      </c>
      <c r="EA682" s="135">
        <v>173.1</v>
      </c>
      <c r="EB682" s="136">
        <v>172.7</v>
      </c>
      <c r="EC682" s="136">
        <v>194.2</v>
      </c>
      <c r="ED682" s="134">
        <v>202.3</v>
      </c>
      <c r="EE682" s="134">
        <v>213.9</v>
      </c>
      <c r="EF682" s="137">
        <v>221.3</v>
      </c>
      <c r="EG682" s="137">
        <v>227</v>
      </c>
      <c r="EH682" s="137">
        <v>223.6</v>
      </c>
      <c r="EI682" s="137">
        <v>225</v>
      </c>
      <c r="EJ682" s="136">
        <v>229.1</v>
      </c>
      <c r="EK682" s="136">
        <v>227.3</v>
      </c>
      <c r="EL682" s="147">
        <v>225.9</v>
      </c>
      <c r="EM682" s="147">
        <v>223.5</v>
      </c>
      <c r="EN682" s="147">
        <v>227.6</v>
      </c>
    </row>
    <row r="683" spans="1:144" ht="15" x14ac:dyDescent="0.25">
      <c r="A683" s="132" t="s">
        <v>2794</v>
      </c>
      <c r="B683" s="132" t="s">
        <v>2795</v>
      </c>
      <c r="C683" s="133">
        <v>0.23573</v>
      </c>
      <c r="D683" s="134">
        <v>100.2</v>
      </c>
      <c r="E683" s="134">
        <v>100.6</v>
      </c>
      <c r="F683" s="134">
        <v>101.1</v>
      </c>
      <c r="G683" s="134">
        <v>102.2</v>
      </c>
      <c r="H683" s="134">
        <v>103.7</v>
      </c>
      <c r="I683" s="134">
        <v>104.3</v>
      </c>
      <c r="J683" s="134">
        <v>103</v>
      </c>
      <c r="K683" s="134">
        <v>103.4</v>
      </c>
      <c r="L683" s="134">
        <v>103.3</v>
      </c>
      <c r="M683" s="134">
        <v>104.8</v>
      </c>
      <c r="N683" s="134">
        <v>105.9</v>
      </c>
      <c r="O683" s="134">
        <v>106.4</v>
      </c>
      <c r="P683" s="134">
        <v>109.1</v>
      </c>
      <c r="Q683" s="134">
        <v>111.8</v>
      </c>
      <c r="R683" s="134">
        <v>110.2</v>
      </c>
      <c r="S683" s="134">
        <v>108.7</v>
      </c>
      <c r="T683" s="134">
        <v>109.7</v>
      </c>
      <c r="U683" s="134">
        <v>110.7</v>
      </c>
      <c r="V683" s="134">
        <v>112.3</v>
      </c>
      <c r="W683" s="134">
        <v>114.8</v>
      </c>
      <c r="X683" s="134">
        <v>112.8</v>
      </c>
      <c r="Y683" s="134">
        <v>114.5</v>
      </c>
      <c r="Z683" s="134">
        <v>115.2</v>
      </c>
      <c r="AA683" s="134">
        <v>115.2</v>
      </c>
      <c r="AB683" s="134">
        <v>117.9</v>
      </c>
      <c r="AC683" s="134">
        <v>116.8</v>
      </c>
      <c r="AD683" s="134">
        <v>117.9</v>
      </c>
      <c r="AE683" s="134">
        <v>118.3</v>
      </c>
      <c r="AF683" s="134">
        <v>116.3</v>
      </c>
      <c r="AG683" s="134">
        <v>117.2</v>
      </c>
      <c r="AH683" s="134">
        <v>118.1</v>
      </c>
      <c r="AI683" s="134">
        <v>117.9</v>
      </c>
      <c r="AJ683" s="134">
        <v>115.3</v>
      </c>
      <c r="AK683" s="134">
        <v>116.4</v>
      </c>
      <c r="AL683" s="134">
        <v>115.9</v>
      </c>
      <c r="AM683" s="134">
        <v>115.2</v>
      </c>
      <c r="AN683" s="134">
        <v>116.8</v>
      </c>
      <c r="AO683" s="134">
        <v>118.5</v>
      </c>
      <c r="AP683" s="134">
        <v>119.9</v>
      </c>
      <c r="AQ683" s="134">
        <v>120.8</v>
      </c>
      <c r="AR683" s="134">
        <v>120.3</v>
      </c>
      <c r="AS683" s="134">
        <v>120.5</v>
      </c>
      <c r="AT683" s="134">
        <v>120.8</v>
      </c>
      <c r="AU683" s="134">
        <v>121</v>
      </c>
      <c r="AV683" s="134">
        <v>121</v>
      </c>
      <c r="AW683" s="134">
        <v>120.2</v>
      </c>
      <c r="AX683" s="134">
        <v>120.8</v>
      </c>
      <c r="AY683" s="134">
        <v>121</v>
      </c>
      <c r="AZ683" s="134">
        <v>121.7</v>
      </c>
      <c r="BA683" s="134">
        <v>121.7</v>
      </c>
      <c r="BB683" s="134">
        <v>119.3</v>
      </c>
      <c r="BC683" s="134">
        <v>118.8</v>
      </c>
      <c r="BD683" s="134">
        <v>118.7</v>
      </c>
      <c r="BE683" s="134">
        <v>118.4</v>
      </c>
      <c r="BF683" s="134">
        <v>121.3</v>
      </c>
      <c r="BG683" s="134">
        <v>120.3</v>
      </c>
      <c r="BH683" s="134">
        <v>120.8</v>
      </c>
      <c r="BI683" s="134">
        <v>121.7</v>
      </c>
      <c r="BJ683" s="134">
        <v>121.3</v>
      </c>
      <c r="BK683" s="134">
        <v>121.1</v>
      </c>
      <c r="BL683" s="134">
        <v>121.7</v>
      </c>
      <c r="BM683" s="134">
        <v>122.1</v>
      </c>
      <c r="BN683" s="134">
        <v>119.2</v>
      </c>
      <c r="BO683" s="134">
        <v>115.4</v>
      </c>
      <c r="BP683" s="134">
        <v>115.2</v>
      </c>
      <c r="BQ683" s="134">
        <v>115.3</v>
      </c>
      <c r="BR683" s="134">
        <v>115.6</v>
      </c>
      <c r="BS683" s="134">
        <v>116.6</v>
      </c>
      <c r="BT683" s="134">
        <v>116.5</v>
      </c>
      <c r="BU683" s="134">
        <v>116.7</v>
      </c>
      <c r="BV683" s="134">
        <v>117</v>
      </c>
      <c r="BW683" s="134">
        <v>117.2</v>
      </c>
      <c r="BX683" s="134">
        <v>117.3</v>
      </c>
      <c r="BY683" s="134">
        <v>117.3</v>
      </c>
      <c r="BZ683" s="134">
        <v>118</v>
      </c>
      <c r="CA683" s="134">
        <v>118.4</v>
      </c>
      <c r="CB683" s="134">
        <v>118.5</v>
      </c>
      <c r="CC683" s="134">
        <v>118.2</v>
      </c>
      <c r="CD683" s="134">
        <v>118.3</v>
      </c>
      <c r="CE683" s="134">
        <v>118.3</v>
      </c>
      <c r="CF683" s="134">
        <v>117.7</v>
      </c>
      <c r="CG683" s="134">
        <v>117.3</v>
      </c>
      <c r="CH683" s="134">
        <v>116.5</v>
      </c>
      <c r="CI683" s="134">
        <v>116.8</v>
      </c>
      <c r="CJ683" s="134">
        <v>117.6</v>
      </c>
      <c r="CK683" s="134">
        <v>117.5</v>
      </c>
      <c r="CL683" s="134">
        <v>117.6</v>
      </c>
      <c r="CM683" s="134">
        <v>117.5</v>
      </c>
      <c r="CN683" s="134">
        <v>117.5</v>
      </c>
      <c r="CO683" s="134">
        <v>116.8</v>
      </c>
      <c r="CP683" s="134">
        <v>117</v>
      </c>
      <c r="CQ683" s="134">
        <v>117.9</v>
      </c>
      <c r="CR683" s="134">
        <v>116</v>
      </c>
      <c r="CS683" s="134">
        <v>116.6</v>
      </c>
      <c r="CT683" s="134">
        <v>115.9</v>
      </c>
      <c r="CU683" s="134">
        <v>116.4</v>
      </c>
      <c r="CV683" s="134">
        <v>117</v>
      </c>
      <c r="CW683" s="134">
        <v>117.1</v>
      </c>
      <c r="CX683" s="134">
        <v>118.1</v>
      </c>
      <c r="CY683" s="134">
        <v>116.3</v>
      </c>
      <c r="CZ683" s="134">
        <v>116.8</v>
      </c>
      <c r="DA683" s="134">
        <v>117.9</v>
      </c>
      <c r="DB683" s="134">
        <v>119.3</v>
      </c>
      <c r="DC683" s="134">
        <v>117.8</v>
      </c>
      <c r="DD683" s="134">
        <v>115.4</v>
      </c>
      <c r="DE683" s="134">
        <v>115.6</v>
      </c>
      <c r="DF683" s="134">
        <v>117.3</v>
      </c>
      <c r="DG683" s="134">
        <v>116.4</v>
      </c>
      <c r="DH683" s="134">
        <v>116.5</v>
      </c>
      <c r="DI683" s="134">
        <v>115.8</v>
      </c>
      <c r="DJ683" s="134">
        <v>117.5</v>
      </c>
      <c r="DK683" s="134">
        <v>120</v>
      </c>
      <c r="DL683" s="134">
        <v>120.7</v>
      </c>
      <c r="DM683" s="134">
        <v>121.9</v>
      </c>
      <c r="DN683" s="134">
        <v>123.8</v>
      </c>
      <c r="DO683" s="134">
        <v>123.1</v>
      </c>
      <c r="DP683" s="134">
        <v>123.8</v>
      </c>
      <c r="DQ683" s="134">
        <v>125.6</v>
      </c>
      <c r="DR683" s="134">
        <v>125.1</v>
      </c>
      <c r="DS683" s="134">
        <v>126.2</v>
      </c>
      <c r="DT683" s="134">
        <v>129.1</v>
      </c>
      <c r="DU683" s="134">
        <v>129.69999999999999</v>
      </c>
      <c r="DV683" s="134">
        <v>131.69999999999999</v>
      </c>
      <c r="DW683" s="134">
        <v>132.1</v>
      </c>
      <c r="DX683" s="134">
        <v>132.19999999999999</v>
      </c>
      <c r="DY683" s="134">
        <v>132.19999999999999</v>
      </c>
      <c r="DZ683" s="134">
        <v>132.1</v>
      </c>
      <c r="EA683" s="135">
        <v>133.19999999999999</v>
      </c>
      <c r="EB683" s="136">
        <v>133.5</v>
      </c>
      <c r="EC683" s="136">
        <v>131.5</v>
      </c>
      <c r="ED683" s="134">
        <v>131.6</v>
      </c>
      <c r="EE683" s="134">
        <v>134.4</v>
      </c>
      <c r="EF683" s="137">
        <v>136.4</v>
      </c>
      <c r="EG683" s="137">
        <v>136.1</v>
      </c>
      <c r="EH683" s="137">
        <v>136.80000000000001</v>
      </c>
      <c r="EI683" s="137">
        <v>136.9</v>
      </c>
      <c r="EJ683" s="136">
        <v>136.5</v>
      </c>
      <c r="EK683" s="136">
        <v>137.19999999999999</v>
      </c>
      <c r="EL683" s="147">
        <v>137.69999999999999</v>
      </c>
      <c r="EM683" s="147">
        <v>137.69999999999999</v>
      </c>
      <c r="EN683" s="147">
        <v>139.1</v>
      </c>
    </row>
    <row r="684" spans="1:144" ht="15" x14ac:dyDescent="0.25">
      <c r="A684" s="132" t="s">
        <v>2796</v>
      </c>
      <c r="B684" s="132" t="s">
        <v>2797</v>
      </c>
      <c r="C684" s="133">
        <v>4.299E-2</v>
      </c>
      <c r="D684" s="134">
        <v>98.8</v>
      </c>
      <c r="E684" s="134">
        <v>98.9</v>
      </c>
      <c r="F684" s="134">
        <v>98.9</v>
      </c>
      <c r="G684" s="134">
        <v>98.9</v>
      </c>
      <c r="H684" s="134">
        <v>98.9</v>
      </c>
      <c r="I684" s="134">
        <v>99.9</v>
      </c>
      <c r="J684" s="134">
        <v>99.9</v>
      </c>
      <c r="K684" s="134">
        <v>99.9</v>
      </c>
      <c r="L684" s="134">
        <v>99.9</v>
      </c>
      <c r="M684" s="134">
        <v>99.9</v>
      </c>
      <c r="N684" s="134">
        <v>99.9</v>
      </c>
      <c r="O684" s="134">
        <v>99.9</v>
      </c>
      <c r="P684" s="134">
        <v>100.4</v>
      </c>
      <c r="Q684" s="134">
        <v>105.3</v>
      </c>
      <c r="R684" s="134">
        <v>105.3</v>
      </c>
      <c r="S684" s="134">
        <v>105.3</v>
      </c>
      <c r="T684" s="134">
        <v>106.1</v>
      </c>
      <c r="U684" s="134">
        <v>111</v>
      </c>
      <c r="V684" s="134">
        <v>114.8</v>
      </c>
      <c r="W684" s="134">
        <v>115.3</v>
      </c>
      <c r="X684" s="134">
        <v>115.3</v>
      </c>
      <c r="Y684" s="134">
        <v>120.7</v>
      </c>
      <c r="Z684" s="134">
        <v>120.7</v>
      </c>
      <c r="AA684" s="134">
        <v>121.6</v>
      </c>
      <c r="AB684" s="134">
        <v>124.7</v>
      </c>
      <c r="AC684" s="134">
        <v>124.7</v>
      </c>
      <c r="AD684" s="134">
        <v>125.2</v>
      </c>
      <c r="AE684" s="134">
        <v>125.2</v>
      </c>
      <c r="AF684" s="134">
        <v>118.6</v>
      </c>
      <c r="AG684" s="134">
        <v>118.6</v>
      </c>
      <c r="AH684" s="134">
        <v>117.3</v>
      </c>
      <c r="AI684" s="134">
        <v>119.5</v>
      </c>
      <c r="AJ684" s="134">
        <v>119.5</v>
      </c>
      <c r="AK684" s="134">
        <v>119.8</v>
      </c>
      <c r="AL684" s="134">
        <v>119.8</v>
      </c>
      <c r="AM684" s="134">
        <v>120.1</v>
      </c>
      <c r="AN684" s="134">
        <v>117.9</v>
      </c>
      <c r="AO684" s="134">
        <v>118.3</v>
      </c>
      <c r="AP684" s="134">
        <v>118.5</v>
      </c>
      <c r="AQ684" s="134">
        <v>119.1</v>
      </c>
      <c r="AR684" s="134">
        <v>119.1</v>
      </c>
      <c r="AS684" s="134">
        <v>119.1</v>
      </c>
      <c r="AT684" s="134">
        <v>119.1</v>
      </c>
      <c r="AU684" s="134">
        <v>121.5</v>
      </c>
      <c r="AV684" s="134">
        <v>122.3</v>
      </c>
      <c r="AW684" s="134">
        <v>122.7</v>
      </c>
      <c r="AX684" s="134">
        <v>122.3</v>
      </c>
      <c r="AY684" s="134">
        <v>122.3</v>
      </c>
      <c r="AZ684" s="134">
        <v>122.3</v>
      </c>
      <c r="BA684" s="134">
        <v>122.3</v>
      </c>
      <c r="BB684" s="134">
        <v>122.3</v>
      </c>
      <c r="BC684" s="134">
        <v>122.3</v>
      </c>
      <c r="BD684" s="134">
        <v>122.3</v>
      </c>
      <c r="BE684" s="134">
        <v>122.3</v>
      </c>
      <c r="BF684" s="134">
        <v>124</v>
      </c>
      <c r="BG684" s="134">
        <v>124</v>
      </c>
      <c r="BH684" s="134">
        <v>124.3</v>
      </c>
      <c r="BI684" s="134">
        <v>124.3</v>
      </c>
      <c r="BJ684" s="134">
        <v>124.3</v>
      </c>
      <c r="BK684" s="134">
        <v>122.5</v>
      </c>
      <c r="BL684" s="134">
        <v>122.5</v>
      </c>
      <c r="BM684" s="134">
        <v>123.2</v>
      </c>
      <c r="BN684" s="134">
        <v>123.2</v>
      </c>
      <c r="BO684" s="134">
        <v>115.8</v>
      </c>
      <c r="BP684" s="134">
        <v>115.8</v>
      </c>
      <c r="BQ684" s="134">
        <v>119.8</v>
      </c>
      <c r="BR684" s="134">
        <v>119.8</v>
      </c>
      <c r="BS684" s="134">
        <v>119.1</v>
      </c>
      <c r="BT684" s="134">
        <v>115.1</v>
      </c>
      <c r="BU684" s="134">
        <v>115.1</v>
      </c>
      <c r="BV684" s="134">
        <v>114.1</v>
      </c>
      <c r="BW684" s="134">
        <v>115</v>
      </c>
      <c r="BX684" s="134">
        <v>115</v>
      </c>
      <c r="BY684" s="134">
        <v>115</v>
      </c>
      <c r="BZ684" s="134">
        <v>115</v>
      </c>
      <c r="CA684" s="134">
        <v>115</v>
      </c>
      <c r="CB684" s="134">
        <v>115</v>
      </c>
      <c r="CC684" s="134">
        <v>115</v>
      </c>
      <c r="CD684" s="134">
        <v>115</v>
      </c>
      <c r="CE684" s="134">
        <v>115</v>
      </c>
      <c r="CF684" s="134">
        <v>115</v>
      </c>
      <c r="CG684" s="134">
        <v>115</v>
      </c>
      <c r="CH684" s="134">
        <v>115</v>
      </c>
      <c r="CI684" s="134">
        <v>115</v>
      </c>
      <c r="CJ684" s="134">
        <v>115</v>
      </c>
      <c r="CK684" s="134">
        <v>115</v>
      </c>
      <c r="CL684" s="134">
        <v>117.3</v>
      </c>
      <c r="CM684" s="134">
        <v>117.3</v>
      </c>
      <c r="CN684" s="134">
        <v>115.8</v>
      </c>
      <c r="CO684" s="134">
        <v>115.8</v>
      </c>
      <c r="CP684" s="134">
        <v>115.8</v>
      </c>
      <c r="CQ684" s="134">
        <v>116.2</v>
      </c>
      <c r="CR684" s="134">
        <v>112.9</v>
      </c>
      <c r="CS684" s="134">
        <v>112.9</v>
      </c>
      <c r="CT684" s="134">
        <v>113</v>
      </c>
      <c r="CU684" s="134">
        <v>113</v>
      </c>
      <c r="CV684" s="134">
        <v>113</v>
      </c>
      <c r="CW684" s="134">
        <v>113.4</v>
      </c>
      <c r="CX684" s="134">
        <v>113.7</v>
      </c>
      <c r="CY684" s="134">
        <v>113.7</v>
      </c>
      <c r="CZ684" s="134">
        <v>113.4</v>
      </c>
      <c r="DA684" s="134">
        <v>114.3</v>
      </c>
      <c r="DB684" s="134">
        <v>114.2</v>
      </c>
      <c r="DC684" s="134">
        <v>114.3</v>
      </c>
      <c r="DD684" s="134">
        <v>113.8</v>
      </c>
      <c r="DE684" s="134">
        <v>114</v>
      </c>
      <c r="DF684" s="134">
        <v>112.3</v>
      </c>
      <c r="DG684" s="134">
        <v>111.4</v>
      </c>
      <c r="DH684" s="134">
        <v>112.9</v>
      </c>
      <c r="DI684" s="134">
        <v>113.9</v>
      </c>
      <c r="DJ684" s="134">
        <v>114.1</v>
      </c>
      <c r="DK684" s="134">
        <v>114.1</v>
      </c>
      <c r="DL684" s="134">
        <v>114.1</v>
      </c>
      <c r="DM684" s="134">
        <v>114.3</v>
      </c>
      <c r="DN684" s="134">
        <v>114.3</v>
      </c>
      <c r="DO684" s="134">
        <v>114.3</v>
      </c>
      <c r="DP684" s="134">
        <v>114.1</v>
      </c>
      <c r="DQ684" s="134">
        <v>116.3</v>
      </c>
      <c r="DR684" s="134">
        <v>117.5</v>
      </c>
      <c r="DS684" s="134">
        <v>122</v>
      </c>
      <c r="DT684" s="134">
        <v>124.6</v>
      </c>
      <c r="DU684" s="134">
        <v>124.9</v>
      </c>
      <c r="DV684" s="134">
        <v>125.7</v>
      </c>
      <c r="DW684" s="134">
        <v>125.3</v>
      </c>
      <c r="DX684" s="134">
        <v>130.69999999999999</v>
      </c>
      <c r="DY684" s="134">
        <v>133</v>
      </c>
      <c r="DZ684" s="134">
        <v>133</v>
      </c>
      <c r="EA684" s="135">
        <v>133</v>
      </c>
      <c r="EB684" s="136">
        <v>133</v>
      </c>
      <c r="EC684" s="136">
        <v>133</v>
      </c>
      <c r="ED684" s="134">
        <v>133.19999999999999</v>
      </c>
      <c r="EE684" s="134">
        <v>134.4</v>
      </c>
      <c r="EF684" s="137">
        <v>140.69999999999999</v>
      </c>
      <c r="EG684" s="137">
        <v>140.6</v>
      </c>
      <c r="EH684" s="137">
        <v>140.69999999999999</v>
      </c>
      <c r="EI684" s="137">
        <v>140.69999999999999</v>
      </c>
      <c r="EJ684" s="136">
        <v>140.69999999999999</v>
      </c>
      <c r="EK684" s="136">
        <v>140.69999999999999</v>
      </c>
      <c r="EL684" s="147">
        <v>141.6</v>
      </c>
      <c r="EM684" s="147">
        <v>140.69999999999999</v>
      </c>
      <c r="EN684" s="147">
        <v>143.19999999999999</v>
      </c>
    </row>
    <row r="685" spans="1:144" ht="15" x14ac:dyDescent="0.25">
      <c r="A685" s="132" t="s">
        <v>2798</v>
      </c>
      <c r="B685" s="132" t="s">
        <v>2799</v>
      </c>
      <c r="C685" s="133">
        <v>3.8999999999999999E-4</v>
      </c>
      <c r="D685" s="134">
        <v>102</v>
      </c>
      <c r="E685" s="134">
        <v>99.8</v>
      </c>
      <c r="F685" s="134">
        <v>104.6</v>
      </c>
      <c r="G685" s="134">
        <v>102.9</v>
      </c>
      <c r="H685" s="134">
        <v>105</v>
      </c>
      <c r="I685" s="134">
        <v>105.1</v>
      </c>
      <c r="J685" s="134">
        <v>107.2</v>
      </c>
      <c r="K685" s="134">
        <v>107.6</v>
      </c>
      <c r="L685" s="134">
        <v>109.9</v>
      </c>
      <c r="M685" s="134">
        <v>112.6</v>
      </c>
      <c r="N685" s="134">
        <v>112.8</v>
      </c>
      <c r="O685" s="134">
        <v>114.8</v>
      </c>
      <c r="P685" s="134">
        <v>121.3</v>
      </c>
      <c r="Q685" s="134">
        <v>122.9</v>
      </c>
      <c r="R685" s="134">
        <v>114.8</v>
      </c>
      <c r="S685" s="134">
        <v>114</v>
      </c>
      <c r="T685" s="134">
        <v>114.2</v>
      </c>
      <c r="U685" s="134">
        <v>114.7</v>
      </c>
      <c r="V685" s="134">
        <v>118.5</v>
      </c>
      <c r="W685" s="134">
        <v>114.1</v>
      </c>
      <c r="X685" s="134">
        <v>113.3</v>
      </c>
      <c r="Y685" s="134">
        <v>115.2</v>
      </c>
      <c r="Z685" s="134">
        <v>117.6</v>
      </c>
      <c r="AA685" s="134">
        <v>117.6</v>
      </c>
      <c r="AB685" s="134">
        <v>122.4</v>
      </c>
      <c r="AC685" s="134">
        <v>125.6</v>
      </c>
      <c r="AD685" s="134">
        <v>125.5</v>
      </c>
      <c r="AE685" s="134">
        <v>123.5</v>
      </c>
      <c r="AF685" s="134">
        <v>122.9</v>
      </c>
      <c r="AG685" s="134">
        <v>122</v>
      </c>
      <c r="AH685" s="134">
        <v>120.7</v>
      </c>
      <c r="AI685" s="134">
        <v>122.6</v>
      </c>
      <c r="AJ685" s="134">
        <v>122.1</v>
      </c>
      <c r="AK685" s="134">
        <v>121</v>
      </c>
      <c r="AL685" s="134">
        <v>124</v>
      </c>
      <c r="AM685" s="134">
        <v>120.4</v>
      </c>
      <c r="AN685" s="134">
        <v>122.3</v>
      </c>
      <c r="AO685" s="134">
        <v>126.1</v>
      </c>
      <c r="AP685" s="134">
        <v>123</v>
      </c>
      <c r="AQ685" s="134">
        <v>124</v>
      </c>
      <c r="AR685" s="134">
        <v>123.1</v>
      </c>
      <c r="AS685" s="134">
        <v>119.6</v>
      </c>
      <c r="AT685" s="134">
        <v>121.9</v>
      </c>
      <c r="AU685" s="134">
        <v>121.3</v>
      </c>
      <c r="AV685" s="134">
        <v>119.3</v>
      </c>
      <c r="AW685" s="134">
        <v>116.8</v>
      </c>
      <c r="AX685" s="134">
        <v>118.6</v>
      </c>
      <c r="AY685" s="134">
        <v>121.1</v>
      </c>
      <c r="AZ685" s="134">
        <v>120.4</v>
      </c>
      <c r="BA685" s="134">
        <v>119.5</v>
      </c>
      <c r="BB685" s="134">
        <v>115.8</v>
      </c>
      <c r="BC685" s="134">
        <v>116.8</v>
      </c>
      <c r="BD685" s="134">
        <v>118.3</v>
      </c>
      <c r="BE685" s="134">
        <v>118</v>
      </c>
      <c r="BF685" s="134">
        <v>119.7</v>
      </c>
      <c r="BG685" s="134">
        <v>120.7</v>
      </c>
      <c r="BH685" s="134">
        <v>120.4</v>
      </c>
      <c r="BI685" s="134">
        <v>121.9</v>
      </c>
      <c r="BJ685" s="134">
        <v>122.1</v>
      </c>
      <c r="BK685" s="134">
        <v>122.1</v>
      </c>
      <c r="BL685" s="134">
        <v>122.1</v>
      </c>
      <c r="BM685" s="134">
        <v>121.1</v>
      </c>
      <c r="BN685" s="134">
        <v>121.1</v>
      </c>
      <c r="BO685" s="134">
        <v>122.1</v>
      </c>
      <c r="BP685" s="134">
        <v>122.2</v>
      </c>
      <c r="BQ685" s="134">
        <v>122.2</v>
      </c>
      <c r="BR685" s="134">
        <v>122.2</v>
      </c>
      <c r="BS685" s="134">
        <v>122.2</v>
      </c>
      <c r="BT685" s="134">
        <v>123.1</v>
      </c>
      <c r="BU685" s="134">
        <v>123.1</v>
      </c>
      <c r="BV685" s="134">
        <v>123.1</v>
      </c>
      <c r="BW685" s="134">
        <v>123.1</v>
      </c>
      <c r="BX685" s="134">
        <v>123.1</v>
      </c>
      <c r="BY685" s="134">
        <v>123.1</v>
      </c>
      <c r="BZ685" s="134">
        <v>123.2</v>
      </c>
      <c r="CA685" s="134">
        <v>123.2</v>
      </c>
      <c r="CB685" s="134">
        <v>123.2</v>
      </c>
      <c r="CC685" s="134">
        <v>123.2</v>
      </c>
      <c r="CD685" s="134">
        <v>123.2</v>
      </c>
      <c r="CE685" s="134">
        <v>122.5</v>
      </c>
      <c r="CF685" s="134">
        <v>121.3</v>
      </c>
      <c r="CG685" s="134">
        <v>121.6</v>
      </c>
      <c r="CH685" s="134">
        <v>121.7</v>
      </c>
      <c r="CI685" s="134">
        <v>121.8</v>
      </c>
      <c r="CJ685" s="134">
        <v>121.8</v>
      </c>
      <c r="CK685" s="134">
        <v>121.4</v>
      </c>
      <c r="CL685" s="134">
        <v>119.3</v>
      </c>
      <c r="CM685" s="134">
        <v>118.9</v>
      </c>
      <c r="CN685" s="134">
        <v>118.9</v>
      </c>
      <c r="CO685" s="134">
        <v>118.9</v>
      </c>
      <c r="CP685" s="134">
        <v>118.9</v>
      </c>
      <c r="CQ685" s="134">
        <v>118.9</v>
      </c>
      <c r="CR685" s="134">
        <v>118.9</v>
      </c>
      <c r="CS685" s="134">
        <v>119.2</v>
      </c>
      <c r="CT685" s="134">
        <v>113.8</v>
      </c>
      <c r="CU685" s="134">
        <v>113.7</v>
      </c>
      <c r="CV685" s="134">
        <v>111.8</v>
      </c>
      <c r="CW685" s="134">
        <v>111.9</v>
      </c>
      <c r="CX685" s="134">
        <v>113.7</v>
      </c>
      <c r="CY685" s="134">
        <v>113</v>
      </c>
      <c r="CZ685" s="134">
        <v>113.2</v>
      </c>
      <c r="DA685" s="134">
        <v>111.4</v>
      </c>
      <c r="DB685" s="134">
        <v>109</v>
      </c>
      <c r="DC685" s="134">
        <v>109.8</v>
      </c>
      <c r="DD685" s="134">
        <v>109.3</v>
      </c>
      <c r="DE685" s="134">
        <v>110.6</v>
      </c>
      <c r="DF685" s="134">
        <v>111.9</v>
      </c>
      <c r="DG685" s="134">
        <v>112.4</v>
      </c>
      <c r="DH685" s="134">
        <v>112.6</v>
      </c>
      <c r="DI685" s="134">
        <v>113</v>
      </c>
      <c r="DJ685" s="134">
        <v>113.3</v>
      </c>
      <c r="DK685" s="134">
        <v>111</v>
      </c>
      <c r="DL685" s="134">
        <v>112.7</v>
      </c>
      <c r="DM685" s="134">
        <v>114.3</v>
      </c>
      <c r="DN685" s="134">
        <v>114.8</v>
      </c>
      <c r="DO685" s="134">
        <v>115.4</v>
      </c>
      <c r="DP685" s="134">
        <v>115.9</v>
      </c>
      <c r="DQ685" s="134">
        <v>116.3</v>
      </c>
      <c r="DR685" s="134">
        <v>116.3</v>
      </c>
      <c r="DS685" s="134">
        <v>117.5</v>
      </c>
      <c r="DT685" s="134">
        <v>118.5</v>
      </c>
      <c r="DU685" s="134">
        <v>119.5</v>
      </c>
      <c r="DV685" s="134">
        <v>119.7</v>
      </c>
      <c r="DW685" s="134">
        <v>121.7</v>
      </c>
      <c r="DX685" s="134">
        <v>120.2</v>
      </c>
      <c r="DY685" s="134">
        <v>121.5</v>
      </c>
      <c r="DZ685" s="134">
        <v>120.8</v>
      </c>
      <c r="EA685" s="135">
        <v>120.3</v>
      </c>
      <c r="EB685" s="136">
        <v>119.8</v>
      </c>
      <c r="EC685" s="136">
        <v>119.8</v>
      </c>
      <c r="ED685" s="134">
        <v>120.5</v>
      </c>
      <c r="EE685" s="134">
        <v>121.2</v>
      </c>
      <c r="EF685" s="137">
        <v>121.5</v>
      </c>
      <c r="EG685" s="137">
        <v>121.1</v>
      </c>
      <c r="EH685" s="137">
        <v>121.7</v>
      </c>
      <c r="EI685" s="137">
        <v>121.9</v>
      </c>
      <c r="EJ685" s="136">
        <v>122.5</v>
      </c>
      <c r="EK685" s="136">
        <v>122.1</v>
      </c>
      <c r="EL685" s="147">
        <v>121.9</v>
      </c>
      <c r="EM685" s="147">
        <v>121.3</v>
      </c>
      <c r="EN685" s="147">
        <v>121.8</v>
      </c>
    </row>
    <row r="686" spans="1:144" ht="15" x14ac:dyDescent="0.25">
      <c r="A686" s="132" t="s">
        <v>2800</v>
      </c>
      <c r="B686" s="132" t="s">
        <v>2801</v>
      </c>
      <c r="C686" s="133">
        <v>2.0699999999999998E-3</v>
      </c>
      <c r="D686" s="134">
        <v>108.7</v>
      </c>
      <c r="E686" s="134">
        <v>108.8</v>
      </c>
      <c r="F686" s="134">
        <v>105.9</v>
      </c>
      <c r="G686" s="134">
        <v>104.6</v>
      </c>
      <c r="H686" s="134">
        <v>110.4</v>
      </c>
      <c r="I686" s="134">
        <v>110.4</v>
      </c>
      <c r="J686" s="134">
        <v>119.3</v>
      </c>
      <c r="K686" s="134">
        <v>120.6</v>
      </c>
      <c r="L686" s="134">
        <v>127.1</v>
      </c>
      <c r="M686" s="134">
        <v>122.1</v>
      </c>
      <c r="N686" s="134">
        <v>140.30000000000001</v>
      </c>
      <c r="O686" s="134">
        <v>140.80000000000001</v>
      </c>
      <c r="P686" s="134">
        <v>133.1</v>
      </c>
      <c r="Q686" s="134">
        <v>138.5</v>
      </c>
      <c r="R686" s="134">
        <v>124.4</v>
      </c>
      <c r="S686" s="134">
        <v>104.7</v>
      </c>
      <c r="T686" s="134">
        <v>104.6</v>
      </c>
      <c r="U686" s="134">
        <v>105.8</v>
      </c>
      <c r="V686" s="134">
        <v>116.4</v>
      </c>
      <c r="W686" s="134">
        <v>109.5</v>
      </c>
      <c r="X686" s="134">
        <v>107.7</v>
      </c>
      <c r="Y686" s="134">
        <v>107.4</v>
      </c>
      <c r="Z686" s="134">
        <v>111.1</v>
      </c>
      <c r="AA686" s="134">
        <v>110.7</v>
      </c>
      <c r="AB686" s="134">
        <v>107.7</v>
      </c>
      <c r="AC686" s="134">
        <v>107.6</v>
      </c>
      <c r="AD686" s="134">
        <v>114.3</v>
      </c>
      <c r="AE686" s="134">
        <v>110.6</v>
      </c>
      <c r="AF686" s="134">
        <v>112.9</v>
      </c>
      <c r="AG686" s="134">
        <v>117.7</v>
      </c>
      <c r="AH686" s="134">
        <v>112.1</v>
      </c>
      <c r="AI686" s="134">
        <v>120.3</v>
      </c>
      <c r="AJ686" s="134">
        <v>103.7</v>
      </c>
      <c r="AK686" s="134">
        <v>109.4</v>
      </c>
      <c r="AL686" s="134">
        <v>113.8</v>
      </c>
      <c r="AM686" s="134">
        <v>110.9</v>
      </c>
      <c r="AN686" s="134">
        <v>110.7</v>
      </c>
      <c r="AO686" s="134">
        <v>111.7</v>
      </c>
      <c r="AP686" s="134">
        <v>111.7</v>
      </c>
      <c r="AQ686" s="134">
        <v>111.7</v>
      </c>
      <c r="AR686" s="134">
        <v>111.7</v>
      </c>
      <c r="AS686" s="134">
        <v>110.7</v>
      </c>
      <c r="AT686" s="134">
        <v>107.4</v>
      </c>
      <c r="AU686" s="134">
        <v>107.9</v>
      </c>
      <c r="AV686" s="134">
        <v>107.9</v>
      </c>
      <c r="AW686" s="134">
        <v>117.1</v>
      </c>
      <c r="AX686" s="134">
        <v>116.9</v>
      </c>
      <c r="AY686" s="134">
        <v>118.4</v>
      </c>
      <c r="AZ686" s="134">
        <v>118.5</v>
      </c>
      <c r="BA686" s="134">
        <v>119.2</v>
      </c>
      <c r="BB686" s="134">
        <v>119.2</v>
      </c>
      <c r="BC686" s="134">
        <v>119.2</v>
      </c>
      <c r="BD686" s="134">
        <v>117.1</v>
      </c>
      <c r="BE686" s="134">
        <v>117.1</v>
      </c>
      <c r="BF686" s="134">
        <v>117.1</v>
      </c>
      <c r="BG686" s="134">
        <v>118.2</v>
      </c>
      <c r="BH686" s="134">
        <v>123.2</v>
      </c>
      <c r="BI686" s="134">
        <v>123.2</v>
      </c>
      <c r="BJ686" s="134">
        <v>124</v>
      </c>
      <c r="BK686" s="134">
        <v>124.9</v>
      </c>
      <c r="BL686" s="134">
        <v>124.9</v>
      </c>
      <c r="BM686" s="134">
        <v>125.7</v>
      </c>
      <c r="BN686" s="134">
        <v>133.6</v>
      </c>
      <c r="BO686" s="134">
        <v>132.80000000000001</v>
      </c>
      <c r="BP686" s="134">
        <v>129.69999999999999</v>
      </c>
      <c r="BQ686" s="134">
        <v>127.2</v>
      </c>
      <c r="BR686" s="134">
        <v>127.2</v>
      </c>
      <c r="BS686" s="134">
        <v>128.5</v>
      </c>
      <c r="BT686" s="134">
        <v>129.30000000000001</v>
      </c>
      <c r="BU686" s="134">
        <v>129.30000000000001</v>
      </c>
      <c r="BV686" s="134">
        <v>129.30000000000001</v>
      </c>
      <c r="BW686" s="134">
        <v>129.30000000000001</v>
      </c>
      <c r="BX686" s="134">
        <v>129.6</v>
      </c>
      <c r="BY686" s="134">
        <v>130.19999999999999</v>
      </c>
      <c r="BZ686" s="134">
        <v>130.1</v>
      </c>
      <c r="CA686" s="134">
        <v>130.1</v>
      </c>
      <c r="CB686" s="134">
        <v>130.1</v>
      </c>
      <c r="CC686" s="134">
        <v>130.1</v>
      </c>
      <c r="CD686" s="134">
        <v>130.1</v>
      </c>
      <c r="CE686" s="134">
        <v>130.1</v>
      </c>
      <c r="CF686" s="134">
        <v>130.1</v>
      </c>
      <c r="CG686" s="134">
        <v>130.1</v>
      </c>
      <c r="CH686" s="134">
        <v>120.8</v>
      </c>
      <c r="CI686" s="134">
        <v>120.8</v>
      </c>
      <c r="CJ686" s="134">
        <v>114.6</v>
      </c>
      <c r="CK686" s="134">
        <v>114.6</v>
      </c>
      <c r="CL686" s="134">
        <v>122.9</v>
      </c>
      <c r="CM686" s="134">
        <v>121.6</v>
      </c>
      <c r="CN686" s="134">
        <v>121.7</v>
      </c>
      <c r="CO686" s="134">
        <v>119.4</v>
      </c>
      <c r="CP686" s="134">
        <v>124.1</v>
      </c>
      <c r="CQ686" s="134">
        <v>123.2</v>
      </c>
      <c r="CR686" s="134">
        <v>125</v>
      </c>
      <c r="CS686" s="134">
        <v>125</v>
      </c>
      <c r="CT686" s="134">
        <v>125</v>
      </c>
      <c r="CU686" s="134">
        <v>125</v>
      </c>
      <c r="CV686" s="134">
        <v>125</v>
      </c>
      <c r="CW686" s="134">
        <v>125</v>
      </c>
      <c r="CX686" s="134">
        <v>125.6</v>
      </c>
      <c r="CY686" s="134">
        <v>123.7</v>
      </c>
      <c r="CZ686" s="134">
        <v>125.3</v>
      </c>
      <c r="DA686" s="134">
        <v>122.7</v>
      </c>
      <c r="DB686" s="134">
        <v>122.7</v>
      </c>
      <c r="DC686" s="134">
        <v>115.6</v>
      </c>
      <c r="DD686" s="134">
        <v>115.6</v>
      </c>
      <c r="DE686" s="134">
        <v>115.6</v>
      </c>
      <c r="DF686" s="134">
        <v>115.6</v>
      </c>
      <c r="DG686" s="134">
        <v>116.3</v>
      </c>
      <c r="DH686" s="134">
        <v>131.4</v>
      </c>
      <c r="DI686" s="134">
        <v>131.4</v>
      </c>
      <c r="DJ686" s="134">
        <v>133.80000000000001</v>
      </c>
      <c r="DK686" s="134">
        <v>133.80000000000001</v>
      </c>
      <c r="DL686" s="134">
        <v>133.80000000000001</v>
      </c>
      <c r="DM686" s="134">
        <v>134.1</v>
      </c>
      <c r="DN686" s="134">
        <v>137.1</v>
      </c>
      <c r="DO686" s="134">
        <v>137.1</v>
      </c>
      <c r="DP686" s="134">
        <v>137.1</v>
      </c>
      <c r="DQ686" s="134">
        <v>137.1</v>
      </c>
      <c r="DR686" s="134">
        <v>137.1</v>
      </c>
      <c r="DS686" s="134">
        <v>137.1</v>
      </c>
      <c r="DT686" s="134">
        <v>137.1</v>
      </c>
      <c r="DU686" s="134">
        <v>138.5</v>
      </c>
      <c r="DV686" s="134">
        <v>138.5</v>
      </c>
      <c r="DW686" s="134">
        <v>138.5</v>
      </c>
      <c r="DX686" s="134">
        <v>137.1</v>
      </c>
      <c r="DY686" s="134">
        <v>136.80000000000001</v>
      </c>
      <c r="DZ686" s="134">
        <v>137.1</v>
      </c>
      <c r="EA686" s="135">
        <v>136.80000000000001</v>
      </c>
      <c r="EB686" s="136">
        <v>136.80000000000001</v>
      </c>
      <c r="EC686" s="136">
        <v>136.80000000000001</v>
      </c>
      <c r="ED686" s="134">
        <v>137.1</v>
      </c>
      <c r="EE686" s="134">
        <v>137.1</v>
      </c>
      <c r="EF686" s="137">
        <v>137.1</v>
      </c>
      <c r="EG686" s="137">
        <v>140.30000000000001</v>
      </c>
      <c r="EH686" s="137">
        <v>137.1</v>
      </c>
      <c r="EI686" s="137">
        <v>140.30000000000001</v>
      </c>
      <c r="EJ686" s="136">
        <v>138</v>
      </c>
      <c r="EK686" s="136">
        <v>137.1</v>
      </c>
      <c r="EL686" s="147">
        <v>137.1</v>
      </c>
      <c r="EM686" s="147">
        <v>137.1</v>
      </c>
      <c r="EN686" s="147">
        <v>137.1</v>
      </c>
    </row>
    <row r="687" spans="1:144" ht="15" x14ac:dyDescent="0.25">
      <c r="A687" s="132" t="s">
        <v>2802</v>
      </c>
      <c r="B687" s="132" t="s">
        <v>2803</v>
      </c>
      <c r="C687" s="133">
        <v>0.19028</v>
      </c>
      <c r="D687" s="134">
        <v>100.4</v>
      </c>
      <c r="E687" s="134">
        <v>100.9</v>
      </c>
      <c r="F687" s="134">
        <v>101.5</v>
      </c>
      <c r="G687" s="134">
        <v>103</v>
      </c>
      <c r="H687" s="134">
        <v>104.7</v>
      </c>
      <c r="I687" s="134">
        <v>105.2</v>
      </c>
      <c r="J687" s="134">
        <v>103.5</v>
      </c>
      <c r="K687" s="134">
        <v>104</v>
      </c>
      <c r="L687" s="134">
        <v>103.8</v>
      </c>
      <c r="M687" s="134">
        <v>105.7</v>
      </c>
      <c r="N687" s="134">
        <v>106.8</v>
      </c>
      <c r="O687" s="134">
        <v>107.5</v>
      </c>
      <c r="P687" s="134">
        <v>110.7</v>
      </c>
      <c r="Q687" s="134">
        <v>112.9</v>
      </c>
      <c r="R687" s="134">
        <v>111.1</v>
      </c>
      <c r="S687" s="134">
        <v>109.5</v>
      </c>
      <c r="T687" s="134">
        <v>110.6</v>
      </c>
      <c r="U687" s="134">
        <v>110.7</v>
      </c>
      <c r="V687" s="134">
        <v>111.7</v>
      </c>
      <c r="W687" s="134">
        <v>114.7</v>
      </c>
      <c r="X687" s="134">
        <v>112.3</v>
      </c>
      <c r="Y687" s="134">
        <v>113.2</v>
      </c>
      <c r="Z687" s="134">
        <v>114</v>
      </c>
      <c r="AA687" s="134">
        <v>113.8</v>
      </c>
      <c r="AB687" s="134">
        <v>116.4</v>
      </c>
      <c r="AC687" s="134">
        <v>115.1</v>
      </c>
      <c r="AD687" s="134">
        <v>116.2</v>
      </c>
      <c r="AE687" s="134">
        <v>116.9</v>
      </c>
      <c r="AF687" s="134">
        <v>115.9</v>
      </c>
      <c r="AG687" s="134">
        <v>116.9</v>
      </c>
      <c r="AH687" s="134">
        <v>118.4</v>
      </c>
      <c r="AI687" s="134">
        <v>117.5</v>
      </c>
      <c r="AJ687" s="134">
        <v>114.4</v>
      </c>
      <c r="AK687" s="134">
        <v>115.7</v>
      </c>
      <c r="AL687" s="134">
        <v>115.1</v>
      </c>
      <c r="AM687" s="134">
        <v>114.1</v>
      </c>
      <c r="AN687" s="134">
        <v>116.6</v>
      </c>
      <c r="AO687" s="134">
        <v>118.6</v>
      </c>
      <c r="AP687" s="134">
        <v>120.3</v>
      </c>
      <c r="AQ687" s="134">
        <v>121.3</v>
      </c>
      <c r="AR687" s="134">
        <v>120.7</v>
      </c>
      <c r="AS687" s="134">
        <v>120.9</v>
      </c>
      <c r="AT687" s="134">
        <v>121.3</v>
      </c>
      <c r="AU687" s="134">
        <v>121.1</v>
      </c>
      <c r="AV687" s="134">
        <v>120.9</v>
      </c>
      <c r="AW687" s="134">
        <v>119.7</v>
      </c>
      <c r="AX687" s="134">
        <v>120.5</v>
      </c>
      <c r="AY687" s="134">
        <v>120.7</v>
      </c>
      <c r="AZ687" s="134">
        <v>121.6</v>
      </c>
      <c r="BA687" s="134">
        <v>121.6</v>
      </c>
      <c r="BB687" s="134">
        <v>118.7</v>
      </c>
      <c r="BC687" s="134">
        <v>118</v>
      </c>
      <c r="BD687" s="134">
        <v>117.9</v>
      </c>
      <c r="BE687" s="134">
        <v>117.6</v>
      </c>
      <c r="BF687" s="134">
        <v>120.8</v>
      </c>
      <c r="BG687" s="134">
        <v>119.6</v>
      </c>
      <c r="BH687" s="134">
        <v>120</v>
      </c>
      <c r="BI687" s="134">
        <v>121.1</v>
      </c>
      <c r="BJ687" s="134">
        <v>120.6</v>
      </c>
      <c r="BK687" s="134">
        <v>120.8</v>
      </c>
      <c r="BL687" s="134">
        <v>121.5</v>
      </c>
      <c r="BM687" s="134">
        <v>121.8</v>
      </c>
      <c r="BN687" s="134">
        <v>118.2</v>
      </c>
      <c r="BO687" s="134">
        <v>115.2</v>
      </c>
      <c r="BP687" s="134">
        <v>114.9</v>
      </c>
      <c r="BQ687" s="134">
        <v>114.1</v>
      </c>
      <c r="BR687" s="134">
        <v>114.5</v>
      </c>
      <c r="BS687" s="134">
        <v>115.8</v>
      </c>
      <c r="BT687" s="134">
        <v>116.6</v>
      </c>
      <c r="BU687" s="134">
        <v>116.8</v>
      </c>
      <c r="BV687" s="134">
        <v>117.5</v>
      </c>
      <c r="BW687" s="134">
        <v>117.5</v>
      </c>
      <c r="BX687" s="134">
        <v>117.7</v>
      </c>
      <c r="BY687" s="134">
        <v>117.7</v>
      </c>
      <c r="BZ687" s="134">
        <v>118.5</v>
      </c>
      <c r="CA687" s="134">
        <v>119</v>
      </c>
      <c r="CB687" s="134">
        <v>119.2</v>
      </c>
      <c r="CC687" s="134">
        <v>118.8</v>
      </c>
      <c r="CD687" s="134">
        <v>118.9</v>
      </c>
      <c r="CE687" s="134">
        <v>118.9</v>
      </c>
      <c r="CF687" s="134">
        <v>118.2</v>
      </c>
      <c r="CG687" s="134">
        <v>117.7</v>
      </c>
      <c r="CH687" s="134">
        <v>116.8</v>
      </c>
      <c r="CI687" s="134">
        <v>117.2</v>
      </c>
      <c r="CJ687" s="134">
        <v>118.3</v>
      </c>
      <c r="CK687" s="134">
        <v>118.1</v>
      </c>
      <c r="CL687" s="134">
        <v>117.6</v>
      </c>
      <c r="CM687" s="134">
        <v>117.5</v>
      </c>
      <c r="CN687" s="134">
        <v>117.8</v>
      </c>
      <c r="CO687" s="134">
        <v>117</v>
      </c>
      <c r="CP687" s="134">
        <v>117.2</v>
      </c>
      <c r="CQ687" s="134">
        <v>118.2</v>
      </c>
      <c r="CR687" s="134">
        <v>116.5</v>
      </c>
      <c r="CS687" s="134">
        <v>117.4</v>
      </c>
      <c r="CT687" s="134">
        <v>116.5</v>
      </c>
      <c r="CU687" s="134">
        <v>117.1</v>
      </c>
      <c r="CV687" s="134">
        <v>117.9</v>
      </c>
      <c r="CW687" s="134">
        <v>117.8</v>
      </c>
      <c r="CX687" s="134">
        <v>119</v>
      </c>
      <c r="CY687" s="134">
        <v>116.8</v>
      </c>
      <c r="CZ687" s="134">
        <v>117.5</v>
      </c>
      <c r="DA687" s="134">
        <v>118.6</v>
      </c>
      <c r="DB687" s="134">
        <v>120.5</v>
      </c>
      <c r="DC687" s="134">
        <v>118.7</v>
      </c>
      <c r="DD687" s="134">
        <v>115.7</v>
      </c>
      <c r="DE687" s="134">
        <v>116</v>
      </c>
      <c r="DF687" s="134">
        <v>118.4</v>
      </c>
      <c r="DG687" s="134">
        <v>117.6</v>
      </c>
      <c r="DH687" s="134">
        <v>117.2</v>
      </c>
      <c r="DI687" s="134">
        <v>116.1</v>
      </c>
      <c r="DJ687" s="134">
        <v>118</v>
      </c>
      <c r="DK687" s="134">
        <v>121.2</v>
      </c>
      <c r="DL687" s="134">
        <v>122.1</v>
      </c>
      <c r="DM687" s="134">
        <v>123.5</v>
      </c>
      <c r="DN687" s="134">
        <v>125.8</v>
      </c>
      <c r="DO687" s="134">
        <v>125</v>
      </c>
      <c r="DP687" s="134">
        <v>125.8</v>
      </c>
      <c r="DQ687" s="134">
        <v>127.5</v>
      </c>
      <c r="DR687" s="134">
        <v>126.7</v>
      </c>
      <c r="DS687" s="134">
        <v>127</v>
      </c>
      <c r="DT687" s="134">
        <v>130</v>
      </c>
      <c r="DU687" s="134">
        <v>130.69999999999999</v>
      </c>
      <c r="DV687" s="134">
        <v>133.1</v>
      </c>
      <c r="DW687" s="134">
        <v>133.6</v>
      </c>
      <c r="DX687" s="134">
        <v>132.6</v>
      </c>
      <c r="DY687" s="134">
        <v>132</v>
      </c>
      <c r="DZ687" s="134">
        <v>131.80000000000001</v>
      </c>
      <c r="EA687" s="135">
        <v>133.19999999999999</v>
      </c>
      <c r="EB687" s="136">
        <v>133.6</v>
      </c>
      <c r="EC687" s="136">
        <v>131.19999999999999</v>
      </c>
      <c r="ED687" s="134">
        <v>131.30000000000001</v>
      </c>
      <c r="EE687" s="134">
        <v>134.4</v>
      </c>
      <c r="EF687" s="137">
        <v>135.5</v>
      </c>
      <c r="EG687" s="137">
        <v>135</v>
      </c>
      <c r="EH687" s="137">
        <v>135.9</v>
      </c>
      <c r="EI687" s="137">
        <v>136</v>
      </c>
      <c r="EJ687" s="136">
        <v>135.6</v>
      </c>
      <c r="EK687" s="136">
        <v>136.4</v>
      </c>
      <c r="EL687" s="147">
        <v>136.9</v>
      </c>
      <c r="EM687" s="147">
        <v>137.1</v>
      </c>
      <c r="EN687" s="147">
        <v>138.30000000000001</v>
      </c>
    </row>
    <row r="688" spans="1:144" ht="15" x14ac:dyDescent="0.25">
      <c r="A688" s="132" t="s">
        <v>2804</v>
      </c>
      <c r="B688" s="132" t="s">
        <v>2805</v>
      </c>
      <c r="C688" s="133">
        <v>0.13327</v>
      </c>
      <c r="D688" s="134">
        <v>102.2</v>
      </c>
      <c r="E688" s="134">
        <v>105.3</v>
      </c>
      <c r="F688" s="134">
        <v>107</v>
      </c>
      <c r="G688" s="134">
        <v>107.9</v>
      </c>
      <c r="H688" s="134">
        <v>111.3</v>
      </c>
      <c r="I688" s="134">
        <v>112.5</v>
      </c>
      <c r="J688" s="134">
        <v>111.6</v>
      </c>
      <c r="K688" s="134">
        <v>114.3</v>
      </c>
      <c r="L688" s="134">
        <v>115.6</v>
      </c>
      <c r="M688" s="134">
        <v>119</v>
      </c>
      <c r="N688" s="134">
        <v>119.4</v>
      </c>
      <c r="O688" s="134">
        <v>120.7</v>
      </c>
      <c r="P688" s="134">
        <v>119.6</v>
      </c>
      <c r="Q688" s="134">
        <v>119.6</v>
      </c>
      <c r="R688" s="134">
        <v>117.4</v>
      </c>
      <c r="S688" s="134">
        <v>119.2</v>
      </c>
      <c r="T688" s="134">
        <v>118.5</v>
      </c>
      <c r="U688" s="134">
        <v>118.1</v>
      </c>
      <c r="V688" s="134">
        <v>118.3</v>
      </c>
      <c r="W688" s="134">
        <v>118.2</v>
      </c>
      <c r="X688" s="134">
        <v>118.8</v>
      </c>
      <c r="Y688" s="134">
        <v>119.7</v>
      </c>
      <c r="Z688" s="134">
        <v>123.3</v>
      </c>
      <c r="AA688" s="134">
        <v>126</v>
      </c>
      <c r="AB688" s="134">
        <v>124.2</v>
      </c>
      <c r="AC688" s="134">
        <v>127.8</v>
      </c>
      <c r="AD688" s="134">
        <v>128.69999999999999</v>
      </c>
      <c r="AE688" s="134">
        <v>127.8</v>
      </c>
      <c r="AF688" s="134">
        <v>125.9</v>
      </c>
      <c r="AG688" s="134">
        <v>125.4</v>
      </c>
      <c r="AH688" s="134">
        <v>124.6</v>
      </c>
      <c r="AI688" s="134">
        <v>124.1</v>
      </c>
      <c r="AJ688" s="134">
        <v>123.4</v>
      </c>
      <c r="AK688" s="134">
        <v>126.7</v>
      </c>
      <c r="AL688" s="134">
        <v>126.3</v>
      </c>
      <c r="AM688" s="134">
        <v>127.1</v>
      </c>
      <c r="AN688" s="134">
        <v>124.3</v>
      </c>
      <c r="AO688" s="134">
        <v>124.5</v>
      </c>
      <c r="AP688" s="134">
        <v>124.3</v>
      </c>
      <c r="AQ688" s="134">
        <v>120.7</v>
      </c>
      <c r="AR688" s="134">
        <v>122</v>
      </c>
      <c r="AS688" s="134">
        <v>122.8</v>
      </c>
      <c r="AT688" s="134">
        <v>124</v>
      </c>
      <c r="AU688" s="134">
        <v>123.7</v>
      </c>
      <c r="AV688" s="134">
        <v>118.5</v>
      </c>
      <c r="AW688" s="134">
        <v>117.1</v>
      </c>
      <c r="AX688" s="134">
        <v>121</v>
      </c>
      <c r="AY688" s="134">
        <v>122.4</v>
      </c>
      <c r="AZ688" s="134">
        <v>118.5</v>
      </c>
      <c r="BA688" s="134">
        <v>120</v>
      </c>
      <c r="BB688" s="134">
        <v>119.8</v>
      </c>
      <c r="BC688" s="134">
        <v>122.5</v>
      </c>
      <c r="BD688" s="134">
        <v>119.3</v>
      </c>
      <c r="BE688" s="134">
        <v>120</v>
      </c>
      <c r="BF688" s="134">
        <v>117.2</v>
      </c>
      <c r="BG688" s="134">
        <v>118.4</v>
      </c>
      <c r="BH688" s="134">
        <v>118.3</v>
      </c>
      <c r="BI688" s="134">
        <v>117.9</v>
      </c>
      <c r="BJ688" s="134">
        <v>117.2</v>
      </c>
      <c r="BK688" s="134">
        <v>116.2</v>
      </c>
      <c r="BL688" s="134">
        <v>116.3</v>
      </c>
      <c r="BM688" s="134">
        <v>117.5</v>
      </c>
      <c r="BN688" s="134">
        <v>114.3</v>
      </c>
      <c r="BO688" s="134">
        <v>123.6</v>
      </c>
      <c r="BP688" s="134">
        <v>122.9</v>
      </c>
      <c r="BQ688" s="134">
        <v>123.8</v>
      </c>
      <c r="BR688" s="134">
        <v>117.2</v>
      </c>
      <c r="BS688" s="134">
        <v>112.7</v>
      </c>
      <c r="BT688" s="134">
        <v>112.8</v>
      </c>
      <c r="BU688" s="134">
        <v>113.7</v>
      </c>
      <c r="BV688" s="134">
        <v>110.3</v>
      </c>
      <c r="BW688" s="134">
        <v>112.4</v>
      </c>
      <c r="BX688" s="134">
        <v>116.6</v>
      </c>
      <c r="BY688" s="134">
        <v>126</v>
      </c>
      <c r="BZ688" s="134">
        <v>127.3</v>
      </c>
      <c r="CA688" s="134">
        <v>123.5</v>
      </c>
      <c r="CB688" s="134">
        <v>127</v>
      </c>
      <c r="CC688" s="134">
        <v>129.6</v>
      </c>
      <c r="CD688" s="134">
        <v>128.5</v>
      </c>
      <c r="CE688" s="134">
        <v>126.3</v>
      </c>
      <c r="CF688" s="134">
        <v>128.69999999999999</v>
      </c>
      <c r="CG688" s="134">
        <v>128.80000000000001</v>
      </c>
      <c r="CH688" s="134">
        <v>124.6</v>
      </c>
      <c r="CI688" s="134">
        <v>125.8</v>
      </c>
      <c r="CJ688" s="134">
        <v>119</v>
      </c>
      <c r="CK688" s="134">
        <v>119.4</v>
      </c>
      <c r="CL688" s="134">
        <v>113.6</v>
      </c>
      <c r="CM688" s="134">
        <v>115.4</v>
      </c>
      <c r="CN688" s="134">
        <v>106.6</v>
      </c>
      <c r="CO688" s="134">
        <v>105</v>
      </c>
      <c r="CP688" s="134">
        <v>108.4</v>
      </c>
      <c r="CQ688" s="134">
        <v>104.1</v>
      </c>
      <c r="CR688" s="134">
        <v>109.2</v>
      </c>
      <c r="CS688" s="134">
        <v>108</v>
      </c>
      <c r="CT688" s="134">
        <v>105.9</v>
      </c>
      <c r="CU688" s="134">
        <v>103.8</v>
      </c>
      <c r="CV688" s="134">
        <v>99.4</v>
      </c>
      <c r="CW688" s="134">
        <v>101.1</v>
      </c>
      <c r="CX688" s="134">
        <v>96.9</v>
      </c>
      <c r="CY688" s="134">
        <v>93.7</v>
      </c>
      <c r="CZ688" s="134">
        <v>94.3</v>
      </c>
      <c r="DA688" s="134">
        <v>93.3</v>
      </c>
      <c r="DB688" s="134">
        <v>97.2</v>
      </c>
      <c r="DC688" s="134">
        <v>99.5</v>
      </c>
      <c r="DD688" s="134">
        <v>100.2</v>
      </c>
      <c r="DE688" s="134">
        <v>101.6</v>
      </c>
      <c r="DF688" s="134">
        <v>99.9</v>
      </c>
      <c r="DG688" s="134">
        <v>100.5</v>
      </c>
      <c r="DH688" s="134">
        <v>102.2</v>
      </c>
      <c r="DI688" s="134">
        <v>101.6</v>
      </c>
      <c r="DJ688" s="134">
        <v>101.1</v>
      </c>
      <c r="DK688" s="134">
        <v>99.6</v>
      </c>
      <c r="DL688" s="134">
        <v>101</v>
      </c>
      <c r="DM688" s="134">
        <v>102.1</v>
      </c>
      <c r="DN688" s="134">
        <v>103.7</v>
      </c>
      <c r="DO688" s="134">
        <v>103.8</v>
      </c>
      <c r="DP688" s="134">
        <v>100.4</v>
      </c>
      <c r="DQ688" s="134">
        <v>106</v>
      </c>
      <c r="DR688" s="134">
        <v>106.4</v>
      </c>
      <c r="DS688" s="134">
        <v>107.2</v>
      </c>
      <c r="DT688" s="134">
        <v>102.7</v>
      </c>
      <c r="DU688" s="134">
        <v>108.6</v>
      </c>
      <c r="DV688" s="134">
        <v>112.4</v>
      </c>
      <c r="DW688" s="134">
        <v>112.9</v>
      </c>
      <c r="DX688" s="134">
        <v>117</v>
      </c>
      <c r="DY688" s="134">
        <v>118.7</v>
      </c>
      <c r="DZ688" s="134">
        <v>119.9</v>
      </c>
      <c r="EA688" s="135">
        <v>120.4</v>
      </c>
      <c r="EB688" s="136">
        <v>118.5</v>
      </c>
      <c r="EC688" s="136">
        <v>119.3</v>
      </c>
      <c r="ED688" s="134">
        <v>122.9</v>
      </c>
      <c r="EE688" s="134">
        <v>121.6</v>
      </c>
      <c r="EF688" s="137">
        <v>121.5</v>
      </c>
      <c r="EG688" s="137">
        <v>123</v>
      </c>
      <c r="EH688" s="137">
        <v>123.7</v>
      </c>
      <c r="EI688" s="137">
        <v>123.7</v>
      </c>
      <c r="EJ688" s="136">
        <v>124.7</v>
      </c>
      <c r="EK688" s="136">
        <v>125.6</v>
      </c>
      <c r="EL688" s="147">
        <v>123.5</v>
      </c>
      <c r="EM688" s="147">
        <v>123.6</v>
      </c>
      <c r="EN688" s="147">
        <v>127.4</v>
      </c>
    </row>
    <row r="689" spans="1:144" ht="15" x14ac:dyDescent="0.25">
      <c r="A689" s="132" t="s">
        <v>2806</v>
      </c>
      <c r="B689" s="132" t="s">
        <v>2807</v>
      </c>
      <c r="C689" s="133">
        <v>0.13327</v>
      </c>
      <c r="D689" s="134">
        <v>102.2</v>
      </c>
      <c r="E689" s="134">
        <v>105.3</v>
      </c>
      <c r="F689" s="134">
        <v>107</v>
      </c>
      <c r="G689" s="134">
        <v>107.9</v>
      </c>
      <c r="H689" s="134">
        <v>111.3</v>
      </c>
      <c r="I689" s="134">
        <v>112.5</v>
      </c>
      <c r="J689" s="134">
        <v>111.6</v>
      </c>
      <c r="K689" s="134">
        <v>114.3</v>
      </c>
      <c r="L689" s="134">
        <v>115.6</v>
      </c>
      <c r="M689" s="134">
        <v>119</v>
      </c>
      <c r="N689" s="134">
        <v>119.4</v>
      </c>
      <c r="O689" s="134">
        <v>120.7</v>
      </c>
      <c r="P689" s="134">
        <v>119.6</v>
      </c>
      <c r="Q689" s="134">
        <v>119.6</v>
      </c>
      <c r="R689" s="134">
        <v>117.4</v>
      </c>
      <c r="S689" s="134">
        <v>119.2</v>
      </c>
      <c r="T689" s="134">
        <v>118.5</v>
      </c>
      <c r="U689" s="134">
        <v>118.1</v>
      </c>
      <c r="V689" s="134">
        <v>118.3</v>
      </c>
      <c r="W689" s="134">
        <v>118.2</v>
      </c>
      <c r="X689" s="134">
        <v>118.8</v>
      </c>
      <c r="Y689" s="134">
        <v>119.7</v>
      </c>
      <c r="Z689" s="134">
        <v>123.3</v>
      </c>
      <c r="AA689" s="134">
        <v>126</v>
      </c>
      <c r="AB689" s="134">
        <v>124.2</v>
      </c>
      <c r="AC689" s="134">
        <v>127.8</v>
      </c>
      <c r="AD689" s="134">
        <v>128.69999999999999</v>
      </c>
      <c r="AE689" s="134">
        <v>127.8</v>
      </c>
      <c r="AF689" s="134">
        <v>125.9</v>
      </c>
      <c r="AG689" s="134">
        <v>125.4</v>
      </c>
      <c r="AH689" s="134">
        <v>124.6</v>
      </c>
      <c r="AI689" s="134">
        <v>124.1</v>
      </c>
      <c r="AJ689" s="134">
        <v>123.4</v>
      </c>
      <c r="AK689" s="134">
        <v>126.7</v>
      </c>
      <c r="AL689" s="134">
        <v>126.3</v>
      </c>
      <c r="AM689" s="134">
        <v>127.1</v>
      </c>
      <c r="AN689" s="134">
        <v>124.3</v>
      </c>
      <c r="AO689" s="134">
        <v>124.5</v>
      </c>
      <c r="AP689" s="134">
        <v>124.3</v>
      </c>
      <c r="AQ689" s="134">
        <v>120.7</v>
      </c>
      <c r="AR689" s="134">
        <v>122</v>
      </c>
      <c r="AS689" s="134">
        <v>122.8</v>
      </c>
      <c r="AT689" s="134">
        <v>124</v>
      </c>
      <c r="AU689" s="134">
        <v>123.7</v>
      </c>
      <c r="AV689" s="134">
        <v>118.5</v>
      </c>
      <c r="AW689" s="134">
        <v>117.1</v>
      </c>
      <c r="AX689" s="134">
        <v>121</v>
      </c>
      <c r="AY689" s="134">
        <v>122.4</v>
      </c>
      <c r="AZ689" s="134">
        <v>118.5</v>
      </c>
      <c r="BA689" s="134">
        <v>120</v>
      </c>
      <c r="BB689" s="134">
        <v>119.8</v>
      </c>
      <c r="BC689" s="134">
        <v>122.5</v>
      </c>
      <c r="BD689" s="134">
        <v>119.3</v>
      </c>
      <c r="BE689" s="134">
        <v>120</v>
      </c>
      <c r="BF689" s="134">
        <v>117.2</v>
      </c>
      <c r="BG689" s="134">
        <v>118.4</v>
      </c>
      <c r="BH689" s="134">
        <v>118.3</v>
      </c>
      <c r="BI689" s="134">
        <v>117.9</v>
      </c>
      <c r="BJ689" s="134">
        <v>117.2</v>
      </c>
      <c r="BK689" s="134">
        <v>116.2</v>
      </c>
      <c r="BL689" s="134">
        <v>116.3</v>
      </c>
      <c r="BM689" s="134">
        <v>117.5</v>
      </c>
      <c r="BN689" s="134">
        <v>114.3</v>
      </c>
      <c r="BO689" s="134">
        <v>123.6</v>
      </c>
      <c r="BP689" s="134">
        <v>122.9</v>
      </c>
      <c r="BQ689" s="134">
        <v>123.8</v>
      </c>
      <c r="BR689" s="134">
        <v>117.2</v>
      </c>
      <c r="BS689" s="134">
        <v>112.7</v>
      </c>
      <c r="BT689" s="134">
        <v>112.8</v>
      </c>
      <c r="BU689" s="134">
        <v>113.7</v>
      </c>
      <c r="BV689" s="134">
        <v>110.3</v>
      </c>
      <c r="BW689" s="134">
        <v>112.4</v>
      </c>
      <c r="BX689" s="134">
        <v>116.6</v>
      </c>
      <c r="BY689" s="134">
        <v>126</v>
      </c>
      <c r="BZ689" s="134">
        <v>127.3</v>
      </c>
      <c r="CA689" s="134">
        <v>123.5</v>
      </c>
      <c r="CB689" s="134">
        <v>127</v>
      </c>
      <c r="CC689" s="134">
        <v>129.6</v>
      </c>
      <c r="CD689" s="134">
        <v>128.5</v>
      </c>
      <c r="CE689" s="134">
        <v>126.3</v>
      </c>
      <c r="CF689" s="134">
        <v>128.69999999999999</v>
      </c>
      <c r="CG689" s="134">
        <v>128.80000000000001</v>
      </c>
      <c r="CH689" s="134">
        <v>124.6</v>
      </c>
      <c r="CI689" s="134">
        <v>125.8</v>
      </c>
      <c r="CJ689" s="134">
        <v>119</v>
      </c>
      <c r="CK689" s="134">
        <v>119.4</v>
      </c>
      <c r="CL689" s="134">
        <v>113.6</v>
      </c>
      <c r="CM689" s="134">
        <v>115.4</v>
      </c>
      <c r="CN689" s="134">
        <v>106.6</v>
      </c>
      <c r="CO689" s="134">
        <v>105</v>
      </c>
      <c r="CP689" s="134">
        <v>108.4</v>
      </c>
      <c r="CQ689" s="134">
        <v>104.1</v>
      </c>
      <c r="CR689" s="134">
        <v>109.2</v>
      </c>
      <c r="CS689" s="134">
        <v>108</v>
      </c>
      <c r="CT689" s="134">
        <v>105.9</v>
      </c>
      <c r="CU689" s="134">
        <v>103.8</v>
      </c>
      <c r="CV689" s="134">
        <v>99.4</v>
      </c>
      <c r="CW689" s="134">
        <v>101.1</v>
      </c>
      <c r="CX689" s="134">
        <v>96.9</v>
      </c>
      <c r="CY689" s="134">
        <v>93.7</v>
      </c>
      <c r="CZ689" s="134">
        <v>94.3</v>
      </c>
      <c r="DA689" s="134">
        <v>93.3</v>
      </c>
      <c r="DB689" s="134">
        <v>97.2</v>
      </c>
      <c r="DC689" s="134">
        <v>99.5</v>
      </c>
      <c r="DD689" s="134">
        <v>100.2</v>
      </c>
      <c r="DE689" s="134">
        <v>101.6</v>
      </c>
      <c r="DF689" s="134">
        <v>99.9</v>
      </c>
      <c r="DG689" s="134">
        <v>100.5</v>
      </c>
      <c r="DH689" s="134">
        <v>102.2</v>
      </c>
      <c r="DI689" s="134">
        <v>101.6</v>
      </c>
      <c r="DJ689" s="134">
        <v>101.1</v>
      </c>
      <c r="DK689" s="134">
        <v>99.6</v>
      </c>
      <c r="DL689" s="134">
        <v>101</v>
      </c>
      <c r="DM689" s="134">
        <v>102.1</v>
      </c>
      <c r="DN689" s="134">
        <v>103.7</v>
      </c>
      <c r="DO689" s="134">
        <v>103.8</v>
      </c>
      <c r="DP689" s="134">
        <v>100.4</v>
      </c>
      <c r="DQ689" s="134">
        <v>106</v>
      </c>
      <c r="DR689" s="134">
        <v>106.4</v>
      </c>
      <c r="DS689" s="134">
        <v>107.2</v>
      </c>
      <c r="DT689" s="134">
        <v>102.7</v>
      </c>
      <c r="DU689" s="134">
        <v>108.6</v>
      </c>
      <c r="DV689" s="134">
        <v>112.4</v>
      </c>
      <c r="DW689" s="134">
        <v>112.9</v>
      </c>
      <c r="DX689" s="134">
        <v>117</v>
      </c>
      <c r="DY689" s="134">
        <v>118.7</v>
      </c>
      <c r="DZ689" s="134">
        <v>119.9</v>
      </c>
      <c r="EA689" s="135">
        <v>120.4</v>
      </c>
      <c r="EB689" s="136">
        <v>118.5</v>
      </c>
      <c r="EC689" s="136">
        <v>119.3</v>
      </c>
      <c r="ED689" s="134">
        <v>122.9</v>
      </c>
      <c r="EE689" s="134">
        <v>121.6</v>
      </c>
      <c r="EF689" s="137">
        <v>121.5</v>
      </c>
      <c r="EG689" s="137">
        <v>123</v>
      </c>
      <c r="EH689" s="137">
        <v>123.7</v>
      </c>
      <c r="EI689" s="137">
        <v>123.7</v>
      </c>
      <c r="EJ689" s="136">
        <v>124.7</v>
      </c>
      <c r="EK689" s="136">
        <v>125.6</v>
      </c>
      <c r="EL689" s="147">
        <v>123.5</v>
      </c>
      <c r="EM689" s="147">
        <v>123.6</v>
      </c>
      <c r="EN689" s="147">
        <v>127.4</v>
      </c>
    </row>
    <row r="690" spans="1:144" ht="15" x14ac:dyDescent="0.25">
      <c r="A690" s="132" t="s">
        <v>2808</v>
      </c>
      <c r="B690" s="132" t="s">
        <v>2809</v>
      </c>
      <c r="C690" s="133">
        <v>0.42798000000000003</v>
      </c>
      <c r="D690" s="134">
        <v>103.2</v>
      </c>
      <c r="E690" s="134">
        <v>104.5</v>
      </c>
      <c r="F690" s="134">
        <v>104.8</v>
      </c>
      <c r="G690" s="134">
        <v>103.7</v>
      </c>
      <c r="H690" s="134">
        <v>102.8</v>
      </c>
      <c r="I690" s="134">
        <v>103.6</v>
      </c>
      <c r="J690" s="134">
        <v>105.9</v>
      </c>
      <c r="K690" s="134">
        <v>105.2</v>
      </c>
      <c r="L690" s="134">
        <v>105.9</v>
      </c>
      <c r="M690" s="134">
        <v>105.5</v>
      </c>
      <c r="N690" s="134">
        <v>104.7</v>
      </c>
      <c r="O690" s="134">
        <v>105.7</v>
      </c>
      <c r="P690" s="134">
        <v>103.4</v>
      </c>
      <c r="Q690" s="134">
        <v>103.4</v>
      </c>
      <c r="R690" s="134">
        <v>103.9</v>
      </c>
      <c r="S690" s="134">
        <v>103.8</v>
      </c>
      <c r="T690" s="134">
        <v>104.6</v>
      </c>
      <c r="U690" s="134">
        <v>107.7</v>
      </c>
      <c r="V690" s="134">
        <v>107.8</v>
      </c>
      <c r="W690" s="134">
        <v>108.8</v>
      </c>
      <c r="X690" s="134">
        <v>108.9</v>
      </c>
      <c r="Y690" s="134">
        <v>109.8</v>
      </c>
      <c r="Z690" s="134">
        <v>109</v>
      </c>
      <c r="AA690" s="134">
        <v>109.1</v>
      </c>
      <c r="AB690" s="134">
        <v>106.1</v>
      </c>
      <c r="AC690" s="134">
        <v>105.9</v>
      </c>
      <c r="AD690" s="134">
        <v>106.5</v>
      </c>
      <c r="AE690" s="134">
        <v>106.7</v>
      </c>
      <c r="AF690" s="134">
        <v>109</v>
      </c>
      <c r="AG690" s="134">
        <v>109.8</v>
      </c>
      <c r="AH690" s="134">
        <v>108.4</v>
      </c>
      <c r="AI690" s="134">
        <v>107.7</v>
      </c>
      <c r="AJ690" s="134">
        <v>107.4</v>
      </c>
      <c r="AK690" s="134">
        <v>106.5</v>
      </c>
      <c r="AL690" s="134">
        <v>104.2</v>
      </c>
      <c r="AM690" s="134">
        <v>104.5</v>
      </c>
      <c r="AN690" s="134">
        <v>105.6</v>
      </c>
      <c r="AO690" s="134">
        <v>104.5</v>
      </c>
      <c r="AP690" s="134">
        <v>104.7</v>
      </c>
      <c r="AQ690" s="134">
        <v>103.3</v>
      </c>
      <c r="AR690" s="134">
        <v>100.7</v>
      </c>
      <c r="AS690" s="134">
        <v>101.6</v>
      </c>
      <c r="AT690" s="134">
        <v>101.7</v>
      </c>
      <c r="AU690" s="134">
        <v>99.7</v>
      </c>
      <c r="AV690" s="134">
        <v>98.4</v>
      </c>
      <c r="AW690" s="134">
        <v>99.2</v>
      </c>
      <c r="AX690" s="134">
        <v>97.7</v>
      </c>
      <c r="AY690" s="134">
        <v>98.4</v>
      </c>
      <c r="AZ690" s="134">
        <v>99.9</v>
      </c>
      <c r="BA690" s="134">
        <v>99.1</v>
      </c>
      <c r="BB690" s="134">
        <v>97.7</v>
      </c>
      <c r="BC690" s="134">
        <v>98.5</v>
      </c>
      <c r="BD690" s="134">
        <v>98.2</v>
      </c>
      <c r="BE690" s="134">
        <v>98.8</v>
      </c>
      <c r="BF690" s="134">
        <v>98.4</v>
      </c>
      <c r="BG690" s="134">
        <v>99.2</v>
      </c>
      <c r="BH690" s="134">
        <v>101.4</v>
      </c>
      <c r="BI690" s="134">
        <v>101.6</v>
      </c>
      <c r="BJ690" s="134">
        <v>101.8</v>
      </c>
      <c r="BK690" s="134">
        <v>101.7</v>
      </c>
      <c r="BL690" s="134">
        <v>102.3</v>
      </c>
      <c r="BM690" s="134">
        <v>102.2</v>
      </c>
      <c r="BN690" s="134">
        <v>102.5</v>
      </c>
      <c r="BO690" s="134">
        <v>103.5</v>
      </c>
      <c r="BP690" s="134">
        <v>104.5</v>
      </c>
      <c r="BQ690" s="134">
        <v>106.7</v>
      </c>
      <c r="BR690" s="134">
        <v>106</v>
      </c>
      <c r="BS690" s="134">
        <v>107.3</v>
      </c>
      <c r="BT690" s="134">
        <v>107.5</v>
      </c>
      <c r="BU690" s="134">
        <v>108.1</v>
      </c>
      <c r="BV690" s="134">
        <v>108.6</v>
      </c>
      <c r="BW690" s="134">
        <v>109.2</v>
      </c>
      <c r="BX690" s="134">
        <v>110</v>
      </c>
      <c r="BY690" s="134">
        <v>110.6</v>
      </c>
      <c r="BZ690" s="134">
        <v>111.9</v>
      </c>
      <c r="CA690" s="134">
        <v>111.6</v>
      </c>
      <c r="CB690" s="134">
        <v>110</v>
      </c>
      <c r="CC690" s="134">
        <v>111.3</v>
      </c>
      <c r="CD690" s="134">
        <v>112.3</v>
      </c>
      <c r="CE690" s="134">
        <v>111.8</v>
      </c>
      <c r="CF690" s="134">
        <v>111.5</v>
      </c>
      <c r="CG690" s="134">
        <v>111.4</v>
      </c>
      <c r="CH690" s="134">
        <v>111.3</v>
      </c>
      <c r="CI690" s="134">
        <v>111</v>
      </c>
      <c r="CJ690" s="134">
        <v>110.2</v>
      </c>
      <c r="CK690" s="134">
        <v>110.3</v>
      </c>
      <c r="CL690" s="134">
        <v>109.3</v>
      </c>
      <c r="CM690" s="134">
        <v>109.7</v>
      </c>
      <c r="CN690" s="134">
        <v>109.9</v>
      </c>
      <c r="CO690" s="134">
        <v>109.5</v>
      </c>
      <c r="CP690" s="134">
        <v>110</v>
      </c>
      <c r="CQ690" s="134">
        <v>109.5</v>
      </c>
      <c r="CR690" s="134">
        <v>109.8</v>
      </c>
      <c r="CS690" s="134">
        <v>110.5</v>
      </c>
      <c r="CT690" s="134">
        <v>109.4</v>
      </c>
      <c r="CU690" s="134">
        <v>108.8</v>
      </c>
      <c r="CV690" s="134">
        <v>108.3</v>
      </c>
      <c r="CW690" s="134">
        <v>108.1</v>
      </c>
      <c r="CX690" s="134">
        <v>109.5</v>
      </c>
      <c r="CY690" s="134">
        <v>110.9</v>
      </c>
      <c r="CZ690" s="134">
        <v>112.6</v>
      </c>
      <c r="DA690" s="134">
        <v>114.7</v>
      </c>
      <c r="DB690" s="134">
        <v>114.5</v>
      </c>
      <c r="DC690" s="134">
        <v>116.1</v>
      </c>
      <c r="DD690" s="134">
        <v>119.5</v>
      </c>
      <c r="DE690" s="134">
        <v>122.5</v>
      </c>
      <c r="DF690" s="134">
        <v>124.4</v>
      </c>
      <c r="DG690" s="134">
        <v>129.4</v>
      </c>
      <c r="DH690" s="134">
        <v>130.4</v>
      </c>
      <c r="DI690" s="134">
        <v>134.69999999999999</v>
      </c>
      <c r="DJ690" s="134">
        <v>137.1</v>
      </c>
      <c r="DK690" s="134">
        <v>138.9</v>
      </c>
      <c r="DL690" s="134">
        <v>138.80000000000001</v>
      </c>
      <c r="DM690" s="134">
        <v>140.1</v>
      </c>
      <c r="DN690" s="134">
        <v>141.9</v>
      </c>
      <c r="DO690" s="134">
        <v>142.19999999999999</v>
      </c>
      <c r="DP690" s="134">
        <v>143.1</v>
      </c>
      <c r="DQ690" s="134">
        <v>144.69999999999999</v>
      </c>
      <c r="DR690" s="134">
        <v>146.5</v>
      </c>
      <c r="DS690" s="134">
        <v>148.1</v>
      </c>
      <c r="DT690" s="134">
        <v>151.5</v>
      </c>
      <c r="DU690" s="134">
        <v>152</v>
      </c>
      <c r="DV690" s="134">
        <v>151.6</v>
      </c>
      <c r="DW690" s="134">
        <v>145.69999999999999</v>
      </c>
      <c r="DX690" s="134">
        <v>142.1</v>
      </c>
      <c r="DY690" s="134">
        <v>141.69999999999999</v>
      </c>
      <c r="DZ690" s="134">
        <v>141.1</v>
      </c>
      <c r="EA690" s="135">
        <v>142.69999999999999</v>
      </c>
      <c r="EB690" s="136">
        <v>144</v>
      </c>
      <c r="EC690" s="136">
        <v>145.5</v>
      </c>
      <c r="ED690" s="134">
        <v>149</v>
      </c>
      <c r="EE690" s="134">
        <v>148.30000000000001</v>
      </c>
      <c r="EF690" s="137">
        <v>148.6</v>
      </c>
      <c r="EG690" s="137">
        <v>146.4</v>
      </c>
      <c r="EH690" s="137">
        <v>145.6</v>
      </c>
      <c r="EI690" s="137">
        <v>146.19999999999999</v>
      </c>
      <c r="EJ690" s="136">
        <v>146.9</v>
      </c>
      <c r="EK690" s="136">
        <v>146.80000000000001</v>
      </c>
      <c r="EL690" s="147">
        <v>145.4</v>
      </c>
      <c r="EM690" s="147">
        <v>145.1</v>
      </c>
      <c r="EN690" s="147">
        <v>145.6</v>
      </c>
    </row>
    <row r="691" spans="1:144" ht="15" x14ac:dyDescent="0.25">
      <c r="A691" s="132" t="s">
        <v>2810</v>
      </c>
      <c r="B691" s="132" t="s">
        <v>2811</v>
      </c>
      <c r="C691" s="133">
        <v>8.2919999999999994E-2</v>
      </c>
      <c r="D691" s="134">
        <v>98.9</v>
      </c>
      <c r="E691" s="134">
        <v>100.7</v>
      </c>
      <c r="F691" s="134">
        <v>99</v>
      </c>
      <c r="G691" s="134">
        <v>96.4</v>
      </c>
      <c r="H691" s="134">
        <v>96.3</v>
      </c>
      <c r="I691" s="134">
        <v>97.9</v>
      </c>
      <c r="J691" s="134">
        <v>99.9</v>
      </c>
      <c r="K691" s="134">
        <v>98.8</v>
      </c>
      <c r="L691" s="134">
        <v>101.1</v>
      </c>
      <c r="M691" s="134">
        <v>98</v>
      </c>
      <c r="N691" s="134">
        <v>98.3</v>
      </c>
      <c r="O691" s="134">
        <v>98.8</v>
      </c>
      <c r="P691" s="134">
        <v>99.3</v>
      </c>
      <c r="Q691" s="134">
        <v>99.5</v>
      </c>
      <c r="R691" s="134">
        <v>96.5</v>
      </c>
      <c r="S691" s="134">
        <v>99</v>
      </c>
      <c r="T691" s="134">
        <v>101.1</v>
      </c>
      <c r="U691" s="134">
        <v>103.2</v>
      </c>
      <c r="V691" s="134">
        <v>104.5</v>
      </c>
      <c r="W691" s="134">
        <v>105</v>
      </c>
      <c r="X691" s="134">
        <v>106.9</v>
      </c>
      <c r="Y691" s="134">
        <v>105.8</v>
      </c>
      <c r="Z691" s="134">
        <v>106.7</v>
      </c>
      <c r="AA691" s="134">
        <v>106.1</v>
      </c>
      <c r="AB691" s="134">
        <v>104.7</v>
      </c>
      <c r="AC691" s="134">
        <v>105.1</v>
      </c>
      <c r="AD691" s="134">
        <v>104.6</v>
      </c>
      <c r="AE691" s="134">
        <v>103.2</v>
      </c>
      <c r="AF691" s="134">
        <v>105.7</v>
      </c>
      <c r="AG691" s="134">
        <v>107.6</v>
      </c>
      <c r="AH691" s="134">
        <v>107.8</v>
      </c>
      <c r="AI691" s="134">
        <v>109</v>
      </c>
      <c r="AJ691" s="134">
        <v>112</v>
      </c>
      <c r="AK691" s="134">
        <v>111.3</v>
      </c>
      <c r="AL691" s="134">
        <v>108.9</v>
      </c>
      <c r="AM691" s="134">
        <v>107.6</v>
      </c>
      <c r="AN691" s="134">
        <v>107.6</v>
      </c>
      <c r="AO691" s="134">
        <v>106.6</v>
      </c>
      <c r="AP691" s="134">
        <v>109.7</v>
      </c>
      <c r="AQ691" s="134">
        <v>105.6</v>
      </c>
      <c r="AR691" s="134">
        <v>102.7</v>
      </c>
      <c r="AS691" s="134">
        <v>104.4</v>
      </c>
      <c r="AT691" s="134">
        <v>104.7</v>
      </c>
      <c r="AU691" s="134">
        <v>104.2</v>
      </c>
      <c r="AV691" s="134">
        <v>102.2</v>
      </c>
      <c r="AW691" s="134">
        <v>102.4</v>
      </c>
      <c r="AX691" s="134">
        <v>101.2</v>
      </c>
      <c r="AY691" s="134">
        <v>101.1</v>
      </c>
      <c r="AZ691" s="134">
        <v>102.3</v>
      </c>
      <c r="BA691" s="134">
        <v>103.7</v>
      </c>
      <c r="BB691" s="134">
        <v>100.4</v>
      </c>
      <c r="BC691" s="134">
        <v>101</v>
      </c>
      <c r="BD691" s="134">
        <v>101</v>
      </c>
      <c r="BE691" s="134">
        <v>101.9</v>
      </c>
      <c r="BF691" s="134">
        <v>100.4</v>
      </c>
      <c r="BG691" s="134">
        <v>101.6</v>
      </c>
      <c r="BH691" s="134">
        <v>104</v>
      </c>
      <c r="BI691" s="134">
        <v>102.5</v>
      </c>
      <c r="BJ691" s="134">
        <v>105.9</v>
      </c>
      <c r="BK691" s="134">
        <v>103.6</v>
      </c>
      <c r="BL691" s="134">
        <v>105.3</v>
      </c>
      <c r="BM691" s="134">
        <v>104.8</v>
      </c>
      <c r="BN691" s="134">
        <v>107.7</v>
      </c>
      <c r="BO691" s="134">
        <v>106.5</v>
      </c>
      <c r="BP691" s="134">
        <v>109.2</v>
      </c>
      <c r="BQ691" s="134">
        <v>108.2</v>
      </c>
      <c r="BR691" s="134">
        <v>108</v>
      </c>
      <c r="BS691" s="134">
        <v>109.8</v>
      </c>
      <c r="BT691" s="134">
        <v>111.6</v>
      </c>
      <c r="BU691" s="134">
        <v>112.2</v>
      </c>
      <c r="BV691" s="134">
        <v>111.4</v>
      </c>
      <c r="BW691" s="134">
        <v>112.2</v>
      </c>
      <c r="BX691" s="134">
        <v>112.6</v>
      </c>
      <c r="BY691" s="134">
        <v>111</v>
      </c>
      <c r="BZ691" s="134">
        <v>112.4</v>
      </c>
      <c r="CA691" s="134">
        <v>113.6</v>
      </c>
      <c r="CB691" s="134">
        <v>110.7</v>
      </c>
      <c r="CC691" s="134">
        <v>112.6</v>
      </c>
      <c r="CD691" s="134">
        <v>113.4</v>
      </c>
      <c r="CE691" s="134">
        <v>115.6</v>
      </c>
      <c r="CF691" s="134">
        <v>113.1</v>
      </c>
      <c r="CG691" s="134">
        <v>115.6</v>
      </c>
      <c r="CH691" s="134">
        <v>114</v>
      </c>
      <c r="CI691" s="134">
        <v>113.9</v>
      </c>
      <c r="CJ691" s="134">
        <v>112.2</v>
      </c>
      <c r="CK691" s="134">
        <v>111.1</v>
      </c>
      <c r="CL691" s="134">
        <v>109.2</v>
      </c>
      <c r="CM691" s="134">
        <v>112.1</v>
      </c>
      <c r="CN691" s="134">
        <v>111.1</v>
      </c>
      <c r="CO691" s="134">
        <v>109.2</v>
      </c>
      <c r="CP691" s="134">
        <v>110.2</v>
      </c>
      <c r="CQ691" s="134">
        <v>112.6</v>
      </c>
      <c r="CR691" s="134">
        <v>109.6</v>
      </c>
      <c r="CS691" s="134">
        <v>110.7</v>
      </c>
      <c r="CT691" s="134">
        <v>109.9</v>
      </c>
      <c r="CU691" s="134">
        <v>108.5</v>
      </c>
      <c r="CV691" s="134">
        <v>108.7</v>
      </c>
      <c r="CW691" s="134">
        <v>108.4</v>
      </c>
      <c r="CX691" s="134">
        <v>106.9</v>
      </c>
      <c r="CY691" s="134">
        <v>107.4</v>
      </c>
      <c r="CZ691" s="134">
        <v>110.9</v>
      </c>
      <c r="DA691" s="134">
        <v>114.9</v>
      </c>
      <c r="DB691" s="134">
        <v>114.3</v>
      </c>
      <c r="DC691" s="134">
        <v>119.3</v>
      </c>
      <c r="DD691" s="134">
        <v>120.1</v>
      </c>
      <c r="DE691" s="134">
        <v>123.6</v>
      </c>
      <c r="DF691" s="134">
        <v>124.6</v>
      </c>
      <c r="DG691" s="134">
        <v>129.5</v>
      </c>
      <c r="DH691" s="134">
        <v>130.6</v>
      </c>
      <c r="DI691" s="134">
        <v>133.69999999999999</v>
      </c>
      <c r="DJ691" s="134">
        <v>139.9</v>
      </c>
      <c r="DK691" s="134">
        <v>144.4</v>
      </c>
      <c r="DL691" s="134">
        <v>142.4</v>
      </c>
      <c r="DM691" s="134">
        <v>141.4</v>
      </c>
      <c r="DN691" s="134">
        <v>143.9</v>
      </c>
      <c r="DO691" s="134">
        <v>146.30000000000001</v>
      </c>
      <c r="DP691" s="134">
        <v>150.4</v>
      </c>
      <c r="DQ691" s="134">
        <v>151.6</v>
      </c>
      <c r="DR691" s="134">
        <v>154</v>
      </c>
      <c r="DS691" s="134">
        <v>158.19999999999999</v>
      </c>
      <c r="DT691" s="134">
        <v>160.1</v>
      </c>
      <c r="DU691" s="134">
        <v>164.2</v>
      </c>
      <c r="DV691" s="134">
        <v>163.30000000000001</v>
      </c>
      <c r="DW691" s="134">
        <v>158.5</v>
      </c>
      <c r="DX691" s="134">
        <v>155.19999999999999</v>
      </c>
      <c r="DY691" s="134">
        <v>155.69999999999999</v>
      </c>
      <c r="DZ691" s="134">
        <v>154.80000000000001</v>
      </c>
      <c r="EA691" s="135">
        <v>154</v>
      </c>
      <c r="EB691" s="136">
        <v>154.69999999999999</v>
      </c>
      <c r="EC691" s="136">
        <v>153.6</v>
      </c>
      <c r="ED691" s="134">
        <v>158.5</v>
      </c>
      <c r="EE691" s="134">
        <v>156.5</v>
      </c>
      <c r="EF691" s="137">
        <v>155</v>
      </c>
      <c r="EG691" s="137">
        <v>152.30000000000001</v>
      </c>
      <c r="EH691" s="137">
        <v>151.6</v>
      </c>
      <c r="EI691" s="137">
        <v>152.69999999999999</v>
      </c>
      <c r="EJ691" s="136">
        <v>152.4</v>
      </c>
      <c r="EK691" s="136">
        <v>153.80000000000001</v>
      </c>
      <c r="EL691" s="147">
        <v>152.9</v>
      </c>
      <c r="EM691" s="147">
        <v>150.9</v>
      </c>
      <c r="EN691" s="147">
        <v>153.6</v>
      </c>
    </row>
    <row r="692" spans="1:144" ht="15" x14ac:dyDescent="0.25">
      <c r="A692" s="132" t="s">
        <v>2812</v>
      </c>
      <c r="B692" s="132" t="s">
        <v>2813</v>
      </c>
      <c r="C692" s="133">
        <v>3.6600000000000001E-3</v>
      </c>
      <c r="D692" s="134">
        <v>94.2</v>
      </c>
      <c r="E692" s="134">
        <v>99.1</v>
      </c>
      <c r="F692" s="134">
        <v>103.1</v>
      </c>
      <c r="G692" s="134">
        <v>101.4</v>
      </c>
      <c r="H692" s="134">
        <v>98.2</v>
      </c>
      <c r="I692" s="134">
        <v>107.8</v>
      </c>
      <c r="J692" s="134">
        <v>103.4</v>
      </c>
      <c r="K692" s="134">
        <v>104.5</v>
      </c>
      <c r="L692" s="134">
        <v>104.7</v>
      </c>
      <c r="M692" s="134">
        <v>106.5</v>
      </c>
      <c r="N692" s="134">
        <v>105.3</v>
      </c>
      <c r="O692" s="134">
        <v>104.8</v>
      </c>
      <c r="P692" s="134">
        <v>101.6</v>
      </c>
      <c r="Q692" s="134">
        <v>101.7</v>
      </c>
      <c r="R692" s="134">
        <v>104.7</v>
      </c>
      <c r="S692" s="134">
        <v>100.9</v>
      </c>
      <c r="T692" s="134">
        <v>107.8</v>
      </c>
      <c r="U692" s="134">
        <v>111</v>
      </c>
      <c r="V692" s="134">
        <v>114.1</v>
      </c>
      <c r="W692" s="134">
        <v>109.3</v>
      </c>
      <c r="X692" s="134">
        <v>106.6</v>
      </c>
      <c r="Y692" s="134">
        <v>104.6</v>
      </c>
      <c r="Z692" s="134">
        <v>110.8</v>
      </c>
      <c r="AA692" s="134">
        <v>111</v>
      </c>
      <c r="AB692" s="134">
        <v>108</v>
      </c>
      <c r="AC692" s="134">
        <v>115.2</v>
      </c>
      <c r="AD692" s="134">
        <v>119.8</v>
      </c>
      <c r="AE692" s="134">
        <v>120.3</v>
      </c>
      <c r="AF692" s="134">
        <v>116.8</v>
      </c>
      <c r="AG692" s="134">
        <v>118.3</v>
      </c>
      <c r="AH692" s="134">
        <v>115.7</v>
      </c>
      <c r="AI692" s="134">
        <v>118.5</v>
      </c>
      <c r="AJ692" s="134">
        <v>118.7</v>
      </c>
      <c r="AK692" s="134">
        <v>117</v>
      </c>
      <c r="AL692" s="134">
        <v>114.5</v>
      </c>
      <c r="AM692" s="134">
        <v>115.3</v>
      </c>
      <c r="AN692" s="134">
        <v>116.9</v>
      </c>
      <c r="AO692" s="134">
        <v>116</v>
      </c>
      <c r="AP692" s="134">
        <v>117.7</v>
      </c>
      <c r="AQ692" s="134">
        <v>120.2</v>
      </c>
      <c r="AR692" s="134">
        <v>104.3</v>
      </c>
      <c r="AS692" s="134">
        <v>108</v>
      </c>
      <c r="AT692" s="134">
        <v>108</v>
      </c>
      <c r="AU692" s="134">
        <v>105.4</v>
      </c>
      <c r="AV692" s="134">
        <v>102.6</v>
      </c>
      <c r="AW692" s="134">
        <v>105.6</v>
      </c>
      <c r="AX692" s="134">
        <v>106.4</v>
      </c>
      <c r="AY692" s="134">
        <v>103</v>
      </c>
      <c r="AZ692" s="134">
        <v>105.4</v>
      </c>
      <c r="BA692" s="134">
        <v>102.2</v>
      </c>
      <c r="BB692" s="134">
        <v>102.9</v>
      </c>
      <c r="BC692" s="134">
        <v>102.9</v>
      </c>
      <c r="BD692" s="134">
        <v>106.1</v>
      </c>
      <c r="BE692" s="134">
        <v>107.1</v>
      </c>
      <c r="BF692" s="134">
        <v>106.8</v>
      </c>
      <c r="BG692" s="134">
        <v>101.4</v>
      </c>
      <c r="BH692" s="134">
        <v>102.1</v>
      </c>
      <c r="BI692" s="134">
        <v>102.1</v>
      </c>
      <c r="BJ692" s="134">
        <v>102.1</v>
      </c>
      <c r="BK692" s="134">
        <v>102.1</v>
      </c>
      <c r="BL692" s="134">
        <v>102.1</v>
      </c>
      <c r="BM692" s="134">
        <v>101.7</v>
      </c>
      <c r="BN692" s="134">
        <v>101.7</v>
      </c>
      <c r="BO692" s="134">
        <v>101.6</v>
      </c>
      <c r="BP692" s="134">
        <v>102</v>
      </c>
      <c r="BQ692" s="134">
        <v>104</v>
      </c>
      <c r="BR692" s="134">
        <v>104.8</v>
      </c>
      <c r="BS692" s="134">
        <v>102.4</v>
      </c>
      <c r="BT692" s="134">
        <v>116.2</v>
      </c>
      <c r="BU692" s="134">
        <v>113</v>
      </c>
      <c r="BV692" s="134">
        <v>115</v>
      </c>
      <c r="BW692" s="134">
        <v>119</v>
      </c>
      <c r="BX692" s="134">
        <v>116.7</v>
      </c>
      <c r="BY692" s="134">
        <v>121.5</v>
      </c>
      <c r="BZ692" s="134">
        <v>119</v>
      </c>
      <c r="CA692" s="134">
        <v>119.1</v>
      </c>
      <c r="CB692" s="134">
        <v>119.6</v>
      </c>
      <c r="CC692" s="134">
        <v>118.8</v>
      </c>
      <c r="CD692" s="134">
        <v>122.6</v>
      </c>
      <c r="CE692" s="134">
        <v>114.8</v>
      </c>
      <c r="CF692" s="134">
        <v>115.3</v>
      </c>
      <c r="CG692" s="134">
        <v>117.4</v>
      </c>
      <c r="CH692" s="134">
        <v>119.5</v>
      </c>
      <c r="CI692" s="134">
        <v>118.7</v>
      </c>
      <c r="CJ692" s="134">
        <v>114.6</v>
      </c>
      <c r="CK692" s="134">
        <v>113.2</v>
      </c>
      <c r="CL692" s="134">
        <v>113.3</v>
      </c>
      <c r="CM692" s="134">
        <v>111.7</v>
      </c>
      <c r="CN692" s="134">
        <v>111.9</v>
      </c>
      <c r="CO692" s="134">
        <v>111.4</v>
      </c>
      <c r="CP692" s="134">
        <v>115.6</v>
      </c>
      <c r="CQ692" s="134">
        <v>114.9</v>
      </c>
      <c r="CR692" s="134">
        <v>118.2</v>
      </c>
      <c r="CS692" s="134">
        <v>121</v>
      </c>
      <c r="CT692" s="134">
        <v>124.1</v>
      </c>
      <c r="CU692" s="134">
        <v>121.4</v>
      </c>
      <c r="CV692" s="134">
        <v>121.4</v>
      </c>
      <c r="CW692" s="134">
        <v>120.8</v>
      </c>
      <c r="CX692" s="134">
        <v>120.7</v>
      </c>
      <c r="CY692" s="134">
        <v>122.4</v>
      </c>
      <c r="CZ692" s="134">
        <v>118.2</v>
      </c>
      <c r="DA692" s="134">
        <v>123.2</v>
      </c>
      <c r="DB692" s="134">
        <v>128.30000000000001</v>
      </c>
      <c r="DC692" s="134">
        <v>123.1</v>
      </c>
      <c r="DD692" s="134">
        <v>125</v>
      </c>
      <c r="DE692" s="134">
        <v>129.9</v>
      </c>
      <c r="DF692" s="134">
        <v>127.9</v>
      </c>
      <c r="DG692" s="134">
        <v>117.8</v>
      </c>
      <c r="DH692" s="134">
        <v>121.4</v>
      </c>
      <c r="DI692" s="134">
        <v>131.30000000000001</v>
      </c>
      <c r="DJ692" s="134">
        <v>136.80000000000001</v>
      </c>
      <c r="DK692" s="134">
        <v>129.80000000000001</v>
      </c>
      <c r="DL692" s="134">
        <v>131.6</v>
      </c>
      <c r="DM692" s="134">
        <v>134.9</v>
      </c>
      <c r="DN692" s="134">
        <v>140.5</v>
      </c>
      <c r="DO692" s="134">
        <v>134.5</v>
      </c>
      <c r="DP692" s="134">
        <v>135.1</v>
      </c>
      <c r="DQ692" s="134">
        <v>136.9</v>
      </c>
      <c r="DR692" s="134">
        <v>139.69999999999999</v>
      </c>
      <c r="DS692" s="134">
        <v>137.69999999999999</v>
      </c>
      <c r="DT692" s="134">
        <v>142.30000000000001</v>
      </c>
      <c r="DU692" s="134">
        <v>150.30000000000001</v>
      </c>
      <c r="DV692" s="134">
        <v>157.69999999999999</v>
      </c>
      <c r="DW692" s="134">
        <v>147.69999999999999</v>
      </c>
      <c r="DX692" s="134">
        <v>142.4</v>
      </c>
      <c r="DY692" s="134">
        <v>141.80000000000001</v>
      </c>
      <c r="DZ692" s="134">
        <v>142.19999999999999</v>
      </c>
      <c r="EA692" s="135">
        <v>141.9</v>
      </c>
      <c r="EB692" s="136">
        <v>141.69999999999999</v>
      </c>
      <c r="EC692" s="136">
        <v>139</v>
      </c>
      <c r="ED692" s="134">
        <v>140.9</v>
      </c>
      <c r="EE692" s="134">
        <v>142</v>
      </c>
      <c r="EF692" s="137">
        <v>142.1</v>
      </c>
      <c r="EG692" s="137">
        <v>139.69999999999999</v>
      </c>
      <c r="EH692" s="137">
        <v>139.80000000000001</v>
      </c>
      <c r="EI692" s="137">
        <v>144.5</v>
      </c>
      <c r="EJ692" s="136">
        <v>144.6</v>
      </c>
      <c r="EK692" s="136">
        <v>145</v>
      </c>
      <c r="EL692" s="147">
        <v>145.1</v>
      </c>
      <c r="EM692" s="147">
        <v>146.80000000000001</v>
      </c>
      <c r="EN692" s="147">
        <v>146.19999999999999</v>
      </c>
    </row>
    <row r="693" spans="1:144" ht="15" x14ac:dyDescent="0.25">
      <c r="A693" s="132" t="s">
        <v>2814</v>
      </c>
      <c r="B693" s="132" t="s">
        <v>2815</v>
      </c>
      <c r="C693" s="133">
        <v>2.1569999999999999E-2</v>
      </c>
      <c r="D693" s="134">
        <v>102.4</v>
      </c>
      <c r="E693" s="134">
        <v>105.2</v>
      </c>
      <c r="F693" s="134">
        <v>111.3</v>
      </c>
      <c r="G693" s="134">
        <v>111.7</v>
      </c>
      <c r="H693" s="134">
        <v>113</v>
      </c>
      <c r="I693" s="134">
        <v>113</v>
      </c>
      <c r="J693" s="134">
        <v>113.8</v>
      </c>
      <c r="K693" s="134">
        <v>113</v>
      </c>
      <c r="L693" s="134">
        <v>113</v>
      </c>
      <c r="M693" s="134">
        <v>113</v>
      </c>
      <c r="N693" s="134">
        <v>113</v>
      </c>
      <c r="O693" s="134">
        <v>113.1</v>
      </c>
      <c r="P693" s="134">
        <v>111.7</v>
      </c>
      <c r="Q693" s="134">
        <v>112.1</v>
      </c>
      <c r="R693" s="134">
        <v>112.1</v>
      </c>
      <c r="S693" s="134">
        <v>112.1</v>
      </c>
      <c r="T693" s="134">
        <v>112.9</v>
      </c>
      <c r="U693" s="134">
        <v>114.2</v>
      </c>
      <c r="V693" s="134">
        <v>109.2</v>
      </c>
      <c r="W693" s="134">
        <v>114.2</v>
      </c>
      <c r="X693" s="134">
        <v>115.9</v>
      </c>
      <c r="Y693" s="134">
        <v>116.4</v>
      </c>
      <c r="Z693" s="134">
        <v>116.9</v>
      </c>
      <c r="AA693" s="134">
        <v>116.5</v>
      </c>
      <c r="AB693" s="134">
        <v>115.4</v>
      </c>
      <c r="AC693" s="134">
        <v>115.4</v>
      </c>
      <c r="AD693" s="134">
        <v>115.4</v>
      </c>
      <c r="AE693" s="134">
        <v>115.4</v>
      </c>
      <c r="AF693" s="134">
        <v>115.4</v>
      </c>
      <c r="AG693" s="134">
        <v>116</v>
      </c>
      <c r="AH693" s="134">
        <v>116</v>
      </c>
      <c r="AI693" s="134">
        <v>110.3</v>
      </c>
      <c r="AJ693" s="134">
        <v>109.7</v>
      </c>
      <c r="AK693" s="134">
        <v>108.9</v>
      </c>
      <c r="AL693" s="134">
        <v>108</v>
      </c>
      <c r="AM693" s="134">
        <v>108</v>
      </c>
      <c r="AN693" s="134">
        <v>108</v>
      </c>
      <c r="AO693" s="134">
        <v>110.9</v>
      </c>
      <c r="AP693" s="134">
        <v>110.5</v>
      </c>
      <c r="AQ693" s="134">
        <v>110</v>
      </c>
      <c r="AR693" s="134">
        <v>109.4</v>
      </c>
      <c r="AS693" s="134">
        <v>108.8</v>
      </c>
      <c r="AT693" s="134">
        <v>106.8</v>
      </c>
      <c r="AU693" s="134">
        <v>106.4</v>
      </c>
      <c r="AV693" s="134">
        <v>105.9</v>
      </c>
      <c r="AW693" s="134">
        <v>102.7</v>
      </c>
      <c r="AX693" s="134">
        <v>102.3</v>
      </c>
      <c r="AY693" s="134">
        <v>99.4</v>
      </c>
      <c r="AZ693" s="134">
        <v>99.4</v>
      </c>
      <c r="BA693" s="134">
        <v>99.4</v>
      </c>
      <c r="BB693" s="134">
        <v>98.8</v>
      </c>
      <c r="BC693" s="134">
        <v>98.8</v>
      </c>
      <c r="BD693" s="134">
        <v>98.8</v>
      </c>
      <c r="BE693" s="134">
        <v>98.8</v>
      </c>
      <c r="BF693" s="134">
        <v>98.8</v>
      </c>
      <c r="BG693" s="134">
        <v>99.6</v>
      </c>
      <c r="BH693" s="134">
        <v>99.6</v>
      </c>
      <c r="BI693" s="134">
        <v>100.7</v>
      </c>
      <c r="BJ693" s="134">
        <v>100.7</v>
      </c>
      <c r="BK693" s="134">
        <v>101.8</v>
      </c>
      <c r="BL693" s="134">
        <v>101.8</v>
      </c>
      <c r="BM693" s="134">
        <v>101.8</v>
      </c>
      <c r="BN693" s="134">
        <v>102.2</v>
      </c>
      <c r="BO693" s="134">
        <v>103.6</v>
      </c>
      <c r="BP693" s="134">
        <v>105.9</v>
      </c>
      <c r="BQ693" s="134">
        <v>107.9</v>
      </c>
      <c r="BR693" s="134">
        <v>107.9</v>
      </c>
      <c r="BS693" s="134">
        <v>110.8</v>
      </c>
      <c r="BT693" s="134">
        <v>110.8</v>
      </c>
      <c r="BU693" s="134">
        <v>110.1</v>
      </c>
      <c r="BV693" s="134">
        <v>110.1</v>
      </c>
      <c r="BW693" s="134">
        <v>111.4</v>
      </c>
      <c r="BX693" s="134">
        <v>111.4</v>
      </c>
      <c r="BY693" s="134">
        <v>112.5</v>
      </c>
      <c r="BZ693" s="134">
        <v>113.6</v>
      </c>
      <c r="CA693" s="134">
        <v>113</v>
      </c>
      <c r="CB693" s="134">
        <v>113</v>
      </c>
      <c r="CC693" s="134">
        <v>112.5</v>
      </c>
      <c r="CD693" s="134">
        <v>113.2</v>
      </c>
      <c r="CE693" s="134">
        <v>113.4</v>
      </c>
      <c r="CF693" s="134">
        <v>113.4</v>
      </c>
      <c r="CG693" s="134">
        <v>112.8</v>
      </c>
      <c r="CH693" s="134">
        <v>112.8</v>
      </c>
      <c r="CI693" s="134">
        <v>112.8</v>
      </c>
      <c r="CJ693" s="134">
        <v>113.6</v>
      </c>
      <c r="CK693" s="134">
        <v>112.3</v>
      </c>
      <c r="CL693" s="134">
        <v>112.1</v>
      </c>
      <c r="CM693" s="134">
        <v>112.1</v>
      </c>
      <c r="CN693" s="134">
        <v>112.1</v>
      </c>
      <c r="CO693" s="134">
        <v>112.1</v>
      </c>
      <c r="CP693" s="134">
        <v>112.1</v>
      </c>
      <c r="CQ693" s="134">
        <v>112.1</v>
      </c>
      <c r="CR693" s="134">
        <v>112.1</v>
      </c>
      <c r="CS693" s="134">
        <v>111.2</v>
      </c>
      <c r="CT693" s="134">
        <v>110.7</v>
      </c>
      <c r="CU693" s="134">
        <v>110.7</v>
      </c>
      <c r="CV693" s="134">
        <v>110.7</v>
      </c>
      <c r="CW693" s="134">
        <v>110.7</v>
      </c>
      <c r="CX693" s="134">
        <v>107.9</v>
      </c>
      <c r="CY693" s="134">
        <v>107.6</v>
      </c>
      <c r="CZ693" s="134">
        <v>109.9</v>
      </c>
      <c r="DA693" s="134">
        <v>111.7</v>
      </c>
      <c r="DB693" s="134">
        <v>111.7</v>
      </c>
      <c r="DC693" s="134">
        <v>114.8</v>
      </c>
      <c r="DD693" s="134">
        <v>127.4</v>
      </c>
      <c r="DE693" s="134">
        <v>129.4</v>
      </c>
      <c r="DF693" s="134">
        <v>132.6</v>
      </c>
      <c r="DG693" s="134">
        <v>137.80000000000001</v>
      </c>
      <c r="DH693" s="134">
        <v>138.4</v>
      </c>
      <c r="DI693" s="134">
        <v>144.1</v>
      </c>
      <c r="DJ693" s="134">
        <v>145.69999999999999</v>
      </c>
      <c r="DK693" s="134">
        <v>147.6</v>
      </c>
      <c r="DL693" s="134">
        <v>147.5</v>
      </c>
      <c r="DM693" s="134">
        <v>147.6</v>
      </c>
      <c r="DN693" s="134">
        <v>149.80000000000001</v>
      </c>
      <c r="DO693" s="134">
        <v>149.80000000000001</v>
      </c>
      <c r="DP693" s="134">
        <v>148.80000000000001</v>
      </c>
      <c r="DQ693" s="134">
        <v>149.30000000000001</v>
      </c>
      <c r="DR693" s="134">
        <v>149.1</v>
      </c>
      <c r="DS693" s="134">
        <v>155.19999999999999</v>
      </c>
      <c r="DT693" s="134">
        <v>157.4</v>
      </c>
      <c r="DU693" s="134">
        <v>154.5</v>
      </c>
      <c r="DV693" s="134">
        <v>153.6</v>
      </c>
      <c r="DW693" s="134">
        <v>147.5</v>
      </c>
      <c r="DX693" s="134">
        <v>147</v>
      </c>
      <c r="DY693" s="134">
        <v>143.69999999999999</v>
      </c>
      <c r="DZ693" s="134">
        <v>142</v>
      </c>
      <c r="EA693" s="135">
        <v>143.5</v>
      </c>
      <c r="EB693" s="136">
        <v>141.6</v>
      </c>
      <c r="EC693" s="136">
        <v>143.69999999999999</v>
      </c>
      <c r="ED693" s="134">
        <v>148.69999999999999</v>
      </c>
      <c r="EE693" s="134">
        <v>150.6</v>
      </c>
      <c r="EF693" s="137">
        <v>150.6</v>
      </c>
      <c r="EG693" s="137">
        <v>149.4</v>
      </c>
      <c r="EH693" s="137">
        <v>149.4</v>
      </c>
      <c r="EI693" s="137">
        <v>148.19999999999999</v>
      </c>
      <c r="EJ693" s="136">
        <v>146.9</v>
      </c>
      <c r="EK693" s="136">
        <v>146.9</v>
      </c>
      <c r="EL693" s="147">
        <v>145.80000000000001</v>
      </c>
      <c r="EM693" s="147">
        <v>145.80000000000001</v>
      </c>
      <c r="EN693" s="147">
        <v>145.80000000000001</v>
      </c>
    </row>
    <row r="694" spans="1:144" ht="15" x14ac:dyDescent="0.25">
      <c r="A694" s="132" t="s">
        <v>2816</v>
      </c>
      <c r="B694" s="132" t="s">
        <v>2817</v>
      </c>
      <c r="C694" s="133">
        <v>4.7410000000000001E-2</v>
      </c>
      <c r="D694" s="134">
        <v>100.3</v>
      </c>
      <c r="E694" s="134">
        <v>100.7</v>
      </c>
      <c r="F694" s="134">
        <v>100</v>
      </c>
      <c r="G694" s="134">
        <v>103.3</v>
      </c>
      <c r="H694" s="134">
        <v>100.6</v>
      </c>
      <c r="I694" s="134">
        <v>101.3</v>
      </c>
      <c r="J694" s="134">
        <v>105.2</v>
      </c>
      <c r="K694" s="134">
        <v>104.5</v>
      </c>
      <c r="L694" s="134">
        <v>104.4</v>
      </c>
      <c r="M694" s="134">
        <v>106</v>
      </c>
      <c r="N694" s="134">
        <v>107.2</v>
      </c>
      <c r="O694" s="134">
        <v>107.4</v>
      </c>
      <c r="P694" s="134">
        <v>106.5</v>
      </c>
      <c r="Q694" s="134">
        <v>106.2</v>
      </c>
      <c r="R694" s="134">
        <v>107</v>
      </c>
      <c r="S694" s="134">
        <v>107.2</v>
      </c>
      <c r="T694" s="134">
        <v>107.3</v>
      </c>
      <c r="U694" s="134">
        <v>107.7</v>
      </c>
      <c r="V694" s="134">
        <v>108.2</v>
      </c>
      <c r="W694" s="134">
        <v>105.4</v>
      </c>
      <c r="X694" s="134">
        <v>104.7</v>
      </c>
      <c r="Y694" s="134">
        <v>105.5</v>
      </c>
      <c r="Z694" s="134">
        <v>106.2</v>
      </c>
      <c r="AA694" s="134">
        <v>107.3</v>
      </c>
      <c r="AB694" s="134">
        <v>107.6</v>
      </c>
      <c r="AC694" s="134">
        <v>107.7</v>
      </c>
      <c r="AD694" s="134">
        <v>109.8</v>
      </c>
      <c r="AE694" s="134">
        <v>111</v>
      </c>
      <c r="AF694" s="134">
        <v>111.9</v>
      </c>
      <c r="AG694" s="134">
        <v>112.1</v>
      </c>
      <c r="AH694" s="134">
        <v>113.3</v>
      </c>
      <c r="AI694" s="134">
        <v>113.2</v>
      </c>
      <c r="AJ694" s="134">
        <v>112.8</v>
      </c>
      <c r="AK694" s="134">
        <v>113.2</v>
      </c>
      <c r="AL694" s="134">
        <v>113.2</v>
      </c>
      <c r="AM694" s="134">
        <v>112.9</v>
      </c>
      <c r="AN694" s="134">
        <v>112</v>
      </c>
      <c r="AO694" s="134">
        <v>113.7</v>
      </c>
      <c r="AP694" s="134">
        <v>112.7</v>
      </c>
      <c r="AQ694" s="134">
        <v>113.3</v>
      </c>
      <c r="AR694" s="134">
        <v>112.8</v>
      </c>
      <c r="AS694" s="134">
        <v>110.3</v>
      </c>
      <c r="AT694" s="134">
        <v>106.9</v>
      </c>
      <c r="AU694" s="134">
        <v>105.7</v>
      </c>
      <c r="AV694" s="134">
        <v>106.5</v>
      </c>
      <c r="AW694" s="134">
        <v>106.1</v>
      </c>
      <c r="AX694" s="134">
        <v>106.7</v>
      </c>
      <c r="AY694" s="134">
        <v>106.9</v>
      </c>
      <c r="AZ694" s="134">
        <v>111.4</v>
      </c>
      <c r="BA694" s="134">
        <v>107.2</v>
      </c>
      <c r="BB694" s="134">
        <v>107.9</v>
      </c>
      <c r="BC694" s="134">
        <v>108.3</v>
      </c>
      <c r="BD694" s="134">
        <v>109</v>
      </c>
      <c r="BE694" s="134">
        <v>109.2</v>
      </c>
      <c r="BF694" s="134">
        <v>109.3</v>
      </c>
      <c r="BG694" s="134">
        <v>109.2</v>
      </c>
      <c r="BH694" s="134">
        <v>110</v>
      </c>
      <c r="BI694" s="134">
        <v>110.7</v>
      </c>
      <c r="BJ694" s="134">
        <v>110.9</v>
      </c>
      <c r="BK694" s="134">
        <v>112.1</v>
      </c>
      <c r="BL694" s="134">
        <v>111.9</v>
      </c>
      <c r="BM694" s="134">
        <v>112.6</v>
      </c>
      <c r="BN694" s="134">
        <v>112.5</v>
      </c>
      <c r="BO694" s="134">
        <v>115.2</v>
      </c>
      <c r="BP694" s="134">
        <v>114.5</v>
      </c>
      <c r="BQ694" s="134">
        <v>115.5</v>
      </c>
      <c r="BR694" s="134">
        <v>112.4</v>
      </c>
      <c r="BS694" s="134">
        <v>115.6</v>
      </c>
      <c r="BT694" s="134">
        <v>112</v>
      </c>
      <c r="BU694" s="134">
        <v>113.4</v>
      </c>
      <c r="BV694" s="134">
        <v>116.1</v>
      </c>
      <c r="BW694" s="134">
        <v>117.8</v>
      </c>
      <c r="BX694" s="134">
        <v>118.3</v>
      </c>
      <c r="BY694" s="134">
        <v>116.2</v>
      </c>
      <c r="BZ694" s="134">
        <v>117.8</v>
      </c>
      <c r="CA694" s="134">
        <v>117.9</v>
      </c>
      <c r="CB694" s="134">
        <v>116.7</v>
      </c>
      <c r="CC694" s="134">
        <v>121.2</v>
      </c>
      <c r="CD694" s="134">
        <v>123.3</v>
      </c>
      <c r="CE694" s="134">
        <v>115.6</v>
      </c>
      <c r="CF694" s="134">
        <v>115.8</v>
      </c>
      <c r="CG694" s="134">
        <v>116.3</v>
      </c>
      <c r="CH694" s="134">
        <v>118.6</v>
      </c>
      <c r="CI694" s="134">
        <v>113.4</v>
      </c>
      <c r="CJ694" s="134">
        <v>111.6</v>
      </c>
      <c r="CK694" s="134">
        <v>111.8</v>
      </c>
      <c r="CL694" s="134">
        <v>112.9</v>
      </c>
      <c r="CM694" s="134">
        <v>114.1</v>
      </c>
      <c r="CN694" s="134">
        <v>114.1</v>
      </c>
      <c r="CO694" s="134">
        <v>118.2</v>
      </c>
      <c r="CP694" s="134">
        <v>117.8</v>
      </c>
      <c r="CQ694" s="134">
        <v>113</v>
      </c>
      <c r="CR694" s="134">
        <v>114.8</v>
      </c>
      <c r="CS694" s="134">
        <v>117.7</v>
      </c>
      <c r="CT694" s="134">
        <v>111.7</v>
      </c>
      <c r="CU694" s="134">
        <v>116.5</v>
      </c>
      <c r="CV694" s="134">
        <v>116.2</v>
      </c>
      <c r="CW694" s="134">
        <v>114.3</v>
      </c>
      <c r="CX694" s="134">
        <v>119.2</v>
      </c>
      <c r="CY694" s="134">
        <v>118</v>
      </c>
      <c r="CZ694" s="134">
        <v>116.8</v>
      </c>
      <c r="DA694" s="134">
        <v>113.9</v>
      </c>
      <c r="DB694" s="134">
        <v>112.3</v>
      </c>
      <c r="DC694" s="134">
        <v>113.5</v>
      </c>
      <c r="DD694" s="134">
        <v>114.4</v>
      </c>
      <c r="DE694" s="134">
        <v>115.2</v>
      </c>
      <c r="DF694" s="134">
        <v>120.2</v>
      </c>
      <c r="DG694" s="134">
        <v>120.4</v>
      </c>
      <c r="DH694" s="134">
        <v>120.3</v>
      </c>
      <c r="DI694" s="134">
        <v>126.5</v>
      </c>
      <c r="DJ694" s="134">
        <v>129.4</v>
      </c>
      <c r="DK694" s="134">
        <v>130.9</v>
      </c>
      <c r="DL694" s="134">
        <v>128.19999999999999</v>
      </c>
      <c r="DM694" s="134">
        <v>129.6</v>
      </c>
      <c r="DN694" s="134">
        <v>131.80000000000001</v>
      </c>
      <c r="DO694" s="134">
        <v>131.1</v>
      </c>
      <c r="DP694" s="134">
        <v>129.19999999999999</v>
      </c>
      <c r="DQ694" s="134">
        <v>129.69999999999999</v>
      </c>
      <c r="DR694" s="134">
        <v>132.80000000000001</v>
      </c>
      <c r="DS694" s="134">
        <v>121.8</v>
      </c>
      <c r="DT694" s="134">
        <v>137.19999999999999</v>
      </c>
      <c r="DU694" s="134">
        <v>138.5</v>
      </c>
      <c r="DV694" s="134">
        <v>137.6</v>
      </c>
      <c r="DW694" s="134">
        <v>136.30000000000001</v>
      </c>
      <c r="DX694" s="134">
        <v>133.1</v>
      </c>
      <c r="DY694" s="134">
        <v>131.5</v>
      </c>
      <c r="DZ694" s="134">
        <v>130.19999999999999</v>
      </c>
      <c r="EA694" s="135">
        <v>132.4</v>
      </c>
      <c r="EB694" s="136">
        <v>130.19999999999999</v>
      </c>
      <c r="EC694" s="136">
        <v>131.30000000000001</v>
      </c>
      <c r="ED694" s="134">
        <v>132.4</v>
      </c>
      <c r="EE694" s="134">
        <v>133</v>
      </c>
      <c r="EF694" s="137">
        <v>133.69999999999999</v>
      </c>
      <c r="EG694" s="137">
        <v>132.69999999999999</v>
      </c>
      <c r="EH694" s="137">
        <v>132.30000000000001</v>
      </c>
      <c r="EI694" s="137">
        <v>133.80000000000001</v>
      </c>
      <c r="EJ694" s="136">
        <v>132.4</v>
      </c>
      <c r="EK694" s="136">
        <v>132.4</v>
      </c>
      <c r="EL694" s="147">
        <v>134.30000000000001</v>
      </c>
      <c r="EM694" s="147">
        <v>132.19999999999999</v>
      </c>
      <c r="EN694" s="147">
        <v>134.19999999999999</v>
      </c>
    </row>
    <row r="695" spans="1:144" ht="15" x14ac:dyDescent="0.25">
      <c r="A695" s="132" t="s">
        <v>2818</v>
      </c>
      <c r="B695" s="132" t="s">
        <v>2819</v>
      </c>
      <c r="C695" s="133">
        <v>2.6669999999999999E-2</v>
      </c>
      <c r="D695" s="134">
        <v>98.5</v>
      </c>
      <c r="E695" s="134">
        <v>101</v>
      </c>
      <c r="F695" s="134">
        <v>101.8</v>
      </c>
      <c r="G695" s="134">
        <v>100.2</v>
      </c>
      <c r="H695" s="134">
        <v>100.3</v>
      </c>
      <c r="I695" s="134">
        <v>102.3</v>
      </c>
      <c r="J695" s="134">
        <v>102.6</v>
      </c>
      <c r="K695" s="134">
        <v>99.9</v>
      </c>
      <c r="L695" s="134">
        <v>106.2</v>
      </c>
      <c r="M695" s="134">
        <v>108.5</v>
      </c>
      <c r="N695" s="134">
        <v>108.1</v>
      </c>
      <c r="O695" s="134">
        <v>106.4</v>
      </c>
      <c r="P695" s="134">
        <v>107.9</v>
      </c>
      <c r="Q695" s="134">
        <v>108.3</v>
      </c>
      <c r="R695" s="134">
        <v>109.9</v>
      </c>
      <c r="S695" s="134">
        <v>105.8</v>
      </c>
      <c r="T695" s="134">
        <v>106</v>
      </c>
      <c r="U695" s="134">
        <v>106.9</v>
      </c>
      <c r="V695" s="134">
        <v>107.4</v>
      </c>
      <c r="W695" s="134">
        <v>106</v>
      </c>
      <c r="X695" s="134">
        <v>105</v>
      </c>
      <c r="Y695" s="134">
        <v>105.7</v>
      </c>
      <c r="Z695" s="134">
        <v>106.5</v>
      </c>
      <c r="AA695" s="134">
        <v>109.1</v>
      </c>
      <c r="AB695" s="134">
        <v>109.6</v>
      </c>
      <c r="AC695" s="134">
        <v>110.7</v>
      </c>
      <c r="AD695" s="134">
        <v>109.8</v>
      </c>
      <c r="AE695" s="134">
        <v>111.7</v>
      </c>
      <c r="AF695" s="134">
        <v>114</v>
      </c>
      <c r="AG695" s="134">
        <v>115.4</v>
      </c>
      <c r="AH695" s="134">
        <v>117.2</v>
      </c>
      <c r="AI695" s="134">
        <v>119.4</v>
      </c>
      <c r="AJ695" s="134">
        <v>118</v>
      </c>
      <c r="AK695" s="134">
        <v>115.5</v>
      </c>
      <c r="AL695" s="134">
        <v>116.7</v>
      </c>
      <c r="AM695" s="134">
        <v>115.8</v>
      </c>
      <c r="AN695" s="134">
        <v>116</v>
      </c>
      <c r="AO695" s="134">
        <v>112.1</v>
      </c>
      <c r="AP695" s="134">
        <v>110.1</v>
      </c>
      <c r="AQ695" s="134">
        <v>108.5</v>
      </c>
      <c r="AR695" s="134">
        <v>113</v>
      </c>
      <c r="AS695" s="134">
        <v>112.8</v>
      </c>
      <c r="AT695" s="134">
        <v>112.4</v>
      </c>
      <c r="AU695" s="134">
        <v>110.5</v>
      </c>
      <c r="AV695" s="134">
        <v>110.3</v>
      </c>
      <c r="AW695" s="134">
        <v>111.5</v>
      </c>
      <c r="AX695" s="134">
        <v>111.1</v>
      </c>
      <c r="AY695" s="134">
        <v>109.5</v>
      </c>
      <c r="AZ695" s="134">
        <v>108.9</v>
      </c>
      <c r="BA695" s="134">
        <v>110.1</v>
      </c>
      <c r="BB695" s="134">
        <v>109.1</v>
      </c>
      <c r="BC695" s="134">
        <v>110.6</v>
      </c>
      <c r="BD695" s="134">
        <v>109.5</v>
      </c>
      <c r="BE695" s="134">
        <v>109.2</v>
      </c>
      <c r="BF695" s="134">
        <v>110</v>
      </c>
      <c r="BG695" s="134">
        <v>110.5</v>
      </c>
      <c r="BH695" s="134">
        <v>111.8</v>
      </c>
      <c r="BI695" s="134">
        <v>112.5</v>
      </c>
      <c r="BJ695" s="134">
        <v>113.6</v>
      </c>
      <c r="BK695" s="134">
        <v>115.7</v>
      </c>
      <c r="BL695" s="134">
        <v>117.5</v>
      </c>
      <c r="BM695" s="134">
        <v>117</v>
      </c>
      <c r="BN695" s="134">
        <v>117.4</v>
      </c>
      <c r="BO695" s="134">
        <v>117.9</v>
      </c>
      <c r="BP695" s="134">
        <v>118.5</v>
      </c>
      <c r="BQ695" s="134">
        <v>121.9</v>
      </c>
      <c r="BR695" s="134">
        <v>123.1</v>
      </c>
      <c r="BS695" s="134">
        <v>122.9</v>
      </c>
      <c r="BT695" s="134">
        <v>122.2</v>
      </c>
      <c r="BU695" s="134">
        <v>124</v>
      </c>
      <c r="BV695" s="134">
        <v>125.8</v>
      </c>
      <c r="BW695" s="134">
        <v>124.5</v>
      </c>
      <c r="BX695" s="134">
        <v>125.6</v>
      </c>
      <c r="BY695" s="134">
        <v>128.30000000000001</v>
      </c>
      <c r="BZ695" s="134">
        <v>128.19999999999999</v>
      </c>
      <c r="CA695" s="134">
        <v>128</v>
      </c>
      <c r="CB695" s="134">
        <v>126.6</v>
      </c>
      <c r="CC695" s="134">
        <v>128</v>
      </c>
      <c r="CD695" s="134">
        <v>128.6</v>
      </c>
      <c r="CE695" s="134">
        <v>129.30000000000001</v>
      </c>
      <c r="CF695" s="134">
        <v>127.8</v>
      </c>
      <c r="CG695" s="134">
        <v>124.3</v>
      </c>
      <c r="CH695" s="134">
        <v>124.1</v>
      </c>
      <c r="CI695" s="134">
        <v>118.2</v>
      </c>
      <c r="CJ695" s="134">
        <v>117.5</v>
      </c>
      <c r="CK695" s="134">
        <v>116.8</v>
      </c>
      <c r="CL695" s="134">
        <v>119.5</v>
      </c>
      <c r="CM695" s="134">
        <v>119.6</v>
      </c>
      <c r="CN695" s="134">
        <v>119.1</v>
      </c>
      <c r="CO695" s="134">
        <v>119.1</v>
      </c>
      <c r="CP695" s="134">
        <v>118.6</v>
      </c>
      <c r="CQ695" s="134">
        <v>116.3</v>
      </c>
      <c r="CR695" s="134">
        <v>116.8</v>
      </c>
      <c r="CS695" s="134">
        <v>117.2</v>
      </c>
      <c r="CT695" s="134">
        <v>116.4</v>
      </c>
      <c r="CU695" s="134">
        <v>116.7</v>
      </c>
      <c r="CV695" s="134">
        <v>117.8</v>
      </c>
      <c r="CW695" s="134">
        <v>117.5</v>
      </c>
      <c r="CX695" s="134">
        <v>118.2</v>
      </c>
      <c r="CY695" s="134">
        <v>119.1</v>
      </c>
      <c r="CZ695" s="134">
        <v>118.7</v>
      </c>
      <c r="DA695" s="134">
        <v>129</v>
      </c>
      <c r="DB695" s="134">
        <v>130.6</v>
      </c>
      <c r="DC695" s="134">
        <v>134</v>
      </c>
      <c r="DD695" s="134">
        <v>136.69999999999999</v>
      </c>
      <c r="DE695" s="134">
        <v>136.80000000000001</v>
      </c>
      <c r="DF695" s="134">
        <v>137</v>
      </c>
      <c r="DG695" s="134">
        <v>138.69999999999999</v>
      </c>
      <c r="DH695" s="134">
        <v>139.80000000000001</v>
      </c>
      <c r="DI695" s="134">
        <v>141.80000000000001</v>
      </c>
      <c r="DJ695" s="134">
        <v>140.80000000000001</v>
      </c>
      <c r="DK695" s="134">
        <v>142.30000000000001</v>
      </c>
      <c r="DL695" s="134">
        <v>145.19999999999999</v>
      </c>
      <c r="DM695" s="134">
        <v>149.4</v>
      </c>
      <c r="DN695" s="134">
        <v>153.5</v>
      </c>
      <c r="DO695" s="134">
        <v>152.5</v>
      </c>
      <c r="DP695" s="134">
        <v>152.69999999999999</v>
      </c>
      <c r="DQ695" s="134">
        <v>154.5</v>
      </c>
      <c r="DR695" s="134">
        <v>159.1</v>
      </c>
      <c r="DS695" s="134">
        <v>165.9</v>
      </c>
      <c r="DT695" s="134">
        <v>169.7</v>
      </c>
      <c r="DU695" s="134">
        <v>165.4</v>
      </c>
      <c r="DV695" s="134">
        <v>162.9</v>
      </c>
      <c r="DW695" s="134">
        <v>157.80000000000001</v>
      </c>
      <c r="DX695" s="134">
        <v>159.80000000000001</v>
      </c>
      <c r="DY695" s="134">
        <v>158.5</v>
      </c>
      <c r="DZ695" s="134">
        <v>157.19999999999999</v>
      </c>
      <c r="EA695" s="135">
        <v>158.19999999999999</v>
      </c>
      <c r="EB695" s="136">
        <v>161.80000000000001</v>
      </c>
      <c r="EC695" s="136">
        <v>161.6</v>
      </c>
      <c r="ED695" s="134">
        <v>161.1</v>
      </c>
      <c r="EE695" s="134">
        <v>158.5</v>
      </c>
      <c r="EF695" s="137">
        <v>159.4</v>
      </c>
      <c r="EG695" s="137">
        <v>161.5</v>
      </c>
      <c r="EH695" s="137">
        <v>159.80000000000001</v>
      </c>
      <c r="EI695" s="137">
        <v>157</v>
      </c>
      <c r="EJ695" s="136">
        <v>157.4</v>
      </c>
      <c r="EK695" s="136">
        <v>157.5</v>
      </c>
      <c r="EL695" s="147">
        <v>158.69999999999999</v>
      </c>
      <c r="EM695" s="147">
        <v>158.80000000000001</v>
      </c>
      <c r="EN695" s="147">
        <v>157.4</v>
      </c>
    </row>
    <row r="696" spans="1:144" ht="15" x14ac:dyDescent="0.25">
      <c r="A696" s="132" t="s">
        <v>2820</v>
      </c>
      <c r="B696" s="132" t="s">
        <v>2821</v>
      </c>
      <c r="C696" s="133">
        <v>1.353E-2</v>
      </c>
      <c r="D696" s="134">
        <v>101.7</v>
      </c>
      <c r="E696" s="134">
        <v>103.8</v>
      </c>
      <c r="F696" s="134">
        <v>103.3</v>
      </c>
      <c r="G696" s="134">
        <v>100.7</v>
      </c>
      <c r="H696" s="134">
        <v>100.2</v>
      </c>
      <c r="I696" s="134">
        <v>102.8</v>
      </c>
      <c r="J696" s="134">
        <v>101</v>
      </c>
      <c r="K696" s="134">
        <v>106.7</v>
      </c>
      <c r="L696" s="134">
        <v>106.7</v>
      </c>
      <c r="M696" s="134">
        <v>107.1</v>
      </c>
      <c r="N696" s="134">
        <v>106.5</v>
      </c>
      <c r="O696" s="134">
        <v>107.2</v>
      </c>
      <c r="P696" s="134">
        <v>105.7</v>
      </c>
      <c r="Q696" s="134">
        <v>104.7</v>
      </c>
      <c r="R696" s="134">
        <v>105.8</v>
      </c>
      <c r="S696" s="134">
        <v>108.8</v>
      </c>
      <c r="T696" s="134">
        <v>112.5</v>
      </c>
      <c r="U696" s="134">
        <v>111.7</v>
      </c>
      <c r="V696" s="134">
        <v>108.7</v>
      </c>
      <c r="W696" s="134">
        <v>111</v>
      </c>
      <c r="X696" s="134">
        <v>111.6</v>
      </c>
      <c r="Y696" s="134">
        <v>111.2</v>
      </c>
      <c r="Z696" s="134">
        <v>112.2</v>
      </c>
      <c r="AA696" s="134">
        <v>109</v>
      </c>
      <c r="AB696" s="134">
        <v>110.4</v>
      </c>
      <c r="AC696" s="134">
        <v>110.9</v>
      </c>
      <c r="AD696" s="134">
        <v>112.4</v>
      </c>
      <c r="AE696" s="134">
        <v>114.1</v>
      </c>
      <c r="AF696" s="134">
        <v>116.1</v>
      </c>
      <c r="AG696" s="134">
        <v>117</v>
      </c>
      <c r="AH696" s="134">
        <v>118.2</v>
      </c>
      <c r="AI696" s="134">
        <v>120.2</v>
      </c>
      <c r="AJ696" s="134">
        <v>120.1</v>
      </c>
      <c r="AK696" s="134">
        <v>118.7</v>
      </c>
      <c r="AL696" s="134">
        <v>117.8</v>
      </c>
      <c r="AM696" s="134">
        <v>115.8</v>
      </c>
      <c r="AN696" s="134">
        <v>115.6</v>
      </c>
      <c r="AO696" s="134">
        <v>113.7</v>
      </c>
      <c r="AP696" s="134">
        <v>110.9</v>
      </c>
      <c r="AQ696" s="134">
        <v>109.9</v>
      </c>
      <c r="AR696" s="134">
        <v>108.9</v>
      </c>
      <c r="AS696" s="134">
        <v>107.4</v>
      </c>
      <c r="AT696" s="134">
        <v>106.6</v>
      </c>
      <c r="AU696" s="134">
        <v>103.9</v>
      </c>
      <c r="AV696" s="134">
        <v>106.2</v>
      </c>
      <c r="AW696" s="134">
        <v>105.9</v>
      </c>
      <c r="AX696" s="134">
        <v>107.8</v>
      </c>
      <c r="AY696" s="134">
        <v>109.2</v>
      </c>
      <c r="AZ696" s="134">
        <v>109.6</v>
      </c>
      <c r="BA696" s="134">
        <v>111.1</v>
      </c>
      <c r="BB696" s="134">
        <v>109.1</v>
      </c>
      <c r="BC696" s="134">
        <v>110.6</v>
      </c>
      <c r="BD696" s="134">
        <v>110.5</v>
      </c>
      <c r="BE696" s="134">
        <v>109.9</v>
      </c>
      <c r="BF696" s="134">
        <v>110.9</v>
      </c>
      <c r="BG696" s="134">
        <v>112.7</v>
      </c>
      <c r="BH696" s="134">
        <v>112.9</v>
      </c>
      <c r="BI696" s="134">
        <v>113.6</v>
      </c>
      <c r="BJ696" s="134">
        <v>116.2</v>
      </c>
      <c r="BK696" s="134">
        <v>116.6</v>
      </c>
      <c r="BL696" s="134">
        <v>116.7</v>
      </c>
      <c r="BM696" s="134">
        <v>117.4</v>
      </c>
      <c r="BN696" s="134">
        <v>115.8</v>
      </c>
      <c r="BO696" s="134">
        <v>112</v>
      </c>
      <c r="BP696" s="134"/>
      <c r="BQ696" s="134">
        <v>118.1</v>
      </c>
      <c r="BR696" s="134">
        <v>122.6</v>
      </c>
      <c r="BS696" s="134">
        <v>118.1</v>
      </c>
      <c r="BT696" s="134">
        <v>117.7</v>
      </c>
      <c r="BU696" s="134">
        <v>120.2</v>
      </c>
      <c r="BV696" s="134">
        <v>120.9</v>
      </c>
      <c r="BW696" s="134">
        <v>120.2</v>
      </c>
      <c r="BX696" s="134">
        <v>123.4</v>
      </c>
      <c r="BY696" s="134">
        <v>128.1</v>
      </c>
      <c r="BZ696" s="134">
        <v>127.6</v>
      </c>
      <c r="CA696" s="134">
        <v>124.5</v>
      </c>
      <c r="CB696" s="134">
        <v>123.6</v>
      </c>
      <c r="CC696" s="134">
        <v>123.9</v>
      </c>
      <c r="CD696" s="134">
        <v>124.3</v>
      </c>
      <c r="CE696" s="134">
        <v>124</v>
      </c>
      <c r="CF696" s="134">
        <v>120.5</v>
      </c>
      <c r="CG696" s="134">
        <v>119</v>
      </c>
      <c r="CH696" s="134">
        <v>120.5</v>
      </c>
      <c r="CI696" s="134">
        <v>120.6</v>
      </c>
      <c r="CJ696" s="134">
        <v>120.4</v>
      </c>
      <c r="CK696" s="134">
        <v>119.3</v>
      </c>
      <c r="CL696" s="134">
        <v>117</v>
      </c>
      <c r="CM696" s="134">
        <v>117.2</v>
      </c>
      <c r="CN696" s="134">
        <v>117.4</v>
      </c>
      <c r="CO696" s="134">
        <v>116.9</v>
      </c>
      <c r="CP696" s="134">
        <v>116.3</v>
      </c>
      <c r="CQ696" s="134">
        <v>116.2</v>
      </c>
      <c r="CR696" s="134">
        <v>116.7</v>
      </c>
      <c r="CS696" s="134">
        <v>117.2</v>
      </c>
      <c r="CT696" s="134">
        <v>114.8</v>
      </c>
      <c r="CU696" s="134">
        <v>115</v>
      </c>
      <c r="CV696" s="134">
        <v>113.3</v>
      </c>
      <c r="CW696" s="134">
        <v>113.2</v>
      </c>
      <c r="CX696" s="134">
        <v>113.7</v>
      </c>
      <c r="CY696" s="134">
        <v>114.1</v>
      </c>
      <c r="CZ696" s="134">
        <v>115.8</v>
      </c>
      <c r="DA696" s="134">
        <v>116.2</v>
      </c>
      <c r="DB696" s="134">
        <v>118.2</v>
      </c>
      <c r="DC696" s="134">
        <v>122.5</v>
      </c>
      <c r="DD696" s="134">
        <v>125.5</v>
      </c>
      <c r="DE696" s="134">
        <v>125.7</v>
      </c>
      <c r="DF696" s="134">
        <v>127.9</v>
      </c>
      <c r="DG696" s="134">
        <v>130.6</v>
      </c>
      <c r="DH696" s="134">
        <v>135.6</v>
      </c>
      <c r="DI696" s="134">
        <v>141.30000000000001</v>
      </c>
      <c r="DJ696" s="134">
        <v>141.19999999999999</v>
      </c>
      <c r="DK696" s="134">
        <v>144.30000000000001</v>
      </c>
      <c r="DL696" s="134">
        <v>145.5</v>
      </c>
      <c r="DM696" s="134">
        <v>148.9</v>
      </c>
      <c r="DN696" s="134">
        <v>154.4</v>
      </c>
      <c r="DO696" s="134">
        <v>152.69999999999999</v>
      </c>
      <c r="DP696" s="134">
        <v>151.1</v>
      </c>
      <c r="DQ696" s="134">
        <v>153.5</v>
      </c>
      <c r="DR696" s="134">
        <v>159.6</v>
      </c>
      <c r="DS696" s="134">
        <v>165.7</v>
      </c>
      <c r="DT696" s="134">
        <v>165.9</v>
      </c>
      <c r="DU696" s="134">
        <v>173.1</v>
      </c>
      <c r="DV696" s="134">
        <v>167.7</v>
      </c>
      <c r="DW696" s="134">
        <v>161.9</v>
      </c>
      <c r="DX696" s="134">
        <v>158.80000000000001</v>
      </c>
      <c r="DY696" s="134">
        <v>156.30000000000001</v>
      </c>
      <c r="DZ696" s="134">
        <v>155.4</v>
      </c>
      <c r="EA696" s="135">
        <v>157</v>
      </c>
      <c r="EB696" s="136">
        <v>158.9</v>
      </c>
      <c r="EC696" s="136">
        <v>160.80000000000001</v>
      </c>
      <c r="ED696" s="134">
        <v>162.69999999999999</v>
      </c>
      <c r="EE696" s="134">
        <v>158.4</v>
      </c>
      <c r="EF696" s="137">
        <v>157.69999999999999</v>
      </c>
      <c r="EG696" s="137">
        <v>158</v>
      </c>
      <c r="EH696" s="137">
        <v>156.4</v>
      </c>
      <c r="EI696" s="137">
        <v>154.6</v>
      </c>
      <c r="EJ696" s="136">
        <v>154.80000000000001</v>
      </c>
      <c r="EK696" s="136">
        <v>156.30000000000001</v>
      </c>
      <c r="EL696" s="147">
        <v>156.19999999999999</v>
      </c>
      <c r="EM696" s="147">
        <v>156.4</v>
      </c>
      <c r="EN696" s="147">
        <v>156.30000000000001</v>
      </c>
    </row>
    <row r="697" spans="1:144" ht="15" x14ac:dyDescent="0.25">
      <c r="A697" s="132" t="s">
        <v>2822</v>
      </c>
      <c r="B697" s="132" t="s">
        <v>2823</v>
      </c>
      <c r="C697" s="133">
        <v>7.782E-2</v>
      </c>
      <c r="D697" s="134">
        <v>104.7</v>
      </c>
      <c r="E697" s="134">
        <v>105.4</v>
      </c>
      <c r="F697" s="134">
        <v>104.3</v>
      </c>
      <c r="G697" s="134">
        <v>104</v>
      </c>
      <c r="H697" s="134">
        <v>103.6</v>
      </c>
      <c r="I697" s="134">
        <v>104</v>
      </c>
      <c r="J697" s="134">
        <v>105.8</v>
      </c>
      <c r="K697" s="134">
        <v>104.6</v>
      </c>
      <c r="L697" s="134">
        <v>104.7</v>
      </c>
      <c r="M697" s="134">
        <v>105.1</v>
      </c>
      <c r="N697" s="134">
        <v>105.4</v>
      </c>
      <c r="O697" s="134">
        <v>104.9</v>
      </c>
      <c r="P697" s="134">
        <v>101.6</v>
      </c>
      <c r="Q697" s="134">
        <v>99.4</v>
      </c>
      <c r="R697" s="134">
        <v>101.9</v>
      </c>
      <c r="S697" s="134">
        <v>101.4</v>
      </c>
      <c r="T697" s="134">
        <v>104.4</v>
      </c>
      <c r="U697" s="134">
        <v>110.2</v>
      </c>
      <c r="V697" s="134">
        <v>109.6</v>
      </c>
      <c r="W697" s="134">
        <v>111.8</v>
      </c>
      <c r="X697" s="134">
        <v>112.3</v>
      </c>
      <c r="Y697" s="134">
        <v>119</v>
      </c>
      <c r="Z697" s="134">
        <v>112.6</v>
      </c>
      <c r="AA697" s="134">
        <v>109.8</v>
      </c>
      <c r="AB697" s="134">
        <v>108.1</v>
      </c>
      <c r="AC697" s="134">
        <v>107.9</v>
      </c>
      <c r="AD697" s="134">
        <v>107.2</v>
      </c>
      <c r="AE697" s="134">
        <v>110.1</v>
      </c>
      <c r="AF697" s="134">
        <v>111.8</v>
      </c>
      <c r="AG697" s="134">
        <v>108.3</v>
      </c>
      <c r="AH697" s="134">
        <v>107.9</v>
      </c>
      <c r="AI697" s="134">
        <v>107.7</v>
      </c>
      <c r="AJ697" s="134">
        <v>105.4</v>
      </c>
      <c r="AK697" s="134">
        <v>102.3</v>
      </c>
      <c r="AL697" s="134">
        <v>97.6</v>
      </c>
      <c r="AM697" s="134">
        <v>98.6</v>
      </c>
      <c r="AN697" s="134">
        <v>103</v>
      </c>
      <c r="AO697" s="134">
        <v>101.4</v>
      </c>
      <c r="AP697" s="134">
        <v>99.6</v>
      </c>
      <c r="AQ697" s="134">
        <v>98.5</v>
      </c>
      <c r="AR697" s="134">
        <v>94.4</v>
      </c>
      <c r="AS697" s="134">
        <v>93.8</v>
      </c>
      <c r="AT697" s="134">
        <v>95.3</v>
      </c>
      <c r="AU697" s="134">
        <v>90.7</v>
      </c>
      <c r="AV697" s="134">
        <v>87.1</v>
      </c>
      <c r="AW697" s="134">
        <v>87.1</v>
      </c>
      <c r="AX697" s="134">
        <v>86.5</v>
      </c>
      <c r="AY697" s="134">
        <v>88</v>
      </c>
      <c r="AZ697" s="134">
        <v>90.3</v>
      </c>
      <c r="BA697" s="134">
        <v>89.7</v>
      </c>
      <c r="BB697" s="134">
        <v>87.4</v>
      </c>
      <c r="BC697" s="134">
        <v>89.3</v>
      </c>
      <c r="BD697" s="134">
        <v>89.6</v>
      </c>
      <c r="BE697" s="134">
        <v>88.4</v>
      </c>
      <c r="BF697" s="134">
        <v>88.3</v>
      </c>
      <c r="BG697" s="134">
        <v>90</v>
      </c>
      <c r="BH697" s="134">
        <v>95.5</v>
      </c>
      <c r="BI697" s="134">
        <v>96</v>
      </c>
      <c r="BJ697" s="134">
        <v>94.8</v>
      </c>
      <c r="BK697" s="134">
        <v>94.5</v>
      </c>
      <c r="BL697" s="134">
        <v>96</v>
      </c>
      <c r="BM697" s="134">
        <v>94.8</v>
      </c>
      <c r="BN697" s="134">
        <v>94.1</v>
      </c>
      <c r="BO697" s="134">
        <v>94.2</v>
      </c>
      <c r="BP697" s="134">
        <v>96.5</v>
      </c>
      <c r="BQ697" s="134">
        <v>102.9</v>
      </c>
      <c r="BR697" s="134">
        <v>101.3</v>
      </c>
      <c r="BS697" s="134">
        <v>104.9</v>
      </c>
      <c r="BT697" s="134">
        <v>104.9</v>
      </c>
      <c r="BU697" s="134">
        <v>106.7</v>
      </c>
      <c r="BV697" s="134">
        <v>106.6</v>
      </c>
      <c r="BW697" s="134">
        <v>107.6</v>
      </c>
      <c r="BX697" s="134">
        <v>107.5</v>
      </c>
      <c r="BY697" s="134">
        <v>110.1</v>
      </c>
      <c r="BZ697" s="134">
        <v>110</v>
      </c>
      <c r="CA697" s="134">
        <v>109.9</v>
      </c>
      <c r="CB697" s="134">
        <v>107.6</v>
      </c>
      <c r="CC697" s="134">
        <v>107.9</v>
      </c>
      <c r="CD697" s="134">
        <v>108.7</v>
      </c>
      <c r="CE697" s="134">
        <v>108.9</v>
      </c>
      <c r="CF697" s="134">
        <v>109</v>
      </c>
      <c r="CG697" s="134">
        <v>108.4</v>
      </c>
      <c r="CH697" s="134">
        <v>108.3</v>
      </c>
      <c r="CI697" s="134">
        <v>111</v>
      </c>
      <c r="CJ697" s="134">
        <v>110.6</v>
      </c>
      <c r="CK697" s="134">
        <v>112.2</v>
      </c>
      <c r="CL697" s="134">
        <v>109.8</v>
      </c>
      <c r="CM697" s="134">
        <v>106.5</v>
      </c>
      <c r="CN697" s="134">
        <v>107.9</v>
      </c>
      <c r="CO697" s="134">
        <v>106.7</v>
      </c>
      <c r="CP697" s="134">
        <v>107.4</v>
      </c>
      <c r="CQ697" s="134">
        <v>105.8</v>
      </c>
      <c r="CR697" s="134">
        <v>108.8</v>
      </c>
      <c r="CS697" s="134">
        <v>109.3</v>
      </c>
      <c r="CT697" s="134">
        <v>107.9</v>
      </c>
      <c r="CU697" s="134">
        <v>105.5</v>
      </c>
      <c r="CV697" s="134">
        <v>102.4</v>
      </c>
      <c r="CW697" s="134">
        <v>104.8</v>
      </c>
      <c r="CX697" s="134">
        <v>107.6</v>
      </c>
      <c r="CY697" s="134">
        <v>110.8</v>
      </c>
      <c r="CZ697" s="134">
        <v>116.8</v>
      </c>
      <c r="DA697" s="134">
        <v>115.4</v>
      </c>
      <c r="DB697" s="134">
        <v>116.7</v>
      </c>
      <c r="DC697" s="134">
        <v>117.8</v>
      </c>
      <c r="DD697" s="134">
        <v>123.4</v>
      </c>
      <c r="DE697" s="134">
        <v>127.2</v>
      </c>
      <c r="DF697" s="134">
        <v>131</v>
      </c>
      <c r="DG697" s="134">
        <v>142.69999999999999</v>
      </c>
      <c r="DH697" s="134">
        <v>144.6</v>
      </c>
      <c r="DI697" s="134">
        <v>151.1</v>
      </c>
      <c r="DJ697" s="134">
        <v>154</v>
      </c>
      <c r="DK697" s="134">
        <v>152.69999999999999</v>
      </c>
      <c r="DL697" s="134">
        <v>152.69999999999999</v>
      </c>
      <c r="DM697" s="134">
        <v>155.80000000000001</v>
      </c>
      <c r="DN697" s="134">
        <v>158</v>
      </c>
      <c r="DO697" s="134">
        <v>156.4</v>
      </c>
      <c r="DP697" s="134">
        <v>155.6</v>
      </c>
      <c r="DQ697" s="134">
        <v>161.5</v>
      </c>
      <c r="DR697" s="134">
        <v>165.7</v>
      </c>
      <c r="DS697" s="134">
        <v>169.8</v>
      </c>
      <c r="DT697" s="134">
        <v>172.6</v>
      </c>
      <c r="DU697" s="134">
        <v>171.8</v>
      </c>
      <c r="DV697" s="134">
        <v>172.2</v>
      </c>
      <c r="DW697" s="134">
        <v>160.69999999999999</v>
      </c>
      <c r="DX697" s="134">
        <v>154.1</v>
      </c>
      <c r="DY697" s="134">
        <v>150.1</v>
      </c>
      <c r="DZ697" s="134">
        <v>149.5</v>
      </c>
      <c r="EA697" s="135">
        <v>152.30000000000001</v>
      </c>
      <c r="EB697" s="136">
        <v>155.5</v>
      </c>
      <c r="EC697" s="136">
        <v>160.69999999999999</v>
      </c>
      <c r="ED697" s="134">
        <v>167.1</v>
      </c>
      <c r="EE697" s="134">
        <v>166.8</v>
      </c>
      <c r="EF697" s="137">
        <v>166.2</v>
      </c>
      <c r="EG697" s="137">
        <v>162</v>
      </c>
      <c r="EH697" s="137">
        <v>158.1</v>
      </c>
      <c r="EI697" s="137">
        <v>158.9</v>
      </c>
      <c r="EJ697" s="136">
        <v>161.4</v>
      </c>
      <c r="EK697" s="136">
        <v>160.6</v>
      </c>
      <c r="EL697" s="147">
        <v>162.5</v>
      </c>
      <c r="EM697" s="147">
        <v>159.30000000000001</v>
      </c>
      <c r="EN697" s="147">
        <v>160.5</v>
      </c>
    </row>
    <row r="698" spans="1:144" ht="15" x14ac:dyDescent="0.25">
      <c r="A698" s="132" t="s">
        <v>2824</v>
      </c>
      <c r="B698" s="132" t="s">
        <v>2825</v>
      </c>
      <c r="C698" s="133">
        <v>1.9640000000000001E-2</v>
      </c>
      <c r="D698" s="134">
        <v>129.6</v>
      </c>
      <c r="E698" s="134">
        <v>127</v>
      </c>
      <c r="F698" s="134">
        <v>129</v>
      </c>
      <c r="G698" s="134">
        <v>126.5</v>
      </c>
      <c r="H698" s="134">
        <v>124.7</v>
      </c>
      <c r="I698" s="134">
        <v>118</v>
      </c>
      <c r="J698" s="134">
        <v>117.6</v>
      </c>
      <c r="K698" s="134">
        <v>117</v>
      </c>
      <c r="L698" s="134">
        <v>127.1</v>
      </c>
      <c r="M698" s="134">
        <v>113.8</v>
      </c>
      <c r="N698" s="134">
        <v>98.9</v>
      </c>
      <c r="O698" s="134">
        <v>107.2</v>
      </c>
      <c r="P698" s="134">
        <v>108.1</v>
      </c>
      <c r="Q698" s="134">
        <v>106.8</v>
      </c>
      <c r="R698" s="134">
        <v>116.8</v>
      </c>
      <c r="S698" s="134">
        <v>109.5</v>
      </c>
      <c r="T698" s="134">
        <v>98.8</v>
      </c>
      <c r="U698" s="134">
        <v>98.1</v>
      </c>
      <c r="V698" s="134">
        <v>105</v>
      </c>
      <c r="W698" s="134">
        <v>100.9</v>
      </c>
      <c r="X698" s="134">
        <v>101.4</v>
      </c>
      <c r="Y698" s="134">
        <v>103.4</v>
      </c>
      <c r="Z698" s="134">
        <v>110.2</v>
      </c>
      <c r="AA698" s="134">
        <v>109.6</v>
      </c>
      <c r="AB698" s="134">
        <v>98.3</v>
      </c>
      <c r="AC698" s="134">
        <v>99.1</v>
      </c>
      <c r="AD698" s="134">
        <v>101.7</v>
      </c>
      <c r="AE698" s="134">
        <v>101.5</v>
      </c>
      <c r="AF698" s="134">
        <v>108.4</v>
      </c>
      <c r="AG698" s="134">
        <v>109.4</v>
      </c>
      <c r="AH698" s="134">
        <v>109.1</v>
      </c>
      <c r="AI698" s="134">
        <v>100.5</v>
      </c>
      <c r="AJ698" s="134">
        <v>96.6</v>
      </c>
      <c r="AK698" s="134">
        <v>93.8</v>
      </c>
      <c r="AL698" s="134">
        <v>85.9</v>
      </c>
      <c r="AM698" s="134">
        <v>91.8</v>
      </c>
      <c r="AN698" s="134">
        <v>89.4</v>
      </c>
      <c r="AO698" s="134">
        <v>94.4</v>
      </c>
      <c r="AP698" s="134">
        <v>89.5</v>
      </c>
      <c r="AQ698" s="134">
        <v>75.5</v>
      </c>
      <c r="AR698" s="134">
        <v>71.7</v>
      </c>
      <c r="AS698" s="134">
        <v>74.900000000000006</v>
      </c>
      <c r="AT698" s="134">
        <v>77</v>
      </c>
      <c r="AU698" s="134">
        <v>77</v>
      </c>
      <c r="AV698" s="134">
        <v>79.7</v>
      </c>
      <c r="AW698" s="134">
        <v>81.3</v>
      </c>
      <c r="AX698" s="134">
        <v>79.5</v>
      </c>
      <c r="AY698" s="134">
        <v>79.900000000000006</v>
      </c>
      <c r="AZ698" s="134">
        <v>80.099999999999994</v>
      </c>
      <c r="BA698" s="134">
        <v>79.8</v>
      </c>
      <c r="BB698" s="134">
        <v>79.5</v>
      </c>
      <c r="BC698" s="134">
        <v>80</v>
      </c>
      <c r="BD698" s="134">
        <v>80.5</v>
      </c>
      <c r="BE698" s="134">
        <v>80.3</v>
      </c>
      <c r="BF698" s="134">
        <v>80.2</v>
      </c>
      <c r="BG698" s="134">
        <v>80.099999999999994</v>
      </c>
      <c r="BH698" s="134">
        <v>80.5</v>
      </c>
      <c r="BI698" s="134">
        <v>80.599999999999994</v>
      </c>
      <c r="BJ698" s="134">
        <v>66.3</v>
      </c>
      <c r="BK698" s="134">
        <v>66.5</v>
      </c>
      <c r="BL698" s="134">
        <v>64.900000000000006</v>
      </c>
      <c r="BM698" s="134">
        <v>65.5</v>
      </c>
      <c r="BN698" s="134">
        <v>65.400000000000006</v>
      </c>
      <c r="BO698" s="134">
        <v>64.400000000000006</v>
      </c>
      <c r="BP698" s="134">
        <v>65.400000000000006</v>
      </c>
      <c r="BQ698" s="134">
        <v>64.8</v>
      </c>
      <c r="BR698" s="134">
        <v>65.2</v>
      </c>
      <c r="BS698" s="134">
        <v>65.3</v>
      </c>
      <c r="BT698" s="134">
        <v>65.5</v>
      </c>
      <c r="BU698" s="134">
        <v>61.1</v>
      </c>
      <c r="BV698" s="134">
        <v>61.2</v>
      </c>
      <c r="BW698" s="134">
        <v>61.9</v>
      </c>
      <c r="BX698" s="134">
        <v>62.2</v>
      </c>
      <c r="BY698" s="134">
        <v>62.1</v>
      </c>
      <c r="BZ698" s="134">
        <v>63.2</v>
      </c>
      <c r="CA698" s="134">
        <v>62.9</v>
      </c>
      <c r="CB698" s="134">
        <v>62.8</v>
      </c>
      <c r="CC698" s="134">
        <v>62.3</v>
      </c>
      <c r="CD698" s="134">
        <v>62.6</v>
      </c>
      <c r="CE698" s="134">
        <v>63</v>
      </c>
      <c r="CF698" s="134">
        <v>63</v>
      </c>
      <c r="CG698" s="134">
        <v>62.5</v>
      </c>
      <c r="CH698" s="134">
        <v>62.9</v>
      </c>
      <c r="CI698" s="134">
        <v>62.9</v>
      </c>
      <c r="CJ698" s="134">
        <v>62.3</v>
      </c>
      <c r="CK698" s="134">
        <v>62.4</v>
      </c>
      <c r="CL698" s="134">
        <v>62.1</v>
      </c>
      <c r="CM698" s="134">
        <v>62</v>
      </c>
      <c r="CN698" s="134">
        <v>62.2</v>
      </c>
      <c r="CO698" s="134">
        <v>62.5</v>
      </c>
      <c r="CP698" s="134">
        <v>62.4</v>
      </c>
      <c r="CQ698" s="134">
        <v>62.5</v>
      </c>
      <c r="CR698" s="134">
        <v>62.5</v>
      </c>
      <c r="CS698" s="134">
        <v>62.5</v>
      </c>
      <c r="CT698" s="134">
        <v>62.6</v>
      </c>
      <c r="CU698" s="134">
        <v>62.1</v>
      </c>
      <c r="CV698" s="134">
        <v>62.1</v>
      </c>
      <c r="CW698" s="134">
        <v>62.9</v>
      </c>
      <c r="CX698" s="134">
        <v>63.5</v>
      </c>
      <c r="CY698" s="134">
        <v>62.9</v>
      </c>
      <c r="CZ698" s="134">
        <v>64.400000000000006</v>
      </c>
      <c r="DA698" s="134">
        <v>64.2</v>
      </c>
      <c r="DB698" s="134">
        <v>63.9</v>
      </c>
      <c r="DC698" s="134">
        <v>65.099999999999994</v>
      </c>
      <c r="DD698" s="134">
        <v>65.900000000000006</v>
      </c>
      <c r="DE698" s="134">
        <v>66.900000000000006</v>
      </c>
      <c r="DF698" s="134">
        <v>67.599999999999994</v>
      </c>
      <c r="DG698" s="134">
        <v>69.099999999999994</v>
      </c>
      <c r="DH698" s="134">
        <v>69.7</v>
      </c>
      <c r="DI698" s="134">
        <v>70.400000000000006</v>
      </c>
      <c r="DJ698" s="134">
        <v>69.400000000000006</v>
      </c>
      <c r="DK698" s="134">
        <v>71</v>
      </c>
      <c r="DL698" s="134">
        <v>70.8</v>
      </c>
      <c r="DM698" s="134">
        <v>70.900000000000006</v>
      </c>
      <c r="DN698" s="134">
        <v>71.599999999999994</v>
      </c>
      <c r="DO698" s="134">
        <v>72.5</v>
      </c>
      <c r="DP698" s="134">
        <v>74.2</v>
      </c>
      <c r="DQ698" s="134">
        <v>74.3</v>
      </c>
      <c r="DR698" s="134">
        <v>74.599999999999994</v>
      </c>
      <c r="DS698" s="134">
        <v>74.8</v>
      </c>
      <c r="DT698" s="134">
        <v>76.5</v>
      </c>
      <c r="DU698" s="134">
        <v>76.400000000000006</v>
      </c>
      <c r="DV698" s="134">
        <v>75.400000000000006</v>
      </c>
      <c r="DW698" s="134">
        <v>75</v>
      </c>
      <c r="DX698" s="134">
        <v>74.599999999999994</v>
      </c>
      <c r="DY698" s="134">
        <v>73.7</v>
      </c>
      <c r="DZ698" s="134">
        <v>73.2</v>
      </c>
      <c r="EA698" s="135">
        <v>73.5</v>
      </c>
      <c r="EB698" s="136">
        <v>73.599999999999994</v>
      </c>
      <c r="EC698" s="136">
        <v>73.7</v>
      </c>
      <c r="ED698" s="134">
        <v>76.099999999999994</v>
      </c>
      <c r="EE698" s="134">
        <v>75.5</v>
      </c>
      <c r="EF698" s="137">
        <v>76</v>
      </c>
      <c r="EG698" s="137">
        <v>76.099999999999994</v>
      </c>
      <c r="EH698" s="137">
        <v>74.900000000000006</v>
      </c>
      <c r="EI698" s="137">
        <v>75.8</v>
      </c>
      <c r="EJ698" s="136">
        <v>75.8</v>
      </c>
      <c r="EK698" s="136">
        <v>76.2</v>
      </c>
      <c r="EL698" s="147">
        <v>74.099999999999994</v>
      </c>
      <c r="EM698" s="147">
        <v>75.400000000000006</v>
      </c>
      <c r="EN698" s="147">
        <v>74.099999999999994</v>
      </c>
    </row>
    <row r="699" spans="1:144" ht="15" x14ac:dyDescent="0.25">
      <c r="A699" s="132" t="s">
        <v>2826</v>
      </c>
      <c r="B699" s="132" t="s">
        <v>2827</v>
      </c>
      <c r="C699" s="133">
        <v>8.6440000000000003E-2</v>
      </c>
      <c r="D699" s="134">
        <v>104.1</v>
      </c>
      <c r="E699" s="134">
        <v>107.2</v>
      </c>
      <c r="F699" s="134">
        <v>105.5</v>
      </c>
      <c r="G699" s="134">
        <v>104.2</v>
      </c>
      <c r="H699" s="134">
        <v>102.5</v>
      </c>
      <c r="I699" s="134">
        <v>101.8</v>
      </c>
      <c r="J699" s="134">
        <v>107</v>
      </c>
      <c r="K699" s="134">
        <v>106.1</v>
      </c>
      <c r="L699" s="134">
        <v>104.5</v>
      </c>
      <c r="M699" s="134">
        <v>105.2</v>
      </c>
      <c r="N699" s="134">
        <v>105.9</v>
      </c>
      <c r="O699" s="134">
        <v>109.7</v>
      </c>
      <c r="P699" s="134">
        <v>101.9</v>
      </c>
      <c r="Q699" s="134">
        <v>102.6</v>
      </c>
      <c r="R699" s="134">
        <v>102.3</v>
      </c>
      <c r="S699" s="134">
        <v>102.8</v>
      </c>
      <c r="T699" s="134">
        <v>104</v>
      </c>
      <c r="U699" s="134">
        <v>112.2</v>
      </c>
      <c r="V699" s="134">
        <v>110</v>
      </c>
      <c r="W699" s="134">
        <v>112.3</v>
      </c>
      <c r="X699" s="134">
        <v>110.9</v>
      </c>
      <c r="Y699" s="134">
        <v>109.2</v>
      </c>
      <c r="Z699" s="134">
        <v>107</v>
      </c>
      <c r="AA699" s="134">
        <v>109.9</v>
      </c>
      <c r="AB699" s="134">
        <v>100.9</v>
      </c>
      <c r="AC699" s="134">
        <v>98.4</v>
      </c>
      <c r="AD699" s="134">
        <v>98.2</v>
      </c>
      <c r="AE699" s="134">
        <v>97.1</v>
      </c>
      <c r="AF699" s="134">
        <v>100.6</v>
      </c>
      <c r="AG699" s="134">
        <v>104.9</v>
      </c>
      <c r="AH699" s="134">
        <v>96.3</v>
      </c>
      <c r="AI699" s="134">
        <v>96.1</v>
      </c>
      <c r="AJ699" s="134">
        <v>96.9</v>
      </c>
      <c r="AK699" s="134">
        <v>97.6</v>
      </c>
      <c r="AL699" s="134">
        <v>94.1</v>
      </c>
      <c r="AM699" s="134">
        <v>93.3</v>
      </c>
      <c r="AN699" s="134">
        <v>96.9</v>
      </c>
      <c r="AO699" s="134">
        <v>92.9</v>
      </c>
      <c r="AP699" s="134">
        <v>94.3</v>
      </c>
      <c r="AQ699" s="134">
        <v>96.7</v>
      </c>
      <c r="AR699" s="134">
        <v>95</v>
      </c>
      <c r="AS699" s="134">
        <v>98.7</v>
      </c>
      <c r="AT699" s="134">
        <v>98.4</v>
      </c>
      <c r="AU699" s="134">
        <v>95</v>
      </c>
      <c r="AV699" s="134">
        <v>92.8</v>
      </c>
      <c r="AW699" s="134">
        <v>94.6</v>
      </c>
      <c r="AX699" s="134">
        <v>89.9</v>
      </c>
      <c r="AY699" s="134">
        <v>93</v>
      </c>
      <c r="AZ699" s="134">
        <v>94.1</v>
      </c>
      <c r="BA699" s="134">
        <v>91.4</v>
      </c>
      <c r="BB699" s="134">
        <v>89.8</v>
      </c>
      <c r="BC699" s="134">
        <v>89.5</v>
      </c>
      <c r="BD699" s="134">
        <v>88.4</v>
      </c>
      <c r="BE699" s="134">
        <v>91</v>
      </c>
      <c r="BF699" s="134">
        <v>90.5</v>
      </c>
      <c r="BG699" s="134">
        <v>91.9</v>
      </c>
      <c r="BH699" s="134">
        <v>93.2</v>
      </c>
      <c r="BI699" s="134">
        <v>95.9</v>
      </c>
      <c r="BJ699" s="134">
        <v>96</v>
      </c>
      <c r="BK699" s="134">
        <v>96.3</v>
      </c>
      <c r="BL699" s="134">
        <v>95.8</v>
      </c>
      <c r="BM699" s="134">
        <v>95</v>
      </c>
      <c r="BN699" s="134">
        <v>97.1</v>
      </c>
      <c r="BO699" s="134">
        <v>97.6</v>
      </c>
      <c r="BP699" s="134">
        <v>97.5</v>
      </c>
      <c r="BQ699" s="134">
        <v>98.9</v>
      </c>
      <c r="BR699" s="134">
        <v>98.2</v>
      </c>
      <c r="BS699" s="134">
        <v>99.2</v>
      </c>
      <c r="BT699" s="134">
        <v>100.9</v>
      </c>
      <c r="BU699" s="134">
        <v>101.1</v>
      </c>
      <c r="BV699" s="134">
        <v>103.4</v>
      </c>
      <c r="BW699" s="134">
        <v>102.3</v>
      </c>
      <c r="BX699" s="134">
        <v>103.6</v>
      </c>
      <c r="BY699" s="134">
        <v>104.3</v>
      </c>
      <c r="BZ699" s="134">
        <v>106.5</v>
      </c>
      <c r="CA699" s="134">
        <v>104.8</v>
      </c>
      <c r="CB699" s="134">
        <v>102.9</v>
      </c>
      <c r="CC699" s="134">
        <v>104.5</v>
      </c>
      <c r="CD699" s="134">
        <v>107</v>
      </c>
      <c r="CE699" s="134">
        <v>106.5</v>
      </c>
      <c r="CF699" s="134">
        <v>107.2</v>
      </c>
      <c r="CG699" s="134">
        <v>106</v>
      </c>
      <c r="CH699" s="134">
        <v>106</v>
      </c>
      <c r="CI699" s="134">
        <v>106.5</v>
      </c>
      <c r="CJ699" s="134">
        <v>106.7</v>
      </c>
      <c r="CK699" s="134">
        <v>106.8</v>
      </c>
      <c r="CL699" s="134">
        <v>105</v>
      </c>
      <c r="CM699" s="134">
        <v>105.4</v>
      </c>
      <c r="CN699" s="134">
        <v>106</v>
      </c>
      <c r="CO699" s="134">
        <v>106</v>
      </c>
      <c r="CP699" s="134">
        <v>106.8</v>
      </c>
      <c r="CQ699" s="134">
        <v>106.2</v>
      </c>
      <c r="CR699" s="134">
        <v>107.5</v>
      </c>
      <c r="CS699" s="134">
        <v>107.6</v>
      </c>
      <c r="CT699" s="134">
        <v>108.6</v>
      </c>
      <c r="CU699" s="134">
        <v>109.2</v>
      </c>
      <c r="CV699" s="134">
        <v>109.5</v>
      </c>
      <c r="CW699" s="134">
        <v>104.4</v>
      </c>
      <c r="CX699" s="134">
        <v>104.6</v>
      </c>
      <c r="CY699" s="134">
        <v>110.4</v>
      </c>
      <c r="CZ699" s="134">
        <v>109.7</v>
      </c>
      <c r="DA699" s="134">
        <v>115.3</v>
      </c>
      <c r="DB699" s="134">
        <v>113.9</v>
      </c>
      <c r="DC699" s="134">
        <v>115.3</v>
      </c>
      <c r="DD699" s="134">
        <v>121.1</v>
      </c>
      <c r="DE699" s="134">
        <v>126.1</v>
      </c>
      <c r="DF699" s="134">
        <v>126.9</v>
      </c>
      <c r="DG699" s="134">
        <v>132.30000000000001</v>
      </c>
      <c r="DH699" s="134">
        <v>133.80000000000001</v>
      </c>
      <c r="DI699" s="134">
        <v>140.80000000000001</v>
      </c>
      <c r="DJ699" s="134">
        <v>140.6</v>
      </c>
      <c r="DK699" s="134">
        <v>142.9</v>
      </c>
      <c r="DL699" s="134">
        <v>144.19999999999999</v>
      </c>
      <c r="DM699" s="134">
        <v>142.69999999999999</v>
      </c>
      <c r="DN699" s="134">
        <v>145</v>
      </c>
      <c r="DO699" s="134">
        <v>144.9</v>
      </c>
      <c r="DP699" s="134">
        <v>146.6</v>
      </c>
      <c r="DQ699" s="134">
        <v>147.19999999999999</v>
      </c>
      <c r="DR699" s="134">
        <v>146.1</v>
      </c>
      <c r="DS699" s="134">
        <v>148.6</v>
      </c>
      <c r="DT699" s="134">
        <v>150</v>
      </c>
      <c r="DU699" s="134">
        <v>148.6</v>
      </c>
      <c r="DV699" s="134">
        <v>148.1</v>
      </c>
      <c r="DW699" s="134">
        <v>140.30000000000001</v>
      </c>
      <c r="DX699" s="134">
        <v>134.1</v>
      </c>
      <c r="DY699" s="134">
        <v>137.1</v>
      </c>
      <c r="DZ699" s="134">
        <v>136.4</v>
      </c>
      <c r="EA699" s="135">
        <v>140.1</v>
      </c>
      <c r="EB699" s="136">
        <v>143.9</v>
      </c>
      <c r="EC699" s="136">
        <v>146.30000000000001</v>
      </c>
      <c r="ED699" s="134">
        <v>149.6</v>
      </c>
      <c r="EE699" s="134">
        <v>149.4</v>
      </c>
      <c r="EF699" s="137">
        <v>151.80000000000001</v>
      </c>
      <c r="EG699" s="137">
        <v>148</v>
      </c>
      <c r="EH699" s="137">
        <v>149.19999999999999</v>
      </c>
      <c r="EI699" s="137">
        <v>150.4</v>
      </c>
      <c r="EJ699" s="136">
        <v>150.69999999999999</v>
      </c>
      <c r="EK699" s="136">
        <v>149.9</v>
      </c>
      <c r="EL699" s="147">
        <v>143.6</v>
      </c>
      <c r="EM699" s="147">
        <v>145.1</v>
      </c>
      <c r="EN699" s="147">
        <v>146.30000000000001</v>
      </c>
    </row>
    <row r="700" spans="1:144" ht="15" x14ac:dyDescent="0.25">
      <c r="A700" s="132" t="s">
        <v>2828</v>
      </c>
      <c r="B700" s="132" t="s">
        <v>2829</v>
      </c>
      <c r="C700" s="133">
        <v>4.8320000000000002E-2</v>
      </c>
      <c r="D700" s="134">
        <v>102.4</v>
      </c>
      <c r="E700" s="134">
        <v>101.8</v>
      </c>
      <c r="F700" s="134">
        <v>108</v>
      </c>
      <c r="G700" s="134">
        <v>105.8</v>
      </c>
      <c r="H700" s="134">
        <v>104.4</v>
      </c>
      <c r="I700" s="134">
        <v>108.5</v>
      </c>
      <c r="J700" s="134">
        <v>109.8</v>
      </c>
      <c r="K700" s="134">
        <v>110.5</v>
      </c>
      <c r="L700" s="134">
        <v>108.3</v>
      </c>
      <c r="M700" s="134">
        <v>109.9</v>
      </c>
      <c r="N700" s="134">
        <v>106.2</v>
      </c>
      <c r="O700" s="134">
        <v>105.1</v>
      </c>
      <c r="P700" s="134">
        <v>104.1</v>
      </c>
      <c r="Q700" s="134">
        <v>107.1</v>
      </c>
      <c r="R700" s="134">
        <v>106.6</v>
      </c>
      <c r="S700" s="134">
        <v>106.3</v>
      </c>
      <c r="T700" s="134">
        <v>104.7</v>
      </c>
      <c r="U700" s="134">
        <v>103.4</v>
      </c>
      <c r="V700" s="134">
        <v>105.9</v>
      </c>
      <c r="W700" s="134">
        <v>108.9</v>
      </c>
      <c r="X700" s="134">
        <v>108.8</v>
      </c>
      <c r="Y700" s="134">
        <v>108.7</v>
      </c>
      <c r="Z700" s="134">
        <v>109.8</v>
      </c>
      <c r="AA700" s="134">
        <v>109.7</v>
      </c>
      <c r="AB700" s="134">
        <v>109.1</v>
      </c>
      <c r="AC700" s="134">
        <v>109.5</v>
      </c>
      <c r="AD700" s="134">
        <v>113.4</v>
      </c>
      <c r="AE700" s="134">
        <v>112.8</v>
      </c>
      <c r="AF700" s="134">
        <v>114.6</v>
      </c>
      <c r="AG700" s="134">
        <v>114.2</v>
      </c>
      <c r="AH700" s="134">
        <v>115.4</v>
      </c>
      <c r="AI700" s="134">
        <v>111.9</v>
      </c>
      <c r="AJ700" s="134">
        <v>109.1</v>
      </c>
      <c r="AK700" s="134">
        <v>109.4</v>
      </c>
      <c r="AL700" s="134">
        <v>110.6</v>
      </c>
      <c r="AM700" s="134">
        <v>113.8</v>
      </c>
      <c r="AN700" s="134">
        <v>112</v>
      </c>
      <c r="AO700" s="134">
        <v>110.9</v>
      </c>
      <c r="AP700" s="134">
        <v>113</v>
      </c>
      <c r="AQ700" s="134">
        <v>111.6</v>
      </c>
      <c r="AR700" s="134">
        <v>104.1</v>
      </c>
      <c r="AS700" s="134">
        <v>105.4</v>
      </c>
      <c r="AT700" s="134">
        <v>108</v>
      </c>
      <c r="AU700" s="134">
        <v>107.5</v>
      </c>
      <c r="AV700" s="134">
        <v>107.1</v>
      </c>
      <c r="AW700" s="134">
        <v>111.3</v>
      </c>
      <c r="AX700" s="134">
        <v>109.3</v>
      </c>
      <c r="AY700" s="134">
        <v>109.4</v>
      </c>
      <c r="AZ700" s="134">
        <v>110.8</v>
      </c>
      <c r="BA700" s="134">
        <v>110.4</v>
      </c>
      <c r="BB700" s="134">
        <v>110.5</v>
      </c>
      <c r="BC700" s="134">
        <v>112.3</v>
      </c>
      <c r="BD700" s="134">
        <v>110.9</v>
      </c>
      <c r="BE700" s="134">
        <v>111.9</v>
      </c>
      <c r="BF700" s="134">
        <v>111.7</v>
      </c>
      <c r="BG700" s="134">
        <v>110.2</v>
      </c>
      <c r="BH700" s="134">
        <v>112.9</v>
      </c>
      <c r="BI700" s="134">
        <v>110</v>
      </c>
      <c r="BJ700" s="134">
        <v>111.4</v>
      </c>
      <c r="BK700" s="134">
        <v>112.2</v>
      </c>
      <c r="BL700" s="134">
        <v>112.8</v>
      </c>
      <c r="BM700" s="134">
        <v>114.9</v>
      </c>
      <c r="BN700" s="134">
        <v>110.2</v>
      </c>
      <c r="BO700" s="134">
        <v>117.7</v>
      </c>
      <c r="BP700" s="134">
        <v>117.6</v>
      </c>
      <c r="BQ700" s="134">
        <v>120.8</v>
      </c>
      <c r="BR700" s="134">
        <v>119.9</v>
      </c>
      <c r="BS700" s="134">
        <v>117.5</v>
      </c>
      <c r="BT700" s="134">
        <v>116</v>
      </c>
      <c r="BU700" s="134">
        <v>116</v>
      </c>
      <c r="BV700" s="134">
        <v>114.4</v>
      </c>
      <c r="BW700" s="134">
        <v>116.4</v>
      </c>
      <c r="BX700" s="134">
        <v>118.9</v>
      </c>
      <c r="BY700" s="134">
        <v>119.9</v>
      </c>
      <c r="BZ700" s="134">
        <v>123.4</v>
      </c>
      <c r="CA700" s="134">
        <v>122.6</v>
      </c>
      <c r="CB700" s="134">
        <v>123.3</v>
      </c>
      <c r="CC700" s="134">
        <v>123.1</v>
      </c>
      <c r="CD700" s="134">
        <v>121.6</v>
      </c>
      <c r="CE700" s="134">
        <v>121.5</v>
      </c>
      <c r="CF700" s="134">
        <v>123.1</v>
      </c>
      <c r="CG700" s="134">
        <v>123.6</v>
      </c>
      <c r="CH700" s="134">
        <v>122.3</v>
      </c>
      <c r="CI700" s="134">
        <v>123.3</v>
      </c>
      <c r="CJ700" s="134">
        <v>121.6</v>
      </c>
      <c r="CK700" s="134">
        <v>122.9</v>
      </c>
      <c r="CL700" s="134">
        <v>122.1</v>
      </c>
      <c r="CM700" s="134">
        <v>124.6</v>
      </c>
      <c r="CN700" s="134">
        <v>124.9</v>
      </c>
      <c r="CO700" s="134">
        <v>122.4</v>
      </c>
      <c r="CP700" s="134">
        <v>123.4</v>
      </c>
      <c r="CQ700" s="134">
        <v>124.1</v>
      </c>
      <c r="CR700" s="134">
        <v>122.6</v>
      </c>
      <c r="CS700" s="134">
        <v>123.1</v>
      </c>
      <c r="CT700" s="134">
        <v>122.1</v>
      </c>
      <c r="CU700" s="134">
        <v>117.5</v>
      </c>
      <c r="CV700" s="134">
        <v>117.5</v>
      </c>
      <c r="CW700" s="134">
        <v>122.7</v>
      </c>
      <c r="CX700" s="134">
        <v>129</v>
      </c>
      <c r="CY700" s="134">
        <v>126</v>
      </c>
      <c r="CZ700" s="134">
        <v>125.8</v>
      </c>
      <c r="DA700" s="134">
        <v>125.6</v>
      </c>
      <c r="DB700" s="134">
        <v>124.9</v>
      </c>
      <c r="DC700" s="134">
        <v>120.6</v>
      </c>
      <c r="DD700" s="134">
        <v>121</v>
      </c>
      <c r="DE700" s="134">
        <v>123.8</v>
      </c>
      <c r="DF700" s="134">
        <v>124.2</v>
      </c>
      <c r="DG700" s="134">
        <v>127.6</v>
      </c>
      <c r="DH700" s="134">
        <v>126.1</v>
      </c>
      <c r="DI700" s="134">
        <v>123.8</v>
      </c>
      <c r="DJ700" s="134">
        <v>127.3</v>
      </c>
      <c r="DK700" s="134">
        <v>128.80000000000001</v>
      </c>
      <c r="DL700" s="134">
        <v>129.80000000000001</v>
      </c>
      <c r="DM700" s="134">
        <v>135.9</v>
      </c>
      <c r="DN700" s="134">
        <v>132.1</v>
      </c>
      <c r="DO700" s="134">
        <v>135.30000000000001</v>
      </c>
      <c r="DP700" s="134">
        <v>136.19999999999999</v>
      </c>
      <c r="DQ700" s="134">
        <v>135.5</v>
      </c>
      <c r="DR700" s="134">
        <v>134.9</v>
      </c>
      <c r="DS700" s="134">
        <v>133</v>
      </c>
      <c r="DT700" s="134">
        <v>134</v>
      </c>
      <c r="DU700" s="134">
        <v>134.5</v>
      </c>
      <c r="DV700" s="134">
        <v>137.1</v>
      </c>
      <c r="DW700" s="134">
        <v>135.5</v>
      </c>
      <c r="DX700" s="134">
        <v>134.6</v>
      </c>
      <c r="DY700" s="134">
        <v>136.1</v>
      </c>
      <c r="DZ700" s="134">
        <v>137.5</v>
      </c>
      <c r="EA700" s="135">
        <v>137.5</v>
      </c>
      <c r="EB700" s="136">
        <v>136.9</v>
      </c>
      <c r="EC700" s="136">
        <v>136.69999999999999</v>
      </c>
      <c r="ED700" s="134">
        <v>138.30000000000001</v>
      </c>
      <c r="EE700" s="134">
        <v>138.6</v>
      </c>
      <c r="EF700" s="137">
        <v>138.9</v>
      </c>
      <c r="EG700" s="137">
        <v>138.1</v>
      </c>
      <c r="EH700" s="137">
        <v>138.19999999999999</v>
      </c>
      <c r="EI700" s="137">
        <v>138.4</v>
      </c>
      <c r="EJ700" s="136">
        <v>142.19999999999999</v>
      </c>
      <c r="EK700" s="136">
        <v>141</v>
      </c>
      <c r="EL700" s="147">
        <v>137.30000000000001</v>
      </c>
      <c r="EM700" s="147">
        <v>141.80000000000001</v>
      </c>
      <c r="EN700" s="147">
        <v>136.9</v>
      </c>
    </row>
    <row r="701" spans="1:144" ht="15" x14ac:dyDescent="0.25">
      <c r="A701" s="132" t="s">
        <v>2830</v>
      </c>
      <c r="B701" s="132" t="s">
        <v>2831</v>
      </c>
      <c r="C701" s="133">
        <v>0.26294000000000001</v>
      </c>
      <c r="D701" s="134">
        <v>95.3</v>
      </c>
      <c r="E701" s="134">
        <v>95.3</v>
      </c>
      <c r="F701" s="134">
        <v>96.9</v>
      </c>
      <c r="G701" s="134">
        <v>96.5</v>
      </c>
      <c r="H701" s="134">
        <v>98.1</v>
      </c>
      <c r="I701" s="134">
        <v>97.7</v>
      </c>
      <c r="J701" s="134">
        <v>98.5</v>
      </c>
      <c r="K701" s="134">
        <v>98.6</v>
      </c>
      <c r="L701" s="134">
        <v>103.5</v>
      </c>
      <c r="M701" s="134">
        <v>98.9</v>
      </c>
      <c r="N701" s="134">
        <v>98.5</v>
      </c>
      <c r="O701" s="134">
        <v>98.9</v>
      </c>
      <c r="P701" s="134">
        <v>98.8</v>
      </c>
      <c r="Q701" s="134">
        <v>98.1</v>
      </c>
      <c r="R701" s="134">
        <v>98.8</v>
      </c>
      <c r="S701" s="134">
        <v>100.4</v>
      </c>
      <c r="T701" s="134">
        <v>100.5</v>
      </c>
      <c r="U701" s="134">
        <v>101.9</v>
      </c>
      <c r="V701" s="134">
        <v>103.7</v>
      </c>
      <c r="W701" s="134">
        <v>100.2</v>
      </c>
      <c r="X701" s="134">
        <v>102.3</v>
      </c>
      <c r="Y701" s="134">
        <v>103.3</v>
      </c>
      <c r="Z701" s="134">
        <v>101.9</v>
      </c>
      <c r="AA701" s="134">
        <v>103.8</v>
      </c>
      <c r="AB701" s="134">
        <v>104.6</v>
      </c>
      <c r="AC701" s="134">
        <v>103.4</v>
      </c>
      <c r="AD701" s="134">
        <v>106.3</v>
      </c>
      <c r="AE701" s="134">
        <v>104.9</v>
      </c>
      <c r="AF701" s="134">
        <v>104.2</v>
      </c>
      <c r="AG701" s="134">
        <v>102.8</v>
      </c>
      <c r="AH701" s="134">
        <v>102.7</v>
      </c>
      <c r="AI701" s="134">
        <v>102.9</v>
      </c>
      <c r="AJ701" s="134">
        <v>106.2</v>
      </c>
      <c r="AK701" s="134">
        <v>104</v>
      </c>
      <c r="AL701" s="134">
        <v>104.2</v>
      </c>
      <c r="AM701" s="134">
        <v>104.2</v>
      </c>
      <c r="AN701" s="134">
        <v>112.6</v>
      </c>
      <c r="AO701" s="134">
        <v>110.7</v>
      </c>
      <c r="AP701" s="134">
        <v>111.4</v>
      </c>
      <c r="AQ701" s="134">
        <v>110.8</v>
      </c>
      <c r="AR701" s="134">
        <v>111.2</v>
      </c>
      <c r="AS701" s="134">
        <v>110.9</v>
      </c>
      <c r="AT701" s="134">
        <v>109.4</v>
      </c>
      <c r="AU701" s="134">
        <v>109.8</v>
      </c>
      <c r="AV701" s="134">
        <v>109.2</v>
      </c>
      <c r="AW701" s="134">
        <v>107.1</v>
      </c>
      <c r="AX701" s="134">
        <v>108.2</v>
      </c>
      <c r="AY701" s="134">
        <v>107.9</v>
      </c>
      <c r="AZ701" s="134">
        <v>110</v>
      </c>
      <c r="BA701" s="134">
        <v>107.8</v>
      </c>
      <c r="BB701" s="134">
        <v>106.5</v>
      </c>
      <c r="BC701" s="134">
        <v>112.1</v>
      </c>
      <c r="BD701" s="134">
        <v>110.4</v>
      </c>
      <c r="BE701" s="134">
        <v>111.4</v>
      </c>
      <c r="BF701" s="134">
        <v>107.7</v>
      </c>
      <c r="BG701" s="134">
        <v>110.1</v>
      </c>
      <c r="BH701" s="134">
        <v>107.2</v>
      </c>
      <c r="BI701" s="134">
        <v>106.3</v>
      </c>
      <c r="BJ701" s="134">
        <v>105.8</v>
      </c>
      <c r="BK701" s="134">
        <v>107.1</v>
      </c>
      <c r="BL701" s="134">
        <v>107.4</v>
      </c>
      <c r="BM701" s="134">
        <v>106.8</v>
      </c>
      <c r="BN701" s="134">
        <v>105.7</v>
      </c>
      <c r="BO701" s="134">
        <v>111.6</v>
      </c>
      <c r="BP701" s="134">
        <v>111.6</v>
      </c>
      <c r="BQ701" s="134">
        <v>110.7</v>
      </c>
      <c r="BR701" s="134">
        <v>111.9</v>
      </c>
      <c r="BS701" s="134">
        <v>112</v>
      </c>
      <c r="BT701" s="134">
        <v>111.3</v>
      </c>
      <c r="BU701" s="134">
        <v>111</v>
      </c>
      <c r="BV701" s="134">
        <v>109.5</v>
      </c>
      <c r="BW701" s="134">
        <v>109.7</v>
      </c>
      <c r="BX701" s="134">
        <v>109.4</v>
      </c>
      <c r="BY701" s="134">
        <v>109.2</v>
      </c>
      <c r="BZ701" s="134">
        <v>108.2</v>
      </c>
      <c r="CA701" s="134">
        <v>108.8</v>
      </c>
      <c r="CB701" s="134">
        <v>108.7</v>
      </c>
      <c r="CC701" s="134">
        <v>108.8</v>
      </c>
      <c r="CD701" s="134">
        <v>109.8</v>
      </c>
      <c r="CE701" s="134">
        <v>105.9</v>
      </c>
      <c r="CF701" s="134">
        <v>106.4</v>
      </c>
      <c r="CG701" s="134">
        <v>108.5</v>
      </c>
      <c r="CH701" s="134">
        <v>109.3</v>
      </c>
      <c r="CI701" s="134">
        <v>109.8</v>
      </c>
      <c r="CJ701" s="134">
        <v>110.3</v>
      </c>
      <c r="CK701" s="134">
        <v>110.2</v>
      </c>
      <c r="CL701" s="134">
        <v>111.4</v>
      </c>
      <c r="CM701" s="134">
        <v>107.9</v>
      </c>
      <c r="CN701" s="134">
        <v>112.1</v>
      </c>
      <c r="CO701" s="134">
        <v>111.9</v>
      </c>
      <c r="CP701" s="134">
        <v>112.6</v>
      </c>
      <c r="CQ701" s="134">
        <v>111.7</v>
      </c>
      <c r="CR701" s="134">
        <v>110.3</v>
      </c>
      <c r="CS701" s="134">
        <v>111.3</v>
      </c>
      <c r="CT701" s="134">
        <v>111.7</v>
      </c>
      <c r="CU701" s="134">
        <v>112.2</v>
      </c>
      <c r="CV701" s="134">
        <v>111.1</v>
      </c>
      <c r="CW701" s="134">
        <v>112</v>
      </c>
      <c r="CX701" s="134">
        <v>110.4</v>
      </c>
      <c r="CY701" s="134">
        <v>110.5</v>
      </c>
      <c r="CZ701" s="134">
        <v>110.9</v>
      </c>
      <c r="DA701" s="134">
        <v>110.1</v>
      </c>
      <c r="DB701" s="134">
        <v>110.7</v>
      </c>
      <c r="DC701" s="134">
        <v>111.2</v>
      </c>
      <c r="DD701" s="134">
        <v>111.6</v>
      </c>
      <c r="DE701" s="134">
        <v>111.4</v>
      </c>
      <c r="DF701" s="134">
        <v>111.8</v>
      </c>
      <c r="DG701" s="134">
        <v>111.8</v>
      </c>
      <c r="DH701" s="134">
        <v>112.4</v>
      </c>
      <c r="DI701" s="134">
        <v>113.9</v>
      </c>
      <c r="DJ701" s="134">
        <v>113.8</v>
      </c>
      <c r="DK701" s="134">
        <v>114.1</v>
      </c>
      <c r="DL701" s="134">
        <v>113.8</v>
      </c>
      <c r="DM701" s="134">
        <v>114</v>
      </c>
      <c r="DN701" s="134">
        <v>114.9</v>
      </c>
      <c r="DO701" s="134">
        <v>115.6</v>
      </c>
      <c r="DP701" s="134">
        <v>115.6</v>
      </c>
      <c r="DQ701" s="134">
        <v>115.3</v>
      </c>
      <c r="DR701" s="134">
        <v>115.4</v>
      </c>
      <c r="DS701" s="134">
        <v>115.3</v>
      </c>
      <c r="DT701" s="134">
        <v>115.8</v>
      </c>
      <c r="DU701" s="134">
        <v>117</v>
      </c>
      <c r="DV701" s="134">
        <v>116.8</v>
      </c>
      <c r="DW701" s="134">
        <v>117</v>
      </c>
      <c r="DX701" s="134">
        <v>116.4</v>
      </c>
      <c r="DY701" s="134">
        <v>117.9</v>
      </c>
      <c r="DZ701" s="134">
        <v>117.2</v>
      </c>
      <c r="EA701" s="135">
        <v>117.9</v>
      </c>
      <c r="EB701" s="136">
        <v>117.8</v>
      </c>
      <c r="EC701" s="136">
        <v>116.7</v>
      </c>
      <c r="ED701" s="134">
        <v>116.9</v>
      </c>
      <c r="EE701" s="134">
        <v>117.5</v>
      </c>
      <c r="EF701" s="137">
        <v>116.9</v>
      </c>
      <c r="EG701" s="137">
        <v>116.8</v>
      </c>
      <c r="EH701" s="137">
        <v>116.9</v>
      </c>
      <c r="EI701" s="137">
        <v>115.8</v>
      </c>
      <c r="EJ701" s="136">
        <v>116</v>
      </c>
      <c r="EK701" s="136">
        <v>116.3</v>
      </c>
      <c r="EL701" s="147">
        <v>116.3</v>
      </c>
      <c r="EM701" s="147">
        <v>116.2</v>
      </c>
      <c r="EN701" s="147">
        <v>117.1</v>
      </c>
    </row>
    <row r="702" spans="1:144" ht="15" x14ac:dyDescent="0.25">
      <c r="A702" s="132" t="s">
        <v>2832</v>
      </c>
      <c r="B702" s="132" t="s">
        <v>2833</v>
      </c>
      <c r="C702" s="133">
        <v>0.17380999999999999</v>
      </c>
      <c r="D702" s="134">
        <v>92.2</v>
      </c>
      <c r="E702" s="134">
        <v>91.8</v>
      </c>
      <c r="F702" s="134">
        <v>93.3</v>
      </c>
      <c r="G702" s="134">
        <v>92.8</v>
      </c>
      <c r="H702" s="134">
        <v>95.2</v>
      </c>
      <c r="I702" s="134">
        <v>94.2</v>
      </c>
      <c r="J702" s="134">
        <v>95.1</v>
      </c>
      <c r="K702" s="134">
        <v>94.7</v>
      </c>
      <c r="L702" s="134">
        <v>102</v>
      </c>
      <c r="M702" s="134">
        <v>94.8</v>
      </c>
      <c r="N702" s="134">
        <v>94.1</v>
      </c>
      <c r="O702" s="134">
        <v>94.6</v>
      </c>
      <c r="P702" s="134">
        <v>95.7</v>
      </c>
      <c r="Q702" s="134">
        <v>95</v>
      </c>
      <c r="R702" s="134">
        <v>96</v>
      </c>
      <c r="S702" s="134">
        <v>98.3</v>
      </c>
      <c r="T702" s="134">
        <v>98.8</v>
      </c>
      <c r="U702" s="134">
        <v>100.5</v>
      </c>
      <c r="V702" s="134">
        <v>103</v>
      </c>
      <c r="W702" s="134">
        <v>97.5</v>
      </c>
      <c r="X702" s="134">
        <v>99.4</v>
      </c>
      <c r="Y702" s="134">
        <v>101.5</v>
      </c>
      <c r="Z702" s="134">
        <v>99</v>
      </c>
      <c r="AA702" s="134">
        <v>101.9</v>
      </c>
      <c r="AB702" s="134">
        <v>102.1</v>
      </c>
      <c r="AC702" s="134">
        <v>100.4</v>
      </c>
      <c r="AD702" s="134">
        <v>104.7</v>
      </c>
      <c r="AE702" s="134">
        <v>102.4</v>
      </c>
      <c r="AF702" s="134">
        <v>101.1</v>
      </c>
      <c r="AG702" s="134">
        <v>99</v>
      </c>
      <c r="AH702" s="134">
        <v>98.9</v>
      </c>
      <c r="AI702" s="134">
        <v>98.8</v>
      </c>
      <c r="AJ702" s="134">
        <v>104.4</v>
      </c>
      <c r="AK702" s="134">
        <v>100.5</v>
      </c>
      <c r="AL702" s="134">
        <v>100.8</v>
      </c>
      <c r="AM702" s="134">
        <v>100.6</v>
      </c>
      <c r="AN702" s="134">
        <v>113.3</v>
      </c>
      <c r="AO702" s="134">
        <v>110.9</v>
      </c>
      <c r="AP702" s="134">
        <v>112.4</v>
      </c>
      <c r="AQ702" s="134">
        <v>111</v>
      </c>
      <c r="AR702" s="134">
        <v>111</v>
      </c>
      <c r="AS702" s="134">
        <v>111.1</v>
      </c>
      <c r="AT702" s="134">
        <v>108.8</v>
      </c>
      <c r="AU702" s="134">
        <v>109.8</v>
      </c>
      <c r="AV702" s="134">
        <v>109.1</v>
      </c>
      <c r="AW702" s="134">
        <v>105.6</v>
      </c>
      <c r="AX702" s="134">
        <v>108.1</v>
      </c>
      <c r="AY702" s="134">
        <v>107.8</v>
      </c>
      <c r="AZ702" s="134">
        <v>109.3</v>
      </c>
      <c r="BA702" s="134">
        <v>105.9</v>
      </c>
      <c r="BB702" s="134">
        <v>104.1</v>
      </c>
      <c r="BC702" s="134">
        <v>112.4</v>
      </c>
      <c r="BD702" s="134">
        <v>110.4</v>
      </c>
      <c r="BE702" s="134">
        <v>113.1</v>
      </c>
      <c r="BF702" s="134">
        <v>107.6</v>
      </c>
      <c r="BG702" s="134">
        <v>110.6</v>
      </c>
      <c r="BH702" s="134">
        <v>106.6</v>
      </c>
      <c r="BI702" s="134">
        <v>104.8</v>
      </c>
      <c r="BJ702" s="134">
        <v>104.5</v>
      </c>
      <c r="BK702" s="134">
        <v>105.9</v>
      </c>
      <c r="BL702" s="134">
        <v>105.9</v>
      </c>
      <c r="BM702" s="134">
        <v>105.9</v>
      </c>
      <c r="BN702" s="134">
        <v>103.9</v>
      </c>
      <c r="BO702" s="134">
        <v>112.1</v>
      </c>
      <c r="BP702" s="134">
        <v>112.1</v>
      </c>
      <c r="BQ702" s="134">
        <v>110.9</v>
      </c>
      <c r="BR702" s="134">
        <v>112.6</v>
      </c>
      <c r="BS702" s="134">
        <v>112.6</v>
      </c>
      <c r="BT702" s="134">
        <v>111.5</v>
      </c>
      <c r="BU702" s="134">
        <v>111.2</v>
      </c>
      <c r="BV702" s="134">
        <v>108.8</v>
      </c>
      <c r="BW702" s="134">
        <v>109.1</v>
      </c>
      <c r="BX702" s="134">
        <v>108.5</v>
      </c>
      <c r="BY702" s="134">
        <v>108.3</v>
      </c>
      <c r="BZ702" s="134">
        <v>106.4</v>
      </c>
      <c r="CA702" s="134">
        <v>107.3</v>
      </c>
      <c r="CB702" s="134">
        <v>107.1</v>
      </c>
      <c r="CC702" s="134">
        <v>107.3</v>
      </c>
      <c r="CD702" s="134">
        <v>107.8</v>
      </c>
      <c r="CE702" s="134">
        <v>101.6</v>
      </c>
      <c r="CF702" s="134">
        <v>101.8</v>
      </c>
      <c r="CG702" s="134">
        <v>105.1</v>
      </c>
      <c r="CH702" s="134">
        <v>106.3</v>
      </c>
      <c r="CI702" s="134">
        <v>107.4</v>
      </c>
      <c r="CJ702" s="134">
        <v>108</v>
      </c>
      <c r="CK702" s="134">
        <v>107.9</v>
      </c>
      <c r="CL702" s="134">
        <v>109.5</v>
      </c>
      <c r="CM702" s="134">
        <v>104</v>
      </c>
      <c r="CN702" s="134">
        <v>111.3</v>
      </c>
      <c r="CO702" s="134">
        <v>110.8</v>
      </c>
      <c r="CP702" s="134">
        <v>111.8</v>
      </c>
      <c r="CQ702" s="134">
        <v>110.6</v>
      </c>
      <c r="CR702" s="134">
        <v>109.1</v>
      </c>
      <c r="CS702" s="134">
        <v>110</v>
      </c>
      <c r="CT702" s="134">
        <v>110.6</v>
      </c>
      <c r="CU702" s="134">
        <v>111.8</v>
      </c>
      <c r="CV702" s="134">
        <v>110.4</v>
      </c>
      <c r="CW702" s="134">
        <v>112</v>
      </c>
      <c r="CX702" s="134">
        <v>109.6</v>
      </c>
      <c r="CY702" s="134">
        <v>109.8</v>
      </c>
      <c r="CZ702" s="134">
        <v>110.7</v>
      </c>
      <c r="DA702" s="134">
        <v>109.2</v>
      </c>
      <c r="DB702" s="134">
        <v>110.2</v>
      </c>
      <c r="DC702" s="134">
        <v>110.6</v>
      </c>
      <c r="DD702" s="134">
        <v>110.9</v>
      </c>
      <c r="DE702" s="134">
        <v>110.8</v>
      </c>
      <c r="DF702" s="134">
        <v>110.8</v>
      </c>
      <c r="DG702" s="134">
        <v>110.8</v>
      </c>
      <c r="DH702" s="134">
        <v>111.2</v>
      </c>
      <c r="DI702" s="134">
        <v>111.2</v>
      </c>
      <c r="DJ702" s="134">
        <v>111.2</v>
      </c>
      <c r="DK702" s="134">
        <v>112.1</v>
      </c>
      <c r="DL702" s="134">
        <v>111</v>
      </c>
      <c r="DM702" s="134">
        <v>111.2</v>
      </c>
      <c r="DN702" s="134">
        <v>112.5</v>
      </c>
      <c r="DO702" s="134">
        <v>113.4</v>
      </c>
      <c r="DP702" s="134">
        <v>113.6</v>
      </c>
      <c r="DQ702" s="134">
        <v>113</v>
      </c>
      <c r="DR702" s="134">
        <v>112.5</v>
      </c>
      <c r="DS702" s="134">
        <v>112.5</v>
      </c>
      <c r="DT702" s="134">
        <v>113.8</v>
      </c>
      <c r="DU702" s="134">
        <v>114.6</v>
      </c>
      <c r="DV702" s="134">
        <v>114.2</v>
      </c>
      <c r="DW702" s="134">
        <v>114</v>
      </c>
      <c r="DX702" s="134">
        <v>113.4</v>
      </c>
      <c r="DY702" s="134">
        <v>115</v>
      </c>
      <c r="DZ702" s="134">
        <v>115</v>
      </c>
      <c r="EA702" s="135">
        <v>115.5</v>
      </c>
      <c r="EB702" s="136">
        <v>114.9</v>
      </c>
      <c r="EC702" s="136">
        <v>113.4</v>
      </c>
      <c r="ED702" s="134">
        <v>114</v>
      </c>
      <c r="EE702" s="134">
        <v>113.8</v>
      </c>
      <c r="EF702" s="137">
        <v>114.1</v>
      </c>
      <c r="EG702" s="137">
        <v>114.1</v>
      </c>
      <c r="EH702" s="137">
        <v>113.9</v>
      </c>
      <c r="EI702" s="137">
        <v>113</v>
      </c>
      <c r="EJ702" s="136">
        <v>113</v>
      </c>
      <c r="EK702" s="136">
        <v>113.4</v>
      </c>
      <c r="EL702" s="147">
        <v>113.9</v>
      </c>
      <c r="EM702" s="147">
        <v>113.4</v>
      </c>
      <c r="EN702" s="147">
        <v>114.2</v>
      </c>
    </row>
    <row r="703" spans="1:144" ht="15" x14ac:dyDescent="0.25">
      <c r="A703" s="132" t="s">
        <v>2834</v>
      </c>
      <c r="B703" s="132" t="s">
        <v>2835</v>
      </c>
      <c r="C703" s="133">
        <v>3.1130000000000001E-2</v>
      </c>
      <c r="D703" s="134">
        <v>102.3</v>
      </c>
      <c r="E703" s="134">
        <v>104</v>
      </c>
      <c r="F703" s="134">
        <v>106.8</v>
      </c>
      <c r="G703" s="134">
        <v>106.3</v>
      </c>
      <c r="H703" s="134">
        <v>106.7</v>
      </c>
      <c r="I703" s="134">
        <v>107.8</v>
      </c>
      <c r="J703" s="134">
        <v>108.2</v>
      </c>
      <c r="K703" s="134">
        <v>109.6</v>
      </c>
      <c r="L703" s="134">
        <v>110</v>
      </c>
      <c r="M703" s="134">
        <v>111.7</v>
      </c>
      <c r="N703" s="134">
        <v>111.7</v>
      </c>
      <c r="O703" s="134">
        <v>111.7</v>
      </c>
      <c r="P703" s="134">
        <v>104.2</v>
      </c>
      <c r="Q703" s="134">
        <v>103.5</v>
      </c>
      <c r="R703" s="134">
        <v>106.2</v>
      </c>
      <c r="S703" s="134">
        <v>107.1</v>
      </c>
      <c r="T703" s="134">
        <v>106</v>
      </c>
      <c r="U703" s="134">
        <v>107.6</v>
      </c>
      <c r="V703" s="134">
        <v>107.3</v>
      </c>
      <c r="W703" s="134">
        <v>107</v>
      </c>
      <c r="X703" s="134">
        <v>109.6</v>
      </c>
      <c r="Y703" s="134">
        <v>108.6</v>
      </c>
      <c r="Z703" s="134">
        <v>109.6</v>
      </c>
      <c r="AA703" s="134">
        <v>108.4</v>
      </c>
      <c r="AB703" s="134">
        <v>114.9</v>
      </c>
      <c r="AC703" s="134">
        <v>114.2</v>
      </c>
      <c r="AD703" s="134">
        <v>115.3</v>
      </c>
      <c r="AE703" s="134">
        <v>117.6</v>
      </c>
      <c r="AF703" s="134">
        <v>118.6</v>
      </c>
      <c r="AG703" s="134">
        <v>119.2</v>
      </c>
      <c r="AH703" s="134">
        <v>118.2</v>
      </c>
      <c r="AI703" s="134">
        <v>119.7</v>
      </c>
      <c r="AJ703" s="134">
        <v>118.1</v>
      </c>
      <c r="AK703" s="134">
        <v>120.3</v>
      </c>
      <c r="AL703" s="134">
        <v>117.5</v>
      </c>
      <c r="AM703" s="134">
        <v>121</v>
      </c>
      <c r="AN703" s="134">
        <v>121.4</v>
      </c>
      <c r="AO703" s="134">
        <v>117.4</v>
      </c>
      <c r="AP703" s="134">
        <v>115.4</v>
      </c>
      <c r="AQ703" s="134">
        <v>119.6</v>
      </c>
      <c r="AR703" s="134">
        <v>122.9</v>
      </c>
      <c r="AS703" s="134">
        <v>123.5</v>
      </c>
      <c r="AT703" s="134">
        <v>123.3</v>
      </c>
      <c r="AU703" s="134">
        <v>123.5</v>
      </c>
      <c r="AV703" s="134">
        <v>122.6</v>
      </c>
      <c r="AW703" s="134">
        <v>126.2</v>
      </c>
      <c r="AX703" s="134">
        <v>121.8</v>
      </c>
      <c r="AY703" s="134">
        <v>120.5</v>
      </c>
      <c r="AZ703" s="134">
        <v>128.69999999999999</v>
      </c>
      <c r="BA703" s="134">
        <v>129</v>
      </c>
      <c r="BB703" s="134">
        <v>127.7</v>
      </c>
      <c r="BC703" s="134">
        <v>129.80000000000001</v>
      </c>
      <c r="BD703" s="134">
        <v>126.4</v>
      </c>
      <c r="BE703" s="134">
        <v>120.3</v>
      </c>
      <c r="BF703" s="134">
        <v>120.9</v>
      </c>
      <c r="BG703" s="134">
        <v>123.1</v>
      </c>
      <c r="BH703" s="134">
        <v>122.2</v>
      </c>
      <c r="BI703" s="134">
        <v>124.5</v>
      </c>
      <c r="BJ703" s="134">
        <v>122.1</v>
      </c>
      <c r="BK703" s="134">
        <v>125.1</v>
      </c>
      <c r="BL703" s="134">
        <v>127.1</v>
      </c>
      <c r="BM703" s="134">
        <v>121.4</v>
      </c>
      <c r="BN703" s="134">
        <v>124.1</v>
      </c>
      <c r="BO703" s="134">
        <v>124.1</v>
      </c>
      <c r="BP703" s="134">
        <v>124.6</v>
      </c>
      <c r="BQ703" s="134">
        <v>123.3</v>
      </c>
      <c r="BR703" s="134">
        <v>123.3</v>
      </c>
      <c r="BS703" s="134">
        <v>123.4</v>
      </c>
      <c r="BT703" s="134">
        <v>123.4</v>
      </c>
      <c r="BU703" s="134">
        <v>122.3</v>
      </c>
      <c r="BV703" s="134">
        <v>122.7</v>
      </c>
      <c r="BW703" s="134">
        <v>122.7</v>
      </c>
      <c r="BX703" s="134">
        <v>124</v>
      </c>
      <c r="BY703" s="134">
        <v>123.6</v>
      </c>
      <c r="BZ703" s="134">
        <v>126.3</v>
      </c>
      <c r="CA703" s="134">
        <v>126.5</v>
      </c>
      <c r="CB703" s="134">
        <v>127.2</v>
      </c>
      <c r="CC703" s="134">
        <v>127.3</v>
      </c>
      <c r="CD703" s="134">
        <v>127.2</v>
      </c>
      <c r="CE703" s="134">
        <v>127.5</v>
      </c>
      <c r="CF703" s="134">
        <v>127.5</v>
      </c>
      <c r="CG703" s="134">
        <v>127.2</v>
      </c>
      <c r="CH703" s="134">
        <v>127.3</v>
      </c>
      <c r="CI703" s="134">
        <v>127.2</v>
      </c>
      <c r="CJ703" s="134">
        <v>126.9</v>
      </c>
      <c r="CK703" s="134">
        <v>126.5</v>
      </c>
      <c r="CL703" s="134">
        <v>126.7</v>
      </c>
      <c r="CM703" s="134">
        <v>127.1</v>
      </c>
      <c r="CN703" s="134">
        <v>123.6</v>
      </c>
      <c r="CO703" s="134">
        <v>123.8</v>
      </c>
      <c r="CP703" s="134">
        <v>124.1</v>
      </c>
      <c r="CQ703" s="134">
        <v>123.9</v>
      </c>
      <c r="CR703" s="134">
        <v>123.2</v>
      </c>
      <c r="CS703" s="134">
        <v>123.6</v>
      </c>
      <c r="CT703" s="134">
        <v>123.6</v>
      </c>
      <c r="CU703" s="134">
        <v>123.1</v>
      </c>
      <c r="CV703" s="134">
        <v>121.5</v>
      </c>
      <c r="CW703" s="134">
        <v>120.3</v>
      </c>
      <c r="CX703" s="134">
        <v>121.3</v>
      </c>
      <c r="CY703" s="134">
        <v>121</v>
      </c>
      <c r="CZ703" s="134">
        <v>121.2</v>
      </c>
      <c r="DA703" s="134">
        <v>121.5</v>
      </c>
      <c r="DB703" s="134">
        <v>121.3</v>
      </c>
      <c r="DC703" s="134">
        <v>122.4</v>
      </c>
      <c r="DD703" s="134">
        <v>122.7</v>
      </c>
      <c r="DE703" s="134">
        <v>121.4</v>
      </c>
      <c r="DF703" s="134">
        <v>124.7</v>
      </c>
      <c r="DG703" s="134">
        <v>124.3</v>
      </c>
      <c r="DH703" s="134">
        <v>124.1</v>
      </c>
      <c r="DI703" s="134">
        <v>135</v>
      </c>
      <c r="DJ703" s="134">
        <v>135.6</v>
      </c>
      <c r="DK703" s="134">
        <v>135.80000000000001</v>
      </c>
      <c r="DL703" s="134">
        <v>136.1</v>
      </c>
      <c r="DM703" s="134">
        <v>136.30000000000001</v>
      </c>
      <c r="DN703" s="134">
        <v>136.30000000000001</v>
      </c>
      <c r="DO703" s="134">
        <v>136.30000000000001</v>
      </c>
      <c r="DP703" s="134">
        <v>135.5</v>
      </c>
      <c r="DQ703" s="134">
        <v>135.9</v>
      </c>
      <c r="DR703" s="134">
        <v>135.9</v>
      </c>
      <c r="DS703" s="134">
        <v>136</v>
      </c>
      <c r="DT703" s="134">
        <v>136</v>
      </c>
      <c r="DU703" s="134">
        <v>136</v>
      </c>
      <c r="DV703" s="134">
        <v>136</v>
      </c>
      <c r="DW703" s="134">
        <v>137.1</v>
      </c>
      <c r="DX703" s="134">
        <v>137.5</v>
      </c>
      <c r="DY703" s="134">
        <v>140.6</v>
      </c>
      <c r="DZ703" s="134">
        <v>136.30000000000001</v>
      </c>
      <c r="EA703" s="135">
        <v>137.69999999999999</v>
      </c>
      <c r="EB703" s="136">
        <v>140.5</v>
      </c>
      <c r="EC703" s="136">
        <v>141</v>
      </c>
      <c r="ED703" s="134">
        <v>139.80000000000001</v>
      </c>
      <c r="EE703" s="134">
        <v>142.80000000000001</v>
      </c>
      <c r="EF703" s="137">
        <v>139.19999999999999</v>
      </c>
      <c r="EG703" s="137">
        <v>137</v>
      </c>
      <c r="EH703" s="137">
        <v>137.9</v>
      </c>
      <c r="EI703" s="137">
        <v>132.5</v>
      </c>
      <c r="EJ703" s="136">
        <v>133.80000000000001</v>
      </c>
      <c r="EK703" s="136">
        <v>132.6</v>
      </c>
      <c r="EL703" s="147">
        <v>131.9</v>
      </c>
      <c r="EM703" s="147">
        <v>132.9</v>
      </c>
      <c r="EN703" s="147">
        <v>135.6</v>
      </c>
    </row>
    <row r="704" spans="1:144" ht="15" x14ac:dyDescent="0.25">
      <c r="A704" s="132" t="s">
        <v>2836</v>
      </c>
      <c r="B704" s="132" t="s">
        <v>2837</v>
      </c>
      <c r="C704" s="133">
        <v>3.823E-2</v>
      </c>
      <c r="D704" s="134">
        <v>99.6</v>
      </c>
      <c r="E704" s="134">
        <v>100.8</v>
      </c>
      <c r="F704" s="134">
        <v>102.3</v>
      </c>
      <c r="G704" s="134">
        <v>102.7</v>
      </c>
      <c r="H704" s="134">
        <v>102</v>
      </c>
      <c r="I704" s="134">
        <v>102</v>
      </c>
      <c r="J704" s="134">
        <v>103.2</v>
      </c>
      <c r="K704" s="134">
        <v>104.4</v>
      </c>
      <c r="L704" s="134">
        <v>104.3</v>
      </c>
      <c r="M704" s="134">
        <v>104</v>
      </c>
      <c r="N704" s="134">
        <v>103.7</v>
      </c>
      <c r="O704" s="134">
        <v>104.1</v>
      </c>
      <c r="P704" s="134">
        <v>103.9</v>
      </c>
      <c r="Q704" s="134">
        <v>103.1</v>
      </c>
      <c r="R704" s="134">
        <v>101.9</v>
      </c>
      <c r="S704" s="134">
        <v>102.4</v>
      </c>
      <c r="T704" s="134">
        <v>101.3</v>
      </c>
      <c r="U704" s="134">
        <v>101</v>
      </c>
      <c r="V704" s="134">
        <v>102.4</v>
      </c>
      <c r="W704" s="134">
        <v>103.1</v>
      </c>
      <c r="X704" s="134">
        <v>104.3</v>
      </c>
      <c r="Y704" s="134">
        <v>104.7</v>
      </c>
      <c r="Z704" s="134">
        <v>104.8</v>
      </c>
      <c r="AA704" s="134">
        <v>105.7</v>
      </c>
      <c r="AB704" s="134">
        <v>104.5</v>
      </c>
      <c r="AC704" s="134">
        <v>104.7</v>
      </c>
      <c r="AD704" s="134">
        <v>103.4</v>
      </c>
      <c r="AE704" s="134">
        <v>103</v>
      </c>
      <c r="AF704" s="134">
        <v>103.7</v>
      </c>
      <c r="AG704" s="134">
        <v>103.7</v>
      </c>
      <c r="AH704" s="134">
        <v>104.7</v>
      </c>
      <c r="AI704" s="134">
        <v>103.9</v>
      </c>
      <c r="AJ704" s="134">
        <v>103</v>
      </c>
      <c r="AK704" s="134">
        <v>104.1</v>
      </c>
      <c r="AL704" s="134">
        <v>106.2</v>
      </c>
      <c r="AM704" s="134">
        <v>104.6</v>
      </c>
      <c r="AN704" s="134">
        <v>104.2</v>
      </c>
      <c r="AO704" s="134">
        <v>105.1</v>
      </c>
      <c r="AP704" s="134">
        <v>104.5</v>
      </c>
      <c r="AQ704" s="134">
        <v>104.1</v>
      </c>
      <c r="AR704" s="134">
        <v>104.3</v>
      </c>
      <c r="AS704" s="134">
        <v>102.3</v>
      </c>
      <c r="AT704" s="134">
        <v>102.2</v>
      </c>
      <c r="AU704" s="134">
        <v>100.6</v>
      </c>
      <c r="AV704" s="134">
        <v>100.4</v>
      </c>
      <c r="AW704" s="134">
        <v>100.5</v>
      </c>
      <c r="AX704" s="134">
        <v>99.8</v>
      </c>
      <c r="AY704" s="134">
        <v>99.6</v>
      </c>
      <c r="AZ704" s="134">
        <v>99.9</v>
      </c>
      <c r="BA704" s="134">
        <v>99.6</v>
      </c>
      <c r="BB704" s="134">
        <v>99.4</v>
      </c>
      <c r="BC704" s="134">
        <v>99.3</v>
      </c>
      <c r="BD704" s="134">
        <v>99.7</v>
      </c>
      <c r="BE704" s="134">
        <v>99.4</v>
      </c>
      <c r="BF704" s="134">
        <v>98.9</v>
      </c>
      <c r="BG704" s="134">
        <v>98.4</v>
      </c>
      <c r="BH704" s="134">
        <v>98.6</v>
      </c>
      <c r="BI704" s="134">
        <v>98.7</v>
      </c>
      <c r="BJ704" s="134">
        <v>97.9</v>
      </c>
      <c r="BK704" s="134">
        <v>97.8</v>
      </c>
      <c r="BL704" s="134">
        <v>98.6</v>
      </c>
      <c r="BM704" s="134">
        <v>98.8</v>
      </c>
      <c r="BN704" s="134">
        <v>98.9</v>
      </c>
      <c r="BO704" s="134">
        <v>101.4</v>
      </c>
      <c r="BP704" s="134">
        <v>101.1</v>
      </c>
      <c r="BQ704" s="134">
        <v>101.3</v>
      </c>
      <c r="BR704" s="134">
        <v>101.7</v>
      </c>
      <c r="BS704" s="134">
        <v>102.4</v>
      </c>
      <c r="BT704" s="134">
        <v>102.6</v>
      </c>
      <c r="BU704" s="134">
        <v>102.6</v>
      </c>
      <c r="BV704" s="134">
        <v>102.8</v>
      </c>
      <c r="BW704" s="134">
        <v>103</v>
      </c>
      <c r="BX704" s="134">
        <v>102.9</v>
      </c>
      <c r="BY704" s="134">
        <v>102.6</v>
      </c>
      <c r="BZ704" s="134">
        <v>102.3</v>
      </c>
      <c r="CA704" s="134">
        <v>102.2</v>
      </c>
      <c r="CB704" s="134">
        <v>102.2</v>
      </c>
      <c r="CC704" s="134">
        <v>102.2</v>
      </c>
      <c r="CD704" s="134">
        <v>105.3</v>
      </c>
      <c r="CE704" s="134">
        <v>106.1</v>
      </c>
      <c r="CF704" s="134">
        <v>109</v>
      </c>
      <c r="CG704" s="134">
        <v>110.1</v>
      </c>
      <c r="CH704" s="134">
        <v>110.4</v>
      </c>
      <c r="CI704" s="134">
        <v>108.4</v>
      </c>
      <c r="CJ704" s="134">
        <v>109.2</v>
      </c>
      <c r="CK704" s="134">
        <v>109.2</v>
      </c>
      <c r="CL704" s="134">
        <v>109.8</v>
      </c>
      <c r="CM704" s="134">
        <v>110</v>
      </c>
      <c r="CN704" s="134">
        <v>108.7</v>
      </c>
      <c r="CO704" s="134">
        <v>110</v>
      </c>
      <c r="CP704" s="134">
        <v>110.1</v>
      </c>
      <c r="CQ704" s="134">
        <v>109.7</v>
      </c>
      <c r="CR704" s="134">
        <v>107.8</v>
      </c>
      <c r="CS704" s="134">
        <v>108.9</v>
      </c>
      <c r="CT704" s="134">
        <v>109.3</v>
      </c>
      <c r="CU704" s="134">
        <v>108.4</v>
      </c>
      <c r="CV704" s="134">
        <v>108.4</v>
      </c>
      <c r="CW704" s="134">
        <v>107.9</v>
      </c>
      <c r="CX704" s="134">
        <v>107.4</v>
      </c>
      <c r="CY704" s="134">
        <v>108</v>
      </c>
      <c r="CZ704" s="134">
        <v>107.1</v>
      </c>
      <c r="DA704" s="134">
        <v>108</v>
      </c>
      <c r="DB704" s="134">
        <v>107.1</v>
      </c>
      <c r="DC704" s="134">
        <v>107.9</v>
      </c>
      <c r="DD704" s="134">
        <v>108.9</v>
      </c>
      <c r="DE704" s="134">
        <v>109.5</v>
      </c>
      <c r="DF704" s="134">
        <v>109.2</v>
      </c>
      <c r="DG704" s="134">
        <v>109.8</v>
      </c>
      <c r="DH704" s="134">
        <v>110.9</v>
      </c>
      <c r="DI704" s="134">
        <v>113</v>
      </c>
      <c r="DJ704" s="134">
        <v>111</v>
      </c>
      <c r="DK704" s="134">
        <v>109.1</v>
      </c>
      <c r="DL704" s="134">
        <v>111.8</v>
      </c>
      <c r="DM704" s="134">
        <v>112.1</v>
      </c>
      <c r="DN704" s="134">
        <v>112.3</v>
      </c>
      <c r="DO704" s="134">
        <v>112.7</v>
      </c>
      <c r="DP704" s="134">
        <v>112.6</v>
      </c>
      <c r="DQ704" s="134">
        <v>112.2</v>
      </c>
      <c r="DR704" s="134">
        <v>114.2</v>
      </c>
      <c r="DS704" s="134">
        <v>114</v>
      </c>
      <c r="DT704" s="134">
        <v>111.9</v>
      </c>
      <c r="DU704" s="134">
        <v>115.2</v>
      </c>
      <c r="DV704" s="134">
        <v>115.9</v>
      </c>
      <c r="DW704" s="134">
        <v>116.1</v>
      </c>
      <c r="DX704" s="134">
        <v>114.2</v>
      </c>
      <c r="DY704" s="134">
        <v>114.8</v>
      </c>
      <c r="DZ704" s="134">
        <v>113.9</v>
      </c>
      <c r="EA704" s="135">
        <v>116.1</v>
      </c>
      <c r="EB704" s="136">
        <v>115.8</v>
      </c>
      <c r="EC704" s="136">
        <v>115.2</v>
      </c>
      <c r="ED704" s="134">
        <v>114.9</v>
      </c>
      <c r="EE704" s="134">
        <v>117</v>
      </c>
      <c r="EF704" s="137">
        <v>114.1</v>
      </c>
      <c r="EG704" s="137">
        <v>114.7</v>
      </c>
      <c r="EH704" s="137">
        <v>116.4</v>
      </c>
      <c r="EI704" s="137">
        <v>116.8</v>
      </c>
      <c r="EJ704" s="136">
        <v>117.2</v>
      </c>
      <c r="EK704" s="136">
        <v>117.4</v>
      </c>
      <c r="EL704" s="147">
        <v>116.7</v>
      </c>
      <c r="EM704" s="147">
        <v>116.7</v>
      </c>
      <c r="EN704" s="147">
        <v>116.9</v>
      </c>
    </row>
    <row r="705" spans="1:144" ht="15" x14ac:dyDescent="0.25">
      <c r="A705" s="132" t="s">
        <v>2838</v>
      </c>
      <c r="B705" s="132" t="s">
        <v>2839</v>
      </c>
      <c r="C705" s="133">
        <v>1.6000000000000001E-3</v>
      </c>
      <c r="D705" s="134">
        <v>100.2</v>
      </c>
      <c r="E705" s="134">
        <v>101.3</v>
      </c>
      <c r="F705" s="134">
        <v>101.8</v>
      </c>
      <c r="G705" s="134">
        <v>104.7</v>
      </c>
      <c r="H705" s="134">
        <v>103.8</v>
      </c>
      <c r="I705" s="134">
        <v>104.9</v>
      </c>
      <c r="J705" s="134">
        <v>103.5</v>
      </c>
      <c r="K705" s="134">
        <v>104.4</v>
      </c>
      <c r="L705" s="134">
        <v>103</v>
      </c>
      <c r="M705" s="134">
        <v>103.8</v>
      </c>
      <c r="N705" s="134">
        <v>103.2</v>
      </c>
      <c r="O705" s="134">
        <v>107.2</v>
      </c>
      <c r="P705" s="134">
        <v>106.6</v>
      </c>
      <c r="Q705" s="134">
        <v>102.6</v>
      </c>
      <c r="R705" s="134">
        <v>104.4</v>
      </c>
      <c r="S705" s="134">
        <v>101.9</v>
      </c>
      <c r="T705" s="134">
        <v>105.2</v>
      </c>
      <c r="U705" s="134">
        <v>105.2</v>
      </c>
      <c r="V705" s="134">
        <v>105.6</v>
      </c>
      <c r="W705" s="134">
        <v>104.3</v>
      </c>
      <c r="X705" s="134">
        <v>105.1</v>
      </c>
      <c r="Y705" s="134">
        <v>104.5</v>
      </c>
      <c r="Z705" s="134">
        <v>106.1</v>
      </c>
      <c r="AA705" s="134">
        <v>105.4</v>
      </c>
      <c r="AB705" s="134">
        <v>106.2</v>
      </c>
      <c r="AC705" s="134">
        <v>105.7</v>
      </c>
      <c r="AD705" s="134">
        <v>107.6</v>
      </c>
      <c r="AE705" s="134">
        <v>104.9</v>
      </c>
      <c r="AF705" s="134">
        <v>107.9</v>
      </c>
      <c r="AG705" s="134">
        <v>106.2</v>
      </c>
      <c r="AH705" s="134">
        <v>107.2</v>
      </c>
      <c r="AI705" s="134">
        <v>105.8</v>
      </c>
      <c r="AJ705" s="134">
        <v>104.7</v>
      </c>
      <c r="AK705" s="134">
        <v>106.7</v>
      </c>
      <c r="AL705" s="134">
        <v>105.9</v>
      </c>
      <c r="AM705" s="134">
        <v>104.5</v>
      </c>
      <c r="AN705" s="134">
        <v>104.3</v>
      </c>
      <c r="AO705" s="134">
        <v>105.1</v>
      </c>
      <c r="AP705" s="134">
        <v>106.7</v>
      </c>
      <c r="AQ705" s="134">
        <v>105.6</v>
      </c>
      <c r="AR705" s="134">
        <v>105.4</v>
      </c>
      <c r="AS705" s="134">
        <v>104</v>
      </c>
      <c r="AT705" s="134">
        <v>105.5</v>
      </c>
      <c r="AU705" s="134">
        <v>105.9</v>
      </c>
      <c r="AV705" s="134">
        <v>105.5</v>
      </c>
      <c r="AW705" s="134">
        <v>104.6</v>
      </c>
      <c r="AX705" s="134">
        <v>104.3</v>
      </c>
      <c r="AY705" s="134">
        <v>104</v>
      </c>
      <c r="AZ705" s="134">
        <v>104.4</v>
      </c>
      <c r="BA705" s="134">
        <v>104.3</v>
      </c>
      <c r="BB705" s="134">
        <v>104.7</v>
      </c>
      <c r="BC705" s="134">
        <v>104.2</v>
      </c>
      <c r="BD705" s="134">
        <v>104.2</v>
      </c>
      <c r="BE705" s="134">
        <v>104.5</v>
      </c>
      <c r="BF705" s="134">
        <v>104.2</v>
      </c>
      <c r="BG705" s="134">
        <v>104.3</v>
      </c>
      <c r="BH705" s="134">
        <v>104.5</v>
      </c>
      <c r="BI705" s="134">
        <v>105</v>
      </c>
      <c r="BJ705" s="134">
        <v>104.9</v>
      </c>
      <c r="BK705" s="134">
        <v>105.1</v>
      </c>
      <c r="BL705" s="134">
        <v>105</v>
      </c>
      <c r="BM705" s="134">
        <v>105.3</v>
      </c>
      <c r="BN705" s="134">
        <v>105.6</v>
      </c>
      <c r="BO705" s="134">
        <v>108.3</v>
      </c>
      <c r="BP705" s="134">
        <v>107.7</v>
      </c>
      <c r="BQ705" s="134">
        <v>106.5</v>
      </c>
      <c r="BR705" s="134">
        <v>105.9</v>
      </c>
      <c r="BS705" s="134">
        <v>106.6</v>
      </c>
      <c r="BT705" s="134">
        <v>106.3</v>
      </c>
      <c r="BU705" s="134">
        <v>106.5</v>
      </c>
      <c r="BV705" s="134">
        <v>107.1</v>
      </c>
      <c r="BW705" s="134">
        <v>107.6</v>
      </c>
      <c r="BX705" s="134">
        <v>109.1</v>
      </c>
      <c r="BY705" s="134">
        <v>108.9</v>
      </c>
      <c r="BZ705" s="134">
        <v>108.7</v>
      </c>
      <c r="CA705" s="134">
        <v>108.3</v>
      </c>
      <c r="CB705" s="134">
        <v>108.4</v>
      </c>
      <c r="CC705" s="134">
        <v>108.5</v>
      </c>
      <c r="CD705" s="134">
        <v>110.8</v>
      </c>
      <c r="CE705" s="134">
        <v>112.1</v>
      </c>
      <c r="CF705" s="134">
        <v>112.4</v>
      </c>
      <c r="CG705" s="134">
        <v>110.2</v>
      </c>
      <c r="CH705" s="134">
        <v>109.4</v>
      </c>
      <c r="CI705" s="134">
        <v>108.8</v>
      </c>
      <c r="CJ705" s="134">
        <v>110.2</v>
      </c>
      <c r="CK705" s="134">
        <v>110</v>
      </c>
      <c r="CL705" s="134">
        <v>111.5</v>
      </c>
      <c r="CM705" s="134">
        <v>112.9</v>
      </c>
      <c r="CN705" s="134">
        <v>110.9</v>
      </c>
      <c r="CO705" s="134">
        <v>112.4</v>
      </c>
      <c r="CP705" s="134">
        <v>112.4</v>
      </c>
      <c r="CQ705" s="134">
        <v>112.3</v>
      </c>
      <c r="CR705" s="134">
        <v>112.4</v>
      </c>
      <c r="CS705" s="134">
        <v>112.4</v>
      </c>
      <c r="CT705" s="134">
        <v>112.1</v>
      </c>
      <c r="CU705" s="134">
        <v>112.1</v>
      </c>
      <c r="CV705" s="134">
        <v>112.1</v>
      </c>
      <c r="CW705" s="134">
        <v>112.2</v>
      </c>
      <c r="CX705" s="134">
        <v>112.7</v>
      </c>
      <c r="CY705" s="134">
        <v>112.7</v>
      </c>
      <c r="CZ705" s="134">
        <v>112.8</v>
      </c>
      <c r="DA705" s="134">
        <v>113.8</v>
      </c>
      <c r="DB705" s="134">
        <v>112.4</v>
      </c>
      <c r="DC705" s="134">
        <v>112.7</v>
      </c>
      <c r="DD705" s="134">
        <v>113.7</v>
      </c>
      <c r="DE705" s="134">
        <v>113.5</v>
      </c>
      <c r="DF705" s="134">
        <v>112.1</v>
      </c>
      <c r="DG705" s="134">
        <v>112.7</v>
      </c>
      <c r="DH705" s="134">
        <v>115.1</v>
      </c>
      <c r="DI705" s="134">
        <v>115.5</v>
      </c>
      <c r="DJ705" s="134">
        <v>116.5</v>
      </c>
      <c r="DK705" s="134">
        <v>116.1</v>
      </c>
      <c r="DL705" s="134">
        <v>114.7</v>
      </c>
      <c r="DM705" s="134">
        <v>115.4</v>
      </c>
      <c r="DN705" s="134">
        <v>114.4</v>
      </c>
      <c r="DO705" s="134">
        <v>113.4</v>
      </c>
      <c r="DP705" s="134">
        <v>112.7</v>
      </c>
      <c r="DQ705" s="134">
        <v>112.7</v>
      </c>
      <c r="DR705" s="134">
        <v>112</v>
      </c>
      <c r="DS705" s="134">
        <v>112.5</v>
      </c>
      <c r="DT705" s="134">
        <v>111.7</v>
      </c>
      <c r="DU705" s="134">
        <v>114.2</v>
      </c>
      <c r="DV705" s="134">
        <v>113.2</v>
      </c>
      <c r="DW705" s="134">
        <v>114.8</v>
      </c>
      <c r="DX705" s="134">
        <v>115.5</v>
      </c>
      <c r="DY705" s="134">
        <v>116.3</v>
      </c>
      <c r="DZ705" s="134">
        <v>116.5</v>
      </c>
      <c r="EA705" s="135">
        <v>116.8</v>
      </c>
      <c r="EB705" s="136">
        <v>112.8</v>
      </c>
      <c r="EC705" s="136">
        <v>111.3</v>
      </c>
      <c r="ED705" s="134">
        <v>112.9</v>
      </c>
      <c r="EE705" s="134">
        <v>114.2</v>
      </c>
      <c r="EF705" s="137">
        <v>115</v>
      </c>
      <c r="EG705" s="137">
        <v>116.9</v>
      </c>
      <c r="EH705" s="137">
        <v>117.6</v>
      </c>
      <c r="EI705" s="137">
        <v>118.4</v>
      </c>
      <c r="EJ705" s="136">
        <v>121.5</v>
      </c>
      <c r="EK705" s="136">
        <v>120.7</v>
      </c>
      <c r="EL705" s="147">
        <v>118.9</v>
      </c>
      <c r="EM705" s="147">
        <v>119.4</v>
      </c>
      <c r="EN705" s="147">
        <v>118.5</v>
      </c>
    </row>
    <row r="706" spans="1:144" ht="15" x14ac:dyDescent="0.25">
      <c r="A706" s="132" t="s">
        <v>2840</v>
      </c>
      <c r="B706" s="132" t="s">
        <v>2841</v>
      </c>
      <c r="C706" s="133">
        <v>1.4710000000000001E-2</v>
      </c>
      <c r="D706" s="134">
        <v>104.1</v>
      </c>
      <c r="E706" s="134">
        <v>102</v>
      </c>
      <c r="F706" s="134">
        <v>102.4</v>
      </c>
      <c r="G706" s="134">
        <v>102.4</v>
      </c>
      <c r="H706" s="134">
        <v>102.4</v>
      </c>
      <c r="I706" s="134">
        <v>104.8</v>
      </c>
      <c r="J706" s="134">
        <v>104.8</v>
      </c>
      <c r="K706" s="134">
        <v>104.8</v>
      </c>
      <c r="L706" s="134">
        <v>106.7</v>
      </c>
      <c r="M706" s="134">
        <v>107.2</v>
      </c>
      <c r="N706" s="134">
        <v>108</v>
      </c>
      <c r="O706" s="134">
        <v>108</v>
      </c>
      <c r="P706" s="134">
        <v>110.5</v>
      </c>
      <c r="Q706" s="134">
        <v>108.7</v>
      </c>
      <c r="R706" s="134">
        <v>107.4</v>
      </c>
      <c r="S706" s="134">
        <v>106.7</v>
      </c>
      <c r="T706" s="134">
        <v>107.3</v>
      </c>
      <c r="U706" s="134">
        <v>108.4</v>
      </c>
      <c r="V706" s="134">
        <v>109.4</v>
      </c>
      <c r="W706" s="134">
        <v>110.4</v>
      </c>
      <c r="X706" s="134">
        <v>115.7</v>
      </c>
      <c r="Y706" s="134">
        <v>111.1</v>
      </c>
      <c r="Z706" s="134">
        <v>112.3</v>
      </c>
      <c r="AA706" s="134">
        <v>112.3</v>
      </c>
      <c r="AB706" s="134">
        <v>114</v>
      </c>
      <c r="AC706" s="134">
        <v>113.8</v>
      </c>
      <c r="AD706" s="134">
        <v>114.7</v>
      </c>
      <c r="AE706" s="134">
        <v>113.3</v>
      </c>
      <c r="AF706" s="134">
        <v>113.5</v>
      </c>
      <c r="AG706" s="134">
        <v>111.5</v>
      </c>
      <c r="AH706" s="134">
        <v>110.7</v>
      </c>
      <c r="AI706" s="134">
        <v>113.9</v>
      </c>
      <c r="AJ706" s="134">
        <v>112.9</v>
      </c>
      <c r="AK706" s="134">
        <v>112</v>
      </c>
      <c r="AL706" s="134">
        <v>112.5</v>
      </c>
      <c r="AM706" s="134">
        <v>112.6</v>
      </c>
      <c r="AN706" s="134">
        <v>113.4</v>
      </c>
      <c r="AO706" s="134">
        <v>113.1</v>
      </c>
      <c r="AP706" s="134">
        <v>113.4</v>
      </c>
      <c r="AQ706" s="134">
        <v>112.7</v>
      </c>
      <c r="AR706" s="134">
        <v>112.2</v>
      </c>
      <c r="AS706" s="134">
        <v>110.5</v>
      </c>
      <c r="AT706" s="134">
        <v>111.2</v>
      </c>
      <c r="AU706" s="134">
        <v>110.8</v>
      </c>
      <c r="AV706" s="134">
        <v>109.8</v>
      </c>
      <c r="AW706" s="134">
        <v>107.4</v>
      </c>
      <c r="AX706" s="134">
        <v>109</v>
      </c>
      <c r="AY706" s="134">
        <v>109.2</v>
      </c>
      <c r="AZ706" s="134">
        <v>110.1</v>
      </c>
      <c r="BA706" s="134">
        <v>111.8</v>
      </c>
      <c r="BB706" s="134">
        <v>111.9</v>
      </c>
      <c r="BC706" s="134">
        <v>109.6</v>
      </c>
      <c r="BD706" s="134">
        <v>110.8</v>
      </c>
      <c r="BE706" s="134">
        <v>109.6</v>
      </c>
      <c r="BF706" s="134">
        <v>109.4</v>
      </c>
      <c r="BG706" s="134">
        <v>111.1</v>
      </c>
      <c r="BH706" s="134">
        <v>109.9</v>
      </c>
      <c r="BI706" s="134">
        <v>108.8</v>
      </c>
      <c r="BJ706" s="134">
        <v>111.6</v>
      </c>
      <c r="BK706" s="134">
        <v>111.1</v>
      </c>
      <c r="BL706" s="134">
        <v>109.4</v>
      </c>
      <c r="BM706" s="134">
        <v>110.1</v>
      </c>
      <c r="BN706" s="134">
        <v>110.1</v>
      </c>
      <c r="BO706" s="134">
        <v>111.5</v>
      </c>
      <c r="BP706" s="134">
        <v>111.5</v>
      </c>
      <c r="BQ706" s="134">
        <v>111.5</v>
      </c>
      <c r="BR706" s="134">
        <v>111.4</v>
      </c>
      <c r="BS706" s="134">
        <v>111.4</v>
      </c>
      <c r="BT706" s="134">
        <v>111.8</v>
      </c>
      <c r="BU706" s="134">
        <v>111.7</v>
      </c>
      <c r="BV706" s="134">
        <v>111.5</v>
      </c>
      <c r="BW706" s="134">
        <v>110.9</v>
      </c>
      <c r="BX706" s="134">
        <v>110.9</v>
      </c>
      <c r="BY706" s="134">
        <v>110.4</v>
      </c>
      <c r="BZ706" s="134">
        <v>110.5</v>
      </c>
      <c r="CA706" s="134">
        <v>110.2</v>
      </c>
      <c r="CB706" s="134">
        <v>110.4</v>
      </c>
      <c r="CC706" s="134">
        <v>109.6</v>
      </c>
      <c r="CD706" s="134">
        <v>112.3</v>
      </c>
      <c r="CE706" s="134">
        <v>112.3</v>
      </c>
      <c r="CF706" s="134">
        <v>112.3</v>
      </c>
      <c r="CG706" s="134">
        <v>109.5</v>
      </c>
      <c r="CH706" s="134">
        <v>109.3</v>
      </c>
      <c r="CI706" s="134">
        <v>109.4</v>
      </c>
      <c r="CJ706" s="134">
        <v>110.8</v>
      </c>
      <c r="CK706" s="134">
        <v>110.2</v>
      </c>
      <c r="CL706" s="134">
        <v>111.2</v>
      </c>
      <c r="CM706" s="134">
        <v>110.9</v>
      </c>
      <c r="CN706" s="134">
        <v>110.3</v>
      </c>
      <c r="CO706" s="134">
        <v>109.9</v>
      </c>
      <c r="CP706" s="134">
        <v>109.3</v>
      </c>
      <c r="CQ706" s="134">
        <v>109</v>
      </c>
      <c r="CR706" s="134">
        <v>109.4</v>
      </c>
      <c r="CS706" s="134">
        <v>110.3</v>
      </c>
      <c r="CT706" s="134">
        <v>110.2</v>
      </c>
      <c r="CU706" s="134">
        <v>109.2</v>
      </c>
      <c r="CV706" s="134">
        <v>109.2</v>
      </c>
      <c r="CW706" s="134">
        <v>109.2</v>
      </c>
      <c r="CX706" s="134">
        <v>108.9</v>
      </c>
      <c r="CY706" s="134">
        <v>107.2</v>
      </c>
      <c r="CZ706" s="134">
        <v>107.3</v>
      </c>
      <c r="DA706" s="134">
        <v>107.5</v>
      </c>
      <c r="DB706" s="134">
        <v>107.1</v>
      </c>
      <c r="DC706" s="134">
        <v>107.1</v>
      </c>
      <c r="DD706" s="134">
        <v>107.4</v>
      </c>
      <c r="DE706" s="134">
        <v>107.4</v>
      </c>
      <c r="DF706" s="134">
        <v>107.5</v>
      </c>
      <c r="DG706" s="134">
        <v>107.7</v>
      </c>
      <c r="DH706" s="134">
        <v>109.6</v>
      </c>
      <c r="DI706" s="134">
        <v>109.3</v>
      </c>
      <c r="DJ706" s="134">
        <v>110.8</v>
      </c>
      <c r="DK706" s="134">
        <v>111.4</v>
      </c>
      <c r="DL706" s="134">
        <v>110.3</v>
      </c>
      <c r="DM706" s="134">
        <v>110.3</v>
      </c>
      <c r="DN706" s="134">
        <v>110.2</v>
      </c>
      <c r="DO706" s="134">
        <v>111.8</v>
      </c>
      <c r="DP706" s="134">
        <v>111.8</v>
      </c>
      <c r="DQ706" s="134">
        <v>112.9</v>
      </c>
      <c r="DR706" s="134">
        <v>115.1</v>
      </c>
      <c r="DS706" s="134">
        <v>114.4</v>
      </c>
      <c r="DT706" s="134">
        <v>113.1</v>
      </c>
      <c r="DU706" s="134">
        <v>115.1</v>
      </c>
      <c r="DV706" s="134">
        <v>116.7</v>
      </c>
      <c r="DW706" s="134">
        <v>119</v>
      </c>
      <c r="DX706" s="134">
        <v>119</v>
      </c>
      <c r="DY706" s="134">
        <v>119</v>
      </c>
      <c r="DZ706" s="134">
        <v>117.3</v>
      </c>
      <c r="EA706" s="135">
        <v>115.7</v>
      </c>
      <c r="EB706" s="136">
        <v>115.7</v>
      </c>
      <c r="EC706" s="136">
        <v>115.5</v>
      </c>
      <c r="ED706" s="134">
        <v>115.3</v>
      </c>
      <c r="EE706" s="134">
        <v>115.3</v>
      </c>
      <c r="EF706" s="137">
        <v>115.8</v>
      </c>
      <c r="EG706" s="137">
        <v>117.6</v>
      </c>
      <c r="EH706" s="137">
        <v>116.6</v>
      </c>
      <c r="EI706" s="137">
        <v>116.6</v>
      </c>
      <c r="EJ706" s="136">
        <v>116.4</v>
      </c>
      <c r="EK706" s="136">
        <v>118</v>
      </c>
      <c r="EL706" s="147">
        <v>116.8</v>
      </c>
      <c r="EM706" s="147">
        <v>118.7</v>
      </c>
      <c r="EN706" s="147">
        <v>118.5</v>
      </c>
    </row>
    <row r="707" spans="1:144" ht="15" x14ac:dyDescent="0.25">
      <c r="A707" s="132" t="s">
        <v>2842</v>
      </c>
      <c r="B707" s="132" t="s">
        <v>2843</v>
      </c>
      <c r="C707" s="133">
        <v>3.46E-3</v>
      </c>
      <c r="D707" s="134">
        <v>99.4</v>
      </c>
      <c r="E707" s="134">
        <v>99.4</v>
      </c>
      <c r="F707" s="134">
        <v>99.4</v>
      </c>
      <c r="G707" s="134">
        <v>99.4</v>
      </c>
      <c r="H707" s="134">
        <v>99.4</v>
      </c>
      <c r="I707" s="134">
        <v>99.4</v>
      </c>
      <c r="J707" s="134">
        <v>98.1</v>
      </c>
      <c r="K707" s="134">
        <v>98.1</v>
      </c>
      <c r="L707" s="134">
        <v>98.1</v>
      </c>
      <c r="M707" s="134">
        <v>98.1</v>
      </c>
      <c r="N707" s="134">
        <v>98.1</v>
      </c>
      <c r="O707" s="134">
        <v>98.1</v>
      </c>
      <c r="P707" s="134">
        <v>98.1</v>
      </c>
      <c r="Q707" s="134">
        <v>98.1</v>
      </c>
      <c r="R707" s="134">
        <v>98.1</v>
      </c>
      <c r="S707" s="134">
        <v>98.1</v>
      </c>
      <c r="T707" s="134">
        <v>98.1</v>
      </c>
      <c r="U707" s="134">
        <v>98.1</v>
      </c>
      <c r="V707" s="134">
        <v>98.1</v>
      </c>
      <c r="W707" s="134">
        <v>98.1</v>
      </c>
      <c r="X707" s="134">
        <v>98.1</v>
      </c>
      <c r="Y707" s="134">
        <v>98.1</v>
      </c>
      <c r="Z707" s="134">
        <v>98.1</v>
      </c>
      <c r="AA707" s="134">
        <v>99.4</v>
      </c>
      <c r="AB707" s="134">
        <v>99.4</v>
      </c>
      <c r="AC707" s="134">
        <v>99.4</v>
      </c>
      <c r="AD707" s="134">
        <v>99.4</v>
      </c>
      <c r="AE707" s="134">
        <v>99.4</v>
      </c>
      <c r="AF707" s="134">
        <v>99.4</v>
      </c>
      <c r="AG707" s="134">
        <v>99.4</v>
      </c>
      <c r="AH707" s="134">
        <v>99.4</v>
      </c>
      <c r="AI707" s="134">
        <v>99.4</v>
      </c>
      <c r="AJ707" s="134">
        <v>99.4</v>
      </c>
      <c r="AK707" s="134">
        <v>99.4</v>
      </c>
      <c r="AL707" s="134">
        <v>99.4</v>
      </c>
      <c r="AM707" s="134">
        <v>92.3</v>
      </c>
      <c r="AN707" s="134">
        <v>92.3</v>
      </c>
      <c r="AO707" s="134">
        <v>92.3</v>
      </c>
      <c r="AP707" s="134">
        <v>92.3</v>
      </c>
      <c r="AQ707" s="134">
        <v>92.3</v>
      </c>
      <c r="AR707" s="134">
        <v>92.3</v>
      </c>
      <c r="AS707" s="134">
        <v>91.2</v>
      </c>
      <c r="AT707" s="134">
        <v>91.1</v>
      </c>
      <c r="AU707" s="134">
        <v>91.1</v>
      </c>
      <c r="AV707" s="134">
        <v>88.6</v>
      </c>
      <c r="AW707" s="134">
        <v>88.6</v>
      </c>
      <c r="AX707" s="134">
        <v>87</v>
      </c>
      <c r="AY707" s="134">
        <v>88.2</v>
      </c>
      <c r="AZ707" s="134">
        <v>89.8</v>
      </c>
      <c r="BA707" s="134">
        <v>89.8</v>
      </c>
      <c r="BB707" s="134">
        <v>89.8</v>
      </c>
      <c r="BC707" s="134">
        <v>89.8</v>
      </c>
      <c r="BD707" s="134">
        <v>89.8</v>
      </c>
      <c r="BE707" s="134">
        <v>89.8</v>
      </c>
      <c r="BF707" s="134">
        <v>89.8</v>
      </c>
      <c r="BG707" s="134">
        <v>89.8</v>
      </c>
      <c r="BH707" s="134">
        <v>89.8</v>
      </c>
      <c r="BI707" s="134">
        <v>89.8</v>
      </c>
      <c r="BJ707" s="134">
        <v>89.8</v>
      </c>
      <c r="BK707" s="134">
        <v>89.8</v>
      </c>
      <c r="BL707" s="134">
        <v>89.8</v>
      </c>
      <c r="BM707" s="134">
        <v>89.8</v>
      </c>
      <c r="BN707" s="134">
        <v>89.8</v>
      </c>
      <c r="BO707" s="134">
        <v>89.8</v>
      </c>
      <c r="BP707" s="134">
        <v>89.8</v>
      </c>
      <c r="BQ707" s="134">
        <v>89.8</v>
      </c>
      <c r="BR707" s="134">
        <v>89.8</v>
      </c>
      <c r="BS707" s="134">
        <v>89.8</v>
      </c>
      <c r="BT707" s="134">
        <v>89.8</v>
      </c>
      <c r="BU707" s="134">
        <v>89.8</v>
      </c>
      <c r="BV707" s="134">
        <v>89.8</v>
      </c>
      <c r="BW707" s="134">
        <v>89.8</v>
      </c>
      <c r="BX707" s="134">
        <v>89.8</v>
      </c>
      <c r="BY707" s="134">
        <v>89.8</v>
      </c>
      <c r="BZ707" s="134">
        <v>89.8</v>
      </c>
      <c r="CA707" s="134">
        <v>89.8</v>
      </c>
      <c r="CB707" s="134">
        <v>89.8</v>
      </c>
      <c r="CC707" s="134">
        <v>89.8</v>
      </c>
      <c r="CD707" s="134">
        <v>89.8</v>
      </c>
      <c r="CE707" s="134">
        <v>89.8</v>
      </c>
      <c r="CF707" s="134">
        <v>89.8</v>
      </c>
      <c r="CG707" s="134">
        <v>89.8</v>
      </c>
      <c r="CH707" s="134">
        <v>89.8</v>
      </c>
      <c r="CI707" s="134">
        <v>89.8</v>
      </c>
      <c r="CJ707" s="134">
        <v>89.8</v>
      </c>
      <c r="CK707" s="134">
        <v>89.8</v>
      </c>
      <c r="CL707" s="134">
        <v>89.8</v>
      </c>
      <c r="CM707" s="134">
        <v>89.8</v>
      </c>
      <c r="CN707" s="134">
        <v>89.8</v>
      </c>
      <c r="CO707" s="134">
        <v>89.8</v>
      </c>
      <c r="CP707" s="134">
        <v>89.8</v>
      </c>
      <c r="CQ707" s="134">
        <v>89.8</v>
      </c>
      <c r="CR707" s="134">
        <v>89.8</v>
      </c>
      <c r="CS707" s="134">
        <v>89.8</v>
      </c>
      <c r="CT707" s="134">
        <v>89.8</v>
      </c>
      <c r="CU707" s="134">
        <v>89.8</v>
      </c>
      <c r="CV707" s="134">
        <v>89.8</v>
      </c>
      <c r="CW707" s="134">
        <v>89.8</v>
      </c>
      <c r="CX707" s="134">
        <v>89.8</v>
      </c>
      <c r="CY707" s="134">
        <v>89.8</v>
      </c>
      <c r="CZ707" s="134">
        <v>89.8</v>
      </c>
      <c r="DA707" s="134">
        <v>89.8</v>
      </c>
      <c r="DB707" s="134">
        <v>89.8</v>
      </c>
      <c r="DC707" s="134">
        <v>89.8</v>
      </c>
      <c r="DD707" s="134">
        <v>89.8</v>
      </c>
      <c r="DE707" s="134">
        <v>89.8</v>
      </c>
      <c r="DF707" s="134">
        <v>89.8</v>
      </c>
      <c r="DG707" s="134">
        <v>89.8</v>
      </c>
      <c r="DH707" s="134">
        <v>89.8</v>
      </c>
      <c r="DI707" s="134">
        <v>89.8</v>
      </c>
      <c r="DJ707" s="134">
        <v>89.8</v>
      </c>
      <c r="DK707" s="134">
        <v>89.8</v>
      </c>
      <c r="DL707" s="134">
        <v>89.8</v>
      </c>
      <c r="DM707" s="134">
        <v>89.8</v>
      </c>
      <c r="DN707" s="134">
        <v>89.8</v>
      </c>
      <c r="DO707" s="134">
        <v>89.8</v>
      </c>
      <c r="DP707" s="134">
        <v>89.8</v>
      </c>
      <c r="DQ707" s="134">
        <v>89.8</v>
      </c>
      <c r="DR707" s="134">
        <v>89.8</v>
      </c>
      <c r="DS707" s="134">
        <v>89.8</v>
      </c>
      <c r="DT707" s="134">
        <v>89.8</v>
      </c>
      <c r="DU707" s="134">
        <v>89.8</v>
      </c>
      <c r="DV707" s="134">
        <v>89.8</v>
      </c>
      <c r="DW707" s="134">
        <v>89.8</v>
      </c>
      <c r="DX707" s="134">
        <v>89.8</v>
      </c>
      <c r="DY707" s="134">
        <v>89.8</v>
      </c>
      <c r="DZ707" s="134">
        <v>89.8</v>
      </c>
      <c r="EA707" s="135">
        <v>89.8</v>
      </c>
      <c r="EB707" s="136">
        <v>89.8</v>
      </c>
      <c r="EC707" s="136">
        <v>89.8</v>
      </c>
      <c r="ED707" s="134">
        <v>89.8</v>
      </c>
      <c r="EE707" s="134">
        <v>89.8</v>
      </c>
      <c r="EF707" s="137">
        <v>89.8</v>
      </c>
      <c r="EG707" s="137">
        <v>89.8</v>
      </c>
      <c r="EH707" s="137">
        <v>89.8</v>
      </c>
      <c r="EI707" s="137">
        <v>89.8</v>
      </c>
      <c r="EJ707" s="136">
        <v>89.8</v>
      </c>
      <c r="EK707" s="136">
        <v>89.8</v>
      </c>
      <c r="EL707" s="147">
        <v>89.8</v>
      </c>
      <c r="EM707" s="147">
        <v>89.8</v>
      </c>
      <c r="EN707" s="147">
        <v>89.8</v>
      </c>
    </row>
    <row r="708" spans="1:144" ht="15" x14ac:dyDescent="0.25">
      <c r="A708" s="132" t="s">
        <v>2844</v>
      </c>
      <c r="B708" s="132" t="s">
        <v>2845</v>
      </c>
      <c r="C708" s="133">
        <v>0.36599999999999999</v>
      </c>
      <c r="D708" s="134">
        <v>102.3</v>
      </c>
      <c r="E708" s="134">
        <v>102.2</v>
      </c>
      <c r="F708" s="134">
        <v>104.4</v>
      </c>
      <c r="G708" s="134">
        <v>105.7</v>
      </c>
      <c r="H708" s="134">
        <v>107.5</v>
      </c>
      <c r="I708" s="134">
        <v>109.8</v>
      </c>
      <c r="J708" s="134">
        <v>109.8</v>
      </c>
      <c r="K708" s="134">
        <v>109.4</v>
      </c>
      <c r="L708" s="134">
        <v>109.1</v>
      </c>
      <c r="M708" s="134">
        <v>110.6</v>
      </c>
      <c r="N708" s="134">
        <v>110.9</v>
      </c>
      <c r="O708" s="134">
        <v>111.4</v>
      </c>
      <c r="P708" s="134">
        <v>111.9</v>
      </c>
      <c r="Q708" s="134">
        <v>112.4</v>
      </c>
      <c r="R708" s="134">
        <v>111.7</v>
      </c>
      <c r="S708" s="134">
        <v>111.9</v>
      </c>
      <c r="T708" s="134">
        <v>112</v>
      </c>
      <c r="U708" s="134">
        <v>114.4</v>
      </c>
      <c r="V708" s="134">
        <v>114.9</v>
      </c>
      <c r="W708" s="134">
        <v>116.1</v>
      </c>
      <c r="X708" s="134">
        <v>115.4</v>
      </c>
      <c r="Y708" s="134">
        <v>116.2</v>
      </c>
      <c r="Z708" s="134">
        <v>115.3</v>
      </c>
      <c r="AA708" s="134">
        <v>114.6</v>
      </c>
      <c r="AB708" s="134">
        <v>115.2</v>
      </c>
      <c r="AC708" s="134">
        <v>116</v>
      </c>
      <c r="AD708" s="134">
        <v>115.2</v>
      </c>
      <c r="AE708" s="134">
        <v>116.6</v>
      </c>
      <c r="AF708" s="134">
        <v>117</v>
      </c>
      <c r="AG708" s="134">
        <v>117.1</v>
      </c>
      <c r="AH708" s="134">
        <v>117.2</v>
      </c>
      <c r="AI708" s="134">
        <v>118.2</v>
      </c>
      <c r="AJ708" s="134">
        <v>116.7</v>
      </c>
      <c r="AK708" s="134">
        <v>116.1</v>
      </c>
      <c r="AL708" s="134">
        <v>116.2</v>
      </c>
      <c r="AM708" s="134">
        <v>115.8</v>
      </c>
      <c r="AN708" s="134">
        <v>115.8</v>
      </c>
      <c r="AO708" s="134">
        <v>116.9</v>
      </c>
      <c r="AP708" s="134">
        <v>117.3</v>
      </c>
      <c r="AQ708" s="134">
        <v>119</v>
      </c>
      <c r="AR708" s="134">
        <v>118.4</v>
      </c>
      <c r="AS708" s="134">
        <v>118.8</v>
      </c>
      <c r="AT708" s="134">
        <v>119.1</v>
      </c>
      <c r="AU708" s="134">
        <v>118.6</v>
      </c>
      <c r="AV708" s="134">
        <v>119.2</v>
      </c>
      <c r="AW708" s="134">
        <v>119.4</v>
      </c>
      <c r="AX708" s="134">
        <v>119.2</v>
      </c>
      <c r="AY708" s="134">
        <v>119.4</v>
      </c>
      <c r="AZ708" s="134">
        <v>118.8</v>
      </c>
      <c r="BA708" s="134">
        <v>119.1</v>
      </c>
      <c r="BB708" s="134">
        <v>119.3</v>
      </c>
      <c r="BC708" s="134">
        <v>119.2</v>
      </c>
      <c r="BD708" s="134">
        <v>119.1</v>
      </c>
      <c r="BE708" s="134">
        <v>119.6</v>
      </c>
      <c r="BF708" s="134">
        <v>119.9</v>
      </c>
      <c r="BG708" s="134">
        <v>119.4</v>
      </c>
      <c r="BH708" s="134">
        <v>119.9</v>
      </c>
      <c r="BI708" s="134">
        <v>120.5</v>
      </c>
      <c r="BJ708" s="134">
        <v>118.8</v>
      </c>
      <c r="BK708" s="134">
        <v>119</v>
      </c>
      <c r="BL708" s="134">
        <v>119.8</v>
      </c>
      <c r="BM708" s="134">
        <v>120.4</v>
      </c>
      <c r="BN708" s="134">
        <v>120.7</v>
      </c>
      <c r="BO708" s="134">
        <v>121.4</v>
      </c>
      <c r="BP708" s="134">
        <v>121.5</v>
      </c>
      <c r="BQ708" s="134">
        <v>122.1</v>
      </c>
      <c r="BR708" s="134">
        <v>121.7</v>
      </c>
      <c r="BS708" s="134">
        <v>121.5</v>
      </c>
      <c r="BT708" s="134">
        <v>121.5</v>
      </c>
      <c r="BU708" s="134">
        <v>121.8</v>
      </c>
      <c r="BV708" s="134">
        <v>121.7</v>
      </c>
      <c r="BW708" s="134">
        <v>121.5</v>
      </c>
      <c r="BX708" s="134">
        <v>121.8</v>
      </c>
      <c r="BY708" s="134">
        <v>122.8</v>
      </c>
      <c r="BZ708" s="134">
        <v>122.9</v>
      </c>
      <c r="CA708" s="134">
        <v>122.7</v>
      </c>
      <c r="CB708" s="134">
        <v>121.8</v>
      </c>
      <c r="CC708" s="134">
        <v>122.1</v>
      </c>
      <c r="CD708" s="134">
        <v>121</v>
      </c>
      <c r="CE708" s="134">
        <v>121.1</v>
      </c>
      <c r="CF708" s="134">
        <v>120.8</v>
      </c>
      <c r="CG708" s="134">
        <v>120.9</v>
      </c>
      <c r="CH708" s="134">
        <v>120.7</v>
      </c>
      <c r="CI708" s="134">
        <v>120.3</v>
      </c>
      <c r="CJ708" s="134">
        <v>120.4</v>
      </c>
      <c r="CK708" s="134">
        <v>120.4</v>
      </c>
      <c r="CL708" s="134">
        <v>120.4</v>
      </c>
      <c r="CM708" s="134">
        <v>120.5</v>
      </c>
      <c r="CN708" s="134">
        <v>120.5</v>
      </c>
      <c r="CO708" s="134">
        <v>120.7</v>
      </c>
      <c r="CP708" s="134">
        <v>120.5</v>
      </c>
      <c r="CQ708" s="134">
        <v>120.3</v>
      </c>
      <c r="CR708" s="134">
        <v>120.4</v>
      </c>
      <c r="CS708" s="134">
        <v>118.3</v>
      </c>
      <c r="CT708" s="134">
        <v>118.1</v>
      </c>
      <c r="CU708" s="134">
        <v>118.1</v>
      </c>
      <c r="CV708" s="134">
        <v>118.1</v>
      </c>
      <c r="CW708" s="134">
        <v>118.2</v>
      </c>
      <c r="CX708" s="134">
        <v>117.8</v>
      </c>
      <c r="CY708" s="134">
        <v>118.2</v>
      </c>
      <c r="CZ708" s="134">
        <v>118.6</v>
      </c>
      <c r="DA708" s="134">
        <v>119.4</v>
      </c>
      <c r="DB708" s="134">
        <v>118.6</v>
      </c>
      <c r="DC708" s="134">
        <v>119.2</v>
      </c>
      <c r="DD708" s="134">
        <v>120.4</v>
      </c>
      <c r="DE708" s="134">
        <v>121</v>
      </c>
      <c r="DF708" s="134">
        <v>122.9</v>
      </c>
      <c r="DG708" s="134">
        <v>123.8</v>
      </c>
      <c r="DH708" s="134">
        <v>124.6</v>
      </c>
      <c r="DI708" s="134">
        <v>125.1</v>
      </c>
      <c r="DJ708" s="134">
        <v>125.2</v>
      </c>
      <c r="DK708" s="134">
        <v>126.3</v>
      </c>
      <c r="DL708" s="134">
        <v>127.7</v>
      </c>
      <c r="DM708" s="134">
        <v>128.69999999999999</v>
      </c>
      <c r="DN708" s="134">
        <v>128.69999999999999</v>
      </c>
      <c r="DO708" s="134">
        <v>129.6</v>
      </c>
      <c r="DP708" s="134">
        <v>130.80000000000001</v>
      </c>
      <c r="DQ708" s="134">
        <v>131.30000000000001</v>
      </c>
      <c r="DR708" s="134">
        <v>131.30000000000001</v>
      </c>
      <c r="DS708" s="134">
        <v>131.30000000000001</v>
      </c>
      <c r="DT708" s="134">
        <v>131.9</v>
      </c>
      <c r="DU708" s="134">
        <v>134</v>
      </c>
      <c r="DV708" s="134">
        <v>134.1</v>
      </c>
      <c r="DW708" s="134">
        <v>134.6</v>
      </c>
      <c r="DX708" s="134">
        <v>135.1</v>
      </c>
      <c r="DY708" s="134">
        <v>134.69999999999999</v>
      </c>
      <c r="DZ708" s="134">
        <v>134.80000000000001</v>
      </c>
      <c r="EA708" s="135">
        <v>134.6</v>
      </c>
      <c r="EB708" s="136">
        <v>133.9</v>
      </c>
      <c r="EC708" s="136">
        <v>133.69999999999999</v>
      </c>
      <c r="ED708" s="134">
        <v>133.19999999999999</v>
      </c>
      <c r="EE708" s="134">
        <v>133.19999999999999</v>
      </c>
      <c r="EF708" s="137">
        <v>133.80000000000001</v>
      </c>
      <c r="EG708" s="137">
        <v>134</v>
      </c>
      <c r="EH708" s="137">
        <v>134</v>
      </c>
      <c r="EI708" s="137">
        <v>134.80000000000001</v>
      </c>
      <c r="EJ708" s="136">
        <v>135.4</v>
      </c>
      <c r="EK708" s="136">
        <v>133.19999999999999</v>
      </c>
      <c r="EL708" s="147">
        <v>133.9</v>
      </c>
      <c r="EM708" s="147">
        <v>134</v>
      </c>
      <c r="EN708" s="147">
        <v>134</v>
      </c>
    </row>
    <row r="709" spans="1:144" ht="15" x14ac:dyDescent="0.25">
      <c r="A709" s="132" t="s">
        <v>2846</v>
      </c>
      <c r="B709" s="132" t="s">
        <v>2847</v>
      </c>
      <c r="C709" s="133">
        <v>0.13502</v>
      </c>
      <c r="D709" s="134">
        <v>101.5</v>
      </c>
      <c r="E709" s="134">
        <v>103.4</v>
      </c>
      <c r="F709" s="134">
        <v>106.9</v>
      </c>
      <c r="G709" s="134">
        <v>107.1</v>
      </c>
      <c r="H709" s="134">
        <v>110.2</v>
      </c>
      <c r="I709" s="134">
        <v>111.1</v>
      </c>
      <c r="J709" s="134">
        <v>114.1</v>
      </c>
      <c r="K709" s="134">
        <v>113.7</v>
      </c>
      <c r="L709" s="134">
        <v>113.8</v>
      </c>
      <c r="M709" s="134">
        <v>113.2</v>
      </c>
      <c r="N709" s="134">
        <v>113.6</v>
      </c>
      <c r="O709" s="134">
        <v>113.2</v>
      </c>
      <c r="P709" s="134">
        <v>117.9</v>
      </c>
      <c r="Q709" s="134">
        <v>119.3</v>
      </c>
      <c r="R709" s="134">
        <v>115.4</v>
      </c>
      <c r="S709" s="134">
        <v>116.6</v>
      </c>
      <c r="T709" s="134">
        <v>118.5</v>
      </c>
      <c r="U709" s="134">
        <v>120</v>
      </c>
      <c r="V709" s="134">
        <v>120.7</v>
      </c>
      <c r="W709" s="134">
        <v>121.4</v>
      </c>
      <c r="X709" s="134">
        <v>121.7</v>
      </c>
      <c r="Y709" s="134">
        <v>121.4</v>
      </c>
      <c r="Z709" s="134">
        <v>118.5</v>
      </c>
      <c r="AA709" s="134">
        <v>118.5</v>
      </c>
      <c r="AB709" s="134">
        <v>119.4</v>
      </c>
      <c r="AC709" s="134">
        <v>119.2</v>
      </c>
      <c r="AD709" s="134">
        <v>117.1</v>
      </c>
      <c r="AE709" s="134">
        <v>119.1</v>
      </c>
      <c r="AF709" s="134">
        <v>120</v>
      </c>
      <c r="AG709" s="134">
        <v>121</v>
      </c>
      <c r="AH709" s="134">
        <v>121.7</v>
      </c>
      <c r="AI709" s="134">
        <v>121.8</v>
      </c>
      <c r="AJ709" s="134">
        <v>118.2</v>
      </c>
      <c r="AK709" s="134">
        <v>119.9</v>
      </c>
      <c r="AL709" s="134">
        <v>119.2</v>
      </c>
      <c r="AM709" s="134">
        <v>117.2</v>
      </c>
      <c r="AN709" s="134">
        <v>118</v>
      </c>
      <c r="AO709" s="134">
        <v>118.7</v>
      </c>
      <c r="AP709" s="134">
        <v>119.5</v>
      </c>
      <c r="AQ709" s="134">
        <v>122.5</v>
      </c>
      <c r="AR709" s="134">
        <v>123.7</v>
      </c>
      <c r="AS709" s="134">
        <v>124.5</v>
      </c>
      <c r="AT709" s="134">
        <v>126</v>
      </c>
      <c r="AU709" s="134">
        <v>125.5</v>
      </c>
      <c r="AV709" s="134">
        <v>126.8</v>
      </c>
      <c r="AW709" s="134">
        <v>126.2</v>
      </c>
      <c r="AX709" s="134">
        <v>126</v>
      </c>
      <c r="AY709" s="134">
        <v>126.3</v>
      </c>
      <c r="AZ709" s="134">
        <v>125.8</v>
      </c>
      <c r="BA709" s="134">
        <v>126.9</v>
      </c>
      <c r="BB709" s="134">
        <v>126.7</v>
      </c>
      <c r="BC709" s="134">
        <v>126.7</v>
      </c>
      <c r="BD709" s="134">
        <v>127.3</v>
      </c>
      <c r="BE709" s="134">
        <v>127.5</v>
      </c>
      <c r="BF709" s="134">
        <v>127.6</v>
      </c>
      <c r="BG709" s="134">
        <v>126.6</v>
      </c>
      <c r="BH709" s="134">
        <v>126.8</v>
      </c>
      <c r="BI709" s="134">
        <v>127.3</v>
      </c>
      <c r="BJ709" s="134">
        <v>126.5</v>
      </c>
      <c r="BK709" s="134">
        <v>127.2</v>
      </c>
      <c r="BL709" s="134">
        <v>126.7</v>
      </c>
      <c r="BM709" s="134">
        <v>128.4</v>
      </c>
      <c r="BN709" s="134">
        <v>129.19999999999999</v>
      </c>
      <c r="BO709" s="134">
        <v>129.19999999999999</v>
      </c>
      <c r="BP709" s="134">
        <v>130.4</v>
      </c>
      <c r="BQ709" s="134">
        <v>130.69999999999999</v>
      </c>
      <c r="BR709" s="134">
        <v>130.69999999999999</v>
      </c>
      <c r="BS709" s="134">
        <v>130.6</v>
      </c>
      <c r="BT709" s="134">
        <v>130.9</v>
      </c>
      <c r="BU709" s="134">
        <v>130.69999999999999</v>
      </c>
      <c r="BV709" s="134">
        <v>130.69999999999999</v>
      </c>
      <c r="BW709" s="134">
        <v>130.80000000000001</v>
      </c>
      <c r="BX709" s="134">
        <v>130.6</v>
      </c>
      <c r="BY709" s="134">
        <v>131.4</v>
      </c>
      <c r="BZ709" s="134">
        <v>132</v>
      </c>
      <c r="CA709" s="134">
        <v>132.19999999999999</v>
      </c>
      <c r="CB709" s="134">
        <v>129.6</v>
      </c>
      <c r="CC709" s="134">
        <v>129.30000000000001</v>
      </c>
      <c r="CD709" s="134">
        <v>126.3</v>
      </c>
      <c r="CE709" s="134">
        <v>125.8</v>
      </c>
      <c r="CF709" s="134">
        <v>125.6</v>
      </c>
      <c r="CG709" s="134">
        <v>125.3</v>
      </c>
      <c r="CH709" s="134">
        <v>125.9</v>
      </c>
      <c r="CI709" s="134">
        <v>124.3</v>
      </c>
      <c r="CJ709" s="134">
        <v>124</v>
      </c>
      <c r="CK709" s="134">
        <v>124</v>
      </c>
      <c r="CL709" s="134">
        <v>124</v>
      </c>
      <c r="CM709" s="134">
        <v>124</v>
      </c>
      <c r="CN709" s="134">
        <v>123.8</v>
      </c>
      <c r="CO709" s="134">
        <v>123.8</v>
      </c>
      <c r="CP709" s="134">
        <v>123.7</v>
      </c>
      <c r="CQ709" s="134">
        <v>123.7</v>
      </c>
      <c r="CR709" s="134">
        <v>123.7</v>
      </c>
      <c r="CS709" s="134">
        <v>123.7</v>
      </c>
      <c r="CT709" s="134">
        <v>123.3</v>
      </c>
      <c r="CU709" s="134">
        <v>123.7</v>
      </c>
      <c r="CV709" s="134">
        <v>123.7</v>
      </c>
      <c r="CW709" s="134">
        <v>123.7</v>
      </c>
      <c r="CX709" s="134">
        <v>123.2</v>
      </c>
      <c r="CY709" s="134">
        <v>123.3</v>
      </c>
      <c r="CZ709" s="134">
        <v>123.7</v>
      </c>
      <c r="DA709" s="134">
        <v>125.1</v>
      </c>
      <c r="DB709" s="134">
        <v>123.7</v>
      </c>
      <c r="DC709" s="134">
        <v>123.6</v>
      </c>
      <c r="DD709" s="134">
        <v>123.9</v>
      </c>
      <c r="DE709" s="134">
        <v>123.8</v>
      </c>
      <c r="DF709" s="134">
        <v>125.4</v>
      </c>
      <c r="DG709" s="134">
        <v>126.8</v>
      </c>
      <c r="DH709" s="134">
        <v>127</v>
      </c>
      <c r="DI709" s="134">
        <v>127.2</v>
      </c>
      <c r="DJ709" s="134">
        <v>127.3</v>
      </c>
      <c r="DK709" s="134">
        <v>128</v>
      </c>
      <c r="DL709" s="134">
        <v>128.30000000000001</v>
      </c>
      <c r="DM709" s="134">
        <v>129.19999999999999</v>
      </c>
      <c r="DN709" s="134">
        <v>128.80000000000001</v>
      </c>
      <c r="DO709" s="134">
        <v>130.6</v>
      </c>
      <c r="DP709" s="134">
        <v>131.80000000000001</v>
      </c>
      <c r="DQ709" s="134">
        <v>131.30000000000001</v>
      </c>
      <c r="DR709" s="134">
        <v>131.4</v>
      </c>
      <c r="DS709" s="134">
        <v>131.30000000000001</v>
      </c>
      <c r="DT709" s="134">
        <v>131.6</v>
      </c>
      <c r="DU709" s="134">
        <v>130.6</v>
      </c>
      <c r="DV709" s="134">
        <v>130.6</v>
      </c>
      <c r="DW709" s="134">
        <v>130.69999999999999</v>
      </c>
      <c r="DX709" s="134">
        <v>131.5</v>
      </c>
      <c r="DY709" s="134">
        <v>131.30000000000001</v>
      </c>
      <c r="DZ709" s="134">
        <v>131.5</v>
      </c>
      <c r="EA709" s="135">
        <v>131.69999999999999</v>
      </c>
      <c r="EB709" s="136">
        <v>130.80000000000001</v>
      </c>
      <c r="EC709" s="136">
        <v>130.30000000000001</v>
      </c>
      <c r="ED709" s="134">
        <v>130.69999999999999</v>
      </c>
      <c r="EE709" s="134">
        <v>130.69999999999999</v>
      </c>
      <c r="EF709" s="137">
        <v>130.30000000000001</v>
      </c>
      <c r="EG709" s="137">
        <v>130.9</v>
      </c>
      <c r="EH709" s="137">
        <v>130.4</v>
      </c>
      <c r="EI709" s="137">
        <v>130.4</v>
      </c>
      <c r="EJ709" s="136">
        <v>130.6</v>
      </c>
      <c r="EK709" s="136">
        <v>130.4</v>
      </c>
      <c r="EL709" s="147">
        <v>130.9</v>
      </c>
      <c r="EM709" s="147">
        <v>130.9</v>
      </c>
      <c r="EN709" s="147">
        <v>130.9</v>
      </c>
    </row>
    <row r="710" spans="1:144" ht="15" x14ac:dyDescent="0.25">
      <c r="A710" s="132" t="s">
        <v>2848</v>
      </c>
      <c r="B710" s="132" t="s">
        <v>2849</v>
      </c>
      <c r="C710" s="133">
        <v>4.3130000000000002E-2</v>
      </c>
      <c r="D710" s="134">
        <v>101.5</v>
      </c>
      <c r="E710" s="134">
        <v>101.4</v>
      </c>
      <c r="F710" s="134">
        <v>101.6</v>
      </c>
      <c r="G710" s="134">
        <v>101.7</v>
      </c>
      <c r="H710" s="134">
        <v>102</v>
      </c>
      <c r="I710" s="134">
        <v>102.2</v>
      </c>
      <c r="J710" s="134">
        <v>100.3</v>
      </c>
      <c r="K710" s="134">
        <v>99.6</v>
      </c>
      <c r="L710" s="134">
        <v>98.8</v>
      </c>
      <c r="M710" s="134">
        <v>98.6</v>
      </c>
      <c r="N710" s="134">
        <v>98.5</v>
      </c>
      <c r="O710" s="134">
        <v>99.5</v>
      </c>
      <c r="P710" s="134">
        <v>100.5</v>
      </c>
      <c r="Q710" s="134">
        <v>100.6</v>
      </c>
      <c r="R710" s="134">
        <v>100.7</v>
      </c>
      <c r="S710" s="134">
        <v>100.8</v>
      </c>
      <c r="T710" s="134">
        <v>101.3</v>
      </c>
      <c r="U710" s="134">
        <v>101.2</v>
      </c>
      <c r="V710" s="134">
        <v>101</v>
      </c>
      <c r="W710" s="134">
        <v>98.6</v>
      </c>
      <c r="X710" s="134">
        <v>98.2</v>
      </c>
      <c r="Y710" s="134">
        <v>98.8</v>
      </c>
      <c r="Z710" s="134">
        <v>99.1</v>
      </c>
      <c r="AA710" s="134">
        <v>99</v>
      </c>
      <c r="AB710" s="134">
        <v>94.6</v>
      </c>
      <c r="AC710" s="134">
        <v>96</v>
      </c>
      <c r="AD710" s="134">
        <v>96.5</v>
      </c>
      <c r="AE710" s="134">
        <v>96.9</v>
      </c>
      <c r="AF710" s="134">
        <v>95</v>
      </c>
      <c r="AG710" s="134">
        <v>94.1</v>
      </c>
      <c r="AH710" s="134">
        <v>96.3</v>
      </c>
      <c r="AI710" s="134">
        <v>96</v>
      </c>
      <c r="AJ710" s="134">
        <v>95.6</v>
      </c>
      <c r="AK710" s="134">
        <v>94.8</v>
      </c>
      <c r="AL710" s="134">
        <v>91.2</v>
      </c>
      <c r="AM710" s="134">
        <v>91.8</v>
      </c>
      <c r="AN710" s="134">
        <v>93.6</v>
      </c>
      <c r="AO710" s="134">
        <v>90.8</v>
      </c>
      <c r="AP710" s="134">
        <v>91.6</v>
      </c>
      <c r="AQ710" s="134">
        <v>90.6</v>
      </c>
      <c r="AR710" s="134">
        <v>91</v>
      </c>
      <c r="AS710" s="134">
        <v>91.5</v>
      </c>
      <c r="AT710" s="134">
        <v>90.5</v>
      </c>
      <c r="AU710" s="134">
        <v>89.1</v>
      </c>
      <c r="AV710" s="134">
        <v>89.5</v>
      </c>
      <c r="AW710" s="134">
        <v>90.1</v>
      </c>
      <c r="AX710" s="134">
        <v>90.1</v>
      </c>
      <c r="AY710" s="134">
        <v>89.5</v>
      </c>
      <c r="AZ710" s="134">
        <v>88.4</v>
      </c>
      <c r="BA710" s="134">
        <v>87.2</v>
      </c>
      <c r="BB710" s="134">
        <v>87</v>
      </c>
      <c r="BC710" s="134">
        <v>86.6</v>
      </c>
      <c r="BD710" s="134">
        <v>85.6</v>
      </c>
      <c r="BE710" s="134">
        <v>86.3</v>
      </c>
      <c r="BF710" s="134">
        <v>88.9</v>
      </c>
      <c r="BG710" s="134">
        <v>88.8</v>
      </c>
      <c r="BH710" s="134">
        <v>90.2</v>
      </c>
      <c r="BI710" s="134">
        <v>89.5</v>
      </c>
      <c r="BJ710" s="134">
        <v>89.6</v>
      </c>
      <c r="BK710" s="134">
        <v>88.7</v>
      </c>
      <c r="BL710" s="134">
        <v>89.2</v>
      </c>
      <c r="BM710" s="134">
        <v>88.9</v>
      </c>
      <c r="BN710" s="134">
        <v>89.4</v>
      </c>
      <c r="BO710" s="134">
        <v>89.8</v>
      </c>
      <c r="BP710" s="134">
        <v>89.9</v>
      </c>
      <c r="BQ710" s="134">
        <v>90.4</v>
      </c>
      <c r="BR710" s="134">
        <v>90.2</v>
      </c>
      <c r="BS710" s="134">
        <v>90</v>
      </c>
      <c r="BT710" s="134">
        <v>90.4</v>
      </c>
      <c r="BU710" s="134">
        <v>90.5</v>
      </c>
      <c r="BV710" s="134">
        <v>90.1</v>
      </c>
      <c r="BW710" s="134">
        <v>89.8</v>
      </c>
      <c r="BX710" s="134">
        <v>90.3</v>
      </c>
      <c r="BY710" s="134">
        <v>90.5</v>
      </c>
      <c r="BZ710" s="134">
        <v>89.9</v>
      </c>
      <c r="CA710" s="134">
        <v>90.3</v>
      </c>
      <c r="CB710" s="134">
        <v>90.7</v>
      </c>
      <c r="CC710" s="134">
        <v>91.5</v>
      </c>
      <c r="CD710" s="134">
        <v>90.9</v>
      </c>
      <c r="CE710" s="134">
        <v>89.8</v>
      </c>
      <c r="CF710" s="134">
        <v>90.8</v>
      </c>
      <c r="CG710" s="134">
        <v>90.6</v>
      </c>
      <c r="CH710" s="134">
        <v>89.9</v>
      </c>
      <c r="CI710" s="134">
        <v>89.3</v>
      </c>
      <c r="CJ710" s="134">
        <v>89.9</v>
      </c>
      <c r="CK710" s="134">
        <v>89.8</v>
      </c>
      <c r="CL710" s="134">
        <v>89.2</v>
      </c>
      <c r="CM710" s="134">
        <v>88.8</v>
      </c>
      <c r="CN710" s="134">
        <v>89.6</v>
      </c>
      <c r="CO710" s="134">
        <v>89.9</v>
      </c>
      <c r="CP710" s="134">
        <v>89.1</v>
      </c>
      <c r="CQ710" s="134">
        <v>89.5</v>
      </c>
      <c r="CR710" s="134">
        <v>88.8</v>
      </c>
      <c r="CS710" s="134">
        <v>90.6</v>
      </c>
      <c r="CT710" s="134">
        <v>89.6</v>
      </c>
      <c r="CU710" s="134">
        <v>89.5</v>
      </c>
      <c r="CV710" s="134">
        <v>89.5</v>
      </c>
      <c r="CW710" s="134">
        <v>90.4</v>
      </c>
      <c r="CX710" s="134">
        <v>90.4</v>
      </c>
      <c r="CY710" s="134">
        <v>91.3</v>
      </c>
      <c r="CZ710" s="134">
        <v>90.9</v>
      </c>
      <c r="DA710" s="134">
        <v>91.8</v>
      </c>
      <c r="DB710" s="134">
        <v>91.9</v>
      </c>
      <c r="DC710" s="134">
        <v>92.3</v>
      </c>
      <c r="DD710" s="134">
        <v>97.4</v>
      </c>
      <c r="DE710" s="134">
        <v>99.9</v>
      </c>
      <c r="DF710" s="134">
        <v>101.7</v>
      </c>
      <c r="DG710" s="134">
        <v>100.2</v>
      </c>
      <c r="DH710" s="134">
        <v>100.5</v>
      </c>
      <c r="DI710" s="134">
        <v>100.1</v>
      </c>
      <c r="DJ710" s="134">
        <v>99.6</v>
      </c>
      <c r="DK710" s="134">
        <v>102.9</v>
      </c>
      <c r="DL710" s="134">
        <v>102.7</v>
      </c>
      <c r="DM710" s="134">
        <v>103.5</v>
      </c>
      <c r="DN710" s="134">
        <v>104.8</v>
      </c>
      <c r="DO710" s="134">
        <v>103.9</v>
      </c>
      <c r="DP710" s="134">
        <v>105.3</v>
      </c>
      <c r="DQ710" s="134">
        <v>105.9</v>
      </c>
      <c r="DR710" s="134">
        <v>107.6</v>
      </c>
      <c r="DS710" s="134">
        <v>107.7</v>
      </c>
      <c r="DT710" s="134">
        <v>107.9</v>
      </c>
      <c r="DU710" s="134">
        <v>108.6</v>
      </c>
      <c r="DV710" s="134">
        <v>108.7</v>
      </c>
      <c r="DW710" s="134">
        <v>110.1</v>
      </c>
      <c r="DX710" s="134">
        <v>110.2</v>
      </c>
      <c r="DY710" s="134">
        <v>110.9</v>
      </c>
      <c r="DZ710" s="134">
        <v>110.4</v>
      </c>
      <c r="EA710" s="135">
        <v>110.1</v>
      </c>
      <c r="EB710" s="136">
        <v>109.5</v>
      </c>
      <c r="EC710" s="136">
        <v>107.5</v>
      </c>
      <c r="ED710" s="134">
        <v>107.8</v>
      </c>
      <c r="EE710" s="134">
        <v>107.5</v>
      </c>
      <c r="EF710" s="137">
        <v>108.9</v>
      </c>
      <c r="EG710" s="137">
        <v>109.1</v>
      </c>
      <c r="EH710" s="137">
        <v>109</v>
      </c>
      <c r="EI710" s="137">
        <v>109.9</v>
      </c>
      <c r="EJ710" s="136">
        <v>110.2</v>
      </c>
      <c r="EK710" s="136">
        <v>109.4</v>
      </c>
      <c r="EL710" s="147">
        <v>110.5</v>
      </c>
      <c r="EM710" s="147">
        <v>110.5</v>
      </c>
      <c r="EN710" s="147">
        <v>110.7</v>
      </c>
    </row>
    <row r="711" spans="1:144" ht="15" x14ac:dyDescent="0.25">
      <c r="A711" s="132" t="s">
        <v>2850</v>
      </c>
      <c r="B711" s="132" t="s">
        <v>2851</v>
      </c>
      <c r="C711" s="133">
        <v>6.9699999999999996E-3</v>
      </c>
      <c r="D711" s="134">
        <v>100.4</v>
      </c>
      <c r="E711" s="134">
        <v>100.4</v>
      </c>
      <c r="F711" s="134">
        <v>100.6</v>
      </c>
      <c r="G711" s="134">
        <v>101.1</v>
      </c>
      <c r="H711" s="134">
        <v>101.1</v>
      </c>
      <c r="I711" s="134">
        <v>101.1</v>
      </c>
      <c r="J711" s="134">
        <v>100.2</v>
      </c>
      <c r="K711" s="134">
        <v>100.1</v>
      </c>
      <c r="L711" s="134">
        <v>101.8</v>
      </c>
      <c r="M711" s="134">
        <v>102.3</v>
      </c>
      <c r="N711" s="134">
        <v>102.1</v>
      </c>
      <c r="O711" s="134">
        <v>102.4</v>
      </c>
      <c r="P711" s="134">
        <v>102.1</v>
      </c>
      <c r="Q711" s="134">
        <v>101.9</v>
      </c>
      <c r="R711" s="134">
        <v>101.6</v>
      </c>
      <c r="S711" s="134">
        <v>101.6</v>
      </c>
      <c r="T711" s="134">
        <v>107</v>
      </c>
      <c r="U711" s="134">
        <v>114.6</v>
      </c>
      <c r="V711" s="134">
        <v>109.6</v>
      </c>
      <c r="W711" s="134">
        <v>113.1</v>
      </c>
      <c r="X711" s="134">
        <v>111.8</v>
      </c>
      <c r="Y711" s="134">
        <v>111.2</v>
      </c>
      <c r="Z711" s="134">
        <v>111</v>
      </c>
      <c r="AA711" s="134">
        <v>111.3</v>
      </c>
      <c r="AB711" s="134">
        <v>111.4</v>
      </c>
      <c r="AC711" s="134">
        <v>112.7</v>
      </c>
      <c r="AD711" s="134">
        <v>112.5</v>
      </c>
      <c r="AE711" s="134">
        <v>115.8</v>
      </c>
      <c r="AF711" s="134">
        <v>116</v>
      </c>
      <c r="AG711" s="134">
        <v>116.6</v>
      </c>
      <c r="AH711" s="134">
        <v>117</v>
      </c>
      <c r="AI711" s="134">
        <v>117.2</v>
      </c>
      <c r="AJ711" s="134">
        <v>117</v>
      </c>
      <c r="AK711" s="134">
        <v>116.3</v>
      </c>
      <c r="AL711" s="134">
        <v>113</v>
      </c>
      <c r="AM711" s="134">
        <v>113.6</v>
      </c>
      <c r="AN711" s="134">
        <v>113.6</v>
      </c>
      <c r="AO711" s="134">
        <v>114.2</v>
      </c>
      <c r="AP711" s="134">
        <v>112.8</v>
      </c>
      <c r="AQ711" s="134">
        <v>118.2</v>
      </c>
      <c r="AR711" s="134">
        <v>117.1</v>
      </c>
      <c r="AS711" s="134">
        <v>114.4</v>
      </c>
      <c r="AT711" s="134">
        <v>114.4</v>
      </c>
      <c r="AU711" s="134">
        <v>111.6</v>
      </c>
      <c r="AV711" s="134">
        <v>109.9</v>
      </c>
      <c r="AW711" s="134">
        <v>114.2</v>
      </c>
      <c r="AX711" s="134">
        <v>113.4</v>
      </c>
      <c r="AY711" s="134">
        <v>113.9</v>
      </c>
      <c r="AZ711" s="134">
        <v>114.5</v>
      </c>
      <c r="BA711" s="134">
        <v>115.3</v>
      </c>
      <c r="BB711" s="134">
        <v>115.3</v>
      </c>
      <c r="BC711" s="134">
        <v>115.3</v>
      </c>
      <c r="BD711" s="134">
        <v>116</v>
      </c>
      <c r="BE711" s="134">
        <v>115.9</v>
      </c>
      <c r="BF711" s="134">
        <v>116.1</v>
      </c>
      <c r="BG711" s="134">
        <v>116.2</v>
      </c>
      <c r="BH711" s="134">
        <v>117</v>
      </c>
      <c r="BI711" s="134">
        <v>117</v>
      </c>
      <c r="BJ711" s="134">
        <v>117</v>
      </c>
      <c r="BK711" s="134">
        <v>117</v>
      </c>
      <c r="BL711" s="134">
        <v>118.2</v>
      </c>
      <c r="BM711" s="134">
        <v>118.2</v>
      </c>
      <c r="BN711" s="134">
        <v>118.2</v>
      </c>
      <c r="BO711" s="134">
        <v>118.2</v>
      </c>
      <c r="BP711" s="134">
        <v>118.2</v>
      </c>
      <c r="BQ711" s="134">
        <v>117.5</v>
      </c>
      <c r="BR711" s="134">
        <v>117.5</v>
      </c>
      <c r="BS711" s="134">
        <v>117.5</v>
      </c>
      <c r="BT711" s="134">
        <v>117.2</v>
      </c>
      <c r="BU711" s="134">
        <v>117.5</v>
      </c>
      <c r="BV711" s="134">
        <v>117.9</v>
      </c>
      <c r="BW711" s="134">
        <v>117.9</v>
      </c>
      <c r="BX711" s="134">
        <v>118.2</v>
      </c>
      <c r="BY711" s="134">
        <v>118.2</v>
      </c>
      <c r="BZ711" s="134">
        <v>118.2</v>
      </c>
      <c r="CA711" s="134">
        <v>118.2</v>
      </c>
      <c r="CB711" s="134">
        <v>118.2</v>
      </c>
      <c r="CC711" s="134">
        <v>121.3</v>
      </c>
      <c r="CD711" s="134">
        <v>121.3</v>
      </c>
      <c r="CE711" s="134">
        <v>120.8</v>
      </c>
      <c r="CF711" s="134">
        <v>121.4</v>
      </c>
      <c r="CG711" s="134">
        <v>120.6</v>
      </c>
      <c r="CH711" s="134">
        <v>120.6</v>
      </c>
      <c r="CI711" s="134">
        <v>117.6</v>
      </c>
      <c r="CJ711" s="134">
        <v>120.7</v>
      </c>
      <c r="CK711" s="134">
        <v>120.7</v>
      </c>
      <c r="CL711" s="134">
        <v>119.5</v>
      </c>
      <c r="CM711" s="134">
        <v>117.5</v>
      </c>
      <c r="CN711" s="134">
        <v>119.5</v>
      </c>
      <c r="CO711" s="134">
        <v>119.2</v>
      </c>
      <c r="CP711" s="134">
        <v>118.8</v>
      </c>
      <c r="CQ711" s="134">
        <v>113.8</v>
      </c>
      <c r="CR711" s="134">
        <v>119.2</v>
      </c>
      <c r="CS711" s="134">
        <v>119.7</v>
      </c>
      <c r="CT711" s="134">
        <v>118.9</v>
      </c>
      <c r="CU711" s="134">
        <v>118.9</v>
      </c>
      <c r="CV711" s="134">
        <v>118.9</v>
      </c>
      <c r="CW711" s="134">
        <v>116.1</v>
      </c>
      <c r="CX711" s="134">
        <v>116.1</v>
      </c>
      <c r="CY711" s="134">
        <v>116.1</v>
      </c>
      <c r="CZ711" s="134">
        <v>116.1</v>
      </c>
      <c r="DA711" s="134">
        <v>117.6</v>
      </c>
      <c r="DB711" s="134">
        <v>115.5</v>
      </c>
      <c r="DC711" s="134">
        <v>114.6</v>
      </c>
      <c r="DD711" s="134">
        <v>116.3</v>
      </c>
      <c r="DE711" s="134">
        <v>115.5</v>
      </c>
      <c r="DF711" s="134">
        <v>118.7</v>
      </c>
      <c r="DG711" s="134">
        <v>118.7</v>
      </c>
      <c r="DH711" s="134">
        <v>118.7</v>
      </c>
      <c r="DI711" s="134">
        <v>118.7</v>
      </c>
      <c r="DJ711" s="134">
        <v>115.4</v>
      </c>
      <c r="DK711" s="134">
        <v>118.7</v>
      </c>
      <c r="DL711" s="134">
        <v>121</v>
      </c>
      <c r="DM711" s="134">
        <v>120.2</v>
      </c>
      <c r="DN711" s="134">
        <v>124.4</v>
      </c>
      <c r="DO711" s="134">
        <v>124.9</v>
      </c>
      <c r="DP711" s="134">
        <v>125.6</v>
      </c>
      <c r="DQ711" s="134">
        <v>127</v>
      </c>
      <c r="DR711" s="134">
        <v>129.9</v>
      </c>
      <c r="DS711" s="134">
        <v>127.8</v>
      </c>
      <c r="DT711" s="134">
        <v>126.2</v>
      </c>
      <c r="DU711" s="134">
        <v>129.1</v>
      </c>
      <c r="DV711" s="134">
        <v>129.1</v>
      </c>
      <c r="DW711" s="134">
        <v>130.1</v>
      </c>
      <c r="DX711" s="134">
        <v>130.1</v>
      </c>
      <c r="DY711" s="134">
        <v>124.2</v>
      </c>
      <c r="DZ711" s="134">
        <v>131.30000000000001</v>
      </c>
      <c r="EA711" s="135">
        <v>131.30000000000001</v>
      </c>
      <c r="EB711" s="136">
        <v>129.9</v>
      </c>
      <c r="EC711" s="136">
        <v>129.9</v>
      </c>
      <c r="ED711" s="134">
        <v>133.80000000000001</v>
      </c>
      <c r="EE711" s="134">
        <v>133.80000000000001</v>
      </c>
      <c r="EF711" s="137">
        <v>136.19999999999999</v>
      </c>
      <c r="EG711" s="137">
        <v>136.19999999999999</v>
      </c>
      <c r="EH711" s="137">
        <v>136.19999999999999</v>
      </c>
      <c r="EI711" s="137">
        <v>134.1</v>
      </c>
      <c r="EJ711" s="136">
        <v>134.1</v>
      </c>
      <c r="EK711" s="136">
        <v>132.80000000000001</v>
      </c>
      <c r="EL711" s="147">
        <v>128.6</v>
      </c>
      <c r="EM711" s="147">
        <v>131.80000000000001</v>
      </c>
      <c r="EN711" s="147">
        <v>132</v>
      </c>
    </row>
    <row r="712" spans="1:144" ht="15" x14ac:dyDescent="0.25">
      <c r="A712" s="132" t="s">
        <v>2852</v>
      </c>
      <c r="B712" s="132" t="s">
        <v>2853</v>
      </c>
      <c r="C712" s="133">
        <v>2.6900000000000001E-3</v>
      </c>
      <c r="D712" s="134">
        <v>104.9</v>
      </c>
      <c r="E712" s="134">
        <v>104.9</v>
      </c>
      <c r="F712" s="134">
        <v>105.2</v>
      </c>
      <c r="G712" s="134">
        <v>103.7</v>
      </c>
      <c r="H712" s="134">
        <v>103.7</v>
      </c>
      <c r="I712" s="134">
        <v>107.5</v>
      </c>
      <c r="J712" s="134">
        <v>112</v>
      </c>
      <c r="K712" s="134">
        <v>109.1</v>
      </c>
      <c r="L712" s="134">
        <v>103.9</v>
      </c>
      <c r="M712" s="134">
        <v>119.3</v>
      </c>
      <c r="N712" s="134">
        <v>113.1</v>
      </c>
      <c r="O712" s="134">
        <v>111.9</v>
      </c>
      <c r="P712" s="134">
        <v>111.8</v>
      </c>
      <c r="Q712" s="134">
        <v>114.1</v>
      </c>
      <c r="R712" s="134">
        <v>114.3</v>
      </c>
      <c r="S712" s="134">
        <v>119.7</v>
      </c>
      <c r="T712" s="134">
        <v>123.4</v>
      </c>
      <c r="U712" s="134">
        <v>123.4</v>
      </c>
      <c r="V712" s="134">
        <v>124.6</v>
      </c>
      <c r="W712" s="134">
        <v>124.6</v>
      </c>
      <c r="X712" s="134">
        <v>123.4</v>
      </c>
      <c r="Y712" s="134">
        <v>106.7</v>
      </c>
      <c r="Z712" s="134">
        <v>107.7</v>
      </c>
      <c r="AA712" s="134">
        <v>107.6</v>
      </c>
      <c r="AB712" s="134">
        <v>108.7</v>
      </c>
      <c r="AC712" s="134">
        <v>108.7</v>
      </c>
      <c r="AD712" s="134">
        <v>108.7</v>
      </c>
      <c r="AE712" s="134">
        <v>108.7</v>
      </c>
      <c r="AF712" s="134">
        <v>108.7</v>
      </c>
      <c r="AG712" s="134">
        <v>108.7</v>
      </c>
      <c r="AH712" s="134">
        <v>111.4</v>
      </c>
      <c r="AI712" s="134">
        <v>111.4</v>
      </c>
      <c r="AJ712" s="134">
        <v>111.4</v>
      </c>
      <c r="AK712" s="134">
        <v>105.3</v>
      </c>
      <c r="AL712" s="134">
        <v>111.5</v>
      </c>
      <c r="AM712" s="134">
        <v>111.4</v>
      </c>
      <c r="AN712" s="134">
        <v>111.4</v>
      </c>
      <c r="AO712" s="134">
        <v>111.1</v>
      </c>
      <c r="AP712" s="134">
        <v>112.9</v>
      </c>
      <c r="AQ712" s="134">
        <v>112.6</v>
      </c>
      <c r="AR712" s="134">
        <v>114.2</v>
      </c>
      <c r="AS712" s="134">
        <v>113.4</v>
      </c>
      <c r="AT712" s="134">
        <v>104.4</v>
      </c>
      <c r="AU712" s="134">
        <v>104.8</v>
      </c>
      <c r="AV712" s="134">
        <v>102.5</v>
      </c>
      <c r="AW712" s="134">
        <v>104.8</v>
      </c>
      <c r="AX712" s="134">
        <v>105.1</v>
      </c>
      <c r="AY712" s="134">
        <v>105.1</v>
      </c>
      <c r="AZ712" s="134">
        <v>105.1</v>
      </c>
      <c r="BA712" s="134">
        <v>112.7</v>
      </c>
      <c r="BB712" s="134">
        <v>112.7</v>
      </c>
      <c r="BC712" s="134">
        <v>105.1</v>
      </c>
      <c r="BD712" s="134">
        <v>98.5</v>
      </c>
      <c r="BE712" s="134">
        <v>98.7</v>
      </c>
      <c r="BF712" s="134">
        <v>98.9</v>
      </c>
      <c r="BG712" s="134">
        <v>97.4</v>
      </c>
      <c r="BH712" s="134">
        <v>98.8</v>
      </c>
      <c r="BI712" s="134">
        <v>98.8</v>
      </c>
      <c r="BJ712" s="134">
        <v>98.8</v>
      </c>
      <c r="BK712" s="134">
        <v>98.8</v>
      </c>
      <c r="BL712" s="134">
        <v>98.8</v>
      </c>
      <c r="BM712" s="134">
        <v>98.8</v>
      </c>
      <c r="BN712" s="134">
        <v>98.9</v>
      </c>
      <c r="BO712" s="134">
        <v>101.9</v>
      </c>
      <c r="BP712" s="134">
        <v>101.9</v>
      </c>
      <c r="BQ712" s="134">
        <v>101.9</v>
      </c>
      <c r="BR712" s="134">
        <v>101.9</v>
      </c>
      <c r="BS712" s="134">
        <v>101.9</v>
      </c>
      <c r="BT712" s="134">
        <v>101.9</v>
      </c>
      <c r="BU712" s="134">
        <v>101.9</v>
      </c>
      <c r="BV712" s="134">
        <v>101.9</v>
      </c>
      <c r="BW712" s="134">
        <v>101.9</v>
      </c>
      <c r="BX712" s="134">
        <v>101.9</v>
      </c>
      <c r="BY712" s="134">
        <v>101.9</v>
      </c>
      <c r="BZ712" s="134">
        <v>101.9</v>
      </c>
      <c r="CA712" s="134">
        <v>102.2</v>
      </c>
      <c r="CB712" s="134">
        <v>101.9</v>
      </c>
      <c r="CC712" s="134">
        <v>101.9</v>
      </c>
      <c r="CD712" s="134">
        <v>101.9</v>
      </c>
      <c r="CE712" s="134">
        <v>101.9</v>
      </c>
      <c r="CF712" s="134">
        <v>101.9</v>
      </c>
      <c r="CG712" s="134">
        <v>101.9</v>
      </c>
      <c r="CH712" s="134">
        <v>101.9</v>
      </c>
      <c r="CI712" s="134">
        <v>101.9</v>
      </c>
      <c r="CJ712" s="134">
        <v>101.9</v>
      </c>
      <c r="CK712" s="134">
        <v>101.9</v>
      </c>
      <c r="CL712" s="134">
        <v>101.9</v>
      </c>
      <c r="CM712" s="134">
        <v>101.9</v>
      </c>
      <c r="CN712" s="134">
        <v>101.9</v>
      </c>
      <c r="CO712" s="134">
        <v>101.9</v>
      </c>
      <c r="CP712" s="134">
        <v>101.9</v>
      </c>
      <c r="CQ712" s="134">
        <v>101.9</v>
      </c>
      <c r="CR712" s="134">
        <v>101.9</v>
      </c>
      <c r="CS712" s="134">
        <v>101.9</v>
      </c>
      <c r="CT712" s="134">
        <v>101.9</v>
      </c>
      <c r="CU712" s="134">
        <v>101.9</v>
      </c>
      <c r="CV712" s="134">
        <v>101.9</v>
      </c>
      <c r="CW712" s="134">
        <v>101.9</v>
      </c>
      <c r="CX712" s="134">
        <v>101.9</v>
      </c>
      <c r="CY712" s="134">
        <v>101.9</v>
      </c>
      <c r="CZ712" s="134">
        <v>101.9</v>
      </c>
      <c r="DA712" s="134">
        <v>101.9</v>
      </c>
      <c r="DB712" s="134">
        <v>101.9</v>
      </c>
      <c r="DC712" s="134">
        <v>101.9</v>
      </c>
      <c r="DD712" s="134">
        <v>101.9</v>
      </c>
      <c r="DE712" s="134">
        <v>101.9</v>
      </c>
      <c r="DF712" s="134">
        <v>101.9</v>
      </c>
      <c r="DG712" s="134">
        <v>104.1</v>
      </c>
      <c r="DH712" s="134">
        <v>104.1</v>
      </c>
      <c r="DI712" s="134">
        <v>104.1</v>
      </c>
      <c r="DJ712" s="134">
        <v>104.1</v>
      </c>
      <c r="DK712" s="134">
        <v>104.1</v>
      </c>
      <c r="DL712" s="134">
        <v>104.1</v>
      </c>
      <c r="DM712" s="134">
        <v>104.1</v>
      </c>
      <c r="DN712" s="134">
        <v>106.8</v>
      </c>
      <c r="DO712" s="134">
        <v>106.8</v>
      </c>
      <c r="DP712" s="134">
        <v>106.8</v>
      </c>
      <c r="DQ712" s="134">
        <v>106.8</v>
      </c>
      <c r="DR712" s="134">
        <v>106.8</v>
      </c>
      <c r="DS712" s="134">
        <v>106.8</v>
      </c>
      <c r="DT712" s="134">
        <v>106.8</v>
      </c>
      <c r="DU712" s="134">
        <v>106.8</v>
      </c>
      <c r="DV712" s="134">
        <v>106.8</v>
      </c>
      <c r="DW712" s="134">
        <v>106.8</v>
      </c>
      <c r="DX712" s="134">
        <v>113.8</v>
      </c>
      <c r="DY712" s="134">
        <v>113.8</v>
      </c>
      <c r="DZ712" s="134">
        <v>113.8</v>
      </c>
      <c r="EA712" s="135">
        <v>113.8</v>
      </c>
      <c r="EB712" s="136">
        <v>113.8</v>
      </c>
      <c r="EC712" s="136">
        <v>113.8</v>
      </c>
      <c r="ED712" s="134">
        <v>113.8</v>
      </c>
      <c r="EE712" s="134">
        <v>113.8</v>
      </c>
      <c r="EF712" s="137">
        <v>110.3</v>
      </c>
      <c r="EG712" s="137">
        <v>114.4</v>
      </c>
      <c r="EH712" s="137">
        <v>110.3</v>
      </c>
      <c r="EI712" s="137">
        <v>110.3</v>
      </c>
      <c r="EJ712" s="136">
        <v>110.3</v>
      </c>
      <c r="EK712" s="136">
        <v>109.2</v>
      </c>
      <c r="EL712" s="147">
        <v>110.3</v>
      </c>
      <c r="EM712" s="147">
        <v>110.3</v>
      </c>
      <c r="EN712" s="147">
        <v>112.7</v>
      </c>
    </row>
    <row r="713" spans="1:144" ht="15" x14ac:dyDescent="0.25">
      <c r="A713" s="132" t="s">
        <v>352</v>
      </c>
      <c r="B713" s="132" t="s">
        <v>2854</v>
      </c>
      <c r="C713" s="133">
        <v>5.0799999999999998E-2</v>
      </c>
      <c r="D713" s="134">
        <v>101.2</v>
      </c>
      <c r="E713" s="134">
        <v>99.1</v>
      </c>
      <c r="F713" s="134">
        <v>99.8</v>
      </c>
      <c r="G713" s="134">
        <v>98.7</v>
      </c>
      <c r="H713" s="134">
        <v>99.1</v>
      </c>
      <c r="I713" s="134">
        <v>100</v>
      </c>
      <c r="J713" s="134">
        <v>99.8</v>
      </c>
      <c r="K713" s="134">
        <v>101.8</v>
      </c>
      <c r="L713" s="134">
        <v>99.4</v>
      </c>
      <c r="M713" s="134">
        <v>102.1</v>
      </c>
      <c r="N713" s="134">
        <v>103.1</v>
      </c>
      <c r="O713" s="134">
        <v>104.7</v>
      </c>
      <c r="P713" s="134">
        <v>103.1</v>
      </c>
      <c r="Q713" s="134">
        <v>104.2</v>
      </c>
      <c r="R713" s="134">
        <v>104.2</v>
      </c>
      <c r="S713" s="134">
        <v>103.4</v>
      </c>
      <c r="T713" s="134">
        <v>104</v>
      </c>
      <c r="U713" s="134">
        <v>105.1</v>
      </c>
      <c r="V713" s="134">
        <v>104.1</v>
      </c>
      <c r="W713" s="134">
        <v>102</v>
      </c>
      <c r="X713" s="134">
        <v>102.5</v>
      </c>
      <c r="Y713" s="134">
        <v>103.6</v>
      </c>
      <c r="Z713" s="134">
        <v>105.6</v>
      </c>
      <c r="AA713" s="134">
        <v>105</v>
      </c>
      <c r="AB713" s="134">
        <v>106.5</v>
      </c>
      <c r="AC713" s="134">
        <v>106.6</v>
      </c>
      <c r="AD713" s="134">
        <v>106.1</v>
      </c>
      <c r="AE713" s="134">
        <v>105.3</v>
      </c>
      <c r="AF713" s="134">
        <v>106.7</v>
      </c>
      <c r="AG713" s="134">
        <v>107.4</v>
      </c>
      <c r="AH713" s="134">
        <v>109.3</v>
      </c>
      <c r="AI713" s="134">
        <v>105.7</v>
      </c>
      <c r="AJ713" s="134">
        <v>105.6</v>
      </c>
      <c r="AK713" s="134">
        <v>105.8</v>
      </c>
      <c r="AL713" s="134">
        <v>106.6</v>
      </c>
      <c r="AM713" s="134">
        <v>107.8</v>
      </c>
      <c r="AN713" s="134">
        <v>107.3</v>
      </c>
      <c r="AO713" s="134">
        <v>109.1</v>
      </c>
      <c r="AP713" s="134">
        <v>107.9</v>
      </c>
      <c r="AQ713" s="134">
        <v>109.5</v>
      </c>
      <c r="AR713" s="134">
        <v>110.5</v>
      </c>
      <c r="AS713" s="134">
        <v>110.7</v>
      </c>
      <c r="AT713" s="134">
        <v>109.9</v>
      </c>
      <c r="AU713" s="134">
        <v>106.2</v>
      </c>
      <c r="AV713" s="134">
        <v>107.5</v>
      </c>
      <c r="AW713" s="134">
        <v>108</v>
      </c>
      <c r="AX713" s="134">
        <v>108</v>
      </c>
      <c r="AY713" s="134">
        <v>108.7</v>
      </c>
      <c r="AZ713" s="134">
        <v>107.3</v>
      </c>
      <c r="BA713" s="134">
        <v>107.8</v>
      </c>
      <c r="BB713" s="134">
        <v>109.1</v>
      </c>
      <c r="BC713" s="134">
        <v>109.1</v>
      </c>
      <c r="BD713" s="134">
        <v>107.7</v>
      </c>
      <c r="BE713" s="134">
        <v>109.6</v>
      </c>
      <c r="BF713" s="134">
        <v>108.9</v>
      </c>
      <c r="BG713" s="134">
        <v>109.3</v>
      </c>
      <c r="BH713" s="134">
        <v>111.9</v>
      </c>
      <c r="BI713" s="134">
        <v>112.5</v>
      </c>
      <c r="BJ713" s="134">
        <v>112.3</v>
      </c>
      <c r="BK713" s="134">
        <v>112</v>
      </c>
      <c r="BL713" s="134">
        <v>112.1</v>
      </c>
      <c r="BM713" s="134">
        <v>112.1</v>
      </c>
      <c r="BN713" s="134">
        <v>112.2</v>
      </c>
      <c r="BO713" s="134">
        <v>113</v>
      </c>
      <c r="BP713" s="134">
        <v>110.8</v>
      </c>
      <c r="BQ713" s="134">
        <v>113.9</v>
      </c>
      <c r="BR713" s="134">
        <v>114.4</v>
      </c>
      <c r="BS713" s="134">
        <v>113</v>
      </c>
      <c r="BT713" s="134">
        <v>112.3</v>
      </c>
      <c r="BU713" s="134">
        <v>114.9</v>
      </c>
      <c r="BV713" s="134">
        <v>114.7</v>
      </c>
      <c r="BW713" s="134">
        <v>114</v>
      </c>
      <c r="BX713" s="134">
        <v>114.2</v>
      </c>
      <c r="BY713" s="134">
        <v>115.6</v>
      </c>
      <c r="BZ713" s="134">
        <v>114.7</v>
      </c>
      <c r="CA713" s="134">
        <v>114.5</v>
      </c>
      <c r="CB713" s="134">
        <v>114.4</v>
      </c>
      <c r="CC713" s="134">
        <v>114.8</v>
      </c>
      <c r="CD713" s="134">
        <v>115.5</v>
      </c>
      <c r="CE713" s="134">
        <v>116.3</v>
      </c>
      <c r="CF713" s="134">
        <v>116.4</v>
      </c>
      <c r="CG713" s="134">
        <v>116.9</v>
      </c>
      <c r="CH713" s="134">
        <v>115.1</v>
      </c>
      <c r="CI713" s="134">
        <v>116.2</v>
      </c>
      <c r="CJ713" s="134">
        <v>116.2</v>
      </c>
      <c r="CK713" s="134">
        <v>116.9</v>
      </c>
      <c r="CL713" s="134">
        <v>116.9</v>
      </c>
      <c r="CM713" s="134">
        <v>117.6</v>
      </c>
      <c r="CN713" s="134">
        <v>117.4</v>
      </c>
      <c r="CO713" s="134">
        <v>117</v>
      </c>
      <c r="CP713" s="134">
        <v>116.2</v>
      </c>
      <c r="CQ713" s="134">
        <v>117</v>
      </c>
      <c r="CR713" s="134">
        <v>116.8</v>
      </c>
      <c r="CS713" s="134">
        <v>116.5</v>
      </c>
      <c r="CT713" s="134">
        <v>116.8</v>
      </c>
      <c r="CU713" s="134">
        <v>116.7</v>
      </c>
      <c r="CV713" s="134">
        <v>116.5</v>
      </c>
      <c r="CW713" s="134">
        <v>116.3</v>
      </c>
      <c r="CX713" s="134">
        <v>115</v>
      </c>
      <c r="CY713" s="134">
        <v>116.9</v>
      </c>
      <c r="CZ713" s="134">
        <v>116.7</v>
      </c>
      <c r="DA713" s="134">
        <v>115.8</v>
      </c>
      <c r="DB713" s="134">
        <v>115.9</v>
      </c>
      <c r="DC713" s="134">
        <v>120.6</v>
      </c>
      <c r="DD713" s="134">
        <v>122.4</v>
      </c>
      <c r="DE713" s="134">
        <v>124.2</v>
      </c>
      <c r="DF713" s="134">
        <v>131.30000000000001</v>
      </c>
      <c r="DG713" s="134">
        <v>132.6</v>
      </c>
      <c r="DH713" s="134">
        <v>133.1</v>
      </c>
      <c r="DI713" s="134">
        <v>134.4</v>
      </c>
      <c r="DJ713" s="134">
        <v>135.69999999999999</v>
      </c>
      <c r="DK713" s="134">
        <v>136.30000000000001</v>
      </c>
      <c r="DL713" s="134">
        <v>137.6</v>
      </c>
      <c r="DM713" s="134">
        <v>138.69999999999999</v>
      </c>
      <c r="DN713" s="134">
        <v>139.30000000000001</v>
      </c>
      <c r="DO713" s="134">
        <v>143.5</v>
      </c>
      <c r="DP713" s="134">
        <v>143</v>
      </c>
      <c r="DQ713" s="134">
        <v>144.5</v>
      </c>
      <c r="DR713" s="134">
        <v>144.6</v>
      </c>
      <c r="DS713" s="134">
        <v>145.30000000000001</v>
      </c>
      <c r="DT713" s="134">
        <v>146.6</v>
      </c>
      <c r="DU713" s="134">
        <v>148.6</v>
      </c>
      <c r="DV713" s="134">
        <v>148.9</v>
      </c>
      <c r="DW713" s="134">
        <v>149.6</v>
      </c>
      <c r="DX713" s="134">
        <v>150.1</v>
      </c>
      <c r="DY713" s="134">
        <v>150</v>
      </c>
      <c r="DZ713" s="134">
        <v>149.6</v>
      </c>
      <c r="EA713" s="135">
        <v>148.80000000000001</v>
      </c>
      <c r="EB713" s="136">
        <v>148.6</v>
      </c>
      <c r="EC713" s="136">
        <v>151.30000000000001</v>
      </c>
      <c r="ED713" s="134">
        <v>148.1</v>
      </c>
      <c r="EE713" s="134">
        <v>148.30000000000001</v>
      </c>
      <c r="EF713" s="137">
        <v>149.1</v>
      </c>
      <c r="EG713" s="137">
        <v>149</v>
      </c>
      <c r="EH713" s="137">
        <v>150.4</v>
      </c>
      <c r="EI713" s="137">
        <v>149.6</v>
      </c>
      <c r="EJ713" s="136">
        <v>149.5</v>
      </c>
      <c r="EK713" s="136">
        <v>150.1</v>
      </c>
      <c r="EL713" s="147">
        <v>151.19999999999999</v>
      </c>
      <c r="EM713" s="147">
        <v>150.80000000000001</v>
      </c>
      <c r="EN713" s="147">
        <v>150.30000000000001</v>
      </c>
    </row>
    <row r="714" spans="1:144" ht="15" x14ac:dyDescent="0.25">
      <c r="A714" s="132" t="s">
        <v>2855</v>
      </c>
      <c r="B714" s="132" t="s">
        <v>2856</v>
      </c>
      <c r="C714" s="133">
        <v>9.4900000000000002E-3</v>
      </c>
      <c r="D714" s="134">
        <v>100.4</v>
      </c>
      <c r="E714" s="134">
        <v>103</v>
      </c>
      <c r="F714" s="134">
        <v>110.1</v>
      </c>
      <c r="G714" s="134">
        <v>112.5</v>
      </c>
      <c r="H714" s="134">
        <v>110.6</v>
      </c>
      <c r="I714" s="134">
        <v>112.3</v>
      </c>
      <c r="J714" s="134">
        <v>111</v>
      </c>
      <c r="K714" s="134">
        <v>103.6</v>
      </c>
      <c r="L714" s="134">
        <v>103.4</v>
      </c>
      <c r="M714" s="134">
        <v>104.6</v>
      </c>
      <c r="N714" s="134">
        <v>104.5</v>
      </c>
      <c r="O714" s="134">
        <v>104.5</v>
      </c>
      <c r="P714" s="134">
        <v>107.4</v>
      </c>
      <c r="Q714" s="134">
        <v>109.3</v>
      </c>
      <c r="R714" s="134">
        <v>108.8</v>
      </c>
      <c r="S714" s="134">
        <v>108.7</v>
      </c>
      <c r="T714" s="134">
        <v>109.9</v>
      </c>
      <c r="U714" s="134">
        <v>111.4</v>
      </c>
      <c r="V714" s="134">
        <v>118.3</v>
      </c>
      <c r="W714" s="134">
        <v>114.9</v>
      </c>
      <c r="X714" s="134">
        <v>116.6</v>
      </c>
      <c r="Y714" s="134">
        <v>117.9</v>
      </c>
      <c r="Z714" s="134">
        <v>124.5</v>
      </c>
      <c r="AA714" s="134">
        <v>124.6</v>
      </c>
      <c r="AB714" s="134">
        <v>124.9</v>
      </c>
      <c r="AC714" s="134">
        <v>120.9</v>
      </c>
      <c r="AD714" s="134">
        <v>121.1</v>
      </c>
      <c r="AE714" s="134">
        <v>124.5</v>
      </c>
      <c r="AF714" s="134">
        <v>122.6</v>
      </c>
      <c r="AG714" s="134">
        <v>124.5</v>
      </c>
      <c r="AH714" s="134">
        <v>123.9</v>
      </c>
      <c r="AI714" s="134">
        <v>125.4</v>
      </c>
      <c r="AJ714" s="134">
        <v>124.6</v>
      </c>
      <c r="AK714" s="134">
        <v>119.9</v>
      </c>
      <c r="AL714" s="134">
        <v>120.8</v>
      </c>
      <c r="AM714" s="134">
        <v>120.5</v>
      </c>
      <c r="AN714" s="134">
        <v>120.6</v>
      </c>
      <c r="AO714" s="134">
        <v>120.3</v>
      </c>
      <c r="AP714" s="134">
        <v>120.3</v>
      </c>
      <c r="AQ714" s="134">
        <v>120.3</v>
      </c>
      <c r="AR714" s="134">
        <v>119.7</v>
      </c>
      <c r="AS714" s="134">
        <v>122.2</v>
      </c>
      <c r="AT714" s="134">
        <v>119</v>
      </c>
      <c r="AU714" s="134">
        <v>119.3</v>
      </c>
      <c r="AV714" s="134">
        <v>118.6</v>
      </c>
      <c r="AW714" s="134">
        <v>117.2</v>
      </c>
      <c r="AX714" s="134">
        <v>115.8</v>
      </c>
      <c r="AY714" s="134">
        <v>117.4</v>
      </c>
      <c r="AZ714" s="134">
        <v>117.4</v>
      </c>
      <c r="BA714" s="134">
        <v>113.2</v>
      </c>
      <c r="BB714" s="134">
        <v>114.1</v>
      </c>
      <c r="BC714" s="134">
        <v>114.9</v>
      </c>
      <c r="BD714" s="134">
        <v>113.2</v>
      </c>
      <c r="BE714" s="134">
        <v>113.7</v>
      </c>
      <c r="BF714" s="134">
        <v>114.2</v>
      </c>
      <c r="BG714" s="134">
        <v>116</v>
      </c>
      <c r="BH714" s="134">
        <v>116.1</v>
      </c>
      <c r="BI714" s="134">
        <v>116.6</v>
      </c>
      <c r="BJ714" s="134">
        <v>116.5</v>
      </c>
      <c r="BK714" s="134">
        <v>116.5</v>
      </c>
      <c r="BL714" s="134">
        <v>113.3</v>
      </c>
      <c r="BM714" s="134">
        <v>113.4</v>
      </c>
      <c r="BN714" s="134">
        <v>116.4</v>
      </c>
      <c r="BO714" s="134">
        <v>110.8</v>
      </c>
      <c r="BP714" s="134">
        <v>111.1</v>
      </c>
      <c r="BQ714" s="134">
        <v>111.2</v>
      </c>
      <c r="BR714" s="134">
        <v>111.4</v>
      </c>
      <c r="BS714" s="134">
        <v>110.7</v>
      </c>
      <c r="BT714" s="134">
        <v>110.2</v>
      </c>
      <c r="BU714" s="134">
        <v>110.1</v>
      </c>
      <c r="BV714" s="134">
        <v>111.2</v>
      </c>
      <c r="BW714" s="134">
        <v>109.7</v>
      </c>
      <c r="BX714" s="134">
        <v>112.8</v>
      </c>
      <c r="BY714" s="134">
        <v>112.1</v>
      </c>
      <c r="BZ714" s="134">
        <v>112.3</v>
      </c>
      <c r="CA714" s="134">
        <v>112.5</v>
      </c>
      <c r="CB714" s="134">
        <v>110.6</v>
      </c>
      <c r="CC714" s="134">
        <v>112.7</v>
      </c>
      <c r="CD714" s="134">
        <v>112.4</v>
      </c>
      <c r="CE714" s="134">
        <v>112.6</v>
      </c>
      <c r="CF714" s="134">
        <v>112.5</v>
      </c>
      <c r="CG714" s="134">
        <v>112.6</v>
      </c>
      <c r="CH714" s="134">
        <v>112.8</v>
      </c>
      <c r="CI714" s="134">
        <v>115.5</v>
      </c>
      <c r="CJ714" s="134">
        <v>114.2</v>
      </c>
      <c r="CK714" s="134">
        <v>115.5</v>
      </c>
      <c r="CL714" s="134">
        <v>115.5</v>
      </c>
      <c r="CM714" s="134">
        <v>115.1</v>
      </c>
      <c r="CN714" s="134">
        <v>115</v>
      </c>
      <c r="CO714" s="134">
        <v>119.5</v>
      </c>
      <c r="CP714" s="134">
        <v>121.6</v>
      </c>
      <c r="CQ714" s="134">
        <v>117.5</v>
      </c>
      <c r="CR714" s="134">
        <v>121</v>
      </c>
      <c r="CS714" s="134">
        <v>121.6</v>
      </c>
      <c r="CT714" s="134">
        <v>120</v>
      </c>
      <c r="CU714" s="134">
        <v>120.1</v>
      </c>
      <c r="CV714" s="134">
        <v>120.1</v>
      </c>
      <c r="CW714" s="134">
        <v>120.5</v>
      </c>
      <c r="CX714" s="134">
        <v>120.5</v>
      </c>
      <c r="CY714" s="134">
        <v>119.5</v>
      </c>
      <c r="CZ714" s="134">
        <v>122.2</v>
      </c>
      <c r="DA714" s="134">
        <v>124.3</v>
      </c>
      <c r="DB714" s="134">
        <v>124.4</v>
      </c>
      <c r="DC714" s="134">
        <v>121.5</v>
      </c>
      <c r="DD714" s="134">
        <v>124.9</v>
      </c>
      <c r="DE714" s="134">
        <v>125.2</v>
      </c>
      <c r="DF714" s="134">
        <v>125.1</v>
      </c>
      <c r="DG714" s="134">
        <v>125.1</v>
      </c>
      <c r="DH714" s="134">
        <v>125.1</v>
      </c>
      <c r="DI714" s="134">
        <v>123.4</v>
      </c>
      <c r="DJ714" s="134">
        <v>124</v>
      </c>
      <c r="DK714" s="134">
        <v>127</v>
      </c>
      <c r="DL714" s="134">
        <v>127.2</v>
      </c>
      <c r="DM714" s="134">
        <v>127.3</v>
      </c>
      <c r="DN714" s="134">
        <v>128.69999999999999</v>
      </c>
      <c r="DO714" s="134">
        <v>127.4</v>
      </c>
      <c r="DP714" s="134">
        <v>127.4</v>
      </c>
      <c r="DQ714" s="134">
        <v>127.1</v>
      </c>
      <c r="DR714" s="134">
        <v>126.8</v>
      </c>
      <c r="DS714" s="134">
        <v>126.8</v>
      </c>
      <c r="DT714" s="134">
        <v>128.4</v>
      </c>
      <c r="DU714" s="134">
        <v>130.30000000000001</v>
      </c>
      <c r="DV714" s="134">
        <v>130.30000000000001</v>
      </c>
      <c r="DW714" s="134">
        <v>134.19999999999999</v>
      </c>
      <c r="DX714" s="134">
        <v>134.1</v>
      </c>
      <c r="DY714" s="134">
        <v>131.69999999999999</v>
      </c>
      <c r="DZ714" s="134">
        <v>131.69999999999999</v>
      </c>
      <c r="EA714" s="135">
        <v>130.19999999999999</v>
      </c>
      <c r="EB714" s="136">
        <v>129</v>
      </c>
      <c r="EC714" s="136">
        <v>128.80000000000001</v>
      </c>
      <c r="ED714" s="134">
        <v>128.80000000000001</v>
      </c>
      <c r="EE714" s="134">
        <v>127</v>
      </c>
      <c r="EF714" s="137">
        <v>127</v>
      </c>
      <c r="EG714" s="137">
        <v>127</v>
      </c>
      <c r="EH714" s="137">
        <v>126.6</v>
      </c>
      <c r="EI714" s="137">
        <v>126.6</v>
      </c>
      <c r="EJ714" s="136">
        <v>126.6</v>
      </c>
      <c r="EK714" s="136">
        <v>128</v>
      </c>
      <c r="EL714" s="147">
        <v>127.5</v>
      </c>
      <c r="EM714" s="147">
        <v>126.8</v>
      </c>
      <c r="EN714" s="147">
        <v>127.9</v>
      </c>
    </row>
    <row r="715" spans="1:144" ht="15" x14ac:dyDescent="0.25">
      <c r="A715" s="132" t="s">
        <v>2857</v>
      </c>
      <c r="B715" s="132" t="s">
        <v>2858</v>
      </c>
      <c r="C715" s="133">
        <v>7.3700000000000002E-2</v>
      </c>
      <c r="D715" s="134">
        <v>105.3</v>
      </c>
      <c r="E715" s="134">
        <v>102.3</v>
      </c>
      <c r="F715" s="134">
        <v>104.6</v>
      </c>
      <c r="G715" s="134">
        <v>105</v>
      </c>
      <c r="H715" s="134">
        <v>108.1</v>
      </c>
      <c r="I715" s="134">
        <v>108.9</v>
      </c>
      <c r="J715" s="134">
        <v>105.3</v>
      </c>
      <c r="K715" s="134">
        <v>104.1</v>
      </c>
      <c r="L715" s="134">
        <v>104.6</v>
      </c>
      <c r="M715" s="134">
        <v>110.5</v>
      </c>
      <c r="N715" s="134">
        <v>110.7</v>
      </c>
      <c r="O715" s="134">
        <v>112.1</v>
      </c>
      <c r="P715" s="134">
        <v>108.6</v>
      </c>
      <c r="Q715" s="134">
        <v>107.7</v>
      </c>
      <c r="R715" s="134">
        <v>111.1</v>
      </c>
      <c r="S715" s="134">
        <v>110.3</v>
      </c>
      <c r="T715" s="134">
        <v>107.2</v>
      </c>
      <c r="U715" s="134">
        <v>114.7</v>
      </c>
      <c r="V715" s="134">
        <v>113.6</v>
      </c>
      <c r="W715" s="134">
        <v>118.2</v>
      </c>
      <c r="X715" s="134">
        <v>113.6</v>
      </c>
      <c r="Y715" s="134">
        <v>113.8</v>
      </c>
      <c r="Z715" s="134">
        <v>112.4</v>
      </c>
      <c r="AA715" s="134">
        <v>109.1</v>
      </c>
      <c r="AB715" s="134">
        <v>111.7</v>
      </c>
      <c r="AC715" s="134">
        <v>115.5</v>
      </c>
      <c r="AD715" s="134">
        <v>115.7</v>
      </c>
      <c r="AE715" s="134">
        <v>118.1</v>
      </c>
      <c r="AF715" s="134">
        <v>119.2</v>
      </c>
      <c r="AG715" s="134">
        <v>116</v>
      </c>
      <c r="AH715" s="134">
        <v>112.9</v>
      </c>
      <c r="AI715" s="134">
        <v>118.1</v>
      </c>
      <c r="AJ715" s="134">
        <v>117.6</v>
      </c>
      <c r="AK715" s="134">
        <v>112.6</v>
      </c>
      <c r="AL715" s="134">
        <v>116.9</v>
      </c>
      <c r="AM715" s="134">
        <v>117.3</v>
      </c>
      <c r="AN715" s="134">
        <v>115</v>
      </c>
      <c r="AO715" s="134">
        <v>114.6</v>
      </c>
      <c r="AP715" s="134">
        <v>115.6</v>
      </c>
      <c r="AQ715" s="134">
        <v>117.3</v>
      </c>
      <c r="AR715" s="134">
        <v>113.8</v>
      </c>
      <c r="AS715" s="134">
        <v>113.7</v>
      </c>
      <c r="AT715" s="134">
        <v>114.6</v>
      </c>
      <c r="AU715" s="134">
        <v>116.4</v>
      </c>
      <c r="AV715" s="134">
        <v>116</v>
      </c>
      <c r="AW715" s="134">
        <v>117.3</v>
      </c>
      <c r="AX715" s="134">
        <v>116.7</v>
      </c>
      <c r="AY715" s="134">
        <v>117.3</v>
      </c>
      <c r="AZ715" s="134">
        <v>116.3</v>
      </c>
      <c r="BA715" s="134">
        <v>116.4</v>
      </c>
      <c r="BB715" s="134">
        <v>116.8</v>
      </c>
      <c r="BC715" s="134">
        <v>117</v>
      </c>
      <c r="BD715" s="134">
        <v>117.1</v>
      </c>
      <c r="BE715" s="134">
        <v>117.4</v>
      </c>
      <c r="BF715" s="134">
        <v>117.5</v>
      </c>
      <c r="BG715" s="134">
        <v>116.8</v>
      </c>
      <c r="BH715" s="134">
        <v>116.4</v>
      </c>
      <c r="BI715" s="134">
        <v>118.5</v>
      </c>
      <c r="BJ715" s="134">
        <v>117.4</v>
      </c>
      <c r="BK715" s="134">
        <v>116.7</v>
      </c>
      <c r="BL715" s="134">
        <v>115.6</v>
      </c>
      <c r="BM715" s="134">
        <v>114.8</v>
      </c>
      <c r="BN715" s="134">
        <v>114.5</v>
      </c>
      <c r="BO715" s="134">
        <v>115.5</v>
      </c>
      <c r="BP715" s="134">
        <v>115.4</v>
      </c>
      <c r="BQ715" s="134">
        <v>115.4</v>
      </c>
      <c r="BR715" s="134">
        <v>113.2</v>
      </c>
      <c r="BS715" s="134">
        <v>113.7</v>
      </c>
      <c r="BT715" s="134">
        <v>113.3</v>
      </c>
      <c r="BU715" s="134">
        <v>113.6</v>
      </c>
      <c r="BV715" s="134">
        <v>113.4</v>
      </c>
      <c r="BW715" s="134">
        <v>112.8</v>
      </c>
      <c r="BX715" s="134">
        <v>113.7</v>
      </c>
      <c r="BY715" s="134">
        <v>115.7</v>
      </c>
      <c r="BZ715" s="134">
        <v>115.7</v>
      </c>
      <c r="CA715" s="134">
        <v>114.4</v>
      </c>
      <c r="CB715" s="134">
        <v>115.3</v>
      </c>
      <c r="CC715" s="134">
        <v>115.7</v>
      </c>
      <c r="CD715" s="134">
        <v>115.7</v>
      </c>
      <c r="CE715" s="134">
        <v>117.3</v>
      </c>
      <c r="CF715" s="134">
        <v>115.5</v>
      </c>
      <c r="CG715" s="134">
        <v>116.2</v>
      </c>
      <c r="CH715" s="134">
        <v>115.7</v>
      </c>
      <c r="CI715" s="134">
        <v>115.9</v>
      </c>
      <c r="CJ715" s="134">
        <v>116.6</v>
      </c>
      <c r="CK715" s="134">
        <v>116.4</v>
      </c>
      <c r="CL715" s="134">
        <v>116.4</v>
      </c>
      <c r="CM715" s="134">
        <v>117</v>
      </c>
      <c r="CN715" s="134">
        <v>116.9</v>
      </c>
      <c r="CO715" s="134">
        <v>117.4</v>
      </c>
      <c r="CP715" s="134">
        <v>117.3</v>
      </c>
      <c r="CQ715" s="134">
        <v>116.5</v>
      </c>
      <c r="CR715" s="134">
        <v>116.7</v>
      </c>
      <c r="CS715" s="134">
        <v>115.8</v>
      </c>
      <c r="CT715" s="134">
        <v>115.9</v>
      </c>
      <c r="CU715" s="134">
        <v>115.4</v>
      </c>
      <c r="CV715" s="134">
        <v>115.7</v>
      </c>
      <c r="CW715" s="134">
        <v>115.9</v>
      </c>
      <c r="CX715" s="134">
        <v>116</v>
      </c>
      <c r="CY715" s="134">
        <v>115.9</v>
      </c>
      <c r="CZ715" s="134">
        <v>117.2</v>
      </c>
      <c r="DA715" s="134">
        <v>118.4</v>
      </c>
      <c r="DB715" s="134">
        <v>117</v>
      </c>
      <c r="DC715" s="134">
        <v>117</v>
      </c>
      <c r="DD715" s="134">
        <v>117.4</v>
      </c>
      <c r="DE715" s="134">
        <v>118.4</v>
      </c>
      <c r="DF715" s="134">
        <v>118.6</v>
      </c>
      <c r="DG715" s="134">
        <v>120.1</v>
      </c>
      <c r="DH715" s="134">
        <v>123.3</v>
      </c>
      <c r="DI715" s="134">
        <v>124.8</v>
      </c>
      <c r="DJ715" s="134">
        <v>125</v>
      </c>
      <c r="DK715" s="134">
        <v>126.1</v>
      </c>
      <c r="DL715" s="134">
        <v>129.1</v>
      </c>
      <c r="DM715" s="134">
        <v>131.19999999999999</v>
      </c>
      <c r="DN715" s="134">
        <v>129.80000000000001</v>
      </c>
      <c r="DO715" s="134">
        <v>128.9</v>
      </c>
      <c r="DP715" s="134">
        <v>130</v>
      </c>
      <c r="DQ715" s="134">
        <v>131.4</v>
      </c>
      <c r="DR715" s="134">
        <v>130.30000000000001</v>
      </c>
      <c r="DS715" s="134">
        <v>129.80000000000001</v>
      </c>
      <c r="DT715" s="134">
        <v>131.19999999999999</v>
      </c>
      <c r="DU715" s="134">
        <v>131.69999999999999</v>
      </c>
      <c r="DV715" s="134">
        <v>132</v>
      </c>
      <c r="DW715" s="134">
        <v>132.19999999999999</v>
      </c>
      <c r="DX715" s="134">
        <v>132.69999999999999</v>
      </c>
      <c r="DY715" s="134">
        <v>131.6</v>
      </c>
      <c r="DZ715" s="134">
        <v>131.30000000000001</v>
      </c>
      <c r="EA715" s="135">
        <v>131.1</v>
      </c>
      <c r="EB715" s="136">
        <v>130.1</v>
      </c>
      <c r="EC715" s="136">
        <v>129.19999999999999</v>
      </c>
      <c r="ED715" s="134">
        <v>128.69999999999999</v>
      </c>
      <c r="EE715" s="134">
        <v>128.80000000000001</v>
      </c>
      <c r="EF715" s="137">
        <v>130.19999999999999</v>
      </c>
      <c r="EG715" s="137">
        <v>129.6</v>
      </c>
      <c r="EH715" s="137">
        <v>130.19999999999999</v>
      </c>
      <c r="EI715" s="137">
        <v>132.30000000000001</v>
      </c>
      <c r="EJ715" s="136">
        <v>129.80000000000001</v>
      </c>
      <c r="EK715" s="136">
        <v>129.80000000000001</v>
      </c>
      <c r="EL715" s="147">
        <v>130.80000000000001</v>
      </c>
      <c r="EM715" s="147">
        <v>131</v>
      </c>
      <c r="EN715" s="147">
        <v>131.1</v>
      </c>
    </row>
    <row r="716" spans="1:144" ht="15" x14ac:dyDescent="0.25">
      <c r="A716" s="132" t="s">
        <v>2859</v>
      </c>
      <c r="B716" s="132" t="s">
        <v>2860</v>
      </c>
      <c r="C716" s="133">
        <v>2.0600000000000002E-3</v>
      </c>
      <c r="D716" s="134">
        <v>101.2</v>
      </c>
      <c r="E716" s="134">
        <v>102.8</v>
      </c>
      <c r="F716" s="134">
        <v>118.8</v>
      </c>
      <c r="G716" s="134">
        <v>119.2</v>
      </c>
      <c r="H716" s="134">
        <v>125.1</v>
      </c>
      <c r="I716" s="134">
        <v>132.1</v>
      </c>
      <c r="J716" s="134">
        <v>125.2</v>
      </c>
      <c r="K716" s="134">
        <v>118.2</v>
      </c>
      <c r="L716" s="134">
        <v>128.30000000000001</v>
      </c>
      <c r="M716" s="134">
        <v>123.3</v>
      </c>
      <c r="N716" s="134">
        <v>128.30000000000001</v>
      </c>
      <c r="O716" s="134">
        <v>133.30000000000001</v>
      </c>
      <c r="P716" s="134">
        <v>109.4</v>
      </c>
      <c r="Q716" s="134">
        <v>109.4</v>
      </c>
      <c r="R716" s="134">
        <v>109.4</v>
      </c>
      <c r="S716" s="134">
        <v>109.4</v>
      </c>
      <c r="T716" s="134">
        <v>111.9</v>
      </c>
      <c r="U716" s="134">
        <v>111.9</v>
      </c>
      <c r="V716" s="134">
        <v>115.7</v>
      </c>
      <c r="W716" s="134">
        <v>115.7</v>
      </c>
      <c r="X716" s="134">
        <v>115.7</v>
      </c>
      <c r="Y716" s="134">
        <v>115.7</v>
      </c>
      <c r="Z716" s="134">
        <v>115.7</v>
      </c>
      <c r="AA716" s="134">
        <v>115.7</v>
      </c>
      <c r="AB716" s="134">
        <v>115.7</v>
      </c>
      <c r="AC716" s="134">
        <v>115.7</v>
      </c>
      <c r="AD716" s="134">
        <v>115.7</v>
      </c>
      <c r="AE716" s="134">
        <v>115.7</v>
      </c>
      <c r="AF716" s="134">
        <v>115.7</v>
      </c>
      <c r="AG716" s="134">
        <v>115.7</v>
      </c>
      <c r="AH716" s="134">
        <v>115.7</v>
      </c>
      <c r="AI716" s="134">
        <v>115.7</v>
      </c>
      <c r="AJ716" s="134">
        <v>115.7</v>
      </c>
      <c r="AK716" s="134">
        <v>115.7</v>
      </c>
      <c r="AL716" s="134">
        <v>115.7</v>
      </c>
      <c r="AM716" s="134">
        <v>115.7</v>
      </c>
      <c r="AN716" s="134">
        <v>114.3</v>
      </c>
      <c r="AO716" s="134">
        <v>114.3</v>
      </c>
      <c r="AP716" s="134">
        <v>114.3</v>
      </c>
      <c r="AQ716" s="134">
        <v>114.3</v>
      </c>
      <c r="AR716" s="134">
        <v>114.3</v>
      </c>
      <c r="AS716" s="134">
        <v>114.3</v>
      </c>
      <c r="AT716" s="134">
        <v>114.3</v>
      </c>
      <c r="AU716" s="134">
        <v>114.3</v>
      </c>
      <c r="AV716" s="134">
        <v>114.3</v>
      </c>
      <c r="AW716" s="134">
        <v>113.9</v>
      </c>
      <c r="AX716" s="134">
        <v>113.9</v>
      </c>
      <c r="AY716" s="134">
        <v>113.9</v>
      </c>
      <c r="AZ716" s="134">
        <v>113.9</v>
      </c>
      <c r="BA716" s="134">
        <v>115.6</v>
      </c>
      <c r="BB716" s="134">
        <v>117.2</v>
      </c>
      <c r="BC716" s="134">
        <v>117.2</v>
      </c>
      <c r="BD716" s="134">
        <v>117.2</v>
      </c>
      <c r="BE716" s="134">
        <v>117.2</v>
      </c>
      <c r="BF716" s="134">
        <v>117.2</v>
      </c>
      <c r="BG716" s="134">
        <v>112.2</v>
      </c>
      <c r="BH716" s="134">
        <v>115.6</v>
      </c>
      <c r="BI716" s="134">
        <v>115.6</v>
      </c>
      <c r="BJ716" s="134">
        <v>115.6</v>
      </c>
      <c r="BK716" s="134">
        <v>117.2</v>
      </c>
      <c r="BL716" s="134">
        <v>113.9</v>
      </c>
      <c r="BM716" s="134">
        <v>110.5</v>
      </c>
      <c r="BN716" s="134">
        <v>112.2</v>
      </c>
      <c r="BO716" s="134">
        <v>107</v>
      </c>
      <c r="BP716" s="134">
        <v>105.2</v>
      </c>
      <c r="BQ716" s="134">
        <v>105.2</v>
      </c>
      <c r="BR716" s="134">
        <v>97.7</v>
      </c>
      <c r="BS716" s="134">
        <v>97.7</v>
      </c>
      <c r="BT716" s="134">
        <v>97.7</v>
      </c>
      <c r="BU716" s="134">
        <v>97.7</v>
      </c>
      <c r="BV716" s="134">
        <v>97.7</v>
      </c>
      <c r="BW716" s="134">
        <v>97.7</v>
      </c>
      <c r="BX716" s="134">
        <v>97.7</v>
      </c>
      <c r="BY716" s="134">
        <v>123.4</v>
      </c>
      <c r="BZ716" s="134">
        <v>123.4</v>
      </c>
      <c r="CA716" s="134">
        <v>123.4</v>
      </c>
      <c r="CB716" s="134">
        <v>114.8</v>
      </c>
      <c r="CC716" s="134">
        <v>114.8</v>
      </c>
      <c r="CD716" s="134">
        <v>114.8</v>
      </c>
      <c r="CE716" s="134">
        <v>114.8</v>
      </c>
      <c r="CF716" s="134">
        <v>121.4</v>
      </c>
      <c r="CG716" s="134">
        <v>121.4</v>
      </c>
      <c r="CH716" s="134">
        <v>121.4</v>
      </c>
      <c r="CI716" s="134">
        <v>121.4</v>
      </c>
      <c r="CJ716" s="134">
        <v>121.4</v>
      </c>
      <c r="CK716" s="134">
        <v>121.4</v>
      </c>
      <c r="CL716" s="134">
        <v>121.4</v>
      </c>
      <c r="CM716" s="134">
        <v>121.4</v>
      </c>
      <c r="CN716" s="134">
        <v>121.4</v>
      </c>
      <c r="CO716" s="134">
        <v>121.4</v>
      </c>
      <c r="CP716" s="134">
        <v>121.4</v>
      </c>
      <c r="CQ716" s="134">
        <v>121.4</v>
      </c>
      <c r="CR716" s="134">
        <v>121.4</v>
      </c>
      <c r="CS716" s="134">
        <v>121.4</v>
      </c>
      <c r="CT716" s="134">
        <v>121.4</v>
      </c>
      <c r="CU716" s="134">
        <v>121.4</v>
      </c>
      <c r="CV716" s="134">
        <v>121.4</v>
      </c>
      <c r="CW716" s="134">
        <v>121.4</v>
      </c>
      <c r="CX716" s="134">
        <v>121.4</v>
      </c>
      <c r="CY716" s="134">
        <v>121.4</v>
      </c>
      <c r="CZ716" s="134">
        <v>121.4</v>
      </c>
      <c r="DA716" s="134">
        <v>121.4</v>
      </c>
      <c r="DB716" s="134">
        <v>125.1</v>
      </c>
      <c r="DC716" s="134">
        <v>125.1</v>
      </c>
      <c r="DD716" s="134">
        <v>125.1</v>
      </c>
      <c r="DE716" s="134">
        <v>125.1</v>
      </c>
      <c r="DF716" s="134">
        <v>125.1</v>
      </c>
      <c r="DG716" s="134">
        <v>125.1</v>
      </c>
      <c r="DH716" s="134">
        <v>125.1</v>
      </c>
      <c r="DI716" s="134">
        <v>125.1</v>
      </c>
      <c r="DJ716" s="134">
        <v>125.1</v>
      </c>
      <c r="DK716" s="134">
        <v>125.1</v>
      </c>
      <c r="DL716" s="134">
        <v>125.1</v>
      </c>
      <c r="DM716" s="134">
        <v>125.1</v>
      </c>
      <c r="DN716" s="134">
        <v>125.1</v>
      </c>
      <c r="DO716" s="134">
        <v>125.1</v>
      </c>
      <c r="DP716" s="134">
        <v>125.1</v>
      </c>
      <c r="DQ716" s="134">
        <v>125.1</v>
      </c>
      <c r="DR716" s="134">
        <v>125.1</v>
      </c>
      <c r="DS716" s="134">
        <v>125.1</v>
      </c>
      <c r="DT716" s="134">
        <v>125.1</v>
      </c>
      <c r="DU716" s="134">
        <v>125.1</v>
      </c>
      <c r="DV716" s="134">
        <v>125.1</v>
      </c>
      <c r="DW716" s="134">
        <v>125.1</v>
      </c>
      <c r="DX716" s="134">
        <v>125.1</v>
      </c>
      <c r="DY716" s="134">
        <v>126.1</v>
      </c>
      <c r="DZ716" s="134">
        <v>126.1</v>
      </c>
      <c r="EA716" s="135">
        <v>126.1</v>
      </c>
      <c r="EB716" s="136">
        <v>126.1</v>
      </c>
      <c r="EC716" s="136">
        <v>126.1</v>
      </c>
      <c r="ED716" s="134">
        <v>126.1</v>
      </c>
      <c r="EE716" s="134">
        <v>126.1</v>
      </c>
      <c r="EF716" s="137">
        <v>126.1</v>
      </c>
      <c r="EG716" s="137">
        <v>126.1</v>
      </c>
      <c r="EH716" s="137">
        <v>126.1</v>
      </c>
      <c r="EI716" s="137">
        <v>126.1</v>
      </c>
      <c r="EJ716" s="136">
        <v>126.1</v>
      </c>
      <c r="EK716" s="136">
        <v>126.1</v>
      </c>
      <c r="EL716" s="147">
        <v>128</v>
      </c>
      <c r="EM716" s="147">
        <v>128</v>
      </c>
      <c r="EN716" s="147">
        <v>128</v>
      </c>
    </row>
    <row r="717" spans="1:144" ht="15" x14ac:dyDescent="0.25">
      <c r="A717" s="132" t="s">
        <v>2861</v>
      </c>
      <c r="B717" s="132" t="s">
        <v>2862</v>
      </c>
      <c r="C717" s="133">
        <v>4.2139999999999997E-2</v>
      </c>
      <c r="D717" s="134">
        <v>102.9</v>
      </c>
      <c r="E717" s="134">
        <v>102.9</v>
      </c>
      <c r="F717" s="134">
        <v>102.9</v>
      </c>
      <c r="G717" s="134">
        <v>113.2</v>
      </c>
      <c r="H717" s="134">
        <v>113.2</v>
      </c>
      <c r="I717" s="134">
        <v>126.4</v>
      </c>
      <c r="J717" s="134">
        <v>126.4</v>
      </c>
      <c r="K717" s="134">
        <v>126.4</v>
      </c>
      <c r="L717" s="134">
        <v>126.4</v>
      </c>
      <c r="M717" s="134">
        <v>126.4</v>
      </c>
      <c r="N717" s="134">
        <v>126.4</v>
      </c>
      <c r="O717" s="134">
        <v>126.4</v>
      </c>
      <c r="P717" s="134">
        <v>123.4</v>
      </c>
      <c r="Q717" s="134">
        <v>123.4</v>
      </c>
      <c r="R717" s="134">
        <v>123.4</v>
      </c>
      <c r="S717" s="134">
        <v>123.4</v>
      </c>
      <c r="T717" s="134">
        <v>120.7</v>
      </c>
      <c r="U717" s="134">
        <v>120.7</v>
      </c>
      <c r="V717" s="134">
        <v>125.3</v>
      </c>
      <c r="W717" s="134">
        <v>131.1</v>
      </c>
      <c r="X717" s="134">
        <v>131.1</v>
      </c>
      <c r="Y717" s="134">
        <v>137.9</v>
      </c>
      <c r="Z717" s="134">
        <v>137.9</v>
      </c>
      <c r="AA717" s="134">
        <v>137.9</v>
      </c>
      <c r="AB717" s="134">
        <v>138.1</v>
      </c>
      <c r="AC717" s="134">
        <v>138.1</v>
      </c>
      <c r="AD717" s="134">
        <v>138.1</v>
      </c>
      <c r="AE717" s="134">
        <v>138.1</v>
      </c>
      <c r="AF717" s="134">
        <v>138.1</v>
      </c>
      <c r="AG717" s="134">
        <v>140.6</v>
      </c>
      <c r="AH717" s="134">
        <v>140.6</v>
      </c>
      <c r="AI717" s="134">
        <v>143.69999999999999</v>
      </c>
      <c r="AJ717" s="134">
        <v>143.69999999999999</v>
      </c>
      <c r="AK717" s="134">
        <v>143.69999999999999</v>
      </c>
      <c r="AL717" s="134">
        <v>142.69999999999999</v>
      </c>
      <c r="AM717" s="134">
        <v>142.69999999999999</v>
      </c>
      <c r="AN717" s="134">
        <v>142.69999999999999</v>
      </c>
      <c r="AO717" s="134">
        <v>151.69999999999999</v>
      </c>
      <c r="AP717" s="134">
        <v>151.69999999999999</v>
      </c>
      <c r="AQ717" s="134">
        <v>151.69999999999999</v>
      </c>
      <c r="AR717" s="134">
        <v>147.6</v>
      </c>
      <c r="AS717" s="134">
        <v>147.6</v>
      </c>
      <c r="AT717" s="134">
        <v>147.6</v>
      </c>
      <c r="AU717" s="134">
        <v>147.6</v>
      </c>
      <c r="AV717" s="134">
        <v>147.6</v>
      </c>
      <c r="AW717" s="134">
        <v>147.6</v>
      </c>
      <c r="AX717" s="134">
        <v>147.6</v>
      </c>
      <c r="AY717" s="134">
        <v>147.6</v>
      </c>
      <c r="AZ717" s="134">
        <v>147.6</v>
      </c>
      <c r="BA717" s="134">
        <v>147.6</v>
      </c>
      <c r="BB717" s="134">
        <v>147.6</v>
      </c>
      <c r="BC717" s="134">
        <v>147.6</v>
      </c>
      <c r="BD717" s="134">
        <v>147.6</v>
      </c>
      <c r="BE717" s="134">
        <v>147.6</v>
      </c>
      <c r="BF717" s="134">
        <v>147.6</v>
      </c>
      <c r="BG717" s="134">
        <v>147.6</v>
      </c>
      <c r="BH717" s="134">
        <v>147.1</v>
      </c>
      <c r="BI717" s="134">
        <v>147.1</v>
      </c>
      <c r="BJ717" s="134">
        <v>136.30000000000001</v>
      </c>
      <c r="BK717" s="134">
        <v>138.4</v>
      </c>
      <c r="BL717" s="134">
        <v>149.4</v>
      </c>
      <c r="BM717" s="134">
        <v>150.1</v>
      </c>
      <c r="BN717" s="134">
        <v>150.1</v>
      </c>
      <c r="BO717" s="134">
        <v>153.80000000000001</v>
      </c>
      <c r="BP717" s="134">
        <v>154</v>
      </c>
      <c r="BQ717" s="134">
        <v>154</v>
      </c>
      <c r="BR717" s="134">
        <v>154</v>
      </c>
      <c r="BS717" s="134">
        <v>154</v>
      </c>
      <c r="BT717" s="134">
        <v>154</v>
      </c>
      <c r="BU717" s="134">
        <v>154</v>
      </c>
      <c r="BV717" s="134">
        <v>154</v>
      </c>
      <c r="BW717" s="134">
        <v>154</v>
      </c>
      <c r="BX717" s="134">
        <v>154</v>
      </c>
      <c r="BY717" s="134">
        <v>154</v>
      </c>
      <c r="BZ717" s="134">
        <v>154</v>
      </c>
      <c r="CA717" s="134">
        <v>154</v>
      </c>
      <c r="CB717" s="134">
        <v>154</v>
      </c>
      <c r="CC717" s="134">
        <v>154</v>
      </c>
      <c r="CD717" s="134">
        <v>154</v>
      </c>
      <c r="CE717" s="134">
        <v>154</v>
      </c>
      <c r="CF717" s="134">
        <v>154</v>
      </c>
      <c r="CG717" s="134">
        <v>154</v>
      </c>
      <c r="CH717" s="134">
        <v>154</v>
      </c>
      <c r="CI717" s="134">
        <v>154</v>
      </c>
      <c r="CJ717" s="134">
        <v>154</v>
      </c>
      <c r="CK717" s="134">
        <v>154</v>
      </c>
      <c r="CL717" s="134">
        <v>154</v>
      </c>
      <c r="CM717" s="134">
        <v>154</v>
      </c>
      <c r="CN717" s="134">
        <v>154</v>
      </c>
      <c r="CO717" s="134">
        <v>154</v>
      </c>
      <c r="CP717" s="134">
        <v>154</v>
      </c>
      <c r="CQ717" s="134">
        <v>154</v>
      </c>
      <c r="CR717" s="134">
        <v>154</v>
      </c>
      <c r="CS717" s="134">
        <v>135.80000000000001</v>
      </c>
      <c r="CT717" s="134">
        <v>135.80000000000001</v>
      </c>
      <c r="CU717" s="134">
        <v>135.80000000000001</v>
      </c>
      <c r="CV717" s="134">
        <v>135.80000000000001</v>
      </c>
      <c r="CW717" s="134">
        <v>135.80000000000001</v>
      </c>
      <c r="CX717" s="134">
        <v>135.80000000000001</v>
      </c>
      <c r="CY717" s="134">
        <v>135.80000000000001</v>
      </c>
      <c r="CZ717" s="134">
        <v>135.80000000000001</v>
      </c>
      <c r="DA717" s="134">
        <v>135.80000000000001</v>
      </c>
      <c r="DB717" s="134">
        <v>135.80000000000001</v>
      </c>
      <c r="DC717" s="134">
        <v>135.80000000000001</v>
      </c>
      <c r="DD717" s="134">
        <v>135.80000000000001</v>
      </c>
      <c r="DE717" s="134">
        <v>135.80000000000001</v>
      </c>
      <c r="DF717" s="134">
        <v>135.80000000000001</v>
      </c>
      <c r="DG717" s="134">
        <v>135.80000000000001</v>
      </c>
      <c r="DH717" s="134">
        <v>135.80000000000001</v>
      </c>
      <c r="DI717" s="134">
        <v>135.80000000000001</v>
      </c>
      <c r="DJ717" s="134">
        <v>135.80000000000001</v>
      </c>
      <c r="DK717" s="134">
        <v>135.80000000000001</v>
      </c>
      <c r="DL717" s="134">
        <v>139.9</v>
      </c>
      <c r="DM717" s="134">
        <v>139.9</v>
      </c>
      <c r="DN717" s="134">
        <v>139.9</v>
      </c>
      <c r="DO717" s="134">
        <v>139.9</v>
      </c>
      <c r="DP717" s="134">
        <v>144.4</v>
      </c>
      <c r="DQ717" s="134">
        <v>144.4</v>
      </c>
      <c r="DR717" s="134">
        <v>144.4</v>
      </c>
      <c r="DS717" s="134">
        <v>144.4</v>
      </c>
      <c r="DT717" s="134">
        <v>144.4</v>
      </c>
      <c r="DU717" s="134">
        <v>161.4</v>
      </c>
      <c r="DV717" s="134">
        <v>161.4</v>
      </c>
      <c r="DW717" s="134">
        <v>161.4</v>
      </c>
      <c r="DX717" s="134">
        <v>161.4</v>
      </c>
      <c r="DY717" s="134">
        <v>161.4</v>
      </c>
      <c r="DZ717" s="134">
        <v>161.4</v>
      </c>
      <c r="EA717" s="135">
        <v>161.4</v>
      </c>
      <c r="EB717" s="136">
        <v>161.4</v>
      </c>
      <c r="EC717" s="136">
        <v>161.6</v>
      </c>
      <c r="ED717" s="134">
        <v>159.5</v>
      </c>
      <c r="EE717" s="134">
        <v>159.5</v>
      </c>
      <c r="EF717" s="137">
        <v>161.4</v>
      </c>
      <c r="EG717" s="137">
        <v>161.4</v>
      </c>
      <c r="EH717" s="137">
        <v>161.4</v>
      </c>
      <c r="EI717" s="137">
        <v>165.1</v>
      </c>
      <c r="EJ717" s="136">
        <v>173.8</v>
      </c>
      <c r="EK717" s="136">
        <v>155.5</v>
      </c>
      <c r="EL717" s="147">
        <v>156.4</v>
      </c>
      <c r="EM717" s="147">
        <v>156.4</v>
      </c>
      <c r="EN717" s="147">
        <v>156.4</v>
      </c>
    </row>
    <row r="718" spans="1:144" ht="15" x14ac:dyDescent="0.25">
      <c r="A718" s="132" t="s">
        <v>2863</v>
      </c>
      <c r="B718" s="132" t="s">
        <v>2864</v>
      </c>
      <c r="C718" s="133">
        <v>0.20588999999999999</v>
      </c>
      <c r="D718" s="134">
        <v>101</v>
      </c>
      <c r="E718" s="134">
        <v>99.7</v>
      </c>
      <c r="F718" s="134">
        <v>102.1</v>
      </c>
      <c r="G718" s="134">
        <v>102.6</v>
      </c>
      <c r="H718" s="134">
        <v>103.8</v>
      </c>
      <c r="I718" s="134">
        <v>102.9</v>
      </c>
      <c r="J718" s="134">
        <v>101.4</v>
      </c>
      <c r="K718" s="134">
        <v>101.9</v>
      </c>
      <c r="L718" s="134">
        <v>101.1</v>
      </c>
      <c r="M718" s="134">
        <v>101.4</v>
      </c>
      <c r="N718" s="134">
        <v>100.8</v>
      </c>
      <c r="O718" s="134">
        <v>101.7</v>
      </c>
      <c r="P718" s="134">
        <v>103.4</v>
      </c>
      <c r="Q718" s="134">
        <v>102.8</v>
      </c>
      <c r="R718" s="134">
        <v>102.9</v>
      </c>
      <c r="S718" s="134">
        <v>101.8</v>
      </c>
      <c r="T718" s="134">
        <v>102.5</v>
      </c>
      <c r="U718" s="134">
        <v>104.5</v>
      </c>
      <c r="V718" s="134">
        <v>103.6</v>
      </c>
      <c r="W718" s="134">
        <v>104.5</v>
      </c>
      <c r="X718" s="134">
        <v>105.8</v>
      </c>
      <c r="Y718" s="134">
        <v>105.2</v>
      </c>
      <c r="Z718" s="134">
        <v>105.4</v>
      </c>
      <c r="AA718" s="134">
        <v>105</v>
      </c>
      <c r="AB718" s="134">
        <v>106</v>
      </c>
      <c r="AC718" s="134">
        <v>104.7</v>
      </c>
      <c r="AD718" s="134">
        <v>106.8</v>
      </c>
      <c r="AE718" s="134">
        <v>106.5</v>
      </c>
      <c r="AF718" s="134">
        <v>108.1</v>
      </c>
      <c r="AG718" s="134">
        <v>108.1</v>
      </c>
      <c r="AH718" s="134">
        <v>108.6</v>
      </c>
      <c r="AI718" s="134">
        <v>108.4</v>
      </c>
      <c r="AJ718" s="134">
        <v>107.5</v>
      </c>
      <c r="AK718" s="134">
        <v>107.6</v>
      </c>
      <c r="AL718" s="134">
        <v>109.7</v>
      </c>
      <c r="AM718" s="134">
        <v>109.7</v>
      </c>
      <c r="AN718" s="134">
        <v>108.5</v>
      </c>
      <c r="AO718" s="134">
        <v>108.2</v>
      </c>
      <c r="AP718" s="134">
        <v>108.1</v>
      </c>
      <c r="AQ718" s="134">
        <v>108.3</v>
      </c>
      <c r="AR718" s="134">
        <v>106.8</v>
      </c>
      <c r="AS718" s="134">
        <v>106.9</v>
      </c>
      <c r="AT718" s="134">
        <v>106.3</v>
      </c>
      <c r="AU718" s="134">
        <v>105.6</v>
      </c>
      <c r="AV718" s="134">
        <v>106.1</v>
      </c>
      <c r="AW718" s="134">
        <v>105.3</v>
      </c>
      <c r="AX718" s="134">
        <v>106.1</v>
      </c>
      <c r="AY718" s="134">
        <v>107.7</v>
      </c>
      <c r="AZ718" s="134">
        <v>104.5</v>
      </c>
      <c r="BA718" s="134">
        <v>105.3</v>
      </c>
      <c r="BB718" s="134">
        <v>103.9</v>
      </c>
      <c r="BC718" s="134">
        <v>105</v>
      </c>
      <c r="BD718" s="134">
        <v>105.8</v>
      </c>
      <c r="BE718" s="134">
        <v>104.9</v>
      </c>
      <c r="BF718" s="134">
        <v>105.2</v>
      </c>
      <c r="BG718" s="134">
        <v>103.8</v>
      </c>
      <c r="BH718" s="134">
        <v>103.8</v>
      </c>
      <c r="BI718" s="134">
        <v>103.9</v>
      </c>
      <c r="BJ718" s="134">
        <v>103</v>
      </c>
      <c r="BK718" s="134">
        <v>103.7</v>
      </c>
      <c r="BL718" s="134">
        <v>105.3</v>
      </c>
      <c r="BM718" s="134">
        <v>105.8</v>
      </c>
      <c r="BN718" s="134">
        <v>106.4</v>
      </c>
      <c r="BO718" s="134">
        <v>105.5</v>
      </c>
      <c r="BP718" s="134">
        <v>105.4</v>
      </c>
      <c r="BQ718" s="134">
        <v>109.4</v>
      </c>
      <c r="BR718" s="134">
        <v>108.1</v>
      </c>
      <c r="BS718" s="134">
        <v>107.8</v>
      </c>
      <c r="BT718" s="134">
        <v>108.6</v>
      </c>
      <c r="BU718" s="134">
        <v>107.7</v>
      </c>
      <c r="BV718" s="134">
        <v>107.8</v>
      </c>
      <c r="BW718" s="134">
        <v>108.2</v>
      </c>
      <c r="BX718" s="134">
        <v>107.3</v>
      </c>
      <c r="BY718" s="134">
        <v>107</v>
      </c>
      <c r="BZ718" s="134">
        <v>107.6</v>
      </c>
      <c r="CA718" s="134">
        <v>107.3</v>
      </c>
      <c r="CB718" s="134">
        <v>108.1</v>
      </c>
      <c r="CC718" s="134">
        <v>109.1</v>
      </c>
      <c r="CD718" s="134">
        <v>108.9</v>
      </c>
      <c r="CE718" s="134">
        <v>108.4</v>
      </c>
      <c r="CF718" s="134">
        <v>109.8</v>
      </c>
      <c r="CG718" s="134">
        <v>110.1</v>
      </c>
      <c r="CH718" s="134">
        <v>110.2</v>
      </c>
      <c r="CI718" s="134">
        <v>109.7</v>
      </c>
      <c r="CJ718" s="134">
        <v>108.9</v>
      </c>
      <c r="CK718" s="134">
        <v>108.6</v>
      </c>
      <c r="CL718" s="134">
        <v>108.9</v>
      </c>
      <c r="CM718" s="134">
        <v>110.1</v>
      </c>
      <c r="CN718" s="134">
        <v>107.7</v>
      </c>
      <c r="CO718" s="134">
        <v>108.7</v>
      </c>
      <c r="CP718" s="134">
        <v>107.6</v>
      </c>
      <c r="CQ718" s="134">
        <v>107.3</v>
      </c>
      <c r="CR718" s="134">
        <v>108.5</v>
      </c>
      <c r="CS718" s="134">
        <v>108.3</v>
      </c>
      <c r="CT718" s="134">
        <v>109.5</v>
      </c>
      <c r="CU718" s="134">
        <v>109.1</v>
      </c>
      <c r="CV718" s="134">
        <v>109.4</v>
      </c>
      <c r="CW718" s="134">
        <v>109.2</v>
      </c>
      <c r="CX718" s="134">
        <v>109.9</v>
      </c>
      <c r="CY718" s="134">
        <v>107.7</v>
      </c>
      <c r="CZ718" s="134">
        <v>108.4</v>
      </c>
      <c r="DA718" s="134">
        <v>108.5</v>
      </c>
      <c r="DB718" s="134">
        <v>109</v>
      </c>
      <c r="DC718" s="134">
        <v>109.9</v>
      </c>
      <c r="DD718" s="134">
        <v>111.6</v>
      </c>
      <c r="DE718" s="134">
        <v>109.8</v>
      </c>
      <c r="DF718" s="134">
        <v>109.5</v>
      </c>
      <c r="DG718" s="134">
        <v>110.9</v>
      </c>
      <c r="DH718" s="134">
        <v>110.2</v>
      </c>
      <c r="DI718" s="134">
        <v>111.1</v>
      </c>
      <c r="DJ718" s="134">
        <v>113.6</v>
      </c>
      <c r="DK718" s="134">
        <v>113.1</v>
      </c>
      <c r="DL718" s="134">
        <v>114.5</v>
      </c>
      <c r="DM718" s="134">
        <v>113</v>
      </c>
      <c r="DN718" s="134">
        <v>113.2</v>
      </c>
      <c r="DO718" s="134">
        <v>113.2</v>
      </c>
      <c r="DP718" s="134">
        <v>113.9</v>
      </c>
      <c r="DQ718" s="134">
        <v>115.6</v>
      </c>
      <c r="DR718" s="134">
        <v>113.9</v>
      </c>
      <c r="DS718" s="134">
        <v>113.4</v>
      </c>
      <c r="DT718" s="134">
        <v>113.1</v>
      </c>
      <c r="DU718" s="134">
        <v>114.7</v>
      </c>
      <c r="DV718" s="134">
        <v>116.4</v>
      </c>
      <c r="DW718" s="134">
        <v>115.6</v>
      </c>
      <c r="DX718" s="134">
        <v>117.3</v>
      </c>
      <c r="DY718" s="134">
        <v>116.6</v>
      </c>
      <c r="DZ718" s="134">
        <v>117.4</v>
      </c>
      <c r="EA718" s="135">
        <v>117.8</v>
      </c>
      <c r="EB718" s="136">
        <v>119.7</v>
      </c>
      <c r="EC718" s="136">
        <v>119.1</v>
      </c>
      <c r="ED718" s="134">
        <v>120</v>
      </c>
      <c r="EE718" s="134">
        <v>120.8</v>
      </c>
      <c r="EF718" s="137">
        <v>121.2</v>
      </c>
      <c r="EG718" s="137">
        <v>121.2</v>
      </c>
      <c r="EH718" s="137">
        <v>120.9</v>
      </c>
      <c r="EI718" s="137">
        <v>121.6</v>
      </c>
      <c r="EJ718" s="136">
        <v>121.1</v>
      </c>
      <c r="EK718" s="136">
        <v>120.8</v>
      </c>
      <c r="EL718" s="147">
        <v>121.4</v>
      </c>
      <c r="EM718" s="147">
        <v>120.1</v>
      </c>
      <c r="EN718" s="147">
        <v>119.5</v>
      </c>
    </row>
    <row r="719" spans="1:144" ht="15" x14ac:dyDescent="0.25">
      <c r="A719" s="132" t="s">
        <v>2865</v>
      </c>
      <c r="B719" s="132" t="s">
        <v>2866</v>
      </c>
      <c r="C719" s="133">
        <v>6.0769999999999998E-2</v>
      </c>
      <c r="D719" s="134">
        <v>102</v>
      </c>
      <c r="E719" s="134">
        <v>100.5</v>
      </c>
      <c r="F719" s="134">
        <v>102.3</v>
      </c>
      <c r="G719" s="134">
        <v>99.8</v>
      </c>
      <c r="H719" s="134">
        <v>102.6</v>
      </c>
      <c r="I719" s="134">
        <v>102.2</v>
      </c>
      <c r="J719" s="134">
        <v>103.7</v>
      </c>
      <c r="K719" s="134">
        <v>102.7</v>
      </c>
      <c r="L719" s="134">
        <v>101.2</v>
      </c>
      <c r="M719" s="134">
        <v>102.1</v>
      </c>
      <c r="N719" s="134">
        <v>100.9</v>
      </c>
      <c r="O719" s="134">
        <v>100.4</v>
      </c>
      <c r="P719" s="134">
        <v>101.3</v>
      </c>
      <c r="Q719" s="134">
        <v>100.6</v>
      </c>
      <c r="R719" s="134">
        <v>100.4</v>
      </c>
      <c r="S719" s="134">
        <v>99.6</v>
      </c>
      <c r="T719" s="134">
        <v>99.2</v>
      </c>
      <c r="U719" s="134">
        <v>102.4</v>
      </c>
      <c r="V719" s="134">
        <v>101.2</v>
      </c>
      <c r="W719" s="134">
        <v>101.9</v>
      </c>
      <c r="X719" s="134">
        <v>102.7</v>
      </c>
      <c r="Y719" s="134">
        <v>101.7</v>
      </c>
      <c r="Z719" s="134">
        <v>100.4</v>
      </c>
      <c r="AA719" s="134">
        <v>100.4</v>
      </c>
      <c r="AB719" s="134">
        <v>100.8</v>
      </c>
      <c r="AC719" s="134">
        <v>100.2</v>
      </c>
      <c r="AD719" s="134">
        <v>102.6</v>
      </c>
      <c r="AE719" s="134">
        <v>101.5</v>
      </c>
      <c r="AF719" s="134">
        <v>102.9</v>
      </c>
      <c r="AG719" s="134">
        <v>100.4</v>
      </c>
      <c r="AH719" s="134">
        <v>103.7</v>
      </c>
      <c r="AI719" s="134">
        <v>102.5</v>
      </c>
      <c r="AJ719" s="134">
        <v>100.6</v>
      </c>
      <c r="AK719" s="134">
        <v>100</v>
      </c>
      <c r="AL719" s="134">
        <v>102.9</v>
      </c>
      <c r="AM719" s="134">
        <v>102.7</v>
      </c>
      <c r="AN719" s="134">
        <v>99.9</v>
      </c>
      <c r="AO719" s="134">
        <v>99.7</v>
      </c>
      <c r="AP719" s="134">
        <v>101.6</v>
      </c>
      <c r="AQ719" s="134">
        <v>100.1</v>
      </c>
      <c r="AR719" s="134">
        <v>98.9</v>
      </c>
      <c r="AS719" s="134">
        <v>96.6</v>
      </c>
      <c r="AT719" s="134">
        <v>95.5</v>
      </c>
      <c r="AU719" s="134">
        <v>92.7</v>
      </c>
      <c r="AV719" s="134">
        <v>92.7</v>
      </c>
      <c r="AW719" s="134">
        <v>92.4</v>
      </c>
      <c r="AX719" s="134">
        <v>92.6</v>
      </c>
      <c r="AY719" s="134">
        <v>94.6</v>
      </c>
      <c r="AZ719" s="134">
        <v>94.4</v>
      </c>
      <c r="BA719" s="134">
        <v>96.2</v>
      </c>
      <c r="BB719" s="134">
        <v>92.3</v>
      </c>
      <c r="BC719" s="134">
        <v>94.9</v>
      </c>
      <c r="BD719" s="134">
        <v>96.7</v>
      </c>
      <c r="BE719" s="134">
        <v>93.7</v>
      </c>
      <c r="BF719" s="134">
        <v>93.2</v>
      </c>
      <c r="BG719" s="134">
        <v>92.6</v>
      </c>
      <c r="BH719" s="134">
        <v>93.5</v>
      </c>
      <c r="BI719" s="134">
        <v>92.6</v>
      </c>
      <c r="BJ719" s="134">
        <v>91.8</v>
      </c>
      <c r="BK719" s="134">
        <v>91.7</v>
      </c>
      <c r="BL719" s="134">
        <v>92.7</v>
      </c>
      <c r="BM719" s="134">
        <v>94.3</v>
      </c>
      <c r="BN719" s="134">
        <v>94.2</v>
      </c>
      <c r="BO719" s="134">
        <v>93.6</v>
      </c>
      <c r="BP719" s="134">
        <v>92.7</v>
      </c>
      <c r="BQ719" s="134">
        <v>93.4</v>
      </c>
      <c r="BR719" s="134">
        <v>93.4</v>
      </c>
      <c r="BS719" s="134">
        <v>93.2</v>
      </c>
      <c r="BT719" s="134">
        <v>94.1</v>
      </c>
      <c r="BU719" s="134">
        <v>94.3</v>
      </c>
      <c r="BV719" s="134">
        <v>96.6</v>
      </c>
      <c r="BW719" s="134">
        <v>96.3</v>
      </c>
      <c r="BX719" s="134">
        <v>96.3</v>
      </c>
      <c r="BY719" s="134">
        <v>93.6</v>
      </c>
      <c r="BZ719" s="134">
        <v>95</v>
      </c>
      <c r="CA719" s="134">
        <v>96.2</v>
      </c>
      <c r="CB719" s="134">
        <v>94</v>
      </c>
      <c r="CC719" s="134">
        <v>93.9</v>
      </c>
      <c r="CD719" s="134">
        <v>93.9</v>
      </c>
      <c r="CE719" s="134">
        <v>93.9</v>
      </c>
      <c r="CF719" s="134">
        <v>96.7</v>
      </c>
      <c r="CG719" s="134">
        <v>97</v>
      </c>
      <c r="CH719" s="134">
        <v>97</v>
      </c>
      <c r="CI719" s="134">
        <v>95.8</v>
      </c>
      <c r="CJ719" s="134">
        <v>95.8</v>
      </c>
      <c r="CK719" s="134">
        <v>93</v>
      </c>
      <c r="CL719" s="134">
        <v>96.9</v>
      </c>
      <c r="CM719" s="134">
        <v>96.9</v>
      </c>
      <c r="CN719" s="134">
        <v>96.6</v>
      </c>
      <c r="CO719" s="134">
        <v>97.1</v>
      </c>
      <c r="CP719" s="134">
        <v>95.3</v>
      </c>
      <c r="CQ719" s="134">
        <v>95.9</v>
      </c>
      <c r="CR719" s="134">
        <v>95.9</v>
      </c>
      <c r="CS719" s="134">
        <v>95.6</v>
      </c>
      <c r="CT719" s="134">
        <v>95.3</v>
      </c>
      <c r="CU719" s="134">
        <v>95.9</v>
      </c>
      <c r="CV719" s="134">
        <v>95.7</v>
      </c>
      <c r="CW719" s="134">
        <v>95.8</v>
      </c>
      <c r="CX719" s="134">
        <v>95.1</v>
      </c>
      <c r="CY719" s="134">
        <v>94.9</v>
      </c>
      <c r="CZ719" s="134">
        <v>94</v>
      </c>
      <c r="DA719" s="134">
        <v>93.8</v>
      </c>
      <c r="DB719" s="134">
        <v>92.8</v>
      </c>
      <c r="DC719" s="134">
        <v>93.7</v>
      </c>
      <c r="DD719" s="134">
        <v>95.1</v>
      </c>
      <c r="DE719" s="134">
        <v>96.1</v>
      </c>
      <c r="DF719" s="134">
        <v>95.7</v>
      </c>
      <c r="DG719" s="134">
        <v>95.9</v>
      </c>
      <c r="DH719" s="134">
        <v>96.6</v>
      </c>
      <c r="DI719" s="134">
        <v>97</v>
      </c>
      <c r="DJ719" s="134">
        <v>97.2</v>
      </c>
      <c r="DK719" s="134">
        <v>97.1</v>
      </c>
      <c r="DL719" s="134">
        <v>97.2</v>
      </c>
      <c r="DM719" s="134">
        <v>97.9</v>
      </c>
      <c r="DN719" s="134">
        <v>98.6</v>
      </c>
      <c r="DO719" s="134">
        <v>98.5</v>
      </c>
      <c r="DP719" s="134">
        <v>100.4</v>
      </c>
      <c r="DQ719" s="134">
        <v>100.4</v>
      </c>
      <c r="DR719" s="134">
        <v>102</v>
      </c>
      <c r="DS719" s="134">
        <v>101.5</v>
      </c>
      <c r="DT719" s="134">
        <v>100.5</v>
      </c>
      <c r="DU719" s="134">
        <v>103.9</v>
      </c>
      <c r="DV719" s="134">
        <v>105</v>
      </c>
      <c r="DW719" s="134">
        <v>103.5</v>
      </c>
      <c r="DX719" s="134">
        <v>106.6</v>
      </c>
      <c r="DY719" s="134">
        <v>105.6</v>
      </c>
      <c r="DZ719" s="134">
        <v>105.5</v>
      </c>
      <c r="EA719" s="135">
        <v>106.7</v>
      </c>
      <c r="EB719" s="136">
        <v>109.9</v>
      </c>
      <c r="EC719" s="136">
        <v>108.7</v>
      </c>
      <c r="ED719" s="134">
        <v>106.8</v>
      </c>
      <c r="EE719" s="134">
        <v>107.4</v>
      </c>
      <c r="EF719" s="137">
        <v>106.5</v>
      </c>
      <c r="EG719" s="137">
        <v>109</v>
      </c>
      <c r="EH719" s="137">
        <v>109.6</v>
      </c>
      <c r="EI719" s="137">
        <v>109.3</v>
      </c>
      <c r="EJ719" s="136">
        <v>109.5</v>
      </c>
      <c r="EK719" s="136">
        <v>104.4</v>
      </c>
      <c r="EL719" s="147">
        <v>107.2</v>
      </c>
      <c r="EM719" s="147">
        <v>107.2</v>
      </c>
      <c r="EN719" s="147">
        <v>107.9</v>
      </c>
    </row>
    <row r="720" spans="1:144" ht="15" x14ac:dyDescent="0.25">
      <c r="A720" s="132" t="s">
        <v>2867</v>
      </c>
      <c r="B720" s="132" t="s">
        <v>2868</v>
      </c>
      <c r="C720" s="133">
        <v>3.3529999999999997E-2</v>
      </c>
      <c r="D720" s="134">
        <v>99.1</v>
      </c>
      <c r="E720" s="134">
        <v>100.3</v>
      </c>
      <c r="F720" s="134">
        <v>102.8</v>
      </c>
      <c r="G720" s="134">
        <v>100.3</v>
      </c>
      <c r="H720" s="134">
        <v>104.4</v>
      </c>
      <c r="I720" s="134">
        <v>102.9</v>
      </c>
      <c r="J720" s="134">
        <v>101.9</v>
      </c>
      <c r="K720" s="134">
        <v>102.5</v>
      </c>
      <c r="L720" s="134">
        <v>100.1</v>
      </c>
      <c r="M720" s="134">
        <v>100.1</v>
      </c>
      <c r="N720" s="134">
        <v>98.5</v>
      </c>
      <c r="O720" s="134">
        <v>98.5</v>
      </c>
      <c r="P720" s="134">
        <v>101.8</v>
      </c>
      <c r="Q720" s="134">
        <v>100.4</v>
      </c>
      <c r="R720" s="134">
        <v>101.5</v>
      </c>
      <c r="S720" s="134">
        <v>101.1</v>
      </c>
      <c r="T720" s="134">
        <v>102.5</v>
      </c>
      <c r="U720" s="134">
        <v>100.7</v>
      </c>
      <c r="V720" s="134">
        <v>99.5</v>
      </c>
      <c r="W720" s="134">
        <v>97.6</v>
      </c>
      <c r="X720" s="134">
        <v>99</v>
      </c>
      <c r="Y720" s="134">
        <v>98.8</v>
      </c>
      <c r="Z720" s="134">
        <v>98</v>
      </c>
      <c r="AA720" s="134">
        <v>98.4</v>
      </c>
      <c r="AB720" s="134">
        <v>100.8</v>
      </c>
      <c r="AC720" s="134">
        <v>99.5</v>
      </c>
      <c r="AD720" s="134">
        <v>100.3</v>
      </c>
      <c r="AE720" s="134">
        <v>103.6</v>
      </c>
      <c r="AF720" s="134">
        <v>102.1</v>
      </c>
      <c r="AG720" s="134">
        <v>100.5</v>
      </c>
      <c r="AH720" s="134">
        <v>99.7</v>
      </c>
      <c r="AI720" s="134">
        <v>99.7</v>
      </c>
      <c r="AJ720" s="134">
        <v>99.6</v>
      </c>
      <c r="AK720" s="134">
        <v>99.4</v>
      </c>
      <c r="AL720" s="134">
        <v>99.7</v>
      </c>
      <c r="AM720" s="134">
        <v>98.4</v>
      </c>
      <c r="AN720" s="134">
        <v>100.1</v>
      </c>
      <c r="AO720" s="134">
        <v>99.8</v>
      </c>
      <c r="AP720" s="134">
        <v>102</v>
      </c>
      <c r="AQ720" s="134">
        <v>98.9</v>
      </c>
      <c r="AR720" s="134">
        <v>98.9</v>
      </c>
      <c r="AS720" s="134">
        <v>98.9</v>
      </c>
      <c r="AT720" s="134">
        <v>98.9</v>
      </c>
      <c r="AU720" s="134">
        <v>98.9</v>
      </c>
      <c r="AV720" s="134">
        <v>98.9</v>
      </c>
      <c r="AW720" s="134">
        <v>98.9</v>
      </c>
      <c r="AX720" s="134">
        <v>100.2</v>
      </c>
      <c r="AY720" s="134">
        <v>100.2</v>
      </c>
      <c r="AZ720" s="134">
        <v>100.2</v>
      </c>
      <c r="BA720" s="134">
        <v>100.2</v>
      </c>
      <c r="BB720" s="134">
        <v>100.2</v>
      </c>
      <c r="BC720" s="134">
        <v>100.2</v>
      </c>
      <c r="BD720" s="134">
        <v>100.2</v>
      </c>
      <c r="BE720" s="134">
        <v>100.2</v>
      </c>
      <c r="BF720" s="134">
        <v>100.2</v>
      </c>
      <c r="BG720" s="134">
        <v>100.2</v>
      </c>
      <c r="BH720" s="134">
        <v>100.2</v>
      </c>
      <c r="BI720" s="134">
        <v>100.2</v>
      </c>
      <c r="BJ720" s="134">
        <v>100.2</v>
      </c>
      <c r="BK720" s="134">
        <v>100.2</v>
      </c>
      <c r="BL720" s="134">
        <v>100.2</v>
      </c>
      <c r="BM720" s="134">
        <v>100.2</v>
      </c>
      <c r="BN720" s="134">
        <v>100.2</v>
      </c>
      <c r="BO720" s="134">
        <v>100.2</v>
      </c>
      <c r="BP720" s="134">
        <v>100.3</v>
      </c>
      <c r="BQ720" s="134">
        <v>114.8</v>
      </c>
      <c r="BR720" s="134">
        <v>114.8</v>
      </c>
      <c r="BS720" s="134">
        <v>114.8</v>
      </c>
      <c r="BT720" s="134">
        <v>114.8</v>
      </c>
      <c r="BU720" s="134">
        <v>114.8</v>
      </c>
      <c r="BV720" s="134">
        <v>114.8</v>
      </c>
      <c r="BW720" s="134">
        <v>114.5</v>
      </c>
      <c r="BX720" s="134">
        <v>114.5</v>
      </c>
      <c r="BY720" s="134">
        <v>114.5</v>
      </c>
      <c r="BZ720" s="134">
        <v>114.6</v>
      </c>
      <c r="CA720" s="134">
        <v>114.6</v>
      </c>
      <c r="CB720" s="134">
        <v>119.8</v>
      </c>
      <c r="CC720" s="134">
        <v>119.8</v>
      </c>
      <c r="CD720" s="134">
        <v>119.8</v>
      </c>
      <c r="CE720" s="134">
        <v>120</v>
      </c>
      <c r="CF720" s="134">
        <v>120</v>
      </c>
      <c r="CG720" s="134">
        <v>120</v>
      </c>
      <c r="CH720" s="134">
        <v>120</v>
      </c>
      <c r="CI720" s="134">
        <v>120</v>
      </c>
      <c r="CJ720" s="134">
        <v>120</v>
      </c>
      <c r="CK720" s="134">
        <v>120</v>
      </c>
      <c r="CL720" s="134">
        <v>120</v>
      </c>
      <c r="CM720" s="134">
        <v>120</v>
      </c>
      <c r="CN720" s="134">
        <v>120</v>
      </c>
      <c r="CO720" s="134">
        <v>120</v>
      </c>
      <c r="CP720" s="134">
        <v>120</v>
      </c>
      <c r="CQ720" s="134">
        <v>120</v>
      </c>
      <c r="CR720" s="134">
        <v>120</v>
      </c>
      <c r="CS720" s="134">
        <v>120</v>
      </c>
      <c r="CT720" s="134">
        <v>120</v>
      </c>
      <c r="CU720" s="134">
        <v>120</v>
      </c>
      <c r="CV720" s="134">
        <v>120</v>
      </c>
      <c r="CW720" s="134">
        <v>120</v>
      </c>
      <c r="CX720" s="134">
        <v>117.7</v>
      </c>
      <c r="CY720" s="134">
        <v>117.7</v>
      </c>
      <c r="CZ720" s="134">
        <v>117.2</v>
      </c>
      <c r="DA720" s="134">
        <v>117.2</v>
      </c>
      <c r="DB720" s="134">
        <v>117.7</v>
      </c>
      <c r="DC720" s="134">
        <v>117.7</v>
      </c>
      <c r="DD720" s="134">
        <v>120</v>
      </c>
      <c r="DE720" s="134">
        <v>120</v>
      </c>
      <c r="DF720" s="134">
        <v>117.2</v>
      </c>
      <c r="DG720" s="134">
        <v>120.2</v>
      </c>
      <c r="DH720" s="134">
        <v>119.3</v>
      </c>
      <c r="DI720" s="134">
        <v>117.9</v>
      </c>
      <c r="DJ720" s="134">
        <v>117.4</v>
      </c>
      <c r="DK720" s="134">
        <v>118.5</v>
      </c>
      <c r="DL720" s="134">
        <v>118.5</v>
      </c>
      <c r="DM720" s="134">
        <v>120.7</v>
      </c>
      <c r="DN720" s="134">
        <v>120.7</v>
      </c>
      <c r="DO720" s="134">
        <v>120.7</v>
      </c>
      <c r="DP720" s="134">
        <v>117.4</v>
      </c>
      <c r="DQ720" s="134">
        <v>120.7</v>
      </c>
      <c r="DR720" s="134">
        <v>121.3</v>
      </c>
      <c r="DS720" s="134">
        <v>117.4</v>
      </c>
      <c r="DT720" s="134">
        <v>117.4</v>
      </c>
      <c r="DU720" s="134">
        <v>119.7</v>
      </c>
      <c r="DV720" s="134">
        <v>119.7</v>
      </c>
      <c r="DW720" s="134">
        <v>121.3</v>
      </c>
      <c r="DX720" s="134">
        <v>125.7</v>
      </c>
      <c r="DY720" s="134">
        <v>125.9</v>
      </c>
      <c r="DZ720" s="134">
        <v>127.6</v>
      </c>
      <c r="EA720" s="135">
        <v>125.9</v>
      </c>
      <c r="EB720" s="136">
        <v>125.9</v>
      </c>
      <c r="EC720" s="136">
        <v>125.9</v>
      </c>
      <c r="ED720" s="134">
        <v>127.1</v>
      </c>
      <c r="EE720" s="134">
        <v>124.7</v>
      </c>
      <c r="EF720" s="137">
        <v>127.1</v>
      </c>
      <c r="EG720" s="137">
        <v>127.4</v>
      </c>
      <c r="EH720" s="137">
        <v>130.69999999999999</v>
      </c>
      <c r="EI720" s="137">
        <v>130.69999999999999</v>
      </c>
      <c r="EJ720" s="136">
        <v>130.69999999999999</v>
      </c>
      <c r="EK720" s="136">
        <v>130.69999999999999</v>
      </c>
      <c r="EL720" s="147">
        <v>128.80000000000001</v>
      </c>
      <c r="EM720" s="147">
        <v>128.80000000000001</v>
      </c>
      <c r="EN720" s="147">
        <v>127.4</v>
      </c>
    </row>
    <row r="721" spans="1:144" ht="15" x14ac:dyDescent="0.25">
      <c r="A721" s="132" t="s">
        <v>2869</v>
      </c>
      <c r="B721" s="132" t="s">
        <v>2870</v>
      </c>
      <c r="C721" s="133">
        <v>0.11158999999999999</v>
      </c>
      <c r="D721" s="134">
        <v>101.1</v>
      </c>
      <c r="E721" s="134">
        <v>99.1</v>
      </c>
      <c r="F721" s="134">
        <v>101.9</v>
      </c>
      <c r="G721" s="134">
        <v>104.8</v>
      </c>
      <c r="H721" s="134">
        <v>104.2</v>
      </c>
      <c r="I721" s="134">
        <v>103.2</v>
      </c>
      <c r="J721" s="134">
        <v>100</v>
      </c>
      <c r="K721" s="134">
        <v>101.3</v>
      </c>
      <c r="L721" s="134">
        <v>101.2</v>
      </c>
      <c r="M721" s="134">
        <v>101.5</v>
      </c>
      <c r="N721" s="134">
        <v>101.4</v>
      </c>
      <c r="O721" s="134">
        <v>103.4</v>
      </c>
      <c r="P721" s="134">
        <v>105.1</v>
      </c>
      <c r="Q721" s="134">
        <v>104.8</v>
      </c>
      <c r="R721" s="134">
        <v>104.7</v>
      </c>
      <c r="S721" s="134">
        <v>103.1</v>
      </c>
      <c r="T721" s="134">
        <v>104.3</v>
      </c>
      <c r="U721" s="134">
        <v>106.7</v>
      </c>
      <c r="V721" s="134">
        <v>106.2</v>
      </c>
      <c r="W721" s="134">
        <v>108.1</v>
      </c>
      <c r="X721" s="134">
        <v>109.6</v>
      </c>
      <c r="Y721" s="134">
        <v>109</v>
      </c>
      <c r="Z721" s="134">
        <v>110.3</v>
      </c>
      <c r="AA721" s="134">
        <v>109.5</v>
      </c>
      <c r="AB721" s="134">
        <v>110.4</v>
      </c>
      <c r="AC721" s="134">
        <v>108.8</v>
      </c>
      <c r="AD721" s="134">
        <v>111.1</v>
      </c>
      <c r="AE721" s="134">
        <v>110.2</v>
      </c>
      <c r="AF721" s="134">
        <v>112.6</v>
      </c>
      <c r="AG721" s="134">
        <v>114.6</v>
      </c>
      <c r="AH721" s="134">
        <v>114</v>
      </c>
      <c r="AI721" s="134">
        <v>114.2</v>
      </c>
      <c r="AJ721" s="134">
        <v>113.7</v>
      </c>
      <c r="AK721" s="134">
        <v>114.3</v>
      </c>
      <c r="AL721" s="134">
        <v>116.4</v>
      </c>
      <c r="AM721" s="134">
        <v>116.8</v>
      </c>
      <c r="AN721" s="134">
        <v>115.7</v>
      </c>
      <c r="AO721" s="134">
        <v>115.2</v>
      </c>
      <c r="AP721" s="134">
        <v>113.4</v>
      </c>
      <c r="AQ721" s="134">
        <v>115.7</v>
      </c>
      <c r="AR721" s="134">
        <v>113.5</v>
      </c>
      <c r="AS721" s="134">
        <v>114.9</v>
      </c>
      <c r="AT721" s="134">
        <v>114.4</v>
      </c>
      <c r="AU721" s="134">
        <v>114.6</v>
      </c>
      <c r="AV721" s="134">
        <v>115.5</v>
      </c>
      <c r="AW721" s="134">
        <v>114.2</v>
      </c>
      <c r="AX721" s="134">
        <v>115.2</v>
      </c>
      <c r="AY721" s="134">
        <v>117</v>
      </c>
      <c r="AZ721" s="134">
        <v>111.2</v>
      </c>
      <c r="BA721" s="134">
        <v>111.8</v>
      </c>
      <c r="BB721" s="134">
        <v>111.3</v>
      </c>
      <c r="BC721" s="134">
        <v>111.9</v>
      </c>
      <c r="BD721" s="134">
        <v>112.4</v>
      </c>
      <c r="BE721" s="134">
        <v>112.3</v>
      </c>
      <c r="BF721" s="134">
        <v>113.3</v>
      </c>
      <c r="BG721" s="134">
        <v>111</v>
      </c>
      <c r="BH721" s="134">
        <v>110.5</v>
      </c>
      <c r="BI721" s="134">
        <v>111.1</v>
      </c>
      <c r="BJ721" s="134">
        <v>109.9</v>
      </c>
      <c r="BK721" s="134">
        <v>111.3</v>
      </c>
      <c r="BL721" s="134">
        <v>113.6</v>
      </c>
      <c r="BM721" s="134">
        <v>113.7</v>
      </c>
      <c r="BN721" s="134">
        <v>115</v>
      </c>
      <c r="BO721" s="134">
        <v>113.5</v>
      </c>
      <c r="BP721" s="134">
        <v>113.9</v>
      </c>
      <c r="BQ721" s="134">
        <v>116.5</v>
      </c>
      <c r="BR721" s="134">
        <v>114.1</v>
      </c>
      <c r="BS721" s="134">
        <v>113.7</v>
      </c>
      <c r="BT721" s="134">
        <v>114.6</v>
      </c>
      <c r="BU721" s="134">
        <v>112.8</v>
      </c>
      <c r="BV721" s="134">
        <v>111.8</v>
      </c>
      <c r="BW721" s="134">
        <v>112.9</v>
      </c>
      <c r="BX721" s="134">
        <v>111.2</v>
      </c>
      <c r="BY721" s="134">
        <v>112</v>
      </c>
      <c r="BZ721" s="134">
        <v>112.4</v>
      </c>
      <c r="CA721" s="134">
        <v>111.2</v>
      </c>
      <c r="CB721" s="134">
        <v>112.3</v>
      </c>
      <c r="CC721" s="134">
        <v>114.1</v>
      </c>
      <c r="CD721" s="134">
        <v>113.9</v>
      </c>
      <c r="CE721" s="134">
        <v>112.7</v>
      </c>
      <c r="CF721" s="134">
        <v>113.8</v>
      </c>
      <c r="CG721" s="134">
        <v>114.2</v>
      </c>
      <c r="CH721" s="134">
        <v>114.4</v>
      </c>
      <c r="CI721" s="134">
        <v>114.2</v>
      </c>
      <c r="CJ721" s="134">
        <v>112.6</v>
      </c>
      <c r="CK721" s="134">
        <v>113.7</v>
      </c>
      <c r="CL721" s="134">
        <v>112</v>
      </c>
      <c r="CM721" s="134">
        <v>114.3</v>
      </c>
      <c r="CN721" s="134">
        <v>110</v>
      </c>
      <c r="CO721" s="134">
        <v>111.6</v>
      </c>
      <c r="CP721" s="134">
        <v>110.5</v>
      </c>
      <c r="CQ721" s="134">
        <v>109.6</v>
      </c>
      <c r="CR721" s="134">
        <v>111.8</v>
      </c>
      <c r="CS721" s="134">
        <v>111.8</v>
      </c>
      <c r="CT721" s="134">
        <v>114.1</v>
      </c>
      <c r="CU721" s="134">
        <v>113</v>
      </c>
      <c r="CV721" s="134">
        <v>113.7</v>
      </c>
      <c r="CW721" s="134">
        <v>113.2</v>
      </c>
      <c r="CX721" s="134">
        <v>115.6</v>
      </c>
      <c r="CY721" s="134">
        <v>111.6</v>
      </c>
      <c r="CZ721" s="134">
        <v>113.5</v>
      </c>
      <c r="DA721" s="134">
        <v>113.9</v>
      </c>
      <c r="DB721" s="134">
        <v>115.2</v>
      </c>
      <c r="DC721" s="134">
        <v>116.4</v>
      </c>
      <c r="DD721" s="134">
        <v>118</v>
      </c>
      <c r="DE721" s="134">
        <v>114.1</v>
      </c>
      <c r="DF721" s="134">
        <v>114.8</v>
      </c>
      <c r="DG721" s="134">
        <v>116.3</v>
      </c>
      <c r="DH721" s="134">
        <v>114.9</v>
      </c>
      <c r="DI721" s="134">
        <v>116.6</v>
      </c>
      <c r="DJ721" s="134">
        <v>121.4</v>
      </c>
      <c r="DK721" s="134">
        <v>120.1</v>
      </c>
      <c r="DL721" s="134">
        <v>122.7</v>
      </c>
      <c r="DM721" s="134">
        <v>118.8</v>
      </c>
      <c r="DN721" s="134">
        <v>118.9</v>
      </c>
      <c r="DO721" s="134">
        <v>118.9</v>
      </c>
      <c r="DP721" s="134">
        <v>120.2</v>
      </c>
      <c r="DQ721" s="134">
        <v>122.3</v>
      </c>
      <c r="DR721" s="134">
        <v>118.2</v>
      </c>
      <c r="DS721" s="134">
        <v>118.7</v>
      </c>
      <c r="DT721" s="134">
        <v>118.7</v>
      </c>
      <c r="DU721" s="134">
        <v>119.1</v>
      </c>
      <c r="DV721" s="134">
        <v>121.6</v>
      </c>
      <c r="DW721" s="134">
        <v>120.6</v>
      </c>
      <c r="DX721" s="134">
        <v>120.6</v>
      </c>
      <c r="DY721" s="134">
        <v>119.8</v>
      </c>
      <c r="DZ721" s="134">
        <v>120.8</v>
      </c>
      <c r="EA721" s="135">
        <v>121.4</v>
      </c>
      <c r="EB721" s="136">
        <v>123.2</v>
      </c>
      <c r="EC721" s="136">
        <v>122.8</v>
      </c>
      <c r="ED721" s="134">
        <v>125</v>
      </c>
      <c r="EE721" s="134">
        <v>127</v>
      </c>
      <c r="EF721" s="137">
        <v>127.5</v>
      </c>
      <c r="EG721" s="137">
        <v>125.9</v>
      </c>
      <c r="EH721" s="137">
        <v>124.1</v>
      </c>
      <c r="EI721" s="137">
        <v>125.6</v>
      </c>
      <c r="EJ721" s="136">
        <v>124.5</v>
      </c>
      <c r="EK721" s="136">
        <v>126.7</v>
      </c>
      <c r="EL721" s="147">
        <v>127</v>
      </c>
      <c r="EM721" s="147">
        <v>124.6</v>
      </c>
      <c r="EN721" s="147">
        <v>123.4</v>
      </c>
    </row>
    <row r="722" spans="1:144" ht="15" x14ac:dyDescent="0.25">
      <c r="A722" s="132" t="s">
        <v>2871</v>
      </c>
      <c r="B722" s="132" t="s">
        <v>2872</v>
      </c>
      <c r="C722" s="133">
        <v>4.7889900000000001</v>
      </c>
      <c r="D722" s="134">
        <v>102.2</v>
      </c>
      <c r="E722" s="134">
        <v>102.3</v>
      </c>
      <c r="F722" s="134">
        <v>103.2</v>
      </c>
      <c r="G722" s="134">
        <v>102.9</v>
      </c>
      <c r="H722" s="134">
        <v>103.2</v>
      </c>
      <c r="I722" s="134">
        <v>104.4</v>
      </c>
      <c r="J722" s="134">
        <v>104.4</v>
      </c>
      <c r="K722" s="134">
        <v>103.7</v>
      </c>
      <c r="L722" s="134">
        <v>103.1</v>
      </c>
      <c r="M722" s="134">
        <v>104.3</v>
      </c>
      <c r="N722" s="134">
        <v>104.6</v>
      </c>
      <c r="O722" s="134">
        <v>105</v>
      </c>
      <c r="P722" s="134">
        <v>105.9</v>
      </c>
      <c r="Q722" s="134">
        <v>105.5</v>
      </c>
      <c r="R722" s="134">
        <v>104.8</v>
      </c>
      <c r="S722" s="134">
        <v>104.1</v>
      </c>
      <c r="T722" s="134">
        <v>105.1</v>
      </c>
      <c r="U722" s="134">
        <v>105.3</v>
      </c>
      <c r="V722" s="134">
        <v>105.8</v>
      </c>
      <c r="W722" s="134">
        <v>106.4</v>
      </c>
      <c r="X722" s="134">
        <v>106.4</v>
      </c>
      <c r="Y722" s="134">
        <v>105.9</v>
      </c>
      <c r="Z722" s="134">
        <v>106.9</v>
      </c>
      <c r="AA722" s="134">
        <v>107.5</v>
      </c>
      <c r="AB722" s="134">
        <v>107.9</v>
      </c>
      <c r="AC722" s="134">
        <v>108</v>
      </c>
      <c r="AD722" s="134">
        <v>108.2</v>
      </c>
      <c r="AE722" s="134">
        <v>107.4</v>
      </c>
      <c r="AF722" s="134">
        <v>107.2</v>
      </c>
      <c r="AG722" s="134">
        <v>108.1</v>
      </c>
      <c r="AH722" s="134">
        <v>108.3</v>
      </c>
      <c r="AI722" s="134">
        <v>108.9</v>
      </c>
      <c r="AJ722" s="134">
        <v>108.1</v>
      </c>
      <c r="AK722" s="134">
        <v>108.5</v>
      </c>
      <c r="AL722" s="134">
        <v>109.5</v>
      </c>
      <c r="AM722" s="134">
        <v>109.4</v>
      </c>
      <c r="AN722" s="134">
        <v>108.9</v>
      </c>
      <c r="AO722" s="134">
        <v>110.2</v>
      </c>
      <c r="AP722" s="134">
        <v>111.1</v>
      </c>
      <c r="AQ722" s="134">
        <v>110.2</v>
      </c>
      <c r="AR722" s="134">
        <v>109.6</v>
      </c>
      <c r="AS722" s="134">
        <v>108.3</v>
      </c>
      <c r="AT722" s="134">
        <v>109.4</v>
      </c>
      <c r="AU722" s="134">
        <v>109.2</v>
      </c>
      <c r="AV722" s="134">
        <v>109</v>
      </c>
      <c r="AW722" s="134">
        <v>108.2</v>
      </c>
      <c r="AX722" s="134">
        <v>108.1</v>
      </c>
      <c r="AY722" s="134">
        <v>108.5</v>
      </c>
      <c r="AZ722" s="134">
        <v>107.8</v>
      </c>
      <c r="BA722" s="134">
        <v>107.7</v>
      </c>
      <c r="BB722" s="134">
        <v>108</v>
      </c>
      <c r="BC722" s="134">
        <v>107.8</v>
      </c>
      <c r="BD722" s="134">
        <v>107.5</v>
      </c>
      <c r="BE722" s="134">
        <v>107.4</v>
      </c>
      <c r="BF722" s="134">
        <v>107.9</v>
      </c>
      <c r="BG722" s="134">
        <v>107.5</v>
      </c>
      <c r="BH722" s="134">
        <v>108.3</v>
      </c>
      <c r="BI722" s="134">
        <v>108.1</v>
      </c>
      <c r="BJ722" s="134">
        <v>108.2</v>
      </c>
      <c r="BK722" s="134">
        <v>108.3</v>
      </c>
      <c r="BL722" s="134">
        <v>108.3</v>
      </c>
      <c r="BM722" s="134">
        <v>108.1</v>
      </c>
      <c r="BN722" s="134">
        <v>108.5</v>
      </c>
      <c r="BO722" s="134">
        <v>107.9</v>
      </c>
      <c r="BP722" s="134">
        <v>108.5</v>
      </c>
      <c r="BQ722" s="134">
        <v>108.5</v>
      </c>
      <c r="BR722" s="134">
        <v>109</v>
      </c>
      <c r="BS722" s="134">
        <v>109.3</v>
      </c>
      <c r="BT722" s="134">
        <v>108.9</v>
      </c>
      <c r="BU722" s="134">
        <v>110</v>
      </c>
      <c r="BV722" s="134">
        <v>109.7</v>
      </c>
      <c r="BW722" s="134">
        <v>109.9</v>
      </c>
      <c r="BX722" s="134">
        <v>110.1</v>
      </c>
      <c r="BY722" s="134">
        <v>109.9</v>
      </c>
      <c r="BZ722" s="134">
        <v>110.5</v>
      </c>
      <c r="CA722" s="134">
        <v>110.9</v>
      </c>
      <c r="CB722" s="134">
        <v>111.2</v>
      </c>
      <c r="CC722" s="134">
        <v>111.6</v>
      </c>
      <c r="CD722" s="134">
        <v>111.5</v>
      </c>
      <c r="CE722" s="134">
        <v>111.9</v>
      </c>
      <c r="CF722" s="134">
        <v>111.8</v>
      </c>
      <c r="CG722" s="134">
        <v>111.8</v>
      </c>
      <c r="CH722" s="134">
        <v>111.9</v>
      </c>
      <c r="CI722" s="134">
        <v>112.3</v>
      </c>
      <c r="CJ722" s="134">
        <v>112.5</v>
      </c>
      <c r="CK722" s="134">
        <v>112.9</v>
      </c>
      <c r="CL722" s="134">
        <v>113.2</v>
      </c>
      <c r="CM722" s="134">
        <v>113.2</v>
      </c>
      <c r="CN722" s="134">
        <v>113.6</v>
      </c>
      <c r="CO722" s="134">
        <v>113.6</v>
      </c>
      <c r="CP722" s="134">
        <v>112.7</v>
      </c>
      <c r="CQ722" s="134">
        <v>112.8</v>
      </c>
      <c r="CR722" s="134">
        <v>113</v>
      </c>
      <c r="CS722" s="134">
        <v>113.2</v>
      </c>
      <c r="CT722" s="134">
        <v>113.2</v>
      </c>
      <c r="CU722" s="134">
        <v>113.3</v>
      </c>
      <c r="CV722" s="134">
        <v>113</v>
      </c>
      <c r="CW722" s="134">
        <v>112.9</v>
      </c>
      <c r="CX722" s="134">
        <v>112.7</v>
      </c>
      <c r="CY722" s="134">
        <v>112.9</v>
      </c>
      <c r="CZ722" s="134">
        <v>113.7</v>
      </c>
      <c r="DA722" s="134">
        <v>113.7</v>
      </c>
      <c r="DB722" s="134">
        <v>114.2</v>
      </c>
      <c r="DC722" s="134">
        <v>113.8</v>
      </c>
      <c r="DD722" s="134">
        <v>114.6</v>
      </c>
      <c r="DE722" s="134">
        <v>115.3</v>
      </c>
      <c r="DF722" s="134">
        <v>115.4</v>
      </c>
      <c r="DG722" s="134">
        <v>116.1</v>
      </c>
      <c r="DH722" s="134">
        <v>116.7</v>
      </c>
      <c r="DI722" s="134">
        <v>117.3</v>
      </c>
      <c r="DJ722" s="134">
        <v>118.1</v>
      </c>
      <c r="DK722" s="134">
        <v>119.2</v>
      </c>
      <c r="DL722" s="134">
        <v>119.6</v>
      </c>
      <c r="DM722" s="134">
        <v>120.7</v>
      </c>
      <c r="DN722" s="134">
        <v>120.4</v>
      </c>
      <c r="DO722" s="134">
        <v>120.8</v>
      </c>
      <c r="DP722" s="134">
        <v>121.1</v>
      </c>
      <c r="DQ722" s="134">
        <v>121.6</v>
      </c>
      <c r="DR722" s="134">
        <v>122</v>
      </c>
      <c r="DS722" s="134">
        <v>122.3</v>
      </c>
      <c r="DT722" s="134">
        <v>123.7</v>
      </c>
      <c r="DU722" s="134">
        <v>124.9</v>
      </c>
      <c r="DV722" s="134">
        <v>124.7</v>
      </c>
      <c r="DW722" s="134">
        <v>125.5</v>
      </c>
      <c r="DX722" s="134">
        <v>126.1</v>
      </c>
      <c r="DY722" s="134">
        <v>126.4</v>
      </c>
      <c r="DZ722" s="134">
        <v>126.3</v>
      </c>
      <c r="EA722" s="135">
        <v>126.6</v>
      </c>
      <c r="EB722" s="136">
        <v>126.7</v>
      </c>
      <c r="EC722" s="136">
        <v>126.8</v>
      </c>
      <c r="ED722" s="134">
        <v>127.7</v>
      </c>
      <c r="EE722" s="134">
        <v>128</v>
      </c>
      <c r="EF722" s="137">
        <v>128.4</v>
      </c>
      <c r="EG722" s="137">
        <v>128.5</v>
      </c>
      <c r="EH722" s="137">
        <v>128.1</v>
      </c>
      <c r="EI722" s="137">
        <v>128.5</v>
      </c>
      <c r="EJ722" s="136">
        <v>128.30000000000001</v>
      </c>
      <c r="EK722" s="136">
        <v>129</v>
      </c>
      <c r="EL722" s="147">
        <v>128.9</v>
      </c>
      <c r="EM722" s="147">
        <v>128.9</v>
      </c>
      <c r="EN722" s="147">
        <v>129.19999999999999</v>
      </c>
    </row>
    <row r="723" spans="1:144" ht="15" x14ac:dyDescent="0.25">
      <c r="A723" s="132" t="s">
        <v>2873</v>
      </c>
      <c r="B723" s="132" t="s">
        <v>2874</v>
      </c>
      <c r="C723" s="133">
        <v>0.63839999999999997</v>
      </c>
      <c r="D723" s="134">
        <v>100.4</v>
      </c>
      <c r="E723" s="134">
        <v>100.9</v>
      </c>
      <c r="F723" s="134">
        <v>101.6</v>
      </c>
      <c r="G723" s="134">
        <v>101.4</v>
      </c>
      <c r="H723" s="134">
        <v>102.4</v>
      </c>
      <c r="I723" s="134">
        <v>102.2</v>
      </c>
      <c r="J723" s="134">
        <v>101.2</v>
      </c>
      <c r="K723" s="134">
        <v>102</v>
      </c>
      <c r="L723" s="134">
        <v>102.5</v>
      </c>
      <c r="M723" s="134">
        <v>102.7</v>
      </c>
      <c r="N723" s="134">
        <v>103</v>
      </c>
      <c r="O723" s="134">
        <v>104.6</v>
      </c>
      <c r="P723" s="134">
        <v>104.2</v>
      </c>
      <c r="Q723" s="134">
        <v>104.4</v>
      </c>
      <c r="R723" s="134">
        <v>103.6</v>
      </c>
      <c r="S723" s="134">
        <v>101.9</v>
      </c>
      <c r="T723" s="134">
        <v>103.2</v>
      </c>
      <c r="U723" s="134">
        <v>104.4</v>
      </c>
      <c r="V723" s="134">
        <v>101.8</v>
      </c>
      <c r="W723" s="134">
        <v>103.1</v>
      </c>
      <c r="X723" s="134">
        <v>102.9</v>
      </c>
      <c r="Y723" s="134">
        <v>103.4</v>
      </c>
      <c r="Z723" s="134">
        <v>102.5</v>
      </c>
      <c r="AA723" s="134">
        <v>102.6</v>
      </c>
      <c r="AB723" s="134">
        <v>102.8</v>
      </c>
      <c r="AC723" s="134">
        <v>103.4</v>
      </c>
      <c r="AD723" s="134">
        <v>102</v>
      </c>
      <c r="AE723" s="134">
        <v>102.2</v>
      </c>
      <c r="AF723" s="134">
        <v>102.9</v>
      </c>
      <c r="AG723" s="134">
        <v>103.6</v>
      </c>
      <c r="AH723" s="134">
        <v>103.9</v>
      </c>
      <c r="AI723" s="134">
        <v>105.8</v>
      </c>
      <c r="AJ723" s="134">
        <v>104.9</v>
      </c>
      <c r="AK723" s="134">
        <v>106.2</v>
      </c>
      <c r="AL723" s="134">
        <v>106.1</v>
      </c>
      <c r="AM723" s="134">
        <v>105.9</v>
      </c>
      <c r="AN723" s="134">
        <v>106.2</v>
      </c>
      <c r="AO723" s="134">
        <v>106.3</v>
      </c>
      <c r="AP723" s="134">
        <v>106.9</v>
      </c>
      <c r="AQ723" s="134">
        <v>106.2</v>
      </c>
      <c r="AR723" s="134">
        <v>105.8</v>
      </c>
      <c r="AS723" s="134">
        <v>105</v>
      </c>
      <c r="AT723" s="134">
        <v>105.4</v>
      </c>
      <c r="AU723" s="134">
        <v>104.7</v>
      </c>
      <c r="AV723" s="134">
        <v>106.1</v>
      </c>
      <c r="AW723" s="134">
        <v>106.9</v>
      </c>
      <c r="AX723" s="134">
        <v>106.2</v>
      </c>
      <c r="AY723" s="134">
        <v>106</v>
      </c>
      <c r="AZ723" s="134">
        <v>104.8</v>
      </c>
      <c r="BA723" s="134">
        <v>104.1</v>
      </c>
      <c r="BB723" s="134">
        <v>104.7</v>
      </c>
      <c r="BC723" s="134">
        <v>105.3</v>
      </c>
      <c r="BD723" s="134">
        <v>104.4</v>
      </c>
      <c r="BE723" s="134">
        <v>103.4</v>
      </c>
      <c r="BF723" s="134">
        <v>103.6</v>
      </c>
      <c r="BG723" s="134">
        <v>102.9</v>
      </c>
      <c r="BH723" s="134">
        <v>104.1</v>
      </c>
      <c r="BI723" s="134">
        <v>104.1</v>
      </c>
      <c r="BJ723" s="134">
        <v>103.7</v>
      </c>
      <c r="BK723" s="134">
        <v>103.8</v>
      </c>
      <c r="BL723" s="134">
        <v>103.3</v>
      </c>
      <c r="BM723" s="134">
        <v>102.8</v>
      </c>
      <c r="BN723" s="134">
        <v>102.7</v>
      </c>
      <c r="BO723" s="134">
        <v>102.4</v>
      </c>
      <c r="BP723" s="134">
        <v>102.8</v>
      </c>
      <c r="BQ723" s="134">
        <v>100.4</v>
      </c>
      <c r="BR723" s="134">
        <v>101.4</v>
      </c>
      <c r="BS723" s="134">
        <v>101.4</v>
      </c>
      <c r="BT723" s="134">
        <v>101.8</v>
      </c>
      <c r="BU723" s="134">
        <v>103.4</v>
      </c>
      <c r="BV723" s="134">
        <v>102.2</v>
      </c>
      <c r="BW723" s="134">
        <v>102.9</v>
      </c>
      <c r="BX723" s="134">
        <v>101.9</v>
      </c>
      <c r="BY723" s="134">
        <v>101.1</v>
      </c>
      <c r="BZ723" s="134">
        <v>102.1</v>
      </c>
      <c r="CA723" s="134">
        <v>103.2</v>
      </c>
      <c r="CB723" s="134">
        <v>103.2</v>
      </c>
      <c r="CC723" s="134">
        <v>103.5</v>
      </c>
      <c r="CD723" s="134">
        <v>102.5</v>
      </c>
      <c r="CE723" s="134">
        <v>103.5</v>
      </c>
      <c r="CF723" s="134">
        <v>102.9</v>
      </c>
      <c r="CG723" s="134">
        <v>103.8</v>
      </c>
      <c r="CH723" s="134">
        <v>103.3</v>
      </c>
      <c r="CI723" s="134">
        <v>104.5</v>
      </c>
      <c r="CJ723" s="134">
        <v>105</v>
      </c>
      <c r="CK723" s="134">
        <v>104.6</v>
      </c>
      <c r="CL723" s="134">
        <v>104.7</v>
      </c>
      <c r="CM723" s="134">
        <v>104.4</v>
      </c>
      <c r="CN723" s="134">
        <v>105</v>
      </c>
      <c r="CO723" s="134">
        <v>105.2</v>
      </c>
      <c r="CP723" s="134">
        <v>103.4</v>
      </c>
      <c r="CQ723" s="134">
        <v>104.2</v>
      </c>
      <c r="CR723" s="134">
        <v>105.5</v>
      </c>
      <c r="CS723" s="134">
        <v>104.8</v>
      </c>
      <c r="CT723" s="134">
        <v>105.3</v>
      </c>
      <c r="CU723" s="134">
        <v>105</v>
      </c>
      <c r="CV723" s="134">
        <v>104.7</v>
      </c>
      <c r="CW723" s="134">
        <v>104</v>
      </c>
      <c r="CX723" s="134">
        <v>104</v>
      </c>
      <c r="CY723" s="134">
        <v>104.9</v>
      </c>
      <c r="CZ723" s="134">
        <v>105.5</v>
      </c>
      <c r="DA723" s="134">
        <v>105.6</v>
      </c>
      <c r="DB723" s="134">
        <v>105.7</v>
      </c>
      <c r="DC723" s="134">
        <v>104.4</v>
      </c>
      <c r="DD723" s="134">
        <v>107.4</v>
      </c>
      <c r="DE723" s="134">
        <v>108.4</v>
      </c>
      <c r="DF723" s="134">
        <v>110.2</v>
      </c>
      <c r="DG723" s="134">
        <v>110.7</v>
      </c>
      <c r="DH723" s="134">
        <v>112.7</v>
      </c>
      <c r="DI723" s="134">
        <v>114.3</v>
      </c>
      <c r="DJ723" s="134">
        <v>116.6</v>
      </c>
      <c r="DK723" s="134">
        <v>119.4</v>
      </c>
      <c r="DL723" s="134">
        <v>119.7</v>
      </c>
      <c r="DM723" s="134">
        <v>121.2</v>
      </c>
      <c r="DN723" s="134">
        <v>120.6</v>
      </c>
      <c r="DO723" s="134">
        <v>120.7</v>
      </c>
      <c r="DP723" s="134">
        <v>121.4</v>
      </c>
      <c r="DQ723" s="134">
        <v>119.4</v>
      </c>
      <c r="DR723" s="134">
        <v>121.4</v>
      </c>
      <c r="DS723" s="134">
        <v>122.7</v>
      </c>
      <c r="DT723" s="134">
        <v>125.5</v>
      </c>
      <c r="DU723" s="134">
        <v>127.7</v>
      </c>
      <c r="DV723" s="134">
        <v>125.7</v>
      </c>
      <c r="DW723" s="134">
        <v>125.8</v>
      </c>
      <c r="DX723" s="134">
        <v>127.5</v>
      </c>
      <c r="DY723" s="134">
        <v>127.9</v>
      </c>
      <c r="DZ723" s="134">
        <v>127.6</v>
      </c>
      <c r="EA723" s="135">
        <v>126.6</v>
      </c>
      <c r="EB723" s="136">
        <v>125.7</v>
      </c>
      <c r="EC723" s="136">
        <v>126.3</v>
      </c>
      <c r="ED723" s="134">
        <v>128</v>
      </c>
      <c r="EE723" s="134">
        <v>127.4</v>
      </c>
      <c r="EF723" s="137">
        <v>127.7</v>
      </c>
      <c r="EG723" s="137">
        <v>127.9</v>
      </c>
      <c r="EH723" s="137">
        <v>127.2</v>
      </c>
      <c r="EI723" s="137">
        <v>126.9</v>
      </c>
      <c r="EJ723" s="136">
        <v>127.9</v>
      </c>
      <c r="EK723" s="136">
        <v>129.30000000000001</v>
      </c>
      <c r="EL723" s="147">
        <v>128.6</v>
      </c>
      <c r="EM723" s="147">
        <v>128.30000000000001</v>
      </c>
      <c r="EN723" s="147">
        <v>128.9</v>
      </c>
    </row>
    <row r="724" spans="1:144" ht="15" x14ac:dyDescent="0.25">
      <c r="A724" s="132" t="s">
        <v>2875</v>
      </c>
      <c r="B724" s="132" t="s">
        <v>2876</v>
      </c>
      <c r="C724" s="133">
        <v>2.5360000000000001E-2</v>
      </c>
      <c r="D724" s="134">
        <v>95.6</v>
      </c>
      <c r="E724" s="134">
        <v>95.6</v>
      </c>
      <c r="F724" s="134">
        <v>95.7</v>
      </c>
      <c r="G724" s="134">
        <v>95.7</v>
      </c>
      <c r="H724" s="134">
        <v>96.1</v>
      </c>
      <c r="I724" s="134">
        <v>96.1</v>
      </c>
      <c r="J724" s="134">
        <v>96.1</v>
      </c>
      <c r="K724" s="134">
        <v>96.1</v>
      </c>
      <c r="L724" s="134">
        <v>96.1</v>
      </c>
      <c r="M724" s="134">
        <v>96.1</v>
      </c>
      <c r="N724" s="134">
        <v>96.1</v>
      </c>
      <c r="O724" s="134">
        <v>96.1</v>
      </c>
      <c r="P724" s="134">
        <v>96.1</v>
      </c>
      <c r="Q724" s="134">
        <v>96.1</v>
      </c>
      <c r="R724" s="134">
        <v>96.1</v>
      </c>
      <c r="S724" s="134">
        <v>96.1</v>
      </c>
      <c r="T724" s="134">
        <v>96.4</v>
      </c>
      <c r="U724" s="134">
        <v>98.2</v>
      </c>
      <c r="V724" s="134">
        <v>98.2</v>
      </c>
      <c r="W724" s="134">
        <v>98.2</v>
      </c>
      <c r="X724" s="134">
        <v>98.2</v>
      </c>
      <c r="Y724" s="134">
        <v>98.2</v>
      </c>
      <c r="Z724" s="134">
        <v>87.2</v>
      </c>
      <c r="AA724" s="134">
        <v>87.2</v>
      </c>
      <c r="AB724" s="134">
        <v>87.7</v>
      </c>
      <c r="AC724" s="134">
        <v>87.7</v>
      </c>
      <c r="AD724" s="134">
        <v>87.7</v>
      </c>
      <c r="AE724" s="134">
        <v>87.7</v>
      </c>
      <c r="AF724" s="134">
        <v>87.7</v>
      </c>
      <c r="AG724" s="134">
        <v>87.7</v>
      </c>
      <c r="AH724" s="134">
        <v>87.7</v>
      </c>
      <c r="AI724" s="134">
        <v>84.1</v>
      </c>
      <c r="AJ724" s="134">
        <v>84.1</v>
      </c>
      <c r="AK724" s="134">
        <v>93</v>
      </c>
      <c r="AL724" s="134">
        <v>93.5</v>
      </c>
      <c r="AM724" s="134">
        <v>93.5</v>
      </c>
      <c r="AN724" s="134">
        <v>93.5</v>
      </c>
      <c r="AO724" s="134">
        <v>93.5</v>
      </c>
      <c r="AP724" s="134">
        <v>93.5</v>
      </c>
      <c r="AQ724" s="134">
        <v>94.7</v>
      </c>
      <c r="AR724" s="134">
        <v>94.7</v>
      </c>
      <c r="AS724" s="134">
        <v>94.7</v>
      </c>
      <c r="AT724" s="134">
        <v>94.7</v>
      </c>
      <c r="AU724" s="134">
        <v>94.7</v>
      </c>
      <c r="AV724" s="134">
        <v>94.7</v>
      </c>
      <c r="AW724" s="134">
        <v>94.7</v>
      </c>
      <c r="AX724" s="134">
        <v>94.7</v>
      </c>
      <c r="AY724" s="134">
        <v>94.7</v>
      </c>
      <c r="AZ724" s="134">
        <v>94.7</v>
      </c>
      <c r="BA724" s="134">
        <v>94.7</v>
      </c>
      <c r="BB724" s="134">
        <v>94.7</v>
      </c>
      <c r="BC724" s="134">
        <v>94.7</v>
      </c>
      <c r="BD724" s="134">
        <v>94.7</v>
      </c>
      <c r="BE724" s="134">
        <v>94.7</v>
      </c>
      <c r="BF724" s="134">
        <v>94.7</v>
      </c>
      <c r="BG724" s="134">
        <v>94.7</v>
      </c>
      <c r="BH724" s="134">
        <v>94.7</v>
      </c>
      <c r="BI724" s="134">
        <v>94.7</v>
      </c>
      <c r="BJ724" s="134">
        <v>94.7</v>
      </c>
      <c r="BK724" s="134">
        <v>94.7</v>
      </c>
      <c r="BL724" s="134">
        <v>94.7</v>
      </c>
      <c r="BM724" s="134">
        <v>94.7</v>
      </c>
      <c r="BN724" s="134">
        <v>94.7</v>
      </c>
      <c r="BO724" s="134">
        <v>81.099999999999994</v>
      </c>
      <c r="BP724" s="134">
        <v>81.099999999999994</v>
      </c>
      <c r="BQ724" s="134">
        <v>89.7</v>
      </c>
      <c r="BR724" s="134">
        <v>79.2</v>
      </c>
      <c r="BS724" s="134">
        <v>79.2</v>
      </c>
      <c r="BT724" s="134">
        <v>79.2</v>
      </c>
      <c r="BU724" s="134">
        <v>79.2</v>
      </c>
      <c r="BV724" s="134">
        <v>79.2</v>
      </c>
      <c r="BW724" s="134">
        <v>79.2</v>
      </c>
      <c r="BX724" s="134">
        <v>79.2</v>
      </c>
      <c r="BY724" s="134">
        <v>79.2</v>
      </c>
      <c r="BZ724" s="134">
        <v>79.2</v>
      </c>
      <c r="CA724" s="134">
        <v>79.2</v>
      </c>
      <c r="CB724" s="134">
        <v>79.2</v>
      </c>
      <c r="CC724" s="134">
        <v>79.2</v>
      </c>
      <c r="CD724" s="134">
        <v>79.2</v>
      </c>
      <c r="CE724" s="134">
        <v>79.2</v>
      </c>
      <c r="CF724" s="134">
        <v>79.2</v>
      </c>
      <c r="CG724" s="134">
        <v>79.2</v>
      </c>
      <c r="CH724" s="134">
        <v>79.2</v>
      </c>
      <c r="CI724" s="134">
        <v>79.2</v>
      </c>
      <c r="CJ724" s="134">
        <v>79.2</v>
      </c>
      <c r="CK724" s="134">
        <v>79.2</v>
      </c>
      <c r="CL724" s="134">
        <v>79.2</v>
      </c>
      <c r="CM724" s="134">
        <v>79.2</v>
      </c>
      <c r="CN724" s="134">
        <v>79.2</v>
      </c>
      <c r="CO724" s="134">
        <v>79.2</v>
      </c>
      <c r="CP724" s="134">
        <v>79.2</v>
      </c>
      <c r="CQ724" s="134">
        <v>79.3</v>
      </c>
      <c r="CR724" s="134">
        <v>79.3</v>
      </c>
      <c r="CS724" s="134">
        <v>79.3</v>
      </c>
      <c r="CT724" s="134">
        <v>79.3</v>
      </c>
      <c r="CU724" s="134">
        <v>79.3</v>
      </c>
      <c r="CV724" s="134">
        <v>79.3</v>
      </c>
      <c r="CW724" s="134">
        <v>79.3</v>
      </c>
      <c r="CX724" s="134">
        <v>76.599999999999994</v>
      </c>
      <c r="CY724" s="134">
        <v>76.599999999999994</v>
      </c>
      <c r="CZ724" s="134">
        <v>85.6</v>
      </c>
      <c r="DA724" s="134">
        <v>85.7</v>
      </c>
      <c r="DB724" s="134">
        <v>85.7</v>
      </c>
      <c r="DC724" s="134">
        <v>85.7</v>
      </c>
      <c r="DD724" s="134">
        <v>85.7</v>
      </c>
      <c r="DE724" s="134">
        <v>85.7</v>
      </c>
      <c r="DF724" s="134">
        <v>85.7</v>
      </c>
      <c r="DG724" s="134">
        <v>85.7</v>
      </c>
      <c r="DH724" s="134">
        <v>85.7</v>
      </c>
      <c r="DI724" s="134">
        <v>85.7</v>
      </c>
      <c r="DJ724" s="134">
        <v>85.7</v>
      </c>
      <c r="DK724" s="134">
        <v>85.7</v>
      </c>
      <c r="DL724" s="134">
        <v>85.7</v>
      </c>
      <c r="DM724" s="134">
        <v>85.7</v>
      </c>
      <c r="DN724" s="134">
        <v>85.7</v>
      </c>
      <c r="DO724" s="134">
        <v>85.7</v>
      </c>
      <c r="DP724" s="134">
        <v>85.7</v>
      </c>
      <c r="DQ724" s="134">
        <v>85.7</v>
      </c>
      <c r="DR724" s="134">
        <v>85.7</v>
      </c>
      <c r="DS724" s="134">
        <v>85.7</v>
      </c>
      <c r="DT724" s="134">
        <v>82</v>
      </c>
      <c r="DU724" s="134">
        <v>82</v>
      </c>
      <c r="DV724" s="134">
        <v>82</v>
      </c>
      <c r="DW724" s="134">
        <v>82</v>
      </c>
      <c r="DX724" s="134">
        <v>82</v>
      </c>
      <c r="DY724" s="134">
        <v>82</v>
      </c>
      <c r="DZ724" s="134">
        <v>82</v>
      </c>
      <c r="EA724" s="135">
        <v>82</v>
      </c>
      <c r="EB724" s="136">
        <v>76.900000000000006</v>
      </c>
      <c r="EC724" s="136">
        <v>82</v>
      </c>
      <c r="ED724" s="134">
        <v>77.599999999999994</v>
      </c>
      <c r="EE724" s="134">
        <v>77.599999999999994</v>
      </c>
      <c r="EF724" s="137">
        <v>77</v>
      </c>
      <c r="EG724" s="137">
        <v>77</v>
      </c>
      <c r="EH724" s="137">
        <v>77</v>
      </c>
      <c r="EI724" s="137">
        <v>77.099999999999994</v>
      </c>
      <c r="EJ724" s="136">
        <v>77.099999999999994</v>
      </c>
      <c r="EK724" s="136">
        <v>77.099999999999994</v>
      </c>
      <c r="EL724" s="147">
        <v>77.099999999999994</v>
      </c>
      <c r="EM724" s="147">
        <v>77.099999999999994</v>
      </c>
      <c r="EN724" s="147">
        <v>77.099999999999994</v>
      </c>
    </row>
    <row r="725" spans="1:144" ht="15" x14ac:dyDescent="0.25">
      <c r="A725" s="132" t="s">
        <v>2877</v>
      </c>
      <c r="B725" s="132" t="s">
        <v>2878</v>
      </c>
      <c r="C725" s="133">
        <v>0.61304000000000003</v>
      </c>
      <c r="D725" s="134">
        <v>100.6</v>
      </c>
      <c r="E725" s="134">
        <v>101.1</v>
      </c>
      <c r="F725" s="134">
        <v>101.9</v>
      </c>
      <c r="G725" s="134">
        <v>101.6</v>
      </c>
      <c r="H725" s="134">
        <v>102.6</v>
      </c>
      <c r="I725" s="134">
        <v>102.5</v>
      </c>
      <c r="J725" s="134">
        <v>101.4</v>
      </c>
      <c r="K725" s="134">
        <v>102.2</v>
      </c>
      <c r="L725" s="134">
        <v>102.8</v>
      </c>
      <c r="M725" s="134">
        <v>103</v>
      </c>
      <c r="N725" s="134">
        <v>103.3</v>
      </c>
      <c r="O725" s="134">
        <v>105</v>
      </c>
      <c r="P725" s="134">
        <v>104.5</v>
      </c>
      <c r="Q725" s="134">
        <v>104.7</v>
      </c>
      <c r="R725" s="134">
        <v>103.9</v>
      </c>
      <c r="S725" s="134">
        <v>102.1</v>
      </c>
      <c r="T725" s="134">
        <v>103.5</v>
      </c>
      <c r="U725" s="134">
        <v>104.7</v>
      </c>
      <c r="V725" s="134">
        <v>102</v>
      </c>
      <c r="W725" s="134">
        <v>103.3</v>
      </c>
      <c r="X725" s="134">
        <v>103</v>
      </c>
      <c r="Y725" s="134">
        <v>103.6</v>
      </c>
      <c r="Z725" s="134">
        <v>103.1</v>
      </c>
      <c r="AA725" s="134">
        <v>103.2</v>
      </c>
      <c r="AB725" s="134">
        <v>103.4</v>
      </c>
      <c r="AC725" s="134">
        <v>104</v>
      </c>
      <c r="AD725" s="134">
        <v>102.6</v>
      </c>
      <c r="AE725" s="134">
        <v>102.8</v>
      </c>
      <c r="AF725" s="134">
        <v>103.6</v>
      </c>
      <c r="AG725" s="134">
        <v>104.2</v>
      </c>
      <c r="AH725" s="134">
        <v>104.6</v>
      </c>
      <c r="AI725" s="134">
        <v>106.7</v>
      </c>
      <c r="AJ725" s="134">
        <v>105.7</v>
      </c>
      <c r="AK725" s="134">
        <v>106.7</v>
      </c>
      <c r="AL725" s="134">
        <v>106.6</v>
      </c>
      <c r="AM725" s="134">
        <v>106.4</v>
      </c>
      <c r="AN725" s="134">
        <v>106.7</v>
      </c>
      <c r="AO725" s="134">
        <v>106.8</v>
      </c>
      <c r="AP725" s="134">
        <v>107.4</v>
      </c>
      <c r="AQ725" s="134">
        <v>106.7</v>
      </c>
      <c r="AR725" s="134">
        <v>106.3</v>
      </c>
      <c r="AS725" s="134">
        <v>105.4</v>
      </c>
      <c r="AT725" s="134">
        <v>105.8</v>
      </c>
      <c r="AU725" s="134">
        <v>105.2</v>
      </c>
      <c r="AV725" s="134">
        <v>106.6</v>
      </c>
      <c r="AW725" s="134">
        <v>107.4</v>
      </c>
      <c r="AX725" s="134">
        <v>106.7</v>
      </c>
      <c r="AY725" s="134">
        <v>106.5</v>
      </c>
      <c r="AZ725" s="134">
        <v>105.2</v>
      </c>
      <c r="BA725" s="134">
        <v>104.5</v>
      </c>
      <c r="BB725" s="134">
        <v>105.1</v>
      </c>
      <c r="BC725" s="134">
        <v>105.7</v>
      </c>
      <c r="BD725" s="134">
        <v>104.8</v>
      </c>
      <c r="BE725" s="134">
        <v>103.8</v>
      </c>
      <c r="BF725" s="134">
        <v>104</v>
      </c>
      <c r="BG725" s="134">
        <v>103.3</v>
      </c>
      <c r="BH725" s="134">
        <v>104.5</v>
      </c>
      <c r="BI725" s="134">
        <v>104.5</v>
      </c>
      <c r="BJ725" s="134">
        <v>104.1</v>
      </c>
      <c r="BK725" s="134">
        <v>104.2</v>
      </c>
      <c r="BL725" s="134">
        <v>103.7</v>
      </c>
      <c r="BM725" s="134">
        <v>103.2</v>
      </c>
      <c r="BN725" s="134">
        <v>103</v>
      </c>
      <c r="BO725" s="134">
        <v>103.3</v>
      </c>
      <c r="BP725" s="134">
        <v>103.7</v>
      </c>
      <c r="BQ725" s="134">
        <v>100.9</v>
      </c>
      <c r="BR725" s="134">
        <v>102.4</v>
      </c>
      <c r="BS725" s="134">
        <v>102.3</v>
      </c>
      <c r="BT725" s="134">
        <v>102.7</v>
      </c>
      <c r="BU725" s="134">
        <v>104.4</v>
      </c>
      <c r="BV725" s="134">
        <v>103.2</v>
      </c>
      <c r="BW725" s="134">
        <v>103.9</v>
      </c>
      <c r="BX725" s="134">
        <v>102.9</v>
      </c>
      <c r="BY725" s="134">
        <v>102</v>
      </c>
      <c r="BZ725" s="134">
        <v>103.1</v>
      </c>
      <c r="CA725" s="134">
        <v>104.2</v>
      </c>
      <c r="CB725" s="134">
        <v>104.2</v>
      </c>
      <c r="CC725" s="134">
        <v>104.5</v>
      </c>
      <c r="CD725" s="134">
        <v>103.4</v>
      </c>
      <c r="CE725" s="134">
        <v>104.5</v>
      </c>
      <c r="CF725" s="134">
        <v>103.8</v>
      </c>
      <c r="CG725" s="134">
        <v>104.8</v>
      </c>
      <c r="CH725" s="134">
        <v>104.3</v>
      </c>
      <c r="CI725" s="134">
        <v>105.5</v>
      </c>
      <c r="CJ725" s="134">
        <v>106</v>
      </c>
      <c r="CK725" s="134">
        <v>105.7</v>
      </c>
      <c r="CL725" s="134">
        <v>105.7</v>
      </c>
      <c r="CM725" s="134">
        <v>105.5</v>
      </c>
      <c r="CN725" s="134">
        <v>106</v>
      </c>
      <c r="CO725" s="134">
        <v>106.3</v>
      </c>
      <c r="CP725" s="134">
        <v>104.4</v>
      </c>
      <c r="CQ725" s="134">
        <v>105.2</v>
      </c>
      <c r="CR725" s="134">
        <v>106.6</v>
      </c>
      <c r="CS725" s="134">
        <v>105.8</v>
      </c>
      <c r="CT725" s="134">
        <v>106.3</v>
      </c>
      <c r="CU725" s="134">
        <v>106.1</v>
      </c>
      <c r="CV725" s="134">
        <v>105.8</v>
      </c>
      <c r="CW725" s="134">
        <v>105</v>
      </c>
      <c r="CX725" s="134">
        <v>105.1</v>
      </c>
      <c r="CY725" s="134">
        <v>106</v>
      </c>
      <c r="CZ725" s="134">
        <v>106.3</v>
      </c>
      <c r="DA725" s="134">
        <v>106.4</v>
      </c>
      <c r="DB725" s="134">
        <v>106.5</v>
      </c>
      <c r="DC725" s="134">
        <v>105.2</v>
      </c>
      <c r="DD725" s="134">
        <v>108.3</v>
      </c>
      <c r="DE725" s="134">
        <v>109.3</v>
      </c>
      <c r="DF725" s="134">
        <v>111.2</v>
      </c>
      <c r="DG725" s="134">
        <v>111.7</v>
      </c>
      <c r="DH725" s="134">
        <v>113.8</v>
      </c>
      <c r="DI725" s="134">
        <v>115.5</v>
      </c>
      <c r="DJ725" s="134">
        <v>117.9</v>
      </c>
      <c r="DK725" s="134">
        <v>120.8</v>
      </c>
      <c r="DL725" s="134">
        <v>121.1</v>
      </c>
      <c r="DM725" s="134">
        <v>122.7</v>
      </c>
      <c r="DN725" s="134">
        <v>122.1</v>
      </c>
      <c r="DO725" s="134">
        <v>122.1</v>
      </c>
      <c r="DP725" s="134">
        <v>122.9</v>
      </c>
      <c r="DQ725" s="134">
        <v>120.8</v>
      </c>
      <c r="DR725" s="134">
        <v>122.9</v>
      </c>
      <c r="DS725" s="134">
        <v>124.2</v>
      </c>
      <c r="DT725" s="134">
        <v>127.3</v>
      </c>
      <c r="DU725" s="134">
        <v>129.5</v>
      </c>
      <c r="DV725" s="134">
        <v>127.5</v>
      </c>
      <c r="DW725" s="134">
        <v>127.6</v>
      </c>
      <c r="DX725" s="134">
        <v>129.4</v>
      </c>
      <c r="DY725" s="134">
        <v>129.80000000000001</v>
      </c>
      <c r="DZ725" s="134">
        <v>129.5</v>
      </c>
      <c r="EA725" s="135">
        <v>128.4</v>
      </c>
      <c r="EB725" s="136">
        <v>127.8</v>
      </c>
      <c r="EC725" s="136">
        <v>128.19999999999999</v>
      </c>
      <c r="ED725" s="134">
        <v>130.1</v>
      </c>
      <c r="EE725" s="134">
        <v>129.5</v>
      </c>
      <c r="EF725" s="137">
        <v>129.80000000000001</v>
      </c>
      <c r="EG725" s="137">
        <v>130</v>
      </c>
      <c r="EH725" s="137">
        <v>129.30000000000001</v>
      </c>
      <c r="EI725" s="137">
        <v>129</v>
      </c>
      <c r="EJ725" s="136">
        <v>130.1</v>
      </c>
      <c r="EK725" s="136">
        <v>131.4</v>
      </c>
      <c r="EL725" s="147">
        <v>130.69999999999999</v>
      </c>
      <c r="EM725" s="147">
        <v>130.4</v>
      </c>
      <c r="EN725" s="147">
        <v>131.1</v>
      </c>
    </row>
    <row r="726" spans="1:144" ht="15" x14ac:dyDescent="0.25">
      <c r="A726" s="132" t="s">
        <v>2879</v>
      </c>
      <c r="B726" s="132" t="s">
        <v>2880</v>
      </c>
      <c r="C726" s="133">
        <v>0.16150999999999999</v>
      </c>
      <c r="D726" s="134">
        <v>106.1</v>
      </c>
      <c r="E726" s="134">
        <v>105.8</v>
      </c>
      <c r="F726" s="134">
        <v>106.4</v>
      </c>
      <c r="G726" s="134">
        <v>106.5</v>
      </c>
      <c r="H726" s="134">
        <v>107.2</v>
      </c>
      <c r="I726" s="134">
        <v>108.4</v>
      </c>
      <c r="J726" s="134">
        <v>106.2</v>
      </c>
      <c r="K726" s="134">
        <v>106.7</v>
      </c>
      <c r="L726" s="134">
        <v>106.6</v>
      </c>
      <c r="M726" s="134">
        <v>104.9</v>
      </c>
      <c r="N726" s="134">
        <v>104.8</v>
      </c>
      <c r="O726" s="134">
        <v>104.8</v>
      </c>
      <c r="P726" s="134">
        <v>105.3</v>
      </c>
      <c r="Q726" s="134">
        <v>105.8</v>
      </c>
      <c r="R726" s="134">
        <v>106.5</v>
      </c>
      <c r="S726" s="134">
        <v>106.4</v>
      </c>
      <c r="T726" s="134">
        <v>106.6</v>
      </c>
      <c r="U726" s="134">
        <v>106.6</v>
      </c>
      <c r="V726" s="134">
        <v>107.4</v>
      </c>
      <c r="W726" s="134">
        <v>106.7</v>
      </c>
      <c r="X726" s="134">
        <v>106.5</v>
      </c>
      <c r="Y726" s="134">
        <v>106.3</v>
      </c>
      <c r="Z726" s="134">
        <v>106.8</v>
      </c>
      <c r="AA726" s="134">
        <v>107.1</v>
      </c>
      <c r="AB726" s="134">
        <v>108.3</v>
      </c>
      <c r="AC726" s="134">
        <v>108.2</v>
      </c>
      <c r="AD726" s="134">
        <v>109.6</v>
      </c>
      <c r="AE726" s="134">
        <v>110.7</v>
      </c>
      <c r="AF726" s="134">
        <v>111</v>
      </c>
      <c r="AG726" s="134">
        <v>112.5</v>
      </c>
      <c r="AH726" s="134">
        <v>112.5</v>
      </c>
      <c r="AI726" s="134">
        <v>113.7</v>
      </c>
      <c r="AJ726" s="134">
        <v>113.1</v>
      </c>
      <c r="AK726" s="134">
        <v>114.3</v>
      </c>
      <c r="AL726" s="134">
        <v>114.4</v>
      </c>
      <c r="AM726" s="134">
        <v>114.4</v>
      </c>
      <c r="AN726" s="134">
        <v>114.7</v>
      </c>
      <c r="AO726" s="134">
        <v>116.9</v>
      </c>
      <c r="AP726" s="134">
        <v>115.8</v>
      </c>
      <c r="AQ726" s="134">
        <v>114.8</v>
      </c>
      <c r="AR726" s="134">
        <v>115.8</v>
      </c>
      <c r="AS726" s="134">
        <v>115.7</v>
      </c>
      <c r="AT726" s="134">
        <v>116.4</v>
      </c>
      <c r="AU726" s="134">
        <v>115.9</v>
      </c>
      <c r="AV726" s="134">
        <v>115.9</v>
      </c>
      <c r="AW726" s="134">
        <v>115.8</v>
      </c>
      <c r="AX726" s="134">
        <v>114.5</v>
      </c>
      <c r="AY726" s="134">
        <v>114.4</v>
      </c>
      <c r="AZ726" s="134">
        <v>114</v>
      </c>
      <c r="BA726" s="134">
        <v>114.6</v>
      </c>
      <c r="BB726" s="134">
        <v>114.9</v>
      </c>
      <c r="BC726" s="134">
        <v>114.2</v>
      </c>
      <c r="BD726" s="134">
        <v>114.5</v>
      </c>
      <c r="BE726" s="134">
        <v>113.6</v>
      </c>
      <c r="BF726" s="134">
        <v>114.1</v>
      </c>
      <c r="BG726" s="134">
        <v>114</v>
      </c>
      <c r="BH726" s="134">
        <v>114.7</v>
      </c>
      <c r="BI726" s="134">
        <v>114.6</v>
      </c>
      <c r="BJ726" s="134">
        <v>113.9</v>
      </c>
      <c r="BK726" s="134">
        <v>114.2</v>
      </c>
      <c r="BL726" s="134">
        <v>114.1</v>
      </c>
      <c r="BM726" s="134">
        <v>114.4</v>
      </c>
      <c r="BN726" s="134">
        <v>115.5</v>
      </c>
      <c r="BO726" s="134">
        <v>115.2</v>
      </c>
      <c r="BP726" s="134">
        <v>115</v>
      </c>
      <c r="BQ726" s="134">
        <v>115.1</v>
      </c>
      <c r="BR726" s="134">
        <v>115.7</v>
      </c>
      <c r="BS726" s="134">
        <v>115.2</v>
      </c>
      <c r="BT726" s="134">
        <v>115.3</v>
      </c>
      <c r="BU726" s="134">
        <v>116.1</v>
      </c>
      <c r="BV726" s="134">
        <v>115.9</v>
      </c>
      <c r="BW726" s="134">
        <v>116.2</v>
      </c>
      <c r="BX726" s="134">
        <v>116</v>
      </c>
      <c r="BY726" s="134">
        <v>117.2</v>
      </c>
      <c r="BZ726" s="134">
        <v>117.4</v>
      </c>
      <c r="CA726" s="134">
        <v>117.9</v>
      </c>
      <c r="CB726" s="134">
        <v>118.7</v>
      </c>
      <c r="CC726" s="134">
        <v>118.5</v>
      </c>
      <c r="CD726" s="134">
        <v>118.8</v>
      </c>
      <c r="CE726" s="134">
        <v>118.8</v>
      </c>
      <c r="CF726" s="134">
        <v>118.7</v>
      </c>
      <c r="CG726" s="134">
        <v>118.6</v>
      </c>
      <c r="CH726" s="134">
        <v>119.1</v>
      </c>
      <c r="CI726" s="134">
        <v>118.5</v>
      </c>
      <c r="CJ726" s="134">
        <v>119.5</v>
      </c>
      <c r="CK726" s="134">
        <v>119.4</v>
      </c>
      <c r="CL726" s="134">
        <v>119.3</v>
      </c>
      <c r="CM726" s="134">
        <v>120.1</v>
      </c>
      <c r="CN726" s="134">
        <v>120.3</v>
      </c>
      <c r="CO726" s="134">
        <v>120.1</v>
      </c>
      <c r="CP726" s="134">
        <v>120.2</v>
      </c>
      <c r="CQ726" s="134">
        <v>120</v>
      </c>
      <c r="CR726" s="134">
        <v>120.1</v>
      </c>
      <c r="CS726" s="134">
        <v>120.1</v>
      </c>
      <c r="CT726" s="134">
        <v>119.6</v>
      </c>
      <c r="CU726" s="134">
        <v>119.9</v>
      </c>
      <c r="CV726" s="134">
        <v>119.9</v>
      </c>
      <c r="CW726" s="134">
        <v>117.7</v>
      </c>
      <c r="CX726" s="134">
        <v>117</v>
      </c>
      <c r="CY726" s="134">
        <v>117.4</v>
      </c>
      <c r="CZ726" s="134">
        <v>119.4</v>
      </c>
      <c r="DA726" s="134">
        <v>119.9</v>
      </c>
      <c r="DB726" s="134">
        <v>120.4</v>
      </c>
      <c r="DC726" s="134">
        <v>120.2</v>
      </c>
      <c r="DD726" s="134">
        <v>120.8</v>
      </c>
      <c r="DE726" s="134">
        <v>120.1</v>
      </c>
      <c r="DF726" s="134">
        <v>119.5</v>
      </c>
      <c r="DG726" s="134">
        <v>120.4</v>
      </c>
      <c r="DH726" s="134">
        <v>120.3</v>
      </c>
      <c r="DI726" s="134">
        <v>120.4</v>
      </c>
      <c r="DJ726" s="134">
        <v>120.3</v>
      </c>
      <c r="DK726" s="134">
        <v>120.4</v>
      </c>
      <c r="DL726" s="134">
        <v>121</v>
      </c>
      <c r="DM726" s="134">
        <v>120.8</v>
      </c>
      <c r="DN726" s="134">
        <v>121.4</v>
      </c>
      <c r="DO726" s="134">
        <v>123.8</v>
      </c>
      <c r="DP726" s="134">
        <v>123.1</v>
      </c>
      <c r="DQ726" s="134">
        <v>123.7</v>
      </c>
      <c r="DR726" s="134">
        <v>124.9</v>
      </c>
      <c r="DS726" s="134">
        <v>124.9</v>
      </c>
      <c r="DT726" s="134">
        <v>125.1</v>
      </c>
      <c r="DU726" s="134">
        <v>126.5</v>
      </c>
      <c r="DV726" s="134">
        <v>127.1</v>
      </c>
      <c r="DW726" s="134">
        <v>127.6</v>
      </c>
      <c r="DX726" s="134">
        <v>127.3</v>
      </c>
      <c r="DY726" s="134">
        <v>127.8</v>
      </c>
      <c r="DZ726" s="134">
        <v>127.5</v>
      </c>
      <c r="EA726" s="135">
        <v>128.30000000000001</v>
      </c>
      <c r="EB726" s="136">
        <v>129.19999999999999</v>
      </c>
      <c r="EC726" s="136">
        <v>129.9</v>
      </c>
      <c r="ED726" s="134">
        <v>130.30000000000001</v>
      </c>
      <c r="EE726" s="134">
        <v>133.5</v>
      </c>
      <c r="EF726" s="137">
        <v>132.80000000000001</v>
      </c>
      <c r="EG726" s="137">
        <v>132.4</v>
      </c>
      <c r="EH726" s="137">
        <v>132</v>
      </c>
      <c r="EI726" s="137">
        <v>131</v>
      </c>
      <c r="EJ726" s="136">
        <v>130.69999999999999</v>
      </c>
      <c r="EK726" s="136">
        <v>131.30000000000001</v>
      </c>
      <c r="EL726" s="147">
        <v>132.30000000000001</v>
      </c>
      <c r="EM726" s="147">
        <v>131.5</v>
      </c>
      <c r="EN726" s="147">
        <v>132.30000000000001</v>
      </c>
    </row>
    <row r="727" spans="1:144" ht="15" x14ac:dyDescent="0.25">
      <c r="A727" s="132" t="s">
        <v>2881</v>
      </c>
      <c r="B727" s="132" t="s">
        <v>2882</v>
      </c>
      <c r="C727" s="133">
        <v>4.4179999999999997E-2</v>
      </c>
      <c r="D727" s="134">
        <v>104.3</v>
      </c>
      <c r="E727" s="134">
        <v>103.2</v>
      </c>
      <c r="F727" s="134">
        <v>105.2</v>
      </c>
      <c r="G727" s="134">
        <v>105</v>
      </c>
      <c r="H727" s="134">
        <v>105</v>
      </c>
      <c r="I727" s="134">
        <v>103.1</v>
      </c>
      <c r="J727" s="134">
        <v>103.1</v>
      </c>
      <c r="K727" s="134">
        <v>104.2</v>
      </c>
      <c r="L727" s="134">
        <v>104.9</v>
      </c>
      <c r="M727" s="134">
        <v>104.2</v>
      </c>
      <c r="N727" s="134">
        <v>103.8</v>
      </c>
      <c r="O727" s="134">
        <v>104.7</v>
      </c>
      <c r="P727" s="134">
        <v>104.5</v>
      </c>
      <c r="Q727" s="134">
        <v>105.1</v>
      </c>
      <c r="R727" s="134">
        <v>106.1</v>
      </c>
      <c r="S727" s="134">
        <v>105.8</v>
      </c>
      <c r="T727" s="134">
        <v>106.4</v>
      </c>
      <c r="U727" s="134">
        <v>106.4</v>
      </c>
      <c r="V727" s="134">
        <v>107.3</v>
      </c>
      <c r="W727" s="134">
        <v>104.5</v>
      </c>
      <c r="X727" s="134">
        <v>106.5</v>
      </c>
      <c r="Y727" s="134">
        <v>105.7</v>
      </c>
      <c r="Z727" s="134">
        <v>105.9</v>
      </c>
      <c r="AA727" s="134">
        <v>107.1</v>
      </c>
      <c r="AB727" s="134">
        <v>107.4</v>
      </c>
      <c r="AC727" s="134">
        <v>109.7</v>
      </c>
      <c r="AD727" s="134">
        <v>112.4</v>
      </c>
      <c r="AE727" s="134">
        <v>114.1</v>
      </c>
      <c r="AF727" s="134">
        <v>114.2</v>
      </c>
      <c r="AG727" s="134">
        <v>114.4</v>
      </c>
      <c r="AH727" s="134">
        <v>114.3</v>
      </c>
      <c r="AI727" s="134">
        <v>118.6</v>
      </c>
      <c r="AJ727" s="134">
        <v>118.9</v>
      </c>
      <c r="AK727" s="134">
        <v>119.2</v>
      </c>
      <c r="AL727" s="134">
        <v>119.4</v>
      </c>
      <c r="AM727" s="134">
        <v>119.6</v>
      </c>
      <c r="AN727" s="134">
        <v>120.3</v>
      </c>
      <c r="AO727" s="134">
        <v>124.2</v>
      </c>
      <c r="AP727" s="134">
        <v>124.3</v>
      </c>
      <c r="AQ727" s="134">
        <v>124.6</v>
      </c>
      <c r="AR727" s="134">
        <v>125.8</v>
      </c>
      <c r="AS727" s="134">
        <v>125.9</v>
      </c>
      <c r="AT727" s="134">
        <v>126.5</v>
      </c>
      <c r="AU727" s="134">
        <v>125.1</v>
      </c>
      <c r="AV727" s="134">
        <v>125</v>
      </c>
      <c r="AW727" s="134">
        <v>124.8</v>
      </c>
      <c r="AX727" s="134">
        <v>120.4</v>
      </c>
      <c r="AY727" s="134">
        <v>121.1</v>
      </c>
      <c r="AZ727" s="134">
        <v>118.5</v>
      </c>
      <c r="BA727" s="134">
        <v>120.7</v>
      </c>
      <c r="BB727" s="134">
        <v>122.1</v>
      </c>
      <c r="BC727" s="134">
        <v>119.8</v>
      </c>
      <c r="BD727" s="134">
        <v>121.3</v>
      </c>
      <c r="BE727" s="134">
        <v>119.1</v>
      </c>
      <c r="BF727" s="134">
        <v>119.7</v>
      </c>
      <c r="BG727" s="134">
        <v>119.6</v>
      </c>
      <c r="BH727" s="134">
        <v>119.8</v>
      </c>
      <c r="BI727" s="134">
        <v>119.6</v>
      </c>
      <c r="BJ727" s="134">
        <v>117.1</v>
      </c>
      <c r="BK727" s="134">
        <v>118.2</v>
      </c>
      <c r="BL727" s="134">
        <v>118.2</v>
      </c>
      <c r="BM727" s="134">
        <v>119</v>
      </c>
      <c r="BN727" s="134">
        <v>123.2</v>
      </c>
      <c r="BO727" s="134">
        <v>119.9</v>
      </c>
      <c r="BP727" s="134">
        <v>119.4</v>
      </c>
      <c r="BQ727" s="134">
        <v>119.5</v>
      </c>
      <c r="BR727" s="134">
        <v>121.7</v>
      </c>
      <c r="BS727" s="134">
        <v>119.9</v>
      </c>
      <c r="BT727" s="134">
        <v>120.2</v>
      </c>
      <c r="BU727" s="134">
        <v>120.8</v>
      </c>
      <c r="BV727" s="134">
        <v>120</v>
      </c>
      <c r="BW727" s="134">
        <v>120.7</v>
      </c>
      <c r="BX727" s="134">
        <v>118.2</v>
      </c>
      <c r="BY727" s="134">
        <v>121.2</v>
      </c>
      <c r="BZ727" s="134">
        <v>119.6</v>
      </c>
      <c r="CA727" s="134">
        <v>121.6</v>
      </c>
      <c r="CB727" s="134">
        <v>122.7</v>
      </c>
      <c r="CC727" s="134">
        <v>122</v>
      </c>
      <c r="CD727" s="134">
        <v>123.1</v>
      </c>
      <c r="CE727" s="134">
        <v>123</v>
      </c>
      <c r="CF727" s="134">
        <v>122</v>
      </c>
      <c r="CG727" s="134">
        <v>121.7</v>
      </c>
      <c r="CH727" s="134">
        <v>123.3</v>
      </c>
      <c r="CI727" s="134">
        <v>121.1</v>
      </c>
      <c r="CJ727" s="134">
        <v>121.8</v>
      </c>
      <c r="CK727" s="134">
        <v>121.4</v>
      </c>
      <c r="CL727" s="134">
        <v>120.9</v>
      </c>
      <c r="CM727" s="134">
        <v>123.4</v>
      </c>
      <c r="CN727" s="134">
        <v>123.8</v>
      </c>
      <c r="CO727" s="134">
        <v>122.9</v>
      </c>
      <c r="CP727" s="134">
        <v>123.1</v>
      </c>
      <c r="CQ727" s="134">
        <v>122.5</v>
      </c>
      <c r="CR727" s="134">
        <v>122.5</v>
      </c>
      <c r="CS727" s="134">
        <v>122.4</v>
      </c>
      <c r="CT727" s="134">
        <v>120.7</v>
      </c>
      <c r="CU727" s="134">
        <v>121.8</v>
      </c>
      <c r="CV727" s="134">
        <v>121.8</v>
      </c>
      <c r="CW727" s="134">
        <v>123.9</v>
      </c>
      <c r="CX727" s="134">
        <v>121.8</v>
      </c>
      <c r="CY727" s="134">
        <v>122.8</v>
      </c>
      <c r="CZ727" s="134">
        <v>125.1</v>
      </c>
      <c r="DA727" s="134">
        <v>125.5</v>
      </c>
      <c r="DB727" s="134">
        <v>127.4</v>
      </c>
      <c r="DC727" s="134">
        <v>126.5</v>
      </c>
      <c r="DD727" s="134">
        <v>127.5</v>
      </c>
      <c r="DE727" s="134">
        <v>124.7</v>
      </c>
      <c r="DF727" s="134">
        <v>122.8</v>
      </c>
      <c r="DG727" s="134">
        <v>124.9</v>
      </c>
      <c r="DH727" s="134">
        <v>125</v>
      </c>
      <c r="DI727" s="134">
        <v>126</v>
      </c>
      <c r="DJ727" s="134">
        <v>125.3</v>
      </c>
      <c r="DK727" s="134">
        <v>125.8</v>
      </c>
      <c r="DL727" s="134">
        <v>126.2</v>
      </c>
      <c r="DM727" s="134">
        <v>125.9</v>
      </c>
      <c r="DN727" s="134">
        <v>127.5</v>
      </c>
      <c r="DO727" s="134">
        <v>129.1</v>
      </c>
      <c r="DP727" s="134">
        <v>126.9</v>
      </c>
      <c r="DQ727" s="134">
        <v>127.9</v>
      </c>
      <c r="DR727" s="134">
        <v>128.69999999999999</v>
      </c>
      <c r="DS727" s="134">
        <v>128.69999999999999</v>
      </c>
      <c r="DT727" s="134">
        <v>129.4</v>
      </c>
      <c r="DU727" s="134">
        <v>131.30000000000001</v>
      </c>
      <c r="DV727" s="134">
        <v>131.1</v>
      </c>
      <c r="DW727" s="134">
        <v>133.6</v>
      </c>
      <c r="DX727" s="134">
        <v>132.4</v>
      </c>
      <c r="DY727" s="134">
        <v>132.19999999999999</v>
      </c>
      <c r="DZ727" s="134">
        <v>132.80000000000001</v>
      </c>
      <c r="EA727" s="135">
        <v>134</v>
      </c>
      <c r="EB727" s="136">
        <v>132.1</v>
      </c>
      <c r="EC727" s="136">
        <v>134</v>
      </c>
      <c r="ED727" s="134">
        <v>134.1</v>
      </c>
      <c r="EE727" s="134">
        <v>135.80000000000001</v>
      </c>
      <c r="EF727" s="137">
        <v>135.80000000000001</v>
      </c>
      <c r="EG727" s="137">
        <v>135.1</v>
      </c>
      <c r="EH727" s="137">
        <v>136.4</v>
      </c>
      <c r="EI727" s="137">
        <v>136.30000000000001</v>
      </c>
      <c r="EJ727" s="136">
        <v>137.9</v>
      </c>
      <c r="EK727" s="136">
        <v>137.1</v>
      </c>
      <c r="EL727" s="147">
        <v>137.1</v>
      </c>
      <c r="EM727" s="147">
        <v>137.5</v>
      </c>
      <c r="EN727" s="147">
        <v>137.69999999999999</v>
      </c>
    </row>
    <row r="728" spans="1:144" ht="15" x14ac:dyDescent="0.25">
      <c r="A728" s="132" t="s">
        <v>2883</v>
      </c>
      <c r="B728" s="132" t="s">
        <v>2884</v>
      </c>
      <c r="C728" s="133">
        <v>2.5999999999999998E-4</v>
      </c>
      <c r="D728" s="134">
        <v>104.4</v>
      </c>
      <c r="E728" s="134">
        <v>104.6</v>
      </c>
      <c r="F728" s="134">
        <v>104.2</v>
      </c>
      <c r="G728" s="134">
        <v>105.1</v>
      </c>
      <c r="H728" s="134">
        <v>105.5</v>
      </c>
      <c r="I728" s="134">
        <v>104.8</v>
      </c>
      <c r="J728" s="134">
        <v>107.8</v>
      </c>
      <c r="K728" s="134">
        <v>109.3</v>
      </c>
      <c r="L728" s="134">
        <v>105.3</v>
      </c>
      <c r="M728" s="134">
        <v>107.8</v>
      </c>
      <c r="N728" s="134">
        <v>106.7</v>
      </c>
      <c r="O728" s="134">
        <v>106.7</v>
      </c>
      <c r="P728" s="134">
        <v>109.9</v>
      </c>
      <c r="Q728" s="134">
        <v>109.5</v>
      </c>
      <c r="R728" s="134">
        <v>107.1</v>
      </c>
      <c r="S728" s="134">
        <v>107.2</v>
      </c>
      <c r="T728" s="134">
        <v>108.4</v>
      </c>
      <c r="U728" s="134">
        <v>108.8</v>
      </c>
      <c r="V728" s="134">
        <v>107.4</v>
      </c>
      <c r="W728" s="134">
        <v>110.3</v>
      </c>
      <c r="X728" s="134">
        <v>110.1</v>
      </c>
      <c r="Y728" s="134">
        <v>110.6</v>
      </c>
      <c r="Z728" s="134">
        <v>110.5</v>
      </c>
      <c r="AA728" s="134">
        <v>110.9</v>
      </c>
      <c r="AB728" s="134">
        <v>113.7</v>
      </c>
      <c r="AC728" s="134">
        <v>112.9</v>
      </c>
      <c r="AD728" s="134">
        <v>113.5</v>
      </c>
      <c r="AE728" s="134">
        <v>112.9</v>
      </c>
      <c r="AF728" s="134">
        <v>112.7</v>
      </c>
      <c r="AG728" s="134">
        <v>111.8</v>
      </c>
      <c r="AH728" s="134">
        <v>112.9</v>
      </c>
      <c r="AI728" s="134">
        <v>112.7</v>
      </c>
      <c r="AJ728" s="134">
        <v>114.5</v>
      </c>
      <c r="AK728" s="134">
        <v>116.9</v>
      </c>
      <c r="AL728" s="134">
        <v>116.7</v>
      </c>
      <c r="AM728" s="134">
        <v>116.6</v>
      </c>
      <c r="AN728" s="134">
        <v>117</v>
      </c>
      <c r="AO728" s="134">
        <v>117.3</v>
      </c>
      <c r="AP728" s="134">
        <v>115.4</v>
      </c>
      <c r="AQ728" s="134">
        <v>115.8</v>
      </c>
      <c r="AR728" s="134">
        <v>115.5</v>
      </c>
      <c r="AS728" s="134">
        <v>114.1</v>
      </c>
      <c r="AT728" s="134">
        <v>111.4</v>
      </c>
      <c r="AU728" s="134">
        <v>115.7</v>
      </c>
      <c r="AV728" s="134">
        <v>115.9</v>
      </c>
      <c r="AW728" s="134">
        <v>115.7</v>
      </c>
      <c r="AX728" s="134">
        <v>114.8</v>
      </c>
      <c r="AY728" s="134">
        <v>113.6</v>
      </c>
      <c r="AZ728" s="134">
        <v>114.1</v>
      </c>
      <c r="BA728" s="134">
        <v>113.7</v>
      </c>
      <c r="BB728" s="134">
        <v>113.7</v>
      </c>
      <c r="BC728" s="134">
        <v>115.2</v>
      </c>
      <c r="BD728" s="134">
        <v>115.4</v>
      </c>
      <c r="BE728" s="134">
        <v>115.6</v>
      </c>
      <c r="BF728" s="134">
        <v>117.7</v>
      </c>
      <c r="BG728" s="134">
        <v>116.9</v>
      </c>
      <c r="BH728" s="134">
        <v>117.8</v>
      </c>
      <c r="BI728" s="134">
        <v>119.1</v>
      </c>
      <c r="BJ728" s="134">
        <v>119.8</v>
      </c>
      <c r="BK728" s="134">
        <v>120.9</v>
      </c>
      <c r="BL728" s="134">
        <v>120.4</v>
      </c>
      <c r="BM728" s="134">
        <v>118.7</v>
      </c>
      <c r="BN728" s="134">
        <v>119</v>
      </c>
      <c r="BO728" s="134">
        <v>119.9</v>
      </c>
      <c r="BP728" s="134">
        <v>119.7</v>
      </c>
      <c r="BQ728" s="134">
        <v>119</v>
      </c>
      <c r="BR728" s="134">
        <v>119.1</v>
      </c>
      <c r="BS728" s="134">
        <v>118.5</v>
      </c>
      <c r="BT728" s="134">
        <v>118.8</v>
      </c>
      <c r="BU728" s="134">
        <v>118.7</v>
      </c>
      <c r="BV728" s="134">
        <v>120.6</v>
      </c>
      <c r="BW728" s="134">
        <v>119</v>
      </c>
      <c r="BX728" s="134">
        <v>121.1</v>
      </c>
      <c r="BY728" s="134">
        <v>122</v>
      </c>
      <c r="BZ728" s="134">
        <v>121.1</v>
      </c>
      <c r="CA728" s="134">
        <v>122.4</v>
      </c>
      <c r="CB728" s="134">
        <v>124.1</v>
      </c>
      <c r="CC728" s="134">
        <v>120.4</v>
      </c>
      <c r="CD728" s="134">
        <v>120.4</v>
      </c>
      <c r="CE728" s="134">
        <v>121.2</v>
      </c>
      <c r="CF728" s="134">
        <v>119</v>
      </c>
      <c r="CG728" s="134">
        <v>118.5</v>
      </c>
      <c r="CH728" s="134">
        <v>116.5</v>
      </c>
      <c r="CI728" s="134">
        <v>117.6</v>
      </c>
      <c r="CJ728" s="134">
        <v>116.5</v>
      </c>
      <c r="CK728" s="134">
        <v>117.3</v>
      </c>
      <c r="CL728" s="134">
        <v>115.8</v>
      </c>
      <c r="CM728" s="134">
        <v>114.2</v>
      </c>
      <c r="CN728" s="134">
        <v>113.2</v>
      </c>
      <c r="CO728" s="134">
        <v>115.5</v>
      </c>
      <c r="CP728" s="134">
        <v>115.3</v>
      </c>
      <c r="CQ728" s="134">
        <v>118.4</v>
      </c>
      <c r="CR728" s="134">
        <v>118.5</v>
      </c>
      <c r="CS728" s="134">
        <v>117.1</v>
      </c>
      <c r="CT728" s="134">
        <v>114.1</v>
      </c>
      <c r="CU728" s="134">
        <v>114.4</v>
      </c>
      <c r="CV728" s="134">
        <v>114.3</v>
      </c>
      <c r="CW728" s="134">
        <v>113.6</v>
      </c>
      <c r="CX728" s="134">
        <v>113.6</v>
      </c>
      <c r="CY728" s="134">
        <v>113.9</v>
      </c>
      <c r="CZ728" s="134">
        <v>115.6</v>
      </c>
      <c r="DA728" s="134">
        <v>115.3</v>
      </c>
      <c r="DB728" s="134">
        <v>114.9</v>
      </c>
      <c r="DC728" s="134">
        <v>115.6</v>
      </c>
      <c r="DD728" s="134">
        <v>117.6</v>
      </c>
      <c r="DE728" s="134">
        <v>119.1</v>
      </c>
      <c r="DF728" s="134">
        <v>122.2</v>
      </c>
      <c r="DG728" s="134">
        <v>120.8</v>
      </c>
      <c r="DH728" s="134">
        <v>121.7</v>
      </c>
      <c r="DI728" s="134">
        <v>122</v>
      </c>
      <c r="DJ728" s="134">
        <v>121.1</v>
      </c>
      <c r="DK728" s="134">
        <v>121.1</v>
      </c>
      <c r="DL728" s="134">
        <v>121</v>
      </c>
      <c r="DM728" s="134">
        <v>121.5</v>
      </c>
      <c r="DN728" s="134">
        <v>121.4</v>
      </c>
      <c r="DO728" s="134">
        <v>122.9</v>
      </c>
      <c r="DP728" s="134">
        <v>121.9</v>
      </c>
      <c r="DQ728" s="134">
        <v>121.5</v>
      </c>
      <c r="DR728" s="134">
        <v>120.2</v>
      </c>
      <c r="DS728" s="134">
        <v>122</v>
      </c>
      <c r="DT728" s="134">
        <v>123</v>
      </c>
      <c r="DU728" s="134">
        <v>123.7</v>
      </c>
      <c r="DV728" s="134">
        <v>124.3</v>
      </c>
      <c r="DW728" s="134">
        <v>124.4</v>
      </c>
      <c r="DX728" s="134">
        <v>125.9</v>
      </c>
      <c r="DY728" s="134">
        <v>126.5</v>
      </c>
      <c r="DZ728" s="134">
        <v>126.1</v>
      </c>
      <c r="EA728" s="135">
        <v>126.1</v>
      </c>
      <c r="EB728" s="136">
        <v>125.9</v>
      </c>
      <c r="EC728" s="136">
        <v>127.5</v>
      </c>
      <c r="ED728" s="134">
        <v>128.80000000000001</v>
      </c>
      <c r="EE728" s="134">
        <v>129.1</v>
      </c>
      <c r="EF728" s="137">
        <v>129.4</v>
      </c>
      <c r="EG728" s="137">
        <v>130</v>
      </c>
      <c r="EH728" s="137">
        <v>130.9</v>
      </c>
      <c r="EI728" s="137">
        <v>129.30000000000001</v>
      </c>
      <c r="EJ728" s="136">
        <v>132</v>
      </c>
      <c r="EK728" s="136">
        <v>131.5</v>
      </c>
      <c r="EL728" s="147">
        <v>131.5</v>
      </c>
      <c r="EM728" s="147">
        <v>131.5</v>
      </c>
      <c r="EN728" s="147">
        <v>132.1</v>
      </c>
    </row>
    <row r="729" spans="1:144" ht="15" x14ac:dyDescent="0.25">
      <c r="A729" s="132" t="s">
        <v>2885</v>
      </c>
      <c r="B729" s="132" t="s">
        <v>2886</v>
      </c>
      <c r="C729" s="133">
        <v>4.0169999999999997E-2</v>
      </c>
      <c r="D729" s="134">
        <v>100.2</v>
      </c>
      <c r="E729" s="134">
        <v>100.2</v>
      </c>
      <c r="F729" s="134">
        <v>100.2</v>
      </c>
      <c r="G729" s="134">
        <v>100.2</v>
      </c>
      <c r="H729" s="134">
        <v>100.2</v>
      </c>
      <c r="I729" s="134">
        <v>100.2</v>
      </c>
      <c r="J729" s="134">
        <v>100.2</v>
      </c>
      <c r="K729" s="134">
        <v>100.2</v>
      </c>
      <c r="L729" s="134">
        <v>100.2</v>
      </c>
      <c r="M729" s="134">
        <v>100.2</v>
      </c>
      <c r="N729" s="134">
        <v>100.2</v>
      </c>
      <c r="O729" s="134">
        <v>100.2</v>
      </c>
      <c r="P729" s="134">
        <v>100.2</v>
      </c>
      <c r="Q729" s="134">
        <v>100.2</v>
      </c>
      <c r="R729" s="134">
        <v>100.2</v>
      </c>
      <c r="S729" s="134">
        <v>100.2</v>
      </c>
      <c r="T729" s="134">
        <v>100.2</v>
      </c>
      <c r="U729" s="134">
        <v>100.2</v>
      </c>
      <c r="V729" s="134">
        <v>100.2</v>
      </c>
      <c r="W729" s="134">
        <v>100.2</v>
      </c>
      <c r="X729" s="134">
        <v>100.2</v>
      </c>
      <c r="Y729" s="134">
        <v>100.2</v>
      </c>
      <c r="Z729" s="134">
        <v>100.2</v>
      </c>
      <c r="AA729" s="134">
        <v>100.2</v>
      </c>
      <c r="AB729" s="134">
        <v>100.2</v>
      </c>
      <c r="AC729" s="134">
        <v>100.2</v>
      </c>
      <c r="AD729" s="134">
        <v>100.2</v>
      </c>
      <c r="AE729" s="134">
        <v>100.2</v>
      </c>
      <c r="AF729" s="134">
        <v>100.2</v>
      </c>
      <c r="AG729" s="134">
        <v>100.2</v>
      </c>
      <c r="AH729" s="134">
        <v>100.2</v>
      </c>
      <c r="AI729" s="134">
        <v>100.2</v>
      </c>
      <c r="AJ729" s="134">
        <v>100.2</v>
      </c>
      <c r="AK729" s="134">
        <v>100.2</v>
      </c>
      <c r="AL729" s="134">
        <v>100.2</v>
      </c>
      <c r="AM729" s="134">
        <v>100.2</v>
      </c>
      <c r="AN729" s="134">
        <v>100.2</v>
      </c>
      <c r="AO729" s="134">
        <v>100.2</v>
      </c>
      <c r="AP729" s="134">
        <v>100.2</v>
      </c>
      <c r="AQ729" s="134">
        <v>100.2</v>
      </c>
      <c r="AR729" s="134">
        <v>103.2</v>
      </c>
      <c r="AS729" s="134">
        <v>103.2</v>
      </c>
      <c r="AT729" s="134">
        <v>104.2</v>
      </c>
      <c r="AU729" s="134">
        <v>104.2</v>
      </c>
      <c r="AV729" s="134">
        <v>104.2</v>
      </c>
      <c r="AW729" s="134">
        <v>104.2</v>
      </c>
      <c r="AX729" s="134">
        <v>104.2</v>
      </c>
      <c r="AY729" s="134">
        <v>104.2</v>
      </c>
      <c r="AZ729" s="134">
        <v>105.2</v>
      </c>
      <c r="BA729" s="134">
        <v>105.2</v>
      </c>
      <c r="BB729" s="134">
        <v>105.2</v>
      </c>
      <c r="BC729" s="134">
        <v>105.2</v>
      </c>
      <c r="BD729" s="134">
        <v>105.2</v>
      </c>
      <c r="BE729" s="134">
        <v>105.2</v>
      </c>
      <c r="BF729" s="134">
        <v>105.2</v>
      </c>
      <c r="BG729" s="134">
        <v>105.2</v>
      </c>
      <c r="BH729" s="134">
        <v>105.2</v>
      </c>
      <c r="BI729" s="134">
        <v>105.2</v>
      </c>
      <c r="BJ729" s="134">
        <v>105.2</v>
      </c>
      <c r="BK729" s="134">
        <v>105.2</v>
      </c>
      <c r="BL729" s="134">
        <v>105.2</v>
      </c>
      <c r="BM729" s="134">
        <v>105.2</v>
      </c>
      <c r="BN729" s="134">
        <v>105.2</v>
      </c>
      <c r="BO729" s="134">
        <v>105.2</v>
      </c>
      <c r="BP729" s="134">
        <v>105.2</v>
      </c>
      <c r="BQ729" s="134">
        <v>105.2</v>
      </c>
      <c r="BR729" s="134">
        <v>105.2</v>
      </c>
      <c r="BS729" s="134">
        <v>105.2</v>
      </c>
      <c r="BT729" s="134">
        <v>105.2</v>
      </c>
      <c r="BU729" s="134">
        <v>107.5</v>
      </c>
      <c r="BV729" s="134">
        <v>107.7</v>
      </c>
      <c r="BW729" s="134">
        <v>108.2</v>
      </c>
      <c r="BX729" s="134">
        <v>110</v>
      </c>
      <c r="BY729" s="134">
        <v>109.4</v>
      </c>
      <c r="BZ729" s="134">
        <v>111.3</v>
      </c>
      <c r="CA729" s="134">
        <v>110.1</v>
      </c>
      <c r="CB729" s="134">
        <v>110.1</v>
      </c>
      <c r="CC729" s="134">
        <v>110.1</v>
      </c>
      <c r="CD729" s="134">
        <v>110.1</v>
      </c>
      <c r="CE729" s="134">
        <v>110.1</v>
      </c>
      <c r="CF729" s="134">
        <v>110.1</v>
      </c>
      <c r="CG729" s="134">
        <v>110.1</v>
      </c>
      <c r="CH729" s="134">
        <v>110.1</v>
      </c>
      <c r="CI729" s="134">
        <v>110.1</v>
      </c>
      <c r="CJ729" s="134">
        <v>113.1</v>
      </c>
      <c r="CK729" s="134">
        <v>113.1</v>
      </c>
      <c r="CL729" s="134">
        <v>113.1</v>
      </c>
      <c r="CM729" s="134">
        <v>113.1</v>
      </c>
      <c r="CN729" s="134">
        <v>113.1</v>
      </c>
      <c r="CO729" s="134">
        <v>113.1</v>
      </c>
      <c r="CP729" s="134">
        <v>113.1</v>
      </c>
      <c r="CQ729" s="134">
        <v>113.1</v>
      </c>
      <c r="CR729" s="134">
        <v>113.1</v>
      </c>
      <c r="CS729" s="134">
        <v>113.1</v>
      </c>
      <c r="CT729" s="134">
        <v>113.1</v>
      </c>
      <c r="CU729" s="134">
        <v>113.1</v>
      </c>
      <c r="CV729" s="134">
        <v>113.1</v>
      </c>
      <c r="CW729" s="134">
        <v>113.1</v>
      </c>
      <c r="CX729" s="134">
        <v>113.1</v>
      </c>
      <c r="CY729" s="134">
        <v>113.1</v>
      </c>
      <c r="CZ729" s="134">
        <v>113.1</v>
      </c>
      <c r="DA729" s="134">
        <v>115</v>
      </c>
      <c r="DB729" s="134">
        <v>115</v>
      </c>
      <c r="DC729" s="134">
        <v>115</v>
      </c>
      <c r="DD729" s="134">
        <v>115</v>
      </c>
      <c r="DE729" s="134">
        <v>115</v>
      </c>
      <c r="DF729" s="134">
        <v>115</v>
      </c>
      <c r="DG729" s="134">
        <v>115</v>
      </c>
      <c r="DH729" s="134">
        <v>115</v>
      </c>
      <c r="DI729" s="134">
        <v>115</v>
      </c>
      <c r="DJ729" s="134">
        <v>115</v>
      </c>
      <c r="DK729" s="134">
        <v>115</v>
      </c>
      <c r="DL729" s="134">
        <v>115</v>
      </c>
      <c r="DM729" s="134">
        <v>115</v>
      </c>
      <c r="DN729" s="134">
        <v>115</v>
      </c>
      <c r="DO729" s="134">
        <v>115</v>
      </c>
      <c r="DP729" s="134">
        <v>115</v>
      </c>
      <c r="DQ729" s="134">
        <v>115</v>
      </c>
      <c r="DR729" s="134">
        <v>118.8</v>
      </c>
      <c r="DS729" s="134">
        <v>118.8</v>
      </c>
      <c r="DT729" s="134">
        <v>118.8</v>
      </c>
      <c r="DU729" s="134">
        <v>118.8</v>
      </c>
      <c r="DV729" s="134">
        <v>118.8</v>
      </c>
      <c r="DW729" s="134">
        <v>118.8</v>
      </c>
      <c r="DX729" s="134">
        <v>118.8</v>
      </c>
      <c r="DY729" s="134">
        <v>118.8</v>
      </c>
      <c r="DZ729" s="134">
        <v>118.8</v>
      </c>
      <c r="EA729" s="135">
        <v>118.8</v>
      </c>
      <c r="EB729" s="136">
        <v>118.8</v>
      </c>
      <c r="EC729" s="136">
        <v>118.8</v>
      </c>
      <c r="ED729" s="134">
        <v>118.8</v>
      </c>
      <c r="EE729" s="134">
        <v>118.8</v>
      </c>
      <c r="EF729" s="137">
        <v>118.7</v>
      </c>
      <c r="EG729" s="137">
        <v>118.8</v>
      </c>
      <c r="EH729" s="137">
        <v>118.8</v>
      </c>
      <c r="EI729" s="137">
        <v>118.8</v>
      </c>
      <c r="EJ729" s="136">
        <v>118.8</v>
      </c>
      <c r="EK729" s="136">
        <v>118.8</v>
      </c>
      <c r="EL729" s="147">
        <v>118.8</v>
      </c>
      <c r="EM729" s="147">
        <v>118.8</v>
      </c>
      <c r="EN729" s="147">
        <v>118.8</v>
      </c>
    </row>
    <row r="730" spans="1:144" ht="15" x14ac:dyDescent="0.25">
      <c r="A730" s="132" t="s">
        <v>2887</v>
      </c>
      <c r="B730" s="132" t="s">
        <v>2888</v>
      </c>
      <c r="C730" s="133">
        <v>7.6899999999999996E-2</v>
      </c>
      <c r="D730" s="134">
        <v>110.2</v>
      </c>
      <c r="E730" s="134">
        <v>110.2</v>
      </c>
      <c r="F730" s="134">
        <v>110.3</v>
      </c>
      <c r="G730" s="134">
        <v>110.6</v>
      </c>
      <c r="H730" s="134">
        <v>112.2</v>
      </c>
      <c r="I730" s="134">
        <v>115.7</v>
      </c>
      <c r="J730" s="134">
        <v>111.1</v>
      </c>
      <c r="K730" s="134">
        <v>111.5</v>
      </c>
      <c r="L730" s="134">
        <v>110.9</v>
      </c>
      <c r="M730" s="134">
        <v>107.8</v>
      </c>
      <c r="N730" s="134">
        <v>107.7</v>
      </c>
      <c r="O730" s="134">
        <v>107.2</v>
      </c>
      <c r="P730" s="134">
        <v>108.5</v>
      </c>
      <c r="Q730" s="134">
        <v>109.1</v>
      </c>
      <c r="R730" s="134">
        <v>110</v>
      </c>
      <c r="S730" s="134">
        <v>110</v>
      </c>
      <c r="T730" s="134">
        <v>110</v>
      </c>
      <c r="U730" s="134">
        <v>110.1</v>
      </c>
      <c r="V730" s="134">
        <v>111.2</v>
      </c>
      <c r="W730" s="134">
        <v>111.4</v>
      </c>
      <c r="X730" s="134">
        <v>109.8</v>
      </c>
      <c r="Y730" s="134">
        <v>109.8</v>
      </c>
      <c r="Z730" s="134">
        <v>110.7</v>
      </c>
      <c r="AA730" s="134">
        <v>110.6</v>
      </c>
      <c r="AB730" s="134">
        <v>113.1</v>
      </c>
      <c r="AC730" s="134">
        <v>111.6</v>
      </c>
      <c r="AD730" s="134">
        <v>113</v>
      </c>
      <c r="AE730" s="134">
        <v>114.3</v>
      </c>
      <c r="AF730" s="134">
        <v>114.8</v>
      </c>
      <c r="AG730" s="134">
        <v>117.9</v>
      </c>
      <c r="AH730" s="134">
        <v>118</v>
      </c>
      <c r="AI730" s="134">
        <v>117.9</v>
      </c>
      <c r="AJ730" s="134">
        <v>116.5</v>
      </c>
      <c r="AK730" s="134">
        <v>118.9</v>
      </c>
      <c r="AL730" s="134">
        <v>118.9</v>
      </c>
      <c r="AM730" s="134">
        <v>118.9</v>
      </c>
      <c r="AN730" s="134">
        <v>119</v>
      </c>
      <c r="AO730" s="134">
        <v>121.4</v>
      </c>
      <c r="AP730" s="134">
        <v>119</v>
      </c>
      <c r="AQ730" s="134">
        <v>116.8</v>
      </c>
      <c r="AR730" s="134">
        <v>116.6</v>
      </c>
      <c r="AS730" s="134">
        <v>116.5</v>
      </c>
      <c r="AT730" s="134">
        <v>117.1</v>
      </c>
      <c r="AU730" s="134">
        <v>116.8</v>
      </c>
      <c r="AV730" s="134">
        <v>116.8</v>
      </c>
      <c r="AW730" s="134">
        <v>116.6</v>
      </c>
      <c r="AX730" s="134">
        <v>116.6</v>
      </c>
      <c r="AY730" s="134">
        <v>115.9</v>
      </c>
      <c r="AZ730" s="134">
        <v>115.9</v>
      </c>
      <c r="BA730" s="134">
        <v>116</v>
      </c>
      <c r="BB730" s="134">
        <v>115.9</v>
      </c>
      <c r="BC730" s="134">
        <v>115.7</v>
      </c>
      <c r="BD730" s="134">
        <v>115.5</v>
      </c>
      <c r="BE730" s="134">
        <v>114.9</v>
      </c>
      <c r="BF730" s="134">
        <v>115.5</v>
      </c>
      <c r="BG730" s="134">
        <v>115.4</v>
      </c>
      <c r="BH730" s="134">
        <v>116.6</v>
      </c>
      <c r="BI730" s="134">
        <v>116.6</v>
      </c>
      <c r="BJ730" s="134">
        <v>116.6</v>
      </c>
      <c r="BK730" s="134">
        <v>116.5</v>
      </c>
      <c r="BL730" s="134">
        <v>116.4</v>
      </c>
      <c r="BM730" s="134">
        <v>116.4</v>
      </c>
      <c r="BN730" s="134">
        <v>116.4</v>
      </c>
      <c r="BO730" s="134">
        <v>117.7</v>
      </c>
      <c r="BP730" s="134">
        <v>117.6</v>
      </c>
      <c r="BQ730" s="134">
        <v>117.8</v>
      </c>
      <c r="BR730" s="134">
        <v>117.8</v>
      </c>
      <c r="BS730" s="134">
        <v>117.8</v>
      </c>
      <c r="BT730" s="134">
        <v>117.8</v>
      </c>
      <c r="BU730" s="134">
        <v>117.8</v>
      </c>
      <c r="BV730" s="134">
        <v>117.8</v>
      </c>
      <c r="BW730" s="134">
        <v>117.9</v>
      </c>
      <c r="BX730" s="134">
        <v>117.9</v>
      </c>
      <c r="BY730" s="134">
        <v>118.9</v>
      </c>
      <c r="BZ730" s="134">
        <v>119.3</v>
      </c>
      <c r="CA730" s="134">
        <v>119.7</v>
      </c>
      <c r="CB730" s="134">
        <v>120.9</v>
      </c>
      <c r="CC730" s="134">
        <v>120.9</v>
      </c>
      <c r="CD730" s="134">
        <v>120.9</v>
      </c>
      <c r="CE730" s="134">
        <v>121</v>
      </c>
      <c r="CF730" s="134">
        <v>121.3</v>
      </c>
      <c r="CG730" s="134">
        <v>121.3</v>
      </c>
      <c r="CH730" s="134">
        <v>121.3</v>
      </c>
      <c r="CI730" s="134">
        <v>121.3</v>
      </c>
      <c r="CJ730" s="134">
        <v>121.6</v>
      </c>
      <c r="CK730" s="134">
        <v>121.6</v>
      </c>
      <c r="CL730" s="134">
        <v>121.6</v>
      </c>
      <c r="CM730" s="134">
        <v>121.9</v>
      </c>
      <c r="CN730" s="134">
        <v>122.2</v>
      </c>
      <c r="CO730" s="134">
        <v>122.2</v>
      </c>
      <c r="CP730" s="134">
        <v>122.2</v>
      </c>
      <c r="CQ730" s="134">
        <v>122.2</v>
      </c>
      <c r="CR730" s="134">
        <v>122.5</v>
      </c>
      <c r="CS730" s="134">
        <v>122.5</v>
      </c>
      <c r="CT730" s="134">
        <v>122.5</v>
      </c>
      <c r="CU730" s="134">
        <v>122.5</v>
      </c>
      <c r="CV730" s="134">
        <v>122.5</v>
      </c>
      <c r="CW730" s="134">
        <v>116.4</v>
      </c>
      <c r="CX730" s="134">
        <v>116.3</v>
      </c>
      <c r="CY730" s="134">
        <v>116.5</v>
      </c>
      <c r="CZ730" s="134">
        <v>119.3</v>
      </c>
      <c r="DA730" s="134">
        <v>119.3</v>
      </c>
      <c r="DB730" s="134">
        <v>119.3</v>
      </c>
      <c r="DC730" s="134">
        <v>119.3</v>
      </c>
      <c r="DD730" s="134">
        <v>120.1</v>
      </c>
      <c r="DE730" s="134">
        <v>120.2</v>
      </c>
      <c r="DF730" s="134">
        <v>120</v>
      </c>
      <c r="DG730" s="134">
        <v>120.6</v>
      </c>
      <c r="DH730" s="134">
        <v>120.4</v>
      </c>
      <c r="DI730" s="134">
        <v>120.1</v>
      </c>
      <c r="DJ730" s="134">
        <v>120.2</v>
      </c>
      <c r="DK730" s="134">
        <v>120.1</v>
      </c>
      <c r="DL730" s="134">
        <v>121.1</v>
      </c>
      <c r="DM730" s="134">
        <v>120.9</v>
      </c>
      <c r="DN730" s="134">
        <v>121.3</v>
      </c>
      <c r="DO730" s="134">
        <v>125.4</v>
      </c>
      <c r="DP730" s="134">
        <v>125.2</v>
      </c>
      <c r="DQ730" s="134">
        <v>125.9</v>
      </c>
      <c r="DR730" s="134">
        <v>126</v>
      </c>
      <c r="DS730" s="134">
        <v>126</v>
      </c>
      <c r="DT730" s="134">
        <v>125.9</v>
      </c>
      <c r="DU730" s="134">
        <v>127.9</v>
      </c>
      <c r="DV730" s="134">
        <v>129.19999999999999</v>
      </c>
      <c r="DW730" s="134">
        <v>128.9</v>
      </c>
      <c r="DX730" s="134">
        <v>128.80000000000001</v>
      </c>
      <c r="DY730" s="134">
        <v>129.9</v>
      </c>
      <c r="DZ730" s="134">
        <v>129</v>
      </c>
      <c r="EA730" s="135">
        <v>130.1</v>
      </c>
      <c r="EB730" s="136">
        <v>133</v>
      </c>
      <c r="EC730" s="136">
        <v>133.4</v>
      </c>
      <c r="ED730" s="134">
        <v>134.1</v>
      </c>
      <c r="EE730" s="134">
        <v>139.9</v>
      </c>
      <c r="EF730" s="137">
        <v>138.5</v>
      </c>
      <c r="EG730" s="137">
        <v>137.9</v>
      </c>
      <c r="EH730" s="137">
        <v>136.30000000000001</v>
      </c>
      <c r="EI730" s="137">
        <v>134.30000000000001</v>
      </c>
      <c r="EJ730" s="136">
        <v>132.9</v>
      </c>
      <c r="EK730" s="136">
        <v>134.5</v>
      </c>
      <c r="EL730" s="147">
        <v>136.69999999999999</v>
      </c>
      <c r="EM730" s="147">
        <v>134.6</v>
      </c>
      <c r="EN730" s="147">
        <v>136.19999999999999</v>
      </c>
    </row>
    <row r="731" spans="1:144" ht="15" x14ac:dyDescent="0.25">
      <c r="A731" s="132" t="s">
        <v>2889</v>
      </c>
      <c r="B731" s="132" t="s">
        <v>2890</v>
      </c>
      <c r="C731" s="133">
        <v>0.55183000000000004</v>
      </c>
      <c r="D731" s="134">
        <v>106.2</v>
      </c>
      <c r="E731" s="134">
        <v>99.9</v>
      </c>
      <c r="F731" s="134">
        <v>100.4</v>
      </c>
      <c r="G731" s="134">
        <v>100.5</v>
      </c>
      <c r="H731" s="134">
        <v>98.5</v>
      </c>
      <c r="I731" s="134">
        <v>106.7</v>
      </c>
      <c r="J731" s="134">
        <v>105</v>
      </c>
      <c r="K731" s="134">
        <v>106</v>
      </c>
      <c r="L731" s="134">
        <v>97.2</v>
      </c>
      <c r="M731" s="134">
        <v>101.6</v>
      </c>
      <c r="N731" s="134">
        <v>101.9</v>
      </c>
      <c r="O731" s="134">
        <v>101.8</v>
      </c>
      <c r="P731" s="134">
        <v>102.4</v>
      </c>
      <c r="Q731" s="134">
        <v>104.6</v>
      </c>
      <c r="R731" s="134">
        <v>102.7</v>
      </c>
      <c r="S731" s="134">
        <v>103</v>
      </c>
      <c r="T731" s="134">
        <v>110.5</v>
      </c>
      <c r="U731" s="134">
        <v>110.5</v>
      </c>
      <c r="V731" s="134">
        <v>110.2</v>
      </c>
      <c r="W731" s="134">
        <v>110</v>
      </c>
      <c r="X731" s="134">
        <v>109.9</v>
      </c>
      <c r="Y731" s="134">
        <v>108.7</v>
      </c>
      <c r="Z731" s="134">
        <v>110.9</v>
      </c>
      <c r="AA731" s="134">
        <v>111.4</v>
      </c>
      <c r="AB731" s="134">
        <v>111.8</v>
      </c>
      <c r="AC731" s="134">
        <v>113.1</v>
      </c>
      <c r="AD731" s="134">
        <v>114.6</v>
      </c>
      <c r="AE731" s="134">
        <v>106.4</v>
      </c>
      <c r="AF731" s="134">
        <v>105.4</v>
      </c>
      <c r="AG731" s="134">
        <v>105.5</v>
      </c>
      <c r="AH731" s="134">
        <v>111.3</v>
      </c>
      <c r="AI731" s="134">
        <v>107.8</v>
      </c>
      <c r="AJ731" s="134">
        <v>107.7</v>
      </c>
      <c r="AK731" s="134">
        <v>107.5</v>
      </c>
      <c r="AL731" s="134">
        <v>107.5</v>
      </c>
      <c r="AM731" s="134">
        <v>106.6</v>
      </c>
      <c r="AN731" s="134">
        <v>106.7</v>
      </c>
      <c r="AO731" s="134">
        <v>111.2</v>
      </c>
      <c r="AP731" s="134">
        <v>116.4</v>
      </c>
      <c r="AQ731" s="134">
        <v>107.2</v>
      </c>
      <c r="AR731" s="134">
        <v>106.6</v>
      </c>
      <c r="AS731" s="134">
        <v>106</v>
      </c>
      <c r="AT731" s="134">
        <v>105.9</v>
      </c>
      <c r="AU731" s="134">
        <v>106.3</v>
      </c>
      <c r="AV731" s="134">
        <v>106.1</v>
      </c>
      <c r="AW731" s="134">
        <v>106.4</v>
      </c>
      <c r="AX731" s="134">
        <v>106.4</v>
      </c>
      <c r="AY731" s="134">
        <v>106.4</v>
      </c>
      <c r="AZ731" s="134">
        <v>106.1</v>
      </c>
      <c r="BA731" s="134">
        <v>106.1</v>
      </c>
      <c r="BB731" s="134">
        <v>106.2</v>
      </c>
      <c r="BC731" s="134">
        <v>106</v>
      </c>
      <c r="BD731" s="134">
        <v>106.4</v>
      </c>
      <c r="BE731" s="134">
        <v>105.9</v>
      </c>
      <c r="BF731" s="134">
        <v>105.9</v>
      </c>
      <c r="BG731" s="134">
        <v>107.7</v>
      </c>
      <c r="BH731" s="134">
        <v>107.7</v>
      </c>
      <c r="BI731" s="134">
        <v>107.8</v>
      </c>
      <c r="BJ731" s="134">
        <v>106.4</v>
      </c>
      <c r="BK731" s="134">
        <v>107.5</v>
      </c>
      <c r="BL731" s="134">
        <v>107.5</v>
      </c>
      <c r="BM731" s="134">
        <v>107.9</v>
      </c>
      <c r="BN731" s="134">
        <v>108.2</v>
      </c>
      <c r="BO731" s="134">
        <v>108.5</v>
      </c>
      <c r="BP731" s="134">
        <v>107.2</v>
      </c>
      <c r="BQ731" s="134">
        <v>107.9</v>
      </c>
      <c r="BR731" s="134">
        <v>108.3</v>
      </c>
      <c r="BS731" s="134">
        <v>108.7</v>
      </c>
      <c r="BT731" s="134">
        <v>109</v>
      </c>
      <c r="BU731" s="134">
        <v>110.2</v>
      </c>
      <c r="BV731" s="134">
        <v>109.7</v>
      </c>
      <c r="BW731" s="134">
        <v>109.5</v>
      </c>
      <c r="BX731" s="134">
        <v>108.8</v>
      </c>
      <c r="BY731" s="134">
        <v>108.7</v>
      </c>
      <c r="BZ731" s="134">
        <v>109.1</v>
      </c>
      <c r="CA731" s="134">
        <v>109</v>
      </c>
      <c r="CB731" s="134">
        <v>107.1</v>
      </c>
      <c r="CC731" s="134">
        <v>108.5</v>
      </c>
      <c r="CD731" s="134">
        <v>109</v>
      </c>
      <c r="CE731" s="134">
        <v>108.9</v>
      </c>
      <c r="CF731" s="134">
        <v>109.2</v>
      </c>
      <c r="CG731" s="134">
        <v>109.5</v>
      </c>
      <c r="CH731" s="134">
        <v>109.9</v>
      </c>
      <c r="CI731" s="134">
        <v>109.3</v>
      </c>
      <c r="CJ731" s="134">
        <v>110.1</v>
      </c>
      <c r="CK731" s="134">
        <v>110.1</v>
      </c>
      <c r="CL731" s="134">
        <v>111.6</v>
      </c>
      <c r="CM731" s="134">
        <v>112.3</v>
      </c>
      <c r="CN731" s="134">
        <v>111.5</v>
      </c>
      <c r="CO731" s="134">
        <v>111.7</v>
      </c>
      <c r="CP731" s="134">
        <v>111</v>
      </c>
      <c r="CQ731" s="134">
        <v>111</v>
      </c>
      <c r="CR731" s="134">
        <v>111.2</v>
      </c>
      <c r="CS731" s="134">
        <v>112.3</v>
      </c>
      <c r="CT731" s="134">
        <v>111.8</v>
      </c>
      <c r="CU731" s="134">
        <v>110</v>
      </c>
      <c r="CV731" s="134">
        <v>111.9</v>
      </c>
      <c r="CW731" s="134">
        <v>109.8</v>
      </c>
      <c r="CX731" s="134">
        <v>111.1</v>
      </c>
      <c r="CY731" s="134">
        <v>110.8</v>
      </c>
      <c r="CZ731" s="134">
        <v>112.4</v>
      </c>
      <c r="DA731" s="134">
        <v>111</v>
      </c>
      <c r="DB731" s="134">
        <v>111</v>
      </c>
      <c r="DC731" s="134">
        <v>111.5</v>
      </c>
      <c r="DD731" s="134">
        <v>111.5</v>
      </c>
      <c r="DE731" s="134">
        <v>112.4</v>
      </c>
      <c r="DF731" s="134">
        <v>112.2</v>
      </c>
      <c r="DG731" s="134">
        <v>113.6</v>
      </c>
      <c r="DH731" s="134">
        <v>114.2</v>
      </c>
      <c r="DI731" s="134">
        <v>115</v>
      </c>
      <c r="DJ731" s="134">
        <v>113.9</v>
      </c>
      <c r="DK731" s="134">
        <v>114</v>
      </c>
      <c r="DL731" s="134">
        <v>114.9</v>
      </c>
      <c r="DM731" s="134">
        <v>114.6</v>
      </c>
      <c r="DN731" s="134">
        <v>115</v>
      </c>
      <c r="DO731" s="134">
        <v>116.1</v>
      </c>
      <c r="DP731" s="134">
        <v>116.4</v>
      </c>
      <c r="DQ731" s="134">
        <v>115.9</v>
      </c>
      <c r="DR731" s="134">
        <v>115.2</v>
      </c>
      <c r="DS731" s="134">
        <v>115.5</v>
      </c>
      <c r="DT731" s="134">
        <v>116.4</v>
      </c>
      <c r="DU731" s="134">
        <v>117.6</v>
      </c>
      <c r="DV731" s="134">
        <v>117.5</v>
      </c>
      <c r="DW731" s="134">
        <v>117.7</v>
      </c>
      <c r="DX731" s="134">
        <v>117.9</v>
      </c>
      <c r="DY731" s="134">
        <v>117.7</v>
      </c>
      <c r="DZ731" s="134">
        <v>117.2</v>
      </c>
      <c r="EA731" s="135">
        <v>117.1</v>
      </c>
      <c r="EB731" s="136">
        <v>117.5</v>
      </c>
      <c r="EC731" s="136">
        <v>117.5</v>
      </c>
      <c r="ED731" s="134">
        <v>117.5</v>
      </c>
      <c r="EE731" s="134">
        <v>117.8</v>
      </c>
      <c r="EF731" s="137">
        <v>117.8</v>
      </c>
      <c r="EG731" s="137">
        <v>118</v>
      </c>
      <c r="EH731" s="137">
        <v>118.1</v>
      </c>
      <c r="EI731" s="137">
        <v>117.1</v>
      </c>
      <c r="EJ731" s="136">
        <v>116.6</v>
      </c>
      <c r="EK731" s="136">
        <v>116.7</v>
      </c>
      <c r="EL731" s="147">
        <v>117</v>
      </c>
      <c r="EM731" s="147">
        <v>116.8</v>
      </c>
      <c r="EN731" s="147">
        <v>117.3</v>
      </c>
    </row>
    <row r="732" spans="1:144" ht="15" x14ac:dyDescent="0.25">
      <c r="A732" s="132" t="s">
        <v>2891</v>
      </c>
      <c r="B732" s="132" t="s">
        <v>2892</v>
      </c>
      <c r="C732" s="133">
        <v>2.7959999999999999E-2</v>
      </c>
      <c r="D732" s="134">
        <v>103.9</v>
      </c>
      <c r="E732" s="134">
        <v>103.8</v>
      </c>
      <c r="F732" s="134">
        <v>104.4</v>
      </c>
      <c r="G732" s="134">
        <v>109.8</v>
      </c>
      <c r="H732" s="134">
        <v>107.6</v>
      </c>
      <c r="I732" s="134">
        <v>107.5</v>
      </c>
      <c r="J732" s="134">
        <v>102.3</v>
      </c>
      <c r="K732" s="134">
        <v>105.5</v>
      </c>
      <c r="L732" s="134">
        <v>103.9</v>
      </c>
      <c r="M732" s="134">
        <v>105.8</v>
      </c>
      <c r="N732" s="134">
        <v>105</v>
      </c>
      <c r="O732" s="134">
        <v>106.8</v>
      </c>
      <c r="P732" s="134">
        <v>104.2</v>
      </c>
      <c r="Q732" s="134">
        <v>105.4</v>
      </c>
      <c r="R732" s="134">
        <v>103.5</v>
      </c>
      <c r="S732" s="134">
        <v>102.3</v>
      </c>
      <c r="T732" s="134">
        <v>100.3</v>
      </c>
      <c r="U732" s="134">
        <v>104.7</v>
      </c>
      <c r="V732" s="134">
        <v>105.1</v>
      </c>
      <c r="W732" s="134">
        <v>102.7</v>
      </c>
      <c r="X732" s="134">
        <v>104.3</v>
      </c>
      <c r="Y732" s="134">
        <v>103.3</v>
      </c>
      <c r="Z732" s="134">
        <v>102.5</v>
      </c>
      <c r="AA732" s="134">
        <v>103.6</v>
      </c>
      <c r="AB732" s="134">
        <v>102.6</v>
      </c>
      <c r="AC732" s="134">
        <v>101.4</v>
      </c>
      <c r="AD732" s="134">
        <v>105.5</v>
      </c>
      <c r="AE732" s="134">
        <v>105</v>
      </c>
      <c r="AF732" s="134">
        <v>105.2</v>
      </c>
      <c r="AG732" s="134">
        <v>105.4</v>
      </c>
      <c r="AH732" s="134">
        <v>104.2</v>
      </c>
      <c r="AI732" s="134">
        <v>105.1</v>
      </c>
      <c r="AJ732" s="134">
        <v>112</v>
      </c>
      <c r="AK732" s="134">
        <v>108</v>
      </c>
      <c r="AL732" s="134">
        <v>105.7</v>
      </c>
      <c r="AM732" s="134">
        <v>110</v>
      </c>
      <c r="AN732" s="134">
        <v>112.8</v>
      </c>
      <c r="AO732" s="134">
        <v>105.8</v>
      </c>
      <c r="AP732" s="134">
        <v>105.2</v>
      </c>
      <c r="AQ732" s="134">
        <v>106.6</v>
      </c>
      <c r="AR732" s="134">
        <v>110.5</v>
      </c>
      <c r="AS732" s="134">
        <v>106.7</v>
      </c>
      <c r="AT732" s="134">
        <v>108</v>
      </c>
      <c r="AU732" s="134">
        <v>107.5</v>
      </c>
      <c r="AV732" s="134">
        <v>107.5</v>
      </c>
      <c r="AW732" s="134">
        <v>107.5</v>
      </c>
      <c r="AX732" s="134">
        <v>107.5</v>
      </c>
      <c r="AY732" s="134">
        <v>107.5</v>
      </c>
      <c r="AZ732" s="134">
        <v>108.3</v>
      </c>
      <c r="BA732" s="134">
        <v>107</v>
      </c>
      <c r="BB732" s="134">
        <v>107.1</v>
      </c>
      <c r="BC732" s="134">
        <v>107.1</v>
      </c>
      <c r="BD732" s="134">
        <v>107.5</v>
      </c>
      <c r="BE732" s="134">
        <v>107.5</v>
      </c>
      <c r="BF732" s="134">
        <v>108.4</v>
      </c>
      <c r="BG732" s="134">
        <v>108.3</v>
      </c>
      <c r="BH732" s="134">
        <v>109.6</v>
      </c>
      <c r="BI732" s="134">
        <v>109.6</v>
      </c>
      <c r="BJ732" s="134">
        <v>109.6</v>
      </c>
      <c r="BK732" s="134">
        <v>109.8</v>
      </c>
      <c r="BL732" s="134">
        <v>110.2</v>
      </c>
      <c r="BM732" s="134">
        <v>110.5</v>
      </c>
      <c r="BN732" s="134">
        <v>110.3</v>
      </c>
      <c r="BO732" s="134">
        <v>109.5</v>
      </c>
      <c r="BP732" s="134">
        <v>109.7</v>
      </c>
      <c r="BQ732" s="134">
        <v>109.7</v>
      </c>
      <c r="BR732" s="134">
        <v>110.2</v>
      </c>
      <c r="BS732" s="134">
        <v>109.9</v>
      </c>
      <c r="BT732" s="134">
        <v>110.2</v>
      </c>
      <c r="BU732" s="134">
        <v>110.1</v>
      </c>
      <c r="BV732" s="134">
        <v>110.1</v>
      </c>
      <c r="BW732" s="134">
        <v>110.1</v>
      </c>
      <c r="BX732" s="134">
        <v>109.7</v>
      </c>
      <c r="BY732" s="134">
        <v>109.8</v>
      </c>
      <c r="BZ732" s="134">
        <v>110.2</v>
      </c>
      <c r="CA732" s="134">
        <v>110.5</v>
      </c>
      <c r="CB732" s="134">
        <v>111.7</v>
      </c>
      <c r="CC732" s="134">
        <v>112.2</v>
      </c>
      <c r="CD732" s="134">
        <v>111.4</v>
      </c>
      <c r="CE732" s="134">
        <v>112</v>
      </c>
      <c r="CF732" s="134">
        <v>112.1</v>
      </c>
      <c r="CG732" s="134">
        <v>113.4</v>
      </c>
      <c r="CH732" s="134">
        <v>113.4</v>
      </c>
      <c r="CI732" s="134">
        <v>113.3</v>
      </c>
      <c r="CJ732" s="134">
        <v>113</v>
      </c>
      <c r="CK732" s="134">
        <v>115.5</v>
      </c>
      <c r="CL732" s="134">
        <v>115.5</v>
      </c>
      <c r="CM732" s="134">
        <v>115.4</v>
      </c>
      <c r="CN732" s="134">
        <v>115.2</v>
      </c>
      <c r="CO732" s="134">
        <v>115</v>
      </c>
      <c r="CP732" s="134">
        <v>114.6</v>
      </c>
      <c r="CQ732" s="134">
        <v>114.7</v>
      </c>
      <c r="CR732" s="134">
        <v>114.9</v>
      </c>
      <c r="CS732" s="134">
        <v>115.1</v>
      </c>
      <c r="CT732" s="134">
        <v>115.1</v>
      </c>
      <c r="CU732" s="134">
        <v>115.1</v>
      </c>
      <c r="CV732" s="134">
        <v>115.1</v>
      </c>
      <c r="CW732" s="134">
        <v>115.5</v>
      </c>
      <c r="CX732" s="134">
        <v>114.3</v>
      </c>
      <c r="CY732" s="134">
        <v>115.5</v>
      </c>
      <c r="CZ732" s="134">
        <v>115.2</v>
      </c>
      <c r="DA732" s="134">
        <v>115.1</v>
      </c>
      <c r="DB732" s="134">
        <v>115.8</v>
      </c>
      <c r="DC732" s="134">
        <v>116.2</v>
      </c>
      <c r="DD732" s="134">
        <v>116.3</v>
      </c>
      <c r="DE732" s="134">
        <v>117.3</v>
      </c>
      <c r="DF732" s="134">
        <v>119.3</v>
      </c>
      <c r="DG732" s="134">
        <v>120.2</v>
      </c>
      <c r="DH732" s="134">
        <v>121.7</v>
      </c>
      <c r="DI732" s="134">
        <v>122.1</v>
      </c>
      <c r="DJ732" s="134">
        <v>122.1</v>
      </c>
      <c r="DK732" s="134">
        <v>124.9</v>
      </c>
      <c r="DL732" s="134">
        <v>126.8</v>
      </c>
      <c r="DM732" s="134">
        <v>123.4</v>
      </c>
      <c r="DN732" s="134">
        <v>124.1</v>
      </c>
      <c r="DO732" s="134">
        <v>126</v>
      </c>
      <c r="DP732" s="134">
        <v>125.8</v>
      </c>
      <c r="DQ732" s="134">
        <v>126.3</v>
      </c>
      <c r="DR732" s="134">
        <v>127.5</v>
      </c>
      <c r="DS732" s="134">
        <v>128</v>
      </c>
      <c r="DT732" s="134">
        <v>132.9</v>
      </c>
      <c r="DU732" s="134">
        <v>133.80000000000001</v>
      </c>
      <c r="DV732" s="134">
        <v>134.30000000000001</v>
      </c>
      <c r="DW732" s="134">
        <v>134.1</v>
      </c>
      <c r="DX732" s="134">
        <v>134.19999999999999</v>
      </c>
      <c r="DY732" s="134">
        <v>134.19999999999999</v>
      </c>
      <c r="DZ732" s="134">
        <v>134.9</v>
      </c>
      <c r="EA732" s="135">
        <v>133.4</v>
      </c>
      <c r="EB732" s="136">
        <v>134</v>
      </c>
      <c r="EC732" s="136">
        <v>134.6</v>
      </c>
      <c r="ED732" s="134">
        <v>134.80000000000001</v>
      </c>
      <c r="EE732" s="134">
        <v>135.5</v>
      </c>
      <c r="EF732" s="137">
        <v>136.5</v>
      </c>
      <c r="EG732" s="137">
        <v>136</v>
      </c>
      <c r="EH732" s="137">
        <v>135.30000000000001</v>
      </c>
      <c r="EI732" s="137">
        <v>137.19999999999999</v>
      </c>
      <c r="EJ732" s="136">
        <v>137.9</v>
      </c>
      <c r="EK732" s="136">
        <v>137.80000000000001</v>
      </c>
      <c r="EL732" s="147">
        <v>137.19999999999999</v>
      </c>
      <c r="EM732" s="147">
        <v>136.1</v>
      </c>
      <c r="EN732" s="147">
        <v>136.5</v>
      </c>
    </row>
    <row r="733" spans="1:144" ht="15" x14ac:dyDescent="0.25">
      <c r="A733" s="132" t="s">
        <v>2893</v>
      </c>
      <c r="B733" s="132" t="s">
        <v>2894</v>
      </c>
      <c r="C733" s="133">
        <v>0.25362000000000001</v>
      </c>
      <c r="D733" s="134">
        <v>110.7</v>
      </c>
      <c r="E733" s="134">
        <v>96.9</v>
      </c>
      <c r="F733" s="134">
        <v>98.8</v>
      </c>
      <c r="G733" s="134">
        <v>98.3</v>
      </c>
      <c r="H733" s="134">
        <v>93.1</v>
      </c>
      <c r="I733" s="134">
        <v>110.2</v>
      </c>
      <c r="J733" s="134">
        <v>107.8</v>
      </c>
      <c r="K733" s="134">
        <v>110.3</v>
      </c>
      <c r="L733" s="134">
        <v>92.5</v>
      </c>
      <c r="M733" s="134">
        <v>99.6</v>
      </c>
      <c r="N733" s="134">
        <v>99.8</v>
      </c>
      <c r="O733" s="134">
        <v>101.3</v>
      </c>
      <c r="P733" s="134">
        <v>101.8</v>
      </c>
      <c r="Q733" s="134">
        <v>106</v>
      </c>
      <c r="R733" s="134">
        <v>101.8</v>
      </c>
      <c r="S733" s="134">
        <v>100</v>
      </c>
      <c r="T733" s="134">
        <v>115.8</v>
      </c>
      <c r="U733" s="134">
        <v>114.8</v>
      </c>
      <c r="V733" s="134">
        <v>114.8</v>
      </c>
      <c r="W733" s="134">
        <v>114.8</v>
      </c>
      <c r="X733" s="134">
        <v>114.8</v>
      </c>
      <c r="Y733" s="134">
        <v>112.3</v>
      </c>
      <c r="Z733" s="134">
        <v>120</v>
      </c>
      <c r="AA733" s="134">
        <v>120</v>
      </c>
      <c r="AB733" s="134">
        <v>120.2</v>
      </c>
      <c r="AC733" s="134">
        <v>123.8</v>
      </c>
      <c r="AD733" s="134">
        <v>123.8</v>
      </c>
      <c r="AE733" s="134">
        <v>105.7</v>
      </c>
      <c r="AF733" s="134">
        <v>105.6</v>
      </c>
      <c r="AG733" s="134">
        <v>105.6</v>
      </c>
      <c r="AH733" s="134">
        <v>118.5</v>
      </c>
      <c r="AI733" s="134">
        <v>111.7</v>
      </c>
      <c r="AJ733" s="134">
        <v>110.9</v>
      </c>
      <c r="AK733" s="134">
        <v>110.9</v>
      </c>
      <c r="AL733" s="134">
        <v>110.9</v>
      </c>
      <c r="AM733" s="134">
        <v>107.3</v>
      </c>
      <c r="AN733" s="134">
        <v>107.3</v>
      </c>
      <c r="AO733" s="134">
        <v>117.8</v>
      </c>
      <c r="AP733" s="134">
        <v>125.3</v>
      </c>
      <c r="AQ733" s="134">
        <v>105.8</v>
      </c>
      <c r="AR733" s="134">
        <v>105.8</v>
      </c>
      <c r="AS733" s="134">
        <v>105.8</v>
      </c>
      <c r="AT733" s="134">
        <v>105.8</v>
      </c>
      <c r="AU733" s="134">
        <v>106.7</v>
      </c>
      <c r="AV733" s="134">
        <v>106.7</v>
      </c>
      <c r="AW733" s="134">
        <v>107.5</v>
      </c>
      <c r="AX733" s="134">
        <v>107.5</v>
      </c>
      <c r="AY733" s="134">
        <v>107.5</v>
      </c>
      <c r="AZ733" s="134">
        <v>106.8</v>
      </c>
      <c r="BA733" s="134">
        <v>106.8</v>
      </c>
      <c r="BB733" s="134">
        <v>106.9</v>
      </c>
      <c r="BC733" s="134">
        <v>106.9</v>
      </c>
      <c r="BD733" s="134">
        <v>107</v>
      </c>
      <c r="BE733" s="134">
        <v>106.3</v>
      </c>
      <c r="BF733" s="134">
        <v>106.3</v>
      </c>
      <c r="BG733" s="134">
        <v>109.5</v>
      </c>
      <c r="BH733" s="134">
        <v>109.5</v>
      </c>
      <c r="BI733" s="134">
        <v>109.5</v>
      </c>
      <c r="BJ733" s="134">
        <v>109.5</v>
      </c>
      <c r="BK733" s="134">
        <v>110.8</v>
      </c>
      <c r="BL733" s="134">
        <v>110.8</v>
      </c>
      <c r="BM733" s="134">
        <v>112.2</v>
      </c>
      <c r="BN733" s="134">
        <v>112.3</v>
      </c>
      <c r="BO733" s="134">
        <v>112.7</v>
      </c>
      <c r="BP733" s="134">
        <v>112.7</v>
      </c>
      <c r="BQ733" s="134">
        <v>113.8</v>
      </c>
      <c r="BR733" s="134">
        <v>113.8</v>
      </c>
      <c r="BS733" s="134">
        <v>113.8</v>
      </c>
      <c r="BT733" s="134">
        <v>113.8</v>
      </c>
      <c r="BU733" s="134">
        <v>115.5</v>
      </c>
      <c r="BV733" s="134">
        <v>115.5</v>
      </c>
      <c r="BW733" s="134">
        <v>115.5</v>
      </c>
      <c r="BX733" s="134">
        <v>115.5</v>
      </c>
      <c r="BY733" s="134">
        <v>115.7</v>
      </c>
      <c r="BZ733" s="134">
        <v>115.6</v>
      </c>
      <c r="CA733" s="134">
        <v>115.6</v>
      </c>
      <c r="CB733" s="134">
        <v>111.1</v>
      </c>
      <c r="CC733" s="134">
        <v>113.1</v>
      </c>
      <c r="CD733" s="134">
        <v>113.3</v>
      </c>
      <c r="CE733" s="134">
        <v>112.5</v>
      </c>
      <c r="CF733" s="134">
        <v>113.2</v>
      </c>
      <c r="CG733" s="134">
        <v>113.2</v>
      </c>
      <c r="CH733" s="134">
        <v>113.4</v>
      </c>
      <c r="CI733" s="134">
        <v>111.8</v>
      </c>
      <c r="CJ733" s="134">
        <v>111.1</v>
      </c>
      <c r="CK733" s="134">
        <v>111.5</v>
      </c>
      <c r="CL733" s="134">
        <v>113.2</v>
      </c>
      <c r="CM733" s="134">
        <v>114.8</v>
      </c>
      <c r="CN733" s="134">
        <v>112.8</v>
      </c>
      <c r="CO733" s="134">
        <v>113.7</v>
      </c>
      <c r="CP733" s="134">
        <v>113.7</v>
      </c>
      <c r="CQ733" s="134">
        <v>113.7</v>
      </c>
      <c r="CR733" s="134">
        <v>113.7</v>
      </c>
      <c r="CS733" s="134">
        <v>113.7</v>
      </c>
      <c r="CT733" s="134">
        <v>113.8</v>
      </c>
      <c r="CU733" s="134">
        <v>113.8</v>
      </c>
      <c r="CV733" s="134">
        <v>113.8</v>
      </c>
      <c r="CW733" s="134">
        <v>108.7</v>
      </c>
      <c r="CX733" s="134">
        <v>108.7</v>
      </c>
      <c r="CY733" s="134">
        <v>108.5</v>
      </c>
      <c r="CZ733" s="134">
        <v>108</v>
      </c>
      <c r="DA733" s="134">
        <v>107.7</v>
      </c>
      <c r="DB733" s="134">
        <v>107.9</v>
      </c>
      <c r="DC733" s="134">
        <v>107.9</v>
      </c>
      <c r="DD733" s="134">
        <v>108.1</v>
      </c>
      <c r="DE733" s="134">
        <v>109.1</v>
      </c>
      <c r="DF733" s="134">
        <v>108.9</v>
      </c>
      <c r="DG733" s="134">
        <v>109.3</v>
      </c>
      <c r="DH733" s="134">
        <v>109.3</v>
      </c>
      <c r="DI733" s="134">
        <v>109.3</v>
      </c>
      <c r="DJ733" s="134">
        <v>109</v>
      </c>
      <c r="DK733" s="134">
        <v>107.8</v>
      </c>
      <c r="DL733" s="134">
        <v>108.1</v>
      </c>
      <c r="DM733" s="134">
        <v>107.8</v>
      </c>
      <c r="DN733" s="134">
        <v>108.3</v>
      </c>
      <c r="DO733" s="134">
        <v>110.3</v>
      </c>
      <c r="DP733" s="134">
        <v>110.7</v>
      </c>
      <c r="DQ733" s="134">
        <v>109.5</v>
      </c>
      <c r="DR733" s="134">
        <v>110.7</v>
      </c>
      <c r="DS733" s="134">
        <v>110.9</v>
      </c>
      <c r="DT733" s="134">
        <v>111</v>
      </c>
      <c r="DU733" s="134">
        <v>112.8</v>
      </c>
      <c r="DV733" s="134">
        <v>111.5</v>
      </c>
      <c r="DW733" s="134">
        <v>111.5</v>
      </c>
      <c r="DX733" s="134">
        <v>110.5</v>
      </c>
      <c r="DY733" s="134">
        <v>110.6</v>
      </c>
      <c r="DZ733" s="134">
        <v>110</v>
      </c>
      <c r="EA733" s="135">
        <v>110</v>
      </c>
      <c r="EB733" s="136">
        <v>109.9</v>
      </c>
      <c r="EC733" s="136">
        <v>110.1</v>
      </c>
      <c r="ED733" s="134">
        <v>110.3</v>
      </c>
      <c r="EE733" s="134">
        <v>110.8</v>
      </c>
      <c r="EF733" s="137">
        <v>110.8</v>
      </c>
      <c r="EG733" s="137">
        <v>111</v>
      </c>
      <c r="EH733" s="137">
        <v>111</v>
      </c>
      <c r="EI733" s="137">
        <v>108</v>
      </c>
      <c r="EJ733" s="136">
        <v>107</v>
      </c>
      <c r="EK733" s="136">
        <v>107</v>
      </c>
      <c r="EL733" s="147">
        <v>107.3</v>
      </c>
      <c r="EM733" s="147">
        <v>107</v>
      </c>
      <c r="EN733" s="147">
        <v>107.6</v>
      </c>
    </row>
    <row r="734" spans="1:144" ht="15" x14ac:dyDescent="0.25">
      <c r="A734" s="132" t="s">
        <v>2895</v>
      </c>
      <c r="B734" s="132" t="s">
        <v>2896</v>
      </c>
      <c r="C734" s="133">
        <v>0.17455999999999999</v>
      </c>
      <c r="D734" s="134">
        <v>102.6</v>
      </c>
      <c r="E734" s="134">
        <v>101.5</v>
      </c>
      <c r="F734" s="134">
        <v>100</v>
      </c>
      <c r="G734" s="134">
        <v>100</v>
      </c>
      <c r="H734" s="134">
        <v>101.4</v>
      </c>
      <c r="I734" s="134">
        <v>102.1</v>
      </c>
      <c r="J734" s="134">
        <v>102.1</v>
      </c>
      <c r="K734" s="134">
        <v>101.6</v>
      </c>
      <c r="L734" s="134">
        <v>98.6</v>
      </c>
      <c r="M734" s="134">
        <v>102.7</v>
      </c>
      <c r="N734" s="134">
        <v>103</v>
      </c>
      <c r="O734" s="134">
        <v>99.8</v>
      </c>
      <c r="P734" s="134">
        <v>100.8</v>
      </c>
      <c r="Q734" s="134">
        <v>101.2</v>
      </c>
      <c r="R734" s="134">
        <v>101.2</v>
      </c>
      <c r="S734" s="134">
        <v>105.3</v>
      </c>
      <c r="T734" s="134">
        <v>105.5</v>
      </c>
      <c r="U734" s="134">
        <v>105.5</v>
      </c>
      <c r="V734" s="134">
        <v>105.6</v>
      </c>
      <c r="W734" s="134">
        <v>105.2</v>
      </c>
      <c r="X734" s="134">
        <v>104.2</v>
      </c>
      <c r="Y734" s="134">
        <v>104.5</v>
      </c>
      <c r="Z734" s="134">
        <v>101.8</v>
      </c>
      <c r="AA734" s="134">
        <v>102.2</v>
      </c>
      <c r="AB734" s="134">
        <v>102.9</v>
      </c>
      <c r="AC734" s="134">
        <v>102.9</v>
      </c>
      <c r="AD734" s="134">
        <v>106.5</v>
      </c>
      <c r="AE734" s="134">
        <v>106.5</v>
      </c>
      <c r="AF734" s="134">
        <v>103.7</v>
      </c>
      <c r="AG734" s="134">
        <v>104</v>
      </c>
      <c r="AH734" s="134">
        <v>104</v>
      </c>
      <c r="AI734" s="134">
        <v>102.8</v>
      </c>
      <c r="AJ734" s="134">
        <v>102.9</v>
      </c>
      <c r="AK734" s="134">
        <v>102.9</v>
      </c>
      <c r="AL734" s="134">
        <v>103.5</v>
      </c>
      <c r="AM734" s="134">
        <v>104.1</v>
      </c>
      <c r="AN734" s="134">
        <v>104.4</v>
      </c>
      <c r="AO734" s="134">
        <v>104.6</v>
      </c>
      <c r="AP734" s="134">
        <v>109.8</v>
      </c>
      <c r="AQ734" s="134">
        <v>109.8</v>
      </c>
      <c r="AR734" s="134">
        <v>107.1</v>
      </c>
      <c r="AS734" s="134">
        <v>105.8</v>
      </c>
      <c r="AT734" s="134">
        <v>105.5</v>
      </c>
      <c r="AU734" s="134">
        <v>105.5</v>
      </c>
      <c r="AV734" s="134">
        <v>105.5</v>
      </c>
      <c r="AW734" s="134">
        <v>105.5</v>
      </c>
      <c r="AX734" s="134">
        <v>105.7</v>
      </c>
      <c r="AY734" s="134">
        <v>105.7</v>
      </c>
      <c r="AZ734" s="134">
        <v>105.7</v>
      </c>
      <c r="BA734" s="134">
        <v>105.7</v>
      </c>
      <c r="BB734" s="134">
        <v>105.7</v>
      </c>
      <c r="BC734" s="134">
        <v>105.7</v>
      </c>
      <c r="BD734" s="134">
        <v>105.8</v>
      </c>
      <c r="BE734" s="134">
        <v>105.8</v>
      </c>
      <c r="BF734" s="134">
        <v>105.8</v>
      </c>
      <c r="BG734" s="134">
        <v>105.9</v>
      </c>
      <c r="BH734" s="134">
        <v>105.9</v>
      </c>
      <c r="BI734" s="134">
        <v>105.9</v>
      </c>
      <c r="BJ734" s="134">
        <v>101.6</v>
      </c>
      <c r="BK734" s="134">
        <v>102.3</v>
      </c>
      <c r="BL734" s="134">
        <v>102.3</v>
      </c>
      <c r="BM734" s="134">
        <v>101.6</v>
      </c>
      <c r="BN734" s="134">
        <v>101.6</v>
      </c>
      <c r="BO734" s="134">
        <v>101.6</v>
      </c>
      <c r="BP734" s="134">
        <v>99.7</v>
      </c>
      <c r="BQ734" s="134">
        <v>99.7</v>
      </c>
      <c r="BR734" s="134">
        <v>100.4</v>
      </c>
      <c r="BS734" s="134">
        <v>101.2</v>
      </c>
      <c r="BT734" s="134">
        <v>102.3</v>
      </c>
      <c r="BU734" s="134">
        <v>103.9</v>
      </c>
      <c r="BV734" s="134">
        <v>103.1</v>
      </c>
      <c r="BW734" s="134">
        <v>103.9</v>
      </c>
      <c r="BX734" s="134">
        <v>101.5</v>
      </c>
      <c r="BY734" s="134">
        <v>100.2</v>
      </c>
      <c r="BZ734" s="134">
        <v>101.8</v>
      </c>
      <c r="CA734" s="134">
        <v>101.8</v>
      </c>
      <c r="CB734" s="134">
        <v>101.8</v>
      </c>
      <c r="CC734" s="134">
        <v>103.4</v>
      </c>
      <c r="CD734" s="134">
        <v>104.8</v>
      </c>
      <c r="CE734" s="134">
        <v>104.8</v>
      </c>
      <c r="CF734" s="134">
        <v>105</v>
      </c>
      <c r="CG734" s="134">
        <v>105.9</v>
      </c>
      <c r="CH734" s="134">
        <v>107.2</v>
      </c>
      <c r="CI734" s="134">
        <v>106.6</v>
      </c>
      <c r="CJ734" s="134">
        <v>109.9</v>
      </c>
      <c r="CK734" s="134">
        <v>109.3</v>
      </c>
      <c r="CL734" s="134">
        <v>112</v>
      </c>
      <c r="CM734" s="134">
        <v>112.6</v>
      </c>
      <c r="CN734" s="134">
        <v>111.4</v>
      </c>
      <c r="CO734" s="134">
        <v>110.8</v>
      </c>
      <c r="CP734" s="134">
        <v>108.8</v>
      </c>
      <c r="CQ734" s="134">
        <v>108.8</v>
      </c>
      <c r="CR734" s="134">
        <v>108.8</v>
      </c>
      <c r="CS734" s="134">
        <v>110.2</v>
      </c>
      <c r="CT734" s="134">
        <v>110.2</v>
      </c>
      <c r="CU734" s="134">
        <v>105.7</v>
      </c>
      <c r="CV734" s="134">
        <v>108.8</v>
      </c>
      <c r="CW734" s="134">
        <v>108.1</v>
      </c>
      <c r="CX734" s="134">
        <v>113.7</v>
      </c>
      <c r="CY734" s="134">
        <v>113.7</v>
      </c>
      <c r="CZ734" s="134">
        <v>118.9</v>
      </c>
      <c r="DA734" s="134">
        <v>115.2</v>
      </c>
      <c r="DB734" s="134">
        <v>115.9</v>
      </c>
      <c r="DC734" s="134">
        <v>115.9</v>
      </c>
      <c r="DD734" s="134">
        <v>115.9</v>
      </c>
      <c r="DE734" s="134">
        <v>116.5</v>
      </c>
      <c r="DF734" s="134">
        <v>115.9</v>
      </c>
      <c r="DG734" s="134">
        <v>119.4</v>
      </c>
      <c r="DH734" s="134">
        <v>121.3</v>
      </c>
      <c r="DI734" s="134">
        <v>122.6</v>
      </c>
      <c r="DJ734" s="134">
        <v>119.8</v>
      </c>
      <c r="DK734" s="134">
        <v>121</v>
      </c>
      <c r="DL734" s="134">
        <v>122.6</v>
      </c>
      <c r="DM734" s="134">
        <v>122.7</v>
      </c>
      <c r="DN734" s="134">
        <v>122.9</v>
      </c>
      <c r="DO734" s="134">
        <v>123.1</v>
      </c>
      <c r="DP734" s="134">
        <v>123</v>
      </c>
      <c r="DQ734" s="134">
        <v>123.1</v>
      </c>
      <c r="DR734" s="134">
        <v>119.1</v>
      </c>
      <c r="DS734" s="134">
        <v>119.6</v>
      </c>
      <c r="DT734" s="134">
        <v>120.6</v>
      </c>
      <c r="DU734" s="134">
        <v>121.3</v>
      </c>
      <c r="DV734" s="134">
        <v>123.1</v>
      </c>
      <c r="DW734" s="134">
        <v>123.2</v>
      </c>
      <c r="DX734" s="134">
        <v>123.3</v>
      </c>
      <c r="DY734" s="134">
        <v>122.6</v>
      </c>
      <c r="DZ734" s="134">
        <v>122.3</v>
      </c>
      <c r="EA734" s="135">
        <v>122.4</v>
      </c>
      <c r="EB734" s="136">
        <v>122.8</v>
      </c>
      <c r="EC734" s="136">
        <v>122.8</v>
      </c>
      <c r="ED734" s="134">
        <v>122</v>
      </c>
      <c r="EE734" s="134">
        <v>122.4</v>
      </c>
      <c r="EF734" s="137">
        <v>122.4</v>
      </c>
      <c r="EG734" s="137">
        <v>122.4</v>
      </c>
      <c r="EH734" s="137">
        <v>122.8</v>
      </c>
      <c r="EI734" s="137">
        <v>123.6</v>
      </c>
      <c r="EJ734" s="136">
        <v>123.6</v>
      </c>
      <c r="EK734" s="136">
        <v>123.8</v>
      </c>
      <c r="EL734" s="147">
        <v>124.4</v>
      </c>
      <c r="EM734" s="147">
        <v>124.3</v>
      </c>
      <c r="EN734" s="147">
        <v>124.3</v>
      </c>
    </row>
    <row r="735" spans="1:144" ht="15" x14ac:dyDescent="0.25">
      <c r="A735" s="132" t="s">
        <v>2897</v>
      </c>
      <c r="B735" s="132" t="s">
        <v>2898</v>
      </c>
      <c r="C735" s="133">
        <v>5.4449999999999998E-2</v>
      </c>
      <c r="D735" s="134">
        <v>104</v>
      </c>
      <c r="E735" s="134">
        <v>102.5</v>
      </c>
      <c r="F735" s="134">
        <v>103.1</v>
      </c>
      <c r="G735" s="134">
        <v>103.8</v>
      </c>
      <c r="H735" s="134">
        <v>105.2</v>
      </c>
      <c r="I735" s="134">
        <v>103.8</v>
      </c>
      <c r="J735" s="134">
        <v>101.7</v>
      </c>
      <c r="K735" s="134">
        <v>101.8</v>
      </c>
      <c r="L735" s="134">
        <v>105.5</v>
      </c>
      <c r="M735" s="134">
        <v>102.4</v>
      </c>
      <c r="N735" s="134">
        <v>103.7</v>
      </c>
      <c r="O735" s="134">
        <v>103.6</v>
      </c>
      <c r="P735" s="134">
        <v>104.5</v>
      </c>
      <c r="Q735" s="134">
        <v>103.4</v>
      </c>
      <c r="R735" s="134">
        <v>104.9</v>
      </c>
      <c r="S735" s="134">
        <v>106.8</v>
      </c>
      <c r="T735" s="134">
        <v>111</v>
      </c>
      <c r="U735" s="134">
        <v>112.8</v>
      </c>
      <c r="V735" s="134">
        <v>110</v>
      </c>
      <c r="W735" s="134">
        <v>110.8</v>
      </c>
      <c r="X735" s="134">
        <v>108.6</v>
      </c>
      <c r="Y735" s="134">
        <v>106.8</v>
      </c>
      <c r="Z735" s="134">
        <v>106.9</v>
      </c>
      <c r="AA735" s="134">
        <v>107.8</v>
      </c>
      <c r="AB735" s="134">
        <v>107.1</v>
      </c>
      <c r="AC735" s="134">
        <v>103.9</v>
      </c>
      <c r="AD735" s="134">
        <v>106.5</v>
      </c>
      <c r="AE735" s="134">
        <v>107.8</v>
      </c>
      <c r="AF735" s="134">
        <v>109</v>
      </c>
      <c r="AG735" s="134">
        <v>108.5</v>
      </c>
      <c r="AH735" s="134">
        <v>108.5</v>
      </c>
      <c r="AI735" s="134">
        <v>108.3</v>
      </c>
      <c r="AJ735" s="134">
        <v>108.7</v>
      </c>
      <c r="AK735" s="134">
        <v>109.3</v>
      </c>
      <c r="AL735" s="134">
        <v>108.9</v>
      </c>
      <c r="AM735" s="134">
        <v>108.7</v>
      </c>
      <c r="AN735" s="134">
        <v>107.6</v>
      </c>
      <c r="AO735" s="134">
        <v>106.9</v>
      </c>
      <c r="AP735" s="134">
        <v>108.7</v>
      </c>
      <c r="AQ735" s="134">
        <v>108</v>
      </c>
      <c r="AR735" s="134">
        <v>107</v>
      </c>
      <c r="AS735" s="134">
        <v>108.7</v>
      </c>
      <c r="AT735" s="134">
        <v>109.3</v>
      </c>
      <c r="AU735" s="134">
        <v>110.2</v>
      </c>
      <c r="AV735" s="134">
        <v>107.7</v>
      </c>
      <c r="AW735" s="134">
        <v>106.6</v>
      </c>
      <c r="AX735" s="134">
        <v>106.7</v>
      </c>
      <c r="AY735" s="134">
        <v>107.1</v>
      </c>
      <c r="AZ735" s="134">
        <v>106.9</v>
      </c>
      <c r="BA735" s="134">
        <v>107.5</v>
      </c>
      <c r="BB735" s="134">
        <v>107.5</v>
      </c>
      <c r="BC735" s="134">
        <v>105</v>
      </c>
      <c r="BD735" s="134">
        <v>109</v>
      </c>
      <c r="BE735" s="134">
        <v>107.8</v>
      </c>
      <c r="BF735" s="134">
        <v>107.5</v>
      </c>
      <c r="BG735" s="134">
        <v>109.8</v>
      </c>
      <c r="BH735" s="134">
        <v>108</v>
      </c>
      <c r="BI735" s="134">
        <v>109</v>
      </c>
      <c r="BJ735" s="134">
        <v>108.1</v>
      </c>
      <c r="BK735" s="134">
        <v>110.8</v>
      </c>
      <c r="BL735" s="134">
        <v>111.3</v>
      </c>
      <c r="BM735" s="134">
        <v>111.3</v>
      </c>
      <c r="BN735" s="134">
        <v>112.4</v>
      </c>
      <c r="BO735" s="134">
        <v>112.4</v>
      </c>
      <c r="BP735" s="134">
        <v>108.5</v>
      </c>
      <c r="BQ735" s="134">
        <v>110.4</v>
      </c>
      <c r="BR735" s="134">
        <v>110.5</v>
      </c>
      <c r="BS735" s="134">
        <v>111.1</v>
      </c>
      <c r="BT735" s="134">
        <v>109.3</v>
      </c>
      <c r="BU735" s="134">
        <v>109.2</v>
      </c>
      <c r="BV735" s="134">
        <v>110.1</v>
      </c>
      <c r="BW735" s="134">
        <v>106</v>
      </c>
      <c r="BX735" s="134">
        <v>105.7</v>
      </c>
      <c r="BY735" s="134">
        <v>106.5</v>
      </c>
      <c r="BZ735" s="134">
        <v>105.7</v>
      </c>
      <c r="CA735" s="134">
        <v>105.2</v>
      </c>
      <c r="CB735" s="134">
        <v>106.9</v>
      </c>
      <c r="CC735" s="134">
        <v>106.8</v>
      </c>
      <c r="CD735" s="134">
        <v>107.6</v>
      </c>
      <c r="CE735" s="134">
        <v>107.7</v>
      </c>
      <c r="CF735" s="134">
        <v>107.7</v>
      </c>
      <c r="CG735" s="134">
        <v>108.1</v>
      </c>
      <c r="CH735" s="134">
        <v>108.2</v>
      </c>
      <c r="CI735" s="134">
        <v>110.6</v>
      </c>
      <c r="CJ735" s="134">
        <v>112.5</v>
      </c>
      <c r="CK735" s="134">
        <v>111.6</v>
      </c>
      <c r="CL735" s="134">
        <v>109.2</v>
      </c>
      <c r="CM735" s="134">
        <v>110.6</v>
      </c>
      <c r="CN735" s="134">
        <v>115.9</v>
      </c>
      <c r="CO735" s="134">
        <v>116.5</v>
      </c>
      <c r="CP735" s="134">
        <v>116</v>
      </c>
      <c r="CQ735" s="134">
        <v>115</v>
      </c>
      <c r="CR735" s="134">
        <v>116</v>
      </c>
      <c r="CS735" s="134">
        <v>118.6</v>
      </c>
      <c r="CT735" s="134">
        <v>114.7</v>
      </c>
      <c r="CU735" s="134">
        <v>112</v>
      </c>
      <c r="CV735" s="134">
        <v>119</v>
      </c>
      <c r="CW735" s="134">
        <v>120.1</v>
      </c>
      <c r="CX735" s="134">
        <v>117.4</v>
      </c>
      <c r="CY735" s="134">
        <v>117.9</v>
      </c>
      <c r="CZ735" s="134">
        <v>119.3</v>
      </c>
      <c r="DA735" s="134">
        <v>118</v>
      </c>
      <c r="DB735" s="134">
        <v>115.4</v>
      </c>
      <c r="DC735" s="134">
        <v>118.4</v>
      </c>
      <c r="DD735" s="134">
        <v>116.3</v>
      </c>
      <c r="DE735" s="134">
        <v>118.6</v>
      </c>
      <c r="DF735" s="134">
        <v>117.5</v>
      </c>
      <c r="DG735" s="134">
        <v>117.2</v>
      </c>
      <c r="DH735" s="134">
        <v>114</v>
      </c>
      <c r="DI735" s="134">
        <v>115.8</v>
      </c>
      <c r="DJ735" s="134">
        <v>116.7</v>
      </c>
      <c r="DK735" s="134">
        <v>118.8</v>
      </c>
      <c r="DL735" s="134">
        <v>119.8</v>
      </c>
      <c r="DM735" s="134">
        <v>120.6</v>
      </c>
      <c r="DN735" s="134">
        <v>121</v>
      </c>
      <c r="DO735" s="134">
        <v>121.1</v>
      </c>
      <c r="DP735" s="134">
        <v>121.6</v>
      </c>
      <c r="DQ735" s="134">
        <v>122.3</v>
      </c>
      <c r="DR735" s="134">
        <v>121.9</v>
      </c>
      <c r="DS735" s="134">
        <v>121.1</v>
      </c>
      <c r="DT735" s="134">
        <v>124.3</v>
      </c>
      <c r="DU735" s="134">
        <v>123.6</v>
      </c>
      <c r="DV735" s="134">
        <v>123</v>
      </c>
      <c r="DW735" s="134">
        <v>124.6</v>
      </c>
      <c r="DX735" s="134">
        <v>131</v>
      </c>
      <c r="DY735" s="134">
        <v>131.6</v>
      </c>
      <c r="DZ735" s="134">
        <v>131.19999999999999</v>
      </c>
      <c r="EA735" s="135">
        <v>130.19999999999999</v>
      </c>
      <c r="EB735" s="136">
        <v>130</v>
      </c>
      <c r="EC735" s="136">
        <v>130.4</v>
      </c>
      <c r="ED735" s="134">
        <v>130.69999999999999</v>
      </c>
      <c r="EE735" s="134">
        <v>130.1</v>
      </c>
      <c r="EF735" s="137">
        <v>130.30000000000001</v>
      </c>
      <c r="EG735" s="137">
        <v>132</v>
      </c>
      <c r="EH735" s="137">
        <v>132.6</v>
      </c>
      <c r="EI735" s="137">
        <v>133.4</v>
      </c>
      <c r="EJ735" s="136">
        <v>132.30000000000001</v>
      </c>
      <c r="EK735" s="136">
        <v>133.5</v>
      </c>
      <c r="EL735" s="147">
        <v>132.69999999999999</v>
      </c>
      <c r="EM735" s="147">
        <v>133.6</v>
      </c>
      <c r="EN735" s="147">
        <v>133</v>
      </c>
    </row>
    <row r="736" spans="1:144" ht="15" x14ac:dyDescent="0.25">
      <c r="A736" s="132" t="s">
        <v>2899</v>
      </c>
      <c r="B736" s="132" t="s">
        <v>2900</v>
      </c>
      <c r="C736" s="133">
        <v>4.1239999999999999E-2</v>
      </c>
      <c r="D736" s="134">
        <v>97.9</v>
      </c>
      <c r="E736" s="134">
        <v>105.8</v>
      </c>
      <c r="F736" s="134">
        <v>105.7</v>
      </c>
      <c r="G736" s="134">
        <v>106.1</v>
      </c>
      <c r="H736" s="134">
        <v>103.8</v>
      </c>
      <c r="I736" s="134">
        <v>108.1</v>
      </c>
      <c r="J736" s="134">
        <v>106.2</v>
      </c>
      <c r="K736" s="134">
        <v>103.8</v>
      </c>
      <c r="L736" s="134">
        <v>105.2</v>
      </c>
      <c r="M736" s="134">
        <v>105.3</v>
      </c>
      <c r="N736" s="134">
        <v>106.1</v>
      </c>
      <c r="O736" s="134">
        <v>107.1</v>
      </c>
      <c r="P736" s="134">
        <v>109</v>
      </c>
      <c r="Q736" s="134">
        <v>111.9</v>
      </c>
      <c r="R736" s="134">
        <v>111.3</v>
      </c>
      <c r="S736" s="134">
        <v>106.9</v>
      </c>
      <c r="T736" s="134">
        <v>105.3</v>
      </c>
      <c r="U736" s="134">
        <v>105.9</v>
      </c>
      <c r="V736" s="134">
        <v>105.2</v>
      </c>
      <c r="W736" s="134">
        <v>105</v>
      </c>
      <c r="X736" s="134">
        <v>109.1</v>
      </c>
      <c r="Y736" s="134">
        <v>109.7</v>
      </c>
      <c r="Z736" s="134">
        <v>105.2</v>
      </c>
      <c r="AA736" s="134">
        <v>107.8</v>
      </c>
      <c r="AB736" s="134">
        <v>109.6</v>
      </c>
      <c r="AC736" s="134">
        <v>110.2</v>
      </c>
      <c r="AD736" s="134">
        <v>109.1</v>
      </c>
      <c r="AE736" s="134">
        <v>109.2</v>
      </c>
      <c r="AF736" s="134">
        <v>107.3</v>
      </c>
      <c r="AG736" s="134">
        <v>107.3</v>
      </c>
      <c r="AH736" s="134">
        <v>106.1</v>
      </c>
      <c r="AI736" s="134">
        <v>106.2</v>
      </c>
      <c r="AJ736" s="134">
        <v>104.7</v>
      </c>
      <c r="AK736" s="134">
        <v>103.5</v>
      </c>
      <c r="AL736" s="134">
        <v>103.1</v>
      </c>
      <c r="AM736" s="134">
        <v>108.2</v>
      </c>
      <c r="AN736" s="134">
        <v>107.8</v>
      </c>
      <c r="AO736" s="134">
        <v>108.5</v>
      </c>
      <c r="AP736" s="134">
        <v>107.6</v>
      </c>
      <c r="AQ736" s="134">
        <v>104.4</v>
      </c>
      <c r="AR736" s="134">
        <v>105.8</v>
      </c>
      <c r="AS736" s="134">
        <v>103.6</v>
      </c>
      <c r="AT736" s="134">
        <v>101.4</v>
      </c>
      <c r="AU736" s="134">
        <v>100.8</v>
      </c>
      <c r="AV736" s="134">
        <v>102.1</v>
      </c>
      <c r="AW736" s="134">
        <v>101.9</v>
      </c>
      <c r="AX736" s="134">
        <v>100.9</v>
      </c>
      <c r="AY736" s="134">
        <v>100.4</v>
      </c>
      <c r="AZ736" s="134">
        <v>100.4</v>
      </c>
      <c r="BA736" s="134">
        <v>101.7</v>
      </c>
      <c r="BB736" s="134">
        <v>102.1</v>
      </c>
      <c r="BC736" s="134">
        <v>101.7</v>
      </c>
      <c r="BD736" s="134">
        <v>100.6</v>
      </c>
      <c r="BE736" s="134">
        <v>100.2</v>
      </c>
      <c r="BF736" s="134">
        <v>99.9</v>
      </c>
      <c r="BG736" s="134">
        <v>101.4</v>
      </c>
      <c r="BH736" s="134">
        <v>102.5</v>
      </c>
      <c r="BI736" s="134">
        <v>102.5</v>
      </c>
      <c r="BJ736" s="134">
        <v>102.8</v>
      </c>
      <c r="BK736" s="134">
        <v>103.7</v>
      </c>
      <c r="BL736" s="134">
        <v>102.2</v>
      </c>
      <c r="BM736" s="134">
        <v>102.1</v>
      </c>
      <c r="BN736" s="134">
        <v>104.8</v>
      </c>
      <c r="BO736" s="134">
        <v>105.5</v>
      </c>
      <c r="BP736" s="134">
        <v>101.9</v>
      </c>
      <c r="BQ736" s="134">
        <v>101.6</v>
      </c>
      <c r="BR736" s="134">
        <v>102.9</v>
      </c>
      <c r="BS736" s="134">
        <v>104.6</v>
      </c>
      <c r="BT736" s="134">
        <v>106.5</v>
      </c>
      <c r="BU736" s="134">
        <v>105.4</v>
      </c>
      <c r="BV736" s="134">
        <v>101.8</v>
      </c>
      <c r="BW736" s="134">
        <v>100.8</v>
      </c>
      <c r="BX736" s="134">
        <v>102.2</v>
      </c>
      <c r="BY736" s="134">
        <v>104.1</v>
      </c>
      <c r="BZ736" s="134">
        <v>103</v>
      </c>
      <c r="CA736" s="134">
        <v>102.2</v>
      </c>
      <c r="CB736" s="134">
        <v>101.3</v>
      </c>
      <c r="CC736" s="134">
        <v>101.5</v>
      </c>
      <c r="CD736" s="134">
        <v>100.5</v>
      </c>
      <c r="CE736" s="134">
        <v>103.5</v>
      </c>
      <c r="CF736" s="134">
        <v>103.1</v>
      </c>
      <c r="CG736" s="134">
        <v>101.2</v>
      </c>
      <c r="CH736" s="134">
        <v>99.9</v>
      </c>
      <c r="CI736" s="134">
        <v>101.7</v>
      </c>
      <c r="CJ736" s="134">
        <v>99.4</v>
      </c>
      <c r="CK736" s="134">
        <v>99.9</v>
      </c>
      <c r="CL736" s="134">
        <v>100.1</v>
      </c>
      <c r="CM736" s="134">
        <v>95.1</v>
      </c>
      <c r="CN736" s="134">
        <v>94.9</v>
      </c>
      <c r="CO736" s="134">
        <v>94.4</v>
      </c>
      <c r="CP736" s="134">
        <v>94</v>
      </c>
      <c r="CQ736" s="134">
        <v>96.5</v>
      </c>
      <c r="CR736" s="134">
        <v>96.8</v>
      </c>
      <c r="CS736" s="134">
        <v>102.5</v>
      </c>
      <c r="CT736" s="134">
        <v>100</v>
      </c>
      <c r="CU736" s="134">
        <v>99.5</v>
      </c>
      <c r="CV736" s="134">
        <v>102.4</v>
      </c>
      <c r="CW736" s="134">
        <v>106.8</v>
      </c>
      <c r="CX736" s="134">
        <v>103.6</v>
      </c>
      <c r="CY736" s="134">
        <v>100.2</v>
      </c>
      <c r="CZ736" s="134">
        <v>100.6</v>
      </c>
      <c r="DA736" s="134">
        <v>101</v>
      </c>
      <c r="DB736" s="134">
        <v>100.1</v>
      </c>
      <c r="DC736" s="134">
        <v>102.6</v>
      </c>
      <c r="DD736" s="134">
        <v>104.4</v>
      </c>
      <c r="DE736" s="134">
        <v>104</v>
      </c>
      <c r="DF736" s="134">
        <v>105.5</v>
      </c>
      <c r="DG736" s="134">
        <v>106.2</v>
      </c>
      <c r="DH736" s="134">
        <v>109.3</v>
      </c>
      <c r="DI736" s="134">
        <v>111.7</v>
      </c>
      <c r="DJ736" s="134">
        <v>109.7</v>
      </c>
      <c r="DK736" s="134">
        <v>108.7</v>
      </c>
      <c r="DL736" s="134">
        <v>109.8</v>
      </c>
      <c r="DM736" s="134">
        <v>108.2</v>
      </c>
      <c r="DN736" s="134">
        <v>108.9</v>
      </c>
      <c r="DO736" s="134">
        <v>109</v>
      </c>
      <c r="DP736" s="134">
        <v>110.6</v>
      </c>
      <c r="DQ736" s="134">
        <v>109.4</v>
      </c>
      <c r="DR736" s="134">
        <v>109.9</v>
      </c>
      <c r="DS736" s="134">
        <v>110.2</v>
      </c>
      <c r="DT736" s="134">
        <v>110.8</v>
      </c>
      <c r="DU736" s="134">
        <v>112.7</v>
      </c>
      <c r="DV736" s="134">
        <v>112.3</v>
      </c>
      <c r="DW736" s="134">
        <v>112.4</v>
      </c>
      <c r="DX736" s="134">
        <v>111.6</v>
      </c>
      <c r="DY736" s="134">
        <v>111.3</v>
      </c>
      <c r="DZ736" s="134">
        <v>109.8</v>
      </c>
      <c r="EA736" s="135">
        <v>109.8</v>
      </c>
      <c r="EB736" s="136">
        <v>113.3</v>
      </c>
      <c r="EC736" s="136">
        <v>111.4</v>
      </c>
      <c r="ED736" s="134">
        <v>113.4</v>
      </c>
      <c r="EE736" s="134">
        <v>112.9</v>
      </c>
      <c r="EF736" s="137">
        <v>111.8</v>
      </c>
      <c r="EG736" s="137">
        <v>112.3</v>
      </c>
      <c r="EH736" s="137">
        <v>111.2</v>
      </c>
      <c r="EI736" s="137">
        <v>111</v>
      </c>
      <c r="EJ736" s="136">
        <v>110.7</v>
      </c>
      <c r="EK736" s="136">
        <v>110.1</v>
      </c>
      <c r="EL736" s="147">
        <v>111.7</v>
      </c>
      <c r="EM736" s="147">
        <v>110.1</v>
      </c>
      <c r="EN736" s="147">
        <v>113.4</v>
      </c>
    </row>
    <row r="737" spans="1:144" ht="15" x14ac:dyDescent="0.25">
      <c r="A737" s="132" t="s">
        <v>2901</v>
      </c>
      <c r="B737" s="132" t="s">
        <v>2902</v>
      </c>
      <c r="C737" s="133">
        <v>0.34015000000000001</v>
      </c>
      <c r="D737" s="134">
        <v>102.4</v>
      </c>
      <c r="E737" s="134">
        <v>102.5</v>
      </c>
      <c r="F737" s="134">
        <v>104</v>
      </c>
      <c r="G737" s="134">
        <v>102.3</v>
      </c>
      <c r="H737" s="134">
        <v>106.4</v>
      </c>
      <c r="I737" s="134">
        <v>107.4</v>
      </c>
      <c r="J737" s="134">
        <v>107.6</v>
      </c>
      <c r="K737" s="134">
        <v>105.5</v>
      </c>
      <c r="L737" s="134">
        <v>105.1</v>
      </c>
      <c r="M737" s="134">
        <v>103.5</v>
      </c>
      <c r="N737" s="134">
        <v>102.3</v>
      </c>
      <c r="O737" s="134">
        <v>104.5</v>
      </c>
      <c r="P737" s="134">
        <v>103.4</v>
      </c>
      <c r="Q737" s="134">
        <v>103.4</v>
      </c>
      <c r="R737" s="134">
        <v>102.7</v>
      </c>
      <c r="S737" s="134">
        <v>102</v>
      </c>
      <c r="T737" s="134">
        <v>101.3</v>
      </c>
      <c r="U737" s="134">
        <v>101.7</v>
      </c>
      <c r="V737" s="134">
        <v>104.9</v>
      </c>
      <c r="W737" s="134">
        <v>103</v>
      </c>
      <c r="X737" s="134">
        <v>105.5</v>
      </c>
      <c r="Y737" s="134">
        <v>102.1</v>
      </c>
      <c r="Z737" s="134">
        <v>102.3</v>
      </c>
      <c r="AA737" s="134">
        <v>104.7</v>
      </c>
      <c r="AB737" s="134">
        <v>105.3</v>
      </c>
      <c r="AC737" s="134">
        <v>105</v>
      </c>
      <c r="AD737" s="134">
        <v>106.4</v>
      </c>
      <c r="AE737" s="134">
        <v>106.2</v>
      </c>
      <c r="AF737" s="134">
        <v>107.2</v>
      </c>
      <c r="AG737" s="134">
        <v>106.6</v>
      </c>
      <c r="AH737" s="134">
        <v>106.2</v>
      </c>
      <c r="AI737" s="134">
        <v>105.7</v>
      </c>
      <c r="AJ737" s="134">
        <v>107.5</v>
      </c>
      <c r="AK737" s="134">
        <v>106.7</v>
      </c>
      <c r="AL737" s="134">
        <v>107.5</v>
      </c>
      <c r="AM737" s="134">
        <v>105.2</v>
      </c>
      <c r="AN737" s="134">
        <v>104.2</v>
      </c>
      <c r="AO737" s="134">
        <v>104.9</v>
      </c>
      <c r="AP737" s="134">
        <v>105.9</v>
      </c>
      <c r="AQ737" s="134">
        <v>105.7</v>
      </c>
      <c r="AR737" s="134">
        <v>104.9</v>
      </c>
      <c r="AS737" s="134">
        <v>104.4</v>
      </c>
      <c r="AT737" s="134">
        <v>103.5</v>
      </c>
      <c r="AU737" s="134">
        <v>103.5</v>
      </c>
      <c r="AV737" s="134">
        <v>103.2</v>
      </c>
      <c r="AW737" s="134">
        <v>105.1</v>
      </c>
      <c r="AX737" s="134">
        <v>105.8</v>
      </c>
      <c r="AY737" s="134">
        <v>105.8</v>
      </c>
      <c r="AZ737" s="134">
        <v>104.1</v>
      </c>
      <c r="BA737" s="134">
        <v>104.4</v>
      </c>
      <c r="BB737" s="134">
        <v>105.5</v>
      </c>
      <c r="BC737" s="134">
        <v>103.7</v>
      </c>
      <c r="BD737" s="134">
        <v>103.7</v>
      </c>
      <c r="BE737" s="134">
        <v>102.6</v>
      </c>
      <c r="BF737" s="134">
        <v>102.9</v>
      </c>
      <c r="BG737" s="134">
        <v>104</v>
      </c>
      <c r="BH737" s="134">
        <v>106.8</v>
      </c>
      <c r="BI737" s="134">
        <v>104.9</v>
      </c>
      <c r="BJ737" s="134">
        <v>105.3</v>
      </c>
      <c r="BK737" s="134">
        <v>105.6</v>
      </c>
      <c r="BL737" s="134">
        <v>105.8</v>
      </c>
      <c r="BM737" s="134">
        <v>104.4</v>
      </c>
      <c r="BN737" s="134">
        <v>105</v>
      </c>
      <c r="BO737" s="134">
        <v>105.7</v>
      </c>
      <c r="BP737" s="134">
        <v>110.2</v>
      </c>
      <c r="BQ737" s="134">
        <v>108.6</v>
      </c>
      <c r="BR737" s="134">
        <v>110.2</v>
      </c>
      <c r="BS737" s="134">
        <v>111.7</v>
      </c>
      <c r="BT737" s="134">
        <v>113.6</v>
      </c>
      <c r="BU737" s="134">
        <v>111.2</v>
      </c>
      <c r="BV737" s="134">
        <v>109.7</v>
      </c>
      <c r="BW737" s="134">
        <v>111.3</v>
      </c>
      <c r="BX737" s="134">
        <v>112</v>
      </c>
      <c r="BY737" s="134">
        <v>112.5</v>
      </c>
      <c r="BZ737" s="134">
        <v>111.7</v>
      </c>
      <c r="CA737" s="134">
        <v>112.1</v>
      </c>
      <c r="CB737" s="134">
        <v>112.9</v>
      </c>
      <c r="CC737" s="134">
        <v>111.2</v>
      </c>
      <c r="CD737" s="134">
        <v>110.2</v>
      </c>
      <c r="CE737" s="134">
        <v>112.3</v>
      </c>
      <c r="CF737" s="134">
        <v>110.7</v>
      </c>
      <c r="CG737" s="134">
        <v>109.1</v>
      </c>
      <c r="CH737" s="134">
        <v>110.5</v>
      </c>
      <c r="CI737" s="134">
        <v>109.6</v>
      </c>
      <c r="CJ737" s="134">
        <v>110.1</v>
      </c>
      <c r="CK737" s="134">
        <v>110.2</v>
      </c>
      <c r="CL737" s="134">
        <v>110.2</v>
      </c>
      <c r="CM737" s="134">
        <v>111.5</v>
      </c>
      <c r="CN737" s="134">
        <v>110.8</v>
      </c>
      <c r="CO737" s="134">
        <v>109.6</v>
      </c>
      <c r="CP737" s="134">
        <v>109.9</v>
      </c>
      <c r="CQ737" s="134">
        <v>107.4</v>
      </c>
      <c r="CR737" s="134">
        <v>109.7</v>
      </c>
      <c r="CS737" s="134">
        <v>111.2</v>
      </c>
      <c r="CT737" s="134">
        <v>107.9</v>
      </c>
      <c r="CU737" s="134">
        <v>112.6</v>
      </c>
      <c r="CV737" s="134">
        <v>113.6</v>
      </c>
      <c r="CW737" s="134">
        <v>112.6</v>
      </c>
      <c r="CX737" s="134">
        <v>110.3</v>
      </c>
      <c r="CY737" s="134">
        <v>110.6</v>
      </c>
      <c r="CZ737" s="134">
        <v>109.6</v>
      </c>
      <c r="DA737" s="134">
        <v>110.4</v>
      </c>
      <c r="DB737" s="134">
        <v>113.3</v>
      </c>
      <c r="DC737" s="134">
        <v>110.4</v>
      </c>
      <c r="DD737" s="134">
        <v>113.5</v>
      </c>
      <c r="DE737" s="134">
        <v>111.9</v>
      </c>
      <c r="DF737" s="134">
        <v>112.9</v>
      </c>
      <c r="DG737" s="134">
        <v>112.7</v>
      </c>
      <c r="DH737" s="134">
        <v>114.4</v>
      </c>
      <c r="DI737" s="134">
        <v>113.4</v>
      </c>
      <c r="DJ737" s="134">
        <v>117.5</v>
      </c>
      <c r="DK737" s="134">
        <v>120.6</v>
      </c>
      <c r="DL737" s="134">
        <v>117.3</v>
      </c>
      <c r="DM737" s="134">
        <v>119</v>
      </c>
      <c r="DN737" s="134">
        <v>118.3</v>
      </c>
      <c r="DO737" s="134">
        <v>117.4</v>
      </c>
      <c r="DP737" s="134">
        <v>119.5</v>
      </c>
      <c r="DQ737" s="134">
        <v>120.6</v>
      </c>
      <c r="DR737" s="134">
        <v>119.9</v>
      </c>
      <c r="DS737" s="134">
        <v>119.6</v>
      </c>
      <c r="DT737" s="134">
        <v>120.3</v>
      </c>
      <c r="DU737" s="134">
        <v>120.5</v>
      </c>
      <c r="DV737" s="134">
        <v>120.9</v>
      </c>
      <c r="DW737" s="134">
        <v>123.7</v>
      </c>
      <c r="DX737" s="134">
        <v>124.5</v>
      </c>
      <c r="DY737" s="134">
        <v>124.6</v>
      </c>
      <c r="DZ737" s="134">
        <v>124</v>
      </c>
      <c r="EA737" s="135">
        <v>123.9</v>
      </c>
      <c r="EB737" s="136">
        <v>124.5</v>
      </c>
      <c r="EC737" s="136">
        <v>125</v>
      </c>
      <c r="ED737" s="134">
        <v>126.6</v>
      </c>
      <c r="EE737" s="134">
        <v>127.7</v>
      </c>
      <c r="EF737" s="137">
        <v>128.1</v>
      </c>
      <c r="EG737" s="137">
        <v>126.7</v>
      </c>
      <c r="EH737" s="137">
        <v>126.5</v>
      </c>
      <c r="EI737" s="137">
        <v>126.4</v>
      </c>
      <c r="EJ737" s="136">
        <v>125.8</v>
      </c>
      <c r="EK737" s="136">
        <v>127</v>
      </c>
      <c r="EL737" s="147">
        <v>126.3</v>
      </c>
      <c r="EM737" s="147">
        <v>126.7</v>
      </c>
      <c r="EN737" s="147">
        <v>127.4</v>
      </c>
    </row>
    <row r="738" spans="1:144" ht="15" x14ac:dyDescent="0.25">
      <c r="A738" s="132" t="s">
        <v>2903</v>
      </c>
      <c r="B738" s="132" t="s">
        <v>2904</v>
      </c>
      <c r="C738" s="133">
        <v>0.28071000000000002</v>
      </c>
      <c r="D738" s="134">
        <v>102.7</v>
      </c>
      <c r="E738" s="134">
        <v>102.8</v>
      </c>
      <c r="F738" s="134">
        <v>104.5</v>
      </c>
      <c r="G738" s="134">
        <v>102.4</v>
      </c>
      <c r="H738" s="134">
        <v>107.6</v>
      </c>
      <c r="I738" s="134">
        <v>108.6</v>
      </c>
      <c r="J738" s="134">
        <v>108.8</v>
      </c>
      <c r="K738" s="134">
        <v>106.4</v>
      </c>
      <c r="L738" s="134">
        <v>105.8</v>
      </c>
      <c r="M738" s="134">
        <v>103.8</v>
      </c>
      <c r="N738" s="134">
        <v>102.1</v>
      </c>
      <c r="O738" s="134">
        <v>104.8</v>
      </c>
      <c r="P738" s="134">
        <v>103.3</v>
      </c>
      <c r="Q738" s="134">
        <v>103.2</v>
      </c>
      <c r="R738" s="134">
        <v>102.2</v>
      </c>
      <c r="S738" s="134">
        <v>101.3</v>
      </c>
      <c r="T738" s="134">
        <v>100.3</v>
      </c>
      <c r="U738" s="134">
        <v>100.9</v>
      </c>
      <c r="V738" s="134">
        <v>105</v>
      </c>
      <c r="W738" s="134">
        <v>102.5</v>
      </c>
      <c r="X738" s="134">
        <v>105.3</v>
      </c>
      <c r="Y738" s="134">
        <v>101</v>
      </c>
      <c r="Z738" s="134">
        <v>101.4</v>
      </c>
      <c r="AA738" s="134">
        <v>104.1</v>
      </c>
      <c r="AB738" s="134">
        <v>104.7</v>
      </c>
      <c r="AC738" s="134">
        <v>104.5</v>
      </c>
      <c r="AD738" s="134">
        <v>106.2</v>
      </c>
      <c r="AE738" s="134">
        <v>105.9</v>
      </c>
      <c r="AF738" s="134">
        <v>106.9</v>
      </c>
      <c r="AG738" s="134">
        <v>106.3</v>
      </c>
      <c r="AH738" s="134">
        <v>105.7</v>
      </c>
      <c r="AI738" s="134">
        <v>105.2</v>
      </c>
      <c r="AJ738" s="134">
        <v>107.3</v>
      </c>
      <c r="AK738" s="134">
        <v>106.3</v>
      </c>
      <c r="AL738" s="134">
        <v>107.3</v>
      </c>
      <c r="AM738" s="134">
        <v>104.7</v>
      </c>
      <c r="AN738" s="134">
        <v>103.4</v>
      </c>
      <c r="AO738" s="134">
        <v>104.1</v>
      </c>
      <c r="AP738" s="134">
        <v>105.4</v>
      </c>
      <c r="AQ738" s="134">
        <v>105.2</v>
      </c>
      <c r="AR738" s="134">
        <v>104.2</v>
      </c>
      <c r="AS738" s="134">
        <v>103.6</v>
      </c>
      <c r="AT738" s="134">
        <v>102.8</v>
      </c>
      <c r="AU738" s="134">
        <v>102.7</v>
      </c>
      <c r="AV738" s="134">
        <v>102.4</v>
      </c>
      <c r="AW738" s="134">
        <v>104.7</v>
      </c>
      <c r="AX738" s="134">
        <v>105.6</v>
      </c>
      <c r="AY738" s="134">
        <v>105.6</v>
      </c>
      <c r="AZ738" s="134">
        <v>103.9</v>
      </c>
      <c r="BA738" s="134">
        <v>104.3</v>
      </c>
      <c r="BB738" s="134">
        <v>105.6</v>
      </c>
      <c r="BC738" s="134">
        <v>103.4</v>
      </c>
      <c r="BD738" s="134">
        <v>103.4</v>
      </c>
      <c r="BE738" s="134">
        <v>102</v>
      </c>
      <c r="BF738" s="134">
        <v>102.4</v>
      </c>
      <c r="BG738" s="134">
        <v>103.9</v>
      </c>
      <c r="BH738" s="134">
        <v>107.2</v>
      </c>
      <c r="BI738" s="134">
        <v>105</v>
      </c>
      <c r="BJ738" s="134">
        <v>105.5</v>
      </c>
      <c r="BK738" s="134">
        <v>105.8</v>
      </c>
      <c r="BL738" s="134">
        <v>106.1</v>
      </c>
      <c r="BM738" s="134">
        <v>104.4</v>
      </c>
      <c r="BN738" s="134">
        <v>105.1</v>
      </c>
      <c r="BO738" s="134">
        <v>106.1</v>
      </c>
      <c r="BP738" s="134">
        <v>111.7</v>
      </c>
      <c r="BQ738" s="134">
        <v>109.6</v>
      </c>
      <c r="BR738" s="134">
        <v>111.7</v>
      </c>
      <c r="BS738" s="134">
        <v>113.3</v>
      </c>
      <c r="BT738" s="134">
        <v>115.7</v>
      </c>
      <c r="BU738" s="134">
        <v>112.8</v>
      </c>
      <c r="BV738" s="134">
        <v>110.9</v>
      </c>
      <c r="BW738" s="134">
        <v>112.9</v>
      </c>
      <c r="BX738" s="134">
        <v>113.6</v>
      </c>
      <c r="BY738" s="134">
        <v>114.1</v>
      </c>
      <c r="BZ738" s="134">
        <v>113.2</v>
      </c>
      <c r="CA738" s="134">
        <v>113.6</v>
      </c>
      <c r="CB738" s="134">
        <v>114.6</v>
      </c>
      <c r="CC738" s="134">
        <v>112.3</v>
      </c>
      <c r="CD738" s="134">
        <v>111.2</v>
      </c>
      <c r="CE738" s="134">
        <v>113.6</v>
      </c>
      <c r="CF738" s="134">
        <v>111.6</v>
      </c>
      <c r="CG738" s="134">
        <v>109.7</v>
      </c>
      <c r="CH738" s="134">
        <v>111.4</v>
      </c>
      <c r="CI738" s="134">
        <v>110.2</v>
      </c>
      <c r="CJ738" s="134">
        <v>110.6</v>
      </c>
      <c r="CK738" s="134">
        <v>110.7</v>
      </c>
      <c r="CL738" s="134">
        <v>110.6</v>
      </c>
      <c r="CM738" s="134">
        <v>112.2</v>
      </c>
      <c r="CN738" s="134">
        <v>111.2</v>
      </c>
      <c r="CO738" s="134">
        <v>109.7</v>
      </c>
      <c r="CP738" s="134">
        <v>110.2</v>
      </c>
      <c r="CQ738" s="134">
        <v>107.2</v>
      </c>
      <c r="CR738" s="134">
        <v>110.1</v>
      </c>
      <c r="CS738" s="134">
        <v>111.7</v>
      </c>
      <c r="CT738" s="134">
        <v>107.8</v>
      </c>
      <c r="CU738" s="134">
        <v>113.5</v>
      </c>
      <c r="CV738" s="134">
        <v>114.7</v>
      </c>
      <c r="CW738" s="134">
        <v>113.1</v>
      </c>
      <c r="CX738" s="134">
        <v>110.2</v>
      </c>
      <c r="CY738" s="134">
        <v>109.6</v>
      </c>
      <c r="CZ738" s="134">
        <v>108.5</v>
      </c>
      <c r="DA738" s="134">
        <v>110.6</v>
      </c>
      <c r="DB738" s="134">
        <v>114.1</v>
      </c>
      <c r="DC738" s="134">
        <v>110.5</v>
      </c>
      <c r="DD738" s="134">
        <v>114</v>
      </c>
      <c r="DE738" s="134">
        <v>112</v>
      </c>
      <c r="DF738" s="134">
        <v>113.1</v>
      </c>
      <c r="DG738" s="134">
        <v>112.6</v>
      </c>
      <c r="DH738" s="134">
        <v>114.5</v>
      </c>
      <c r="DI738" s="134">
        <v>113.2</v>
      </c>
      <c r="DJ738" s="134">
        <v>117.9</v>
      </c>
      <c r="DK738" s="134">
        <v>121.2</v>
      </c>
      <c r="DL738" s="134">
        <v>117.2</v>
      </c>
      <c r="DM738" s="134">
        <v>118.7</v>
      </c>
      <c r="DN738" s="134">
        <v>117.8</v>
      </c>
      <c r="DO738" s="134">
        <v>116.7</v>
      </c>
      <c r="DP738" s="134">
        <v>118.8</v>
      </c>
      <c r="DQ738" s="134">
        <v>120</v>
      </c>
      <c r="DR738" s="134">
        <v>119.1</v>
      </c>
      <c r="DS738" s="134">
        <v>118.8</v>
      </c>
      <c r="DT738" s="134">
        <v>119.4</v>
      </c>
      <c r="DU738" s="134">
        <v>119.1</v>
      </c>
      <c r="DV738" s="134">
        <v>119.7</v>
      </c>
      <c r="DW738" s="134">
        <v>122.9</v>
      </c>
      <c r="DX738" s="134">
        <v>124</v>
      </c>
      <c r="DY738" s="134">
        <v>124.2</v>
      </c>
      <c r="DZ738" s="134">
        <v>123.4</v>
      </c>
      <c r="EA738" s="135">
        <v>123.4</v>
      </c>
      <c r="EB738" s="136">
        <v>124.1</v>
      </c>
      <c r="EC738" s="136">
        <v>124</v>
      </c>
      <c r="ED738" s="134">
        <v>126.3</v>
      </c>
      <c r="EE738" s="134">
        <v>127.6</v>
      </c>
      <c r="EF738" s="137">
        <v>128.1</v>
      </c>
      <c r="EG738" s="137">
        <v>126.2</v>
      </c>
      <c r="EH738" s="137">
        <v>125.9</v>
      </c>
      <c r="EI738" s="137">
        <v>125.8</v>
      </c>
      <c r="EJ738" s="136">
        <v>125</v>
      </c>
      <c r="EK738" s="136">
        <v>126.3</v>
      </c>
      <c r="EL738" s="147">
        <v>125.7</v>
      </c>
      <c r="EM738" s="147">
        <v>126.1</v>
      </c>
      <c r="EN738" s="147">
        <v>126.8</v>
      </c>
    </row>
    <row r="739" spans="1:144" ht="15" x14ac:dyDescent="0.25">
      <c r="A739" s="132" t="s">
        <v>2905</v>
      </c>
      <c r="B739" s="132" t="s">
        <v>2906</v>
      </c>
      <c r="C739" s="133">
        <v>4.7570000000000001E-2</v>
      </c>
      <c r="D739" s="134">
        <v>100.6</v>
      </c>
      <c r="E739" s="134">
        <v>100.7</v>
      </c>
      <c r="F739" s="134">
        <v>100.7</v>
      </c>
      <c r="G739" s="134">
        <v>100.7</v>
      </c>
      <c r="H739" s="134">
        <v>99.7</v>
      </c>
      <c r="I739" s="134">
        <v>100.5</v>
      </c>
      <c r="J739" s="134">
        <v>101.6</v>
      </c>
      <c r="K739" s="134">
        <v>100.4</v>
      </c>
      <c r="L739" s="134">
        <v>100.7</v>
      </c>
      <c r="M739" s="134">
        <v>101</v>
      </c>
      <c r="N739" s="134">
        <v>101.7</v>
      </c>
      <c r="O739" s="134">
        <v>101.8</v>
      </c>
      <c r="P739" s="134">
        <v>102.4</v>
      </c>
      <c r="Q739" s="134">
        <v>102.8</v>
      </c>
      <c r="R739" s="134">
        <v>103.4</v>
      </c>
      <c r="S739" s="134">
        <v>104.1</v>
      </c>
      <c r="T739" s="134">
        <v>104.2</v>
      </c>
      <c r="U739" s="134">
        <v>104.1</v>
      </c>
      <c r="V739" s="134">
        <v>102.9</v>
      </c>
      <c r="W739" s="134">
        <v>103.9</v>
      </c>
      <c r="X739" s="134">
        <v>104.6</v>
      </c>
      <c r="Y739" s="134">
        <v>105.6</v>
      </c>
      <c r="Z739" s="134">
        <v>105.3</v>
      </c>
      <c r="AA739" s="134">
        <v>106.4</v>
      </c>
      <c r="AB739" s="134">
        <v>106.6</v>
      </c>
      <c r="AC739" s="134">
        <v>106.2</v>
      </c>
      <c r="AD739" s="134">
        <v>106.1</v>
      </c>
      <c r="AE739" s="134">
        <v>106.7</v>
      </c>
      <c r="AF739" s="134">
        <v>107.3</v>
      </c>
      <c r="AG739" s="134">
        <v>106.9</v>
      </c>
      <c r="AH739" s="134">
        <v>107.3</v>
      </c>
      <c r="AI739" s="134">
        <v>107.3</v>
      </c>
      <c r="AJ739" s="134">
        <v>107.4</v>
      </c>
      <c r="AK739" s="134">
        <v>107.5</v>
      </c>
      <c r="AL739" s="134">
        <v>107.4</v>
      </c>
      <c r="AM739" s="134">
        <v>106.6</v>
      </c>
      <c r="AN739" s="134">
        <v>106.5</v>
      </c>
      <c r="AO739" s="134">
        <v>107.4</v>
      </c>
      <c r="AP739" s="134">
        <v>107.6</v>
      </c>
      <c r="AQ739" s="134">
        <v>107</v>
      </c>
      <c r="AR739" s="134">
        <v>106.8</v>
      </c>
      <c r="AS739" s="134">
        <v>107.2</v>
      </c>
      <c r="AT739" s="134">
        <v>105.7</v>
      </c>
      <c r="AU739" s="134">
        <v>106.4</v>
      </c>
      <c r="AV739" s="134">
        <v>106.1</v>
      </c>
      <c r="AW739" s="134">
        <v>106.1</v>
      </c>
      <c r="AX739" s="134">
        <v>106.1</v>
      </c>
      <c r="AY739" s="134">
        <v>105.8</v>
      </c>
      <c r="AZ739" s="134">
        <v>104.5</v>
      </c>
      <c r="BA739" s="134">
        <v>104.5</v>
      </c>
      <c r="BB739" s="134">
        <v>104.5</v>
      </c>
      <c r="BC739" s="134">
        <v>104.6</v>
      </c>
      <c r="BD739" s="134">
        <v>104.7</v>
      </c>
      <c r="BE739" s="134">
        <v>104.7</v>
      </c>
      <c r="BF739" s="134">
        <v>104.7</v>
      </c>
      <c r="BG739" s="134">
        <v>104.7</v>
      </c>
      <c r="BH739" s="134">
        <v>104.7</v>
      </c>
      <c r="BI739" s="134">
        <v>104.7</v>
      </c>
      <c r="BJ739" s="134">
        <v>104.3</v>
      </c>
      <c r="BK739" s="134">
        <v>104.3</v>
      </c>
      <c r="BL739" s="134">
        <v>104.3</v>
      </c>
      <c r="BM739" s="134">
        <v>104.3</v>
      </c>
      <c r="BN739" s="134">
        <v>104.5</v>
      </c>
      <c r="BO739" s="134">
        <v>103.3</v>
      </c>
      <c r="BP739" s="134">
        <v>103.3</v>
      </c>
      <c r="BQ739" s="134">
        <v>103.4</v>
      </c>
      <c r="BR739" s="134">
        <v>102.6</v>
      </c>
      <c r="BS739" s="134">
        <v>103.5</v>
      </c>
      <c r="BT739" s="134">
        <v>103.8</v>
      </c>
      <c r="BU739" s="134">
        <v>103.7</v>
      </c>
      <c r="BV739" s="134">
        <v>103.6</v>
      </c>
      <c r="BW739" s="134">
        <v>103.6</v>
      </c>
      <c r="BX739" s="134">
        <v>104.2</v>
      </c>
      <c r="BY739" s="134">
        <v>104.3</v>
      </c>
      <c r="BZ739" s="134">
        <v>104.3</v>
      </c>
      <c r="CA739" s="134">
        <v>104.5</v>
      </c>
      <c r="CB739" s="134">
        <v>104.4</v>
      </c>
      <c r="CC739" s="134">
        <v>105.5</v>
      </c>
      <c r="CD739" s="134">
        <v>105.5</v>
      </c>
      <c r="CE739" s="134">
        <v>105.6</v>
      </c>
      <c r="CF739" s="134">
        <v>105.6</v>
      </c>
      <c r="CG739" s="134">
        <v>105.6</v>
      </c>
      <c r="CH739" s="134">
        <v>105.7</v>
      </c>
      <c r="CI739" s="134">
        <v>106.2</v>
      </c>
      <c r="CJ739" s="134">
        <v>107.4</v>
      </c>
      <c r="CK739" s="134">
        <v>107.4</v>
      </c>
      <c r="CL739" s="134">
        <v>107.4</v>
      </c>
      <c r="CM739" s="134">
        <v>108</v>
      </c>
      <c r="CN739" s="134">
        <v>108.6</v>
      </c>
      <c r="CO739" s="134">
        <v>108.6</v>
      </c>
      <c r="CP739" s="134">
        <v>108.6</v>
      </c>
      <c r="CQ739" s="134">
        <v>108.6</v>
      </c>
      <c r="CR739" s="134">
        <v>107.8</v>
      </c>
      <c r="CS739" s="134">
        <v>108.1</v>
      </c>
      <c r="CT739" s="134">
        <v>108</v>
      </c>
      <c r="CU739" s="134">
        <v>108</v>
      </c>
      <c r="CV739" s="134">
        <v>108</v>
      </c>
      <c r="CW739" s="134">
        <v>109.9</v>
      </c>
      <c r="CX739" s="134">
        <v>111.1</v>
      </c>
      <c r="CY739" s="134">
        <v>116.8</v>
      </c>
      <c r="CZ739" s="134">
        <v>116</v>
      </c>
      <c r="DA739" s="134">
        <v>109.5</v>
      </c>
      <c r="DB739" s="134">
        <v>109.9</v>
      </c>
      <c r="DC739" s="134">
        <v>109.9</v>
      </c>
      <c r="DD739" s="134">
        <v>111</v>
      </c>
      <c r="DE739" s="134">
        <v>111.1</v>
      </c>
      <c r="DF739" s="134">
        <v>111.1</v>
      </c>
      <c r="DG739" s="134">
        <v>112.8</v>
      </c>
      <c r="DH739" s="134">
        <v>113.7</v>
      </c>
      <c r="DI739" s="134">
        <v>114.2</v>
      </c>
      <c r="DJ739" s="134">
        <v>115.7</v>
      </c>
      <c r="DK739" s="134">
        <v>117.9</v>
      </c>
      <c r="DL739" s="134">
        <v>117.9</v>
      </c>
      <c r="DM739" s="134">
        <v>119.7</v>
      </c>
      <c r="DN739" s="134">
        <v>120.6</v>
      </c>
      <c r="DO739" s="134">
        <v>120.3</v>
      </c>
      <c r="DP739" s="134">
        <v>121.9</v>
      </c>
      <c r="DQ739" s="134">
        <v>123.4</v>
      </c>
      <c r="DR739" s="134">
        <v>123.6</v>
      </c>
      <c r="DS739" s="134">
        <v>123.7</v>
      </c>
      <c r="DT739" s="134">
        <v>125.2</v>
      </c>
      <c r="DU739" s="134">
        <v>126.4</v>
      </c>
      <c r="DV739" s="134">
        <v>126.7</v>
      </c>
      <c r="DW739" s="134">
        <v>126.9</v>
      </c>
      <c r="DX739" s="134">
        <v>126.4</v>
      </c>
      <c r="DY739" s="134">
        <v>126.3</v>
      </c>
      <c r="DZ739" s="134">
        <v>126.5</v>
      </c>
      <c r="EA739" s="135">
        <v>126</v>
      </c>
      <c r="EB739" s="136">
        <v>126.3</v>
      </c>
      <c r="EC739" s="136">
        <v>129.80000000000001</v>
      </c>
      <c r="ED739" s="134">
        <v>127.8</v>
      </c>
      <c r="EE739" s="134">
        <v>128.4</v>
      </c>
      <c r="EF739" s="137">
        <v>128.19999999999999</v>
      </c>
      <c r="EG739" s="137">
        <v>128.9</v>
      </c>
      <c r="EH739" s="137">
        <v>129.5</v>
      </c>
      <c r="EI739" s="137">
        <v>129.5</v>
      </c>
      <c r="EJ739" s="136">
        <v>129.80000000000001</v>
      </c>
      <c r="EK739" s="136">
        <v>130.9</v>
      </c>
      <c r="EL739" s="147">
        <v>128.80000000000001</v>
      </c>
      <c r="EM739" s="147">
        <v>129.30000000000001</v>
      </c>
      <c r="EN739" s="147">
        <v>130.80000000000001</v>
      </c>
    </row>
    <row r="740" spans="1:144" ht="15" x14ac:dyDescent="0.25">
      <c r="A740" s="132" t="s">
        <v>2907</v>
      </c>
      <c r="B740" s="132" t="s">
        <v>2908</v>
      </c>
      <c r="C740" s="133">
        <v>1.187E-2</v>
      </c>
      <c r="D740" s="134">
        <v>103.8</v>
      </c>
      <c r="E740" s="134">
        <v>103.8</v>
      </c>
      <c r="F740" s="134">
        <v>104.7</v>
      </c>
      <c r="G740" s="134">
        <v>104.8</v>
      </c>
      <c r="H740" s="134">
        <v>105.2</v>
      </c>
      <c r="I740" s="134">
        <v>105.2</v>
      </c>
      <c r="J740" s="134">
        <v>105.6</v>
      </c>
      <c r="K740" s="134">
        <v>105.9</v>
      </c>
      <c r="L740" s="134">
        <v>105.9</v>
      </c>
      <c r="M740" s="134">
        <v>106</v>
      </c>
      <c r="N740" s="134">
        <v>108.9</v>
      </c>
      <c r="O740" s="134">
        <v>107.6</v>
      </c>
      <c r="P740" s="134">
        <v>108.8</v>
      </c>
      <c r="Q740" s="134">
        <v>109.8</v>
      </c>
      <c r="R740" s="134">
        <v>111.2</v>
      </c>
      <c r="S740" s="134">
        <v>111.2</v>
      </c>
      <c r="T740" s="134">
        <v>111.3</v>
      </c>
      <c r="U740" s="134">
        <v>111.5</v>
      </c>
      <c r="V740" s="134">
        <v>112.5</v>
      </c>
      <c r="W740" s="134">
        <v>112.6</v>
      </c>
      <c r="X740" s="134">
        <v>112.6</v>
      </c>
      <c r="Y740" s="134">
        <v>112.8</v>
      </c>
      <c r="Z740" s="134">
        <v>112.6</v>
      </c>
      <c r="AA740" s="134">
        <v>112.6</v>
      </c>
      <c r="AB740" s="134">
        <v>112.8</v>
      </c>
      <c r="AC740" s="134">
        <v>112.1</v>
      </c>
      <c r="AD740" s="134">
        <v>112.4</v>
      </c>
      <c r="AE740" s="134">
        <v>112.4</v>
      </c>
      <c r="AF740" s="134">
        <v>112.3</v>
      </c>
      <c r="AG740" s="134">
        <v>112.2</v>
      </c>
      <c r="AH740" s="134">
        <v>113</v>
      </c>
      <c r="AI740" s="134">
        <v>113</v>
      </c>
      <c r="AJ740" s="134">
        <v>112.2</v>
      </c>
      <c r="AK740" s="134">
        <v>112.3</v>
      </c>
      <c r="AL740" s="134">
        <v>112.3</v>
      </c>
      <c r="AM740" s="134">
        <v>112.5</v>
      </c>
      <c r="AN740" s="134">
        <v>112.6</v>
      </c>
      <c r="AO740" s="134">
        <v>112.6</v>
      </c>
      <c r="AP740" s="134">
        <v>112.6</v>
      </c>
      <c r="AQ740" s="134">
        <v>111.8</v>
      </c>
      <c r="AR740" s="134">
        <v>111.8</v>
      </c>
      <c r="AS740" s="134">
        <v>111.3</v>
      </c>
      <c r="AT740" s="134">
        <v>111.5</v>
      </c>
      <c r="AU740" s="134">
        <v>110.1</v>
      </c>
      <c r="AV740" s="134">
        <v>111.3</v>
      </c>
      <c r="AW740" s="134">
        <v>110.9</v>
      </c>
      <c r="AX740" s="134">
        <v>110.9</v>
      </c>
      <c r="AY740" s="134">
        <v>110.6</v>
      </c>
      <c r="AZ740" s="134">
        <v>106.6</v>
      </c>
      <c r="BA740" s="134">
        <v>106.7</v>
      </c>
      <c r="BB740" s="134">
        <v>106.5</v>
      </c>
      <c r="BC740" s="134">
        <v>106.5</v>
      </c>
      <c r="BD740" s="134">
        <v>107.6</v>
      </c>
      <c r="BE740" s="134">
        <v>107.8</v>
      </c>
      <c r="BF740" s="134">
        <v>106.9</v>
      </c>
      <c r="BG740" s="134">
        <v>104</v>
      </c>
      <c r="BH740" s="134">
        <v>104.1</v>
      </c>
      <c r="BI740" s="134">
        <v>104.3</v>
      </c>
      <c r="BJ740" s="134">
        <v>104.3</v>
      </c>
      <c r="BK740" s="134">
        <v>104</v>
      </c>
      <c r="BL740" s="134">
        <v>104.9</v>
      </c>
      <c r="BM740" s="134">
        <v>104.9</v>
      </c>
      <c r="BN740" s="134">
        <v>104.8</v>
      </c>
      <c r="BO740" s="134">
        <v>104.2</v>
      </c>
      <c r="BP740" s="134">
        <v>104.8</v>
      </c>
      <c r="BQ740" s="134">
        <v>105</v>
      </c>
      <c r="BR740" s="134">
        <v>105.1</v>
      </c>
      <c r="BS740" s="134">
        <v>105</v>
      </c>
      <c r="BT740" s="134">
        <v>104.2</v>
      </c>
      <c r="BU740" s="134">
        <v>104.4</v>
      </c>
      <c r="BV740" s="134">
        <v>105.5</v>
      </c>
      <c r="BW740" s="134">
        <v>105.6</v>
      </c>
      <c r="BX740" s="134">
        <v>107.2</v>
      </c>
      <c r="BY740" s="134">
        <v>105.9</v>
      </c>
      <c r="BZ740" s="134">
        <v>106.1</v>
      </c>
      <c r="CA740" s="134">
        <v>106.1</v>
      </c>
      <c r="CB740" s="134">
        <v>106.6</v>
      </c>
      <c r="CC740" s="134">
        <v>107</v>
      </c>
      <c r="CD740" s="134">
        <v>107</v>
      </c>
      <c r="CE740" s="134">
        <v>106.9</v>
      </c>
      <c r="CF740" s="134">
        <v>108.1</v>
      </c>
      <c r="CG740" s="134">
        <v>108.3</v>
      </c>
      <c r="CH740" s="134">
        <v>108.1</v>
      </c>
      <c r="CI740" s="134">
        <v>108.8</v>
      </c>
      <c r="CJ740" s="134">
        <v>109.5</v>
      </c>
      <c r="CK740" s="134">
        <v>109.6</v>
      </c>
      <c r="CL740" s="134">
        <v>109.5</v>
      </c>
      <c r="CM740" s="134">
        <v>109.6</v>
      </c>
      <c r="CN740" s="134">
        <v>109.5</v>
      </c>
      <c r="CO740" s="134">
        <v>109.3</v>
      </c>
      <c r="CP740" s="134">
        <v>109.3</v>
      </c>
      <c r="CQ740" s="134">
        <v>109.3</v>
      </c>
      <c r="CR740" s="134">
        <v>109.4</v>
      </c>
      <c r="CS740" s="134">
        <v>109.9</v>
      </c>
      <c r="CT740" s="134">
        <v>109</v>
      </c>
      <c r="CU740" s="134">
        <v>109.5</v>
      </c>
      <c r="CV740" s="134">
        <v>109.5</v>
      </c>
      <c r="CW740" s="134">
        <v>110.7</v>
      </c>
      <c r="CX740" s="134">
        <v>110</v>
      </c>
      <c r="CY740" s="134">
        <v>109.9</v>
      </c>
      <c r="CZ740" s="134">
        <v>110.3</v>
      </c>
      <c r="DA740" s="134">
        <v>110.5</v>
      </c>
      <c r="DB740" s="134">
        <v>110.2</v>
      </c>
      <c r="DC740" s="134">
        <v>111.3</v>
      </c>
      <c r="DD740" s="134">
        <v>112.2</v>
      </c>
      <c r="DE740" s="134">
        <v>112.5</v>
      </c>
      <c r="DF740" s="134">
        <v>113.4</v>
      </c>
      <c r="DG740" s="134">
        <v>114.2</v>
      </c>
      <c r="DH740" s="134">
        <v>114.4</v>
      </c>
      <c r="DI740" s="134">
        <v>115.3</v>
      </c>
      <c r="DJ740" s="134">
        <v>116.8</v>
      </c>
      <c r="DK740" s="134">
        <v>117.3</v>
      </c>
      <c r="DL740" s="134">
        <v>118.5</v>
      </c>
      <c r="DM740" s="134">
        <v>121.7</v>
      </c>
      <c r="DN740" s="134">
        <v>121.8</v>
      </c>
      <c r="DO740" s="134">
        <v>122</v>
      </c>
      <c r="DP740" s="134">
        <v>125</v>
      </c>
      <c r="DQ740" s="134">
        <v>124.9</v>
      </c>
      <c r="DR740" s="134">
        <v>123.4</v>
      </c>
      <c r="DS740" s="134">
        <v>123.4</v>
      </c>
      <c r="DT740" s="134">
        <v>121.8</v>
      </c>
      <c r="DU740" s="134">
        <v>128.1</v>
      </c>
      <c r="DV740" s="134">
        <v>128.1</v>
      </c>
      <c r="DW740" s="134">
        <v>128.1</v>
      </c>
      <c r="DX740" s="134">
        <v>128.69999999999999</v>
      </c>
      <c r="DY740" s="134">
        <v>128.80000000000001</v>
      </c>
      <c r="DZ740" s="134">
        <v>128.80000000000001</v>
      </c>
      <c r="EA740" s="135">
        <v>128.5</v>
      </c>
      <c r="EB740" s="136">
        <v>128.19999999999999</v>
      </c>
      <c r="EC740" s="136">
        <v>127.9</v>
      </c>
      <c r="ED740" s="134">
        <v>128.1</v>
      </c>
      <c r="EE740" s="134">
        <v>127.9</v>
      </c>
      <c r="EF740" s="137">
        <v>128.80000000000001</v>
      </c>
      <c r="EG740" s="137">
        <v>128.69999999999999</v>
      </c>
      <c r="EH740" s="137">
        <v>129.4</v>
      </c>
      <c r="EI740" s="137">
        <v>129.5</v>
      </c>
      <c r="EJ740" s="136">
        <v>128.9</v>
      </c>
      <c r="EK740" s="136">
        <v>128.69999999999999</v>
      </c>
      <c r="EL740" s="147">
        <v>128.69999999999999</v>
      </c>
      <c r="EM740" s="147">
        <v>128.69999999999999</v>
      </c>
      <c r="EN740" s="147">
        <v>128.80000000000001</v>
      </c>
    </row>
    <row r="741" spans="1:144" ht="15" x14ac:dyDescent="0.25">
      <c r="A741" s="132" t="s">
        <v>2909</v>
      </c>
      <c r="B741" s="132" t="s">
        <v>2910</v>
      </c>
      <c r="C741" s="133">
        <v>8.3700000000000007E-3</v>
      </c>
      <c r="D741" s="134">
        <v>114.9</v>
      </c>
      <c r="E741" s="134">
        <v>111.6</v>
      </c>
      <c r="F741" s="134">
        <v>117.1</v>
      </c>
      <c r="G741" s="134">
        <v>121.6</v>
      </c>
      <c r="H741" s="134">
        <v>121.6</v>
      </c>
      <c r="I741" s="134">
        <v>120.3</v>
      </c>
      <c r="J741" s="134">
        <v>106.5</v>
      </c>
      <c r="K741" s="134">
        <v>115.6</v>
      </c>
      <c r="L741" s="134">
        <v>107.4</v>
      </c>
      <c r="M741" s="134">
        <v>122.2</v>
      </c>
      <c r="N741" s="134">
        <v>112.2</v>
      </c>
      <c r="O741" s="134">
        <v>114.7</v>
      </c>
      <c r="P741" s="134">
        <v>108.4</v>
      </c>
      <c r="Q741" s="134">
        <v>106.2</v>
      </c>
      <c r="R741" s="134">
        <v>93.9</v>
      </c>
      <c r="S741" s="134">
        <v>113.1</v>
      </c>
      <c r="T741" s="134">
        <v>115.5</v>
      </c>
      <c r="U741" s="134">
        <v>104.8</v>
      </c>
      <c r="V741" s="134">
        <v>106</v>
      </c>
      <c r="W741" s="134">
        <v>112.4</v>
      </c>
      <c r="X741" s="134">
        <v>122.3</v>
      </c>
      <c r="Y741" s="134">
        <v>118.6</v>
      </c>
      <c r="Z741" s="134">
        <v>91.6</v>
      </c>
      <c r="AA741" s="134">
        <v>93.1</v>
      </c>
      <c r="AB741" s="134">
        <v>119.1</v>
      </c>
      <c r="AC741" s="134">
        <v>103.8</v>
      </c>
      <c r="AD741" s="134">
        <v>112.4</v>
      </c>
      <c r="AE741" s="134">
        <v>93.6</v>
      </c>
      <c r="AF741" s="134">
        <v>90.3</v>
      </c>
      <c r="AG741" s="134">
        <v>91.8</v>
      </c>
      <c r="AH741" s="134">
        <v>99.4</v>
      </c>
      <c r="AI741" s="134">
        <v>97.6</v>
      </c>
      <c r="AJ741" s="134">
        <v>92.7</v>
      </c>
      <c r="AK741" s="134">
        <v>92</v>
      </c>
      <c r="AL741" s="134">
        <v>94.3</v>
      </c>
      <c r="AM741" s="134">
        <v>98.6</v>
      </c>
      <c r="AN741" s="134">
        <v>83</v>
      </c>
      <c r="AO741" s="134">
        <v>90.6</v>
      </c>
      <c r="AP741" s="134">
        <v>93.3</v>
      </c>
      <c r="AQ741" s="134">
        <v>79.3</v>
      </c>
      <c r="AR741" s="134">
        <v>77.3</v>
      </c>
      <c r="AS741" s="134">
        <v>79.900000000000006</v>
      </c>
      <c r="AT741" s="134">
        <v>83.3</v>
      </c>
      <c r="AU741" s="134">
        <v>83.4</v>
      </c>
      <c r="AV741" s="134">
        <v>83.7</v>
      </c>
      <c r="AW741" s="134">
        <v>83.6</v>
      </c>
      <c r="AX741" s="134">
        <v>83.3</v>
      </c>
      <c r="AY741" s="134">
        <v>83.7</v>
      </c>
      <c r="AZ741" s="134">
        <v>83.7</v>
      </c>
      <c r="BA741" s="134">
        <v>83.7</v>
      </c>
      <c r="BB741" s="134">
        <v>83.5</v>
      </c>
      <c r="BC741" s="134">
        <v>83.5</v>
      </c>
      <c r="BD741" s="134">
        <v>75.5</v>
      </c>
      <c r="BE741" s="134">
        <v>75.5</v>
      </c>
      <c r="BF741" s="134">
        <v>74.2</v>
      </c>
      <c r="BG741" s="134">
        <v>74.7</v>
      </c>
      <c r="BH741" s="134">
        <v>74</v>
      </c>
      <c r="BI741" s="134">
        <v>74.900000000000006</v>
      </c>
      <c r="BJ741" s="134">
        <v>74.900000000000006</v>
      </c>
      <c r="BK741" s="134">
        <v>74.900000000000006</v>
      </c>
      <c r="BL741" s="134">
        <v>74.900000000000006</v>
      </c>
      <c r="BM741" s="134">
        <v>74.900000000000006</v>
      </c>
      <c r="BN741" s="134">
        <v>79.2</v>
      </c>
      <c r="BO741" s="134">
        <v>79.2</v>
      </c>
      <c r="BP741" s="134">
        <v>79.599999999999994</v>
      </c>
      <c r="BQ741" s="134">
        <v>79.400000000000006</v>
      </c>
      <c r="BR741" s="134">
        <v>79.099999999999994</v>
      </c>
      <c r="BS741" s="134">
        <v>79.5</v>
      </c>
      <c r="BT741" s="134">
        <v>79.3</v>
      </c>
      <c r="BU741" s="134">
        <v>78.900000000000006</v>
      </c>
      <c r="BV741" s="134">
        <v>79.099999999999994</v>
      </c>
      <c r="BW741" s="134">
        <v>79.3</v>
      </c>
      <c r="BX741" s="134">
        <v>79.3</v>
      </c>
      <c r="BY741" s="134">
        <v>79.599999999999994</v>
      </c>
      <c r="BZ741" s="134">
        <v>79.3</v>
      </c>
      <c r="CA741" s="134">
        <v>79.099999999999994</v>
      </c>
      <c r="CB741" s="134">
        <v>77.400000000000006</v>
      </c>
      <c r="CC741" s="134">
        <v>77.5</v>
      </c>
      <c r="CD741" s="134">
        <v>77.400000000000006</v>
      </c>
      <c r="CE741" s="134">
        <v>77.400000000000006</v>
      </c>
      <c r="CF741" s="134">
        <v>77.7</v>
      </c>
      <c r="CG741" s="134">
        <v>78</v>
      </c>
      <c r="CH741" s="134">
        <v>78</v>
      </c>
      <c r="CI741" s="134">
        <v>77.7</v>
      </c>
      <c r="CJ741" s="134">
        <v>77.900000000000006</v>
      </c>
      <c r="CK741" s="134">
        <v>79.3</v>
      </c>
      <c r="CL741" s="134">
        <v>79.3</v>
      </c>
      <c r="CM741" s="134">
        <v>79.5</v>
      </c>
      <c r="CN741" s="134">
        <v>79.8</v>
      </c>
      <c r="CO741" s="134">
        <v>80</v>
      </c>
      <c r="CP741" s="134">
        <v>80.099999999999994</v>
      </c>
      <c r="CQ741" s="134">
        <v>80.400000000000006</v>
      </c>
      <c r="CR741" s="134">
        <v>80.599999999999994</v>
      </c>
      <c r="CS741" s="134">
        <v>80.900000000000006</v>
      </c>
      <c r="CT741" s="134">
        <v>81</v>
      </c>
      <c r="CU741" s="134">
        <v>81</v>
      </c>
      <c r="CV741" s="134">
        <v>81</v>
      </c>
      <c r="CW741" s="134">
        <v>81</v>
      </c>
      <c r="CX741" s="134">
        <v>81.3</v>
      </c>
      <c r="CY741" s="134">
        <v>81.5</v>
      </c>
      <c r="CZ741" s="134">
        <v>81.599999999999994</v>
      </c>
      <c r="DA741" s="134">
        <v>81.900000000000006</v>
      </c>
      <c r="DB741" s="134">
        <v>81.400000000000006</v>
      </c>
      <c r="DC741" s="134">
        <v>83.7</v>
      </c>
      <c r="DD741" s="134">
        <v>83.6</v>
      </c>
      <c r="DE741" s="134">
        <v>82.5</v>
      </c>
      <c r="DF741" s="134">
        <v>71.400000000000006</v>
      </c>
      <c r="DG741" s="134">
        <v>70.900000000000006</v>
      </c>
      <c r="DH741" s="134">
        <v>72.099999999999994</v>
      </c>
      <c r="DI741" s="134">
        <v>72.3</v>
      </c>
      <c r="DJ741" s="134">
        <v>74.2</v>
      </c>
      <c r="DK741" s="134">
        <v>74.2</v>
      </c>
      <c r="DL741" s="134">
        <v>75.099999999999994</v>
      </c>
      <c r="DM741" s="134">
        <v>75.3</v>
      </c>
      <c r="DN741" s="134">
        <v>73.2</v>
      </c>
      <c r="DO741" s="134">
        <v>73.099999999999994</v>
      </c>
      <c r="DP741" s="134">
        <v>73</v>
      </c>
      <c r="DQ741" s="134">
        <v>74.8</v>
      </c>
      <c r="DR741" s="134">
        <v>76.900000000000006</v>
      </c>
      <c r="DS741" s="134">
        <v>76.5</v>
      </c>
      <c r="DT741" s="134">
        <v>77.3</v>
      </c>
      <c r="DU741" s="134">
        <v>78.099999999999994</v>
      </c>
      <c r="DV741" s="134">
        <v>78.5</v>
      </c>
      <c r="DW741" s="134">
        <v>78.2</v>
      </c>
      <c r="DX741" s="134">
        <v>78.900000000000006</v>
      </c>
      <c r="DY741" s="134">
        <v>78.7</v>
      </c>
      <c r="DZ741" s="134">
        <v>79.8</v>
      </c>
      <c r="EA741" s="135">
        <v>80.900000000000006</v>
      </c>
      <c r="EB741" s="136">
        <v>81.2</v>
      </c>
      <c r="EC741" s="136">
        <v>82.3</v>
      </c>
      <c r="ED741" s="134">
        <v>81.5</v>
      </c>
      <c r="EE741" s="134">
        <v>80.900000000000006</v>
      </c>
      <c r="EF741" s="137">
        <v>80.7</v>
      </c>
      <c r="EG741" s="137">
        <v>81.599999999999994</v>
      </c>
      <c r="EH741" s="137">
        <v>83.1</v>
      </c>
      <c r="EI741" s="137">
        <v>83.5</v>
      </c>
      <c r="EJ741" s="136">
        <v>84.4</v>
      </c>
      <c r="EK741" s="136">
        <v>82.2</v>
      </c>
      <c r="EL741" s="147">
        <v>82.4</v>
      </c>
      <c r="EM741" s="147">
        <v>83.2</v>
      </c>
      <c r="EN741" s="147">
        <v>84.9</v>
      </c>
    </row>
    <row r="742" spans="1:144" ht="15" x14ac:dyDescent="0.25">
      <c r="A742" s="132" t="s">
        <v>2911</v>
      </c>
      <c r="B742" s="132" t="s">
        <v>2912</v>
      </c>
      <c r="C742" s="133">
        <v>8.3700000000000007E-3</v>
      </c>
      <c r="D742" s="134">
        <v>114.9</v>
      </c>
      <c r="E742" s="134">
        <v>111.6</v>
      </c>
      <c r="F742" s="134">
        <v>117.1</v>
      </c>
      <c r="G742" s="134">
        <v>121.6</v>
      </c>
      <c r="H742" s="134">
        <v>121.6</v>
      </c>
      <c r="I742" s="134">
        <v>120.3</v>
      </c>
      <c r="J742" s="134">
        <v>106.5</v>
      </c>
      <c r="K742" s="134">
        <v>115.6</v>
      </c>
      <c r="L742" s="134">
        <v>107.4</v>
      </c>
      <c r="M742" s="134">
        <v>122.2</v>
      </c>
      <c r="N742" s="134">
        <v>112.2</v>
      </c>
      <c r="O742" s="134">
        <v>114.7</v>
      </c>
      <c r="P742" s="134">
        <v>108.4</v>
      </c>
      <c r="Q742" s="134">
        <v>106.2</v>
      </c>
      <c r="R742" s="134">
        <v>93.9</v>
      </c>
      <c r="S742" s="134">
        <v>113.1</v>
      </c>
      <c r="T742" s="134">
        <v>115.5</v>
      </c>
      <c r="U742" s="134">
        <v>104.8</v>
      </c>
      <c r="V742" s="134">
        <v>106</v>
      </c>
      <c r="W742" s="134">
        <v>112.4</v>
      </c>
      <c r="X742" s="134">
        <v>122.3</v>
      </c>
      <c r="Y742" s="134">
        <v>118.6</v>
      </c>
      <c r="Z742" s="134">
        <v>91.6</v>
      </c>
      <c r="AA742" s="134">
        <v>93.1</v>
      </c>
      <c r="AB742" s="134">
        <v>119.1</v>
      </c>
      <c r="AC742" s="134">
        <v>103.8</v>
      </c>
      <c r="AD742" s="134">
        <v>112.4</v>
      </c>
      <c r="AE742" s="134">
        <v>93.6</v>
      </c>
      <c r="AF742" s="134">
        <v>90.3</v>
      </c>
      <c r="AG742" s="134">
        <v>91.8</v>
      </c>
      <c r="AH742" s="134">
        <v>99.4</v>
      </c>
      <c r="AI742" s="134">
        <v>97.6</v>
      </c>
      <c r="AJ742" s="134">
        <v>92.7</v>
      </c>
      <c r="AK742" s="134">
        <v>92</v>
      </c>
      <c r="AL742" s="134">
        <v>94.3</v>
      </c>
      <c r="AM742" s="134">
        <v>98.6</v>
      </c>
      <c r="AN742" s="134">
        <v>83</v>
      </c>
      <c r="AO742" s="134">
        <v>90.6</v>
      </c>
      <c r="AP742" s="134">
        <v>93.3</v>
      </c>
      <c r="AQ742" s="134">
        <v>79.3</v>
      </c>
      <c r="AR742" s="134">
        <v>77.3</v>
      </c>
      <c r="AS742" s="134">
        <v>79.900000000000006</v>
      </c>
      <c r="AT742" s="134">
        <v>83.3</v>
      </c>
      <c r="AU742" s="134">
        <v>83.4</v>
      </c>
      <c r="AV742" s="134">
        <v>83.7</v>
      </c>
      <c r="AW742" s="134">
        <v>83.6</v>
      </c>
      <c r="AX742" s="134">
        <v>83.3</v>
      </c>
      <c r="AY742" s="134">
        <v>83.7</v>
      </c>
      <c r="AZ742" s="134">
        <v>83.7</v>
      </c>
      <c r="BA742" s="134">
        <v>83.7</v>
      </c>
      <c r="BB742" s="134">
        <v>83.5</v>
      </c>
      <c r="BC742" s="134">
        <v>83.5</v>
      </c>
      <c r="BD742" s="134">
        <v>75.5</v>
      </c>
      <c r="BE742" s="134">
        <v>75.5</v>
      </c>
      <c r="BF742" s="134">
        <v>74.2</v>
      </c>
      <c r="BG742" s="134">
        <v>74.7</v>
      </c>
      <c r="BH742" s="134">
        <v>74</v>
      </c>
      <c r="BI742" s="134">
        <v>74.900000000000006</v>
      </c>
      <c r="BJ742" s="134">
        <v>74.900000000000006</v>
      </c>
      <c r="BK742" s="134">
        <v>74.900000000000006</v>
      </c>
      <c r="BL742" s="134">
        <v>74.900000000000006</v>
      </c>
      <c r="BM742" s="134">
        <v>74.900000000000006</v>
      </c>
      <c r="BN742" s="134">
        <v>79.2</v>
      </c>
      <c r="BO742" s="134">
        <v>79.2</v>
      </c>
      <c r="BP742" s="134">
        <v>79.599999999999994</v>
      </c>
      <c r="BQ742" s="134">
        <v>79.400000000000006</v>
      </c>
      <c r="BR742" s="134">
        <v>79.099999999999994</v>
      </c>
      <c r="BS742" s="134">
        <v>79.5</v>
      </c>
      <c r="BT742" s="134">
        <v>79.3</v>
      </c>
      <c r="BU742" s="134">
        <v>78.900000000000006</v>
      </c>
      <c r="BV742" s="134">
        <v>79.099999999999994</v>
      </c>
      <c r="BW742" s="134">
        <v>79.3</v>
      </c>
      <c r="BX742" s="134">
        <v>79.3</v>
      </c>
      <c r="BY742" s="134">
        <v>79.599999999999994</v>
      </c>
      <c r="BZ742" s="134">
        <v>79.3</v>
      </c>
      <c r="CA742" s="134">
        <v>79.099999999999994</v>
      </c>
      <c r="CB742" s="134">
        <v>77.400000000000006</v>
      </c>
      <c r="CC742" s="134">
        <v>77.5</v>
      </c>
      <c r="CD742" s="134">
        <v>77.400000000000006</v>
      </c>
      <c r="CE742" s="134">
        <v>77.400000000000006</v>
      </c>
      <c r="CF742" s="134">
        <v>77.7</v>
      </c>
      <c r="CG742" s="134">
        <v>78</v>
      </c>
      <c r="CH742" s="134">
        <v>78</v>
      </c>
      <c r="CI742" s="134">
        <v>77.7</v>
      </c>
      <c r="CJ742" s="134">
        <v>77.900000000000006</v>
      </c>
      <c r="CK742" s="134">
        <v>79.3</v>
      </c>
      <c r="CL742" s="134">
        <v>79.3</v>
      </c>
      <c r="CM742" s="134">
        <v>79.5</v>
      </c>
      <c r="CN742" s="134">
        <v>79.8</v>
      </c>
      <c r="CO742" s="134">
        <v>80</v>
      </c>
      <c r="CP742" s="134">
        <v>80.099999999999994</v>
      </c>
      <c r="CQ742" s="134">
        <v>80.400000000000006</v>
      </c>
      <c r="CR742" s="134">
        <v>80.599999999999994</v>
      </c>
      <c r="CS742" s="134">
        <v>80.900000000000006</v>
      </c>
      <c r="CT742" s="134">
        <v>81</v>
      </c>
      <c r="CU742" s="134">
        <v>81</v>
      </c>
      <c r="CV742" s="134">
        <v>81</v>
      </c>
      <c r="CW742" s="134">
        <v>81</v>
      </c>
      <c r="CX742" s="134">
        <v>81.3</v>
      </c>
      <c r="CY742" s="134">
        <v>81.5</v>
      </c>
      <c r="CZ742" s="134">
        <v>81.599999999999994</v>
      </c>
      <c r="DA742" s="134">
        <v>81.900000000000006</v>
      </c>
      <c r="DB742" s="134">
        <v>81.400000000000006</v>
      </c>
      <c r="DC742" s="134">
        <v>83.7</v>
      </c>
      <c r="DD742" s="134">
        <v>83.6</v>
      </c>
      <c r="DE742" s="134">
        <v>82.5</v>
      </c>
      <c r="DF742" s="134">
        <v>71.400000000000006</v>
      </c>
      <c r="DG742" s="134">
        <v>70.900000000000006</v>
      </c>
      <c r="DH742" s="134">
        <v>72.099999999999994</v>
      </c>
      <c r="DI742" s="134">
        <v>72.3</v>
      </c>
      <c r="DJ742" s="134">
        <v>74.2</v>
      </c>
      <c r="DK742" s="134">
        <v>74.2</v>
      </c>
      <c r="DL742" s="134">
        <v>75.099999999999994</v>
      </c>
      <c r="DM742" s="134">
        <v>75.3</v>
      </c>
      <c r="DN742" s="134">
        <v>73.2</v>
      </c>
      <c r="DO742" s="134">
        <v>73.099999999999994</v>
      </c>
      <c r="DP742" s="134">
        <v>73</v>
      </c>
      <c r="DQ742" s="134">
        <v>74.8</v>
      </c>
      <c r="DR742" s="134">
        <v>76.900000000000006</v>
      </c>
      <c r="DS742" s="134">
        <v>76.5</v>
      </c>
      <c r="DT742" s="134">
        <v>77.3</v>
      </c>
      <c r="DU742" s="134">
        <v>78.099999999999994</v>
      </c>
      <c r="DV742" s="134">
        <v>78.5</v>
      </c>
      <c r="DW742" s="134">
        <v>78.2</v>
      </c>
      <c r="DX742" s="134">
        <v>78.900000000000006</v>
      </c>
      <c r="DY742" s="134">
        <v>78.7</v>
      </c>
      <c r="DZ742" s="134">
        <v>79.8</v>
      </c>
      <c r="EA742" s="135">
        <v>80.900000000000006</v>
      </c>
      <c r="EB742" s="136">
        <v>81.2</v>
      </c>
      <c r="EC742" s="136">
        <v>82.3</v>
      </c>
      <c r="ED742" s="134">
        <v>81.5</v>
      </c>
      <c r="EE742" s="134">
        <v>80.900000000000006</v>
      </c>
      <c r="EF742" s="137">
        <v>80.7</v>
      </c>
      <c r="EG742" s="137">
        <v>81.599999999999994</v>
      </c>
      <c r="EH742" s="137">
        <v>83.1</v>
      </c>
      <c r="EI742" s="137">
        <v>83.5</v>
      </c>
      <c r="EJ742" s="136">
        <v>84.4</v>
      </c>
      <c r="EK742" s="136">
        <v>82.2</v>
      </c>
      <c r="EL742" s="147">
        <v>82.4</v>
      </c>
      <c r="EM742" s="147">
        <v>83.2</v>
      </c>
      <c r="EN742" s="147">
        <v>84.9</v>
      </c>
    </row>
    <row r="743" spans="1:144" ht="15" x14ac:dyDescent="0.25">
      <c r="A743" s="132" t="s">
        <v>2913</v>
      </c>
      <c r="B743" s="132" t="s">
        <v>2914</v>
      </c>
      <c r="C743" s="133">
        <v>0.28509000000000001</v>
      </c>
      <c r="D743" s="134">
        <v>101.6</v>
      </c>
      <c r="E743" s="134">
        <v>100.9</v>
      </c>
      <c r="F743" s="134">
        <v>102.2</v>
      </c>
      <c r="G743" s="134">
        <v>102.3</v>
      </c>
      <c r="H743" s="134">
        <v>101.1</v>
      </c>
      <c r="I743" s="134">
        <v>103.3</v>
      </c>
      <c r="J743" s="134">
        <v>103.6</v>
      </c>
      <c r="K743" s="134">
        <v>101.6</v>
      </c>
      <c r="L743" s="134">
        <v>101.1</v>
      </c>
      <c r="M743" s="134">
        <v>99.9</v>
      </c>
      <c r="N743" s="134">
        <v>101</v>
      </c>
      <c r="O743" s="134">
        <v>102.2</v>
      </c>
      <c r="P743" s="134">
        <v>102.7</v>
      </c>
      <c r="Q743" s="134">
        <v>103.8</v>
      </c>
      <c r="R743" s="134">
        <v>102</v>
      </c>
      <c r="S743" s="134">
        <v>101.9</v>
      </c>
      <c r="T743" s="134">
        <v>102</v>
      </c>
      <c r="U743" s="134">
        <v>103.9</v>
      </c>
      <c r="V743" s="134">
        <v>104.5</v>
      </c>
      <c r="W743" s="134">
        <v>105.2</v>
      </c>
      <c r="X743" s="134">
        <v>105.5</v>
      </c>
      <c r="Y743" s="134">
        <v>104.7</v>
      </c>
      <c r="Z743" s="134">
        <v>104.7</v>
      </c>
      <c r="AA743" s="134">
        <v>106.3</v>
      </c>
      <c r="AB743" s="134">
        <v>105.7</v>
      </c>
      <c r="AC743" s="134">
        <v>108.2</v>
      </c>
      <c r="AD743" s="134">
        <v>109.3</v>
      </c>
      <c r="AE743" s="134">
        <v>108.9</v>
      </c>
      <c r="AF743" s="134">
        <v>106.7</v>
      </c>
      <c r="AG743" s="134">
        <v>105.2</v>
      </c>
      <c r="AH743" s="134">
        <v>104.6</v>
      </c>
      <c r="AI743" s="134">
        <v>102.9</v>
      </c>
      <c r="AJ743" s="134">
        <v>102.6</v>
      </c>
      <c r="AK743" s="134">
        <v>105.2</v>
      </c>
      <c r="AL743" s="134">
        <v>105</v>
      </c>
      <c r="AM743" s="134">
        <v>106.7</v>
      </c>
      <c r="AN743" s="134">
        <v>106.5</v>
      </c>
      <c r="AO743" s="134">
        <v>104.5</v>
      </c>
      <c r="AP743" s="134">
        <v>105.1</v>
      </c>
      <c r="AQ743" s="134">
        <v>104.5</v>
      </c>
      <c r="AR743" s="134">
        <v>104</v>
      </c>
      <c r="AS743" s="134">
        <v>104.4</v>
      </c>
      <c r="AT743" s="134">
        <v>104.5</v>
      </c>
      <c r="AU743" s="134">
        <v>103.2</v>
      </c>
      <c r="AV743" s="134">
        <v>103.1</v>
      </c>
      <c r="AW743" s="134">
        <v>103.1</v>
      </c>
      <c r="AX743" s="134">
        <v>102.8</v>
      </c>
      <c r="AY743" s="134">
        <v>102.2</v>
      </c>
      <c r="AZ743" s="134">
        <v>102.9</v>
      </c>
      <c r="BA743" s="134">
        <v>102.1</v>
      </c>
      <c r="BB743" s="134">
        <v>102.5</v>
      </c>
      <c r="BC743" s="134">
        <v>103</v>
      </c>
      <c r="BD743" s="134">
        <v>103.2</v>
      </c>
      <c r="BE743" s="134">
        <v>102.7</v>
      </c>
      <c r="BF743" s="134">
        <v>103</v>
      </c>
      <c r="BG743" s="134">
        <v>102.7</v>
      </c>
      <c r="BH743" s="134">
        <v>103.3</v>
      </c>
      <c r="BI743" s="134">
        <v>103.8</v>
      </c>
      <c r="BJ743" s="134">
        <v>104.3</v>
      </c>
      <c r="BK743" s="134">
        <v>104.9</v>
      </c>
      <c r="BL743" s="134">
        <v>104.5</v>
      </c>
      <c r="BM743" s="134">
        <v>103.2</v>
      </c>
      <c r="BN743" s="134">
        <v>104.1</v>
      </c>
      <c r="BO743" s="134">
        <v>103.7</v>
      </c>
      <c r="BP743" s="134">
        <v>103.8</v>
      </c>
      <c r="BQ743" s="134">
        <v>107.6</v>
      </c>
      <c r="BR743" s="134">
        <v>107.4</v>
      </c>
      <c r="BS743" s="134">
        <v>106.4</v>
      </c>
      <c r="BT743" s="134">
        <v>107</v>
      </c>
      <c r="BU743" s="134">
        <v>107.3</v>
      </c>
      <c r="BV743" s="134">
        <v>107.1</v>
      </c>
      <c r="BW743" s="134">
        <v>107.7</v>
      </c>
      <c r="BX743" s="134">
        <v>107.9</v>
      </c>
      <c r="BY743" s="134">
        <v>109.8</v>
      </c>
      <c r="BZ743" s="134">
        <v>109.5</v>
      </c>
      <c r="CA743" s="134">
        <v>109.2</v>
      </c>
      <c r="CB743" s="134">
        <v>110.2</v>
      </c>
      <c r="CC743" s="134">
        <v>108.8</v>
      </c>
      <c r="CD743" s="134">
        <v>110</v>
      </c>
      <c r="CE743" s="134">
        <v>111.6</v>
      </c>
      <c r="CF743" s="134">
        <v>112.2</v>
      </c>
      <c r="CG743" s="134">
        <v>112.3</v>
      </c>
      <c r="CH743" s="134">
        <v>111.6</v>
      </c>
      <c r="CI743" s="134">
        <v>111.8</v>
      </c>
      <c r="CJ743" s="134">
        <v>111.8</v>
      </c>
      <c r="CK743" s="134">
        <v>111.3</v>
      </c>
      <c r="CL743" s="134">
        <v>110.6</v>
      </c>
      <c r="CM743" s="134">
        <v>111.3</v>
      </c>
      <c r="CN743" s="134">
        <v>112.4</v>
      </c>
      <c r="CO743" s="134">
        <v>112.4</v>
      </c>
      <c r="CP743" s="134">
        <v>110.8</v>
      </c>
      <c r="CQ743" s="134">
        <v>111.9</v>
      </c>
      <c r="CR743" s="134">
        <v>111.9</v>
      </c>
      <c r="CS743" s="134">
        <v>111.7</v>
      </c>
      <c r="CT743" s="134">
        <v>111.2</v>
      </c>
      <c r="CU743" s="134">
        <v>111.1</v>
      </c>
      <c r="CV743" s="134">
        <v>111.2</v>
      </c>
      <c r="CW743" s="134">
        <v>111.2</v>
      </c>
      <c r="CX743" s="134">
        <v>110.9</v>
      </c>
      <c r="CY743" s="134">
        <v>112</v>
      </c>
      <c r="CZ743" s="134">
        <v>113.2</v>
      </c>
      <c r="DA743" s="134">
        <v>113.8</v>
      </c>
      <c r="DB743" s="134">
        <v>114</v>
      </c>
      <c r="DC743" s="134">
        <v>113.5</v>
      </c>
      <c r="DD743" s="134">
        <v>114.4</v>
      </c>
      <c r="DE743" s="134">
        <v>115.6</v>
      </c>
      <c r="DF743" s="134">
        <v>115.2</v>
      </c>
      <c r="DG743" s="134">
        <v>115.6</v>
      </c>
      <c r="DH743" s="134">
        <v>115.2</v>
      </c>
      <c r="DI743" s="134">
        <v>116.5</v>
      </c>
      <c r="DJ743" s="134">
        <v>116.8</v>
      </c>
      <c r="DK743" s="134">
        <v>117</v>
      </c>
      <c r="DL743" s="134">
        <v>119.5</v>
      </c>
      <c r="DM743" s="134">
        <v>119.6</v>
      </c>
      <c r="DN743" s="134">
        <v>120</v>
      </c>
      <c r="DO743" s="134">
        <v>121.6</v>
      </c>
      <c r="DP743" s="134">
        <v>122.7</v>
      </c>
      <c r="DQ743" s="134">
        <v>123</v>
      </c>
      <c r="DR743" s="134">
        <v>124.1</v>
      </c>
      <c r="DS743" s="134">
        <v>124</v>
      </c>
      <c r="DT743" s="134">
        <v>125.3</v>
      </c>
      <c r="DU743" s="134">
        <v>125.3</v>
      </c>
      <c r="DV743" s="134">
        <v>124.6</v>
      </c>
      <c r="DW743" s="134">
        <v>126.4</v>
      </c>
      <c r="DX743" s="134">
        <v>125.6</v>
      </c>
      <c r="DY743" s="134">
        <v>124.8</v>
      </c>
      <c r="DZ743" s="134">
        <v>125.5</v>
      </c>
      <c r="EA743" s="135">
        <v>126.1</v>
      </c>
      <c r="EB743" s="136">
        <v>126.4</v>
      </c>
      <c r="EC743" s="136">
        <v>127</v>
      </c>
      <c r="ED743" s="134">
        <v>128</v>
      </c>
      <c r="EE743" s="134">
        <v>128.30000000000001</v>
      </c>
      <c r="EF743" s="137">
        <v>127.5</v>
      </c>
      <c r="EG743" s="137">
        <v>127.6</v>
      </c>
      <c r="EH743" s="137">
        <v>127.7</v>
      </c>
      <c r="EI743" s="137">
        <v>127.9</v>
      </c>
      <c r="EJ743" s="136">
        <v>128.5</v>
      </c>
      <c r="EK743" s="136">
        <v>128.19999999999999</v>
      </c>
      <c r="EL743" s="147">
        <v>128.5</v>
      </c>
      <c r="EM743" s="147">
        <v>128.30000000000001</v>
      </c>
      <c r="EN743" s="147">
        <v>129.4</v>
      </c>
    </row>
    <row r="744" spans="1:144" ht="15" x14ac:dyDescent="0.25">
      <c r="A744" s="132" t="s">
        <v>89</v>
      </c>
      <c r="B744" s="132" t="s">
        <v>2915</v>
      </c>
      <c r="C744" s="133">
        <v>7.6200000000000004E-2</v>
      </c>
      <c r="D744" s="134">
        <v>108.3</v>
      </c>
      <c r="E744" s="134">
        <v>100.8</v>
      </c>
      <c r="F744" s="134">
        <v>102.7</v>
      </c>
      <c r="G744" s="134">
        <v>99.2</v>
      </c>
      <c r="H744" s="134">
        <v>97.5</v>
      </c>
      <c r="I744" s="134">
        <v>98.3</v>
      </c>
      <c r="J744" s="134">
        <v>106.1</v>
      </c>
      <c r="K744" s="134">
        <v>100.5</v>
      </c>
      <c r="L744" s="134">
        <v>100.1</v>
      </c>
      <c r="M744" s="134">
        <v>100.1</v>
      </c>
      <c r="N744" s="134">
        <v>104.1</v>
      </c>
      <c r="O744" s="134">
        <v>106</v>
      </c>
      <c r="P744" s="134">
        <v>100.7</v>
      </c>
      <c r="Q744" s="134">
        <v>104.2</v>
      </c>
      <c r="R744" s="134">
        <v>98</v>
      </c>
      <c r="S744" s="134">
        <v>93.7</v>
      </c>
      <c r="T744" s="134">
        <v>94.3</v>
      </c>
      <c r="U744" s="134">
        <v>98.9</v>
      </c>
      <c r="V744" s="134">
        <v>104.5</v>
      </c>
      <c r="W744" s="134">
        <v>107.5</v>
      </c>
      <c r="X744" s="134">
        <v>108.9</v>
      </c>
      <c r="Y744" s="134">
        <v>104.9</v>
      </c>
      <c r="Z744" s="134">
        <v>96.4</v>
      </c>
      <c r="AA744" s="134">
        <v>107.6</v>
      </c>
      <c r="AB744" s="134">
        <v>106</v>
      </c>
      <c r="AC744" s="134">
        <v>113</v>
      </c>
      <c r="AD744" s="134">
        <v>110.3</v>
      </c>
      <c r="AE744" s="134">
        <v>114.5</v>
      </c>
      <c r="AF744" s="134">
        <v>108.2</v>
      </c>
      <c r="AG744" s="134">
        <v>104.5</v>
      </c>
      <c r="AH744" s="134">
        <v>103.7</v>
      </c>
      <c r="AI744" s="134">
        <v>98.8</v>
      </c>
      <c r="AJ744" s="134">
        <v>93</v>
      </c>
      <c r="AK744" s="134">
        <v>98.4</v>
      </c>
      <c r="AL744" s="134">
        <v>103.6</v>
      </c>
      <c r="AM744" s="134">
        <v>108.3</v>
      </c>
      <c r="AN744" s="134">
        <v>105.3</v>
      </c>
      <c r="AO744" s="134">
        <v>99</v>
      </c>
      <c r="AP744" s="134">
        <v>97.6</v>
      </c>
      <c r="AQ744" s="134">
        <v>93.1</v>
      </c>
      <c r="AR744" s="134">
        <v>91.5</v>
      </c>
      <c r="AS744" s="134">
        <v>92.4</v>
      </c>
      <c r="AT744" s="134">
        <v>93.8</v>
      </c>
      <c r="AU744" s="134">
        <v>94</v>
      </c>
      <c r="AV744" s="134">
        <v>93.4</v>
      </c>
      <c r="AW744" s="134">
        <v>93</v>
      </c>
      <c r="AX744" s="134">
        <v>93.2</v>
      </c>
      <c r="AY744" s="134">
        <v>93.4</v>
      </c>
      <c r="AZ744" s="134">
        <v>93.4</v>
      </c>
      <c r="BA744" s="134">
        <v>92.2</v>
      </c>
      <c r="BB744" s="134">
        <v>92.5</v>
      </c>
      <c r="BC744" s="134">
        <v>91.9</v>
      </c>
      <c r="BD744" s="134">
        <v>93.1</v>
      </c>
      <c r="BE744" s="134">
        <v>92.9</v>
      </c>
      <c r="BF744" s="134">
        <v>93</v>
      </c>
      <c r="BG744" s="134">
        <v>93.2</v>
      </c>
      <c r="BH744" s="134">
        <v>93.5</v>
      </c>
      <c r="BI744" s="134">
        <v>94.1</v>
      </c>
      <c r="BJ744" s="134">
        <v>94</v>
      </c>
      <c r="BK744" s="134">
        <v>98.3</v>
      </c>
      <c r="BL744" s="134">
        <v>97.9</v>
      </c>
      <c r="BM744" s="134">
        <v>93.5</v>
      </c>
      <c r="BN744" s="134">
        <v>93.5</v>
      </c>
      <c r="BO744" s="134">
        <v>93.5</v>
      </c>
      <c r="BP744" s="134">
        <v>94.1</v>
      </c>
      <c r="BQ744" s="134">
        <v>102</v>
      </c>
      <c r="BR744" s="134">
        <v>101.8</v>
      </c>
      <c r="BS744" s="134">
        <v>97.4</v>
      </c>
      <c r="BT744" s="134">
        <v>97.5</v>
      </c>
      <c r="BU744" s="134">
        <v>96.4</v>
      </c>
      <c r="BV744" s="134">
        <v>96.8</v>
      </c>
      <c r="BW744" s="134">
        <v>97.1</v>
      </c>
      <c r="BX744" s="134">
        <v>97</v>
      </c>
      <c r="BY744" s="134">
        <v>96.9</v>
      </c>
      <c r="BZ744" s="134">
        <v>97.6</v>
      </c>
      <c r="CA744" s="134">
        <v>97.4</v>
      </c>
      <c r="CB744" s="134">
        <v>105.5</v>
      </c>
      <c r="CC744" s="134">
        <v>101.9</v>
      </c>
      <c r="CD744" s="134">
        <v>104.7</v>
      </c>
      <c r="CE744" s="134">
        <v>110.3</v>
      </c>
      <c r="CF744" s="134">
        <v>109.9</v>
      </c>
      <c r="CG744" s="134">
        <v>110.9</v>
      </c>
      <c r="CH744" s="134">
        <v>111.6</v>
      </c>
      <c r="CI744" s="134">
        <v>112.4</v>
      </c>
      <c r="CJ744" s="134">
        <v>112.6</v>
      </c>
      <c r="CK744" s="134">
        <v>113.3</v>
      </c>
      <c r="CL744" s="134">
        <v>110.7</v>
      </c>
      <c r="CM744" s="134">
        <v>113</v>
      </c>
      <c r="CN744" s="134">
        <v>113</v>
      </c>
      <c r="CO744" s="134">
        <v>113.4</v>
      </c>
      <c r="CP744" s="134">
        <v>109.2</v>
      </c>
      <c r="CQ744" s="134">
        <v>114.8</v>
      </c>
      <c r="CR744" s="134">
        <v>115</v>
      </c>
      <c r="CS744" s="134">
        <v>114.7</v>
      </c>
      <c r="CT744" s="134">
        <v>114.3</v>
      </c>
      <c r="CU744" s="134">
        <v>114.3</v>
      </c>
      <c r="CV744" s="134">
        <v>114.7</v>
      </c>
      <c r="CW744" s="134">
        <v>109.3</v>
      </c>
      <c r="CX744" s="134">
        <v>113</v>
      </c>
      <c r="CY744" s="134">
        <v>113.8</v>
      </c>
      <c r="CZ744" s="134">
        <v>115.1</v>
      </c>
      <c r="DA744" s="134">
        <v>113.4</v>
      </c>
      <c r="DB744" s="134">
        <v>114.4</v>
      </c>
      <c r="DC744" s="134">
        <v>113.3</v>
      </c>
      <c r="DD744" s="134">
        <v>115.6</v>
      </c>
      <c r="DE744" s="134">
        <v>117.3</v>
      </c>
      <c r="DF744" s="134">
        <v>118.7</v>
      </c>
      <c r="DG744" s="134">
        <v>119.3</v>
      </c>
      <c r="DH744" s="134">
        <v>114.7</v>
      </c>
      <c r="DI744" s="134">
        <v>118.8</v>
      </c>
      <c r="DJ744" s="134">
        <v>120.8</v>
      </c>
      <c r="DK744" s="134">
        <v>120</v>
      </c>
      <c r="DL744" s="134">
        <v>125.5</v>
      </c>
      <c r="DM744" s="134">
        <v>125.5</v>
      </c>
      <c r="DN744" s="134">
        <v>126</v>
      </c>
      <c r="DO744" s="134">
        <v>129.1</v>
      </c>
      <c r="DP744" s="134">
        <v>135</v>
      </c>
      <c r="DQ744" s="134">
        <v>134.69999999999999</v>
      </c>
      <c r="DR744" s="134">
        <v>136</v>
      </c>
      <c r="DS744" s="134">
        <v>134.69999999999999</v>
      </c>
      <c r="DT744" s="134">
        <v>137.6</v>
      </c>
      <c r="DU744" s="134">
        <v>135.1</v>
      </c>
      <c r="DV744" s="134">
        <v>136.19999999999999</v>
      </c>
      <c r="DW744" s="134">
        <v>140.30000000000001</v>
      </c>
      <c r="DX744" s="134">
        <v>139.69999999999999</v>
      </c>
      <c r="DY744" s="134">
        <v>140</v>
      </c>
      <c r="DZ744" s="134">
        <v>139.69999999999999</v>
      </c>
      <c r="EA744" s="135">
        <v>139.4</v>
      </c>
      <c r="EB744" s="136">
        <v>139.4</v>
      </c>
      <c r="EC744" s="136">
        <v>139.4</v>
      </c>
      <c r="ED744" s="134">
        <v>141.1</v>
      </c>
      <c r="EE744" s="134">
        <v>141.1</v>
      </c>
      <c r="EF744" s="137">
        <v>139.4</v>
      </c>
      <c r="EG744" s="137">
        <v>141.5</v>
      </c>
      <c r="EH744" s="137">
        <v>141.5</v>
      </c>
      <c r="EI744" s="137">
        <v>141.5</v>
      </c>
      <c r="EJ744" s="136">
        <v>140.69999999999999</v>
      </c>
      <c r="EK744" s="136">
        <v>141.6</v>
      </c>
      <c r="EL744" s="147">
        <v>140</v>
      </c>
      <c r="EM744" s="147">
        <v>141.6</v>
      </c>
      <c r="EN744" s="147">
        <v>141.1</v>
      </c>
    </row>
    <row r="745" spans="1:144" ht="15" x14ac:dyDescent="0.25">
      <c r="A745" s="132" t="s">
        <v>2916</v>
      </c>
      <c r="B745" s="132" t="s">
        <v>2917</v>
      </c>
      <c r="C745" s="133">
        <v>4.086E-2</v>
      </c>
      <c r="D745" s="134">
        <v>99.2</v>
      </c>
      <c r="E745" s="134">
        <v>96</v>
      </c>
      <c r="F745" s="134">
        <v>91.8</v>
      </c>
      <c r="G745" s="134">
        <v>98.5</v>
      </c>
      <c r="H745" s="134">
        <v>96.1</v>
      </c>
      <c r="I745" s="134">
        <v>100.7</v>
      </c>
      <c r="J745" s="134">
        <v>96.7</v>
      </c>
      <c r="K745" s="134">
        <v>104.6</v>
      </c>
      <c r="L745" s="134">
        <v>102.2</v>
      </c>
      <c r="M745" s="134">
        <v>102.8</v>
      </c>
      <c r="N745" s="134">
        <v>100.3</v>
      </c>
      <c r="O745" s="134">
        <v>99.5</v>
      </c>
      <c r="P745" s="134">
        <v>101.4</v>
      </c>
      <c r="Q745" s="134">
        <v>102.2</v>
      </c>
      <c r="R745" s="134">
        <v>102.2</v>
      </c>
      <c r="S745" s="134">
        <v>108.3</v>
      </c>
      <c r="T745" s="134">
        <v>105.9</v>
      </c>
      <c r="U745" s="134">
        <v>109.4</v>
      </c>
      <c r="V745" s="134">
        <v>108.5</v>
      </c>
      <c r="W745" s="134">
        <v>109.6</v>
      </c>
      <c r="X745" s="134">
        <v>99.2</v>
      </c>
      <c r="Y745" s="134">
        <v>98.2</v>
      </c>
      <c r="Z745" s="134">
        <v>113.4</v>
      </c>
      <c r="AA745" s="134">
        <v>104.1</v>
      </c>
      <c r="AB745" s="134">
        <v>100.5</v>
      </c>
      <c r="AC745" s="134">
        <v>101.6</v>
      </c>
      <c r="AD745" s="134">
        <v>108.1</v>
      </c>
      <c r="AE745" s="134">
        <v>103.9</v>
      </c>
      <c r="AF745" s="134">
        <v>97.3</v>
      </c>
      <c r="AG745" s="134">
        <v>98.4</v>
      </c>
      <c r="AH745" s="134">
        <v>102.5</v>
      </c>
      <c r="AI745" s="134">
        <v>101</v>
      </c>
      <c r="AJ745" s="134">
        <v>100.2</v>
      </c>
      <c r="AK745" s="134">
        <v>105.3</v>
      </c>
      <c r="AL745" s="134">
        <v>99.6</v>
      </c>
      <c r="AM745" s="134">
        <v>100.3</v>
      </c>
      <c r="AN745" s="134">
        <v>101.9</v>
      </c>
      <c r="AO745" s="134">
        <v>99.9</v>
      </c>
      <c r="AP745" s="134">
        <v>100.5</v>
      </c>
      <c r="AQ745" s="134">
        <v>101</v>
      </c>
      <c r="AR745" s="134">
        <v>102.6</v>
      </c>
      <c r="AS745" s="134">
        <v>102.5</v>
      </c>
      <c r="AT745" s="134">
        <v>101.4</v>
      </c>
      <c r="AU745" s="134">
        <v>101.4</v>
      </c>
      <c r="AV745" s="134">
        <v>101.4</v>
      </c>
      <c r="AW745" s="134">
        <v>102.2</v>
      </c>
      <c r="AX745" s="134">
        <v>102.2</v>
      </c>
      <c r="AY745" s="134">
        <v>101</v>
      </c>
      <c r="AZ745" s="134">
        <v>101</v>
      </c>
      <c r="BA745" s="134">
        <v>101</v>
      </c>
      <c r="BB745" s="134">
        <v>101</v>
      </c>
      <c r="BC745" s="134">
        <v>101.6</v>
      </c>
      <c r="BD745" s="134">
        <v>101.5</v>
      </c>
      <c r="BE745" s="134">
        <v>101.7</v>
      </c>
      <c r="BF745" s="134">
        <v>101.7</v>
      </c>
      <c r="BG745" s="134">
        <v>101.7</v>
      </c>
      <c r="BH745" s="134">
        <v>103.3</v>
      </c>
      <c r="BI745" s="134">
        <v>103.3</v>
      </c>
      <c r="BJ745" s="134">
        <v>103.3</v>
      </c>
      <c r="BK745" s="134">
        <v>103.3</v>
      </c>
      <c r="BL745" s="134">
        <v>103.3</v>
      </c>
      <c r="BM745" s="134">
        <v>103.3</v>
      </c>
      <c r="BN745" s="134">
        <v>103.6</v>
      </c>
      <c r="BO745" s="134">
        <v>103.6</v>
      </c>
      <c r="BP745" s="134">
        <v>104.1</v>
      </c>
      <c r="BQ745" s="134">
        <v>104.1</v>
      </c>
      <c r="BR745" s="134">
        <v>104.2</v>
      </c>
      <c r="BS745" s="134">
        <v>104.2</v>
      </c>
      <c r="BT745" s="134">
        <v>104.4</v>
      </c>
      <c r="BU745" s="134">
        <v>104.4</v>
      </c>
      <c r="BV745" s="134">
        <v>105.2</v>
      </c>
      <c r="BW745" s="134">
        <v>105.7</v>
      </c>
      <c r="BX745" s="134">
        <v>105.9</v>
      </c>
      <c r="BY745" s="134">
        <v>106.1</v>
      </c>
      <c r="BZ745" s="134">
        <v>107</v>
      </c>
      <c r="CA745" s="134">
        <v>107.2</v>
      </c>
      <c r="CB745" s="134">
        <v>106.4</v>
      </c>
      <c r="CC745" s="134">
        <v>106.4</v>
      </c>
      <c r="CD745" s="134">
        <v>107.7</v>
      </c>
      <c r="CE745" s="134">
        <v>108.1</v>
      </c>
      <c r="CF745" s="134">
        <v>108.4</v>
      </c>
      <c r="CG745" s="134">
        <v>107.9</v>
      </c>
      <c r="CH745" s="134">
        <v>107.1</v>
      </c>
      <c r="CI745" s="134">
        <v>108.5</v>
      </c>
      <c r="CJ745" s="134">
        <v>108.5</v>
      </c>
      <c r="CK745" s="134">
        <v>108.7</v>
      </c>
      <c r="CL745" s="134">
        <v>108.7</v>
      </c>
      <c r="CM745" s="134">
        <v>109</v>
      </c>
      <c r="CN745" s="134">
        <v>108.8</v>
      </c>
      <c r="CO745" s="134">
        <v>109.1</v>
      </c>
      <c r="CP745" s="134">
        <v>109.3</v>
      </c>
      <c r="CQ745" s="134">
        <v>109.3</v>
      </c>
      <c r="CR745" s="134">
        <v>108.8</v>
      </c>
      <c r="CS745" s="134">
        <v>108.5</v>
      </c>
      <c r="CT745" s="134">
        <v>108.9</v>
      </c>
      <c r="CU745" s="134">
        <v>108.9</v>
      </c>
      <c r="CV745" s="134">
        <v>108.8</v>
      </c>
      <c r="CW745" s="134">
        <v>108.2</v>
      </c>
      <c r="CX745" s="134">
        <v>108.6</v>
      </c>
      <c r="CY745" s="134">
        <v>108.1</v>
      </c>
      <c r="CZ745" s="134">
        <v>108.6</v>
      </c>
      <c r="DA745" s="134">
        <v>109.2</v>
      </c>
      <c r="DB745" s="134">
        <v>109.4</v>
      </c>
      <c r="DC745" s="134">
        <v>109.9</v>
      </c>
      <c r="DD745" s="134">
        <v>109.5</v>
      </c>
      <c r="DE745" s="134">
        <v>109.7</v>
      </c>
      <c r="DF745" s="134">
        <v>109.9</v>
      </c>
      <c r="DG745" s="134">
        <v>110</v>
      </c>
      <c r="DH745" s="134">
        <v>109.7</v>
      </c>
      <c r="DI745" s="134">
        <v>109.6</v>
      </c>
      <c r="DJ745" s="134">
        <v>110</v>
      </c>
      <c r="DK745" s="134">
        <v>110</v>
      </c>
      <c r="DL745" s="134">
        <v>110.1</v>
      </c>
      <c r="DM745" s="134">
        <v>110.6</v>
      </c>
      <c r="DN745" s="134">
        <v>111.3</v>
      </c>
      <c r="DO745" s="134">
        <v>111.8</v>
      </c>
      <c r="DP745" s="134">
        <v>111.9</v>
      </c>
      <c r="DQ745" s="134">
        <v>111.8</v>
      </c>
      <c r="DR745" s="134">
        <v>112.1</v>
      </c>
      <c r="DS745" s="134">
        <v>112.8</v>
      </c>
      <c r="DT745" s="134">
        <v>113.1</v>
      </c>
      <c r="DU745" s="134">
        <v>113.2</v>
      </c>
      <c r="DV745" s="134">
        <v>112.8</v>
      </c>
      <c r="DW745" s="134">
        <v>115.4</v>
      </c>
      <c r="DX745" s="134">
        <v>115.8</v>
      </c>
      <c r="DY745" s="134">
        <v>116.1</v>
      </c>
      <c r="DZ745" s="134">
        <v>116.6</v>
      </c>
      <c r="EA745" s="135">
        <v>116.6</v>
      </c>
      <c r="EB745" s="136">
        <v>116.6</v>
      </c>
      <c r="EC745" s="136">
        <v>116.6</v>
      </c>
      <c r="ED745" s="134">
        <v>116.7</v>
      </c>
      <c r="EE745" s="134">
        <v>117.8</v>
      </c>
      <c r="EF745" s="137">
        <v>118</v>
      </c>
      <c r="EG745" s="137">
        <v>118.3</v>
      </c>
      <c r="EH745" s="137">
        <v>118.8</v>
      </c>
      <c r="EI745" s="137">
        <v>117.9</v>
      </c>
      <c r="EJ745" s="136">
        <v>119.3</v>
      </c>
      <c r="EK745" s="136">
        <v>118.9</v>
      </c>
      <c r="EL745" s="147">
        <v>118.8</v>
      </c>
      <c r="EM745" s="147">
        <v>118.8</v>
      </c>
      <c r="EN745" s="147">
        <v>120</v>
      </c>
    </row>
    <row r="746" spans="1:144" ht="15" x14ac:dyDescent="0.25">
      <c r="A746" s="132" t="s">
        <v>2918</v>
      </c>
      <c r="B746" s="132" t="s">
        <v>2919</v>
      </c>
      <c r="C746" s="133">
        <v>0.16803000000000001</v>
      </c>
      <c r="D746" s="134">
        <v>99.2</v>
      </c>
      <c r="E746" s="134">
        <v>102.1</v>
      </c>
      <c r="F746" s="134">
        <v>104.4</v>
      </c>
      <c r="G746" s="134">
        <v>104.6</v>
      </c>
      <c r="H746" s="134">
        <v>104</v>
      </c>
      <c r="I746" s="134">
        <v>106.2</v>
      </c>
      <c r="J746" s="134">
        <v>104.1</v>
      </c>
      <c r="K746" s="134">
        <v>101.3</v>
      </c>
      <c r="L746" s="134">
        <v>101.2</v>
      </c>
      <c r="M746" s="134">
        <v>99.1</v>
      </c>
      <c r="N746" s="134">
        <v>99.8</v>
      </c>
      <c r="O746" s="134">
        <v>101.2</v>
      </c>
      <c r="P746" s="134">
        <v>103.9</v>
      </c>
      <c r="Q746" s="134">
        <v>104.1</v>
      </c>
      <c r="R746" s="134">
        <v>103.7</v>
      </c>
      <c r="S746" s="134">
        <v>104.1</v>
      </c>
      <c r="T746" s="134">
        <v>104.6</v>
      </c>
      <c r="U746" s="134">
        <v>104.9</v>
      </c>
      <c r="V746" s="134">
        <v>103.5</v>
      </c>
      <c r="W746" s="134">
        <v>103.1</v>
      </c>
      <c r="X746" s="134">
        <v>105.5</v>
      </c>
      <c r="Y746" s="134">
        <v>106.1</v>
      </c>
      <c r="Z746" s="134">
        <v>106.4</v>
      </c>
      <c r="AA746" s="134">
        <v>106.3</v>
      </c>
      <c r="AB746" s="134">
        <v>106.8</v>
      </c>
      <c r="AC746" s="134">
        <v>107.6</v>
      </c>
      <c r="AD746" s="134">
        <v>109.2</v>
      </c>
      <c r="AE746" s="134">
        <v>107.5</v>
      </c>
      <c r="AF746" s="134">
        <v>108.3</v>
      </c>
      <c r="AG746" s="134">
        <v>107.2</v>
      </c>
      <c r="AH746" s="134">
        <v>105.6</v>
      </c>
      <c r="AI746" s="134">
        <v>105.2</v>
      </c>
      <c r="AJ746" s="134">
        <v>107.5</v>
      </c>
      <c r="AK746" s="134">
        <v>108.2</v>
      </c>
      <c r="AL746" s="134">
        <v>107</v>
      </c>
      <c r="AM746" s="134">
        <v>107.6</v>
      </c>
      <c r="AN746" s="134">
        <v>108.1</v>
      </c>
      <c r="AO746" s="134">
        <v>108.1</v>
      </c>
      <c r="AP746" s="134">
        <v>109.6</v>
      </c>
      <c r="AQ746" s="134">
        <v>110.5</v>
      </c>
      <c r="AR746" s="134">
        <v>110</v>
      </c>
      <c r="AS746" s="134">
        <v>110.3</v>
      </c>
      <c r="AT746" s="134">
        <v>110.1</v>
      </c>
      <c r="AU746" s="134">
        <v>107.8</v>
      </c>
      <c r="AV746" s="134">
        <v>107.9</v>
      </c>
      <c r="AW746" s="134">
        <v>107.9</v>
      </c>
      <c r="AX746" s="134">
        <v>107.3</v>
      </c>
      <c r="AY746" s="134">
        <v>106.5</v>
      </c>
      <c r="AZ746" s="134">
        <v>107.7</v>
      </c>
      <c r="BA746" s="134">
        <v>106.8</v>
      </c>
      <c r="BB746" s="134">
        <v>107.4</v>
      </c>
      <c r="BC746" s="134">
        <v>108.5</v>
      </c>
      <c r="BD746" s="134">
        <v>108.2</v>
      </c>
      <c r="BE746" s="134">
        <v>107.4</v>
      </c>
      <c r="BF746" s="134">
        <v>107.9</v>
      </c>
      <c r="BG746" s="134">
        <v>107.2</v>
      </c>
      <c r="BH746" s="134">
        <v>107.8</v>
      </c>
      <c r="BI746" s="134">
        <v>108.2</v>
      </c>
      <c r="BJ746" s="134">
        <v>109.2</v>
      </c>
      <c r="BK746" s="134">
        <v>108.3</v>
      </c>
      <c r="BL746" s="134">
        <v>107.8</v>
      </c>
      <c r="BM746" s="134">
        <v>107.5</v>
      </c>
      <c r="BN746" s="134">
        <v>109</v>
      </c>
      <c r="BO746" s="134">
        <v>108.3</v>
      </c>
      <c r="BP746" s="134">
        <v>108.2</v>
      </c>
      <c r="BQ746" s="134">
        <v>111</v>
      </c>
      <c r="BR746" s="134">
        <v>110.8</v>
      </c>
      <c r="BS746" s="134">
        <v>111</v>
      </c>
      <c r="BT746" s="134">
        <v>112</v>
      </c>
      <c r="BU746" s="134">
        <v>112.9</v>
      </c>
      <c r="BV746" s="134">
        <v>112.3</v>
      </c>
      <c r="BW746" s="134">
        <v>112.9</v>
      </c>
      <c r="BX746" s="134">
        <v>113.3</v>
      </c>
      <c r="BY746" s="134">
        <v>116.6</v>
      </c>
      <c r="BZ746" s="134">
        <v>115.5</v>
      </c>
      <c r="CA746" s="134">
        <v>115</v>
      </c>
      <c r="CB746" s="134">
        <v>113.2</v>
      </c>
      <c r="CC746" s="134">
        <v>112.5</v>
      </c>
      <c r="CD746" s="134">
        <v>113</v>
      </c>
      <c r="CE746" s="134">
        <v>113.1</v>
      </c>
      <c r="CF746" s="134">
        <v>114.1</v>
      </c>
      <c r="CG746" s="134">
        <v>114</v>
      </c>
      <c r="CH746" s="134">
        <v>112.6</v>
      </c>
      <c r="CI746" s="134">
        <v>112.3</v>
      </c>
      <c r="CJ746" s="134">
        <v>112.2</v>
      </c>
      <c r="CK746" s="134">
        <v>111.1</v>
      </c>
      <c r="CL746" s="134">
        <v>111.1</v>
      </c>
      <c r="CM746" s="134">
        <v>111.2</v>
      </c>
      <c r="CN746" s="134">
        <v>113</v>
      </c>
      <c r="CO746" s="134">
        <v>112.7</v>
      </c>
      <c r="CP746" s="134">
        <v>111.9</v>
      </c>
      <c r="CQ746" s="134">
        <v>111.3</v>
      </c>
      <c r="CR746" s="134">
        <v>111.2</v>
      </c>
      <c r="CS746" s="134">
        <v>111.1</v>
      </c>
      <c r="CT746" s="134">
        <v>110.4</v>
      </c>
      <c r="CU746" s="134">
        <v>110.3</v>
      </c>
      <c r="CV746" s="134">
        <v>110.3</v>
      </c>
      <c r="CW746" s="134">
        <v>112.8</v>
      </c>
      <c r="CX746" s="134">
        <v>110.5</v>
      </c>
      <c r="CY746" s="134">
        <v>112.2</v>
      </c>
      <c r="CZ746" s="134">
        <v>113.4</v>
      </c>
      <c r="DA746" s="134">
        <v>115.1</v>
      </c>
      <c r="DB746" s="134">
        <v>114.9</v>
      </c>
      <c r="DC746" s="134">
        <v>114.5</v>
      </c>
      <c r="DD746" s="134">
        <v>115</v>
      </c>
      <c r="DE746" s="134">
        <v>116.2</v>
      </c>
      <c r="DF746" s="134">
        <v>114.9</v>
      </c>
      <c r="DG746" s="134">
        <v>115.2</v>
      </c>
      <c r="DH746" s="134">
        <v>116.7</v>
      </c>
      <c r="DI746" s="134">
        <v>117.1</v>
      </c>
      <c r="DJ746" s="134">
        <v>116.6</v>
      </c>
      <c r="DK746" s="134">
        <v>117.4</v>
      </c>
      <c r="DL746" s="134">
        <v>119</v>
      </c>
      <c r="DM746" s="134">
        <v>119.1</v>
      </c>
      <c r="DN746" s="134">
        <v>119.3</v>
      </c>
      <c r="DO746" s="134">
        <v>120.6</v>
      </c>
      <c r="DP746" s="134">
        <v>119.7</v>
      </c>
      <c r="DQ746" s="134">
        <v>120.4</v>
      </c>
      <c r="DR746" s="134">
        <v>121.6</v>
      </c>
      <c r="DS746" s="134">
        <v>121.9</v>
      </c>
      <c r="DT746" s="134">
        <v>122.7</v>
      </c>
      <c r="DU746" s="134">
        <v>123.7</v>
      </c>
      <c r="DV746" s="134">
        <v>122.2</v>
      </c>
      <c r="DW746" s="134">
        <v>122.8</v>
      </c>
      <c r="DX746" s="134">
        <v>121.6</v>
      </c>
      <c r="DY746" s="134">
        <v>120</v>
      </c>
      <c r="DZ746" s="134">
        <v>121.2</v>
      </c>
      <c r="EA746" s="135">
        <v>122.3</v>
      </c>
      <c r="EB746" s="136">
        <v>122.9</v>
      </c>
      <c r="EC746" s="136">
        <v>123.9</v>
      </c>
      <c r="ED746" s="134">
        <v>124.8</v>
      </c>
      <c r="EE746" s="134">
        <v>125</v>
      </c>
      <c r="EF746" s="137">
        <v>124.5</v>
      </c>
      <c r="EG746" s="137">
        <v>123.5</v>
      </c>
      <c r="EH746" s="137">
        <v>123.6</v>
      </c>
      <c r="EI746" s="137">
        <v>124.2</v>
      </c>
      <c r="EJ746" s="136">
        <v>125.2</v>
      </c>
      <c r="EK746" s="136">
        <v>124.4</v>
      </c>
      <c r="EL746" s="147">
        <v>125.6</v>
      </c>
      <c r="EM746" s="147">
        <v>124.5</v>
      </c>
      <c r="EN746" s="147">
        <v>126.3</v>
      </c>
    </row>
    <row r="747" spans="1:144" ht="15" x14ac:dyDescent="0.25">
      <c r="A747" s="132" t="s">
        <v>2920</v>
      </c>
      <c r="B747" s="132" t="s">
        <v>2921</v>
      </c>
      <c r="C747" s="133">
        <v>5.8199999999999997E-3</v>
      </c>
      <c r="D747" s="134">
        <v>103.1</v>
      </c>
      <c r="E747" s="134">
        <v>103.1</v>
      </c>
      <c r="F747" s="134">
        <v>103.1</v>
      </c>
      <c r="G747" s="134">
        <v>103.1</v>
      </c>
      <c r="H747" s="134">
        <v>103.1</v>
      </c>
      <c r="I747" s="134">
        <v>103.1</v>
      </c>
      <c r="J747" s="134">
        <v>103.1</v>
      </c>
      <c r="K747" s="134">
        <v>103.1</v>
      </c>
      <c r="L747" s="134">
        <v>103.1</v>
      </c>
      <c r="M747" s="134">
        <v>103.1</v>
      </c>
      <c r="N747" s="134">
        <v>103.1</v>
      </c>
      <c r="O747" s="134">
        <v>103.1</v>
      </c>
      <c r="P747" s="134">
        <v>103.1</v>
      </c>
      <c r="Q747" s="134">
        <v>103.1</v>
      </c>
      <c r="R747" s="134">
        <v>103.1</v>
      </c>
      <c r="S747" s="134">
        <v>103.1</v>
      </c>
      <c r="T747" s="134">
        <v>103.1</v>
      </c>
      <c r="U747" s="134">
        <v>103.1</v>
      </c>
      <c r="V747" s="134">
        <v>103.1</v>
      </c>
      <c r="W747" s="134">
        <v>103.1</v>
      </c>
      <c r="X747" s="134">
        <v>103.1</v>
      </c>
      <c r="Y747" s="134">
        <v>103.1</v>
      </c>
      <c r="Z747" s="134">
        <v>103.1</v>
      </c>
      <c r="AA747" s="134">
        <v>103.1</v>
      </c>
      <c r="AB747" s="134">
        <v>140.6</v>
      </c>
      <c r="AC747" s="134">
        <v>140.6</v>
      </c>
      <c r="AD747" s="134">
        <v>140.6</v>
      </c>
      <c r="AE747" s="134">
        <v>140.6</v>
      </c>
      <c r="AF747" s="134">
        <v>140.6</v>
      </c>
      <c r="AG747" s="134">
        <v>140.6</v>
      </c>
      <c r="AH747" s="134">
        <v>140.6</v>
      </c>
      <c r="AI747" s="134">
        <v>140.6</v>
      </c>
      <c r="AJ747" s="134">
        <v>140.6</v>
      </c>
      <c r="AK747" s="134">
        <v>140.6</v>
      </c>
      <c r="AL747" s="134">
        <v>140.6</v>
      </c>
      <c r="AM747" s="134">
        <v>140.6</v>
      </c>
      <c r="AN747" s="134">
        <v>131.5</v>
      </c>
      <c r="AO747" s="134">
        <v>131.5</v>
      </c>
      <c r="AP747" s="134">
        <v>131.5</v>
      </c>
      <c r="AQ747" s="134">
        <v>131.5</v>
      </c>
      <c r="AR747" s="134">
        <v>131.5</v>
      </c>
      <c r="AS747" s="134">
        <v>131.5</v>
      </c>
      <c r="AT747" s="134">
        <v>131.5</v>
      </c>
      <c r="AU747" s="134">
        <v>131.5</v>
      </c>
      <c r="AV747" s="134">
        <v>131.5</v>
      </c>
      <c r="AW747" s="134">
        <v>131.5</v>
      </c>
      <c r="AX747" s="134">
        <v>130.19999999999999</v>
      </c>
      <c r="AY747" s="134">
        <v>130.19999999999999</v>
      </c>
      <c r="AZ747" s="134">
        <v>130.19999999999999</v>
      </c>
      <c r="BA747" s="134">
        <v>130.19999999999999</v>
      </c>
      <c r="BB747" s="134">
        <v>130.19999999999999</v>
      </c>
      <c r="BC747" s="134">
        <v>130.19999999999999</v>
      </c>
      <c r="BD747" s="134">
        <v>130.19999999999999</v>
      </c>
      <c r="BE747" s="134">
        <v>130.19999999999999</v>
      </c>
      <c r="BF747" s="134">
        <v>130.19999999999999</v>
      </c>
      <c r="BG747" s="134">
        <v>130.19999999999999</v>
      </c>
      <c r="BH747" s="134">
        <v>130.19999999999999</v>
      </c>
      <c r="BI747" s="134">
        <v>130.19999999999999</v>
      </c>
      <c r="BJ747" s="134">
        <v>130.19999999999999</v>
      </c>
      <c r="BK747" s="134">
        <v>130.19999999999999</v>
      </c>
      <c r="BL747" s="134">
        <v>130.19999999999999</v>
      </c>
      <c r="BM747" s="134">
        <v>130.19999999999999</v>
      </c>
      <c r="BN747" s="134">
        <v>130.19999999999999</v>
      </c>
      <c r="BO747" s="134">
        <v>130.19999999999999</v>
      </c>
      <c r="BP747" s="134">
        <v>130.19999999999999</v>
      </c>
      <c r="BQ747" s="134">
        <v>130.19999999999999</v>
      </c>
      <c r="BR747" s="134">
        <v>130.19999999999999</v>
      </c>
      <c r="BS747" s="134">
        <v>130.19999999999999</v>
      </c>
      <c r="BT747" s="134">
        <v>130.19999999999999</v>
      </c>
      <c r="BU747" s="134">
        <v>130.19999999999999</v>
      </c>
      <c r="BV747" s="134">
        <v>130.19999999999999</v>
      </c>
      <c r="BW747" s="134">
        <v>130.19999999999999</v>
      </c>
      <c r="BX747" s="134">
        <v>130.19999999999999</v>
      </c>
      <c r="BY747" s="134">
        <v>130.19999999999999</v>
      </c>
      <c r="BZ747" s="134">
        <v>130.19999999999999</v>
      </c>
      <c r="CA747" s="134">
        <v>130.19999999999999</v>
      </c>
      <c r="CB747" s="134">
        <v>130.19999999999999</v>
      </c>
      <c r="CC747" s="134">
        <v>130.19999999999999</v>
      </c>
      <c r="CD747" s="134">
        <v>130.19999999999999</v>
      </c>
      <c r="CE747" s="134">
        <v>130.19999999999999</v>
      </c>
      <c r="CF747" s="134">
        <v>130.19999999999999</v>
      </c>
      <c r="CG747" s="134">
        <v>130.19999999999999</v>
      </c>
      <c r="CH747" s="134">
        <v>130.19999999999999</v>
      </c>
      <c r="CI747" s="134">
        <v>130.19999999999999</v>
      </c>
      <c r="CJ747" s="134">
        <v>130.19999999999999</v>
      </c>
      <c r="CK747" s="134">
        <v>130.19999999999999</v>
      </c>
      <c r="CL747" s="134">
        <v>130.19999999999999</v>
      </c>
      <c r="CM747" s="134">
        <v>130.19999999999999</v>
      </c>
      <c r="CN747" s="134">
        <v>130.19999999999999</v>
      </c>
      <c r="CO747" s="134">
        <v>130.19999999999999</v>
      </c>
      <c r="CP747" s="134">
        <v>130.19999999999999</v>
      </c>
      <c r="CQ747" s="134">
        <v>130.19999999999999</v>
      </c>
      <c r="CR747" s="134">
        <v>130.19999999999999</v>
      </c>
      <c r="CS747" s="134">
        <v>130.19999999999999</v>
      </c>
      <c r="CT747" s="134">
        <v>130.19999999999999</v>
      </c>
      <c r="CU747" s="134">
        <v>130.19999999999999</v>
      </c>
      <c r="CV747" s="134">
        <v>130.19999999999999</v>
      </c>
      <c r="CW747" s="134">
        <v>130.19999999999999</v>
      </c>
      <c r="CX747" s="134">
        <v>130.19999999999999</v>
      </c>
      <c r="CY747" s="134">
        <v>130.19999999999999</v>
      </c>
      <c r="CZ747" s="134">
        <v>130.19999999999999</v>
      </c>
      <c r="DA747" s="134">
        <v>130.19999999999999</v>
      </c>
      <c r="DB747" s="134">
        <v>130.19999999999999</v>
      </c>
      <c r="DC747" s="134">
        <v>130.19999999999999</v>
      </c>
      <c r="DD747" s="134">
        <v>130.19999999999999</v>
      </c>
      <c r="DE747" s="134">
        <v>130.19999999999999</v>
      </c>
      <c r="DF747" s="134">
        <v>130.19999999999999</v>
      </c>
      <c r="DG747" s="134">
        <v>130.19999999999999</v>
      </c>
      <c r="DH747" s="134">
        <v>130.19999999999999</v>
      </c>
      <c r="DI747" s="134">
        <v>130.19999999999999</v>
      </c>
      <c r="DJ747" s="134">
        <v>130.19999999999999</v>
      </c>
      <c r="DK747" s="134">
        <v>130.19999999999999</v>
      </c>
      <c r="DL747" s="134">
        <v>130.19999999999999</v>
      </c>
      <c r="DM747" s="134">
        <v>130.19999999999999</v>
      </c>
      <c r="DN747" s="134">
        <v>130.19999999999999</v>
      </c>
      <c r="DO747" s="134">
        <v>130.19999999999999</v>
      </c>
      <c r="DP747" s="134">
        <v>130.19999999999999</v>
      </c>
      <c r="DQ747" s="134">
        <v>130.19999999999999</v>
      </c>
      <c r="DR747" s="134">
        <v>130.19999999999999</v>
      </c>
      <c r="DS747" s="134">
        <v>130.19999999999999</v>
      </c>
      <c r="DT747" s="134">
        <v>130.19999999999999</v>
      </c>
      <c r="DU747" s="134">
        <v>130.19999999999999</v>
      </c>
      <c r="DV747" s="134">
        <v>130.19999999999999</v>
      </c>
      <c r="DW747" s="134">
        <v>130.19999999999999</v>
      </c>
      <c r="DX747" s="134">
        <v>130.19999999999999</v>
      </c>
      <c r="DY747" s="134">
        <v>130.19999999999999</v>
      </c>
      <c r="DZ747" s="134">
        <v>130.19999999999999</v>
      </c>
      <c r="EA747" s="135">
        <v>130.19999999999999</v>
      </c>
      <c r="EB747" s="136">
        <v>130.19999999999999</v>
      </c>
      <c r="EC747" s="136">
        <v>130.19999999999999</v>
      </c>
      <c r="ED747" s="134">
        <v>130.19999999999999</v>
      </c>
      <c r="EE747" s="134">
        <v>130.19999999999999</v>
      </c>
      <c r="EF747" s="137">
        <v>130.19999999999999</v>
      </c>
      <c r="EG747" s="137">
        <v>130.19999999999999</v>
      </c>
      <c r="EH747" s="137">
        <v>130.19999999999999</v>
      </c>
      <c r="EI747" s="137">
        <v>130.19999999999999</v>
      </c>
      <c r="EJ747" s="136">
        <v>130.19999999999999</v>
      </c>
      <c r="EK747" s="136">
        <v>130.19999999999999</v>
      </c>
      <c r="EL747" s="147">
        <v>130.19999999999999</v>
      </c>
      <c r="EM747" s="147">
        <v>130.19999999999999</v>
      </c>
      <c r="EN747" s="147">
        <v>130.19999999999999</v>
      </c>
    </row>
    <row r="748" spans="1:144" ht="15" x14ac:dyDescent="0.25">
      <c r="A748" s="132" t="s">
        <v>2922</v>
      </c>
      <c r="B748" s="132" t="s">
        <v>2923</v>
      </c>
      <c r="C748" s="133">
        <v>5.8199999999999997E-3</v>
      </c>
      <c r="D748" s="134">
        <v>103.1</v>
      </c>
      <c r="E748" s="134">
        <v>103.1</v>
      </c>
      <c r="F748" s="134">
        <v>103.1</v>
      </c>
      <c r="G748" s="134">
        <v>103.1</v>
      </c>
      <c r="H748" s="134">
        <v>103.1</v>
      </c>
      <c r="I748" s="134">
        <v>103.1</v>
      </c>
      <c r="J748" s="134">
        <v>103.1</v>
      </c>
      <c r="K748" s="134">
        <v>103.1</v>
      </c>
      <c r="L748" s="134">
        <v>103.1</v>
      </c>
      <c r="M748" s="134">
        <v>103.1</v>
      </c>
      <c r="N748" s="134">
        <v>103.1</v>
      </c>
      <c r="O748" s="134">
        <v>103.1</v>
      </c>
      <c r="P748" s="134">
        <v>103.1</v>
      </c>
      <c r="Q748" s="134">
        <v>103.1</v>
      </c>
      <c r="R748" s="134">
        <v>103.1</v>
      </c>
      <c r="S748" s="134">
        <v>103.1</v>
      </c>
      <c r="T748" s="134">
        <v>103.1</v>
      </c>
      <c r="U748" s="134">
        <v>103.1</v>
      </c>
      <c r="V748" s="134">
        <v>103.1</v>
      </c>
      <c r="W748" s="134">
        <v>103.1</v>
      </c>
      <c r="X748" s="134">
        <v>103.1</v>
      </c>
      <c r="Y748" s="134">
        <v>103.1</v>
      </c>
      <c r="Z748" s="134">
        <v>103.1</v>
      </c>
      <c r="AA748" s="134">
        <v>103.1</v>
      </c>
      <c r="AB748" s="134">
        <v>140.6</v>
      </c>
      <c r="AC748" s="134">
        <v>140.6</v>
      </c>
      <c r="AD748" s="134">
        <v>140.6</v>
      </c>
      <c r="AE748" s="134">
        <v>140.6</v>
      </c>
      <c r="AF748" s="134">
        <v>140.6</v>
      </c>
      <c r="AG748" s="134">
        <v>140.6</v>
      </c>
      <c r="AH748" s="134">
        <v>140.6</v>
      </c>
      <c r="AI748" s="134">
        <v>140.6</v>
      </c>
      <c r="AJ748" s="134">
        <v>140.6</v>
      </c>
      <c r="AK748" s="134">
        <v>140.6</v>
      </c>
      <c r="AL748" s="134">
        <v>140.6</v>
      </c>
      <c r="AM748" s="134">
        <v>140.6</v>
      </c>
      <c r="AN748" s="134">
        <v>131.5</v>
      </c>
      <c r="AO748" s="134">
        <v>131.5</v>
      </c>
      <c r="AP748" s="134">
        <v>131.5</v>
      </c>
      <c r="AQ748" s="134">
        <v>131.5</v>
      </c>
      <c r="AR748" s="134">
        <v>131.5</v>
      </c>
      <c r="AS748" s="134">
        <v>131.5</v>
      </c>
      <c r="AT748" s="134">
        <v>131.5</v>
      </c>
      <c r="AU748" s="134">
        <v>131.5</v>
      </c>
      <c r="AV748" s="134">
        <v>131.5</v>
      </c>
      <c r="AW748" s="134">
        <v>131.5</v>
      </c>
      <c r="AX748" s="134">
        <v>130.19999999999999</v>
      </c>
      <c r="AY748" s="134">
        <v>130.19999999999999</v>
      </c>
      <c r="AZ748" s="134">
        <v>130.19999999999999</v>
      </c>
      <c r="BA748" s="134">
        <v>130.19999999999999</v>
      </c>
      <c r="BB748" s="134">
        <v>130.19999999999999</v>
      </c>
      <c r="BC748" s="134">
        <v>130.19999999999999</v>
      </c>
      <c r="BD748" s="134">
        <v>130.19999999999999</v>
      </c>
      <c r="BE748" s="134">
        <v>130.19999999999999</v>
      </c>
      <c r="BF748" s="134">
        <v>130.19999999999999</v>
      </c>
      <c r="BG748" s="134">
        <v>130.19999999999999</v>
      </c>
      <c r="BH748" s="134">
        <v>130.19999999999999</v>
      </c>
      <c r="BI748" s="134">
        <v>130.19999999999999</v>
      </c>
      <c r="BJ748" s="134">
        <v>130.19999999999999</v>
      </c>
      <c r="BK748" s="134">
        <v>130.19999999999999</v>
      </c>
      <c r="BL748" s="134">
        <v>130.19999999999999</v>
      </c>
      <c r="BM748" s="134">
        <v>130.19999999999999</v>
      </c>
      <c r="BN748" s="134">
        <v>130.19999999999999</v>
      </c>
      <c r="BO748" s="134">
        <v>130.19999999999999</v>
      </c>
      <c r="BP748" s="134">
        <v>130.19999999999999</v>
      </c>
      <c r="BQ748" s="134">
        <v>130.19999999999999</v>
      </c>
      <c r="BR748" s="134">
        <v>130.19999999999999</v>
      </c>
      <c r="BS748" s="134">
        <v>130.19999999999999</v>
      </c>
      <c r="BT748" s="134">
        <v>130.19999999999999</v>
      </c>
      <c r="BU748" s="134">
        <v>130.19999999999999</v>
      </c>
      <c r="BV748" s="134">
        <v>130.19999999999999</v>
      </c>
      <c r="BW748" s="134">
        <v>130.19999999999999</v>
      </c>
      <c r="BX748" s="134">
        <v>130.19999999999999</v>
      </c>
      <c r="BY748" s="134">
        <v>130.19999999999999</v>
      </c>
      <c r="BZ748" s="134">
        <v>130.19999999999999</v>
      </c>
      <c r="CA748" s="134">
        <v>130.19999999999999</v>
      </c>
      <c r="CB748" s="134">
        <v>130.19999999999999</v>
      </c>
      <c r="CC748" s="134">
        <v>130.19999999999999</v>
      </c>
      <c r="CD748" s="134">
        <v>130.19999999999999</v>
      </c>
      <c r="CE748" s="134">
        <v>130.19999999999999</v>
      </c>
      <c r="CF748" s="134">
        <v>130.19999999999999</v>
      </c>
      <c r="CG748" s="134">
        <v>130.19999999999999</v>
      </c>
      <c r="CH748" s="134">
        <v>130.19999999999999</v>
      </c>
      <c r="CI748" s="134">
        <v>130.19999999999999</v>
      </c>
      <c r="CJ748" s="134">
        <v>130.19999999999999</v>
      </c>
      <c r="CK748" s="134">
        <v>130.19999999999999</v>
      </c>
      <c r="CL748" s="134">
        <v>130.19999999999999</v>
      </c>
      <c r="CM748" s="134">
        <v>130.19999999999999</v>
      </c>
      <c r="CN748" s="134">
        <v>130.19999999999999</v>
      </c>
      <c r="CO748" s="134">
        <v>130.19999999999999</v>
      </c>
      <c r="CP748" s="134">
        <v>130.19999999999999</v>
      </c>
      <c r="CQ748" s="134">
        <v>130.19999999999999</v>
      </c>
      <c r="CR748" s="134">
        <v>130.19999999999999</v>
      </c>
      <c r="CS748" s="134">
        <v>130.19999999999999</v>
      </c>
      <c r="CT748" s="134">
        <v>130.19999999999999</v>
      </c>
      <c r="CU748" s="134">
        <v>130.19999999999999</v>
      </c>
      <c r="CV748" s="134">
        <v>130.19999999999999</v>
      </c>
      <c r="CW748" s="134">
        <v>130.19999999999999</v>
      </c>
      <c r="CX748" s="134">
        <v>130.19999999999999</v>
      </c>
      <c r="CY748" s="134">
        <v>130.19999999999999</v>
      </c>
      <c r="CZ748" s="134">
        <v>130.19999999999999</v>
      </c>
      <c r="DA748" s="134">
        <v>130.19999999999999</v>
      </c>
      <c r="DB748" s="134">
        <v>130.19999999999999</v>
      </c>
      <c r="DC748" s="134">
        <v>130.19999999999999</v>
      </c>
      <c r="DD748" s="134">
        <v>130.19999999999999</v>
      </c>
      <c r="DE748" s="134">
        <v>130.19999999999999</v>
      </c>
      <c r="DF748" s="134">
        <v>130.19999999999999</v>
      </c>
      <c r="DG748" s="134">
        <v>130.19999999999999</v>
      </c>
      <c r="DH748" s="134">
        <v>130.19999999999999</v>
      </c>
      <c r="DI748" s="134">
        <v>130.19999999999999</v>
      </c>
      <c r="DJ748" s="134">
        <v>130.19999999999999</v>
      </c>
      <c r="DK748" s="134">
        <v>130.19999999999999</v>
      </c>
      <c r="DL748" s="134">
        <v>130.19999999999999</v>
      </c>
      <c r="DM748" s="134">
        <v>130.19999999999999</v>
      </c>
      <c r="DN748" s="134">
        <v>130.19999999999999</v>
      </c>
      <c r="DO748" s="134">
        <v>130.19999999999999</v>
      </c>
      <c r="DP748" s="134">
        <v>130.19999999999999</v>
      </c>
      <c r="DQ748" s="134">
        <v>130.19999999999999</v>
      </c>
      <c r="DR748" s="134">
        <v>130.19999999999999</v>
      </c>
      <c r="DS748" s="134">
        <v>130.19999999999999</v>
      </c>
      <c r="DT748" s="134">
        <v>130.19999999999999</v>
      </c>
      <c r="DU748" s="134">
        <v>130.19999999999999</v>
      </c>
      <c r="DV748" s="134">
        <v>130.19999999999999</v>
      </c>
      <c r="DW748" s="134">
        <v>130.19999999999999</v>
      </c>
      <c r="DX748" s="134">
        <v>130.19999999999999</v>
      </c>
      <c r="DY748" s="134">
        <v>130.19999999999999</v>
      </c>
      <c r="DZ748" s="134">
        <v>130.19999999999999</v>
      </c>
      <c r="EA748" s="135">
        <v>130.19999999999999</v>
      </c>
      <c r="EB748" s="136">
        <v>130.19999999999999</v>
      </c>
      <c r="EC748" s="136">
        <v>130.19999999999999</v>
      </c>
      <c r="ED748" s="134">
        <v>130.19999999999999</v>
      </c>
      <c r="EE748" s="134">
        <v>130.19999999999999</v>
      </c>
      <c r="EF748" s="137">
        <v>130.19999999999999</v>
      </c>
      <c r="EG748" s="137">
        <v>130.19999999999999</v>
      </c>
      <c r="EH748" s="137">
        <v>130.19999999999999</v>
      </c>
      <c r="EI748" s="137">
        <v>130.19999999999999</v>
      </c>
      <c r="EJ748" s="136">
        <v>130.19999999999999</v>
      </c>
      <c r="EK748" s="136">
        <v>130.19999999999999</v>
      </c>
      <c r="EL748" s="147">
        <v>130.19999999999999</v>
      </c>
      <c r="EM748" s="147">
        <v>130.19999999999999</v>
      </c>
      <c r="EN748" s="147">
        <v>130.19999999999999</v>
      </c>
    </row>
    <row r="749" spans="1:144" ht="15" x14ac:dyDescent="0.25">
      <c r="A749" s="132" t="s">
        <v>2924</v>
      </c>
      <c r="B749" s="132" t="s">
        <v>2925</v>
      </c>
      <c r="C749" s="133">
        <v>0.43675000000000003</v>
      </c>
      <c r="D749" s="134">
        <v>107</v>
      </c>
      <c r="E749" s="134">
        <v>107.9</v>
      </c>
      <c r="F749" s="134">
        <v>112.7</v>
      </c>
      <c r="G749" s="134">
        <v>107</v>
      </c>
      <c r="H749" s="134">
        <v>107.3</v>
      </c>
      <c r="I749" s="134">
        <v>104.6</v>
      </c>
      <c r="J749" s="134">
        <v>107</v>
      </c>
      <c r="K749" s="134">
        <v>103.6</v>
      </c>
      <c r="L749" s="134">
        <v>107.7</v>
      </c>
      <c r="M749" s="134">
        <v>116.8</v>
      </c>
      <c r="N749" s="134">
        <v>116.4</v>
      </c>
      <c r="O749" s="134">
        <v>116.5</v>
      </c>
      <c r="P749" s="134">
        <v>119.4</v>
      </c>
      <c r="Q749" s="134">
        <v>116.9</v>
      </c>
      <c r="R749" s="134">
        <v>115.4</v>
      </c>
      <c r="S749" s="134">
        <v>117.9</v>
      </c>
      <c r="T749" s="134">
        <v>114</v>
      </c>
      <c r="U749" s="134">
        <v>116.2</v>
      </c>
      <c r="V749" s="134">
        <v>120.4</v>
      </c>
      <c r="W749" s="134">
        <v>121.2</v>
      </c>
      <c r="X749" s="134">
        <v>123.2</v>
      </c>
      <c r="Y749" s="134">
        <v>124.2</v>
      </c>
      <c r="Z749" s="134">
        <v>127.6</v>
      </c>
      <c r="AA749" s="134">
        <v>126.2</v>
      </c>
      <c r="AB749" s="134">
        <v>131.30000000000001</v>
      </c>
      <c r="AC749" s="134">
        <v>131.19999999999999</v>
      </c>
      <c r="AD749" s="134">
        <v>127.1</v>
      </c>
      <c r="AE749" s="134">
        <v>133.6</v>
      </c>
      <c r="AF749" s="134">
        <v>125.8</v>
      </c>
      <c r="AG749" s="134">
        <v>129.80000000000001</v>
      </c>
      <c r="AH749" s="134">
        <v>126.1</v>
      </c>
      <c r="AI749" s="134">
        <v>135.19999999999999</v>
      </c>
      <c r="AJ749" s="134">
        <v>125.2</v>
      </c>
      <c r="AK749" s="134">
        <v>122.3</v>
      </c>
      <c r="AL749" s="134">
        <v>129.80000000000001</v>
      </c>
      <c r="AM749" s="134">
        <v>131.19999999999999</v>
      </c>
      <c r="AN749" s="134">
        <v>124</v>
      </c>
      <c r="AO749" s="134">
        <v>128.9</v>
      </c>
      <c r="AP749" s="134">
        <v>130.30000000000001</v>
      </c>
      <c r="AQ749" s="134">
        <v>135.69999999999999</v>
      </c>
      <c r="AR749" s="134">
        <v>132</v>
      </c>
      <c r="AS749" s="134">
        <v>128.9</v>
      </c>
      <c r="AT749" s="134">
        <v>129.6</v>
      </c>
      <c r="AU749" s="134">
        <v>128.1</v>
      </c>
      <c r="AV749" s="134">
        <v>127.7</v>
      </c>
      <c r="AW749" s="134">
        <v>123.2</v>
      </c>
      <c r="AX749" s="134">
        <v>123.3</v>
      </c>
      <c r="AY749" s="134">
        <v>123.8</v>
      </c>
      <c r="AZ749" s="134">
        <v>123.1</v>
      </c>
      <c r="BA749" s="134">
        <v>123.1</v>
      </c>
      <c r="BB749" s="134">
        <v>123.5</v>
      </c>
      <c r="BC749" s="134">
        <v>124.4</v>
      </c>
      <c r="BD749" s="134">
        <v>124.6</v>
      </c>
      <c r="BE749" s="134">
        <v>125.7</v>
      </c>
      <c r="BF749" s="134">
        <v>125.9</v>
      </c>
      <c r="BG749" s="134">
        <v>125.6</v>
      </c>
      <c r="BH749" s="134">
        <v>126.1</v>
      </c>
      <c r="BI749" s="134">
        <v>125.4</v>
      </c>
      <c r="BJ749" s="134">
        <v>125.7</v>
      </c>
      <c r="BK749" s="134">
        <v>126.1</v>
      </c>
      <c r="BL749" s="134">
        <v>124.8</v>
      </c>
      <c r="BM749" s="134">
        <v>125.1</v>
      </c>
      <c r="BN749" s="134">
        <v>126.8</v>
      </c>
      <c r="BO749" s="134">
        <v>126.5</v>
      </c>
      <c r="BP749" s="134">
        <v>126.8</v>
      </c>
      <c r="BQ749" s="134">
        <v>128.4</v>
      </c>
      <c r="BR749" s="134">
        <v>127.6</v>
      </c>
      <c r="BS749" s="134">
        <v>128.69999999999999</v>
      </c>
      <c r="BT749" s="134">
        <v>127</v>
      </c>
      <c r="BU749" s="134">
        <v>127.6</v>
      </c>
      <c r="BV749" s="134">
        <v>129</v>
      </c>
      <c r="BW749" s="134">
        <v>129.69999999999999</v>
      </c>
      <c r="BX749" s="134">
        <v>129.19999999999999</v>
      </c>
      <c r="BY749" s="134">
        <v>128.6</v>
      </c>
      <c r="BZ749" s="134">
        <v>130.19999999999999</v>
      </c>
      <c r="CA749" s="134">
        <v>130.19999999999999</v>
      </c>
      <c r="CB749" s="134">
        <v>130.19999999999999</v>
      </c>
      <c r="CC749" s="134">
        <v>130.4</v>
      </c>
      <c r="CD749" s="134">
        <v>130.19999999999999</v>
      </c>
      <c r="CE749" s="134">
        <v>129.9</v>
      </c>
      <c r="CF749" s="134">
        <v>129.9</v>
      </c>
      <c r="CG749" s="134">
        <v>129.1</v>
      </c>
      <c r="CH749" s="134">
        <v>128.9</v>
      </c>
      <c r="CI749" s="134">
        <v>128.30000000000001</v>
      </c>
      <c r="CJ749" s="134">
        <v>128.4</v>
      </c>
      <c r="CK749" s="134">
        <v>131.6</v>
      </c>
      <c r="CL749" s="134">
        <v>133.69999999999999</v>
      </c>
      <c r="CM749" s="134">
        <v>132.30000000000001</v>
      </c>
      <c r="CN749" s="134">
        <v>135.19999999999999</v>
      </c>
      <c r="CO749" s="134">
        <v>135.19999999999999</v>
      </c>
      <c r="CP749" s="134">
        <v>130.19999999999999</v>
      </c>
      <c r="CQ749" s="134">
        <v>130.4</v>
      </c>
      <c r="CR749" s="134">
        <v>129</v>
      </c>
      <c r="CS749" s="134">
        <v>127.8</v>
      </c>
      <c r="CT749" s="134">
        <v>128.5</v>
      </c>
      <c r="CU749" s="134">
        <v>128.4</v>
      </c>
      <c r="CV749" s="134">
        <v>128.4</v>
      </c>
      <c r="CW749" s="134">
        <v>128</v>
      </c>
      <c r="CX749" s="134">
        <v>127.9</v>
      </c>
      <c r="CY749" s="134">
        <v>127.9</v>
      </c>
      <c r="CZ749" s="134">
        <v>128.30000000000001</v>
      </c>
      <c r="DA749" s="134">
        <v>128.4</v>
      </c>
      <c r="DB749" s="134">
        <v>130.6</v>
      </c>
      <c r="DC749" s="134">
        <v>127.7</v>
      </c>
      <c r="DD749" s="134">
        <v>127.3</v>
      </c>
      <c r="DE749" s="134">
        <v>130.6</v>
      </c>
      <c r="DF749" s="134">
        <v>128.1</v>
      </c>
      <c r="DG749" s="134">
        <v>131.5</v>
      </c>
      <c r="DH749" s="134">
        <v>131.1</v>
      </c>
      <c r="DI749" s="134">
        <v>131.6</v>
      </c>
      <c r="DJ749" s="134">
        <v>132.9</v>
      </c>
      <c r="DK749" s="134">
        <v>135</v>
      </c>
      <c r="DL749" s="134">
        <v>134.69999999999999</v>
      </c>
      <c r="DM749" s="134">
        <v>135.9</v>
      </c>
      <c r="DN749" s="134">
        <v>133</v>
      </c>
      <c r="DO749" s="134">
        <v>132.9</v>
      </c>
      <c r="DP749" s="134">
        <v>130.6</v>
      </c>
      <c r="DQ749" s="134">
        <v>133.5</v>
      </c>
      <c r="DR749" s="134">
        <v>135.5</v>
      </c>
      <c r="DS749" s="134">
        <v>134</v>
      </c>
      <c r="DT749" s="134">
        <v>138.9</v>
      </c>
      <c r="DU749" s="134">
        <v>144.9</v>
      </c>
      <c r="DV749" s="134">
        <v>142.6</v>
      </c>
      <c r="DW749" s="134">
        <v>143.5</v>
      </c>
      <c r="DX749" s="134">
        <v>141.6</v>
      </c>
      <c r="DY749" s="134">
        <v>142.9</v>
      </c>
      <c r="DZ749" s="134">
        <v>141.80000000000001</v>
      </c>
      <c r="EA749" s="135">
        <v>142.6</v>
      </c>
      <c r="EB749" s="136">
        <v>142.5</v>
      </c>
      <c r="EC749" s="136">
        <v>144.19999999999999</v>
      </c>
      <c r="ED749" s="134">
        <v>145.69999999999999</v>
      </c>
      <c r="EE749" s="134">
        <v>144.1</v>
      </c>
      <c r="EF749" s="137">
        <v>145.19999999999999</v>
      </c>
      <c r="EG749" s="137">
        <v>146.1</v>
      </c>
      <c r="EH749" s="137">
        <v>144</v>
      </c>
      <c r="EI749" s="137">
        <v>146</v>
      </c>
      <c r="EJ749" s="136">
        <v>144.69999999999999</v>
      </c>
      <c r="EK749" s="136">
        <v>146.5</v>
      </c>
      <c r="EL749" s="147">
        <v>145.80000000000001</v>
      </c>
      <c r="EM749" s="147">
        <v>145.1</v>
      </c>
      <c r="EN749" s="147">
        <v>143</v>
      </c>
    </row>
    <row r="750" spans="1:144" ht="15" x14ac:dyDescent="0.25">
      <c r="A750" s="132" t="s">
        <v>2926</v>
      </c>
      <c r="B750" s="132" t="s">
        <v>2927</v>
      </c>
      <c r="C750" s="133">
        <v>4.3600000000000002E-3</v>
      </c>
      <c r="D750" s="134">
        <v>84.8</v>
      </c>
      <c r="E750" s="134">
        <v>93</v>
      </c>
      <c r="F750" s="134">
        <v>87.4</v>
      </c>
      <c r="G750" s="134">
        <v>119</v>
      </c>
      <c r="H750" s="134">
        <v>101.6</v>
      </c>
      <c r="I750" s="134">
        <v>123.3</v>
      </c>
      <c r="J750" s="134">
        <v>117</v>
      </c>
      <c r="K750" s="134">
        <v>101</v>
      </c>
      <c r="L750" s="134">
        <v>112</v>
      </c>
      <c r="M750" s="134">
        <v>120.8</v>
      </c>
      <c r="N750" s="134">
        <v>101.6</v>
      </c>
      <c r="O750" s="134">
        <v>89.3</v>
      </c>
      <c r="P750" s="134">
        <v>97.3</v>
      </c>
      <c r="Q750" s="134">
        <v>111.3</v>
      </c>
      <c r="R750" s="134">
        <v>124.5</v>
      </c>
      <c r="S750" s="134">
        <v>105</v>
      </c>
      <c r="T750" s="134">
        <v>105.3</v>
      </c>
      <c r="U750" s="134">
        <v>117.6</v>
      </c>
      <c r="V750" s="134">
        <v>101.7</v>
      </c>
      <c r="W750" s="134">
        <v>107.5</v>
      </c>
      <c r="X750" s="134">
        <v>105.4</v>
      </c>
      <c r="Y750" s="134">
        <v>102.2</v>
      </c>
      <c r="Z750" s="134">
        <v>104</v>
      </c>
      <c r="AA750" s="134">
        <v>94.5</v>
      </c>
      <c r="AB750" s="134">
        <v>113.1</v>
      </c>
      <c r="AC750" s="134">
        <v>104.1</v>
      </c>
      <c r="AD750" s="134">
        <v>103.9</v>
      </c>
      <c r="AE750" s="134">
        <v>110.1</v>
      </c>
      <c r="AF750" s="134">
        <v>100.4</v>
      </c>
      <c r="AG750" s="134">
        <v>109.6</v>
      </c>
      <c r="AH750" s="134">
        <v>108.2</v>
      </c>
      <c r="AI750" s="134">
        <v>115.7</v>
      </c>
      <c r="AJ750" s="134">
        <v>115</v>
      </c>
      <c r="AK750" s="134">
        <v>111.9</v>
      </c>
      <c r="AL750" s="134">
        <v>102.1</v>
      </c>
      <c r="AM750" s="134">
        <v>108</v>
      </c>
      <c r="AN750" s="134">
        <v>112.5</v>
      </c>
      <c r="AO750" s="134">
        <v>113.6</v>
      </c>
      <c r="AP750" s="134">
        <v>107.7</v>
      </c>
      <c r="AQ750" s="134">
        <v>118.4</v>
      </c>
      <c r="AR750" s="134">
        <v>117.3</v>
      </c>
      <c r="AS750" s="134">
        <v>127.3</v>
      </c>
      <c r="AT750" s="134">
        <v>119.9</v>
      </c>
      <c r="AU750" s="134">
        <v>119.9</v>
      </c>
      <c r="AV750" s="134">
        <v>119.4</v>
      </c>
      <c r="AW750" s="134">
        <v>119.4</v>
      </c>
      <c r="AX750" s="134">
        <v>111.4</v>
      </c>
      <c r="AY750" s="134">
        <v>114.9</v>
      </c>
      <c r="AZ750" s="134">
        <v>116.5</v>
      </c>
      <c r="BA750" s="134">
        <v>112.9</v>
      </c>
      <c r="BB750" s="134">
        <v>114.4</v>
      </c>
      <c r="BC750" s="134">
        <v>112.2</v>
      </c>
      <c r="BD750" s="134">
        <v>113</v>
      </c>
      <c r="BE750" s="134">
        <v>118.9</v>
      </c>
      <c r="BF750" s="134">
        <v>118.9</v>
      </c>
      <c r="BG750" s="134">
        <v>113.4</v>
      </c>
      <c r="BH750" s="134">
        <v>121.7</v>
      </c>
      <c r="BI750" s="134">
        <v>121.7</v>
      </c>
      <c r="BJ750" s="134">
        <v>117.2</v>
      </c>
      <c r="BK750" s="134">
        <v>113.6</v>
      </c>
      <c r="BL750" s="134">
        <v>114.3</v>
      </c>
      <c r="BM750" s="134">
        <v>114.3</v>
      </c>
      <c r="BN750" s="134">
        <v>117.1</v>
      </c>
      <c r="BO750" s="134">
        <v>112</v>
      </c>
      <c r="BP750" s="134">
        <v>112</v>
      </c>
      <c r="BQ750" s="134">
        <v>112.2</v>
      </c>
      <c r="BR750" s="134">
        <v>117</v>
      </c>
      <c r="BS750" s="134">
        <v>114.7</v>
      </c>
      <c r="BT750" s="134">
        <v>114.7</v>
      </c>
      <c r="BU750" s="134">
        <v>113.2</v>
      </c>
      <c r="BV750" s="134">
        <v>115.2</v>
      </c>
      <c r="BW750" s="134">
        <v>113.8</v>
      </c>
      <c r="BX750" s="134">
        <v>115.4</v>
      </c>
      <c r="BY750" s="134">
        <v>119.3</v>
      </c>
      <c r="BZ750" s="134">
        <v>119.3</v>
      </c>
      <c r="CA750" s="134">
        <v>113.4</v>
      </c>
      <c r="CB750" s="134">
        <v>112.4</v>
      </c>
      <c r="CC750" s="134">
        <v>120.7</v>
      </c>
      <c r="CD750" s="134">
        <v>127.3</v>
      </c>
      <c r="CE750" s="134">
        <v>118.7</v>
      </c>
      <c r="CF750" s="134">
        <v>122.4</v>
      </c>
      <c r="CG750" s="134">
        <v>122.4</v>
      </c>
      <c r="CH750" s="134">
        <v>128.19999999999999</v>
      </c>
      <c r="CI750" s="134">
        <v>119.7</v>
      </c>
      <c r="CJ750" s="134">
        <v>128.6</v>
      </c>
      <c r="CK750" s="134">
        <v>116.9</v>
      </c>
      <c r="CL750" s="134">
        <v>115.3</v>
      </c>
      <c r="CM750" s="134">
        <v>119.8</v>
      </c>
      <c r="CN750" s="134">
        <v>119.8</v>
      </c>
      <c r="CO750" s="134">
        <v>119.8</v>
      </c>
      <c r="CP750" s="134">
        <v>116.9</v>
      </c>
      <c r="CQ750" s="134">
        <v>119.7</v>
      </c>
      <c r="CR750" s="134">
        <v>119.7</v>
      </c>
      <c r="CS750" s="134">
        <v>119.7</v>
      </c>
      <c r="CT750" s="134">
        <v>120.1</v>
      </c>
      <c r="CU750" s="134">
        <v>120.8</v>
      </c>
      <c r="CV750" s="134">
        <v>120.8</v>
      </c>
      <c r="CW750" s="134">
        <v>120.1</v>
      </c>
      <c r="CX750" s="134">
        <v>119</v>
      </c>
      <c r="CY750" s="134">
        <v>119</v>
      </c>
      <c r="CZ750" s="134">
        <v>122.2</v>
      </c>
      <c r="DA750" s="134">
        <v>122.2</v>
      </c>
      <c r="DB750" s="134">
        <v>122.2</v>
      </c>
      <c r="DC750" s="134">
        <v>119.7</v>
      </c>
      <c r="DD750" s="134">
        <v>119.7</v>
      </c>
      <c r="DE750" s="134">
        <v>122.3</v>
      </c>
      <c r="DF750" s="134">
        <v>123.3</v>
      </c>
      <c r="DG750" s="134">
        <v>123.3</v>
      </c>
      <c r="DH750" s="134">
        <v>119.3</v>
      </c>
      <c r="DI750" s="134">
        <v>119.3</v>
      </c>
      <c r="DJ750" s="134">
        <v>119.3</v>
      </c>
      <c r="DK750" s="134">
        <v>119.7</v>
      </c>
      <c r="DL750" s="134">
        <v>119.7</v>
      </c>
      <c r="DM750" s="134">
        <v>125.6</v>
      </c>
      <c r="DN750" s="134">
        <v>125.6</v>
      </c>
      <c r="DO750" s="134">
        <v>117.2</v>
      </c>
      <c r="DP750" s="134">
        <v>121.8</v>
      </c>
      <c r="DQ750" s="134">
        <v>121.8</v>
      </c>
      <c r="DR750" s="134">
        <v>121.8</v>
      </c>
      <c r="DS750" s="134">
        <v>121.8</v>
      </c>
      <c r="DT750" s="134">
        <v>121.8</v>
      </c>
      <c r="DU750" s="134">
        <v>121.8</v>
      </c>
      <c r="DV750" s="134">
        <v>121.8</v>
      </c>
      <c r="DW750" s="134">
        <v>123.3</v>
      </c>
      <c r="DX750" s="134">
        <v>124.1</v>
      </c>
      <c r="DY750" s="134">
        <v>127</v>
      </c>
      <c r="DZ750" s="134">
        <v>121.9</v>
      </c>
      <c r="EA750" s="135">
        <v>121.9</v>
      </c>
      <c r="EB750" s="136">
        <v>121.9</v>
      </c>
      <c r="EC750" s="136">
        <v>122.8</v>
      </c>
      <c r="ED750" s="134">
        <v>118.4</v>
      </c>
      <c r="EE750" s="134">
        <v>121.9</v>
      </c>
      <c r="EF750" s="137">
        <v>121.9</v>
      </c>
      <c r="EG750" s="137">
        <v>121.9</v>
      </c>
      <c r="EH750" s="137">
        <v>122.5</v>
      </c>
      <c r="EI750" s="137">
        <v>122</v>
      </c>
      <c r="EJ750" s="136">
        <v>118.4</v>
      </c>
      <c r="EK750" s="136">
        <v>118.4</v>
      </c>
      <c r="EL750" s="147">
        <v>118.4</v>
      </c>
      <c r="EM750" s="147">
        <v>122.3</v>
      </c>
      <c r="EN750" s="147">
        <v>122.3</v>
      </c>
    </row>
    <row r="751" spans="1:144" ht="15" x14ac:dyDescent="0.25">
      <c r="A751" s="132" t="s">
        <v>2928</v>
      </c>
      <c r="B751" s="132" t="s">
        <v>2929</v>
      </c>
      <c r="C751" s="133">
        <v>0.25613000000000002</v>
      </c>
      <c r="D751" s="134">
        <v>108.8</v>
      </c>
      <c r="E751" s="134">
        <v>115.3</v>
      </c>
      <c r="F751" s="134">
        <v>120.3</v>
      </c>
      <c r="G751" s="134">
        <v>111.9</v>
      </c>
      <c r="H751" s="134">
        <v>109.6</v>
      </c>
      <c r="I751" s="134">
        <v>107.2</v>
      </c>
      <c r="J751" s="134">
        <v>110.9</v>
      </c>
      <c r="K751" s="134">
        <v>104.6</v>
      </c>
      <c r="L751" s="134">
        <v>110.4</v>
      </c>
      <c r="M751" s="134">
        <v>122.3</v>
      </c>
      <c r="N751" s="134">
        <v>123.4</v>
      </c>
      <c r="O751" s="134">
        <v>120.5</v>
      </c>
      <c r="P751" s="134">
        <v>125.7</v>
      </c>
      <c r="Q751" s="134">
        <v>121.7</v>
      </c>
      <c r="R751" s="134">
        <v>114.4</v>
      </c>
      <c r="S751" s="134">
        <v>126.8</v>
      </c>
      <c r="T751" s="134">
        <v>117.6</v>
      </c>
      <c r="U751" s="134">
        <v>120.3</v>
      </c>
      <c r="V751" s="134">
        <v>125.3</v>
      </c>
      <c r="W751" s="134">
        <v>129.69999999999999</v>
      </c>
      <c r="X751" s="134">
        <v>130.80000000000001</v>
      </c>
      <c r="Y751" s="134">
        <v>129.5</v>
      </c>
      <c r="Z751" s="134">
        <v>134.19999999999999</v>
      </c>
      <c r="AA751" s="134">
        <v>134.19999999999999</v>
      </c>
      <c r="AB751" s="134">
        <v>147.69999999999999</v>
      </c>
      <c r="AC751" s="134">
        <v>143.69999999999999</v>
      </c>
      <c r="AD751" s="134">
        <v>140.80000000000001</v>
      </c>
      <c r="AE751" s="134">
        <v>148.6</v>
      </c>
      <c r="AF751" s="134">
        <v>134.69999999999999</v>
      </c>
      <c r="AG751" s="134">
        <v>140.69999999999999</v>
      </c>
      <c r="AH751" s="134">
        <v>138.1</v>
      </c>
      <c r="AI751" s="134">
        <v>149.30000000000001</v>
      </c>
      <c r="AJ751" s="134">
        <v>137.6</v>
      </c>
      <c r="AK751" s="134">
        <v>134.9</v>
      </c>
      <c r="AL751" s="134">
        <v>146.4</v>
      </c>
      <c r="AM751" s="134">
        <v>144.30000000000001</v>
      </c>
      <c r="AN751" s="134">
        <v>135.80000000000001</v>
      </c>
      <c r="AO751" s="134">
        <v>140</v>
      </c>
      <c r="AP751" s="134">
        <v>144.9</v>
      </c>
      <c r="AQ751" s="134">
        <v>151.30000000000001</v>
      </c>
      <c r="AR751" s="134">
        <v>146.5</v>
      </c>
      <c r="AS751" s="134">
        <v>141</v>
      </c>
      <c r="AT751" s="134">
        <v>142.9</v>
      </c>
      <c r="AU751" s="134">
        <v>141.6</v>
      </c>
      <c r="AV751" s="134">
        <v>140.6</v>
      </c>
      <c r="AW751" s="134">
        <v>132.1</v>
      </c>
      <c r="AX751" s="134">
        <v>132.1</v>
      </c>
      <c r="AY751" s="134">
        <v>132.1</v>
      </c>
      <c r="AZ751" s="134">
        <v>132.1</v>
      </c>
      <c r="BA751" s="134">
        <v>132.1</v>
      </c>
      <c r="BB751" s="134">
        <v>132.1</v>
      </c>
      <c r="BC751" s="134">
        <v>132.1</v>
      </c>
      <c r="BD751" s="134">
        <v>132.1</v>
      </c>
      <c r="BE751" s="134">
        <v>132.1</v>
      </c>
      <c r="BF751" s="134">
        <v>132.1</v>
      </c>
      <c r="BG751" s="134">
        <v>132.1</v>
      </c>
      <c r="BH751" s="134">
        <v>132.1</v>
      </c>
      <c r="BI751" s="134">
        <v>132.1</v>
      </c>
      <c r="BJ751" s="134">
        <v>132.1</v>
      </c>
      <c r="BK751" s="134">
        <v>132.1</v>
      </c>
      <c r="BL751" s="134">
        <v>130.80000000000001</v>
      </c>
      <c r="BM751" s="134">
        <v>130.80000000000001</v>
      </c>
      <c r="BN751" s="134">
        <v>133.6</v>
      </c>
      <c r="BO751" s="134">
        <v>133.6</v>
      </c>
      <c r="BP751" s="134">
        <v>135.4</v>
      </c>
      <c r="BQ751" s="134">
        <v>137.1</v>
      </c>
      <c r="BR751" s="134">
        <v>135.6</v>
      </c>
      <c r="BS751" s="134">
        <v>137.6</v>
      </c>
      <c r="BT751" s="134">
        <v>134.69999999999999</v>
      </c>
      <c r="BU751" s="134">
        <v>135.9</v>
      </c>
      <c r="BV751" s="134">
        <v>139.4</v>
      </c>
      <c r="BW751" s="134">
        <v>138.80000000000001</v>
      </c>
      <c r="BX751" s="134">
        <v>138.80000000000001</v>
      </c>
      <c r="BY751" s="134">
        <v>137.69999999999999</v>
      </c>
      <c r="BZ751" s="134">
        <v>138.19999999999999</v>
      </c>
      <c r="CA751" s="134">
        <v>138.19999999999999</v>
      </c>
      <c r="CB751" s="134">
        <v>138.19999999999999</v>
      </c>
      <c r="CC751" s="134">
        <v>138.19999999999999</v>
      </c>
      <c r="CD751" s="134">
        <v>138.19999999999999</v>
      </c>
      <c r="CE751" s="134">
        <v>138.19999999999999</v>
      </c>
      <c r="CF751" s="134">
        <v>138.19999999999999</v>
      </c>
      <c r="CG751" s="134">
        <v>138.19999999999999</v>
      </c>
      <c r="CH751" s="134">
        <v>138.19999999999999</v>
      </c>
      <c r="CI751" s="134">
        <v>135.9</v>
      </c>
      <c r="CJ751" s="134">
        <v>135.9</v>
      </c>
      <c r="CK751" s="134">
        <v>141.19999999999999</v>
      </c>
      <c r="CL751" s="134">
        <v>146.5</v>
      </c>
      <c r="CM751" s="134">
        <v>143.69999999999999</v>
      </c>
      <c r="CN751" s="134">
        <v>147.9</v>
      </c>
      <c r="CO751" s="134">
        <v>147.9</v>
      </c>
      <c r="CP751" s="134">
        <v>139.1</v>
      </c>
      <c r="CQ751" s="134">
        <v>139.1</v>
      </c>
      <c r="CR751" s="134">
        <v>137.19999999999999</v>
      </c>
      <c r="CS751" s="134">
        <v>135.69999999999999</v>
      </c>
      <c r="CT751" s="134">
        <v>135.69999999999999</v>
      </c>
      <c r="CU751" s="134">
        <v>135.69999999999999</v>
      </c>
      <c r="CV751" s="134">
        <v>135.69999999999999</v>
      </c>
      <c r="CW751" s="134">
        <v>135.69999999999999</v>
      </c>
      <c r="CX751" s="134">
        <v>135.69999999999999</v>
      </c>
      <c r="CY751" s="134">
        <v>135.69999999999999</v>
      </c>
      <c r="CZ751" s="134">
        <v>135.69999999999999</v>
      </c>
      <c r="DA751" s="134">
        <v>136.5</v>
      </c>
      <c r="DB751" s="134">
        <v>138.5</v>
      </c>
      <c r="DC751" s="134">
        <v>133.69999999999999</v>
      </c>
      <c r="DD751" s="134">
        <v>132.69999999999999</v>
      </c>
      <c r="DE751" s="134">
        <v>137</v>
      </c>
      <c r="DF751" s="134">
        <v>133</v>
      </c>
      <c r="DG751" s="134">
        <v>137.5</v>
      </c>
      <c r="DH751" s="134">
        <v>135.5</v>
      </c>
      <c r="DI751" s="134">
        <v>135.5</v>
      </c>
      <c r="DJ751" s="134">
        <v>138.1</v>
      </c>
      <c r="DK751" s="134">
        <v>139.80000000000001</v>
      </c>
      <c r="DL751" s="134">
        <v>138.69999999999999</v>
      </c>
      <c r="DM751" s="134">
        <v>137.5</v>
      </c>
      <c r="DN751" s="134">
        <v>132.4</v>
      </c>
      <c r="DO751" s="134">
        <v>132.4</v>
      </c>
      <c r="DP751" s="134">
        <v>128.4</v>
      </c>
      <c r="DQ751" s="134">
        <v>133.6</v>
      </c>
      <c r="DR751" s="134">
        <v>136.69999999999999</v>
      </c>
      <c r="DS751" s="134">
        <v>133.69999999999999</v>
      </c>
      <c r="DT751" s="134">
        <v>140.9</v>
      </c>
      <c r="DU751" s="134">
        <v>150.30000000000001</v>
      </c>
      <c r="DV751" s="134">
        <v>146.30000000000001</v>
      </c>
      <c r="DW751" s="134">
        <v>146.9</v>
      </c>
      <c r="DX751" s="134">
        <v>145.30000000000001</v>
      </c>
      <c r="DY751" s="134">
        <v>146.19999999999999</v>
      </c>
      <c r="DZ751" s="134">
        <v>144.6</v>
      </c>
      <c r="EA751" s="135">
        <v>146.80000000000001</v>
      </c>
      <c r="EB751" s="136">
        <v>146.80000000000001</v>
      </c>
      <c r="EC751" s="136">
        <v>148.9</v>
      </c>
      <c r="ED751" s="134">
        <v>151</v>
      </c>
      <c r="EE751" s="134">
        <v>148.4</v>
      </c>
      <c r="EF751" s="137">
        <v>149.6</v>
      </c>
      <c r="EG751" s="137">
        <v>151.4</v>
      </c>
      <c r="EH751" s="137">
        <v>147.80000000000001</v>
      </c>
      <c r="EI751" s="137">
        <v>151.9</v>
      </c>
      <c r="EJ751" s="136">
        <v>150</v>
      </c>
      <c r="EK751" s="136">
        <v>152.5</v>
      </c>
      <c r="EL751" s="147">
        <v>151.5</v>
      </c>
      <c r="EM751" s="147">
        <v>150.1</v>
      </c>
      <c r="EN751" s="147">
        <v>146.6</v>
      </c>
    </row>
    <row r="752" spans="1:144" ht="15" x14ac:dyDescent="0.25">
      <c r="A752" s="132" t="s">
        <v>2930</v>
      </c>
      <c r="B752" s="132" t="s">
        <v>2931</v>
      </c>
      <c r="C752" s="133">
        <v>1.4999999999999999E-4</v>
      </c>
      <c r="D752" s="134">
        <v>100.7</v>
      </c>
      <c r="E752" s="134">
        <v>95.8</v>
      </c>
      <c r="F752" s="134">
        <v>104.1</v>
      </c>
      <c r="G752" s="134">
        <v>101</v>
      </c>
      <c r="H752" s="134">
        <v>84</v>
      </c>
      <c r="I752" s="134">
        <v>77.900000000000006</v>
      </c>
      <c r="J752" s="134">
        <v>79.099999999999994</v>
      </c>
      <c r="K752" s="134">
        <v>76.8</v>
      </c>
      <c r="L752" s="134">
        <v>80.5</v>
      </c>
      <c r="M752" s="134">
        <v>78.5</v>
      </c>
      <c r="N752" s="134">
        <v>77</v>
      </c>
      <c r="O752" s="134">
        <v>73.7</v>
      </c>
      <c r="P752" s="134">
        <v>79.3</v>
      </c>
      <c r="Q752" s="134">
        <v>80.099999999999994</v>
      </c>
      <c r="R752" s="134">
        <v>81.7</v>
      </c>
      <c r="S752" s="134">
        <v>80.2</v>
      </c>
      <c r="T752" s="134">
        <v>83.1</v>
      </c>
      <c r="U752" s="134">
        <v>85.1</v>
      </c>
      <c r="V752" s="134">
        <v>79.900000000000006</v>
      </c>
      <c r="W752" s="134">
        <v>82.6</v>
      </c>
      <c r="X752" s="134">
        <v>87.7</v>
      </c>
      <c r="Y752" s="134">
        <v>82.8</v>
      </c>
      <c r="Z752" s="134">
        <v>92.6</v>
      </c>
      <c r="AA752" s="134">
        <v>101.3</v>
      </c>
      <c r="AB752" s="134">
        <v>102.7</v>
      </c>
      <c r="AC752" s="134">
        <v>103</v>
      </c>
      <c r="AD752" s="134">
        <v>100.9</v>
      </c>
      <c r="AE752" s="134">
        <v>95.4</v>
      </c>
      <c r="AF752" s="134">
        <v>95.4</v>
      </c>
      <c r="AG752" s="134">
        <v>100.2</v>
      </c>
      <c r="AH752" s="134">
        <v>100.2</v>
      </c>
      <c r="AI752" s="134">
        <v>100.2</v>
      </c>
      <c r="AJ752" s="134">
        <v>100.2</v>
      </c>
      <c r="AK752" s="134">
        <v>100.2</v>
      </c>
      <c r="AL752" s="134">
        <v>100.2</v>
      </c>
      <c r="AM752" s="134">
        <v>104.6</v>
      </c>
      <c r="AN752" s="134">
        <v>100.2</v>
      </c>
      <c r="AO752" s="134">
        <v>108</v>
      </c>
      <c r="AP752" s="134">
        <v>107.4</v>
      </c>
      <c r="AQ752" s="134">
        <v>111.3</v>
      </c>
      <c r="AR752" s="134">
        <v>111.3</v>
      </c>
      <c r="AS752" s="134">
        <v>112.3</v>
      </c>
      <c r="AT752" s="134">
        <v>112.3</v>
      </c>
      <c r="AU752" s="134">
        <v>112.3</v>
      </c>
      <c r="AV752" s="134">
        <v>112.3</v>
      </c>
      <c r="AW752" s="134">
        <v>112.3</v>
      </c>
      <c r="AX752" s="134">
        <v>112.3</v>
      </c>
      <c r="AY752" s="134">
        <v>112.3</v>
      </c>
      <c r="AZ752" s="134">
        <v>112.3</v>
      </c>
      <c r="BA752" s="134">
        <v>112.3</v>
      </c>
      <c r="BB752" s="134">
        <v>112.3</v>
      </c>
      <c r="BC752" s="134">
        <v>112.3</v>
      </c>
      <c r="BD752" s="134">
        <v>112.3</v>
      </c>
      <c r="BE752" s="134">
        <v>112.3</v>
      </c>
      <c r="BF752" s="134">
        <v>112.3</v>
      </c>
      <c r="BG752" s="134">
        <v>112.3</v>
      </c>
      <c r="BH752" s="134">
        <v>112.3</v>
      </c>
      <c r="BI752" s="134">
        <v>112.3</v>
      </c>
      <c r="BJ752" s="134">
        <v>112.3</v>
      </c>
      <c r="BK752" s="134">
        <v>112.3</v>
      </c>
      <c r="BL752" s="134">
        <v>112.3</v>
      </c>
      <c r="BM752" s="134">
        <v>112.3</v>
      </c>
      <c r="BN752" s="134">
        <v>112.3</v>
      </c>
      <c r="BO752" s="134">
        <v>112.3</v>
      </c>
      <c r="BP752" s="134">
        <v>112.3</v>
      </c>
      <c r="BQ752" s="134">
        <v>112.3</v>
      </c>
      <c r="BR752" s="134">
        <v>112.3</v>
      </c>
      <c r="BS752" s="134">
        <v>112.3</v>
      </c>
      <c r="BT752" s="134">
        <v>112.3</v>
      </c>
      <c r="BU752" s="134">
        <v>112.3</v>
      </c>
      <c r="BV752" s="134">
        <v>112.3</v>
      </c>
      <c r="BW752" s="134">
        <v>112.3</v>
      </c>
      <c r="BX752" s="134">
        <v>112.3</v>
      </c>
      <c r="BY752" s="134">
        <v>112.3</v>
      </c>
      <c r="BZ752" s="134">
        <v>112.3</v>
      </c>
      <c r="CA752" s="134">
        <v>112.3</v>
      </c>
      <c r="CB752" s="134">
        <v>112.3</v>
      </c>
      <c r="CC752" s="134">
        <v>115.3</v>
      </c>
      <c r="CD752" s="134">
        <v>115.3</v>
      </c>
      <c r="CE752" s="134">
        <v>115.3</v>
      </c>
      <c r="CF752" s="134">
        <v>115.3</v>
      </c>
      <c r="CG752" s="134">
        <v>111.5</v>
      </c>
      <c r="CH752" s="134">
        <v>111.5</v>
      </c>
      <c r="CI752" s="134">
        <v>111.5</v>
      </c>
      <c r="CJ752" s="134">
        <v>111.5</v>
      </c>
      <c r="CK752" s="134">
        <v>111.5</v>
      </c>
      <c r="CL752" s="134">
        <v>111.5</v>
      </c>
      <c r="CM752" s="134">
        <v>111.5</v>
      </c>
      <c r="CN752" s="134">
        <v>111.5</v>
      </c>
      <c r="CO752" s="134">
        <v>111.5</v>
      </c>
      <c r="CP752" s="134">
        <v>111.5</v>
      </c>
      <c r="CQ752" s="134">
        <v>111.5</v>
      </c>
      <c r="CR752" s="134">
        <v>111.5</v>
      </c>
      <c r="CS752" s="134">
        <v>111.5</v>
      </c>
      <c r="CT752" s="134">
        <v>111.5</v>
      </c>
      <c r="CU752" s="134">
        <v>111.5</v>
      </c>
      <c r="CV752" s="134">
        <v>111.5</v>
      </c>
      <c r="CW752" s="134">
        <v>111.5</v>
      </c>
      <c r="CX752" s="134">
        <v>111.5</v>
      </c>
      <c r="CY752" s="134">
        <v>111.5</v>
      </c>
      <c r="CZ752" s="134">
        <v>111.5</v>
      </c>
      <c r="DA752" s="134">
        <v>111.5</v>
      </c>
      <c r="DB752" s="134">
        <v>111.5</v>
      </c>
      <c r="DC752" s="134">
        <v>111.5</v>
      </c>
      <c r="DD752" s="134">
        <v>111.5</v>
      </c>
      <c r="DE752" s="134">
        <v>111.5</v>
      </c>
      <c r="DF752" s="134">
        <v>111.5</v>
      </c>
      <c r="DG752" s="134">
        <v>116.5</v>
      </c>
      <c r="DH752" s="134">
        <v>116.5</v>
      </c>
      <c r="DI752" s="134">
        <v>116.5</v>
      </c>
      <c r="DJ752" s="134">
        <v>116.5</v>
      </c>
      <c r="DK752" s="134">
        <v>116</v>
      </c>
      <c r="DL752" s="134">
        <v>116</v>
      </c>
      <c r="DM752" s="134">
        <v>116</v>
      </c>
      <c r="DN752" s="134">
        <v>116</v>
      </c>
      <c r="DO752" s="134">
        <v>116</v>
      </c>
      <c r="DP752" s="134">
        <v>116</v>
      </c>
      <c r="DQ752" s="134">
        <v>116</v>
      </c>
      <c r="DR752" s="134">
        <v>116</v>
      </c>
      <c r="DS752" s="134">
        <v>116</v>
      </c>
      <c r="DT752" s="134">
        <v>116</v>
      </c>
      <c r="DU752" s="134">
        <v>116</v>
      </c>
      <c r="DV752" s="134">
        <v>116</v>
      </c>
      <c r="DW752" s="134">
        <v>116</v>
      </c>
      <c r="DX752" s="134">
        <v>116</v>
      </c>
      <c r="DY752" s="134">
        <v>116</v>
      </c>
      <c r="DZ752" s="134">
        <v>116</v>
      </c>
      <c r="EA752" s="135">
        <v>115.9</v>
      </c>
      <c r="EB752" s="136">
        <v>115.9</v>
      </c>
      <c r="EC752" s="136">
        <v>115.9</v>
      </c>
      <c r="ED752" s="134">
        <v>115.9</v>
      </c>
      <c r="EE752" s="134">
        <v>115.9</v>
      </c>
      <c r="EF752" s="137">
        <v>117.1</v>
      </c>
      <c r="EG752" s="137">
        <v>117.1</v>
      </c>
      <c r="EH752" s="137">
        <v>117.1</v>
      </c>
      <c r="EI752" s="137">
        <v>117.1</v>
      </c>
      <c r="EJ752" s="136">
        <v>117.1</v>
      </c>
      <c r="EK752" s="136">
        <v>117.1</v>
      </c>
      <c r="EL752" s="147">
        <v>117.1</v>
      </c>
      <c r="EM752" s="147">
        <v>117.1</v>
      </c>
      <c r="EN752" s="147">
        <v>117.1</v>
      </c>
    </row>
    <row r="753" spans="1:144" ht="15" x14ac:dyDescent="0.25">
      <c r="A753" s="132" t="s">
        <v>2932</v>
      </c>
      <c r="B753" s="132" t="s">
        <v>2933</v>
      </c>
      <c r="C753" s="133">
        <v>0.13411999999999999</v>
      </c>
      <c r="D753" s="134">
        <v>105.2</v>
      </c>
      <c r="E753" s="134">
        <v>95.4</v>
      </c>
      <c r="F753" s="134">
        <v>102.3</v>
      </c>
      <c r="G753" s="134">
        <v>98.2</v>
      </c>
      <c r="H753" s="134">
        <v>104.2</v>
      </c>
      <c r="I753" s="134">
        <v>98.6</v>
      </c>
      <c r="J753" s="134">
        <v>100</v>
      </c>
      <c r="K753" s="134">
        <v>101.6</v>
      </c>
      <c r="L753" s="134">
        <v>103.3</v>
      </c>
      <c r="M753" s="134">
        <v>109.8</v>
      </c>
      <c r="N753" s="134">
        <v>105.8</v>
      </c>
      <c r="O753" s="134">
        <v>112.5</v>
      </c>
      <c r="P753" s="134">
        <v>112.8</v>
      </c>
      <c r="Q753" s="134">
        <v>112.7</v>
      </c>
      <c r="R753" s="134">
        <v>121</v>
      </c>
      <c r="S753" s="134">
        <v>105.4</v>
      </c>
      <c r="T753" s="134">
        <v>110</v>
      </c>
      <c r="U753" s="134">
        <v>111.2</v>
      </c>
      <c r="V753" s="134">
        <v>115.6</v>
      </c>
      <c r="W753" s="134">
        <v>109.6</v>
      </c>
      <c r="X753" s="134">
        <v>114</v>
      </c>
      <c r="Y753" s="134">
        <v>119.8</v>
      </c>
      <c r="Z753" s="134">
        <v>122</v>
      </c>
      <c r="AA753" s="134">
        <v>117.3</v>
      </c>
      <c r="AB753" s="134">
        <v>108</v>
      </c>
      <c r="AC753" s="134">
        <v>115.6</v>
      </c>
      <c r="AD753" s="134">
        <v>107.8</v>
      </c>
      <c r="AE753" s="134">
        <v>113.8</v>
      </c>
      <c r="AF753" s="134">
        <v>115.3</v>
      </c>
      <c r="AG753" s="134">
        <v>116.8</v>
      </c>
      <c r="AH753" s="134">
        <v>109.2</v>
      </c>
      <c r="AI753" s="134">
        <v>117.4</v>
      </c>
      <c r="AJ753" s="134">
        <v>107.1</v>
      </c>
      <c r="AK753" s="134">
        <v>102.9</v>
      </c>
      <c r="AL753" s="134">
        <v>106.3</v>
      </c>
      <c r="AM753" s="134">
        <v>114.7</v>
      </c>
      <c r="AN753" s="134">
        <v>107.1</v>
      </c>
      <c r="AO753" s="134">
        <v>114.7</v>
      </c>
      <c r="AP753" s="134">
        <v>110.1</v>
      </c>
      <c r="AQ753" s="134">
        <v>115</v>
      </c>
      <c r="AR753" s="134">
        <v>112.1</v>
      </c>
      <c r="AS753" s="134">
        <v>112.3</v>
      </c>
      <c r="AT753" s="134">
        <v>111</v>
      </c>
      <c r="AU753" s="134">
        <v>108.8</v>
      </c>
      <c r="AV753" s="134">
        <v>109.1</v>
      </c>
      <c r="AW753" s="134">
        <v>110.7</v>
      </c>
      <c r="AX753" s="134">
        <v>111.1</v>
      </c>
      <c r="AY753" s="134">
        <v>112.6</v>
      </c>
      <c r="AZ753" s="134">
        <v>111.5</v>
      </c>
      <c r="BA753" s="134">
        <v>111.3</v>
      </c>
      <c r="BB753" s="134">
        <v>112.8</v>
      </c>
      <c r="BC753" s="134">
        <v>115.7</v>
      </c>
      <c r="BD753" s="134">
        <v>116.2</v>
      </c>
      <c r="BE753" s="134">
        <v>119.4</v>
      </c>
      <c r="BF753" s="134">
        <v>120.2</v>
      </c>
      <c r="BG753" s="134">
        <v>119.2</v>
      </c>
      <c r="BH753" s="134">
        <v>120.4</v>
      </c>
      <c r="BI753" s="134">
        <v>118</v>
      </c>
      <c r="BJ753" s="134">
        <v>119.1</v>
      </c>
      <c r="BK753" s="134">
        <v>120.6</v>
      </c>
      <c r="BL753" s="134">
        <v>118.9</v>
      </c>
      <c r="BM753" s="134">
        <v>119.8</v>
      </c>
      <c r="BN753" s="134">
        <v>119.8</v>
      </c>
      <c r="BO753" s="134">
        <v>119.6</v>
      </c>
      <c r="BP753" s="134">
        <v>118</v>
      </c>
      <c r="BQ753" s="134">
        <v>119.8</v>
      </c>
      <c r="BR753" s="134">
        <v>119.9</v>
      </c>
      <c r="BS753" s="134">
        <v>119.8</v>
      </c>
      <c r="BT753" s="134">
        <v>119.8</v>
      </c>
      <c r="BU753" s="134">
        <v>118.2</v>
      </c>
      <c r="BV753" s="134">
        <v>116.2</v>
      </c>
      <c r="BW753" s="134">
        <v>119.8</v>
      </c>
      <c r="BX753" s="134">
        <v>118.2</v>
      </c>
      <c r="BY753" s="134">
        <v>118.2</v>
      </c>
      <c r="BZ753" s="134">
        <v>122.4</v>
      </c>
      <c r="CA753" s="134">
        <v>122.3</v>
      </c>
      <c r="CB753" s="134">
        <v>122.4</v>
      </c>
      <c r="CC753" s="134">
        <v>123</v>
      </c>
      <c r="CD753" s="134">
        <v>121.9</v>
      </c>
      <c r="CE753" s="134">
        <v>121.1</v>
      </c>
      <c r="CF753" s="134">
        <v>120.9</v>
      </c>
      <c r="CG753" s="134">
        <v>118.9</v>
      </c>
      <c r="CH753" s="134">
        <v>117</v>
      </c>
      <c r="CI753" s="134">
        <v>119.7</v>
      </c>
      <c r="CJ753" s="134">
        <v>119.4</v>
      </c>
      <c r="CK753" s="134">
        <v>120</v>
      </c>
      <c r="CL753" s="134">
        <v>118.5</v>
      </c>
      <c r="CM753" s="134">
        <v>119</v>
      </c>
      <c r="CN753" s="134">
        <v>119.8</v>
      </c>
      <c r="CO753" s="134">
        <v>119.8</v>
      </c>
      <c r="CP753" s="134">
        <v>119.9</v>
      </c>
      <c r="CQ753" s="134">
        <v>120.8</v>
      </c>
      <c r="CR753" s="134">
        <v>120.3</v>
      </c>
      <c r="CS753" s="134">
        <v>119.1</v>
      </c>
      <c r="CT753" s="134">
        <v>121.2</v>
      </c>
      <c r="CU753" s="134">
        <v>120.5</v>
      </c>
      <c r="CV753" s="134">
        <v>121.1</v>
      </c>
      <c r="CW753" s="134">
        <v>119.7</v>
      </c>
      <c r="CX753" s="134">
        <v>119.4</v>
      </c>
      <c r="CY753" s="134">
        <v>119.2</v>
      </c>
      <c r="CZ753" s="134">
        <v>120.7</v>
      </c>
      <c r="DA753" s="134">
        <v>118.9</v>
      </c>
      <c r="DB753" s="134">
        <v>122.4</v>
      </c>
      <c r="DC753" s="134">
        <v>122.2</v>
      </c>
      <c r="DD753" s="134">
        <v>122.7</v>
      </c>
      <c r="DE753" s="134">
        <v>125.1</v>
      </c>
      <c r="DF753" s="134">
        <v>124.8</v>
      </c>
      <c r="DG753" s="134">
        <v>126.6</v>
      </c>
      <c r="DH753" s="134">
        <v>129</v>
      </c>
      <c r="DI753" s="134">
        <v>131</v>
      </c>
      <c r="DJ753" s="134">
        <v>129.9</v>
      </c>
      <c r="DK753" s="134">
        <v>132.5</v>
      </c>
      <c r="DL753" s="134">
        <v>133.19999999999999</v>
      </c>
      <c r="DM753" s="134">
        <v>138.9</v>
      </c>
      <c r="DN753" s="134">
        <v>139.19999999999999</v>
      </c>
      <c r="DO753" s="134">
        <v>139</v>
      </c>
      <c r="DP753" s="134">
        <v>139</v>
      </c>
      <c r="DQ753" s="134">
        <v>138.19999999999999</v>
      </c>
      <c r="DR753" s="134">
        <v>139</v>
      </c>
      <c r="DS753" s="134">
        <v>139.30000000000001</v>
      </c>
      <c r="DT753" s="134">
        <v>141.4</v>
      </c>
      <c r="DU753" s="134">
        <v>142.30000000000001</v>
      </c>
      <c r="DV753" s="134">
        <v>142.1</v>
      </c>
      <c r="DW753" s="134">
        <v>143.30000000000001</v>
      </c>
      <c r="DX753" s="134">
        <v>140.9</v>
      </c>
      <c r="DY753" s="134">
        <v>142.5</v>
      </c>
      <c r="DZ753" s="134">
        <v>142.5</v>
      </c>
      <c r="EA753" s="135">
        <v>140.9</v>
      </c>
      <c r="EB753" s="136">
        <v>139.9</v>
      </c>
      <c r="EC753" s="136">
        <v>140.9</v>
      </c>
      <c r="ED753" s="134">
        <v>141.69999999999999</v>
      </c>
      <c r="EE753" s="134">
        <v>140.9</v>
      </c>
      <c r="EF753" s="137">
        <v>141.69999999999999</v>
      </c>
      <c r="EG753" s="137">
        <v>140.9</v>
      </c>
      <c r="EH753" s="137">
        <v>140.9</v>
      </c>
      <c r="EI753" s="137">
        <v>140.1</v>
      </c>
      <c r="EJ753" s="136">
        <v>140.1</v>
      </c>
      <c r="EK753" s="136">
        <v>141.1</v>
      </c>
      <c r="EL753" s="147">
        <v>141.1</v>
      </c>
      <c r="EM753" s="147">
        <v>141.1</v>
      </c>
      <c r="EN753" s="147">
        <v>141.1</v>
      </c>
    </row>
    <row r="754" spans="1:144" ht="15" x14ac:dyDescent="0.25">
      <c r="A754" s="132" t="s">
        <v>2934</v>
      </c>
      <c r="B754" s="132" t="s">
        <v>2935</v>
      </c>
      <c r="C754" s="133">
        <v>9.3000000000000005E-4</v>
      </c>
      <c r="D754" s="134">
        <v>101.7</v>
      </c>
      <c r="E754" s="134">
        <v>102</v>
      </c>
      <c r="F754" s="134">
        <v>107.7</v>
      </c>
      <c r="G754" s="134">
        <v>104.6</v>
      </c>
      <c r="H754" s="134">
        <v>104.6</v>
      </c>
      <c r="I754" s="134">
        <v>102.4</v>
      </c>
      <c r="J754" s="134">
        <v>102</v>
      </c>
      <c r="K754" s="134">
        <v>93.8</v>
      </c>
      <c r="L754" s="134">
        <v>93.8</v>
      </c>
      <c r="M754" s="134">
        <v>93.8</v>
      </c>
      <c r="N754" s="134">
        <v>92.6</v>
      </c>
      <c r="O754" s="134">
        <v>92.7</v>
      </c>
      <c r="P754" s="134">
        <v>95.9</v>
      </c>
      <c r="Q754" s="134">
        <v>98</v>
      </c>
      <c r="R754" s="134">
        <v>93.8</v>
      </c>
      <c r="S754" s="134">
        <v>91.3</v>
      </c>
      <c r="T754" s="134">
        <v>92</v>
      </c>
      <c r="U754" s="134">
        <v>91.5</v>
      </c>
      <c r="V754" s="134">
        <v>99</v>
      </c>
      <c r="W754" s="134">
        <v>101.1</v>
      </c>
      <c r="X754" s="134">
        <v>95.9</v>
      </c>
      <c r="Y754" s="134">
        <v>95.9</v>
      </c>
      <c r="Z754" s="134">
        <v>95.9</v>
      </c>
      <c r="AA754" s="134">
        <v>94.7</v>
      </c>
      <c r="AB754" s="134">
        <v>96.9</v>
      </c>
      <c r="AC754" s="134">
        <v>88.7</v>
      </c>
      <c r="AD754" s="134">
        <v>89.2</v>
      </c>
      <c r="AE754" s="134">
        <v>89.5</v>
      </c>
      <c r="AF754" s="134">
        <v>88.7</v>
      </c>
      <c r="AG754" s="134">
        <v>86.8</v>
      </c>
      <c r="AH754" s="134">
        <v>89.9</v>
      </c>
      <c r="AI754" s="134">
        <v>89.6</v>
      </c>
      <c r="AJ754" s="134">
        <v>87.7</v>
      </c>
      <c r="AK754" s="134">
        <v>86.7</v>
      </c>
      <c r="AL754" s="134">
        <v>86.7</v>
      </c>
      <c r="AM754" s="134">
        <v>95.3</v>
      </c>
      <c r="AN754" s="134">
        <v>96.3</v>
      </c>
      <c r="AO754" s="134">
        <v>93.4</v>
      </c>
      <c r="AP754" s="134">
        <v>93.5</v>
      </c>
      <c r="AQ754" s="134">
        <v>97.9</v>
      </c>
      <c r="AR754" s="134">
        <v>86.6</v>
      </c>
      <c r="AS754" s="134">
        <v>87.4</v>
      </c>
      <c r="AT754" s="134">
        <v>87.9</v>
      </c>
      <c r="AU754" s="134">
        <v>92.9</v>
      </c>
      <c r="AV754" s="134">
        <v>90.5</v>
      </c>
      <c r="AW754" s="134">
        <v>89.2</v>
      </c>
      <c r="AX754" s="134">
        <v>91</v>
      </c>
      <c r="AY754" s="134">
        <v>90.2</v>
      </c>
      <c r="AZ754" s="134">
        <v>90.4</v>
      </c>
      <c r="BA754" s="134">
        <v>90.5</v>
      </c>
      <c r="BB754" s="134">
        <v>90.9</v>
      </c>
      <c r="BC754" s="134">
        <v>91.3</v>
      </c>
      <c r="BD754" s="134">
        <v>95.5</v>
      </c>
      <c r="BE754" s="134">
        <v>95.3</v>
      </c>
      <c r="BF754" s="134">
        <v>93.7</v>
      </c>
      <c r="BG754" s="134">
        <v>93.3</v>
      </c>
      <c r="BH754" s="134">
        <v>94.5</v>
      </c>
      <c r="BI754" s="134">
        <v>94.5</v>
      </c>
      <c r="BJ754" s="134">
        <v>95.2</v>
      </c>
      <c r="BK754" s="134">
        <v>95.7</v>
      </c>
      <c r="BL754" s="134">
        <v>94</v>
      </c>
      <c r="BM754" s="134">
        <v>91.1</v>
      </c>
      <c r="BN754" s="134">
        <v>91.4</v>
      </c>
      <c r="BO754" s="134">
        <v>93.8</v>
      </c>
      <c r="BP754" s="134">
        <v>94.7</v>
      </c>
      <c r="BQ754" s="134">
        <v>92.9</v>
      </c>
      <c r="BR754" s="134">
        <v>91.8</v>
      </c>
      <c r="BS754" s="134">
        <v>85.5</v>
      </c>
      <c r="BT754" s="134">
        <v>91.8</v>
      </c>
      <c r="BU754" s="134">
        <v>85.9</v>
      </c>
      <c r="BV754" s="134">
        <v>85.6</v>
      </c>
      <c r="BW754" s="134">
        <v>87.5</v>
      </c>
      <c r="BX754" s="134">
        <v>83.1</v>
      </c>
      <c r="BY754" s="134">
        <v>84.3</v>
      </c>
      <c r="BZ754" s="134">
        <v>81.3</v>
      </c>
      <c r="CA754" s="134">
        <v>81.400000000000006</v>
      </c>
      <c r="CB754" s="134">
        <v>81.7</v>
      </c>
      <c r="CC754" s="134">
        <v>78.599999999999994</v>
      </c>
      <c r="CD754" s="134">
        <v>81.7</v>
      </c>
      <c r="CE754" s="134">
        <v>81.400000000000006</v>
      </c>
      <c r="CF754" s="134">
        <v>82.4</v>
      </c>
      <c r="CG754" s="134">
        <v>85.5</v>
      </c>
      <c r="CH754" s="134">
        <v>86.9</v>
      </c>
      <c r="CI754" s="134">
        <v>82.3</v>
      </c>
      <c r="CJ754" s="134">
        <v>84.3</v>
      </c>
      <c r="CK754" s="134">
        <v>82.1</v>
      </c>
      <c r="CL754" s="134">
        <v>82.1</v>
      </c>
      <c r="CM754" s="134">
        <v>79.8</v>
      </c>
      <c r="CN754" s="134">
        <v>79.8</v>
      </c>
      <c r="CO754" s="134">
        <v>81.7</v>
      </c>
      <c r="CP754" s="134">
        <v>81.599999999999994</v>
      </c>
      <c r="CQ754" s="134">
        <v>78.3</v>
      </c>
      <c r="CR754" s="134">
        <v>82.7</v>
      </c>
      <c r="CS754" s="134">
        <v>81.599999999999994</v>
      </c>
      <c r="CT754" s="134">
        <v>82.7</v>
      </c>
      <c r="CU754" s="134">
        <v>79.599999999999994</v>
      </c>
      <c r="CV754" s="134">
        <v>83</v>
      </c>
      <c r="CW754" s="134">
        <v>81.3</v>
      </c>
      <c r="CX754" s="134">
        <v>83</v>
      </c>
      <c r="CY754" s="134">
        <v>79.5</v>
      </c>
      <c r="CZ754" s="134">
        <v>81.3</v>
      </c>
      <c r="DA754" s="134">
        <v>79.7</v>
      </c>
      <c r="DB754" s="134">
        <v>79.7</v>
      </c>
      <c r="DC754" s="134">
        <v>79.7</v>
      </c>
      <c r="DD754" s="134">
        <v>79.2</v>
      </c>
      <c r="DE754" s="134">
        <v>79.5</v>
      </c>
      <c r="DF754" s="134">
        <v>79.2</v>
      </c>
      <c r="DG754" s="134">
        <v>80.900000000000006</v>
      </c>
      <c r="DH754" s="134">
        <v>81.3</v>
      </c>
      <c r="DI754" s="134">
        <v>81.3</v>
      </c>
      <c r="DJ754" s="134">
        <v>82.3</v>
      </c>
      <c r="DK754" s="134">
        <v>81.599999999999994</v>
      </c>
      <c r="DL754" s="134">
        <v>80.2</v>
      </c>
      <c r="DM754" s="134">
        <v>86.4</v>
      </c>
      <c r="DN754" s="134">
        <v>89.1</v>
      </c>
      <c r="DO754" s="134">
        <v>86.4</v>
      </c>
      <c r="DP754" s="134">
        <v>88.8</v>
      </c>
      <c r="DQ754" s="134">
        <v>88.5</v>
      </c>
      <c r="DR754" s="134">
        <v>88.4</v>
      </c>
      <c r="DS754" s="134">
        <v>95</v>
      </c>
      <c r="DT754" s="134">
        <v>91.7</v>
      </c>
      <c r="DU754" s="134">
        <v>92.2</v>
      </c>
      <c r="DV754" s="134">
        <v>94.8</v>
      </c>
      <c r="DW754" s="134">
        <v>95.1</v>
      </c>
      <c r="DX754" s="134">
        <v>94.9</v>
      </c>
      <c r="DY754" s="134">
        <v>95.1</v>
      </c>
      <c r="DZ754" s="134">
        <v>95.7</v>
      </c>
      <c r="EA754" s="135">
        <v>95.1</v>
      </c>
      <c r="EB754" s="136">
        <v>96.2</v>
      </c>
      <c r="EC754" s="136">
        <v>96.9</v>
      </c>
      <c r="ED754" s="134">
        <v>93.6</v>
      </c>
      <c r="EE754" s="134">
        <v>93.7</v>
      </c>
      <c r="EF754" s="137">
        <v>95.2</v>
      </c>
      <c r="EG754" s="137">
        <v>93.5</v>
      </c>
      <c r="EH754" s="137">
        <v>93.3</v>
      </c>
      <c r="EI754" s="137">
        <v>94.1</v>
      </c>
      <c r="EJ754" s="136">
        <v>95</v>
      </c>
      <c r="EK754" s="136">
        <v>94</v>
      </c>
      <c r="EL754" s="147">
        <v>94</v>
      </c>
      <c r="EM754" s="147">
        <v>95</v>
      </c>
      <c r="EN754" s="147">
        <v>94</v>
      </c>
    </row>
    <row r="755" spans="1:144" ht="15" x14ac:dyDescent="0.25">
      <c r="A755" s="132" t="s">
        <v>2936</v>
      </c>
      <c r="B755" s="132" t="s">
        <v>2937</v>
      </c>
      <c r="C755" s="133">
        <v>2E-3</v>
      </c>
      <c r="D755" s="134">
        <v>101.8</v>
      </c>
      <c r="E755" s="134">
        <v>103.6</v>
      </c>
      <c r="F755" s="134">
        <v>102</v>
      </c>
      <c r="G755" s="134">
        <v>103.3</v>
      </c>
      <c r="H755" s="134">
        <v>102.9</v>
      </c>
      <c r="I755" s="134">
        <v>103.5</v>
      </c>
      <c r="J755" s="134">
        <v>103.6</v>
      </c>
      <c r="K755" s="134">
        <v>106.9</v>
      </c>
      <c r="L755" s="134">
        <v>104.4</v>
      </c>
      <c r="M755" s="134">
        <v>105.2</v>
      </c>
      <c r="N755" s="134">
        <v>106</v>
      </c>
      <c r="O755" s="134">
        <v>105.1</v>
      </c>
      <c r="P755" s="134">
        <v>106.7</v>
      </c>
      <c r="Q755" s="134">
        <v>106.9</v>
      </c>
      <c r="R755" s="134">
        <v>107.4</v>
      </c>
      <c r="S755" s="134">
        <v>107.4</v>
      </c>
      <c r="T755" s="134">
        <v>108.8</v>
      </c>
      <c r="U755" s="134">
        <v>108.6</v>
      </c>
      <c r="V755" s="134">
        <v>108.9</v>
      </c>
      <c r="W755" s="134">
        <v>110.8</v>
      </c>
      <c r="X755" s="134">
        <v>109.7</v>
      </c>
      <c r="Y755" s="134">
        <v>112</v>
      </c>
      <c r="Z755" s="134">
        <v>111.1</v>
      </c>
      <c r="AA755" s="134">
        <v>113.3</v>
      </c>
      <c r="AB755" s="134">
        <v>112.6</v>
      </c>
      <c r="AC755" s="134">
        <v>112.7</v>
      </c>
      <c r="AD755" s="134">
        <v>113.4</v>
      </c>
      <c r="AE755" s="134">
        <v>114.6</v>
      </c>
      <c r="AF755" s="134">
        <v>114</v>
      </c>
      <c r="AG755" s="134">
        <v>114.9</v>
      </c>
      <c r="AH755" s="134">
        <v>114.9</v>
      </c>
      <c r="AI755" s="134">
        <v>115.3</v>
      </c>
      <c r="AJ755" s="134">
        <v>115.5</v>
      </c>
      <c r="AK755" s="134">
        <v>116.4</v>
      </c>
      <c r="AL755" s="134">
        <v>115.6</v>
      </c>
      <c r="AM755" s="134">
        <v>115.6</v>
      </c>
      <c r="AN755" s="134">
        <v>115.8</v>
      </c>
      <c r="AO755" s="134">
        <v>116.6</v>
      </c>
      <c r="AP755" s="134">
        <v>117.1</v>
      </c>
      <c r="AQ755" s="134">
        <v>117.6</v>
      </c>
      <c r="AR755" s="134">
        <v>117.6</v>
      </c>
      <c r="AS755" s="134">
        <v>117.6</v>
      </c>
      <c r="AT755" s="134">
        <v>118</v>
      </c>
      <c r="AU755" s="134">
        <v>118.5</v>
      </c>
      <c r="AV755" s="134">
        <v>117.8</v>
      </c>
      <c r="AW755" s="134">
        <v>117.8</v>
      </c>
      <c r="AX755" s="134">
        <v>117.8</v>
      </c>
      <c r="AY755" s="134">
        <v>117.5</v>
      </c>
      <c r="AZ755" s="134">
        <v>117.5</v>
      </c>
      <c r="BA755" s="134">
        <v>116.3</v>
      </c>
      <c r="BB755" s="134">
        <v>116.3</v>
      </c>
      <c r="BC755" s="134">
        <v>116.3</v>
      </c>
      <c r="BD755" s="134">
        <v>116.3</v>
      </c>
      <c r="BE755" s="134">
        <v>116.3</v>
      </c>
      <c r="BF755" s="134">
        <v>120.6</v>
      </c>
      <c r="BG755" s="134">
        <v>119.9</v>
      </c>
      <c r="BH755" s="134">
        <v>119.9</v>
      </c>
      <c r="BI755" s="134">
        <v>118.9</v>
      </c>
      <c r="BJ755" s="134">
        <v>118.9</v>
      </c>
      <c r="BK755" s="134">
        <v>119.3</v>
      </c>
      <c r="BL755" s="134">
        <v>119.3</v>
      </c>
      <c r="BM755" s="134">
        <v>119.3</v>
      </c>
      <c r="BN755" s="134">
        <v>119.3</v>
      </c>
      <c r="BO755" s="134">
        <v>119.8</v>
      </c>
      <c r="BP755" s="134">
        <v>120.7</v>
      </c>
      <c r="BQ755" s="134">
        <v>123</v>
      </c>
      <c r="BR755" s="134">
        <v>121.2</v>
      </c>
      <c r="BS755" s="134">
        <v>120.5</v>
      </c>
      <c r="BT755" s="134">
        <v>121.2</v>
      </c>
      <c r="BU755" s="134">
        <v>121.6</v>
      </c>
      <c r="BV755" s="134">
        <v>122.1</v>
      </c>
      <c r="BW755" s="134">
        <v>120.4</v>
      </c>
      <c r="BX755" s="134">
        <v>119.3</v>
      </c>
      <c r="BY755" s="134">
        <v>119.3</v>
      </c>
      <c r="BZ755" s="134">
        <v>120.7</v>
      </c>
      <c r="CA755" s="134">
        <v>122.5</v>
      </c>
      <c r="CB755" s="134">
        <v>121.8</v>
      </c>
      <c r="CC755" s="134">
        <v>120.9</v>
      </c>
      <c r="CD755" s="134">
        <v>118.1</v>
      </c>
      <c r="CE755" s="134">
        <v>118.1</v>
      </c>
      <c r="CF755" s="134">
        <v>120.1</v>
      </c>
      <c r="CG755" s="134">
        <v>118.1</v>
      </c>
      <c r="CH755" s="134">
        <v>122.3</v>
      </c>
      <c r="CI755" s="134">
        <v>123.5</v>
      </c>
      <c r="CJ755" s="134">
        <v>125.5</v>
      </c>
      <c r="CK755" s="134">
        <v>126.5</v>
      </c>
      <c r="CL755" s="134">
        <v>126.1</v>
      </c>
      <c r="CM755" s="134">
        <v>126.1</v>
      </c>
      <c r="CN755" s="134">
        <v>126.1</v>
      </c>
      <c r="CO755" s="134">
        <v>126.1</v>
      </c>
      <c r="CP755" s="134">
        <v>126.2</v>
      </c>
      <c r="CQ755" s="134">
        <v>127</v>
      </c>
      <c r="CR755" s="134">
        <v>127.1</v>
      </c>
      <c r="CS755" s="134">
        <v>123.6</v>
      </c>
      <c r="CT755" s="134">
        <v>127.6</v>
      </c>
      <c r="CU755" s="134">
        <v>127.6</v>
      </c>
      <c r="CV755" s="134">
        <v>127.6</v>
      </c>
      <c r="CW755" s="134">
        <v>130.5</v>
      </c>
      <c r="CX755" s="134">
        <v>130.5</v>
      </c>
      <c r="CY755" s="134">
        <v>128.6</v>
      </c>
      <c r="CZ755" s="134">
        <v>128.6</v>
      </c>
      <c r="DA755" s="134">
        <v>127.6</v>
      </c>
      <c r="DB755" s="134">
        <v>128</v>
      </c>
      <c r="DC755" s="134">
        <v>128</v>
      </c>
      <c r="DD755" s="134">
        <v>128.5</v>
      </c>
      <c r="DE755" s="134">
        <v>129.5</v>
      </c>
      <c r="DF755" s="134">
        <v>129.4</v>
      </c>
      <c r="DG755" s="134">
        <v>129.4</v>
      </c>
      <c r="DH755" s="134">
        <v>130.69999999999999</v>
      </c>
      <c r="DI755" s="134">
        <v>130.69999999999999</v>
      </c>
      <c r="DJ755" s="134">
        <v>131.5</v>
      </c>
      <c r="DK755" s="134">
        <v>130.69999999999999</v>
      </c>
      <c r="DL755" s="134">
        <v>130.19999999999999</v>
      </c>
      <c r="DM755" s="134">
        <v>131.1</v>
      </c>
      <c r="DN755" s="134">
        <v>131.6</v>
      </c>
      <c r="DO755" s="134">
        <v>131.69999999999999</v>
      </c>
      <c r="DP755" s="134">
        <v>133.30000000000001</v>
      </c>
      <c r="DQ755" s="134">
        <v>135.1</v>
      </c>
      <c r="DR755" s="134">
        <v>134.19999999999999</v>
      </c>
      <c r="DS755" s="134">
        <v>134.19999999999999</v>
      </c>
      <c r="DT755" s="134">
        <v>136.4</v>
      </c>
      <c r="DU755" s="134">
        <v>137.80000000000001</v>
      </c>
      <c r="DV755" s="134">
        <v>137.80000000000001</v>
      </c>
      <c r="DW755" s="134">
        <v>138.9</v>
      </c>
      <c r="DX755" s="134">
        <v>138.4</v>
      </c>
      <c r="DY755" s="134">
        <v>144.5</v>
      </c>
      <c r="DZ755" s="134">
        <v>144.4</v>
      </c>
      <c r="EA755" s="135">
        <v>143.9</v>
      </c>
      <c r="EB755" s="136">
        <v>144.30000000000001</v>
      </c>
      <c r="EC755" s="136">
        <v>144.30000000000001</v>
      </c>
      <c r="ED755" s="134">
        <v>143.19999999999999</v>
      </c>
      <c r="EE755" s="134">
        <v>143.19999999999999</v>
      </c>
      <c r="EF755" s="137">
        <v>144</v>
      </c>
      <c r="EG755" s="137">
        <v>143.80000000000001</v>
      </c>
      <c r="EH755" s="137">
        <v>143.80000000000001</v>
      </c>
      <c r="EI755" s="137">
        <v>144.19999999999999</v>
      </c>
      <c r="EJ755" s="136">
        <v>145.1</v>
      </c>
      <c r="EK755" s="136">
        <v>145.1</v>
      </c>
      <c r="EL755" s="147">
        <v>144.9</v>
      </c>
      <c r="EM755" s="147">
        <v>144.9</v>
      </c>
      <c r="EN755" s="147">
        <v>144.80000000000001</v>
      </c>
    </row>
    <row r="756" spans="1:144" ht="15" x14ac:dyDescent="0.25">
      <c r="A756" s="132" t="s">
        <v>2938</v>
      </c>
      <c r="B756" s="132" t="s">
        <v>2939</v>
      </c>
      <c r="C756" s="133">
        <v>1.5990000000000001E-2</v>
      </c>
      <c r="D756" s="134">
        <v>104</v>
      </c>
      <c r="E756" s="134">
        <v>104</v>
      </c>
      <c r="F756" s="134">
        <v>104</v>
      </c>
      <c r="G756" s="134">
        <v>104</v>
      </c>
      <c r="H756" s="134">
        <v>104</v>
      </c>
      <c r="I756" s="134">
        <v>104</v>
      </c>
      <c r="J756" s="134">
        <v>104</v>
      </c>
      <c r="K756" s="134">
        <v>104</v>
      </c>
      <c r="L756" s="134">
        <v>104</v>
      </c>
      <c r="M756" s="134">
        <v>104</v>
      </c>
      <c r="N756" s="134">
        <v>105</v>
      </c>
      <c r="O756" s="134">
        <v>105</v>
      </c>
      <c r="P756" s="134">
        <v>94.8</v>
      </c>
      <c r="Q756" s="134">
        <v>94.8</v>
      </c>
      <c r="R756" s="134">
        <v>97.2</v>
      </c>
      <c r="S756" s="134">
        <v>97.2</v>
      </c>
      <c r="T756" s="134">
        <v>97.2</v>
      </c>
      <c r="U756" s="134">
        <v>97.2</v>
      </c>
      <c r="V756" s="134">
        <v>97.2</v>
      </c>
      <c r="W756" s="134">
        <v>97.2</v>
      </c>
      <c r="X756" s="134">
        <v>97.2</v>
      </c>
      <c r="Y756" s="134">
        <v>97.2</v>
      </c>
      <c r="Z756" s="134">
        <v>96.6</v>
      </c>
      <c r="AA756" s="134">
        <v>96.6</v>
      </c>
      <c r="AB756" s="134">
        <v>97.3</v>
      </c>
      <c r="AC756" s="134">
        <v>97.3</v>
      </c>
      <c r="AD756" s="134">
        <v>97.3</v>
      </c>
      <c r="AE756" s="134">
        <v>97.3</v>
      </c>
      <c r="AF756" s="134">
        <v>97.3</v>
      </c>
      <c r="AG756" s="134">
        <v>97.3</v>
      </c>
      <c r="AH756" s="134">
        <v>98.4</v>
      </c>
      <c r="AI756" s="134">
        <v>98.4</v>
      </c>
      <c r="AJ756" s="134">
        <v>98.4</v>
      </c>
      <c r="AK756" s="134">
        <v>98.4</v>
      </c>
      <c r="AL756" s="134">
        <v>98.4</v>
      </c>
      <c r="AM756" s="134">
        <v>98.4</v>
      </c>
      <c r="AN756" s="134">
        <v>99</v>
      </c>
      <c r="AO756" s="134">
        <v>99</v>
      </c>
      <c r="AP756" s="134">
        <v>99</v>
      </c>
      <c r="AQ756" s="134">
        <v>99</v>
      </c>
      <c r="AR756" s="134">
        <v>99</v>
      </c>
      <c r="AS756" s="134">
        <v>99</v>
      </c>
      <c r="AT756" s="134">
        <v>99</v>
      </c>
      <c r="AU756" s="134">
        <v>99</v>
      </c>
      <c r="AV756" s="134">
        <v>99</v>
      </c>
      <c r="AW756" s="134">
        <v>99</v>
      </c>
      <c r="AX756" s="134">
        <v>99</v>
      </c>
      <c r="AY756" s="134">
        <v>99</v>
      </c>
      <c r="AZ756" s="134">
        <v>99</v>
      </c>
      <c r="BA756" s="134">
        <v>99</v>
      </c>
      <c r="BB756" s="134">
        <v>99</v>
      </c>
      <c r="BC756" s="134">
        <v>99</v>
      </c>
      <c r="BD756" s="134">
        <v>99</v>
      </c>
      <c r="BE756" s="134">
        <v>99</v>
      </c>
      <c r="BF756" s="134">
        <v>99</v>
      </c>
      <c r="BG756" s="134">
        <v>99</v>
      </c>
      <c r="BH756" s="134">
        <v>99</v>
      </c>
      <c r="BI756" s="134">
        <v>99</v>
      </c>
      <c r="BJ756" s="134">
        <v>99</v>
      </c>
      <c r="BK756" s="134">
        <v>99</v>
      </c>
      <c r="BL756" s="134">
        <v>99</v>
      </c>
      <c r="BM756" s="134">
        <v>99.9</v>
      </c>
      <c r="BN756" s="134">
        <v>99.9</v>
      </c>
      <c r="BO756" s="134">
        <v>94.4</v>
      </c>
      <c r="BP756" s="134">
        <v>94.4</v>
      </c>
      <c r="BQ756" s="134">
        <v>94.4</v>
      </c>
      <c r="BR756" s="134">
        <v>94.4</v>
      </c>
      <c r="BS756" s="134">
        <v>94.4</v>
      </c>
      <c r="BT756" s="134">
        <v>94.4</v>
      </c>
      <c r="BU756" s="134">
        <v>95</v>
      </c>
      <c r="BV756" s="134">
        <v>94.4</v>
      </c>
      <c r="BW756" s="134">
        <v>95.4</v>
      </c>
      <c r="BX756" s="134">
        <v>95.9</v>
      </c>
      <c r="BY756" s="134">
        <v>95.5</v>
      </c>
      <c r="BZ756" s="134">
        <v>94.9</v>
      </c>
      <c r="CA756" s="134">
        <v>95.8</v>
      </c>
      <c r="CB756" s="134">
        <v>95.4</v>
      </c>
      <c r="CC756" s="134">
        <v>96.9</v>
      </c>
      <c r="CD756" s="134">
        <v>96.4</v>
      </c>
      <c r="CE756" s="134">
        <v>97.3</v>
      </c>
      <c r="CF756" s="134">
        <v>95.7</v>
      </c>
      <c r="CG756" s="134">
        <v>94.7</v>
      </c>
      <c r="CH756" s="134">
        <v>96.3</v>
      </c>
      <c r="CI756" s="134">
        <v>95.7</v>
      </c>
      <c r="CJ756" s="134">
        <v>101.6</v>
      </c>
      <c r="CK756" s="134">
        <v>104.2</v>
      </c>
      <c r="CL756" s="134">
        <v>89.1</v>
      </c>
      <c r="CM756" s="134">
        <v>89.6</v>
      </c>
      <c r="CN756" s="134">
        <v>96.6</v>
      </c>
      <c r="CO756" s="134">
        <v>96.7</v>
      </c>
      <c r="CP756" s="134">
        <v>97.6</v>
      </c>
      <c r="CQ756" s="134">
        <v>97.5</v>
      </c>
      <c r="CR756" s="134">
        <v>94.6</v>
      </c>
      <c r="CS756" s="134">
        <v>94.9</v>
      </c>
      <c r="CT756" s="134">
        <v>95</v>
      </c>
      <c r="CU756" s="134">
        <v>94.7</v>
      </c>
      <c r="CV756" s="134">
        <v>95.3</v>
      </c>
      <c r="CW756" s="134">
        <v>95.1</v>
      </c>
      <c r="CX756" s="134">
        <v>95.1</v>
      </c>
      <c r="CY756" s="134">
        <v>95.7</v>
      </c>
      <c r="CZ756" s="134">
        <v>95.4</v>
      </c>
      <c r="DA756" s="134">
        <v>96.1</v>
      </c>
      <c r="DB756" s="134">
        <v>95.6</v>
      </c>
      <c r="DC756" s="134">
        <v>95.2</v>
      </c>
      <c r="DD756" s="134">
        <v>95.4</v>
      </c>
      <c r="DE756" s="134">
        <v>95.2</v>
      </c>
      <c r="DF756" s="134">
        <v>95.9</v>
      </c>
      <c r="DG756" s="134">
        <v>96.8</v>
      </c>
      <c r="DH756" s="134">
        <v>97.7</v>
      </c>
      <c r="DI756" s="134">
        <v>98.3</v>
      </c>
      <c r="DJ756" s="134">
        <v>98.4</v>
      </c>
      <c r="DK756" s="134">
        <v>98.8</v>
      </c>
      <c r="DL756" s="134">
        <v>98.8</v>
      </c>
      <c r="DM756" s="134">
        <v>100.3</v>
      </c>
      <c r="DN756" s="134">
        <v>99</v>
      </c>
      <c r="DO756" s="134">
        <v>99.9</v>
      </c>
      <c r="DP756" s="134">
        <v>99.8</v>
      </c>
      <c r="DQ756" s="134">
        <v>100.1</v>
      </c>
      <c r="DR756" s="134">
        <v>100.4</v>
      </c>
      <c r="DS756" s="134">
        <v>102.6</v>
      </c>
      <c r="DT756" s="134">
        <v>98</v>
      </c>
      <c r="DU756" s="134">
        <v>102.5</v>
      </c>
      <c r="DV756" s="134">
        <v>104.3</v>
      </c>
      <c r="DW756" s="134">
        <v>106.3</v>
      </c>
      <c r="DX756" s="134">
        <v>101.8</v>
      </c>
      <c r="DY756" s="134">
        <v>105</v>
      </c>
      <c r="DZ756" s="134">
        <v>102.5</v>
      </c>
      <c r="EA756" s="135">
        <v>100.1</v>
      </c>
      <c r="EB756" s="136">
        <v>103.2</v>
      </c>
      <c r="EC756" s="136">
        <v>105.3</v>
      </c>
      <c r="ED756" s="134">
        <v>106.8</v>
      </c>
      <c r="EE756" s="134">
        <v>109.7</v>
      </c>
      <c r="EF756" s="137">
        <v>109.1</v>
      </c>
      <c r="EG756" s="137">
        <v>108</v>
      </c>
      <c r="EH756" s="137">
        <v>107.4</v>
      </c>
      <c r="EI756" s="137">
        <v>108.4</v>
      </c>
      <c r="EJ756" s="136">
        <v>108</v>
      </c>
      <c r="EK756" s="136">
        <v>107.9</v>
      </c>
      <c r="EL756" s="147">
        <v>108.7</v>
      </c>
      <c r="EM756" s="147">
        <v>107.8</v>
      </c>
      <c r="EN756" s="147">
        <v>107.2</v>
      </c>
    </row>
    <row r="757" spans="1:144" ht="15" x14ac:dyDescent="0.25">
      <c r="A757" s="132" t="s">
        <v>2940</v>
      </c>
      <c r="B757" s="132" t="s">
        <v>2941</v>
      </c>
      <c r="C757" s="133">
        <v>2.307E-2</v>
      </c>
      <c r="D757" s="134">
        <v>104.1</v>
      </c>
      <c r="E757" s="134">
        <v>104.6</v>
      </c>
      <c r="F757" s="134">
        <v>101.4</v>
      </c>
      <c r="G757" s="134">
        <v>103.4</v>
      </c>
      <c r="H757" s="134">
        <v>103.5</v>
      </c>
      <c r="I757" s="134">
        <v>107.7</v>
      </c>
      <c r="J757" s="134">
        <v>105.7</v>
      </c>
      <c r="K757" s="134">
        <v>105.4</v>
      </c>
      <c r="L757" s="134">
        <v>106.2</v>
      </c>
      <c r="M757" s="134">
        <v>107.6</v>
      </c>
      <c r="N757" s="134">
        <v>112.3</v>
      </c>
      <c r="O757" s="134">
        <v>111.5</v>
      </c>
      <c r="P757" s="134">
        <v>111.4</v>
      </c>
      <c r="Q757" s="134">
        <v>106.8</v>
      </c>
      <c r="R757" s="134">
        <v>107.8</v>
      </c>
      <c r="S757" s="134">
        <v>111</v>
      </c>
      <c r="T757" s="134">
        <v>112</v>
      </c>
      <c r="U757" s="134">
        <v>113.3</v>
      </c>
      <c r="V757" s="134">
        <v>115</v>
      </c>
      <c r="W757" s="134">
        <v>115</v>
      </c>
      <c r="X757" s="134">
        <v>115.4</v>
      </c>
      <c r="Y757" s="134">
        <v>117</v>
      </c>
      <c r="Z757" s="134">
        <v>115.3</v>
      </c>
      <c r="AA757" s="134">
        <v>116.9</v>
      </c>
      <c r="AB757" s="134">
        <v>115.1</v>
      </c>
      <c r="AC757" s="134">
        <v>115.1</v>
      </c>
      <c r="AD757" s="134">
        <v>114.9</v>
      </c>
      <c r="AE757" s="134">
        <v>115</v>
      </c>
      <c r="AF757" s="134">
        <v>115</v>
      </c>
      <c r="AG757" s="134">
        <v>115.2</v>
      </c>
      <c r="AH757" s="134">
        <v>116.5</v>
      </c>
      <c r="AI757" s="134">
        <v>114.9</v>
      </c>
      <c r="AJ757" s="134">
        <v>116.1</v>
      </c>
      <c r="AK757" s="134">
        <v>115.3</v>
      </c>
      <c r="AL757" s="134">
        <v>113.1</v>
      </c>
      <c r="AM757" s="134">
        <v>112.8</v>
      </c>
      <c r="AN757" s="134">
        <v>113.7</v>
      </c>
      <c r="AO757" s="134">
        <v>114.3</v>
      </c>
      <c r="AP757" s="134">
        <v>114.5</v>
      </c>
      <c r="AQ757" s="134">
        <v>114.6</v>
      </c>
      <c r="AR757" s="134">
        <v>114.5</v>
      </c>
      <c r="AS757" s="134">
        <v>116.1</v>
      </c>
      <c r="AT757" s="134">
        <v>115.8</v>
      </c>
      <c r="AU757" s="134">
        <v>113.7</v>
      </c>
      <c r="AV757" s="134">
        <v>117</v>
      </c>
      <c r="AW757" s="134">
        <v>116.2</v>
      </c>
      <c r="AX757" s="134">
        <v>117.4</v>
      </c>
      <c r="AY757" s="134">
        <v>118.4</v>
      </c>
      <c r="AZ757" s="134">
        <v>111</v>
      </c>
      <c r="BA757" s="134">
        <v>112.7</v>
      </c>
      <c r="BB757" s="134">
        <v>111.3</v>
      </c>
      <c r="BC757" s="134">
        <v>112.6</v>
      </c>
      <c r="BD757" s="134">
        <v>112.4</v>
      </c>
      <c r="BE757" s="134">
        <v>113.9</v>
      </c>
      <c r="BF757" s="134">
        <v>111.4</v>
      </c>
      <c r="BG757" s="134">
        <v>114.5</v>
      </c>
      <c r="BH757" s="134">
        <v>114.5</v>
      </c>
      <c r="BI757" s="134">
        <v>114.5</v>
      </c>
      <c r="BJ757" s="134">
        <v>114.5</v>
      </c>
      <c r="BK757" s="134">
        <v>114.5</v>
      </c>
      <c r="BL757" s="134">
        <v>114.5</v>
      </c>
      <c r="BM757" s="134">
        <v>114.5</v>
      </c>
      <c r="BN757" s="134">
        <v>114.5</v>
      </c>
      <c r="BO757" s="134">
        <v>114.5</v>
      </c>
      <c r="BP757" s="134">
        <v>110.9</v>
      </c>
      <c r="BQ757" s="134">
        <v>110.9</v>
      </c>
      <c r="BR757" s="134">
        <v>110.9</v>
      </c>
      <c r="BS757" s="134">
        <v>110.9</v>
      </c>
      <c r="BT757" s="134">
        <v>110.9</v>
      </c>
      <c r="BU757" s="134">
        <v>116.8</v>
      </c>
      <c r="BV757" s="134">
        <v>117.5</v>
      </c>
      <c r="BW757" s="134">
        <v>116.5</v>
      </c>
      <c r="BX757" s="134">
        <v>115</v>
      </c>
      <c r="BY757" s="134">
        <v>115.9</v>
      </c>
      <c r="BZ757" s="134">
        <v>115.7</v>
      </c>
      <c r="CA757" s="134">
        <v>116.2</v>
      </c>
      <c r="CB757" s="134">
        <v>116.3</v>
      </c>
      <c r="CC757" s="134">
        <v>114.9</v>
      </c>
      <c r="CD757" s="134">
        <v>115.9</v>
      </c>
      <c r="CE757" s="134">
        <v>117</v>
      </c>
      <c r="CF757" s="134">
        <v>118.3</v>
      </c>
      <c r="CG757" s="134">
        <v>115.4</v>
      </c>
      <c r="CH757" s="134">
        <v>118.8</v>
      </c>
      <c r="CI757" s="134">
        <v>120.1</v>
      </c>
      <c r="CJ757" s="134">
        <v>117.7</v>
      </c>
      <c r="CK757" s="134">
        <v>117.6</v>
      </c>
      <c r="CL757" s="134">
        <v>117.9</v>
      </c>
      <c r="CM757" s="134">
        <v>117.5</v>
      </c>
      <c r="CN757" s="134">
        <v>117.5</v>
      </c>
      <c r="CO757" s="134">
        <v>117.2</v>
      </c>
      <c r="CP757" s="134">
        <v>118.7</v>
      </c>
      <c r="CQ757" s="134">
        <v>116.7</v>
      </c>
      <c r="CR757" s="134">
        <v>116.2</v>
      </c>
      <c r="CS757" s="134">
        <v>117.2</v>
      </c>
      <c r="CT757" s="134">
        <v>117</v>
      </c>
      <c r="CU757" s="134">
        <v>120.6</v>
      </c>
      <c r="CV757" s="134">
        <v>116.6</v>
      </c>
      <c r="CW757" s="134">
        <v>116.8</v>
      </c>
      <c r="CX757" s="134">
        <v>117</v>
      </c>
      <c r="CY757" s="134">
        <v>117.5</v>
      </c>
      <c r="CZ757" s="134">
        <v>116.2</v>
      </c>
      <c r="DA757" s="134">
        <v>117.9</v>
      </c>
      <c r="DB757" s="134">
        <v>118.8</v>
      </c>
      <c r="DC757" s="134">
        <v>118.4</v>
      </c>
      <c r="DD757" s="134">
        <v>119</v>
      </c>
      <c r="DE757" s="134">
        <v>120.7</v>
      </c>
      <c r="DF757" s="134">
        <v>118.1</v>
      </c>
      <c r="DG757" s="134">
        <v>121.7</v>
      </c>
      <c r="DH757" s="134">
        <v>121.7</v>
      </c>
      <c r="DI757" s="134">
        <v>119.7</v>
      </c>
      <c r="DJ757" s="134">
        <v>122</v>
      </c>
      <c r="DK757" s="134">
        <v>126.1</v>
      </c>
      <c r="DL757" s="134">
        <v>130</v>
      </c>
      <c r="DM757" s="134">
        <v>130</v>
      </c>
      <c r="DN757" s="134">
        <v>130</v>
      </c>
      <c r="DO757" s="134">
        <v>131.19999999999999</v>
      </c>
      <c r="DP757" s="134">
        <v>131.6</v>
      </c>
      <c r="DQ757" s="134">
        <v>131.30000000000001</v>
      </c>
      <c r="DR757" s="134">
        <v>130.9</v>
      </c>
      <c r="DS757" s="134">
        <v>132.1</v>
      </c>
      <c r="DT757" s="134">
        <v>135.5</v>
      </c>
      <c r="DU757" s="134">
        <v>136.4</v>
      </c>
      <c r="DV757" s="134">
        <v>136.69999999999999</v>
      </c>
      <c r="DW757" s="134">
        <v>138.30000000000001</v>
      </c>
      <c r="DX757" s="134">
        <v>137.9</v>
      </c>
      <c r="DY757" s="134">
        <v>139.80000000000001</v>
      </c>
      <c r="DZ757" s="134">
        <v>139.30000000000001</v>
      </c>
      <c r="EA757" s="135">
        <v>140.4</v>
      </c>
      <c r="EB757" s="136">
        <v>142.6</v>
      </c>
      <c r="EC757" s="136">
        <v>144.19999999999999</v>
      </c>
      <c r="ED757" s="134">
        <v>144.80000000000001</v>
      </c>
      <c r="EE757" s="134">
        <v>146.19999999999999</v>
      </c>
      <c r="EF757" s="137">
        <v>149.4</v>
      </c>
      <c r="EG757" s="137">
        <v>150.4</v>
      </c>
      <c r="EH757" s="137">
        <v>151.30000000000001</v>
      </c>
      <c r="EI757" s="137">
        <v>148.1</v>
      </c>
      <c r="EJ757" s="136">
        <v>145.6</v>
      </c>
      <c r="EK757" s="136">
        <v>144.80000000000001</v>
      </c>
      <c r="EL757" s="147">
        <v>143.80000000000001</v>
      </c>
      <c r="EM757" s="147">
        <v>144.5</v>
      </c>
      <c r="EN757" s="147">
        <v>144.30000000000001</v>
      </c>
    </row>
    <row r="758" spans="1:144" ht="15" x14ac:dyDescent="0.25">
      <c r="A758" s="132" t="s">
        <v>2942</v>
      </c>
      <c r="B758" s="132" t="s">
        <v>2943</v>
      </c>
      <c r="C758" s="133">
        <v>0.83265</v>
      </c>
      <c r="D758" s="134">
        <v>103.1</v>
      </c>
      <c r="E758" s="134">
        <v>103.7</v>
      </c>
      <c r="F758" s="134">
        <v>104</v>
      </c>
      <c r="G758" s="134">
        <v>104.7</v>
      </c>
      <c r="H758" s="134">
        <v>104.5</v>
      </c>
      <c r="I758" s="134">
        <v>104.5</v>
      </c>
      <c r="J758" s="134">
        <v>104.9</v>
      </c>
      <c r="K758" s="134">
        <v>105</v>
      </c>
      <c r="L758" s="134">
        <v>105</v>
      </c>
      <c r="M758" s="134">
        <v>105.3</v>
      </c>
      <c r="N758" s="134">
        <v>105.5</v>
      </c>
      <c r="O758" s="134">
        <v>105.8</v>
      </c>
      <c r="P758" s="134">
        <v>106.8</v>
      </c>
      <c r="Q758" s="134">
        <v>103.8</v>
      </c>
      <c r="R758" s="134">
        <v>104.5</v>
      </c>
      <c r="S758" s="134">
        <v>104.8</v>
      </c>
      <c r="T758" s="134">
        <v>105.4</v>
      </c>
      <c r="U758" s="134">
        <v>105.2</v>
      </c>
      <c r="V758" s="134">
        <v>105.3</v>
      </c>
      <c r="W758" s="134">
        <v>105.5</v>
      </c>
      <c r="X758" s="134">
        <v>106</v>
      </c>
      <c r="Y758" s="134">
        <v>106</v>
      </c>
      <c r="Z758" s="134">
        <v>106.2</v>
      </c>
      <c r="AA758" s="134">
        <v>106.5</v>
      </c>
      <c r="AB758" s="134">
        <v>107.7</v>
      </c>
      <c r="AC758" s="134">
        <v>107.5</v>
      </c>
      <c r="AD758" s="134">
        <v>107.5</v>
      </c>
      <c r="AE758" s="134">
        <v>108.2</v>
      </c>
      <c r="AF758" s="134">
        <v>108.5</v>
      </c>
      <c r="AG758" s="134">
        <v>107.7</v>
      </c>
      <c r="AH758" s="134">
        <v>107.6</v>
      </c>
      <c r="AI758" s="134">
        <v>108.4</v>
      </c>
      <c r="AJ758" s="134">
        <v>108.9</v>
      </c>
      <c r="AK758" s="134">
        <v>108.9</v>
      </c>
      <c r="AL758" s="134">
        <v>109.5</v>
      </c>
      <c r="AM758" s="134">
        <v>109.7</v>
      </c>
      <c r="AN758" s="134">
        <v>111.1</v>
      </c>
      <c r="AO758" s="134">
        <v>111</v>
      </c>
      <c r="AP758" s="134">
        <v>110.7</v>
      </c>
      <c r="AQ758" s="134">
        <v>111.7</v>
      </c>
      <c r="AR758" s="134">
        <v>110.8</v>
      </c>
      <c r="AS758" s="134">
        <v>110.5</v>
      </c>
      <c r="AT758" s="134">
        <v>111.5</v>
      </c>
      <c r="AU758" s="134">
        <v>111.5</v>
      </c>
      <c r="AV758" s="134">
        <v>111.6</v>
      </c>
      <c r="AW758" s="134">
        <v>111.3</v>
      </c>
      <c r="AX758" s="134">
        <v>111.2</v>
      </c>
      <c r="AY758" s="134">
        <v>111.8</v>
      </c>
      <c r="AZ758" s="134">
        <v>112.6</v>
      </c>
      <c r="BA758" s="134">
        <v>112.3</v>
      </c>
      <c r="BB758" s="134">
        <v>112.2</v>
      </c>
      <c r="BC758" s="134">
        <v>112.3</v>
      </c>
      <c r="BD758" s="134">
        <v>112</v>
      </c>
      <c r="BE758" s="134">
        <v>112.3</v>
      </c>
      <c r="BF758" s="134">
        <v>112.6</v>
      </c>
      <c r="BG758" s="134">
        <v>112.3</v>
      </c>
      <c r="BH758" s="134">
        <v>112.2</v>
      </c>
      <c r="BI758" s="134">
        <v>112.5</v>
      </c>
      <c r="BJ758" s="134">
        <v>112.2</v>
      </c>
      <c r="BK758" s="134">
        <v>111.5</v>
      </c>
      <c r="BL758" s="134">
        <v>112</v>
      </c>
      <c r="BM758" s="134">
        <v>112.4</v>
      </c>
      <c r="BN758" s="134">
        <v>112.3</v>
      </c>
      <c r="BO758" s="134">
        <v>111.9</v>
      </c>
      <c r="BP758" s="134">
        <v>112.3</v>
      </c>
      <c r="BQ758" s="134">
        <v>112.5</v>
      </c>
      <c r="BR758" s="134">
        <v>112.7</v>
      </c>
      <c r="BS758" s="134">
        <v>112.8</v>
      </c>
      <c r="BT758" s="134">
        <v>112.8</v>
      </c>
      <c r="BU758" s="134">
        <v>114.3</v>
      </c>
      <c r="BV758" s="134">
        <v>113.8</v>
      </c>
      <c r="BW758" s="134">
        <v>113.9</v>
      </c>
      <c r="BX758" s="134">
        <v>114.5</v>
      </c>
      <c r="BY758" s="134">
        <v>114.2</v>
      </c>
      <c r="BZ758" s="134">
        <v>114.6</v>
      </c>
      <c r="CA758" s="134">
        <v>115.5</v>
      </c>
      <c r="CB758" s="134">
        <v>116.7</v>
      </c>
      <c r="CC758" s="134">
        <v>117.3</v>
      </c>
      <c r="CD758" s="134">
        <v>117.6</v>
      </c>
      <c r="CE758" s="134">
        <v>117.9</v>
      </c>
      <c r="CF758" s="134">
        <v>118</v>
      </c>
      <c r="CG758" s="134">
        <v>118.7</v>
      </c>
      <c r="CH758" s="134">
        <v>118.5</v>
      </c>
      <c r="CI758" s="134">
        <v>119.4</v>
      </c>
      <c r="CJ758" s="134">
        <v>119.3</v>
      </c>
      <c r="CK758" s="134">
        <v>119.3</v>
      </c>
      <c r="CL758" s="134">
        <v>119.7</v>
      </c>
      <c r="CM758" s="134">
        <v>120.1</v>
      </c>
      <c r="CN758" s="134">
        <v>120.6</v>
      </c>
      <c r="CO758" s="134">
        <v>121.1</v>
      </c>
      <c r="CP758" s="134">
        <v>121.3</v>
      </c>
      <c r="CQ758" s="134">
        <v>120.9</v>
      </c>
      <c r="CR758" s="134">
        <v>121.1</v>
      </c>
      <c r="CS758" s="134">
        <v>121.1</v>
      </c>
      <c r="CT758" s="134">
        <v>121.4</v>
      </c>
      <c r="CU758" s="134">
        <v>121.5</v>
      </c>
      <c r="CV758" s="134">
        <v>121.6</v>
      </c>
      <c r="CW758" s="134">
        <v>121.1</v>
      </c>
      <c r="CX758" s="134">
        <v>120.6</v>
      </c>
      <c r="CY758" s="134">
        <v>120.6</v>
      </c>
      <c r="CZ758" s="134">
        <v>121.5</v>
      </c>
      <c r="DA758" s="134">
        <v>121.7</v>
      </c>
      <c r="DB758" s="134">
        <v>121.2</v>
      </c>
      <c r="DC758" s="134">
        <v>121.6</v>
      </c>
      <c r="DD758" s="134">
        <v>121.3</v>
      </c>
      <c r="DE758" s="134">
        <v>122.7</v>
      </c>
      <c r="DF758" s="134">
        <v>122.4</v>
      </c>
      <c r="DG758" s="134">
        <v>122.7</v>
      </c>
      <c r="DH758" s="134">
        <v>122.9</v>
      </c>
      <c r="DI758" s="134">
        <v>124.4</v>
      </c>
      <c r="DJ758" s="134">
        <v>124.8</v>
      </c>
      <c r="DK758" s="134">
        <v>126.4</v>
      </c>
      <c r="DL758" s="134">
        <v>127</v>
      </c>
      <c r="DM758" s="134">
        <v>129</v>
      </c>
      <c r="DN758" s="134">
        <v>129.4</v>
      </c>
      <c r="DO758" s="134">
        <v>129.80000000000001</v>
      </c>
      <c r="DP758" s="134">
        <v>130.5</v>
      </c>
      <c r="DQ758" s="134">
        <v>131.9</v>
      </c>
      <c r="DR758" s="134">
        <v>132.1</v>
      </c>
      <c r="DS758" s="134">
        <v>132.80000000000001</v>
      </c>
      <c r="DT758" s="134">
        <v>133.30000000000001</v>
      </c>
      <c r="DU758" s="134">
        <v>133.80000000000001</v>
      </c>
      <c r="DV758" s="134">
        <v>134.30000000000001</v>
      </c>
      <c r="DW758" s="134">
        <v>136.5</v>
      </c>
      <c r="DX758" s="134">
        <v>136.4</v>
      </c>
      <c r="DY758" s="134">
        <v>137.1</v>
      </c>
      <c r="DZ758" s="134">
        <v>136.9</v>
      </c>
      <c r="EA758" s="135">
        <v>138.80000000000001</v>
      </c>
      <c r="EB758" s="136">
        <v>138.6</v>
      </c>
      <c r="EC758" s="136">
        <v>138.19999999999999</v>
      </c>
      <c r="ED758" s="134">
        <v>139.4</v>
      </c>
      <c r="EE758" s="134">
        <v>140</v>
      </c>
      <c r="EF758" s="137">
        <v>140.9</v>
      </c>
      <c r="EG758" s="137">
        <v>141</v>
      </c>
      <c r="EH758" s="137">
        <v>141.4</v>
      </c>
      <c r="EI758" s="137">
        <v>141.1</v>
      </c>
      <c r="EJ758" s="136">
        <v>141.4</v>
      </c>
      <c r="EK758" s="136">
        <v>141.9</v>
      </c>
      <c r="EL758" s="147">
        <v>142.5</v>
      </c>
      <c r="EM758" s="147">
        <v>143.1</v>
      </c>
      <c r="EN758" s="147">
        <v>143.9</v>
      </c>
    </row>
    <row r="759" spans="1:144" ht="15" x14ac:dyDescent="0.25">
      <c r="A759" s="132" t="s">
        <v>2944</v>
      </c>
      <c r="B759" s="132" t="s">
        <v>2945</v>
      </c>
      <c r="C759" s="133">
        <v>0.52771999999999997</v>
      </c>
      <c r="D759" s="134">
        <v>103.9</v>
      </c>
      <c r="E759" s="134">
        <v>103.9</v>
      </c>
      <c r="F759" s="134">
        <v>104.1</v>
      </c>
      <c r="G759" s="134">
        <v>103.8</v>
      </c>
      <c r="H759" s="134">
        <v>104.2</v>
      </c>
      <c r="I759" s="134">
        <v>104</v>
      </c>
      <c r="J759" s="134">
        <v>104.7</v>
      </c>
      <c r="K759" s="134">
        <v>104.6</v>
      </c>
      <c r="L759" s="134">
        <v>104.7</v>
      </c>
      <c r="M759" s="134">
        <v>104.7</v>
      </c>
      <c r="N759" s="134">
        <v>104.9</v>
      </c>
      <c r="O759" s="134">
        <v>105.1</v>
      </c>
      <c r="P759" s="134">
        <v>105.9</v>
      </c>
      <c r="Q759" s="134">
        <v>103.6</v>
      </c>
      <c r="R759" s="134">
        <v>104.1</v>
      </c>
      <c r="S759" s="134">
        <v>104.1</v>
      </c>
      <c r="T759" s="134">
        <v>103.9</v>
      </c>
      <c r="U759" s="134">
        <v>104.3</v>
      </c>
      <c r="V759" s="134">
        <v>104.7</v>
      </c>
      <c r="W759" s="134">
        <v>104.6</v>
      </c>
      <c r="X759" s="134">
        <v>104.1</v>
      </c>
      <c r="Y759" s="134">
        <v>104.3</v>
      </c>
      <c r="Z759" s="134">
        <v>104.4</v>
      </c>
      <c r="AA759" s="134">
        <v>104.8</v>
      </c>
      <c r="AB759" s="134">
        <v>106.3</v>
      </c>
      <c r="AC759" s="134">
        <v>106.7</v>
      </c>
      <c r="AD759" s="134">
        <v>106.4</v>
      </c>
      <c r="AE759" s="134">
        <v>107</v>
      </c>
      <c r="AF759" s="134">
        <v>106.8</v>
      </c>
      <c r="AG759" s="134">
        <v>106.9</v>
      </c>
      <c r="AH759" s="134">
        <v>107.1</v>
      </c>
      <c r="AI759" s="134">
        <v>107.1</v>
      </c>
      <c r="AJ759" s="134">
        <v>107.6</v>
      </c>
      <c r="AK759" s="134">
        <v>108</v>
      </c>
      <c r="AL759" s="134">
        <v>108.1</v>
      </c>
      <c r="AM759" s="134">
        <v>108.1</v>
      </c>
      <c r="AN759" s="134">
        <v>111</v>
      </c>
      <c r="AO759" s="134">
        <v>110.9</v>
      </c>
      <c r="AP759" s="134">
        <v>111</v>
      </c>
      <c r="AQ759" s="134">
        <v>111.3</v>
      </c>
      <c r="AR759" s="134">
        <v>110.9</v>
      </c>
      <c r="AS759" s="134">
        <v>110.7</v>
      </c>
      <c r="AT759" s="134">
        <v>111.8</v>
      </c>
      <c r="AU759" s="134">
        <v>111.9</v>
      </c>
      <c r="AV759" s="134">
        <v>111.9</v>
      </c>
      <c r="AW759" s="134">
        <v>111.7</v>
      </c>
      <c r="AX759" s="134">
        <v>111.7</v>
      </c>
      <c r="AY759" s="134">
        <v>111.9</v>
      </c>
      <c r="AZ759" s="134">
        <v>113.7</v>
      </c>
      <c r="BA759" s="134">
        <v>113</v>
      </c>
      <c r="BB759" s="134">
        <v>113</v>
      </c>
      <c r="BC759" s="134">
        <v>113.1</v>
      </c>
      <c r="BD759" s="134">
        <v>113.6</v>
      </c>
      <c r="BE759" s="134">
        <v>113.9</v>
      </c>
      <c r="BF759" s="134">
        <v>113.8</v>
      </c>
      <c r="BG759" s="134">
        <v>113.8</v>
      </c>
      <c r="BH759" s="134">
        <v>113.5</v>
      </c>
      <c r="BI759" s="134">
        <v>113.8</v>
      </c>
      <c r="BJ759" s="134">
        <v>114.2</v>
      </c>
      <c r="BK759" s="134">
        <v>113.3</v>
      </c>
      <c r="BL759" s="134">
        <v>114</v>
      </c>
      <c r="BM759" s="134">
        <v>114</v>
      </c>
      <c r="BN759" s="134">
        <v>114.3</v>
      </c>
      <c r="BO759" s="134">
        <v>113.5</v>
      </c>
      <c r="BP759" s="134">
        <v>114.1</v>
      </c>
      <c r="BQ759" s="134">
        <v>114.5</v>
      </c>
      <c r="BR759" s="134">
        <v>114.3</v>
      </c>
      <c r="BS759" s="134">
        <v>114</v>
      </c>
      <c r="BT759" s="134">
        <v>113.8</v>
      </c>
      <c r="BU759" s="134">
        <v>114.4</v>
      </c>
      <c r="BV759" s="134">
        <v>114.3</v>
      </c>
      <c r="BW759" s="134">
        <v>115.3</v>
      </c>
      <c r="BX759" s="134">
        <v>115.4</v>
      </c>
      <c r="BY759" s="134">
        <v>114.8</v>
      </c>
      <c r="BZ759" s="134">
        <v>115.6</v>
      </c>
      <c r="CA759" s="134">
        <v>116</v>
      </c>
      <c r="CB759" s="134">
        <v>116.5</v>
      </c>
      <c r="CC759" s="134">
        <v>117.1</v>
      </c>
      <c r="CD759" s="134">
        <v>116.9</v>
      </c>
      <c r="CE759" s="134">
        <v>117.5</v>
      </c>
      <c r="CF759" s="134">
        <v>117.6</v>
      </c>
      <c r="CG759" s="134">
        <v>117.7</v>
      </c>
      <c r="CH759" s="134">
        <v>117.2</v>
      </c>
      <c r="CI759" s="134">
        <v>118.3</v>
      </c>
      <c r="CJ759" s="134">
        <v>118.2</v>
      </c>
      <c r="CK759" s="134">
        <v>118.1</v>
      </c>
      <c r="CL759" s="134">
        <v>118.1</v>
      </c>
      <c r="CM759" s="134">
        <v>118.9</v>
      </c>
      <c r="CN759" s="134">
        <v>119.5</v>
      </c>
      <c r="CO759" s="134">
        <v>120.3</v>
      </c>
      <c r="CP759" s="134">
        <v>120.3</v>
      </c>
      <c r="CQ759" s="134">
        <v>119.3</v>
      </c>
      <c r="CR759" s="134">
        <v>119.7</v>
      </c>
      <c r="CS759" s="134">
        <v>119.7</v>
      </c>
      <c r="CT759" s="134">
        <v>120.1</v>
      </c>
      <c r="CU759" s="134">
        <v>120.1</v>
      </c>
      <c r="CV759" s="134">
        <v>120.1</v>
      </c>
      <c r="CW759" s="134">
        <v>120.1</v>
      </c>
      <c r="CX759" s="134">
        <v>119.2</v>
      </c>
      <c r="CY759" s="134">
        <v>119.3</v>
      </c>
      <c r="CZ759" s="134">
        <v>120.4</v>
      </c>
      <c r="DA759" s="134">
        <v>120.5</v>
      </c>
      <c r="DB759" s="134">
        <v>119.7</v>
      </c>
      <c r="DC759" s="134">
        <v>119.8</v>
      </c>
      <c r="DD759" s="134">
        <v>119.5</v>
      </c>
      <c r="DE759" s="134">
        <v>121.3</v>
      </c>
      <c r="DF759" s="134">
        <v>121.3</v>
      </c>
      <c r="DG759" s="134">
        <v>120.6</v>
      </c>
      <c r="DH759" s="134">
        <v>121.2</v>
      </c>
      <c r="DI759" s="134">
        <v>122.4</v>
      </c>
      <c r="DJ759" s="134">
        <v>122.8</v>
      </c>
      <c r="DK759" s="134">
        <v>124.3</v>
      </c>
      <c r="DL759" s="134">
        <v>123.9</v>
      </c>
      <c r="DM759" s="134">
        <v>124.6</v>
      </c>
      <c r="DN759" s="134">
        <v>124.9</v>
      </c>
      <c r="DO759" s="134">
        <v>125.1</v>
      </c>
      <c r="DP759" s="134">
        <v>126.2</v>
      </c>
      <c r="DQ759" s="134">
        <v>127.5</v>
      </c>
      <c r="DR759" s="134">
        <v>126.9</v>
      </c>
      <c r="DS759" s="134">
        <v>128</v>
      </c>
      <c r="DT759" s="134">
        <v>127.5</v>
      </c>
      <c r="DU759" s="134">
        <v>128.5</v>
      </c>
      <c r="DV759" s="134">
        <v>128.69999999999999</v>
      </c>
      <c r="DW759" s="134">
        <v>130.69999999999999</v>
      </c>
      <c r="DX759" s="134">
        <v>131</v>
      </c>
      <c r="DY759" s="134">
        <v>131.4</v>
      </c>
      <c r="DZ759" s="134">
        <v>131.19999999999999</v>
      </c>
      <c r="EA759" s="135">
        <v>133.19999999999999</v>
      </c>
      <c r="EB759" s="136">
        <v>134</v>
      </c>
      <c r="EC759" s="136">
        <v>133.1</v>
      </c>
      <c r="ED759" s="134">
        <v>134.69999999999999</v>
      </c>
      <c r="EE759" s="134">
        <v>135.69999999999999</v>
      </c>
      <c r="EF759" s="137">
        <v>136.1</v>
      </c>
      <c r="EG759" s="137">
        <v>136.30000000000001</v>
      </c>
      <c r="EH759" s="137">
        <v>136.6</v>
      </c>
      <c r="EI759" s="137">
        <v>136.80000000000001</v>
      </c>
      <c r="EJ759" s="136">
        <v>137.6</v>
      </c>
      <c r="EK759" s="136">
        <v>137</v>
      </c>
      <c r="EL759" s="147">
        <v>137.69999999999999</v>
      </c>
      <c r="EM759" s="147">
        <v>137.9</v>
      </c>
      <c r="EN759" s="147">
        <v>138.30000000000001</v>
      </c>
    </row>
    <row r="760" spans="1:144" ht="15" x14ac:dyDescent="0.25">
      <c r="A760" s="132" t="s">
        <v>2946</v>
      </c>
      <c r="B760" s="132" t="s">
        <v>2947</v>
      </c>
      <c r="C760" s="133">
        <v>3.64E-3</v>
      </c>
      <c r="D760" s="134">
        <v>102.3</v>
      </c>
      <c r="E760" s="134">
        <v>102.8</v>
      </c>
      <c r="F760" s="134">
        <v>102.5</v>
      </c>
      <c r="G760" s="134">
        <v>102.4</v>
      </c>
      <c r="H760" s="134">
        <v>102.8</v>
      </c>
      <c r="I760" s="134">
        <v>102</v>
      </c>
      <c r="J760" s="134">
        <v>103</v>
      </c>
      <c r="K760" s="134">
        <v>102.9</v>
      </c>
      <c r="L760" s="134">
        <v>103.8</v>
      </c>
      <c r="M760" s="134">
        <v>104.7</v>
      </c>
      <c r="N760" s="134">
        <v>104.6</v>
      </c>
      <c r="O760" s="134">
        <v>103.8</v>
      </c>
      <c r="P760" s="134">
        <v>103.6</v>
      </c>
      <c r="Q760" s="134">
        <v>103.4</v>
      </c>
      <c r="R760" s="134">
        <v>103.4</v>
      </c>
      <c r="S760" s="134">
        <v>103.9</v>
      </c>
      <c r="T760" s="134">
        <v>104.4</v>
      </c>
      <c r="U760" s="134">
        <v>105.4</v>
      </c>
      <c r="V760" s="134">
        <v>105.2</v>
      </c>
      <c r="W760" s="134">
        <v>106.1</v>
      </c>
      <c r="X760" s="134">
        <v>106.2</v>
      </c>
      <c r="Y760" s="134">
        <v>107.7</v>
      </c>
      <c r="Z760" s="134">
        <v>108</v>
      </c>
      <c r="AA760" s="134">
        <v>109.1</v>
      </c>
      <c r="AB760" s="134">
        <v>107.5</v>
      </c>
      <c r="AC760" s="134">
        <v>107.7</v>
      </c>
      <c r="AD760" s="134">
        <v>107.3</v>
      </c>
      <c r="AE760" s="134">
        <v>107.6</v>
      </c>
      <c r="AF760" s="134">
        <v>109.5</v>
      </c>
      <c r="AG760" s="134">
        <v>109.6</v>
      </c>
      <c r="AH760" s="134">
        <v>108.6</v>
      </c>
      <c r="AI760" s="134">
        <v>109.5</v>
      </c>
      <c r="AJ760" s="134">
        <v>109.2</v>
      </c>
      <c r="AK760" s="134">
        <v>109.6</v>
      </c>
      <c r="AL760" s="134">
        <v>109.8</v>
      </c>
      <c r="AM760" s="134">
        <v>110.5</v>
      </c>
      <c r="AN760" s="134">
        <v>109.3</v>
      </c>
      <c r="AO760" s="134">
        <v>110</v>
      </c>
      <c r="AP760" s="134">
        <v>111.1</v>
      </c>
      <c r="AQ760" s="134">
        <v>109.2</v>
      </c>
      <c r="AR760" s="134">
        <v>109.3</v>
      </c>
      <c r="AS760" s="134">
        <v>109.1</v>
      </c>
      <c r="AT760" s="134">
        <v>109.8</v>
      </c>
      <c r="AU760" s="134">
        <v>108.3</v>
      </c>
      <c r="AV760" s="134">
        <v>108.7</v>
      </c>
      <c r="AW760" s="134">
        <v>108.3</v>
      </c>
      <c r="AX760" s="134">
        <v>107.9</v>
      </c>
      <c r="AY760" s="134">
        <v>108</v>
      </c>
      <c r="AZ760" s="134">
        <v>108.3</v>
      </c>
      <c r="BA760" s="134">
        <v>108.1</v>
      </c>
      <c r="BB760" s="134">
        <v>108.8</v>
      </c>
      <c r="BC760" s="134">
        <v>109.1</v>
      </c>
      <c r="BD760" s="134">
        <v>108.3</v>
      </c>
      <c r="BE760" s="134">
        <v>110.5</v>
      </c>
      <c r="BF760" s="134">
        <v>110.3</v>
      </c>
      <c r="BG760" s="134">
        <v>110.6</v>
      </c>
      <c r="BH760" s="134">
        <v>110.1</v>
      </c>
      <c r="BI760" s="134">
        <v>110.4</v>
      </c>
      <c r="BJ760" s="134">
        <v>110.3</v>
      </c>
      <c r="BK760" s="134">
        <v>111.5</v>
      </c>
      <c r="BL760" s="134">
        <v>112.6</v>
      </c>
      <c r="BM760" s="134">
        <v>111.1</v>
      </c>
      <c r="BN760" s="134">
        <v>110.1</v>
      </c>
      <c r="BO760" s="134">
        <v>107.6</v>
      </c>
      <c r="BP760" s="134">
        <v>107</v>
      </c>
      <c r="BQ760" s="134">
        <v>108.4</v>
      </c>
      <c r="BR760" s="134">
        <v>107.8</v>
      </c>
      <c r="BS760" s="134">
        <v>108</v>
      </c>
      <c r="BT760" s="134">
        <v>107.5</v>
      </c>
      <c r="BU760" s="134">
        <v>107.5</v>
      </c>
      <c r="BV760" s="134">
        <v>107</v>
      </c>
      <c r="BW760" s="134">
        <v>107</v>
      </c>
      <c r="BX760" s="134">
        <v>107.5</v>
      </c>
      <c r="BY760" s="134">
        <v>107.9</v>
      </c>
      <c r="BZ760" s="134">
        <v>107.7</v>
      </c>
      <c r="CA760" s="134">
        <v>107.7</v>
      </c>
      <c r="CB760" s="134">
        <v>108.6</v>
      </c>
      <c r="CC760" s="134">
        <v>108</v>
      </c>
      <c r="CD760" s="134">
        <v>108.6</v>
      </c>
      <c r="CE760" s="134">
        <v>108.1</v>
      </c>
      <c r="CF760" s="134">
        <v>109.2</v>
      </c>
      <c r="CG760" s="134">
        <v>109.8</v>
      </c>
      <c r="CH760" s="134">
        <v>109.6</v>
      </c>
      <c r="CI760" s="134">
        <v>109.6</v>
      </c>
      <c r="CJ760" s="134">
        <v>109.2</v>
      </c>
      <c r="CK760" s="134">
        <v>108.2</v>
      </c>
      <c r="CL760" s="134">
        <v>107.4</v>
      </c>
      <c r="CM760" s="134">
        <v>109.1</v>
      </c>
      <c r="CN760" s="134">
        <v>109.1</v>
      </c>
      <c r="CO760" s="134">
        <v>109.8</v>
      </c>
      <c r="CP760" s="134">
        <v>111.4</v>
      </c>
      <c r="CQ760" s="134">
        <v>111.3</v>
      </c>
      <c r="CR760" s="134">
        <v>111.6</v>
      </c>
      <c r="CS760" s="134">
        <v>112.1</v>
      </c>
      <c r="CT760" s="134">
        <v>112.5</v>
      </c>
      <c r="CU760" s="134">
        <v>112.6</v>
      </c>
      <c r="CV760" s="134">
        <v>113.9</v>
      </c>
      <c r="CW760" s="134">
        <v>113.8</v>
      </c>
      <c r="CX760" s="134">
        <v>114.2</v>
      </c>
      <c r="CY760" s="134">
        <v>116</v>
      </c>
      <c r="CZ760" s="134">
        <v>116.6</v>
      </c>
      <c r="DA760" s="134">
        <v>118.8</v>
      </c>
      <c r="DB760" s="134">
        <v>119.2</v>
      </c>
      <c r="DC760" s="134">
        <v>117.1</v>
      </c>
      <c r="DD760" s="134">
        <v>119.2</v>
      </c>
      <c r="DE760" s="134">
        <v>122.7</v>
      </c>
      <c r="DF760" s="134">
        <v>124</v>
      </c>
      <c r="DG760" s="134">
        <v>125.5</v>
      </c>
      <c r="DH760" s="134">
        <v>125.1</v>
      </c>
      <c r="DI760" s="134">
        <v>124.9</v>
      </c>
      <c r="DJ760" s="134">
        <v>124.8</v>
      </c>
      <c r="DK760" s="134">
        <v>126.2</v>
      </c>
      <c r="DL760" s="134">
        <v>127.3</v>
      </c>
      <c r="DM760" s="134">
        <v>127.4</v>
      </c>
      <c r="DN760" s="134">
        <v>132.1</v>
      </c>
      <c r="DO760" s="134">
        <v>131.69999999999999</v>
      </c>
      <c r="DP760" s="134">
        <v>130.19999999999999</v>
      </c>
      <c r="DQ760" s="134">
        <v>132.9</v>
      </c>
      <c r="DR760" s="134">
        <v>133.1</v>
      </c>
      <c r="DS760" s="134">
        <v>134.4</v>
      </c>
      <c r="DT760" s="134">
        <v>134.6</v>
      </c>
      <c r="DU760" s="134">
        <v>130.9</v>
      </c>
      <c r="DV760" s="134">
        <v>130</v>
      </c>
      <c r="DW760" s="134">
        <v>134.1</v>
      </c>
      <c r="DX760" s="134">
        <v>133.6</v>
      </c>
      <c r="DY760" s="134">
        <v>134.6</v>
      </c>
      <c r="DZ760" s="134">
        <v>133.9</v>
      </c>
      <c r="EA760" s="135">
        <v>138.69999999999999</v>
      </c>
      <c r="EB760" s="136">
        <v>134.80000000000001</v>
      </c>
      <c r="EC760" s="136">
        <v>135.19999999999999</v>
      </c>
      <c r="ED760" s="134">
        <v>135.1</v>
      </c>
      <c r="EE760" s="134">
        <v>139.30000000000001</v>
      </c>
      <c r="EF760" s="137">
        <v>138.4</v>
      </c>
      <c r="EG760" s="137">
        <v>138.30000000000001</v>
      </c>
      <c r="EH760" s="137">
        <v>138.6</v>
      </c>
      <c r="EI760" s="137">
        <v>139.69999999999999</v>
      </c>
      <c r="EJ760" s="136">
        <v>143.9</v>
      </c>
      <c r="EK760" s="136">
        <v>144.30000000000001</v>
      </c>
      <c r="EL760" s="147">
        <v>145.1</v>
      </c>
      <c r="EM760" s="147">
        <v>144.4</v>
      </c>
      <c r="EN760" s="147">
        <v>143.80000000000001</v>
      </c>
    </row>
    <row r="761" spans="1:144" ht="15" x14ac:dyDescent="0.25">
      <c r="A761" s="132" t="s">
        <v>2948</v>
      </c>
      <c r="B761" s="132" t="s">
        <v>2949</v>
      </c>
      <c r="C761" s="133">
        <v>0.26218000000000002</v>
      </c>
      <c r="D761" s="134">
        <v>101.5</v>
      </c>
      <c r="E761" s="134">
        <v>103.2</v>
      </c>
      <c r="F761" s="134">
        <v>103.7</v>
      </c>
      <c r="G761" s="134">
        <v>106.7</v>
      </c>
      <c r="H761" s="134">
        <v>105.2</v>
      </c>
      <c r="I761" s="134">
        <v>105.6</v>
      </c>
      <c r="J761" s="134">
        <v>105.5</v>
      </c>
      <c r="K761" s="134">
        <v>105.8</v>
      </c>
      <c r="L761" s="134">
        <v>105.9</v>
      </c>
      <c r="M761" s="134">
        <v>106.8</v>
      </c>
      <c r="N761" s="134">
        <v>106.9</v>
      </c>
      <c r="O761" s="134">
        <v>107.6</v>
      </c>
      <c r="P761" s="134">
        <v>109.3</v>
      </c>
      <c r="Q761" s="134">
        <v>104.5</v>
      </c>
      <c r="R761" s="134">
        <v>106.5</v>
      </c>
      <c r="S761" s="134">
        <v>106.1</v>
      </c>
      <c r="T761" s="134">
        <v>107.3</v>
      </c>
      <c r="U761" s="134">
        <v>107.9</v>
      </c>
      <c r="V761" s="134">
        <v>108.7</v>
      </c>
      <c r="W761" s="134">
        <v>108.5</v>
      </c>
      <c r="X761" s="134">
        <v>109.6</v>
      </c>
      <c r="Y761" s="134">
        <v>109.6</v>
      </c>
      <c r="Z761" s="134">
        <v>109.7</v>
      </c>
      <c r="AA761" s="134">
        <v>110.5</v>
      </c>
      <c r="AB761" s="134">
        <v>110.5</v>
      </c>
      <c r="AC761" s="134">
        <v>109.3</v>
      </c>
      <c r="AD761" s="134">
        <v>110.7</v>
      </c>
      <c r="AE761" s="134">
        <v>110.8</v>
      </c>
      <c r="AF761" s="134">
        <v>110.6</v>
      </c>
      <c r="AG761" s="134">
        <v>110.6</v>
      </c>
      <c r="AH761" s="134">
        <v>110.9</v>
      </c>
      <c r="AI761" s="134">
        <v>111</v>
      </c>
      <c r="AJ761" s="134">
        <v>110.2</v>
      </c>
      <c r="AK761" s="134">
        <v>109.8</v>
      </c>
      <c r="AL761" s="134">
        <v>111.1</v>
      </c>
      <c r="AM761" s="134">
        <v>112.7</v>
      </c>
      <c r="AN761" s="134">
        <v>110.4</v>
      </c>
      <c r="AO761" s="134">
        <v>111</v>
      </c>
      <c r="AP761" s="134">
        <v>111.6</v>
      </c>
      <c r="AQ761" s="134">
        <v>112.4</v>
      </c>
      <c r="AR761" s="134">
        <v>110.1</v>
      </c>
      <c r="AS761" s="134">
        <v>109.9</v>
      </c>
      <c r="AT761" s="134">
        <v>110.8</v>
      </c>
      <c r="AU761" s="134">
        <v>110.9</v>
      </c>
      <c r="AV761" s="134">
        <v>111</v>
      </c>
      <c r="AW761" s="134">
        <v>110.2</v>
      </c>
      <c r="AX761" s="134">
        <v>110.2</v>
      </c>
      <c r="AY761" s="134">
        <v>111.5</v>
      </c>
      <c r="AZ761" s="134">
        <v>110.5</v>
      </c>
      <c r="BA761" s="134">
        <v>111.2</v>
      </c>
      <c r="BB761" s="134">
        <v>110.8</v>
      </c>
      <c r="BC761" s="134">
        <v>110.9</v>
      </c>
      <c r="BD761" s="134">
        <v>109</v>
      </c>
      <c r="BE761" s="134">
        <v>109.3</v>
      </c>
      <c r="BF761" s="134">
        <v>110.1</v>
      </c>
      <c r="BG761" s="134">
        <v>109.1</v>
      </c>
      <c r="BH761" s="134">
        <v>109.6</v>
      </c>
      <c r="BI761" s="134">
        <v>109.9</v>
      </c>
      <c r="BJ761" s="134">
        <v>108.1</v>
      </c>
      <c r="BK761" s="134">
        <v>107.9</v>
      </c>
      <c r="BL761" s="134">
        <v>107.8</v>
      </c>
      <c r="BM761" s="134">
        <v>109</v>
      </c>
      <c r="BN761" s="134">
        <v>108.1</v>
      </c>
      <c r="BO761" s="134">
        <v>108.4</v>
      </c>
      <c r="BP761" s="134">
        <v>108.4</v>
      </c>
      <c r="BQ761" s="134">
        <v>108.4</v>
      </c>
      <c r="BR761" s="134">
        <v>109.4</v>
      </c>
      <c r="BS761" s="134">
        <v>110.1</v>
      </c>
      <c r="BT761" s="134">
        <v>110.8</v>
      </c>
      <c r="BU761" s="134">
        <v>114.3</v>
      </c>
      <c r="BV761" s="134">
        <v>113</v>
      </c>
      <c r="BW761" s="134">
        <v>111.3</v>
      </c>
      <c r="BX761" s="134">
        <v>112.8</v>
      </c>
      <c r="BY761" s="134">
        <v>112.8</v>
      </c>
      <c r="BZ761" s="134">
        <v>112.6</v>
      </c>
      <c r="CA761" s="134">
        <v>114.2</v>
      </c>
      <c r="CB761" s="134">
        <v>117</v>
      </c>
      <c r="CC761" s="134">
        <v>117.8</v>
      </c>
      <c r="CD761" s="134">
        <v>118.8</v>
      </c>
      <c r="CE761" s="134">
        <v>118.8</v>
      </c>
      <c r="CF761" s="134">
        <v>119</v>
      </c>
      <c r="CG761" s="134">
        <v>121</v>
      </c>
      <c r="CH761" s="134">
        <v>121</v>
      </c>
      <c r="CI761" s="134">
        <v>121.6</v>
      </c>
      <c r="CJ761" s="134">
        <v>121.5</v>
      </c>
      <c r="CK761" s="134">
        <v>121.8</v>
      </c>
      <c r="CL761" s="134">
        <v>123</v>
      </c>
      <c r="CM761" s="134">
        <v>122.9</v>
      </c>
      <c r="CN761" s="134">
        <v>123.1</v>
      </c>
      <c r="CO761" s="134">
        <v>123.1</v>
      </c>
      <c r="CP761" s="134">
        <v>123.7</v>
      </c>
      <c r="CQ761" s="134">
        <v>124.2</v>
      </c>
      <c r="CR761" s="134">
        <v>124.2</v>
      </c>
      <c r="CS761" s="134">
        <v>124.1</v>
      </c>
      <c r="CT761" s="134">
        <v>124.3</v>
      </c>
      <c r="CU761" s="134">
        <v>124.7</v>
      </c>
      <c r="CV761" s="134">
        <v>125</v>
      </c>
      <c r="CW761" s="134">
        <v>123.4</v>
      </c>
      <c r="CX761" s="134">
        <v>123.5</v>
      </c>
      <c r="CY761" s="134">
        <v>123.5</v>
      </c>
      <c r="CZ761" s="134">
        <v>124.3</v>
      </c>
      <c r="DA761" s="134">
        <v>124.5</v>
      </c>
      <c r="DB761" s="134">
        <v>124.6</v>
      </c>
      <c r="DC761" s="134">
        <v>125.8</v>
      </c>
      <c r="DD761" s="134">
        <v>125.5</v>
      </c>
      <c r="DE761" s="134">
        <v>125.8</v>
      </c>
      <c r="DF761" s="134">
        <v>125.2</v>
      </c>
      <c r="DG761" s="134">
        <v>127.4</v>
      </c>
      <c r="DH761" s="134">
        <v>126.4</v>
      </c>
      <c r="DI761" s="134">
        <v>128.69999999999999</v>
      </c>
      <c r="DJ761" s="134">
        <v>129.4</v>
      </c>
      <c r="DK761" s="134">
        <v>131.6</v>
      </c>
      <c r="DL761" s="134">
        <v>134</v>
      </c>
      <c r="DM761" s="134">
        <v>138.80000000000001</v>
      </c>
      <c r="DN761" s="134">
        <v>139.4</v>
      </c>
      <c r="DO761" s="134">
        <v>140.19999999999999</v>
      </c>
      <c r="DP761" s="134">
        <v>140.1</v>
      </c>
      <c r="DQ761" s="134">
        <v>141.9</v>
      </c>
      <c r="DR761" s="134">
        <v>143.9</v>
      </c>
      <c r="DS761" s="134">
        <v>143.9</v>
      </c>
      <c r="DT761" s="134">
        <v>145.80000000000001</v>
      </c>
      <c r="DU761" s="134">
        <v>145.5</v>
      </c>
      <c r="DV761" s="134">
        <v>146.69999999999999</v>
      </c>
      <c r="DW761" s="134">
        <v>149.4</v>
      </c>
      <c r="DX761" s="134">
        <v>148</v>
      </c>
      <c r="DY761" s="134">
        <v>149.30000000000001</v>
      </c>
      <c r="DZ761" s="134">
        <v>149.30000000000001</v>
      </c>
      <c r="EA761" s="135">
        <v>150.5</v>
      </c>
      <c r="EB761" s="136">
        <v>148.6</v>
      </c>
      <c r="EC761" s="136">
        <v>149.4</v>
      </c>
      <c r="ED761" s="134">
        <v>150</v>
      </c>
      <c r="EE761" s="134">
        <v>150</v>
      </c>
      <c r="EF761" s="137">
        <v>151.9</v>
      </c>
      <c r="EG761" s="137">
        <v>151.9</v>
      </c>
      <c r="EH761" s="137">
        <v>152.30000000000001</v>
      </c>
      <c r="EI761" s="137">
        <v>151.1</v>
      </c>
      <c r="EJ761" s="136">
        <v>150.6</v>
      </c>
      <c r="EK761" s="136">
        <v>153.30000000000001</v>
      </c>
      <c r="EL761" s="147">
        <v>153.69999999999999</v>
      </c>
      <c r="EM761" s="147">
        <v>155.1</v>
      </c>
      <c r="EN761" s="147">
        <v>157.1</v>
      </c>
    </row>
    <row r="762" spans="1:144" ht="15" x14ac:dyDescent="0.25">
      <c r="A762" s="132" t="s">
        <v>2950</v>
      </c>
      <c r="B762" s="132" t="s">
        <v>2951</v>
      </c>
      <c r="C762" s="133">
        <v>7.1000000000000002E-4</v>
      </c>
      <c r="D762" s="134">
        <v>108.5</v>
      </c>
      <c r="E762" s="134">
        <v>109.5</v>
      </c>
      <c r="F762" s="134">
        <v>109.4</v>
      </c>
      <c r="G762" s="134">
        <v>109.7</v>
      </c>
      <c r="H762" s="134">
        <v>109.7</v>
      </c>
      <c r="I762" s="134">
        <v>109.7</v>
      </c>
      <c r="J762" s="134">
        <v>108.4</v>
      </c>
      <c r="K762" s="134">
        <v>108.2</v>
      </c>
      <c r="L762" s="134">
        <v>108.2</v>
      </c>
      <c r="M762" s="134">
        <v>109</v>
      </c>
      <c r="N762" s="134">
        <v>111.2</v>
      </c>
      <c r="O762" s="134">
        <v>112.3</v>
      </c>
      <c r="P762" s="134">
        <v>113.1</v>
      </c>
      <c r="Q762" s="134">
        <v>113.1</v>
      </c>
      <c r="R762" s="134">
        <v>113.1</v>
      </c>
      <c r="S762" s="134">
        <v>113.5</v>
      </c>
      <c r="T762" s="134">
        <v>113.6</v>
      </c>
      <c r="U762" s="134">
        <v>114</v>
      </c>
      <c r="V762" s="134">
        <v>114</v>
      </c>
      <c r="W762" s="134">
        <v>109.9</v>
      </c>
      <c r="X762" s="134">
        <v>109.2</v>
      </c>
      <c r="Y762" s="134">
        <v>109.9</v>
      </c>
      <c r="Z762" s="134">
        <v>110.4</v>
      </c>
      <c r="AA762" s="134">
        <v>110.4</v>
      </c>
      <c r="AB762" s="134">
        <v>112.7</v>
      </c>
      <c r="AC762" s="134">
        <v>112.7</v>
      </c>
      <c r="AD762" s="134">
        <v>112.7</v>
      </c>
      <c r="AE762" s="134">
        <v>114.1</v>
      </c>
      <c r="AF762" s="134">
        <v>114.1</v>
      </c>
      <c r="AG762" s="134">
        <v>114.1</v>
      </c>
      <c r="AH762" s="134">
        <v>114.1</v>
      </c>
      <c r="AI762" s="134">
        <v>114.7</v>
      </c>
      <c r="AJ762" s="134">
        <v>113.3</v>
      </c>
      <c r="AK762" s="134">
        <v>113.8</v>
      </c>
      <c r="AL762" s="134">
        <v>114.6</v>
      </c>
      <c r="AM762" s="134">
        <v>114.7</v>
      </c>
      <c r="AN762" s="134">
        <v>118.2</v>
      </c>
      <c r="AO762" s="134">
        <v>118.2</v>
      </c>
      <c r="AP762" s="134">
        <v>118.1</v>
      </c>
      <c r="AQ762" s="134">
        <v>118.9</v>
      </c>
      <c r="AR762" s="134">
        <v>118.9</v>
      </c>
      <c r="AS762" s="134">
        <v>118.9</v>
      </c>
      <c r="AT762" s="134">
        <v>118.9</v>
      </c>
      <c r="AU762" s="134">
        <v>118.9</v>
      </c>
      <c r="AV762" s="134">
        <v>118.9</v>
      </c>
      <c r="AW762" s="134">
        <v>121.3</v>
      </c>
      <c r="AX762" s="134">
        <v>121.3</v>
      </c>
      <c r="AY762" s="134">
        <v>121.3</v>
      </c>
      <c r="AZ762" s="134">
        <v>121.3</v>
      </c>
      <c r="BA762" s="134">
        <v>121.3</v>
      </c>
      <c r="BB762" s="134">
        <v>121.3</v>
      </c>
      <c r="BC762" s="134">
        <v>122.7</v>
      </c>
      <c r="BD762" s="134">
        <v>122.7</v>
      </c>
      <c r="BE762" s="134">
        <v>122.7</v>
      </c>
      <c r="BF762" s="134">
        <v>122.4</v>
      </c>
      <c r="BG762" s="134">
        <v>122.4</v>
      </c>
      <c r="BH762" s="134">
        <v>123</v>
      </c>
      <c r="BI762" s="134">
        <v>121.8</v>
      </c>
      <c r="BJ762" s="134">
        <v>123.7</v>
      </c>
      <c r="BK762" s="134">
        <v>123.7</v>
      </c>
      <c r="BL762" s="134">
        <v>122.9</v>
      </c>
      <c r="BM762" s="134">
        <v>122.9</v>
      </c>
      <c r="BN762" s="134">
        <v>122.9</v>
      </c>
      <c r="BO762" s="134">
        <v>121.4</v>
      </c>
      <c r="BP762" s="134">
        <v>121.7</v>
      </c>
      <c r="BQ762" s="134">
        <v>120.6</v>
      </c>
      <c r="BR762" s="134">
        <v>121</v>
      </c>
      <c r="BS762" s="134">
        <v>121.8</v>
      </c>
      <c r="BT762" s="134">
        <v>121.8</v>
      </c>
      <c r="BU762" s="134">
        <v>122.2</v>
      </c>
      <c r="BV762" s="134">
        <v>122.2</v>
      </c>
      <c r="BW762" s="134">
        <v>122.4</v>
      </c>
      <c r="BX762" s="134">
        <v>122.6</v>
      </c>
      <c r="BY762" s="134">
        <v>122.6</v>
      </c>
      <c r="BZ762" s="134">
        <v>123.3</v>
      </c>
      <c r="CA762" s="134">
        <v>123.3</v>
      </c>
      <c r="CB762" s="134">
        <v>123.3</v>
      </c>
      <c r="CC762" s="134">
        <v>122.6</v>
      </c>
      <c r="CD762" s="134">
        <v>123.3</v>
      </c>
      <c r="CE762" s="134">
        <v>123.4</v>
      </c>
      <c r="CF762" s="134">
        <v>124.9</v>
      </c>
      <c r="CG762" s="134">
        <v>124.2</v>
      </c>
      <c r="CH762" s="134">
        <v>124.9</v>
      </c>
      <c r="CI762" s="134">
        <v>124.1</v>
      </c>
      <c r="CJ762" s="134">
        <v>124.9</v>
      </c>
      <c r="CK762" s="134">
        <v>124.9</v>
      </c>
      <c r="CL762" s="134">
        <v>124.9</v>
      </c>
      <c r="CM762" s="134">
        <v>127.8</v>
      </c>
      <c r="CN762" s="134">
        <v>127.1</v>
      </c>
      <c r="CO762" s="134">
        <v>127.1</v>
      </c>
      <c r="CP762" s="134">
        <v>127.8</v>
      </c>
      <c r="CQ762" s="134">
        <v>127.8</v>
      </c>
      <c r="CR762" s="134">
        <v>128.19999999999999</v>
      </c>
      <c r="CS762" s="134">
        <v>128.9</v>
      </c>
      <c r="CT762" s="134">
        <v>129.6</v>
      </c>
      <c r="CU762" s="134">
        <v>129.19999999999999</v>
      </c>
      <c r="CV762" s="134">
        <v>129.6</v>
      </c>
      <c r="CW762" s="134">
        <v>129.6</v>
      </c>
      <c r="CX762" s="134">
        <v>129.6</v>
      </c>
      <c r="CY762" s="134">
        <v>128.9</v>
      </c>
      <c r="CZ762" s="134">
        <v>132</v>
      </c>
      <c r="DA762" s="134">
        <v>131.4</v>
      </c>
      <c r="DB762" s="134">
        <v>131.4</v>
      </c>
      <c r="DC762" s="134">
        <v>131.69999999999999</v>
      </c>
      <c r="DD762" s="134">
        <v>132</v>
      </c>
      <c r="DE762" s="134">
        <v>132.9</v>
      </c>
      <c r="DF762" s="134">
        <v>133.69999999999999</v>
      </c>
      <c r="DG762" s="134">
        <v>133.69999999999999</v>
      </c>
      <c r="DH762" s="134">
        <v>133.69999999999999</v>
      </c>
      <c r="DI762" s="134">
        <v>133.4</v>
      </c>
      <c r="DJ762" s="134">
        <v>134.9</v>
      </c>
      <c r="DK762" s="134">
        <v>134.9</v>
      </c>
      <c r="DL762" s="134">
        <v>137.1</v>
      </c>
      <c r="DM762" s="134">
        <v>138.1</v>
      </c>
      <c r="DN762" s="134">
        <v>139.69999999999999</v>
      </c>
      <c r="DO762" s="134">
        <v>140.19999999999999</v>
      </c>
      <c r="DP762" s="134">
        <v>140.19999999999999</v>
      </c>
      <c r="DQ762" s="134">
        <v>140.5</v>
      </c>
      <c r="DR762" s="134">
        <v>140.69999999999999</v>
      </c>
      <c r="DS762" s="134">
        <v>143.1</v>
      </c>
      <c r="DT762" s="134">
        <v>141.1</v>
      </c>
      <c r="DU762" s="134">
        <v>139.30000000000001</v>
      </c>
      <c r="DV762" s="134">
        <v>138.6</v>
      </c>
      <c r="DW762" s="134">
        <v>142</v>
      </c>
      <c r="DX762" s="134">
        <v>142</v>
      </c>
      <c r="DY762" s="134">
        <v>145.4</v>
      </c>
      <c r="DZ762" s="134">
        <v>146.6</v>
      </c>
      <c r="EA762" s="135">
        <v>146.5</v>
      </c>
      <c r="EB762" s="136">
        <v>147.5</v>
      </c>
      <c r="EC762" s="136">
        <v>147.30000000000001</v>
      </c>
      <c r="ED762" s="134">
        <v>147.1</v>
      </c>
      <c r="EE762" s="134">
        <v>147.1</v>
      </c>
      <c r="EF762" s="137">
        <v>147.1</v>
      </c>
      <c r="EG762" s="137">
        <v>147.1</v>
      </c>
      <c r="EH762" s="137">
        <v>147.1</v>
      </c>
      <c r="EI762" s="137">
        <v>147.1</v>
      </c>
      <c r="EJ762" s="136">
        <v>147.1</v>
      </c>
      <c r="EK762" s="136">
        <v>147.30000000000001</v>
      </c>
      <c r="EL762" s="147">
        <v>147.30000000000001</v>
      </c>
      <c r="EM762" s="147">
        <v>147.30000000000001</v>
      </c>
      <c r="EN762" s="147">
        <v>147.19999999999999</v>
      </c>
    </row>
    <row r="763" spans="1:144" ht="15" x14ac:dyDescent="0.25">
      <c r="A763" s="132" t="s">
        <v>2952</v>
      </c>
      <c r="B763" s="132" t="s">
        <v>2953</v>
      </c>
      <c r="C763" s="133">
        <v>3.8399999999999997E-2</v>
      </c>
      <c r="D763" s="134">
        <v>104.2</v>
      </c>
      <c r="E763" s="134">
        <v>104.2</v>
      </c>
      <c r="F763" s="134">
        <v>104.2</v>
      </c>
      <c r="G763" s="134">
        <v>104.2</v>
      </c>
      <c r="H763" s="134">
        <v>104.2</v>
      </c>
      <c r="I763" s="134">
        <v>103.7</v>
      </c>
      <c r="J763" s="134">
        <v>103.7</v>
      </c>
      <c r="K763" s="134">
        <v>103.7</v>
      </c>
      <c r="L763" s="134">
        <v>103.7</v>
      </c>
      <c r="M763" s="134">
        <v>103.7</v>
      </c>
      <c r="N763" s="134">
        <v>103.7</v>
      </c>
      <c r="O763" s="134">
        <v>103.7</v>
      </c>
      <c r="P763" s="134">
        <v>101.2</v>
      </c>
      <c r="Q763" s="134">
        <v>102.2</v>
      </c>
      <c r="R763" s="134">
        <v>97.2</v>
      </c>
      <c r="S763" s="134">
        <v>104.9</v>
      </c>
      <c r="T763" s="134">
        <v>111.9</v>
      </c>
      <c r="U763" s="134">
        <v>98.8</v>
      </c>
      <c r="V763" s="134">
        <v>89.9</v>
      </c>
      <c r="W763" s="134">
        <v>97</v>
      </c>
      <c r="X763" s="134">
        <v>106.8</v>
      </c>
      <c r="Y763" s="134">
        <v>105.4</v>
      </c>
      <c r="Z763" s="134">
        <v>106.2</v>
      </c>
      <c r="AA763" s="134">
        <v>100.9</v>
      </c>
      <c r="AB763" s="134">
        <v>107.9</v>
      </c>
      <c r="AC763" s="134">
        <v>106.8</v>
      </c>
      <c r="AD763" s="134">
        <v>98.8</v>
      </c>
      <c r="AE763" s="134">
        <v>106.6</v>
      </c>
      <c r="AF763" s="134">
        <v>116.8</v>
      </c>
      <c r="AG763" s="134">
        <v>97.9</v>
      </c>
      <c r="AH763" s="134">
        <v>92.2</v>
      </c>
      <c r="AI763" s="134">
        <v>107.3</v>
      </c>
      <c r="AJ763" s="134">
        <v>117.9</v>
      </c>
      <c r="AK763" s="134">
        <v>115.4</v>
      </c>
      <c r="AL763" s="134">
        <v>117.7</v>
      </c>
      <c r="AM763" s="134">
        <v>110.9</v>
      </c>
      <c r="AN763" s="134">
        <v>116.4</v>
      </c>
      <c r="AO763" s="134">
        <v>113.5</v>
      </c>
      <c r="AP763" s="134">
        <v>100.4</v>
      </c>
      <c r="AQ763" s="134">
        <v>112.9</v>
      </c>
      <c r="AR763" s="134">
        <v>115.8</v>
      </c>
      <c r="AS763" s="134">
        <v>111.9</v>
      </c>
      <c r="AT763" s="134">
        <v>111.4</v>
      </c>
      <c r="AU763" s="134">
        <v>111.4</v>
      </c>
      <c r="AV763" s="134">
        <v>112.3</v>
      </c>
      <c r="AW763" s="134">
        <v>112.7</v>
      </c>
      <c r="AX763" s="134">
        <v>112.3</v>
      </c>
      <c r="AY763" s="134">
        <v>111.6</v>
      </c>
      <c r="AZ763" s="134">
        <v>111.9</v>
      </c>
      <c r="BA763" s="134">
        <v>111.9</v>
      </c>
      <c r="BB763" s="134">
        <v>111.8</v>
      </c>
      <c r="BC763" s="134">
        <v>111.8</v>
      </c>
      <c r="BD763" s="134">
        <v>111.8</v>
      </c>
      <c r="BE763" s="134">
        <v>111.8</v>
      </c>
      <c r="BF763" s="134">
        <v>111.8</v>
      </c>
      <c r="BG763" s="134">
        <v>111.8</v>
      </c>
      <c r="BH763" s="134">
        <v>111.8</v>
      </c>
      <c r="BI763" s="134">
        <v>111.8</v>
      </c>
      <c r="BJ763" s="134">
        <v>111.8</v>
      </c>
      <c r="BK763" s="134">
        <v>111.8</v>
      </c>
      <c r="BL763" s="134">
        <v>113</v>
      </c>
      <c r="BM763" s="134">
        <v>113.6</v>
      </c>
      <c r="BN763" s="134">
        <v>113.6</v>
      </c>
      <c r="BO763" s="134">
        <v>114.1</v>
      </c>
      <c r="BP763" s="134">
        <v>114.1</v>
      </c>
      <c r="BQ763" s="134">
        <v>114.1</v>
      </c>
      <c r="BR763" s="134">
        <v>114.1</v>
      </c>
      <c r="BS763" s="134">
        <v>114.2</v>
      </c>
      <c r="BT763" s="134">
        <v>114.2</v>
      </c>
      <c r="BU763" s="134">
        <v>114.2</v>
      </c>
      <c r="BV763" s="134">
        <v>114.2</v>
      </c>
      <c r="BW763" s="134">
        <v>114.4</v>
      </c>
      <c r="BX763" s="134">
        <v>115.2</v>
      </c>
      <c r="BY763" s="134">
        <v>115.7</v>
      </c>
      <c r="BZ763" s="134">
        <v>115.7</v>
      </c>
      <c r="CA763" s="134">
        <v>117.7</v>
      </c>
      <c r="CB763" s="134">
        <v>117.7</v>
      </c>
      <c r="CC763" s="134">
        <v>117.7</v>
      </c>
      <c r="CD763" s="134">
        <v>118.3</v>
      </c>
      <c r="CE763" s="134">
        <v>118.3</v>
      </c>
      <c r="CF763" s="134">
        <v>118.3</v>
      </c>
      <c r="CG763" s="134">
        <v>118.3</v>
      </c>
      <c r="CH763" s="134">
        <v>118.3</v>
      </c>
      <c r="CI763" s="134">
        <v>119.9</v>
      </c>
      <c r="CJ763" s="134">
        <v>120.5</v>
      </c>
      <c r="CK763" s="134">
        <v>120.5</v>
      </c>
      <c r="CL763" s="134">
        <v>120.5</v>
      </c>
      <c r="CM763" s="134">
        <v>119.2</v>
      </c>
      <c r="CN763" s="134">
        <v>120.1</v>
      </c>
      <c r="CO763" s="134">
        <v>120.1</v>
      </c>
      <c r="CP763" s="134">
        <v>120.1</v>
      </c>
      <c r="CQ763" s="134">
        <v>120.1</v>
      </c>
      <c r="CR763" s="134">
        <v>120.1</v>
      </c>
      <c r="CS763" s="134">
        <v>120.1</v>
      </c>
      <c r="CT763" s="134">
        <v>120.1</v>
      </c>
      <c r="CU763" s="134">
        <v>120.1</v>
      </c>
      <c r="CV763" s="134">
        <v>120.1</v>
      </c>
      <c r="CW763" s="134">
        <v>120.1</v>
      </c>
      <c r="CX763" s="134">
        <v>120.1</v>
      </c>
      <c r="CY763" s="134">
        <v>118.4</v>
      </c>
      <c r="CZ763" s="134">
        <v>118.4</v>
      </c>
      <c r="DA763" s="134">
        <v>118.4</v>
      </c>
      <c r="DB763" s="134">
        <v>118.4</v>
      </c>
      <c r="DC763" s="134">
        <v>118.4</v>
      </c>
      <c r="DD763" s="134">
        <v>118.4</v>
      </c>
      <c r="DE763" s="134">
        <v>120.4</v>
      </c>
      <c r="DF763" s="134">
        <v>119.1</v>
      </c>
      <c r="DG763" s="134">
        <v>119.1</v>
      </c>
      <c r="DH763" s="134">
        <v>121.3</v>
      </c>
      <c r="DI763" s="134">
        <v>121.3</v>
      </c>
      <c r="DJ763" s="134">
        <v>121.3</v>
      </c>
      <c r="DK763" s="134">
        <v>121.3</v>
      </c>
      <c r="DL763" s="134">
        <v>121.4</v>
      </c>
      <c r="DM763" s="134">
        <v>121.4</v>
      </c>
      <c r="DN763" s="134">
        <v>123.4</v>
      </c>
      <c r="DO763" s="134">
        <v>123.5</v>
      </c>
      <c r="DP763" s="134">
        <v>123.5</v>
      </c>
      <c r="DQ763" s="134">
        <v>123.5</v>
      </c>
      <c r="DR763" s="134">
        <v>123.5</v>
      </c>
      <c r="DS763" s="134">
        <v>123.5</v>
      </c>
      <c r="DT763" s="134">
        <v>127.4</v>
      </c>
      <c r="DU763" s="134">
        <v>127.4</v>
      </c>
      <c r="DV763" s="134">
        <v>127.4</v>
      </c>
      <c r="DW763" s="134">
        <v>127.4</v>
      </c>
      <c r="DX763" s="134">
        <v>130.6</v>
      </c>
      <c r="DY763" s="134">
        <v>130.6</v>
      </c>
      <c r="DZ763" s="134">
        <v>130.6</v>
      </c>
      <c r="EA763" s="135">
        <v>134</v>
      </c>
      <c r="EB763" s="136">
        <v>134</v>
      </c>
      <c r="EC763" s="136">
        <v>131.80000000000001</v>
      </c>
      <c r="ED763" s="134">
        <v>132.1</v>
      </c>
      <c r="EE763" s="134">
        <v>131.5</v>
      </c>
      <c r="EF763" s="137">
        <v>131.5</v>
      </c>
      <c r="EG763" s="137">
        <v>131.5</v>
      </c>
      <c r="EH763" s="137">
        <v>131.5</v>
      </c>
      <c r="EI763" s="137">
        <v>131.5</v>
      </c>
      <c r="EJ763" s="136">
        <v>131.5</v>
      </c>
      <c r="EK763" s="136">
        <v>131.5</v>
      </c>
      <c r="EL763" s="147">
        <v>131.6</v>
      </c>
      <c r="EM763" s="147">
        <v>131.6</v>
      </c>
      <c r="EN763" s="147">
        <v>131.6</v>
      </c>
    </row>
    <row r="764" spans="1:144" ht="15" x14ac:dyDescent="0.25">
      <c r="A764" s="132" t="s">
        <v>2954</v>
      </c>
      <c r="B764" s="132" t="s">
        <v>2955</v>
      </c>
      <c r="C764" s="133">
        <v>0.22363</v>
      </c>
      <c r="D764" s="134">
        <v>100.9</v>
      </c>
      <c r="E764" s="134">
        <v>101.3</v>
      </c>
      <c r="F764" s="134">
        <v>101</v>
      </c>
      <c r="G764" s="134">
        <v>101.4</v>
      </c>
      <c r="H764" s="134">
        <v>101.2</v>
      </c>
      <c r="I764" s="134">
        <v>101.4</v>
      </c>
      <c r="J764" s="134">
        <v>101.4</v>
      </c>
      <c r="K764" s="134">
        <v>101.5</v>
      </c>
      <c r="L764" s="134">
        <v>102.7</v>
      </c>
      <c r="M764" s="134">
        <v>102.3</v>
      </c>
      <c r="N764" s="134">
        <v>102.5</v>
      </c>
      <c r="O764" s="134">
        <v>105.4</v>
      </c>
      <c r="P764" s="134">
        <v>106.5</v>
      </c>
      <c r="Q764" s="134">
        <v>106.1</v>
      </c>
      <c r="R764" s="134">
        <v>105.7</v>
      </c>
      <c r="S764" s="134">
        <v>106.1</v>
      </c>
      <c r="T764" s="134">
        <v>105.5</v>
      </c>
      <c r="U764" s="134">
        <v>106.8</v>
      </c>
      <c r="V764" s="134">
        <v>106.4</v>
      </c>
      <c r="W764" s="134">
        <v>106.4</v>
      </c>
      <c r="X764" s="134">
        <v>106.6</v>
      </c>
      <c r="Y764" s="134">
        <v>106.3</v>
      </c>
      <c r="Z764" s="134">
        <v>106.9</v>
      </c>
      <c r="AA764" s="134">
        <v>108.2</v>
      </c>
      <c r="AB764" s="134">
        <v>107.2</v>
      </c>
      <c r="AC764" s="134">
        <v>107.7</v>
      </c>
      <c r="AD764" s="134">
        <v>107.8</v>
      </c>
      <c r="AE764" s="134">
        <v>107.7</v>
      </c>
      <c r="AF764" s="134">
        <v>107.6</v>
      </c>
      <c r="AG764" s="134">
        <v>108.9</v>
      </c>
      <c r="AH764" s="134">
        <v>108.9</v>
      </c>
      <c r="AI764" s="134">
        <v>109</v>
      </c>
      <c r="AJ764" s="134">
        <v>109.2</v>
      </c>
      <c r="AK764" s="134">
        <v>108.8</v>
      </c>
      <c r="AL764" s="134">
        <v>111</v>
      </c>
      <c r="AM764" s="134">
        <v>110.8</v>
      </c>
      <c r="AN764" s="134">
        <v>111</v>
      </c>
      <c r="AO764" s="134">
        <v>111.1</v>
      </c>
      <c r="AP764" s="134">
        <v>111.2</v>
      </c>
      <c r="AQ764" s="134">
        <v>110.6</v>
      </c>
      <c r="AR764" s="134">
        <v>110.3</v>
      </c>
      <c r="AS764" s="134">
        <v>111.1</v>
      </c>
      <c r="AT764" s="134">
        <v>108.9</v>
      </c>
      <c r="AU764" s="134">
        <v>108.9</v>
      </c>
      <c r="AV764" s="134">
        <v>102.2</v>
      </c>
      <c r="AW764" s="134">
        <v>101.9</v>
      </c>
      <c r="AX764" s="134">
        <v>102</v>
      </c>
      <c r="AY764" s="134">
        <v>102</v>
      </c>
      <c r="AZ764" s="134">
        <v>101.8</v>
      </c>
      <c r="BA764" s="134">
        <v>101.6</v>
      </c>
      <c r="BB764" s="134">
        <v>102</v>
      </c>
      <c r="BC764" s="134">
        <v>98.2</v>
      </c>
      <c r="BD764" s="134">
        <v>98.2</v>
      </c>
      <c r="BE764" s="134">
        <v>98.4</v>
      </c>
      <c r="BF764" s="134">
        <v>98.7</v>
      </c>
      <c r="BG764" s="134">
        <v>99.7</v>
      </c>
      <c r="BH764" s="134">
        <v>99.9</v>
      </c>
      <c r="BI764" s="134">
        <v>99.9</v>
      </c>
      <c r="BJ764" s="134">
        <v>102.5</v>
      </c>
      <c r="BK764" s="134">
        <v>99.9</v>
      </c>
      <c r="BL764" s="134">
        <v>101.2</v>
      </c>
      <c r="BM764" s="134">
        <v>99.9</v>
      </c>
      <c r="BN764" s="134">
        <v>102.4</v>
      </c>
      <c r="BO764" s="134">
        <v>98.6</v>
      </c>
      <c r="BP764" s="134">
        <v>100.9</v>
      </c>
      <c r="BQ764" s="134">
        <v>99.7</v>
      </c>
      <c r="BR764" s="134">
        <v>98.9</v>
      </c>
      <c r="BS764" s="134">
        <v>98.7</v>
      </c>
      <c r="BT764" s="134">
        <v>97.3</v>
      </c>
      <c r="BU764" s="134">
        <v>100.6</v>
      </c>
      <c r="BV764" s="134">
        <v>100.2</v>
      </c>
      <c r="BW764" s="134">
        <v>96.7</v>
      </c>
      <c r="BX764" s="134">
        <v>99.5</v>
      </c>
      <c r="BY764" s="134">
        <v>97.5</v>
      </c>
      <c r="BZ764" s="134">
        <v>97.5</v>
      </c>
      <c r="CA764" s="134">
        <v>99.4</v>
      </c>
      <c r="CB764" s="134">
        <v>102.5</v>
      </c>
      <c r="CC764" s="134">
        <v>103.6</v>
      </c>
      <c r="CD764" s="134">
        <v>102.5</v>
      </c>
      <c r="CE764" s="134">
        <v>102.5</v>
      </c>
      <c r="CF764" s="134">
        <v>103.3</v>
      </c>
      <c r="CG764" s="134">
        <v>103.6</v>
      </c>
      <c r="CH764" s="134">
        <v>104.6</v>
      </c>
      <c r="CI764" s="134">
        <v>105</v>
      </c>
      <c r="CJ764" s="134">
        <v>104.9</v>
      </c>
      <c r="CK764" s="134">
        <v>107.2</v>
      </c>
      <c r="CL764" s="134">
        <v>107.4</v>
      </c>
      <c r="CM764" s="134">
        <v>108.2</v>
      </c>
      <c r="CN764" s="134">
        <v>108</v>
      </c>
      <c r="CO764" s="134">
        <v>108.8</v>
      </c>
      <c r="CP764" s="134">
        <v>107.9</v>
      </c>
      <c r="CQ764" s="134">
        <v>107.9</v>
      </c>
      <c r="CR764" s="134">
        <v>109</v>
      </c>
      <c r="CS764" s="134">
        <v>108.2</v>
      </c>
      <c r="CT764" s="134">
        <v>109.7</v>
      </c>
      <c r="CU764" s="134">
        <v>109.6</v>
      </c>
      <c r="CV764" s="134">
        <v>109.6</v>
      </c>
      <c r="CW764" s="134">
        <v>109.6</v>
      </c>
      <c r="CX764" s="134">
        <v>108.2</v>
      </c>
      <c r="CY764" s="134">
        <v>108.3</v>
      </c>
      <c r="CZ764" s="134">
        <v>107.7</v>
      </c>
      <c r="DA764" s="134">
        <v>108.7</v>
      </c>
      <c r="DB764" s="134">
        <v>108.1</v>
      </c>
      <c r="DC764" s="134">
        <v>108.2</v>
      </c>
      <c r="DD764" s="134">
        <v>107.6</v>
      </c>
      <c r="DE764" s="134">
        <v>108.2</v>
      </c>
      <c r="DF764" s="134">
        <v>107.3</v>
      </c>
      <c r="DG764" s="134">
        <v>108.7</v>
      </c>
      <c r="DH764" s="134">
        <v>109.7</v>
      </c>
      <c r="DI764" s="134">
        <v>109.6</v>
      </c>
      <c r="DJ764" s="134">
        <v>110.3</v>
      </c>
      <c r="DK764" s="134">
        <v>114.8</v>
      </c>
      <c r="DL764" s="134">
        <v>115.3</v>
      </c>
      <c r="DM764" s="134">
        <v>115.5</v>
      </c>
      <c r="DN764" s="134">
        <v>116</v>
      </c>
      <c r="DO764" s="134">
        <v>116</v>
      </c>
      <c r="DP764" s="134">
        <v>114.6</v>
      </c>
      <c r="DQ764" s="134">
        <v>114.6</v>
      </c>
      <c r="DR764" s="134">
        <v>116.5</v>
      </c>
      <c r="DS764" s="134">
        <v>116.5</v>
      </c>
      <c r="DT764" s="134">
        <v>117.7</v>
      </c>
      <c r="DU764" s="134">
        <v>118.6</v>
      </c>
      <c r="DV764" s="134">
        <v>118.3</v>
      </c>
      <c r="DW764" s="134">
        <v>119.6</v>
      </c>
      <c r="DX764" s="134">
        <v>121.3</v>
      </c>
      <c r="DY764" s="134">
        <v>120.9</v>
      </c>
      <c r="DZ764" s="134">
        <v>121.2</v>
      </c>
      <c r="EA764" s="135">
        <v>121.1</v>
      </c>
      <c r="EB764" s="136">
        <v>121.1</v>
      </c>
      <c r="EC764" s="136">
        <v>121.2</v>
      </c>
      <c r="ED764" s="134">
        <v>121.6</v>
      </c>
      <c r="EE764" s="134">
        <v>122.3</v>
      </c>
      <c r="EF764" s="137">
        <v>122.3</v>
      </c>
      <c r="EG764" s="137">
        <v>122.2</v>
      </c>
      <c r="EH764" s="137">
        <v>121.8</v>
      </c>
      <c r="EI764" s="137">
        <v>121.9</v>
      </c>
      <c r="EJ764" s="136">
        <v>121.9</v>
      </c>
      <c r="EK764" s="136">
        <v>122.9</v>
      </c>
      <c r="EL764" s="147">
        <v>122.9</v>
      </c>
      <c r="EM764" s="147">
        <v>122.9</v>
      </c>
      <c r="EN764" s="147">
        <v>123.3</v>
      </c>
    </row>
    <row r="765" spans="1:144" ht="15" x14ac:dyDescent="0.25">
      <c r="A765" s="132" t="s">
        <v>2956</v>
      </c>
      <c r="B765" s="132" t="s">
        <v>2957</v>
      </c>
      <c r="C765" s="133">
        <v>6.8940000000000001E-2</v>
      </c>
      <c r="D765" s="134">
        <v>101.2</v>
      </c>
      <c r="E765" s="134">
        <v>101.2</v>
      </c>
      <c r="F765" s="134">
        <v>100.9</v>
      </c>
      <c r="G765" s="134">
        <v>101.5</v>
      </c>
      <c r="H765" s="134">
        <v>100.9</v>
      </c>
      <c r="I765" s="134">
        <v>100.9</v>
      </c>
      <c r="J765" s="134">
        <v>101.1</v>
      </c>
      <c r="K765" s="134">
        <v>101.4</v>
      </c>
      <c r="L765" s="134">
        <v>102.8</v>
      </c>
      <c r="M765" s="134">
        <v>101.4</v>
      </c>
      <c r="N765" s="134">
        <v>102.3</v>
      </c>
      <c r="O765" s="134">
        <v>103.5</v>
      </c>
      <c r="P765" s="134">
        <v>105</v>
      </c>
      <c r="Q765" s="134">
        <v>104.9</v>
      </c>
      <c r="R765" s="134">
        <v>104.3</v>
      </c>
      <c r="S765" s="134">
        <v>105</v>
      </c>
      <c r="T765" s="134">
        <v>104.3</v>
      </c>
      <c r="U765" s="134">
        <v>105.1</v>
      </c>
      <c r="V765" s="134">
        <v>107.3</v>
      </c>
      <c r="W765" s="134">
        <v>106.5</v>
      </c>
      <c r="X765" s="134">
        <v>107.3</v>
      </c>
      <c r="Y765" s="134">
        <v>106.7</v>
      </c>
      <c r="Z765" s="134">
        <v>107.8</v>
      </c>
      <c r="AA765" s="134">
        <v>111.7</v>
      </c>
      <c r="AB765" s="134">
        <v>108.7</v>
      </c>
      <c r="AC765" s="134">
        <v>109.8</v>
      </c>
      <c r="AD765" s="134">
        <v>110.2</v>
      </c>
      <c r="AE765" s="134">
        <v>110.2</v>
      </c>
      <c r="AF765" s="134">
        <v>109</v>
      </c>
      <c r="AG765" s="134">
        <v>109</v>
      </c>
      <c r="AH765" s="134">
        <v>109</v>
      </c>
      <c r="AI765" s="134">
        <v>109</v>
      </c>
      <c r="AJ765" s="134">
        <v>109</v>
      </c>
      <c r="AK765" s="134">
        <v>108.7</v>
      </c>
      <c r="AL765" s="134">
        <v>109.6</v>
      </c>
      <c r="AM765" s="134">
        <v>109.7</v>
      </c>
      <c r="AN765" s="134">
        <v>110.2</v>
      </c>
      <c r="AO765" s="134">
        <v>110.6</v>
      </c>
      <c r="AP765" s="134">
        <v>110.7</v>
      </c>
      <c r="AQ765" s="134">
        <v>110.5</v>
      </c>
      <c r="AR765" s="134">
        <v>110</v>
      </c>
      <c r="AS765" s="134">
        <v>112.3</v>
      </c>
      <c r="AT765" s="134">
        <v>112.7</v>
      </c>
      <c r="AU765" s="134">
        <v>112.7</v>
      </c>
      <c r="AV765" s="134">
        <v>112.5</v>
      </c>
      <c r="AW765" s="134">
        <v>111.7</v>
      </c>
      <c r="AX765" s="134">
        <v>112.1</v>
      </c>
      <c r="AY765" s="134">
        <v>112</v>
      </c>
      <c r="AZ765" s="134">
        <v>111.9</v>
      </c>
      <c r="BA765" s="134">
        <v>111.5</v>
      </c>
      <c r="BB765" s="134">
        <v>112.1</v>
      </c>
      <c r="BC765" s="134">
        <v>112.1</v>
      </c>
      <c r="BD765" s="134">
        <v>112</v>
      </c>
      <c r="BE765" s="134">
        <v>113</v>
      </c>
      <c r="BF765" s="134">
        <v>113.8</v>
      </c>
      <c r="BG765" s="134">
        <v>116.9</v>
      </c>
      <c r="BH765" s="134">
        <v>116.3</v>
      </c>
      <c r="BI765" s="134">
        <v>115.9</v>
      </c>
      <c r="BJ765" s="134">
        <v>116.1</v>
      </c>
      <c r="BK765" s="134">
        <v>112.7</v>
      </c>
      <c r="BL765" s="134">
        <v>113.7</v>
      </c>
      <c r="BM765" s="134">
        <v>112.7</v>
      </c>
      <c r="BN765" s="134">
        <v>116.7</v>
      </c>
      <c r="BO765" s="134">
        <v>114.2</v>
      </c>
      <c r="BP765" s="134">
        <v>114.3</v>
      </c>
      <c r="BQ765" s="134">
        <v>114.7</v>
      </c>
      <c r="BR765" s="134">
        <v>110.7</v>
      </c>
      <c r="BS765" s="134">
        <v>110.2</v>
      </c>
      <c r="BT765" s="134">
        <v>114.1</v>
      </c>
      <c r="BU765" s="134">
        <v>114.1</v>
      </c>
      <c r="BV765" s="134">
        <v>112.5</v>
      </c>
      <c r="BW765" s="134">
        <v>112.5</v>
      </c>
      <c r="BX765" s="134">
        <v>113.7</v>
      </c>
      <c r="BY765" s="134">
        <v>113.7</v>
      </c>
      <c r="BZ765" s="134">
        <v>113.8</v>
      </c>
      <c r="CA765" s="134">
        <v>118</v>
      </c>
      <c r="CB765" s="134">
        <v>119</v>
      </c>
      <c r="CC765" s="134">
        <v>118.1</v>
      </c>
      <c r="CD765" s="134">
        <v>118.1</v>
      </c>
      <c r="CE765" s="134">
        <v>118.1</v>
      </c>
      <c r="CF765" s="134">
        <v>118.1</v>
      </c>
      <c r="CG765" s="134">
        <v>119.2</v>
      </c>
      <c r="CH765" s="134">
        <v>119.2</v>
      </c>
      <c r="CI765" s="134">
        <v>120.4</v>
      </c>
      <c r="CJ765" s="134">
        <v>119.9</v>
      </c>
      <c r="CK765" s="134">
        <v>127.5</v>
      </c>
      <c r="CL765" s="134">
        <v>127.9</v>
      </c>
      <c r="CM765" s="134">
        <v>127.9</v>
      </c>
      <c r="CN765" s="134">
        <v>128</v>
      </c>
      <c r="CO765" s="134">
        <v>128</v>
      </c>
      <c r="CP765" s="134">
        <v>128</v>
      </c>
      <c r="CQ765" s="134">
        <v>128</v>
      </c>
      <c r="CR765" s="134">
        <v>128.30000000000001</v>
      </c>
      <c r="CS765" s="134">
        <v>128.30000000000001</v>
      </c>
      <c r="CT765" s="134">
        <v>128.4</v>
      </c>
      <c r="CU765" s="134">
        <v>128.4</v>
      </c>
      <c r="CV765" s="134">
        <v>128.4</v>
      </c>
      <c r="CW765" s="134">
        <v>128.30000000000001</v>
      </c>
      <c r="CX765" s="134">
        <v>124.2</v>
      </c>
      <c r="CY765" s="134">
        <v>124.2</v>
      </c>
      <c r="CZ765" s="134">
        <v>124.7</v>
      </c>
      <c r="DA765" s="134">
        <v>124.7</v>
      </c>
      <c r="DB765" s="134">
        <v>125.2</v>
      </c>
      <c r="DC765" s="134">
        <v>125.2</v>
      </c>
      <c r="DD765" s="134">
        <v>123.3</v>
      </c>
      <c r="DE765" s="134">
        <v>123.3</v>
      </c>
      <c r="DF765" s="134">
        <v>120</v>
      </c>
      <c r="DG765" s="134">
        <v>120.4</v>
      </c>
      <c r="DH765" s="134">
        <v>123.6</v>
      </c>
      <c r="DI765" s="134">
        <v>124</v>
      </c>
      <c r="DJ765" s="134">
        <v>124</v>
      </c>
      <c r="DK765" s="134">
        <v>124.1</v>
      </c>
      <c r="DL765" s="134">
        <v>127</v>
      </c>
      <c r="DM765" s="134">
        <v>127</v>
      </c>
      <c r="DN765" s="134">
        <v>128.69999999999999</v>
      </c>
      <c r="DO765" s="134">
        <v>128.6</v>
      </c>
      <c r="DP765" s="134">
        <v>124.7</v>
      </c>
      <c r="DQ765" s="134">
        <v>123.9</v>
      </c>
      <c r="DR765" s="134">
        <v>125.9</v>
      </c>
      <c r="DS765" s="134">
        <v>125.9</v>
      </c>
      <c r="DT765" s="134">
        <v>129.80000000000001</v>
      </c>
      <c r="DU765" s="134">
        <v>131.30000000000001</v>
      </c>
      <c r="DV765" s="134">
        <v>131.4</v>
      </c>
      <c r="DW765" s="134">
        <v>132.80000000000001</v>
      </c>
      <c r="DX765" s="134">
        <v>137.5</v>
      </c>
      <c r="DY765" s="134">
        <v>137.5</v>
      </c>
      <c r="DZ765" s="134">
        <v>137.30000000000001</v>
      </c>
      <c r="EA765" s="135">
        <v>137.30000000000001</v>
      </c>
      <c r="EB765" s="136">
        <v>137.30000000000001</v>
      </c>
      <c r="EC765" s="136">
        <v>137.30000000000001</v>
      </c>
      <c r="ED765" s="134">
        <v>137.30000000000001</v>
      </c>
      <c r="EE765" s="134">
        <v>138.9</v>
      </c>
      <c r="EF765" s="137">
        <v>138.9</v>
      </c>
      <c r="EG765" s="137">
        <v>138.9</v>
      </c>
      <c r="EH765" s="137">
        <v>137.6</v>
      </c>
      <c r="EI765" s="137">
        <v>137.6</v>
      </c>
      <c r="EJ765" s="136">
        <v>137.6</v>
      </c>
      <c r="EK765" s="136">
        <v>140.80000000000001</v>
      </c>
      <c r="EL765" s="147">
        <v>140.80000000000001</v>
      </c>
      <c r="EM765" s="147">
        <v>140.80000000000001</v>
      </c>
      <c r="EN765" s="147">
        <v>142.1</v>
      </c>
    </row>
    <row r="766" spans="1:144" ht="15" x14ac:dyDescent="0.25">
      <c r="A766" s="132" t="s">
        <v>2958</v>
      </c>
      <c r="B766" s="132" t="s">
        <v>2959</v>
      </c>
      <c r="C766" s="133">
        <v>2.477E-2</v>
      </c>
      <c r="D766" s="134">
        <v>101.6</v>
      </c>
      <c r="E766" s="134">
        <v>101.7</v>
      </c>
      <c r="F766" s="134">
        <v>101.5</v>
      </c>
      <c r="G766" s="134">
        <v>101.7</v>
      </c>
      <c r="H766" s="134">
        <v>102.4</v>
      </c>
      <c r="I766" s="134">
        <v>102.7</v>
      </c>
      <c r="J766" s="134">
        <v>102.5</v>
      </c>
      <c r="K766" s="134">
        <v>102.4</v>
      </c>
      <c r="L766" s="134">
        <v>102.4</v>
      </c>
      <c r="M766" s="134">
        <v>102.9</v>
      </c>
      <c r="N766" s="134">
        <v>102.7</v>
      </c>
      <c r="O766" s="134">
        <v>103.7</v>
      </c>
      <c r="P766" s="134">
        <v>104.5</v>
      </c>
      <c r="Q766" s="134">
        <v>108</v>
      </c>
      <c r="R766" s="134">
        <v>108.5</v>
      </c>
      <c r="S766" s="134">
        <v>108.3</v>
      </c>
      <c r="T766" s="134">
        <v>108.8</v>
      </c>
      <c r="U766" s="134">
        <v>108.9</v>
      </c>
      <c r="V766" s="134">
        <v>114.8</v>
      </c>
      <c r="W766" s="134">
        <v>116.6</v>
      </c>
      <c r="X766" s="134">
        <v>116.4</v>
      </c>
      <c r="Y766" s="134">
        <v>116.3</v>
      </c>
      <c r="Z766" s="134">
        <v>117.9</v>
      </c>
      <c r="AA766" s="134">
        <v>117.9</v>
      </c>
      <c r="AB766" s="134">
        <v>117.1</v>
      </c>
      <c r="AC766" s="134">
        <v>118.4</v>
      </c>
      <c r="AD766" s="134">
        <v>118.2</v>
      </c>
      <c r="AE766" s="134">
        <v>116.5</v>
      </c>
      <c r="AF766" s="134">
        <v>119</v>
      </c>
      <c r="AG766" s="134">
        <v>118.4</v>
      </c>
      <c r="AH766" s="134">
        <v>118.6</v>
      </c>
      <c r="AI766" s="134">
        <v>120.3</v>
      </c>
      <c r="AJ766" s="134">
        <v>120.2</v>
      </c>
      <c r="AK766" s="134">
        <v>119.9</v>
      </c>
      <c r="AL766" s="134">
        <v>116.1</v>
      </c>
      <c r="AM766" s="134">
        <v>112.6</v>
      </c>
      <c r="AN766" s="134">
        <v>113.5</v>
      </c>
      <c r="AO766" s="134">
        <v>113.6</v>
      </c>
      <c r="AP766" s="134">
        <v>113.6</v>
      </c>
      <c r="AQ766" s="134">
        <v>114.1</v>
      </c>
      <c r="AR766" s="134">
        <v>113.9</v>
      </c>
      <c r="AS766" s="134">
        <v>114</v>
      </c>
      <c r="AT766" s="134">
        <v>114</v>
      </c>
      <c r="AU766" s="134">
        <v>114.3</v>
      </c>
      <c r="AV766" s="134">
        <v>112.1</v>
      </c>
      <c r="AW766" s="134">
        <v>111.8</v>
      </c>
      <c r="AX766" s="134">
        <v>111.8</v>
      </c>
      <c r="AY766" s="134">
        <v>111.7</v>
      </c>
      <c r="AZ766" s="134">
        <v>110.5</v>
      </c>
      <c r="BA766" s="134">
        <v>110.7</v>
      </c>
      <c r="BB766" s="134">
        <v>111.6</v>
      </c>
      <c r="BC766" s="134">
        <v>112</v>
      </c>
      <c r="BD766" s="134">
        <v>112.8</v>
      </c>
      <c r="BE766" s="134">
        <v>112.7</v>
      </c>
      <c r="BF766" s="134">
        <v>112.2</v>
      </c>
      <c r="BG766" s="134">
        <v>112.6</v>
      </c>
      <c r="BH766" s="134">
        <v>115.2</v>
      </c>
      <c r="BI766" s="134">
        <v>114.6</v>
      </c>
      <c r="BJ766" s="134">
        <v>114.4</v>
      </c>
      <c r="BK766" s="134">
        <v>111.9</v>
      </c>
      <c r="BL766" s="134">
        <v>112</v>
      </c>
      <c r="BM766" s="134">
        <v>111.9</v>
      </c>
      <c r="BN766" s="134">
        <v>111.7</v>
      </c>
      <c r="BO766" s="134">
        <v>111</v>
      </c>
      <c r="BP766" s="134">
        <v>110.1</v>
      </c>
      <c r="BQ766" s="134">
        <v>110.1</v>
      </c>
      <c r="BR766" s="134">
        <v>107.5</v>
      </c>
      <c r="BS766" s="134">
        <v>107.5</v>
      </c>
      <c r="BT766" s="134">
        <v>107.6</v>
      </c>
      <c r="BU766" s="134">
        <v>107.9</v>
      </c>
      <c r="BV766" s="134">
        <v>107.9</v>
      </c>
      <c r="BW766" s="134">
        <v>107.9</v>
      </c>
      <c r="BX766" s="134">
        <v>111.3</v>
      </c>
      <c r="BY766" s="134">
        <v>111.4</v>
      </c>
      <c r="BZ766" s="134">
        <v>111.3</v>
      </c>
      <c r="CA766" s="134">
        <v>113.6</v>
      </c>
      <c r="CB766" s="134">
        <v>114.9</v>
      </c>
      <c r="CC766" s="134">
        <v>114.5</v>
      </c>
      <c r="CD766" s="134">
        <v>115.5</v>
      </c>
      <c r="CE766" s="134">
        <v>115.5</v>
      </c>
      <c r="CF766" s="134">
        <v>116.7</v>
      </c>
      <c r="CG766" s="134">
        <v>116.6</v>
      </c>
      <c r="CH766" s="134">
        <v>116.4</v>
      </c>
      <c r="CI766" s="134">
        <v>117.2</v>
      </c>
      <c r="CJ766" s="134">
        <v>117</v>
      </c>
      <c r="CK766" s="134">
        <v>117.4</v>
      </c>
      <c r="CL766" s="134">
        <v>117.4</v>
      </c>
      <c r="CM766" s="134">
        <v>117.1</v>
      </c>
      <c r="CN766" s="134">
        <v>117.6</v>
      </c>
      <c r="CO766" s="134">
        <v>116.1</v>
      </c>
      <c r="CP766" s="134">
        <v>116.3</v>
      </c>
      <c r="CQ766" s="134">
        <v>116.6</v>
      </c>
      <c r="CR766" s="134">
        <v>116.6</v>
      </c>
      <c r="CS766" s="134">
        <v>115.5</v>
      </c>
      <c r="CT766" s="134">
        <v>117.7</v>
      </c>
      <c r="CU766" s="134">
        <v>117.7</v>
      </c>
      <c r="CV766" s="134">
        <v>117.7</v>
      </c>
      <c r="CW766" s="134">
        <v>117.7</v>
      </c>
      <c r="CX766" s="134">
        <v>117.7</v>
      </c>
      <c r="CY766" s="134">
        <v>118.1</v>
      </c>
      <c r="CZ766" s="134">
        <v>120.5</v>
      </c>
      <c r="DA766" s="134">
        <v>120.9</v>
      </c>
      <c r="DB766" s="134">
        <v>121.8</v>
      </c>
      <c r="DC766" s="134">
        <v>123.2</v>
      </c>
      <c r="DD766" s="134">
        <v>123.1</v>
      </c>
      <c r="DE766" s="134">
        <v>123.1</v>
      </c>
      <c r="DF766" s="134">
        <v>123.7</v>
      </c>
      <c r="DG766" s="134">
        <v>124</v>
      </c>
      <c r="DH766" s="134">
        <v>124.3</v>
      </c>
      <c r="DI766" s="134">
        <v>124.3</v>
      </c>
      <c r="DJ766" s="134">
        <v>124.3</v>
      </c>
      <c r="DK766" s="134">
        <v>124.1</v>
      </c>
      <c r="DL766" s="134">
        <v>124.2</v>
      </c>
      <c r="DM766" s="134">
        <v>123</v>
      </c>
      <c r="DN766" s="134">
        <v>122.3</v>
      </c>
      <c r="DO766" s="134">
        <v>122.7</v>
      </c>
      <c r="DP766" s="134">
        <v>123.4</v>
      </c>
      <c r="DQ766" s="134">
        <v>123.2</v>
      </c>
      <c r="DR766" s="134">
        <v>124.5</v>
      </c>
      <c r="DS766" s="134">
        <v>124.7</v>
      </c>
      <c r="DT766" s="134">
        <v>124.7</v>
      </c>
      <c r="DU766" s="134">
        <v>122.2</v>
      </c>
      <c r="DV766" s="134">
        <v>122.2</v>
      </c>
      <c r="DW766" s="134">
        <v>126.8</v>
      </c>
      <c r="DX766" s="134">
        <v>128.80000000000001</v>
      </c>
      <c r="DY766" s="134">
        <v>128.9</v>
      </c>
      <c r="DZ766" s="134">
        <v>128.9</v>
      </c>
      <c r="EA766" s="135">
        <v>128.1</v>
      </c>
      <c r="EB766" s="136">
        <v>128.1</v>
      </c>
      <c r="EC766" s="136">
        <v>128.1</v>
      </c>
      <c r="ED766" s="134">
        <v>132.19999999999999</v>
      </c>
      <c r="EE766" s="134">
        <v>133.1</v>
      </c>
      <c r="EF766" s="137">
        <v>133.1</v>
      </c>
      <c r="EG766" s="137">
        <v>133.1</v>
      </c>
      <c r="EH766" s="137">
        <v>133.1</v>
      </c>
      <c r="EI766" s="137">
        <v>133.30000000000001</v>
      </c>
      <c r="EJ766" s="136">
        <v>133.19999999999999</v>
      </c>
      <c r="EK766" s="136">
        <v>133.19999999999999</v>
      </c>
      <c r="EL766" s="147">
        <v>133.19999999999999</v>
      </c>
      <c r="EM766" s="147">
        <v>133.19999999999999</v>
      </c>
      <c r="EN766" s="147">
        <v>133.19999999999999</v>
      </c>
    </row>
    <row r="767" spans="1:144" ht="15" x14ac:dyDescent="0.25">
      <c r="A767" s="132" t="s">
        <v>2960</v>
      </c>
      <c r="B767" s="132" t="s">
        <v>2961</v>
      </c>
      <c r="C767" s="133">
        <v>1.044E-2</v>
      </c>
      <c r="D767" s="134">
        <v>103.2</v>
      </c>
      <c r="E767" s="134">
        <v>104.6</v>
      </c>
      <c r="F767" s="134">
        <v>102.2</v>
      </c>
      <c r="G767" s="134">
        <v>105.6</v>
      </c>
      <c r="H767" s="134">
        <v>104.5</v>
      </c>
      <c r="I767" s="134">
        <v>106.5</v>
      </c>
      <c r="J767" s="134">
        <v>106.6</v>
      </c>
      <c r="K767" s="134">
        <v>105.8</v>
      </c>
      <c r="L767" s="134">
        <v>107.9</v>
      </c>
      <c r="M767" s="134">
        <v>108.6</v>
      </c>
      <c r="N767" s="134">
        <v>107.9</v>
      </c>
      <c r="O767" s="134">
        <v>104.6</v>
      </c>
      <c r="P767" s="134">
        <v>116.2</v>
      </c>
      <c r="Q767" s="134">
        <v>114.8</v>
      </c>
      <c r="R767" s="134">
        <v>109</v>
      </c>
      <c r="S767" s="134">
        <v>114.2</v>
      </c>
      <c r="T767" s="134">
        <v>111.2</v>
      </c>
      <c r="U767" s="134">
        <v>112.1</v>
      </c>
      <c r="V767" s="134">
        <v>114.8</v>
      </c>
      <c r="W767" s="134">
        <v>115.3</v>
      </c>
      <c r="X767" s="134">
        <v>115.4</v>
      </c>
      <c r="Y767" s="134">
        <v>113.8</v>
      </c>
      <c r="Z767" s="134">
        <v>114.8</v>
      </c>
      <c r="AA767" s="134">
        <v>116.6</v>
      </c>
      <c r="AB767" s="134">
        <v>117.4</v>
      </c>
      <c r="AC767" s="134">
        <v>117.3</v>
      </c>
      <c r="AD767" s="134">
        <v>118.4</v>
      </c>
      <c r="AE767" s="134">
        <v>119</v>
      </c>
      <c r="AF767" s="134">
        <v>118.2</v>
      </c>
      <c r="AG767" s="134">
        <v>117.8</v>
      </c>
      <c r="AH767" s="134">
        <v>116.7</v>
      </c>
      <c r="AI767" s="134">
        <v>115.2</v>
      </c>
      <c r="AJ767" s="134">
        <v>119.5</v>
      </c>
      <c r="AK767" s="134">
        <v>115</v>
      </c>
      <c r="AL767" s="134">
        <v>115.8</v>
      </c>
      <c r="AM767" s="134">
        <v>118.9</v>
      </c>
      <c r="AN767" s="134">
        <v>118.6</v>
      </c>
      <c r="AO767" s="134">
        <v>117.1</v>
      </c>
      <c r="AP767" s="134">
        <v>119.1</v>
      </c>
      <c r="AQ767" s="134">
        <v>120.6</v>
      </c>
      <c r="AR767" s="134">
        <v>116.8</v>
      </c>
      <c r="AS767" s="134">
        <v>118.2</v>
      </c>
      <c r="AT767" s="134">
        <v>119.4</v>
      </c>
      <c r="AU767" s="134">
        <v>118.2</v>
      </c>
      <c r="AV767" s="134">
        <v>120</v>
      </c>
      <c r="AW767" s="134">
        <v>119.1</v>
      </c>
      <c r="AX767" s="134">
        <v>119</v>
      </c>
      <c r="AY767" s="134">
        <v>119.5</v>
      </c>
      <c r="AZ767" s="134">
        <v>118.2</v>
      </c>
      <c r="BA767" s="134">
        <v>116.1</v>
      </c>
      <c r="BB767" s="134">
        <v>119.9</v>
      </c>
      <c r="BC767" s="134">
        <v>120</v>
      </c>
      <c r="BD767" s="134">
        <v>119.6</v>
      </c>
      <c r="BE767" s="134">
        <v>117.1</v>
      </c>
      <c r="BF767" s="134">
        <v>118</v>
      </c>
      <c r="BG767" s="134">
        <v>118</v>
      </c>
      <c r="BH767" s="134">
        <v>120.1</v>
      </c>
      <c r="BI767" s="134">
        <v>119.6</v>
      </c>
      <c r="BJ767" s="134">
        <v>119.6</v>
      </c>
      <c r="BK767" s="134">
        <v>117.8</v>
      </c>
      <c r="BL767" s="134">
        <v>117.6</v>
      </c>
      <c r="BM767" s="134">
        <v>117.7</v>
      </c>
      <c r="BN767" s="134">
        <v>118.1</v>
      </c>
      <c r="BO767" s="134">
        <v>116.6</v>
      </c>
      <c r="BP767" s="134">
        <v>112.5</v>
      </c>
      <c r="BQ767" s="134">
        <v>111.9</v>
      </c>
      <c r="BR767" s="134">
        <v>112.8</v>
      </c>
      <c r="BS767" s="134">
        <v>112.2</v>
      </c>
      <c r="BT767" s="134">
        <v>114.4</v>
      </c>
      <c r="BU767" s="134">
        <v>112.5</v>
      </c>
      <c r="BV767" s="134">
        <v>114.1</v>
      </c>
      <c r="BW767" s="134">
        <v>113.3</v>
      </c>
      <c r="BX767" s="134">
        <v>110.9</v>
      </c>
      <c r="BY767" s="134">
        <v>112.7</v>
      </c>
      <c r="BZ767" s="134">
        <v>113.2</v>
      </c>
      <c r="CA767" s="134">
        <v>112.9</v>
      </c>
      <c r="CB767" s="134">
        <v>112.4</v>
      </c>
      <c r="CC767" s="134">
        <v>115.2</v>
      </c>
      <c r="CD767" s="134">
        <v>115.8</v>
      </c>
      <c r="CE767" s="134">
        <v>115.9</v>
      </c>
      <c r="CF767" s="134">
        <v>115.9</v>
      </c>
      <c r="CG767" s="134">
        <v>115.9</v>
      </c>
      <c r="CH767" s="134">
        <v>115.9</v>
      </c>
      <c r="CI767" s="134">
        <v>115.9</v>
      </c>
      <c r="CJ767" s="134">
        <v>115.9</v>
      </c>
      <c r="CK767" s="134">
        <v>115.9</v>
      </c>
      <c r="CL767" s="134">
        <v>115.9</v>
      </c>
      <c r="CM767" s="134">
        <v>114.8</v>
      </c>
      <c r="CN767" s="134">
        <v>114.8</v>
      </c>
      <c r="CO767" s="134">
        <v>115.6</v>
      </c>
      <c r="CP767" s="134">
        <v>116.4</v>
      </c>
      <c r="CQ767" s="134">
        <v>116.4</v>
      </c>
      <c r="CR767" s="134">
        <v>116.4</v>
      </c>
      <c r="CS767" s="134">
        <v>116.4</v>
      </c>
      <c r="CT767" s="134">
        <v>117.5</v>
      </c>
      <c r="CU767" s="134">
        <v>117.4</v>
      </c>
      <c r="CV767" s="134">
        <v>117.4</v>
      </c>
      <c r="CW767" s="134">
        <v>117.7</v>
      </c>
      <c r="CX767" s="134">
        <v>117.7</v>
      </c>
      <c r="CY767" s="134">
        <v>117.6</v>
      </c>
      <c r="CZ767" s="134">
        <v>117.5</v>
      </c>
      <c r="DA767" s="134">
        <v>117.5</v>
      </c>
      <c r="DB767" s="134">
        <v>119.3</v>
      </c>
      <c r="DC767" s="134">
        <v>117.9</v>
      </c>
      <c r="DD767" s="134">
        <v>119.1</v>
      </c>
      <c r="DE767" s="134">
        <v>119.1</v>
      </c>
      <c r="DF767" s="134">
        <v>119.1</v>
      </c>
      <c r="DG767" s="134">
        <v>119.1</v>
      </c>
      <c r="DH767" s="134">
        <v>119.1</v>
      </c>
      <c r="DI767" s="134">
        <v>119.5</v>
      </c>
      <c r="DJ767" s="134">
        <v>119.5</v>
      </c>
      <c r="DK767" s="134">
        <v>120.2</v>
      </c>
      <c r="DL767" s="134">
        <v>119.2</v>
      </c>
      <c r="DM767" s="134">
        <v>119.2</v>
      </c>
      <c r="DN767" s="134">
        <v>120.5</v>
      </c>
      <c r="DO767" s="134">
        <v>120.5</v>
      </c>
      <c r="DP767" s="134">
        <v>120.8</v>
      </c>
      <c r="DQ767" s="134">
        <v>120.8</v>
      </c>
      <c r="DR767" s="134">
        <v>120.8</v>
      </c>
      <c r="DS767" s="134">
        <v>120.8</v>
      </c>
      <c r="DT767" s="134">
        <v>121</v>
      </c>
      <c r="DU767" s="134">
        <v>123</v>
      </c>
      <c r="DV767" s="134">
        <v>123</v>
      </c>
      <c r="DW767" s="134">
        <v>123</v>
      </c>
      <c r="DX767" s="134">
        <v>123</v>
      </c>
      <c r="DY767" s="134">
        <v>123</v>
      </c>
      <c r="DZ767" s="134">
        <v>123</v>
      </c>
      <c r="EA767" s="135">
        <v>123.2</v>
      </c>
      <c r="EB767" s="136">
        <v>123.2</v>
      </c>
      <c r="EC767" s="136">
        <v>123.8</v>
      </c>
      <c r="ED767" s="134">
        <v>123.8</v>
      </c>
      <c r="EE767" s="134">
        <v>125.1</v>
      </c>
      <c r="EF767" s="137">
        <v>125.2</v>
      </c>
      <c r="EG767" s="137">
        <v>125.3</v>
      </c>
      <c r="EH767" s="137">
        <v>125.3</v>
      </c>
      <c r="EI767" s="137">
        <v>125.3</v>
      </c>
      <c r="EJ767" s="136">
        <v>125.3</v>
      </c>
      <c r="EK767" s="136">
        <v>125.3</v>
      </c>
      <c r="EL767" s="147">
        <v>125.2</v>
      </c>
      <c r="EM767" s="147">
        <v>125.2</v>
      </c>
      <c r="EN767" s="147">
        <v>126</v>
      </c>
    </row>
    <row r="768" spans="1:144" ht="15" x14ac:dyDescent="0.25">
      <c r="A768" s="132" t="s">
        <v>2962</v>
      </c>
      <c r="B768" s="132" t="s">
        <v>2963</v>
      </c>
      <c r="C768" s="133">
        <v>0.11948</v>
      </c>
      <c r="D768" s="134">
        <v>100.5</v>
      </c>
      <c r="E768" s="134">
        <v>100.9</v>
      </c>
      <c r="F768" s="134">
        <v>100.9</v>
      </c>
      <c r="G768" s="134">
        <v>100.9</v>
      </c>
      <c r="H768" s="134">
        <v>100.9</v>
      </c>
      <c r="I768" s="134">
        <v>100.9</v>
      </c>
      <c r="J768" s="134">
        <v>100.9</v>
      </c>
      <c r="K768" s="134">
        <v>100.9</v>
      </c>
      <c r="L768" s="134">
        <v>102.2</v>
      </c>
      <c r="M768" s="134">
        <v>102.2</v>
      </c>
      <c r="N768" s="134">
        <v>102.2</v>
      </c>
      <c r="O768" s="134">
        <v>106.9</v>
      </c>
      <c r="P768" s="134">
        <v>106.9</v>
      </c>
      <c r="Q768" s="134">
        <v>105.6</v>
      </c>
      <c r="R768" s="134">
        <v>105.6</v>
      </c>
      <c r="S768" s="134">
        <v>105.6</v>
      </c>
      <c r="T768" s="134">
        <v>105.1</v>
      </c>
      <c r="U768" s="134">
        <v>106.9</v>
      </c>
      <c r="V768" s="134">
        <v>103.4</v>
      </c>
      <c r="W768" s="134">
        <v>103.4</v>
      </c>
      <c r="X768" s="134">
        <v>103.4</v>
      </c>
      <c r="Y768" s="134">
        <v>103.4</v>
      </c>
      <c r="Z768" s="134">
        <v>103.4</v>
      </c>
      <c r="AA768" s="134">
        <v>103.4</v>
      </c>
      <c r="AB768" s="134">
        <v>103.4</v>
      </c>
      <c r="AC768" s="134">
        <v>103.4</v>
      </c>
      <c r="AD768" s="134">
        <v>103.4</v>
      </c>
      <c r="AE768" s="134">
        <v>103.4</v>
      </c>
      <c r="AF768" s="134">
        <v>103.4</v>
      </c>
      <c r="AG768" s="134">
        <v>106.1</v>
      </c>
      <c r="AH768" s="134">
        <v>106.1</v>
      </c>
      <c r="AI768" s="134">
        <v>106.1</v>
      </c>
      <c r="AJ768" s="134">
        <v>106.1</v>
      </c>
      <c r="AK768" s="134">
        <v>106.1</v>
      </c>
      <c r="AL768" s="134">
        <v>110.3</v>
      </c>
      <c r="AM768" s="134">
        <v>110.3</v>
      </c>
      <c r="AN768" s="134">
        <v>110.3</v>
      </c>
      <c r="AO768" s="134">
        <v>110.3</v>
      </c>
      <c r="AP768" s="134">
        <v>110.3</v>
      </c>
      <c r="AQ768" s="134">
        <v>109.2</v>
      </c>
      <c r="AR768" s="134">
        <v>109.2</v>
      </c>
      <c r="AS768" s="134">
        <v>109.2</v>
      </c>
      <c r="AT768" s="134">
        <v>104.8</v>
      </c>
      <c r="AU768" s="134">
        <v>104.8</v>
      </c>
      <c r="AV768" s="134">
        <v>92.7</v>
      </c>
      <c r="AW768" s="134">
        <v>92.7</v>
      </c>
      <c r="AX768" s="134">
        <v>92.7</v>
      </c>
      <c r="AY768" s="134">
        <v>92.7</v>
      </c>
      <c r="AZ768" s="134">
        <v>92.7</v>
      </c>
      <c r="BA768" s="134">
        <v>92.7</v>
      </c>
      <c r="BB768" s="134">
        <v>92.7</v>
      </c>
      <c r="BC768" s="134">
        <v>85.4</v>
      </c>
      <c r="BD768" s="134">
        <v>85.4</v>
      </c>
      <c r="BE768" s="134">
        <v>85.4</v>
      </c>
      <c r="BF768" s="134">
        <v>85.4</v>
      </c>
      <c r="BG768" s="134">
        <v>85.4</v>
      </c>
      <c r="BH768" s="134">
        <v>85.4</v>
      </c>
      <c r="BI768" s="134">
        <v>85.9</v>
      </c>
      <c r="BJ768" s="134">
        <v>90.7</v>
      </c>
      <c r="BK768" s="134">
        <v>88.5</v>
      </c>
      <c r="BL768" s="134">
        <v>90.2</v>
      </c>
      <c r="BM768" s="134">
        <v>88.4</v>
      </c>
      <c r="BN768" s="134">
        <v>90.8</v>
      </c>
      <c r="BO768" s="134">
        <v>85.4</v>
      </c>
      <c r="BP768" s="134">
        <v>90.2</v>
      </c>
      <c r="BQ768" s="134">
        <v>87.9</v>
      </c>
      <c r="BR768" s="134">
        <v>89</v>
      </c>
      <c r="BS768" s="134">
        <v>89</v>
      </c>
      <c r="BT768" s="134">
        <v>83.9</v>
      </c>
      <c r="BU768" s="134">
        <v>90.2</v>
      </c>
      <c r="BV768" s="134">
        <v>90.2</v>
      </c>
      <c r="BW768" s="134">
        <v>83.9</v>
      </c>
      <c r="BX768" s="134">
        <v>87.9</v>
      </c>
      <c r="BY768" s="134">
        <v>83.9</v>
      </c>
      <c r="BZ768" s="134">
        <v>83.9</v>
      </c>
      <c r="CA768" s="134">
        <v>84.5</v>
      </c>
      <c r="CB768" s="134">
        <v>89.6</v>
      </c>
      <c r="CC768" s="134">
        <v>92</v>
      </c>
      <c r="CD768" s="134">
        <v>89.7</v>
      </c>
      <c r="CE768" s="134">
        <v>89.7</v>
      </c>
      <c r="CF768" s="134">
        <v>90.9</v>
      </c>
      <c r="CG768" s="134">
        <v>90.9</v>
      </c>
      <c r="CH768" s="134">
        <v>92.7</v>
      </c>
      <c r="CI768" s="134">
        <v>92.7</v>
      </c>
      <c r="CJ768" s="134">
        <v>92.7</v>
      </c>
      <c r="CK768" s="134">
        <v>92.7</v>
      </c>
      <c r="CL768" s="134">
        <v>92.7</v>
      </c>
      <c r="CM768" s="134">
        <v>94.5</v>
      </c>
      <c r="CN768" s="134">
        <v>93.9</v>
      </c>
      <c r="CO768" s="134">
        <v>95.6</v>
      </c>
      <c r="CP768" s="134">
        <v>93.9</v>
      </c>
      <c r="CQ768" s="134">
        <v>93.9</v>
      </c>
      <c r="CR768" s="134">
        <v>95.6</v>
      </c>
      <c r="CS768" s="134">
        <v>94.4</v>
      </c>
      <c r="CT768" s="134">
        <v>96.5</v>
      </c>
      <c r="CU768" s="134">
        <v>96.5</v>
      </c>
      <c r="CV768" s="134">
        <v>96.5</v>
      </c>
      <c r="CW768" s="134">
        <v>96.5</v>
      </c>
      <c r="CX768" s="134">
        <v>96.2</v>
      </c>
      <c r="CY768" s="134">
        <v>96.2</v>
      </c>
      <c r="CZ768" s="134">
        <v>94.4</v>
      </c>
      <c r="DA768" s="134">
        <v>96.2</v>
      </c>
      <c r="DB768" s="134">
        <v>94.4</v>
      </c>
      <c r="DC768" s="134">
        <v>94.4</v>
      </c>
      <c r="DD768" s="134">
        <v>94.4</v>
      </c>
      <c r="DE768" s="134">
        <v>95.5</v>
      </c>
      <c r="DF768" s="134">
        <v>95.5</v>
      </c>
      <c r="DG768" s="134">
        <v>97.8</v>
      </c>
      <c r="DH768" s="134">
        <v>97.8</v>
      </c>
      <c r="DI768" s="134">
        <v>97.3</v>
      </c>
      <c r="DJ768" s="134">
        <v>98.6</v>
      </c>
      <c r="DK768" s="134">
        <v>106.9</v>
      </c>
      <c r="DL768" s="134">
        <v>106.3</v>
      </c>
      <c r="DM768" s="134">
        <v>106.9</v>
      </c>
      <c r="DN768" s="134">
        <v>106.9</v>
      </c>
      <c r="DO768" s="134">
        <v>106.9</v>
      </c>
      <c r="DP768" s="134">
        <v>106.3</v>
      </c>
      <c r="DQ768" s="134">
        <v>106.9</v>
      </c>
      <c r="DR768" s="134">
        <v>109</v>
      </c>
      <c r="DS768" s="134">
        <v>109</v>
      </c>
      <c r="DT768" s="134">
        <v>109</v>
      </c>
      <c r="DU768" s="134">
        <v>110.2</v>
      </c>
      <c r="DV768" s="134">
        <v>109.5</v>
      </c>
      <c r="DW768" s="134">
        <v>110.2</v>
      </c>
      <c r="DX768" s="134">
        <v>110.2</v>
      </c>
      <c r="DY768" s="134">
        <v>109.6</v>
      </c>
      <c r="DZ768" s="134">
        <v>110.2</v>
      </c>
      <c r="EA768" s="135">
        <v>110.2</v>
      </c>
      <c r="EB768" s="136">
        <v>110.2</v>
      </c>
      <c r="EC768" s="136">
        <v>110.2</v>
      </c>
      <c r="ED768" s="134">
        <v>110.2</v>
      </c>
      <c r="EE768" s="134">
        <v>110.2</v>
      </c>
      <c r="EF768" s="137">
        <v>110.2</v>
      </c>
      <c r="EG768" s="137">
        <v>110.1</v>
      </c>
      <c r="EH768" s="137">
        <v>110.1</v>
      </c>
      <c r="EI768" s="137">
        <v>110.1</v>
      </c>
      <c r="EJ768" s="136">
        <v>110.1</v>
      </c>
      <c r="EK768" s="136">
        <v>110.1</v>
      </c>
      <c r="EL768" s="147">
        <v>110.1</v>
      </c>
      <c r="EM768" s="147">
        <v>110.1</v>
      </c>
      <c r="EN768" s="147">
        <v>110.2</v>
      </c>
    </row>
    <row r="769" spans="1:144" ht="15" x14ac:dyDescent="0.25">
      <c r="A769" s="132" t="s">
        <v>2964</v>
      </c>
      <c r="B769" s="132" t="s">
        <v>2965</v>
      </c>
      <c r="C769" s="133">
        <v>0.37079000000000001</v>
      </c>
      <c r="D769" s="134">
        <v>103.9</v>
      </c>
      <c r="E769" s="134">
        <v>104.1</v>
      </c>
      <c r="F769" s="134">
        <v>103.5</v>
      </c>
      <c r="G769" s="134">
        <v>104.7</v>
      </c>
      <c r="H769" s="134">
        <v>106.3</v>
      </c>
      <c r="I769" s="134">
        <v>103.9</v>
      </c>
      <c r="J769" s="134">
        <v>106.1</v>
      </c>
      <c r="K769" s="134">
        <v>104.5</v>
      </c>
      <c r="L769" s="134">
        <v>104.8</v>
      </c>
      <c r="M769" s="134">
        <v>105</v>
      </c>
      <c r="N769" s="134">
        <v>105.5</v>
      </c>
      <c r="O769" s="134">
        <v>107.5</v>
      </c>
      <c r="P769" s="134">
        <v>107</v>
      </c>
      <c r="Q769" s="134">
        <v>105.8</v>
      </c>
      <c r="R769" s="134">
        <v>103.2</v>
      </c>
      <c r="S769" s="134">
        <v>91.7</v>
      </c>
      <c r="T769" s="134">
        <v>88.4</v>
      </c>
      <c r="U769" s="134">
        <v>87.9</v>
      </c>
      <c r="V769" s="134">
        <v>91.1</v>
      </c>
      <c r="W769" s="134">
        <v>90.4</v>
      </c>
      <c r="X769" s="134">
        <v>93.1</v>
      </c>
      <c r="Y769" s="134">
        <v>90.5</v>
      </c>
      <c r="Z769" s="134">
        <v>90.5</v>
      </c>
      <c r="AA769" s="134">
        <v>90.9</v>
      </c>
      <c r="AB769" s="134">
        <v>86.3</v>
      </c>
      <c r="AC769" s="134">
        <v>84.3</v>
      </c>
      <c r="AD769" s="134">
        <v>87.8</v>
      </c>
      <c r="AE769" s="134">
        <v>84.7</v>
      </c>
      <c r="AF769" s="134">
        <v>85.7</v>
      </c>
      <c r="AG769" s="134">
        <v>87.3</v>
      </c>
      <c r="AH769" s="134">
        <v>92.2</v>
      </c>
      <c r="AI769" s="134">
        <v>92.9</v>
      </c>
      <c r="AJ769" s="134">
        <v>94.1</v>
      </c>
      <c r="AK769" s="134">
        <v>92.2</v>
      </c>
      <c r="AL769" s="134">
        <v>93.8</v>
      </c>
      <c r="AM769" s="134">
        <v>92.7</v>
      </c>
      <c r="AN769" s="134">
        <v>89.3</v>
      </c>
      <c r="AO769" s="134">
        <v>90.9</v>
      </c>
      <c r="AP769" s="134">
        <v>88.7</v>
      </c>
      <c r="AQ769" s="134">
        <v>88</v>
      </c>
      <c r="AR769" s="134">
        <v>88.6</v>
      </c>
      <c r="AS769" s="134">
        <v>86.6</v>
      </c>
      <c r="AT769" s="134">
        <v>93.3</v>
      </c>
      <c r="AU769" s="134">
        <v>93.1</v>
      </c>
      <c r="AV769" s="134">
        <v>90.9</v>
      </c>
      <c r="AW769" s="134">
        <v>87.7</v>
      </c>
      <c r="AX769" s="134">
        <v>88.4</v>
      </c>
      <c r="AY769" s="134">
        <v>89.3</v>
      </c>
      <c r="AZ769" s="134">
        <v>83</v>
      </c>
      <c r="BA769" s="134">
        <v>82.4</v>
      </c>
      <c r="BB769" s="134">
        <v>84</v>
      </c>
      <c r="BC769" s="134">
        <v>80.3</v>
      </c>
      <c r="BD769" s="134">
        <v>80.3</v>
      </c>
      <c r="BE769" s="134">
        <v>80.099999999999994</v>
      </c>
      <c r="BF769" s="134">
        <v>80.099999999999994</v>
      </c>
      <c r="BG769" s="134">
        <v>76.8</v>
      </c>
      <c r="BH769" s="134">
        <v>76.7</v>
      </c>
      <c r="BI769" s="134">
        <v>76.599999999999994</v>
      </c>
      <c r="BJ769" s="134">
        <v>76.8</v>
      </c>
      <c r="BK769" s="134">
        <v>77.5</v>
      </c>
      <c r="BL769" s="134">
        <v>76.3</v>
      </c>
      <c r="BM769" s="134">
        <v>76.2</v>
      </c>
      <c r="BN769" s="134">
        <v>76.099999999999994</v>
      </c>
      <c r="BO769" s="134">
        <v>76.099999999999994</v>
      </c>
      <c r="BP769" s="134">
        <v>75</v>
      </c>
      <c r="BQ769" s="134">
        <v>75.599999999999994</v>
      </c>
      <c r="BR769" s="134">
        <v>74</v>
      </c>
      <c r="BS769" s="134">
        <v>74.599999999999994</v>
      </c>
      <c r="BT769" s="134">
        <v>74</v>
      </c>
      <c r="BU769" s="134">
        <v>74</v>
      </c>
      <c r="BV769" s="134">
        <v>73.8</v>
      </c>
      <c r="BW769" s="134">
        <v>73.900000000000006</v>
      </c>
      <c r="BX769" s="134">
        <v>74.400000000000006</v>
      </c>
      <c r="BY769" s="134">
        <v>73.8</v>
      </c>
      <c r="BZ769" s="134">
        <v>74.099999999999994</v>
      </c>
      <c r="CA769" s="134">
        <v>75.2</v>
      </c>
      <c r="CB769" s="134">
        <v>75.8</v>
      </c>
      <c r="CC769" s="134">
        <v>76.599999999999994</v>
      </c>
      <c r="CD769" s="134">
        <v>76.5</v>
      </c>
      <c r="CE769" s="134">
        <v>76.5</v>
      </c>
      <c r="CF769" s="134">
        <v>75.5</v>
      </c>
      <c r="CG769" s="134">
        <v>75.7</v>
      </c>
      <c r="CH769" s="134">
        <v>77</v>
      </c>
      <c r="CI769" s="134">
        <v>77.099999999999994</v>
      </c>
      <c r="CJ769" s="134">
        <v>76.900000000000006</v>
      </c>
      <c r="CK769" s="134">
        <v>76.7</v>
      </c>
      <c r="CL769" s="134">
        <v>74.5</v>
      </c>
      <c r="CM769" s="134">
        <v>74.5</v>
      </c>
      <c r="CN769" s="134">
        <v>74.5</v>
      </c>
      <c r="CO769" s="134">
        <v>74.2</v>
      </c>
      <c r="CP769" s="134">
        <v>74.2</v>
      </c>
      <c r="CQ769" s="134">
        <v>75.400000000000006</v>
      </c>
      <c r="CR769" s="134">
        <v>74.8</v>
      </c>
      <c r="CS769" s="134">
        <v>75.7</v>
      </c>
      <c r="CT769" s="134">
        <v>75</v>
      </c>
      <c r="CU769" s="134">
        <v>74.8</v>
      </c>
      <c r="CV769" s="134">
        <v>75</v>
      </c>
      <c r="CW769" s="134">
        <v>76.3</v>
      </c>
      <c r="CX769" s="134">
        <v>75.099999999999994</v>
      </c>
      <c r="CY769" s="134">
        <v>75.099999999999994</v>
      </c>
      <c r="CZ769" s="134">
        <v>75.599999999999994</v>
      </c>
      <c r="DA769" s="134">
        <v>75.3</v>
      </c>
      <c r="DB769" s="134">
        <v>75.3</v>
      </c>
      <c r="DC769" s="134">
        <v>75.599999999999994</v>
      </c>
      <c r="DD769" s="134">
        <v>75.8</v>
      </c>
      <c r="DE769" s="134">
        <v>76.599999999999994</v>
      </c>
      <c r="DF769" s="134">
        <v>76.599999999999994</v>
      </c>
      <c r="DG769" s="134">
        <v>76.599999999999994</v>
      </c>
      <c r="DH769" s="134">
        <v>76.8</v>
      </c>
      <c r="DI769" s="134">
        <v>77</v>
      </c>
      <c r="DJ769" s="134">
        <v>76.8</v>
      </c>
      <c r="DK769" s="134">
        <v>76.599999999999994</v>
      </c>
      <c r="DL769" s="134">
        <v>78.400000000000006</v>
      </c>
      <c r="DM769" s="134">
        <v>77.900000000000006</v>
      </c>
      <c r="DN769" s="134">
        <v>78.3</v>
      </c>
      <c r="DO769" s="134">
        <v>78.7</v>
      </c>
      <c r="DP769" s="134">
        <v>78.5</v>
      </c>
      <c r="DQ769" s="134">
        <v>79.400000000000006</v>
      </c>
      <c r="DR769" s="134">
        <v>79.400000000000006</v>
      </c>
      <c r="DS769" s="134">
        <v>79.7</v>
      </c>
      <c r="DT769" s="134">
        <v>80.5</v>
      </c>
      <c r="DU769" s="134">
        <v>83.6</v>
      </c>
      <c r="DV769" s="134">
        <v>84.2</v>
      </c>
      <c r="DW769" s="134">
        <v>83.8</v>
      </c>
      <c r="DX769" s="134">
        <v>84.5</v>
      </c>
      <c r="DY769" s="134">
        <v>85</v>
      </c>
      <c r="DZ769" s="134">
        <v>85</v>
      </c>
      <c r="EA769" s="135">
        <v>85.7</v>
      </c>
      <c r="EB769" s="136">
        <v>86.5</v>
      </c>
      <c r="EC769" s="136">
        <v>85.5</v>
      </c>
      <c r="ED769" s="134">
        <v>86.6</v>
      </c>
      <c r="EE769" s="134">
        <v>86.9</v>
      </c>
      <c r="EF769" s="137">
        <v>87.1</v>
      </c>
      <c r="EG769" s="137">
        <v>87.2</v>
      </c>
      <c r="EH769" s="137">
        <v>87.5</v>
      </c>
      <c r="EI769" s="137">
        <v>89.1</v>
      </c>
      <c r="EJ769" s="136">
        <v>88.3</v>
      </c>
      <c r="EK769" s="136">
        <v>88.9</v>
      </c>
      <c r="EL769" s="147">
        <v>89.2</v>
      </c>
      <c r="EM769" s="147">
        <v>88.8</v>
      </c>
      <c r="EN769" s="147">
        <v>88.6</v>
      </c>
    </row>
    <row r="770" spans="1:144" ht="15" x14ac:dyDescent="0.25">
      <c r="A770" s="132" t="s">
        <v>2966</v>
      </c>
      <c r="B770" s="132" t="s">
        <v>2967</v>
      </c>
      <c r="C770" s="133">
        <v>6.4630000000000007E-2</v>
      </c>
      <c r="D770" s="134">
        <v>111.1</v>
      </c>
      <c r="E770" s="134">
        <v>111.5</v>
      </c>
      <c r="F770" s="134">
        <v>105.2</v>
      </c>
      <c r="G770" s="134">
        <v>109.5</v>
      </c>
      <c r="H770" s="134">
        <v>114.7</v>
      </c>
      <c r="I770" s="134">
        <v>118.7</v>
      </c>
      <c r="J770" s="134">
        <v>118.1</v>
      </c>
      <c r="K770" s="134">
        <v>115.1</v>
      </c>
      <c r="L770" s="134">
        <v>109.5</v>
      </c>
      <c r="M770" s="134">
        <v>110.5</v>
      </c>
      <c r="N770" s="134">
        <v>110.9</v>
      </c>
      <c r="O770" s="134">
        <v>119.9</v>
      </c>
      <c r="P770" s="134">
        <v>113.5</v>
      </c>
      <c r="Q770" s="134">
        <v>113.6</v>
      </c>
      <c r="R770" s="134">
        <v>111.2</v>
      </c>
      <c r="S770" s="134">
        <v>111.7</v>
      </c>
      <c r="T770" s="134">
        <v>111.7</v>
      </c>
      <c r="U770" s="134">
        <v>111.5</v>
      </c>
      <c r="V770" s="134">
        <v>113.2</v>
      </c>
      <c r="W770" s="134">
        <v>111.3</v>
      </c>
      <c r="X770" s="134">
        <v>122.5</v>
      </c>
      <c r="Y770" s="134">
        <v>117.1</v>
      </c>
      <c r="Z770" s="134">
        <v>117.3</v>
      </c>
      <c r="AA770" s="134">
        <v>117.6</v>
      </c>
      <c r="AB770" s="134">
        <v>121</v>
      </c>
      <c r="AC770" s="134">
        <v>111.2</v>
      </c>
      <c r="AD770" s="134">
        <v>120.3</v>
      </c>
      <c r="AE770" s="134">
        <v>109.5</v>
      </c>
      <c r="AF770" s="134">
        <v>111.9</v>
      </c>
      <c r="AG770" s="134">
        <v>118.9</v>
      </c>
      <c r="AH770" s="134">
        <v>114.8</v>
      </c>
      <c r="AI770" s="134">
        <v>114.9</v>
      </c>
      <c r="AJ770" s="134">
        <v>117.3</v>
      </c>
      <c r="AK770" s="134">
        <v>115.4</v>
      </c>
      <c r="AL770" s="134">
        <v>122.7</v>
      </c>
      <c r="AM770" s="134">
        <v>122.7</v>
      </c>
      <c r="AN770" s="134">
        <v>118.3</v>
      </c>
      <c r="AO770" s="134">
        <v>118.6</v>
      </c>
      <c r="AP770" s="134">
        <v>116.3</v>
      </c>
      <c r="AQ770" s="134">
        <v>116</v>
      </c>
      <c r="AR770" s="134">
        <v>116</v>
      </c>
      <c r="AS770" s="134">
        <v>115.9</v>
      </c>
      <c r="AT770" s="134">
        <v>116</v>
      </c>
      <c r="AU770" s="134">
        <v>115.9</v>
      </c>
      <c r="AV770" s="134">
        <v>115.8</v>
      </c>
      <c r="AW770" s="134">
        <v>116.1</v>
      </c>
      <c r="AX770" s="134">
        <v>116.3</v>
      </c>
      <c r="AY770" s="134">
        <v>116.2</v>
      </c>
      <c r="AZ770" s="134">
        <v>116.1</v>
      </c>
      <c r="BA770" s="134">
        <v>116.2</v>
      </c>
      <c r="BB770" s="134">
        <v>116.1</v>
      </c>
      <c r="BC770" s="134">
        <v>116.4</v>
      </c>
      <c r="BD770" s="134">
        <v>116.3</v>
      </c>
      <c r="BE770" s="134">
        <v>116.3</v>
      </c>
      <c r="BF770" s="134">
        <v>116.4</v>
      </c>
      <c r="BG770" s="134">
        <v>116.3</v>
      </c>
      <c r="BH770" s="134">
        <v>116.4</v>
      </c>
      <c r="BI770" s="134">
        <v>116.5</v>
      </c>
      <c r="BJ770" s="134">
        <v>116.7</v>
      </c>
      <c r="BK770" s="134">
        <v>120.3</v>
      </c>
      <c r="BL770" s="134">
        <v>114.4</v>
      </c>
      <c r="BM770" s="134">
        <v>114.4</v>
      </c>
      <c r="BN770" s="134">
        <v>113</v>
      </c>
      <c r="BO770" s="134">
        <v>112.4</v>
      </c>
      <c r="BP770" s="134">
        <v>106.1</v>
      </c>
      <c r="BQ770" s="134">
        <v>109.2</v>
      </c>
      <c r="BR770" s="134">
        <v>108.5</v>
      </c>
      <c r="BS770" s="134">
        <v>112.2</v>
      </c>
      <c r="BT770" s="134">
        <v>108.9</v>
      </c>
      <c r="BU770" s="134">
        <v>108.2</v>
      </c>
      <c r="BV770" s="134">
        <v>106.4</v>
      </c>
      <c r="BW770" s="134">
        <v>106.4</v>
      </c>
      <c r="BX770" s="134">
        <v>108.7</v>
      </c>
      <c r="BY770" s="134">
        <v>106.3</v>
      </c>
      <c r="BZ770" s="134">
        <v>106.9</v>
      </c>
      <c r="CA770" s="134">
        <v>106.2</v>
      </c>
      <c r="CB770" s="134">
        <v>106.4</v>
      </c>
      <c r="CC770" s="134">
        <v>107.7</v>
      </c>
      <c r="CD770" s="134">
        <v>107.5</v>
      </c>
      <c r="CE770" s="134">
        <v>107.9</v>
      </c>
      <c r="CF770" s="134">
        <v>106.6</v>
      </c>
      <c r="CG770" s="134">
        <v>107.5</v>
      </c>
      <c r="CH770" s="134">
        <v>108.6</v>
      </c>
      <c r="CI770" s="134">
        <v>108.6</v>
      </c>
      <c r="CJ770" s="134">
        <v>109.6</v>
      </c>
      <c r="CK770" s="134">
        <v>108.4</v>
      </c>
      <c r="CL770" s="134">
        <v>108.2</v>
      </c>
      <c r="CM770" s="134">
        <v>108.3</v>
      </c>
      <c r="CN770" s="134">
        <v>108.3</v>
      </c>
      <c r="CO770" s="134">
        <v>108</v>
      </c>
      <c r="CP770" s="134">
        <v>107.6</v>
      </c>
      <c r="CQ770" s="134">
        <v>108.3</v>
      </c>
      <c r="CR770" s="134">
        <v>106.2</v>
      </c>
      <c r="CS770" s="134">
        <v>107.4</v>
      </c>
      <c r="CT770" s="134">
        <v>108.2</v>
      </c>
      <c r="CU770" s="134">
        <v>108.4</v>
      </c>
      <c r="CV770" s="134">
        <v>110</v>
      </c>
      <c r="CW770" s="134">
        <v>108.7</v>
      </c>
      <c r="CX770" s="134">
        <v>109.6</v>
      </c>
      <c r="CY770" s="134">
        <v>109.3</v>
      </c>
      <c r="CZ770" s="134">
        <v>111.6</v>
      </c>
      <c r="DA770" s="134">
        <v>110.1</v>
      </c>
      <c r="DB770" s="134">
        <v>109.9</v>
      </c>
      <c r="DC770" s="134">
        <v>110.8</v>
      </c>
      <c r="DD770" s="134">
        <v>112</v>
      </c>
      <c r="DE770" s="134">
        <v>114.2</v>
      </c>
      <c r="DF770" s="134">
        <v>114.8</v>
      </c>
      <c r="DG770" s="134">
        <v>113.9</v>
      </c>
      <c r="DH770" s="134">
        <v>115</v>
      </c>
      <c r="DI770" s="134">
        <v>116.2</v>
      </c>
      <c r="DJ770" s="134">
        <v>114.9</v>
      </c>
      <c r="DK770" s="134">
        <v>113.4</v>
      </c>
      <c r="DL770" s="134">
        <v>122.8</v>
      </c>
      <c r="DM770" s="134">
        <v>120.7</v>
      </c>
      <c r="DN770" s="134">
        <v>121.7</v>
      </c>
      <c r="DO770" s="134">
        <v>123.2</v>
      </c>
      <c r="DP770" s="134">
        <v>121.3</v>
      </c>
      <c r="DQ770" s="134">
        <v>125.3</v>
      </c>
      <c r="DR770" s="134">
        <v>123.3</v>
      </c>
      <c r="DS770" s="134">
        <v>122.8</v>
      </c>
      <c r="DT770" s="134">
        <v>126.9</v>
      </c>
      <c r="DU770" s="134">
        <v>127.5</v>
      </c>
      <c r="DV770" s="134">
        <v>126.3</v>
      </c>
      <c r="DW770" s="134">
        <v>124.4</v>
      </c>
      <c r="DX770" s="134">
        <v>123.4</v>
      </c>
      <c r="DY770" s="134">
        <v>123.2</v>
      </c>
      <c r="DZ770" s="134">
        <v>124.6</v>
      </c>
      <c r="EA770" s="135">
        <v>124.7</v>
      </c>
      <c r="EB770" s="136">
        <v>124.5</v>
      </c>
      <c r="EC770" s="136">
        <v>124.3</v>
      </c>
      <c r="ED770" s="134">
        <v>124.4</v>
      </c>
      <c r="EE770" s="134">
        <v>125.4</v>
      </c>
      <c r="EF770" s="137">
        <v>126.4</v>
      </c>
      <c r="EG770" s="137">
        <v>126.8</v>
      </c>
      <c r="EH770" s="137">
        <v>129.4</v>
      </c>
      <c r="EI770" s="137">
        <v>129.6</v>
      </c>
      <c r="EJ770" s="136">
        <v>126.9</v>
      </c>
      <c r="EK770" s="136">
        <v>128.1</v>
      </c>
      <c r="EL770" s="147">
        <v>129</v>
      </c>
      <c r="EM770" s="147">
        <v>126.8</v>
      </c>
      <c r="EN770" s="147">
        <v>125.7</v>
      </c>
    </row>
    <row r="771" spans="1:144" ht="15" x14ac:dyDescent="0.25">
      <c r="A771" s="132" t="s">
        <v>2968</v>
      </c>
      <c r="B771" s="132" t="s">
        <v>2969</v>
      </c>
      <c r="C771" s="133">
        <v>6.7849999999999994E-2</v>
      </c>
      <c r="D771" s="134">
        <v>107.7</v>
      </c>
      <c r="E771" s="134">
        <v>107.5</v>
      </c>
      <c r="F771" s="134">
        <v>107.6</v>
      </c>
      <c r="G771" s="134">
        <v>108.6</v>
      </c>
      <c r="H771" s="134">
        <v>108.6</v>
      </c>
      <c r="I771" s="134">
        <v>92.1</v>
      </c>
      <c r="J771" s="134">
        <v>107.1</v>
      </c>
      <c r="K771" s="134">
        <v>106.6</v>
      </c>
      <c r="L771" s="134">
        <v>106.8</v>
      </c>
      <c r="M771" s="134">
        <v>106.8</v>
      </c>
      <c r="N771" s="134">
        <v>106.8</v>
      </c>
      <c r="O771" s="134">
        <v>106.5</v>
      </c>
      <c r="P771" s="134">
        <v>113.1</v>
      </c>
      <c r="Q771" s="134">
        <v>105.8</v>
      </c>
      <c r="R771" s="134">
        <v>93.3</v>
      </c>
      <c r="S771" s="134">
        <v>93.2</v>
      </c>
      <c r="T771" s="134">
        <v>93.3</v>
      </c>
      <c r="U771" s="134">
        <v>93.3</v>
      </c>
      <c r="V771" s="134">
        <v>94.3</v>
      </c>
      <c r="W771" s="134">
        <v>94.3</v>
      </c>
      <c r="X771" s="134">
        <v>106</v>
      </c>
      <c r="Y771" s="134">
        <v>106</v>
      </c>
      <c r="Z771" s="134">
        <v>107.3</v>
      </c>
      <c r="AA771" s="134">
        <v>107.3</v>
      </c>
      <c r="AB771" s="134">
        <v>109.1</v>
      </c>
      <c r="AC771" s="134">
        <v>109.6</v>
      </c>
      <c r="AD771" s="134">
        <v>109.5</v>
      </c>
      <c r="AE771" s="134">
        <v>106.7</v>
      </c>
      <c r="AF771" s="134">
        <v>107.7</v>
      </c>
      <c r="AG771" s="134">
        <v>107.7</v>
      </c>
      <c r="AH771" s="134">
        <v>107.8</v>
      </c>
      <c r="AI771" s="134">
        <v>109.3</v>
      </c>
      <c r="AJ771" s="134">
        <v>109.1</v>
      </c>
      <c r="AK771" s="134">
        <v>104.4</v>
      </c>
      <c r="AL771" s="134">
        <v>102.8</v>
      </c>
      <c r="AM771" s="134">
        <v>103.6</v>
      </c>
      <c r="AN771" s="134">
        <v>103.8</v>
      </c>
      <c r="AO771" s="134">
        <v>105.1</v>
      </c>
      <c r="AP771" s="134">
        <v>104.9</v>
      </c>
      <c r="AQ771" s="134">
        <v>104.3</v>
      </c>
      <c r="AR771" s="134">
        <v>103.8</v>
      </c>
      <c r="AS771" s="134">
        <v>113.3</v>
      </c>
      <c r="AT771" s="134">
        <v>113.3</v>
      </c>
      <c r="AU771" s="134">
        <v>113.3</v>
      </c>
      <c r="AV771" s="134">
        <v>113.3</v>
      </c>
      <c r="AW771" s="134">
        <v>113.3</v>
      </c>
      <c r="AX771" s="134">
        <v>113.3</v>
      </c>
      <c r="AY771" s="134">
        <v>113.3</v>
      </c>
      <c r="AZ771" s="134">
        <v>113.3</v>
      </c>
      <c r="BA771" s="134">
        <v>113.3</v>
      </c>
      <c r="BB771" s="134">
        <v>113.3</v>
      </c>
      <c r="BC771" s="134">
        <v>113.3</v>
      </c>
      <c r="BD771" s="134">
        <v>113.3</v>
      </c>
      <c r="BE771" s="134">
        <v>113.3</v>
      </c>
      <c r="BF771" s="134">
        <v>113.3</v>
      </c>
      <c r="BG771" s="134">
        <v>95.2</v>
      </c>
      <c r="BH771" s="134">
        <v>95.2</v>
      </c>
      <c r="BI771" s="134">
        <v>95.2</v>
      </c>
      <c r="BJ771" s="134">
        <v>95.2</v>
      </c>
      <c r="BK771" s="134">
        <v>95.2</v>
      </c>
      <c r="BL771" s="134">
        <v>95.2</v>
      </c>
      <c r="BM771" s="134">
        <v>95.2</v>
      </c>
      <c r="BN771" s="134">
        <v>95.2</v>
      </c>
      <c r="BO771" s="134">
        <v>95.2</v>
      </c>
      <c r="BP771" s="134">
        <v>95.2</v>
      </c>
      <c r="BQ771" s="134">
        <v>95.2</v>
      </c>
      <c r="BR771" s="134">
        <v>87.2</v>
      </c>
      <c r="BS771" s="134">
        <v>87.2</v>
      </c>
      <c r="BT771" s="134">
        <v>87.2</v>
      </c>
      <c r="BU771" s="134">
        <v>87.2</v>
      </c>
      <c r="BV771" s="134">
        <v>87.2</v>
      </c>
      <c r="BW771" s="134">
        <v>87.2</v>
      </c>
      <c r="BX771" s="134">
        <v>87.2</v>
      </c>
      <c r="BY771" s="134">
        <v>87.2</v>
      </c>
      <c r="BZ771" s="134">
        <v>87.2</v>
      </c>
      <c r="CA771" s="134">
        <v>94.6</v>
      </c>
      <c r="CB771" s="134">
        <v>96.5</v>
      </c>
      <c r="CC771" s="134">
        <v>99.7</v>
      </c>
      <c r="CD771" s="134">
        <v>99.9</v>
      </c>
      <c r="CE771" s="134">
        <v>99.8</v>
      </c>
      <c r="CF771" s="134">
        <v>95.3</v>
      </c>
      <c r="CG771" s="134">
        <v>96.4</v>
      </c>
      <c r="CH771" s="134">
        <v>102.4</v>
      </c>
      <c r="CI771" s="134">
        <v>102.4</v>
      </c>
      <c r="CJ771" s="134">
        <v>100.6</v>
      </c>
      <c r="CK771" s="134">
        <v>100.6</v>
      </c>
      <c r="CL771" s="134">
        <v>89.1</v>
      </c>
      <c r="CM771" s="134">
        <v>88.7</v>
      </c>
      <c r="CN771" s="134">
        <v>88.9</v>
      </c>
      <c r="CO771" s="134">
        <v>87.1</v>
      </c>
      <c r="CP771" s="134">
        <v>87.4</v>
      </c>
      <c r="CQ771" s="134">
        <v>93.9</v>
      </c>
      <c r="CR771" s="134">
        <v>91.8</v>
      </c>
      <c r="CS771" s="134">
        <v>93.9</v>
      </c>
      <c r="CT771" s="134">
        <v>89.6</v>
      </c>
      <c r="CU771" s="134">
        <v>88.2</v>
      </c>
      <c r="CV771" s="134">
        <v>88.2</v>
      </c>
      <c r="CW771" s="134">
        <v>95</v>
      </c>
      <c r="CX771" s="134">
        <v>88.4</v>
      </c>
      <c r="CY771" s="134">
        <v>88.4</v>
      </c>
      <c r="CZ771" s="134">
        <v>88.4</v>
      </c>
      <c r="DA771" s="134">
        <v>88.4</v>
      </c>
      <c r="DB771" s="134">
        <v>88.8</v>
      </c>
      <c r="DC771" s="134">
        <v>88.7</v>
      </c>
      <c r="DD771" s="134">
        <v>88.8</v>
      </c>
      <c r="DE771" s="134">
        <v>88.8</v>
      </c>
      <c r="DF771" s="134">
        <v>88.3</v>
      </c>
      <c r="DG771" s="134">
        <v>88.9</v>
      </c>
      <c r="DH771" s="134">
        <v>88.4</v>
      </c>
      <c r="DI771" s="134">
        <v>88.3</v>
      </c>
      <c r="DJ771" s="134">
        <v>88.2</v>
      </c>
      <c r="DK771" s="134">
        <v>88.1</v>
      </c>
      <c r="DL771" s="134">
        <v>87.9</v>
      </c>
      <c r="DM771" s="134">
        <v>87.9</v>
      </c>
      <c r="DN771" s="134">
        <v>88.1</v>
      </c>
      <c r="DO771" s="134">
        <v>88.5</v>
      </c>
      <c r="DP771" s="134">
        <v>88.8</v>
      </c>
      <c r="DQ771" s="134">
        <v>89.2</v>
      </c>
      <c r="DR771" s="134">
        <v>89.2</v>
      </c>
      <c r="DS771" s="134">
        <v>90.3</v>
      </c>
      <c r="DT771" s="134">
        <v>90.9</v>
      </c>
      <c r="DU771" s="134">
        <v>90.6</v>
      </c>
      <c r="DV771" s="134">
        <v>91.4</v>
      </c>
      <c r="DW771" s="134">
        <v>91.4</v>
      </c>
      <c r="DX771" s="134">
        <v>93.4</v>
      </c>
      <c r="DY771" s="134">
        <v>93.8</v>
      </c>
      <c r="DZ771" s="134">
        <v>93.8</v>
      </c>
      <c r="EA771" s="135">
        <v>95.7</v>
      </c>
      <c r="EB771" s="136">
        <v>99.7</v>
      </c>
      <c r="EC771" s="136">
        <v>95.8</v>
      </c>
      <c r="ED771" s="134">
        <v>97.1</v>
      </c>
      <c r="EE771" s="134">
        <v>97.2</v>
      </c>
      <c r="EF771" s="137">
        <v>98.3</v>
      </c>
      <c r="EG771" s="137">
        <v>98.6</v>
      </c>
      <c r="EH771" s="137">
        <v>93.5</v>
      </c>
      <c r="EI771" s="137">
        <v>99.2</v>
      </c>
      <c r="EJ771" s="136">
        <v>97.3</v>
      </c>
      <c r="EK771" s="136">
        <v>99.4</v>
      </c>
      <c r="EL771" s="147">
        <v>99.7</v>
      </c>
      <c r="EM771" s="147">
        <v>99.6</v>
      </c>
      <c r="EN771" s="147">
        <v>99.5</v>
      </c>
    </row>
    <row r="772" spans="1:144" ht="15" x14ac:dyDescent="0.25">
      <c r="A772" s="132" t="s">
        <v>2970</v>
      </c>
      <c r="B772" s="132" t="s">
        <v>2971</v>
      </c>
      <c r="C772" s="133">
        <v>9.9500000000000005E-3</v>
      </c>
      <c r="D772" s="134">
        <v>101.5</v>
      </c>
      <c r="E772" s="134">
        <v>99.5</v>
      </c>
      <c r="F772" s="134">
        <v>96.3</v>
      </c>
      <c r="G772" s="134">
        <v>96.7</v>
      </c>
      <c r="H772" s="134">
        <v>97.7</v>
      </c>
      <c r="I772" s="134">
        <v>97.9</v>
      </c>
      <c r="J772" s="134">
        <v>103.6</v>
      </c>
      <c r="K772" s="134">
        <v>99.2</v>
      </c>
      <c r="L772" s="134">
        <v>102.2</v>
      </c>
      <c r="M772" s="134">
        <v>102.6</v>
      </c>
      <c r="N772" s="134">
        <v>102.5</v>
      </c>
      <c r="O772" s="134">
        <v>101.7</v>
      </c>
      <c r="P772" s="134">
        <v>102.1</v>
      </c>
      <c r="Q772" s="134">
        <v>100</v>
      </c>
      <c r="R772" s="134">
        <v>102.7</v>
      </c>
      <c r="S772" s="134">
        <v>97.6</v>
      </c>
      <c r="T772" s="134">
        <v>101.8</v>
      </c>
      <c r="U772" s="134">
        <v>102.8</v>
      </c>
      <c r="V772" s="134">
        <v>99.8</v>
      </c>
      <c r="W772" s="134">
        <v>105.6</v>
      </c>
      <c r="X772" s="134">
        <v>103.1</v>
      </c>
      <c r="Y772" s="134">
        <v>105.4</v>
      </c>
      <c r="Z772" s="134">
        <v>107.4</v>
      </c>
      <c r="AA772" s="134">
        <v>114.7</v>
      </c>
      <c r="AB772" s="134">
        <v>106.8</v>
      </c>
      <c r="AC772" s="134">
        <v>104</v>
      </c>
      <c r="AD772" s="134">
        <v>104.9</v>
      </c>
      <c r="AE772" s="134">
        <v>104.4</v>
      </c>
      <c r="AF772" s="134">
        <v>106.4</v>
      </c>
      <c r="AG772" s="134">
        <v>102.7</v>
      </c>
      <c r="AH772" s="134">
        <v>104.4</v>
      </c>
      <c r="AI772" s="134">
        <v>106.5</v>
      </c>
      <c r="AJ772" s="134">
        <v>97.8</v>
      </c>
      <c r="AK772" s="134">
        <v>106.6</v>
      </c>
      <c r="AL772" s="134">
        <v>106.3</v>
      </c>
      <c r="AM772" s="134">
        <v>107.1</v>
      </c>
      <c r="AN772" s="134">
        <v>108.6</v>
      </c>
      <c r="AO772" s="134">
        <v>108.4</v>
      </c>
      <c r="AP772" s="134">
        <v>111.8</v>
      </c>
      <c r="AQ772" s="134">
        <v>100.4</v>
      </c>
      <c r="AR772" s="134">
        <v>109.2</v>
      </c>
      <c r="AS772" s="134">
        <v>110.8</v>
      </c>
      <c r="AT772" s="134">
        <v>107.9</v>
      </c>
      <c r="AU772" s="134">
        <v>107.7</v>
      </c>
      <c r="AV772" s="134">
        <v>107.7</v>
      </c>
      <c r="AW772" s="134">
        <v>104.9</v>
      </c>
      <c r="AX772" s="134">
        <v>104.9</v>
      </c>
      <c r="AY772" s="134">
        <v>104.9</v>
      </c>
      <c r="AZ772" s="134">
        <v>107.8</v>
      </c>
      <c r="BA772" s="134">
        <v>107.7</v>
      </c>
      <c r="BB772" s="134">
        <v>107.6</v>
      </c>
      <c r="BC772" s="134">
        <v>107.6</v>
      </c>
      <c r="BD772" s="134">
        <v>107.6</v>
      </c>
      <c r="BE772" s="134">
        <v>107.6</v>
      </c>
      <c r="BF772" s="134">
        <v>107.6</v>
      </c>
      <c r="BG772" s="134">
        <v>107.6</v>
      </c>
      <c r="BH772" s="134">
        <v>105.4</v>
      </c>
      <c r="BI772" s="134">
        <v>105.4</v>
      </c>
      <c r="BJ772" s="134">
        <v>107.9</v>
      </c>
      <c r="BK772" s="134">
        <v>107.9</v>
      </c>
      <c r="BL772" s="134">
        <v>107.9</v>
      </c>
      <c r="BM772" s="134">
        <v>107.9</v>
      </c>
      <c r="BN772" s="134">
        <v>109.8</v>
      </c>
      <c r="BO772" s="134">
        <v>109.8</v>
      </c>
      <c r="BP772" s="134">
        <v>109.8</v>
      </c>
      <c r="BQ772" s="134">
        <v>109.8</v>
      </c>
      <c r="BR772" s="134">
        <v>109.8</v>
      </c>
      <c r="BS772" s="134">
        <v>109.8</v>
      </c>
      <c r="BT772" s="134">
        <v>111.2</v>
      </c>
      <c r="BU772" s="134">
        <v>113.5</v>
      </c>
      <c r="BV772" s="134">
        <v>113.9</v>
      </c>
      <c r="BW772" s="134">
        <v>114.3</v>
      </c>
      <c r="BX772" s="134">
        <v>114.3</v>
      </c>
      <c r="BY772" s="134">
        <v>114.3</v>
      </c>
      <c r="BZ772" s="134">
        <v>117.6</v>
      </c>
      <c r="CA772" s="134">
        <v>117.6</v>
      </c>
      <c r="CB772" s="134">
        <v>117.6</v>
      </c>
      <c r="CC772" s="134">
        <v>117.6</v>
      </c>
      <c r="CD772" s="134">
        <v>117.6</v>
      </c>
      <c r="CE772" s="134">
        <v>117.6</v>
      </c>
      <c r="CF772" s="134">
        <v>117.6</v>
      </c>
      <c r="CG772" s="134">
        <v>117.6</v>
      </c>
      <c r="CH772" s="134">
        <v>117.6</v>
      </c>
      <c r="CI772" s="134">
        <v>117.6</v>
      </c>
      <c r="CJ772" s="134">
        <v>117.6</v>
      </c>
      <c r="CK772" s="134">
        <v>115.3</v>
      </c>
      <c r="CL772" s="134">
        <v>115.3</v>
      </c>
      <c r="CM772" s="134">
        <v>115.3</v>
      </c>
      <c r="CN772" s="134">
        <v>115.3</v>
      </c>
      <c r="CO772" s="134">
        <v>115.3</v>
      </c>
      <c r="CP772" s="134">
        <v>115.3</v>
      </c>
      <c r="CQ772" s="134">
        <v>115.3</v>
      </c>
      <c r="CR772" s="134">
        <v>115.3</v>
      </c>
      <c r="CS772" s="134">
        <v>115.3</v>
      </c>
      <c r="CT772" s="134">
        <v>115.3</v>
      </c>
      <c r="CU772" s="134">
        <v>115.3</v>
      </c>
      <c r="CV772" s="134">
        <v>115.3</v>
      </c>
      <c r="CW772" s="134">
        <v>115.3</v>
      </c>
      <c r="CX772" s="134">
        <v>115.3</v>
      </c>
      <c r="CY772" s="134">
        <v>115.3</v>
      </c>
      <c r="CZ772" s="134">
        <v>119</v>
      </c>
      <c r="DA772" s="134">
        <v>119</v>
      </c>
      <c r="DB772" s="134">
        <v>119</v>
      </c>
      <c r="DC772" s="134">
        <v>119</v>
      </c>
      <c r="DD772" s="134">
        <v>119</v>
      </c>
      <c r="DE772" s="134">
        <v>122.8</v>
      </c>
      <c r="DF772" s="134">
        <v>122.8</v>
      </c>
      <c r="DG772" s="134">
        <v>122.8</v>
      </c>
      <c r="DH772" s="134">
        <v>122.8</v>
      </c>
      <c r="DI772" s="134">
        <v>122.8</v>
      </c>
      <c r="DJ772" s="134">
        <v>122.8</v>
      </c>
      <c r="DK772" s="134">
        <v>122.9</v>
      </c>
      <c r="DL772" s="134">
        <v>122.9</v>
      </c>
      <c r="DM772" s="134">
        <v>122.9</v>
      </c>
      <c r="DN772" s="134">
        <v>122.9</v>
      </c>
      <c r="DO772" s="134">
        <v>123</v>
      </c>
      <c r="DP772" s="134">
        <v>123</v>
      </c>
      <c r="DQ772" s="134">
        <v>123</v>
      </c>
      <c r="DR772" s="134">
        <v>123</v>
      </c>
      <c r="DS772" s="134">
        <v>123</v>
      </c>
      <c r="DT772" s="134">
        <v>123</v>
      </c>
      <c r="DU772" s="134">
        <v>123</v>
      </c>
      <c r="DV772" s="134">
        <v>123</v>
      </c>
      <c r="DW772" s="134">
        <v>123</v>
      </c>
      <c r="DX772" s="134">
        <v>123</v>
      </c>
      <c r="DY772" s="134">
        <v>123</v>
      </c>
      <c r="DZ772" s="134">
        <v>123</v>
      </c>
      <c r="EA772" s="135">
        <v>123</v>
      </c>
      <c r="EB772" s="136">
        <v>123</v>
      </c>
      <c r="EC772" s="136">
        <v>123</v>
      </c>
      <c r="ED772" s="134">
        <v>123.1</v>
      </c>
      <c r="EE772" s="134">
        <v>123.1</v>
      </c>
      <c r="EF772" s="137">
        <v>123.1</v>
      </c>
      <c r="EG772" s="137">
        <v>123.1</v>
      </c>
      <c r="EH772" s="137">
        <v>123.1</v>
      </c>
      <c r="EI772" s="137">
        <v>123.1</v>
      </c>
      <c r="EJ772" s="136">
        <v>123.1</v>
      </c>
      <c r="EK772" s="136">
        <v>123.1</v>
      </c>
      <c r="EL772" s="147">
        <v>123.2</v>
      </c>
      <c r="EM772" s="147">
        <v>123.2</v>
      </c>
      <c r="EN772" s="147">
        <v>123.2</v>
      </c>
    </row>
    <row r="773" spans="1:144" ht="15" x14ac:dyDescent="0.25">
      <c r="A773" s="132" t="s">
        <v>2972</v>
      </c>
      <c r="B773" s="132" t="s">
        <v>2973</v>
      </c>
      <c r="C773" s="133">
        <v>3.79E-3</v>
      </c>
      <c r="D773" s="134">
        <v>103.2</v>
      </c>
      <c r="E773" s="134">
        <v>103.2</v>
      </c>
      <c r="F773" s="134">
        <v>103.2</v>
      </c>
      <c r="G773" s="134">
        <v>103.2</v>
      </c>
      <c r="H773" s="134">
        <v>103.2</v>
      </c>
      <c r="I773" s="134">
        <v>103.2</v>
      </c>
      <c r="J773" s="134">
        <v>103.2</v>
      </c>
      <c r="K773" s="134">
        <v>103.2</v>
      </c>
      <c r="L773" s="134">
        <v>103.2</v>
      </c>
      <c r="M773" s="134">
        <v>103.2</v>
      </c>
      <c r="N773" s="134">
        <v>103.2</v>
      </c>
      <c r="O773" s="134">
        <v>103.2</v>
      </c>
      <c r="P773" s="134">
        <v>111.5</v>
      </c>
      <c r="Q773" s="134">
        <v>111.5</v>
      </c>
      <c r="R773" s="134">
        <v>114.6</v>
      </c>
      <c r="S773" s="134">
        <v>114.6</v>
      </c>
      <c r="T773" s="134">
        <v>114.6</v>
      </c>
      <c r="U773" s="134">
        <v>114.6</v>
      </c>
      <c r="V773" s="134">
        <v>114.6</v>
      </c>
      <c r="W773" s="134">
        <v>114.6</v>
      </c>
      <c r="X773" s="134">
        <v>114.6</v>
      </c>
      <c r="Y773" s="134">
        <v>114.6</v>
      </c>
      <c r="Z773" s="134">
        <v>125.6</v>
      </c>
      <c r="AA773" s="134">
        <v>125.6</v>
      </c>
      <c r="AB773" s="134">
        <v>125.8</v>
      </c>
      <c r="AC773" s="134">
        <v>120.7</v>
      </c>
      <c r="AD773" s="134">
        <v>120.7</v>
      </c>
      <c r="AE773" s="134">
        <v>123.7</v>
      </c>
      <c r="AF773" s="134">
        <v>123.7</v>
      </c>
      <c r="AG773" s="134">
        <v>123.7</v>
      </c>
      <c r="AH773" s="134">
        <v>125.2</v>
      </c>
      <c r="AI773" s="134">
        <v>125.2</v>
      </c>
      <c r="AJ773" s="134">
        <v>125.2</v>
      </c>
      <c r="AK773" s="134">
        <v>124.4</v>
      </c>
      <c r="AL773" s="134">
        <v>124.4</v>
      </c>
      <c r="AM773" s="134">
        <v>124.4</v>
      </c>
      <c r="AN773" s="134">
        <v>125.5</v>
      </c>
      <c r="AO773" s="134">
        <v>128.6</v>
      </c>
      <c r="AP773" s="134">
        <v>128.6</v>
      </c>
      <c r="AQ773" s="134">
        <v>125.3</v>
      </c>
      <c r="AR773" s="134">
        <v>125.3</v>
      </c>
      <c r="AS773" s="134">
        <v>125.3</v>
      </c>
      <c r="AT773" s="134">
        <v>125.3</v>
      </c>
      <c r="AU773" s="134">
        <v>125.3</v>
      </c>
      <c r="AV773" s="134">
        <v>125.3</v>
      </c>
      <c r="AW773" s="134">
        <v>131.9</v>
      </c>
      <c r="AX773" s="134">
        <v>131.9</v>
      </c>
      <c r="AY773" s="134">
        <v>131.9</v>
      </c>
      <c r="AZ773" s="134">
        <v>131.9</v>
      </c>
      <c r="BA773" s="134">
        <v>131.9</v>
      </c>
      <c r="BB773" s="134">
        <v>135.5</v>
      </c>
      <c r="BC773" s="134">
        <v>135.5</v>
      </c>
      <c r="BD773" s="134">
        <v>135.5</v>
      </c>
      <c r="BE773" s="134">
        <v>135.5</v>
      </c>
      <c r="BF773" s="134">
        <v>135.5</v>
      </c>
      <c r="BG773" s="134">
        <v>135.5</v>
      </c>
      <c r="BH773" s="134">
        <v>135.5</v>
      </c>
      <c r="BI773" s="134">
        <v>131.9</v>
      </c>
      <c r="BJ773" s="134">
        <v>145.6</v>
      </c>
      <c r="BK773" s="134">
        <v>145.4</v>
      </c>
      <c r="BL773" s="134">
        <v>135.30000000000001</v>
      </c>
      <c r="BM773" s="134">
        <v>131.80000000000001</v>
      </c>
      <c r="BN773" s="134">
        <v>131.80000000000001</v>
      </c>
      <c r="BO773" s="134">
        <v>131.80000000000001</v>
      </c>
      <c r="BP773" s="134">
        <v>131.69999999999999</v>
      </c>
      <c r="BQ773" s="134">
        <v>131.9</v>
      </c>
      <c r="BR773" s="134">
        <v>131.9</v>
      </c>
      <c r="BS773" s="134">
        <v>131.9</v>
      </c>
      <c r="BT773" s="134">
        <v>131.9</v>
      </c>
      <c r="BU773" s="134">
        <v>136.1</v>
      </c>
      <c r="BV773" s="134">
        <v>138.9</v>
      </c>
      <c r="BW773" s="134">
        <v>138.9</v>
      </c>
      <c r="BX773" s="134">
        <v>138.9</v>
      </c>
      <c r="BY773" s="134">
        <v>138.9</v>
      </c>
      <c r="BZ773" s="134">
        <v>138.9</v>
      </c>
      <c r="CA773" s="134">
        <v>138.9</v>
      </c>
      <c r="CB773" s="134">
        <v>138.9</v>
      </c>
      <c r="CC773" s="134">
        <v>138.9</v>
      </c>
      <c r="CD773" s="134">
        <v>138.9</v>
      </c>
      <c r="CE773" s="134">
        <v>138.9</v>
      </c>
      <c r="CF773" s="134">
        <v>138.9</v>
      </c>
      <c r="CG773" s="134">
        <v>138.9</v>
      </c>
      <c r="CH773" s="134">
        <v>138.9</v>
      </c>
      <c r="CI773" s="134">
        <v>140.1</v>
      </c>
      <c r="CJ773" s="134">
        <v>140.1</v>
      </c>
      <c r="CK773" s="134">
        <v>140.6</v>
      </c>
      <c r="CL773" s="134">
        <v>140.6</v>
      </c>
      <c r="CM773" s="134">
        <v>140.6</v>
      </c>
      <c r="CN773" s="134">
        <v>140.6</v>
      </c>
      <c r="CO773" s="134">
        <v>139.4</v>
      </c>
      <c r="CP773" s="134">
        <v>140.6</v>
      </c>
      <c r="CQ773" s="134">
        <v>140.6</v>
      </c>
      <c r="CR773" s="134">
        <v>140.6</v>
      </c>
      <c r="CS773" s="134">
        <v>140.6</v>
      </c>
      <c r="CT773" s="134">
        <v>140.6</v>
      </c>
      <c r="CU773" s="134">
        <v>141.30000000000001</v>
      </c>
      <c r="CV773" s="134">
        <v>140.6</v>
      </c>
      <c r="CW773" s="134">
        <v>140.6</v>
      </c>
      <c r="CX773" s="134">
        <v>140.6</v>
      </c>
      <c r="CY773" s="134">
        <v>140.6</v>
      </c>
      <c r="CZ773" s="134">
        <v>140.6</v>
      </c>
      <c r="DA773" s="134">
        <v>140.6</v>
      </c>
      <c r="DB773" s="134">
        <v>141.30000000000001</v>
      </c>
      <c r="DC773" s="134">
        <v>141.30000000000001</v>
      </c>
      <c r="DD773" s="134">
        <v>141.30000000000001</v>
      </c>
      <c r="DE773" s="134">
        <v>141.30000000000001</v>
      </c>
      <c r="DF773" s="134">
        <v>141.30000000000001</v>
      </c>
      <c r="DG773" s="134">
        <v>141.30000000000001</v>
      </c>
      <c r="DH773" s="134">
        <v>141.30000000000001</v>
      </c>
      <c r="DI773" s="134">
        <v>140.6</v>
      </c>
      <c r="DJ773" s="134">
        <v>140.6</v>
      </c>
      <c r="DK773" s="134">
        <v>140.6</v>
      </c>
      <c r="DL773" s="134">
        <v>140.6</v>
      </c>
      <c r="DM773" s="134">
        <v>140.6</v>
      </c>
      <c r="DN773" s="134">
        <v>140.6</v>
      </c>
      <c r="DO773" s="134">
        <v>141.30000000000001</v>
      </c>
      <c r="DP773" s="134">
        <v>141.30000000000001</v>
      </c>
      <c r="DQ773" s="134">
        <v>141.30000000000001</v>
      </c>
      <c r="DR773" s="134">
        <v>141.30000000000001</v>
      </c>
      <c r="DS773" s="134">
        <v>141.30000000000001</v>
      </c>
      <c r="DT773" s="134">
        <v>141.30000000000001</v>
      </c>
      <c r="DU773" s="134">
        <v>141.30000000000001</v>
      </c>
      <c r="DV773" s="134">
        <v>140.6</v>
      </c>
      <c r="DW773" s="134">
        <v>140.6</v>
      </c>
      <c r="DX773" s="134">
        <v>140.6</v>
      </c>
      <c r="DY773" s="134">
        <v>140.6</v>
      </c>
      <c r="DZ773" s="134">
        <v>140.9</v>
      </c>
      <c r="EA773" s="135">
        <v>140.6</v>
      </c>
      <c r="EB773" s="136">
        <v>140.6</v>
      </c>
      <c r="EC773" s="136">
        <v>141.30000000000001</v>
      </c>
      <c r="ED773" s="134">
        <v>141.30000000000001</v>
      </c>
      <c r="EE773" s="134">
        <v>141.30000000000001</v>
      </c>
      <c r="EF773" s="137">
        <v>141.69999999999999</v>
      </c>
      <c r="EG773" s="137">
        <v>141.69999999999999</v>
      </c>
      <c r="EH773" s="137">
        <v>141.69999999999999</v>
      </c>
      <c r="EI773" s="137">
        <v>141.30000000000001</v>
      </c>
      <c r="EJ773" s="136">
        <v>140.80000000000001</v>
      </c>
      <c r="EK773" s="136">
        <v>140.80000000000001</v>
      </c>
      <c r="EL773" s="147">
        <v>140.80000000000001</v>
      </c>
      <c r="EM773" s="147">
        <v>140.80000000000001</v>
      </c>
      <c r="EN773" s="147">
        <v>140.80000000000001</v>
      </c>
    </row>
    <row r="774" spans="1:144" ht="15" x14ac:dyDescent="0.25">
      <c r="A774" s="132" t="s">
        <v>2974</v>
      </c>
      <c r="B774" s="132" t="s">
        <v>2975</v>
      </c>
      <c r="C774" s="133">
        <v>2.4539999999999999E-2</v>
      </c>
      <c r="D774" s="134">
        <v>104.9</v>
      </c>
      <c r="E774" s="134">
        <v>104.6</v>
      </c>
      <c r="F774" s="134">
        <v>105.3</v>
      </c>
      <c r="G774" s="134">
        <v>107.7</v>
      </c>
      <c r="H774" s="134">
        <v>110.5</v>
      </c>
      <c r="I774" s="134">
        <v>110.5</v>
      </c>
      <c r="J774" s="134">
        <v>107.8</v>
      </c>
      <c r="K774" s="134">
        <v>108.4</v>
      </c>
      <c r="L774" s="134">
        <v>108.1</v>
      </c>
      <c r="M774" s="134">
        <v>107.7</v>
      </c>
      <c r="N774" s="134">
        <v>109.1</v>
      </c>
      <c r="O774" s="134">
        <v>108.2</v>
      </c>
      <c r="P774" s="134">
        <v>111.2</v>
      </c>
      <c r="Q774" s="134">
        <v>113.2</v>
      </c>
      <c r="R774" s="134">
        <v>112.9</v>
      </c>
      <c r="S774" s="134">
        <v>113.3</v>
      </c>
      <c r="T774" s="134">
        <v>112.3</v>
      </c>
      <c r="U774" s="134">
        <v>113.2</v>
      </c>
      <c r="V774" s="134">
        <v>105.7</v>
      </c>
      <c r="W774" s="134">
        <v>97.8</v>
      </c>
      <c r="X774" s="134">
        <v>98.9</v>
      </c>
      <c r="Y774" s="134">
        <v>100.2</v>
      </c>
      <c r="Z774" s="134">
        <v>97.3</v>
      </c>
      <c r="AA774" s="134">
        <v>98.4</v>
      </c>
      <c r="AB774" s="134">
        <v>97.7</v>
      </c>
      <c r="AC774" s="134">
        <v>98.7</v>
      </c>
      <c r="AD774" s="134">
        <v>97.7</v>
      </c>
      <c r="AE774" s="134">
        <v>97.7</v>
      </c>
      <c r="AF774" s="134">
        <v>98</v>
      </c>
      <c r="AG774" s="134">
        <v>99.2</v>
      </c>
      <c r="AH774" s="134">
        <v>100.1</v>
      </c>
      <c r="AI774" s="134">
        <v>100.2</v>
      </c>
      <c r="AJ774" s="134">
        <v>100.2</v>
      </c>
      <c r="AK774" s="134">
        <v>99.7</v>
      </c>
      <c r="AL774" s="134">
        <v>98.5</v>
      </c>
      <c r="AM774" s="134">
        <v>99.6</v>
      </c>
      <c r="AN774" s="134">
        <v>100.1</v>
      </c>
      <c r="AO774" s="134">
        <v>98.8</v>
      </c>
      <c r="AP774" s="134">
        <v>98</v>
      </c>
      <c r="AQ774" s="134">
        <v>99.5</v>
      </c>
      <c r="AR774" s="134">
        <v>98.6</v>
      </c>
      <c r="AS774" s="134">
        <v>100.6</v>
      </c>
      <c r="AT774" s="134">
        <v>100.8</v>
      </c>
      <c r="AU774" s="134">
        <v>101.1</v>
      </c>
      <c r="AV774" s="134">
        <v>101.8</v>
      </c>
      <c r="AW774" s="134">
        <v>100.8</v>
      </c>
      <c r="AX774" s="134">
        <v>100.1</v>
      </c>
      <c r="AY774" s="134">
        <v>102.7</v>
      </c>
      <c r="AZ774" s="134">
        <v>100.3</v>
      </c>
      <c r="BA774" s="134">
        <v>101.6</v>
      </c>
      <c r="BB774" s="134">
        <v>101.5</v>
      </c>
      <c r="BC774" s="134">
        <v>101.8</v>
      </c>
      <c r="BD774" s="134">
        <v>103.2</v>
      </c>
      <c r="BE774" s="134">
        <v>100.7</v>
      </c>
      <c r="BF774" s="134">
        <v>100.6</v>
      </c>
      <c r="BG774" s="134">
        <v>100.3</v>
      </c>
      <c r="BH774" s="134">
        <v>100</v>
      </c>
      <c r="BI774" s="134">
        <v>99.4</v>
      </c>
      <c r="BJ774" s="134">
        <v>99.4</v>
      </c>
      <c r="BK774" s="134">
        <v>98.8</v>
      </c>
      <c r="BL774" s="134">
        <v>98.9</v>
      </c>
      <c r="BM774" s="134">
        <v>98.2</v>
      </c>
      <c r="BN774" s="134">
        <v>98.7</v>
      </c>
      <c r="BO774" s="134">
        <v>99.6</v>
      </c>
      <c r="BP774" s="134">
        <v>99.9</v>
      </c>
      <c r="BQ774" s="134">
        <v>100.3</v>
      </c>
      <c r="BR774" s="134">
        <v>100.1</v>
      </c>
      <c r="BS774" s="134">
        <v>99.6</v>
      </c>
      <c r="BT774" s="134">
        <v>99.6</v>
      </c>
      <c r="BU774" s="134">
        <v>100.1</v>
      </c>
      <c r="BV774" s="134">
        <v>101.3</v>
      </c>
      <c r="BW774" s="134">
        <v>103.1</v>
      </c>
      <c r="BX774" s="134">
        <v>103.5</v>
      </c>
      <c r="BY774" s="134">
        <v>101.3</v>
      </c>
      <c r="BZ774" s="134">
        <v>102.4</v>
      </c>
      <c r="CA774" s="134">
        <v>101</v>
      </c>
      <c r="CB774" s="134">
        <v>103.6</v>
      </c>
      <c r="CC774" s="134">
        <v>104.1</v>
      </c>
      <c r="CD774" s="134">
        <v>101.8</v>
      </c>
      <c r="CE774" s="134">
        <v>101</v>
      </c>
      <c r="CF774" s="134">
        <v>102.3</v>
      </c>
      <c r="CG774" s="134">
        <v>101.6</v>
      </c>
      <c r="CH774" s="134">
        <v>102.3</v>
      </c>
      <c r="CI774" s="134">
        <v>103.6</v>
      </c>
      <c r="CJ774" s="134">
        <v>102.9</v>
      </c>
      <c r="CK774" s="134">
        <v>103.1</v>
      </c>
      <c r="CL774" s="134">
        <v>103</v>
      </c>
      <c r="CM774" s="134">
        <v>103.3</v>
      </c>
      <c r="CN774" s="134">
        <v>102.8</v>
      </c>
      <c r="CO774" s="134">
        <v>103.4</v>
      </c>
      <c r="CP774" s="134">
        <v>103.5</v>
      </c>
      <c r="CQ774" s="134">
        <v>102.6</v>
      </c>
      <c r="CR774" s="134">
        <v>104.3</v>
      </c>
      <c r="CS774" s="134">
        <v>103.9</v>
      </c>
      <c r="CT774" s="134">
        <v>103.7</v>
      </c>
      <c r="CU774" s="134">
        <v>104.2</v>
      </c>
      <c r="CV774" s="134">
        <v>104</v>
      </c>
      <c r="CW774" s="134">
        <v>105.5</v>
      </c>
      <c r="CX774" s="134">
        <v>104.4</v>
      </c>
      <c r="CY774" s="134">
        <v>104.5</v>
      </c>
      <c r="CZ774" s="134">
        <v>104.7</v>
      </c>
      <c r="DA774" s="134">
        <v>104.4</v>
      </c>
      <c r="DB774" s="134">
        <v>103.9</v>
      </c>
      <c r="DC774" s="134">
        <v>105.7</v>
      </c>
      <c r="DD774" s="134">
        <v>106.2</v>
      </c>
      <c r="DE774" s="134">
        <v>106.6</v>
      </c>
      <c r="DF774" s="134">
        <v>106.8</v>
      </c>
      <c r="DG774" s="134">
        <v>106.3</v>
      </c>
      <c r="DH774" s="134">
        <v>107.2</v>
      </c>
      <c r="DI774" s="134">
        <v>106.8</v>
      </c>
      <c r="DJ774" s="134">
        <v>108</v>
      </c>
      <c r="DK774" s="134">
        <v>107.9</v>
      </c>
      <c r="DL774" s="134">
        <v>111.6</v>
      </c>
      <c r="DM774" s="134">
        <v>108.3</v>
      </c>
      <c r="DN774" s="134">
        <v>108.3</v>
      </c>
      <c r="DO774" s="134">
        <v>109.6</v>
      </c>
      <c r="DP774" s="134">
        <v>110.2</v>
      </c>
      <c r="DQ774" s="134">
        <v>110.2</v>
      </c>
      <c r="DR774" s="134">
        <v>110.7</v>
      </c>
      <c r="DS774" s="134">
        <v>112.1</v>
      </c>
      <c r="DT774" s="134">
        <v>113.2</v>
      </c>
      <c r="DU774" s="134">
        <v>113</v>
      </c>
      <c r="DV774" s="134">
        <v>113.9</v>
      </c>
      <c r="DW774" s="134">
        <v>112.8</v>
      </c>
      <c r="DX774" s="134">
        <v>113.4</v>
      </c>
      <c r="DY774" s="134">
        <v>115</v>
      </c>
      <c r="DZ774" s="134">
        <v>114.3</v>
      </c>
      <c r="EA774" s="135">
        <v>114.5</v>
      </c>
      <c r="EB774" s="136">
        <v>115.8</v>
      </c>
      <c r="EC774" s="136">
        <v>116.7</v>
      </c>
      <c r="ED774" s="134">
        <v>118.9</v>
      </c>
      <c r="EE774" s="134">
        <v>119.8</v>
      </c>
      <c r="EF774" s="137">
        <v>118.5</v>
      </c>
      <c r="EG774" s="137">
        <v>118.9</v>
      </c>
      <c r="EH774" s="137">
        <v>119.9</v>
      </c>
      <c r="EI774" s="137">
        <v>119.7</v>
      </c>
      <c r="EJ774" s="136">
        <v>120</v>
      </c>
      <c r="EK774" s="136">
        <v>120</v>
      </c>
      <c r="EL774" s="147">
        <v>120.1</v>
      </c>
      <c r="EM774" s="147">
        <v>120.8</v>
      </c>
      <c r="EN774" s="147">
        <v>121</v>
      </c>
    </row>
    <row r="775" spans="1:144" ht="15" x14ac:dyDescent="0.25">
      <c r="A775" s="132" t="s">
        <v>2976</v>
      </c>
      <c r="B775" s="132" t="s">
        <v>2977</v>
      </c>
      <c r="C775" s="133">
        <v>2.16E-3</v>
      </c>
      <c r="D775" s="134">
        <v>103.6</v>
      </c>
      <c r="E775" s="134">
        <v>103.7</v>
      </c>
      <c r="F775" s="134">
        <v>106.5</v>
      </c>
      <c r="G775" s="134">
        <v>106.5</v>
      </c>
      <c r="H775" s="134">
        <v>106.5</v>
      </c>
      <c r="I775" s="134">
        <v>106.3</v>
      </c>
      <c r="J775" s="134">
        <v>106.3</v>
      </c>
      <c r="K775" s="134">
        <v>106.4</v>
      </c>
      <c r="L775" s="134">
        <v>106.4</v>
      </c>
      <c r="M775" s="134">
        <v>103</v>
      </c>
      <c r="N775" s="134">
        <v>103</v>
      </c>
      <c r="O775" s="134">
        <v>103</v>
      </c>
      <c r="P775" s="134">
        <v>103.5</v>
      </c>
      <c r="Q775" s="134">
        <v>103.5</v>
      </c>
      <c r="R775" s="134">
        <v>103.5</v>
      </c>
      <c r="S775" s="134">
        <v>103.5</v>
      </c>
      <c r="T775" s="134">
        <v>103.1</v>
      </c>
      <c r="U775" s="134">
        <v>103.1</v>
      </c>
      <c r="V775" s="134">
        <v>103.1</v>
      </c>
      <c r="W775" s="134">
        <v>103.4</v>
      </c>
      <c r="X775" s="134">
        <v>103.4</v>
      </c>
      <c r="Y775" s="134">
        <v>105.5</v>
      </c>
      <c r="Z775" s="134">
        <v>105.5</v>
      </c>
      <c r="AA775" s="134">
        <v>106.1</v>
      </c>
      <c r="AB775" s="134">
        <v>105.9</v>
      </c>
      <c r="AC775" s="134">
        <v>105.9</v>
      </c>
      <c r="AD775" s="134">
        <v>105.9</v>
      </c>
      <c r="AE775" s="134">
        <v>105.9</v>
      </c>
      <c r="AF775" s="134">
        <v>105.9</v>
      </c>
      <c r="AG775" s="134">
        <v>105.9</v>
      </c>
      <c r="AH775" s="134">
        <v>105.9</v>
      </c>
      <c r="AI775" s="134">
        <v>105.9</v>
      </c>
      <c r="AJ775" s="134">
        <v>105.9</v>
      </c>
      <c r="AK775" s="134">
        <v>106.8</v>
      </c>
      <c r="AL775" s="134">
        <v>106.8</v>
      </c>
      <c r="AM775" s="134">
        <v>106.8</v>
      </c>
      <c r="AN775" s="134">
        <v>106.9</v>
      </c>
      <c r="AO775" s="134">
        <v>106.9</v>
      </c>
      <c r="AP775" s="134">
        <v>106.9</v>
      </c>
      <c r="AQ775" s="134">
        <v>106.9</v>
      </c>
      <c r="AR775" s="134">
        <v>106.9</v>
      </c>
      <c r="AS775" s="134">
        <v>106.9</v>
      </c>
      <c r="AT775" s="134">
        <v>106.9</v>
      </c>
      <c r="AU775" s="134">
        <v>106.9</v>
      </c>
      <c r="AV775" s="134">
        <v>108.8</v>
      </c>
      <c r="AW775" s="134">
        <v>105.8</v>
      </c>
      <c r="AX775" s="134">
        <v>105.8</v>
      </c>
      <c r="AY775" s="134">
        <v>105.8</v>
      </c>
      <c r="AZ775" s="134">
        <v>105.8</v>
      </c>
      <c r="BA775" s="134">
        <v>105.8</v>
      </c>
      <c r="BB775" s="134">
        <v>106.4</v>
      </c>
      <c r="BC775" s="134">
        <v>106.4</v>
      </c>
      <c r="BD775" s="134">
        <v>107</v>
      </c>
      <c r="BE775" s="134">
        <v>105.1</v>
      </c>
      <c r="BF775" s="134">
        <v>105.1</v>
      </c>
      <c r="BG775" s="134">
        <v>105.1</v>
      </c>
      <c r="BH775" s="134">
        <v>105.1</v>
      </c>
      <c r="BI775" s="134">
        <v>103.9</v>
      </c>
      <c r="BJ775" s="134">
        <v>103.9</v>
      </c>
      <c r="BK775" s="134">
        <v>103.2</v>
      </c>
      <c r="BL775" s="134">
        <v>103.2</v>
      </c>
      <c r="BM775" s="134">
        <v>103.2</v>
      </c>
      <c r="BN775" s="134">
        <v>103.2</v>
      </c>
      <c r="BO775" s="134">
        <v>103.2</v>
      </c>
      <c r="BP775" s="134">
        <v>107.4</v>
      </c>
      <c r="BQ775" s="134">
        <v>107.4</v>
      </c>
      <c r="BR775" s="134">
        <v>107.4</v>
      </c>
      <c r="BS775" s="134">
        <v>107.4</v>
      </c>
      <c r="BT775" s="134">
        <v>107.4</v>
      </c>
      <c r="BU775" s="134">
        <v>108.3</v>
      </c>
      <c r="BV775" s="134">
        <v>108.3</v>
      </c>
      <c r="BW775" s="134">
        <v>109</v>
      </c>
      <c r="BX775" s="134">
        <v>109</v>
      </c>
      <c r="BY775" s="134">
        <v>109</v>
      </c>
      <c r="BZ775" s="134">
        <v>109</v>
      </c>
      <c r="CA775" s="134">
        <v>109</v>
      </c>
      <c r="CB775" s="134">
        <v>109</v>
      </c>
      <c r="CC775" s="134">
        <v>109</v>
      </c>
      <c r="CD775" s="134">
        <v>109</v>
      </c>
      <c r="CE775" s="134">
        <v>109</v>
      </c>
      <c r="CF775" s="134">
        <v>109.4</v>
      </c>
      <c r="CG775" s="134">
        <v>109.4</v>
      </c>
      <c r="CH775" s="134">
        <v>109.4</v>
      </c>
      <c r="CI775" s="134">
        <v>109.4</v>
      </c>
      <c r="CJ775" s="134">
        <v>109.4</v>
      </c>
      <c r="CK775" s="134">
        <v>109.4</v>
      </c>
      <c r="CL775" s="134">
        <v>109.4</v>
      </c>
      <c r="CM775" s="134">
        <v>109.7</v>
      </c>
      <c r="CN775" s="134">
        <v>109.7</v>
      </c>
      <c r="CO775" s="134">
        <v>109.7</v>
      </c>
      <c r="CP775" s="134">
        <v>109.7</v>
      </c>
      <c r="CQ775" s="134">
        <v>109.7</v>
      </c>
      <c r="CR775" s="134">
        <v>109.7</v>
      </c>
      <c r="CS775" s="134">
        <v>109.7</v>
      </c>
      <c r="CT775" s="134">
        <v>109.7</v>
      </c>
      <c r="CU775" s="134">
        <v>109.7</v>
      </c>
      <c r="CV775" s="134">
        <v>109.7</v>
      </c>
      <c r="CW775" s="134">
        <v>109.7</v>
      </c>
      <c r="CX775" s="134">
        <v>109.7</v>
      </c>
      <c r="CY775" s="134">
        <v>109.7</v>
      </c>
      <c r="CZ775" s="134">
        <v>109.8</v>
      </c>
      <c r="DA775" s="134">
        <v>109.8</v>
      </c>
      <c r="DB775" s="134">
        <v>109.8</v>
      </c>
      <c r="DC775" s="134">
        <v>109.7</v>
      </c>
      <c r="DD775" s="134">
        <v>109.8</v>
      </c>
      <c r="DE775" s="134">
        <v>109.8</v>
      </c>
      <c r="DF775" s="134">
        <v>109.8</v>
      </c>
      <c r="DG775" s="134">
        <v>109.8</v>
      </c>
      <c r="DH775" s="134">
        <v>109.8</v>
      </c>
      <c r="DI775" s="134">
        <v>109.8</v>
      </c>
      <c r="DJ775" s="134">
        <v>109.8</v>
      </c>
      <c r="DK775" s="134">
        <v>110.4</v>
      </c>
      <c r="DL775" s="134">
        <v>110.4</v>
      </c>
      <c r="DM775" s="134">
        <v>113.5</v>
      </c>
      <c r="DN775" s="134">
        <v>113.5</v>
      </c>
      <c r="DO775" s="134">
        <v>113.5</v>
      </c>
      <c r="DP775" s="134">
        <v>115.3</v>
      </c>
      <c r="DQ775" s="134">
        <v>115.4</v>
      </c>
      <c r="DR775" s="134">
        <v>115.4</v>
      </c>
      <c r="DS775" s="134">
        <v>117.2</v>
      </c>
      <c r="DT775" s="134">
        <v>117.2</v>
      </c>
      <c r="DU775" s="134">
        <v>117.2</v>
      </c>
      <c r="DV775" s="134">
        <v>117.7</v>
      </c>
      <c r="DW775" s="134">
        <v>117.7</v>
      </c>
      <c r="DX775" s="134">
        <v>118.4</v>
      </c>
      <c r="DY775" s="134">
        <v>118.4</v>
      </c>
      <c r="DZ775" s="134">
        <v>118.4</v>
      </c>
      <c r="EA775" s="135">
        <v>118.4</v>
      </c>
      <c r="EB775" s="136">
        <v>117.7</v>
      </c>
      <c r="EC775" s="136">
        <v>117.7</v>
      </c>
      <c r="ED775" s="134">
        <v>117.7</v>
      </c>
      <c r="EE775" s="134">
        <v>118.6</v>
      </c>
      <c r="EF775" s="137">
        <v>116.5</v>
      </c>
      <c r="EG775" s="137">
        <v>118.6</v>
      </c>
      <c r="EH775" s="137">
        <v>118.6</v>
      </c>
      <c r="EI775" s="137">
        <v>118.6</v>
      </c>
      <c r="EJ775" s="136">
        <v>118.8</v>
      </c>
      <c r="EK775" s="136">
        <v>118.8</v>
      </c>
      <c r="EL775" s="147">
        <v>118.8</v>
      </c>
      <c r="EM775" s="147">
        <v>118.8</v>
      </c>
      <c r="EN775" s="147">
        <v>118.8</v>
      </c>
    </row>
    <row r="776" spans="1:144" ht="15" x14ac:dyDescent="0.25">
      <c r="A776" s="132" t="s">
        <v>2978</v>
      </c>
      <c r="B776" s="132" t="s">
        <v>2979</v>
      </c>
      <c r="C776" s="133">
        <v>1.6920000000000001E-2</v>
      </c>
      <c r="D776" s="134">
        <v>100.4</v>
      </c>
      <c r="E776" s="134">
        <v>100.5</v>
      </c>
      <c r="F776" s="134">
        <v>100.7</v>
      </c>
      <c r="G776" s="134">
        <v>102.2</v>
      </c>
      <c r="H776" s="134">
        <v>103.2</v>
      </c>
      <c r="I776" s="134">
        <v>102.5</v>
      </c>
      <c r="J776" s="134">
        <v>101.8</v>
      </c>
      <c r="K776" s="134">
        <v>101.9</v>
      </c>
      <c r="L776" s="134">
        <v>101.9</v>
      </c>
      <c r="M776" s="134">
        <v>101.9</v>
      </c>
      <c r="N776" s="134">
        <v>101.9</v>
      </c>
      <c r="O776" s="134">
        <v>102.2</v>
      </c>
      <c r="P776" s="134">
        <v>102.7</v>
      </c>
      <c r="Q776" s="134">
        <v>102.7</v>
      </c>
      <c r="R776" s="134">
        <v>103</v>
      </c>
      <c r="S776" s="134">
        <v>102.1</v>
      </c>
      <c r="T776" s="134">
        <v>102.1</v>
      </c>
      <c r="U776" s="134">
        <v>102.1</v>
      </c>
      <c r="V776" s="134">
        <v>101.3</v>
      </c>
      <c r="W776" s="134">
        <v>101.3</v>
      </c>
      <c r="X776" s="134">
        <v>101.3</v>
      </c>
      <c r="Y776" s="134">
        <v>103.3</v>
      </c>
      <c r="Z776" s="134">
        <v>103.3</v>
      </c>
      <c r="AA776" s="134">
        <v>103.2</v>
      </c>
      <c r="AB776" s="134">
        <v>103.6</v>
      </c>
      <c r="AC776" s="134">
        <v>103.6</v>
      </c>
      <c r="AD776" s="134">
        <v>103.4</v>
      </c>
      <c r="AE776" s="134">
        <v>102.2</v>
      </c>
      <c r="AF776" s="134">
        <v>102.2</v>
      </c>
      <c r="AG776" s="134">
        <v>102.4</v>
      </c>
      <c r="AH776" s="134">
        <v>102.8</v>
      </c>
      <c r="AI776" s="134">
        <v>102.8</v>
      </c>
      <c r="AJ776" s="134">
        <v>102.8</v>
      </c>
      <c r="AK776" s="134">
        <v>102.3</v>
      </c>
      <c r="AL776" s="134">
        <v>102.3</v>
      </c>
      <c r="AM776" s="134">
        <v>102.3</v>
      </c>
      <c r="AN776" s="134">
        <v>104.6</v>
      </c>
      <c r="AO776" s="134">
        <v>104.6</v>
      </c>
      <c r="AP776" s="134">
        <v>104.4</v>
      </c>
      <c r="AQ776" s="134">
        <v>104.5</v>
      </c>
      <c r="AR776" s="134">
        <v>104</v>
      </c>
      <c r="AS776" s="134">
        <v>103.9</v>
      </c>
      <c r="AT776" s="134">
        <v>103.9</v>
      </c>
      <c r="AU776" s="134">
        <v>104</v>
      </c>
      <c r="AV776" s="134">
        <v>104</v>
      </c>
      <c r="AW776" s="134">
        <v>103.8</v>
      </c>
      <c r="AX776" s="134">
        <v>103.8</v>
      </c>
      <c r="AY776" s="134">
        <v>103.8</v>
      </c>
      <c r="AZ776" s="134">
        <v>103.8</v>
      </c>
      <c r="BA776" s="134">
        <v>103.8</v>
      </c>
      <c r="BB776" s="134">
        <v>103.8</v>
      </c>
      <c r="BC776" s="134">
        <v>103.9</v>
      </c>
      <c r="BD776" s="134">
        <v>103.9</v>
      </c>
      <c r="BE776" s="134">
        <v>103.9</v>
      </c>
      <c r="BF776" s="134">
        <v>103.9</v>
      </c>
      <c r="BG776" s="134">
        <v>103.9</v>
      </c>
      <c r="BH776" s="134">
        <v>103.8</v>
      </c>
      <c r="BI776" s="134">
        <v>103.6</v>
      </c>
      <c r="BJ776" s="134">
        <v>103.4</v>
      </c>
      <c r="BK776" s="134">
        <v>103.8</v>
      </c>
      <c r="BL776" s="134">
        <v>103.4</v>
      </c>
      <c r="BM776" s="134">
        <v>103.6</v>
      </c>
      <c r="BN776" s="134">
        <v>104</v>
      </c>
      <c r="BO776" s="134">
        <v>104.5</v>
      </c>
      <c r="BP776" s="134">
        <v>103.5</v>
      </c>
      <c r="BQ776" s="134">
        <v>105</v>
      </c>
      <c r="BR776" s="134">
        <v>105</v>
      </c>
      <c r="BS776" s="134">
        <v>104.9</v>
      </c>
      <c r="BT776" s="134">
        <v>102.8</v>
      </c>
      <c r="BU776" s="134">
        <v>102.7</v>
      </c>
      <c r="BV776" s="134">
        <v>102.8</v>
      </c>
      <c r="BW776" s="134">
        <v>102.7</v>
      </c>
      <c r="BX776" s="134">
        <v>102.7</v>
      </c>
      <c r="BY776" s="134">
        <v>102.8</v>
      </c>
      <c r="BZ776" s="134">
        <v>102.6</v>
      </c>
      <c r="CA776" s="134">
        <v>102.6</v>
      </c>
      <c r="CB776" s="134">
        <v>103.1</v>
      </c>
      <c r="CC776" s="134">
        <v>103.2</v>
      </c>
      <c r="CD776" s="134">
        <v>103.4</v>
      </c>
      <c r="CE776" s="134">
        <v>103.5</v>
      </c>
      <c r="CF776" s="134">
        <v>103.4</v>
      </c>
      <c r="CG776" s="134">
        <v>102.8</v>
      </c>
      <c r="CH776" s="134">
        <v>102.8</v>
      </c>
      <c r="CI776" s="134">
        <v>102.4</v>
      </c>
      <c r="CJ776" s="134">
        <v>102.4</v>
      </c>
      <c r="CK776" s="134">
        <v>102.6</v>
      </c>
      <c r="CL776" s="134">
        <v>102.7</v>
      </c>
      <c r="CM776" s="134">
        <v>102.8</v>
      </c>
      <c r="CN776" s="134">
        <v>102.8</v>
      </c>
      <c r="CO776" s="134">
        <v>103.1</v>
      </c>
      <c r="CP776" s="134">
        <v>103.1</v>
      </c>
      <c r="CQ776" s="134">
        <v>103.4</v>
      </c>
      <c r="CR776" s="134">
        <v>103.7</v>
      </c>
      <c r="CS776" s="134">
        <v>103.6</v>
      </c>
      <c r="CT776" s="134">
        <v>103.7</v>
      </c>
      <c r="CU776" s="134">
        <v>103.8</v>
      </c>
      <c r="CV776" s="134">
        <v>103.7</v>
      </c>
      <c r="CW776" s="134">
        <v>104.6</v>
      </c>
      <c r="CX776" s="134">
        <v>104.7</v>
      </c>
      <c r="CY776" s="134">
        <v>105.2</v>
      </c>
      <c r="CZ776" s="134">
        <v>104.5</v>
      </c>
      <c r="DA776" s="134">
        <v>104</v>
      </c>
      <c r="DB776" s="134">
        <v>104</v>
      </c>
      <c r="DC776" s="134">
        <v>104.8</v>
      </c>
      <c r="DD776" s="134">
        <v>104</v>
      </c>
      <c r="DE776" s="134">
        <v>104.5</v>
      </c>
      <c r="DF776" s="134">
        <v>104.5</v>
      </c>
      <c r="DG776" s="134">
        <v>105.7</v>
      </c>
      <c r="DH776" s="134">
        <v>106</v>
      </c>
      <c r="DI776" s="134">
        <v>107.2</v>
      </c>
      <c r="DJ776" s="134">
        <v>107.1</v>
      </c>
      <c r="DK776" s="134">
        <v>107.5</v>
      </c>
      <c r="DL776" s="134">
        <v>107.5</v>
      </c>
      <c r="DM776" s="134">
        <v>108.4</v>
      </c>
      <c r="DN776" s="134">
        <v>110.1</v>
      </c>
      <c r="DO776" s="134">
        <v>110.2</v>
      </c>
      <c r="DP776" s="134">
        <v>111.3</v>
      </c>
      <c r="DQ776" s="134">
        <v>111.4</v>
      </c>
      <c r="DR776" s="134">
        <v>112.8</v>
      </c>
      <c r="DS776" s="134">
        <v>115.1</v>
      </c>
      <c r="DT776" s="134">
        <v>114.5</v>
      </c>
      <c r="DU776" s="134">
        <v>116</v>
      </c>
      <c r="DV776" s="134">
        <v>116.6</v>
      </c>
      <c r="DW776" s="134">
        <v>117.1</v>
      </c>
      <c r="DX776" s="134">
        <v>117</v>
      </c>
      <c r="DY776" s="134">
        <v>119</v>
      </c>
      <c r="DZ776" s="134">
        <v>120</v>
      </c>
      <c r="EA776" s="135">
        <v>120.1</v>
      </c>
      <c r="EB776" s="136">
        <v>120.5</v>
      </c>
      <c r="EC776" s="136">
        <v>120.6</v>
      </c>
      <c r="ED776" s="134">
        <v>119.6</v>
      </c>
      <c r="EE776" s="134">
        <v>119.8</v>
      </c>
      <c r="EF776" s="137">
        <v>120.4</v>
      </c>
      <c r="EG776" s="137">
        <v>119.1</v>
      </c>
      <c r="EH776" s="137">
        <v>119.1</v>
      </c>
      <c r="EI776" s="137">
        <v>119.3</v>
      </c>
      <c r="EJ776" s="136">
        <v>119.3</v>
      </c>
      <c r="EK776" s="136">
        <v>120.2</v>
      </c>
      <c r="EL776" s="147">
        <v>119.8</v>
      </c>
      <c r="EM776" s="147">
        <v>119.9</v>
      </c>
      <c r="EN776" s="147">
        <v>120.7</v>
      </c>
    </row>
    <row r="777" spans="1:144" ht="15" x14ac:dyDescent="0.25">
      <c r="A777" s="132" t="s">
        <v>2980</v>
      </c>
      <c r="B777" s="132" t="s">
        <v>2981</v>
      </c>
      <c r="C777" s="133">
        <v>0.18095</v>
      </c>
      <c r="D777" s="134">
        <v>100.3</v>
      </c>
      <c r="E777" s="134">
        <v>100.8</v>
      </c>
      <c r="F777" s="134">
        <v>101.8</v>
      </c>
      <c r="G777" s="134">
        <v>101.7</v>
      </c>
      <c r="H777" s="134">
        <v>102.6</v>
      </c>
      <c r="I777" s="134">
        <v>102.7</v>
      </c>
      <c r="J777" s="134">
        <v>101.8</v>
      </c>
      <c r="K777" s="134">
        <v>100</v>
      </c>
      <c r="L777" s="134">
        <v>102.4</v>
      </c>
      <c r="M777" s="134">
        <v>102.4</v>
      </c>
      <c r="N777" s="134">
        <v>103.2</v>
      </c>
      <c r="O777" s="134">
        <v>104.2</v>
      </c>
      <c r="P777" s="134">
        <v>102.5</v>
      </c>
      <c r="Q777" s="134">
        <v>102.5</v>
      </c>
      <c r="R777" s="134">
        <v>102.5</v>
      </c>
      <c r="S777" s="134">
        <v>79.2</v>
      </c>
      <c r="T777" s="134">
        <v>72.3</v>
      </c>
      <c r="U777" s="134">
        <v>71.099999999999994</v>
      </c>
      <c r="V777" s="134">
        <v>78</v>
      </c>
      <c r="W777" s="134">
        <v>78</v>
      </c>
      <c r="X777" s="134">
        <v>75.2</v>
      </c>
      <c r="Y777" s="134">
        <v>71.2</v>
      </c>
      <c r="Z777" s="134">
        <v>70.7</v>
      </c>
      <c r="AA777" s="134">
        <v>70.900000000000006</v>
      </c>
      <c r="AB777" s="134">
        <v>59.9</v>
      </c>
      <c r="AC777" s="134">
        <v>59.4</v>
      </c>
      <c r="AD777" s="134">
        <v>63.4</v>
      </c>
      <c r="AE777" s="134">
        <v>62.1</v>
      </c>
      <c r="AF777" s="134">
        <v>62.7</v>
      </c>
      <c r="AG777" s="134">
        <v>63.6</v>
      </c>
      <c r="AH777" s="134">
        <v>74.8</v>
      </c>
      <c r="AI777" s="134">
        <v>75.400000000000006</v>
      </c>
      <c r="AJ777" s="134">
        <v>77.599999999999994</v>
      </c>
      <c r="AK777" s="134">
        <v>75.7</v>
      </c>
      <c r="AL777" s="134">
        <v>77.2</v>
      </c>
      <c r="AM777" s="134">
        <v>74.400000000000006</v>
      </c>
      <c r="AN777" s="134">
        <v>68.599999999999994</v>
      </c>
      <c r="AO777" s="134">
        <v>71.400000000000006</v>
      </c>
      <c r="AP777" s="134">
        <v>67.8</v>
      </c>
      <c r="AQ777" s="134">
        <v>67</v>
      </c>
      <c r="AR777" s="134">
        <v>68.099999999999994</v>
      </c>
      <c r="AS777" s="134">
        <v>60.2</v>
      </c>
      <c r="AT777" s="134">
        <v>74.099999999999994</v>
      </c>
      <c r="AU777" s="134">
        <v>73.599999999999994</v>
      </c>
      <c r="AV777" s="134">
        <v>69</v>
      </c>
      <c r="AW777" s="134">
        <v>62.5</v>
      </c>
      <c r="AX777" s="134">
        <v>64</v>
      </c>
      <c r="AY777" s="134">
        <v>65.599999999999994</v>
      </c>
      <c r="AZ777" s="134">
        <v>52.9</v>
      </c>
      <c r="BA777" s="134">
        <v>51.5</v>
      </c>
      <c r="BB777" s="134">
        <v>54.7</v>
      </c>
      <c r="BC777" s="134">
        <v>47</v>
      </c>
      <c r="BD777" s="134">
        <v>46.8</v>
      </c>
      <c r="BE777" s="134">
        <v>46.7</v>
      </c>
      <c r="BF777" s="134">
        <v>46.7</v>
      </c>
      <c r="BG777" s="134">
        <v>46.7</v>
      </c>
      <c r="BH777" s="134">
        <v>46.7</v>
      </c>
      <c r="BI777" s="134">
        <v>46.7</v>
      </c>
      <c r="BJ777" s="134">
        <v>46.7</v>
      </c>
      <c r="BK777" s="134">
        <v>46.7</v>
      </c>
      <c r="BL777" s="134">
        <v>46.7</v>
      </c>
      <c r="BM777" s="134">
        <v>46.7</v>
      </c>
      <c r="BN777" s="134">
        <v>46.7</v>
      </c>
      <c r="BO777" s="134">
        <v>46.7</v>
      </c>
      <c r="BP777" s="134">
        <v>46.7</v>
      </c>
      <c r="BQ777" s="134">
        <v>46.7</v>
      </c>
      <c r="BR777" s="134">
        <v>46.7</v>
      </c>
      <c r="BS777" s="134">
        <v>46.7</v>
      </c>
      <c r="BT777" s="134">
        <v>46.7</v>
      </c>
      <c r="BU777" s="134">
        <v>46.7</v>
      </c>
      <c r="BV777" s="134">
        <v>46.7</v>
      </c>
      <c r="BW777" s="134">
        <v>46.7</v>
      </c>
      <c r="BX777" s="134">
        <v>46.7</v>
      </c>
      <c r="BY777" s="134">
        <v>46.7</v>
      </c>
      <c r="BZ777" s="134">
        <v>46.7</v>
      </c>
      <c r="CA777" s="134">
        <v>46.7</v>
      </c>
      <c r="CB777" s="134">
        <v>46.7</v>
      </c>
      <c r="CC777" s="134">
        <v>46.7</v>
      </c>
      <c r="CD777" s="134">
        <v>46.7</v>
      </c>
      <c r="CE777" s="134">
        <v>46.7</v>
      </c>
      <c r="CF777" s="134">
        <v>46.7</v>
      </c>
      <c r="CG777" s="134">
        <v>46.5</v>
      </c>
      <c r="CH777" s="134">
        <v>46.5</v>
      </c>
      <c r="CI777" s="134">
        <v>46.5</v>
      </c>
      <c r="CJ777" s="134">
        <v>46.5</v>
      </c>
      <c r="CK777" s="134">
        <v>46.5</v>
      </c>
      <c r="CL777" s="134">
        <v>46.5</v>
      </c>
      <c r="CM777" s="134">
        <v>46.5</v>
      </c>
      <c r="CN777" s="134">
        <v>46.5</v>
      </c>
      <c r="CO777" s="134">
        <v>46.5</v>
      </c>
      <c r="CP777" s="134">
        <v>46.5</v>
      </c>
      <c r="CQ777" s="134">
        <v>46.5</v>
      </c>
      <c r="CR777" s="134">
        <v>46.5</v>
      </c>
      <c r="CS777" s="134">
        <v>47.1</v>
      </c>
      <c r="CT777" s="134">
        <v>47.2</v>
      </c>
      <c r="CU777" s="134">
        <v>47.1</v>
      </c>
      <c r="CV777" s="134">
        <v>47</v>
      </c>
      <c r="CW777" s="134">
        <v>47.2</v>
      </c>
      <c r="CX777" s="134">
        <v>47.2</v>
      </c>
      <c r="CY777" s="134">
        <v>47.1</v>
      </c>
      <c r="CZ777" s="134">
        <v>47.1</v>
      </c>
      <c r="DA777" s="134">
        <v>47.1</v>
      </c>
      <c r="DB777" s="134">
        <v>47</v>
      </c>
      <c r="DC777" s="134">
        <v>47.1</v>
      </c>
      <c r="DD777" s="134">
        <v>47.1</v>
      </c>
      <c r="DE777" s="134">
        <v>47.6</v>
      </c>
      <c r="DF777" s="134">
        <v>47.6</v>
      </c>
      <c r="DG777" s="134">
        <v>47.6</v>
      </c>
      <c r="DH777" s="134">
        <v>47.6</v>
      </c>
      <c r="DI777" s="134">
        <v>47.6</v>
      </c>
      <c r="DJ777" s="134">
        <v>47.6</v>
      </c>
      <c r="DK777" s="134">
        <v>47.6</v>
      </c>
      <c r="DL777" s="134">
        <v>47.6</v>
      </c>
      <c r="DM777" s="134">
        <v>47.8</v>
      </c>
      <c r="DN777" s="134">
        <v>47.9</v>
      </c>
      <c r="DO777" s="134">
        <v>47.8</v>
      </c>
      <c r="DP777" s="134">
        <v>47.9</v>
      </c>
      <c r="DQ777" s="134">
        <v>48.1</v>
      </c>
      <c r="DR777" s="134">
        <v>48.5</v>
      </c>
      <c r="DS777" s="134">
        <v>48.5</v>
      </c>
      <c r="DT777" s="134">
        <v>48.4</v>
      </c>
      <c r="DU777" s="134">
        <v>54.4</v>
      </c>
      <c r="DV777" s="134">
        <v>55.7</v>
      </c>
      <c r="DW777" s="134">
        <v>55.7</v>
      </c>
      <c r="DX777" s="134">
        <v>56.7</v>
      </c>
      <c r="DY777" s="134">
        <v>57.1</v>
      </c>
      <c r="DZ777" s="134">
        <v>56.7</v>
      </c>
      <c r="EA777" s="135">
        <v>57.3</v>
      </c>
      <c r="EB777" s="136">
        <v>57.3</v>
      </c>
      <c r="EC777" s="136">
        <v>56.7</v>
      </c>
      <c r="ED777" s="134">
        <v>58.2</v>
      </c>
      <c r="EE777" s="134">
        <v>58.3</v>
      </c>
      <c r="EF777" s="137">
        <v>57.9</v>
      </c>
      <c r="EG777" s="137">
        <v>58.1</v>
      </c>
      <c r="EH777" s="137">
        <v>59.5</v>
      </c>
      <c r="EI777" s="137">
        <v>60.6</v>
      </c>
      <c r="EJ777" s="136">
        <v>60.6</v>
      </c>
      <c r="EK777" s="136">
        <v>60.4</v>
      </c>
      <c r="EL777" s="147">
        <v>60.7</v>
      </c>
      <c r="EM777" s="147">
        <v>60.6</v>
      </c>
      <c r="EN777" s="147">
        <v>60.5</v>
      </c>
    </row>
    <row r="778" spans="1:144" ht="15" x14ac:dyDescent="0.25">
      <c r="A778" s="132" t="s">
        <v>2982</v>
      </c>
      <c r="B778" s="132" t="s">
        <v>2983</v>
      </c>
      <c r="C778" s="133">
        <v>0.22792999999999999</v>
      </c>
      <c r="D778" s="134">
        <v>94.4</v>
      </c>
      <c r="E778" s="134">
        <v>94.7</v>
      </c>
      <c r="F778" s="134">
        <v>96.7</v>
      </c>
      <c r="G778" s="134">
        <v>100.1</v>
      </c>
      <c r="H778" s="134">
        <v>99</v>
      </c>
      <c r="I778" s="134">
        <v>102.1</v>
      </c>
      <c r="J778" s="134">
        <v>111.4</v>
      </c>
      <c r="K778" s="134">
        <v>104.1</v>
      </c>
      <c r="L778" s="134">
        <v>102.6</v>
      </c>
      <c r="M778" s="134">
        <v>100.9</v>
      </c>
      <c r="N778" s="134">
        <v>101.9</v>
      </c>
      <c r="O778" s="134">
        <v>104.9</v>
      </c>
      <c r="P778" s="134">
        <v>101.4</v>
      </c>
      <c r="Q778" s="134">
        <v>103.2</v>
      </c>
      <c r="R778" s="134">
        <v>104.1</v>
      </c>
      <c r="S778" s="134">
        <v>105.4</v>
      </c>
      <c r="T778" s="134">
        <v>106</v>
      </c>
      <c r="U778" s="134">
        <v>104.3</v>
      </c>
      <c r="V778" s="134">
        <v>105.6</v>
      </c>
      <c r="W778" s="134">
        <v>107.2</v>
      </c>
      <c r="X778" s="134">
        <v>107.9</v>
      </c>
      <c r="Y778" s="134">
        <v>107.5</v>
      </c>
      <c r="Z778" s="134">
        <v>114.6</v>
      </c>
      <c r="AA778" s="134">
        <v>117.9</v>
      </c>
      <c r="AB778" s="134">
        <v>115.8</v>
      </c>
      <c r="AC778" s="134">
        <v>114.9</v>
      </c>
      <c r="AD778" s="134">
        <v>113.4</v>
      </c>
      <c r="AE778" s="134">
        <v>112.6</v>
      </c>
      <c r="AF778" s="134">
        <v>113.7</v>
      </c>
      <c r="AG778" s="134">
        <v>116.2</v>
      </c>
      <c r="AH778" s="134">
        <v>116.5</v>
      </c>
      <c r="AI778" s="134">
        <v>112.2</v>
      </c>
      <c r="AJ778" s="134">
        <v>116.2</v>
      </c>
      <c r="AK778" s="134">
        <v>114.4</v>
      </c>
      <c r="AL778" s="134">
        <v>113.7</v>
      </c>
      <c r="AM778" s="134">
        <v>117.3</v>
      </c>
      <c r="AN778" s="134">
        <v>118</v>
      </c>
      <c r="AO778" s="134">
        <v>120.4</v>
      </c>
      <c r="AP778" s="134">
        <v>118</v>
      </c>
      <c r="AQ778" s="134">
        <v>123.7</v>
      </c>
      <c r="AR778" s="134">
        <v>122.6</v>
      </c>
      <c r="AS778" s="134">
        <v>117.4</v>
      </c>
      <c r="AT778" s="134">
        <v>123.7</v>
      </c>
      <c r="AU778" s="134">
        <v>122.7</v>
      </c>
      <c r="AV778" s="134">
        <v>121.5</v>
      </c>
      <c r="AW778" s="134">
        <v>116.9</v>
      </c>
      <c r="AX778" s="134">
        <v>114.2</v>
      </c>
      <c r="AY778" s="134">
        <v>119.6</v>
      </c>
      <c r="AZ778" s="134">
        <v>114.3</v>
      </c>
      <c r="BA778" s="134">
        <v>114</v>
      </c>
      <c r="BB778" s="134">
        <v>113.8</v>
      </c>
      <c r="BC778" s="134">
        <v>112.4</v>
      </c>
      <c r="BD778" s="134">
        <v>112.3</v>
      </c>
      <c r="BE778" s="134">
        <v>114.8</v>
      </c>
      <c r="BF778" s="134">
        <v>118.5</v>
      </c>
      <c r="BG778" s="134">
        <v>116.6</v>
      </c>
      <c r="BH778" s="134">
        <v>121.2</v>
      </c>
      <c r="BI778" s="134">
        <v>120.2</v>
      </c>
      <c r="BJ778" s="134">
        <v>122.1</v>
      </c>
      <c r="BK778" s="134">
        <v>122.9</v>
      </c>
      <c r="BL778" s="134">
        <v>124.5</v>
      </c>
      <c r="BM778" s="134">
        <v>124.1</v>
      </c>
      <c r="BN778" s="134">
        <v>120.4</v>
      </c>
      <c r="BO778" s="134">
        <v>116.6</v>
      </c>
      <c r="BP778" s="134">
        <v>119.5</v>
      </c>
      <c r="BQ778" s="134">
        <v>117.3</v>
      </c>
      <c r="BR778" s="134">
        <v>121.3</v>
      </c>
      <c r="BS778" s="134">
        <v>123.2</v>
      </c>
      <c r="BT778" s="134">
        <v>121.9</v>
      </c>
      <c r="BU778" s="134">
        <v>119.8</v>
      </c>
      <c r="BV778" s="134">
        <v>122.1</v>
      </c>
      <c r="BW778" s="134">
        <v>122.8</v>
      </c>
      <c r="BX778" s="134">
        <v>122.8</v>
      </c>
      <c r="BY778" s="134">
        <v>121.5</v>
      </c>
      <c r="BZ778" s="134">
        <v>124.1</v>
      </c>
      <c r="CA778" s="134">
        <v>121.6</v>
      </c>
      <c r="CB778" s="134">
        <v>121.3</v>
      </c>
      <c r="CC778" s="134">
        <v>125.9</v>
      </c>
      <c r="CD778" s="134">
        <v>128</v>
      </c>
      <c r="CE778" s="134">
        <v>128.69999999999999</v>
      </c>
      <c r="CF778" s="134">
        <v>127.5</v>
      </c>
      <c r="CG778" s="134">
        <v>126.9</v>
      </c>
      <c r="CH778" s="134">
        <v>123.4</v>
      </c>
      <c r="CI778" s="134">
        <v>124.5</v>
      </c>
      <c r="CJ778" s="134">
        <v>123.1</v>
      </c>
      <c r="CK778" s="134">
        <v>125.2</v>
      </c>
      <c r="CL778" s="134">
        <v>125.3</v>
      </c>
      <c r="CM778" s="134">
        <v>123.8</v>
      </c>
      <c r="CN778" s="134">
        <v>123.7</v>
      </c>
      <c r="CO778" s="134">
        <v>121.5</v>
      </c>
      <c r="CP778" s="134">
        <v>125.7</v>
      </c>
      <c r="CQ778" s="134">
        <v>123.6</v>
      </c>
      <c r="CR778" s="134">
        <v>125.6</v>
      </c>
      <c r="CS778" s="134">
        <v>126.3</v>
      </c>
      <c r="CT778" s="134">
        <v>128.6</v>
      </c>
      <c r="CU778" s="134">
        <v>130.1</v>
      </c>
      <c r="CV778" s="134">
        <v>119.3</v>
      </c>
      <c r="CW778" s="134">
        <v>125.2</v>
      </c>
      <c r="CX778" s="134">
        <v>125.6</v>
      </c>
      <c r="CY778" s="134">
        <v>125.7</v>
      </c>
      <c r="CZ778" s="134">
        <v>128.5</v>
      </c>
      <c r="DA778" s="134">
        <v>127.7</v>
      </c>
      <c r="DB778" s="134">
        <v>128.4</v>
      </c>
      <c r="DC778" s="134">
        <v>131.69999999999999</v>
      </c>
      <c r="DD778" s="134">
        <v>131.9</v>
      </c>
      <c r="DE778" s="134">
        <v>132.4</v>
      </c>
      <c r="DF778" s="134">
        <v>128.19999999999999</v>
      </c>
      <c r="DG778" s="134">
        <v>131.19999999999999</v>
      </c>
      <c r="DH778" s="134">
        <v>128.30000000000001</v>
      </c>
      <c r="DI778" s="134">
        <v>128.4</v>
      </c>
      <c r="DJ778" s="134">
        <v>128.5</v>
      </c>
      <c r="DK778" s="134">
        <v>128.6</v>
      </c>
      <c r="DL778" s="134">
        <v>129</v>
      </c>
      <c r="DM778" s="134">
        <v>131.6</v>
      </c>
      <c r="DN778" s="134">
        <v>131.9</v>
      </c>
      <c r="DO778" s="134">
        <v>131.80000000000001</v>
      </c>
      <c r="DP778" s="134">
        <v>131</v>
      </c>
      <c r="DQ778" s="134">
        <v>130.69999999999999</v>
      </c>
      <c r="DR778" s="134">
        <v>131.19999999999999</v>
      </c>
      <c r="DS778" s="134">
        <v>130.5</v>
      </c>
      <c r="DT778" s="134">
        <v>131</v>
      </c>
      <c r="DU778" s="134">
        <v>129.6</v>
      </c>
      <c r="DV778" s="134">
        <v>129.4</v>
      </c>
      <c r="DW778" s="134">
        <v>128</v>
      </c>
      <c r="DX778" s="134">
        <v>130</v>
      </c>
      <c r="DY778" s="134">
        <v>129.9</v>
      </c>
      <c r="DZ778" s="134">
        <v>129.6</v>
      </c>
      <c r="EA778" s="135">
        <v>127.8</v>
      </c>
      <c r="EB778" s="136">
        <v>125.3</v>
      </c>
      <c r="EC778" s="136">
        <v>124.7</v>
      </c>
      <c r="ED778" s="134">
        <v>124.6</v>
      </c>
      <c r="EE778" s="134">
        <v>124.7</v>
      </c>
      <c r="EF778" s="137">
        <v>124.8</v>
      </c>
      <c r="EG778" s="137">
        <v>124.8</v>
      </c>
      <c r="EH778" s="137">
        <v>124.9</v>
      </c>
      <c r="EI778" s="137">
        <v>124.9</v>
      </c>
      <c r="EJ778" s="136">
        <v>124.4</v>
      </c>
      <c r="EK778" s="136">
        <v>124.5</v>
      </c>
      <c r="EL778" s="147">
        <v>124.3</v>
      </c>
      <c r="EM778" s="147">
        <v>124.2</v>
      </c>
      <c r="EN778" s="147">
        <v>124.3</v>
      </c>
    </row>
    <row r="779" spans="1:144" ht="15" x14ac:dyDescent="0.25">
      <c r="A779" s="132" t="s">
        <v>2984</v>
      </c>
      <c r="B779" s="132" t="s">
        <v>2985</v>
      </c>
      <c r="C779" s="133">
        <v>3.0710000000000001E-2</v>
      </c>
      <c r="D779" s="134">
        <v>105.6</v>
      </c>
      <c r="E779" s="134">
        <v>100.6</v>
      </c>
      <c r="F779" s="134">
        <v>103.7</v>
      </c>
      <c r="G779" s="134">
        <v>109</v>
      </c>
      <c r="H779" s="134">
        <v>110</v>
      </c>
      <c r="I779" s="134">
        <v>108</v>
      </c>
      <c r="J779" s="134">
        <v>108.9</v>
      </c>
      <c r="K779" s="134">
        <v>105.8</v>
      </c>
      <c r="L779" s="134">
        <v>112.1</v>
      </c>
      <c r="M779" s="134">
        <v>108.3</v>
      </c>
      <c r="N779" s="134">
        <v>110.5</v>
      </c>
      <c r="O779" s="134">
        <v>108.9</v>
      </c>
      <c r="P779" s="134">
        <v>107.1</v>
      </c>
      <c r="Q779" s="134">
        <v>113.5</v>
      </c>
      <c r="R779" s="134">
        <v>110.6</v>
      </c>
      <c r="S779" s="134">
        <v>104.6</v>
      </c>
      <c r="T779" s="134">
        <v>112.1</v>
      </c>
      <c r="U779" s="134">
        <v>105.4</v>
      </c>
      <c r="V779" s="134">
        <v>103.1</v>
      </c>
      <c r="W779" s="134">
        <v>107.4</v>
      </c>
      <c r="X779" s="134">
        <v>104.9</v>
      </c>
      <c r="Y779" s="134">
        <v>109.1</v>
      </c>
      <c r="Z779" s="134">
        <v>110.4</v>
      </c>
      <c r="AA779" s="134">
        <v>108.6</v>
      </c>
      <c r="AB779" s="134">
        <v>111.8</v>
      </c>
      <c r="AC779" s="134">
        <v>102.5</v>
      </c>
      <c r="AD779" s="134">
        <v>103.5</v>
      </c>
      <c r="AE779" s="134">
        <v>103.5</v>
      </c>
      <c r="AF779" s="134">
        <v>108.4</v>
      </c>
      <c r="AG779" s="134">
        <v>105.6</v>
      </c>
      <c r="AH779" s="134">
        <v>108.3</v>
      </c>
      <c r="AI779" s="134">
        <v>100.3</v>
      </c>
      <c r="AJ779" s="134">
        <v>100.3</v>
      </c>
      <c r="AK779" s="134">
        <v>108.8</v>
      </c>
      <c r="AL779" s="134">
        <v>103.3</v>
      </c>
      <c r="AM779" s="134">
        <v>102.1</v>
      </c>
      <c r="AN779" s="134">
        <v>103</v>
      </c>
      <c r="AO779" s="134">
        <v>106.3</v>
      </c>
      <c r="AP779" s="134">
        <v>112.5</v>
      </c>
      <c r="AQ779" s="134">
        <v>108.6</v>
      </c>
      <c r="AR779" s="134">
        <v>112.8</v>
      </c>
      <c r="AS779" s="134">
        <v>109.2</v>
      </c>
      <c r="AT779" s="134">
        <v>115.5</v>
      </c>
      <c r="AU779" s="134">
        <v>107.7</v>
      </c>
      <c r="AV779" s="134">
        <v>114.2</v>
      </c>
      <c r="AW779" s="134">
        <v>111.4</v>
      </c>
      <c r="AX779" s="134">
        <v>112.7</v>
      </c>
      <c r="AY779" s="134">
        <v>115.1</v>
      </c>
      <c r="AZ779" s="134">
        <v>115.4</v>
      </c>
      <c r="BA779" s="134">
        <v>112.9</v>
      </c>
      <c r="BB779" s="134">
        <v>120.2</v>
      </c>
      <c r="BC779" s="134">
        <v>114.3</v>
      </c>
      <c r="BD779" s="134">
        <v>117.7</v>
      </c>
      <c r="BE779" s="134">
        <v>117.2</v>
      </c>
      <c r="BF779" s="134">
        <v>121.8</v>
      </c>
      <c r="BG779" s="134">
        <v>117</v>
      </c>
      <c r="BH779" s="134">
        <v>118.9</v>
      </c>
      <c r="BI779" s="134">
        <v>119.7</v>
      </c>
      <c r="BJ779" s="134">
        <v>118.9</v>
      </c>
      <c r="BK779" s="134">
        <v>118.3</v>
      </c>
      <c r="BL779" s="134">
        <v>120.1</v>
      </c>
      <c r="BM779" s="134">
        <v>120.9</v>
      </c>
      <c r="BN779" s="134">
        <v>119.3</v>
      </c>
      <c r="BO779" s="134">
        <v>121.5</v>
      </c>
      <c r="BP779" s="134">
        <v>120.9</v>
      </c>
      <c r="BQ779" s="134">
        <v>119.6</v>
      </c>
      <c r="BR779" s="134">
        <v>123.1</v>
      </c>
      <c r="BS779" s="134">
        <v>126.4</v>
      </c>
      <c r="BT779" s="134">
        <v>125.2</v>
      </c>
      <c r="BU779" s="134">
        <v>124.9</v>
      </c>
      <c r="BV779" s="134">
        <v>125.4</v>
      </c>
      <c r="BW779" s="134">
        <v>124.4</v>
      </c>
      <c r="BX779" s="134">
        <v>124.5</v>
      </c>
      <c r="BY779" s="134">
        <v>125.7</v>
      </c>
      <c r="BZ779" s="134">
        <v>129.1</v>
      </c>
      <c r="CA779" s="134">
        <v>127.9</v>
      </c>
      <c r="CB779" s="134">
        <v>127.6</v>
      </c>
      <c r="CC779" s="134">
        <v>127.2</v>
      </c>
      <c r="CD779" s="134">
        <v>128.69999999999999</v>
      </c>
      <c r="CE779" s="134">
        <v>128.80000000000001</v>
      </c>
      <c r="CF779" s="134">
        <v>127.1</v>
      </c>
      <c r="CG779" s="134">
        <v>124.5</v>
      </c>
      <c r="CH779" s="134">
        <v>124.5</v>
      </c>
      <c r="CI779" s="134">
        <v>124.5</v>
      </c>
      <c r="CJ779" s="134">
        <v>128</v>
      </c>
      <c r="CK779" s="134">
        <v>130.6</v>
      </c>
      <c r="CL779" s="134">
        <v>130.1</v>
      </c>
      <c r="CM779" s="134">
        <v>127.6</v>
      </c>
      <c r="CN779" s="134">
        <v>119.4</v>
      </c>
      <c r="CO779" s="134">
        <v>119.4</v>
      </c>
      <c r="CP779" s="134">
        <v>119.4</v>
      </c>
      <c r="CQ779" s="134">
        <v>119.7</v>
      </c>
      <c r="CR779" s="134">
        <v>119.7</v>
      </c>
      <c r="CS779" s="134">
        <v>121.1</v>
      </c>
      <c r="CT779" s="134">
        <v>121.4</v>
      </c>
      <c r="CU779" s="134">
        <v>121.4</v>
      </c>
      <c r="CV779" s="134">
        <v>120.8</v>
      </c>
      <c r="CW779" s="134">
        <v>120.8</v>
      </c>
      <c r="CX779" s="134">
        <v>121.1</v>
      </c>
      <c r="CY779" s="134">
        <v>121.1</v>
      </c>
      <c r="CZ779" s="134">
        <v>121.4</v>
      </c>
      <c r="DA779" s="134">
        <v>121.2</v>
      </c>
      <c r="DB779" s="134">
        <v>119.9</v>
      </c>
      <c r="DC779" s="134">
        <v>122.1</v>
      </c>
      <c r="DD779" s="134">
        <v>123.3</v>
      </c>
      <c r="DE779" s="134">
        <v>126</v>
      </c>
      <c r="DF779" s="134">
        <v>125.3</v>
      </c>
      <c r="DG779" s="134">
        <v>125.1</v>
      </c>
      <c r="DH779" s="134">
        <v>126.2</v>
      </c>
      <c r="DI779" s="134">
        <v>127</v>
      </c>
      <c r="DJ779" s="134">
        <v>127</v>
      </c>
      <c r="DK779" s="134">
        <v>129.19999999999999</v>
      </c>
      <c r="DL779" s="134">
        <v>129.6</v>
      </c>
      <c r="DM779" s="134">
        <v>130.4</v>
      </c>
      <c r="DN779" s="134">
        <v>131.9</v>
      </c>
      <c r="DO779" s="134">
        <v>131.1</v>
      </c>
      <c r="DP779" s="134">
        <v>129.1</v>
      </c>
      <c r="DQ779" s="134">
        <v>130.5</v>
      </c>
      <c r="DR779" s="134">
        <v>129.5</v>
      </c>
      <c r="DS779" s="134">
        <v>129.6</v>
      </c>
      <c r="DT779" s="134">
        <v>133.1</v>
      </c>
      <c r="DU779" s="134">
        <v>130.80000000000001</v>
      </c>
      <c r="DV779" s="134">
        <v>132.6</v>
      </c>
      <c r="DW779" s="134">
        <v>129.6</v>
      </c>
      <c r="DX779" s="134">
        <v>127.1</v>
      </c>
      <c r="DY779" s="134">
        <v>127.8</v>
      </c>
      <c r="DZ779" s="134">
        <v>127.7</v>
      </c>
      <c r="EA779" s="135">
        <v>127.6</v>
      </c>
      <c r="EB779" s="136">
        <v>129</v>
      </c>
      <c r="EC779" s="136">
        <v>130.19999999999999</v>
      </c>
      <c r="ED779" s="134">
        <v>130</v>
      </c>
      <c r="EE779" s="134">
        <v>129.9</v>
      </c>
      <c r="EF779" s="137">
        <v>131</v>
      </c>
      <c r="EG779" s="137">
        <v>131.4</v>
      </c>
      <c r="EH779" s="137">
        <v>130.6</v>
      </c>
      <c r="EI779" s="137">
        <v>130.1</v>
      </c>
      <c r="EJ779" s="136">
        <v>129.69999999999999</v>
      </c>
      <c r="EK779" s="136">
        <v>128.9</v>
      </c>
      <c r="EL779" s="147">
        <v>127.9</v>
      </c>
      <c r="EM779" s="147">
        <v>128.5</v>
      </c>
      <c r="EN779" s="147">
        <v>128.30000000000001</v>
      </c>
    </row>
    <row r="780" spans="1:144" ht="15" x14ac:dyDescent="0.25">
      <c r="A780" s="132" t="s">
        <v>2986</v>
      </c>
      <c r="B780" s="132" t="s">
        <v>2987</v>
      </c>
      <c r="C780" s="133">
        <v>5.4690000000000003E-2</v>
      </c>
      <c r="D780" s="134">
        <v>85.8</v>
      </c>
      <c r="E780" s="134">
        <v>85.8</v>
      </c>
      <c r="F780" s="134">
        <v>92.6</v>
      </c>
      <c r="G780" s="134">
        <v>102.1</v>
      </c>
      <c r="H780" s="134">
        <v>95.7</v>
      </c>
      <c r="I780" s="134">
        <v>94.7</v>
      </c>
      <c r="J780" s="134">
        <v>122</v>
      </c>
      <c r="K780" s="134">
        <v>124</v>
      </c>
      <c r="L780" s="134">
        <v>112.9</v>
      </c>
      <c r="M780" s="134">
        <v>108.7</v>
      </c>
      <c r="N780" s="134">
        <v>109.7</v>
      </c>
      <c r="O780" s="134">
        <v>110.2</v>
      </c>
      <c r="P780" s="134">
        <v>100.4</v>
      </c>
      <c r="Q780" s="134">
        <v>105.3</v>
      </c>
      <c r="R780" s="134">
        <v>102.4</v>
      </c>
      <c r="S780" s="134">
        <v>96.4</v>
      </c>
      <c r="T780" s="134">
        <v>88.6</v>
      </c>
      <c r="U780" s="134">
        <v>85</v>
      </c>
      <c r="V780" s="134">
        <v>94.5</v>
      </c>
      <c r="W780" s="134">
        <v>90.8</v>
      </c>
      <c r="X780" s="134">
        <v>97.6</v>
      </c>
      <c r="Y780" s="134">
        <v>88.9</v>
      </c>
      <c r="Z780" s="134">
        <v>94.8</v>
      </c>
      <c r="AA780" s="134">
        <v>106.5</v>
      </c>
      <c r="AB780" s="134">
        <v>100.5</v>
      </c>
      <c r="AC780" s="134">
        <v>102.1</v>
      </c>
      <c r="AD780" s="134">
        <v>95</v>
      </c>
      <c r="AE780" s="134">
        <v>88.4</v>
      </c>
      <c r="AF780" s="134">
        <v>85.5</v>
      </c>
      <c r="AG780" s="134">
        <v>91.6</v>
      </c>
      <c r="AH780" s="134">
        <v>89.3</v>
      </c>
      <c r="AI780" s="134">
        <v>79.5</v>
      </c>
      <c r="AJ780" s="134">
        <v>92</v>
      </c>
      <c r="AK780" s="134">
        <v>87.5</v>
      </c>
      <c r="AL780" s="134">
        <v>90.3</v>
      </c>
      <c r="AM780" s="134">
        <v>99.5</v>
      </c>
      <c r="AN780" s="134">
        <v>98.4</v>
      </c>
      <c r="AO780" s="134">
        <v>106</v>
      </c>
      <c r="AP780" s="134">
        <v>96.3</v>
      </c>
      <c r="AQ780" s="134">
        <v>94.1</v>
      </c>
      <c r="AR780" s="134">
        <v>92</v>
      </c>
      <c r="AS780" s="134">
        <v>75.3</v>
      </c>
      <c r="AT780" s="134">
        <v>105.1</v>
      </c>
      <c r="AU780" s="134">
        <v>99.8</v>
      </c>
      <c r="AV780" s="134">
        <v>91</v>
      </c>
      <c r="AW780" s="134">
        <v>93.1</v>
      </c>
      <c r="AX780" s="134">
        <v>101.4</v>
      </c>
      <c r="AY780" s="134">
        <v>110.3</v>
      </c>
      <c r="AZ780" s="134">
        <v>98.5</v>
      </c>
      <c r="BA780" s="134">
        <v>108</v>
      </c>
      <c r="BB780" s="134">
        <v>107.4</v>
      </c>
      <c r="BC780" s="134">
        <v>101.3</v>
      </c>
      <c r="BD780" s="134">
        <v>93.7</v>
      </c>
      <c r="BE780" s="134">
        <v>96.5</v>
      </c>
      <c r="BF780" s="134">
        <v>104.7</v>
      </c>
      <c r="BG780" s="134">
        <v>98.7</v>
      </c>
      <c r="BH780" s="134">
        <v>110.9</v>
      </c>
      <c r="BI780" s="134">
        <v>110.5</v>
      </c>
      <c r="BJ780" s="134">
        <v>115.3</v>
      </c>
      <c r="BK780" s="134">
        <v>116.9</v>
      </c>
      <c r="BL780" s="134">
        <v>120</v>
      </c>
      <c r="BM780" s="134">
        <v>117.5</v>
      </c>
      <c r="BN780" s="134">
        <v>103</v>
      </c>
      <c r="BO780" s="134">
        <v>99.8</v>
      </c>
      <c r="BP780" s="134">
        <v>110.6</v>
      </c>
      <c r="BQ780" s="134">
        <v>96.8</v>
      </c>
      <c r="BR780" s="134">
        <v>114.6</v>
      </c>
      <c r="BS780" s="134">
        <v>120.7</v>
      </c>
      <c r="BT780" s="134">
        <v>114</v>
      </c>
      <c r="BU780" s="134">
        <v>107.3</v>
      </c>
      <c r="BV780" s="134">
        <v>117.8</v>
      </c>
      <c r="BW780" s="134">
        <v>119.9</v>
      </c>
      <c r="BX780" s="134">
        <v>120.1</v>
      </c>
      <c r="BY780" s="134">
        <v>114.4</v>
      </c>
      <c r="BZ780" s="134">
        <v>122.7</v>
      </c>
      <c r="CA780" s="134">
        <v>115.8</v>
      </c>
      <c r="CB780" s="134">
        <v>115.8</v>
      </c>
      <c r="CC780" s="134">
        <v>134.1</v>
      </c>
      <c r="CD780" s="134">
        <v>131.5</v>
      </c>
      <c r="CE780" s="134">
        <v>134.5</v>
      </c>
      <c r="CF780" s="134">
        <v>130.5</v>
      </c>
      <c r="CG780" s="134">
        <v>142</v>
      </c>
      <c r="CH780" s="134">
        <v>127.4</v>
      </c>
      <c r="CI780" s="134">
        <v>132</v>
      </c>
      <c r="CJ780" s="134">
        <v>124.1</v>
      </c>
      <c r="CK780" s="134">
        <v>131.1</v>
      </c>
      <c r="CL780" s="134">
        <v>132.1</v>
      </c>
      <c r="CM780" s="134">
        <v>127.2</v>
      </c>
      <c r="CN780" s="134">
        <v>132</v>
      </c>
      <c r="CO780" s="134">
        <v>122.7</v>
      </c>
      <c r="CP780" s="134">
        <v>144.5</v>
      </c>
      <c r="CQ780" s="134">
        <v>136.1</v>
      </c>
      <c r="CR780" s="134">
        <v>142.19999999999999</v>
      </c>
      <c r="CS780" s="134">
        <v>146.1</v>
      </c>
      <c r="CT780" s="134">
        <v>154.6</v>
      </c>
      <c r="CU780" s="134">
        <v>160.6</v>
      </c>
      <c r="CV780" s="134">
        <v>115.9</v>
      </c>
      <c r="CW780" s="134">
        <v>140.30000000000001</v>
      </c>
      <c r="CX780" s="134">
        <v>142.1</v>
      </c>
      <c r="CY780" s="134">
        <v>140</v>
      </c>
      <c r="CZ780" s="134">
        <v>141.6</v>
      </c>
      <c r="DA780" s="134">
        <v>139</v>
      </c>
      <c r="DB780" s="134">
        <v>143.30000000000001</v>
      </c>
      <c r="DC780" s="134">
        <v>155.6</v>
      </c>
      <c r="DD780" s="134">
        <v>155.4</v>
      </c>
      <c r="DE780" s="134">
        <v>156.1</v>
      </c>
      <c r="DF780" s="134">
        <v>138.1</v>
      </c>
      <c r="DG780" s="134">
        <v>148.4</v>
      </c>
      <c r="DH780" s="134">
        <v>135.5</v>
      </c>
      <c r="DI780" s="134">
        <v>135.5</v>
      </c>
      <c r="DJ780" s="134">
        <v>135.5</v>
      </c>
      <c r="DK780" s="134">
        <v>135.5</v>
      </c>
      <c r="DL780" s="134">
        <v>135.5</v>
      </c>
      <c r="DM780" s="134">
        <v>135.5</v>
      </c>
      <c r="DN780" s="134">
        <v>134.69999999999999</v>
      </c>
      <c r="DO780" s="134">
        <v>132</v>
      </c>
      <c r="DP780" s="134">
        <v>130.1</v>
      </c>
      <c r="DQ780" s="134">
        <v>128.1</v>
      </c>
      <c r="DR780" s="134">
        <v>128.6</v>
      </c>
      <c r="DS780" s="134">
        <v>125.5</v>
      </c>
      <c r="DT780" s="134">
        <v>125.7</v>
      </c>
      <c r="DU780" s="134">
        <v>124.8</v>
      </c>
      <c r="DV780" s="134">
        <v>125.2</v>
      </c>
      <c r="DW780" s="134">
        <v>123.8</v>
      </c>
      <c r="DX780" s="134">
        <v>123.1</v>
      </c>
      <c r="DY780" s="134">
        <v>122.3</v>
      </c>
      <c r="DZ780" s="134">
        <v>121.8</v>
      </c>
      <c r="EA780" s="135">
        <v>121.8</v>
      </c>
      <c r="EB780" s="136">
        <v>118.2</v>
      </c>
      <c r="EC780" s="136">
        <v>115.3</v>
      </c>
      <c r="ED780" s="134">
        <v>114.8</v>
      </c>
      <c r="EE780" s="134">
        <v>115.2</v>
      </c>
      <c r="EF780" s="137">
        <v>113.3</v>
      </c>
      <c r="EG780" s="137">
        <v>113.4</v>
      </c>
      <c r="EH780" s="137">
        <v>114.2</v>
      </c>
      <c r="EI780" s="137">
        <v>114.2</v>
      </c>
      <c r="EJ780" s="136">
        <v>111.9</v>
      </c>
      <c r="EK780" s="136">
        <v>111.6</v>
      </c>
      <c r="EL780" s="147">
        <v>110.8</v>
      </c>
      <c r="EM780" s="147">
        <v>109.7</v>
      </c>
      <c r="EN780" s="147">
        <v>109.7</v>
      </c>
    </row>
    <row r="781" spans="1:144" ht="15" x14ac:dyDescent="0.25">
      <c r="A781" s="132" t="s">
        <v>2988</v>
      </c>
      <c r="B781" s="132" t="s">
        <v>2989</v>
      </c>
      <c r="C781" s="133">
        <v>2.2169999999999999E-2</v>
      </c>
      <c r="D781" s="134">
        <v>100.4</v>
      </c>
      <c r="E781" s="134">
        <v>100.4</v>
      </c>
      <c r="F781" s="134">
        <v>100.4</v>
      </c>
      <c r="G781" s="134">
        <v>100.4</v>
      </c>
      <c r="H781" s="134">
        <v>100.4</v>
      </c>
      <c r="I781" s="134">
        <v>100.4</v>
      </c>
      <c r="J781" s="134">
        <v>100.4</v>
      </c>
      <c r="K781" s="134">
        <v>97.4</v>
      </c>
      <c r="L781" s="134">
        <v>100.4</v>
      </c>
      <c r="M781" s="134">
        <v>100.4</v>
      </c>
      <c r="N781" s="134">
        <v>100.4</v>
      </c>
      <c r="O781" s="134">
        <v>100.4</v>
      </c>
      <c r="P781" s="134">
        <v>100.6</v>
      </c>
      <c r="Q781" s="134">
        <v>100.6</v>
      </c>
      <c r="R781" s="134">
        <v>100.6</v>
      </c>
      <c r="S781" s="134">
        <v>100.6</v>
      </c>
      <c r="T781" s="134">
        <v>100.6</v>
      </c>
      <c r="U781" s="134">
        <v>100.6</v>
      </c>
      <c r="V781" s="134">
        <v>100.6</v>
      </c>
      <c r="W781" s="134">
        <v>100.6</v>
      </c>
      <c r="X781" s="134">
        <v>100.6</v>
      </c>
      <c r="Y781" s="134">
        <v>100.6</v>
      </c>
      <c r="Z781" s="134">
        <v>100.6</v>
      </c>
      <c r="AA781" s="134">
        <v>100.6</v>
      </c>
      <c r="AB781" s="134">
        <v>100.9</v>
      </c>
      <c r="AC781" s="134">
        <v>100.9</v>
      </c>
      <c r="AD781" s="134">
        <v>100.9</v>
      </c>
      <c r="AE781" s="134">
        <v>100.9</v>
      </c>
      <c r="AF781" s="134">
        <v>100.9</v>
      </c>
      <c r="AG781" s="134">
        <v>100.9</v>
      </c>
      <c r="AH781" s="134">
        <v>100.9</v>
      </c>
      <c r="AI781" s="134">
        <v>100.9</v>
      </c>
      <c r="AJ781" s="134">
        <v>100.9</v>
      </c>
      <c r="AK781" s="134">
        <v>100.9</v>
      </c>
      <c r="AL781" s="134">
        <v>100.9</v>
      </c>
      <c r="AM781" s="134">
        <v>100.9</v>
      </c>
      <c r="AN781" s="134">
        <v>102.1</v>
      </c>
      <c r="AO781" s="134">
        <v>102.1</v>
      </c>
      <c r="AP781" s="134">
        <v>102.1</v>
      </c>
      <c r="AQ781" s="134">
        <v>102.1</v>
      </c>
      <c r="AR781" s="134">
        <v>102.1</v>
      </c>
      <c r="AS781" s="134">
        <v>102.1</v>
      </c>
      <c r="AT781" s="134">
        <v>102.1</v>
      </c>
      <c r="AU781" s="134">
        <v>102.1</v>
      </c>
      <c r="AV781" s="134">
        <v>102.1</v>
      </c>
      <c r="AW781" s="134">
        <v>102.1</v>
      </c>
      <c r="AX781" s="134">
        <v>102.1</v>
      </c>
      <c r="AY781" s="134">
        <v>102.1</v>
      </c>
      <c r="AZ781" s="134">
        <v>102.1</v>
      </c>
      <c r="BA781" s="134">
        <v>102.1</v>
      </c>
      <c r="BB781" s="134">
        <v>89.1</v>
      </c>
      <c r="BC781" s="134">
        <v>89.1</v>
      </c>
      <c r="BD781" s="134">
        <v>89.1</v>
      </c>
      <c r="BE781" s="134">
        <v>89.1</v>
      </c>
      <c r="BF781" s="134">
        <v>89.1</v>
      </c>
      <c r="BG781" s="134">
        <v>89.1</v>
      </c>
      <c r="BH781" s="134">
        <v>89.1</v>
      </c>
      <c r="BI781" s="134">
        <v>89.1</v>
      </c>
      <c r="BJ781" s="134">
        <v>89.1</v>
      </c>
      <c r="BK781" s="134">
        <v>89.1</v>
      </c>
      <c r="BL781" s="134">
        <v>89.1</v>
      </c>
      <c r="BM781" s="134">
        <v>89.1</v>
      </c>
      <c r="BN781" s="134">
        <v>89.1</v>
      </c>
      <c r="BO781" s="134">
        <v>90.2</v>
      </c>
      <c r="BP781" s="134">
        <v>90.2</v>
      </c>
      <c r="BQ781" s="134">
        <v>90.2</v>
      </c>
      <c r="BR781" s="134">
        <v>90.2</v>
      </c>
      <c r="BS781" s="134">
        <v>90.2</v>
      </c>
      <c r="BT781" s="134">
        <v>90.2</v>
      </c>
      <c r="BU781" s="134">
        <v>88.9</v>
      </c>
      <c r="BV781" s="134">
        <v>88.9</v>
      </c>
      <c r="BW781" s="134">
        <v>88.9</v>
      </c>
      <c r="BX781" s="134">
        <v>88.9</v>
      </c>
      <c r="BY781" s="134">
        <v>88.9</v>
      </c>
      <c r="BZ781" s="134">
        <v>88.9</v>
      </c>
      <c r="CA781" s="134">
        <v>88.9</v>
      </c>
      <c r="CB781" s="134">
        <v>87</v>
      </c>
      <c r="CC781" s="134">
        <v>87</v>
      </c>
      <c r="CD781" s="134">
        <v>87</v>
      </c>
      <c r="CE781" s="134">
        <v>87</v>
      </c>
      <c r="CF781" s="134">
        <v>87</v>
      </c>
      <c r="CG781" s="134">
        <v>87</v>
      </c>
      <c r="CH781" s="134">
        <v>87</v>
      </c>
      <c r="CI781" s="134">
        <v>87</v>
      </c>
      <c r="CJ781" s="134">
        <v>87</v>
      </c>
      <c r="CK781" s="134">
        <v>87</v>
      </c>
      <c r="CL781" s="134">
        <v>87</v>
      </c>
      <c r="CM781" s="134">
        <v>87</v>
      </c>
      <c r="CN781" s="134">
        <v>87</v>
      </c>
      <c r="CO781" s="134">
        <v>87</v>
      </c>
      <c r="CP781" s="134">
        <v>84.3</v>
      </c>
      <c r="CQ781" s="134">
        <v>84.3</v>
      </c>
      <c r="CR781" s="134">
        <v>84.3</v>
      </c>
      <c r="CS781" s="134">
        <v>84.3</v>
      </c>
      <c r="CT781" s="134">
        <v>84.3</v>
      </c>
      <c r="CU781" s="134">
        <v>84.3</v>
      </c>
      <c r="CV781" s="134">
        <v>84.3</v>
      </c>
      <c r="CW781" s="134">
        <v>84.3</v>
      </c>
      <c r="CX781" s="134">
        <v>84.3</v>
      </c>
      <c r="CY781" s="134">
        <v>84.3</v>
      </c>
      <c r="CZ781" s="134">
        <v>84.3</v>
      </c>
      <c r="DA781" s="134">
        <v>84.3</v>
      </c>
      <c r="DB781" s="134">
        <v>84.3</v>
      </c>
      <c r="DC781" s="134">
        <v>84.3</v>
      </c>
      <c r="DD781" s="134">
        <v>84.3</v>
      </c>
      <c r="DE781" s="134">
        <v>84.3</v>
      </c>
      <c r="DF781" s="134">
        <v>87.5</v>
      </c>
      <c r="DG781" s="134">
        <v>93.5</v>
      </c>
      <c r="DH781" s="134">
        <v>93.5</v>
      </c>
      <c r="DI781" s="134">
        <v>93.5</v>
      </c>
      <c r="DJ781" s="134">
        <v>93.5</v>
      </c>
      <c r="DK781" s="134">
        <v>90.5</v>
      </c>
      <c r="DL781" s="134">
        <v>93.5</v>
      </c>
      <c r="DM781" s="134">
        <v>81</v>
      </c>
      <c r="DN781" s="134">
        <v>84.3</v>
      </c>
      <c r="DO781" s="134">
        <v>84.6</v>
      </c>
      <c r="DP781" s="134">
        <v>84.6</v>
      </c>
      <c r="DQ781" s="134">
        <v>84.7</v>
      </c>
      <c r="DR781" s="134">
        <v>87.5</v>
      </c>
      <c r="DS781" s="134">
        <v>87.4</v>
      </c>
      <c r="DT781" s="134">
        <v>87.4</v>
      </c>
      <c r="DU781" s="134">
        <v>87.4</v>
      </c>
      <c r="DV781" s="134">
        <v>87.4</v>
      </c>
      <c r="DW781" s="134">
        <v>87.4</v>
      </c>
      <c r="DX781" s="134">
        <v>87.4</v>
      </c>
      <c r="DY781" s="134">
        <v>87.4</v>
      </c>
      <c r="DZ781" s="134">
        <v>87.4</v>
      </c>
      <c r="EA781" s="135">
        <v>90.1</v>
      </c>
      <c r="EB781" s="136">
        <v>90.1</v>
      </c>
      <c r="EC781" s="136">
        <v>90.1</v>
      </c>
      <c r="ED781" s="134">
        <v>90.1</v>
      </c>
      <c r="EE781" s="134">
        <v>90.1</v>
      </c>
      <c r="EF781" s="137">
        <v>90.1</v>
      </c>
      <c r="EG781" s="137">
        <v>90.1</v>
      </c>
      <c r="EH781" s="137">
        <v>90.1</v>
      </c>
      <c r="EI781" s="137">
        <v>90.1</v>
      </c>
      <c r="EJ781" s="136">
        <v>90.1</v>
      </c>
      <c r="EK781" s="136">
        <v>92.8</v>
      </c>
      <c r="EL781" s="147">
        <v>92.8</v>
      </c>
      <c r="EM781" s="147">
        <v>92.8</v>
      </c>
      <c r="EN781" s="147">
        <v>92.8</v>
      </c>
    </row>
    <row r="782" spans="1:144" ht="15" x14ac:dyDescent="0.25">
      <c r="A782" s="132" t="s">
        <v>2990</v>
      </c>
      <c r="B782" s="132" t="s">
        <v>2991</v>
      </c>
      <c r="C782" s="133">
        <v>2.4599999999999999E-3</v>
      </c>
      <c r="D782" s="134">
        <v>99.6</v>
      </c>
      <c r="E782" s="134">
        <v>97.6</v>
      </c>
      <c r="F782" s="134">
        <v>99.6</v>
      </c>
      <c r="G782" s="134">
        <v>99.6</v>
      </c>
      <c r="H782" s="134">
        <v>112.1</v>
      </c>
      <c r="I782" s="134">
        <v>117.7</v>
      </c>
      <c r="J782" s="134">
        <v>114</v>
      </c>
      <c r="K782" s="134">
        <v>109.7</v>
      </c>
      <c r="L782" s="134">
        <v>109.1</v>
      </c>
      <c r="M782" s="134">
        <v>106.8</v>
      </c>
      <c r="N782" s="134">
        <v>107.8</v>
      </c>
      <c r="O782" s="134">
        <v>116</v>
      </c>
      <c r="P782" s="134">
        <v>117.2</v>
      </c>
      <c r="Q782" s="134">
        <v>110</v>
      </c>
      <c r="R782" s="134">
        <v>109.2</v>
      </c>
      <c r="S782" s="134">
        <v>112</v>
      </c>
      <c r="T782" s="134">
        <v>110.9</v>
      </c>
      <c r="U782" s="134">
        <v>119.7</v>
      </c>
      <c r="V782" s="134">
        <v>116.7</v>
      </c>
      <c r="W782" s="134">
        <v>118</v>
      </c>
      <c r="X782" s="134">
        <v>128.9</v>
      </c>
      <c r="Y782" s="134">
        <v>126.1</v>
      </c>
      <c r="Z782" s="134">
        <v>117</v>
      </c>
      <c r="AA782" s="134">
        <v>127.1</v>
      </c>
      <c r="AB782" s="134">
        <v>124.2</v>
      </c>
      <c r="AC782" s="134">
        <v>126.9</v>
      </c>
      <c r="AD782" s="134">
        <v>125.4</v>
      </c>
      <c r="AE782" s="134">
        <v>119.7</v>
      </c>
      <c r="AF782" s="134">
        <v>126.6</v>
      </c>
      <c r="AG782" s="134">
        <v>132.19999999999999</v>
      </c>
      <c r="AH782" s="134">
        <v>126.4</v>
      </c>
      <c r="AI782" s="134">
        <v>120</v>
      </c>
      <c r="AJ782" s="134">
        <v>126.8</v>
      </c>
      <c r="AK782" s="134">
        <v>123.9</v>
      </c>
      <c r="AL782" s="134">
        <v>125.6</v>
      </c>
      <c r="AM782" s="134">
        <v>123.7</v>
      </c>
      <c r="AN782" s="134">
        <v>119</v>
      </c>
      <c r="AO782" s="134">
        <v>130.4</v>
      </c>
      <c r="AP782" s="134">
        <v>132.69999999999999</v>
      </c>
      <c r="AQ782" s="134">
        <v>121.9</v>
      </c>
      <c r="AR782" s="134">
        <v>119.4</v>
      </c>
      <c r="AS782" s="134">
        <v>119.4</v>
      </c>
      <c r="AT782" s="134">
        <v>118.4</v>
      </c>
      <c r="AU782" s="134">
        <v>118.4</v>
      </c>
      <c r="AV782" s="134">
        <v>118.9</v>
      </c>
      <c r="AW782" s="134">
        <v>122.5</v>
      </c>
      <c r="AX782" s="134">
        <v>116</v>
      </c>
      <c r="AY782" s="134">
        <v>120.3</v>
      </c>
      <c r="AZ782" s="134">
        <v>117.3</v>
      </c>
      <c r="BA782" s="134">
        <v>113.3</v>
      </c>
      <c r="BB782" s="134">
        <v>115.9</v>
      </c>
      <c r="BC782" s="134">
        <v>115.9</v>
      </c>
      <c r="BD782" s="134">
        <v>116.9</v>
      </c>
      <c r="BE782" s="134">
        <v>114.9</v>
      </c>
      <c r="BF782" s="134">
        <v>112.6</v>
      </c>
      <c r="BG782" s="134">
        <v>113.3</v>
      </c>
      <c r="BH782" s="134">
        <v>109.6</v>
      </c>
      <c r="BI782" s="134">
        <v>116.6</v>
      </c>
      <c r="BJ782" s="134">
        <v>116.6</v>
      </c>
      <c r="BK782" s="134">
        <v>116.1</v>
      </c>
      <c r="BL782" s="134">
        <v>116.3</v>
      </c>
      <c r="BM782" s="134">
        <v>118.6</v>
      </c>
      <c r="BN782" s="134">
        <v>117.5</v>
      </c>
      <c r="BO782" s="134">
        <v>113</v>
      </c>
      <c r="BP782" s="134">
        <v>110.8</v>
      </c>
      <c r="BQ782" s="134">
        <v>111.6</v>
      </c>
      <c r="BR782" s="134">
        <v>111.6</v>
      </c>
      <c r="BS782" s="134">
        <v>110</v>
      </c>
      <c r="BT782" s="134">
        <v>106</v>
      </c>
      <c r="BU782" s="134">
        <v>106.7</v>
      </c>
      <c r="BV782" s="134">
        <v>106.7</v>
      </c>
      <c r="BW782" s="134">
        <v>106.7</v>
      </c>
      <c r="BX782" s="134">
        <v>106.7</v>
      </c>
      <c r="BY782" s="134">
        <v>106.7</v>
      </c>
      <c r="BZ782" s="134">
        <v>106.7</v>
      </c>
      <c r="CA782" s="134">
        <v>106.7</v>
      </c>
      <c r="CB782" s="134">
        <v>106.7</v>
      </c>
      <c r="CC782" s="134">
        <v>106.7</v>
      </c>
      <c r="CD782" s="134">
        <v>106.7</v>
      </c>
      <c r="CE782" s="134">
        <v>106.7</v>
      </c>
      <c r="CF782" s="134">
        <v>106.8</v>
      </c>
      <c r="CG782" s="134">
        <v>105.2</v>
      </c>
      <c r="CH782" s="134">
        <v>106.7</v>
      </c>
      <c r="CI782" s="134">
        <v>106.4</v>
      </c>
      <c r="CJ782" s="134">
        <v>104.4</v>
      </c>
      <c r="CK782" s="134">
        <v>108.4</v>
      </c>
      <c r="CL782" s="134">
        <v>106.7</v>
      </c>
      <c r="CM782" s="134">
        <v>108.7</v>
      </c>
      <c r="CN782" s="134">
        <v>105.2</v>
      </c>
      <c r="CO782" s="134">
        <v>105.2</v>
      </c>
      <c r="CP782" s="134">
        <v>105.2</v>
      </c>
      <c r="CQ782" s="134">
        <v>105.2</v>
      </c>
      <c r="CR782" s="134">
        <v>105.2</v>
      </c>
      <c r="CS782" s="134">
        <v>106</v>
      </c>
      <c r="CT782" s="134">
        <v>105.6</v>
      </c>
      <c r="CU782" s="134">
        <v>105.2</v>
      </c>
      <c r="CV782" s="134">
        <v>105.2</v>
      </c>
      <c r="CW782" s="134">
        <v>105.2</v>
      </c>
      <c r="CX782" s="134">
        <v>104.6</v>
      </c>
      <c r="CY782" s="134">
        <v>104.6</v>
      </c>
      <c r="CZ782" s="134">
        <v>104.6</v>
      </c>
      <c r="DA782" s="134">
        <v>104.6</v>
      </c>
      <c r="DB782" s="134">
        <v>104.6</v>
      </c>
      <c r="DC782" s="134">
        <v>104.6</v>
      </c>
      <c r="DD782" s="134">
        <v>104.6</v>
      </c>
      <c r="DE782" s="134">
        <v>104.7</v>
      </c>
      <c r="DF782" s="134">
        <v>108.6</v>
      </c>
      <c r="DG782" s="134">
        <v>109.2</v>
      </c>
      <c r="DH782" s="134">
        <v>109.2</v>
      </c>
      <c r="DI782" s="134">
        <v>109.2</v>
      </c>
      <c r="DJ782" s="134">
        <v>110.3</v>
      </c>
      <c r="DK782" s="134">
        <v>110.5</v>
      </c>
      <c r="DL782" s="134">
        <v>110.8</v>
      </c>
      <c r="DM782" s="134">
        <v>112.3</v>
      </c>
      <c r="DN782" s="134">
        <v>112.6</v>
      </c>
      <c r="DO782" s="134">
        <v>112.7</v>
      </c>
      <c r="DP782" s="134">
        <v>112.8</v>
      </c>
      <c r="DQ782" s="134">
        <v>112.8</v>
      </c>
      <c r="DR782" s="134">
        <v>113.4</v>
      </c>
      <c r="DS782" s="134">
        <v>113.4</v>
      </c>
      <c r="DT782" s="134">
        <v>113.6</v>
      </c>
      <c r="DU782" s="134">
        <v>116.1</v>
      </c>
      <c r="DV782" s="134">
        <v>119.5</v>
      </c>
      <c r="DW782" s="134">
        <v>119.7</v>
      </c>
      <c r="DX782" s="134">
        <v>120.1</v>
      </c>
      <c r="DY782" s="134">
        <v>120.1</v>
      </c>
      <c r="DZ782" s="134">
        <v>120</v>
      </c>
      <c r="EA782" s="135">
        <v>119.9</v>
      </c>
      <c r="EB782" s="136">
        <v>119.9</v>
      </c>
      <c r="EC782" s="136">
        <v>119.9</v>
      </c>
      <c r="ED782" s="134">
        <v>119.9</v>
      </c>
      <c r="EE782" s="134">
        <v>119.8</v>
      </c>
      <c r="EF782" s="137">
        <v>119.8</v>
      </c>
      <c r="EG782" s="137">
        <v>119.2</v>
      </c>
      <c r="EH782" s="137">
        <v>119.1</v>
      </c>
      <c r="EI782" s="137">
        <v>119.1</v>
      </c>
      <c r="EJ782" s="136">
        <v>119</v>
      </c>
      <c r="EK782" s="136">
        <v>119.6</v>
      </c>
      <c r="EL782" s="147">
        <v>119.5</v>
      </c>
      <c r="EM782" s="147">
        <v>119.3</v>
      </c>
      <c r="EN782" s="147">
        <v>119.4</v>
      </c>
    </row>
    <row r="783" spans="1:144" ht="15" x14ac:dyDescent="0.25">
      <c r="A783" s="132" t="s">
        <v>2992</v>
      </c>
      <c r="B783" s="132" t="s">
        <v>2993</v>
      </c>
      <c r="C783" s="133">
        <v>0.1179</v>
      </c>
      <c r="D783" s="134">
        <v>94.3</v>
      </c>
      <c r="E783" s="134">
        <v>96.1</v>
      </c>
      <c r="F783" s="134">
        <v>96.1</v>
      </c>
      <c r="G783" s="134">
        <v>96.7</v>
      </c>
      <c r="H783" s="134">
        <v>97.1</v>
      </c>
      <c r="I783" s="134">
        <v>103.9</v>
      </c>
      <c r="J783" s="134">
        <v>109.2</v>
      </c>
      <c r="K783" s="134">
        <v>95.5</v>
      </c>
      <c r="L783" s="134">
        <v>95.6</v>
      </c>
      <c r="M783" s="134">
        <v>95.4</v>
      </c>
      <c r="N783" s="134">
        <v>96.2</v>
      </c>
      <c r="O783" s="134">
        <v>102.1</v>
      </c>
      <c r="P783" s="134">
        <v>100.2</v>
      </c>
      <c r="Q783" s="134">
        <v>99.9</v>
      </c>
      <c r="R783" s="134">
        <v>103.8</v>
      </c>
      <c r="S783" s="134">
        <v>110.6</v>
      </c>
      <c r="T783" s="134">
        <v>113.4</v>
      </c>
      <c r="U783" s="134">
        <v>113.3</v>
      </c>
      <c r="V783" s="134">
        <v>112.1</v>
      </c>
      <c r="W783" s="134">
        <v>115.9</v>
      </c>
      <c r="X783" s="134">
        <v>114.5</v>
      </c>
      <c r="Y783" s="134">
        <v>116.5</v>
      </c>
      <c r="Z783" s="134">
        <v>127.4</v>
      </c>
      <c r="AA783" s="134">
        <v>128.6</v>
      </c>
      <c r="AB783" s="134">
        <v>126.6</v>
      </c>
      <c r="AC783" s="134">
        <v>126.5</v>
      </c>
      <c r="AD783" s="134">
        <v>126.5</v>
      </c>
      <c r="AE783" s="134">
        <v>128.19999999999999</v>
      </c>
      <c r="AF783" s="134">
        <v>130.19999999999999</v>
      </c>
      <c r="AG783" s="134">
        <v>133</v>
      </c>
      <c r="AH783" s="134">
        <v>133.9</v>
      </c>
      <c r="AI783" s="134">
        <v>132.4</v>
      </c>
      <c r="AJ783" s="134">
        <v>134.19999999999999</v>
      </c>
      <c r="AK783" s="134">
        <v>130.69999999999999</v>
      </c>
      <c r="AL783" s="134">
        <v>129.5</v>
      </c>
      <c r="AM783" s="134">
        <v>132.5</v>
      </c>
      <c r="AN783" s="134">
        <v>134.1</v>
      </c>
      <c r="AO783" s="134">
        <v>134.1</v>
      </c>
      <c r="AP783" s="134">
        <v>132.30000000000001</v>
      </c>
      <c r="AQ783" s="134">
        <v>145.4</v>
      </c>
      <c r="AR783" s="134">
        <v>143.19999999999999</v>
      </c>
      <c r="AS783" s="134">
        <v>141.80000000000001</v>
      </c>
      <c r="AT783" s="134">
        <v>138.69999999999999</v>
      </c>
      <c r="AU783" s="134">
        <v>141.19999999999999</v>
      </c>
      <c r="AV783" s="134">
        <v>141.19999999999999</v>
      </c>
      <c r="AW783" s="134">
        <v>132</v>
      </c>
      <c r="AX783" s="134">
        <v>122.8</v>
      </c>
      <c r="AY783" s="134">
        <v>128.5</v>
      </c>
      <c r="AZ783" s="134">
        <v>123.6</v>
      </c>
      <c r="BA783" s="134">
        <v>119.3</v>
      </c>
      <c r="BB783" s="134">
        <v>119.7</v>
      </c>
      <c r="BC783" s="134">
        <v>121.4</v>
      </c>
      <c r="BD783" s="134">
        <v>123.8</v>
      </c>
      <c r="BE783" s="134">
        <v>127.5</v>
      </c>
      <c r="BF783" s="134">
        <v>129.6</v>
      </c>
      <c r="BG783" s="134">
        <v>130.1</v>
      </c>
      <c r="BH783" s="134">
        <v>132.9</v>
      </c>
      <c r="BI783" s="134">
        <v>130.80000000000001</v>
      </c>
      <c r="BJ783" s="134">
        <v>132.30000000000001</v>
      </c>
      <c r="BK783" s="134">
        <v>133.4</v>
      </c>
      <c r="BL783" s="134">
        <v>134.6</v>
      </c>
      <c r="BM783" s="134">
        <v>134.80000000000001</v>
      </c>
      <c r="BN783" s="134">
        <v>134.6</v>
      </c>
      <c r="BO783" s="134">
        <v>128.19999999999999</v>
      </c>
      <c r="BP783" s="134">
        <v>128.9</v>
      </c>
      <c r="BQ783" s="134">
        <v>131.5</v>
      </c>
      <c r="BR783" s="134">
        <v>130</v>
      </c>
      <c r="BS783" s="134">
        <v>130</v>
      </c>
      <c r="BT783" s="134">
        <v>131</v>
      </c>
      <c r="BU783" s="134">
        <v>130.4</v>
      </c>
      <c r="BV783" s="134">
        <v>129.9</v>
      </c>
      <c r="BW783" s="134">
        <v>130.4</v>
      </c>
      <c r="BX783" s="134">
        <v>130.30000000000001</v>
      </c>
      <c r="BY783" s="134">
        <v>130.19999999999999</v>
      </c>
      <c r="BZ783" s="134">
        <v>130.30000000000001</v>
      </c>
      <c r="CA783" s="134">
        <v>129</v>
      </c>
      <c r="CB783" s="134">
        <v>129</v>
      </c>
      <c r="CC783" s="134">
        <v>129.6</v>
      </c>
      <c r="CD783" s="134">
        <v>134.30000000000001</v>
      </c>
      <c r="CE783" s="134">
        <v>134.30000000000001</v>
      </c>
      <c r="CF783" s="134">
        <v>134.19999999999999</v>
      </c>
      <c r="CG783" s="134">
        <v>128.5</v>
      </c>
      <c r="CH783" s="134">
        <v>128.5</v>
      </c>
      <c r="CI783" s="134">
        <v>128.5</v>
      </c>
      <c r="CJ783" s="134">
        <v>128.5</v>
      </c>
      <c r="CK783" s="134">
        <v>128.6</v>
      </c>
      <c r="CL783" s="134">
        <v>128.5</v>
      </c>
      <c r="CM783" s="134">
        <v>128.5</v>
      </c>
      <c r="CN783" s="134">
        <v>128.30000000000001</v>
      </c>
      <c r="CO783" s="134">
        <v>128.4</v>
      </c>
      <c r="CP783" s="134">
        <v>126.7</v>
      </c>
      <c r="CQ783" s="134">
        <v>126.7</v>
      </c>
      <c r="CR783" s="134">
        <v>127.7</v>
      </c>
      <c r="CS783" s="134">
        <v>126.8</v>
      </c>
      <c r="CT783" s="134">
        <v>127.3</v>
      </c>
      <c r="CU783" s="134">
        <v>127.3</v>
      </c>
      <c r="CV783" s="134">
        <v>127.3</v>
      </c>
      <c r="CW783" s="134">
        <v>127.4</v>
      </c>
      <c r="CX783" s="134">
        <v>127.4</v>
      </c>
      <c r="CY783" s="134">
        <v>128.5</v>
      </c>
      <c r="CZ783" s="134">
        <v>133</v>
      </c>
      <c r="DA783" s="134">
        <v>132.69999999999999</v>
      </c>
      <c r="DB783" s="134">
        <v>132.4</v>
      </c>
      <c r="DC783" s="134">
        <v>132.6</v>
      </c>
      <c r="DD783" s="134">
        <v>132.69999999999999</v>
      </c>
      <c r="DE783" s="134">
        <v>132.69999999999999</v>
      </c>
      <c r="DF783" s="134">
        <v>132.4</v>
      </c>
      <c r="DG783" s="134">
        <v>132.4</v>
      </c>
      <c r="DH783" s="134">
        <v>132.4</v>
      </c>
      <c r="DI783" s="134">
        <v>132.4</v>
      </c>
      <c r="DJ783" s="134">
        <v>132.6</v>
      </c>
      <c r="DK783" s="134">
        <v>132.80000000000001</v>
      </c>
      <c r="DL783" s="134">
        <v>132.80000000000001</v>
      </c>
      <c r="DM783" s="134">
        <v>140</v>
      </c>
      <c r="DN783" s="134">
        <v>140</v>
      </c>
      <c r="DO783" s="134">
        <v>141.1</v>
      </c>
      <c r="DP783" s="134">
        <v>140.9</v>
      </c>
      <c r="DQ783" s="134">
        <v>140.9</v>
      </c>
      <c r="DR783" s="134">
        <v>141.5</v>
      </c>
      <c r="DS783" s="134">
        <v>141.5</v>
      </c>
      <c r="DT783" s="134">
        <v>141.5</v>
      </c>
      <c r="DU783" s="134">
        <v>139.69999999999999</v>
      </c>
      <c r="DV783" s="134">
        <v>138.6</v>
      </c>
      <c r="DW783" s="134">
        <v>137.30000000000001</v>
      </c>
      <c r="DX783" s="134">
        <v>142.19999999999999</v>
      </c>
      <c r="DY783" s="134">
        <v>142.19999999999999</v>
      </c>
      <c r="DZ783" s="134">
        <v>141.80000000000001</v>
      </c>
      <c r="EA783" s="135">
        <v>137.80000000000001</v>
      </c>
      <c r="EB783" s="136">
        <v>134.30000000000001</v>
      </c>
      <c r="EC783" s="136">
        <v>134.30000000000001</v>
      </c>
      <c r="ED783" s="134">
        <v>134.30000000000001</v>
      </c>
      <c r="EE783" s="134">
        <v>134.30000000000001</v>
      </c>
      <c r="EF783" s="137">
        <v>135.1</v>
      </c>
      <c r="EG783" s="137">
        <v>135.1</v>
      </c>
      <c r="EH783" s="137">
        <v>135.1</v>
      </c>
      <c r="EI783" s="137">
        <v>135.1</v>
      </c>
      <c r="EJ783" s="136">
        <v>135.5</v>
      </c>
      <c r="EK783" s="136">
        <v>135.5</v>
      </c>
      <c r="EL783" s="147">
        <v>135.69999999999999</v>
      </c>
      <c r="EM783" s="147">
        <v>135.9</v>
      </c>
      <c r="EN783" s="147">
        <v>136.1</v>
      </c>
    </row>
    <row r="784" spans="1:144" ht="15" x14ac:dyDescent="0.25">
      <c r="A784" s="132" t="s">
        <v>2994</v>
      </c>
      <c r="B784" s="132" t="s">
        <v>2995</v>
      </c>
      <c r="C784" s="133">
        <v>0.19214000000000001</v>
      </c>
      <c r="D784" s="134">
        <v>92.6</v>
      </c>
      <c r="E784" s="134">
        <v>105.7</v>
      </c>
      <c r="F784" s="134">
        <v>103.3</v>
      </c>
      <c r="G784" s="134">
        <v>99.1</v>
      </c>
      <c r="H784" s="134">
        <v>101.8</v>
      </c>
      <c r="I784" s="134">
        <v>106</v>
      </c>
      <c r="J784" s="134">
        <v>102</v>
      </c>
      <c r="K784" s="134">
        <v>111.1</v>
      </c>
      <c r="L784" s="134">
        <v>101.8</v>
      </c>
      <c r="M784" s="134">
        <v>103.6</v>
      </c>
      <c r="N784" s="134">
        <v>107.2</v>
      </c>
      <c r="O784" s="134">
        <v>95.5</v>
      </c>
      <c r="P784" s="134">
        <v>109</v>
      </c>
      <c r="Q784" s="134">
        <v>107.5</v>
      </c>
      <c r="R784" s="134">
        <v>101.1</v>
      </c>
      <c r="S784" s="134">
        <v>107.9</v>
      </c>
      <c r="T784" s="134">
        <v>106.8</v>
      </c>
      <c r="U784" s="134">
        <v>103.2</v>
      </c>
      <c r="V784" s="134">
        <v>102.6</v>
      </c>
      <c r="W784" s="134">
        <v>114.8</v>
      </c>
      <c r="X784" s="134">
        <v>106.2</v>
      </c>
      <c r="Y784" s="134">
        <v>105.6</v>
      </c>
      <c r="Z784" s="134">
        <v>106.2</v>
      </c>
      <c r="AA784" s="134">
        <v>107.4</v>
      </c>
      <c r="AB784" s="134">
        <v>114.8</v>
      </c>
      <c r="AC784" s="134">
        <v>112.1</v>
      </c>
      <c r="AD784" s="134">
        <v>107.9</v>
      </c>
      <c r="AE784" s="134">
        <v>108.5</v>
      </c>
      <c r="AF784" s="134">
        <v>113.9</v>
      </c>
      <c r="AG784" s="134">
        <v>116.4</v>
      </c>
      <c r="AH784" s="134">
        <v>110.2</v>
      </c>
      <c r="AI784" s="134">
        <v>113.1</v>
      </c>
      <c r="AJ784" s="134">
        <v>106.2</v>
      </c>
      <c r="AK784" s="134">
        <v>116.3</v>
      </c>
      <c r="AL784" s="134">
        <v>115.7</v>
      </c>
      <c r="AM784" s="134">
        <v>109.8</v>
      </c>
      <c r="AN784" s="134">
        <v>111.9</v>
      </c>
      <c r="AO784" s="134">
        <v>111.9</v>
      </c>
      <c r="AP784" s="134">
        <v>115.1</v>
      </c>
      <c r="AQ784" s="134">
        <v>112.2</v>
      </c>
      <c r="AR784" s="134">
        <v>114.5</v>
      </c>
      <c r="AS784" s="134">
        <v>107.5</v>
      </c>
      <c r="AT784" s="134">
        <v>109.2</v>
      </c>
      <c r="AU784" s="134">
        <v>110.4</v>
      </c>
      <c r="AV784" s="134">
        <v>109.6</v>
      </c>
      <c r="AW784" s="134">
        <v>108.9</v>
      </c>
      <c r="AX784" s="134">
        <v>107.9</v>
      </c>
      <c r="AY784" s="134">
        <v>109.5</v>
      </c>
      <c r="AZ784" s="134">
        <v>113.7</v>
      </c>
      <c r="BA784" s="134">
        <v>117.4</v>
      </c>
      <c r="BB784" s="134">
        <v>115.4</v>
      </c>
      <c r="BC784" s="134">
        <v>120.3</v>
      </c>
      <c r="BD784" s="134">
        <v>116.3</v>
      </c>
      <c r="BE784" s="134">
        <v>115.3</v>
      </c>
      <c r="BF784" s="134">
        <v>115.7</v>
      </c>
      <c r="BG784" s="134">
        <v>115.6</v>
      </c>
      <c r="BH784" s="134">
        <v>115.7</v>
      </c>
      <c r="BI784" s="134">
        <v>115.8</v>
      </c>
      <c r="BJ784" s="134">
        <v>115.9</v>
      </c>
      <c r="BK784" s="134">
        <v>116.9</v>
      </c>
      <c r="BL784" s="134">
        <v>117.4</v>
      </c>
      <c r="BM784" s="134">
        <v>117.1</v>
      </c>
      <c r="BN784" s="134">
        <v>117.7</v>
      </c>
      <c r="BO784" s="134">
        <v>114.9</v>
      </c>
      <c r="BP784" s="134">
        <v>115.7</v>
      </c>
      <c r="BQ784" s="134">
        <v>116.1</v>
      </c>
      <c r="BR784" s="134">
        <v>118.7</v>
      </c>
      <c r="BS784" s="134">
        <v>119.3</v>
      </c>
      <c r="BT784" s="134">
        <v>112.5</v>
      </c>
      <c r="BU784" s="134">
        <v>121.3</v>
      </c>
      <c r="BV784" s="134">
        <v>117.9</v>
      </c>
      <c r="BW784" s="134">
        <v>120.2</v>
      </c>
      <c r="BX784" s="134">
        <v>121.3</v>
      </c>
      <c r="BY784" s="134">
        <v>120.2</v>
      </c>
      <c r="BZ784" s="134">
        <v>121.8</v>
      </c>
      <c r="CA784" s="134">
        <v>122.4</v>
      </c>
      <c r="CB784" s="134">
        <v>120.8</v>
      </c>
      <c r="CC784" s="134">
        <v>119.9</v>
      </c>
      <c r="CD784" s="134">
        <v>118.9</v>
      </c>
      <c r="CE784" s="134">
        <v>118.5</v>
      </c>
      <c r="CF784" s="134">
        <v>118</v>
      </c>
      <c r="CG784" s="134">
        <v>119.1</v>
      </c>
      <c r="CH784" s="134">
        <v>118.1</v>
      </c>
      <c r="CI784" s="134">
        <v>120.3</v>
      </c>
      <c r="CJ784" s="134">
        <v>122.1</v>
      </c>
      <c r="CK784" s="134">
        <v>121.8</v>
      </c>
      <c r="CL784" s="134">
        <v>120.8</v>
      </c>
      <c r="CM784" s="134">
        <v>119.8</v>
      </c>
      <c r="CN784" s="134">
        <v>118.7</v>
      </c>
      <c r="CO784" s="134">
        <v>122.3</v>
      </c>
      <c r="CP784" s="134">
        <v>117.7</v>
      </c>
      <c r="CQ784" s="134">
        <v>119.9</v>
      </c>
      <c r="CR784" s="134">
        <v>117.2</v>
      </c>
      <c r="CS784" s="134">
        <v>119.3</v>
      </c>
      <c r="CT784" s="134">
        <v>117.9</v>
      </c>
      <c r="CU784" s="134">
        <v>119.1</v>
      </c>
      <c r="CV784" s="134">
        <v>119.2</v>
      </c>
      <c r="CW784" s="134">
        <v>117.2</v>
      </c>
      <c r="CX784" s="134">
        <v>122.7</v>
      </c>
      <c r="CY784" s="134">
        <v>121.9</v>
      </c>
      <c r="CZ784" s="134">
        <v>122.2</v>
      </c>
      <c r="DA784" s="134">
        <v>122.4</v>
      </c>
      <c r="DB784" s="134">
        <v>121.6</v>
      </c>
      <c r="DC784" s="134">
        <v>123.3</v>
      </c>
      <c r="DD784" s="134">
        <v>123.4</v>
      </c>
      <c r="DE784" s="134">
        <v>122.4</v>
      </c>
      <c r="DF784" s="134">
        <v>125.9</v>
      </c>
      <c r="DG784" s="134">
        <v>120.2</v>
      </c>
      <c r="DH784" s="134">
        <v>126</v>
      </c>
      <c r="DI784" s="134">
        <v>126.2</v>
      </c>
      <c r="DJ784" s="134">
        <v>123.8</v>
      </c>
      <c r="DK784" s="134">
        <v>121.4</v>
      </c>
      <c r="DL784" s="134">
        <v>122.9</v>
      </c>
      <c r="DM784" s="134">
        <v>124.6</v>
      </c>
      <c r="DN784" s="134">
        <v>123.7</v>
      </c>
      <c r="DO784" s="134">
        <v>126.2</v>
      </c>
      <c r="DP784" s="134">
        <v>125.8</v>
      </c>
      <c r="DQ784" s="134">
        <v>128</v>
      </c>
      <c r="DR784" s="134">
        <v>125.9</v>
      </c>
      <c r="DS784" s="134">
        <v>126.6</v>
      </c>
      <c r="DT784" s="134">
        <v>127.9</v>
      </c>
      <c r="DU784" s="134">
        <v>125.8</v>
      </c>
      <c r="DV784" s="134">
        <v>126.9</v>
      </c>
      <c r="DW784" s="134">
        <v>126.7</v>
      </c>
      <c r="DX784" s="134">
        <v>129.9</v>
      </c>
      <c r="DY784" s="134">
        <v>130.4</v>
      </c>
      <c r="DZ784" s="134">
        <v>132.6</v>
      </c>
      <c r="EA784" s="135">
        <v>132.19999999999999</v>
      </c>
      <c r="EB784" s="136">
        <v>133.6</v>
      </c>
      <c r="EC784" s="136">
        <v>131</v>
      </c>
      <c r="ED784" s="134">
        <v>130.9</v>
      </c>
      <c r="EE784" s="134">
        <v>132.30000000000001</v>
      </c>
      <c r="EF784" s="137">
        <v>136.69999999999999</v>
      </c>
      <c r="EG784" s="137">
        <v>136.6</v>
      </c>
      <c r="EH784" s="137">
        <v>134.69999999999999</v>
      </c>
      <c r="EI784" s="137">
        <v>136.4</v>
      </c>
      <c r="EJ784" s="136">
        <v>136.80000000000001</v>
      </c>
      <c r="EK784" s="136">
        <v>139.19999999999999</v>
      </c>
      <c r="EL784" s="147">
        <v>137.5</v>
      </c>
      <c r="EM784" s="147">
        <v>137.6</v>
      </c>
      <c r="EN784" s="147">
        <v>138.1</v>
      </c>
    </row>
    <row r="785" spans="1:144" ht="15" x14ac:dyDescent="0.25">
      <c r="A785" s="132" t="s">
        <v>2996</v>
      </c>
      <c r="B785" s="132" t="s">
        <v>2997</v>
      </c>
      <c r="C785" s="133">
        <v>0.13728000000000001</v>
      </c>
      <c r="D785" s="134">
        <v>86.5</v>
      </c>
      <c r="E785" s="134">
        <v>106</v>
      </c>
      <c r="F785" s="134">
        <v>103.9</v>
      </c>
      <c r="G785" s="134">
        <v>94.8</v>
      </c>
      <c r="H785" s="134">
        <v>99.7</v>
      </c>
      <c r="I785" s="134">
        <v>105.8</v>
      </c>
      <c r="J785" s="134">
        <v>100.4</v>
      </c>
      <c r="K785" s="134">
        <v>114.3</v>
      </c>
      <c r="L785" s="134">
        <v>99.7</v>
      </c>
      <c r="M785" s="134">
        <v>104.4</v>
      </c>
      <c r="N785" s="134">
        <v>109.4</v>
      </c>
      <c r="O785" s="134">
        <v>92.9</v>
      </c>
      <c r="P785" s="134">
        <v>109.9</v>
      </c>
      <c r="Q785" s="134">
        <v>107.1</v>
      </c>
      <c r="R785" s="134">
        <v>100.7</v>
      </c>
      <c r="S785" s="134">
        <v>109</v>
      </c>
      <c r="T785" s="134">
        <v>111.1</v>
      </c>
      <c r="U785" s="134">
        <v>104.3</v>
      </c>
      <c r="V785" s="134">
        <v>101.5</v>
      </c>
      <c r="W785" s="134">
        <v>118</v>
      </c>
      <c r="X785" s="134">
        <v>107.1</v>
      </c>
      <c r="Y785" s="134">
        <v>107.1</v>
      </c>
      <c r="Z785" s="134">
        <v>107.7</v>
      </c>
      <c r="AA785" s="134">
        <v>110.5</v>
      </c>
      <c r="AB785" s="134">
        <v>117</v>
      </c>
      <c r="AC785" s="134">
        <v>115.9</v>
      </c>
      <c r="AD785" s="134">
        <v>109.6</v>
      </c>
      <c r="AE785" s="134">
        <v>110.3</v>
      </c>
      <c r="AF785" s="134">
        <v>116.4</v>
      </c>
      <c r="AG785" s="134">
        <v>121.3</v>
      </c>
      <c r="AH785" s="134">
        <v>110</v>
      </c>
      <c r="AI785" s="134">
        <v>114.2</v>
      </c>
      <c r="AJ785" s="134">
        <v>105.3</v>
      </c>
      <c r="AK785" s="134">
        <v>115.9</v>
      </c>
      <c r="AL785" s="134">
        <v>115.9</v>
      </c>
      <c r="AM785" s="134">
        <v>108.3</v>
      </c>
      <c r="AN785" s="134">
        <v>109.4</v>
      </c>
      <c r="AO785" s="134">
        <v>109.8</v>
      </c>
      <c r="AP785" s="134">
        <v>115</v>
      </c>
      <c r="AQ785" s="134">
        <v>111.6</v>
      </c>
      <c r="AR785" s="134">
        <v>115.7</v>
      </c>
      <c r="AS785" s="134">
        <v>107.1</v>
      </c>
      <c r="AT785" s="134">
        <v>109.8</v>
      </c>
      <c r="AU785" s="134">
        <v>110.4</v>
      </c>
      <c r="AV785" s="134">
        <v>109.2</v>
      </c>
      <c r="AW785" s="134">
        <v>108.9</v>
      </c>
      <c r="AX785" s="134">
        <v>107.4</v>
      </c>
      <c r="AY785" s="134">
        <v>108.6</v>
      </c>
      <c r="AZ785" s="134">
        <v>114.7</v>
      </c>
      <c r="BA785" s="134">
        <v>119.4</v>
      </c>
      <c r="BB785" s="134">
        <v>116.4</v>
      </c>
      <c r="BC785" s="134">
        <v>123.1</v>
      </c>
      <c r="BD785" s="134">
        <v>118</v>
      </c>
      <c r="BE785" s="134">
        <v>117.9</v>
      </c>
      <c r="BF785" s="134">
        <v>117.5</v>
      </c>
      <c r="BG785" s="134">
        <v>117.5</v>
      </c>
      <c r="BH785" s="134">
        <v>117.5</v>
      </c>
      <c r="BI785" s="134">
        <v>117.5</v>
      </c>
      <c r="BJ785" s="134">
        <v>117.5</v>
      </c>
      <c r="BK785" s="134">
        <v>118.9</v>
      </c>
      <c r="BL785" s="134">
        <v>119.6</v>
      </c>
      <c r="BM785" s="134">
        <v>119.6</v>
      </c>
      <c r="BN785" s="134">
        <v>120.4</v>
      </c>
      <c r="BO785" s="134">
        <v>118.3</v>
      </c>
      <c r="BP785" s="134">
        <v>119.6</v>
      </c>
      <c r="BQ785" s="134">
        <v>118.5</v>
      </c>
      <c r="BR785" s="134">
        <v>122.4</v>
      </c>
      <c r="BS785" s="134">
        <v>122.7</v>
      </c>
      <c r="BT785" s="134">
        <v>113</v>
      </c>
      <c r="BU785" s="134">
        <v>125.5</v>
      </c>
      <c r="BV785" s="134">
        <v>120.5</v>
      </c>
      <c r="BW785" s="134">
        <v>123.4</v>
      </c>
      <c r="BX785" s="134">
        <v>124.8</v>
      </c>
      <c r="BY785" s="134">
        <v>123.2</v>
      </c>
      <c r="BZ785" s="134">
        <v>125.6</v>
      </c>
      <c r="CA785" s="134">
        <v>125.6</v>
      </c>
      <c r="CB785" s="134">
        <v>123.6</v>
      </c>
      <c r="CC785" s="134">
        <v>122.1</v>
      </c>
      <c r="CD785" s="134">
        <v>120.6</v>
      </c>
      <c r="CE785" s="134">
        <v>119.5</v>
      </c>
      <c r="CF785" s="134">
        <v>119.2</v>
      </c>
      <c r="CG785" s="134">
        <v>120.7</v>
      </c>
      <c r="CH785" s="134">
        <v>119.3</v>
      </c>
      <c r="CI785" s="134">
        <v>122.1</v>
      </c>
      <c r="CJ785" s="134">
        <v>124.6</v>
      </c>
      <c r="CK785" s="134">
        <v>124</v>
      </c>
      <c r="CL785" s="134">
        <v>122.6</v>
      </c>
      <c r="CM785" s="134">
        <v>121.1</v>
      </c>
      <c r="CN785" s="134">
        <v>119.7</v>
      </c>
      <c r="CO785" s="134">
        <v>124.7</v>
      </c>
      <c r="CP785" s="134">
        <v>118.2</v>
      </c>
      <c r="CQ785" s="134">
        <v>121.2</v>
      </c>
      <c r="CR785" s="134">
        <v>117.7</v>
      </c>
      <c r="CS785" s="134">
        <v>120.1</v>
      </c>
      <c r="CT785" s="134">
        <v>118.3</v>
      </c>
      <c r="CU785" s="134">
        <v>119.9</v>
      </c>
      <c r="CV785" s="134">
        <v>119.9</v>
      </c>
      <c r="CW785" s="134">
        <v>117</v>
      </c>
      <c r="CX785" s="134">
        <v>124.7</v>
      </c>
      <c r="CY785" s="134">
        <v>123.8</v>
      </c>
      <c r="CZ785" s="134">
        <v>123.8</v>
      </c>
      <c r="DA785" s="134">
        <v>124.1</v>
      </c>
      <c r="DB785" s="134">
        <v>122.9</v>
      </c>
      <c r="DC785" s="134">
        <v>125</v>
      </c>
      <c r="DD785" s="134">
        <v>124.9</v>
      </c>
      <c r="DE785" s="134">
        <v>123.4</v>
      </c>
      <c r="DF785" s="134">
        <v>127.4</v>
      </c>
      <c r="DG785" s="134">
        <v>120.2</v>
      </c>
      <c r="DH785" s="134">
        <v>127.5</v>
      </c>
      <c r="DI785" s="134">
        <v>127.1</v>
      </c>
      <c r="DJ785" s="134">
        <v>123.2</v>
      </c>
      <c r="DK785" s="134">
        <v>119.5</v>
      </c>
      <c r="DL785" s="134">
        <v>121.1</v>
      </c>
      <c r="DM785" s="134">
        <v>123</v>
      </c>
      <c r="DN785" s="134">
        <v>121.3</v>
      </c>
      <c r="DO785" s="134">
        <v>124.5</v>
      </c>
      <c r="DP785" s="134">
        <v>124.6</v>
      </c>
      <c r="DQ785" s="134">
        <v>128</v>
      </c>
      <c r="DR785" s="134">
        <v>124.2</v>
      </c>
      <c r="DS785" s="134">
        <v>125</v>
      </c>
      <c r="DT785" s="134">
        <v>127.5</v>
      </c>
      <c r="DU785" s="134">
        <v>124</v>
      </c>
      <c r="DV785" s="134">
        <v>125.5</v>
      </c>
      <c r="DW785" s="134">
        <v>125.2</v>
      </c>
      <c r="DX785" s="134">
        <v>129.69999999999999</v>
      </c>
      <c r="DY785" s="134">
        <v>129.69999999999999</v>
      </c>
      <c r="DZ785" s="134">
        <v>132.69999999999999</v>
      </c>
      <c r="EA785" s="135">
        <v>132.1</v>
      </c>
      <c r="EB785" s="136">
        <v>134.19999999999999</v>
      </c>
      <c r="EC785" s="136">
        <v>130.9</v>
      </c>
      <c r="ED785" s="134">
        <v>131</v>
      </c>
      <c r="EE785" s="134">
        <v>133.30000000000001</v>
      </c>
      <c r="EF785" s="137">
        <v>138.4</v>
      </c>
      <c r="EG785" s="137">
        <v>138.30000000000001</v>
      </c>
      <c r="EH785" s="137">
        <v>135.6</v>
      </c>
      <c r="EI785" s="137">
        <v>138.6</v>
      </c>
      <c r="EJ785" s="136">
        <v>140.30000000000001</v>
      </c>
      <c r="EK785" s="136">
        <v>141.19999999999999</v>
      </c>
      <c r="EL785" s="147">
        <v>139.4</v>
      </c>
      <c r="EM785" s="147">
        <v>139.6</v>
      </c>
      <c r="EN785" s="147">
        <v>139.6</v>
      </c>
    </row>
    <row r="786" spans="1:144" ht="15" x14ac:dyDescent="0.25">
      <c r="A786" s="132" t="s">
        <v>2998</v>
      </c>
      <c r="B786" s="132" t="s">
        <v>2999</v>
      </c>
      <c r="C786" s="133">
        <v>1.112E-2</v>
      </c>
      <c r="D786" s="134">
        <v>104.6</v>
      </c>
      <c r="E786" s="134">
        <v>105</v>
      </c>
      <c r="F786" s="134">
        <v>106.3</v>
      </c>
      <c r="G786" s="134">
        <v>106.7</v>
      </c>
      <c r="H786" s="134">
        <v>106.2</v>
      </c>
      <c r="I786" s="134">
        <v>106.2</v>
      </c>
      <c r="J786" s="134">
        <v>105.9</v>
      </c>
      <c r="K786" s="134">
        <v>108.7</v>
      </c>
      <c r="L786" s="134">
        <v>108.1</v>
      </c>
      <c r="M786" s="134">
        <v>104.8</v>
      </c>
      <c r="N786" s="134">
        <v>107.6</v>
      </c>
      <c r="O786" s="134">
        <v>106.6</v>
      </c>
      <c r="P786" s="134">
        <v>107.3</v>
      </c>
      <c r="Q786" s="134">
        <v>109</v>
      </c>
      <c r="R786" s="134">
        <v>107.6</v>
      </c>
      <c r="S786" s="134">
        <v>107.6</v>
      </c>
      <c r="T786" s="134">
        <v>107.6</v>
      </c>
      <c r="U786" s="134">
        <v>108.9</v>
      </c>
      <c r="V786" s="134">
        <v>108.4</v>
      </c>
      <c r="W786" s="134">
        <v>111</v>
      </c>
      <c r="X786" s="134">
        <v>110.4</v>
      </c>
      <c r="Y786" s="134">
        <v>110.5</v>
      </c>
      <c r="Z786" s="134">
        <v>111.5</v>
      </c>
      <c r="AA786" s="134">
        <v>111.3</v>
      </c>
      <c r="AB786" s="134">
        <v>108.7</v>
      </c>
      <c r="AC786" s="134">
        <v>108.9</v>
      </c>
      <c r="AD786" s="134">
        <v>109.8</v>
      </c>
      <c r="AE786" s="134">
        <v>108.9</v>
      </c>
      <c r="AF786" s="134">
        <v>110.2</v>
      </c>
      <c r="AG786" s="134">
        <v>109.5</v>
      </c>
      <c r="AH786" s="134">
        <v>109.5</v>
      </c>
      <c r="AI786" s="134">
        <v>109.3</v>
      </c>
      <c r="AJ786" s="134">
        <v>110.5</v>
      </c>
      <c r="AK786" s="134">
        <v>109.1</v>
      </c>
      <c r="AL786" s="134">
        <v>109.8</v>
      </c>
      <c r="AM786" s="134">
        <v>109.9</v>
      </c>
      <c r="AN786" s="134">
        <v>110</v>
      </c>
      <c r="AO786" s="134">
        <v>110.1</v>
      </c>
      <c r="AP786" s="134">
        <v>111.2</v>
      </c>
      <c r="AQ786" s="134">
        <v>109.8</v>
      </c>
      <c r="AR786" s="134">
        <v>105.5</v>
      </c>
      <c r="AS786" s="134">
        <v>105.7</v>
      </c>
      <c r="AT786" s="134">
        <v>105.7</v>
      </c>
      <c r="AU786" s="134">
        <v>106</v>
      </c>
      <c r="AV786" s="134">
        <v>105.6</v>
      </c>
      <c r="AW786" s="134">
        <v>104.4</v>
      </c>
      <c r="AX786" s="134">
        <v>104.4</v>
      </c>
      <c r="AY786" s="134">
        <v>105.9</v>
      </c>
      <c r="AZ786" s="134">
        <v>105.8</v>
      </c>
      <c r="BA786" s="134">
        <v>105</v>
      </c>
      <c r="BB786" s="134">
        <v>107.1</v>
      </c>
      <c r="BC786" s="134">
        <v>106.8</v>
      </c>
      <c r="BD786" s="134">
        <v>106</v>
      </c>
      <c r="BE786" s="134">
        <v>107.7</v>
      </c>
      <c r="BF786" s="134">
        <v>107.3</v>
      </c>
      <c r="BG786" s="134">
        <v>109</v>
      </c>
      <c r="BH786" s="134">
        <v>108.6</v>
      </c>
      <c r="BI786" s="134">
        <v>108.5</v>
      </c>
      <c r="BJ786" s="134">
        <v>108.4</v>
      </c>
      <c r="BK786" s="134">
        <v>108.8</v>
      </c>
      <c r="BL786" s="134">
        <v>109.1</v>
      </c>
      <c r="BM786" s="134">
        <v>109.4</v>
      </c>
      <c r="BN786" s="134">
        <v>110.1</v>
      </c>
      <c r="BO786" s="134">
        <v>109.6</v>
      </c>
      <c r="BP786" s="134">
        <v>109.6</v>
      </c>
      <c r="BQ786" s="134">
        <v>110.1</v>
      </c>
      <c r="BR786" s="134">
        <v>109.6</v>
      </c>
      <c r="BS786" s="134">
        <v>109.9</v>
      </c>
      <c r="BT786" s="134">
        <v>109.5</v>
      </c>
      <c r="BU786" s="134">
        <v>109.6</v>
      </c>
      <c r="BV786" s="134">
        <v>109.9</v>
      </c>
      <c r="BW786" s="134">
        <v>110</v>
      </c>
      <c r="BX786" s="134">
        <v>109.9</v>
      </c>
      <c r="BY786" s="134">
        <v>110</v>
      </c>
      <c r="BZ786" s="134">
        <v>110.3</v>
      </c>
      <c r="CA786" s="134">
        <v>110.5</v>
      </c>
      <c r="CB786" s="134">
        <v>111.7</v>
      </c>
      <c r="CC786" s="134">
        <v>112.2</v>
      </c>
      <c r="CD786" s="134">
        <v>112.2</v>
      </c>
      <c r="CE786" s="134">
        <v>112.6</v>
      </c>
      <c r="CF786" s="134">
        <v>112.5</v>
      </c>
      <c r="CG786" s="134">
        <v>112.5</v>
      </c>
      <c r="CH786" s="134">
        <v>112.9</v>
      </c>
      <c r="CI786" s="134">
        <v>115.1</v>
      </c>
      <c r="CJ786" s="134">
        <v>115.8</v>
      </c>
      <c r="CK786" s="134">
        <v>116.5</v>
      </c>
      <c r="CL786" s="134">
        <v>117.4</v>
      </c>
      <c r="CM786" s="134">
        <v>118.6</v>
      </c>
      <c r="CN786" s="134">
        <v>117.7</v>
      </c>
      <c r="CO786" s="134">
        <v>119</v>
      </c>
      <c r="CP786" s="134">
        <v>119.3</v>
      </c>
      <c r="CQ786" s="134">
        <v>119.4</v>
      </c>
      <c r="CR786" s="134">
        <v>119.7</v>
      </c>
      <c r="CS786" s="134">
        <v>119.4</v>
      </c>
      <c r="CT786" s="134">
        <v>120</v>
      </c>
      <c r="CU786" s="134">
        <v>120</v>
      </c>
      <c r="CV786" s="134">
        <v>120</v>
      </c>
      <c r="CW786" s="134">
        <v>120.3</v>
      </c>
      <c r="CX786" s="134">
        <v>120.5</v>
      </c>
      <c r="CY786" s="134">
        <v>120.9</v>
      </c>
      <c r="CZ786" s="134">
        <v>120.9</v>
      </c>
      <c r="DA786" s="134">
        <v>123.6</v>
      </c>
      <c r="DB786" s="134">
        <v>124.2</v>
      </c>
      <c r="DC786" s="134">
        <v>127</v>
      </c>
      <c r="DD786" s="134">
        <v>127.2</v>
      </c>
      <c r="DE786" s="134">
        <v>126.6</v>
      </c>
      <c r="DF786" s="134">
        <v>127.9</v>
      </c>
      <c r="DG786" s="134">
        <v>129.69999999999999</v>
      </c>
      <c r="DH786" s="134">
        <v>130.5</v>
      </c>
      <c r="DI786" s="134">
        <v>131.69999999999999</v>
      </c>
      <c r="DJ786" s="134">
        <v>134</v>
      </c>
      <c r="DK786" s="134">
        <v>134.30000000000001</v>
      </c>
      <c r="DL786" s="134">
        <v>134.4</v>
      </c>
      <c r="DM786" s="134">
        <v>135.30000000000001</v>
      </c>
      <c r="DN786" s="134">
        <v>136</v>
      </c>
      <c r="DO786" s="134">
        <v>137.80000000000001</v>
      </c>
      <c r="DP786" s="134">
        <v>138.80000000000001</v>
      </c>
      <c r="DQ786" s="134">
        <v>138.69999999999999</v>
      </c>
      <c r="DR786" s="134">
        <v>139.80000000000001</v>
      </c>
      <c r="DS786" s="134">
        <v>141</v>
      </c>
      <c r="DT786" s="134">
        <v>141.6</v>
      </c>
      <c r="DU786" s="134">
        <v>144</v>
      </c>
      <c r="DV786" s="134">
        <v>144.9</v>
      </c>
      <c r="DW786" s="134">
        <v>145</v>
      </c>
      <c r="DX786" s="134">
        <v>148.4</v>
      </c>
      <c r="DY786" s="134">
        <v>149.30000000000001</v>
      </c>
      <c r="DZ786" s="134">
        <v>149.19999999999999</v>
      </c>
      <c r="EA786" s="135">
        <v>149</v>
      </c>
      <c r="EB786" s="136">
        <v>149.1</v>
      </c>
      <c r="EC786" s="136">
        <v>148.9</v>
      </c>
      <c r="ED786" s="134">
        <v>151.4</v>
      </c>
      <c r="EE786" s="134">
        <v>153.1</v>
      </c>
      <c r="EF786" s="137">
        <v>152.69999999999999</v>
      </c>
      <c r="EG786" s="137">
        <v>154</v>
      </c>
      <c r="EH786" s="137">
        <v>154.9</v>
      </c>
      <c r="EI786" s="137">
        <v>156.19999999999999</v>
      </c>
      <c r="EJ786" s="136">
        <v>156.9</v>
      </c>
      <c r="EK786" s="136">
        <v>157.6</v>
      </c>
      <c r="EL786" s="147">
        <v>158.19999999999999</v>
      </c>
      <c r="EM786" s="147">
        <v>158.19999999999999</v>
      </c>
      <c r="EN786" s="147">
        <v>158.1</v>
      </c>
    </row>
    <row r="787" spans="1:144" ht="15" x14ac:dyDescent="0.25">
      <c r="A787" s="132" t="s">
        <v>3000</v>
      </c>
      <c r="B787" s="132" t="s">
        <v>3001</v>
      </c>
      <c r="C787" s="133">
        <v>1.9E-3</v>
      </c>
      <c r="D787" s="134">
        <v>99.8</v>
      </c>
      <c r="E787" s="134">
        <v>99.7</v>
      </c>
      <c r="F787" s="134">
        <v>100.6</v>
      </c>
      <c r="G787" s="134">
        <v>100.8</v>
      </c>
      <c r="H787" s="134">
        <v>101.6</v>
      </c>
      <c r="I787" s="134">
        <v>99.9</v>
      </c>
      <c r="J787" s="134">
        <v>98.8</v>
      </c>
      <c r="K787" s="134">
        <v>99.3</v>
      </c>
      <c r="L787" s="134">
        <v>99.6</v>
      </c>
      <c r="M787" s="134">
        <v>98.8</v>
      </c>
      <c r="N787" s="134">
        <v>99.3</v>
      </c>
      <c r="O787" s="134">
        <v>99.5</v>
      </c>
      <c r="P787" s="134">
        <v>100</v>
      </c>
      <c r="Q787" s="134">
        <v>99.6</v>
      </c>
      <c r="R787" s="134">
        <v>99.3</v>
      </c>
      <c r="S787" s="134">
        <v>100.3</v>
      </c>
      <c r="T787" s="134">
        <v>100.2</v>
      </c>
      <c r="U787" s="134">
        <v>100.4</v>
      </c>
      <c r="V787" s="134">
        <v>103.2</v>
      </c>
      <c r="W787" s="134">
        <v>102.9</v>
      </c>
      <c r="X787" s="134">
        <v>103.5</v>
      </c>
      <c r="Y787" s="134">
        <v>99</v>
      </c>
      <c r="Z787" s="134">
        <v>100.6</v>
      </c>
      <c r="AA787" s="134">
        <v>99.4</v>
      </c>
      <c r="AB787" s="134">
        <v>101.8</v>
      </c>
      <c r="AC787" s="134">
        <v>102.9</v>
      </c>
      <c r="AD787" s="134">
        <v>99.3</v>
      </c>
      <c r="AE787" s="134">
        <v>102</v>
      </c>
      <c r="AF787" s="134">
        <v>101.8</v>
      </c>
      <c r="AG787" s="134">
        <v>102.5</v>
      </c>
      <c r="AH787" s="134">
        <v>101.2</v>
      </c>
      <c r="AI787" s="134">
        <v>101.3</v>
      </c>
      <c r="AJ787" s="134">
        <v>102.3</v>
      </c>
      <c r="AK787" s="134">
        <v>100.8</v>
      </c>
      <c r="AL787" s="134">
        <v>101.2</v>
      </c>
      <c r="AM787" s="134">
        <v>102.9</v>
      </c>
      <c r="AN787" s="134">
        <v>103.2</v>
      </c>
      <c r="AO787" s="134">
        <v>103</v>
      </c>
      <c r="AP787" s="134">
        <v>103.1</v>
      </c>
      <c r="AQ787" s="134">
        <v>102.4</v>
      </c>
      <c r="AR787" s="134">
        <v>102.4</v>
      </c>
      <c r="AS787" s="134">
        <v>102.4</v>
      </c>
      <c r="AT787" s="134">
        <v>102.4</v>
      </c>
      <c r="AU787" s="134">
        <v>102.4</v>
      </c>
      <c r="AV787" s="134">
        <v>110.6</v>
      </c>
      <c r="AW787" s="134">
        <v>110.6</v>
      </c>
      <c r="AX787" s="134">
        <v>110.6</v>
      </c>
      <c r="AY787" s="134">
        <v>110.6</v>
      </c>
      <c r="AZ787" s="134">
        <v>110.6</v>
      </c>
      <c r="BA787" s="134">
        <v>110.6</v>
      </c>
      <c r="BB787" s="134">
        <v>110.6</v>
      </c>
      <c r="BC787" s="134">
        <v>125.4</v>
      </c>
      <c r="BD787" s="134">
        <v>125.4</v>
      </c>
      <c r="BE787" s="134">
        <v>125.4</v>
      </c>
      <c r="BF787" s="134">
        <v>125.4</v>
      </c>
      <c r="BG787" s="134">
        <v>125.4</v>
      </c>
      <c r="BH787" s="134">
        <v>125.4</v>
      </c>
      <c r="BI787" s="134">
        <v>132.19999999999999</v>
      </c>
      <c r="BJ787" s="134">
        <v>132.19999999999999</v>
      </c>
      <c r="BK787" s="134">
        <v>128.69999999999999</v>
      </c>
      <c r="BL787" s="134">
        <v>130.1</v>
      </c>
      <c r="BM787" s="134">
        <v>127.3</v>
      </c>
      <c r="BN787" s="134">
        <v>130.1</v>
      </c>
      <c r="BO787" s="134">
        <v>130.1</v>
      </c>
      <c r="BP787" s="134">
        <v>130.1</v>
      </c>
      <c r="BQ787" s="134">
        <v>130.1</v>
      </c>
      <c r="BR787" s="134">
        <v>130.1</v>
      </c>
      <c r="BS787" s="134">
        <v>130.1</v>
      </c>
      <c r="BT787" s="134">
        <v>130.1</v>
      </c>
      <c r="BU787" s="134">
        <v>130.1</v>
      </c>
      <c r="BV787" s="134">
        <v>141.4</v>
      </c>
      <c r="BW787" s="134">
        <v>138.6</v>
      </c>
      <c r="BX787" s="134">
        <v>141.1</v>
      </c>
      <c r="BY787" s="134">
        <v>139.30000000000001</v>
      </c>
      <c r="BZ787" s="134">
        <v>139.1</v>
      </c>
      <c r="CA787" s="134">
        <v>137.5</v>
      </c>
      <c r="CB787" s="134">
        <v>138.30000000000001</v>
      </c>
      <c r="CC787" s="134">
        <v>139</v>
      </c>
      <c r="CD787" s="134">
        <v>138.4</v>
      </c>
      <c r="CE787" s="134">
        <v>142.30000000000001</v>
      </c>
      <c r="CF787" s="134">
        <v>141.69999999999999</v>
      </c>
      <c r="CG787" s="134">
        <v>145</v>
      </c>
      <c r="CH787" s="134">
        <v>143.4</v>
      </c>
      <c r="CI787" s="134">
        <v>145.30000000000001</v>
      </c>
      <c r="CJ787" s="134">
        <v>146.30000000000001</v>
      </c>
      <c r="CK787" s="134">
        <v>146.1</v>
      </c>
      <c r="CL787" s="134">
        <v>145.30000000000001</v>
      </c>
      <c r="CM787" s="134">
        <v>145.30000000000001</v>
      </c>
      <c r="CN787" s="134">
        <v>145.30000000000001</v>
      </c>
      <c r="CO787" s="134">
        <v>145.30000000000001</v>
      </c>
      <c r="CP787" s="134">
        <v>145.30000000000001</v>
      </c>
      <c r="CQ787" s="134">
        <v>144.5</v>
      </c>
      <c r="CR787" s="134">
        <v>144.30000000000001</v>
      </c>
      <c r="CS787" s="134">
        <v>148.4</v>
      </c>
      <c r="CT787" s="134">
        <v>146.1</v>
      </c>
      <c r="CU787" s="134">
        <v>143.69999999999999</v>
      </c>
      <c r="CV787" s="134">
        <v>137.5</v>
      </c>
      <c r="CW787" s="134">
        <v>141.30000000000001</v>
      </c>
      <c r="CX787" s="134">
        <v>140.80000000000001</v>
      </c>
      <c r="CY787" s="134">
        <v>141.80000000000001</v>
      </c>
      <c r="CZ787" s="134">
        <v>140.19999999999999</v>
      </c>
      <c r="DA787" s="134">
        <v>140.80000000000001</v>
      </c>
      <c r="DB787" s="134">
        <v>142.19999999999999</v>
      </c>
      <c r="DC787" s="134">
        <v>136.69999999999999</v>
      </c>
      <c r="DD787" s="134">
        <v>137.6</v>
      </c>
      <c r="DE787" s="134">
        <v>139.4</v>
      </c>
      <c r="DF787" s="134">
        <v>140.80000000000001</v>
      </c>
      <c r="DG787" s="134">
        <v>139.30000000000001</v>
      </c>
      <c r="DH787" s="134">
        <v>146.1</v>
      </c>
      <c r="DI787" s="134">
        <v>148.19999999999999</v>
      </c>
      <c r="DJ787" s="134">
        <v>146.1</v>
      </c>
      <c r="DK787" s="134">
        <v>149.1</v>
      </c>
      <c r="DL787" s="134">
        <v>149.30000000000001</v>
      </c>
      <c r="DM787" s="134">
        <v>152.19999999999999</v>
      </c>
      <c r="DN787" s="134">
        <v>155.30000000000001</v>
      </c>
      <c r="DO787" s="134">
        <v>154.19999999999999</v>
      </c>
      <c r="DP787" s="134">
        <v>152.9</v>
      </c>
      <c r="DQ787" s="134">
        <v>155.9</v>
      </c>
      <c r="DR787" s="134">
        <v>154.80000000000001</v>
      </c>
      <c r="DS787" s="134">
        <v>156.30000000000001</v>
      </c>
      <c r="DT787" s="134">
        <v>156.30000000000001</v>
      </c>
      <c r="DU787" s="134">
        <v>159.1</v>
      </c>
      <c r="DV787" s="134">
        <v>155.4</v>
      </c>
      <c r="DW787" s="134">
        <v>155.4</v>
      </c>
      <c r="DX787" s="134">
        <v>152.9</v>
      </c>
      <c r="DY787" s="134">
        <v>155.6</v>
      </c>
      <c r="DZ787" s="134">
        <v>160</v>
      </c>
      <c r="EA787" s="135">
        <v>161.30000000000001</v>
      </c>
      <c r="EB787" s="136">
        <v>156</v>
      </c>
      <c r="EC787" s="136">
        <v>154.9</v>
      </c>
      <c r="ED787" s="134">
        <v>154.80000000000001</v>
      </c>
      <c r="EE787" s="134">
        <v>155.5</v>
      </c>
      <c r="EF787" s="137">
        <v>153.4</v>
      </c>
      <c r="EG787" s="137">
        <v>155.9</v>
      </c>
      <c r="EH787" s="137">
        <v>153.30000000000001</v>
      </c>
      <c r="EI787" s="137">
        <v>151.5</v>
      </c>
      <c r="EJ787" s="136">
        <v>154.19999999999999</v>
      </c>
      <c r="EK787" s="136">
        <v>167</v>
      </c>
      <c r="EL787" s="147">
        <v>167.7</v>
      </c>
      <c r="EM787" s="147">
        <v>175</v>
      </c>
      <c r="EN787" s="147">
        <v>166.1</v>
      </c>
    </row>
    <row r="788" spans="1:144" ht="15" x14ac:dyDescent="0.25">
      <c r="A788" s="132" t="s">
        <v>3002</v>
      </c>
      <c r="B788" s="132" t="s">
        <v>3003</v>
      </c>
      <c r="C788" s="133">
        <v>4.1840000000000002E-2</v>
      </c>
      <c r="D788" s="134">
        <v>109.1</v>
      </c>
      <c r="E788" s="134">
        <v>105.3</v>
      </c>
      <c r="F788" s="134">
        <v>100.5</v>
      </c>
      <c r="G788" s="134">
        <v>111.1</v>
      </c>
      <c r="H788" s="134">
        <v>107.5</v>
      </c>
      <c r="I788" s="134">
        <v>106.9</v>
      </c>
      <c r="J788" s="134">
        <v>106.6</v>
      </c>
      <c r="K788" s="134">
        <v>101.8</v>
      </c>
      <c r="L788" s="134">
        <v>107.5</v>
      </c>
      <c r="M788" s="134">
        <v>101</v>
      </c>
      <c r="N788" s="134">
        <v>100.5</v>
      </c>
      <c r="O788" s="134">
        <v>101</v>
      </c>
      <c r="P788" s="134">
        <v>107</v>
      </c>
      <c r="Q788" s="134">
        <v>109.1</v>
      </c>
      <c r="R788" s="134">
        <v>100.8</v>
      </c>
      <c r="S788" s="134">
        <v>104.4</v>
      </c>
      <c r="T788" s="134">
        <v>92.7</v>
      </c>
      <c r="U788" s="134">
        <v>98.4</v>
      </c>
      <c r="V788" s="134">
        <v>104.9</v>
      </c>
      <c r="W788" s="134">
        <v>105.8</v>
      </c>
      <c r="X788" s="134">
        <v>102.4</v>
      </c>
      <c r="Y788" s="134">
        <v>99.4</v>
      </c>
      <c r="Z788" s="134">
        <v>100.2</v>
      </c>
      <c r="AA788" s="134">
        <v>96.6</v>
      </c>
      <c r="AB788" s="134">
        <v>109.7</v>
      </c>
      <c r="AC788" s="134">
        <v>101.1</v>
      </c>
      <c r="AD788" s="134">
        <v>102.2</v>
      </c>
      <c r="AE788" s="134">
        <v>102.9</v>
      </c>
      <c r="AF788" s="134">
        <v>107.3</v>
      </c>
      <c r="AG788" s="134">
        <v>103</v>
      </c>
      <c r="AH788" s="134">
        <v>111.6</v>
      </c>
      <c r="AI788" s="134">
        <v>111.1</v>
      </c>
      <c r="AJ788" s="134">
        <v>108.3</v>
      </c>
      <c r="AK788" s="134">
        <v>120.3</v>
      </c>
      <c r="AL788" s="134">
        <v>117.2</v>
      </c>
      <c r="AM788" s="134">
        <v>114.9</v>
      </c>
      <c r="AN788" s="134">
        <v>121.2</v>
      </c>
      <c r="AO788" s="134">
        <v>119.8</v>
      </c>
      <c r="AP788" s="134">
        <v>117.1</v>
      </c>
      <c r="AQ788" s="134">
        <v>115.3</v>
      </c>
      <c r="AR788" s="134">
        <v>113.6</v>
      </c>
      <c r="AS788" s="134">
        <v>109.3</v>
      </c>
      <c r="AT788" s="134">
        <v>108.5</v>
      </c>
      <c r="AU788" s="134">
        <v>112</v>
      </c>
      <c r="AV788" s="134">
        <v>111.7</v>
      </c>
      <c r="AW788" s="134">
        <v>109.7</v>
      </c>
      <c r="AX788" s="134">
        <v>110.3</v>
      </c>
      <c r="AY788" s="134">
        <v>113.1</v>
      </c>
      <c r="AZ788" s="134">
        <v>112.7</v>
      </c>
      <c r="BA788" s="134">
        <v>114.6</v>
      </c>
      <c r="BB788" s="134">
        <v>114.6</v>
      </c>
      <c r="BC788" s="134">
        <v>114.6</v>
      </c>
      <c r="BD788" s="134">
        <v>112.9</v>
      </c>
      <c r="BE788" s="134">
        <v>108.2</v>
      </c>
      <c r="BF788" s="134">
        <v>111.7</v>
      </c>
      <c r="BG788" s="134">
        <v>110.8</v>
      </c>
      <c r="BH788" s="134">
        <v>111.5</v>
      </c>
      <c r="BI788" s="134">
        <v>111.5</v>
      </c>
      <c r="BJ788" s="134">
        <v>111.8</v>
      </c>
      <c r="BK788" s="134">
        <v>111.8</v>
      </c>
      <c r="BL788" s="134">
        <v>111.8</v>
      </c>
      <c r="BM788" s="134">
        <v>110.3</v>
      </c>
      <c r="BN788" s="134">
        <v>110</v>
      </c>
      <c r="BO788" s="134">
        <v>104.6</v>
      </c>
      <c r="BP788" s="134">
        <v>104.2</v>
      </c>
      <c r="BQ788" s="134">
        <v>108.9</v>
      </c>
      <c r="BR788" s="134">
        <v>108.5</v>
      </c>
      <c r="BS788" s="134">
        <v>110.2</v>
      </c>
      <c r="BT788" s="134">
        <v>110.7</v>
      </c>
      <c r="BU788" s="134">
        <v>110.4</v>
      </c>
      <c r="BV788" s="134">
        <v>110.4</v>
      </c>
      <c r="BW788" s="134">
        <v>111.7</v>
      </c>
      <c r="BX788" s="134">
        <v>111.7</v>
      </c>
      <c r="BY788" s="134">
        <v>112.3</v>
      </c>
      <c r="BZ788" s="134">
        <v>111.6</v>
      </c>
      <c r="CA788" s="134">
        <v>114.2</v>
      </c>
      <c r="CB788" s="134">
        <v>113.5</v>
      </c>
      <c r="CC788" s="134">
        <v>113.9</v>
      </c>
      <c r="CD788" s="134">
        <v>114</v>
      </c>
      <c r="CE788" s="134">
        <v>115.8</v>
      </c>
      <c r="CF788" s="134">
        <v>114.5</v>
      </c>
      <c r="CG788" s="134">
        <v>114.5</v>
      </c>
      <c r="CH788" s="134">
        <v>114.5</v>
      </c>
      <c r="CI788" s="134">
        <v>114.4</v>
      </c>
      <c r="CJ788" s="134">
        <v>114.4</v>
      </c>
      <c r="CK788" s="134">
        <v>114.8</v>
      </c>
      <c r="CL788" s="134">
        <v>114.8</v>
      </c>
      <c r="CM788" s="134">
        <v>114.8</v>
      </c>
      <c r="CN788" s="134">
        <v>114.5</v>
      </c>
      <c r="CO788" s="134">
        <v>114.2</v>
      </c>
      <c r="CP788" s="134">
        <v>114.4</v>
      </c>
      <c r="CQ788" s="134">
        <v>114.5</v>
      </c>
      <c r="CR788" s="134">
        <v>113.8</v>
      </c>
      <c r="CS788" s="134">
        <v>115.1</v>
      </c>
      <c r="CT788" s="134">
        <v>114.7</v>
      </c>
      <c r="CU788" s="134">
        <v>114.9</v>
      </c>
      <c r="CV788" s="134">
        <v>115.8</v>
      </c>
      <c r="CW788" s="134">
        <v>116</v>
      </c>
      <c r="CX788" s="134">
        <v>115.8</v>
      </c>
      <c r="CY788" s="134">
        <v>115.1</v>
      </c>
      <c r="CZ788" s="134">
        <v>116.2</v>
      </c>
      <c r="DA788" s="134">
        <v>115.6</v>
      </c>
      <c r="DB788" s="134">
        <v>115.8</v>
      </c>
      <c r="DC788" s="134">
        <v>116.1</v>
      </c>
      <c r="DD788" s="134">
        <v>117</v>
      </c>
      <c r="DE788" s="134">
        <v>117</v>
      </c>
      <c r="DF788" s="134">
        <v>119.7</v>
      </c>
      <c r="DG788" s="134">
        <v>116.8</v>
      </c>
      <c r="DH788" s="134">
        <v>119</v>
      </c>
      <c r="DI788" s="134">
        <v>120.9</v>
      </c>
      <c r="DJ788" s="134">
        <v>122.1</v>
      </c>
      <c r="DK788" s="134">
        <v>123.2</v>
      </c>
      <c r="DL788" s="134">
        <v>124.6</v>
      </c>
      <c r="DM788" s="134">
        <v>125.7</v>
      </c>
      <c r="DN788" s="134">
        <v>126.6</v>
      </c>
      <c r="DO788" s="134">
        <v>127.3</v>
      </c>
      <c r="DP788" s="134">
        <v>125</v>
      </c>
      <c r="DQ788" s="134">
        <v>124.2</v>
      </c>
      <c r="DR788" s="134">
        <v>126.7</v>
      </c>
      <c r="DS788" s="134">
        <v>126.7</v>
      </c>
      <c r="DT788" s="134">
        <v>124.4</v>
      </c>
      <c r="DU788" s="134">
        <v>125.6</v>
      </c>
      <c r="DV788" s="134">
        <v>125.6</v>
      </c>
      <c r="DW788" s="134">
        <v>125.6</v>
      </c>
      <c r="DX788" s="134">
        <v>124.6</v>
      </c>
      <c r="DY788" s="134">
        <v>126.4</v>
      </c>
      <c r="DZ788" s="134">
        <v>126.4</v>
      </c>
      <c r="EA788" s="135">
        <v>126.4</v>
      </c>
      <c r="EB788" s="136">
        <v>126.5</v>
      </c>
      <c r="EC788" s="136">
        <v>125.6</v>
      </c>
      <c r="ED788" s="134">
        <v>124.1</v>
      </c>
      <c r="EE788" s="134">
        <v>122.4</v>
      </c>
      <c r="EF788" s="137">
        <v>126.1</v>
      </c>
      <c r="EG788" s="137">
        <v>125.4</v>
      </c>
      <c r="EH788" s="137">
        <v>125.7</v>
      </c>
      <c r="EI788" s="137">
        <v>123.2</v>
      </c>
      <c r="EJ788" s="136">
        <v>119</v>
      </c>
      <c r="EK788" s="136">
        <v>126.5</v>
      </c>
      <c r="EL788" s="147">
        <v>124.4</v>
      </c>
      <c r="EM788" s="147">
        <v>123.8</v>
      </c>
      <c r="EN788" s="147">
        <v>126.4</v>
      </c>
    </row>
    <row r="789" spans="1:144" ht="15" x14ac:dyDescent="0.25">
      <c r="A789" s="132" t="s">
        <v>3004</v>
      </c>
      <c r="B789" s="132" t="s">
        <v>3005</v>
      </c>
      <c r="C789" s="133">
        <v>0.46833999999999998</v>
      </c>
      <c r="D789" s="134">
        <v>101</v>
      </c>
      <c r="E789" s="134">
        <v>101.2</v>
      </c>
      <c r="F789" s="134">
        <v>102.3</v>
      </c>
      <c r="G789" s="134">
        <v>103.4</v>
      </c>
      <c r="H789" s="134">
        <v>103.8</v>
      </c>
      <c r="I789" s="134">
        <v>104.8</v>
      </c>
      <c r="J789" s="134">
        <v>101.1</v>
      </c>
      <c r="K789" s="134">
        <v>98.4</v>
      </c>
      <c r="L789" s="134">
        <v>102.2</v>
      </c>
      <c r="M789" s="134">
        <v>102.9</v>
      </c>
      <c r="N789" s="134">
        <v>103.9</v>
      </c>
      <c r="O789" s="134">
        <v>103.2</v>
      </c>
      <c r="P789" s="134">
        <v>104.7</v>
      </c>
      <c r="Q789" s="134">
        <v>105.8</v>
      </c>
      <c r="R789" s="134">
        <v>107.7</v>
      </c>
      <c r="S789" s="134">
        <v>105.3</v>
      </c>
      <c r="T789" s="134">
        <v>111.1</v>
      </c>
      <c r="U789" s="134">
        <v>110</v>
      </c>
      <c r="V789" s="134">
        <v>109.5</v>
      </c>
      <c r="W789" s="134">
        <v>109.4</v>
      </c>
      <c r="X789" s="134">
        <v>105.9</v>
      </c>
      <c r="Y789" s="134">
        <v>106.5</v>
      </c>
      <c r="Z789" s="134">
        <v>107.9</v>
      </c>
      <c r="AA789" s="134">
        <v>107.8</v>
      </c>
      <c r="AB789" s="134">
        <v>105.8</v>
      </c>
      <c r="AC789" s="134">
        <v>105.6</v>
      </c>
      <c r="AD789" s="134">
        <v>109.3</v>
      </c>
      <c r="AE789" s="134">
        <v>105.8</v>
      </c>
      <c r="AF789" s="134">
        <v>108.6</v>
      </c>
      <c r="AG789" s="134">
        <v>110.5</v>
      </c>
      <c r="AH789" s="134">
        <v>107.8</v>
      </c>
      <c r="AI789" s="134">
        <v>106.7</v>
      </c>
      <c r="AJ789" s="134">
        <v>107.3</v>
      </c>
      <c r="AK789" s="134">
        <v>109.6</v>
      </c>
      <c r="AL789" s="134">
        <v>109.6</v>
      </c>
      <c r="AM789" s="134">
        <v>111.2</v>
      </c>
      <c r="AN789" s="134">
        <v>112.3</v>
      </c>
      <c r="AO789" s="134">
        <v>112.9</v>
      </c>
      <c r="AP789" s="134">
        <v>115.1</v>
      </c>
      <c r="AQ789" s="134">
        <v>111.1</v>
      </c>
      <c r="AR789" s="134">
        <v>111.6</v>
      </c>
      <c r="AS789" s="134">
        <v>110.2</v>
      </c>
      <c r="AT789" s="134">
        <v>111</v>
      </c>
      <c r="AU789" s="134">
        <v>111.5</v>
      </c>
      <c r="AV789" s="134">
        <v>113.7</v>
      </c>
      <c r="AW789" s="134">
        <v>113.5</v>
      </c>
      <c r="AX789" s="134">
        <v>114.6</v>
      </c>
      <c r="AY789" s="134">
        <v>114.2</v>
      </c>
      <c r="AZ789" s="134">
        <v>114.9</v>
      </c>
      <c r="BA789" s="134">
        <v>114.7</v>
      </c>
      <c r="BB789" s="134">
        <v>115.1</v>
      </c>
      <c r="BC789" s="134">
        <v>115.4</v>
      </c>
      <c r="BD789" s="134">
        <v>115</v>
      </c>
      <c r="BE789" s="134">
        <v>115.3</v>
      </c>
      <c r="BF789" s="134">
        <v>117</v>
      </c>
      <c r="BG789" s="134">
        <v>115.6</v>
      </c>
      <c r="BH789" s="134">
        <v>116.7</v>
      </c>
      <c r="BI789" s="134">
        <v>116.4</v>
      </c>
      <c r="BJ789" s="134">
        <v>116.7</v>
      </c>
      <c r="BK789" s="134">
        <v>117.1</v>
      </c>
      <c r="BL789" s="134">
        <v>117.3</v>
      </c>
      <c r="BM789" s="134">
        <v>117</v>
      </c>
      <c r="BN789" s="134">
        <v>118.4</v>
      </c>
      <c r="BO789" s="134">
        <v>117.9</v>
      </c>
      <c r="BP789" s="134">
        <v>119.2</v>
      </c>
      <c r="BQ789" s="134">
        <v>119.4</v>
      </c>
      <c r="BR789" s="134">
        <v>120.2</v>
      </c>
      <c r="BS789" s="134">
        <v>120.7</v>
      </c>
      <c r="BT789" s="134">
        <v>119.7</v>
      </c>
      <c r="BU789" s="134">
        <v>121.2</v>
      </c>
      <c r="BV789" s="134">
        <v>121.4</v>
      </c>
      <c r="BW789" s="134">
        <v>121.3</v>
      </c>
      <c r="BX789" s="134">
        <v>121.4</v>
      </c>
      <c r="BY789" s="134">
        <v>123.2</v>
      </c>
      <c r="BZ789" s="134">
        <v>123.4</v>
      </c>
      <c r="CA789" s="134">
        <v>123.7</v>
      </c>
      <c r="CB789" s="134">
        <v>124.2</v>
      </c>
      <c r="CC789" s="134">
        <v>124.1</v>
      </c>
      <c r="CD789" s="134">
        <v>123.2</v>
      </c>
      <c r="CE789" s="134">
        <v>122.9</v>
      </c>
      <c r="CF789" s="134">
        <v>124.3</v>
      </c>
      <c r="CG789" s="134">
        <v>122.8</v>
      </c>
      <c r="CH789" s="134">
        <v>125.2</v>
      </c>
      <c r="CI789" s="134">
        <v>126.6</v>
      </c>
      <c r="CJ789" s="134">
        <v>125.6</v>
      </c>
      <c r="CK789" s="134">
        <v>125.8</v>
      </c>
      <c r="CL789" s="134">
        <v>126.8</v>
      </c>
      <c r="CM789" s="134">
        <v>125.8</v>
      </c>
      <c r="CN789" s="134">
        <v>127.6</v>
      </c>
      <c r="CO789" s="134">
        <v>126.5</v>
      </c>
      <c r="CP789" s="134">
        <v>126.2</v>
      </c>
      <c r="CQ789" s="134">
        <v>126.7</v>
      </c>
      <c r="CR789" s="134">
        <v>126.2</v>
      </c>
      <c r="CS789" s="134">
        <v>125.9</v>
      </c>
      <c r="CT789" s="134">
        <v>126.9</v>
      </c>
      <c r="CU789" s="134">
        <v>125.7</v>
      </c>
      <c r="CV789" s="134">
        <v>125.7</v>
      </c>
      <c r="CW789" s="134">
        <v>127.5</v>
      </c>
      <c r="CX789" s="134">
        <v>126.1</v>
      </c>
      <c r="CY789" s="134">
        <v>126.9</v>
      </c>
      <c r="CZ789" s="134">
        <v>127.5</v>
      </c>
      <c r="DA789" s="134">
        <v>128.30000000000001</v>
      </c>
      <c r="DB789" s="134">
        <v>129.5</v>
      </c>
      <c r="DC789" s="134">
        <v>128.4</v>
      </c>
      <c r="DD789" s="134">
        <v>130.4</v>
      </c>
      <c r="DE789" s="134">
        <v>129.6</v>
      </c>
      <c r="DF789" s="134">
        <v>131.5</v>
      </c>
      <c r="DG789" s="134">
        <v>132.6</v>
      </c>
      <c r="DH789" s="134">
        <v>132.5</v>
      </c>
      <c r="DI789" s="134">
        <v>132.80000000000001</v>
      </c>
      <c r="DJ789" s="134">
        <v>134.1</v>
      </c>
      <c r="DK789" s="134">
        <v>133.1</v>
      </c>
      <c r="DL789" s="134">
        <v>134.1</v>
      </c>
      <c r="DM789" s="134">
        <v>135.5</v>
      </c>
      <c r="DN789" s="134">
        <v>134.19999999999999</v>
      </c>
      <c r="DO789" s="134">
        <v>134.80000000000001</v>
      </c>
      <c r="DP789" s="134">
        <v>136.19999999999999</v>
      </c>
      <c r="DQ789" s="134">
        <v>136.4</v>
      </c>
      <c r="DR789" s="134">
        <v>136.1</v>
      </c>
      <c r="DS789" s="134">
        <v>137.4</v>
      </c>
      <c r="DT789" s="134">
        <v>137.19999999999999</v>
      </c>
      <c r="DU789" s="134">
        <v>137.19999999999999</v>
      </c>
      <c r="DV789" s="134">
        <v>137.9</v>
      </c>
      <c r="DW789" s="134">
        <v>138.9</v>
      </c>
      <c r="DX789" s="134">
        <v>140</v>
      </c>
      <c r="DY789" s="134">
        <v>140.4</v>
      </c>
      <c r="DZ789" s="134">
        <v>140.5</v>
      </c>
      <c r="EA789" s="135">
        <v>141.6</v>
      </c>
      <c r="EB789" s="136">
        <v>142.19999999999999</v>
      </c>
      <c r="EC789" s="136">
        <v>142.80000000000001</v>
      </c>
      <c r="ED789" s="134">
        <v>143.6</v>
      </c>
      <c r="EE789" s="134">
        <v>144</v>
      </c>
      <c r="EF789" s="137">
        <v>143.19999999999999</v>
      </c>
      <c r="EG789" s="137">
        <v>144.4</v>
      </c>
      <c r="EH789" s="137">
        <v>142.9</v>
      </c>
      <c r="EI789" s="137">
        <v>145</v>
      </c>
      <c r="EJ789" s="136">
        <v>144.1</v>
      </c>
      <c r="EK789" s="136">
        <v>144.1</v>
      </c>
      <c r="EL789" s="147">
        <v>144.1</v>
      </c>
      <c r="EM789" s="147">
        <v>144.69999999999999</v>
      </c>
      <c r="EN789" s="147">
        <v>144.9</v>
      </c>
    </row>
    <row r="790" spans="1:144" ht="15" x14ac:dyDescent="0.25">
      <c r="A790" s="132" t="s">
        <v>3006</v>
      </c>
      <c r="B790" s="132" t="s">
        <v>3007</v>
      </c>
      <c r="C790" s="133">
        <v>8.3729999999999999E-2</v>
      </c>
      <c r="D790" s="134">
        <v>106.7</v>
      </c>
      <c r="E790" s="134">
        <v>102.6</v>
      </c>
      <c r="F790" s="134">
        <v>97.6</v>
      </c>
      <c r="G790" s="134">
        <v>108.4</v>
      </c>
      <c r="H790" s="134">
        <v>101.7</v>
      </c>
      <c r="I790" s="134">
        <v>103.7</v>
      </c>
      <c r="J790" s="134">
        <v>91.3</v>
      </c>
      <c r="K790" s="134">
        <v>90.9</v>
      </c>
      <c r="L790" s="134">
        <v>92.7</v>
      </c>
      <c r="M790" s="134">
        <v>92.7</v>
      </c>
      <c r="N790" s="134">
        <v>93</v>
      </c>
      <c r="O790" s="134">
        <v>92.9</v>
      </c>
      <c r="P790" s="134">
        <v>93.3</v>
      </c>
      <c r="Q790" s="134">
        <v>101.1</v>
      </c>
      <c r="R790" s="134">
        <v>93.3</v>
      </c>
      <c r="S790" s="134">
        <v>93.6</v>
      </c>
      <c r="T790" s="134">
        <v>110.4</v>
      </c>
      <c r="U790" s="134">
        <v>111</v>
      </c>
      <c r="V790" s="134">
        <v>109</v>
      </c>
      <c r="W790" s="134">
        <v>108.9</v>
      </c>
      <c r="X790" s="134">
        <v>98.3</v>
      </c>
      <c r="Y790" s="134">
        <v>109.8</v>
      </c>
      <c r="Z790" s="134">
        <v>108.1</v>
      </c>
      <c r="AA790" s="134">
        <v>103.8</v>
      </c>
      <c r="AB790" s="134">
        <v>94.3</v>
      </c>
      <c r="AC790" s="134">
        <v>94.2</v>
      </c>
      <c r="AD790" s="134">
        <v>94.5</v>
      </c>
      <c r="AE790" s="134">
        <v>96.8</v>
      </c>
      <c r="AF790" s="134">
        <v>107.4</v>
      </c>
      <c r="AG790" s="134">
        <v>107.4</v>
      </c>
      <c r="AH790" s="134">
        <v>101.1</v>
      </c>
      <c r="AI790" s="134">
        <v>94.5</v>
      </c>
      <c r="AJ790" s="134">
        <v>95.6</v>
      </c>
      <c r="AK790" s="134">
        <v>95.7</v>
      </c>
      <c r="AL790" s="134">
        <v>101.6</v>
      </c>
      <c r="AM790" s="134">
        <v>101.3</v>
      </c>
      <c r="AN790" s="134">
        <v>108.6</v>
      </c>
      <c r="AO790" s="134">
        <v>109.2</v>
      </c>
      <c r="AP790" s="134">
        <v>115.4</v>
      </c>
      <c r="AQ790" s="134">
        <v>98.2</v>
      </c>
      <c r="AR790" s="134">
        <v>98.8</v>
      </c>
      <c r="AS790" s="134">
        <v>98.8</v>
      </c>
      <c r="AT790" s="134">
        <v>98.8</v>
      </c>
      <c r="AU790" s="134">
        <v>98.8</v>
      </c>
      <c r="AV790" s="134">
        <v>98.5</v>
      </c>
      <c r="AW790" s="134">
        <v>98.7</v>
      </c>
      <c r="AX790" s="134">
        <v>97.7</v>
      </c>
      <c r="AY790" s="134">
        <v>97.7</v>
      </c>
      <c r="AZ790" s="134">
        <v>97.7</v>
      </c>
      <c r="BA790" s="134">
        <v>97.7</v>
      </c>
      <c r="BB790" s="134">
        <v>97.7</v>
      </c>
      <c r="BC790" s="134">
        <v>97.7</v>
      </c>
      <c r="BD790" s="134">
        <v>97.7</v>
      </c>
      <c r="BE790" s="134">
        <v>97.7</v>
      </c>
      <c r="BF790" s="134">
        <v>97.7</v>
      </c>
      <c r="BG790" s="134">
        <v>97.7</v>
      </c>
      <c r="BH790" s="134">
        <v>97.7</v>
      </c>
      <c r="BI790" s="134">
        <v>97.7</v>
      </c>
      <c r="BJ790" s="134">
        <v>97.7</v>
      </c>
      <c r="BK790" s="134">
        <v>98.2</v>
      </c>
      <c r="BL790" s="134">
        <v>98.2</v>
      </c>
      <c r="BM790" s="134">
        <v>98.6</v>
      </c>
      <c r="BN790" s="134">
        <v>98.6</v>
      </c>
      <c r="BO790" s="134">
        <v>96.6</v>
      </c>
      <c r="BP790" s="134">
        <v>99.5</v>
      </c>
      <c r="BQ790" s="134">
        <v>98.9</v>
      </c>
      <c r="BR790" s="134">
        <v>98.9</v>
      </c>
      <c r="BS790" s="134">
        <v>98.9</v>
      </c>
      <c r="BT790" s="134">
        <v>98.8</v>
      </c>
      <c r="BU790" s="134">
        <v>98.7</v>
      </c>
      <c r="BV790" s="134">
        <v>98.8</v>
      </c>
      <c r="BW790" s="134">
        <v>99.3</v>
      </c>
      <c r="BX790" s="134">
        <v>99.9</v>
      </c>
      <c r="BY790" s="134">
        <v>99.6</v>
      </c>
      <c r="BZ790" s="134">
        <v>100.3</v>
      </c>
      <c r="CA790" s="134">
        <v>101.4</v>
      </c>
      <c r="CB790" s="134">
        <v>101.4</v>
      </c>
      <c r="CC790" s="134">
        <v>101.5</v>
      </c>
      <c r="CD790" s="134">
        <v>101.5</v>
      </c>
      <c r="CE790" s="134">
        <v>101.2</v>
      </c>
      <c r="CF790" s="134">
        <v>101.3</v>
      </c>
      <c r="CG790" s="134">
        <v>100.8</v>
      </c>
      <c r="CH790" s="134">
        <v>100.8</v>
      </c>
      <c r="CI790" s="134">
        <v>101</v>
      </c>
      <c r="CJ790" s="134">
        <v>101</v>
      </c>
      <c r="CK790" s="134">
        <v>101.2</v>
      </c>
      <c r="CL790" s="134">
        <v>101.2</v>
      </c>
      <c r="CM790" s="134">
        <v>101.3</v>
      </c>
      <c r="CN790" s="134">
        <v>101.2</v>
      </c>
      <c r="CO790" s="134">
        <v>101.2</v>
      </c>
      <c r="CP790" s="134">
        <v>101.3</v>
      </c>
      <c r="CQ790" s="134">
        <v>101.4</v>
      </c>
      <c r="CR790" s="134">
        <v>99.5</v>
      </c>
      <c r="CS790" s="134">
        <v>101.6</v>
      </c>
      <c r="CT790" s="134">
        <v>101.5</v>
      </c>
      <c r="CU790" s="134">
        <v>101.5</v>
      </c>
      <c r="CV790" s="134">
        <v>101.5</v>
      </c>
      <c r="CW790" s="134">
        <v>101.5</v>
      </c>
      <c r="CX790" s="134">
        <v>99.5</v>
      </c>
      <c r="CY790" s="134">
        <v>102.8</v>
      </c>
      <c r="CZ790" s="134">
        <v>102.8</v>
      </c>
      <c r="DA790" s="134">
        <v>98.5</v>
      </c>
      <c r="DB790" s="134">
        <v>98.5</v>
      </c>
      <c r="DC790" s="134">
        <v>98.6</v>
      </c>
      <c r="DD790" s="134">
        <v>102.7</v>
      </c>
      <c r="DE790" s="134">
        <v>103.7</v>
      </c>
      <c r="DF790" s="134">
        <v>103.7</v>
      </c>
      <c r="DG790" s="134">
        <v>105.4</v>
      </c>
      <c r="DH790" s="134">
        <v>105.8</v>
      </c>
      <c r="DI790" s="134">
        <v>105.5</v>
      </c>
      <c r="DJ790" s="134">
        <v>104.1</v>
      </c>
      <c r="DK790" s="134">
        <v>104.6</v>
      </c>
      <c r="DL790" s="134">
        <v>107.6</v>
      </c>
      <c r="DM790" s="134">
        <v>108.2</v>
      </c>
      <c r="DN790" s="134">
        <v>107.6</v>
      </c>
      <c r="DO790" s="134">
        <v>107.2</v>
      </c>
      <c r="DP790" s="134">
        <v>108.2</v>
      </c>
      <c r="DQ790" s="134">
        <v>108.7</v>
      </c>
      <c r="DR790" s="134">
        <v>112.4</v>
      </c>
      <c r="DS790" s="134">
        <v>112</v>
      </c>
      <c r="DT790" s="134">
        <v>112.2</v>
      </c>
      <c r="DU790" s="134">
        <v>112.7</v>
      </c>
      <c r="DV790" s="134">
        <v>112.7</v>
      </c>
      <c r="DW790" s="134">
        <v>113.4</v>
      </c>
      <c r="DX790" s="134">
        <v>113.6</v>
      </c>
      <c r="DY790" s="134">
        <v>114.3</v>
      </c>
      <c r="DZ790" s="134">
        <v>113.8</v>
      </c>
      <c r="EA790" s="135">
        <v>114.3</v>
      </c>
      <c r="EB790" s="136">
        <v>115</v>
      </c>
      <c r="EC790" s="136">
        <v>115.4</v>
      </c>
      <c r="ED790" s="134">
        <v>115.6</v>
      </c>
      <c r="EE790" s="134">
        <v>116</v>
      </c>
      <c r="EF790" s="137">
        <v>116</v>
      </c>
      <c r="EG790" s="137">
        <v>116.1</v>
      </c>
      <c r="EH790" s="137">
        <v>115.6</v>
      </c>
      <c r="EI790" s="137">
        <v>115.6</v>
      </c>
      <c r="EJ790" s="136">
        <v>115.9</v>
      </c>
      <c r="EK790" s="136">
        <v>115.9</v>
      </c>
      <c r="EL790" s="147">
        <v>116.7</v>
      </c>
      <c r="EM790" s="147">
        <v>116.7</v>
      </c>
      <c r="EN790" s="147">
        <v>116.7</v>
      </c>
    </row>
    <row r="791" spans="1:144" ht="15" x14ac:dyDescent="0.25">
      <c r="A791" s="132" t="s">
        <v>3008</v>
      </c>
      <c r="B791" s="132" t="s">
        <v>3009</v>
      </c>
      <c r="C791" s="133">
        <v>9.1079999999999994E-2</v>
      </c>
      <c r="D791" s="134">
        <v>102.3</v>
      </c>
      <c r="E791" s="134">
        <v>105.9</v>
      </c>
      <c r="F791" s="134">
        <v>109.5</v>
      </c>
      <c r="G791" s="134">
        <v>108.1</v>
      </c>
      <c r="H791" s="134">
        <v>110.1</v>
      </c>
      <c r="I791" s="134">
        <v>109.8</v>
      </c>
      <c r="J791" s="134">
        <v>108.9</v>
      </c>
      <c r="K791" s="134">
        <v>103.4</v>
      </c>
      <c r="L791" s="134">
        <v>110.1</v>
      </c>
      <c r="M791" s="134">
        <v>108.8</v>
      </c>
      <c r="N791" s="134">
        <v>107.7</v>
      </c>
      <c r="O791" s="134">
        <v>115.5</v>
      </c>
      <c r="P791" s="134">
        <v>112.5</v>
      </c>
      <c r="Q791" s="134">
        <v>108.4</v>
      </c>
      <c r="R791" s="134">
        <v>112.6</v>
      </c>
      <c r="S791" s="134">
        <v>107.3</v>
      </c>
      <c r="T791" s="134">
        <v>112.9</v>
      </c>
      <c r="U791" s="134">
        <v>112</v>
      </c>
      <c r="V791" s="134">
        <v>110.7</v>
      </c>
      <c r="W791" s="134">
        <v>112.9</v>
      </c>
      <c r="X791" s="134">
        <v>109.1</v>
      </c>
      <c r="Y791" s="134">
        <v>107.5</v>
      </c>
      <c r="Z791" s="134">
        <v>114</v>
      </c>
      <c r="AA791" s="134">
        <v>113.3</v>
      </c>
      <c r="AB791" s="134">
        <v>115</v>
      </c>
      <c r="AC791" s="134">
        <v>116.7</v>
      </c>
      <c r="AD791" s="134">
        <v>119.1</v>
      </c>
      <c r="AE791" s="134">
        <v>115.5</v>
      </c>
      <c r="AF791" s="134">
        <v>117.7</v>
      </c>
      <c r="AG791" s="134">
        <v>119.2</v>
      </c>
      <c r="AH791" s="134">
        <v>116</v>
      </c>
      <c r="AI791" s="134">
        <v>115.3</v>
      </c>
      <c r="AJ791" s="134">
        <v>115.7</v>
      </c>
      <c r="AK791" s="134">
        <v>119.5</v>
      </c>
      <c r="AL791" s="134">
        <v>122</v>
      </c>
      <c r="AM791" s="134">
        <v>123.1</v>
      </c>
      <c r="AN791" s="134">
        <v>122.7</v>
      </c>
      <c r="AO791" s="134">
        <v>118.9</v>
      </c>
      <c r="AP791" s="134">
        <v>120.1</v>
      </c>
      <c r="AQ791" s="134">
        <v>122.9</v>
      </c>
      <c r="AR791" s="134">
        <v>125.9</v>
      </c>
      <c r="AS791" s="134">
        <v>124.6</v>
      </c>
      <c r="AT791" s="134">
        <v>124.2</v>
      </c>
      <c r="AU791" s="134">
        <v>124.9</v>
      </c>
      <c r="AV791" s="134">
        <v>124.8</v>
      </c>
      <c r="AW791" s="134">
        <v>124.8</v>
      </c>
      <c r="AX791" s="134">
        <v>128.30000000000001</v>
      </c>
      <c r="AY791" s="134">
        <v>128.30000000000001</v>
      </c>
      <c r="AZ791" s="134">
        <v>131.6</v>
      </c>
      <c r="BA791" s="134">
        <v>131.6</v>
      </c>
      <c r="BB791" s="134">
        <v>131.80000000000001</v>
      </c>
      <c r="BC791" s="134">
        <v>132</v>
      </c>
      <c r="BD791" s="134">
        <v>131.80000000000001</v>
      </c>
      <c r="BE791" s="134">
        <v>131.80000000000001</v>
      </c>
      <c r="BF791" s="134">
        <v>136.19999999999999</v>
      </c>
      <c r="BG791" s="134">
        <v>136.5</v>
      </c>
      <c r="BH791" s="134">
        <v>136.1</v>
      </c>
      <c r="BI791" s="134">
        <v>136.4</v>
      </c>
      <c r="BJ791" s="134">
        <v>136.4</v>
      </c>
      <c r="BK791" s="134">
        <v>136.4</v>
      </c>
      <c r="BL791" s="134">
        <v>137.30000000000001</v>
      </c>
      <c r="BM791" s="134">
        <v>135.6</v>
      </c>
      <c r="BN791" s="134">
        <v>140</v>
      </c>
      <c r="BO791" s="134">
        <v>139.9</v>
      </c>
      <c r="BP791" s="134">
        <v>140.19999999999999</v>
      </c>
      <c r="BQ791" s="134">
        <v>138.30000000000001</v>
      </c>
      <c r="BR791" s="134">
        <v>139.30000000000001</v>
      </c>
      <c r="BS791" s="134">
        <v>139.4</v>
      </c>
      <c r="BT791" s="134">
        <v>139.4</v>
      </c>
      <c r="BU791" s="134">
        <v>139.4</v>
      </c>
      <c r="BV791" s="134">
        <v>139.4</v>
      </c>
      <c r="BW791" s="134">
        <v>141.4</v>
      </c>
      <c r="BX791" s="134">
        <v>144.1</v>
      </c>
      <c r="BY791" s="134">
        <v>147</v>
      </c>
      <c r="BZ791" s="134">
        <v>143.80000000000001</v>
      </c>
      <c r="CA791" s="134">
        <v>143.80000000000001</v>
      </c>
      <c r="CB791" s="134">
        <v>147.69999999999999</v>
      </c>
      <c r="CC791" s="134">
        <v>147.69999999999999</v>
      </c>
      <c r="CD791" s="134">
        <v>149.6</v>
      </c>
      <c r="CE791" s="134">
        <v>149.6</v>
      </c>
      <c r="CF791" s="134">
        <v>148.5</v>
      </c>
      <c r="CG791" s="134">
        <v>149</v>
      </c>
      <c r="CH791" s="134">
        <v>151.6</v>
      </c>
      <c r="CI791" s="134">
        <v>151.6</v>
      </c>
      <c r="CJ791" s="134">
        <v>149.5</v>
      </c>
      <c r="CK791" s="134">
        <v>149.5</v>
      </c>
      <c r="CL791" s="134">
        <v>151.30000000000001</v>
      </c>
      <c r="CM791" s="134">
        <v>152.9</v>
      </c>
      <c r="CN791" s="134">
        <v>149.5</v>
      </c>
      <c r="CO791" s="134">
        <v>149.5</v>
      </c>
      <c r="CP791" s="134">
        <v>151.19999999999999</v>
      </c>
      <c r="CQ791" s="134">
        <v>152.9</v>
      </c>
      <c r="CR791" s="134">
        <v>149.4</v>
      </c>
      <c r="CS791" s="134">
        <v>149.4</v>
      </c>
      <c r="CT791" s="134">
        <v>149.4</v>
      </c>
      <c r="CU791" s="134">
        <v>148.69999999999999</v>
      </c>
      <c r="CV791" s="134">
        <v>148.69999999999999</v>
      </c>
      <c r="CW791" s="134">
        <v>149.4</v>
      </c>
      <c r="CX791" s="134">
        <v>150.30000000000001</v>
      </c>
      <c r="CY791" s="134">
        <v>149.4</v>
      </c>
      <c r="CZ791" s="134">
        <v>149.5</v>
      </c>
      <c r="DA791" s="134">
        <v>151.30000000000001</v>
      </c>
      <c r="DB791" s="134">
        <v>151.30000000000001</v>
      </c>
      <c r="DC791" s="134">
        <v>152.9</v>
      </c>
      <c r="DD791" s="134">
        <v>151.30000000000001</v>
      </c>
      <c r="DE791" s="134">
        <v>151.30000000000001</v>
      </c>
      <c r="DF791" s="134">
        <v>153</v>
      </c>
      <c r="DG791" s="134">
        <v>153</v>
      </c>
      <c r="DH791" s="134">
        <v>153.30000000000001</v>
      </c>
      <c r="DI791" s="134">
        <v>153.30000000000001</v>
      </c>
      <c r="DJ791" s="134">
        <v>154.6</v>
      </c>
      <c r="DK791" s="134">
        <v>153.4</v>
      </c>
      <c r="DL791" s="134">
        <v>153.4</v>
      </c>
      <c r="DM791" s="134">
        <v>158</v>
      </c>
      <c r="DN791" s="134">
        <v>157.69999999999999</v>
      </c>
      <c r="DO791" s="134">
        <v>158.1</v>
      </c>
      <c r="DP791" s="134">
        <v>158.1</v>
      </c>
      <c r="DQ791" s="134">
        <v>159.6</v>
      </c>
      <c r="DR791" s="134">
        <v>159.6</v>
      </c>
      <c r="DS791" s="134">
        <v>159.6</v>
      </c>
      <c r="DT791" s="134">
        <v>159.6</v>
      </c>
      <c r="DU791" s="134">
        <v>161.1</v>
      </c>
      <c r="DV791" s="134">
        <v>161.1</v>
      </c>
      <c r="DW791" s="134">
        <v>161.1</v>
      </c>
      <c r="DX791" s="134">
        <v>161.1</v>
      </c>
      <c r="DY791" s="134">
        <v>163.80000000000001</v>
      </c>
      <c r="DZ791" s="134">
        <v>162.19999999999999</v>
      </c>
      <c r="EA791" s="135">
        <v>167.4</v>
      </c>
      <c r="EB791" s="136">
        <v>169.8</v>
      </c>
      <c r="EC791" s="136">
        <v>168.8</v>
      </c>
      <c r="ED791" s="134">
        <v>171.1</v>
      </c>
      <c r="EE791" s="134">
        <v>171.3</v>
      </c>
      <c r="EF791" s="137">
        <v>172</v>
      </c>
      <c r="EG791" s="137">
        <v>171.7</v>
      </c>
      <c r="EH791" s="137">
        <v>171.7</v>
      </c>
      <c r="EI791" s="137">
        <v>170.6</v>
      </c>
      <c r="EJ791" s="136">
        <v>170.4</v>
      </c>
      <c r="EK791" s="136">
        <v>170.4</v>
      </c>
      <c r="EL791" s="147">
        <v>170.4</v>
      </c>
      <c r="EM791" s="147">
        <v>170.9</v>
      </c>
      <c r="EN791" s="147">
        <v>170.9</v>
      </c>
    </row>
    <row r="792" spans="1:144" ht="15" x14ac:dyDescent="0.25">
      <c r="A792" s="132" t="s">
        <v>3010</v>
      </c>
      <c r="B792" s="132" t="s">
        <v>3011</v>
      </c>
      <c r="C792" s="133">
        <v>7.3099999999999997E-3</v>
      </c>
      <c r="D792" s="134">
        <v>104</v>
      </c>
      <c r="E792" s="134">
        <v>100.4</v>
      </c>
      <c r="F792" s="134">
        <v>102.2</v>
      </c>
      <c r="G792" s="134">
        <v>106.3</v>
      </c>
      <c r="H792" s="134">
        <v>99.1</v>
      </c>
      <c r="I792" s="134">
        <v>111.1</v>
      </c>
      <c r="J792" s="134">
        <v>111.4</v>
      </c>
      <c r="K792" s="134">
        <v>111.7</v>
      </c>
      <c r="L792" s="134">
        <v>103.4</v>
      </c>
      <c r="M792" s="134">
        <v>103</v>
      </c>
      <c r="N792" s="134">
        <v>100.7</v>
      </c>
      <c r="O792" s="134">
        <v>105.3</v>
      </c>
      <c r="P792" s="134">
        <v>99.2</v>
      </c>
      <c r="Q792" s="134">
        <v>99</v>
      </c>
      <c r="R792" s="134">
        <v>98.4</v>
      </c>
      <c r="S792" s="134">
        <v>98.8</v>
      </c>
      <c r="T792" s="134">
        <v>103.4</v>
      </c>
      <c r="U792" s="134">
        <v>102.3</v>
      </c>
      <c r="V792" s="134">
        <v>108</v>
      </c>
      <c r="W792" s="134">
        <v>101.4</v>
      </c>
      <c r="X792" s="134">
        <v>105.3</v>
      </c>
      <c r="Y792" s="134">
        <v>102.5</v>
      </c>
      <c r="Z792" s="134">
        <v>92</v>
      </c>
      <c r="AA792" s="134">
        <v>104.1</v>
      </c>
      <c r="AB792" s="134">
        <v>96.4</v>
      </c>
      <c r="AC792" s="134">
        <v>100.1</v>
      </c>
      <c r="AD792" s="134">
        <v>118.7</v>
      </c>
      <c r="AE792" s="134">
        <v>109.4</v>
      </c>
      <c r="AF792" s="134">
        <v>119.1</v>
      </c>
      <c r="AG792" s="134">
        <v>124.2</v>
      </c>
      <c r="AH792" s="134">
        <v>113.5</v>
      </c>
      <c r="AI792" s="134">
        <v>113</v>
      </c>
      <c r="AJ792" s="134">
        <v>114.3</v>
      </c>
      <c r="AK792" s="134">
        <v>118.4</v>
      </c>
      <c r="AL792" s="134">
        <v>119.8</v>
      </c>
      <c r="AM792" s="134">
        <v>134.4</v>
      </c>
      <c r="AN792" s="134">
        <v>113.6</v>
      </c>
      <c r="AO792" s="134">
        <v>131.6</v>
      </c>
      <c r="AP792" s="134">
        <v>125.3</v>
      </c>
      <c r="AQ792" s="134">
        <v>138.69999999999999</v>
      </c>
      <c r="AR792" s="134">
        <v>138.69999999999999</v>
      </c>
      <c r="AS792" s="134">
        <v>138.69999999999999</v>
      </c>
      <c r="AT792" s="134">
        <v>138.69999999999999</v>
      </c>
      <c r="AU792" s="134">
        <v>138.69999999999999</v>
      </c>
      <c r="AV792" s="134">
        <v>138.69999999999999</v>
      </c>
      <c r="AW792" s="134">
        <v>134.30000000000001</v>
      </c>
      <c r="AX792" s="134">
        <v>139.1</v>
      </c>
      <c r="AY792" s="134">
        <v>138.5</v>
      </c>
      <c r="AZ792" s="134">
        <v>141.69999999999999</v>
      </c>
      <c r="BA792" s="134">
        <v>139.30000000000001</v>
      </c>
      <c r="BB792" s="134">
        <v>140.4</v>
      </c>
      <c r="BC792" s="134">
        <v>139</v>
      </c>
      <c r="BD792" s="134">
        <v>141.9</v>
      </c>
      <c r="BE792" s="134">
        <v>138.9</v>
      </c>
      <c r="BF792" s="134">
        <v>140</v>
      </c>
      <c r="BG792" s="134">
        <v>137.5</v>
      </c>
      <c r="BH792" s="134">
        <v>138.9</v>
      </c>
      <c r="BI792" s="134">
        <v>136.30000000000001</v>
      </c>
      <c r="BJ792" s="134">
        <v>141</v>
      </c>
      <c r="BK792" s="134">
        <v>142.19999999999999</v>
      </c>
      <c r="BL792" s="134">
        <v>140.9</v>
      </c>
      <c r="BM792" s="134">
        <v>139.6</v>
      </c>
      <c r="BN792" s="134">
        <v>140.5</v>
      </c>
      <c r="BO792" s="134">
        <v>136.80000000000001</v>
      </c>
      <c r="BP792" s="134">
        <v>140.30000000000001</v>
      </c>
      <c r="BQ792" s="134">
        <v>136.4</v>
      </c>
      <c r="BR792" s="134">
        <v>138.69999999999999</v>
      </c>
      <c r="BS792" s="134">
        <v>138.5</v>
      </c>
      <c r="BT792" s="134">
        <v>139.5</v>
      </c>
      <c r="BU792" s="134">
        <v>136.80000000000001</v>
      </c>
      <c r="BV792" s="134">
        <v>140.69999999999999</v>
      </c>
      <c r="BW792" s="134">
        <v>141.6</v>
      </c>
      <c r="BX792" s="134">
        <v>144.1</v>
      </c>
      <c r="BY792" s="134">
        <v>142.4</v>
      </c>
      <c r="BZ792" s="134">
        <v>140.5</v>
      </c>
      <c r="CA792" s="134">
        <v>145.19999999999999</v>
      </c>
      <c r="CB792" s="134">
        <v>141.5</v>
      </c>
      <c r="CC792" s="134">
        <v>141.1</v>
      </c>
      <c r="CD792" s="134">
        <v>142.69999999999999</v>
      </c>
      <c r="CE792" s="134">
        <v>145.69999999999999</v>
      </c>
      <c r="CF792" s="134">
        <v>142.5</v>
      </c>
      <c r="CG792" s="134">
        <v>144.1</v>
      </c>
      <c r="CH792" s="134">
        <v>144.69999999999999</v>
      </c>
      <c r="CI792" s="134">
        <v>140.4</v>
      </c>
      <c r="CJ792" s="134">
        <v>141.19999999999999</v>
      </c>
      <c r="CK792" s="134">
        <v>142.6</v>
      </c>
      <c r="CL792" s="134">
        <v>141.9</v>
      </c>
      <c r="CM792" s="134">
        <v>146.5</v>
      </c>
      <c r="CN792" s="134">
        <v>143.1</v>
      </c>
      <c r="CO792" s="134">
        <v>141.69999999999999</v>
      </c>
      <c r="CP792" s="134">
        <v>149.19999999999999</v>
      </c>
      <c r="CQ792" s="134">
        <v>143.19999999999999</v>
      </c>
      <c r="CR792" s="134">
        <v>140.69999999999999</v>
      </c>
      <c r="CS792" s="134">
        <v>140.69999999999999</v>
      </c>
      <c r="CT792" s="134">
        <v>140.69999999999999</v>
      </c>
      <c r="CU792" s="134">
        <v>140.69999999999999</v>
      </c>
      <c r="CV792" s="134">
        <v>140.69999999999999</v>
      </c>
      <c r="CW792" s="134">
        <v>140.69999999999999</v>
      </c>
      <c r="CX792" s="134">
        <v>143</v>
      </c>
      <c r="CY792" s="134">
        <v>140.30000000000001</v>
      </c>
      <c r="CZ792" s="134">
        <v>143.5</v>
      </c>
      <c r="DA792" s="134">
        <v>142.19999999999999</v>
      </c>
      <c r="DB792" s="134">
        <v>141.1</v>
      </c>
      <c r="DC792" s="134">
        <v>144.1</v>
      </c>
      <c r="DD792" s="134">
        <v>145.30000000000001</v>
      </c>
      <c r="DE792" s="134">
        <v>151.19999999999999</v>
      </c>
      <c r="DF792" s="134">
        <v>149.1</v>
      </c>
      <c r="DG792" s="134">
        <v>147.5</v>
      </c>
      <c r="DH792" s="134">
        <v>154.80000000000001</v>
      </c>
      <c r="DI792" s="134">
        <v>152.4</v>
      </c>
      <c r="DJ792" s="134">
        <v>155.19999999999999</v>
      </c>
      <c r="DK792" s="134">
        <v>140.4</v>
      </c>
      <c r="DL792" s="134">
        <v>139.30000000000001</v>
      </c>
      <c r="DM792" s="134">
        <v>139.80000000000001</v>
      </c>
      <c r="DN792" s="134">
        <v>139.80000000000001</v>
      </c>
      <c r="DO792" s="134">
        <v>141.9</v>
      </c>
      <c r="DP792" s="134">
        <v>140.6</v>
      </c>
      <c r="DQ792" s="134">
        <v>142.19999999999999</v>
      </c>
      <c r="DR792" s="134">
        <v>142.1</v>
      </c>
      <c r="DS792" s="134">
        <v>142.1</v>
      </c>
      <c r="DT792" s="134">
        <v>128</v>
      </c>
      <c r="DU792" s="134">
        <v>128.5</v>
      </c>
      <c r="DV792" s="134">
        <v>138.1</v>
      </c>
      <c r="DW792" s="134">
        <v>132.69999999999999</v>
      </c>
      <c r="DX792" s="134">
        <v>131.30000000000001</v>
      </c>
      <c r="DY792" s="134">
        <v>127.9</v>
      </c>
      <c r="DZ792" s="134">
        <v>128.1</v>
      </c>
      <c r="EA792" s="135">
        <v>126.9</v>
      </c>
      <c r="EB792" s="136">
        <v>131</v>
      </c>
      <c r="EC792" s="136">
        <v>129.30000000000001</v>
      </c>
      <c r="ED792" s="134">
        <v>129.5</v>
      </c>
      <c r="EE792" s="134">
        <v>128.4</v>
      </c>
      <c r="EF792" s="137">
        <v>129.30000000000001</v>
      </c>
      <c r="EG792" s="137">
        <v>129.19999999999999</v>
      </c>
      <c r="EH792" s="137">
        <v>129.19999999999999</v>
      </c>
      <c r="EI792" s="137">
        <v>129.30000000000001</v>
      </c>
      <c r="EJ792" s="136">
        <v>129.30000000000001</v>
      </c>
      <c r="EK792" s="136">
        <v>129</v>
      </c>
      <c r="EL792" s="147">
        <v>129</v>
      </c>
      <c r="EM792" s="147">
        <v>129</v>
      </c>
      <c r="EN792" s="147">
        <v>129</v>
      </c>
    </row>
    <row r="793" spans="1:144" ht="15" x14ac:dyDescent="0.25">
      <c r="A793" s="132" t="s">
        <v>3012</v>
      </c>
      <c r="B793" s="132" t="s">
        <v>3013</v>
      </c>
      <c r="C793" s="133">
        <v>0.19273000000000001</v>
      </c>
      <c r="D793" s="134">
        <v>99.2</v>
      </c>
      <c r="E793" s="134">
        <v>99.4</v>
      </c>
      <c r="F793" s="134">
        <v>102.4</v>
      </c>
      <c r="G793" s="134">
        <v>101</v>
      </c>
      <c r="H793" s="134">
        <v>105.6</v>
      </c>
      <c r="I793" s="134">
        <v>106.8</v>
      </c>
      <c r="J793" s="134">
        <v>103.6</v>
      </c>
      <c r="K793" s="134">
        <v>99.8</v>
      </c>
      <c r="L793" s="134">
        <v>105.4</v>
      </c>
      <c r="M793" s="134">
        <v>107.2</v>
      </c>
      <c r="N793" s="134">
        <v>110</v>
      </c>
      <c r="O793" s="134">
        <v>104.7</v>
      </c>
      <c r="P793" s="134">
        <v>107.7</v>
      </c>
      <c r="Q793" s="134">
        <v>108.4</v>
      </c>
      <c r="R793" s="134">
        <v>113</v>
      </c>
      <c r="S793" s="134">
        <v>110.7</v>
      </c>
      <c r="T793" s="134">
        <v>113.6</v>
      </c>
      <c r="U793" s="134">
        <v>110.9</v>
      </c>
      <c r="V793" s="134">
        <v>112.9</v>
      </c>
      <c r="W793" s="134">
        <v>111.9</v>
      </c>
      <c r="X793" s="134">
        <v>109.5</v>
      </c>
      <c r="Y793" s="134">
        <v>107</v>
      </c>
      <c r="Z793" s="134">
        <v>108.2</v>
      </c>
      <c r="AA793" s="134">
        <v>108.9</v>
      </c>
      <c r="AB793" s="134">
        <v>106</v>
      </c>
      <c r="AC793" s="134">
        <v>103.4</v>
      </c>
      <c r="AD793" s="134">
        <v>110.4</v>
      </c>
      <c r="AE793" s="134">
        <v>103</v>
      </c>
      <c r="AF793" s="134">
        <v>103.5</v>
      </c>
      <c r="AG793" s="134">
        <v>107.3</v>
      </c>
      <c r="AH793" s="134">
        <v>105.4</v>
      </c>
      <c r="AI793" s="134">
        <v>106</v>
      </c>
      <c r="AJ793" s="134">
        <v>106.8</v>
      </c>
      <c r="AK793" s="134">
        <v>110.2</v>
      </c>
      <c r="AL793" s="134">
        <v>106.5</v>
      </c>
      <c r="AM793" s="134">
        <v>108.9</v>
      </c>
      <c r="AN793" s="134">
        <v>109.3</v>
      </c>
      <c r="AO793" s="134">
        <v>111.6</v>
      </c>
      <c r="AP793" s="134">
        <v>113.9</v>
      </c>
      <c r="AQ793" s="134">
        <v>109.8</v>
      </c>
      <c r="AR793" s="134">
        <v>109.4</v>
      </c>
      <c r="AS793" s="134">
        <v>106.1</v>
      </c>
      <c r="AT793" s="134">
        <v>107.6</v>
      </c>
      <c r="AU793" s="134">
        <v>108.5</v>
      </c>
      <c r="AV793" s="134">
        <v>114</v>
      </c>
      <c r="AW793" s="134">
        <v>113.5</v>
      </c>
      <c r="AX793" s="134">
        <v>114.7</v>
      </c>
      <c r="AY793" s="134">
        <v>113.9</v>
      </c>
      <c r="AZ793" s="134">
        <v>113.8</v>
      </c>
      <c r="BA793" s="134">
        <v>113.4</v>
      </c>
      <c r="BB793" s="134">
        <v>114.3</v>
      </c>
      <c r="BC793" s="134">
        <v>115</v>
      </c>
      <c r="BD793" s="134">
        <v>114.1</v>
      </c>
      <c r="BE793" s="134">
        <v>114.8</v>
      </c>
      <c r="BF793" s="134">
        <v>116.9</v>
      </c>
      <c r="BG793" s="134">
        <v>113.4</v>
      </c>
      <c r="BH793" s="134">
        <v>116.2</v>
      </c>
      <c r="BI793" s="134">
        <v>115.6</v>
      </c>
      <c r="BJ793" s="134">
        <v>116.5</v>
      </c>
      <c r="BK793" s="134">
        <v>117.2</v>
      </c>
      <c r="BL793" s="134">
        <v>116.6</v>
      </c>
      <c r="BM793" s="134">
        <v>116.5</v>
      </c>
      <c r="BN793" s="134">
        <v>116.5</v>
      </c>
      <c r="BO793" s="134">
        <v>115.7</v>
      </c>
      <c r="BP793" s="134">
        <v>117.1</v>
      </c>
      <c r="BQ793" s="134">
        <v>118.7</v>
      </c>
      <c r="BR793" s="134">
        <v>120</v>
      </c>
      <c r="BS793" s="134">
        <v>121.1</v>
      </c>
      <c r="BT793" s="134">
        <v>118.6</v>
      </c>
      <c r="BU793" s="134">
        <v>122.3</v>
      </c>
      <c r="BV793" s="134">
        <v>123.2</v>
      </c>
      <c r="BW793" s="134">
        <v>121.5</v>
      </c>
      <c r="BX793" s="134">
        <v>120.3</v>
      </c>
      <c r="BY793" s="134">
        <v>123.5</v>
      </c>
      <c r="BZ793" s="134">
        <v>125.2</v>
      </c>
      <c r="CA793" s="134">
        <v>125.2</v>
      </c>
      <c r="CB793" s="134">
        <v>124.7</v>
      </c>
      <c r="CC793" s="134">
        <v>124.6</v>
      </c>
      <c r="CD793" s="134">
        <v>121.6</v>
      </c>
      <c r="CE793" s="134">
        <v>120.4</v>
      </c>
      <c r="CF793" s="134">
        <v>124.8</v>
      </c>
      <c r="CG793" s="134">
        <v>121.2</v>
      </c>
      <c r="CH793" s="134">
        <v>125.5</v>
      </c>
      <c r="CI793" s="134">
        <v>129</v>
      </c>
      <c r="CJ793" s="134">
        <v>127.8</v>
      </c>
      <c r="CK793" s="134">
        <v>128.1</v>
      </c>
      <c r="CL793" s="134">
        <v>130</v>
      </c>
      <c r="CM793" s="134">
        <v>126.5</v>
      </c>
      <c r="CN793" s="134">
        <v>131.69999999999999</v>
      </c>
      <c r="CO793" s="134">
        <v>129.5</v>
      </c>
      <c r="CP793" s="134">
        <v>127.9</v>
      </c>
      <c r="CQ793" s="134">
        <v>128.6</v>
      </c>
      <c r="CR793" s="134">
        <v>129.9</v>
      </c>
      <c r="CS793" s="134">
        <v>128.5</v>
      </c>
      <c r="CT793" s="134">
        <v>130.69999999999999</v>
      </c>
      <c r="CU793" s="134">
        <v>128</v>
      </c>
      <c r="CV793" s="134">
        <v>128</v>
      </c>
      <c r="CW793" s="134">
        <v>132.19999999999999</v>
      </c>
      <c r="CX793" s="134">
        <v>129.4</v>
      </c>
      <c r="CY793" s="134">
        <v>130.1</v>
      </c>
      <c r="CZ793" s="134">
        <v>131.6</v>
      </c>
      <c r="DA793" s="134">
        <v>133</v>
      </c>
      <c r="DB793" s="134">
        <v>135.9</v>
      </c>
      <c r="DC793" s="134">
        <v>133.30000000000001</v>
      </c>
      <c r="DD793" s="134">
        <v>136.4</v>
      </c>
      <c r="DE793" s="134">
        <v>134.1</v>
      </c>
      <c r="DF793" s="134">
        <v>138</v>
      </c>
      <c r="DG793" s="134">
        <v>138.6</v>
      </c>
      <c r="DH793" s="134">
        <v>137.80000000000001</v>
      </c>
      <c r="DI793" s="134">
        <v>138.69999999999999</v>
      </c>
      <c r="DJ793" s="134">
        <v>140.69999999999999</v>
      </c>
      <c r="DK793" s="134">
        <v>139.4</v>
      </c>
      <c r="DL793" s="134">
        <v>140.5</v>
      </c>
      <c r="DM793" s="134">
        <v>141.5</v>
      </c>
      <c r="DN793" s="134">
        <v>138.6</v>
      </c>
      <c r="DO793" s="134">
        <v>139.80000000000001</v>
      </c>
      <c r="DP793" s="134">
        <v>142.69999999999999</v>
      </c>
      <c r="DQ793" s="134">
        <v>142.30000000000001</v>
      </c>
      <c r="DR793" s="134">
        <v>139.80000000000001</v>
      </c>
      <c r="DS793" s="134">
        <v>142.80000000000001</v>
      </c>
      <c r="DT793" s="134">
        <v>142.69999999999999</v>
      </c>
      <c r="DU793" s="134">
        <v>141.5</v>
      </c>
      <c r="DV793" s="134">
        <v>142.80000000000001</v>
      </c>
      <c r="DW793" s="134">
        <v>143.5</v>
      </c>
      <c r="DX793" s="134">
        <v>145.6</v>
      </c>
      <c r="DY793" s="134">
        <v>145.4</v>
      </c>
      <c r="DZ793" s="134">
        <v>146.6</v>
      </c>
      <c r="EA793" s="135">
        <v>146.6</v>
      </c>
      <c r="EB793" s="136">
        <v>146.4</v>
      </c>
      <c r="EC793" s="136">
        <v>148.30000000000001</v>
      </c>
      <c r="ED793" s="134">
        <v>148.9</v>
      </c>
      <c r="EE793" s="134">
        <v>149.69999999999999</v>
      </c>
      <c r="EF793" s="137">
        <v>146.69999999999999</v>
      </c>
      <c r="EG793" s="137">
        <v>149.5</v>
      </c>
      <c r="EH793" s="137">
        <v>146.30000000000001</v>
      </c>
      <c r="EI793" s="137">
        <v>151.6</v>
      </c>
      <c r="EJ793" s="136">
        <v>149.4</v>
      </c>
      <c r="EK793" s="136">
        <v>149.4</v>
      </c>
      <c r="EL793" s="147">
        <v>149.19999999999999</v>
      </c>
      <c r="EM793" s="147">
        <v>150.6</v>
      </c>
      <c r="EN793" s="147">
        <v>151</v>
      </c>
    </row>
    <row r="794" spans="1:144" ht="15" x14ac:dyDescent="0.25">
      <c r="A794" s="132" t="s">
        <v>3014</v>
      </c>
      <c r="B794" s="132" t="s">
        <v>3015</v>
      </c>
      <c r="C794" s="133">
        <v>1.2760000000000001E-2</v>
      </c>
      <c r="D794" s="134">
        <v>91.2</v>
      </c>
      <c r="E794" s="134">
        <v>95.9</v>
      </c>
      <c r="F794" s="134">
        <v>95.9</v>
      </c>
      <c r="G794" s="134">
        <v>91.6</v>
      </c>
      <c r="H794" s="134">
        <v>91.6</v>
      </c>
      <c r="I794" s="134">
        <v>91.6</v>
      </c>
      <c r="J794" s="134">
        <v>91.6</v>
      </c>
      <c r="K794" s="134">
        <v>91.6</v>
      </c>
      <c r="L794" s="134">
        <v>91.6</v>
      </c>
      <c r="M794" s="134">
        <v>93.4</v>
      </c>
      <c r="N794" s="134">
        <v>93.4</v>
      </c>
      <c r="O794" s="134">
        <v>93.4</v>
      </c>
      <c r="P794" s="134">
        <v>93.4</v>
      </c>
      <c r="Q794" s="134">
        <v>100.2</v>
      </c>
      <c r="R794" s="134">
        <v>119.2</v>
      </c>
      <c r="S794" s="134">
        <v>103.1</v>
      </c>
      <c r="T794" s="134">
        <v>122.2</v>
      </c>
      <c r="U794" s="134">
        <v>122.2</v>
      </c>
      <c r="V794" s="134">
        <v>101.7</v>
      </c>
      <c r="W794" s="134">
        <v>101.7</v>
      </c>
      <c r="X794" s="134">
        <v>101.7</v>
      </c>
      <c r="Y794" s="134">
        <v>101.4</v>
      </c>
      <c r="Z794" s="134">
        <v>105.1</v>
      </c>
      <c r="AA794" s="134">
        <v>105.1</v>
      </c>
      <c r="AB794" s="134">
        <v>104</v>
      </c>
      <c r="AC794" s="134">
        <v>104</v>
      </c>
      <c r="AD794" s="134">
        <v>104</v>
      </c>
      <c r="AE794" s="134">
        <v>104</v>
      </c>
      <c r="AF794" s="134">
        <v>104</v>
      </c>
      <c r="AG794" s="134">
        <v>104</v>
      </c>
      <c r="AH794" s="134">
        <v>104</v>
      </c>
      <c r="AI794" s="134">
        <v>104</v>
      </c>
      <c r="AJ794" s="134">
        <v>104</v>
      </c>
      <c r="AK794" s="134">
        <v>105.2</v>
      </c>
      <c r="AL794" s="134">
        <v>102.8</v>
      </c>
      <c r="AM794" s="134">
        <v>108.5</v>
      </c>
      <c r="AN794" s="134">
        <v>108.5</v>
      </c>
      <c r="AO794" s="134">
        <v>108.5</v>
      </c>
      <c r="AP794" s="134">
        <v>108.5</v>
      </c>
      <c r="AQ794" s="134">
        <v>108.5</v>
      </c>
      <c r="AR794" s="134">
        <v>107.5</v>
      </c>
      <c r="AS794" s="134">
        <v>113.1</v>
      </c>
      <c r="AT794" s="134">
        <v>113.1</v>
      </c>
      <c r="AU794" s="134">
        <v>113.1</v>
      </c>
      <c r="AV794" s="134">
        <v>113.1</v>
      </c>
      <c r="AW794" s="134">
        <v>113.1</v>
      </c>
      <c r="AX794" s="134">
        <v>113.1</v>
      </c>
      <c r="AY794" s="134">
        <v>113.1</v>
      </c>
      <c r="AZ794" s="134">
        <v>113.1</v>
      </c>
      <c r="BA794" s="134">
        <v>113.1</v>
      </c>
      <c r="BB794" s="134">
        <v>113.1</v>
      </c>
      <c r="BC794" s="134">
        <v>113.1</v>
      </c>
      <c r="BD794" s="134">
        <v>113.1</v>
      </c>
      <c r="BE794" s="134">
        <v>113.1</v>
      </c>
      <c r="BF794" s="134">
        <v>113.1</v>
      </c>
      <c r="BG794" s="134">
        <v>113.1</v>
      </c>
      <c r="BH794" s="134">
        <v>113.1</v>
      </c>
      <c r="BI794" s="134">
        <v>112.6</v>
      </c>
      <c r="BJ794" s="134">
        <v>107.5</v>
      </c>
      <c r="BK794" s="134">
        <v>107.5</v>
      </c>
      <c r="BL794" s="134">
        <v>107.7</v>
      </c>
      <c r="BM794" s="134">
        <v>107.6</v>
      </c>
      <c r="BN794" s="134">
        <v>107.6</v>
      </c>
      <c r="BO794" s="134">
        <v>107.6</v>
      </c>
      <c r="BP794" s="134">
        <v>109.9</v>
      </c>
      <c r="BQ794" s="134">
        <v>109.2</v>
      </c>
      <c r="BR794" s="134">
        <v>109.2</v>
      </c>
      <c r="BS794" s="134">
        <v>109.2</v>
      </c>
      <c r="BT794" s="134">
        <v>112.2</v>
      </c>
      <c r="BU794" s="134">
        <v>114.7</v>
      </c>
      <c r="BV794" s="134">
        <v>107.6</v>
      </c>
      <c r="BW794" s="134">
        <v>110.4</v>
      </c>
      <c r="BX794" s="134">
        <v>109.4</v>
      </c>
      <c r="BY794" s="134">
        <v>105.9</v>
      </c>
      <c r="BZ794" s="134">
        <v>104.6</v>
      </c>
      <c r="CA794" s="134">
        <v>107.7</v>
      </c>
      <c r="CB794" s="134">
        <v>106.5</v>
      </c>
      <c r="CC794" s="134">
        <v>106.5</v>
      </c>
      <c r="CD794" s="134">
        <v>106.5</v>
      </c>
      <c r="CE794" s="134">
        <v>106.6</v>
      </c>
      <c r="CF794" s="134">
        <v>105.2</v>
      </c>
      <c r="CG794" s="134">
        <v>104.2</v>
      </c>
      <c r="CH794" s="134">
        <v>106.5</v>
      </c>
      <c r="CI794" s="134">
        <v>105.9</v>
      </c>
      <c r="CJ794" s="134">
        <v>105.9</v>
      </c>
      <c r="CK794" s="134">
        <v>105.9</v>
      </c>
      <c r="CL794" s="134">
        <v>105.9</v>
      </c>
      <c r="CM794" s="134">
        <v>105.9</v>
      </c>
      <c r="CN794" s="134">
        <v>115.5</v>
      </c>
      <c r="CO794" s="134">
        <v>111.2</v>
      </c>
      <c r="CP794" s="134">
        <v>111.1</v>
      </c>
      <c r="CQ794" s="134">
        <v>110.6</v>
      </c>
      <c r="CR794" s="134">
        <v>110.6</v>
      </c>
      <c r="CS794" s="134">
        <v>110.6</v>
      </c>
      <c r="CT794" s="134">
        <v>110.6</v>
      </c>
      <c r="CU794" s="134">
        <v>110.6</v>
      </c>
      <c r="CV794" s="134">
        <v>111.3</v>
      </c>
      <c r="CW794" s="134">
        <v>111.7</v>
      </c>
      <c r="CX794" s="134">
        <v>105.4</v>
      </c>
      <c r="CY794" s="134">
        <v>106.6</v>
      </c>
      <c r="CZ794" s="134">
        <v>106.2</v>
      </c>
      <c r="DA794" s="134">
        <v>107.5</v>
      </c>
      <c r="DB794" s="134">
        <v>107.5</v>
      </c>
      <c r="DC794" s="134">
        <v>105.9</v>
      </c>
      <c r="DD794" s="134">
        <v>108.6</v>
      </c>
      <c r="DE794" s="134">
        <v>108.6</v>
      </c>
      <c r="DF794" s="134">
        <v>108.6</v>
      </c>
      <c r="DG794" s="134">
        <v>106.8</v>
      </c>
      <c r="DH794" s="134">
        <v>106.8</v>
      </c>
      <c r="DI794" s="134">
        <v>106.8</v>
      </c>
      <c r="DJ794" s="134">
        <v>106.8</v>
      </c>
      <c r="DK794" s="134">
        <v>105.9</v>
      </c>
      <c r="DL794" s="134">
        <v>105.9</v>
      </c>
      <c r="DM794" s="134">
        <v>102</v>
      </c>
      <c r="DN794" s="134">
        <v>105.9</v>
      </c>
      <c r="DO794" s="134">
        <v>105.9</v>
      </c>
      <c r="DP794" s="134">
        <v>106</v>
      </c>
      <c r="DQ794" s="134">
        <v>106</v>
      </c>
      <c r="DR794" s="134">
        <v>106</v>
      </c>
      <c r="DS794" s="134">
        <v>108.4</v>
      </c>
      <c r="DT794" s="134">
        <v>108.4</v>
      </c>
      <c r="DU794" s="134">
        <v>111.3</v>
      </c>
      <c r="DV794" s="134">
        <v>111.3</v>
      </c>
      <c r="DW794" s="134">
        <v>114.7</v>
      </c>
      <c r="DX794" s="134">
        <v>114.7</v>
      </c>
      <c r="DY794" s="134">
        <v>114.8</v>
      </c>
      <c r="DZ794" s="134">
        <v>114.8</v>
      </c>
      <c r="EA794" s="135">
        <v>114.9</v>
      </c>
      <c r="EB794" s="136">
        <v>111.7</v>
      </c>
      <c r="EC794" s="136">
        <v>111.7</v>
      </c>
      <c r="ED794" s="134">
        <v>115.8</v>
      </c>
      <c r="EE794" s="134">
        <v>115.8</v>
      </c>
      <c r="EF794" s="137">
        <v>115.8</v>
      </c>
      <c r="EG794" s="137">
        <v>114.9</v>
      </c>
      <c r="EH794" s="137">
        <v>114.9</v>
      </c>
      <c r="EI794" s="137">
        <v>114.9</v>
      </c>
      <c r="EJ794" s="136">
        <v>114.9</v>
      </c>
      <c r="EK794" s="136">
        <v>114.8</v>
      </c>
      <c r="EL794" s="147">
        <v>114.8</v>
      </c>
      <c r="EM794" s="147">
        <v>114.9</v>
      </c>
      <c r="EN794" s="147">
        <v>115.3</v>
      </c>
    </row>
    <row r="795" spans="1:144" ht="15" x14ac:dyDescent="0.25">
      <c r="A795" s="132" t="s">
        <v>3016</v>
      </c>
      <c r="B795" s="132" t="s">
        <v>3017</v>
      </c>
      <c r="C795" s="133">
        <v>8.0729999999999996E-2</v>
      </c>
      <c r="D795" s="134">
        <v>99.5</v>
      </c>
      <c r="E795" s="134">
        <v>99.5</v>
      </c>
      <c r="F795" s="134">
        <v>99.5</v>
      </c>
      <c r="G795" s="134">
        <v>100.1</v>
      </c>
      <c r="H795" s="134">
        <v>96.9</v>
      </c>
      <c r="I795" s="134">
        <v>96.9</v>
      </c>
      <c r="J795" s="134">
        <v>96.9</v>
      </c>
      <c r="K795" s="134">
        <v>96.9</v>
      </c>
      <c r="L795" s="134">
        <v>97</v>
      </c>
      <c r="M795" s="134">
        <v>98.1</v>
      </c>
      <c r="N795" s="134">
        <v>98.1</v>
      </c>
      <c r="O795" s="134">
        <v>97.9</v>
      </c>
      <c r="P795" s="134">
        <v>103.1</v>
      </c>
      <c r="Q795" s="134">
        <v>103.2</v>
      </c>
      <c r="R795" s="134">
        <v>103.1</v>
      </c>
      <c r="S795" s="134">
        <v>103.2</v>
      </c>
      <c r="T795" s="134">
        <v>103.2</v>
      </c>
      <c r="U795" s="134">
        <v>103.2</v>
      </c>
      <c r="V795" s="134">
        <v>102.1</v>
      </c>
      <c r="W795" s="134">
        <v>102.1</v>
      </c>
      <c r="X795" s="134">
        <v>102.1</v>
      </c>
      <c r="Y795" s="134">
        <v>102</v>
      </c>
      <c r="Z795" s="134">
        <v>102</v>
      </c>
      <c r="AA795" s="134">
        <v>104</v>
      </c>
      <c r="AB795" s="134">
        <v>107.6</v>
      </c>
      <c r="AC795" s="134">
        <v>111.2</v>
      </c>
      <c r="AD795" s="134">
        <v>111.2</v>
      </c>
      <c r="AE795" s="134">
        <v>111.2</v>
      </c>
      <c r="AF795" s="134">
        <v>111.3</v>
      </c>
      <c r="AG795" s="134">
        <v>111.3</v>
      </c>
      <c r="AH795" s="134">
        <v>111.3</v>
      </c>
      <c r="AI795" s="134">
        <v>111.3</v>
      </c>
      <c r="AJ795" s="134">
        <v>111.3</v>
      </c>
      <c r="AK795" s="134">
        <v>111.3</v>
      </c>
      <c r="AL795" s="134">
        <v>111.4</v>
      </c>
      <c r="AM795" s="134">
        <v>111.9</v>
      </c>
      <c r="AN795" s="134">
        <v>111.9</v>
      </c>
      <c r="AO795" s="134">
        <v>111.9</v>
      </c>
      <c r="AP795" s="134">
        <v>112.1</v>
      </c>
      <c r="AQ795" s="134">
        <v>112.1</v>
      </c>
      <c r="AR795" s="134">
        <v>112.1</v>
      </c>
      <c r="AS795" s="134">
        <v>112.4</v>
      </c>
      <c r="AT795" s="134">
        <v>113.9</v>
      </c>
      <c r="AU795" s="134">
        <v>114.1</v>
      </c>
      <c r="AV795" s="134">
        <v>114</v>
      </c>
      <c r="AW795" s="134">
        <v>114</v>
      </c>
      <c r="AX795" s="134">
        <v>114.1</v>
      </c>
      <c r="AY795" s="134">
        <v>114.1</v>
      </c>
      <c r="AZ795" s="134">
        <v>114.1</v>
      </c>
      <c r="BA795" s="134">
        <v>114.1</v>
      </c>
      <c r="BB795" s="134">
        <v>114.1</v>
      </c>
      <c r="BC795" s="134">
        <v>114.1</v>
      </c>
      <c r="BD795" s="134">
        <v>114.1</v>
      </c>
      <c r="BE795" s="134">
        <v>114.1</v>
      </c>
      <c r="BF795" s="134">
        <v>114.1</v>
      </c>
      <c r="BG795" s="134">
        <v>114.1</v>
      </c>
      <c r="BH795" s="134">
        <v>114.1</v>
      </c>
      <c r="BI795" s="134">
        <v>114.1</v>
      </c>
      <c r="BJ795" s="134">
        <v>114.1</v>
      </c>
      <c r="BK795" s="134">
        <v>114.1</v>
      </c>
      <c r="BL795" s="134">
        <v>115.6</v>
      </c>
      <c r="BM795" s="134">
        <v>115.6</v>
      </c>
      <c r="BN795" s="134">
        <v>119</v>
      </c>
      <c r="BO795" s="134">
        <v>120.5</v>
      </c>
      <c r="BP795" s="134">
        <v>120.5</v>
      </c>
      <c r="BQ795" s="134">
        <v>121.2</v>
      </c>
      <c r="BR795" s="134">
        <v>121.2</v>
      </c>
      <c r="BS795" s="134">
        <v>121.2</v>
      </c>
      <c r="BT795" s="134">
        <v>121.2</v>
      </c>
      <c r="BU795" s="134">
        <v>121.3</v>
      </c>
      <c r="BV795" s="134">
        <v>120.8</v>
      </c>
      <c r="BW795" s="134">
        <v>120.5</v>
      </c>
      <c r="BX795" s="134">
        <v>120.5</v>
      </c>
      <c r="BY795" s="134">
        <v>121</v>
      </c>
      <c r="BZ795" s="134">
        <v>121.3</v>
      </c>
      <c r="CA795" s="134">
        <v>121</v>
      </c>
      <c r="CB795" s="134">
        <v>121.2</v>
      </c>
      <c r="CC795" s="134">
        <v>120.9</v>
      </c>
      <c r="CD795" s="134">
        <v>120.3</v>
      </c>
      <c r="CE795" s="134">
        <v>121.3</v>
      </c>
      <c r="CF795" s="134">
        <v>121.3</v>
      </c>
      <c r="CG795" s="134">
        <v>120.7</v>
      </c>
      <c r="CH795" s="134">
        <v>121</v>
      </c>
      <c r="CI795" s="134">
        <v>121.3</v>
      </c>
      <c r="CJ795" s="134">
        <v>120.9</v>
      </c>
      <c r="CK795" s="134">
        <v>121</v>
      </c>
      <c r="CL795" s="134">
        <v>120.4</v>
      </c>
      <c r="CM795" s="134">
        <v>120.5</v>
      </c>
      <c r="CN795" s="134">
        <v>120.7</v>
      </c>
      <c r="CO795" s="134">
        <v>120.4</v>
      </c>
      <c r="CP795" s="134">
        <v>119.8</v>
      </c>
      <c r="CQ795" s="134">
        <v>119.7</v>
      </c>
      <c r="CR795" s="134">
        <v>119.7</v>
      </c>
      <c r="CS795" s="134">
        <v>119.7</v>
      </c>
      <c r="CT795" s="134">
        <v>120.1</v>
      </c>
      <c r="CU795" s="134">
        <v>120.1</v>
      </c>
      <c r="CV795" s="134">
        <v>120.1</v>
      </c>
      <c r="CW795" s="134">
        <v>120.1</v>
      </c>
      <c r="CX795" s="134">
        <v>120.1</v>
      </c>
      <c r="CY795" s="134">
        <v>121.1</v>
      </c>
      <c r="CZ795" s="134">
        <v>120.5</v>
      </c>
      <c r="DA795" s="134">
        <v>124</v>
      </c>
      <c r="DB795" s="134">
        <v>124</v>
      </c>
      <c r="DC795" s="134">
        <v>121.7</v>
      </c>
      <c r="DD795" s="134">
        <v>123.3</v>
      </c>
      <c r="DE795" s="134">
        <v>122.4</v>
      </c>
      <c r="DF795" s="134">
        <v>122.4</v>
      </c>
      <c r="DG795" s="134">
        <v>126</v>
      </c>
      <c r="DH795" s="134">
        <v>126</v>
      </c>
      <c r="DI795" s="134">
        <v>126</v>
      </c>
      <c r="DJ795" s="134">
        <v>128.6</v>
      </c>
      <c r="DK795" s="134">
        <v>128.6</v>
      </c>
      <c r="DL795" s="134">
        <v>128.5</v>
      </c>
      <c r="DM795" s="134">
        <v>128.9</v>
      </c>
      <c r="DN795" s="134">
        <v>128.9</v>
      </c>
      <c r="DO795" s="134">
        <v>129.30000000000001</v>
      </c>
      <c r="DP795" s="134">
        <v>129.30000000000001</v>
      </c>
      <c r="DQ795" s="134">
        <v>129.30000000000001</v>
      </c>
      <c r="DR795" s="134">
        <v>129.6</v>
      </c>
      <c r="DS795" s="134">
        <v>130</v>
      </c>
      <c r="DT795" s="134">
        <v>130</v>
      </c>
      <c r="DU795" s="134">
        <v>130</v>
      </c>
      <c r="DV795" s="134">
        <v>130.4</v>
      </c>
      <c r="DW795" s="134">
        <v>133.30000000000001</v>
      </c>
      <c r="DX795" s="134">
        <v>134.69999999999999</v>
      </c>
      <c r="DY795" s="134">
        <v>134.5</v>
      </c>
      <c r="DZ795" s="134">
        <v>134.69999999999999</v>
      </c>
      <c r="EA795" s="135">
        <v>134.4</v>
      </c>
      <c r="EB795" s="136">
        <v>134.69999999999999</v>
      </c>
      <c r="EC795" s="136">
        <v>134.69999999999999</v>
      </c>
      <c r="ED795" s="134">
        <v>134.80000000000001</v>
      </c>
      <c r="EE795" s="134">
        <v>134.69999999999999</v>
      </c>
      <c r="EF795" s="137">
        <v>135.80000000000001</v>
      </c>
      <c r="EG795" s="137">
        <v>136.9</v>
      </c>
      <c r="EH795" s="137">
        <v>136.6</v>
      </c>
      <c r="EI795" s="137">
        <v>136.9</v>
      </c>
      <c r="EJ795" s="136">
        <v>136.80000000000001</v>
      </c>
      <c r="EK795" s="136">
        <v>136.80000000000001</v>
      </c>
      <c r="EL795" s="147">
        <v>136.80000000000001</v>
      </c>
      <c r="EM795" s="147">
        <v>136.4</v>
      </c>
      <c r="EN795" s="147">
        <v>136.4</v>
      </c>
    </row>
    <row r="796" spans="1:144" ht="15" x14ac:dyDescent="0.25">
      <c r="A796" s="132" t="s">
        <v>3018</v>
      </c>
      <c r="B796" s="132" t="s">
        <v>3019</v>
      </c>
      <c r="C796" s="133">
        <v>4.5589999999999999E-2</v>
      </c>
      <c r="D796" s="134">
        <v>85.7</v>
      </c>
      <c r="E796" s="134">
        <v>86</v>
      </c>
      <c r="F796" s="134">
        <v>89.3</v>
      </c>
      <c r="G796" s="134">
        <v>89.3</v>
      </c>
      <c r="H796" s="134">
        <v>87.8</v>
      </c>
      <c r="I796" s="134">
        <v>87.5</v>
      </c>
      <c r="J796" s="134">
        <v>87.1</v>
      </c>
      <c r="K796" s="134">
        <v>89.1</v>
      </c>
      <c r="L796" s="134">
        <v>88.5</v>
      </c>
      <c r="M796" s="134">
        <v>88</v>
      </c>
      <c r="N796" s="134">
        <v>82</v>
      </c>
      <c r="O796" s="134">
        <v>81.7</v>
      </c>
      <c r="P796" s="134">
        <v>78.099999999999994</v>
      </c>
      <c r="Q796" s="134">
        <v>77.900000000000006</v>
      </c>
      <c r="R796" s="134">
        <v>79</v>
      </c>
      <c r="S796" s="134">
        <v>81.099999999999994</v>
      </c>
      <c r="T796" s="134">
        <v>79.099999999999994</v>
      </c>
      <c r="U796" s="134">
        <v>78.5</v>
      </c>
      <c r="V796" s="134">
        <v>78.5</v>
      </c>
      <c r="W796" s="134">
        <v>77.900000000000006</v>
      </c>
      <c r="X796" s="134">
        <v>77.400000000000006</v>
      </c>
      <c r="Y796" s="134">
        <v>76.599999999999994</v>
      </c>
      <c r="Z796" s="134">
        <v>77.099999999999994</v>
      </c>
      <c r="AA796" s="134">
        <v>77.099999999999994</v>
      </c>
      <c r="AB796" s="134">
        <v>76</v>
      </c>
      <c r="AC796" s="134">
        <v>76.2</v>
      </c>
      <c r="AD796" s="134">
        <v>78.099999999999994</v>
      </c>
      <c r="AE796" s="134">
        <v>79</v>
      </c>
      <c r="AF796" s="134">
        <v>76.900000000000006</v>
      </c>
      <c r="AG796" s="134">
        <v>78</v>
      </c>
      <c r="AH796" s="134">
        <v>78.2</v>
      </c>
      <c r="AI796" s="134">
        <v>78.2</v>
      </c>
      <c r="AJ796" s="134">
        <v>78.2</v>
      </c>
      <c r="AK796" s="134">
        <v>78.900000000000006</v>
      </c>
      <c r="AL796" s="134">
        <v>80.599999999999994</v>
      </c>
      <c r="AM796" s="134">
        <v>78.7</v>
      </c>
      <c r="AN796" s="134">
        <v>78</v>
      </c>
      <c r="AO796" s="134">
        <v>79.400000000000006</v>
      </c>
      <c r="AP796" s="134">
        <v>79.400000000000006</v>
      </c>
      <c r="AQ796" s="134">
        <v>79.5</v>
      </c>
      <c r="AR796" s="134">
        <v>76.5</v>
      </c>
      <c r="AS796" s="134">
        <v>77.3</v>
      </c>
      <c r="AT796" s="134">
        <v>76.8</v>
      </c>
      <c r="AU796" s="134">
        <v>77</v>
      </c>
      <c r="AV796" s="134">
        <v>76.900000000000006</v>
      </c>
      <c r="AW796" s="134">
        <v>77</v>
      </c>
      <c r="AX796" s="134">
        <v>77.099999999999994</v>
      </c>
      <c r="AY796" s="134">
        <v>73.599999999999994</v>
      </c>
      <c r="AZ796" s="134">
        <v>75.7</v>
      </c>
      <c r="BA796" s="134">
        <v>75.7</v>
      </c>
      <c r="BB796" s="134">
        <v>75.599999999999994</v>
      </c>
      <c r="BC796" s="134">
        <v>75.099999999999994</v>
      </c>
      <c r="BD796" s="134">
        <v>75.400000000000006</v>
      </c>
      <c r="BE796" s="134">
        <v>72.099999999999994</v>
      </c>
      <c r="BF796" s="134">
        <v>72</v>
      </c>
      <c r="BG796" s="134">
        <v>72.599999999999994</v>
      </c>
      <c r="BH796" s="134">
        <v>72.400000000000006</v>
      </c>
      <c r="BI796" s="134">
        <v>72.7</v>
      </c>
      <c r="BJ796" s="134">
        <v>72.400000000000006</v>
      </c>
      <c r="BK796" s="134">
        <v>72.599999999999994</v>
      </c>
      <c r="BL796" s="134">
        <v>72</v>
      </c>
      <c r="BM796" s="134">
        <v>70.900000000000006</v>
      </c>
      <c r="BN796" s="134">
        <v>71.099999999999994</v>
      </c>
      <c r="BO796" s="134">
        <v>70.900000000000006</v>
      </c>
      <c r="BP796" s="134">
        <v>70.900000000000006</v>
      </c>
      <c r="BQ796" s="134">
        <v>71</v>
      </c>
      <c r="BR796" s="134">
        <v>71</v>
      </c>
      <c r="BS796" s="134">
        <v>70.8</v>
      </c>
      <c r="BT796" s="134">
        <v>70.3</v>
      </c>
      <c r="BU796" s="134">
        <v>68.599999999999994</v>
      </c>
      <c r="BV796" s="134">
        <v>68.5</v>
      </c>
      <c r="BW796" s="134">
        <v>68.8</v>
      </c>
      <c r="BX796" s="134">
        <v>68.8</v>
      </c>
      <c r="BY796" s="134">
        <v>68.8</v>
      </c>
      <c r="BZ796" s="134">
        <v>67.2</v>
      </c>
      <c r="CA796" s="134">
        <v>67</v>
      </c>
      <c r="CB796" s="134">
        <v>67</v>
      </c>
      <c r="CC796" s="134">
        <v>67</v>
      </c>
      <c r="CD796" s="134">
        <v>67</v>
      </c>
      <c r="CE796" s="134">
        <v>67</v>
      </c>
      <c r="CF796" s="134">
        <v>67</v>
      </c>
      <c r="CG796" s="134">
        <v>67</v>
      </c>
      <c r="CH796" s="134">
        <v>67</v>
      </c>
      <c r="CI796" s="134">
        <v>66.599999999999994</v>
      </c>
      <c r="CJ796" s="134">
        <v>66.599999999999994</v>
      </c>
      <c r="CK796" s="134">
        <v>66.599999999999994</v>
      </c>
      <c r="CL796" s="134">
        <v>66.599999999999994</v>
      </c>
      <c r="CM796" s="134">
        <v>66.599999999999994</v>
      </c>
      <c r="CN796" s="134">
        <v>66.599999999999994</v>
      </c>
      <c r="CO796" s="134">
        <v>66.599999999999994</v>
      </c>
      <c r="CP796" s="134">
        <v>65.8</v>
      </c>
      <c r="CQ796" s="134">
        <v>65.599999999999994</v>
      </c>
      <c r="CR796" s="134">
        <v>65.400000000000006</v>
      </c>
      <c r="CS796" s="134">
        <v>65.400000000000006</v>
      </c>
      <c r="CT796" s="134">
        <v>65.400000000000006</v>
      </c>
      <c r="CU796" s="134">
        <v>64.3</v>
      </c>
      <c r="CV796" s="134">
        <v>64.3</v>
      </c>
      <c r="CW796" s="134">
        <v>64.8</v>
      </c>
      <c r="CX796" s="134">
        <v>64.599999999999994</v>
      </c>
      <c r="CY796" s="134">
        <v>64.599999999999994</v>
      </c>
      <c r="CZ796" s="134">
        <v>64.3</v>
      </c>
      <c r="DA796" s="134">
        <v>64.400000000000006</v>
      </c>
      <c r="DB796" s="134">
        <v>65.400000000000006</v>
      </c>
      <c r="DC796" s="134">
        <v>65.5</v>
      </c>
      <c r="DD796" s="134">
        <v>65.7</v>
      </c>
      <c r="DE796" s="134">
        <v>66</v>
      </c>
      <c r="DF796" s="134">
        <v>66.2</v>
      </c>
      <c r="DG796" s="134">
        <v>66.400000000000006</v>
      </c>
      <c r="DH796" s="134">
        <v>66.400000000000006</v>
      </c>
      <c r="DI796" s="134">
        <v>66.5</v>
      </c>
      <c r="DJ796" s="134">
        <v>66.400000000000006</v>
      </c>
      <c r="DK796" s="134">
        <v>66.2</v>
      </c>
      <c r="DL796" s="134">
        <v>66.2</v>
      </c>
      <c r="DM796" s="134">
        <v>66.5</v>
      </c>
      <c r="DN796" s="134">
        <v>66.7</v>
      </c>
      <c r="DO796" s="134">
        <v>66.3</v>
      </c>
      <c r="DP796" s="134">
        <v>66.8</v>
      </c>
      <c r="DQ796" s="134">
        <v>66.900000000000006</v>
      </c>
      <c r="DR796" s="134">
        <v>67.2</v>
      </c>
      <c r="DS796" s="134">
        <v>67.3</v>
      </c>
      <c r="DT796" s="134">
        <v>67.599999999999994</v>
      </c>
      <c r="DU796" s="134">
        <v>68.3</v>
      </c>
      <c r="DV796" s="134">
        <v>68.3</v>
      </c>
      <c r="DW796" s="134">
        <v>68.2</v>
      </c>
      <c r="DX796" s="134">
        <v>68.5</v>
      </c>
      <c r="DY796" s="134">
        <v>69</v>
      </c>
      <c r="DZ796" s="134">
        <v>69.2</v>
      </c>
      <c r="EA796" s="135">
        <v>70.3</v>
      </c>
      <c r="EB796" s="136">
        <v>69.7</v>
      </c>
      <c r="EC796" s="136">
        <v>69.400000000000006</v>
      </c>
      <c r="ED796" s="134">
        <v>69.7</v>
      </c>
      <c r="EE796" s="134">
        <v>70.599999999999994</v>
      </c>
      <c r="EF796" s="137">
        <v>71.099999999999994</v>
      </c>
      <c r="EG796" s="137">
        <v>71.5</v>
      </c>
      <c r="EH796" s="137">
        <v>71.5</v>
      </c>
      <c r="EI796" s="137">
        <v>71.5</v>
      </c>
      <c r="EJ796" s="136">
        <v>71</v>
      </c>
      <c r="EK796" s="136">
        <v>71</v>
      </c>
      <c r="EL796" s="147">
        <v>71.5</v>
      </c>
      <c r="EM796" s="147">
        <v>70.900000000000006</v>
      </c>
      <c r="EN796" s="147">
        <v>70.2</v>
      </c>
    </row>
    <row r="797" spans="1:144" ht="15" x14ac:dyDescent="0.25">
      <c r="A797" s="132" t="s">
        <v>3020</v>
      </c>
      <c r="B797" s="132" t="s">
        <v>3021</v>
      </c>
      <c r="C797" s="133">
        <v>2.5819999999999999E-2</v>
      </c>
      <c r="D797" s="134">
        <v>72.599999999999994</v>
      </c>
      <c r="E797" s="134">
        <v>73</v>
      </c>
      <c r="F797" s="134">
        <v>80</v>
      </c>
      <c r="G797" s="134">
        <v>80.099999999999994</v>
      </c>
      <c r="H797" s="134">
        <v>77.5</v>
      </c>
      <c r="I797" s="134">
        <v>77</v>
      </c>
      <c r="J797" s="134">
        <v>76.3</v>
      </c>
      <c r="K797" s="134">
        <v>79.8</v>
      </c>
      <c r="L797" s="134">
        <v>78.599999999999994</v>
      </c>
      <c r="M797" s="134">
        <v>77.900000000000006</v>
      </c>
      <c r="N797" s="134">
        <v>73.5</v>
      </c>
      <c r="O797" s="134">
        <v>73</v>
      </c>
      <c r="P797" s="134">
        <v>66.599999999999994</v>
      </c>
      <c r="Q797" s="134">
        <v>66.3</v>
      </c>
      <c r="R797" s="134">
        <v>68.2</v>
      </c>
      <c r="S797" s="134">
        <v>61.8</v>
      </c>
      <c r="T797" s="134">
        <v>63</v>
      </c>
      <c r="U797" s="134">
        <v>61.9</v>
      </c>
      <c r="V797" s="134">
        <v>61.8</v>
      </c>
      <c r="W797" s="134">
        <v>60.9</v>
      </c>
      <c r="X797" s="134">
        <v>62.8</v>
      </c>
      <c r="Y797" s="134">
        <v>61.5</v>
      </c>
      <c r="Z797" s="134">
        <v>62.3</v>
      </c>
      <c r="AA797" s="134">
        <v>62.3</v>
      </c>
      <c r="AB797" s="134">
        <v>60.4</v>
      </c>
      <c r="AC797" s="134">
        <v>60.8</v>
      </c>
      <c r="AD797" s="134">
        <v>59.4</v>
      </c>
      <c r="AE797" s="134">
        <v>61</v>
      </c>
      <c r="AF797" s="134">
        <v>57.3</v>
      </c>
      <c r="AG797" s="134">
        <v>58.6</v>
      </c>
      <c r="AH797" s="134">
        <v>59</v>
      </c>
      <c r="AI797" s="134">
        <v>58.5</v>
      </c>
      <c r="AJ797" s="134">
        <v>58.5</v>
      </c>
      <c r="AK797" s="134">
        <v>60.3</v>
      </c>
      <c r="AL797" s="134">
        <v>60.5</v>
      </c>
      <c r="AM797" s="134">
        <v>61.8</v>
      </c>
      <c r="AN797" s="134">
        <v>60.6</v>
      </c>
      <c r="AO797" s="134">
        <v>61.3</v>
      </c>
      <c r="AP797" s="134">
        <v>61.2</v>
      </c>
      <c r="AQ797" s="134">
        <v>61.5</v>
      </c>
      <c r="AR797" s="134">
        <v>56.2</v>
      </c>
      <c r="AS797" s="134">
        <v>57.4</v>
      </c>
      <c r="AT797" s="134">
        <v>56.5</v>
      </c>
      <c r="AU797" s="134">
        <v>56.9</v>
      </c>
      <c r="AV797" s="134">
        <v>56.8</v>
      </c>
      <c r="AW797" s="134">
        <v>57</v>
      </c>
      <c r="AX797" s="134">
        <v>61.3</v>
      </c>
      <c r="AY797" s="134">
        <v>56.4</v>
      </c>
      <c r="AZ797" s="134">
        <v>60.2</v>
      </c>
      <c r="BA797" s="134">
        <v>60.2</v>
      </c>
      <c r="BB797" s="134">
        <v>60</v>
      </c>
      <c r="BC797" s="134">
        <v>58.6</v>
      </c>
      <c r="BD797" s="134">
        <v>59.7</v>
      </c>
      <c r="BE797" s="134">
        <v>53.9</v>
      </c>
      <c r="BF797" s="134">
        <v>53.6</v>
      </c>
      <c r="BG797" s="134">
        <v>54.8</v>
      </c>
      <c r="BH797" s="134">
        <v>54.3</v>
      </c>
      <c r="BI797" s="134">
        <v>54.8</v>
      </c>
      <c r="BJ797" s="134">
        <v>54.4</v>
      </c>
      <c r="BK797" s="134">
        <v>54.7</v>
      </c>
      <c r="BL797" s="134">
        <v>53.7</v>
      </c>
      <c r="BM797" s="134">
        <v>51.7</v>
      </c>
      <c r="BN797" s="134">
        <v>51.9</v>
      </c>
      <c r="BO797" s="134">
        <v>51.7</v>
      </c>
      <c r="BP797" s="134">
        <v>51.7</v>
      </c>
      <c r="BQ797" s="134">
        <v>51.8</v>
      </c>
      <c r="BR797" s="134">
        <v>51.8</v>
      </c>
      <c r="BS797" s="134">
        <v>51.5</v>
      </c>
      <c r="BT797" s="134">
        <v>50.6</v>
      </c>
      <c r="BU797" s="134">
        <v>47.6</v>
      </c>
      <c r="BV797" s="134">
        <v>47.4</v>
      </c>
      <c r="BW797" s="134">
        <v>48.1</v>
      </c>
      <c r="BX797" s="134">
        <v>48.1</v>
      </c>
      <c r="BY797" s="134">
        <v>48.1</v>
      </c>
      <c r="BZ797" s="134">
        <v>45.1</v>
      </c>
      <c r="CA797" s="134">
        <v>44.7</v>
      </c>
      <c r="CB797" s="134">
        <v>44.7</v>
      </c>
      <c r="CC797" s="134">
        <v>44.7</v>
      </c>
      <c r="CD797" s="134">
        <v>44.7</v>
      </c>
      <c r="CE797" s="134">
        <v>44.7</v>
      </c>
      <c r="CF797" s="134">
        <v>44.7</v>
      </c>
      <c r="CG797" s="134">
        <v>44.7</v>
      </c>
      <c r="CH797" s="134">
        <v>44.7</v>
      </c>
      <c r="CI797" s="134">
        <v>44.7</v>
      </c>
      <c r="CJ797" s="134">
        <v>44.7</v>
      </c>
      <c r="CK797" s="134">
        <v>44.7</v>
      </c>
      <c r="CL797" s="134">
        <v>44.7</v>
      </c>
      <c r="CM797" s="134">
        <v>44.7</v>
      </c>
      <c r="CN797" s="134">
        <v>44.7</v>
      </c>
      <c r="CO797" s="134">
        <v>44.7</v>
      </c>
      <c r="CP797" s="134">
        <v>43.3</v>
      </c>
      <c r="CQ797" s="134">
        <v>43</v>
      </c>
      <c r="CR797" s="134">
        <v>42.7</v>
      </c>
      <c r="CS797" s="134">
        <v>42.7</v>
      </c>
      <c r="CT797" s="134">
        <v>42.7</v>
      </c>
      <c r="CU797" s="134">
        <v>40.700000000000003</v>
      </c>
      <c r="CV797" s="134">
        <v>40.700000000000003</v>
      </c>
      <c r="CW797" s="134">
        <v>41.6</v>
      </c>
      <c r="CX797" s="134">
        <v>41.3</v>
      </c>
      <c r="CY797" s="134">
        <v>41.2</v>
      </c>
      <c r="CZ797" s="134">
        <v>40.700000000000003</v>
      </c>
      <c r="DA797" s="134">
        <v>40.799999999999997</v>
      </c>
      <c r="DB797" s="134">
        <v>42.7</v>
      </c>
      <c r="DC797" s="134">
        <v>42.8</v>
      </c>
      <c r="DD797" s="134">
        <v>43.1</v>
      </c>
      <c r="DE797" s="134">
        <v>43.6</v>
      </c>
      <c r="DF797" s="134">
        <v>44</v>
      </c>
      <c r="DG797" s="134">
        <v>44.4</v>
      </c>
      <c r="DH797" s="134">
        <v>44.5</v>
      </c>
      <c r="DI797" s="134">
        <v>44.6</v>
      </c>
      <c r="DJ797" s="134">
        <v>44.4</v>
      </c>
      <c r="DK797" s="134">
        <v>44</v>
      </c>
      <c r="DL797" s="134">
        <v>44</v>
      </c>
      <c r="DM797" s="134">
        <v>44.6</v>
      </c>
      <c r="DN797" s="134">
        <v>44.7</v>
      </c>
      <c r="DO797" s="134">
        <v>44.1</v>
      </c>
      <c r="DP797" s="134">
        <v>45</v>
      </c>
      <c r="DQ797" s="134">
        <v>45.2</v>
      </c>
      <c r="DR797" s="134">
        <v>45.8</v>
      </c>
      <c r="DS797" s="134">
        <v>45.9</v>
      </c>
      <c r="DT797" s="134">
        <v>46.4</v>
      </c>
      <c r="DU797" s="134">
        <v>47.6</v>
      </c>
      <c r="DV797" s="134">
        <v>47.6</v>
      </c>
      <c r="DW797" s="134">
        <v>47.5</v>
      </c>
      <c r="DX797" s="134">
        <v>48.1</v>
      </c>
      <c r="DY797" s="134">
        <v>48.8</v>
      </c>
      <c r="DZ797" s="134">
        <v>49.2</v>
      </c>
      <c r="EA797" s="135">
        <v>49.2</v>
      </c>
      <c r="EB797" s="136">
        <v>48.2</v>
      </c>
      <c r="EC797" s="136">
        <v>47.6</v>
      </c>
      <c r="ED797" s="134">
        <v>47.7</v>
      </c>
      <c r="EE797" s="134">
        <v>49.2</v>
      </c>
      <c r="EF797" s="137">
        <v>50.1</v>
      </c>
      <c r="EG797" s="137">
        <v>50.8</v>
      </c>
      <c r="EH797" s="137">
        <v>50.9</v>
      </c>
      <c r="EI797" s="137">
        <v>50.9</v>
      </c>
      <c r="EJ797" s="136">
        <v>50</v>
      </c>
      <c r="EK797" s="136">
        <v>49.9</v>
      </c>
      <c r="EL797" s="147">
        <v>50.3</v>
      </c>
      <c r="EM797" s="147">
        <v>49.4</v>
      </c>
      <c r="EN797" s="147">
        <v>48.1</v>
      </c>
    </row>
    <row r="798" spans="1:144" ht="15" x14ac:dyDescent="0.25">
      <c r="A798" s="132" t="s">
        <v>3022</v>
      </c>
      <c r="B798" s="132" t="s">
        <v>3023</v>
      </c>
      <c r="C798" s="133">
        <v>1.9769999999999999E-2</v>
      </c>
      <c r="D798" s="134">
        <v>102.8</v>
      </c>
      <c r="E798" s="134">
        <v>103</v>
      </c>
      <c r="F798" s="134">
        <v>101.4</v>
      </c>
      <c r="G798" s="134">
        <v>101.3</v>
      </c>
      <c r="H798" s="134">
        <v>101.3</v>
      </c>
      <c r="I798" s="134">
        <v>101.3</v>
      </c>
      <c r="J798" s="134">
        <v>101.3</v>
      </c>
      <c r="K798" s="134">
        <v>101.3</v>
      </c>
      <c r="L798" s="134">
        <v>101.3</v>
      </c>
      <c r="M798" s="134">
        <v>101.3</v>
      </c>
      <c r="N798" s="134">
        <v>93.1</v>
      </c>
      <c r="O798" s="134">
        <v>93.1</v>
      </c>
      <c r="P798" s="134">
        <v>93.1</v>
      </c>
      <c r="Q798" s="134">
        <v>93.1</v>
      </c>
      <c r="R798" s="134">
        <v>93.1</v>
      </c>
      <c r="S798" s="134">
        <v>106.2</v>
      </c>
      <c r="T798" s="134">
        <v>100.2</v>
      </c>
      <c r="U798" s="134">
        <v>100.2</v>
      </c>
      <c r="V798" s="134">
        <v>100.2</v>
      </c>
      <c r="W798" s="134">
        <v>100.2</v>
      </c>
      <c r="X798" s="134">
        <v>96.4</v>
      </c>
      <c r="Y798" s="134">
        <v>96.4</v>
      </c>
      <c r="Z798" s="134">
        <v>96.4</v>
      </c>
      <c r="AA798" s="134">
        <v>96.4</v>
      </c>
      <c r="AB798" s="134">
        <v>96.4</v>
      </c>
      <c r="AC798" s="134">
        <v>96.4</v>
      </c>
      <c r="AD798" s="134">
        <v>102.5</v>
      </c>
      <c r="AE798" s="134">
        <v>102.5</v>
      </c>
      <c r="AF798" s="134">
        <v>102.6</v>
      </c>
      <c r="AG798" s="134">
        <v>103.3</v>
      </c>
      <c r="AH798" s="134">
        <v>103.3</v>
      </c>
      <c r="AI798" s="134">
        <v>103.9</v>
      </c>
      <c r="AJ798" s="134">
        <v>103.9</v>
      </c>
      <c r="AK798" s="134">
        <v>103.2</v>
      </c>
      <c r="AL798" s="134">
        <v>106.8</v>
      </c>
      <c r="AM798" s="134">
        <v>100.8</v>
      </c>
      <c r="AN798" s="134">
        <v>100.8</v>
      </c>
      <c r="AO798" s="134">
        <v>103.2</v>
      </c>
      <c r="AP798" s="134">
        <v>103.2</v>
      </c>
      <c r="AQ798" s="134">
        <v>103.2</v>
      </c>
      <c r="AR798" s="134">
        <v>103.2</v>
      </c>
      <c r="AS798" s="134">
        <v>103.2</v>
      </c>
      <c r="AT798" s="134">
        <v>103.2</v>
      </c>
      <c r="AU798" s="134">
        <v>103.2</v>
      </c>
      <c r="AV798" s="134">
        <v>103.2</v>
      </c>
      <c r="AW798" s="134">
        <v>103.2</v>
      </c>
      <c r="AX798" s="134">
        <v>97.8</v>
      </c>
      <c r="AY798" s="134">
        <v>96</v>
      </c>
      <c r="AZ798" s="134">
        <v>96</v>
      </c>
      <c r="BA798" s="134">
        <v>96</v>
      </c>
      <c r="BB798" s="134">
        <v>96</v>
      </c>
      <c r="BC798" s="134">
        <v>96.7</v>
      </c>
      <c r="BD798" s="134">
        <v>96</v>
      </c>
      <c r="BE798" s="134">
        <v>96</v>
      </c>
      <c r="BF798" s="134">
        <v>96</v>
      </c>
      <c r="BG798" s="134">
        <v>96</v>
      </c>
      <c r="BH798" s="134">
        <v>96</v>
      </c>
      <c r="BI798" s="134">
        <v>96</v>
      </c>
      <c r="BJ798" s="134">
        <v>96</v>
      </c>
      <c r="BK798" s="134">
        <v>96</v>
      </c>
      <c r="BL798" s="134">
        <v>96</v>
      </c>
      <c r="BM798" s="134">
        <v>96</v>
      </c>
      <c r="BN798" s="134">
        <v>96</v>
      </c>
      <c r="BO798" s="134">
        <v>96</v>
      </c>
      <c r="BP798" s="134">
        <v>96</v>
      </c>
      <c r="BQ798" s="134">
        <v>96</v>
      </c>
      <c r="BR798" s="134">
        <v>96</v>
      </c>
      <c r="BS798" s="134">
        <v>96</v>
      </c>
      <c r="BT798" s="134">
        <v>96</v>
      </c>
      <c r="BU798" s="134">
        <v>96</v>
      </c>
      <c r="BV798" s="134">
        <v>96</v>
      </c>
      <c r="BW798" s="134">
        <v>96</v>
      </c>
      <c r="BX798" s="134">
        <v>96</v>
      </c>
      <c r="BY798" s="134">
        <v>96</v>
      </c>
      <c r="BZ798" s="134">
        <v>96</v>
      </c>
      <c r="CA798" s="134">
        <v>96</v>
      </c>
      <c r="CB798" s="134">
        <v>96</v>
      </c>
      <c r="CC798" s="134">
        <v>96</v>
      </c>
      <c r="CD798" s="134">
        <v>96</v>
      </c>
      <c r="CE798" s="134">
        <v>96</v>
      </c>
      <c r="CF798" s="134">
        <v>96</v>
      </c>
      <c r="CG798" s="134">
        <v>96</v>
      </c>
      <c r="CH798" s="134">
        <v>96</v>
      </c>
      <c r="CI798" s="134">
        <v>95.2</v>
      </c>
      <c r="CJ798" s="134">
        <v>95.2</v>
      </c>
      <c r="CK798" s="134">
        <v>95.2</v>
      </c>
      <c r="CL798" s="134">
        <v>95.2</v>
      </c>
      <c r="CM798" s="134">
        <v>95.2</v>
      </c>
      <c r="CN798" s="134">
        <v>95.2</v>
      </c>
      <c r="CO798" s="134">
        <v>95.2</v>
      </c>
      <c r="CP798" s="134">
        <v>95.2</v>
      </c>
      <c r="CQ798" s="134">
        <v>95.2</v>
      </c>
      <c r="CR798" s="134">
        <v>95.2</v>
      </c>
      <c r="CS798" s="134">
        <v>95.2</v>
      </c>
      <c r="CT798" s="134">
        <v>95.2</v>
      </c>
      <c r="CU798" s="134">
        <v>95.2</v>
      </c>
      <c r="CV798" s="134">
        <v>95.2</v>
      </c>
      <c r="CW798" s="134">
        <v>95.2</v>
      </c>
      <c r="CX798" s="134">
        <v>95.2</v>
      </c>
      <c r="CY798" s="134">
        <v>95.2</v>
      </c>
      <c r="CZ798" s="134">
        <v>95.2</v>
      </c>
      <c r="DA798" s="134">
        <v>95.2</v>
      </c>
      <c r="DB798" s="134">
        <v>95.2</v>
      </c>
      <c r="DC798" s="134">
        <v>95.2</v>
      </c>
      <c r="DD798" s="134">
        <v>95.2</v>
      </c>
      <c r="DE798" s="134">
        <v>95.2</v>
      </c>
      <c r="DF798" s="134">
        <v>95.2</v>
      </c>
      <c r="DG798" s="134">
        <v>95.2</v>
      </c>
      <c r="DH798" s="134">
        <v>95.2</v>
      </c>
      <c r="DI798" s="134">
        <v>95.2</v>
      </c>
      <c r="DJ798" s="134">
        <v>95.2</v>
      </c>
      <c r="DK798" s="134">
        <v>95.2</v>
      </c>
      <c r="DL798" s="134">
        <v>95.2</v>
      </c>
      <c r="DM798" s="134">
        <v>95.2</v>
      </c>
      <c r="DN798" s="134">
        <v>95.3</v>
      </c>
      <c r="DO798" s="134">
        <v>95.3</v>
      </c>
      <c r="DP798" s="134">
        <v>95.3</v>
      </c>
      <c r="DQ798" s="134">
        <v>95.3</v>
      </c>
      <c r="DR798" s="134">
        <v>95.3</v>
      </c>
      <c r="DS798" s="134">
        <v>95.3</v>
      </c>
      <c r="DT798" s="134">
        <v>95.3</v>
      </c>
      <c r="DU798" s="134">
        <v>95.3</v>
      </c>
      <c r="DV798" s="134">
        <v>95.3</v>
      </c>
      <c r="DW798" s="134">
        <v>95.3</v>
      </c>
      <c r="DX798" s="134">
        <v>95.3</v>
      </c>
      <c r="DY798" s="134">
        <v>95.3</v>
      </c>
      <c r="DZ798" s="134">
        <v>95.3</v>
      </c>
      <c r="EA798" s="135">
        <v>97.8</v>
      </c>
      <c r="EB798" s="136">
        <v>97.8</v>
      </c>
      <c r="EC798" s="136">
        <v>97.8</v>
      </c>
      <c r="ED798" s="134">
        <v>98.5</v>
      </c>
      <c r="EE798" s="134">
        <v>98.5</v>
      </c>
      <c r="EF798" s="137">
        <v>98.5</v>
      </c>
      <c r="EG798" s="137">
        <v>98.5</v>
      </c>
      <c r="EH798" s="137">
        <v>98.5</v>
      </c>
      <c r="EI798" s="137">
        <v>98.5</v>
      </c>
      <c r="EJ798" s="136">
        <v>98.5</v>
      </c>
      <c r="EK798" s="136">
        <v>98.5</v>
      </c>
      <c r="EL798" s="147">
        <v>99</v>
      </c>
      <c r="EM798" s="147">
        <v>99</v>
      </c>
      <c r="EN798" s="147">
        <v>99</v>
      </c>
    </row>
    <row r="799" spans="1:144" ht="15" x14ac:dyDescent="0.25">
      <c r="A799" s="132" t="s">
        <v>3024</v>
      </c>
      <c r="B799" s="132" t="s">
        <v>3025</v>
      </c>
      <c r="C799" s="133">
        <v>4.9685300000000003</v>
      </c>
      <c r="D799" s="134">
        <v>98.4</v>
      </c>
      <c r="E799" s="134">
        <v>100.6</v>
      </c>
      <c r="F799" s="134">
        <v>98.4</v>
      </c>
      <c r="G799" s="134">
        <v>99.6</v>
      </c>
      <c r="H799" s="134">
        <v>99.4</v>
      </c>
      <c r="I799" s="134">
        <v>100.5</v>
      </c>
      <c r="J799" s="134">
        <v>105</v>
      </c>
      <c r="K799" s="134">
        <v>102.8</v>
      </c>
      <c r="L799" s="134">
        <v>103.7</v>
      </c>
      <c r="M799" s="134">
        <v>107.3</v>
      </c>
      <c r="N799" s="134">
        <v>107.4</v>
      </c>
      <c r="O799" s="134">
        <v>110.7</v>
      </c>
      <c r="P799" s="134">
        <v>106.2</v>
      </c>
      <c r="Q799" s="134">
        <v>105.1</v>
      </c>
      <c r="R799" s="134">
        <v>106.7</v>
      </c>
      <c r="S799" s="134">
        <v>107.5</v>
      </c>
      <c r="T799" s="134">
        <v>108.3</v>
      </c>
      <c r="U799" s="134">
        <v>109.6</v>
      </c>
      <c r="V799" s="134">
        <v>108.2</v>
      </c>
      <c r="W799" s="134">
        <v>106.3</v>
      </c>
      <c r="X799" s="134">
        <v>105.3</v>
      </c>
      <c r="Y799" s="134">
        <v>107.9</v>
      </c>
      <c r="Z799" s="134">
        <v>107.8</v>
      </c>
      <c r="AA799" s="134">
        <v>109.7</v>
      </c>
      <c r="AB799" s="134">
        <v>108.6</v>
      </c>
      <c r="AC799" s="134">
        <v>108.1</v>
      </c>
      <c r="AD799" s="134">
        <v>106.8</v>
      </c>
      <c r="AE799" s="134">
        <v>107.9</v>
      </c>
      <c r="AF799" s="134">
        <v>109</v>
      </c>
      <c r="AG799" s="134">
        <v>111.7</v>
      </c>
      <c r="AH799" s="134">
        <v>110</v>
      </c>
      <c r="AI799" s="134">
        <v>111.5</v>
      </c>
      <c r="AJ799" s="134">
        <v>110.2</v>
      </c>
      <c r="AK799" s="134">
        <v>111.4</v>
      </c>
      <c r="AL799" s="134">
        <v>111.2</v>
      </c>
      <c r="AM799" s="134">
        <v>111.4</v>
      </c>
      <c r="AN799" s="134">
        <v>110.1</v>
      </c>
      <c r="AO799" s="134">
        <v>110.7</v>
      </c>
      <c r="AP799" s="134">
        <v>110.8</v>
      </c>
      <c r="AQ799" s="134">
        <v>111.3</v>
      </c>
      <c r="AR799" s="134">
        <v>110.1</v>
      </c>
      <c r="AS799" s="134">
        <v>110.3</v>
      </c>
      <c r="AT799" s="134">
        <v>111.4</v>
      </c>
      <c r="AU799" s="134">
        <v>111.3</v>
      </c>
      <c r="AV799" s="134">
        <v>111.2</v>
      </c>
      <c r="AW799" s="134">
        <v>111</v>
      </c>
      <c r="AX799" s="134">
        <v>110.6</v>
      </c>
      <c r="AY799" s="134">
        <v>110</v>
      </c>
      <c r="AZ799" s="134">
        <v>110.1</v>
      </c>
      <c r="BA799" s="134">
        <v>110.4</v>
      </c>
      <c r="BB799" s="134">
        <v>110.9</v>
      </c>
      <c r="BC799" s="134">
        <v>110.6</v>
      </c>
      <c r="BD799" s="134">
        <v>110.8</v>
      </c>
      <c r="BE799" s="134">
        <v>110.5</v>
      </c>
      <c r="BF799" s="134">
        <v>110.6</v>
      </c>
      <c r="BG799" s="134">
        <v>110.3</v>
      </c>
      <c r="BH799" s="134">
        <v>110.1</v>
      </c>
      <c r="BI799" s="134">
        <v>110</v>
      </c>
      <c r="BJ799" s="134">
        <v>110.2</v>
      </c>
      <c r="BK799" s="134">
        <v>110.7</v>
      </c>
      <c r="BL799" s="134">
        <v>110.9</v>
      </c>
      <c r="BM799" s="134">
        <v>111.4</v>
      </c>
      <c r="BN799" s="134">
        <v>111.6</v>
      </c>
      <c r="BO799" s="134">
        <v>110.3</v>
      </c>
      <c r="BP799" s="134">
        <v>110.4</v>
      </c>
      <c r="BQ799" s="134">
        <v>110.5</v>
      </c>
      <c r="BR799" s="134">
        <v>110.3</v>
      </c>
      <c r="BS799" s="134">
        <v>110.3</v>
      </c>
      <c r="BT799" s="134">
        <v>110.2</v>
      </c>
      <c r="BU799" s="134">
        <v>110.7</v>
      </c>
      <c r="BV799" s="134">
        <v>110.9</v>
      </c>
      <c r="BW799" s="134">
        <v>111.1</v>
      </c>
      <c r="BX799" s="134">
        <v>111.6</v>
      </c>
      <c r="BY799" s="134">
        <v>112.1</v>
      </c>
      <c r="BZ799" s="134">
        <v>111.7</v>
      </c>
      <c r="CA799" s="134">
        <v>112.4</v>
      </c>
      <c r="CB799" s="134">
        <v>113.3</v>
      </c>
      <c r="CC799" s="134">
        <v>112.9</v>
      </c>
      <c r="CD799" s="134">
        <v>113.4</v>
      </c>
      <c r="CE799" s="134">
        <v>113.6</v>
      </c>
      <c r="CF799" s="134">
        <v>112.9</v>
      </c>
      <c r="CG799" s="134">
        <v>113.3</v>
      </c>
      <c r="CH799" s="134">
        <v>113.2</v>
      </c>
      <c r="CI799" s="134">
        <v>112.9</v>
      </c>
      <c r="CJ799" s="134">
        <v>113.2</v>
      </c>
      <c r="CK799" s="134">
        <v>113.8</v>
      </c>
      <c r="CL799" s="134">
        <v>114.7</v>
      </c>
      <c r="CM799" s="134">
        <v>113.3</v>
      </c>
      <c r="CN799" s="134">
        <v>113</v>
      </c>
      <c r="CO799" s="134">
        <v>113.7</v>
      </c>
      <c r="CP799" s="134">
        <v>114.7</v>
      </c>
      <c r="CQ799" s="134">
        <v>115</v>
      </c>
      <c r="CR799" s="134">
        <v>115.3</v>
      </c>
      <c r="CS799" s="134">
        <v>116</v>
      </c>
      <c r="CT799" s="134">
        <v>115.6</v>
      </c>
      <c r="CU799" s="134">
        <v>115.6</v>
      </c>
      <c r="CV799" s="134">
        <v>115</v>
      </c>
      <c r="CW799" s="134">
        <v>116.4</v>
      </c>
      <c r="CX799" s="134">
        <v>117</v>
      </c>
      <c r="CY799" s="134">
        <v>117.3</v>
      </c>
      <c r="CZ799" s="134">
        <v>117.5</v>
      </c>
      <c r="DA799" s="134">
        <v>118.3</v>
      </c>
      <c r="DB799" s="134">
        <v>117.6</v>
      </c>
      <c r="DC799" s="134">
        <v>117.9</v>
      </c>
      <c r="DD799" s="134">
        <v>118.4</v>
      </c>
      <c r="DE799" s="134">
        <v>118.7</v>
      </c>
      <c r="DF799" s="134">
        <v>119.6</v>
      </c>
      <c r="DG799" s="134">
        <v>120.1</v>
      </c>
      <c r="DH799" s="134">
        <v>119.1</v>
      </c>
      <c r="DI799" s="134">
        <v>119.5</v>
      </c>
      <c r="DJ799" s="134">
        <v>120.5</v>
      </c>
      <c r="DK799" s="134">
        <v>121.3</v>
      </c>
      <c r="DL799" s="134">
        <v>121.8</v>
      </c>
      <c r="DM799" s="134">
        <v>122.1</v>
      </c>
      <c r="DN799" s="134">
        <v>122.9</v>
      </c>
      <c r="DO799" s="134">
        <v>124</v>
      </c>
      <c r="DP799" s="134">
        <v>124.1</v>
      </c>
      <c r="DQ799" s="134">
        <v>125.3</v>
      </c>
      <c r="DR799" s="134">
        <v>125.6</v>
      </c>
      <c r="DS799" s="134">
        <v>126.3</v>
      </c>
      <c r="DT799" s="134">
        <v>126.1</v>
      </c>
      <c r="DU799" s="134">
        <v>127.5</v>
      </c>
      <c r="DV799" s="134">
        <v>127.7</v>
      </c>
      <c r="DW799" s="134">
        <v>127.5</v>
      </c>
      <c r="DX799" s="134">
        <v>127</v>
      </c>
      <c r="DY799" s="134">
        <v>128.30000000000001</v>
      </c>
      <c r="DZ799" s="134">
        <v>128</v>
      </c>
      <c r="EA799" s="135">
        <v>128</v>
      </c>
      <c r="EB799" s="136">
        <v>127.5</v>
      </c>
      <c r="EC799" s="136">
        <v>127.7</v>
      </c>
      <c r="ED799" s="134">
        <v>127.1</v>
      </c>
      <c r="EE799" s="134">
        <v>128.4</v>
      </c>
      <c r="EF799" s="137">
        <v>128</v>
      </c>
      <c r="EG799" s="137">
        <v>128.1</v>
      </c>
      <c r="EH799" s="137">
        <v>128</v>
      </c>
      <c r="EI799" s="137">
        <v>128</v>
      </c>
      <c r="EJ799" s="136">
        <v>128.19999999999999</v>
      </c>
      <c r="EK799" s="136">
        <v>127.6</v>
      </c>
      <c r="EL799" s="147">
        <v>127.7</v>
      </c>
      <c r="EM799" s="147">
        <v>128.19999999999999</v>
      </c>
      <c r="EN799" s="147">
        <v>128.4</v>
      </c>
    </row>
    <row r="800" spans="1:144" ht="15" x14ac:dyDescent="0.25">
      <c r="A800" s="132" t="s">
        <v>3026</v>
      </c>
      <c r="B800" s="132" t="s">
        <v>3027</v>
      </c>
      <c r="C800" s="133">
        <v>2.60026</v>
      </c>
      <c r="D800" s="134">
        <v>95.6</v>
      </c>
      <c r="E800" s="134">
        <v>99.8</v>
      </c>
      <c r="F800" s="134">
        <v>94</v>
      </c>
      <c r="G800" s="134">
        <v>96.6</v>
      </c>
      <c r="H800" s="134">
        <v>96</v>
      </c>
      <c r="I800" s="134">
        <v>98.5</v>
      </c>
      <c r="J800" s="134">
        <v>107.5</v>
      </c>
      <c r="K800" s="134">
        <v>103.4</v>
      </c>
      <c r="L800" s="134">
        <v>104.9</v>
      </c>
      <c r="M800" s="134">
        <v>110.5</v>
      </c>
      <c r="N800" s="134">
        <v>111.8</v>
      </c>
      <c r="O800" s="134">
        <v>117.5</v>
      </c>
      <c r="P800" s="134">
        <v>108.7</v>
      </c>
      <c r="Q800" s="134">
        <v>106.3</v>
      </c>
      <c r="R800" s="134">
        <v>108.7</v>
      </c>
      <c r="S800" s="134">
        <v>110.5</v>
      </c>
      <c r="T800" s="134">
        <v>112.7</v>
      </c>
      <c r="U800" s="134">
        <v>115.1</v>
      </c>
      <c r="V800" s="134">
        <v>112.1</v>
      </c>
      <c r="W800" s="134">
        <v>109.6</v>
      </c>
      <c r="X800" s="134">
        <v>106.7</v>
      </c>
      <c r="Y800" s="134">
        <v>113</v>
      </c>
      <c r="Z800" s="134">
        <v>111.8</v>
      </c>
      <c r="AA800" s="134">
        <v>114.4</v>
      </c>
      <c r="AB800" s="134">
        <v>112.8</v>
      </c>
      <c r="AC800" s="134">
        <v>110.8</v>
      </c>
      <c r="AD800" s="134">
        <v>108.6</v>
      </c>
      <c r="AE800" s="134">
        <v>110.6</v>
      </c>
      <c r="AF800" s="134">
        <v>112.8</v>
      </c>
      <c r="AG800" s="134">
        <v>117.2</v>
      </c>
      <c r="AH800" s="134">
        <v>113.9</v>
      </c>
      <c r="AI800" s="134">
        <v>116.7</v>
      </c>
      <c r="AJ800" s="134">
        <v>113.3</v>
      </c>
      <c r="AK800" s="134">
        <v>116.2</v>
      </c>
      <c r="AL800" s="134">
        <v>115.9</v>
      </c>
      <c r="AM800" s="134">
        <v>115.8</v>
      </c>
      <c r="AN800" s="134">
        <v>113.2</v>
      </c>
      <c r="AO800" s="134">
        <v>113.6</v>
      </c>
      <c r="AP800" s="134">
        <v>114.5</v>
      </c>
      <c r="AQ800" s="134">
        <v>115.4</v>
      </c>
      <c r="AR800" s="134">
        <v>112.5</v>
      </c>
      <c r="AS800" s="134">
        <v>112.6</v>
      </c>
      <c r="AT800" s="134">
        <v>113.9</v>
      </c>
      <c r="AU800" s="134">
        <v>113.8</v>
      </c>
      <c r="AV800" s="134">
        <v>113.8</v>
      </c>
      <c r="AW800" s="134">
        <v>113.8</v>
      </c>
      <c r="AX800" s="134">
        <v>113.6</v>
      </c>
      <c r="AY800" s="134">
        <v>112.9</v>
      </c>
      <c r="AZ800" s="134">
        <v>112.9</v>
      </c>
      <c r="BA800" s="134">
        <v>112.9</v>
      </c>
      <c r="BB800" s="134">
        <v>114</v>
      </c>
      <c r="BC800" s="134">
        <v>113.4</v>
      </c>
      <c r="BD800" s="134">
        <v>113.3</v>
      </c>
      <c r="BE800" s="134">
        <v>113.3</v>
      </c>
      <c r="BF800" s="134">
        <v>113.3</v>
      </c>
      <c r="BG800" s="134">
        <v>113.4</v>
      </c>
      <c r="BH800" s="134">
        <v>113.6</v>
      </c>
      <c r="BI800" s="134">
        <v>113.4</v>
      </c>
      <c r="BJ800" s="134">
        <v>113.3</v>
      </c>
      <c r="BK800" s="134">
        <v>113.5</v>
      </c>
      <c r="BL800" s="134">
        <v>113.6</v>
      </c>
      <c r="BM800" s="134">
        <v>114.2</v>
      </c>
      <c r="BN800" s="134">
        <v>114.3</v>
      </c>
      <c r="BO800" s="134">
        <v>112.5</v>
      </c>
      <c r="BP800" s="134">
        <v>113.3</v>
      </c>
      <c r="BQ800" s="134">
        <v>112.6</v>
      </c>
      <c r="BR800" s="134">
        <v>112.2</v>
      </c>
      <c r="BS800" s="134">
        <v>112.1</v>
      </c>
      <c r="BT800" s="134">
        <v>112</v>
      </c>
      <c r="BU800" s="134">
        <v>111.6</v>
      </c>
      <c r="BV800" s="134">
        <v>111.5</v>
      </c>
      <c r="BW800" s="134">
        <v>111.5</v>
      </c>
      <c r="BX800" s="134">
        <v>112.1</v>
      </c>
      <c r="BY800" s="134">
        <v>112.4</v>
      </c>
      <c r="BZ800" s="134">
        <v>112.5</v>
      </c>
      <c r="CA800" s="134">
        <v>112.9</v>
      </c>
      <c r="CB800" s="134">
        <v>113.9</v>
      </c>
      <c r="CC800" s="134">
        <v>113.5</v>
      </c>
      <c r="CD800" s="134">
        <v>114</v>
      </c>
      <c r="CE800" s="134">
        <v>114</v>
      </c>
      <c r="CF800" s="134">
        <v>114.3</v>
      </c>
      <c r="CG800" s="134">
        <v>113.6</v>
      </c>
      <c r="CH800" s="134">
        <v>113.6</v>
      </c>
      <c r="CI800" s="134">
        <v>113</v>
      </c>
      <c r="CJ800" s="134">
        <v>113.6</v>
      </c>
      <c r="CK800" s="134">
        <v>114.4</v>
      </c>
      <c r="CL800" s="134">
        <v>115.7</v>
      </c>
      <c r="CM800" s="134">
        <v>114.4</v>
      </c>
      <c r="CN800" s="134">
        <v>114.5</v>
      </c>
      <c r="CO800" s="134">
        <v>114.7</v>
      </c>
      <c r="CP800" s="134">
        <v>115.2</v>
      </c>
      <c r="CQ800" s="134">
        <v>115.2</v>
      </c>
      <c r="CR800" s="134">
        <v>115</v>
      </c>
      <c r="CS800" s="134">
        <v>116.4</v>
      </c>
      <c r="CT800" s="134">
        <v>116.3</v>
      </c>
      <c r="CU800" s="134">
        <v>116.5</v>
      </c>
      <c r="CV800" s="134">
        <v>115.4</v>
      </c>
      <c r="CW800" s="134">
        <v>117.4</v>
      </c>
      <c r="CX800" s="134">
        <v>117.9</v>
      </c>
      <c r="CY800" s="134">
        <v>118.7</v>
      </c>
      <c r="CZ800" s="134">
        <v>118.5</v>
      </c>
      <c r="DA800" s="134">
        <v>120.4</v>
      </c>
      <c r="DB800" s="134">
        <v>119.6</v>
      </c>
      <c r="DC800" s="134">
        <v>120.1</v>
      </c>
      <c r="DD800" s="134">
        <v>120.6</v>
      </c>
      <c r="DE800" s="134">
        <v>120.9</v>
      </c>
      <c r="DF800" s="134">
        <v>121.5</v>
      </c>
      <c r="DG800" s="134">
        <v>122</v>
      </c>
      <c r="DH800" s="134">
        <v>119.8</v>
      </c>
      <c r="DI800" s="134">
        <v>119.6</v>
      </c>
      <c r="DJ800" s="134">
        <v>120.7</v>
      </c>
      <c r="DK800" s="134">
        <v>121.5</v>
      </c>
      <c r="DL800" s="134">
        <v>121.5</v>
      </c>
      <c r="DM800" s="134">
        <v>122.2</v>
      </c>
      <c r="DN800" s="134">
        <v>122.3</v>
      </c>
      <c r="DO800" s="134">
        <v>123.6</v>
      </c>
      <c r="DP800" s="134">
        <v>123.5</v>
      </c>
      <c r="DQ800" s="134">
        <v>125.7</v>
      </c>
      <c r="DR800" s="134">
        <v>125.9</v>
      </c>
      <c r="DS800" s="134">
        <v>126.4</v>
      </c>
      <c r="DT800" s="134">
        <v>125.1</v>
      </c>
      <c r="DU800" s="134">
        <v>126.2</v>
      </c>
      <c r="DV800" s="134">
        <v>126.2</v>
      </c>
      <c r="DW800" s="134">
        <v>126.3</v>
      </c>
      <c r="DX800" s="134">
        <v>124.4</v>
      </c>
      <c r="DY800" s="134">
        <v>126.5</v>
      </c>
      <c r="DZ800" s="134">
        <v>125.7</v>
      </c>
      <c r="EA800" s="135">
        <v>126.4</v>
      </c>
      <c r="EB800" s="136">
        <v>125.7</v>
      </c>
      <c r="EC800" s="136">
        <v>126.6</v>
      </c>
      <c r="ED800" s="134">
        <v>125.8</v>
      </c>
      <c r="EE800" s="134">
        <v>127.8</v>
      </c>
      <c r="EF800" s="137">
        <v>127.4</v>
      </c>
      <c r="EG800" s="137">
        <v>127.5</v>
      </c>
      <c r="EH800" s="137">
        <v>127.7</v>
      </c>
      <c r="EI800" s="137">
        <v>127.6</v>
      </c>
      <c r="EJ800" s="136">
        <v>128.6</v>
      </c>
      <c r="EK800" s="136">
        <v>128.69999999999999</v>
      </c>
      <c r="EL800" s="147">
        <v>128.4</v>
      </c>
      <c r="EM800" s="147">
        <v>129.4</v>
      </c>
      <c r="EN800" s="147">
        <v>128.9</v>
      </c>
    </row>
    <row r="801" spans="1:144" ht="15" x14ac:dyDescent="0.25">
      <c r="A801" s="132" t="s">
        <v>3028</v>
      </c>
      <c r="B801" s="132" t="s">
        <v>3029</v>
      </c>
      <c r="C801" s="133">
        <v>0.69584000000000001</v>
      </c>
      <c r="D801" s="134">
        <v>102</v>
      </c>
      <c r="E801" s="134">
        <v>102</v>
      </c>
      <c r="F801" s="134">
        <v>103.9</v>
      </c>
      <c r="G801" s="134">
        <v>106.8</v>
      </c>
      <c r="H801" s="134">
        <v>106.8</v>
      </c>
      <c r="I801" s="134">
        <v>108.2</v>
      </c>
      <c r="J801" s="134">
        <v>108.5</v>
      </c>
      <c r="K801" s="134">
        <v>109.5</v>
      </c>
      <c r="L801" s="134">
        <v>109.9</v>
      </c>
      <c r="M801" s="134">
        <v>110.2</v>
      </c>
      <c r="N801" s="134">
        <v>110.4</v>
      </c>
      <c r="O801" s="134">
        <v>110.8</v>
      </c>
      <c r="P801" s="134">
        <v>108.9</v>
      </c>
      <c r="Q801" s="134">
        <v>110.6</v>
      </c>
      <c r="R801" s="134">
        <v>112.6</v>
      </c>
      <c r="S801" s="134">
        <v>113.2</v>
      </c>
      <c r="T801" s="134">
        <v>115.4</v>
      </c>
      <c r="U801" s="134">
        <v>115.9</v>
      </c>
      <c r="V801" s="134">
        <v>115.7</v>
      </c>
      <c r="W801" s="134">
        <v>113</v>
      </c>
      <c r="X801" s="134">
        <v>113</v>
      </c>
      <c r="Y801" s="134">
        <v>111.6</v>
      </c>
      <c r="Z801" s="134">
        <v>111.6</v>
      </c>
      <c r="AA801" s="134">
        <v>114.3</v>
      </c>
      <c r="AB801" s="134">
        <v>114.2</v>
      </c>
      <c r="AC801" s="134">
        <v>114</v>
      </c>
      <c r="AD801" s="134">
        <v>114</v>
      </c>
      <c r="AE801" s="134">
        <v>113.9</v>
      </c>
      <c r="AF801" s="134">
        <v>113.9</v>
      </c>
      <c r="AG801" s="134">
        <v>114</v>
      </c>
      <c r="AH801" s="134">
        <v>114</v>
      </c>
      <c r="AI801" s="134">
        <v>114.2</v>
      </c>
      <c r="AJ801" s="134">
        <v>114.4</v>
      </c>
      <c r="AK801" s="134">
        <v>114.4</v>
      </c>
      <c r="AL801" s="134">
        <v>114.5</v>
      </c>
      <c r="AM801" s="134">
        <v>113.2</v>
      </c>
      <c r="AN801" s="134">
        <v>113.7</v>
      </c>
      <c r="AO801" s="134">
        <v>113.8</v>
      </c>
      <c r="AP801" s="134">
        <v>114</v>
      </c>
      <c r="AQ801" s="134">
        <v>118.8</v>
      </c>
      <c r="AR801" s="134">
        <v>113.1</v>
      </c>
      <c r="AS801" s="134">
        <v>112.9</v>
      </c>
      <c r="AT801" s="134">
        <v>113.2</v>
      </c>
      <c r="AU801" s="134">
        <v>113.2</v>
      </c>
      <c r="AV801" s="134">
        <v>113.2</v>
      </c>
      <c r="AW801" s="134">
        <v>113.4</v>
      </c>
      <c r="AX801" s="134">
        <v>113.2</v>
      </c>
      <c r="AY801" s="134">
        <v>110.5</v>
      </c>
      <c r="AZ801" s="134">
        <v>110.8</v>
      </c>
      <c r="BA801" s="134">
        <v>110.9</v>
      </c>
      <c r="BB801" s="134">
        <v>114.5</v>
      </c>
      <c r="BC801" s="134">
        <v>114.5</v>
      </c>
      <c r="BD801" s="134">
        <v>114.5</v>
      </c>
      <c r="BE801" s="134">
        <v>114.6</v>
      </c>
      <c r="BF801" s="134">
        <v>114.9</v>
      </c>
      <c r="BG801" s="134">
        <v>114.7</v>
      </c>
      <c r="BH801" s="134">
        <v>114.7</v>
      </c>
      <c r="BI801" s="134">
        <v>115</v>
      </c>
      <c r="BJ801" s="134">
        <v>114.9</v>
      </c>
      <c r="BK801" s="134">
        <v>114.9</v>
      </c>
      <c r="BL801" s="134">
        <v>115.1</v>
      </c>
      <c r="BM801" s="134">
        <v>115.1</v>
      </c>
      <c r="BN801" s="134">
        <v>115.1</v>
      </c>
      <c r="BO801" s="134">
        <v>113.6</v>
      </c>
      <c r="BP801" s="134">
        <v>113.6</v>
      </c>
      <c r="BQ801" s="134">
        <v>113.4</v>
      </c>
      <c r="BR801" s="134">
        <v>113.2</v>
      </c>
      <c r="BS801" s="134">
        <v>112.7</v>
      </c>
      <c r="BT801" s="134">
        <v>113.8</v>
      </c>
      <c r="BU801" s="134">
        <v>113.8</v>
      </c>
      <c r="BV801" s="134">
        <v>113.6</v>
      </c>
      <c r="BW801" s="134">
        <v>113.6</v>
      </c>
      <c r="BX801" s="134">
        <v>113.9</v>
      </c>
      <c r="BY801" s="134">
        <v>113.9</v>
      </c>
      <c r="BZ801" s="134">
        <v>113.9</v>
      </c>
      <c r="CA801" s="134">
        <v>113.7</v>
      </c>
      <c r="CB801" s="134">
        <v>113.7</v>
      </c>
      <c r="CC801" s="134">
        <v>113.8</v>
      </c>
      <c r="CD801" s="134">
        <v>115</v>
      </c>
      <c r="CE801" s="134">
        <v>115</v>
      </c>
      <c r="CF801" s="134">
        <v>113.7</v>
      </c>
      <c r="CG801" s="134">
        <v>114.2</v>
      </c>
      <c r="CH801" s="134">
        <v>114</v>
      </c>
      <c r="CI801" s="134">
        <v>114</v>
      </c>
      <c r="CJ801" s="134">
        <v>114</v>
      </c>
      <c r="CK801" s="134">
        <v>114.1</v>
      </c>
      <c r="CL801" s="134">
        <v>114.1</v>
      </c>
      <c r="CM801" s="134">
        <v>114.2</v>
      </c>
      <c r="CN801" s="134">
        <v>114.2</v>
      </c>
      <c r="CO801" s="134">
        <v>114.2</v>
      </c>
      <c r="CP801" s="134">
        <v>114.2</v>
      </c>
      <c r="CQ801" s="134">
        <v>114.2</v>
      </c>
      <c r="CR801" s="134">
        <v>114.1</v>
      </c>
      <c r="CS801" s="134">
        <v>114.2</v>
      </c>
      <c r="CT801" s="134">
        <v>114.2</v>
      </c>
      <c r="CU801" s="134">
        <v>114.2</v>
      </c>
      <c r="CV801" s="134">
        <v>114.2</v>
      </c>
      <c r="CW801" s="134">
        <v>114.2</v>
      </c>
      <c r="CX801" s="134">
        <v>114.2</v>
      </c>
      <c r="CY801" s="134">
        <v>114.2</v>
      </c>
      <c r="CZ801" s="134">
        <v>114.2</v>
      </c>
      <c r="DA801" s="134">
        <v>114.2</v>
      </c>
      <c r="DB801" s="134">
        <v>114.2</v>
      </c>
      <c r="DC801" s="134">
        <v>114.2</v>
      </c>
      <c r="DD801" s="134">
        <v>114.2</v>
      </c>
      <c r="DE801" s="134">
        <v>114.2</v>
      </c>
      <c r="DF801" s="134">
        <v>115.9</v>
      </c>
      <c r="DG801" s="134">
        <v>115.9</v>
      </c>
      <c r="DH801" s="134">
        <v>115.9</v>
      </c>
      <c r="DI801" s="134">
        <v>115.9</v>
      </c>
      <c r="DJ801" s="134">
        <v>115.9</v>
      </c>
      <c r="DK801" s="134">
        <v>115.9</v>
      </c>
      <c r="DL801" s="134">
        <v>115.9</v>
      </c>
      <c r="DM801" s="134">
        <v>115.9</v>
      </c>
      <c r="DN801" s="134">
        <v>116.1</v>
      </c>
      <c r="DO801" s="134">
        <v>116.1</v>
      </c>
      <c r="DP801" s="134">
        <v>116.1</v>
      </c>
      <c r="DQ801" s="134">
        <v>116.1</v>
      </c>
      <c r="DR801" s="134">
        <v>116.1</v>
      </c>
      <c r="DS801" s="134">
        <v>117.6</v>
      </c>
      <c r="DT801" s="134">
        <v>116.7</v>
      </c>
      <c r="DU801" s="134">
        <v>117</v>
      </c>
      <c r="DV801" s="134">
        <v>116.9</v>
      </c>
      <c r="DW801" s="134">
        <v>117</v>
      </c>
      <c r="DX801" s="134">
        <v>117</v>
      </c>
      <c r="DY801" s="134">
        <v>116.8</v>
      </c>
      <c r="DZ801" s="134">
        <v>117</v>
      </c>
      <c r="EA801" s="135">
        <v>117.2</v>
      </c>
      <c r="EB801" s="136">
        <v>116.4</v>
      </c>
      <c r="EC801" s="136">
        <v>117.2</v>
      </c>
      <c r="ED801" s="134">
        <v>117.2</v>
      </c>
      <c r="EE801" s="134">
        <v>117</v>
      </c>
      <c r="EF801" s="137">
        <v>117</v>
      </c>
      <c r="EG801" s="137">
        <v>116.8</v>
      </c>
      <c r="EH801" s="137">
        <v>116.8</v>
      </c>
      <c r="EI801" s="137">
        <v>116.8</v>
      </c>
      <c r="EJ801" s="136">
        <v>116.8</v>
      </c>
      <c r="EK801" s="136">
        <v>116.8</v>
      </c>
      <c r="EL801" s="147">
        <v>116.8</v>
      </c>
      <c r="EM801" s="147">
        <v>116.8</v>
      </c>
      <c r="EN801" s="147">
        <v>115.4</v>
      </c>
    </row>
    <row r="802" spans="1:144" ht="15" x14ac:dyDescent="0.25">
      <c r="A802" s="132" t="s">
        <v>3030</v>
      </c>
      <c r="B802" s="132" t="s">
        <v>3031</v>
      </c>
      <c r="C802" s="133">
        <v>0.79295000000000004</v>
      </c>
      <c r="D802" s="134">
        <v>101.8</v>
      </c>
      <c r="E802" s="134">
        <v>105.2</v>
      </c>
      <c r="F802" s="134">
        <v>101.8</v>
      </c>
      <c r="G802" s="134">
        <v>102.4</v>
      </c>
      <c r="H802" s="134">
        <v>103.4</v>
      </c>
      <c r="I802" s="134">
        <v>104.7</v>
      </c>
      <c r="J802" s="134">
        <v>106.7</v>
      </c>
      <c r="K802" s="134">
        <v>105.9</v>
      </c>
      <c r="L802" s="134">
        <v>109.1</v>
      </c>
      <c r="M802" s="134">
        <v>107.7</v>
      </c>
      <c r="N802" s="134">
        <v>109.7</v>
      </c>
      <c r="O802" s="134">
        <v>112.3</v>
      </c>
      <c r="P802" s="134">
        <v>109.2</v>
      </c>
      <c r="Q802" s="134">
        <v>109.6</v>
      </c>
      <c r="R802" s="134">
        <v>114.2</v>
      </c>
      <c r="S802" s="134">
        <v>107.4</v>
      </c>
      <c r="T802" s="134">
        <v>108</v>
      </c>
      <c r="U802" s="134">
        <v>109.3</v>
      </c>
      <c r="V802" s="134">
        <v>105.9</v>
      </c>
      <c r="W802" s="134">
        <v>105.8</v>
      </c>
      <c r="X802" s="134">
        <v>106.1</v>
      </c>
      <c r="Y802" s="134">
        <v>109.1</v>
      </c>
      <c r="Z802" s="134">
        <v>105.8</v>
      </c>
      <c r="AA802" s="134">
        <v>106.2</v>
      </c>
      <c r="AB802" s="134">
        <v>109.2</v>
      </c>
      <c r="AC802" s="134">
        <v>108.8</v>
      </c>
      <c r="AD802" s="134">
        <v>109.9</v>
      </c>
      <c r="AE802" s="134">
        <v>110.5</v>
      </c>
      <c r="AF802" s="134">
        <v>110</v>
      </c>
      <c r="AG802" s="134">
        <v>109.1</v>
      </c>
      <c r="AH802" s="134">
        <v>101.7</v>
      </c>
      <c r="AI802" s="134">
        <v>108.6</v>
      </c>
      <c r="AJ802" s="134">
        <v>113.7</v>
      </c>
      <c r="AK802" s="134">
        <v>112.8</v>
      </c>
      <c r="AL802" s="134">
        <v>113.3</v>
      </c>
      <c r="AM802" s="134">
        <v>109.3</v>
      </c>
      <c r="AN802" s="134">
        <v>109.9</v>
      </c>
      <c r="AO802" s="134">
        <v>109.8</v>
      </c>
      <c r="AP802" s="134">
        <v>111</v>
      </c>
      <c r="AQ802" s="134">
        <v>108.7</v>
      </c>
      <c r="AR802" s="134">
        <v>109.1</v>
      </c>
      <c r="AS802" s="134">
        <v>108.7</v>
      </c>
      <c r="AT802" s="134">
        <v>112.4</v>
      </c>
      <c r="AU802" s="134">
        <v>112.2</v>
      </c>
      <c r="AV802" s="134">
        <v>112.3</v>
      </c>
      <c r="AW802" s="134">
        <v>112.6</v>
      </c>
      <c r="AX802" s="134">
        <v>112.4</v>
      </c>
      <c r="AY802" s="134">
        <v>112.5</v>
      </c>
      <c r="AZ802" s="134">
        <v>112.5</v>
      </c>
      <c r="BA802" s="134">
        <v>112.5</v>
      </c>
      <c r="BB802" s="134">
        <v>112.8</v>
      </c>
      <c r="BC802" s="134">
        <v>111.3</v>
      </c>
      <c r="BD802" s="134">
        <v>111.3</v>
      </c>
      <c r="BE802" s="134">
        <v>111.4</v>
      </c>
      <c r="BF802" s="134">
        <v>111.1</v>
      </c>
      <c r="BG802" s="134">
        <v>111.5</v>
      </c>
      <c r="BH802" s="134">
        <v>112.4</v>
      </c>
      <c r="BI802" s="134">
        <v>111</v>
      </c>
      <c r="BJ802" s="134">
        <v>110.3</v>
      </c>
      <c r="BK802" s="134">
        <v>111</v>
      </c>
      <c r="BL802" s="134">
        <v>111</v>
      </c>
      <c r="BM802" s="134">
        <v>112.1</v>
      </c>
      <c r="BN802" s="134">
        <v>112.3</v>
      </c>
      <c r="BO802" s="134">
        <v>116.5</v>
      </c>
      <c r="BP802" s="134">
        <v>116.9</v>
      </c>
      <c r="BQ802" s="134">
        <v>116.9</v>
      </c>
      <c r="BR802" s="134">
        <v>117.1</v>
      </c>
      <c r="BS802" s="134">
        <v>117.1</v>
      </c>
      <c r="BT802" s="134">
        <v>115.9</v>
      </c>
      <c r="BU802" s="134">
        <v>114.5</v>
      </c>
      <c r="BV802" s="134">
        <v>114.9</v>
      </c>
      <c r="BW802" s="134">
        <v>114.9</v>
      </c>
      <c r="BX802" s="134">
        <v>115</v>
      </c>
      <c r="BY802" s="134">
        <v>114.6</v>
      </c>
      <c r="BZ802" s="134">
        <v>114.6</v>
      </c>
      <c r="CA802" s="134">
        <v>116.9</v>
      </c>
      <c r="CB802" s="134">
        <v>116.3</v>
      </c>
      <c r="CC802" s="134">
        <v>118</v>
      </c>
      <c r="CD802" s="134">
        <v>116.6</v>
      </c>
      <c r="CE802" s="134">
        <v>117.6</v>
      </c>
      <c r="CF802" s="134">
        <v>118.5</v>
      </c>
      <c r="CG802" s="134">
        <v>116.5</v>
      </c>
      <c r="CH802" s="134">
        <v>116.7</v>
      </c>
      <c r="CI802" s="134">
        <v>116.9</v>
      </c>
      <c r="CJ802" s="134">
        <v>119.1</v>
      </c>
      <c r="CK802" s="134">
        <v>118.9</v>
      </c>
      <c r="CL802" s="134">
        <v>119.6</v>
      </c>
      <c r="CM802" s="134">
        <v>119</v>
      </c>
      <c r="CN802" s="134">
        <v>118.3</v>
      </c>
      <c r="CO802" s="134">
        <v>118.2</v>
      </c>
      <c r="CP802" s="134">
        <v>119.2</v>
      </c>
      <c r="CQ802" s="134">
        <v>118.8</v>
      </c>
      <c r="CR802" s="134">
        <v>118.6</v>
      </c>
      <c r="CS802" s="134">
        <v>123.1</v>
      </c>
      <c r="CT802" s="134">
        <v>122.9</v>
      </c>
      <c r="CU802" s="134">
        <v>124.4</v>
      </c>
      <c r="CV802" s="134">
        <v>124.4</v>
      </c>
      <c r="CW802" s="134">
        <v>125.9</v>
      </c>
      <c r="CX802" s="134">
        <v>127.4</v>
      </c>
      <c r="CY802" s="134">
        <v>128.80000000000001</v>
      </c>
      <c r="CZ802" s="134">
        <v>128.19999999999999</v>
      </c>
      <c r="DA802" s="134">
        <v>129.69999999999999</v>
      </c>
      <c r="DB802" s="134">
        <v>127</v>
      </c>
      <c r="DC802" s="134">
        <v>128</v>
      </c>
      <c r="DD802" s="134">
        <v>129.5</v>
      </c>
      <c r="DE802" s="134">
        <v>129.9</v>
      </c>
      <c r="DF802" s="134">
        <v>130</v>
      </c>
      <c r="DG802" s="134">
        <v>131.69999999999999</v>
      </c>
      <c r="DH802" s="134">
        <v>129.5</v>
      </c>
      <c r="DI802" s="134">
        <v>129.30000000000001</v>
      </c>
      <c r="DJ802" s="134">
        <v>129.30000000000001</v>
      </c>
      <c r="DK802" s="134">
        <v>129.4</v>
      </c>
      <c r="DL802" s="134">
        <v>129.80000000000001</v>
      </c>
      <c r="DM802" s="134">
        <v>132.6</v>
      </c>
      <c r="DN802" s="134">
        <v>134.5</v>
      </c>
      <c r="DO802" s="134">
        <v>136.80000000000001</v>
      </c>
      <c r="DP802" s="134">
        <v>137.19999999999999</v>
      </c>
      <c r="DQ802" s="134">
        <v>140.4</v>
      </c>
      <c r="DR802" s="134">
        <v>140.80000000000001</v>
      </c>
      <c r="DS802" s="134">
        <v>140.9</v>
      </c>
      <c r="DT802" s="134">
        <v>141.19999999999999</v>
      </c>
      <c r="DU802" s="134">
        <v>141.80000000000001</v>
      </c>
      <c r="DV802" s="134">
        <v>141.9</v>
      </c>
      <c r="DW802" s="134">
        <v>142.69999999999999</v>
      </c>
      <c r="DX802" s="134">
        <v>140.19999999999999</v>
      </c>
      <c r="DY802" s="134">
        <v>142.1</v>
      </c>
      <c r="DZ802" s="134">
        <v>140.4</v>
      </c>
      <c r="EA802" s="135">
        <v>142.30000000000001</v>
      </c>
      <c r="EB802" s="136">
        <v>142.5</v>
      </c>
      <c r="EC802" s="136">
        <v>143.69999999999999</v>
      </c>
      <c r="ED802" s="134">
        <v>140.80000000000001</v>
      </c>
      <c r="EE802" s="134">
        <v>143.5</v>
      </c>
      <c r="EF802" s="137">
        <v>143.80000000000001</v>
      </c>
      <c r="EG802" s="137">
        <v>143</v>
      </c>
      <c r="EH802" s="137">
        <v>141.9</v>
      </c>
      <c r="EI802" s="137">
        <v>141.5</v>
      </c>
      <c r="EJ802" s="136">
        <v>142</v>
      </c>
      <c r="EK802" s="136">
        <v>142.30000000000001</v>
      </c>
      <c r="EL802" s="147">
        <v>141.69999999999999</v>
      </c>
      <c r="EM802" s="147">
        <v>142</v>
      </c>
      <c r="EN802" s="147">
        <v>142.69999999999999</v>
      </c>
    </row>
    <row r="803" spans="1:144" ht="15" x14ac:dyDescent="0.25">
      <c r="A803" s="132" t="s">
        <v>3032</v>
      </c>
      <c r="B803" s="132" t="s">
        <v>3033</v>
      </c>
      <c r="C803" s="133">
        <v>0.86336000000000002</v>
      </c>
      <c r="D803" s="134">
        <v>82.4</v>
      </c>
      <c r="E803" s="134">
        <v>91.3</v>
      </c>
      <c r="F803" s="134">
        <v>76</v>
      </c>
      <c r="G803" s="134">
        <v>80.099999999999994</v>
      </c>
      <c r="H803" s="134">
        <v>77.7</v>
      </c>
      <c r="I803" s="134">
        <v>82.3</v>
      </c>
      <c r="J803" s="134">
        <v>107.2</v>
      </c>
      <c r="K803" s="134">
        <v>94.9</v>
      </c>
      <c r="L803" s="134">
        <v>96.6</v>
      </c>
      <c r="M803" s="134">
        <v>114.5</v>
      </c>
      <c r="N803" s="134">
        <v>116.7</v>
      </c>
      <c r="O803" s="134">
        <v>130.5</v>
      </c>
      <c r="P803" s="134">
        <v>107.9</v>
      </c>
      <c r="Q803" s="134">
        <v>99.2</v>
      </c>
      <c r="R803" s="134">
        <v>100</v>
      </c>
      <c r="S803" s="134">
        <v>111.4</v>
      </c>
      <c r="T803" s="134">
        <v>115.7</v>
      </c>
      <c r="U803" s="134">
        <v>120.8</v>
      </c>
      <c r="V803" s="134">
        <v>115.3</v>
      </c>
      <c r="W803" s="134">
        <v>109.8</v>
      </c>
      <c r="X803" s="134">
        <v>100.2</v>
      </c>
      <c r="Y803" s="134">
        <v>118.1</v>
      </c>
      <c r="Z803" s="134">
        <v>117.4</v>
      </c>
      <c r="AA803" s="134">
        <v>122.8</v>
      </c>
      <c r="AB803" s="134">
        <v>117.8</v>
      </c>
      <c r="AC803" s="134">
        <v>112.3</v>
      </c>
      <c r="AD803" s="134">
        <v>104.6</v>
      </c>
      <c r="AE803" s="134">
        <v>110.2</v>
      </c>
      <c r="AF803" s="134">
        <v>116.8</v>
      </c>
      <c r="AG803" s="134">
        <v>131</v>
      </c>
      <c r="AH803" s="134">
        <v>127.5</v>
      </c>
      <c r="AI803" s="134">
        <v>129.30000000000001</v>
      </c>
      <c r="AJ803" s="134">
        <v>115</v>
      </c>
      <c r="AK803" s="134">
        <v>124.6</v>
      </c>
      <c r="AL803" s="134">
        <v>122.3</v>
      </c>
      <c r="AM803" s="134">
        <v>126.6</v>
      </c>
      <c r="AN803" s="134">
        <v>118.4</v>
      </c>
      <c r="AO803" s="134">
        <v>119.3</v>
      </c>
      <c r="AP803" s="134">
        <v>120.6</v>
      </c>
      <c r="AQ803" s="134">
        <v>122.7</v>
      </c>
      <c r="AR803" s="134">
        <v>118.2</v>
      </c>
      <c r="AS803" s="134">
        <v>118.4</v>
      </c>
      <c r="AT803" s="134">
        <v>118.7</v>
      </c>
      <c r="AU803" s="134">
        <v>118.7</v>
      </c>
      <c r="AV803" s="134">
        <v>118.7</v>
      </c>
      <c r="AW803" s="134">
        <v>118.3</v>
      </c>
      <c r="AX803" s="134">
        <v>118.5</v>
      </c>
      <c r="AY803" s="134">
        <v>118.5</v>
      </c>
      <c r="AZ803" s="134">
        <v>117.7</v>
      </c>
      <c r="BA803" s="134">
        <v>117.7</v>
      </c>
      <c r="BB803" s="134">
        <v>117.9</v>
      </c>
      <c r="BC803" s="134">
        <v>117.4</v>
      </c>
      <c r="BD803" s="134">
        <v>117.1</v>
      </c>
      <c r="BE803" s="134">
        <v>116.9</v>
      </c>
      <c r="BF803" s="134">
        <v>116.8</v>
      </c>
      <c r="BG803" s="134">
        <v>116.8</v>
      </c>
      <c r="BH803" s="134">
        <v>116.6</v>
      </c>
      <c r="BI803" s="134">
        <v>117.2</v>
      </c>
      <c r="BJ803" s="134">
        <v>117.3</v>
      </c>
      <c r="BK803" s="134">
        <v>117.4</v>
      </c>
      <c r="BL803" s="134">
        <v>117.2</v>
      </c>
      <c r="BM803" s="134">
        <v>117.5</v>
      </c>
      <c r="BN803" s="134">
        <v>117.5</v>
      </c>
      <c r="BO803" s="134">
        <v>109.6</v>
      </c>
      <c r="BP803" s="134">
        <v>111.8</v>
      </c>
      <c r="BQ803" s="134">
        <v>109.9</v>
      </c>
      <c r="BR803" s="134">
        <v>108.5</v>
      </c>
      <c r="BS803" s="134">
        <v>108.5</v>
      </c>
      <c r="BT803" s="134">
        <v>108.5</v>
      </c>
      <c r="BU803" s="134">
        <v>108.5</v>
      </c>
      <c r="BV803" s="134">
        <v>108.1</v>
      </c>
      <c r="BW803" s="134">
        <v>108</v>
      </c>
      <c r="BX803" s="134">
        <v>109</v>
      </c>
      <c r="BY803" s="134">
        <v>110.6</v>
      </c>
      <c r="BZ803" s="134">
        <v>110.6</v>
      </c>
      <c r="CA803" s="134">
        <v>109.6</v>
      </c>
      <c r="CB803" s="134">
        <v>113.4</v>
      </c>
      <c r="CC803" s="134">
        <v>110.4</v>
      </c>
      <c r="CD803" s="134">
        <v>112</v>
      </c>
      <c r="CE803" s="134">
        <v>111</v>
      </c>
      <c r="CF803" s="134">
        <v>112</v>
      </c>
      <c r="CG803" s="134">
        <v>111.3</v>
      </c>
      <c r="CH803" s="134">
        <v>111.2</v>
      </c>
      <c r="CI803" s="134">
        <v>109.1</v>
      </c>
      <c r="CJ803" s="134">
        <v>109.2</v>
      </c>
      <c r="CK803" s="134">
        <v>111.4</v>
      </c>
      <c r="CL803" s="134">
        <v>113.8</v>
      </c>
      <c r="CM803" s="134">
        <v>110</v>
      </c>
      <c r="CN803" s="134">
        <v>111.2</v>
      </c>
      <c r="CO803" s="134">
        <v>112.1</v>
      </c>
      <c r="CP803" s="134">
        <v>112.2</v>
      </c>
      <c r="CQ803" s="134">
        <v>112.7</v>
      </c>
      <c r="CR803" s="134">
        <v>112.4</v>
      </c>
      <c r="CS803" s="134">
        <v>112.4</v>
      </c>
      <c r="CT803" s="134">
        <v>112.4</v>
      </c>
      <c r="CU803" s="134">
        <v>112</v>
      </c>
      <c r="CV803" s="134">
        <v>108.8</v>
      </c>
      <c r="CW803" s="134">
        <v>112</v>
      </c>
      <c r="CX803" s="134">
        <v>112</v>
      </c>
      <c r="CY803" s="134">
        <v>112.6</v>
      </c>
      <c r="CZ803" s="134">
        <v>112.9</v>
      </c>
      <c r="DA803" s="134">
        <v>117.4</v>
      </c>
      <c r="DB803" s="134">
        <v>117.1</v>
      </c>
      <c r="DC803" s="134">
        <v>117.5</v>
      </c>
      <c r="DD803" s="134">
        <v>117.5</v>
      </c>
      <c r="DE803" s="134">
        <v>117.8</v>
      </c>
      <c r="DF803" s="134">
        <v>118.1</v>
      </c>
      <c r="DG803" s="134">
        <v>118.1</v>
      </c>
      <c r="DH803" s="134">
        <v>112.9</v>
      </c>
      <c r="DI803" s="134">
        <v>112.2</v>
      </c>
      <c r="DJ803" s="134">
        <v>115.4</v>
      </c>
      <c r="DK803" s="134">
        <v>117.8</v>
      </c>
      <c r="DL803" s="134">
        <v>116.8</v>
      </c>
      <c r="DM803" s="134">
        <v>115.7</v>
      </c>
      <c r="DN803" s="134">
        <v>114.2</v>
      </c>
      <c r="DO803" s="134">
        <v>115.7</v>
      </c>
      <c r="DP803" s="134">
        <v>115.1</v>
      </c>
      <c r="DQ803" s="134">
        <v>118.4</v>
      </c>
      <c r="DR803" s="134">
        <v>118.4</v>
      </c>
      <c r="DS803" s="134">
        <v>118.4</v>
      </c>
      <c r="DT803" s="134">
        <v>114.4</v>
      </c>
      <c r="DU803" s="134">
        <v>117.5</v>
      </c>
      <c r="DV803" s="134">
        <v>117.5</v>
      </c>
      <c r="DW803" s="134">
        <v>116.9</v>
      </c>
      <c r="DX803" s="134">
        <v>113.4</v>
      </c>
      <c r="DY803" s="134">
        <v>118.1</v>
      </c>
      <c r="DZ803" s="134">
        <v>117.3</v>
      </c>
      <c r="EA803" s="135">
        <v>117.3</v>
      </c>
      <c r="EB803" s="136">
        <v>115.9</v>
      </c>
      <c r="EC803" s="136">
        <v>116.8</v>
      </c>
      <c r="ED803" s="134">
        <v>116.4</v>
      </c>
      <c r="EE803" s="134">
        <v>120.4</v>
      </c>
      <c r="EF803" s="137">
        <v>119.1</v>
      </c>
      <c r="EG803" s="137">
        <v>120.6</v>
      </c>
      <c r="EH803" s="137">
        <v>122</v>
      </c>
      <c r="EI803" s="137">
        <v>122.4</v>
      </c>
      <c r="EJ803" s="136">
        <v>125</v>
      </c>
      <c r="EK803" s="136">
        <v>125.1</v>
      </c>
      <c r="EL803" s="147">
        <v>124.1</v>
      </c>
      <c r="EM803" s="147">
        <v>126.8</v>
      </c>
      <c r="EN803" s="147">
        <v>126.1</v>
      </c>
    </row>
    <row r="804" spans="1:144" ht="15" x14ac:dyDescent="0.25">
      <c r="A804" s="132" t="s">
        <v>3034</v>
      </c>
      <c r="B804" s="132" t="s">
        <v>3035</v>
      </c>
      <c r="C804" s="133">
        <v>0.15892999999999999</v>
      </c>
      <c r="D804" s="134">
        <v>102.5</v>
      </c>
      <c r="E804" s="134">
        <v>104.2</v>
      </c>
      <c r="F804" s="134">
        <v>104.6</v>
      </c>
      <c r="G804" s="134">
        <v>105</v>
      </c>
      <c r="H804" s="134">
        <v>104.9</v>
      </c>
      <c r="I804" s="134">
        <v>106.1</v>
      </c>
      <c r="J804" s="134">
        <v>106.2</v>
      </c>
      <c r="K804" s="134">
        <v>106.2</v>
      </c>
      <c r="L804" s="134">
        <v>106.6</v>
      </c>
      <c r="M804" s="134">
        <v>106.7</v>
      </c>
      <c r="N804" s="134">
        <v>106.7</v>
      </c>
      <c r="O804" s="134">
        <v>106.8</v>
      </c>
      <c r="P804" s="134">
        <v>109.6</v>
      </c>
      <c r="Q804" s="134">
        <v>109.4</v>
      </c>
      <c r="R804" s="134">
        <v>111.2</v>
      </c>
      <c r="S804" s="134">
        <v>111.8</v>
      </c>
      <c r="T804" s="134">
        <v>113.6</v>
      </c>
      <c r="U804" s="134">
        <v>113.9</v>
      </c>
      <c r="V804" s="134">
        <v>112.5</v>
      </c>
      <c r="W804" s="134">
        <v>113.1</v>
      </c>
      <c r="X804" s="134">
        <v>113.2</v>
      </c>
      <c r="Y804" s="134">
        <v>114.4</v>
      </c>
      <c r="Z804" s="134">
        <v>115.7</v>
      </c>
      <c r="AA804" s="134">
        <v>114.5</v>
      </c>
      <c r="AB804" s="134">
        <v>102.1</v>
      </c>
      <c r="AC804" s="134">
        <v>102.1</v>
      </c>
      <c r="AD804" s="134">
        <v>102.2</v>
      </c>
      <c r="AE804" s="134">
        <v>102.2</v>
      </c>
      <c r="AF804" s="134">
        <v>102.6</v>
      </c>
      <c r="AG804" s="134">
        <v>102.6</v>
      </c>
      <c r="AH804" s="134">
        <v>102.6</v>
      </c>
      <c r="AI804" s="134">
        <v>102.9</v>
      </c>
      <c r="AJ804" s="134">
        <v>103</v>
      </c>
      <c r="AK804" s="134">
        <v>102.7</v>
      </c>
      <c r="AL804" s="134">
        <v>102.9</v>
      </c>
      <c r="AM804" s="134">
        <v>103</v>
      </c>
      <c r="AN804" s="134">
        <v>103.4</v>
      </c>
      <c r="AO804" s="134">
        <v>103.6</v>
      </c>
      <c r="AP804" s="134">
        <v>103.1</v>
      </c>
      <c r="AQ804" s="134">
        <v>102.6</v>
      </c>
      <c r="AR804" s="134">
        <v>102.8</v>
      </c>
      <c r="AS804" s="134">
        <v>102.8</v>
      </c>
      <c r="AT804" s="134">
        <v>102.9</v>
      </c>
      <c r="AU804" s="134">
        <v>102.4</v>
      </c>
      <c r="AV804" s="134">
        <v>102.4</v>
      </c>
      <c r="AW804" s="134">
        <v>101.9</v>
      </c>
      <c r="AX804" s="134">
        <v>102</v>
      </c>
      <c r="AY804" s="134">
        <v>102.2</v>
      </c>
      <c r="AZ804" s="134">
        <v>104.8</v>
      </c>
      <c r="BA804" s="134">
        <v>105</v>
      </c>
      <c r="BB804" s="134">
        <v>105.1</v>
      </c>
      <c r="BC804" s="134">
        <v>105.1</v>
      </c>
      <c r="BD804" s="134">
        <v>105.1</v>
      </c>
      <c r="BE804" s="134">
        <v>105.5</v>
      </c>
      <c r="BF804" s="134">
        <v>105.5</v>
      </c>
      <c r="BG804" s="134">
        <v>105.5</v>
      </c>
      <c r="BH804" s="134">
        <v>105.5</v>
      </c>
      <c r="BI804" s="134">
        <v>106</v>
      </c>
      <c r="BJ804" s="134">
        <v>105.8</v>
      </c>
      <c r="BK804" s="134">
        <v>105.8</v>
      </c>
      <c r="BL804" s="134">
        <v>108.2</v>
      </c>
      <c r="BM804" s="134">
        <v>110</v>
      </c>
      <c r="BN804" s="134">
        <v>110</v>
      </c>
      <c r="BO804" s="134">
        <v>107.9</v>
      </c>
      <c r="BP804" s="134">
        <v>107.9</v>
      </c>
      <c r="BQ804" s="134">
        <v>107.9</v>
      </c>
      <c r="BR804" s="134">
        <v>107.9</v>
      </c>
      <c r="BS804" s="134">
        <v>107.9</v>
      </c>
      <c r="BT804" s="134">
        <v>108.1</v>
      </c>
      <c r="BU804" s="134">
        <v>108.3</v>
      </c>
      <c r="BV804" s="134">
        <v>107.7</v>
      </c>
      <c r="BW804" s="134">
        <v>108.9</v>
      </c>
      <c r="BX804" s="134">
        <v>109.5</v>
      </c>
      <c r="BY804" s="134">
        <v>109</v>
      </c>
      <c r="BZ804" s="134">
        <v>109.5</v>
      </c>
      <c r="CA804" s="134">
        <v>109.9</v>
      </c>
      <c r="CB804" s="134">
        <v>109.7</v>
      </c>
      <c r="CC804" s="134">
        <v>110.2</v>
      </c>
      <c r="CD804" s="134">
        <v>110.5</v>
      </c>
      <c r="CE804" s="134">
        <v>110.6</v>
      </c>
      <c r="CF804" s="134">
        <v>111.6</v>
      </c>
      <c r="CG804" s="134">
        <v>112.4</v>
      </c>
      <c r="CH804" s="134">
        <v>112.5</v>
      </c>
      <c r="CI804" s="134">
        <v>112.7</v>
      </c>
      <c r="CJ804" s="134">
        <v>111.4</v>
      </c>
      <c r="CK804" s="134">
        <v>113</v>
      </c>
      <c r="CL804" s="134">
        <v>116.5</v>
      </c>
      <c r="CM804" s="134">
        <v>116.3</v>
      </c>
      <c r="CN804" s="134">
        <v>115.7</v>
      </c>
      <c r="CO804" s="134">
        <v>115.7</v>
      </c>
      <c r="CP804" s="134">
        <v>116.7</v>
      </c>
      <c r="CQ804" s="134">
        <v>116.6</v>
      </c>
      <c r="CR804" s="134">
        <v>116.8</v>
      </c>
      <c r="CS804" s="134">
        <v>117.7</v>
      </c>
      <c r="CT804" s="134">
        <v>116.1</v>
      </c>
      <c r="CU804" s="134">
        <v>114.2</v>
      </c>
      <c r="CV804" s="134">
        <v>114.2</v>
      </c>
      <c r="CW804" s="134">
        <v>121</v>
      </c>
      <c r="CX804" s="134">
        <v>121.5</v>
      </c>
      <c r="CY804" s="134">
        <v>124.5</v>
      </c>
      <c r="CZ804" s="134">
        <v>124.3</v>
      </c>
      <c r="DA804" s="134">
        <v>123.9</v>
      </c>
      <c r="DB804" s="134">
        <v>124</v>
      </c>
      <c r="DC804" s="134">
        <v>124.1</v>
      </c>
      <c r="DD804" s="134">
        <v>123.9</v>
      </c>
      <c r="DE804" s="134">
        <v>125.3</v>
      </c>
      <c r="DF804" s="134">
        <v>125.8</v>
      </c>
      <c r="DG804" s="134">
        <v>124.5</v>
      </c>
      <c r="DH804" s="134">
        <v>125.4</v>
      </c>
      <c r="DI804" s="134">
        <v>127.3</v>
      </c>
      <c r="DJ804" s="134">
        <v>128.19999999999999</v>
      </c>
      <c r="DK804" s="134">
        <v>128.6</v>
      </c>
      <c r="DL804" s="134">
        <v>128.6</v>
      </c>
      <c r="DM804" s="134">
        <v>130.80000000000001</v>
      </c>
      <c r="DN804" s="134">
        <v>131</v>
      </c>
      <c r="DO804" s="134">
        <v>131.80000000000001</v>
      </c>
      <c r="DP804" s="134">
        <v>131.5</v>
      </c>
      <c r="DQ804" s="134">
        <v>131.80000000000001</v>
      </c>
      <c r="DR804" s="134">
        <v>133</v>
      </c>
      <c r="DS804" s="134">
        <v>132.9</v>
      </c>
      <c r="DT804" s="134">
        <v>134.6</v>
      </c>
      <c r="DU804" s="134">
        <v>134.19999999999999</v>
      </c>
      <c r="DV804" s="134">
        <v>134.19999999999999</v>
      </c>
      <c r="DW804" s="134">
        <v>134.6</v>
      </c>
      <c r="DX804" s="134">
        <v>134.80000000000001</v>
      </c>
      <c r="DY804" s="134">
        <v>135.30000000000001</v>
      </c>
      <c r="DZ804" s="134">
        <v>133.9</v>
      </c>
      <c r="EA804" s="135">
        <v>134.30000000000001</v>
      </c>
      <c r="EB804" s="136">
        <v>133.9</v>
      </c>
      <c r="EC804" s="136">
        <v>134</v>
      </c>
      <c r="ED804" s="134">
        <v>136.80000000000001</v>
      </c>
      <c r="EE804" s="134">
        <v>136.9</v>
      </c>
      <c r="EF804" s="137">
        <v>136.19999999999999</v>
      </c>
      <c r="EG804" s="137">
        <v>136.30000000000001</v>
      </c>
      <c r="EH804" s="137">
        <v>136.69999999999999</v>
      </c>
      <c r="EI804" s="137">
        <v>136.30000000000001</v>
      </c>
      <c r="EJ804" s="136">
        <v>134.30000000000001</v>
      </c>
      <c r="EK804" s="136">
        <v>134.30000000000001</v>
      </c>
      <c r="EL804" s="147">
        <v>136.6</v>
      </c>
      <c r="EM804" s="147">
        <v>136.6</v>
      </c>
      <c r="EN804" s="147">
        <v>136.6</v>
      </c>
    </row>
    <row r="805" spans="1:144" ht="15" x14ac:dyDescent="0.25">
      <c r="A805" s="132" t="s">
        <v>3036</v>
      </c>
      <c r="B805" s="132" t="s">
        <v>3037</v>
      </c>
      <c r="C805" s="133">
        <v>8.9179999999999995E-2</v>
      </c>
      <c r="D805" s="134">
        <v>104.3</v>
      </c>
      <c r="E805" s="134">
        <v>108.8</v>
      </c>
      <c r="F805" s="134">
        <v>103.3</v>
      </c>
      <c r="G805" s="134">
        <v>108.3</v>
      </c>
      <c r="H805" s="134">
        <v>107</v>
      </c>
      <c r="I805" s="134">
        <v>109.9</v>
      </c>
      <c r="J805" s="134">
        <v>110.6</v>
      </c>
      <c r="K805" s="134">
        <v>110</v>
      </c>
      <c r="L805" s="134">
        <v>105.8</v>
      </c>
      <c r="M805" s="134">
        <v>104.5</v>
      </c>
      <c r="N805" s="134">
        <v>101.7</v>
      </c>
      <c r="O805" s="134">
        <v>111</v>
      </c>
      <c r="P805" s="134">
        <v>108.8</v>
      </c>
      <c r="Q805" s="134">
        <v>107.6</v>
      </c>
      <c r="R805" s="134">
        <v>109.9</v>
      </c>
      <c r="S805" s="134">
        <v>106.6</v>
      </c>
      <c r="T805" s="134">
        <v>103.6</v>
      </c>
      <c r="U805" s="134">
        <v>106.4</v>
      </c>
      <c r="V805" s="134">
        <v>108.8</v>
      </c>
      <c r="W805" s="134">
        <v>109.3</v>
      </c>
      <c r="X805" s="134">
        <v>113.5</v>
      </c>
      <c r="Y805" s="134">
        <v>107.8</v>
      </c>
      <c r="Z805" s="134">
        <v>105.2</v>
      </c>
      <c r="AA805" s="134">
        <v>106.2</v>
      </c>
      <c r="AB805" s="134">
        <v>104.4</v>
      </c>
      <c r="AC805" s="134">
        <v>105.2</v>
      </c>
      <c r="AD805" s="134">
        <v>104.5</v>
      </c>
      <c r="AE805" s="134">
        <v>105.4</v>
      </c>
      <c r="AF805" s="134">
        <v>110.2</v>
      </c>
      <c r="AG805" s="134">
        <v>108</v>
      </c>
      <c r="AH805" s="134">
        <v>109</v>
      </c>
      <c r="AI805" s="134">
        <v>111.4</v>
      </c>
      <c r="AJ805" s="134">
        <v>104.8</v>
      </c>
      <c r="AK805" s="134">
        <v>105</v>
      </c>
      <c r="AL805" s="134">
        <v>109.8</v>
      </c>
      <c r="AM805" s="134">
        <v>110.9</v>
      </c>
      <c r="AN805" s="134">
        <v>107.6</v>
      </c>
      <c r="AO805" s="134">
        <v>108.7</v>
      </c>
      <c r="AP805" s="134">
        <v>109.5</v>
      </c>
      <c r="AQ805" s="134">
        <v>102.3</v>
      </c>
      <c r="AR805" s="134">
        <v>101.1</v>
      </c>
      <c r="AS805" s="134">
        <v>106</v>
      </c>
      <c r="AT805" s="134">
        <v>106</v>
      </c>
      <c r="AU805" s="134">
        <v>106</v>
      </c>
      <c r="AV805" s="134">
        <v>106.3</v>
      </c>
      <c r="AW805" s="134">
        <v>106.3</v>
      </c>
      <c r="AX805" s="134">
        <v>100.9</v>
      </c>
      <c r="AY805" s="134">
        <v>100.3</v>
      </c>
      <c r="AZ805" s="134">
        <v>100.4</v>
      </c>
      <c r="BA805" s="134">
        <v>100</v>
      </c>
      <c r="BB805" s="134">
        <v>99.9</v>
      </c>
      <c r="BC805" s="134">
        <v>99.9</v>
      </c>
      <c r="BD805" s="134">
        <v>99.9</v>
      </c>
      <c r="BE805" s="134">
        <v>100.1</v>
      </c>
      <c r="BF805" s="134">
        <v>100.1</v>
      </c>
      <c r="BG805" s="134">
        <v>100.1</v>
      </c>
      <c r="BH805" s="134">
        <v>100.3</v>
      </c>
      <c r="BI805" s="134">
        <v>100.3</v>
      </c>
      <c r="BJ805" s="134">
        <v>100.4</v>
      </c>
      <c r="BK805" s="134">
        <v>100.4</v>
      </c>
      <c r="BL805" s="134">
        <v>100.4</v>
      </c>
      <c r="BM805" s="134">
        <v>101.7</v>
      </c>
      <c r="BN805" s="134">
        <v>101.8</v>
      </c>
      <c r="BO805" s="134">
        <v>103.1</v>
      </c>
      <c r="BP805" s="134">
        <v>102.7</v>
      </c>
      <c r="BQ805" s="134">
        <v>103.1</v>
      </c>
      <c r="BR805" s="134">
        <v>103.1</v>
      </c>
      <c r="BS805" s="134">
        <v>103.5</v>
      </c>
      <c r="BT805" s="134">
        <v>103.8</v>
      </c>
      <c r="BU805" s="134">
        <v>104.1</v>
      </c>
      <c r="BV805" s="134">
        <v>104.8</v>
      </c>
      <c r="BW805" s="134">
        <v>105.1</v>
      </c>
      <c r="BX805" s="134">
        <v>105.3</v>
      </c>
      <c r="BY805" s="134">
        <v>105.6</v>
      </c>
      <c r="BZ805" s="134">
        <v>106.2</v>
      </c>
      <c r="CA805" s="134">
        <v>107.5</v>
      </c>
      <c r="CB805" s="134">
        <v>107.5</v>
      </c>
      <c r="CC805" s="134">
        <v>107.5</v>
      </c>
      <c r="CD805" s="134">
        <v>107.5</v>
      </c>
      <c r="CE805" s="134">
        <v>107.5</v>
      </c>
      <c r="CF805" s="134">
        <v>108.5</v>
      </c>
      <c r="CG805" s="134">
        <v>107.8</v>
      </c>
      <c r="CH805" s="134">
        <v>107.8</v>
      </c>
      <c r="CI805" s="134">
        <v>108.5</v>
      </c>
      <c r="CJ805" s="134">
        <v>108.5</v>
      </c>
      <c r="CK805" s="134">
        <v>109.5</v>
      </c>
      <c r="CL805" s="134">
        <v>109.5</v>
      </c>
      <c r="CM805" s="134">
        <v>112.8</v>
      </c>
      <c r="CN805" s="134">
        <v>112.8</v>
      </c>
      <c r="CO805" s="134">
        <v>111.7</v>
      </c>
      <c r="CP805" s="134">
        <v>112.3</v>
      </c>
      <c r="CQ805" s="134">
        <v>111.9</v>
      </c>
      <c r="CR805" s="134">
        <v>111</v>
      </c>
      <c r="CS805" s="134">
        <v>111</v>
      </c>
      <c r="CT805" s="134">
        <v>110.5</v>
      </c>
      <c r="CU805" s="134">
        <v>110.9</v>
      </c>
      <c r="CV805" s="134">
        <v>110.9</v>
      </c>
      <c r="CW805" s="134">
        <v>110.9</v>
      </c>
      <c r="CX805" s="134">
        <v>111.7</v>
      </c>
      <c r="CY805" s="134">
        <v>111.2</v>
      </c>
      <c r="CZ805" s="134">
        <v>108.8</v>
      </c>
      <c r="DA805" s="134">
        <v>109.3</v>
      </c>
      <c r="DB805" s="134">
        <v>110.9</v>
      </c>
      <c r="DC805" s="134">
        <v>114.2</v>
      </c>
      <c r="DD805" s="134">
        <v>114.2</v>
      </c>
      <c r="DE805" s="134">
        <v>115.6</v>
      </c>
      <c r="DF805" s="134">
        <v>116</v>
      </c>
      <c r="DG805" s="134">
        <v>117.7</v>
      </c>
      <c r="DH805" s="134">
        <v>120.3</v>
      </c>
      <c r="DI805" s="134">
        <v>120.1</v>
      </c>
      <c r="DJ805" s="134">
        <v>120.5</v>
      </c>
      <c r="DK805" s="134">
        <v>119</v>
      </c>
      <c r="DL805" s="134">
        <v>124.7</v>
      </c>
      <c r="DM805" s="134">
        <v>125.2</v>
      </c>
      <c r="DN805" s="134">
        <v>124.7</v>
      </c>
      <c r="DO805" s="134">
        <v>126.5</v>
      </c>
      <c r="DP805" s="134">
        <v>126.6</v>
      </c>
      <c r="DQ805" s="134">
        <v>130.5</v>
      </c>
      <c r="DR805" s="134">
        <v>129.4</v>
      </c>
      <c r="DS805" s="134">
        <v>132.69999999999999</v>
      </c>
      <c r="DT805" s="134">
        <v>132.1</v>
      </c>
      <c r="DU805" s="134">
        <v>128.1</v>
      </c>
      <c r="DV805" s="134">
        <v>129</v>
      </c>
      <c r="DW805" s="134">
        <v>130.1</v>
      </c>
      <c r="DX805" s="134">
        <v>129.6</v>
      </c>
      <c r="DY805" s="134">
        <v>129.19999999999999</v>
      </c>
      <c r="DZ805" s="134">
        <v>128.69999999999999</v>
      </c>
      <c r="EA805" s="135">
        <v>130.80000000000001</v>
      </c>
      <c r="EB805" s="136">
        <v>129.9</v>
      </c>
      <c r="EC805" s="136">
        <v>130</v>
      </c>
      <c r="ED805" s="134">
        <v>129.5</v>
      </c>
      <c r="EE805" s="134">
        <v>129.69999999999999</v>
      </c>
      <c r="EF805" s="137">
        <v>127.7</v>
      </c>
      <c r="EG805" s="137">
        <v>124.9</v>
      </c>
      <c r="EH805" s="137">
        <v>124.4</v>
      </c>
      <c r="EI805" s="137">
        <v>124</v>
      </c>
      <c r="EJ805" s="136">
        <v>125.5</v>
      </c>
      <c r="EK805" s="136">
        <v>126.2</v>
      </c>
      <c r="EL805" s="147">
        <v>127.1</v>
      </c>
      <c r="EM805" s="147">
        <v>127.1</v>
      </c>
      <c r="EN805" s="147">
        <v>126.2</v>
      </c>
    </row>
    <row r="806" spans="1:144" ht="15" x14ac:dyDescent="0.25">
      <c r="A806" s="132" t="s">
        <v>3038</v>
      </c>
      <c r="B806" s="132" t="s">
        <v>3039</v>
      </c>
      <c r="C806" s="133">
        <v>2.3682699999999999</v>
      </c>
      <c r="D806" s="134">
        <v>101.6</v>
      </c>
      <c r="E806" s="134">
        <v>101.6</v>
      </c>
      <c r="F806" s="134">
        <v>103.2</v>
      </c>
      <c r="G806" s="134">
        <v>102.9</v>
      </c>
      <c r="H806" s="134">
        <v>103.1</v>
      </c>
      <c r="I806" s="134">
        <v>102.7</v>
      </c>
      <c r="J806" s="134">
        <v>102.3</v>
      </c>
      <c r="K806" s="134">
        <v>102.2</v>
      </c>
      <c r="L806" s="134">
        <v>102.5</v>
      </c>
      <c r="M806" s="134">
        <v>103.8</v>
      </c>
      <c r="N806" s="134">
        <v>102.6</v>
      </c>
      <c r="O806" s="134">
        <v>103.3</v>
      </c>
      <c r="P806" s="134">
        <v>103.4</v>
      </c>
      <c r="Q806" s="134">
        <v>103.7</v>
      </c>
      <c r="R806" s="134">
        <v>104.5</v>
      </c>
      <c r="S806" s="134">
        <v>104.2</v>
      </c>
      <c r="T806" s="134">
        <v>103.5</v>
      </c>
      <c r="U806" s="134">
        <v>103.7</v>
      </c>
      <c r="V806" s="134">
        <v>103.9</v>
      </c>
      <c r="W806" s="134">
        <v>102.6</v>
      </c>
      <c r="X806" s="134">
        <v>103.7</v>
      </c>
      <c r="Y806" s="134">
        <v>102.4</v>
      </c>
      <c r="Z806" s="134">
        <v>103.4</v>
      </c>
      <c r="AA806" s="134">
        <v>104.6</v>
      </c>
      <c r="AB806" s="134">
        <v>104.1</v>
      </c>
      <c r="AC806" s="134">
        <v>105.2</v>
      </c>
      <c r="AD806" s="134">
        <v>104.8</v>
      </c>
      <c r="AE806" s="134">
        <v>105</v>
      </c>
      <c r="AF806" s="134">
        <v>104.7</v>
      </c>
      <c r="AG806" s="134">
        <v>105.6</v>
      </c>
      <c r="AH806" s="134">
        <v>105.7</v>
      </c>
      <c r="AI806" s="134">
        <v>105.8</v>
      </c>
      <c r="AJ806" s="134">
        <v>106.8</v>
      </c>
      <c r="AK806" s="134">
        <v>106</v>
      </c>
      <c r="AL806" s="134">
        <v>106.1</v>
      </c>
      <c r="AM806" s="134">
        <v>106.5</v>
      </c>
      <c r="AN806" s="134">
        <v>106.6</v>
      </c>
      <c r="AO806" s="134">
        <v>107.5</v>
      </c>
      <c r="AP806" s="134">
        <v>106.8</v>
      </c>
      <c r="AQ806" s="134">
        <v>106.7</v>
      </c>
      <c r="AR806" s="134">
        <v>107.3</v>
      </c>
      <c r="AS806" s="134">
        <v>107.8</v>
      </c>
      <c r="AT806" s="134">
        <v>108.6</v>
      </c>
      <c r="AU806" s="134">
        <v>108.6</v>
      </c>
      <c r="AV806" s="134">
        <v>108.3</v>
      </c>
      <c r="AW806" s="134">
        <v>107.9</v>
      </c>
      <c r="AX806" s="134">
        <v>107.2</v>
      </c>
      <c r="AY806" s="134">
        <v>106.9</v>
      </c>
      <c r="AZ806" s="134">
        <v>107.1</v>
      </c>
      <c r="BA806" s="134">
        <v>107.7</v>
      </c>
      <c r="BB806" s="134">
        <v>107.4</v>
      </c>
      <c r="BC806" s="134">
        <v>107.6</v>
      </c>
      <c r="BD806" s="134">
        <v>108</v>
      </c>
      <c r="BE806" s="134">
        <v>107.3</v>
      </c>
      <c r="BF806" s="134">
        <v>107.5</v>
      </c>
      <c r="BG806" s="134">
        <v>106.9</v>
      </c>
      <c r="BH806" s="134">
        <v>106.3</v>
      </c>
      <c r="BI806" s="134">
        <v>106.2</v>
      </c>
      <c r="BJ806" s="134">
        <v>106.9</v>
      </c>
      <c r="BK806" s="134">
        <v>107.5</v>
      </c>
      <c r="BL806" s="134">
        <v>107.9</v>
      </c>
      <c r="BM806" s="134">
        <v>108.3</v>
      </c>
      <c r="BN806" s="134">
        <v>108.7</v>
      </c>
      <c r="BO806" s="134">
        <v>107.9</v>
      </c>
      <c r="BP806" s="134">
        <v>107.3</v>
      </c>
      <c r="BQ806" s="134">
        <v>108.1</v>
      </c>
      <c r="BR806" s="134">
        <v>108.2</v>
      </c>
      <c r="BS806" s="134">
        <v>108.4</v>
      </c>
      <c r="BT806" s="134">
        <v>108.3</v>
      </c>
      <c r="BU806" s="134">
        <v>109.8</v>
      </c>
      <c r="BV806" s="134">
        <v>110.2</v>
      </c>
      <c r="BW806" s="134">
        <v>110.6</v>
      </c>
      <c r="BX806" s="134">
        <v>111.2</v>
      </c>
      <c r="BY806" s="134">
        <v>111.7</v>
      </c>
      <c r="BZ806" s="134">
        <v>111</v>
      </c>
      <c r="CA806" s="134">
        <v>111.9</v>
      </c>
      <c r="CB806" s="134">
        <v>112.5</v>
      </c>
      <c r="CC806" s="134">
        <v>112.2</v>
      </c>
      <c r="CD806" s="134">
        <v>112.8</v>
      </c>
      <c r="CE806" s="134">
        <v>113.2</v>
      </c>
      <c r="CF806" s="134">
        <v>111.4</v>
      </c>
      <c r="CG806" s="134">
        <v>113</v>
      </c>
      <c r="CH806" s="134">
        <v>112.8</v>
      </c>
      <c r="CI806" s="134">
        <v>112.8</v>
      </c>
      <c r="CJ806" s="134">
        <v>112.8</v>
      </c>
      <c r="CK806" s="134">
        <v>113</v>
      </c>
      <c r="CL806" s="134">
        <v>113.5</v>
      </c>
      <c r="CM806" s="134">
        <v>112.1</v>
      </c>
      <c r="CN806" s="134">
        <v>111.3</v>
      </c>
      <c r="CO806" s="134">
        <v>112.6</v>
      </c>
      <c r="CP806" s="134">
        <v>114.2</v>
      </c>
      <c r="CQ806" s="134">
        <v>114.8</v>
      </c>
      <c r="CR806" s="134">
        <v>115.6</v>
      </c>
      <c r="CS806" s="134">
        <v>115.5</v>
      </c>
      <c r="CT806" s="134">
        <v>114.8</v>
      </c>
      <c r="CU806" s="134">
        <v>114.7</v>
      </c>
      <c r="CV806" s="134">
        <v>114.5</v>
      </c>
      <c r="CW806" s="134">
        <v>115.3</v>
      </c>
      <c r="CX806" s="134">
        <v>116</v>
      </c>
      <c r="CY806" s="134">
        <v>115.9</v>
      </c>
      <c r="CZ806" s="134">
        <v>116.4</v>
      </c>
      <c r="DA806" s="134">
        <v>116</v>
      </c>
      <c r="DB806" s="134">
        <v>115.4</v>
      </c>
      <c r="DC806" s="134">
        <v>115.5</v>
      </c>
      <c r="DD806" s="134">
        <v>116.1</v>
      </c>
      <c r="DE806" s="134">
        <v>116.2</v>
      </c>
      <c r="DF806" s="134">
        <v>117.4</v>
      </c>
      <c r="DG806" s="134">
        <v>118</v>
      </c>
      <c r="DH806" s="134">
        <v>118.4</v>
      </c>
      <c r="DI806" s="134">
        <v>119.4</v>
      </c>
      <c r="DJ806" s="134">
        <v>120.2</v>
      </c>
      <c r="DK806" s="134">
        <v>121.1</v>
      </c>
      <c r="DL806" s="134">
        <v>122.1</v>
      </c>
      <c r="DM806" s="134">
        <v>122.1</v>
      </c>
      <c r="DN806" s="134">
        <v>123.6</v>
      </c>
      <c r="DO806" s="134">
        <v>124.4</v>
      </c>
      <c r="DP806" s="134">
        <v>124.7</v>
      </c>
      <c r="DQ806" s="134">
        <v>124.8</v>
      </c>
      <c r="DR806" s="134">
        <v>125.2</v>
      </c>
      <c r="DS806" s="134">
        <v>126.1</v>
      </c>
      <c r="DT806" s="134">
        <v>127.2</v>
      </c>
      <c r="DU806" s="134">
        <v>129.1</v>
      </c>
      <c r="DV806" s="134">
        <v>129.4</v>
      </c>
      <c r="DW806" s="134">
        <v>128.9</v>
      </c>
      <c r="DX806" s="134">
        <v>129.9</v>
      </c>
      <c r="DY806" s="134">
        <v>130.19999999999999</v>
      </c>
      <c r="DZ806" s="134">
        <v>130.6</v>
      </c>
      <c r="EA806" s="135">
        <v>129.80000000000001</v>
      </c>
      <c r="EB806" s="136">
        <v>129.4</v>
      </c>
      <c r="EC806" s="136">
        <v>128.80000000000001</v>
      </c>
      <c r="ED806" s="134">
        <v>128.6</v>
      </c>
      <c r="EE806" s="134">
        <v>129</v>
      </c>
      <c r="EF806" s="137">
        <v>128.6</v>
      </c>
      <c r="EG806" s="137">
        <v>128.80000000000001</v>
      </c>
      <c r="EH806" s="137">
        <v>128.4</v>
      </c>
      <c r="EI806" s="137">
        <v>128.4</v>
      </c>
      <c r="EJ806" s="136">
        <v>127.9</v>
      </c>
      <c r="EK806" s="136">
        <v>126.4</v>
      </c>
      <c r="EL806" s="147">
        <v>126.9</v>
      </c>
      <c r="EM806" s="147">
        <v>126.8</v>
      </c>
      <c r="EN806" s="147">
        <v>127.9</v>
      </c>
    </row>
    <row r="807" spans="1:144" ht="15" x14ac:dyDescent="0.25">
      <c r="A807" s="132" t="s">
        <v>3040</v>
      </c>
      <c r="B807" s="132" t="s">
        <v>3041</v>
      </c>
      <c r="C807" s="133">
        <v>0.83797999999999995</v>
      </c>
      <c r="D807" s="134">
        <v>100.9</v>
      </c>
      <c r="E807" s="134">
        <v>102.4</v>
      </c>
      <c r="F807" s="134">
        <v>104.2</v>
      </c>
      <c r="G807" s="134">
        <v>103.6</v>
      </c>
      <c r="H807" s="134">
        <v>102.9</v>
      </c>
      <c r="I807" s="134">
        <v>103.4</v>
      </c>
      <c r="J807" s="134">
        <v>103.2</v>
      </c>
      <c r="K807" s="134">
        <v>104</v>
      </c>
      <c r="L807" s="134">
        <v>104</v>
      </c>
      <c r="M807" s="134">
        <v>105.5</v>
      </c>
      <c r="N807" s="134">
        <v>105.2</v>
      </c>
      <c r="O807" s="134">
        <v>105</v>
      </c>
      <c r="P807" s="134">
        <v>105.2</v>
      </c>
      <c r="Q807" s="134">
        <v>105.9</v>
      </c>
      <c r="R807" s="134">
        <v>106.2</v>
      </c>
      <c r="S807" s="134">
        <v>105.6</v>
      </c>
      <c r="T807" s="134">
        <v>106.4</v>
      </c>
      <c r="U807" s="134">
        <v>106.3</v>
      </c>
      <c r="V807" s="134">
        <v>107.1</v>
      </c>
      <c r="W807" s="134">
        <v>106.2</v>
      </c>
      <c r="X807" s="134">
        <v>106.3</v>
      </c>
      <c r="Y807" s="134">
        <v>105.6</v>
      </c>
      <c r="Z807" s="134">
        <v>105.7</v>
      </c>
      <c r="AA807" s="134">
        <v>105.6</v>
      </c>
      <c r="AB807" s="134">
        <v>106.2</v>
      </c>
      <c r="AC807" s="134">
        <v>106.2</v>
      </c>
      <c r="AD807" s="134">
        <v>106.3</v>
      </c>
      <c r="AE807" s="134">
        <v>106.2</v>
      </c>
      <c r="AF807" s="134">
        <v>106.4</v>
      </c>
      <c r="AG807" s="134">
        <v>106.1</v>
      </c>
      <c r="AH807" s="134">
        <v>106</v>
      </c>
      <c r="AI807" s="134">
        <v>106.3</v>
      </c>
      <c r="AJ807" s="134">
        <v>107.6</v>
      </c>
      <c r="AK807" s="134">
        <v>107.4</v>
      </c>
      <c r="AL807" s="134">
        <v>107.5</v>
      </c>
      <c r="AM807" s="134">
        <v>108</v>
      </c>
      <c r="AN807" s="134">
        <v>108</v>
      </c>
      <c r="AO807" s="134">
        <v>109.2</v>
      </c>
      <c r="AP807" s="134">
        <v>109.3</v>
      </c>
      <c r="AQ807" s="134">
        <v>108.5</v>
      </c>
      <c r="AR807" s="134">
        <v>108.4</v>
      </c>
      <c r="AS807" s="134">
        <v>108</v>
      </c>
      <c r="AT807" s="134">
        <v>109.3</v>
      </c>
      <c r="AU807" s="134">
        <v>108.3</v>
      </c>
      <c r="AV807" s="134">
        <v>108.5</v>
      </c>
      <c r="AW807" s="134">
        <v>107.6</v>
      </c>
      <c r="AX807" s="134">
        <v>107.5</v>
      </c>
      <c r="AY807" s="134">
        <v>106.1</v>
      </c>
      <c r="AZ807" s="134">
        <v>106.9</v>
      </c>
      <c r="BA807" s="134">
        <v>106.3</v>
      </c>
      <c r="BB807" s="134">
        <v>106.5</v>
      </c>
      <c r="BC807" s="134">
        <v>105.8</v>
      </c>
      <c r="BD807" s="134">
        <v>106.4</v>
      </c>
      <c r="BE807" s="134">
        <v>106</v>
      </c>
      <c r="BF807" s="134">
        <v>106.1</v>
      </c>
      <c r="BG807" s="134">
        <v>103.4</v>
      </c>
      <c r="BH807" s="134">
        <v>103.2</v>
      </c>
      <c r="BI807" s="134">
        <v>103.5</v>
      </c>
      <c r="BJ807" s="134">
        <v>104.6</v>
      </c>
      <c r="BK807" s="134">
        <v>104.5</v>
      </c>
      <c r="BL807" s="134">
        <v>105.2</v>
      </c>
      <c r="BM807" s="134">
        <v>106.7</v>
      </c>
      <c r="BN807" s="134">
        <v>106.4</v>
      </c>
      <c r="BO807" s="134">
        <v>105.3</v>
      </c>
      <c r="BP807" s="134">
        <v>103.1</v>
      </c>
      <c r="BQ807" s="134">
        <v>104.4</v>
      </c>
      <c r="BR807" s="134">
        <v>104.8</v>
      </c>
      <c r="BS807" s="134">
        <v>104.7</v>
      </c>
      <c r="BT807" s="134">
        <v>105.5</v>
      </c>
      <c r="BU807" s="134">
        <v>105.2</v>
      </c>
      <c r="BV807" s="134">
        <v>106</v>
      </c>
      <c r="BW807" s="134">
        <v>106.3</v>
      </c>
      <c r="BX807" s="134">
        <v>107.2</v>
      </c>
      <c r="BY807" s="134">
        <v>107.8</v>
      </c>
      <c r="BZ807" s="134">
        <v>106.4</v>
      </c>
      <c r="CA807" s="134">
        <v>108.2</v>
      </c>
      <c r="CB807" s="134">
        <v>108.6</v>
      </c>
      <c r="CC807" s="134">
        <v>107.9</v>
      </c>
      <c r="CD807" s="134">
        <v>108.4</v>
      </c>
      <c r="CE807" s="134">
        <v>108.4</v>
      </c>
      <c r="CF807" s="134">
        <v>106.5</v>
      </c>
      <c r="CG807" s="134">
        <v>110.4</v>
      </c>
      <c r="CH807" s="134">
        <v>110.3</v>
      </c>
      <c r="CI807" s="134">
        <v>110.1</v>
      </c>
      <c r="CJ807" s="134">
        <v>110.6</v>
      </c>
      <c r="CK807" s="134">
        <v>110.8</v>
      </c>
      <c r="CL807" s="134">
        <v>110.6</v>
      </c>
      <c r="CM807" s="134">
        <v>110.7</v>
      </c>
      <c r="CN807" s="134">
        <v>109.4</v>
      </c>
      <c r="CO807" s="134">
        <v>112.6</v>
      </c>
      <c r="CP807" s="134">
        <v>114.2</v>
      </c>
      <c r="CQ807" s="134">
        <v>114.6</v>
      </c>
      <c r="CR807" s="134">
        <v>116.3</v>
      </c>
      <c r="CS807" s="134">
        <v>116.5</v>
      </c>
      <c r="CT807" s="134">
        <v>116.5</v>
      </c>
      <c r="CU807" s="134">
        <v>116.5</v>
      </c>
      <c r="CV807" s="134">
        <v>116.5</v>
      </c>
      <c r="CW807" s="134">
        <v>116.5</v>
      </c>
      <c r="CX807" s="134">
        <v>116.2</v>
      </c>
      <c r="CY807" s="134">
        <v>116.9</v>
      </c>
      <c r="CZ807" s="134">
        <v>117</v>
      </c>
      <c r="DA807" s="134">
        <v>117</v>
      </c>
      <c r="DB807" s="134">
        <v>117</v>
      </c>
      <c r="DC807" s="134">
        <v>117</v>
      </c>
      <c r="DD807" s="134">
        <v>117</v>
      </c>
      <c r="DE807" s="134">
        <v>117.1</v>
      </c>
      <c r="DF807" s="134">
        <v>117.6</v>
      </c>
      <c r="DG807" s="134">
        <v>117.8</v>
      </c>
      <c r="DH807" s="134">
        <v>117.8</v>
      </c>
      <c r="DI807" s="134">
        <v>119.5</v>
      </c>
      <c r="DJ807" s="134">
        <v>120</v>
      </c>
      <c r="DK807" s="134">
        <v>120</v>
      </c>
      <c r="DL807" s="134">
        <v>120</v>
      </c>
      <c r="DM807" s="134">
        <v>120</v>
      </c>
      <c r="DN807" s="134">
        <v>122.4</v>
      </c>
      <c r="DO807" s="134">
        <v>122.6</v>
      </c>
      <c r="DP807" s="134">
        <v>122.6</v>
      </c>
      <c r="DQ807" s="134">
        <v>122.6</v>
      </c>
      <c r="DR807" s="134">
        <v>122.8</v>
      </c>
      <c r="DS807" s="134">
        <v>123.5</v>
      </c>
      <c r="DT807" s="134">
        <v>125.5</v>
      </c>
      <c r="DU807" s="134">
        <v>127.4</v>
      </c>
      <c r="DV807" s="134">
        <v>127.4</v>
      </c>
      <c r="DW807" s="134">
        <v>127.4</v>
      </c>
      <c r="DX807" s="134">
        <v>127.9</v>
      </c>
      <c r="DY807" s="134">
        <v>127.9</v>
      </c>
      <c r="DZ807" s="134">
        <v>128.9</v>
      </c>
      <c r="EA807" s="135">
        <v>126.8</v>
      </c>
      <c r="EB807" s="136">
        <v>125.3</v>
      </c>
      <c r="EC807" s="136">
        <v>122.9</v>
      </c>
      <c r="ED807" s="134">
        <v>123.8</v>
      </c>
      <c r="EE807" s="134">
        <v>124.6</v>
      </c>
      <c r="EF807" s="137">
        <v>123.8</v>
      </c>
      <c r="EG807" s="137">
        <v>123.7</v>
      </c>
      <c r="EH807" s="137">
        <v>122.8</v>
      </c>
      <c r="EI807" s="137">
        <v>122.1</v>
      </c>
      <c r="EJ807" s="136">
        <v>120.2</v>
      </c>
      <c r="EK807" s="136">
        <v>119.7</v>
      </c>
      <c r="EL807" s="147">
        <v>118</v>
      </c>
      <c r="EM807" s="147">
        <v>118.1</v>
      </c>
      <c r="EN807" s="147">
        <v>120.8</v>
      </c>
    </row>
    <row r="808" spans="1:144" ht="15" x14ac:dyDescent="0.25">
      <c r="A808" s="132" t="s">
        <v>3042</v>
      </c>
      <c r="B808" s="132" t="s">
        <v>3043</v>
      </c>
      <c r="C808" s="133">
        <v>0.14274999999999999</v>
      </c>
      <c r="D808" s="134">
        <v>99.8</v>
      </c>
      <c r="E808" s="134">
        <v>98.8</v>
      </c>
      <c r="F808" s="134">
        <v>99.5</v>
      </c>
      <c r="G808" s="134">
        <v>99.7</v>
      </c>
      <c r="H808" s="134">
        <v>100.8</v>
      </c>
      <c r="I808" s="134">
        <v>102.9</v>
      </c>
      <c r="J808" s="134">
        <v>104</v>
      </c>
      <c r="K808" s="134">
        <v>100.7</v>
      </c>
      <c r="L808" s="134">
        <v>105.5</v>
      </c>
      <c r="M808" s="134">
        <v>105.4</v>
      </c>
      <c r="N808" s="134">
        <v>103</v>
      </c>
      <c r="O808" s="134">
        <v>103.3</v>
      </c>
      <c r="P808" s="134">
        <v>97.3</v>
      </c>
      <c r="Q808" s="134">
        <v>96.7</v>
      </c>
      <c r="R808" s="134">
        <v>96.9</v>
      </c>
      <c r="S808" s="134">
        <v>96.9</v>
      </c>
      <c r="T808" s="134">
        <v>97.9</v>
      </c>
      <c r="U808" s="134">
        <v>95</v>
      </c>
      <c r="V808" s="134">
        <v>95.1</v>
      </c>
      <c r="W808" s="134">
        <v>95.6</v>
      </c>
      <c r="X808" s="134">
        <v>94.6</v>
      </c>
      <c r="Y808" s="134">
        <v>96.5</v>
      </c>
      <c r="Z808" s="134">
        <v>96.7</v>
      </c>
      <c r="AA808" s="134">
        <v>100.3</v>
      </c>
      <c r="AB808" s="134">
        <v>99.2</v>
      </c>
      <c r="AC808" s="134">
        <v>101.6</v>
      </c>
      <c r="AD808" s="134">
        <v>101.3</v>
      </c>
      <c r="AE808" s="134">
        <v>102.4</v>
      </c>
      <c r="AF808" s="134">
        <v>100.5</v>
      </c>
      <c r="AG808" s="134">
        <v>100.5</v>
      </c>
      <c r="AH808" s="134">
        <v>98.8</v>
      </c>
      <c r="AI808" s="134">
        <v>98.5</v>
      </c>
      <c r="AJ808" s="134">
        <v>96.8</v>
      </c>
      <c r="AK808" s="134">
        <v>101.4</v>
      </c>
      <c r="AL808" s="134">
        <v>98.2</v>
      </c>
      <c r="AM808" s="134">
        <v>98.6</v>
      </c>
      <c r="AN808" s="134">
        <v>99.8</v>
      </c>
      <c r="AO808" s="134">
        <v>100</v>
      </c>
      <c r="AP808" s="134">
        <v>99.3</v>
      </c>
      <c r="AQ808" s="134">
        <v>100.6</v>
      </c>
      <c r="AR808" s="134">
        <v>98.7</v>
      </c>
      <c r="AS808" s="134">
        <v>97.5</v>
      </c>
      <c r="AT808" s="134">
        <v>98</v>
      </c>
      <c r="AU808" s="134">
        <v>97.2</v>
      </c>
      <c r="AV808" s="134">
        <v>95.8</v>
      </c>
      <c r="AW808" s="134">
        <v>96.7</v>
      </c>
      <c r="AX808" s="134">
        <v>95.4</v>
      </c>
      <c r="AY808" s="134">
        <v>94</v>
      </c>
      <c r="AZ808" s="134">
        <v>94.1</v>
      </c>
      <c r="BA808" s="134">
        <v>93.4</v>
      </c>
      <c r="BB808" s="134">
        <v>94</v>
      </c>
      <c r="BC808" s="134">
        <v>93.2</v>
      </c>
      <c r="BD808" s="134">
        <v>93.3</v>
      </c>
      <c r="BE808" s="134">
        <v>92.4</v>
      </c>
      <c r="BF808" s="134">
        <v>93.6</v>
      </c>
      <c r="BG808" s="134">
        <v>94</v>
      </c>
      <c r="BH808" s="134">
        <v>94.3</v>
      </c>
      <c r="BI808" s="134">
        <v>94.7</v>
      </c>
      <c r="BJ808" s="134">
        <v>95.3</v>
      </c>
      <c r="BK808" s="134">
        <v>95.8</v>
      </c>
      <c r="BL808" s="134">
        <v>96</v>
      </c>
      <c r="BM808" s="134">
        <v>95.2</v>
      </c>
      <c r="BN808" s="134">
        <v>96.5</v>
      </c>
      <c r="BO808" s="134">
        <v>97.7</v>
      </c>
      <c r="BP808" s="134">
        <v>98</v>
      </c>
      <c r="BQ808" s="134">
        <v>97.7</v>
      </c>
      <c r="BR808" s="134">
        <v>98</v>
      </c>
      <c r="BS808" s="134">
        <v>98</v>
      </c>
      <c r="BT808" s="134">
        <v>97.1</v>
      </c>
      <c r="BU808" s="134">
        <v>98.5</v>
      </c>
      <c r="BV808" s="134">
        <v>98.1</v>
      </c>
      <c r="BW808" s="134">
        <v>99.3</v>
      </c>
      <c r="BX808" s="134">
        <v>98.7</v>
      </c>
      <c r="BY808" s="134">
        <v>99.9</v>
      </c>
      <c r="BZ808" s="134">
        <v>99.8</v>
      </c>
      <c r="CA808" s="134">
        <v>100.5</v>
      </c>
      <c r="CB808" s="134">
        <v>101.4</v>
      </c>
      <c r="CC808" s="134">
        <v>103.2</v>
      </c>
      <c r="CD808" s="134">
        <v>104.6</v>
      </c>
      <c r="CE808" s="134">
        <v>104.4</v>
      </c>
      <c r="CF808" s="134">
        <v>105.6</v>
      </c>
      <c r="CG808" s="134">
        <v>105.9</v>
      </c>
      <c r="CH808" s="134">
        <v>105.7</v>
      </c>
      <c r="CI808" s="134">
        <v>106.5</v>
      </c>
      <c r="CJ808" s="134">
        <v>107.4</v>
      </c>
      <c r="CK808" s="134">
        <v>107.1</v>
      </c>
      <c r="CL808" s="134">
        <v>106.2</v>
      </c>
      <c r="CM808" s="134">
        <v>106.6</v>
      </c>
      <c r="CN808" s="134">
        <v>106.8</v>
      </c>
      <c r="CO808" s="134">
        <v>106.9</v>
      </c>
      <c r="CP808" s="134">
        <v>105.2</v>
      </c>
      <c r="CQ808" s="134">
        <v>105.9</v>
      </c>
      <c r="CR808" s="134">
        <v>106.2</v>
      </c>
      <c r="CS808" s="134">
        <v>104.3</v>
      </c>
      <c r="CT808" s="134">
        <v>103.7</v>
      </c>
      <c r="CU808" s="134">
        <v>103</v>
      </c>
      <c r="CV808" s="134">
        <v>101.2</v>
      </c>
      <c r="CW808" s="134">
        <v>100.6</v>
      </c>
      <c r="CX808" s="134">
        <v>100.1</v>
      </c>
      <c r="CY808" s="134">
        <v>101.9</v>
      </c>
      <c r="CZ808" s="134">
        <v>101.9</v>
      </c>
      <c r="DA808" s="134">
        <v>101.2</v>
      </c>
      <c r="DB808" s="134">
        <v>101.1</v>
      </c>
      <c r="DC808" s="134">
        <v>101.9</v>
      </c>
      <c r="DD808" s="134">
        <v>102.3</v>
      </c>
      <c r="DE808" s="134">
        <v>103</v>
      </c>
      <c r="DF808" s="134">
        <v>104.5</v>
      </c>
      <c r="DG808" s="134">
        <v>106.1</v>
      </c>
      <c r="DH808" s="134">
        <v>110.3</v>
      </c>
      <c r="DI808" s="134">
        <v>111.5</v>
      </c>
      <c r="DJ808" s="134">
        <v>113.5</v>
      </c>
      <c r="DK808" s="134">
        <v>112.8</v>
      </c>
      <c r="DL808" s="134">
        <v>115.3</v>
      </c>
      <c r="DM808" s="134">
        <v>117.3</v>
      </c>
      <c r="DN808" s="134">
        <v>121.1</v>
      </c>
      <c r="DO808" s="134">
        <v>120.2</v>
      </c>
      <c r="DP808" s="134">
        <v>121.7</v>
      </c>
      <c r="DQ808" s="134">
        <v>122.9</v>
      </c>
      <c r="DR808" s="134">
        <v>125.1</v>
      </c>
      <c r="DS808" s="134">
        <v>126.9</v>
      </c>
      <c r="DT808" s="134">
        <v>127.5</v>
      </c>
      <c r="DU808" s="134">
        <v>127.4</v>
      </c>
      <c r="DV808" s="134">
        <v>128.19999999999999</v>
      </c>
      <c r="DW808" s="134">
        <v>129.80000000000001</v>
      </c>
      <c r="DX808" s="134">
        <v>129.6</v>
      </c>
      <c r="DY808" s="134">
        <v>129.5</v>
      </c>
      <c r="DZ808" s="134">
        <v>130.30000000000001</v>
      </c>
      <c r="EA808" s="135">
        <v>128.69999999999999</v>
      </c>
      <c r="EB808" s="136">
        <v>128.6</v>
      </c>
      <c r="EC808" s="136">
        <v>128.69999999999999</v>
      </c>
      <c r="ED808" s="134">
        <v>129.30000000000001</v>
      </c>
      <c r="EE808" s="134">
        <v>128.1</v>
      </c>
      <c r="EF808" s="137">
        <v>127.6</v>
      </c>
      <c r="EG808" s="137">
        <v>129.1</v>
      </c>
      <c r="EH808" s="137">
        <v>126.1</v>
      </c>
      <c r="EI808" s="137">
        <v>126.2</v>
      </c>
      <c r="EJ808" s="136">
        <v>128.6</v>
      </c>
      <c r="EK808" s="136">
        <v>129</v>
      </c>
      <c r="EL808" s="147">
        <v>129.30000000000001</v>
      </c>
      <c r="EM808" s="147">
        <v>129.1</v>
      </c>
      <c r="EN808" s="147">
        <v>128.69999999999999</v>
      </c>
    </row>
    <row r="809" spans="1:144" ht="15" x14ac:dyDescent="0.25">
      <c r="A809" s="132" t="s">
        <v>3044</v>
      </c>
      <c r="B809" s="132" t="s">
        <v>3045</v>
      </c>
      <c r="C809" s="133">
        <v>0.10027999999999999</v>
      </c>
      <c r="D809" s="134">
        <v>103</v>
      </c>
      <c r="E809" s="134">
        <v>103</v>
      </c>
      <c r="F809" s="134">
        <v>104.2</v>
      </c>
      <c r="G809" s="134">
        <v>105.4</v>
      </c>
      <c r="H809" s="134">
        <v>105.4</v>
      </c>
      <c r="I809" s="134">
        <v>100.3</v>
      </c>
      <c r="J809" s="134">
        <v>100.4</v>
      </c>
      <c r="K809" s="134">
        <v>100.4</v>
      </c>
      <c r="L809" s="134">
        <v>100.4</v>
      </c>
      <c r="M809" s="134">
        <v>101.1</v>
      </c>
      <c r="N809" s="134">
        <v>101.1</v>
      </c>
      <c r="O809" s="134">
        <v>100.7</v>
      </c>
      <c r="P809" s="134">
        <v>100</v>
      </c>
      <c r="Q809" s="134">
        <v>100</v>
      </c>
      <c r="R809" s="134">
        <v>100</v>
      </c>
      <c r="S809" s="134">
        <v>99.6</v>
      </c>
      <c r="T809" s="134">
        <v>99.6</v>
      </c>
      <c r="U809" s="134">
        <v>99.6</v>
      </c>
      <c r="V809" s="134">
        <v>99.1</v>
      </c>
      <c r="W809" s="134">
        <v>99</v>
      </c>
      <c r="X809" s="134">
        <v>99</v>
      </c>
      <c r="Y809" s="134">
        <v>99.9</v>
      </c>
      <c r="Z809" s="134">
        <v>99.9</v>
      </c>
      <c r="AA809" s="134">
        <v>100.3</v>
      </c>
      <c r="AB809" s="134">
        <v>101.9</v>
      </c>
      <c r="AC809" s="134">
        <v>101.9</v>
      </c>
      <c r="AD809" s="134">
        <v>101.9</v>
      </c>
      <c r="AE809" s="134">
        <v>102.7</v>
      </c>
      <c r="AF809" s="134">
        <v>102.7</v>
      </c>
      <c r="AG809" s="134">
        <v>102.7</v>
      </c>
      <c r="AH809" s="134">
        <v>103</v>
      </c>
      <c r="AI809" s="134">
        <v>103</v>
      </c>
      <c r="AJ809" s="134">
        <v>103</v>
      </c>
      <c r="AK809" s="134">
        <v>102.6</v>
      </c>
      <c r="AL809" s="134">
        <v>102.6</v>
      </c>
      <c r="AM809" s="134">
        <v>101.4</v>
      </c>
      <c r="AN809" s="134">
        <v>100.2</v>
      </c>
      <c r="AO809" s="134">
        <v>100.2</v>
      </c>
      <c r="AP809" s="134">
        <v>100.2</v>
      </c>
      <c r="AQ809" s="134">
        <v>98.9</v>
      </c>
      <c r="AR809" s="134">
        <v>98.9</v>
      </c>
      <c r="AS809" s="134">
        <v>98.9</v>
      </c>
      <c r="AT809" s="134">
        <v>97.5</v>
      </c>
      <c r="AU809" s="134">
        <v>101</v>
      </c>
      <c r="AV809" s="134">
        <v>100.9</v>
      </c>
      <c r="AW809" s="134">
        <v>101.5</v>
      </c>
      <c r="AX809" s="134">
        <v>101.5</v>
      </c>
      <c r="AY809" s="134">
        <v>101.5</v>
      </c>
      <c r="AZ809" s="134">
        <v>100.3</v>
      </c>
      <c r="BA809" s="134">
        <v>99.3</v>
      </c>
      <c r="BB809" s="134">
        <v>99.3</v>
      </c>
      <c r="BC809" s="134">
        <v>100.1</v>
      </c>
      <c r="BD809" s="134">
        <v>101.3</v>
      </c>
      <c r="BE809" s="134">
        <v>101.3</v>
      </c>
      <c r="BF809" s="134">
        <v>101.4</v>
      </c>
      <c r="BG809" s="134">
        <v>101.4</v>
      </c>
      <c r="BH809" s="134">
        <v>101.4</v>
      </c>
      <c r="BI809" s="134">
        <v>101.4</v>
      </c>
      <c r="BJ809" s="134">
        <v>102.1</v>
      </c>
      <c r="BK809" s="134">
        <v>102.1</v>
      </c>
      <c r="BL809" s="134">
        <v>102.1</v>
      </c>
      <c r="BM809" s="134">
        <v>101.6</v>
      </c>
      <c r="BN809" s="134">
        <v>103</v>
      </c>
      <c r="BO809" s="134">
        <v>101.7</v>
      </c>
      <c r="BP809" s="134">
        <v>101.7</v>
      </c>
      <c r="BQ809" s="134">
        <v>101.7</v>
      </c>
      <c r="BR809" s="134">
        <v>101.7</v>
      </c>
      <c r="BS809" s="134">
        <v>101.7</v>
      </c>
      <c r="BT809" s="134">
        <v>101.5</v>
      </c>
      <c r="BU809" s="134">
        <v>101.5</v>
      </c>
      <c r="BV809" s="134">
        <v>102</v>
      </c>
      <c r="BW809" s="134">
        <v>102</v>
      </c>
      <c r="BX809" s="134">
        <v>102</v>
      </c>
      <c r="BY809" s="134">
        <v>102</v>
      </c>
      <c r="BZ809" s="134">
        <v>102.1</v>
      </c>
      <c r="CA809" s="134">
        <v>102.1</v>
      </c>
      <c r="CB809" s="134">
        <v>103.7</v>
      </c>
      <c r="CC809" s="134">
        <v>103.7</v>
      </c>
      <c r="CD809" s="134">
        <v>103.7</v>
      </c>
      <c r="CE809" s="134">
        <v>104</v>
      </c>
      <c r="CF809" s="134">
        <v>104</v>
      </c>
      <c r="CG809" s="134">
        <v>104</v>
      </c>
      <c r="CH809" s="134">
        <v>104</v>
      </c>
      <c r="CI809" s="134">
        <v>104</v>
      </c>
      <c r="CJ809" s="134">
        <v>105.7</v>
      </c>
      <c r="CK809" s="134">
        <v>105.8</v>
      </c>
      <c r="CL809" s="134">
        <v>105.8</v>
      </c>
      <c r="CM809" s="134">
        <v>105.8</v>
      </c>
      <c r="CN809" s="134">
        <v>105.8</v>
      </c>
      <c r="CO809" s="134">
        <v>105.8</v>
      </c>
      <c r="CP809" s="134">
        <v>99.3</v>
      </c>
      <c r="CQ809" s="134">
        <v>99.3</v>
      </c>
      <c r="CR809" s="134">
        <v>102.9</v>
      </c>
      <c r="CS809" s="134">
        <v>102.9</v>
      </c>
      <c r="CT809" s="134">
        <v>100.6</v>
      </c>
      <c r="CU809" s="134">
        <v>100.6</v>
      </c>
      <c r="CV809" s="134">
        <v>100.6</v>
      </c>
      <c r="CW809" s="134">
        <v>100.6</v>
      </c>
      <c r="CX809" s="134">
        <v>100.6</v>
      </c>
      <c r="CY809" s="134">
        <v>100.6</v>
      </c>
      <c r="CZ809" s="134">
        <v>100.6</v>
      </c>
      <c r="DA809" s="134">
        <v>100.6</v>
      </c>
      <c r="DB809" s="134">
        <v>95.1</v>
      </c>
      <c r="DC809" s="134">
        <v>97.1</v>
      </c>
      <c r="DD809" s="134">
        <v>98.9</v>
      </c>
      <c r="DE809" s="134">
        <v>98.9</v>
      </c>
      <c r="DF809" s="134">
        <v>98.9</v>
      </c>
      <c r="DG809" s="134">
        <v>98.9</v>
      </c>
      <c r="DH809" s="134">
        <v>98.7</v>
      </c>
      <c r="DI809" s="134">
        <v>98.7</v>
      </c>
      <c r="DJ809" s="134">
        <v>102.5</v>
      </c>
      <c r="DK809" s="134">
        <v>102.5</v>
      </c>
      <c r="DL809" s="134">
        <v>104.1</v>
      </c>
      <c r="DM809" s="134">
        <v>104.1</v>
      </c>
      <c r="DN809" s="134">
        <v>104.1</v>
      </c>
      <c r="DO809" s="134">
        <v>105.1</v>
      </c>
      <c r="DP809" s="134">
        <v>106.4</v>
      </c>
      <c r="DQ809" s="134">
        <v>107.7</v>
      </c>
      <c r="DR809" s="134">
        <v>106.4</v>
      </c>
      <c r="DS809" s="134">
        <v>109</v>
      </c>
      <c r="DT809" s="134">
        <v>109</v>
      </c>
      <c r="DU809" s="134">
        <v>108.8</v>
      </c>
      <c r="DV809" s="134">
        <v>109.4</v>
      </c>
      <c r="DW809" s="134">
        <v>109.4</v>
      </c>
      <c r="DX809" s="134">
        <v>109.4</v>
      </c>
      <c r="DY809" s="134">
        <v>109.4</v>
      </c>
      <c r="DZ809" s="134">
        <v>109.4</v>
      </c>
      <c r="EA809" s="135">
        <v>108.3</v>
      </c>
      <c r="EB809" s="136">
        <v>108.3</v>
      </c>
      <c r="EC809" s="136">
        <v>113.1</v>
      </c>
      <c r="ED809" s="134">
        <v>110.3</v>
      </c>
      <c r="EE809" s="134">
        <v>105</v>
      </c>
      <c r="EF809" s="137">
        <v>105</v>
      </c>
      <c r="EG809" s="137">
        <v>107.6</v>
      </c>
      <c r="EH809" s="137">
        <v>107.6</v>
      </c>
      <c r="EI809" s="137">
        <v>108.6</v>
      </c>
      <c r="EJ809" s="136">
        <v>108.6</v>
      </c>
      <c r="EK809" s="136">
        <v>108.6</v>
      </c>
      <c r="EL809" s="147">
        <v>105</v>
      </c>
      <c r="EM809" s="147">
        <v>105</v>
      </c>
      <c r="EN809" s="147">
        <v>105</v>
      </c>
    </row>
    <row r="810" spans="1:144" ht="15" x14ac:dyDescent="0.25">
      <c r="A810" s="132" t="s">
        <v>3046</v>
      </c>
      <c r="B810" s="132" t="s">
        <v>3047</v>
      </c>
      <c r="C810" s="133">
        <v>7.1120000000000003E-2</v>
      </c>
      <c r="D810" s="134">
        <v>109.8</v>
      </c>
      <c r="E810" s="134">
        <v>112.2</v>
      </c>
      <c r="F810" s="134">
        <v>109.6</v>
      </c>
      <c r="G810" s="134">
        <v>101.3</v>
      </c>
      <c r="H810" s="134">
        <v>103.1</v>
      </c>
      <c r="I810" s="134">
        <v>102.9</v>
      </c>
      <c r="J810" s="134">
        <v>101.4</v>
      </c>
      <c r="K810" s="134">
        <v>98</v>
      </c>
      <c r="L810" s="134">
        <v>102.8</v>
      </c>
      <c r="M810" s="134">
        <v>108</v>
      </c>
      <c r="N810" s="134">
        <v>107.6</v>
      </c>
      <c r="O810" s="134">
        <v>108.5</v>
      </c>
      <c r="P810" s="134">
        <v>106.8</v>
      </c>
      <c r="Q810" s="134">
        <v>102.3</v>
      </c>
      <c r="R810" s="134">
        <v>99.6</v>
      </c>
      <c r="S810" s="134">
        <v>104.5</v>
      </c>
      <c r="T810" s="134">
        <v>102.9</v>
      </c>
      <c r="U810" s="134">
        <v>105.8</v>
      </c>
      <c r="V810" s="134">
        <v>105.1</v>
      </c>
      <c r="W810" s="134">
        <v>106.4</v>
      </c>
      <c r="X810" s="134">
        <v>108.6</v>
      </c>
      <c r="Y810" s="134">
        <v>106.5</v>
      </c>
      <c r="Z810" s="134">
        <v>108.1</v>
      </c>
      <c r="AA810" s="134">
        <v>107.7</v>
      </c>
      <c r="AB810" s="134">
        <v>107.9</v>
      </c>
      <c r="AC810" s="134">
        <v>107.4</v>
      </c>
      <c r="AD810" s="134">
        <v>107.1</v>
      </c>
      <c r="AE810" s="134">
        <v>105.3</v>
      </c>
      <c r="AF810" s="134">
        <v>110.5</v>
      </c>
      <c r="AG810" s="134">
        <v>109.6</v>
      </c>
      <c r="AH810" s="134">
        <v>113.7</v>
      </c>
      <c r="AI810" s="134">
        <v>110.8</v>
      </c>
      <c r="AJ810" s="134">
        <v>111</v>
      </c>
      <c r="AK810" s="134">
        <v>107.9</v>
      </c>
      <c r="AL810" s="134">
        <v>105.3</v>
      </c>
      <c r="AM810" s="134">
        <v>107.7</v>
      </c>
      <c r="AN810" s="134">
        <v>104.5</v>
      </c>
      <c r="AO810" s="134">
        <v>103.9</v>
      </c>
      <c r="AP810" s="134">
        <v>104.7</v>
      </c>
      <c r="AQ810" s="134">
        <v>105.3</v>
      </c>
      <c r="AR810" s="134">
        <v>104.4</v>
      </c>
      <c r="AS810" s="134">
        <v>104.7</v>
      </c>
      <c r="AT810" s="134">
        <v>104.7</v>
      </c>
      <c r="AU810" s="134">
        <v>107</v>
      </c>
      <c r="AV810" s="134">
        <v>109.2</v>
      </c>
      <c r="AW810" s="134">
        <v>109.4</v>
      </c>
      <c r="AX810" s="134">
        <v>109.9</v>
      </c>
      <c r="AY810" s="134">
        <v>110</v>
      </c>
      <c r="AZ810" s="134">
        <v>113.1</v>
      </c>
      <c r="BA810" s="134">
        <v>112.3</v>
      </c>
      <c r="BB810" s="134">
        <v>116</v>
      </c>
      <c r="BC810" s="134">
        <v>114.3</v>
      </c>
      <c r="BD810" s="134">
        <v>111.7</v>
      </c>
      <c r="BE810" s="134">
        <v>115.1</v>
      </c>
      <c r="BF810" s="134">
        <v>115.2</v>
      </c>
      <c r="BG810" s="134">
        <v>110.8</v>
      </c>
      <c r="BH810" s="134">
        <v>112.3</v>
      </c>
      <c r="BI810" s="134">
        <v>109.8</v>
      </c>
      <c r="BJ810" s="134">
        <v>114.5</v>
      </c>
      <c r="BK810" s="134">
        <v>112</v>
      </c>
      <c r="BL810" s="134">
        <v>113.1</v>
      </c>
      <c r="BM810" s="134">
        <v>113.8</v>
      </c>
      <c r="BN810" s="134">
        <v>112.4</v>
      </c>
      <c r="BO810" s="134">
        <v>110.3</v>
      </c>
      <c r="BP810" s="134">
        <v>113.2</v>
      </c>
      <c r="BQ810" s="134">
        <v>113.4</v>
      </c>
      <c r="BR810" s="134">
        <v>113.3</v>
      </c>
      <c r="BS810" s="134">
        <v>114.2</v>
      </c>
      <c r="BT810" s="134">
        <v>115</v>
      </c>
      <c r="BU810" s="134">
        <v>113.2</v>
      </c>
      <c r="BV810" s="134">
        <v>112.4</v>
      </c>
      <c r="BW810" s="134">
        <v>115.2</v>
      </c>
      <c r="BX810" s="134">
        <v>116</v>
      </c>
      <c r="BY810" s="134">
        <v>116</v>
      </c>
      <c r="BZ810" s="134">
        <v>117.1</v>
      </c>
      <c r="CA810" s="134">
        <v>116.7</v>
      </c>
      <c r="CB810" s="134">
        <v>116.1</v>
      </c>
      <c r="CC810" s="134">
        <v>114.7</v>
      </c>
      <c r="CD810" s="134">
        <v>116</v>
      </c>
      <c r="CE810" s="134">
        <v>117.1</v>
      </c>
      <c r="CF810" s="134">
        <v>118.5</v>
      </c>
      <c r="CG810" s="134">
        <v>117.8</v>
      </c>
      <c r="CH810" s="134">
        <v>118.3</v>
      </c>
      <c r="CI810" s="134">
        <v>118.4</v>
      </c>
      <c r="CJ810" s="134">
        <v>119.7</v>
      </c>
      <c r="CK810" s="134">
        <v>121.2</v>
      </c>
      <c r="CL810" s="134">
        <v>120.8</v>
      </c>
      <c r="CM810" s="134">
        <v>117.4</v>
      </c>
      <c r="CN810" s="134">
        <v>118.1</v>
      </c>
      <c r="CO810" s="134">
        <v>120</v>
      </c>
      <c r="CP810" s="134">
        <v>120</v>
      </c>
      <c r="CQ810" s="134">
        <v>118.3</v>
      </c>
      <c r="CR810" s="134">
        <v>120</v>
      </c>
      <c r="CS810" s="134">
        <v>119.9</v>
      </c>
      <c r="CT810" s="134">
        <v>119.9</v>
      </c>
      <c r="CU810" s="134">
        <v>119.9</v>
      </c>
      <c r="CV810" s="134">
        <v>119.9</v>
      </c>
      <c r="CW810" s="134">
        <v>120.1</v>
      </c>
      <c r="CX810" s="134">
        <v>120.1</v>
      </c>
      <c r="CY810" s="134">
        <v>122.7</v>
      </c>
      <c r="CZ810" s="134">
        <v>124.2</v>
      </c>
      <c r="DA810" s="134">
        <v>123.4</v>
      </c>
      <c r="DB810" s="134">
        <v>125</v>
      </c>
      <c r="DC810" s="134">
        <v>121</v>
      </c>
      <c r="DD810" s="134">
        <v>123.7</v>
      </c>
      <c r="DE810" s="134">
        <v>124</v>
      </c>
      <c r="DF810" s="134">
        <v>124</v>
      </c>
      <c r="DG810" s="134">
        <v>124</v>
      </c>
      <c r="DH810" s="134">
        <v>125.5</v>
      </c>
      <c r="DI810" s="134">
        <v>125.5</v>
      </c>
      <c r="DJ810" s="134">
        <v>125.5</v>
      </c>
      <c r="DK810" s="134">
        <v>125.5</v>
      </c>
      <c r="DL810" s="134">
        <v>125.8</v>
      </c>
      <c r="DM810" s="134">
        <v>126.4</v>
      </c>
      <c r="DN810" s="134">
        <v>126.8</v>
      </c>
      <c r="DO810" s="134">
        <v>126.8</v>
      </c>
      <c r="DP810" s="134">
        <v>126.8</v>
      </c>
      <c r="DQ810" s="134">
        <v>127</v>
      </c>
      <c r="DR810" s="134">
        <v>127</v>
      </c>
      <c r="DS810" s="134">
        <v>127.7</v>
      </c>
      <c r="DT810" s="134">
        <v>127.7</v>
      </c>
      <c r="DU810" s="134">
        <v>127.7</v>
      </c>
      <c r="DV810" s="134">
        <v>128</v>
      </c>
      <c r="DW810" s="134">
        <v>129.6</v>
      </c>
      <c r="DX810" s="134">
        <v>129.6</v>
      </c>
      <c r="DY810" s="134">
        <v>130.30000000000001</v>
      </c>
      <c r="DZ810" s="134">
        <v>130</v>
      </c>
      <c r="EA810" s="135">
        <v>131.9</v>
      </c>
      <c r="EB810" s="136">
        <v>133.9</v>
      </c>
      <c r="EC810" s="136">
        <v>134</v>
      </c>
      <c r="ED810" s="134">
        <v>134.5</v>
      </c>
      <c r="EE810" s="134">
        <v>134.6</v>
      </c>
      <c r="EF810" s="137">
        <v>134.19999999999999</v>
      </c>
      <c r="EG810" s="137">
        <v>134.4</v>
      </c>
      <c r="EH810" s="137">
        <v>132.4</v>
      </c>
      <c r="EI810" s="137">
        <v>134.6</v>
      </c>
      <c r="EJ810" s="136">
        <v>133.80000000000001</v>
      </c>
      <c r="EK810" s="136">
        <v>132.5</v>
      </c>
      <c r="EL810" s="147">
        <v>132.69999999999999</v>
      </c>
      <c r="EM810" s="147">
        <v>132.4</v>
      </c>
      <c r="EN810" s="147">
        <v>133.5</v>
      </c>
    </row>
    <row r="811" spans="1:144" ht="15" x14ac:dyDescent="0.25">
      <c r="A811" s="132" t="s">
        <v>3048</v>
      </c>
      <c r="B811" s="132" t="s">
        <v>3049</v>
      </c>
      <c r="C811" s="133">
        <v>0.12553</v>
      </c>
      <c r="D811" s="134">
        <v>104.2</v>
      </c>
      <c r="E811" s="134">
        <v>105.1</v>
      </c>
      <c r="F811" s="134">
        <v>106.3</v>
      </c>
      <c r="G811" s="134">
        <v>106.5</v>
      </c>
      <c r="H811" s="134">
        <v>106</v>
      </c>
      <c r="I811" s="134">
        <v>105</v>
      </c>
      <c r="J811" s="134">
        <v>106.6</v>
      </c>
      <c r="K811" s="134">
        <v>105.8</v>
      </c>
      <c r="L811" s="134">
        <v>105.8</v>
      </c>
      <c r="M811" s="134">
        <v>104.8</v>
      </c>
      <c r="N811" s="134">
        <v>101.6</v>
      </c>
      <c r="O811" s="134">
        <v>101.7</v>
      </c>
      <c r="P811" s="134">
        <v>106.1</v>
      </c>
      <c r="Q811" s="134">
        <v>105.3</v>
      </c>
      <c r="R811" s="134">
        <v>107.7</v>
      </c>
      <c r="S811" s="134">
        <v>108.4</v>
      </c>
      <c r="T811" s="134">
        <v>107.7</v>
      </c>
      <c r="U811" s="134">
        <v>108.6</v>
      </c>
      <c r="V811" s="134">
        <v>108.3</v>
      </c>
      <c r="W811" s="134">
        <v>108.2</v>
      </c>
      <c r="X811" s="134">
        <v>107.8</v>
      </c>
      <c r="Y811" s="134">
        <v>109.6</v>
      </c>
      <c r="Z811" s="134">
        <v>111.3</v>
      </c>
      <c r="AA811" s="134">
        <v>110.7</v>
      </c>
      <c r="AB811" s="134">
        <v>106</v>
      </c>
      <c r="AC811" s="134">
        <v>106.9</v>
      </c>
      <c r="AD811" s="134">
        <v>106.6</v>
      </c>
      <c r="AE811" s="134">
        <v>106.9</v>
      </c>
      <c r="AF811" s="134">
        <v>105.6</v>
      </c>
      <c r="AG811" s="134">
        <v>105.4</v>
      </c>
      <c r="AH811" s="134">
        <v>107.9</v>
      </c>
      <c r="AI811" s="134">
        <v>108.4</v>
      </c>
      <c r="AJ811" s="134">
        <v>106.8</v>
      </c>
      <c r="AK811" s="134">
        <v>107.4</v>
      </c>
      <c r="AL811" s="134">
        <v>109.1</v>
      </c>
      <c r="AM811" s="134">
        <v>106.7</v>
      </c>
      <c r="AN811" s="134">
        <v>109.8</v>
      </c>
      <c r="AO811" s="134">
        <v>108.2</v>
      </c>
      <c r="AP811" s="134">
        <v>107.9</v>
      </c>
      <c r="AQ811" s="134">
        <v>109</v>
      </c>
      <c r="AR811" s="134">
        <v>109</v>
      </c>
      <c r="AS811" s="134">
        <v>107.7</v>
      </c>
      <c r="AT811" s="134">
        <v>108.4</v>
      </c>
      <c r="AU811" s="134">
        <v>106.4</v>
      </c>
      <c r="AV811" s="134">
        <v>107.5</v>
      </c>
      <c r="AW811" s="134">
        <v>107.8</v>
      </c>
      <c r="AX811" s="134">
        <v>107.2</v>
      </c>
      <c r="AY811" s="134">
        <v>108.4</v>
      </c>
      <c r="AZ811" s="134">
        <v>108</v>
      </c>
      <c r="BA811" s="134">
        <v>107.8</v>
      </c>
      <c r="BB811" s="134">
        <v>108</v>
      </c>
      <c r="BC811" s="134">
        <v>108.3</v>
      </c>
      <c r="BD811" s="134">
        <v>108.1</v>
      </c>
      <c r="BE811" s="134">
        <v>108.2</v>
      </c>
      <c r="BF811" s="134">
        <v>108.2</v>
      </c>
      <c r="BG811" s="134">
        <v>109.4</v>
      </c>
      <c r="BH811" s="134">
        <v>109.4</v>
      </c>
      <c r="BI811" s="134">
        <v>109.5</v>
      </c>
      <c r="BJ811" s="134">
        <v>109.5</v>
      </c>
      <c r="BK811" s="134">
        <v>110.2</v>
      </c>
      <c r="BL811" s="134">
        <v>110.2</v>
      </c>
      <c r="BM811" s="134">
        <v>110.2</v>
      </c>
      <c r="BN811" s="134">
        <v>110.9</v>
      </c>
      <c r="BO811" s="134">
        <v>110.6</v>
      </c>
      <c r="BP811" s="134">
        <v>110.4</v>
      </c>
      <c r="BQ811" s="134">
        <v>110.4</v>
      </c>
      <c r="BR811" s="134">
        <v>111.3</v>
      </c>
      <c r="BS811" s="134">
        <v>111.1</v>
      </c>
      <c r="BT811" s="134">
        <v>110.5</v>
      </c>
      <c r="BU811" s="134">
        <v>111.4</v>
      </c>
      <c r="BV811" s="134">
        <v>110.4</v>
      </c>
      <c r="BW811" s="134">
        <v>110.9</v>
      </c>
      <c r="BX811" s="134">
        <v>112.8</v>
      </c>
      <c r="BY811" s="134">
        <v>113.4</v>
      </c>
      <c r="BZ811" s="134">
        <v>114.1</v>
      </c>
      <c r="CA811" s="134">
        <v>114.2</v>
      </c>
      <c r="CB811" s="134">
        <v>116.3</v>
      </c>
      <c r="CC811" s="134">
        <v>114.2</v>
      </c>
      <c r="CD811" s="134">
        <v>113.7</v>
      </c>
      <c r="CE811" s="134">
        <v>117.4</v>
      </c>
      <c r="CF811" s="134">
        <v>112.9</v>
      </c>
      <c r="CG811" s="134">
        <v>110.7</v>
      </c>
      <c r="CH811" s="134">
        <v>113.2</v>
      </c>
      <c r="CI811" s="134">
        <v>111.9</v>
      </c>
      <c r="CJ811" s="134">
        <v>115.7</v>
      </c>
      <c r="CK811" s="134">
        <v>114.4</v>
      </c>
      <c r="CL811" s="134">
        <v>114.1</v>
      </c>
      <c r="CM811" s="134">
        <v>115.3</v>
      </c>
      <c r="CN811" s="134">
        <v>113.5</v>
      </c>
      <c r="CO811" s="134">
        <v>115.1</v>
      </c>
      <c r="CP811" s="134">
        <v>117.6</v>
      </c>
      <c r="CQ811" s="134">
        <v>114.6</v>
      </c>
      <c r="CR811" s="134">
        <v>113.8</v>
      </c>
      <c r="CS811" s="134">
        <v>112.7</v>
      </c>
      <c r="CT811" s="134">
        <v>113.1</v>
      </c>
      <c r="CU811" s="134">
        <v>113.3</v>
      </c>
      <c r="CV811" s="134">
        <v>113.7</v>
      </c>
      <c r="CW811" s="134">
        <v>121.4</v>
      </c>
      <c r="CX811" s="134">
        <v>122</v>
      </c>
      <c r="CY811" s="134">
        <v>120.4</v>
      </c>
      <c r="CZ811" s="134">
        <v>119.9</v>
      </c>
      <c r="DA811" s="134">
        <v>121.4</v>
      </c>
      <c r="DB811" s="134">
        <v>120.4</v>
      </c>
      <c r="DC811" s="134">
        <v>115</v>
      </c>
      <c r="DD811" s="134">
        <v>116.8</v>
      </c>
      <c r="DE811" s="134">
        <v>114.9</v>
      </c>
      <c r="DF811" s="134">
        <v>118.2</v>
      </c>
      <c r="DG811" s="134">
        <v>120.2</v>
      </c>
      <c r="DH811" s="134">
        <v>121.3</v>
      </c>
      <c r="DI811" s="134">
        <v>123.1</v>
      </c>
      <c r="DJ811" s="134">
        <v>124.9</v>
      </c>
      <c r="DK811" s="134">
        <v>120.5</v>
      </c>
      <c r="DL811" s="134">
        <v>127.4</v>
      </c>
      <c r="DM811" s="134">
        <v>128</v>
      </c>
      <c r="DN811" s="134">
        <v>126.2</v>
      </c>
      <c r="DO811" s="134">
        <v>126.9</v>
      </c>
      <c r="DP811" s="134">
        <v>126.4</v>
      </c>
      <c r="DQ811" s="134">
        <v>129.30000000000001</v>
      </c>
      <c r="DR811" s="134">
        <v>128</v>
      </c>
      <c r="DS811" s="134">
        <v>133.30000000000001</v>
      </c>
      <c r="DT811" s="134">
        <v>133.5</v>
      </c>
      <c r="DU811" s="134">
        <v>137.80000000000001</v>
      </c>
      <c r="DV811" s="134">
        <v>140.80000000000001</v>
      </c>
      <c r="DW811" s="134">
        <v>140.19999999999999</v>
      </c>
      <c r="DX811" s="134">
        <v>144.5</v>
      </c>
      <c r="DY811" s="134">
        <v>144.30000000000001</v>
      </c>
      <c r="DZ811" s="134">
        <v>142.69999999999999</v>
      </c>
      <c r="EA811" s="135">
        <v>145.19999999999999</v>
      </c>
      <c r="EB811" s="136">
        <v>146.80000000000001</v>
      </c>
      <c r="EC811" s="136">
        <v>144.9</v>
      </c>
      <c r="ED811" s="134">
        <v>143</v>
      </c>
      <c r="EE811" s="134">
        <v>146.6</v>
      </c>
      <c r="EF811" s="137">
        <v>145.6</v>
      </c>
      <c r="EG811" s="137">
        <v>146</v>
      </c>
      <c r="EH811" s="137">
        <v>142.9</v>
      </c>
      <c r="EI811" s="137">
        <v>145.19999999999999</v>
      </c>
      <c r="EJ811" s="136">
        <v>145.4</v>
      </c>
      <c r="EK811" s="136">
        <v>144.80000000000001</v>
      </c>
      <c r="EL811" s="147">
        <v>145.19999999999999</v>
      </c>
      <c r="EM811" s="147">
        <v>145.6</v>
      </c>
      <c r="EN811" s="147">
        <v>145.5</v>
      </c>
    </row>
    <row r="812" spans="1:144" ht="15" x14ac:dyDescent="0.25">
      <c r="A812" s="132" t="s">
        <v>3050</v>
      </c>
      <c r="B812" s="132" t="s">
        <v>3051</v>
      </c>
      <c r="C812" s="133">
        <v>6.1609999999999998E-2</v>
      </c>
      <c r="D812" s="134">
        <v>101.1</v>
      </c>
      <c r="E812" s="134">
        <v>98.4</v>
      </c>
      <c r="F812" s="134">
        <v>101.7</v>
      </c>
      <c r="G812" s="134">
        <v>102.8</v>
      </c>
      <c r="H812" s="134">
        <v>99.8</v>
      </c>
      <c r="I812" s="134">
        <v>103.5</v>
      </c>
      <c r="J812" s="134">
        <v>99.6</v>
      </c>
      <c r="K812" s="134">
        <v>99</v>
      </c>
      <c r="L812" s="134">
        <v>102.8</v>
      </c>
      <c r="M812" s="134">
        <v>99.2</v>
      </c>
      <c r="N812" s="134">
        <v>105.1</v>
      </c>
      <c r="O812" s="134">
        <v>102.9</v>
      </c>
      <c r="P812" s="134">
        <v>101.4</v>
      </c>
      <c r="Q812" s="134">
        <v>108.1</v>
      </c>
      <c r="R812" s="134">
        <v>109</v>
      </c>
      <c r="S812" s="134">
        <v>107.8</v>
      </c>
      <c r="T812" s="134">
        <v>110.2</v>
      </c>
      <c r="U812" s="134">
        <v>114</v>
      </c>
      <c r="V812" s="134">
        <v>112.9</v>
      </c>
      <c r="W812" s="134">
        <v>111.9</v>
      </c>
      <c r="X812" s="134">
        <v>107.8</v>
      </c>
      <c r="Y812" s="134">
        <v>109.6</v>
      </c>
      <c r="Z812" s="134">
        <v>111.6</v>
      </c>
      <c r="AA812" s="134">
        <v>111.9</v>
      </c>
      <c r="AB812" s="134">
        <v>111.6</v>
      </c>
      <c r="AC812" s="134">
        <v>113.7</v>
      </c>
      <c r="AD812" s="134">
        <v>115.4</v>
      </c>
      <c r="AE812" s="134">
        <v>114</v>
      </c>
      <c r="AF812" s="134">
        <v>115.7</v>
      </c>
      <c r="AG812" s="134">
        <v>114.3</v>
      </c>
      <c r="AH812" s="134">
        <v>115.2</v>
      </c>
      <c r="AI812" s="134">
        <v>114</v>
      </c>
      <c r="AJ812" s="134">
        <v>116</v>
      </c>
      <c r="AK812" s="134">
        <v>115.9</v>
      </c>
      <c r="AL812" s="134">
        <v>115.1</v>
      </c>
      <c r="AM812" s="134">
        <v>119.2</v>
      </c>
      <c r="AN812" s="134">
        <v>117.4</v>
      </c>
      <c r="AO812" s="134">
        <v>117.4</v>
      </c>
      <c r="AP812" s="134">
        <v>116.1</v>
      </c>
      <c r="AQ812" s="134">
        <v>111.6</v>
      </c>
      <c r="AR812" s="134">
        <v>110.7</v>
      </c>
      <c r="AS812" s="134">
        <v>114.2</v>
      </c>
      <c r="AT812" s="134">
        <v>111.4</v>
      </c>
      <c r="AU812" s="134">
        <v>116.1</v>
      </c>
      <c r="AV812" s="134">
        <v>113.8</v>
      </c>
      <c r="AW812" s="134">
        <v>111.2</v>
      </c>
      <c r="AX812" s="134">
        <v>106.7</v>
      </c>
      <c r="AY812" s="134">
        <v>111.2</v>
      </c>
      <c r="AZ812" s="134">
        <v>113.6</v>
      </c>
      <c r="BA812" s="134">
        <v>116.3</v>
      </c>
      <c r="BB812" s="134">
        <v>114.5</v>
      </c>
      <c r="BC812" s="134">
        <v>113.3</v>
      </c>
      <c r="BD812" s="134">
        <v>112.8</v>
      </c>
      <c r="BE812" s="134">
        <v>110.9</v>
      </c>
      <c r="BF812" s="134">
        <v>109.6</v>
      </c>
      <c r="BG812" s="134">
        <v>111.4</v>
      </c>
      <c r="BH812" s="134">
        <v>108.6</v>
      </c>
      <c r="BI812" s="134">
        <v>111.1</v>
      </c>
      <c r="BJ812" s="134">
        <v>109.8</v>
      </c>
      <c r="BK812" s="134">
        <v>109</v>
      </c>
      <c r="BL812" s="134">
        <v>109.1</v>
      </c>
      <c r="BM812" s="134">
        <v>107.7</v>
      </c>
      <c r="BN812" s="134">
        <v>107</v>
      </c>
      <c r="BO812" s="134">
        <v>108.3</v>
      </c>
      <c r="BP812" s="134">
        <v>107.6</v>
      </c>
      <c r="BQ812" s="134">
        <v>109.2</v>
      </c>
      <c r="BR812" s="134">
        <v>109.9</v>
      </c>
      <c r="BS812" s="134">
        <v>108.6</v>
      </c>
      <c r="BT812" s="134">
        <v>107.3</v>
      </c>
      <c r="BU812" s="134">
        <v>108.4</v>
      </c>
      <c r="BV812" s="134">
        <v>107.9</v>
      </c>
      <c r="BW812" s="134">
        <v>108.3</v>
      </c>
      <c r="BX812" s="134">
        <v>106.1</v>
      </c>
      <c r="BY812" s="134">
        <v>104.8</v>
      </c>
      <c r="BZ812" s="134">
        <v>104.3</v>
      </c>
      <c r="CA812" s="134">
        <v>103.9</v>
      </c>
      <c r="CB812" s="134">
        <v>104.9</v>
      </c>
      <c r="CC812" s="134">
        <v>110.9</v>
      </c>
      <c r="CD812" s="134">
        <v>112</v>
      </c>
      <c r="CE812" s="134">
        <v>112.2</v>
      </c>
      <c r="CF812" s="134">
        <v>112.7</v>
      </c>
      <c r="CG812" s="134">
        <v>115.2</v>
      </c>
      <c r="CH812" s="134">
        <v>116.1</v>
      </c>
      <c r="CI812" s="134">
        <v>113.3</v>
      </c>
      <c r="CJ812" s="134">
        <v>116.2</v>
      </c>
      <c r="CK812" s="134">
        <v>114.7</v>
      </c>
      <c r="CL812" s="134">
        <v>119.8</v>
      </c>
      <c r="CM812" s="134">
        <v>112.2</v>
      </c>
      <c r="CN812" s="134">
        <v>117.3</v>
      </c>
      <c r="CO812" s="134">
        <v>117.1</v>
      </c>
      <c r="CP812" s="134">
        <v>118.9</v>
      </c>
      <c r="CQ812" s="134">
        <v>118.9</v>
      </c>
      <c r="CR812" s="134">
        <v>121.5</v>
      </c>
      <c r="CS812" s="134">
        <v>121.3</v>
      </c>
      <c r="CT812" s="134">
        <v>121</v>
      </c>
      <c r="CU812" s="134">
        <v>121.1</v>
      </c>
      <c r="CV812" s="134">
        <v>117.7</v>
      </c>
      <c r="CW812" s="134">
        <v>117.2</v>
      </c>
      <c r="CX812" s="134">
        <v>120.2</v>
      </c>
      <c r="CY812" s="134">
        <v>120.3</v>
      </c>
      <c r="CZ812" s="134">
        <v>119.9</v>
      </c>
      <c r="DA812" s="134">
        <v>119.2</v>
      </c>
      <c r="DB812" s="134">
        <v>119.6</v>
      </c>
      <c r="DC812" s="134">
        <v>123.2</v>
      </c>
      <c r="DD812" s="134">
        <v>126.4</v>
      </c>
      <c r="DE812" s="134">
        <v>130.19999999999999</v>
      </c>
      <c r="DF812" s="134">
        <v>128.6</v>
      </c>
      <c r="DG812" s="134">
        <v>128.19999999999999</v>
      </c>
      <c r="DH812" s="134">
        <v>126.7</v>
      </c>
      <c r="DI812" s="134">
        <v>127.5</v>
      </c>
      <c r="DJ812" s="134">
        <v>130.6</v>
      </c>
      <c r="DK812" s="134">
        <v>131.6</v>
      </c>
      <c r="DL812" s="134">
        <v>132</v>
      </c>
      <c r="DM812" s="134">
        <v>130.9</v>
      </c>
      <c r="DN812" s="134">
        <v>135.5</v>
      </c>
      <c r="DO812" s="134">
        <v>137.69999999999999</v>
      </c>
      <c r="DP812" s="134">
        <v>137.1</v>
      </c>
      <c r="DQ812" s="134">
        <v>139.19999999999999</v>
      </c>
      <c r="DR812" s="134">
        <v>139.5</v>
      </c>
      <c r="DS812" s="134">
        <v>139.9</v>
      </c>
      <c r="DT812" s="134">
        <v>142.19999999999999</v>
      </c>
      <c r="DU812" s="134">
        <v>144.30000000000001</v>
      </c>
      <c r="DV812" s="134">
        <v>143.6</v>
      </c>
      <c r="DW812" s="134">
        <v>142.30000000000001</v>
      </c>
      <c r="DX812" s="134">
        <v>143.30000000000001</v>
      </c>
      <c r="DY812" s="134">
        <v>143.1</v>
      </c>
      <c r="DZ812" s="134">
        <v>144.19999999999999</v>
      </c>
      <c r="EA812" s="135">
        <v>145</v>
      </c>
      <c r="EB812" s="136">
        <v>147.5</v>
      </c>
      <c r="EC812" s="136">
        <v>150.80000000000001</v>
      </c>
      <c r="ED812" s="134">
        <v>148.80000000000001</v>
      </c>
      <c r="EE812" s="134">
        <v>151.4</v>
      </c>
      <c r="EF812" s="137">
        <v>151.6</v>
      </c>
      <c r="EG812" s="137">
        <v>150.4</v>
      </c>
      <c r="EH812" s="137">
        <v>150.9</v>
      </c>
      <c r="EI812" s="137">
        <v>149.30000000000001</v>
      </c>
      <c r="EJ812" s="136">
        <v>148.4</v>
      </c>
      <c r="EK812" s="136">
        <v>152</v>
      </c>
      <c r="EL812" s="147">
        <v>147.80000000000001</v>
      </c>
      <c r="EM812" s="147">
        <v>150</v>
      </c>
      <c r="EN812" s="147">
        <v>152.19999999999999</v>
      </c>
    </row>
    <row r="813" spans="1:144" ht="15" x14ac:dyDescent="0.25">
      <c r="A813" s="132" t="s">
        <v>3052</v>
      </c>
      <c r="B813" s="132" t="s">
        <v>3053</v>
      </c>
      <c r="C813" s="133">
        <v>5.1029999999999999E-2</v>
      </c>
      <c r="D813" s="134">
        <v>100.1</v>
      </c>
      <c r="E813" s="134">
        <v>100.2</v>
      </c>
      <c r="F813" s="134">
        <v>107.3</v>
      </c>
      <c r="G813" s="134">
        <v>101.9</v>
      </c>
      <c r="H813" s="134">
        <v>103</v>
      </c>
      <c r="I813" s="134">
        <v>103.6</v>
      </c>
      <c r="J813" s="134">
        <v>103</v>
      </c>
      <c r="K813" s="134">
        <v>104.6</v>
      </c>
      <c r="L813" s="134">
        <v>105.6</v>
      </c>
      <c r="M813" s="134">
        <v>112.2</v>
      </c>
      <c r="N813" s="134">
        <v>111.8</v>
      </c>
      <c r="O813" s="134">
        <v>114.4</v>
      </c>
      <c r="P813" s="134">
        <v>105.9</v>
      </c>
      <c r="Q813" s="134">
        <v>105.7</v>
      </c>
      <c r="R813" s="134">
        <v>112.7</v>
      </c>
      <c r="S813" s="134">
        <v>110.7</v>
      </c>
      <c r="T813" s="134">
        <v>104.4</v>
      </c>
      <c r="U813" s="134">
        <v>113</v>
      </c>
      <c r="V813" s="134">
        <v>110.3</v>
      </c>
      <c r="W813" s="134">
        <v>112.3</v>
      </c>
      <c r="X813" s="134">
        <v>106.3</v>
      </c>
      <c r="Y813" s="134">
        <v>114.7</v>
      </c>
      <c r="Z813" s="134">
        <v>114.6</v>
      </c>
      <c r="AA813" s="134">
        <v>117.5</v>
      </c>
      <c r="AB813" s="134">
        <v>118.9</v>
      </c>
      <c r="AC813" s="134">
        <v>113.9</v>
      </c>
      <c r="AD813" s="134">
        <v>118.4</v>
      </c>
      <c r="AE813" s="134">
        <v>114.4</v>
      </c>
      <c r="AF813" s="134">
        <v>115.1</v>
      </c>
      <c r="AG813" s="134">
        <v>115.3</v>
      </c>
      <c r="AH813" s="134">
        <v>118.1</v>
      </c>
      <c r="AI813" s="134">
        <v>111.8</v>
      </c>
      <c r="AJ813" s="134">
        <v>118.2</v>
      </c>
      <c r="AK813" s="134">
        <v>117.8</v>
      </c>
      <c r="AL813" s="134">
        <v>114.7</v>
      </c>
      <c r="AM813" s="134">
        <v>118.4</v>
      </c>
      <c r="AN813" s="134">
        <v>119.8</v>
      </c>
      <c r="AO813" s="134">
        <v>116.6</v>
      </c>
      <c r="AP813" s="134">
        <v>119.3</v>
      </c>
      <c r="AQ813" s="134">
        <v>117.7</v>
      </c>
      <c r="AR813" s="134">
        <v>120</v>
      </c>
      <c r="AS813" s="134">
        <v>122.9</v>
      </c>
      <c r="AT813" s="134">
        <v>123.5</v>
      </c>
      <c r="AU813" s="134">
        <v>127.8</v>
      </c>
      <c r="AV813" s="134">
        <v>127.2</v>
      </c>
      <c r="AW813" s="134">
        <v>127.3</v>
      </c>
      <c r="AX813" s="134">
        <v>127.4</v>
      </c>
      <c r="AY813" s="134">
        <v>127.9</v>
      </c>
      <c r="AZ813" s="134">
        <v>127.8</v>
      </c>
      <c r="BA813" s="134">
        <v>127.3</v>
      </c>
      <c r="BB813" s="134">
        <v>126.4</v>
      </c>
      <c r="BC813" s="134">
        <v>125.5</v>
      </c>
      <c r="BD813" s="134">
        <v>125.4</v>
      </c>
      <c r="BE813" s="134">
        <v>124.8</v>
      </c>
      <c r="BF813" s="134">
        <v>124.7</v>
      </c>
      <c r="BG813" s="134">
        <v>125.2</v>
      </c>
      <c r="BH813" s="134">
        <v>125.6</v>
      </c>
      <c r="BI813" s="134">
        <v>126.4</v>
      </c>
      <c r="BJ813" s="134">
        <v>125.6</v>
      </c>
      <c r="BK813" s="134">
        <v>126.1</v>
      </c>
      <c r="BL813" s="134">
        <v>126.8</v>
      </c>
      <c r="BM813" s="134">
        <v>126.8</v>
      </c>
      <c r="BN813" s="134">
        <v>129.4</v>
      </c>
      <c r="BO813" s="134">
        <v>132.1</v>
      </c>
      <c r="BP813" s="134">
        <v>131.69999999999999</v>
      </c>
      <c r="BQ813" s="134">
        <v>131.1</v>
      </c>
      <c r="BR813" s="134">
        <v>132.30000000000001</v>
      </c>
      <c r="BS813" s="134">
        <v>133</v>
      </c>
      <c r="BT813" s="134">
        <v>132.80000000000001</v>
      </c>
      <c r="BU813" s="134">
        <v>134.80000000000001</v>
      </c>
      <c r="BV813" s="134">
        <v>134.4</v>
      </c>
      <c r="BW813" s="134">
        <v>133.80000000000001</v>
      </c>
      <c r="BX813" s="134">
        <v>132.80000000000001</v>
      </c>
      <c r="BY813" s="134">
        <v>133.30000000000001</v>
      </c>
      <c r="BZ813" s="134">
        <v>134.1</v>
      </c>
      <c r="CA813" s="134">
        <v>134.69999999999999</v>
      </c>
      <c r="CB813" s="134">
        <v>135.69999999999999</v>
      </c>
      <c r="CC813" s="134">
        <v>135.1</v>
      </c>
      <c r="CD813" s="134">
        <v>134.80000000000001</v>
      </c>
      <c r="CE813" s="134">
        <v>135.30000000000001</v>
      </c>
      <c r="CF813" s="134">
        <v>135.30000000000001</v>
      </c>
      <c r="CG813" s="134">
        <v>134.4</v>
      </c>
      <c r="CH813" s="134">
        <v>135.4</v>
      </c>
      <c r="CI813" s="134">
        <v>134.69999999999999</v>
      </c>
      <c r="CJ813" s="134">
        <v>135.19999999999999</v>
      </c>
      <c r="CK813" s="134">
        <v>132.80000000000001</v>
      </c>
      <c r="CL813" s="134">
        <v>132.9</v>
      </c>
      <c r="CM813" s="134">
        <v>132.19999999999999</v>
      </c>
      <c r="CN813" s="134">
        <v>132</v>
      </c>
      <c r="CO813" s="134">
        <v>131.4</v>
      </c>
      <c r="CP813" s="134">
        <v>131.30000000000001</v>
      </c>
      <c r="CQ813" s="134">
        <v>131.19999999999999</v>
      </c>
      <c r="CR813" s="134">
        <v>130.4</v>
      </c>
      <c r="CS813" s="134">
        <v>131.19999999999999</v>
      </c>
      <c r="CT813" s="134">
        <v>131.1</v>
      </c>
      <c r="CU813" s="134">
        <v>130.19999999999999</v>
      </c>
      <c r="CV813" s="134">
        <v>130.19999999999999</v>
      </c>
      <c r="CW813" s="134">
        <v>129.6</v>
      </c>
      <c r="CX813" s="134">
        <v>130.1</v>
      </c>
      <c r="CY813" s="134">
        <v>132.4</v>
      </c>
      <c r="CZ813" s="134">
        <v>130.9</v>
      </c>
      <c r="DA813" s="134">
        <v>131.5</v>
      </c>
      <c r="DB813" s="134">
        <v>132.19999999999999</v>
      </c>
      <c r="DC813" s="134">
        <v>132.4</v>
      </c>
      <c r="DD813" s="134">
        <v>132.6</v>
      </c>
      <c r="DE813" s="134">
        <v>132.69999999999999</v>
      </c>
      <c r="DF813" s="134">
        <v>133.30000000000001</v>
      </c>
      <c r="DG813" s="134">
        <v>133.5</v>
      </c>
      <c r="DH813" s="134">
        <v>134.80000000000001</v>
      </c>
      <c r="DI813" s="134">
        <v>136.4</v>
      </c>
      <c r="DJ813" s="134">
        <v>135.5</v>
      </c>
      <c r="DK813" s="134">
        <v>135.80000000000001</v>
      </c>
      <c r="DL813" s="134">
        <v>137.9</v>
      </c>
      <c r="DM813" s="134">
        <v>137.5</v>
      </c>
      <c r="DN813" s="134">
        <v>136.4</v>
      </c>
      <c r="DO813" s="134">
        <v>137.30000000000001</v>
      </c>
      <c r="DP813" s="134">
        <v>138.30000000000001</v>
      </c>
      <c r="DQ813" s="134">
        <v>140.19999999999999</v>
      </c>
      <c r="DR813" s="134">
        <v>141.19999999999999</v>
      </c>
      <c r="DS813" s="134">
        <v>141.80000000000001</v>
      </c>
      <c r="DT813" s="134">
        <v>142.30000000000001</v>
      </c>
      <c r="DU813" s="134">
        <v>143.19999999999999</v>
      </c>
      <c r="DV813" s="134">
        <v>142.30000000000001</v>
      </c>
      <c r="DW813" s="134">
        <v>143.5</v>
      </c>
      <c r="DX813" s="134">
        <v>146.19999999999999</v>
      </c>
      <c r="DY813" s="134">
        <v>146.6</v>
      </c>
      <c r="DZ813" s="134">
        <v>145.4</v>
      </c>
      <c r="EA813" s="135">
        <v>144</v>
      </c>
      <c r="EB813" s="136">
        <v>147.19999999999999</v>
      </c>
      <c r="EC813" s="136">
        <v>148</v>
      </c>
      <c r="ED813" s="134">
        <v>148.6</v>
      </c>
      <c r="EE813" s="134">
        <v>148.69999999999999</v>
      </c>
      <c r="EF813" s="137">
        <v>149</v>
      </c>
      <c r="EG813" s="137">
        <v>149.5</v>
      </c>
      <c r="EH813" s="137">
        <v>148.80000000000001</v>
      </c>
      <c r="EI813" s="137">
        <v>148.80000000000001</v>
      </c>
      <c r="EJ813" s="136">
        <v>148</v>
      </c>
      <c r="EK813" s="136">
        <v>148</v>
      </c>
      <c r="EL813" s="147">
        <v>149.5</v>
      </c>
      <c r="EM813" s="147">
        <v>149.69999999999999</v>
      </c>
      <c r="EN813" s="147">
        <v>149.69999999999999</v>
      </c>
    </row>
    <row r="814" spans="1:144" ht="15" x14ac:dyDescent="0.25">
      <c r="A814" s="132" t="s">
        <v>3054</v>
      </c>
      <c r="B814" s="132" t="s">
        <v>3055</v>
      </c>
      <c r="C814" s="133">
        <v>2.8070000000000001E-2</v>
      </c>
      <c r="D814" s="134">
        <v>95.3</v>
      </c>
      <c r="E814" s="134">
        <v>95.2</v>
      </c>
      <c r="F814" s="134">
        <v>93.8</v>
      </c>
      <c r="G814" s="134">
        <v>99.1</v>
      </c>
      <c r="H814" s="134">
        <v>97.2</v>
      </c>
      <c r="I814" s="134">
        <v>92.3</v>
      </c>
      <c r="J814" s="134">
        <v>89.9</v>
      </c>
      <c r="K814" s="134">
        <v>95.8</v>
      </c>
      <c r="L814" s="134">
        <v>96.2</v>
      </c>
      <c r="M814" s="134">
        <v>95.6</v>
      </c>
      <c r="N814" s="134">
        <v>103.2</v>
      </c>
      <c r="O814" s="134">
        <v>96.4</v>
      </c>
      <c r="P814" s="134">
        <v>90.5</v>
      </c>
      <c r="Q814" s="134">
        <v>91.5</v>
      </c>
      <c r="R814" s="134">
        <v>92.5</v>
      </c>
      <c r="S814" s="134">
        <v>89.2</v>
      </c>
      <c r="T814" s="134">
        <v>91.1</v>
      </c>
      <c r="U814" s="134">
        <v>90.3</v>
      </c>
      <c r="V814" s="134">
        <v>88.2</v>
      </c>
      <c r="W814" s="134">
        <v>90.9</v>
      </c>
      <c r="X814" s="134">
        <v>94.7</v>
      </c>
      <c r="Y814" s="134">
        <v>89.6</v>
      </c>
      <c r="Z814" s="134">
        <v>91.5</v>
      </c>
      <c r="AA814" s="134">
        <v>91.1</v>
      </c>
      <c r="AB814" s="134">
        <v>97.1</v>
      </c>
      <c r="AC814" s="134">
        <v>95.7</v>
      </c>
      <c r="AD814" s="134">
        <v>96.1</v>
      </c>
      <c r="AE814" s="134">
        <v>94.8</v>
      </c>
      <c r="AF814" s="134">
        <v>100.3</v>
      </c>
      <c r="AG814" s="134">
        <v>101.2</v>
      </c>
      <c r="AH814" s="134">
        <v>96.9</v>
      </c>
      <c r="AI814" s="134">
        <v>99.9</v>
      </c>
      <c r="AJ814" s="134">
        <v>99.3</v>
      </c>
      <c r="AK814" s="134">
        <v>101.8</v>
      </c>
      <c r="AL814" s="134">
        <v>100.6</v>
      </c>
      <c r="AM814" s="134">
        <v>101.7</v>
      </c>
      <c r="AN814" s="134">
        <v>99.4</v>
      </c>
      <c r="AO814" s="134">
        <v>100.5</v>
      </c>
      <c r="AP814" s="134">
        <v>99</v>
      </c>
      <c r="AQ814" s="134">
        <v>100.9</v>
      </c>
      <c r="AR814" s="134">
        <v>99.2</v>
      </c>
      <c r="AS814" s="134">
        <v>97</v>
      </c>
      <c r="AT814" s="134">
        <v>96</v>
      </c>
      <c r="AU814" s="134">
        <v>97.9</v>
      </c>
      <c r="AV814" s="134">
        <v>95.7</v>
      </c>
      <c r="AW814" s="134">
        <v>97.6</v>
      </c>
      <c r="AX814" s="134">
        <v>97</v>
      </c>
      <c r="AY814" s="134">
        <v>96.8</v>
      </c>
      <c r="AZ814" s="134">
        <v>96.8</v>
      </c>
      <c r="BA814" s="134">
        <v>96.2</v>
      </c>
      <c r="BB814" s="134">
        <v>96.1</v>
      </c>
      <c r="BC814" s="134">
        <v>97.5</v>
      </c>
      <c r="BD814" s="134">
        <v>96.1</v>
      </c>
      <c r="BE814" s="134">
        <v>94.6</v>
      </c>
      <c r="BF814" s="134">
        <v>94.8</v>
      </c>
      <c r="BG814" s="134">
        <v>96</v>
      </c>
      <c r="BH814" s="134">
        <v>95.5</v>
      </c>
      <c r="BI814" s="134">
        <v>98.1</v>
      </c>
      <c r="BJ814" s="134">
        <v>99.3</v>
      </c>
      <c r="BK814" s="134">
        <v>99.6</v>
      </c>
      <c r="BL814" s="134">
        <v>97.8</v>
      </c>
      <c r="BM814" s="134">
        <v>98.8</v>
      </c>
      <c r="BN814" s="134">
        <v>97.7</v>
      </c>
      <c r="BO814" s="134">
        <v>102.3</v>
      </c>
      <c r="BP814" s="134">
        <v>101.9</v>
      </c>
      <c r="BQ814" s="134">
        <v>99.6</v>
      </c>
      <c r="BR814" s="134">
        <v>98.6</v>
      </c>
      <c r="BS814" s="134">
        <v>104.2</v>
      </c>
      <c r="BT814" s="134">
        <v>98.9</v>
      </c>
      <c r="BU814" s="134">
        <v>103</v>
      </c>
      <c r="BV814" s="134">
        <v>99.7</v>
      </c>
      <c r="BW814" s="134">
        <v>102.8</v>
      </c>
      <c r="BX814" s="134">
        <v>103.3</v>
      </c>
      <c r="BY814" s="134">
        <v>100</v>
      </c>
      <c r="BZ814" s="134">
        <v>104.2</v>
      </c>
      <c r="CA814" s="134">
        <v>106.5</v>
      </c>
      <c r="CB814" s="134">
        <v>100.1</v>
      </c>
      <c r="CC814" s="134">
        <v>100.3</v>
      </c>
      <c r="CD814" s="134">
        <v>101.1</v>
      </c>
      <c r="CE814" s="134">
        <v>100</v>
      </c>
      <c r="CF814" s="134">
        <v>102.6</v>
      </c>
      <c r="CG814" s="134">
        <v>99.6</v>
      </c>
      <c r="CH814" s="134">
        <v>95.3</v>
      </c>
      <c r="CI814" s="134">
        <v>95.6</v>
      </c>
      <c r="CJ814" s="134">
        <v>95.4</v>
      </c>
      <c r="CK814" s="134">
        <v>96.5</v>
      </c>
      <c r="CL814" s="134">
        <v>96.8</v>
      </c>
      <c r="CM814" s="134">
        <v>96</v>
      </c>
      <c r="CN814" s="134">
        <v>96.3</v>
      </c>
      <c r="CO814" s="134">
        <v>95.9</v>
      </c>
      <c r="CP814" s="134">
        <v>97.9</v>
      </c>
      <c r="CQ814" s="134">
        <v>98.1</v>
      </c>
      <c r="CR814" s="134">
        <v>98.9</v>
      </c>
      <c r="CS814" s="134">
        <v>101.3</v>
      </c>
      <c r="CT814" s="134">
        <v>100.1</v>
      </c>
      <c r="CU814" s="134">
        <v>100.1</v>
      </c>
      <c r="CV814" s="134">
        <v>100.1</v>
      </c>
      <c r="CW814" s="134">
        <v>99.5</v>
      </c>
      <c r="CX814" s="134">
        <v>99.8</v>
      </c>
      <c r="CY814" s="134">
        <v>99.7</v>
      </c>
      <c r="CZ814" s="134">
        <v>99.9</v>
      </c>
      <c r="DA814" s="134">
        <v>99.5</v>
      </c>
      <c r="DB814" s="134">
        <v>101</v>
      </c>
      <c r="DC814" s="134">
        <v>100</v>
      </c>
      <c r="DD814" s="134">
        <v>99</v>
      </c>
      <c r="DE814" s="134">
        <v>100.1</v>
      </c>
      <c r="DF814" s="134">
        <v>100.6</v>
      </c>
      <c r="DG814" s="134">
        <v>100.8</v>
      </c>
      <c r="DH814" s="134">
        <v>101.7</v>
      </c>
      <c r="DI814" s="134">
        <v>101.1</v>
      </c>
      <c r="DJ814" s="134">
        <v>99.8</v>
      </c>
      <c r="DK814" s="134">
        <v>99.8</v>
      </c>
      <c r="DL814" s="134">
        <v>102.5</v>
      </c>
      <c r="DM814" s="134">
        <v>102</v>
      </c>
      <c r="DN814" s="134">
        <v>103</v>
      </c>
      <c r="DO814" s="134">
        <v>103.3</v>
      </c>
      <c r="DP814" s="134">
        <v>109.7</v>
      </c>
      <c r="DQ814" s="134">
        <v>110.8</v>
      </c>
      <c r="DR814" s="134">
        <v>111.7</v>
      </c>
      <c r="DS814" s="134">
        <v>113.5</v>
      </c>
      <c r="DT814" s="134">
        <v>115.2</v>
      </c>
      <c r="DU814" s="134">
        <v>111.6</v>
      </c>
      <c r="DV814" s="134">
        <v>113.7</v>
      </c>
      <c r="DW814" s="134">
        <v>114.6</v>
      </c>
      <c r="DX814" s="134">
        <v>115.1</v>
      </c>
      <c r="DY814" s="134">
        <v>116.3</v>
      </c>
      <c r="DZ814" s="134">
        <v>116.3</v>
      </c>
      <c r="EA814" s="135">
        <v>114.7</v>
      </c>
      <c r="EB814" s="136">
        <v>114.1</v>
      </c>
      <c r="EC814" s="136">
        <v>112.3</v>
      </c>
      <c r="ED814" s="134">
        <v>112.8</v>
      </c>
      <c r="EE814" s="134">
        <v>112.6</v>
      </c>
      <c r="EF814" s="137">
        <v>112</v>
      </c>
      <c r="EG814" s="137">
        <v>112.1</v>
      </c>
      <c r="EH814" s="137">
        <v>110.9</v>
      </c>
      <c r="EI814" s="137">
        <v>111</v>
      </c>
      <c r="EJ814" s="136">
        <v>112</v>
      </c>
      <c r="EK814" s="136">
        <v>111.6</v>
      </c>
      <c r="EL814" s="147">
        <v>112.3</v>
      </c>
      <c r="EM814" s="147">
        <v>112.3</v>
      </c>
      <c r="EN814" s="147">
        <v>111.4</v>
      </c>
    </row>
    <row r="815" spans="1:144" ht="15" x14ac:dyDescent="0.25">
      <c r="A815" s="132" t="s">
        <v>3056</v>
      </c>
      <c r="B815" s="132" t="s">
        <v>3057</v>
      </c>
      <c r="C815" s="133">
        <v>7.8979999999999995E-2</v>
      </c>
      <c r="D815" s="134">
        <v>96.1</v>
      </c>
      <c r="E815" s="134">
        <v>92.8</v>
      </c>
      <c r="F815" s="134">
        <v>93.3</v>
      </c>
      <c r="G815" s="134">
        <v>92.7</v>
      </c>
      <c r="H815" s="134">
        <v>104.6</v>
      </c>
      <c r="I815" s="134">
        <v>99.5</v>
      </c>
      <c r="J815" s="134">
        <v>96.6</v>
      </c>
      <c r="K815" s="134">
        <v>94.4</v>
      </c>
      <c r="L815" s="134">
        <v>94.8</v>
      </c>
      <c r="M815" s="134">
        <v>96.6</v>
      </c>
      <c r="N815" s="134">
        <v>94.1</v>
      </c>
      <c r="O815" s="134">
        <v>93.8</v>
      </c>
      <c r="P815" s="134">
        <v>115.4</v>
      </c>
      <c r="Q815" s="134">
        <v>106.2</v>
      </c>
      <c r="R815" s="134">
        <v>97</v>
      </c>
      <c r="S815" s="134">
        <v>94.6</v>
      </c>
      <c r="T815" s="134">
        <v>90.1</v>
      </c>
      <c r="U815" s="134">
        <v>91.7</v>
      </c>
      <c r="V815" s="134">
        <v>91.3</v>
      </c>
      <c r="W815" s="134">
        <v>94.5</v>
      </c>
      <c r="X815" s="134">
        <v>91.8</v>
      </c>
      <c r="Y815" s="134">
        <v>88.2</v>
      </c>
      <c r="Z815" s="134">
        <v>92.2</v>
      </c>
      <c r="AA815" s="134">
        <v>90.7</v>
      </c>
      <c r="AB815" s="134">
        <v>89.6</v>
      </c>
      <c r="AC815" s="134">
        <v>90</v>
      </c>
      <c r="AD815" s="134">
        <v>86.4</v>
      </c>
      <c r="AE815" s="134">
        <v>95.3</v>
      </c>
      <c r="AF815" s="134">
        <v>94.7</v>
      </c>
      <c r="AG815" s="134">
        <v>92.9</v>
      </c>
      <c r="AH815" s="134">
        <v>93.2</v>
      </c>
      <c r="AI815" s="134">
        <v>88.1</v>
      </c>
      <c r="AJ815" s="134">
        <v>86</v>
      </c>
      <c r="AK815" s="134">
        <v>89.5</v>
      </c>
      <c r="AL815" s="134">
        <v>91.7</v>
      </c>
      <c r="AM815" s="134">
        <v>87.9</v>
      </c>
      <c r="AN815" s="134">
        <v>92</v>
      </c>
      <c r="AO815" s="134">
        <v>99.5</v>
      </c>
      <c r="AP815" s="134">
        <v>97.4</v>
      </c>
      <c r="AQ815" s="134">
        <v>101.9</v>
      </c>
      <c r="AR815" s="134">
        <v>101.9</v>
      </c>
      <c r="AS815" s="134">
        <v>101.9</v>
      </c>
      <c r="AT815" s="134">
        <v>101.7</v>
      </c>
      <c r="AU815" s="134">
        <v>101.9</v>
      </c>
      <c r="AV815" s="134">
        <v>101.9</v>
      </c>
      <c r="AW815" s="134">
        <v>102</v>
      </c>
      <c r="AX815" s="134">
        <v>103.6</v>
      </c>
      <c r="AY815" s="134">
        <v>102.2</v>
      </c>
      <c r="AZ815" s="134">
        <v>101.7</v>
      </c>
      <c r="BA815" s="134">
        <v>102.3</v>
      </c>
      <c r="BB815" s="134">
        <v>101.3</v>
      </c>
      <c r="BC815" s="134">
        <v>101.4</v>
      </c>
      <c r="BD815" s="134">
        <v>101.6</v>
      </c>
      <c r="BE815" s="134">
        <v>101.4</v>
      </c>
      <c r="BF815" s="134">
        <v>101.1</v>
      </c>
      <c r="BG815" s="134">
        <v>101.4</v>
      </c>
      <c r="BH815" s="134">
        <v>102</v>
      </c>
      <c r="BI815" s="134">
        <v>102.1</v>
      </c>
      <c r="BJ815" s="134">
        <v>102.1</v>
      </c>
      <c r="BK815" s="134">
        <v>102.2</v>
      </c>
      <c r="BL815" s="134">
        <v>103.5</v>
      </c>
      <c r="BM815" s="134">
        <v>103.4</v>
      </c>
      <c r="BN815" s="134">
        <v>103.5</v>
      </c>
      <c r="BO815" s="134">
        <v>102.8</v>
      </c>
      <c r="BP815" s="134">
        <v>103.6</v>
      </c>
      <c r="BQ815" s="134">
        <v>103.7</v>
      </c>
      <c r="BR815" s="134">
        <v>103.8</v>
      </c>
      <c r="BS815" s="134">
        <v>103.7</v>
      </c>
      <c r="BT815" s="134">
        <v>103.1</v>
      </c>
      <c r="BU815" s="134">
        <v>104.2</v>
      </c>
      <c r="BV815" s="134">
        <v>104.3</v>
      </c>
      <c r="BW815" s="134">
        <v>104.4</v>
      </c>
      <c r="BX815" s="134">
        <v>104.4</v>
      </c>
      <c r="BY815" s="134">
        <v>104.7</v>
      </c>
      <c r="BZ815" s="134">
        <v>104.3</v>
      </c>
      <c r="CA815" s="134">
        <v>104.3</v>
      </c>
      <c r="CB815" s="134">
        <v>106.2</v>
      </c>
      <c r="CC815" s="134">
        <v>106.9</v>
      </c>
      <c r="CD815" s="134">
        <v>107.2</v>
      </c>
      <c r="CE815" s="134">
        <v>107.4</v>
      </c>
      <c r="CF815" s="134">
        <v>106.7</v>
      </c>
      <c r="CG815" s="134">
        <v>106.7</v>
      </c>
      <c r="CH815" s="134">
        <v>106.8</v>
      </c>
      <c r="CI815" s="134">
        <v>106.8</v>
      </c>
      <c r="CJ815" s="134">
        <v>107.3</v>
      </c>
      <c r="CK815" s="134">
        <v>107.7</v>
      </c>
      <c r="CL815" s="134">
        <v>107.7</v>
      </c>
      <c r="CM815" s="134">
        <v>107.7</v>
      </c>
      <c r="CN815" s="134">
        <v>107.6</v>
      </c>
      <c r="CO815" s="134">
        <v>107.6</v>
      </c>
      <c r="CP815" s="134">
        <v>109.2</v>
      </c>
      <c r="CQ815" s="134">
        <v>109.1</v>
      </c>
      <c r="CR815" s="134">
        <v>109.1</v>
      </c>
      <c r="CS815" s="134">
        <v>109.1</v>
      </c>
      <c r="CT815" s="134">
        <v>109</v>
      </c>
      <c r="CU815" s="134">
        <v>109</v>
      </c>
      <c r="CV815" s="134">
        <v>109</v>
      </c>
      <c r="CW815" s="134">
        <v>111.3</v>
      </c>
      <c r="CX815" s="134">
        <v>116.1</v>
      </c>
      <c r="CY815" s="134">
        <v>116.4</v>
      </c>
      <c r="CZ815" s="134">
        <v>118.3</v>
      </c>
      <c r="DA815" s="134">
        <v>118.1</v>
      </c>
      <c r="DB815" s="134">
        <v>118.2</v>
      </c>
      <c r="DC815" s="134">
        <v>118.2</v>
      </c>
      <c r="DD815" s="134">
        <v>122.4</v>
      </c>
      <c r="DE815" s="134">
        <v>123.2</v>
      </c>
      <c r="DF815" s="134">
        <v>120.6</v>
      </c>
      <c r="DG815" s="134">
        <v>118.5</v>
      </c>
      <c r="DH815" s="134">
        <v>119.1</v>
      </c>
      <c r="DI815" s="134">
        <v>119</v>
      </c>
      <c r="DJ815" s="134">
        <v>120.4</v>
      </c>
      <c r="DK815" s="134">
        <v>119.8</v>
      </c>
      <c r="DL815" s="134">
        <v>122.2</v>
      </c>
      <c r="DM815" s="134">
        <v>121.3</v>
      </c>
      <c r="DN815" s="134">
        <v>122.6</v>
      </c>
      <c r="DO815" s="134">
        <v>123.9</v>
      </c>
      <c r="DP815" s="134">
        <v>123.4</v>
      </c>
      <c r="DQ815" s="134">
        <v>123.9</v>
      </c>
      <c r="DR815" s="134">
        <v>126.4</v>
      </c>
      <c r="DS815" s="134">
        <v>126.4</v>
      </c>
      <c r="DT815" s="134">
        <v>126</v>
      </c>
      <c r="DU815" s="134">
        <v>128.5</v>
      </c>
      <c r="DV815" s="134">
        <v>128.5</v>
      </c>
      <c r="DW815" s="134">
        <v>126.4</v>
      </c>
      <c r="DX815" s="134">
        <v>124.3</v>
      </c>
      <c r="DY815" s="134">
        <v>124.8</v>
      </c>
      <c r="DZ815" s="134">
        <v>124.8</v>
      </c>
      <c r="EA815" s="135">
        <v>123.2</v>
      </c>
      <c r="EB815" s="136">
        <v>123.2</v>
      </c>
      <c r="EC815" s="136">
        <v>123.4</v>
      </c>
      <c r="ED815" s="134">
        <v>123.4</v>
      </c>
      <c r="EE815" s="134">
        <v>127.5</v>
      </c>
      <c r="EF815" s="137">
        <v>127.7</v>
      </c>
      <c r="EG815" s="137">
        <v>128.19999999999999</v>
      </c>
      <c r="EH815" s="137">
        <v>128.19999999999999</v>
      </c>
      <c r="EI815" s="137">
        <v>128.19999999999999</v>
      </c>
      <c r="EJ815" s="136">
        <v>128.69999999999999</v>
      </c>
      <c r="EK815" s="136">
        <v>128.69999999999999</v>
      </c>
      <c r="EL815" s="147">
        <v>127.7</v>
      </c>
      <c r="EM815" s="147">
        <v>125.4</v>
      </c>
      <c r="EN815" s="147">
        <v>127.7</v>
      </c>
    </row>
    <row r="816" spans="1:144" ht="15" x14ac:dyDescent="0.25">
      <c r="A816" s="132" t="s">
        <v>3058</v>
      </c>
      <c r="B816" s="132" t="s">
        <v>3059</v>
      </c>
      <c r="C816" s="133">
        <v>0.10145</v>
      </c>
      <c r="D816" s="134">
        <v>96.4</v>
      </c>
      <c r="E816" s="134">
        <v>89.8</v>
      </c>
      <c r="F816" s="134">
        <v>102</v>
      </c>
      <c r="G816" s="134">
        <v>94.3</v>
      </c>
      <c r="H816" s="134">
        <v>95.7</v>
      </c>
      <c r="I816" s="134">
        <v>100.3</v>
      </c>
      <c r="J816" s="134">
        <v>95.5</v>
      </c>
      <c r="K816" s="134">
        <v>99.3</v>
      </c>
      <c r="L816" s="134">
        <v>94.8</v>
      </c>
      <c r="M816" s="134">
        <v>96.4</v>
      </c>
      <c r="N816" s="134">
        <v>94.7</v>
      </c>
      <c r="O816" s="134">
        <v>93.9</v>
      </c>
      <c r="P816" s="134">
        <v>96.9</v>
      </c>
      <c r="Q816" s="134">
        <v>98.2</v>
      </c>
      <c r="R816" s="134">
        <v>102.2</v>
      </c>
      <c r="S816" s="134">
        <v>92.9</v>
      </c>
      <c r="T816" s="134">
        <v>99.8</v>
      </c>
      <c r="U816" s="134">
        <v>102.7</v>
      </c>
      <c r="V816" s="134">
        <v>102.2</v>
      </c>
      <c r="W816" s="134">
        <v>97.4</v>
      </c>
      <c r="X816" s="134">
        <v>93.1</v>
      </c>
      <c r="Y816" s="134">
        <v>93.8</v>
      </c>
      <c r="Z816" s="134">
        <v>98.4</v>
      </c>
      <c r="AA816" s="134">
        <v>95.8</v>
      </c>
      <c r="AB816" s="134">
        <v>102.8</v>
      </c>
      <c r="AC816" s="134">
        <v>96.8</v>
      </c>
      <c r="AD816" s="134">
        <v>99.1</v>
      </c>
      <c r="AE816" s="134">
        <v>101.2</v>
      </c>
      <c r="AF816" s="134">
        <v>100</v>
      </c>
      <c r="AG816" s="134">
        <v>100.3</v>
      </c>
      <c r="AH816" s="134">
        <v>98.3</v>
      </c>
      <c r="AI816" s="134">
        <v>99.1</v>
      </c>
      <c r="AJ816" s="134">
        <v>97.9</v>
      </c>
      <c r="AK816" s="134">
        <v>105.6</v>
      </c>
      <c r="AL816" s="134">
        <v>97.5</v>
      </c>
      <c r="AM816" s="134">
        <v>95.6</v>
      </c>
      <c r="AN816" s="134">
        <v>98.5</v>
      </c>
      <c r="AO816" s="134">
        <v>97.7</v>
      </c>
      <c r="AP816" s="134">
        <v>98.3</v>
      </c>
      <c r="AQ816" s="134">
        <v>97.1</v>
      </c>
      <c r="AR816" s="134">
        <v>110.4</v>
      </c>
      <c r="AS816" s="134">
        <v>114.4</v>
      </c>
      <c r="AT816" s="134">
        <v>112.6</v>
      </c>
      <c r="AU816" s="134">
        <v>114.3</v>
      </c>
      <c r="AV816" s="134">
        <v>110.9</v>
      </c>
      <c r="AW816" s="134">
        <v>117.9</v>
      </c>
      <c r="AX816" s="134">
        <v>111.9</v>
      </c>
      <c r="AY816" s="134">
        <v>114.4</v>
      </c>
      <c r="AZ816" s="134">
        <v>109.6</v>
      </c>
      <c r="BA816" s="134">
        <v>113</v>
      </c>
      <c r="BB816" s="134">
        <v>109</v>
      </c>
      <c r="BC816" s="134">
        <v>108.7</v>
      </c>
      <c r="BD816" s="134">
        <v>108.1</v>
      </c>
      <c r="BE816" s="134">
        <v>109.6</v>
      </c>
      <c r="BF816" s="134">
        <v>109.6</v>
      </c>
      <c r="BG816" s="134">
        <v>109.6</v>
      </c>
      <c r="BH816" s="134">
        <v>108</v>
      </c>
      <c r="BI816" s="134">
        <v>103.3</v>
      </c>
      <c r="BJ816" s="134">
        <v>103.8</v>
      </c>
      <c r="BK816" s="134">
        <v>104.3</v>
      </c>
      <c r="BL816" s="134">
        <v>105.1</v>
      </c>
      <c r="BM816" s="134">
        <v>104.9</v>
      </c>
      <c r="BN816" s="134">
        <v>108.1</v>
      </c>
      <c r="BO816" s="134">
        <v>107.6</v>
      </c>
      <c r="BP816" s="134">
        <v>108.8</v>
      </c>
      <c r="BQ816" s="134">
        <v>110.4</v>
      </c>
      <c r="BR816" s="134">
        <v>109.5</v>
      </c>
      <c r="BS816" s="134">
        <v>111.4</v>
      </c>
      <c r="BT816" s="134">
        <v>110</v>
      </c>
      <c r="BU816" s="134">
        <v>106.1</v>
      </c>
      <c r="BV816" s="134">
        <v>112.3</v>
      </c>
      <c r="BW816" s="134">
        <v>106.6</v>
      </c>
      <c r="BX816" s="134">
        <v>113.6</v>
      </c>
      <c r="BY816" s="134">
        <v>115.8</v>
      </c>
      <c r="BZ816" s="134">
        <v>112</v>
      </c>
      <c r="CA816" s="134">
        <v>116.2</v>
      </c>
      <c r="CB816" s="134">
        <v>113.9</v>
      </c>
      <c r="CC816" s="134">
        <v>110</v>
      </c>
      <c r="CD816" s="134">
        <v>117.3</v>
      </c>
      <c r="CE816" s="134">
        <v>116.8</v>
      </c>
      <c r="CF816" s="134">
        <v>116.5</v>
      </c>
      <c r="CG816" s="134">
        <v>116.2</v>
      </c>
      <c r="CH816" s="134">
        <v>115.9</v>
      </c>
      <c r="CI816" s="134">
        <v>118.7</v>
      </c>
      <c r="CJ816" s="134">
        <v>117.1</v>
      </c>
      <c r="CK816" s="134">
        <v>120.7</v>
      </c>
      <c r="CL816" s="134">
        <v>121</v>
      </c>
      <c r="CM816" s="134">
        <v>120.1</v>
      </c>
      <c r="CN816" s="134">
        <v>118.3</v>
      </c>
      <c r="CO816" s="134">
        <v>119.5</v>
      </c>
      <c r="CP816" s="134">
        <v>119.7</v>
      </c>
      <c r="CQ816" s="134">
        <v>122.2</v>
      </c>
      <c r="CR816" s="134">
        <v>121.6</v>
      </c>
      <c r="CS816" s="134">
        <v>123.8</v>
      </c>
      <c r="CT816" s="134">
        <v>119.7</v>
      </c>
      <c r="CU816" s="134">
        <v>118.8</v>
      </c>
      <c r="CV816" s="134">
        <v>119.2</v>
      </c>
      <c r="CW816" s="134">
        <v>121.1</v>
      </c>
      <c r="CX816" s="134">
        <v>122.1</v>
      </c>
      <c r="CY816" s="134">
        <v>120.1</v>
      </c>
      <c r="CZ816" s="134">
        <v>118.5</v>
      </c>
      <c r="DA816" s="134">
        <v>115.8</v>
      </c>
      <c r="DB816" s="134">
        <v>114.2</v>
      </c>
      <c r="DC816" s="134">
        <v>118.8</v>
      </c>
      <c r="DD816" s="134">
        <v>117.7</v>
      </c>
      <c r="DE816" s="134">
        <v>114.9</v>
      </c>
      <c r="DF816" s="134">
        <v>119.2</v>
      </c>
      <c r="DG816" s="134">
        <v>122.5</v>
      </c>
      <c r="DH816" s="134">
        <v>122.6</v>
      </c>
      <c r="DI816" s="134">
        <v>127.1</v>
      </c>
      <c r="DJ816" s="134">
        <v>124.6</v>
      </c>
      <c r="DK816" s="134">
        <v>126.9</v>
      </c>
      <c r="DL816" s="134">
        <v>129</v>
      </c>
      <c r="DM816" s="134">
        <v>128</v>
      </c>
      <c r="DN816" s="134">
        <v>127.3</v>
      </c>
      <c r="DO816" s="134">
        <v>128.69999999999999</v>
      </c>
      <c r="DP816" s="134">
        <v>129.1</v>
      </c>
      <c r="DQ816" s="134">
        <v>130.4</v>
      </c>
      <c r="DR816" s="134">
        <v>131.1</v>
      </c>
      <c r="DS816" s="134">
        <v>129</v>
      </c>
      <c r="DT816" s="134">
        <v>129.80000000000001</v>
      </c>
      <c r="DU816" s="134">
        <v>140.6</v>
      </c>
      <c r="DV816" s="134">
        <v>140.69999999999999</v>
      </c>
      <c r="DW816" s="134">
        <v>139.1</v>
      </c>
      <c r="DX816" s="134">
        <v>141.30000000000001</v>
      </c>
      <c r="DY816" s="134">
        <v>142</v>
      </c>
      <c r="DZ816" s="134">
        <v>142.19999999999999</v>
      </c>
      <c r="EA816" s="135">
        <v>142.19999999999999</v>
      </c>
      <c r="EB816" s="136">
        <v>138.80000000000001</v>
      </c>
      <c r="EC816" s="136">
        <v>138.80000000000001</v>
      </c>
      <c r="ED816" s="134">
        <v>132.69999999999999</v>
      </c>
      <c r="EE816" s="134">
        <v>135.80000000000001</v>
      </c>
      <c r="EF816" s="137">
        <v>136.5</v>
      </c>
      <c r="EG816" s="137">
        <v>135.69999999999999</v>
      </c>
      <c r="EH816" s="137">
        <v>138.5</v>
      </c>
      <c r="EI816" s="137">
        <v>137.30000000000001</v>
      </c>
      <c r="EJ816" s="136">
        <v>136.30000000000001</v>
      </c>
      <c r="EK816" s="136">
        <v>136.4</v>
      </c>
      <c r="EL816" s="147">
        <v>132.5</v>
      </c>
      <c r="EM816" s="147">
        <v>136.4</v>
      </c>
      <c r="EN816" s="147">
        <v>133.1</v>
      </c>
    </row>
    <row r="817" spans="1:144" ht="15" x14ac:dyDescent="0.25">
      <c r="A817" s="132" t="s">
        <v>3060</v>
      </c>
      <c r="B817" s="132" t="s">
        <v>3061</v>
      </c>
      <c r="C817" s="133">
        <v>3.6810000000000002E-2</v>
      </c>
      <c r="D817" s="134">
        <v>98.9</v>
      </c>
      <c r="E817" s="134">
        <v>101.4</v>
      </c>
      <c r="F817" s="134">
        <v>99.8</v>
      </c>
      <c r="G817" s="134">
        <v>99.7</v>
      </c>
      <c r="H817" s="134">
        <v>97.1</v>
      </c>
      <c r="I817" s="134">
        <v>99.7</v>
      </c>
      <c r="J817" s="134">
        <v>100</v>
      </c>
      <c r="K817" s="134">
        <v>98</v>
      </c>
      <c r="L817" s="134">
        <v>97.6</v>
      </c>
      <c r="M817" s="134">
        <v>100.4</v>
      </c>
      <c r="N817" s="134">
        <v>100</v>
      </c>
      <c r="O817" s="134">
        <v>100.8</v>
      </c>
      <c r="P817" s="134">
        <v>99.2</v>
      </c>
      <c r="Q817" s="134">
        <v>102.5</v>
      </c>
      <c r="R817" s="134">
        <v>100.6</v>
      </c>
      <c r="S817" s="134">
        <v>100.4</v>
      </c>
      <c r="T817" s="134">
        <v>100.3</v>
      </c>
      <c r="U817" s="134">
        <v>105.3</v>
      </c>
      <c r="V817" s="134">
        <v>100.2</v>
      </c>
      <c r="W817" s="134">
        <v>102</v>
      </c>
      <c r="X817" s="134">
        <v>103</v>
      </c>
      <c r="Y817" s="134">
        <v>105.7</v>
      </c>
      <c r="Z817" s="134">
        <v>103.4</v>
      </c>
      <c r="AA817" s="134">
        <v>105</v>
      </c>
      <c r="AB817" s="134">
        <v>103.9</v>
      </c>
      <c r="AC817" s="134">
        <v>105.1</v>
      </c>
      <c r="AD817" s="134">
        <v>105.1</v>
      </c>
      <c r="AE817" s="134">
        <v>105.1</v>
      </c>
      <c r="AF817" s="134">
        <v>103.5</v>
      </c>
      <c r="AG817" s="134">
        <v>104.6</v>
      </c>
      <c r="AH817" s="134">
        <v>102.9</v>
      </c>
      <c r="AI817" s="134">
        <v>105.1</v>
      </c>
      <c r="AJ817" s="134">
        <v>105.6</v>
      </c>
      <c r="AK817" s="134">
        <v>107.8</v>
      </c>
      <c r="AL817" s="134">
        <v>109.8</v>
      </c>
      <c r="AM817" s="134">
        <v>108.1</v>
      </c>
      <c r="AN817" s="134">
        <v>108.7</v>
      </c>
      <c r="AO817" s="134">
        <v>110.2</v>
      </c>
      <c r="AP817" s="134">
        <v>109.6</v>
      </c>
      <c r="AQ817" s="134">
        <v>110.2</v>
      </c>
      <c r="AR817" s="134">
        <v>119.7</v>
      </c>
      <c r="AS817" s="134">
        <v>120</v>
      </c>
      <c r="AT817" s="134">
        <v>121.1</v>
      </c>
      <c r="AU817" s="134">
        <v>121.1</v>
      </c>
      <c r="AV817" s="134">
        <v>118.4</v>
      </c>
      <c r="AW817" s="134">
        <v>122.5</v>
      </c>
      <c r="AX817" s="134">
        <v>121</v>
      </c>
      <c r="AY817" s="134">
        <v>120.2</v>
      </c>
      <c r="AZ817" s="134">
        <v>125.7</v>
      </c>
      <c r="BA817" s="134">
        <v>122.6</v>
      </c>
      <c r="BB817" s="134">
        <v>120.9</v>
      </c>
      <c r="BC817" s="134">
        <v>122.6</v>
      </c>
      <c r="BD817" s="134">
        <v>121.2</v>
      </c>
      <c r="BE817" s="134">
        <v>120</v>
      </c>
      <c r="BF817" s="134">
        <v>124.4</v>
      </c>
      <c r="BG817" s="134">
        <v>120.1</v>
      </c>
      <c r="BH817" s="134">
        <v>118.7</v>
      </c>
      <c r="BI817" s="134">
        <v>121.9</v>
      </c>
      <c r="BJ817" s="134">
        <v>122.9</v>
      </c>
      <c r="BK817" s="134">
        <v>123.4</v>
      </c>
      <c r="BL817" s="134">
        <v>123.9</v>
      </c>
      <c r="BM817" s="134">
        <v>123.8</v>
      </c>
      <c r="BN817" s="134">
        <v>123.4</v>
      </c>
      <c r="BO817" s="134">
        <v>123.2</v>
      </c>
      <c r="BP817" s="134">
        <v>126.3</v>
      </c>
      <c r="BQ817" s="134">
        <v>125.4</v>
      </c>
      <c r="BR817" s="134">
        <v>125.4</v>
      </c>
      <c r="BS817" s="134">
        <v>129.19999999999999</v>
      </c>
      <c r="BT817" s="134">
        <v>128</v>
      </c>
      <c r="BU817" s="134">
        <v>128.6</v>
      </c>
      <c r="BV817" s="134">
        <v>129</v>
      </c>
      <c r="BW817" s="134">
        <v>129.69999999999999</v>
      </c>
      <c r="BX817" s="134">
        <v>129.9</v>
      </c>
      <c r="BY817" s="134">
        <v>131.19999999999999</v>
      </c>
      <c r="BZ817" s="134">
        <v>130.9</v>
      </c>
      <c r="CA817" s="134">
        <v>130.80000000000001</v>
      </c>
      <c r="CB817" s="134">
        <v>131.19999999999999</v>
      </c>
      <c r="CC817" s="134">
        <v>131.6</v>
      </c>
      <c r="CD817" s="134">
        <v>131.9</v>
      </c>
      <c r="CE817" s="134">
        <v>131.4</v>
      </c>
      <c r="CF817" s="134">
        <v>135.30000000000001</v>
      </c>
      <c r="CG817" s="134">
        <v>135.69999999999999</v>
      </c>
      <c r="CH817" s="134">
        <v>135.30000000000001</v>
      </c>
      <c r="CI817" s="134">
        <v>134.5</v>
      </c>
      <c r="CJ817" s="134">
        <v>131.80000000000001</v>
      </c>
      <c r="CK817" s="134">
        <v>129.9</v>
      </c>
      <c r="CL817" s="134">
        <v>129.5</v>
      </c>
      <c r="CM817" s="134">
        <v>130.69999999999999</v>
      </c>
      <c r="CN817" s="134">
        <v>130.4</v>
      </c>
      <c r="CO817" s="134">
        <v>129.6</v>
      </c>
      <c r="CP817" s="134">
        <v>128.19999999999999</v>
      </c>
      <c r="CQ817" s="134">
        <v>127.8</v>
      </c>
      <c r="CR817" s="134">
        <v>127.7</v>
      </c>
      <c r="CS817" s="134">
        <v>128</v>
      </c>
      <c r="CT817" s="134">
        <v>129.30000000000001</v>
      </c>
      <c r="CU817" s="134">
        <v>129.9</v>
      </c>
      <c r="CV817" s="134">
        <v>129.69999999999999</v>
      </c>
      <c r="CW817" s="134">
        <v>126.4</v>
      </c>
      <c r="CX817" s="134">
        <v>129.19999999999999</v>
      </c>
      <c r="CY817" s="134">
        <v>132.80000000000001</v>
      </c>
      <c r="CZ817" s="134">
        <v>131.69999999999999</v>
      </c>
      <c r="DA817" s="134">
        <v>131.4</v>
      </c>
      <c r="DB817" s="134">
        <v>131.80000000000001</v>
      </c>
      <c r="DC817" s="134">
        <v>131.80000000000001</v>
      </c>
      <c r="DD817" s="134">
        <v>131.19999999999999</v>
      </c>
      <c r="DE817" s="134">
        <v>131.4</v>
      </c>
      <c r="DF817" s="134">
        <v>132.1</v>
      </c>
      <c r="DG817" s="134">
        <v>132.5</v>
      </c>
      <c r="DH817" s="134">
        <v>134.80000000000001</v>
      </c>
      <c r="DI817" s="134">
        <v>134.30000000000001</v>
      </c>
      <c r="DJ817" s="134">
        <v>134.69999999999999</v>
      </c>
      <c r="DK817" s="134">
        <v>136.19999999999999</v>
      </c>
      <c r="DL817" s="134">
        <v>137.19999999999999</v>
      </c>
      <c r="DM817" s="134">
        <v>139</v>
      </c>
      <c r="DN817" s="134">
        <v>140.5</v>
      </c>
      <c r="DO817" s="134">
        <v>143.80000000000001</v>
      </c>
      <c r="DP817" s="134">
        <v>146.6</v>
      </c>
      <c r="DQ817" s="134">
        <v>147.1</v>
      </c>
      <c r="DR817" s="134">
        <v>148.69999999999999</v>
      </c>
      <c r="DS817" s="134">
        <v>149.69999999999999</v>
      </c>
      <c r="DT817" s="134">
        <v>149.6</v>
      </c>
      <c r="DU817" s="134">
        <v>147.4</v>
      </c>
      <c r="DV817" s="134">
        <v>151</v>
      </c>
      <c r="DW817" s="134">
        <v>151.30000000000001</v>
      </c>
      <c r="DX817" s="134">
        <v>152.30000000000001</v>
      </c>
      <c r="DY817" s="134">
        <v>152.30000000000001</v>
      </c>
      <c r="DZ817" s="134">
        <v>152.6</v>
      </c>
      <c r="EA817" s="135">
        <v>151.19999999999999</v>
      </c>
      <c r="EB817" s="136">
        <v>151.30000000000001</v>
      </c>
      <c r="EC817" s="136">
        <v>152.1</v>
      </c>
      <c r="ED817" s="134">
        <v>151.4</v>
      </c>
      <c r="EE817" s="134">
        <v>152.19999999999999</v>
      </c>
      <c r="EF817" s="137">
        <v>152.1</v>
      </c>
      <c r="EG817" s="137">
        <v>153.80000000000001</v>
      </c>
      <c r="EH817" s="137">
        <v>153.80000000000001</v>
      </c>
      <c r="EI817" s="137">
        <v>153.9</v>
      </c>
      <c r="EJ817" s="136">
        <v>153.4</v>
      </c>
      <c r="EK817" s="136">
        <v>153.19999999999999</v>
      </c>
      <c r="EL817" s="147">
        <v>155.30000000000001</v>
      </c>
      <c r="EM817" s="147">
        <v>154.4</v>
      </c>
      <c r="EN817" s="147">
        <v>154.80000000000001</v>
      </c>
    </row>
    <row r="818" spans="1:144" ht="15" x14ac:dyDescent="0.25">
      <c r="A818" s="132" t="s">
        <v>3062</v>
      </c>
      <c r="B818" s="132" t="s">
        <v>3063</v>
      </c>
      <c r="C818" s="133">
        <v>0.31546000000000002</v>
      </c>
      <c r="D818" s="134">
        <v>100.5</v>
      </c>
      <c r="E818" s="134">
        <v>97.4</v>
      </c>
      <c r="F818" s="134">
        <v>100.3</v>
      </c>
      <c r="G818" s="134">
        <v>101.7</v>
      </c>
      <c r="H818" s="134">
        <v>102.5</v>
      </c>
      <c r="I818" s="134">
        <v>101.9</v>
      </c>
      <c r="J818" s="134">
        <v>101.5</v>
      </c>
      <c r="K818" s="134">
        <v>102</v>
      </c>
      <c r="L818" s="134">
        <v>102.5</v>
      </c>
      <c r="M818" s="134">
        <v>103.4</v>
      </c>
      <c r="N818" s="134">
        <v>101.2</v>
      </c>
      <c r="O818" s="134">
        <v>102.7</v>
      </c>
      <c r="P818" s="134">
        <v>100</v>
      </c>
      <c r="Q818" s="134">
        <v>101.7</v>
      </c>
      <c r="R818" s="134">
        <v>99.4</v>
      </c>
      <c r="S818" s="134">
        <v>101.9</v>
      </c>
      <c r="T818" s="134">
        <v>101</v>
      </c>
      <c r="U818" s="134">
        <v>95.4</v>
      </c>
      <c r="V818" s="134">
        <v>99.7</v>
      </c>
      <c r="W818" s="134">
        <v>93.9</v>
      </c>
      <c r="X818" s="134">
        <v>98.1</v>
      </c>
      <c r="Y818" s="134">
        <v>94.9</v>
      </c>
      <c r="Z818" s="134">
        <v>96.3</v>
      </c>
      <c r="AA818" s="134">
        <v>101.6</v>
      </c>
      <c r="AB818" s="134">
        <v>92.1</v>
      </c>
      <c r="AC818" s="134">
        <v>97.6</v>
      </c>
      <c r="AD818" s="134">
        <v>94.7</v>
      </c>
      <c r="AE818" s="134">
        <v>95.9</v>
      </c>
      <c r="AF818" s="134">
        <v>95.6</v>
      </c>
      <c r="AG818" s="134">
        <v>96.4</v>
      </c>
      <c r="AH818" s="134">
        <v>95.2</v>
      </c>
      <c r="AI818" s="134">
        <v>94.7</v>
      </c>
      <c r="AJ818" s="134">
        <v>98.2</v>
      </c>
      <c r="AK818" s="134">
        <v>98.5</v>
      </c>
      <c r="AL818" s="134">
        <v>98</v>
      </c>
      <c r="AM818" s="134">
        <v>98.8</v>
      </c>
      <c r="AN818" s="134">
        <v>95.5</v>
      </c>
      <c r="AO818" s="134">
        <v>98.3</v>
      </c>
      <c r="AP818" s="134">
        <v>98.5</v>
      </c>
      <c r="AQ818" s="134">
        <v>98.7</v>
      </c>
      <c r="AR818" s="134">
        <v>100.2</v>
      </c>
      <c r="AS818" s="134">
        <v>98.8</v>
      </c>
      <c r="AT818" s="134">
        <v>104.3</v>
      </c>
      <c r="AU818" s="134">
        <v>98.4</v>
      </c>
      <c r="AV818" s="134">
        <v>97.6</v>
      </c>
      <c r="AW818" s="134">
        <v>96.6</v>
      </c>
      <c r="AX818" s="134">
        <v>97.1</v>
      </c>
      <c r="AY818" s="134">
        <v>100.4</v>
      </c>
      <c r="AZ818" s="134">
        <v>99</v>
      </c>
      <c r="BA818" s="134">
        <v>101.8</v>
      </c>
      <c r="BB818" s="134">
        <v>100.8</v>
      </c>
      <c r="BC818" s="134">
        <v>103.3</v>
      </c>
      <c r="BD818" s="134">
        <v>102.7</v>
      </c>
      <c r="BE818" s="134">
        <v>102.2</v>
      </c>
      <c r="BF818" s="134">
        <v>102</v>
      </c>
      <c r="BG818" s="134">
        <v>101.7</v>
      </c>
      <c r="BH818" s="134">
        <v>102</v>
      </c>
      <c r="BI818" s="134">
        <v>100.8</v>
      </c>
      <c r="BJ818" s="134">
        <v>100.9</v>
      </c>
      <c r="BK818" s="134">
        <v>100.8</v>
      </c>
      <c r="BL818" s="134">
        <v>100.9</v>
      </c>
      <c r="BM818" s="134">
        <v>101.1</v>
      </c>
      <c r="BN818" s="134">
        <v>101.5</v>
      </c>
      <c r="BO818" s="134">
        <v>101.9</v>
      </c>
      <c r="BP818" s="134">
        <v>101</v>
      </c>
      <c r="BQ818" s="134">
        <v>102.7</v>
      </c>
      <c r="BR818" s="134">
        <v>101.8</v>
      </c>
      <c r="BS818" s="134">
        <v>102</v>
      </c>
      <c r="BT818" s="134">
        <v>102.1</v>
      </c>
      <c r="BU818" s="134">
        <v>103.1</v>
      </c>
      <c r="BV818" s="134">
        <v>102.9</v>
      </c>
      <c r="BW818" s="134">
        <v>104.3</v>
      </c>
      <c r="BX818" s="134">
        <v>104.4</v>
      </c>
      <c r="BY818" s="134">
        <v>103.7</v>
      </c>
      <c r="BZ818" s="134">
        <v>103.4</v>
      </c>
      <c r="CA818" s="134">
        <v>105</v>
      </c>
      <c r="CB818" s="134">
        <v>105.6</v>
      </c>
      <c r="CC818" s="134">
        <v>105.5</v>
      </c>
      <c r="CD818" s="134">
        <v>106.2</v>
      </c>
      <c r="CE818" s="134">
        <v>105.4</v>
      </c>
      <c r="CF818" s="134">
        <v>105.5</v>
      </c>
      <c r="CG818" s="134">
        <v>105.9</v>
      </c>
      <c r="CH818" s="134">
        <v>106.3</v>
      </c>
      <c r="CI818" s="134">
        <v>105.3</v>
      </c>
      <c r="CJ818" s="134">
        <v>105.1</v>
      </c>
      <c r="CK818" s="134">
        <v>106.3</v>
      </c>
      <c r="CL818" s="134">
        <v>105</v>
      </c>
      <c r="CM818" s="134">
        <v>105.4</v>
      </c>
      <c r="CN818" s="134">
        <v>105.3</v>
      </c>
      <c r="CO818" s="134">
        <v>105.8</v>
      </c>
      <c r="CP818" s="134">
        <v>105.8</v>
      </c>
      <c r="CQ818" s="134">
        <v>107.1</v>
      </c>
      <c r="CR818" s="134">
        <v>106.2</v>
      </c>
      <c r="CS818" s="134">
        <v>107.8</v>
      </c>
      <c r="CT818" s="134">
        <v>107.8</v>
      </c>
      <c r="CU818" s="134">
        <v>107.2</v>
      </c>
      <c r="CV818" s="134">
        <v>107.4</v>
      </c>
      <c r="CW818" s="134">
        <v>107.3</v>
      </c>
      <c r="CX818" s="134">
        <v>107.2</v>
      </c>
      <c r="CY818" s="134">
        <v>107.7</v>
      </c>
      <c r="CZ818" s="134">
        <v>107.8</v>
      </c>
      <c r="DA818" s="134">
        <v>107.6</v>
      </c>
      <c r="DB818" s="134">
        <v>106.9</v>
      </c>
      <c r="DC818" s="134">
        <v>106.6</v>
      </c>
      <c r="DD818" s="134">
        <v>107</v>
      </c>
      <c r="DE818" s="134">
        <v>107.8</v>
      </c>
      <c r="DF818" s="134">
        <v>107.3</v>
      </c>
      <c r="DG818" s="134">
        <v>107.7</v>
      </c>
      <c r="DH818" s="134">
        <v>109.5</v>
      </c>
      <c r="DI818" s="134">
        <v>108.4</v>
      </c>
      <c r="DJ818" s="134">
        <v>109.5</v>
      </c>
      <c r="DK818" s="134">
        <v>112.2</v>
      </c>
      <c r="DL818" s="134">
        <v>112.3</v>
      </c>
      <c r="DM818" s="134">
        <v>110.9</v>
      </c>
      <c r="DN818" s="134">
        <v>112</v>
      </c>
      <c r="DO818" s="134">
        <v>112.7</v>
      </c>
      <c r="DP818" s="134">
        <v>112.8</v>
      </c>
      <c r="DQ818" s="134">
        <v>113.3</v>
      </c>
      <c r="DR818" s="134">
        <v>113.8</v>
      </c>
      <c r="DS818" s="134">
        <v>115.4</v>
      </c>
      <c r="DT818" s="134">
        <v>115.8</v>
      </c>
      <c r="DU818" s="134">
        <v>116.3</v>
      </c>
      <c r="DV818" s="134">
        <v>116.8</v>
      </c>
      <c r="DW818" s="134">
        <v>117.3</v>
      </c>
      <c r="DX818" s="134">
        <v>118.3</v>
      </c>
      <c r="DY818" s="134">
        <v>119.1</v>
      </c>
      <c r="DZ818" s="134">
        <v>119.4</v>
      </c>
      <c r="EA818" s="135">
        <v>119.7</v>
      </c>
      <c r="EB818" s="136">
        <v>120.7</v>
      </c>
      <c r="EC818" s="136">
        <v>120.8</v>
      </c>
      <c r="ED818" s="134">
        <v>120.3</v>
      </c>
      <c r="EE818" s="134">
        <v>120.6</v>
      </c>
      <c r="EF818" s="137">
        <v>120.2</v>
      </c>
      <c r="EG818" s="137">
        <v>120.1</v>
      </c>
      <c r="EH818" s="137">
        <v>121.8</v>
      </c>
      <c r="EI818" s="137">
        <v>121.7</v>
      </c>
      <c r="EJ818" s="136">
        <v>122.3</v>
      </c>
      <c r="EK818" s="136">
        <v>112.6</v>
      </c>
      <c r="EL818" s="147">
        <v>122</v>
      </c>
      <c r="EM818" s="147">
        <v>121.9</v>
      </c>
      <c r="EN818" s="147">
        <v>122.6</v>
      </c>
    </row>
    <row r="819" spans="1:144" ht="15" x14ac:dyDescent="0.25">
      <c r="A819" s="132" t="s">
        <v>3064</v>
      </c>
      <c r="B819" s="132" t="s">
        <v>3065</v>
      </c>
      <c r="C819" s="133">
        <v>8.6269999999999999E-2</v>
      </c>
      <c r="D819" s="134">
        <v>98.8</v>
      </c>
      <c r="E819" s="134">
        <v>96.9</v>
      </c>
      <c r="F819" s="134">
        <v>96.8</v>
      </c>
      <c r="G819" s="134">
        <v>99.9</v>
      </c>
      <c r="H819" s="134">
        <v>102</v>
      </c>
      <c r="I819" s="134">
        <v>101</v>
      </c>
      <c r="J819" s="134">
        <v>98.8</v>
      </c>
      <c r="K819" s="134">
        <v>98.2</v>
      </c>
      <c r="L819" s="134">
        <v>98.4</v>
      </c>
      <c r="M819" s="134">
        <v>98.6</v>
      </c>
      <c r="N819" s="134">
        <v>95.3</v>
      </c>
      <c r="O819" s="134">
        <v>94.9</v>
      </c>
      <c r="P819" s="134">
        <v>96.6</v>
      </c>
      <c r="Q819" s="134">
        <v>96.3</v>
      </c>
      <c r="R819" s="134">
        <v>99.6</v>
      </c>
      <c r="S819" s="134">
        <v>100.7</v>
      </c>
      <c r="T819" s="134">
        <v>102.6</v>
      </c>
      <c r="U819" s="134">
        <v>101.8</v>
      </c>
      <c r="V819" s="134">
        <v>99.1</v>
      </c>
      <c r="W819" s="134">
        <v>98.3</v>
      </c>
      <c r="X819" s="134">
        <v>98.4</v>
      </c>
      <c r="Y819" s="134">
        <v>98.9</v>
      </c>
      <c r="Z819" s="134">
        <v>99.5</v>
      </c>
      <c r="AA819" s="134">
        <v>101.1</v>
      </c>
      <c r="AB819" s="134">
        <v>98</v>
      </c>
      <c r="AC819" s="134">
        <v>98.4</v>
      </c>
      <c r="AD819" s="134">
        <v>98.6</v>
      </c>
      <c r="AE819" s="134">
        <v>100.6</v>
      </c>
      <c r="AF819" s="134">
        <v>100.9</v>
      </c>
      <c r="AG819" s="134">
        <v>99.3</v>
      </c>
      <c r="AH819" s="134">
        <v>101.1</v>
      </c>
      <c r="AI819" s="134">
        <v>96.4</v>
      </c>
      <c r="AJ819" s="134">
        <v>92.4</v>
      </c>
      <c r="AK819" s="134">
        <v>91.7</v>
      </c>
      <c r="AL819" s="134">
        <v>93.7</v>
      </c>
      <c r="AM819" s="134">
        <v>93.9</v>
      </c>
      <c r="AN819" s="134">
        <v>99.8</v>
      </c>
      <c r="AO819" s="134">
        <v>101.5</v>
      </c>
      <c r="AP819" s="134">
        <v>104.2</v>
      </c>
      <c r="AQ819" s="134">
        <v>104.1</v>
      </c>
      <c r="AR819" s="134">
        <v>105.4</v>
      </c>
      <c r="AS819" s="134">
        <v>104.1</v>
      </c>
      <c r="AT819" s="134">
        <v>103.3</v>
      </c>
      <c r="AU819" s="134">
        <v>105</v>
      </c>
      <c r="AV819" s="134">
        <v>103.4</v>
      </c>
      <c r="AW819" s="134">
        <v>105.9</v>
      </c>
      <c r="AX819" s="134">
        <v>104.6</v>
      </c>
      <c r="AY819" s="134">
        <v>104.1</v>
      </c>
      <c r="AZ819" s="134">
        <v>103.4</v>
      </c>
      <c r="BA819" s="134">
        <v>105.4</v>
      </c>
      <c r="BB819" s="134">
        <v>105.8</v>
      </c>
      <c r="BC819" s="134">
        <v>107.1</v>
      </c>
      <c r="BD819" s="134">
        <v>106</v>
      </c>
      <c r="BE819" s="134">
        <v>105.6</v>
      </c>
      <c r="BF819" s="134">
        <v>105.3</v>
      </c>
      <c r="BG819" s="134">
        <v>105.7</v>
      </c>
      <c r="BH819" s="134">
        <v>105.7</v>
      </c>
      <c r="BI819" s="134">
        <v>105.7</v>
      </c>
      <c r="BJ819" s="134">
        <v>105.7</v>
      </c>
      <c r="BK819" s="134">
        <v>106</v>
      </c>
      <c r="BL819" s="134">
        <v>106</v>
      </c>
      <c r="BM819" s="134">
        <v>106</v>
      </c>
      <c r="BN819" s="134">
        <v>108</v>
      </c>
      <c r="BO819" s="134">
        <v>106.2</v>
      </c>
      <c r="BP819" s="134">
        <v>106.2</v>
      </c>
      <c r="BQ819" s="134">
        <v>106.2</v>
      </c>
      <c r="BR819" s="134">
        <v>106.2</v>
      </c>
      <c r="BS819" s="134">
        <v>106.2</v>
      </c>
      <c r="BT819" s="134">
        <v>106.3</v>
      </c>
      <c r="BU819" s="134">
        <v>106.4</v>
      </c>
      <c r="BV819" s="134">
        <v>103.4</v>
      </c>
      <c r="BW819" s="134">
        <v>103.3</v>
      </c>
      <c r="BX819" s="134">
        <v>103.3</v>
      </c>
      <c r="BY819" s="134">
        <v>103.6</v>
      </c>
      <c r="BZ819" s="134">
        <v>103.8</v>
      </c>
      <c r="CA819" s="134">
        <v>103.8</v>
      </c>
      <c r="CB819" s="134">
        <v>103.8</v>
      </c>
      <c r="CC819" s="134">
        <v>105.5</v>
      </c>
      <c r="CD819" s="134">
        <v>105.6</v>
      </c>
      <c r="CE819" s="134">
        <v>105.5</v>
      </c>
      <c r="CF819" s="134">
        <v>105.5</v>
      </c>
      <c r="CG819" s="134">
        <v>105.5</v>
      </c>
      <c r="CH819" s="134">
        <v>109.5</v>
      </c>
      <c r="CI819" s="134">
        <v>109.5</v>
      </c>
      <c r="CJ819" s="134">
        <v>109.5</v>
      </c>
      <c r="CK819" s="134">
        <v>109.5</v>
      </c>
      <c r="CL819" s="134">
        <v>108.1</v>
      </c>
      <c r="CM819" s="134">
        <v>108.2</v>
      </c>
      <c r="CN819" s="134">
        <v>108.2</v>
      </c>
      <c r="CO819" s="134">
        <v>108.7</v>
      </c>
      <c r="CP819" s="134">
        <v>109</v>
      </c>
      <c r="CQ819" s="134">
        <v>109</v>
      </c>
      <c r="CR819" s="134">
        <v>108.6</v>
      </c>
      <c r="CS819" s="134">
        <v>109</v>
      </c>
      <c r="CT819" s="134">
        <v>109</v>
      </c>
      <c r="CU819" s="134">
        <v>109</v>
      </c>
      <c r="CV819" s="134">
        <v>109</v>
      </c>
      <c r="CW819" s="134">
        <v>109</v>
      </c>
      <c r="CX819" s="134">
        <v>109</v>
      </c>
      <c r="CY819" s="134">
        <v>108.8</v>
      </c>
      <c r="CZ819" s="134">
        <v>108.7</v>
      </c>
      <c r="DA819" s="134">
        <v>108.8</v>
      </c>
      <c r="DB819" s="134">
        <v>109.9</v>
      </c>
      <c r="DC819" s="134">
        <v>110.3</v>
      </c>
      <c r="DD819" s="134">
        <v>110.2</v>
      </c>
      <c r="DE819" s="134">
        <v>110.2</v>
      </c>
      <c r="DF819" s="134">
        <v>113.8</v>
      </c>
      <c r="DG819" s="134">
        <v>114.1</v>
      </c>
      <c r="DH819" s="134">
        <v>114.6</v>
      </c>
      <c r="DI819" s="134">
        <v>114.7</v>
      </c>
      <c r="DJ819" s="134">
        <v>114.7</v>
      </c>
      <c r="DK819" s="134">
        <v>114.7</v>
      </c>
      <c r="DL819" s="134">
        <v>114.7</v>
      </c>
      <c r="DM819" s="134">
        <v>114.8</v>
      </c>
      <c r="DN819" s="134">
        <v>115.5</v>
      </c>
      <c r="DO819" s="134">
        <v>122.5</v>
      </c>
      <c r="DP819" s="134">
        <v>122.9</v>
      </c>
      <c r="DQ819" s="134">
        <v>126.3</v>
      </c>
      <c r="DR819" s="134">
        <v>126.9</v>
      </c>
      <c r="DS819" s="134">
        <v>126.9</v>
      </c>
      <c r="DT819" s="134">
        <v>128.69999999999999</v>
      </c>
      <c r="DU819" s="134">
        <v>128.69999999999999</v>
      </c>
      <c r="DV819" s="134">
        <v>128.69999999999999</v>
      </c>
      <c r="DW819" s="134">
        <v>129.1</v>
      </c>
      <c r="DX819" s="134">
        <v>129.4</v>
      </c>
      <c r="DY819" s="134">
        <v>131</v>
      </c>
      <c r="DZ819" s="134">
        <v>131</v>
      </c>
      <c r="EA819" s="135">
        <v>131</v>
      </c>
      <c r="EB819" s="136">
        <v>131</v>
      </c>
      <c r="EC819" s="136">
        <v>131.1</v>
      </c>
      <c r="ED819" s="134">
        <v>130.5</v>
      </c>
      <c r="EE819" s="134">
        <v>130.5</v>
      </c>
      <c r="EF819" s="137">
        <v>130.80000000000001</v>
      </c>
      <c r="EG819" s="137">
        <v>130.80000000000001</v>
      </c>
      <c r="EH819" s="137">
        <v>131.80000000000001</v>
      </c>
      <c r="EI819" s="137">
        <v>131.80000000000001</v>
      </c>
      <c r="EJ819" s="136">
        <v>131.80000000000001</v>
      </c>
      <c r="EK819" s="136">
        <v>131.80000000000001</v>
      </c>
      <c r="EL819" s="147">
        <v>131.80000000000001</v>
      </c>
      <c r="EM819" s="147">
        <v>131.80000000000001</v>
      </c>
      <c r="EN819" s="147">
        <v>131.80000000000001</v>
      </c>
    </row>
    <row r="820" spans="1:144" ht="15" x14ac:dyDescent="0.25">
      <c r="A820" s="132" t="s">
        <v>3066</v>
      </c>
      <c r="B820" s="132" t="s">
        <v>3067</v>
      </c>
      <c r="C820" s="133">
        <v>8.8230000000000003E-2</v>
      </c>
      <c r="D820" s="134">
        <v>107.1</v>
      </c>
      <c r="E820" s="134">
        <v>105.5</v>
      </c>
      <c r="F820" s="134">
        <v>104.3</v>
      </c>
      <c r="G820" s="134">
        <v>106.1</v>
      </c>
      <c r="H820" s="134">
        <v>110</v>
      </c>
      <c r="I820" s="134">
        <v>106.2</v>
      </c>
      <c r="J820" s="134">
        <v>109.5</v>
      </c>
      <c r="K820" s="134">
        <v>104</v>
      </c>
      <c r="L820" s="134">
        <v>105.3</v>
      </c>
      <c r="M820" s="134">
        <v>106.8</v>
      </c>
      <c r="N820" s="134">
        <v>99.8</v>
      </c>
      <c r="O820" s="134">
        <v>102</v>
      </c>
      <c r="P820" s="134">
        <v>107</v>
      </c>
      <c r="Q820" s="134">
        <v>105.5</v>
      </c>
      <c r="R820" s="134">
        <v>109.9</v>
      </c>
      <c r="S820" s="134">
        <v>109.9</v>
      </c>
      <c r="T820" s="134">
        <v>104</v>
      </c>
      <c r="U820" s="134">
        <v>107.5</v>
      </c>
      <c r="V820" s="134">
        <v>109.5</v>
      </c>
      <c r="W820" s="134">
        <v>104.6</v>
      </c>
      <c r="X820" s="134">
        <v>109.5</v>
      </c>
      <c r="Y820" s="134">
        <v>109</v>
      </c>
      <c r="Z820" s="134">
        <v>111.8</v>
      </c>
      <c r="AA820" s="134">
        <v>108.8</v>
      </c>
      <c r="AB820" s="134">
        <v>112.2</v>
      </c>
      <c r="AC820" s="134">
        <v>113</v>
      </c>
      <c r="AD820" s="134">
        <v>108</v>
      </c>
      <c r="AE820" s="134">
        <v>105.1</v>
      </c>
      <c r="AF820" s="134">
        <v>105.9</v>
      </c>
      <c r="AG820" s="134">
        <v>115.2</v>
      </c>
      <c r="AH820" s="134">
        <v>114.5</v>
      </c>
      <c r="AI820" s="134">
        <v>109</v>
      </c>
      <c r="AJ820" s="134">
        <v>107.6</v>
      </c>
      <c r="AK820" s="134">
        <v>104.5</v>
      </c>
      <c r="AL820" s="134">
        <v>105.9</v>
      </c>
      <c r="AM820" s="134">
        <v>112.6</v>
      </c>
      <c r="AN820" s="134">
        <v>107.9</v>
      </c>
      <c r="AO820" s="134">
        <v>104.4</v>
      </c>
      <c r="AP820" s="134">
        <v>101.1</v>
      </c>
      <c r="AQ820" s="134">
        <v>107.4</v>
      </c>
      <c r="AR820" s="134">
        <v>110.9</v>
      </c>
      <c r="AS820" s="134">
        <v>112.5</v>
      </c>
      <c r="AT820" s="134">
        <v>109.5</v>
      </c>
      <c r="AU820" s="134">
        <v>113.5</v>
      </c>
      <c r="AV820" s="134">
        <v>110.9</v>
      </c>
      <c r="AW820" s="134">
        <v>105</v>
      </c>
      <c r="AX820" s="134">
        <v>106.9</v>
      </c>
      <c r="AY820" s="134">
        <v>105.4</v>
      </c>
      <c r="AZ820" s="134">
        <v>103</v>
      </c>
      <c r="BA820" s="134">
        <v>105.3</v>
      </c>
      <c r="BB820" s="134">
        <v>101</v>
      </c>
      <c r="BC820" s="134">
        <v>106</v>
      </c>
      <c r="BD820" s="134">
        <v>107.8</v>
      </c>
      <c r="BE820" s="134">
        <v>103.1</v>
      </c>
      <c r="BF820" s="134">
        <v>107.6</v>
      </c>
      <c r="BG820" s="134">
        <v>104.7</v>
      </c>
      <c r="BH820" s="134">
        <v>103.7</v>
      </c>
      <c r="BI820" s="134">
        <v>103.3</v>
      </c>
      <c r="BJ820" s="134">
        <v>105.7</v>
      </c>
      <c r="BK820" s="134">
        <v>108.4</v>
      </c>
      <c r="BL820" s="134">
        <v>108.4</v>
      </c>
      <c r="BM820" s="134">
        <v>107.6</v>
      </c>
      <c r="BN820" s="134">
        <v>109.8</v>
      </c>
      <c r="BO820" s="134">
        <v>101.5</v>
      </c>
      <c r="BP820" s="134">
        <v>104.5</v>
      </c>
      <c r="BQ820" s="134">
        <v>104.5</v>
      </c>
      <c r="BR820" s="134">
        <v>104.1</v>
      </c>
      <c r="BS820" s="134">
        <v>103.9</v>
      </c>
      <c r="BT820" s="134">
        <v>102.7</v>
      </c>
      <c r="BU820" s="134">
        <v>106</v>
      </c>
      <c r="BV820" s="134">
        <v>104.1</v>
      </c>
      <c r="BW820" s="134">
        <v>105.8</v>
      </c>
      <c r="BX820" s="134">
        <v>105.8</v>
      </c>
      <c r="BY820" s="134">
        <v>106.7</v>
      </c>
      <c r="BZ820" s="134">
        <v>104</v>
      </c>
      <c r="CA820" s="134">
        <v>105.6</v>
      </c>
      <c r="CB820" s="134">
        <v>105.1</v>
      </c>
      <c r="CC820" s="134">
        <v>104.6</v>
      </c>
      <c r="CD820" s="134">
        <v>105.1</v>
      </c>
      <c r="CE820" s="134">
        <v>106.5</v>
      </c>
      <c r="CF820" s="134">
        <v>105.9</v>
      </c>
      <c r="CG820" s="134">
        <v>107.1</v>
      </c>
      <c r="CH820" s="134">
        <v>107.6</v>
      </c>
      <c r="CI820" s="134">
        <v>109.7</v>
      </c>
      <c r="CJ820" s="134">
        <v>111.1</v>
      </c>
      <c r="CK820" s="134">
        <v>110.9</v>
      </c>
      <c r="CL820" s="134">
        <v>113.6</v>
      </c>
      <c r="CM820" s="134">
        <v>114.5</v>
      </c>
      <c r="CN820" s="134">
        <v>111.8</v>
      </c>
      <c r="CO820" s="134">
        <v>111.6</v>
      </c>
      <c r="CP820" s="134">
        <v>108.4</v>
      </c>
      <c r="CQ820" s="134">
        <v>109.6</v>
      </c>
      <c r="CR820" s="134">
        <v>113</v>
      </c>
      <c r="CS820" s="134">
        <v>109</v>
      </c>
      <c r="CT820" s="134">
        <v>107.7</v>
      </c>
      <c r="CU820" s="134">
        <v>108.3</v>
      </c>
      <c r="CV820" s="134">
        <v>108.2</v>
      </c>
      <c r="CW820" s="134">
        <v>115.8</v>
      </c>
      <c r="CX820" s="134">
        <v>106.5</v>
      </c>
      <c r="CY820" s="134">
        <v>107.7</v>
      </c>
      <c r="CZ820" s="134">
        <v>107.5</v>
      </c>
      <c r="DA820" s="134">
        <v>109</v>
      </c>
      <c r="DB820" s="134">
        <v>107.5</v>
      </c>
      <c r="DC820" s="134">
        <v>111.4</v>
      </c>
      <c r="DD820" s="134">
        <v>110.4</v>
      </c>
      <c r="DE820" s="134">
        <v>113</v>
      </c>
      <c r="DF820" s="134">
        <v>113.6</v>
      </c>
      <c r="DG820" s="134">
        <v>115.9</v>
      </c>
      <c r="DH820" s="134">
        <v>116.7</v>
      </c>
      <c r="DI820" s="134">
        <v>114.8</v>
      </c>
      <c r="DJ820" s="134">
        <v>113.6</v>
      </c>
      <c r="DK820" s="134">
        <v>113.5</v>
      </c>
      <c r="DL820" s="134">
        <v>117.1</v>
      </c>
      <c r="DM820" s="134">
        <v>116.6</v>
      </c>
      <c r="DN820" s="134">
        <v>114.9</v>
      </c>
      <c r="DO820" s="134">
        <v>117.9</v>
      </c>
      <c r="DP820" s="134">
        <v>114.2</v>
      </c>
      <c r="DQ820" s="134">
        <v>99.6</v>
      </c>
      <c r="DR820" s="134">
        <v>102.5</v>
      </c>
      <c r="DS820" s="134">
        <v>96.4</v>
      </c>
      <c r="DT820" s="134">
        <v>96.9</v>
      </c>
      <c r="DU820" s="134">
        <v>105.9</v>
      </c>
      <c r="DV820" s="134">
        <v>106.4</v>
      </c>
      <c r="DW820" s="134">
        <v>107.8</v>
      </c>
      <c r="DX820" s="134">
        <v>107.2</v>
      </c>
      <c r="DY820" s="134">
        <v>108.4</v>
      </c>
      <c r="DZ820" s="134">
        <v>108.6</v>
      </c>
      <c r="EA820" s="135">
        <v>111.1</v>
      </c>
      <c r="EB820" s="136">
        <v>108.4</v>
      </c>
      <c r="EC820" s="136">
        <v>108.3</v>
      </c>
      <c r="ED820" s="134">
        <v>110.2</v>
      </c>
      <c r="EE820" s="134">
        <v>112.8</v>
      </c>
      <c r="EF820" s="137">
        <v>110.9</v>
      </c>
      <c r="EG820" s="137">
        <v>111.3</v>
      </c>
      <c r="EH820" s="137">
        <v>111.3</v>
      </c>
      <c r="EI820" s="137">
        <v>112.5</v>
      </c>
      <c r="EJ820" s="136">
        <v>113.5</v>
      </c>
      <c r="EK820" s="136">
        <v>111.5</v>
      </c>
      <c r="EL820" s="147">
        <v>112.6</v>
      </c>
      <c r="EM820" s="147">
        <v>111</v>
      </c>
      <c r="EN820" s="147">
        <v>110.3</v>
      </c>
    </row>
    <row r="821" spans="1:144" ht="15" x14ac:dyDescent="0.25">
      <c r="A821" s="132" t="s">
        <v>3068</v>
      </c>
      <c r="B821" s="132" t="s">
        <v>3069</v>
      </c>
      <c r="C821" s="133">
        <v>2.1899999999999999E-2</v>
      </c>
      <c r="D821" s="134">
        <v>103.6</v>
      </c>
      <c r="E821" s="134">
        <v>105.3</v>
      </c>
      <c r="F821" s="134">
        <v>103.4</v>
      </c>
      <c r="G821" s="134">
        <v>103.4</v>
      </c>
      <c r="H821" s="134">
        <v>103.4</v>
      </c>
      <c r="I821" s="134">
        <v>104.4</v>
      </c>
      <c r="J821" s="134">
        <v>104.1</v>
      </c>
      <c r="K821" s="134">
        <v>104.5</v>
      </c>
      <c r="L821" s="134">
        <v>104.5</v>
      </c>
      <c r="M821" s="134">
        <v>104.5</v>
      </c>
      <c r="N821" s="134">
        <v>106</v>
      </c>
      <c r="O821" s="134">
        <v>106</v>
      </c>
      <c r="P821" s="134">
        <v>104.6</v>
      </c>
      <c r="Q821" s="134">
        <v>105.8</v>
      </c>
      <c r="R821" s="134">
        <v>103.3</v>
      </c>
      <c r="S821" s="134">
        <v>104</v>
      </c>
      <c r="T821" s="134">
        <v>105.2</v>
      </c>
      <c r="U821" s="134">
        <v>104</v>
      </c>
      <c r="V821" s="134">
        <v>104.8</v>
      </c>
      <c r="W821" s="134">
        <v>108.2</v>
      </c>
      <c r="X821" s="134">
        <v>106.2</v>
      </c>
      <c r="Y821" s="134">
        <v>104.6</v>
      </c>
      <c r="Z821" s="134">
        <v>106</v>
      </c>
      <c r="AA821" s="134">
        <v>106.6</v>
      </c>
      <c r="AB821" s="134">
        <v>109</v>
      </c>
      <c r="AC821" s="134">
        <v>107.1</v>
      </c>
      <c r="AD821" s="134">
        <v>108.4</v>
      </c>
      <c r="AE821" s="134">
        <v>108.1</v>
      </c>
      <c r="AF821" s="134">
        <v>108.6</v>
      </c>
      <c r="AG821" s="134">
        <v>106</v>
      </c>
      <c r="AH821" s="134">
        <v>106.5</v>
      </c>
      <c r="AI821" s="134">
        <v>108.4</v>
      </c>
      <c r="AJ821" s="134">
        <v>107.6</v>
      </c>
      <c r="AK821" s="134">
        <v>107</v>
      </c>
      <c r="AL821" s="134">
        <v>106.1</v>
      </c>
      <c r="AM821" s="134">
        <v>106.1</v>
      </c>
      <c r="AN821" s="134">
        <v>109.5</v>
      </c>
      <c r="AO821" s="134">
        <v>107.2</v>
      </c>
      <c r="AP821" s="134">
        <v>106.6</v>
      </c>
      <c r="AQ821" s="134">
        <v>107.8</v>
      </c>
      <c r="AR821" s="134">
        <v>108.1</v>
      </c>
      <c r="AS821" s="134">
        <v>108.3</v>
      </c>
      <c r="AT821" s="134">
        <v>106.9</v>
      </c>
      <c r="AU821" s="134">
        <v>107.4</v>
      </c>
      <c r="AV821" s="134">
        <v>107.8</v>
      </c>
      <c r="AW821" s="134">
        <v>106.3</v>
      </c>
      <c r="AX821" s="134">
        <v>104.9</v>
      </c>
      <c r="AY821" s="134">
        <v>106.6</v>
      </c>
      <c r="AZ821" s="134">
        <v>106.5</v>
      </c>
      <c r="BA821" s="134">
        <v>105.7</v>
      </c>
      <c r="BB821" s="134">
        <v>101.4</v>
      </c>
      <c r="BC821" s="134">
        <v>103</v>
      </c>
      <c r="BD821" s="134">
        <v>102.1</v>
      </c>
      <c r="BE821" s="134">
        <v>102.1</v>
      </c>
      <c r="BF821" s="134">
        <v>105.3</v>
      </c>
      <c r="BG821" s="134">
        <v>102.9</v>
      </c>
      <c r="BH821" s="134">
        <v>103.2</v>
      </c>
      <c r="BI821" s="134">
        <v>105.5</v>
      </c>
      <c r="BJ821" s="134">
        <v>105</v>
      </c>
      <c r="BK821" s="134">
        <v>104.4</v>
      </c>
      <c r="BL821" s="134">
        <v>101.4</v>
      </c>
      <c r="BM821" s="134">
        <v>101.4</v>
      </c>
      <c r="BN821" s="134">
        <v>104</v>
      </c>
      <c r="BO821" s="134">
        <v>104.4</v>
      </c>
      <c r="BP821" s="134">
        <v>105.6</v>
      </c>
      <c r="BQ821" s="134">
        <v>105.7</v>
      </c>
      <c r="BR821" s="134">
        <v>105.7</v>
      </c>
      <c r="BS821" s="134">
        <v>105.7</v>
      </c>
      <c r="BT821" s="134">
        <v>106.7</v>
      </c>
      <c r="BU821" s="134">
        <v>106.9</v>
      </c>
      <c r="BV821" s="134">
        <v>108.3</v>
      </c>
      <c r="BW821" s="134">
        <v>111.4</v>
      </c>
      <c r="BX821" s="134">
        <v>109.7</v>
      </c>
      <c r="BY821" s="134">
        <v>111.3</v>
      </c>
      <c r="BZ821" s="134">
        <v>107.7</v>
      </c>
      <c r="CA821" s="134">
        <v>110.2</v>
      </c>
      <c r="CB821" s="134">
        <v>109.2</v>
      </c>
      <c r="CC821" s="134">
        <v>109.2</v>
      </c>
      <c r="CD821" s="134">
        <v>110.4</v>
      </c>
      <c r="CE821" s="134">
        <v>110</v>
      </c>
      <c r="CF821" s="134">
        <v>109.1</v>
      </c>
      <c r="CG821" s="134">
        <v>109.1</v>
      </c>
      <c r="CH821" s="134">
        <v>108</v>
      </c>
      <c r="CI821" s="134">
        <v>108.8</v>
      </c>
      <c r="CJ821" s="134">
        <v>110.2</v>
      </c>
      <c r="CK821" s="134">
        <v>111</v>
      </c>
      <c r="CL821" s="134">
        <v>112.1</v>
      </c>
      <c r="CM821" s="134">
        <v>111.7</v>
      </c>
      <c r="CN821" s="134">
        <v>111.2</v>
      </c>
      <c r="CO821" s="134">
        <v>112.6</v>
      </c>
      <c r="CP821" s="134">
        <v>112.8</v>
      </c>
      <c r="CQ821" s="134">
        <v>112.3</v>
      </c>
      <c r="CR821" s="134">
        <v>112.9</v>
      </c>
      <c r="CS821" s="134">
        <v>109.8</v>
      </c>
      <c r="CT821" s="134">
        <v>110.4</v>
      </c>
      <c r="CU821" s="134">
        <v>110.5</v>
      </c>
      <c r="CV821" s="134">
        <v>110.5</v>
      </c>
      <c r="CW821" s="134">
        <v>111.3</v>
      </c>
      <c r="CX821" s="134">
        <v>110.1</v>
      </c>
      <c r="CY821" s="134">
        <v>111.1</v>
      </c>
      <c r="CZ821" s="134">
        <v>111.9</v>
      </c>
      <c r="DA821" s="134">
        <v>112.2</v>
      </c>
      <c r="DB821" s="134">
        <v>112.1</v>
      </c>
      <c r="DC821" s="134">
        <v>113.1</v>
      </c>
      <c r="DD821" s="134">
        <v>113.5</v>
      </c>
      <c r="DE821" s="134">
        <v>115</v>
      </c>
      <c r="DF821" s="134">
        <v>118</v>
      </c>
      <c r="DG821" s="134">
        <v>120.6</v>
      </c>
      <c r="DH821" s="134">
        <v>122.3</v>
      </c>
      <c r="DI821" s="134">
        <v>122.4</v>
      </c>
      <c r="DJ821" s="134">
        <v>122.9</v>
      </c>
      <c r="DK821" s="134">
        <v>122.6</v>
      </c>
      <c r="DL821" s="134">
        <v>123.2</v>
      </c>
      <c r="DM821" s="134">
        <v>124.5</v>
      </c>
      <c r="DN821" s="134">
        <v>125.5</v>
      </c>
      <c r="DO821" s="134">
        <v>127.8</v>
      </c>
      <c r="DP821" s="134">
        <v>128.4</v>
      </c>
      <c r="DQ821" s="134">
        <v>129.4</v>
      </c>
      <c r="DR821" s="134">
        <v>129.80000000000001</v>
      </c>
      <c r="DS821" s="134">
        <v>132.9</v>
      </c>
      <c r="DT821" s="134">
        <v>133.19999999999999</v>
      </c>
      <c r="DU821" s="134">
        <v>135.6</v>
      </c>
      <c r="DV821" s="134">
        <v>136.19999999999999</v>
      </c>
      <c r="DW821" s="134">
        <v>137.19999999999999</v>
      </c>
      <c r="DX821" s="134">
        <v>137.19999999999999</v>
      </c>
      <c r="DY821" s="134">
        <v>138.1</v>
      </c>
      <c r="DZ821" s="134">
        <v>138.80000000000001</v>
      </c>
      <c r="EA821" s="135">
        <v>140.30000000000001</v>
      </c>
      <c r="EB821" s="136">
        <v>140.6</v>
      </c>
      <c r="EC821" s="136">
        <v>139.6</v>
      </c>
      <c r="ED821" s="134">
        <v>141.80000000000001</v>
      </c>
      <c r="EE821" s="134">
        <v>141</v>
      </c>
      <c r="EF821" s="137">
        <v>141.19999999999999</v>
      </c>
      <c r="EG821" s="137">
        <v>140.69999999999999</v>
      </c>
      <c r="EH821" s="137">
        <v>141.1</v>
      </c>
      <c r="EI821" s="137">
        <v>142.80000000000001</v>
      </c>
      <c r="EJ821" s="136">
        <v>142.5</v>
      </c>
      <c r="EK821" s="136">
        <v>144.4</v>
      </c>
      <c r="EL821" s="147">
        <v>144.4</v>
      </c>
      <c r="EM821" s="147">
        <v>145.5</v>
      </c>
      <c r="EN821" s="147">
        <v>145.1</v>
      </c>
    </row>
    <row r="822" spans="1:144" ht="15" x14ac:dyDescent="0.25">
      <c r="A822" s="132" t="s">
        <v>3070</v>
      </c>
      <c r="B822" s="132" t="s">
        <v>3071</v>
      </c>
      <c r="C822" s="133">
        <v>1.01E-3</v>
      </c>
      <c r="D822" s="134">
        <v>119.4</v>
      </c>
      <c r="E822" s="134">
        <v>92.8</v>
      </c>
      <c r="F822" s="134">
        <v>123</v>
      </c>
      <c r="G822" s="134">
        <v>115.6</v>
      </c>
      <c r="H822" s="134">
        <v>119.3</v>
      </c>
      <c r="I822" s="134">
        <v>115.8</v>
      </c>
      <c r="J822" s="134">
        <v>112.9</v>
      </c>
      <c r="K822" s="134">
        <v>113.8</v>
      </c>
      <c r="L822" s="134">
        <v>122.5</v>
      </c>
      <c r="M822" s="134">
        <v>127.1</v>
      </c>
      <c r="N822" s="134">
        <v>117.8</v>
      </c>
      <c r="O822" s="134">
        <v>121.4</v>
      </c>
      <c r="P822" s="134">
        <v>116.5</v>
      </c>
      <c r="Q822" s="134">
        <v>115.3</v>
      </c>
      <c r="R822" s="134">
        <v>119.4</v>
      </c>
      <c r="S822" s="134">
        <v>109.6</v>
      </c>
      <c r="T822" s="134">
        <v>137.69999999999999</v>
      </c>
      <c r="U822" s="134">
        <v>135.69999999999999</v>
      </c>
      <c r="V822" s="134">
        <v>138.30000000000001</v>
      </c>
      <c r="W822" s="134">
        <v>104.4</v>
      </c>
      <c r="X822" s="134">
        <v>125.5</v>
      </c>
      <c r="Y822" s="134">
        <v>125.4</v>
      </c>
      <c r="Z822" s="134">
        <v>135.30000000000001</v>
      </c>
      <c r="AA822" s="134">
        <v>130.69999999999999</v>
      </c>
      <c r="AB822" s="134">
        <v>126.3</v>
      </c>
      <c r="AC822" s="134">
        <v>139.69999999999999</v>
      </c>
      <c r="AD822" s="134">
        <v>113.1</v>
      </c>
      <c r="AE822" s="134">
        <v>125.2</v>
      </c>
      <c r="AF822" s="134">
        <v>126.5</v>
      </c>
      <c r="AG822" s="134">
        <v>105.8</v>
      </c>
      <c r="AH822" s="134">
        <v>131.80000000000001</v>
      </c>
      <c r="AI822" s="134">
        <v>137.19999999999999</v>
      </c>
      <c r="AJ822" s="134">
        <v>117.9</v>
      </c>
      <c r="AK822" s="134">
        <v>118.8</v>
      </c>
      <c r="AL822" s="134">
        <v>133</v>
      </c>
      <c r="AM822" s="134">
        <v>114.5</v>
      </c>
      <c r="AN822" s="134">
        <v>111.5</v>
      </c>
      <c r="AO822" s="134">
        <v>117.3</v>
      </c>
      <c r="AP822" s="134">
        <v>113.3</v>
      </c>
      <c r="AQ822" s="134">
        <v>111.5</v>
      </c>
      <c r="AR822" s="134">
        <v>112.3</v>
      </c>
      <c r="AS822" s="134">
        <v>110.4</v>
      </c>
      <c r="AT822" s="134">
        <v>110.7</v>
      </c>
      <c r="AU822" s="134">
        <v>108.2</v>
      </c>
      <c r="AV822" s="134">
        <v>106.1</v>
      </c>
      <c r="AW822" s="134">
        <v>105.6</v>
      </c>
      <c r="AX822" s="134">
        <v>107.5</v>
      </c>
      <c r="AY822" s="134">
        <v>105.6</v>
      </c>
      <c r="AZ822" s="134">
        <v>106.3</v>
      </c>
      <c r="BA822" s="134">
        <v>107.3</v>
      </c>
      <c r="BB822" s="134">
        <v>105.7</v>
      </c>
      <c r="BC822" s="134">
        <v>107.2</v>
      </c>
      <c r="BD822" s="134">
        <v>105.4</v>
      </c>
      <c r="BE822" s="134">
        <v>107.3</v>
      </c>
      <c r="BF822" s="134">
        <v>108.7</v>
      </c>
      <c r="BG822" s="134">
        <v>108.2</v>
      </c>
      <c r="BH822" s="134">
        <v>110.3</v>
      </c>
      <c r="BI822" s="134">
        <v>112.5</v>
      </c>
      <c r="BJ822" s="134">
        <v>112.2</v>
      </c>
      <c r="BK822" s="134">
        <v>112</v>
      </c>
      <c r="BL822" s="134">
        <v>112</v>
      </c>
      <c r="BM822" s="134">
        <v>112.5</v>
      </c>
      <c r="BN822" s="134">
        <v>113.2</v>
      </c>
      <c r="BO822" s="134">
        <v>111.9</v>
      </c>
      <c r="BP822" s="134">
        <v>114.4</v>
      </c>
      <c r="BQ822" s="134">
        <v>113.1</v>
      </c>
      <c r="BR822" s="134">
        <v>113.2</v>
      </c>
      <c r="BS822" s="134">
        <v>114.7</v>
      </c>
      <c r="BT822" s="134">
        <v>114.8</v>
      </c>
      <c r="BU822" s="134">
        <v>115.2</v>
      </c>
      <c r="BV822" s="134">
        <v>115.2</v>
      </c>
      <c r="BW822" s="134">
        <v>117.5</v>
      </c>
      <c r="BX822" s="134">
        <v>119.4</v>
      </c>
      <c r="BY822" s="134">
        <v>117.2</v>
      </c>
      <c r="BZ822" s="134">
        <v>118.8</v>
      </c>
      <c r="CA822" s="134">
        <v>118.6</v>
      </c>
      <c r="CB822" s="134">
        <v>120.4</v>
      </c>
      <c r="CC822" s="134">
        <v>119.6</v>
      </c>
      <c r="CD822" s="134">
        <v>121.5</v>
      </c>
      <c r="CE822" s="134">
        <v>121.9</v>
      </c>
      <c r="CF822" s="134">
        <v>122.8</v>
      </c>
      <c r="CG822" s="134">
        <v>122.2</v>
      </c>
      <c r="CH822" s="134">
        <v>121.6</v>
      </c>
      <c r="CI822" s="134">
        <v>121.4</v>
      </c>
      <c r="CJ822" s="134">
        <v>122.5</v>
      </c>
      <c r="CK822" s="134">
        <v>122.3</v>
      </c>
      <c r="CL822" s="134">
        <v>120.7</v>
      </c>
      <c r="CM822" s="134">
        <v>120</v>
      </c>
      <c r="CN822" s="134">
        <v>120.4</v>
      </c>
      <c r="CO822" s="134">
        <v>119.7</v>
      </c>
      <c r="CP822" s="134">
        <v>119.3</v>
      </c>
      <c r="CQ822" s="134">
        <v>119.2</v>
      </c>
      <c r="CR822" s="134">
        <v>120.1</v>
      </c>
      <c r="CS822" s="134">
        <v>120.1</v>
      </c>
      <c r="CT822" s="134">
        <v>120.2</v>
      </c>
      <c r="CU822" s="134">
        <v>120.2</v>
      </c>
      <c r="CV822" s="134">
        <v>119.6</v>
      </c>
      <c r="CW822" s="134">
        <v>117.7</v>
      </c>
      <c r="CX822" s="134">
        <v>117.7</v>
      </c>
      <c r="CY822" s="134">
        <v>117.7</v>
      </c>
      <c r="CZ822" s="134">
        <v>119.2</v>
      </c>
      <c r="DA822" s="134">
        <v>120.7</v>
      </c>
      <c r="DB822" s="134">
        <v>120.4</v>
      </c>
      <c r="DC822" s="134">
        <v>121.4</v>
      </c>
      <c r="DD822" s="134">
        <v>120.8</v>
      </c>
      <c r="DE822" s="134">
        <v>122.6</v>
      </c>
      <c r="DF822" s="134">
        <v>124.3</v>
      </c>
      <c r="DG822" s="134">
        <v>124.3</v>
      </c>
      <c r="DH822" s="134">
        <v>127.6</v>
      </c>
      <c r="DI822" s="134">
        <v>127.6</v>
      </c>
      <c r="DJ822" s="134">
        <v>129</v>
      </c>
      <c r="DK822" s="134">
        <v>129</v>
      </c>
      <c r="DL822" s="134">
        <v>129</v>
      </c>
      <c r="DM822" s="134">
        <v>131.6</v>
      </c>
      <c r="DN822" s="134">
        <v>131.9</v>
      </c>
      <c r="DO822" s="134">
        <v>131.6</v>
      </c>
      <c r="DP822" s="134">
        <v>130.69999999999999</v>
      </c>
      <c r="DQ822" s="134">
        <v>130.6</v>
      </c>
      <c r="DR822" s="134">
        <v>132.80000000000001</v>
      </c>
      <c r="DS822" s="134">
        <v>135.5</v>
      </c>
      <c r="DT822" s="134">
        <v>135.5</v>
      </c>
      <c r="DU822" s="134">
        <v>135.5</v>
      </c>
      <c r="DV822" s="134">
        <v>135.5</v>
      </c>
      <c r="DW822" s="134">
        <v>136.9</v>
      </c>
      <c r="DX822" s="134">
        <v>136.9</v>
      </c>
      <c r="DY822" s="134">
        <v>137.4</v>
      </c>
      <c r="DZ822" s="134">
        <v>137</v>
      </c>
      <c r="EA822" s="135">
        <v>136.9</v>
      </c>
      <c r="EB822" s="136">
        <v>131.9</v>
      </c>
      <c r="EC822" s="136">
        <v>131.30000000000001</v>
      </c>
      <c r="ED822" s="134">
        <v>131.30000000000001</v>
      </c>
      <c r="EE822" s="134">
        <v>131.30000000000001</v>
      </c>
      <c r="EF822" s="137">
        <v>130.4</v>
      </c>
      <c r="EG822" s="137">
        <v>130.4</v>
      </c>
      <c r="EH822" s="137">
        <v>134.69999999999999</v>
      </c>
      <c r="EI822" s="137">
        <v>137.4</v>
      </c>
      <c r="EJ822" s="136">
        <v>137.4</v>
      </c>
      <c r="EK822" s="136">
        <v>137.6</v>
      </c>
      <c r="EL822" s="147">
        <v>137.6</v>
      </c>
      <c r="EM822" s="147">
        <v>137.6</v>
      </c>
      <c r="EN822" s="147">
        <v>137.4</v>
      </c>
    </row>
    <row r="823" spans="1:144" ht="15" x14ac:dyDescent="0.25">
      <c r="A823" s="132" t="s">
        <v>3072</v>
      </c>
      <c r="B823" s="132" t="s">
        <v>3073</v>
      </c>
      <c r="C823" s="133">
        <v>5.0299999999999997E-2</v>
      </c>
      <c r="D823" s="134">
        <v>93.7</v>
      </c>
      <c r="E823" s="134">
        <v>104.4</v>
      </c>
      <c r="F823" s="134">
        <v>101.5</v>
      </c>
      <c r="G823" s="134">
        <v>104.2</v>
      </c>
      <c r="H823" s="134">
        <v>101.9</v>
      </c>
      <c r="I823" s="134">
        <v>102.4</v>
      </c>
      <c r="J823" s="134">
        <v>101.3</v>
      </c>
      <c r="K823" s="134">
        <v>109.3</v>
      </c>
      <c r="L823" s="134">
        <v>96.6</v>
      </c>
      <c r="M823" s="134">
        <v>108</v>
      </c>
      <c r="N823" s="134">
        <v>97.8</v>
      </c>
      <c r="O823" s="134">
        <v>112.7</v>
      </c>
      <c r="P823" s="134">
        <v>95.3</v>
      </c>
      <c r="Q823" s="134">
        <v>98.7</v>
      </c>
      <c r="R823" s="134">
        <v>112.6</v>
      </c>
      <c r="S823" s="134">
        <v>111.5</v>
      </c>
      <c r="T823" s="134">
        <v>110.4</v>
      </c>
      <c r="U823" s="134">
        <v>111.2</v>
      </c>
      <c r="V823" s="134">
        <v>101.1</v>
      </c>
      <c r="W823" s="134">
        <v>93.9</v>
      </c>
      <c r="X823" s="134">
        <v>110.7</v>
      </c>
      <c r="Y823" s="134">
        <v>104</v>
      </c>
      <c r="Z823" s="134">
        <v>97.7</v>
      </c>
      <c r="AA823" s="134">
        <v>98.8</v>
      </c>
      <c r="AB823" s="134">
        <v>93.9</v>
      </c>
      <c r="AC823" s="134">
        <v>100.6</v>
      </c>
      <c r="AD823" s="134">
        <v>103.9</v>
      </c>
      <c r="AE823" s="134">
        <v>95.1</v>
      </c>
      <c r="AF823" s="134">
        <v>95.2</v>
      </c>
      <c r="AG823" s="134">
        <v>100.6</v>
      </c>
      <c r="AH823" s="134">
        <v>95.4</v>
      </c>
      <c r="AI823" s="134">
        <v>100.7</v>
      </c>
      <c r="AJ823" s="134">
        <v>104</v>
      </c>
      <c r="AK823" s="134">
        <v>96.1</v>
      </c>
      <c r="AL823" s="134">
        <v>103.6</v>
      </c>
      <c r="AM823" s="134">
        <v>109.4</v>
      </c>
      <c r="AN823" s="134">
        <v>104.3</v>
      </c>
      <c r="AO823" s="134">
        <v>107.1</v>
      </c>
      <c r="AP823" s="134">
        <v>103.6</v>
      </c>
      <c r="AQ823" s="134">
        <v>101.9</v>
      </c>
      <c r="AR823" s="134">
        <v>101.3</v>
      </c>
      <c r="AS823" s="134">
        <v>103.4</v>
      </c>
      <c r="AT823" s="134">
        <v>107.2</v>
      </c>
      <c r="AU823" s="134">
        <v>107.3</v>
      </c>
      <c r="AV823" s="134">
        <v>107.4</v>
      </c>
      <c r="AW823" s="134">
        <v>107.1</v>
      </c>
      <c r="AX823" s="134">
        <v>107.3</v>
      </c>
      <c r="AY823" s="134">
        <v>107.3</v>
      </c>
      <c r="AZ823" s="134">
        <v>107.3</v>
      </c>
      <c r="BA823" s="134">
        <v>105.8</v>
      </c>
      <c r="BB823" s="134">
        <v>106.6</v>
      </c>
      <c r="BC823" s="134">
        <v>106.6</v>
      </c>
      <c r="BD823" s="134">
        <v>106.6</v>
      </c>
      <c r="BE823" s="134">
        <v>106.6</v>
      </c>
      <c r="BF823" s="134">
        <v>106.6</v>
      </c>
      <c r="BG823" s="134">
        <v>106.6</v>
      </c>
      <c r="BH823" s="134">
        <v>106.6</v>
      </c>
      <c r="BI823" s="134">
        <v>106.8</v>
      </c>
      <c r="BJ823" s="134">
        <v>106.8</v>
      </c>
      <c r="BK823" s="134">
        <v>106.8</v>
      </c>
      <c r="BL823" s="134">
        <v>106.8</v>
      </c>
      <c r="BM823" s="134">
        <v>105.4</v>
      </c>
      <c r="BN823" s="134">
        <v>105.6</v>
      </c>
      <c r="BO823" s="134">
        <v>96.8</v>
      </c>
      <c r="BP823" s="134">
        <v>96.1</v>
      </c>
      <c r="BQ823" s="134">
        <v>96.6</v>
      </c>
      <c r="BR823" s="134">
        <v>96.1</v>
      </c>
      <c r="BS823" s="134">
        <v>96.1</v>
      </c>
      <c r="BT823" s="134">
        <v>94.9</v>
      </c>
      <c r="BU823" s="134">
        <v>96.1</v>
      </c>
      <c r="BV823" s="134">
        <v>96.2</v>
      </c>
      <c r="BW823" s="134">
        <v>96.8</v>
      </c>
      <c r="BX823" s="134">
        <v>96.8</v>
      </c>
      <c r="BY823" s="134">
        <v>97.1</v>
      </c>
      <c r="BZ823" s="134">
        <v>96.7</v>
      </c>
      <c r="CA823" s="134">
        <v>95.8</v>
      </c>
      <c r="CB823" s="134">
        <v>96.2</v>
      </c>
      <c r="CC823" s="134">
        <v>95.8</v>
      </c>
      <c r="CD823" s="134">
        <v>95.3</v>
      </c>
      <c r="CE823" s="134">
        <v>96.2</v>
      </c>
      <c r="CF823" s="134">
        <v>97.3</v>
      </c>
      <c r="CG823" s="134">
        <v>97.3</v>
      </c>
      <c r="CH823" s="134">
        <v>96.9</v>
      </c>
      <c r="CI823" s="134">
        <v>97.5</v>
      </c>
      <c r="CJ823" s="134">
        <v>98</v>
      </c>
      <c r="CK823" s="134">
        <v>97.4</v>
      </c>
      <c r="CL823" s="134">
        <v>97.5</v>
      </c>
      <c r="CM823" s="134">
        <v>98.4</v>
      </c>
      <c r="CN823" s="134">
        <v>97.1</v>
      </c>
      <c r="CO823" s="134">
        <v>97.4</v>
      </c>
      <c r="CP823" s="134">
        <v>97</v>
      </c>
      <c r="CQ823" s="134">
        <v>97.7</v>
      </c>
      <c r="CR823" s="134">
        <v>98.2</v>
      </c>
      <c r="CS823" s="134">
        <v>98.4</v>
      </c>
      <c r="CT823" s="134">
        <v>98.1</v>
      </c>
      <c r="CU823" s="134">
        <v>98.2</v>
      </c>
      <c r="CV823" s="134">
        <v>98.2</v>
      </c>
      <c r="CW823" s="134">
        <v>98.8</v>
      </c>
      <c r="CX823" s="134">
        <v>95.1</v>
      </c>
      <c r="CY823" s="134">
        <v>93.8</v>
      </c>
      <c r="CZ823" s="134">
        <v>93.8</v>
      </c>
      <c r="DA823" s="134">
        <v>99.2</v>
      </c>
      <c r="DB823" s="134">
        <v>101.5</v>
      </c>
      <c r="DC823" s="134">
        <v>100.1</v>
      </c>
      <c r="DD823" s="134">
        <v>103.1</v>
      </c>
      <c r="DE823" s="134">
        <v>103.9</v>
      </c>
      <c r="DF823" s="134">
        <v>103.8</v>
      </c>
      <c r="DG823" s="134">
        <v>106.5</v>
      </c>
      <c r="DH823" s="134">
        <v>105.2</v>
      </c>
      <c r="DI823" s="134">
        <v>104</v>
      </c>
      <c r="DJ823" s="134">
        <v>108.8</v>
      </c>
      <c r="DK823" s="134">
        <v>108.3</v>
      </c>
      <c r="DL823" s="134">
        <v>106.5</v>
      </c>
      <c r="DM823" s="134">
        <v>108.8</v>
      </c>
      <c r="DN823" s="134">
        <v>108.5</v>
      </c>
      <c r="DO823" s="134">
        <v>109.7</v>
      </c>
      <c r="DP823" s="134">
        <v>110.5</v>
      </c>
      <c r="DQ823" s="134">
        <v>111.3</v>
      </c>
      <c r="DR823" s="134">
        <v>109.5</v>
      </c>
      <c r="DS823" s="134">
        <v>108</v>
      </c>
      <c r="DT823" s="134">
        <v>110.9</v>
      </c>
      <c r="DU823" s="134">
        <v>110.1</v>
      </c>
      <c r="DV823" s="134">
        <v>109.3</v>
      </c>
      <c r="DW823" s="134">
        <v>111.5</v>
      </c>
      <c r="DX823" s="134">
        <v>108.3</v>
      </c>
      <c r="DY823" s="134">
        <v>108.2</v>
      </c>
      <c r="DZ823" s="134">
        <v>109.8</v>
      </c>
      <c r="EA823" s="135">
        <v>108.5</v>
      </c>
      <c r="EB823" s="136">
        <v>109.5</v>
      </c>
      <c r="EC823" s="136">
        <v>109.5</v>
      </c>
      <c r="ED823" s="134">
        <v>105.8</v>
      </c>
      <c r="EE823" s="134">
        <v>105.8</v>
      </c>
      <c r="EF823" s="137">
        <v>105.1</v>
      </c>
      <c r="EG823" s="137">
        <v>105.7</v>
      </c>
      <c r="EH823" s="137">
        <v>106.3</v>
      </c>
      <c r="EI823" s="137">
        <v>104.8</v>
      </c>
      <c r="EJ823" s="136">
        <v>105</v>
      </c>
      <c r="EK823" s="136">
        <v>105.6</v>
      </c>
      <c r="EL823" s="147">
        <v>109.9</v>
      </c>
      <c r="EM823" s="147">
        <v>105.9</v>
      </c>
      <c r="EN823" s="147">
        <v>106.2</v>
      </c>
    </row>
    <row r="824" spans="1:144" ht="15" x14ac:dyDescent="0.25">
      <c r="A824" s="132" t="s">
        <v>3074</v>
      </c>
      <c r="B824" s="132" t="s">
        <v>3075</v>
      </c>
      <c r="C824" s="133">
        <v>0.15245</v>
      </c>
      <c r="D824" s="134">
        <v>110.7</v>
      </c>
      <c r="E824" s="134">
        <v>113.4</v>
      </c>
      <c r="F824" s="134">
        <v>112.3</v>
      </c>
      <c r="G824" s="134">
        <v>112.8</v>
      </c>
      <c r="H824" s="134">
        <v>109.2</v>
      </c>
      <c r="I824" s="134">
        <v>104</v>
      </c>
      <c r="J824" s="134">
        <v>103.5</v>
      </c>
      <c r="K824" s="134">
        <v>101.8</v>
      </c>
      <c r="L824" s="134">
        <v>102.1</v>
      </c>
      <c r="M824" s="134">
        <v>102.4</v>
      </c>
      <c r="N824" s="134">
        <v>102.5</v>
      </c>
      <c r="O824" s="134">
        <v>106.2</v>
      </c>
      <c r="P824" s="134">
        <v>108.9</v>
      </c>
      <c r="Q824" s="134">
        <v>110</v>
      </c>
      <c r="R824" s="134">
        <v>114.9</v>
      </c>
      <c r="S824" s="134">
        <v>114.1</v>
      </c>
      <c r="T824" s="134">
        <v>101.3</v>
      </c>
      <c r="U824" s="134">
        <v>107.7</v>
      </c>
      <c r="V824" s="134">
        <v>106.1</v>
      </c>
      <c r="W824" s="134">
        <v>107.4</v>
      </c>
      <c r="X824" s="134">
        <v>115</v>
      </c>
      <c r="Y824" s="134">
        <v>101.7</v>
      </c>
      <c r="Z824" s="134">
        <v>105.6</v>
      </c>
      <c r="AA824" s="134">
        <v>112.2</v>
      </c>
      <c r="AB824" s="134">
        <v>121.1</v>
      </c>
      <c r="AC824" s="134">
        <v>125.7</v>
      </c>
      <c r="AD824" s="134">
        <v>124.4</v>
      </c>
      <c r="AE824" s="134">
        <v>124.3</v>
      </c>
      <c r="AF824" s="134">
        <v>119.4</v>
      </c>
      <c r="AG824" s="134">
        <v>128</v>
      </c>
      <c r="AH824" s="134">
        <v>131.6</v>
      </c>
      <c r="AI824" s="134">
        <v>141.9</v>
      </c>
      <c r="AJ824" s="134">
        <v>147.6</v>
      </c>
      <c r="AK824" s="134">
        <v>129.5</v>
      </c>
      <c r="AL824" s="134">
        <v>135.5</v>
      </c>
      <c r="AM824" s="134">
        <v>132.69999999999999</v>
      </c>
      <c r="AN824" s="134">
        <v>137.1</v>
      </c>
      <c r="AO824" s="134">
        <v>137.1</v>
      </c>
      <c r="AP824" s="134">
        <v>128.4</v>
      </c>
      <c r="AQ824" s="134">
        <v>127.1</v>
      </c>
      <c r="AR824" s="134">
        <v>122.5</v>
      </c>
      <c r="AS824" s="134">
        <v>130.9</v>
      </c>
      <c r="AT824" s="134">
        <v>128.6</v>
      </c>
      <c r="AU824" s="134">
        <v>137.5</v>
      </c>
      <c r="AV824" s="134">
        <v>138</v>
      </c>
      <c r="AW824" s="134">
        <v>134.30000000000001</v>
      </c>
      <c r="AX824" s="134">
        <v>129.30000000000001</v>
      </c>
      <c r="AY824" s="134">
        <v>123.3</v>
      </c>
      <c r="AZ824" s="134">
        <v>127.4</v>
      </c>
      <c r="BA824" s="134">
        <v>131.1</v>
      </c>
      <c r="BB824" s="134">
        <v>133.1</v>
      </c>
      <c r="BC824" s="134">
        <v>130.9</v>
      </c>
      <c r="BD824" s="134">
        <v>136.4</v>
      </c>
      <c r="BE824" s="134">
        <v>131.1</v>
      </c>
      <c r="BF824" s="134">
        <v>130.6</v>
      </c>
      <c r="BG824" s="134">
        <v>137.4</v>
      </c>
      <c r="BH824" s="134">
        <v>131.1</v>
      </c>
      <c r="BI824" s="134">
        <v>131.1</v>
      </c>
      <c r="BJ824" s="134">
        <v>131.1</v>
      </c>
      <c r="BK824" s="134">
        <v>140.30000000000001</v>
      </c>
      <c r="BL824" s="134">
        <v>140.30000000000001</v>
      </c>
      <c r="BM824" s="134">
        <v>140.30000000000001</v>
      </c>
      <c r="BN824" s="134">
        <v>140.30000000000001</v>
      </c>
      <c r="BO824" s="134">
        <v>141.30000000000001</v>
      </c>
      <c r="BP824" s="134">
        <v>141.30000000000001</v>
      </c>
      <c r="BQ824" s="134">
        <v>141.30000000000001</v>
      </c>
      <c r="BR824" s="134">
        <v>141.30000000000001</v>
      </c>
      <c r="BS824" s="134">
        <v>141.30000000000001</v>
      </c>
      <c r="BT824" s="134">
        <v>141.30000000000001</v>
      </c>
      <c r="BU824" s="134">
        <v>160.9</v>
      </c>
      <c r="BV824" s="134">
        <v>163</v>
      </c>
      <c r="BW824" s="134">
        <v>162.4</v>
      </c>
      <c r="BX824" s="134">
        <v>162.4</v>
      </c>
      <c r="BY824" s="134">
        <v>164.4</v>
      </c>
      <c r="BZ824" s="134">
        <v>164.4</v>
      </c>
      <c r="CA824" s="134">
        <v>161.6</v>
      </c>
      <c r="CB824" s="134">
        <v>164.9</v>
      </c>
      <c r="CC824" s="134">
        <v>164.9</v>
      </c>
      <c r="CD824" s="134">
        <v>161.1</v>
      </c>
      <c r="CE824" s="134">
        <v>165</v>
      </c>
      <c r="CF824" s="134">
        <v>149.69999999999999</v>
      </c>
      <c r="CG824" s="134">
        <v>152.80000000000001</v>
      </c>
      <c r="CH824" s="134">
        <v>145.30000000000001</v>
      </c>
      <c r="CI824" s="134">
        <v>146.80000000000001</v>
      </c>
      <c r="CJ824" s="134">
        <v>137</v>
      </c>
      <c r="CK824" s="134">
        <v>137.1</v>
      </c>
      <c r="CL824" s="134">
        <v>147.19999999999999</v>
      </c>
      <c r="CM824" s="134">
        <v>126.9</v>
      </c>
      <c r="CN824" s="134">
        <v>123.8</v>
      </c>
      <c r="CO824" s="134">
        <v>122.1</v>
      </c>
      <c r="CP824" s="134">
        <v>142.80000000000001</v>
      </c>
      <c r="CQ824" s="134">
        <v>147</v>
      </c>
      <c r="CR824" s="134">
        <v>147</v>
      </c>
      <c r="CS824" s="134">
        <v>142.9</v>
      </c>
      <c r="CT824" s="134">
        <v>138.30000000000001</v>
      </c>
      <c r="CU824" s="134">
        <v>138.30000000000001</v>
      </c>
      <c r="CV824" s="134">
        <v>138.30000000000001</v>
      </c>
      <c r="CW824" s="134">
        <v>138.30000000000001</v>
      </c>
      <c r="CX824" s="134">
        <v>152.5</v>
      </c>
      <c r="CY824" s="134">
        <v>144.19999999999999</v>
      </c>
      <c r="CZ824" s="134">
        <v>152.1</v>
      </c>
      <c r="DA824" s="134">
        <v>144.6</v>
      </c>
      <c r="DB824" s="134">
        <v>140.6</v>
      </c>
      <c r="DC824" s="134">
        <v>139.80000000000001</v>
      </c>
      <c r="DD824" s="134">
        <v>142</v>
      </c>
      <c r="DE824" s="134">
        <v>140</v>
      </c>
      <c r="DF824" s="134">
        <v>147.6</v>
      </c>
      <c r="DG824" s="134">
        <v>149.30000000000001</v>
      </c>
      <c r="DH824" s="134">
        <v>144.5</v>
      </c>
      <c r="DI824" s="134">
        <v>148.30000000000001</v>
      </c>
      <c r="DJ824" s="134">
        <v>148.30000000000001</v>
      </c>
      <c r="DK824" s="134">
        <v>159.4</v>
      </c>
      <c r="DL824" s="134">
        <v>159.30000000000001</v>
      </c>
      <c r="DM824" s="134">
        <v>159.30000000000001</v>
      </c>
      <c r="DN824" s="134">
        <v>163.30000000000001</v>
      </c>
      <c r="DO824" s="134">
        <v>162.9</v>
      </c>
      <c r="DP824" s="134">
        <v>164.7</v>
      </c>
      <c r="DQ824" s="134">
        <v>164.7</v>
      </c>
      <c r="DR824" s="134">
        <v>164.7</v>
      </c>
      <c r="DS824" s="134">
        <v>165.8</v>
      </c>
      <c r="DT824" s="134">
        <v>167.5</v>
      </c>
      <c r="DU824" s="134">
        <v>167.5</v>
      </c>
      <c r="DV824" s="134">
        <v>167.5</v>
      </c>
      <c r="DW824" s="134">
        <v>156.30000000000001</v>
      </c>
      <c r="DX824" s="134">
        <v>162.69999999999999</v>
      </c>
      <c r="DY824" s="134">
        <v>162.69999999999999</v>
      </c>
      <c r="DZ824" s="134">
        <v>162.69999999999999</v>
      </c>
      <c r="EA824" s="135">
        <v>160.80000000000001</v>
      </c>
      <c r="EB824" s="136">
        <v>161.5</v>
      </c>
      <c r="EC824" s="136">
        <v>161.5</v>
      </c>
      <c r="ED824" s="134">
        <v>161.5</v>
      </c>
      <c r="EE824" s="134">
        <v>157.80000000000001</v>
      </c>
      <c r="EF824" s="137">
        <v>157.69999999999999</v>
      </c>
      <c r="EG824" s="137">
        <v>157.9</v>
      </c>
      <c r="EH824" s="137">
        <v>157.9</v>
      </c>
      <c r="EI824" s="137">
        <v>157.9</v>
      </c>
      <c r="EJ824" s="136">
        <v>157.9</v>
      </c>
      <c r="EK824" s="136">
        <v>157.9</v>
      </c>
      <c r="EL824" s="147">
        <v>157.9</v>
      </c>
      <c r="EM824" s="147">
        <v>157.69999999999999</v>
      </c>
      <c r="EN824" s="147">
        <v>158.19999999999999</v>
      </c>
    </row>
    <row r="825" spans="1:144" ht="15" x14ac:dyDescent="0.25">
      <c r="A825" s="132" t="s">
        <v>3076</v>
      </c>
      <c r="B825" s="132" t="s">
        <v>3077</v>
      </c>
      <c r="C825" s="133">
        <v>1.704E-2</v>
      </c>
      <c r="D825" s="134">
        <v>107.8</v>
      </c>
      <c r="E825" s="134">
        <v>104.9</v>
      </c>
      <c r="F825" s="134">
        <v>104.9</v>
      </c>
      <c r="G825" s="134">
        <v>107.2</v>
      </c>
      <c r="H825" s="134">
        <v>102.2</v>
      </c>
      <c r="I825" s="134">
        <v>102.2</v>
      </c>
      <c r="J825" s="134">
        <v>102.9</v>
      </c>
      <c r="K825" s="134">
        <v>102.9</v>
      </c>
      <c r="L825" s="134">
        <v>102.9</v>
      </c>
      <c r="M825" s="134">
        <v>102.9</v>
      </c>
      <c r="N825" s="134">
        <v>102.9</v>
      </c>
      <c r="O825" s="134">
        <v>109.4</v>
      </c>
      <c r="P825" s="134">
        <v>113.9</v>
      </c>
      <c r="Q825" s="134">
        <v>116.9</v>
      </c>
      <c r="R825" s="134">
        <v>118.9</v>
      </c>
      <c r="S825" s="134">
        <v>121.2</v>
      </c>
      <c r="T825" s="134">
        <v>125.8</v>
      </c>
      <c r="U825" s="134">
        <v>123.7</v>
      </c>
      <c r="V825" s="134">
        <v>123.7</v>
      </c>
      <c r="W825" s="134">
        <v>122.9</v>
      </c>
      <c r="X825" s="134">
        <v>120.6</v>
      </c>
      <c r="Y825" s="134">
        <v>125.6</v>
      </c>
      <c r="Z825" s="134">
        <v>125.6</v>
      </c>
      <c r="AA825" s="134">
        <v>125.6</v>
      </c>
      <c r="AB825" s="134">
        <v>123.4</v>
      </c>
      <c r="AC825" s="134">
        <v>126.6</v>
      </c>
      <c r="AD825" s="134">
        <v>129.4</v>
      </c>
      <c r="AE825" s="134">
        <v>129.4</v>
      </c>
      <c r="AF825" s="134">
        <v>127</v>
      </c>
      <c r="AG825" s="134">
        <v>127</v>
      </c>
      <c r="AH825" s="134">
        <v>127.5</v>
      </c>
      <c r="AI825" s="134">
        <v>127.5</v>
      </c>
      <c r="AJ825" s="134">
        <v>127.5</v>
      </c>
      <c r="AK825" s="134">
        <v>127</v>
      </c>
      <c r="AL825" s="134">
        <v>127.3</v>
      </c>
      <c r="AM825" s="134">
        <v>127.3</v>
      </c>
      <c r="AN825" s="134">
        <v>127.3</v>
      </c>
      <c r="AO825" s="134">
        <v>127.3</v>
      </c>
      <c r="AP825" s="134">
        <v>124.7</v>
      </c>
      <c r="AQ825" s="134">
        <v>126.5</v>
      </c>
      <c r="AR825" s="134">
        <v>126.5</v>
      </c>
      <c r="AS825" s="134">
        <v>126.5</v>
      </c>
      <c r="AT825" s="134">
        <v>126.3</v>
      </c>
      <c r="AU825" s="134">
        <v>126.3</v>
      </c>
      <c r="AV825" s="134">
        <v>132.1</v>
      </c>
      <c r="AW825" s="134">
        <v>134.9</v>
      </c>
      <c r="AX825" s="134">
        <v>137.1</v>
      </c>
      <c r="AY825" s="134">
        <v>140.1</v>
      </c>
      <c r="AZ825" s="134">
        <v>141.69999999999999</v>
      </c>
      <c r="BA825" s="134">
        <v>143.6</v>
      </c>
      <c r="BB825" s="134">
        <v>146.30000000000001</v>
      </c>
      <c r="BC825" s="134">
        <v>149.5</v>
      </c>
      <c r="BD825" s="134">
        <v>148.6</v>
      </c>
      <c r="BE825" s="134">
        <v>150.30000000000001</v>
      </c>
      <c r="BF825" s="134">
        <v>152.6</v>
      </c>
      <c r="BG825" s="134">
        <v>153.19999999999999</v>
      </c>
      <c r="BH825" s="134">
        <v>153.19999999999999</v>
      </c>
      <c r="BI825" s="134">
        <v>153.30000000000001</v>
      </c>
      <c r="BJ825" s="134">
        <v>153.6</v>
      </c>
      <c r="BK825" s="134">
        <v>153.6</v>
      </c>
      <c r="BL825" s="134">
        <v>153.6</v>
      </c>
      <c r="BM825" s="134">
        <v>153.6</v>
      </c>
      <c r="BN825" s="134">
        <v>153.19999999999999</v>
      </c>
      <c r="BO825" s="134">
        <v>153.30000000000001</v>
      </c>
      <c r="BP825" s="134">
        <v>153.30000000000001</v>
      </c>
      <c r="BQ825" s="134">
        <v>155.4</v>
      </c>
      <c r="BR825" s="134">
        <v>155.5</v>
      </c>
      <c r="BS825" s="134">
        <v>155.5</v>
      </c>
      <c r="BT825" s="134">
        <v>155.6</v>
      </c>
      <c r="BU825" s="134">
        <v>155.80000000000001</v>
      </c>
      <c r="BV825" s="134">
        <v>155.80000000000001</v>
      </c>
      <c r="BW825" s="134">
        <v>155.80000000000001</v>
      </c>
      <c r="BX825" s="134">
        <v>157.30000000000001</v>
      </c>
      <c r="BY825" s="134">
        <v>157.30000000000001</v>
      </c>
      <c r="BZ825" s="134">
        <v>157.30000000000001</v>
      </c>
      <c r="CA825" s="134">
        <v>157.30000000000001</v>
      </c>
      <c r="CB825" s="134">
        <v>157.30000000000001</v>
      </c>
      <c r="CC825" s="134">
        <v>157.4</v>
      </c>
      <c r="CD825" s="134">
        <v>158.19999999999999</v>
      </c>
      <c r="CE825" s="134">
        <v>158.69999999999999</v>
      </c>
      <c r="CF825" s="134">
        <v>158.9</v>
      </c>
      <c r="CG825" s="134">
        <v>158.9</v>
      </c>
      <c r="CH825" s="134">
        <v>158.9</v>
      </c>
      <c r="CI825" s="134">
        <v>158.9</v>
      </c>
      <c r="CJ825" s="134">
        <v>158.9</v>
      </c>
      <c r="CK825" s="134">
        <v>158.9</v>
      </c>
      <c r="CL825" s="134">
        <v>158.9</v>
      </c>
      <c r="CM825" s="134">
        <v>158.80000000000001</v>
      </c>
      <c r="CN825" s="134">
        <v>158.80000000000001</v>
      </c>
      <c r="CO825" s="134">
        <v>158.80000000000001</v>
      </c>
      <c r="CP825" s="134">
        <v>158.80000000000001</v>
      </c>
      <c r="CQ825" s="134">
        <v>158.69999999999999</v>
      </c>
      <c r="CR825" s="134">
        <v>158.69999999999999</v>
      </c>
      <c r="CS825" s="134">
        <v>158.6</v>
      </c>
      <c r="CT825" s="134">
        <v>158.6</v>
      </c>
      <c r="CU825" s="134">
        <v>158.6</v>
      </c>
      <c r="CV825" s="134">
        <v>158.6</v>
      </c>
      <c r="CW825" s="134">
        <v>158.6</v>
      </c>
      <c r="CX825" s="134">
        <v>158.80000000000001</v>
      </c>
      <c r="CY825" s="134">
        <v>158.80000000000001</v>
      </c>
      <c r="CZ825" s="134">
        <v>158.80000000000001</v>
      </c>
      <c r="DA825" s="134">
        <v>158.80000000000001</v>
      </c>
      <c r="DB825" s="134">
        <v>158.80000000000001</v>
      </c>
      <c r="DC825" s="134">
        <v>159</v>
      </c>
      <c r="DD825" s="134">
        <v>159</v>
      </c>
      <c r="DE825" s="134">
        <v>158.9</v>
      </c>
      <c r="DF825" s="134">
        <v>159</v>
      </c>
      <c r="DG825" s="134">
        <v>159</v>
      </c>
      <c r="DH825" s="134">
        <v>158.9</v>
      </c>
      <c r="DI825" s="134">
        <v>158.9</v>
      </c>
      <c r="DJ825" s="134">
        <v>159</v>
      </c>
      <c r="DK825" s="134">
        <v>162.69999999999999</v>
      </c>
      <c r="DL825" s="134">
        <v>168.1</v>
      </c>
      <c r="DM825" s="134">
        <v>168.5</v>
      </c>
      <c r="DN825" s="134">
        <v>168.5</v>
      </c>
      <c r="DO825" s="134">
        <v>168.7</v>
      </c>
      <c r="DP825" s="134">
        <v>168.7</v>
      </c>
      <c r="DQ825" s="134">
        <v>168.8</v>
      </c>
      <c r="DR825" s="134">
        <v>168.8</v>
      </c>
      <c r="DS825" s="134">
        <v>171.6</v>
      </c>
      <c r="DT825" s="134">
        <v>171.5</v>
      </c>
      <c r="DU825" s="134">
        <v>171.6</v>
      </c>
      <c r="DV825" s="134">
        <v>171.5</v>
      </c>
      <c r="DW825" s="134">
        <v>171.5</v>
      </c>
      <c r="DX825" s="134">
        <v>174</v>
      </c>
      <c r="DY825" s="134">
        <v>174</v>
      </c>
      <c r="DZ825" s="134">
        <v>174</v>
      </c>
      <c r="EA825" s="135">
        <v>173.9</v>
      </c>
      <c r="EB825" s="136">
        <v>173.8</v>
      </c>
      <c r="EC825" s="136">
        <v>173.7</v>
      </c>
      <c r="ED825" s="134">
        <v>173.7</v>
      </c>
      <c r="EE825" s="134">
        <v>173.7</v>
      </c>
      <c r="EF825" s="137">
        <v>173.7</v>
      </c>
      <c r="EG825" s="137">
        <v>175.2</v>
      </c>
      <c r="EH825" s="137">
        <v>175.2</v>
      </c>
      <c r="EI825" s="137">
        <v>175.4</v>
      </c>
      <c r="EJ825" s="136">
        <v>175.4</v>
      </c>
      <c r="EK825" s="136">
        <v>176</v>
      </c>
      <c r="EL825" s="147">
        <v>178.8</v>
      </c>
      <c r="EM825" s="147">
        <v>178.8</v>
      </c>
      <c r="EN825" s="147">
        <v>179.7</v>
      </c>
    </row>
    <row r="826" spans="1:144" ht="15" x14ac:dyDescent="0.25">
      <c r="A826" s="132" t="s">
        <v>3078</v>
      </c>
      <c r="B826" s="132" t="s">
        <v>3079</v>
      </c>
      <c r="C826" s="133">
        <v>1.64777</v>
      </c>
      <c r="D826" s="134">
        <v>98.8</v>
      </c>
      <c r="E826" s="134">
        <v>100.7</v>
      </c>
      <c r="F826" s="134">
        <v>102</v>
      </c>
      <c r="G826" s="134">
        <v>103</v>
      </c>
      <c r="H826" s="134">
        <v>102</v>
      </c>
      <c r="I826" s="134">
        <v>102.4</v>
      </c>
      <c r="J826" s="134">
        <v>102.9</v>
      </c>
      <c r="K826" s="134">
        <v>100.5</v>
      </c>
      <c r="L826" s="134">
        <v>98.7</v>
      </c>
      <c r="M826" s="134">
        <v>104.4</v>
      </c>
      <c r="N826" s="134">
        <v>101.5</v>
      </c>
      <c r="O826" s="134">
        <v>101.1</v>
      </c>
      <c r="P826" s="134">
        <v>100.1</v>
      </c>
      <c r="Q826" s="134">
        <v>102.5</v>
      </c>
      <c r="R826" s="134">
        <v>104.7</v>
      </c>
      <c r="S826" s="134">
        <v>104.5</v>
      </c>
      <c r="T826" s="134">
        <v>104.5</v>
      </c>
      <c r="U826" s="134">
        <v>103.9</v>
      </c>
      <c r="V826" s="134">
        <v>102.1</v>
      </c>
      <c r="W826" s="134">
        <v>101.3</v>
      </c>
      <c r="X826" s="134">
        <v>102.8</v>
      </c>
      <c r="Y826" s="134">
        <v>104.8</v>
      </c>
      <c r="Z826" s="134">
        <v>101.3</v>
      </c>
      <c r="AA826" s="134">
        <v>104</v>
      </c>
      <c r="AB826" s="134">
        <v>103.4</v>
      </c>
      <c r="AC826" s="134">
        <v>105.4</v>
      </c>
      <c r="AD826" s="134">
        <v>106.7</v>
      </c>
      <c r="AE826" s="134">
        <v>105.9</v>
      </c>
      <c r="AF826" s="134">
        <v>108.8</v>
      </c>
      <c r="AG826" s="134">
        <v>110.7</v>
      </c>
      <c r="AH826" s="134">
        <v>110.4</v>
      </c>
      <c r="AI826" s="134">
        <v>107.1</v>
      </c>
      <c r="AJ826" s="134">
        <v>101.2</v>
      </c>
      <c r="AK826" s="134">
        <v>107.5</v>
      </c>
      <c r="AL826" s="134">
        <v>103.9</v>
      </c>
      <c r="AM826" s="134">
        <v>103.9</v>
      </c>
      <c r="AN826" s="134">
        <v>102.6</v>
      </c>
      <c r="AO826" s="134">
        <v>104</v>
      </c>
      <c r="AP826" s="134">
        <v>105.9</v>
      </c>
      <c r="AQ826" s="134">
        <v>106</v>
      </c>
      <c r="AR826" s="134">
        <v>107.5</v>
      </c>
      <c r="AS826" s="134">
        <v>107.5</v>
      </c>
      <c r="AT826" s="134">
        <v>106.8</v>
      </c>
      <c r="AU826" s="134">
        <v>105.9</v>
      </c>
      <c r="AV826" s="134">
        <v>105.9</v>
      </c>
      <c r="AW826" s="134">
        <v>106.9</v>
      </c>
      <c r="AX826" s="134">
        <v>106.3</v>
      </c>
      <c r="AY826" s="134">
        <v>105.2</v>
      </c>
      <c r="AZ826" s="134">
        <v>104.1</v>
      </c>
      <c r="BA826" s="134">
        <v>104.7</v>
      </c>
      <c r="BB826" s="134">
        <v>106.7</v>
      </c>
      <c r="BC826" s="134">
        <v>105.5</v>
      </c>
      <c r="BD826" s="134">
        <v>107.8</v>
      </c>
      <c r="BE826" s="134">
        <v>107.9</v>
      </c>
      <c r="BF826" s="134">
        <v>107.9</v>
      </c>
      <c r="BG826" s="134">
        <v>108.7</v>
      </c>
      <c r="BH826" s="134">
        <v>109.3</v>
      </c>
      <c r="BI826" s="134">
        <v>110.4</v>
      </c>
      <c r="BJ826" s="134">
        <v>109.7</v>
      </c>
      <c r="BK826" s="134">
        <v>109.9</v>
      </c>
      <c r="BL826" s="134">
        <v>108</v>
      </c>
      <c r="BM826" s="134">
        <v>109</v>
      </c>
      <c r="BN826" s="134">
        <v>109.3</v>
      </c>
      <c r="BO826" s="134">
        <v>109.1</v>
      </c>
      <c r="BP826" s="134">
        <v>109.1</v>
      </c>
      <c r="BQ826" s="134">
        <v>109.6</v>
      </c>
      <c r="BR826" s="134">
        <v>110.5</v>
      </c>
      <c r="BS826" s="134">
        <v>110.8</v>
      </c>
      <c r="BT826" s="134">
        <v>111.5</v>
      </c>
      <c r="BU826" s="134">
        <v>112.1</v>
      </c>
      <c r="BV826" s="134">
        <v>112.4</v>
      </c>
      <c r="BW826" s="134">
        <v>110.4</v>
      </c>
      <c r="BX826" s="134">
        <v>110.4</v>
      </c>
      <c r="BY826" s="134">
        <v>110.4</v>
      </c>
      <c r="BZ826" s="134">
        <v>110.6</v>
      </c>
      <c r="CA826" s="134">
        <v>111.2</v>
      </c>
      <c r="CB826" s="134">
        <v>110.9</v>
      </c>
      <c r="CC826" s="134">
        <v>111.5</v>
      </c>
      <c r="CD826" s="134">
        <v>111.8</v>
      </c>
      <c r="CE826" s="134">
        <v>112</v>
      </c>
      <c r="CF826" s="134">
        <v>112.5</v>
      </c>
      <c r="CG826" s="134">
        <v>112.9</v>
      </c>
      <c r="CH826" s="134">
        <v>112.9</v>
      </c>
      <c r="CI826" s="134">
        <v>113.3</v>
      </c>
      <c r="CJ826" s="134">
        <v>114.2</v>
      </c>
      <c r="CK826" s="134">
        <v>116.9</v>
      </c>
      <c r="CL826" s="134">
        <v>117</v>
      </c>
      <c r="CM826" s="134">
        <v>117.5</v>
      </c>
      <c r="CN826" s="134">
        <v>117.7</v>
      </c>
      <c r="CO826" s="134">
        <v>117.9</v>
      </c>
      <c r="CP826" s="134">
        <v>118</v>
      </c>
      <c r="CQ826" s="134">
        <v>118.4</v>
      </c>
      <c r="CR826" s="134">
        <v>118.4</v>
      </c>
      <c r="CS826" s="134">
        <v>118.7</v>
      </c>
      <c r="CT826" s="134">
        <v>120.5</v>
      </c>
      <c r="CU826" s="134">
        <v>120.5</v>
      </c>
      <c r="CV826" s="134">
        <v>120.5</v>
      </c>
      <c r="CW826" s="134">
        <v>124.2</v>
      </c>
      <c r="CX826" s="134">
        <v>124.5</v>
      </c>
      <c r="CY826" s="134">
        <v>125.6</v>
      </c>
      <c r="CZ826" s="134">
        <v>125.9</v>
      </c>
      <c r="DA826" s="134">
        <v>126.2</v>
      </c>
      <c r="DB826" s="134">
        <v>126.7</v>
      </c>
      <c r="DC826" s="134">
        <v>127.5</v>
      </c>
      <c r="DD826" s="134">
        <v>127.5</v>
      </c>
      <c r="DE826" s="134">
        <v>128.30000000000001</v>
      </c>
      <c r="DF826" s="134">
        <v>128.80000000000001</v>
      </c>
      <c r="DG826" s="134">
        <v>128.69999999999999</v>
      </c>
      <c r="DH826" s="134">
        <v>128.80000000000001</v>
      </c>
      <c r="DI826" s="134">
        <v>130</v>
      </c>
      <c r="DJ826" s="134">
        <v>128.6</v>
      </c>
      <c r="DK826" s="134">
        <v>130.6</v>
      </c>
      <c r="DL826" s="134">
        <v>131</v>
      </c>
      <c r="DM826" s="134">
        <v>131.69999999999999</v>
      </c>
      <c r="DN826" s="134">
        <v>132.4</v>
      </c>
      <c r="DO826" s="134">
        <v>132.69999999999999</v>
      </c>
      <c r="DP826" s="134">
        <v>133.1</v>
      </c>
      <c r="DQ826" s="134">
        <v>133.4</v>
      </c>
      <c r="DR826" s="134">
        <v>133.69999999999999</v>
      </c>
      <c r="DS826" s="134">
        <v>133.80000000000001</v>
      </c>
      <c r="DT826" s="134">
        <v>134.30000000000001</v>
      </c>
      <c r="DU826" s="134">
        <v>135.30000000000001</v>
      </c>
      <c r="DV826" s="134">
        <v>135.5</v>
      </c>
      <c r="DW826" s="134">
        <v>136.19999999999999</v>
      </c>
      <c r="DX826" s="134">
        <v>137.19999999999999</v>
      </c>
      <c r="DY826" s="134">
        <v>137.6</v>
      </c>
      <c r="DZ826" s="134">
        <v>137.6</v>
      </c>
      <c r="EA826" s="135">
        <v>137.5</v>
      </c>
      <c r="EB826" s="136">
        <v>137.9</v>
      </c>
      <c r="EC826" s="136">
        <v>138.4</v>
      </c>
      <c r="ED826" s="134">
        <v>139.6</v>
      </c>
      <c r="EE826" s="134">
        <v>141.6</v>
      </c>
      <c r="EF826" s="137">
        <v>141.9</v>
      </c>
      <c r="EG826" s="137">
        <v>142</v>
      </c>
      <c r="EH826" s="137">
        <v>142.1</v>
      </c>
      <c r="EI826" s="137">
        <v>142.4</v>
      </c>
      <c r="EJ826" s="136">
        <v>142.80000000000001</v>
      </c>
      <c r="EK826" s="136">
        <v>145.30000000000001</v>
      </c>
      <c r="EL826" s="147">
        <v>143.69999999999999</v>
      </c>
      <c r="EM826" s="147">
        <v>143.80000000000001</v>
      </c>
      <c r="EN826" s="147">
        <v>143.69999999999999</v>
      </c>
    </row>
    <row r="827" spans="1:144" ht="15" x14ac:dyDescent="0.25">
      <c r="A827" s="132" t="s">
        <v>3080</v>
      </c>
      <c r="B827" s="132" t="s">
        <v>3081</v>
      </c>
      <c r="C827" s="133">
        <v>0.11734</v>
      </c>
      <c r="D827" s="134">
        <v>99.9</v>
      </c>
      <c r="E827" s="134">
        <v>100</v>
      </c>
      <c r="F827" s="134">
        <v>100</v>
      </c>
      <c r="G827" s="134">
        <v>99.9</v>
      </c>
      <c r="H827" s="134">
        <v>99.8</v>
      </c>
      <c r="I827" s="134">
        <v>100</v>
      </c>
      <c r="J827" s="134">
        <v>100</v>
      </c>
      <c r="K827" s="134">
        <v>100</v>
      </c>
      <c r="L827" s="134">
        <v>100</v>
      </c>
      <c r="M827" s="134">
        <v>121.3</v>
      </c>
      <c r="N827" s="134">
        <v>121.3</v>
      </c>
      <c r="O827" s="134">
        <v>121.3</v>
      </c>
      <c r="P827" s="134">
        <v>121.3</v>
      </c>
      <c r="Q827" s="134">
        <v>121.3</v>
      </c>
      <c r="R827" s="134">
        <v>133.80000000000001</v>
      </c>
      <c r="S827" s="134">
        <v>133.80000000000001</v>
      </c>
      <c r="T827" s="134">
        <v>133.80000000000001</v>
      </c>
      <c r="U827" s="134">
        <v>133.9</v>
      </c>
      <c r="V827" s="134">
        <v>133.6</v>
      </c>
      <c r="W827" s="134">
        <v>133.80000000000001</v>
      </c>
      <c r="X827" s="134">
        <v>158.6</v>
      </c>
      <c r="Y827" s="134">
        <v>158.69999999999999</v>
      </c>
      <c r="Z827" s="134">
        <v>158.6</v>
      </c>
      <c r="AA827" s="134">
        <v>158.5</v>
      </c>
      <c r="AB827" s="134">
        <v>158.6</v>
      </c>
      <c r="AC827" s="134">
        <v>158.5</v>
      </c>
      <c r="AD827" s="134">
        <v>158.5</v>
      </c>
      <c r="AE827" s="134">
        <v>158.69999999999999</v>
      </c>
      <c r="AF827" s="134">
        <v>158.69999999999999</v>
      </c>
      <c r="AG827" s="134">
        <v>158.69999999999999</v>
      </c>
      <c r="AH827" s="134">
        <v>158.69999999999999</v>
      </c>
      <c r="AI827" s="134">
        <v>158.69999999999999</v>
      </c>
      <c r="AJ827" s="134">
        <v>158.69999999999999</v>
      </c>
      <c r="AK827" s="134">
        <v>158.6</v>
      </c>
      <c r="AL827" s="134">
        <v>158.5</v>
      </c>
      <c r="AM827" s="134">
        <v>158.69999999999999</v>
      </c>
      <c r="AN827" s="134">
        <v>158.69999999999999</v>
      </c>
      <c r="AO827" s="134">
        <v>158.6</v>
      </c>
      <c r="AP827" s="134">
        <v>158.5</v>
      </c>
      <c r="AQ827" s="134">
        <v>158.5</v>
      </c>
      <c r="AR827" s="134">
        <v>158.69999999999999</v>
      </c>
      <c r="AS827" s="134">
        <v>158.69999999999999</v>
      </c>
      <c r="AT827" s="134">
        <v>158.6</v>
      </c>
      <c r="AU827" s="134">
        <v>158.69999999999999</v>
      </c>
      <c r="AV827" s="134">
        <v>158.69999999999999</v>
      </c>
      <c r="AW827" s="134">
        <v>158.69999999999999</v>
      </c>
      <c r="AX827" s="134">
        <v>158.6</v>
      </c>
      <c r="AY827" s="134">
        <v>158.69999999999999</v>
      </c>
      <c r="AZ827" s="134">
        <v>158.6</v>
      </c>
      <c r="BA827" s="134">
        <v>158.6</v>
      </c>
      <c r="BB827" s="134">
        <v>158.69999999999999</v>
      </c>
      <c r="BC827" s="134">
        <v>158.69999999999999</v>
      </c>
      <c r="BD827" s="134">
        <v>158.80000000000001</v>
      </c>
      <c r="BE827" s="134">
        <v>158.69999999999999</v>
      </c>
      <c r="BF827" s="134">
        <v>158.6</v>
      </c>
      <c r="BG827" s="134">
        <v>158.80000000000001</v>
      </c>
      <c r="BH827" s="134">
        <v>158.80000000000001</v>
      </c>
      <c r="BI827" s="134">
        <v>158.80000000000001</v>
      </c>
      <c r="BJ827" s="134">
        <v>158.80000000000001</v>
      </c>
      <c r="BK827" s="134">
        <v>158.69999999999999</v>
      </c>
      <c r="BL827" s="134">
        <v>158.69999999999999</v>
      </c>
      <c r="BM827" s="134">
        <v>158.80000000000001</v>
      </c>
      <c r="BN827" s="134">
        <v>158.80000000000001</v>
      </c>
      <c r="BO827" s="134">
        <v>158.80000000000001</v>
      </c>
      <c r="BP827" s="134">
        <v>158.80000000000001</v>
      </c>
      <c r="BQ827" s="134">
        <v>158.80000000000001</v>
      </c>
      <c r="BR827" s="134">
        <v>158.80000000000001</v>
      </c>
      <c r="BS827" s="134">
        <v>158.80000000000001</v>
      </c>
      <c r="BT827" s="134">
        <v>158.69999999999999</v>
      </c>
      <c r="BU827" s="134">
        <v>158.80000000000001</v>
      </c>
      <c r="BV827" s="134">
        <v>158.80000000000001</v>
      </c>
      <c r="BW827" s="134">
        <v>158.80000000000001</v>
      </c>
      <c r="BX827" s="134">
        <v>158.80000000000001</v>
      </c>
      <c r="BY827" s="134">
        <v>158.80000000000001</v>
      </c>
      <c r="BZ827" s="134">
        <v>158.80000000000001</v>
      </c>
      <c r="CA827" s="134">
        <v>158.80000000000001</v>
      </c>
      <c r="CB827" s="134">
        <v>158.80000000000001</v>
      </c>
      <c r="CC827" s="134">
        <v>158.80000000000001</v>
      </c>
      <c r="CD827" s="134">
        <v>158.80000000000001</v>
      </c>
      <c r="CE827" s="134">
        <v>158.80000000000001</v>
      </c>
      <c r="CF827" s="134">
        <v>158.80000000000001</v>
      </c>
      <c r="CG827" s="134">
        <v>158.80000000000001</v>
      </c>
      <c r="CH827" s="134">
        <v>158.80000000000001</v>
      </c>
      <c r="CI827" s="134">
        <v>158.80000000000001</v>
      </c>
      <c r="CJ827" s="134">
        <v>158.80000000000001</v>
      </c>
      <c r="CK827" s="134">
        <v>158.80000000000001</v>
      </c>
      <c r="CL827" s="134">
        <v>158.80000000000001</v>
      </c>
      <c r="CM827" s="134">
        <v>158.80000000000001</v>
      </c>
      <c r="CN827" s="134">
        <v>158.80000000000001</v>
      </c>
      <c r="CO827" s="134">
        <v>158.80000000000001</v>
      </c>
      <c r="CP827" s="134">
        <v>158.80000000000001</v>
      </c>
      <c r="CQ827" s="134">
        <v>158.80000000000001</v>
      </c>
      <c r="CR827" s="134">
        <v>158.80000000000001</v>
      </c>
      <c r="CS827" s="134">
        <v>158.80000000000001</v>
      </c>
      <c r="CT827" s="134">
        <v>158.80000000000001</v>
      </c>
      <c r="CU827" s="134">
        <v>158.80000000000001</v>
      </c>
      <c r="CV827" s="134">
        <v>158.80000000000001</v>
      </c>
      <c r="CW827" s="134">
        <v>158.80000000000001</v>
      </c>
      <c r="CX827" s="134">
        <v>158.80000000000001</v>
      </c>
      <c r="CY827" s="134">
        <v>158.80000000000001</v>
      </c>
      <c r="CZ827" s="134">
        <v>158.80000000000001</v>
      </c>
      <c r="DA827" s="134">
        <v>158.80000000000001</v>
      </c>
      <c r="DB827" s="134">
        <v>158.80000000000001</v>
      </c>
      <c r="DC827" s="134">
        <v>158.80000000000001</v>
      </c>
      <c r="DD827" s="134">
        <v>158.80000000000001</v>
      </c>
      <c r="DE827" s="134">
        <v>158.80000000000001</v>
      </c>
      <c r="DF827" s="134">
        <v>158.9</v>
      </c>
      <c r="DG827" s="134">
        <v>158.9</v>
      </c>
      <c r="DH827" s="134">
        <v>158.80000000000001</v>
      </c>
      <c r="DI827" s="134">
        <v>158.9</v>
      </c>
      <c r="DJ827" s="134">
        <v>158.80000000000001</v>
      </c>
      <c r="DK827" s="134">
        <v>158.9</v>
      </c>
      <c r="DL827" s="134">
        <v>158.9</v>
      </c>
      <c r="DM827" s="134">
        <v>158.9</v>
      </c>
      <c r="DN827" s="134">
        <v>158.9</v>
      </c>
      <c r="DO827" s="134">
        <v>158.9</v>
      </c>
      <c r="DP827" s="134">
        <v>158.9</v>
      </c>
      <c r="DQ827" s="134">
        <v>158.9</v>
      </c>
      <c r="DR827" s="134">
        <v>158.9</v>
      </c>
      <c r="DS827" s="134">
        <v>159</v>
      </c>
      <c r="DT827" s="134">
        <v>159.1</v>
      </c>
      <c r="DU827" s="134">
        <v>159.1</v>
      </c>
      <c r="DV827" s="134">
        <v>159.1</v>
      </c>
      <c r="DW827" s="134">
        <v>163.5</v>
      </c>
      <c r="DX827" s="134">
        <v>163.5</v>
      </c>
      <c r="DY827" s="134">
        <v>163.6</v>
      </c>
      <c r="DZ827" s="134">
        <v>163.6</v>
      </c>
      <c r="EA827" s="135">
        <v>163.6</v>
      </c>
      <c r="EB827" s="136">
        <v>163.6</v>
      </c>
      <c r="EC827" s="136">
        <v>163.6</v>
      </c>
      <c r="ED827" s="134">
        <v>163.6</v>
      </c>
      <c r="EE827" s="134">
        <v>163.6</v>
      </c>
      <c r="EF827" s="137">
        <v>163.6</v>
      </c>
      <c r="EG827" s="137">
        <v>163.6</v>
      </c>
      <c r="EH827" s="137">
        <v>163.69999999999999</v>
      </c>
      <c r="EI827" s="137">
        <v>163.69999999999999</v>
      </c>
      <c r="EJ827" s="136">
        <v>163.69999999999999</v>
      </c>
      <c r="EK827" s="136">
        <v>163.69999999999999</v>
      </c>
      <c r="EL827" s="147">
        <v>163.69999999999999</v>
      </c>
      <c r="EM827" s="147">
        <v>163.69999999999999</v>
      </c>
      <c r="EN827" s="147">
        <v>163.6</v>
      </c>
    </row>
    <row r="828" spans="1:144" ht="15" x14ac:dyDescent="0.25">
      <c r="A828" s="132" t="s">
        <v>3082</v>
      </c>
      <c r="B828" s="132" t="s">
        <v>3083</v>
      </c>
      <c r="C828" s="133">
        <v>0.1134</v>
      </c>
      <c r="D828" s="134">
        <v>100</v>
      </c>
      <c r="E828" s="134">
        <v>100</v>
      </c>
      <c r="F828" s="134">
        <v>100</v>
      </c>
      <c r="G828" s="134">
        <v>100</v>
      </c>
      <c r="H828" s="134">
        <v>100</v>
      </c>
      <c r="I828" s="134">
        <v>100</v>
      </c>
      <c r="J828" s="134">
        <v>100</v>
      </c>
      <c r="K828" s="134">
        <v>100</v>
      </c>
      <c r="L828" s="134">
        <v>100</v>
      </c>
      <c r="M828" s="134">
        <v>122.1</v>
      </c>
      <c r="N828" s="134">
        <v>122.1</v>
      </c>
      <c r="O828" s="134">
        <v>122.1</v>
      </c>
      <c r="P828" s="134">
        <v>122.1</v>
      </c>
      <c r="Q828" s="134">
        <v>122.1</v>
      </c>
      <c r="R828" s="134">
        <v>135</v>
      </c>
      <c r="S828" s="134">
        <v>135</v>
      </c>
      <c r="T828" s="134">
        <v>135</v>
      </c>
      <c r="U828" s="134">
        <v>135</v>
      </c>
      <c r="V828" s="134">
        <v>135</v>
      </c>
      <c r="W828" s="134">
        <v>135</v>
      </c>
      <c r="X828" s="134">
        <v>160.69999999999999</v>
      </c>
      <c r="Y828" s="134">
        <v>160.69999999999999</v>
      </c>
      <c r="Z828" s="134">
        <v>160.69999999999999</v>
      </c>
      <c r="AA828" s="134">
        <v>160.69999999999999</v>
      </c>
      <c r="AB828" s="134">
        <v>160.69999999999999</v>
      </c>
      <c r="AC828" s="134">
        <v>160.69999999999999</v>
      </c>
      <c r="AD828" s="134">
        <v>160.69999999999999</v>
      </c>
      <c r="AE828" s="134">
        <v>160.69999999999999</v>
      </c>
      <c r="AF828" s="134">
        <v>160.69999999999999</v>
      </c>
      <c r="AG828" s="134">
        <v>160.69999999999999</v>
      </c>
      <c r="AH828" s="134">
        <v>160.69999999999999</v>
      </c>
      <c r="AI828" s="134">
        <v>160.69999999999999</v>
      </c>
      <c r="AJ828" s="134">
        <v>160.69999999999999</v>
      </c>
      <c r="AK828" s="134">
        <v>160.69999999999999</v>
      </c>
      <c r="AL828" s="134">
        <v>160.69999999999999</v>
      </c>
      <c r="AM828" s="134">
        <v>160.69999999999999</v>
      </c>
      <c r="AN828" s="134">
        <v>160.69999999999999</v>
      </c>
      <c r="AO828" s="134">
        <v>160.69999999999999</v>
      </c>
      <c r="AP828" s="134">
        <v>160.69999999999999</v>
      </c>
      <c r="AQ828" s="134">
        <v>160.69999999999999</v>
      </c>
      <c r="AR828" s="134">
        <v>160.69999999999999</v>
      </c>
      <c r="AS828" s="134">
        <v>160.69999999999999</v>
      </c>
      <c r="AT828" s="134">
        <v>160.69999999999999</v>
      </c>
      <c r="AU828" s="134">
        <v>160.69999999999999</v>
      </c>
      <c r="AV828" s="134">
        <v>160.69999999999999</v>
      </c>
      <c r="AW828" s="134">
        <v>160.69999999999999</v>
      </c>
      <c r="AX828" s="134">
        <v>160.69999999999999</v>
      </c>
      <c r="AY828" s="134">
        <v>160.69999999999999</v>
      </c>
      <c r="AZ828" s="134">
        <v>160.69999999999999</v>
      </c>
      <c r="BA828" s="134">
        <v>160.69999999999999</v>
      </c>
      <c r="BB828" s="134">
        <v>160.69999999999999</v>
      </c>
      <c r="BC828" s="134">
        <v>160.69999999999999</v>
      </c>
      <c r="BD828" s="134">
        <v>160.69999999999999</v>
      </c>
      <c r="BE828" s="134">
        <v>160.69999999999999</v>
      </c>
      <c r="BF828" s="134">
        <v>160.69999999999999</v>
      </c>
      <c r="BG828" s="134">
        <v>160.69999999999999</v>
      </c>
      <c r="BH828" s="134">
        <v>160.69999999999999</v>
      </c>
      <c r="BI828" s="134">
        <v>160.69999999999999</v>
      </c>
      <c r="BJ828" s="134">
        <v>160.69999999999999</v>
      </c>
      <c r="BK828" s="134">
        <v>160.69999999999999</v>
      </c>
      <c r="BL828" s="134">
        <v>160.69999999999999</v>
      </c>
      <c r="BM828" s="134">
        <v>160.69999999999999</v>
      </c>
      <c r="BN828" s="134">
        <v>160.69999999999999</v>
      </c>
      <c r="BO828" s="134">
        <v>160.69999999999999</v>
      </c>
      <c r="BP828" s="134">
        <v>160.69999999999999</v>
      </c>
      <c r="BQ828" s="134">
        <v>160.69999999999999</v>
      </c>
      <c r="BR828" s="134">
        <v>160.69999999999999</v>
      </c>
      <c r="BS828" s="134">
        <v>160.69999999999999</v>
      </c>
      <c r="BT828" s="134">
        <v>160.69999999999999</v>
      </c>
      <c r="BU828" s="134">
        <v>160.69999999999999</v>
      </c>
      <c r="BV828" s="134">
        <v>160.69999999999999</v>
      </c>
      <c r="BW828" s="134">
        <v>160.69999999999999</v>
      </c>
      <c r="BX828" s="134">
        <v>160.69999999999999</v>
      </c>
      <c r="BY828" s="134">
        <v>160.69999999999999</v>
      </c>
      <c r="BZ828" s="134">
        <v>160.69999999999999</v>
      </c>
      <c r="CA828" s="134">
        <v>160.69999999999999</v>
      </c>
      <c r="CB828" s="134">
        <v>160.69999999999999</v>
      </c>
      <c r="CC828" s="134">
        <v>160.69999999999999</v>
      </c>
      <c r="CD828" s="134">
        <v>160.69999999999999</v>
      </c>
      <c r="CE828" s="134">
        <v>160.69999999999999</v>
      </c>
      <c r="CF828" s="134">
        <v>160.69999999999999</v>
      </c>
      <c r="CG828" s="134">
        <v>160.69999999999999</v>
      </c>
      <c r="CH828" s="134">
        <v>160.69999999999999</v>
      </c>
      <c r="CI828" s="134">
        <v>160.69999999999999</v>
      </c>
      <c r="CJ828" s="134">
        <v>160.69999999999999</v>
      </c>
      <c r="CK828" s="134">
        <v>160.69999999999999</v>
      </c>
      <c r="CL828" s="134">
        <v>160.69999999999999</v>
      </c>
      <c r="CM828" s="134">
        <v>160.69999999999999</v>
      </c>
      <c r="CN828" s="134">
        <v>160.69999999999999</v>
      </c>
      <c r="CO828" s="134">
        <v>160.69999999999999</v>
      </c>
      <c r="CP828" s="134">
        <v>160.69999999999999</v>
      </c>
      <c r="CQ828" s="134">
        <v>160.69999999999999</v>
      </c>
      <c r="CR828" s="134">
        <v>160.69999999999999</v>
      </c>
      <c r="CS828" s="134">
        <v>160.69999999999999</v>
      </c>
      <c r="CT828" s="134">
        <v>160.69999999999999</v>
      </c>
      <c r="CU828" s="134">
        <v>160.69999999999999</v>
      </c>
      <c r="CV828" s="134">
        <v>160.69999999999999</v>
      </c>
      <c r="CW828" s="134">
        <v>160.69999999999999</v>
      </c>
      <c r="CX828" s="134">
        <v>160.69999999999999</v>
      </c>
      <c r="CY828" s="134">
        <v>160.69999999999999</v>
      </c>
      <c r="CZ828" s="134">
        <v>160.69999999999999</v>
      </c>
      <c r="DA828" s="134">
        <v>160.69999999999999</v>
      </c>
      <c r="DB828" s="134">
        <v>160.69999999999999</v>
      </c>
      <c r="DC828" s="134">
        <v>160.69999999999999</v>
      </c>
      <c r="DD828" s="134">
        <v>160.69999999999999</v>
      </c>
      <c r="DE828" s="134">
        <v>160.69999999999999</v>
      </c>
      <c r="DF828" s="134">
        <v>160.69999999999999</v>
      </c>
      <c r="DG828" s="134">
        <v>160.69999999999999</v>
      </c>
      <c r="DH828" s="134">
        <v>160.69999999999999</v>
      </c>
      <c r="DI828" s="134">
        <v>160.69999999999999</v>
      </c>
      <c r="DJ828" s="134">
        <v>160.69999999999999</v>
      </c>
      <c r="DK828" s="134">
        <v>160.69999999999999</v>
      </c>
      <c r="DL828" s="134">
        <v>160.69999999999999</v>
      </c>
      <c r="DM828" s="134">
        <v>160.69999999999999</v>
      </c>
      <c r="DN828" s="134">
        <v>160.69999999999999</v>
      </c>
      <c r="DO828" s="134">
        <v>160.69999999999999</v>
      </c>
      <c r="DP828" s="134">
        <v>160.69999999999999</v>
      </c>
      <c r="DQ828" s="134">
        <v>160.69999999999999</v>
      </c>
      <c r="DR828" s="134">
        <v>160.69999999999999</v>
      </c>
      <c r="DS828" s="134">
        <v>160.69999999999999</v>
      </c>
      <c r="DT828" s="134">
        <v>160.69999999999999</v>
      </c>
      <c r="DU828" s="134">
        <v>160.69999999999999</v>
      </c>
      <c r="DV828" s="134">
        <v>160.69999999999999</v>
      </c>
      <c r="DW828" s="134">
        <v>165.3</v>
      </c>
      <c r="DX828" s="134">
        <v>165.3</v>
      </c>
      <c r="DY828" s="134">
        <v>165.3</v>
      </c>
      <c r="DZ828" s="134">
        <v>165.3</v>
      </c>
      <c r="EA828" s="135">
        <v>165.3</v>
      </c>
      <c r="EB828" s="136">
        <v>165.3</v>
      </c>
      <c r="EC828" s="136">
        <v>165.3</v>
      </c>
      <c r="ED828" s="134">
        <v>165.3</v>
      </c>
      <c r="EE828" s="134">
        <v>165.3</v>
      </c>
      <c r="EF828" s="137">
        <v>165.3</v>
      </c>
      <c r="EG828" s="137">
        <v>165.3</v>
      </c>
      <c r="EH828" s="137">
        <v>165.3</v>
      </c>
      <c r="EI828" s="137">
        <v>165.3</v>
      </c>
      <c r="EJ828" s="136">
        <v>165.3</v>
      </c>
      <c r="EK828" s="136">
        <v>165.3</v>
      </c>
      <c r="EL828" s="147">
        <v>165.3</v>
      </c>
      <c r="EM828" s="147">
        <v>165.3</v>
      </c>
      <c r="EN828" s="147">
        <v>165.3</v>
      </c>
    </row>
    <row r="829" spans="1:144" ht="15" x14ac:dyDescent="0.25">
      <c r="A829" s="132" t="s">
        <v>3084</v>
      </c>
      <c r="B829" s="132" t="s">
        <v>3085</v>
      </c>
      <c r="C829" s="133">
        <v>3.9399999999999999E-3</v>
      </c>
      <c r="D829" s="134">
        <v>98.1</v>
      </c>
      <c r="E829" s="134">
        <v>98.6</v>
      </c>
      <c r="F829" s="134">
        <v>99.8</v>
      </c>
      <c r="G829" s="134">
        <v>96.5</v>
      </c>
      <c r="H829" s="134">
        <v>93.8</v>
      </c>
      <c r="I829" s="134">
        <v>99.6</v>
      </c>
      <c r="J829" s="134">
        <v>100.6</v>
      </c>
      <c r="K829" s="134">
        <v>99</v>
      </c>
      <c r="L829" s="134">
        <v>100.2</v>
      </c>
      <c r="M829" s="134">
        <v>96.7</v>
      </c>
      <c r="N829" s="134">
        <v>97.8</v>
      </c>
      <c r="O829" s="134">
        <v>98.6</v>
      </c>
      <c r="P829" s="134">
        <v>99.5</v>
      </c>
      <c r="Q829" s="134">
        <v>98.2</v>
      </c>
      <c r="R829" s="134">
        <v>101.4</v>
      </c>
      <c r="S829" s="134">
        <v>99.8</v>
      </c>
      <c r="T829" s="134">
        <v>101.6</v>
      </c>
      <c r="U829" s="134">
        <v>102.1</v>
      </c>
      <c r="V829" s="134">
        <v>95.1</v>
      </c>
      <c r="W829" s="134">
        <v>99</v>
      </c>
      <c r="X829" s="134">
        <v>98.4</v>
      </c>
      <c r="Y829" s="134">
        <v>101.1</v>
      </c>
      <c r="Z829" s="134">
        <v>97.9</v>
      </c>
      <c r="AA829" s="134">
        <v>97.3</v>
      </c>
      <c r="AB829" s="134">
        <v>100.1</v>
      </c>
      <c r="AC829" s="134">
        <v>97.2</v>
      </c>
      <c r="AD829" s="134">
        <v>94.8</v>
      </c>
      <c r="AE829" s="134">
        <v>101</v>
      </c>
      <c r="AF829" s="134">
        <v>102.8</v>
      </c>
      <c r="AG829" s="134">
        <v>103.3</v>
      </c>
      <c r="AH829" s="134">
        <v>102.3</v>
      </c>
      <c r="AI829" s="134">
        <v>101.6</v>
      </c>
      <c r="AJ829" s="134">
        <v>103.3</v>
      </c>
      <c r="AK829" s="134">
        <v>99.8</v>
      </c>
      <c r="AL829" s="134">
        <v>96.7</v>
      </c>
      <c r="AM829" s="134">
        <v>101.2</v>
      </c>
      <c r="AN829" s="134">
        <v>103.5</v>
      </c>
      <c r="AO829" s="134">
        <v>100.4</v>
      </c>
      <c r="AP829" s="134">
        <v>96.8</v>
      </c>
      <c r="AQ829" s="134">
        <v>96.4</v>
      </c>
      <c r="AR829" s="134">
        <v>101.2</v>
      </c>
      <c r="AS829" s="134">
        <v>101.8</v>
      </c>
      <c r="AT829" s="134">
        <v>99.3</v>
      </c>
      <c r="AU829" s="134">
        <v>103</v>
      </c>
      <c r="AV829" s="134">
        <v>101.8</v>
      </c>
      <c r="AW829" s="134">
        <v>103</v>
      </c>
      <c r="AX829" s="134">
        <v>100.4</v>
      </c>
      <c r="AY829" s="134">
        <v>103</v>
      </c>
      <c r="AZ829" s="134">
        <v>99.9</v>
      </c>
      <c r="BA829" s="134">
        <v>99.9</v>
      </c>
      <c r="BB829" s="134">
        <v>103</v>
      </c>
      <c r="BC829" s="134">
        <v>102.4</v>
      </c>
      <c r="BD829" s="134">
        <v>105.1</v>
      </c>
      <c r="BE829" s="134">
        <v>102.4</v>
      </c>
      <c r="BF829" s="134">
        <v>97.9</v>
      </c>
      <c r="BG829" s="134">
        <v>103.9</v>
      </c>
      <c r="BH829" s="134">
        <v>103.9</v>
      </c>
      <c r="BI829" s="134">
        <v>103.9</v>
      </c>
      <c r="BJ829" s="134">
        <v>103.9</v>
      </c>
      <c r="BK829" s="134">
        <v>103.4</v>
      </c>
      <c r="BL829" s="134">
        <v>103.4</v>
      </c>
      <c r="BM829" s="134">
        <v>103.9</v>
      </c>
      <c r="BN829" s="134">
        <v>103.9</v>
      </c>
      <c r="BO829" s="134">
        <v>103.9</v>
      </c>
      <c r="BP829" s="134">
        <v>103.9</v>
      </c>
      <c r="BQ829" s="134">
        <v>103.6</v>
      </c>
      <c r="BR829" s="134">
        <v>104.6</v>
      </c>
      <c r="BS829" s="134">
        <v>103.9</v>
      </c>
      <c r="BT829" s="134">
        <v>102.9</v>
      </c>
      <c r="BU829" s="134">
        <v>104.1</v>
      </c>
      <c r="BV829" s="134">
        <v>104.1</v>
      </c>
      <c r="BW829" s="134">
        <v>103.9</v>
      </c>
      <c r="BX829" s="134">
        <v>103.9</v>
      </c>
      <c r="BY829" s="134">
        <v>103.9</v>
      </c>
      <c r="BZ829" s="134">
        <v>103.9</v>
      </c>
      <c r="CA829" s="134">
        <v>104.4</v>
      </c>
      <c r="CB829" s="134">
        <v>104.1</v>
      </c>
      <c r="CC829" s="134">
        <v>104.1</v>
      </c>
      <c r="CD829" s="134">
        <v>104</v>
      </c>
      <c r="CE829" s="134">
        <v>103.9</v>
      </c>
      <c r="CF829" s="134">
        <v>104.3</v>
      </c>
      <c r="CG829" s="134">
        <v>104.3</v>
      </c>
      <c r="CH829" s="134">
        <v>104.2</v>
      </c>
      <c r="CI829" s="134">
        <v>104.9</v>
      </c>
      <c r="CJ829" s="134">
        <v>105.2</v>
      </c>
      <c r="CK829" s="134">
        <v>105</v>
      </c>
      <c r="CL829" s="134">
        <v>105.2</v>
      </c>
      <c r="CM829" s="134">
        <v>105</v>
      </c>
      <c r="CN829" s="134">
        <v>105.2</v>
      </c>
      <c r="CO829" s="134">
        <v>105.2</v>
      </c>
      <c r="CP829" s="134">
        <v>105.2</v>
      </c>
      <c r="CQ829" s="134">
        <v>105.2</v>
      </c>
      <c r="CR829" s="134">
        <v>105.6</v>
      </c>
      <c r="CS829" s="134">
        <v>105.4</v>
      </c>
      <c r="CT829" s="134">
        <v>105.6</v>
      </c>
      <c r="CU829" s="134">
        <v>103.9</v>
      </c>
      <c r="CV829" s="134">
        <v>103.9</v>
      </c>
      <c r="CW829" s="134">
        <v>104.4</v>
      </c>
      <c r="CX829" s="134">
        <v>104.9</v>
      </c>
      <c r="CY829" s="134">
        <v>105.2</v>
      </c>
      <c r="CZ829" s="134">
        <v>105.4</v>
      </c>
      <c r="DA829" s="134">
        <v>105.6</v>
      </c>
      <c r="DB829" s="134">
        <v>104.2</v>
      </c>
      <c r="DC829" s="134">
        <v>103.8</v>
      </c>
      <c r="DD829" s="134">
        <v>104.5</v>
      </c>
      <c r="DE829" s="134">
        <v>104.8</v>
      </c>
      <c r="DF829" s="134">
        <v>106.8</v>
      </c>
      <c r="DG829" s="134">
        <v>107</v>
      </c>
      <c r="DH829" s="134">
        <v>106.3</v>
      </c>
      <c r="DI829" s="134">
        <v>106.8</v>
      </c>
      <c r="DJ829" s="134">
        <v>106.2</v>
      </c>
      <c r="DK829" s="134">
        <v>108.4</v>
      </c>
      <c r="DL829" s="134">
        <v>108.4</v>
      </c>
      <c r="DM829" s="134">
        <v>108.4</v>
      </c>
      <c r="DN829" s="134">
        <v>109.3</v>
      </c>
      <c r="DO829" s="134">
        <v>109.3</v>
      </c>
      <c r="DP829" s="134">
        <v>109</v>
      </c>
      <c r="DQ829" s="134">
        <v>109</v>
      </c>
      <c r="DR829" s="134">
        <v>109.3</v>
      </c>
      <c r="DS829" s="134">
        <v>110.2</v>
      </c>
      <c r="DT829" s="134">
        <v>112.9</v>
      </c>
      <c r="DU829" s="134">
        <v>113.8</v>
      </c>
      <c r="DV829" s="134">
        <v>113.8</v>
      </c>
      <c r="DW829" s="134">
        <v>112.6</v>
      </c>
      <c r="DX829" s="134">
        <v>113.4</v>
      </c>
      <c r="DY829" s="134">
        <v>116.5</v>
      </c>
      <c r="DZ829" s="134">
        <v>116.6</v>
      </c>
      <c r="EA829" s="135">
        <v>115.6</v>
      </c>
      <c r="EB829" s="136">
        <v>115.6</v>
      </c>
      <c r="EC829" s="136">
        <v>115.9</v>
      </c>
      <c r="ED829" s="134">
        <v>115.5</v>
      </c>
      <c r="EE829" s="134">
        <v>116.1</v>
      </c>
      <c r="EF829" s="137">
        <v>116.6</v>
      </c>
      <c r="EG829" s="137">
        <v>116.7</v>
      </c>
      <c r="EH829" s="137">
        <v>117.3</v>
      </c>
      <c r="EI829" s="137">
        <v>117.1</v>
      </c>
      <c r="EJ829" s="136">
        <v>117.8</v>
      </c>
      <c r="EK829" s="136">
        <v>117.6</v>
      </c>
      <c r="EL829" s="147">
        <v>117.8</v>
      </c>
      <c r="EM829" s="147">
        <v>117.2</v>
      </c>
      <c r="EN829" s="147">
        <v>116.6</v>
      </c>
    </row>
    <row r="830" spans="1:144" ht="15" x14ac:dyDescent="0.25">
      <c r="A830" s="132" t="s">
        <v>3086</v>
      </c>
      <c r="B830" s="132" t="s">
        <v>3087</v>
      </c>
      <c r="C830" s="133">
        <v>0.10979</v>
      </c>
      <c r="D830" s="134">
        <v>95.5</v>
      </c>
      <c r="E830" s="134">
        <v>95.5</v>
      </c>
      <c r="F830" s="134">
        <v>95.9</v>
      </c>
      <c r="G830" s="134">
        <v>99.9</v>
      </c>
      <c r="H830" s="134">
        <v>103.7</v>
      </c>
      <c r="I830" s="134">
        <v>102.6</v>
      </c>
      <c r="J830" s="134">
        <v>103.1</v>
      </c>
      <c r="K830" s="134">
        <v>103</v>
      </c>
      <c r="L830" s="134">
        <v>102.5</v>
      </c>
      <c r="M830" s="134">
        <v>102.3</v>
      </c>
      <c r="N830" s="134">
        <v>102.3</v>
      </c>
      <c r="O830" s="134">
        <v>104.9</v>
      </c>
      <c r="P830" s="134">
        <v>104.9</v>
      </c>
      <c r="Q830" s="134">
        <v>105.9</v>
      </c>
      <c r="R830" s="134">
        <v>107.2</v>
      </c>
      <c r="S830" s="134">
        <v>107.3</v>
      </c>
      <c r="T830" s="134">
        <v>107.3</v>
      </c>
      <c r="U830" s="134">
        <v>107.2</v>
      </c>
      <c r="V830" s="134">
        <v>106.8</v>
      </c>
      <c r="W830" s="134">
        <v>107.3</v>
      </c>
      <c r="X830" s="134">
        <v>107.5</v>
      </c>
      <c r="Y830" s="134">
        <v>106.9</v>
      </c>
      <c r="Z830" s="134">
        <v>104.4</v>
      </c>
      <c r="AA830" s="134">
        <v>102.4</v>
      </c>
      <c r="AB830" s="134">
        <v>101.7</v>
      </c>
      <c r="AC830" s="134">
        <v>101.7</v>
      </c>
      <c r="AD830" s="134">
        <v>104.7</v>
      </c>
      <c r="AE830" s="134">
        <v>102.1</v>
      </c>
      <c r="AF830" s="134">
        <v>99.7</v>
      </c>
      <c r="AG830" s="134">
        <v>100.9</v>
      </c>
      <c r="AH830" s="134">
        <v>99</v>
      </c>
      <c r="AI830" s="134">
        <v>96.7</v>
      </c>
      <c r="AJ830" s="134">
        <v>98.2</v>
      </c>
      <c r="AK830" s="134">
        <v>98.3</v>
      </c>
      <c r="AL830" s="134">
        <v>96.5</v>
      </c>
      <c r="AM830" s="134">
        <v>95.4</v>
      </c>
      <c r="AN830" s="134">
        <v>95</v>
      </c>
      <c r="AO830" s="134">
        <v>95</v>
      </c>
      <c r="AP830" s="134">
        <v>95</v>
      </c>
      <c r="AQ830" s="134">
        <v>94.8</v>
      </c>
      <c r="AR830" s="134">
        <v>94.8</v>
      </c>
      <c r="AS830" s="134">
        <v>95.3</v>
      </c>
      <c r="AT830" s="134">
        <v>95.3</v>
      </c>
      <c r="AU830" s="134">
        <v>97.6</v>
      </c>
      <c r="AV830" s="134">
        <v>97.6</v>
      </c>
      <c r="AW830" s="134">
        <v>97.6</v>
      </c>
      <c r="AX830" s="134">
        <v>97.6</v>
      </c>
      <c r="AY830" s="134">
        <v>95.6</v>
      </c>
      <c r="AZ830" s="134">
        <v>95.6</v>
      </c>
      <c r="BA830" s="134">
        <v>95.6</v>
      </c>
      <c r="BB830" s="134">
        <v>95.6</v>
      </c>
      <c r="BC830" s="134">
        <v>96.9</v>
      </c>
      <c r="BD830" s="134">
        <v>103.4</v>
      </c>
      <c r="BE830" s="134">
        <v>103.3</v>
      </c>
      <c r="BF830" s="134">
        <v>103.3</v>
      </c>
      <c r="BG830" s="134">
        <v>102.5</v>
      </c>
      <c r="BH830" s="134">
        <v>102.5</v>
      </c>
      <c r="BI830" s="134">
        <v>102.6</v>
      </c>
      <c r="BJ830" s="134">
        <v>102.6</v>
      </c>
      <c r="BK830" s="134">
        <v>103.5</v>
      </c>
      <c r="BL830" s="134">
        <v>102.3</v>
      </c>
      <c r="BM830" s="134">
        <v>102.3</v>
      </c>
      <c r="BN830" s="134">
        <v>101.3</v>
      </c>
      <c r="BO830" s="134">
        <v>103.8</v>
      </c>
      <c r="BP830" s="134">
        <v>103.6</v>
      </c>
      <c r="BQ830" s="134">
        <v>104.7</v>
      </c>
      <c r="BR830" s="134">
        <v>104.7</v>
      </c>
      <c r="BS830" s="134">
        <v>104.7</v>
      </c>
      <c r="BT830" s="134">
        <v>105.2</v>
      </c>
      <c r="BU830" s="134">
        <v>105.2</v>
      </c>
      <c r="BV830" s="134">
        <v>105.2</v>
      </c>
      <c r="BW830" s="134">
        <v>105.2</v>
      </c>
      <c r="BX830" s="134">
        <v>105.2</v>
      </c>
      <c r="BY830" s="134">
        <v>105.2</v>
      </c>
      <c r="BZ830" s="134">
        <v>105.2</v>
      </c>
      <c r="CA830" s="134">
        <v>105.3</v>
      </c>
      <c r="CB830" s="134">
        <v>103.9</v>
      </c>
      <c r="CC830" s="134">
        <v>103.8</v>
      </c>
      <c r="CD830" s="134">
        <v>103.6</v>
      </c>
      <c r="CE830" s="134">
        <v>103.4</v>
      </c>
      <c r="CF830" s="134">
        <v>104.3</v>
      </c>
      <c r="CG830" s="134">
        <v>105.8</v>
      </c>
      <c r="CH830" s="134">
        <v>105.2</v>
      </c>
      <c r="CI830" s="134">
        <v>105.8</v>
      </c>
      <c r="CJ830" s="134">
        <v>106.2</v>
      </c>
      <c r="CK830" s="134">
        <v>106.2</v>
      </c>
      <c r="CL830" s="134">
        <v>106.6</v>
      </c>
      <c r="CM830" s="134">
        <v>106.7</v>
      </c>
      <c r="CN830" s="134">
        <v>106.6</v>
      </c>
      <c r="CO830" s="134">
        <v>106.7</v>
      </c>
      <c r="CP830" s="134">
        <v>106.6</v>
      </c>
      <c r="CQ830" s="134">
        <v>106.6</v>
      </c>
      <c r="CR830" s="134">
        <v>106.6</v>
      </c>
      <c r="CS830" s="134">
        <v>107</v>
      </c>
      <c r="CT830" s="134">
        <v>105.8</v>
      </c>
      <c r="CU830" s="134">
        <v>105.2</v>
      </c>
      <c r="CV830" s="134">
        <v>105.2</v>
      </c>
      <c r="CW830" s="134">
        <v>105.3</v>
      </c>
      <c r="CX830" s="134">
        <v>106.3</v>
      </c>
      <c r="CY830" s="134">
        <v>105.7</v>
      </c>
      <c r="CZ830" s="134">
        <v>105.8</v>
      </c>
      <c r="DA830" s="134">
        <v>104.7</v>
      </c>
      <c r="DB830" s="134">
        <v>104.7</v>
      </c>
      <c r="DC830" s="134">
        <v>104.8</v>
      </c>
      <c r="DD830" s="134">
        <v>104.8</v>
      </c>
      <c r="DE830" s="134">
        <v>104.6</v>
      </c>
      <c r="DF830" s="134">
        <v>104.6</v>
      </c>
      <c r="DG830" s="134">
        <v>104</v>
      </c>
      <c r="DH830" s="134">
        <v>104.1</v>
      </c>
      <c r="DI830" s="134">
        <v>104.1</v>
      </c>
      <c r="DJ830" s="134">
        <v>103.8</v>
      </c>
      <c r="DK830" s="134">
        <v>104.5</v>
      </c>
      <c r="DL830" s="134">
        <v>104.9</v>
      </c>
      <c r="DM830" s="134">
        <v>104.3</v>
      </c>
      <c r="DN830" s="134">
        <v>105.1</v>
      </c>
      <c r="DO830" s="134">
        <v>104.9</v>
      </c>
      <c r="DP830" s="134">
        <v>103.8</v>
      </c>
      <c r="DQ830" s="134">
        <v>105.3</v>
      </c>
      <c r="DR830" s="134">
        <v>103.7</v>
      </c>
      <c r="DS830" s="134">
        <v>103.7</v>
      </c>
      <c r="DT830" s="134">
        <v>103.7</v>
      </c>
      <c r="DU830" s="134">
        <v>103.8</v>
      </c>
      <c r="DV830" s="134">
        <v>104</v>
      </c>
      <c r="DW830" s="134">
        <v>103.9</v>
      </c>
      <c r="DX830" s="134">
        <v>105.5</v>
      </c>
      <c r="DY830" s="134">
        <v>110.6</v>
      </c>
      <c r="DZ830" s="134">
        <v>108.3</v>
      </c>
      <c r="EA830" s="135">
        <v>106.1</v>
      </c>
      <c r="EB830" s="136">
        <v>104.4</v>
      </c>
      <c r="EC830" s="136">
        <v>104.3</v>
      </c>
      <c r="ED830" s="134">
        <v>106.5</v>
      </c>
      <c r="EE830" s="134">
        <v>106.3</v>
      </c>
      <c r="EF830" s="137">
        <v>104.8</v>
      </c>
      <c r="EG830" s="137">
        <v>104.8</v>
      </c>
      <c r="EH830" s="137">
        <v>105.9</v>
      </c>
      <c r="EI830" s="137">
        <v>105.9</v>
      </c>
      <c r="EJ830" s="136">
        <v>106.4</v>
      </c>
      <c r="EK830" s="136">
        <v>106.4</v>
      </c>
      <c r="EL830" s="147">
        <v>109</v>
      </c>
      <c r="EM830" s="147">
        <v>108.9</v>
      </c>
      <c r="EN830" s="147">
        <v>108.9</v>
      </c>
    </row>
    <row r="831" spans="1:144" ht="15" x14ac:dyDescent="0.25">
      <c r="A831" s="132" t="s">
        <v>3088</v>
      </c>
      <c r="B831" s="132" t="s">
        <v>3089</v>
      </c>
      <c r="C831" s="133">
        <v>6.3310000000000005E-2</v>
      </c>
      <c r="D831" s="134">
        <v>96</v>
      </c>
      <c r="E831" s="134">
        <v>96</v>
      </c>
      <c r="F831" s="134">
        <v>96.8</v>
      </c>
      <c r="G831" s="134">
        <v>99.7</v>
      </c>
      <c r="H831" s="134">
        <v>101.4</v>
      </c>
      <c r="I831" s="134">
        <v>101.8</v>
      </c>
      <c r="J831" s="134">
        <v>102.8</v>
      </c>
      <c r="K831" s="134">
        <v>102.7</v>
      </c>
      <c r="L831" s="134">
        <v>101.8</v>
      </c>
      <c r="M831" s="134">
        <v>101.5</v>
      </c>
      <c r="N831" s="134">
        <v>101.5</v>
      </c>
      <c r="O831" s="134">
        <v>101.6</v>
      </c>
      <c r="P831" s="134">
        <v>101.6</v>
      </c>
      <c r="Q831" s="134">
        <v>103.3</v>
      </c>
      <c r="R831" s="134">
        <v>103.4</v>
      </c>
      <c r="S831" s="134">
        <v>103.4</v>
      </c>
      <c r="T831" s="134">
        <v>103.5</v>
      </c>
      <c r="U831" s="134">
        <v>103.5</v>
      </c>
      <c r="V831" s="134">
        <v>103.5</v>
      </c>
      <c r="W831" s="134">
        <v>103.5</v>
      </c>
      <c r="X831" s="134">
        <v>103.5</v>
      </c>
      <c r="Y831" s="134">
        <v>103.5</v>
      </c>
      <c r="Z831" s="134">
        <v>97.3</v>
      </c>
      <c r="AA831" s="134">
        <v>98</v>
      </c>
      <c r="AB831" s="134">
        <v>96.8</v>
      </c>
      <c r="AC831" s="134">
        <v>96.8</v>
      </c>
      <c r="AD831" s="134">
        <v>96.9</v>
      </c>
      <c r="AE831" s="134">
        <v>92.4</v>
      </c>
      <c r="AF831" s="134">
        <v>88.2</v>
      </c>
      <c r="AG831" s="134">
        <v>90.3</v>
      </c>
      <c r="AH831" s="134">
        <v>87.1</v>
      </c>
      <c r="AI831" s="134">
        <v>86</v>
      </c>
      <c r="AJ831" s="134">
        <v>85.8</v>
      </c>
      <c r="AK831" s="134">
        <v>86</v>
      </c>
      <c r="AL831" s="134">
        <v>86.2</v>
      </c>
      <c r="AM831" s="134">
        <v>85.9</v>
      </c>
      <c r="AN831" s="134">
        <v>85.3</v>
      </c>
      <c r="AO831" s="134">
        <v>85.3</v>
      </c>
      <c r="AP831" s="134">
        <v>85.3</v>
      </c>
      <c r="AQ831" s="134">
        <v>84.9</v>
      </c>
      <c r="AR831" s="134">
        <v>84.9</v>
      </c>
      <c r="AS831" s="134">
        <v>84.9</v>
      </c>
      <c r="AT831" s="134">
        <v>84.9</v>
      </c>
      <c r="AU831" s="134">
        <v>84.9</v>
      </c>
      <c r="AV831" s="134">
        <v>84.9</v>
      </c>
      <c r="AW831" s="134">
        <v>84.9</v>
      </c>
      <c r="AX831" s="134">
        <v>84.9</v>
      </c>
      <c r="AY831" s="134">
        <v>85.5</v>
      </c>
      <c r="AZ831" s="134">
        <v>85.5</v>
      </c>
      <c r="BA831" s="134">
        <v>85.5</v>
      </c>
      <c r="BB831" s="134">
        <v>85.5</v>
      </c>
      <c r="BC831" s="134">
        <v>87.6</v>
      </c>
      <c r="BD831" s="134">
        <v>93.1</v>
      </c>
      <c r="BE831" s="134">
        <v>93.1</v>
      </c>
      <c r="BF831" s="134">
        <v>93.1</v>
      </c>
      <c r="BG831" s="134">
        <v>91.6</v>
      </c>
      <c r="BH831" s="134">
        <v>91.7</v>
      </c>
      <c r="BI831" s="134">
        <v>91.8</v>
      </c>
      <c r="BJ831" s="134">
        <v>91.8</v>
      </c>
      <c r="BK831" s="134">
        <v>93.8</v>
      </c>
      <c r="BL831" s="134">
        <v>91.7</v>
      </c>
      <c r="BM831" s="134">
        <v>91.7</v>
      </c>
      <c r="BN831" s="134">
        <v>90.1</v>
      </c>
      <c r="BO831" s="134">
        <v>90.1</v>
      </c>
      <c r="BP831" s="134">
        <v>89.9</v>
      </c>
      <c r="BQ831" s="134">
        <v>91.8</v>
      </c>
      <c r="BR831" s="134">
        <v>91.8</v>
      </c>
      <c r="BS831" s="134">
        <v>91.8</v>
      </c>
      <c r="BT831" s="134">
        <v>91.8</v>
      </c>
      <c r="BU831" s="134">
        <v>91.8</v>
      </c>
      <c r="BV831" s="134">
        <v>91.8</v>
      </c>
      <c r="BW831" s="134">
        <v>91.8</v>
      </c>
      <c r="BX831" s="134">
        <v>91.8</v>
      </c>
      <c r="BY831" s="134">
        <v>91.8</v>
      </c>
      <c r="BZ831" s="134">
        <v>91.8</v>
      </c>
      <c r="CA831" s="134">
        <v>92.1</v>
      </c>
      <c r="CB831" s="134">
        <v>89.5</v>
      </c>
      <c r="CC831" s="134">
        <v>89.4</v>
      </c>
      <c r="CD831" s="134">
        <v>89</v>
      </c>
      <c r="CE831" s="134">
        <v>88.8</v>
      </c>
      <c r="CF831" s="134">
        <v>90.2</v>
      </c>
      <c r="CG831" s="134">
        <v>92.9</v>
      </c>
      <c r="CH831" s="134">
        <v>91.9</v>
      </c>
      <c r="CI831" s="134">
        <v>92.8</v>
      </c>
      <c r="CJ831" s="134">
        <v>93.6</v>
      </c>
      <c r="CK831" s="134">
        <v>93.6</v>
      </c>
      <c r="CL831" s="134">
        <v>94.6</v>
      </c>
      <c r="CM831" s="134">
        <v>94.7</v>
      </c>
      <c r="CN831" s="134">
        <v>94.6</v>
      </c>
      <c r="CO831" s="134">
        <v>94.7</v>
      </c>
      <c r="CP831" s="134">
        <v>94.6</v>
      </c>
      <c r="CQ831" s="134">
        <v>94.6</v>
      </c>
      <c r="CR831" s="134">
        <v>94.6</v>
      </c>
      <c r="CS831" s="134">
        <v>95.3</v>
      </c>
      <c r="CT831" s="134">
        <v>94.8</v>
      </c>
      <c r="CU831" s="134">
        <v>93.9</v>
      </c>
      <c r="CV831" s="134">
        <v>93.9</v>
      </c>
      <c r="CW831" s="134">
        <v>94</v>
      </c>
      <c r="CX831" s="134">
        <v>95.8</v>
      </c>
      <c r="CY831" s="134">
        <v>94.7</v>
      </c>
      <c r="CZ831" s="134">
        <v>94.9</v>
      </c>
      <c r="DA831" s="134">
        <v>93</v>
      </c>
      <c r="DB831" s="134">
        <v>93</v>
      </c>
      <c r="DC831" s="134">
        <v>93.1</v>
      </c>
      <c r="DD831" s="134">
        <v>93.2</v>
      </c>
      <c r="DE831" s="134">
        <v>92.8</v>
      </c>
      <c r="DF831" s="134">
        <v>92.8</v>
      </c>
      <c r="DG831" s="134">
        <v>91.8</v>
      </c>
      <c r="DH831" s="134">
        <v>91.9</v>
      </c>
      <c r="DI831" s="134">
        <v>91.9</v>
      </c>
      <c r="DJ831" s="134">
        <v>91.4</v>
      </c>
      <c r="DK831" s="134">
        <v>92.7</v>
      </c>
      <c r="DL831" s="134">
        <v>93.3</v>
      </c>
      <c r="DM831" s="134">
        <v>92.3</v>
      </c>
      <c r="DN831" s="134">
        <v>93.6</v>
      </c>
      <c r="DO831" s="134">
        <v>93.4</v>
      </c>
      <c r="DP831" s="134">
        <v>91.5</v>
      </c>
      <c r="DQ831" s="134">
        <v>94.1</v>
      </c>
      <c r="DR831" s="134">
        <v>91.3</v>
      </c>
      <c r="DS831" s="134">
        <v>91.2</v>
      </c>
      <c r="DT831" s="134">
        <v>91.3</v>
      </c>
      <c r="DU831" s="134">
        <v>91.5</v>
      </c>
      <c r="DV831" s="134">
        <v>91.8</v>
      </c>
      <c r="DW831" s="134">
        <v>91.7</v>
      </c>
      <c r="DX831" s="134">
        <v>91.7</v>
      </c>
      <c r="DY831" s="134">
        <v>95.7</v>
      </c>
      <c r="DZ831" s="134">
        <v>91.7</v>
      </c>
      <c r="EA831" s="135">
        <v>95.6</v>
      </c>
      <c r="EB831" s="136">
        <v>95.9</v>
      </c>
      <c r="EC831" s="136">
        <v>97.7</v>
      </c>
      <c r="ED831" s="134">
        <v>98.4</v>
      </c>
      <c r="EE831" s="134">
        <v>98.2</v>
      </c>
      <c r="EF831" s="137">
        <v>98.2</v>
      </c>
      <c r="EG831" s="137">
        <v>98.1</v>
      </c>
      <c r="EH831" s="137">
        <v>98.1</v>
      </c>
      <c r="EI831" s="137">
        <v>98.1</v>
      </c>
      <c r="EJ831" s="136">
        <v>98.8</v>
      </c>
      <c r="EK831" s="136">
        <v>98.8</v>
      </c>
      <c r="EL831" s="147">
        <v>98.5</v>
      </c>
      <c r="EM831" s="147">
        <v>98.4</v>
      </c>
      <c r="EN831" s="147">
        <v>98.5</v>
      </c>
    </row>
    <row r="832" spans="1:144" ht="15" x14ac:dyDescent="0.25">
      <c r="A832" s="132" t="s">
        <v>3090</v>
      </c>
      <c r="B832" s="132" t="s">
        <v>3091</v>
      </c>
      <c r="C832" s="133">
        <v>2.7150000000000001E-2</v>
      </c>
      <c r="D832" s="134">
        <v>100</v>
      </c>
      <c r="E832" s="134">
        <v>100</v>
      </c>
      <c r="F832" s="134">
        <v>100</v>
      </c>
      <c r="G832" s="134">
        <v>100</v>
      </c>
      <c r="H832" s="134">
        <v>100</v>
      </c>
      <c r="I832" s="134">
        <v>100</v>
      </c>
      <c r="J832" s="134">
        <v>99.7</v>
      </c>
      <c r="K832" s="134">
        <v>99.7</v>
      </c>
      <c r="L832" s="134">
        <v>99.7</v>
      </c>
      <c r="M832" s="134">
        <v>99.7</v>
      </c>
      <c r="N832" s="134">
        <v>99.7</v>
      </c>
      <c r="O832" s="134">
        <v>104.6</v>
      </c>
      <c r="P832" s="134">
        <v>104.6</v>
      </c>
      <c r="Q832" s="134">
        <v>104.6</v>
      </c>
      <c r="R832" s="134">
        <v>104.6</v>
      </c>
      <c r="S832" s="134">
        <v>104.6</v>
      </c>
      <c r="T832" s="134">
        <v>104.6</v>
      </c>
      <c r="U832" s="134">
        <v>104.6</v>
      </c>
      <c r="V832" s="134">
        <v>104.6</v>
      </c>
      <c r="W832" s="134">
        <v>104.6</v>
      </c>
      <c r="X832" s="134">
        <v>104.6</v>
      </c>
      <c r="Y832" s="134">
        <v>104.6</v>
      </c>
      <c r="Z832" s="134">
        <v>108.9</v>
      </c>
      <c r="AA832" s="134">
        <v>108.9</v>
      </c>
      <c r="AB832" s="134">
        <v>109.2</v>
      </c>
      <c r="AC832" s="134">
        <v>109.2</v>
      </c>
      <c r="AD832" s="134">
        <v>109.2</v>
      </c>
      <c r="AE832" s="134">
        <v>109.4</v>
      </c>
      <c r="AF832" s="134">
        <v>109.4</v>
      </c>
      <c r="AG832" s="134">
        <v>109.4</v>
      </c>
      <c r="AH832" s="134">
        <v>109.4</v>
      </c>
      <c r="AI832" s="134">
        <v>109.4</v>
      </c>
      <c r="AJ832" s="134">
        <v>109.4</v>
      </c>
      <c r="AK832" s="134">
        <v>109.4</v>
      </c>
      <c r="AL832" s="134">
        <v>109.4</v>
      </c>
      <c r="AM832" s="134">
        <v>109.4</v>
      </c>
      <c r="AN832" s="134">
        <v>109.4</v>
      </c>
      <c r="AO832" s="134">
        <v>109.4</v>
      </c>
      <c r="AP832" s="134">
        <v>109.4</v>
      </c>
      <c r="AQ832" s="134">
        <v>109.4</v>
      </c>
      <c r="AR832" s="134">
        <v>109.4</v>
      </c>
      <c r="AS832" s="134">
        <v>109.4</v>
      </c>
      <c r="AT832" s="134">
        <v>109.4</v>
      </c>
      <c r="AU832" s="134">
        <v>109.4</v>
      </c>
      <c r="AV832" s="134">
        <v>109.4</v>
      </c>
      <c r="AW832" s="134">
        <v>109.4</v>
      </c>
      <c r="AX832" s="134">
        <v>109.4</v>
      </c>
      <c r="AY832" s="134">
        <v>109.4</v>
      </c>
      <c r="AZ832" s="134">
        <v>109.4</v>
      </c>
      <c r="BA832" s="134">
        <v>109.4</v>
      </c>
      <c r="BB832" s="134">
        <v>109.4</v>
      </c>
      <c r="BC832" s="134">
        <v>109.4</v>
      </c>
      <c r="BD832" s="134">
        <v>109.4</v>
      </c>
      <c r="BE832" s="134">
        <v>109.4</v>
      </c>
      <c r="BF832" s="134">
        <v>109.4</v>
      </c>
      <c r="BG832" s="134">
        <v>109.4</v>
      </c>
      <c r="BH832" s="134">
        <v>109.4</v>
      </c>
      <c r="BI832" s="134">
        <v>109.4</v>
      </c>
      <c r="BJ832" s="134">
        <v>109.4</v>
      </c>
      <c r="BK832" s="134">
        <v>109.4</v>
      </c>
      <c r="BL832" s="134">
        <v>109.4</v>
      </c>
      <c r="BM832" s="134">
        <v>109.4</v>
      </c>
      <c r="BN832" s="134">
        <v>109.4</v>
      </c>
      <c r="BO832" s="134">
        <v>109.4</v>
      </c>
      <c r="BP832" s="134">
        <v>109.4</v>
      </c>
      <c r="BQ832" s="134">
        <v>109.4</v>
      </c>
      <c r="BR832" s="134">
        <v>109.4</v>
      </c>
      <c r="BS832" s="134">
        <v>109.4</v>
      </c>
      <c r="BT832" s="134">
        <v>111.3</v>
      </c>
      <c r="BU832" s="134">
        <v>111.3</v>
      </c>
      <c r="BV832" s="134">
        <v>111.3</v>
      </c>
      <c r="BW832" s="134">
        <v>111.3</v>
      </c>
      <c r="BX832" s="134">
        <v>111.3</v>
      </c>
      <c r="BY832" s="134">
        <v>111.3</v>
      </c>
      <c r="BZ832" s="134">
        <v>111.3</v>
      </c>
      <c r="CA832" s="134">
        <v>111.3</v>
      </c>
      <c r="CB832" s="134">
        <v>111.3</v>
      </c>
      <c r="CC832" s="134">
        <v>111.3</v>
      </c>
      <c r="CD832" s="134">
        <v>111.3</v>
      </c>
      <c r="CE832" s="134">
        <v>111.3</v>
      </c>
      <c r="CF832" s="134">
        <v>111.3</v>
      </c>
      <c r="CG832" s="134">
        <v>111.3</v>
      </c>
      <c r="CH832" s="134">
        <v>111.3</v>
      </c>
      <c r="CI832" s="134">
        <v>111.3</v>
      </c>
      <c r="CJ832" s="134">
        <v>111.3</v>
      </c>
      <c r="CK832" s="134">
        <v>111.3</v>
      </c>
      <c r="CL832" s="134">
        <v>111.3</v>
      </c>
      <c r="CM832" s="134">
        <v>111.3</v>
      </c>
      <c r="CN832" s="134">
        <v>111.3</v>
      </c>
      <c r="CO832" s="134">
        <v>111.3</v>
      </c>
      <c r="CP832" s="134">
        <v>111.3</v>
      </c>
      <c r="CQ832" s="134">
        <v>111.3</v>
      </c>
      <c r="CR832" s="134">
        <v>111.3</v>
      </c>
      <c r="CS832" s="134">
        <v>111.3</v>
      </c>
      <c r="CT832" s="134">
        <v>111.3</v>
      </c>
      <c r="CU832" s="134">
        <v>111.3</v>
      </c>
      <c r="CV832" s="134">
        <v>111.3</v>
      </c>
      <c r="CW832" s="134">
        <v>111.3</v>
      </c>
      <c r="CX832" s="134">
        <v>111.3</v>
      </c>
      <c r="CY832" s="134">
        <v>111.3</v>
      </c>
      <c r="CZ832" s="134">
        <v>111.3</v>
      </c>
      <c r="DA832" s="134">
        <v>111.3</v>
      </c>
      <c r="DB832" s="134">
        <v>111.3</v>
      </c>
      <c r="DC832" s="134">
        <v>111.3</v>
      </c>
      <c r="DD832" s="134">
        <v>111.3</v>
      </c>
      <c r="DE832" s="134">
        <v>111.3</v>
      </c>
      <c r="DF832" s="134">
        <v>111.3</v>
      </c>
      <c r="DG832" s="134">
        <v>111.3</v>
      </c>
      <c r="DH832" s="134">
        <v>111.3</v>
      </c>
      <c r="DI832" s="134">
        <v>111.3</v>
      </c>
      <c r="DJ832" s="134">
        <v>111.3</v>
      </c>
      <c r="DK832" s="134">
        <v>111.3</v>
      </c>
      <c r="DL832" s="134">
        <v>111.3</v>
      </c>
      <c r="DM832" s="134">
        <v>111.3</v>
      </c>
      <c r="DN832" s="134">
        <v>111.3</v>
      </c>
      <c r="DO832" s="134">
        <v>111.3</v>
      </c>
      <c r="DP832" s="134">
        <v>111.3</v>
      </c>
      <c r="DQ832" s="134">
        <v>111.3</v>
      </c>
      <c r="DR832" s="134">
        <v>111.3</v>
      </c>
      <c r="DS832" s="134">
        <v>111.3</v>
      </c>
      <c r="DT832" s="134">
        <v>111.3</v>
      </c>
      <c r="DU832" s="134">
        <v>111.3</v>
      </c>
      <c r="DV832" s="134">
        <v>111.3</v>
      </c>
      <c r="DW832" s="134">
        <v>111.3</v>
      </c>
      <c r="DX832" s="134">
        <v>111.5</v>
      </c>
      <c r="DY832" s="134">
        <v>122.6</v>
      </c>
      <c r="DZ832" s="134">
        <v>122.6</v>
      </c>
      <c r="EA832" s="135">
        <v>115.5</v>
      </c>
      <c r="EB832" s="136">
        <v>107.8</v>
      </c>
      <c r="EC832" s="136">
        <v>103</v>
      </c>
      <c r="ED832" s="134">
        <v>110.3</v>
      </c>
      <c r="EE832" s="134">
        <v>109.8</v>
      </c>
      <c r="EF832" s="137">
        <v>104</v>
      </c>
      <c r="EG832" s="137">
        <v>104</v>
      </c>
      <c r="EH832" s="137">
        <v>108.7</v>
      </c>
      <c r="EI832" s="137">
        <v>108.7</v>
      </c>
      <c r="EJ832" s="136">
        <v>108.7</v>
      </c>
      <c r="EK832" s="136">
        <v>108.7</v>
      </c>
      <c r="EL832" s="147">
        <v>120</v>
      </c>
      <c r="EM832" s="147">
        <v>120</v>
      </c>
      <c r="EN832" s="147">
        <v>120</v>
      </c>
    </row>
    <row r="833" spans="1:144" ht="15" x14ac:dyDescent="0.25">
      <c r="A833" s="132" t="s">
        <v>3092</v>
      </c>
      <c r="B833" s="132" t="s">
        <v>3093</v>
      </c>
      <c r="C833" s="133">
        <v>1.891E-2</v>
      </c>
      <c r="D833" s="134">
        <v>87.1</v>
      </c>
      <c r="E833" s="134">
        <v>87.1</v>
      </c>
      <c r="F833" s="134">
        <v>87.1</v>
      </c>
      <c r="G833" s="134">
        <v>100.6</v>
      </c>
      <c r="H833" s="134">
        <v>116.7</v>
      </c>
      <c r="I833" s="134">
        <v>109</v>
      </c>
      <c r="J833" s="134">
        <v>109</v>
      </c>
      <c r="K833" s="134">
        <v>109</v>
      </c>
      <c r="L833" s="134">
        <v>109</v>
      </c>
      <c r="M833" s="134">
        <v>109</v>
      </c>
      <c r="N833" s="134">
        <v>109</v>
      </c>
      <c r="O833" s="134">
        <v>116.6</v>
      </c>
      <c r="P833" s="134">
        <v>116.6</v>
      </c>
      <c r="Q833" s="134">
        <v>116.6</v>
      </c>
      <c r="R833" s="134">
        <v>124.1</v>
      </c>
      <c r="S833" s="134">
        <v>124.1</v>
      </c>
      <c r="T833" s="134">
        <v>124.1</v>
      </c>
      <c r="U833" s="134">
        <v>123.1</v>
      </c>
      <c r="V833" s="134">
        <v>120.8</v>
      </c>
      <c r="W833" s="134">
        <v>124.1</v>
      </c>
      <c r="X833" s="134">
        <v>125.2</v>
      </c>
      <c r="Y833" s="134">
        <v>121.8</v>
      </c>
      <c r="Z833" s="134">
        <v>121.8</v>
      </c>
      <c r="AA833" s="134">
        <v>107.4</v>
      </c>
      <c r="AB833" s="134">
        <v>107.4</v>
      </c>
      <c r="AC833" s="134">
        <v>107.4</v>
      </c>
      <c r="AD833" s="134">
        <v>124.1</v>
      </c>
      <c r="AE833" s="134">
        <v>124.1</v>
      </c>
      <c r="AF833" s="134">
        <v>124.1</v>
      </c>
      <c r="AG833" s="134">
        <v>124.1</v>
      </c>
      <c r="AH833" s="134">
        <v>124.1</v>
      </c>
      <c r="AI833" s="134">
        <v>114.3</v>
      </c>
      <c r="AJ833" s="134">
        <v>123.6</v>
      </c>
      <c r="AK833" s="134">
        <v>123.6</v>
      </c>
      <c r="AL833" s="134">
        <v>112.4</v>
      </c>
      <c r="AM833" s="134">
        <v>107</v>
      </c>
      <c r="AN833" s="134">
        <v>107</v>
      </c>
      <c r="AO833" s="134">
        <v>107</v>
      </c>
      <c r="AP833" s="134">
        <v>107</v>
      </c>
      <c r="AQ833" s="134">
        <v>107</v>
      </c>
      <c r="AR833" s="134">
        <v>107</v>
      </c>
      <c r="AS833" s="134">
        <v>109.7</v>
      </c>
      <c r="AT833" s="134">
        <v>109.7</v>
      </c>
      <c r="AU833" s="134">
        <v>123</v>
      </c>
      <c r="AV833" s="134">
        <v>123</v>
      </c>
      <c r="AW833" s="134">
        <v>123</v>
      </c>
      <c r="AX833" s="134">
        <v>123</v>
      </c>
      <c r="AY833" s="134">
        <v>109.7</v>
      </c>
      <c r="AZ833" s="134">
        <v>109.7</v>
      </c>
      <c r="BA833" s="134">
        <v>109.7</v>
      </c>
      <c r="BB833" s="134">
        <v>109.7</v>
      </c>
      <c r="BC833" s="134">
        <v>109.7</v>
      </c>
      <c r="BD833" s="134">
        <v>129.19999999999999</v>
      </c>
      <c r="BE833" s="134">
        <v>129.19999999999999</v>
      </c>
      <c r="BF833" s="134">
        <v>129.19999999999999</v>
      </c>
      <c r="BG833" s="134">
        <v>129.19999999999999</v>
      </c>
      <c r="BH833" s="134">
        <v>129.19999999999999</v>
      </c>
      <c r="BI833" s="134">
        <v>129.19999999999999</v>
      </c>
      <c r="BJ833" s="134">
        <v>129.19999999999999</v>
      </c>
      <c r="BK833" s="134">
        <v>127.5</v>
      </c>
      <c r="BL833" s="134">
        <v>127.5</v>
      </c>
      <c r="BM833" s="134">
        <v>127.5</v>
      </c>
      <c r="BN833" s="134">
        <v>127.5</v>
      </c>
      <c r="BO833" s="134">
        <v>141.5</v>
      </c>
      <c r="BP833" s="134">
        <v>141.5</v>
      </c>
      <c r="BQ833" s="134">
        <v>141.5</v>
      </c>
      <c r="BR833" s="134">
        <v>141.5</v>
      </c>
      <c r="BS833" s="134">
        <v>141.5</v>
      </c>
      <c r="BT833" s="134">
        <v>141.5</v>
      </c>
      <c r="BU833" s="134">
        <v>141.5</v>
      </c>
      <c r="BV833" s="134">
        <v>141.5</v>
      </c>
      <c r="BW833" s="134">
        <v>141.5</v>
      </c>
      <c r="BX833" s="134">
        <v>141.5</v>
      </c>
      <c r="BY833" s="134">
        <v>141.5</v>
      </c>
      <c r="BZ833" s="134">
        <v>141.5</v>
      </c>
      <c r="CA833" s="134">
        <v>141.5</v>
      </c>
      <c r="CB833" s="134">
        <v>141.5</v>
      </c>
      <c r="CC833" s="134">
        <v>141.5</v>
      </c>
      <c r="CD833" s="134">
        <v>141.5</v>
      </c>
      <c r="CE833" s="134">
        <v>141.5</v>
      </c>
      <c r="CF833" s="134">
        <v>141.5</v>
      </c>
      <c r="CG833" s="134">
        <v>141.5</v>
      </c>
      <c r="CH833" s="134">
        <v>141.5</v>
      </c>
      <c r="CI833" s="134">
        <v>141.5</v>
      </c>
      <c r="CJ833" s="134">
        <v>141.5</v>
      </c>
      <c r="CK833" s="134">
        <v>141.5</v>
      </c>
      <c r="CL833" s="134">
        <v>140.4</v>
      </c>
      <c r="CM833" s="134">
        <v>140.4</v>
      </c>
      <c r="CN833" s="134">
        <v>140.4</v>
      </c>
      <c r="CO833" s="134">
        <v>140.4</v>
      </c>
      <c r="CP833" s="134">
        <v>140.4</v>
      </c>
      <c r="CQ833" s="134">
        <v>140.4</v>
      </c>
      <c r="CR833" s="134">
        <v>140.4</v>
      </c>
      <c r="CS833" s="134">
        <v>140.4</v>
      </c>
      <c r="CT833" s="134">
        <v>134.69999999999999</v>
      </c>
      <c r="CU833" s="134">
        <v>134.69999999999999</v>
      </c>
      <c r="CV833" s="134">
        <v>134.69999999999999</v>
      </c>
      <c r="CW833" s="134">
        <v>134.69999999999999</v>
      </c>
      <c r="CX833" s="134">
        <v>134.69999999999999</v>
      </c>
      <c r="CY833" s="134">
        <v>134.69999999999999</v>
      </c>
      <c r="CZ833" s="134">
        <v>134.69999999999999</v>
      </c>
      <c r="DA833" s="134">
        <v>134.69999999999999</v>
      </c>
      <c r="DB833" s="134">
        <v>134.69999999999999</v>
      </c>
      <c r="DC833" s="134">
        <v>134.69999999999999</v>
      </c>
      <c r="DD833" s="134">
        <v>134.69999999999999</v>
      </c>
      <c r="DE833" s="134">
        <v>134.69999999999999</v>
      </c>
      <c r="DF833" s="134">
        <v>134.69999999999999</v>
      </c>
      <c r="DG833" s="134">
        <v>134.69999999999999</v>
      </c>
      <c r="DH833" s="134">
        <v>134.69999999999999</v>
      </c>
      <c r="DI833" s="134">
        <v>134.69999999999999</v>
      </c>
      <c r="DJ833" s="134">
        <v>134.69999999999999</v>
      </c>
      <c r="DK833" s="134">
        <v>134.69999999999999</v>
      </c>
      <c r="DL833" s="134">
        <v>134.69999999999999</v>
      </c>
      <c r="DM833" s="134">
        <v>134.69999999999999</v>
      </c>
      <c r="DN833" s="134">
        <v>134.69999999999999</v>
      </c>
      <c r="DO833" s="134">
        <v>134.69999999999999</v>
      </c>
      <c r="DP833" s="134">
        <v>134.69999999999999</v>
      </c>
      <c r="DQ833" s="134">
        <v>134.69999999999999</v>
      </c>
      <c r="DR833" s="134">
        <v>134.69999999999999</v>
      </c>
      <c r="DS833" s="134">
        <v>134.69999999999999</v>
      </c>
      <c r="DT833" s="134">
        <v>134.69999999999999</v>
      </c>
      <c r="DU833" s="134">
        <v>134.69999999999999</v>
      </c>
      <c r="DV833" s="134">
        <v>134.69999999999999</v>
      </c>
      <c r="DW833" s="134">
        <v>134.69999999999999</v>
      </c>
      <c r="DX833" s="134">
        <v>143.69999999999999</v>
      </c>
      <c r="DY833" s="134">
        <v>143.69999999999999</v>
      </c>
      <c r="DZ833" s="134">
        <v>143.69999999999999</v>
      </c>
      <c r="EA833" s="135">
        <v>128.6</v>
      </c>
      <c r="EB833" s="136">
        <v>128.6</v>
      </c>
      <c r="EC833" s="136">
        <v>128.6</v>
      </c>
      <c r="ED833" s="134">
        <v>128.6</v>
      </c>
      <c r="EE833" s="134">
        <v>128.6</v>
      </c>
      <c r="EF833" s="137">
        <v>128.6</v>
      </c>
      <c r="EG833" s="137">
        <v>128.6</v>
      </c>
      <c r="EH833" s="137">
        <v>128.6</v>
      </c>
      <c r="EI833" s="137">
        <v>128.6</v>
      </c>
      <c r="EJ833" s="136">
        <v>128.6</v>
      </c>
      <c r="EK833" s="136">
        <v>128.6</v>
      </c>
      <c r="EL833" s="147">
        <v>128.6</v>
      </c>
      <c r="EM833" s="147">
        <v>128.6</v>
      </c>
      <c r="EN833" s="147">
        <v>128.6</v>
      </c>
    </row>
    <row r="834" spans="1:144" ht="15" x14ac:dyDescent="0.25">
      <c r="A834" s="132" t="s">
        <v>3094</v>
      </c>
      <c r="B834" s="132" t="s">
        <v>3095</v>
      </c>
      <c r="C834" s="133">
        <v>4.2000000000000002E-4</v>
      </c>
      <c r="D834" s="134">
        <v>101.9</v>
      </c>
      <c r="E834" s="134">
        <v>101.8</v>
      </c>
      <c r="F834" s="134">
        <v>101.6</v>
      </c>
      <c r="G834" s="134">
        <v>102</v>
      </c>
      <c r="H834" s="134">
        <v>101.4</v>
      </c>
      <c r="I834" s="134">
        <v>100.6</v>
      </c>
      <c r="J834" s="134">
        <v>100.2</v>
      </c>
      <c r="K834" s="134">
        <v>100.3</v>
      </c>
      <c r="L834" s="134">
        <v>101</v>
      </c>
      <c r="M834" s="134">
        <v>100.2</v>
      </c>
      <c r="N834" s="134">
        <v>100.2</v>
      </c>
      <c r="O834" s="134">
        <v>100.2</v>
      </c>
      <c r="P834" s="134">
        <v>102.6</v>
      </c>
      <c r="Q834" s="134">
        <v>104.4</v>
      </c>
      <c r="R834" s="134">
        <v>104.4</v>
      </c>
      <c r="S834" s="134">
        <v>105.1</v>
      </c>
      <c r="T834" s="134">
        <v>105.3</v>
      </c>
      <c r="U834" s="134">
        <v>105.4</v>
      </c>
      <c r="V834" s="134">
        <v>105.3</v>
      </c>
      <c r="W834" s="134">
        <v>105.3</v>
      </c>
      <c r="X834" s="134">
        <v>105.3</v>
      </c>
      <c r="Y834" s="134">
        <v>105.3</v>
      </c>
      <c r="Z834" s="134">
        <v>105.3</v>
      </c>
      <c r="AA834" s="134">
        <v>105.3</v>
      </c>
      <c r="AB834" s="134">
        <v>105.3</v>
      </c>
      <c r="AC834" s="134">
        <v>105.3</v>
      </c>
      <c r="AD834" s="134">
        <v>106.8</v>
      </c>
      <c r="AE834" s="134">
        <v>106.8</v>
      </c>
      <c r="AF834" s="134">
        <v>106.8</v>
      </c>
      <c r="AG834" s="134">
        <v>105.3</v>
      </c>
      <c r="AH834" s="134">
        <v>102.8</v>
      </c>
      <c r="AI834" s="134">
        <v>106.2</v>
      </c>
      <c r="AJ834" s="134">
        <v>109</v>
      </c>
      <c r="AK834" s="134">
        <v>99</v>
      </c>
      <c r="AL834" s="134">
        <v>99</v>
      </c>
      <c r="AM834" s="134">
        <v>104.3</v>
      </c>
      <c r="AN834" s="134">
        <v>103.4</v>
      </c>
      <c r="AO834" s="134">
        <v>105</v>
      </c>
      <c r="AP834" s="134">
        <v>102.3</v>
      </c>
      <c r="AQ834" s="134">
        <v>100.7</v>
      </c>
      <c r="AR834" s="134">
        <v>103.2</v>
      </c>
      <c r="AS834" s="134">
        <v>101.7</v>
      </c>
      <c r="AT834" s="134">
        <v>101.7</v>
      </c>
      <c r="AU834" s="134">
        <v>102.1</v>
      </c>
      <c r="AV834" s="134">
        <v>102.7</v>
      </c>
      <c r="AW834" s="134">
        <v>102.7</v>
      </c>
      <c r="AX834" s="134">
        <v>101.8</v>
      </c>
      <c r="AY834" s="134">
        <v>99.2</v>
      </c>
      <c r="AZ834" s="134">
        <v>96.7</v>
      </c>
      <c r="BA834" s="134">
        <v>98.8</v>
      </c>
      <c r="BB834" s="134">
        <v>100.3</v>
      </c>
      <c r="BC834" s="134">
        <v>101.8</v>
      </c>
      <c r="BD834" s="134">
        <v>102.8</v>
      </c>
      <c r="BE834" s="134">
        <v>97</v>
      </c>
      <c r="BF834" s="134">
        <v>96.2</v>
      </c>
      <c r="BG834" s="134">
        <v>95.3</v>
      </c>
      <c r="BH834" s="134">
        <v>95.3</v>
      </c>
      <c r="BI834" s="134">
        <v>95.3</v>
      </c>
      <c r="BJ834" s="134">
        <v>95.3</v>
      </c>
      <c r="BK834" s="134">
        <v>95.3</v>
      </c>
      <c r="BL834" s="134">
        <v>95.3</v>
      </c>
      <c r="BM834" s="134">
        <v>95.3</v>
      </c>
      <c r="BN834" s="134">
        <v>95.3</v>
      </c>
      <c r="BO834" s="134">
        <v>95.3</v>
      </c>
      <c r="BP834" s="134">
        <v>95.3</v>
      </c>
      <c r="BQ834" s="134">
        <v>95.3</v>
      </c>
      <c r="BR834" s="134">
        <v>95.3</v>
      </c>
      <c r="BS834" s="134">
        <v>95.3</v>
      </c>
      <c r="BT834" s="134">
        <v>95.3</v>
      </c>
      <c r="BU834" s="134">
        <v>95.3</v>
      </c>
      <c r="BV834" s="134">
        <v>97.2</v>
      </c>
      <c r="BW834" s="134">
        <v>93.1</v>
      </c>
      <c r="BX834" s="134">
        <v>93.1</v>
      </c>
      <c r="BY834" s="134">
        <v>93.1</v>
      </c>
      <c r="BZ834" s="134">
        <v>92.9</v>
      </c>
      <c r="CA834" s="134">
        <v>93.3</v>
      </c>
      <c r="CB834" s="134">
        <v>93.2</v>
      </c>
      <c r="CC834" s="134">
        <v>94.1</v>
      </c>
      <c r="CD834" s="134">
        <v>95.2</v>
      </c>
      <c r="CE834" s="134">
        <v>93.6</v>
      </c>
      <c r="CF834" s="134">
        <v>93.7</v>
      </c>
      <c r="CG834" s="134">
        <v>93.6</v>
      </c>
      <c r="CH834" s="134">
        <v>94.8</v>
      </c>
      <c r="CI834" s="134">
        <v>94.7</v>
      </c>
      <c r="CJ834" s="134">
        <v>92.6</v>
      </c>
      <c r="CK834" s="134">
        <v>92.6</v>
      </c>
      <c r="CL834" s="134">
        <v>92.6</v>
      </c>
      <c r="CM834" s="134">
        <v>92.6</v>
      </c>
      <c r="CN834" s="134">
        <v>92.6</v>
      </c>
      <c r="CO834" s="134">
        <v>92.6</v>
      </c>
      <c r="CP834" s="134">
        <v>92.6</v>
      </c>
      <c r="CQ834" s="134">
        <v>92.6</v>
      </c>
      <c r="CR834" s="134">
        <v>92.6</v>
      </c>
      <c r="CS834" s="134">
        <v>92.6</v>
      </c>
      <c r="CT834" s="134">
        <v>92.6</v>
      </c>
      <c r="CU834" s="134">
        <v>92.6</v>
      </c>
      <c r="CV834" s="134">
        <v>92.6</v>
      </c>
      <c r="CW834" s="134">
        <v>92.6</v>
      </c>
      <c r="CX834" s="134">
        <v>92.6</v>
      </c>
      <c r="CY834" s="134">
        <v>92.6</v>
      </c>
      <c r="CZ834" s="134">
        <v>92.6</v>
      </c>
      <c r="DA834" s="134">
        <v>92.6</v>
      </c>
      <c r="DB834" s="134">
        <v>92.6</v>
      </c>
      <c r="DC834" s="134">
        <v>92.3</v>
      </c>
      <c r="DD834" s="134">
        <v>92.4</v>
      </c>
      <c r="DE834" s="134">
        <v>92.4</v>
      </c>
      <c r="DF834" s="134">
        <v>91.9</v>
      </c>
      <c r="DG834" s="134">
        <v>93.6</v>
      </c>
      <c r="DH834" s="134">
        <v>92.6</v>
      </c>
      <c r="DI834" s="134">
        <v>92.3</v>
      </c>
      <c r="DJ834" s="134">
        <v>93.6</v>
      </c>
      <c r="DK834" s="134">
        <v>91.9</v>
      </c>
      <c r="DL834" s="134">
        <v>95.3</v>
      </c>
      <c r="DM834" s="134">
        <v>92.3</v>
      </c>
      <c r="DN834" s="134">
        <v>91.9</v>
      </c>
      <c r="DO834" s="134">
        <v>94.8</v>
      </c>
      <c r="DP834" s="134">
        <v>94.8</v>
      </c>
      <c r="DQ834" s="134">
        <v>95.5</v>
      </c>
      <c r="DR834" s="134">
        <v>94.8</v>
      </c>
      <c r="DS834" s="134">
        <v>95.4</v>
      </c>
      <c r="DT834" s="134">
        <v>95.5</v>
      </c>
      <c r="DU834" s="134">
        <v>86.4</v>
      </c>
      <c r="DV834" s="134">
        <v>86.6</v>
      </c>
      <c r="DW834" s="134">
        <v>87.3</v>
      </c>
      <c r="DX834" s="134">
        <v>87.4</v>
      </c>
      <c r="DY834" s="134">
        <v>88.7</v>
      </c>
      <c r="DZ834" s="134">
        <v>88.5</v>
      </c>
      <c r="EA834" s="135">
        <v>86.4</v>
      </c>
      <c r="EB834" s="136">
        <v>87.6</v>
      </c>
      <c r="EC834" s="136">
        <v>89.1</v>
      </c>
      <c r="ED834" s="134">
        <v>88</v>
      </c>
      <c r="EE834" s="134">
        <v>88.4</v>
      </c>
      <c r="EF834" s="137">
        <v>88.8</v>
      </c>
      <c r="EG834" s="137">
        <v>89.2</v>
      </c>
      <c r="EH834" s="137">
        <v>88.4</v>
      </c>
      <c r="EI834" s="137">
        <v>89</v>
      </c>
      <c r="EJ834" s="136">
        <v>89.3</v>
      </c>
      <c r="EK834" s="136">
        <v>89.2</v>
      </c>
      <c r="EL834" s="147">
        <v>89.5</v>
      </c>
      <c r="EM834" s="147">
        <v>91.7</v>
      </c>
      <c r="EN834" s="147">
        <v>90.7</v>
      </c>
    </row>
    <row r="835" spans="1:144" ht="15" x14ac:dyDescent="0.25">
      <c r="A835" s="132" t="s">
        <v>3096</v>
      </c>
      <c r="B835" s="132" t="s">
        <v>3097</v>
      </c>
      <c r="C835" s="133">
        <v>1.3020499999999999</v>
      </c>
      <c r="D835" s="134">
        <v>98.4</v>
      </c>
      <c r="E835" s="134">
        <v>100.9</v>
      </c>
      <c r="F835" s="134">
        <v>102.4</v>
      </c>
      <c r="G835" s="134">
        <v>103.3</v>
      </c>
      <c r="H835" s="134">
        <v>101.7</v>
      </c>
      <c r="I835" s="134">
        <v>102.3</v>
      </c>
      <c r="J835" s="134">
        <v>103</v>
      </c>
      <c r="K835" s="134">
        <v>99.8</v>
      </c>
      <c r="L835" s="134">
        <v>97.5</v>
      </c>
      <c r="M835" s="134">
        <v>102.9</v>
      </c>
      <c r="N835" s="134">
        <v>99.2</v>
      </c>
      <c r="O835" s="134">
        <v>98.4</v>
      </c>
      <c r="P835" s="134">
        <v>97.1</v>
      </c>
      <c r="Q835" s="134">
        <v>100.1</v>
      </c>
      <c r="R835" s="134">
        <v>101.5</v>
      </c>
      <c r="S835" s="134">
        <v>101.1</v>
      </c>
      <c r="T835" s="134">
        <v>101.1</v>
      </c>
      <c r="U835" s="134">
        <v>100.5</v>
      </c>
      <c r="V835" s="134">
        <v>98.1</v>
      </c>
      <c r="W835" s="134">
        <v>97</v>
      </c>
      <c r="X835" s="134">
        <v>96.6</v>
      </c>
      <c r="Y835" s="134">
        <v>99.2</v>
      </c>
      <c r="Z835" s="134">
        <v>95</v>
      </c>
      <c r="AA835" s="134">
        <v>98.5</v>
      </c>
      <c r="AB835" s="134">
        <v>97.8</v>
      </c>
      <c r="AC835" s="134">
        <v>100.2</v>
      </c>
      <c r="AD835" s="134">
        <v>101.5</v>
      </c>
      <c r="AE835" s="134">
        <v>100.6</v>
      </c>
      <c r="AF835" s="134">
        <v>104.5</v>
      </c>
      <c r="AG835" s="134">
        <v>106.9</v>
      </c>
      <c r="AH835" s="134">
        <v>106.6</v>
      </c>
      <c r="AI835" s="134">
        <v>102.7</v>
      </c>
      <c r="AJ835" s="134">
        <v>95.2</v>
      </c>
      <c r="AK835" s="134">
        <v>103.1</v>
      </c>
      <c r="AL835" s="134">
        <v>98.7</v>
      </c>
      <c r="AM835" s="134">
        <v>98.6</v>
      </c>
      <c r="AN835" s="134">
        <v>97</v>
      </c>
      <c r="AO835" s="134">
        <v>98.8</v>
      </c>
      <c r="AP835" s="134">
        <v>101.2</v>
      </c>
      <c r="AQ835" s="134">
        <v>101.5</v>
      </c>
      <c r="AR835" s="134">
        <v>103.1</v>
      </c>
      <c r="AS835" s="134">
        <v>103.2</v>
      </c>
      <c r="AT835" s="134">
        <v>102.3</v>
      </c>
      <c r="AU835" s="134">
        <v>101</v>
      </c>
      <c r="AV835" s="134">
        <v>101</v>
      </c>
      <c r="AW835" s="134">
        <v>102.3</v>
      </c>
      <c r="AX835" s="134">
        <v>101.6</v>
      </c>
      <c r="AY835" s="134">
        <v>100.3</v>
      </c>
      <c r="AZ835" s="134">
        <v>98.9</v>
      </c>
      <c r="BA835" s="134">
        <v>99.6</v>
      </c>
      <c r="BB835" s="134">
        <v>102</v>
      </c>
      <c r="BC835" s="134">
        <v>100.3</v>
      </c>
      <c r="BD835" s="134">
        <v>102.7</v>
      </c>
      <c r="BE835" s="134">
        <v>102.7</v>
      </c>
      <c r="BF835" s="134">
        <v>102.7</v>
      </c>
      <c r="BG835" s="134">
        <v>103.8</v>
      </c>
      <c r="BH835" s="134">
        <v>104.7</v>
      </c>
      <c r="BI835" s="134">
        <v>105.9</v>
      </c>
      <c r="BJ835" s="134">
        <v>104.9</v>
      </c>
      <c r="BK835" s="134">
        <v>105.1</v>
      </c>
      <c r="BL835" s="134">
        <v>102.8</v>
      </c>
      <c r="BM835" s="134">
        <v>104</v>
      </c>
      <c r="BN835" s="134">
        <v>104.3</v>
      </c>
      <c r="BO835" s="134">
        <v>104.2</v>
      </c>
      <c r="BP835" s="134">
        <v>104.1</v>
      </c>
      <c r="BQ835" s="134">
        <v>104.6</v>
      </c>
      <c r="BR835" s="134">
        <v>105.8</v>
      </c>
      <c r="BS835" s="134">
        <v>106.1</v>
      </c>
      <c r="BT835" s="134">
        <v>107</v>
      </c>
      <c r="BU835" s="134">
        <v>107.5</v>
      </c>
      <c r="BV835" s="134">
        <v>107.8</v>
      </c>
      <c r="BW835" s="134">
        <v>105.2</v>
      </c>
      <c r="BX835" s="134">
        <v>105.1</v>
      </c>
      <c r="BY835" s="134">
        <v>105.2</v>
      </c>
      <c r="BZ835" s="134">
        <v>105.4</v>
      </c>
      <c r="CA835" s="134">
        <v>106.1</v>
      </c>
      <c r="CB835" s="134">
        <v>105.6</v>
      </c>
      <c r="CC835" s="134">
        <v>106.4</v>
      </c>
      <c r="CD835" s="134">
        <v>106.8</v>
      </c>
      <c r="CE835" s="134">
        <v>107</v>
      </c>
      <c r="CF835" s="134">
        <v>107.5</v>
      </c>
      <c r="CG835" s="134">
        <v>107.9</v>
      </c>
      <c r="CH835" s="134">
        <v>107.9</v>
      </c>
      <c r="CI835" s="134">
        <v>108.3</v>
      </c>
      <c r="CJ835" s="134">
        <v>109.4</v>
      </c>
      <c r="CK835" s="134">
        <v>112.9</v>
      </c>
      <c r="CL835" s="134">
        <v>113</v>
      </c>
      <c r="CM835" s="134">
        <v>113.8</v>
      </c>
      <c r="CN835" s="134">
        <v>113.9</v>
      </c>
      <c r="CO835" s="134">
        <v>114.3</v>
      </c>
      <c r="CP835" s="134">
        <v>114.4</v>
      </c>
      <c r="CQ835" s="134">
        <v>114.7</v>
      </c>
      <c r="CR835" s="134">
        <v>114.7</v>
      </c>
      <c r="CS835" s="134">
        <v>115.2</v>
      </c>
      <c r="CT835" s="134">
        <v>117.6</v>
      </c>
      <c r="CU835" s="134">
        <v>117.6</v>
      </c>
      <c r="CV835" s="134">
        <v>117.6</v>
      </c>
      <c r="CW835" s="134">
        <v>122.2</v>
      </c>
      <c r="CX835" s="134">
        <v>122.6</v>
      </c>
      <c r="CY835" s="134">
        <v>124</v>
      </c>
      <c r="CZ835" s="134">
        <v>124.5</v>
      </c>
      <c r="DA835" s="134">
        <v>124.9</v>
      </c>
      <c r="DB835" s="134">
        <v>125.6</v>
      </c>
      <c r="DC835" s="134">
        <v>126.5</v>
      </c>
      <c r="DD835" s="134">
        <v>126.1</v>
      </c>
      <c r="DE835" s="134">
        <v>127.1</v>
      </c>
      <c r="DF835" s="134">
        <v>127.7</v>
      </c>
      <c r="DG835" s="134">
        <v>127.5</v>
      </c>
      <c r="DH835" s="134">
        <v>127.5</v>
      </c>
      <c r="DI835" s="134">
        <v>129</v>
      </c>
      <c r="DJ835" s="134">
        <v>127.3</v>
      </c>
      <c r="DK835" s="134">
        <v>129.69999999999999</v>
      </c>
      <c r="DL835" s="134">
        <v>130.1</v>
      </c>
      <c r="DM835" s="134">
        <v>131</v>
      </c>
      <c r="DN835" s="134">
        <v>131.80000000000001</v>
      </c>
      <c r="DO835" s="134">
        <v>132.19999999999999</v>
      </c>
      <c r="DP835" s="134">
        <v>132.80000000000001</v>
      </c>
      <c r="DQ835" s="134">
        <v>133.1</v>
      </c>
      <c r="DR835" s="134">
        <v>133.6</v>
      </c>
      <c r="DS835" s="134">
        <v>133.6</v>
      </c>
      <c r="DT835" s="134">
        <v>134.19999999999999</v>
      </c>
      <c r="DU835" s="134">
        <v>135.30000000000001</v>
      </c>
      <c r="DV835" s="134">
        <v>135.6</v>
      </c>
      <c r="DW835" s="134">
        <v>136</v>
      </c>
      <c r="DX835" s="134">
        <v>137.1</v>
      </c>
      <c r="DY835" s="134">
        <v>137.30000000000001</v>
      </c>
      <c r="DZ835" s="134">
        <v>137.4</v>
      </c>
      <c r="EA835" s="135">
        <v>137.6</v>
      </c>
      <c r="EB835" s="136">
        <v>138.30000000000001</v>
      </c>
      <c r="EC835" s="136">
        <v>139</v>
      </c>
      <c r="ED835" s="134">
        <v>140.30000000000001</v>
      </c>
      <c r="EE835" s="134">
        <v>142.80000000000001</v>
      </c>
      <c r="EF835" s="137">
        <v>143.4</v>
      </c>
      <c r="EG835" s="137">
        <v>143.6</v>
      </c>
      <c r="EH835" s="137">
        <v>143.6</v>
      </c>
      <c r="EI835" s="137">
        <v>143.9</v>
      </c>
      <c r="EJ835" s="136">
        <v>144.4</v>
      </c>
      <c r="EK835" s="136">
        <v>147.5</v>
      </c>
      <c r="EL835" s="147">
        <v>145.30000000000001</v>
      </c>
      <c r="EM835" s="147">
        <v>145.4</v>
      </c>
      <c r="EN835" s="147">
        <v>145.30000000000001</v>
      </c>
    </row>
    <row r="836" spans="1:144" ht="15" x14ac:dyDescent="0.25">
      <c r="A836" s="132" t="s">
        <v>3098</v>
      </c>
      <c r="B836" s="132" t="s">
        <v>3099</v>
      </c>
      <c r="C836" s="133">
        <v>1.1660999999999999</v>
      </c>
      <c r="D836" s="134">
        <v>98</v>
      </c>
      <c r="E836" s="134">
        <v>100.7</v>
      </c>
      <c r="F836" s="134">
        <v>102.2</v>
      </c>
      <c r="G836" s="134">
        <v>103.2</v>
      </c>
      <c r="H836" s="134">
        <v>101.7</v>
      </c>
      <c r="I836" s="134">
        <v>102.3</v>
      </c>
      <c r="J836" s="134">
        <v>102.9</v>
      </c>
      <c r="K836" s="134">
        <v>99.8</v>
      </c>
      <c r="L836" s="134">
        <v>97.4</v>
      </c>
      <c r="M836" s="134">
        <v>102.8</v>
      </c>
      <c r="N836" s="134">
        <v>99</v>
      </c>
      <c r="O836" s="134">
        <v>98.2</v>
      </c>
      <c r="P836" s="134">
        <v>96.8</v>
      </c>
      <c r="Q836" s="134">
        <v>100</v>
      </c>
      <c r="R836" s="134">
        <v>101.5</v>
      </c>
      <c r="S836" s="134">
        <v>101.1</v>
      </c>
      <c r="T836" s="134">
        <v>101</v>
      </c>
      <c r="U836" s="134">
        <v>100.4</v>
      </c>
      <c r="V836" s="134">
        <v>98.1</v>
      </c>
      <c r="W836" s="134">
        <v>97.1</v>
      </c>
      <c r="X836" s="134">
        <v>96.8</v>
      </c>
      <c r="Y836" s="134">
        <v>99.4</v>
      </c>
      <c r="Z836" s="134">
        <v>95</v>
      </c>
      <c r="AA836" s="134">
        <v>98.7</v>
      </c>
      <c r="AB836" s="134">
        <v>98.2</v>
      </c>
      <c r="AC836" s="134">
        <v>100.6</v>
      </c>
      <c r="AD836" s="134">
        <v>102.1</v>
      </c>
      <c r="AE836" s="134">
        <v>101.1</v>
      </c>
      <c r="AF836" s="134">
        <v>105.1</v>
      </c>
      <c r="AG836" s="134">
        <v>107.2</v>
      </c>
      <c r="AH836" s="134">
        <v>106.9</v>
      </c>
      <c r="AI836" s="134">
        <v>102.8</v>
      </c>
      <c r="AJ836" s="134">
        <v>94.6</v>
      </c>
      <c r="AK836" s="134">
        <v>103.2</v>
      </c>
      <c r="AL836" s="134">
        <v>98.5</v>
      </c>
      <c r="AM836" s="134">
        <v>98.4</v>
      </c>
      <c r="AN836" s="134">
        <v>96.7</v>
      </c>
      <c r="AO836" s="134">
        <v>98.7</v>
      </c>
      <c r="AP836" s="134">
        <v>101.1</v>
      </c>
      <c r="AQ836" s="134">
        <v>101.5</v>
      </c>
      <c r="AR836" s="134">
        <v>103.4</v>
      </c>
      <c r="AS836" s="134">
        <v>103.5</v>
      </c>
      <c r="AT836" s="134">
        <v>102.3</v>
      </c>
      <c r="AU836" s="134">
        <v>101.5</v>
      </c>
      <c r="AV836" s="134">
        <v>101.6</v>
      </c>
      <c r="AW836" s="134">
        <v>103.1</v>
      </c>
      <c r="AX836" s="134">
        <v>102.4</v>
      </c>
      <c r="AY836" s="134">
        <v>100.5</v>
      </c>
      <c r="AZ836" s="134">
        <v>99</v>
      </c>
      <c r="BA836" s="134">
        <v>99.8</v>
      </c>
      <c r="BB836" s="134">
        <v>102.5</v>
      </c>
      <c r="BC836" s="134">
        <v>100.6</v>
      </c>
      <c r="BD836" s="134">
        <v>103.4</v>
      </c>
      <c r="BE836" s="134">
        <v>103.4</v>
      </c>
      <c r="BF836" s="134">
        <v>103.4</v>
      </c>
      <c r="BG836" s="134">
        <v>104</v>
      </c>
      <c r="BH836" s="134">
        <v>105</v>
      </c>
      <c r="BI836" s="134">
        <v>106.3</v>
      </c>
      <c r="BJ836" s="134">
        <v>105.2</v>
      </c>
      <c r="BK836" s="134">
        <v>105.3</v>
      </c>
      <c r="BL836" s="134">
        <v>102.7</v>
      </c>
      <c r="BM836" s="134">
        <v>104.2</v>
      </c>
      <c r="BN836" s="134">
        <v>104.5</v>
      </c>
      <c r="BO836" s="134">
        <v>104.4</v>
      </c>
      <c r="BP836" s="134">
        <v>104.4</v>
      </c>
      <c r="BQ836" s="134">
        <v>105</v>
      </c>
      <c r="BR836" s="134">
        <v>106.3</v>
      </c>
      <c r="BS836" s="134">
        <v>106.7</v>
      </c>
      <c r="BT836" s="134">
        <v>107.6</v>
      </c>
      <c r="BU836" s="134">
        <v>108.2</v>
      </c>
      <c r="BV836" s="134">
        <v>108.3</v>
      </c>
      <c r="BW836" s="134">
        <v>105.4</v>
      </c>
      <c r="BX836" s="134">
        <v>105.2</v>
      </c>
      <c r="BY836" s="134">
        <v>105.4</v>
      </c>
      <c r="BZ836" s="134">
        <v>105.6</v>
      </c>
      <c r="CA836" s="134">
        <v>106.2</v>
      </c>
      <c r="CB836" s="134">
        <v>105.7</v>
      </c>
      <c r="CC836" s="134">
        <v>106.5</v>
      </c>
      <c r="CD836" s="134">
        <v>107.1</v>
      </c>
      <c r="CE836" s="134">
        <v>107.4</v>
      </c>
      <c r="CF836" s="134">
        <v>107.9</v>
      </c>
      <c r="CG836" s="134">
        <v>108.5</v>
      </c>
      <c r="CH836" s="134">
        <v>108.3</v>
      </c>
      <c r="CI836" s="134">
        <v>108.7</v>
      </c>
      <c r="CJ836" s="134">
        <v>109.9</v>
      </c>
      <c r="CK836" s="134">
        <v>113.9</v>
      </c>
      <c r="CL836" s="134">
        <v>113.9</v>
      </c>
      <c r="CM836" s="134">
        <v>114.8</v>
      </c>
      <c r="CN836" s="134">
        <v>114.8</v>
      </c>
      <c r="CO836" s="134">
        <v>115.1</v>
      </c>
      <c r="CP836" s="134">
        <v>115.3</v>
      </c>
      <c r="CQ836" s="134">
        <v>115.5</v>
      </c>
      <c r="CR836" s="134">
        <v>115.6</v>
      </c>
      <c r="CS836" s="134">
        <v>115.9</v>
      </c>
      <c r="CT836" s="134">
        <v>118.4</v>
      </c>
      <c r="CU836" s="134">
        <v>118.6</v>
      </c>
      <c r="CV836" s="134">
        <v>118.6</v>
      </c>
      <c r="CW836" s="134">
        <v>123.8</v>
      </c>
      <c r="CX836" s="134">
        <v>124.1</v>
      </c>
      <c r="CY836" s="134">
        <v>125.4</v>
      </c>
      <c r="CZ836" s="134">
        <v>126.3</v>
      </c>
      <c r="DA836" s="134">
        <v>126.7</v>
      </c>
      <c r="DB836" s="134">
        <v>127.4</v>
      </c>
      <c r="DC836" s="134">
        <v>128.4</v>
      </c>
      <c r="DD836" s="134">
        <v>127.6</v>
      </c>
      <c r="DE836" s="134">
        <v>128.6</v>
      </c>
      <c r="DF836" s="134">
        <v>129.30000000000001</v>
      </c>
      <c r="DG836" s="134">
        <v>129</v>
      </c>
      <c r="DH836" s="134">
        <v>129.1</v>
      </c>
      <c r="DI836" s="134">
        <v>130.69999999999999</v>
      </c>
      <c r="DJ836" s="134">
        <v>128.5</v>
      </c>
      <c r="DK836" s="134">
        <v>131.19999999999999</v>
      </c>
      <c r="DL836" s="134">
        <v>131.69999999999999</v>
      </c>
      <c r="DM836" s="134">
        <v>132.80000000000001</v>
      </c>
      <c r="DN836" s="134">
        <v>133.6</v>
      </c>
      <c r="DO836" s="134">
        <v>134.1</v>
      </c>
      <c r="DP836" s="134">
        <v>134.30000000000001</v>
      </c>
      <c r="DQ836" s="134">
        <v>134.69999999999999</v>
      </c>
      <c r="DR836" s="134">
        <v>135.4</v>
      </c>
      <c r="DS836" s="134">
        <v>135.4</v>
      </c>
      <c r="DT836" s="134">
        <v>136</v>
      </c>
      <c r="DU836" s="134">
        <v>136.80000000000001</v>
      </c>
      <c r="DV836" s="134">
        <v>137</v>
      </c>
      <c r="DW836" s="134">
        <v>137.5</v>
      </c>
      <c r="DX836" s="134">
        <v>138.69999999999999</v>
      </c>
      <c r="DY836" s="134">
        <v>138.80000000000001</v>
      </c>
      <c r="DZ836" s="134">
        <v>139.1</v>
      </c>
      <c r="EA836" s="135">
        <v>139.19999999999999</v>
      </c>
      <c r="EB836" s="136">
        <v>140</v>
      </c>
      <c r="EC836" s="136">
        <v>140.6</v>
      </c>
      <c r="ED836" s="134">
        <v>142.1</v>
      </c>
      <c r="EE836" s="134">
        <v>144.69999999999999</v>
      </c>
      <c r="EF836" s="137">
        <v>145.6</v>
      </c>
      <c r="EG836" s="137">
        <v>145.9</v>
      </c>
      <c r="EH836" s="137">
        <v>145.80000000000001</v>
      </c>
      <c r="EI836" s="137">
        <v>146</v>
      </c>
      <c r="EJ836" s="136">
        <v>146.6</v>
      </c>
      <c r="EK836" s="136">
        <v>150.1</v>
      </c>
      <c r="EL836" s="147">
        <v>147.4</v>
      </c>
      <c r="EM836" s="147">
        <v>147.6</v>
      </c>
      <c r="EN836" s="147">
        <v>147.4</v>
      </c>
    </row>
    <row r="837" spans="1:144" ht="15" x14ac:dyDescent="0.25">
      <c r="A837" s="132" t="s">
        <v>3100</v>
      </c>
      <c r="B837" s="132" t="s">
        <v>3101</v>
      </c>
      <c r="C837" s="133">
        <v>0.12322</v>
      </c>
      <c r="D837" s="134">
        <v>101.3</v>
      </c>
      <c r="E837" s="134">
        <v>102.5</v>
      </c>
      <c r="F837" s="134">
        <v>104.3</v>
      </c>
      <c r="G837" s="134">
        <v>104.3</v>
      </c>
      <c r="H837" s="134">
        <v>100.5</v>
      </c>
      <c r="I837" s="134">
        <v>101.8</v>
      </c>
      <c r="J837" s="134">
        <v>103.4</v>
      </c>
      <c r="K837" s="134">
        <v>99.1</v>
      </c>
      <c r="L837" s="134">
        <v>97.1</v>
      </c>
      <c r="M837" s="134">
        <v>103</v>
      </c>
      <c r="N837" s="134">
        <v>99.8</v>
      </c>
      <c r="O837" s="134">
        <v>98.6</v>
      </c>
      <c r="P837" s="134">
        <v>98.7</v>
      </c>
      <c r="Q837" s="134">
        <v>99.3</v>
      </c>
      <c r="R837" s="134">
        <v>100.1</v>
      </c>
      <c r="S837" s="134">
        <v>100.9</v>
      </c>
      <c r="T837" s="134">
        <v>100.4</v>
      </c>
      <c r="U837" s="134">
        <v>99.3</v>
      </c>
      <c r="V837" s="134">
        <v>95.1</v>
      </c>
      <c r="W837" s="134">
        <v>94.4</v>
      </c>
      <c r="X837" s="134">
        <v>93</v>
      </c>
      <c r="Y837" s="134">
        <v>95.8</v>
      </c>
      <c r="Z837" s="134">
        <v>93</v>
      </c>
      <c r="AA837" s="134">
        <v>95.3</v>
      </c>
      <c r="AB837" s="134">
        <v>92</v>
      </c>
      <c r="AC837" s="134">
        <v>94.4</v>
      </c>
      <c r="AD837" s="134">
        <v>94.6</v>
      </c>
      <c r="AE837" s="134">
        <v>94.8</v>
      </c>
      <c r="AF837" s="134">
        <v>97.9</v>
      </c>
      <c r="AG837" s="134">
        <v>103.7</v>
      </c>
      <c r="AH837" s="134">
        <v>102.7</v>
      </c>
      <c r="AI837" s="134">
        <v>100</v>
      </c>
      <c r="AJ837" s="134">
        <v>98.8</v>
      </c>
      <c r="AK837" s="134">
        <v>100.1</v>
      </c>
      <c r="AL837" s="134">
        <v>98.6</v>
      </c>
      <c r="AM837" s="134">
        <v>98.8</v>
      </c>
      <c r="AN837" s="134">
        <v>97.8</v>
      </c>
      <c r="AO837" s="134">
        <v>98.5</v>
      </c>
      <c r="AP837" s="134">
        <v>99.9</v>
      </c>
      <c r="AQ837" s="134">
        <v>100.2</v>
      </c>
      <c r="AR837" s="134">
        <v>99.4</v>
      </c>
      <c r="AS837" s="134">
        <v>99.6</v>
      </c>
      <c r="AT837" s="134">
        <v>100.4</v>
      </c>
      <c r="AU837" s="134">
        <v>94.5</v>
      </c>
      <c r="AV837" s="134">
        <v>94</v>
      </c>
      <c r="AW837" s="134">
        <v>93.1</v>
      </c>
      <c r="AX837" s="134">
        <v>93.1</v>
      </c>
      <c r="AY837" s="134">
        <v>95.8</v>
      </c>
      <c r="AZ837" s="134">
        <v>95.5</v>
      </c>
      <c r="BA837" s="134">
        <v>95.5</v>
      </c>
      <c r="BB837" s="134">
        <v>95.5</v>
      </c>
      <c r="BC837" s="134">
        <v>95.5</v>
      </c>
      <c r="BD837" s="134">
        <v>94.6</v>
      </c>
      <c r="BE837" s="134">
        <v>94.6</v>
      </c>
      <c r="BF837" s="134">
        <v>94.6</v>
      </c>
      <c r="BG837" s="134">
        <v>100.2</v>
      </c>
      <c r="BH837" s="134">
        <v>100</v>
      </c>
      <c r="BI837" s="134">
        <v>100</v>
      </c>
      <c r="BJ837" s="134">
        <v>100</v>
      </c>
      <c r="BK837" s="134">
        <v>101</v>
      </c>
      <c r="BL837" s="134">
        <v>101</v>
      </c>
      <c r="BM837" s="134">
        <v>100.6</v>
      </c>
      <c r="BN837" s="134">
        <v>100.2</v>
      </c>
      <c r="BO837" s="134">
        <v>99</v>
      </c>
      <c r="BP837" s="134">
        <v>98.7</v>
      </c>
      <c r="BQ837" s="134">
        <v>98.6</v>
      </c>
      <c r="BR837" s="134">
        <v>98.8</v>
      </c>
      <c r="BS837" s="134">
        <v>98.5</v>
      </c>
      <c r="BT837" s="134">
        <v>98.9</v>
      </c>
      <c r="BU837" s="134">
        <v>98.8</v>
      </c>
      <c r="BV837" s="134">
        <v>100.8</v>
      </c>
      <c r="BW837" s="134">
        <v>101.1</v>
      </c>
      <c r="BX837" s="134">
        <v>101.5</v>
      </c>
      <c r="BY837" s="134">
        <v>101.4</v>
      </c>
      <c r="BZ837" s="134">
        <v>101.3</v>
      </c>
      <c r="CA837" s="134">
        <v>102.1</v>
      </c>
      <c r="CB837" s="134">
        <v>102.1</v>
      </c>
      <c r="CC837" s="134">
        <v>102.1</v>
      </c>
      <c r="CD837" s="134">
        <v>100.9</v>
      </c>
      <c r="CE837" s="134">
        <v>101.1</v>
      </c>
      <c r="CF837" s="134">
        <v>100.9</v>
      </c>
      <c r="CG837" s="134">
        <v>100.3</v>
      </c>
      <c r="CH837" s="134">
        <v>101.1</v>
      </c>
      <c r="CI837" s="134">
        <v>101.5</v>
      </c>
      <c r="CJ837" s="134">
        <v>101.8</v>
      </c>
      <c r="CK837" s="134">
        <v>101.4</v>
      </c>
      <c r="CL837" s="134">
        <v>101.8</v>
      </c>
      <c r="CM837" s="134">
        <v>101.8</v>
      </c>
      <c r="CN837" s="134">
        <v>103.8</v>
      </c>
      <c r="CO837" s="134">
        <v>104.4</v>
      </c>
      <c r="CP837" s="134">
        <v>103.6</v>
      </c>
      <c r="CQ837" s="134">
        <v>105.4</v>
      </c>
      <c r="CR837" s="134">
        <v>104.4</v>
      </c>
      <c r="CS837" s="134">
        <v>105.9</v>
      </c>
      <c r="CT837" s="134">
        <v>107.4</v>
      </c>
      <c r="CU837" s="134">
        <v>105.5</v>
      </c>
      <c r="CV837" s="134">
        <v>105.9</v>
      </c>
      <c r="CW837" s="134">
        <v>105.3</v>
      </c>
      <c r="CX837" s="134">
        <v>106.5</v>
      </c>
      <c r="CY837" s="134">
        <v>108.1</v>
      </c>
      <c r="CZ837" s="134">
        <v>104.6</v>
      </c>
      <c r="DA837" s="134">
        <v>105.3</v>
      </c>
      <c r="DB837" s="134">
        <v>106</v>
      </c>
      <c r="DC837" s="134">
        <v>106.4</v>
      </c>
      <c r="DD837" s="134">
        <v>109.3</v>
      </c>
      <c r="DE837" s="134">
        <v>110.1</v>
      </c>
      <c r="DF837" s="134">
        <v>110.3</v>
      </c>
      <c r="DG837" s="134">
        <v>110.6</v>
      </c>
      <c r="DH837" s="134">
        <v>110.5</v>
      </c>
      <c r="DI837" s="134">
        <v>110.5</v>
      </c>
      <c r="DJ837" s="134">
        <v>112.5</v>
      </c>
      <c r="DK837" s="134">
        <v>113.3</v>
      </c>
      <c r="DL837" s="134">
        <v>113.3</v>
      </c>
      <c r="DM837" s="134">
        <v>111.9</v>
      </c>
      <c r="DN837" s="134">
        <v>112.1</v>
      </c>
      <c r="DO837" s="134">
        <v>112.6</v>
      </c>
      <c r="DP837" s="134">
        <v>115.9</v>
      </c>
      <c r="DQ837" s="134">
        <v>114.8</v>
      </c>
      <c r="DR837" s="134">
        <v>114.6</v>
      </c>
      <c r="DS837" s="134">
        <v>114.9</v>
      </c>
      <c r="DT837" s="134">
        <v>115.2</v>
      </c>
      <c r="DU837" s="134">
        <v>118.4</v>
      </c>
      <c r="DV837" s="134">
        <v>119.1</v>
      </c>
      <c r="DW837" s="134">
        <v>119.4</v>
      </c>
      <c r="DX837" s="134">
        <v>120.1</v>
      </c>
      <c r="DY837" s="134">
        <v>120.5</v>
      </c>
      <c r="DZ837" s="134">
        <v>119.3</v>
      </c>
      <c r="EA837" s="135">
        <v>119.6</v>
      </c>
      <c r="EB837" s="136">
        <v>120.4</v>
      </c>
      <c r="EC837" s="136">
        <v>121.7</v>
      </c>
      <c r="ED837" s="134">
        <v>121.8</v>
      </c>
      <c r="EE837" s="134">
        <v>122.8</v>
      </c>
      <c r="EF837" s="137">
        <v>121.2</v>
      </c>
      <c r="EG837" s="137">
        <v>120.1</v>
      </c>
      <c r="EH837" s="137">
        <v>121.2</v>
      </c>
      <c r="EI837" s="137">
        <v>122.2</v>
      </c>
      <c r="EJ837" s="136">
        <v>122.3</v>
      </c>
      <c r="EK837" s="136">
        <v>122.2</v>
      </c>
      <c r="EL837" s="147">
        <v>123.7</v>
      </c>
      <c r="EM837" s="147">
        <v>123.4</v>
      </c>
      <c r="EN837" s="147">
        <v>124.3</v>
      </c>
    </row>
    <row r="838" spans="1:144" ht="15" x14ac:dyDescent="0.25">
      <c r="A838" s="132" t="s">
        <v>3102</v>
      </c>
      <c r="B838" s="132" t="s">
        <v>3103</v>
      </c>
      <c r="C838" s="133">
        <v>1.273E-2</v>
      </c>
      <c r="D838" s="134">
        <v>105.7</v>
      </c>
      <c r="E838" s="134">
        <v>105.7</v>
      </c>
      <c r="F838" s="134">
        <v>106.5</v>
      </c>
      <c r="G838" s="134">
        <v>106.8</v>
      </c>
      <c r="H838" s="134">
        <v>106.8</v>
      </c>
      <c r="I838" s="134">
        <v>106.8</v>
      </c>
      <c r="J838" s="134">
        <v>107.3</v>
      </c>
      <c r="K838" s="134">
        <v>107.5</v>
      </c>
      <c r="L838" s="134">
        <v>107.5</v>
      </c>
      <c r="M838" s="134">
        <v>107.5</v>
      </c>
      <c r="N838" s="134">
        <v>107.5</v>
      </c>
      <c r="O838" s="134">
        <v>107.8</v>
      </c>
      <c r="P838" s="134">
        <v>107.8</v>
      </c>
      <c r="Q838" s="134">
        <v>110</v>
      </c>
      <c r="R838" s="134">
        <v>110</v>
      </c>
      <c r="S838" s="134">
        <v>110</v>
      </c>
      <c r="T838" s="134">
        <v>110.9</v>
      </c>
      <c r="U838" s="134">
        <v>118.6</v>
      </c>
      <c r="V838" s="134">
        <v>120.7</v>
      </c>
      <c r="W838" s="134">
        <v>113.1</v>
      </c>
      <c r="X838" s="134">
        <v>113.1</v>
      </c>
      <c r="Y838" s="134">
        <v>113.6</v>
      </c>
      <c r="Z838" s="134">
        <v>113.6</v>
      </c>
      <c r="AA838" s="134">
        <v>114.9</v>
      </c>
      <c r="AB838" s="134">
        <v>114.9</v>
      </c>
      <c r="AC838" s="134">
        <v>114.9</v>
      </c>
      <c r="AD838" s="134">
        <v>114.7</v>
      </c>
      <c r="AE838" s="134">
        <v>116.6</v>
      </c>
      <c r="AF838" s="134">
        <v>116.9</v>
      </c>
      <c r="AG838" s="134">
        <v>117.2</v>
      </c>
      <c r="AH838" s="134">
        <v>117.5</v>
      </c>
      <c r="AI838" s="134">
        <v>117.7</v>
      </c>
      <c r="AJ838" s="134">
        <v>117.8</v>
      </c>
      <c r="AK838" s="134">
        <v>114.7</v>
      </c>
      <c r="AL838" s="134">
        <v>113.1</v>
      </c>
      <c r="AM838" s="134">
        <v>113.1</v>
      </c>
      <c r="AN838" s="134">
        <v>113.3</v>
      </c>
      <c r="AO838" s="134">
        <v>113.3</v>
      </c>
      <c r="AP838" s="134">
        <v>115.8</v>
      </c>
      <c r="AQ838" s="134">
        <v>115.8</v>
      </c>
      <c r="AR838" s="134">
        <v>115.8</v>
      </c>
      <c r="AS838" s="134">
        <v>116</v>
      </c>
      <c r="AT838" s="134">
        <v>116</v>
      </c>
      <c r="AU838" s="134">
        <v>117</v>
      </c>
      <c r="AV838" s="134">
        <v>117</v>
      </c>
      <c r="AW838" s="134">
        <v>117</v>
      </c>
      <c r="AX838" s="134">
        <v>117</v>
      </c>
      <c r="AY838" s="134">
        <v>118.1</v>
      </c>
      <c r="AZ838" s="134">
        <v>121.8</v>
      </c>
      <c r="BA838" s="134">
        <v>122</v>
      </c>
      <c r="BB838" s="134">
        <v>122</v>
      </c>
      <c r="BC838" s="134">
        <v>122</v>
      </c>
      <c r="BD838" s="134">
        <v>122.3</v>
      </c>
      <c r="BE838" s="134">
        <v>122.5</v>
      </c>
      <c r="BF838" s="134">
        <v>122.5</v>
      </c>
      <c r="BG838" s="134">
        <v>122.5</v>
      </c>
      <c r="BH838" s="134">
        <v>122.9</v>
      </c>
      <c r="BI838" s="134">
        <v>123.1</v>
      </c>
      <c r="BJ838" s="134">
        <v>122.9</v>
      </c>
      <c r="BK838" s="134">
        <v>123.2</v>
      </c>
      <c r="BL838" s="134">
        <v>123.2</v>
      </c>
      <c r="BM838" s="134">
        <v>124</v>
      </c>
      <c r="BN838" s="134">
        <v>125.8</v>
      </c>
      <c r="BO838" s="134">
        <v>128.5</v>
      </c>
      <c r="BP838" s="134">
        <v>129.4</v>
      </c>
      <c r="BQ838" s="134">
        <v>129.5</v>
      </c>
      <c r="BR838" s="134">
        <v>129.80000000000001</v>
      </c>
      <c r="BS838" s="134">
        <v>129.80000000000001</v>
      </c>
      <c r="BT838" s="134">
        <v>129.80000000000001</v>
      </c>
      <c r="BU838" s="134">
        <v>130</v>
      </c>
      <c r="BV838" s="134">
        <v>130.4</v>
      </c>
      <c r="BW838" s="134">
        <v>130.4</v>
      </c>
      <c r="BX838" s="134">
        <v>130.80000000000001</v>
      </c>
      <c r="BY838" s="134">
        <v>131.1</v>
      </c>
      <c r="BZ838" s="134">
        <v>131.1</v>
      </c>
      <c r="CA838" s="134">
        <v>133.19999999999999</v>
      </c>
      <c r="CB838" s="134">
        <v>133</v>
      </c>
      <c r="CC838" s="134">
        <v>133</v>
      </c>
      <c r="CD838" s="134">
        <v>133.4</v>
      </c>
      <c r="CE838" s="134">
        <v>133.4</v>
      </c>
      <c r="CF838" s="134">
        <v>134.80000000000001</v>
      </c>
      <c r="CG838" s="134">
        <v>134.80000000000001</v>
      </c>
      <c r="CH838" s="134">
        <v>135.5</v>
      </c>
      <c r="CI838" s="134">
        <v>135.5</v>
      </c>
      <c r="CJ838" s="134">
        <v>135.9</v>
      </c>
      <c r="CK838" s="134">
        <v>136</v>
      </c>
      <c r="CL838" s="134">
        <v>136.69999999999999</v>
      </c>
      <c r="CM838" s="134">
        <v>136.69999999999999</v>
      </c>
      <c r="CN838" s="134">
        <v>136.69999999999999</v>
      </c>
      <c r="CO838" s="134">
        <v>136.69999999999999</v>
      </c>
      <c r="CP838" s="134">
        <v>136.69999999999999</v>
      </c>
      <c r="CQ838" s="134">
        <v>137.1</v>
      </c>
      <c r="CR838" s="134">
        <v>137.1</v>
      </c>
      <c r="CS838" s="134">
        <v>137.1</v>
      </c>
      <c r="CT838" s="134">
        <v>137.1</v>
      </c>
      <c r="CU838" s="134">
        <v>141.4</v>
      </c>
      <c r="CV838" s="134">
        <v>141.4</v>
      </c>
      <c r="CW838" s="134">
        <v>141.4</v>
      </c>
      <c r="CX838" s="134">
        <v>141.30000000000001</v>
      </c>
      <c r="CY838" s="134">
        <v>148.19999999999999</v>
      </c>
      <c r="CZ838" s="134">
        <v>148.5</v>
      </c>
      <c r="DA838" s="134">
        <v>148.1</v>
      </c>
      <c r="DB838" s="134">
        <v>147.4</v>
      </c>
      <c r="DC838" s="134">
        <v>148</v>
      </c>
      <c r="DD838" s="134">
        <v>148.30000000000001</v>
      </c>
      <c r="DE838" s="134">
        <v>148.30000000000001</v>
      </c>
      <c r="DF838" s="134">
        <v>148.30000000000001</v>
      </c>
      <c r="DG838" s="134">
        <v>149.69999999999999</v>
      </c>
      <c r="DH838" s="134">
        <v>151.30000000000001</v>
      </c>
      <c r="DI838" s="134">
        <v>151.30000000000001</v>
      </c>
      <c r="DJ838" s="134">
        <v>153.1</v>
      </c>
      <c r="DK838" s="134">
        <v>154.4</v>
      </c>
      <c r="DL838" s="134">
        <v>154.4</v>
      </c>
      <c r="DM838" s="134">
        <v>150.5</v>
      </c>
      <c r="DN838" s="134">
        <v>155.5</v>
      </c>
      <c r="DO838" s="134">
        <v>155.30000000000001</v>
      </c>
      <c r="DP838" s="134">
        <v>155.30000000000001</v>
      </c>
      <c r="DQ838" s="134">
        <v>157.6</v>
      </c>
      <c r="DR838" s="134">
        <v>157.6</v>
      </c>
      <c r="DS838" s="134">
        <v>157.6</v>
      </c>
      <c r="DT838" s="134">
        <v>158.6</v>
      </c>
      <c r="DU838" s="134">
        <v>160.19999999999999</v>
      </c>
      <c r="DV838" s="134">
        <v>160.19999999999999</v>
      </c>
      <c r="DW838" s="134">
        <v>160.80000000000001</v>
      </c>
      <c r="DX838" s="134">
        <v>160.69999999999999</v>
      </c>
      <c r="DY838" s="134">
        <v>160.69999999999999</v>
      </c>
      <c r="DZ838" s="134">
        <v>160.9</v>
      </c>
      <c r="EA838" s="135">
        <v>160.9</v>
      </c>
      <c r="EB838" s="136">
        <v>160.9</v>
      </c>
      <c r="EC838" s="136">
        <v>160.80000000000001</v>
      </c>
      <c r="ED838" s="134">
        <v>160.80000000000001</v>
      </c>
      <c r="EE838" s="134">
        <v>160.80000000000001</v>
      </c>
      <c r="EF838" s="137">
        <v>160.69999999999999</v>
      </c>
      <c r="EG838" s="137">
        <v>159.6</v>
      </c>
      <c r="EH838" s="137">
        <v>160.1</v>
      </c>
      <c r="EI838" s="137">
        <v>160.5</v>
      </c>
      <c r="EJ838" s="136">
        <v>161.1</v>
      </c>
      <c r="EK838" s="136">
        <v>161.1</v>
      </c>
      <c r="EL838" s="147">
        <v>161.1</v>
      </c>
      <c r="EM838" s="147">
        <v>161.1</v>
      </c>
      <c r="EN838" s="147">
        <v>161.1</v>
      </c>
    </row>
    <row r="839" spans="1:144" ht="15" x14ac:dyDescent="0.25">
      <c r="A839" s="132" t="s">
        <v>3104</v>
      </c>
      <c r="B839" s="132" t="s">
        <v>3105</v>
      </c>
      <c r="C839" s="133">
        <v>0.11700000000000001</v>
      </c>
      <c r="D839" s="134">
        <v>104.7</v>
      </c>
      <c r="E839" s="134">
        <v>104.8</v>
      </c>
      <c r="F839" s="134">
        <v>105.5</v>
      </c>
      <c r="G839" s="134">
        <v>105.1</v>
      </c>
      <c r="H839" s="134">
        <v>105.6</v>
      </c>
      <c r="I839" s="134">
        <v>105.3</v>
      </c>
      <c r="J839" s="134">
        <v>105</v>
      </c>
      <c r="K839" s="134">
        <v>105.8</v>
      </c>
      <c r="L839" s="134">
        <v>107.7</v>
      </c>
      <c r="M839" s="134">
        <v>105.9</v>
      </c>
      <c r="N839" s="134">
        <v>107.5</v>
      </c>
      <c r="O839" s="134">
        <v>107.6</v>
      </c>
      <c r="P839" s="134">
        <v>107.5</v>
      </c>
      <c r="Q839" s="134">
        <v>106.7</v>
      </c>
      <c r="R839" s="134">
        <v>109.5</v>
      </c>
      <c r="S839" s="134">
        <v>110.6</v>
      </c>
      <c r="T839" s="134">
        <v>110.7</v>
      </c>
      <c r="U839" s="134">
        <v>108.6</v>
      </c>
      <c r="V839" s="134">
        <v>110.4</v>
      </c>
      <c r="W839" s="134">
        <v>110.9</v>
      </c>
      <c r="X839" s="134">
        <v>110.8</v>
      </c>
      <c r="Y839" s="134">
        <v>110.7</v>
      </c>
      <c r="Z839" s="134">
        <v>110.9</v>
      </c>
      <c r="AA839" s="134">
        <v>111.4</v>
      </c>
      <c r="AB839" s="134">
        <v>112.1</v>
      </c>
      <c r="AC839" s="134">
        <v>113.7</v>
      </c>
      <c r="AD839" s="134">
        <v>114.5</v>
      </c>
      <c r="AE839" s="134">
        <v>114.8</v>
      </c>
      <c r="AF839" s="134">
        <v>114.7</v>
      </c>
      <c r="AG839" s="134">
        <v>114.1</v>
      </c>
      <c r="AH839" s="134">
        <v>113.9</v>
      </c>
      <c r="AI839" s="134">
        <v>114.5</v>
      </c>
      <c r="AJ839" s="134">
        <v>113.5</v>
      </c>
      <c r="AK839" s="134">
        <v>113.8</v>
      </c>
      <c r="AL839" s="134">
        <v>114.1</v>
      </c>
      <c r="AM839" s="134">
        <v>115.2</v>
      </c>
      <c r="AN839" s="134">
        <v>115.5</v>
      </c>
      <c r="AO839" s="134">
        <v>115.4</v>
      </c>
      <c r="AP839" s="134">
        <v>115.4</v>
      </c>
      <c r="AQ839" s="134">
        <v>114.3</v>
      </c>
      <c r="AR839" s="134">
        <v>116</v>
      </c>
      <c r="AS839" s="134">
        <v>115</v>
      </c>
      <c r="AT839" s="134">
        <v>115</v>
      </c>
      <c r="AU839" s="134">
        <v>114.8</v>
      </c>
      <c r="AV839" s="134">
        <v>114.7</v>
      </c>
      <c r="AW839" s="134">
        <v>114.7</v>
      </c>
      <c r="AX839" s="134">
        <v>114.6</v>
      </c>
      <c r="AY839" s="134">
        <v>114.7</v>
      </c>
      <c r="AZ839" s="134">
        <v>115.1</v>
      </c>
      <c r="BA839" s="134">
        <v>116.2</v>
      </c>
      <c r="BB839" s="134">
        <v>117.1</v>
      </c>
      <c r="BC839" s="134">
        <v>117.3</v>
      </c>
      <c r="BD839" s="134">
        <v>117.4</v>
      </c>
      <c r="BE839" s="134">
        <v>117.9</v>
      </c>
      <c r="BF839" s="134">
        <v>118.1</v>
      </c>
      <c r="BG839" s="134">
        <v>117.9</v>
      </c>
      <c r="BH839" s="134">
        <v>117.6</v>
      </c>
      <c r="BI839" s="134">
        <v>120.2</v>
      </c>
      <c r="BJ839" s="134">
        <v>120.2</v>
      </c>
      <c r="BK839" s="134">
        <v>120.4</v>
      </c>
      <c r="BL839" s="134">
        <v>120.5</v>
      </c>
      <c r="BM839" s="134">
        <v>120.5</v>
      </c>
      <c r="BN839" s="134">
        <v>122.5</v>
      </c>
      <c r="BO839" s="134">
        <v>119.8</v>
      </c>
      <c r="BP839" s="134">
        <v>119.8</v>
      </c>
      <c r="BQ839" s="134">
        <v>120.1</v>
      </c>
      <c r="BR839" s="134">
        <v>120.1</v>
      </c>
      <c r="BS839" s="134">
        <v>120.1</v>
      </c>
      <c r="BT839" s="134">
        <v>120.1</v>
      </c>
      <c r="BU839" s="134">
        <v>122.9</v>
      </c>
      <c r="BV839" s="134">
        <v>123.7</v>
      </c>
      <c r="BW839" s="134">
        <v>124.9</v>
      </c>
      <c r="BX839" s="134">
        <v>125.4</v>
      </c>
      <c r="BY839" s="134">
        <v>124.7</v>
      </c>
      <c r="BZ839" s="134">
        <v>125.2</v>
      </c>
      <c r="CA839" s="134">
        <v>126.3</v>
      </c>
      <c r="CB839" s="134">
        <v>127.9</v>
      </c>
      <c r="CC839" s="134">
        <v>128.19999999999999</v>
      </c>
      <c r="CD839" s="134">
        <v>128.69999999999999</v>
      </c>
      <c r="CE839" s="134">
        <v>128.69999999999999</v>
      </c>
      <c r="CF839" s="134">
        <v>129.19999999999999</v>
      </c>
      <c r="CG839" s="134">
        <v>129.30000000000001</v>
      </c>
      <c r="CH839" s="134">
        <v>129.69999999999999</v>
      </c>
      <c r="CI839" s="134">
        <v>130.30000000000001</v>
      </c>
      <c r="CJ839" s="134">
        <v>130.5</v>
      </c>
      <c r="CK839" s="134">
        <v>128.80000000000001</v>
      </c>
      <c r="CL839" s="134">
        <v>128.69999999999999</v>
      </c>
      <c r="CM839" s="134">
        <v>128.30000000000001</v>
      </c>
      <c r="CN839" s="134">
        <v>128.19999999999999</v>
      </c>
      <c r="CO839" s="134">
        <v>128</v>
      </c>
      <c r="CP839" s="134">
        <v>128.1</v>
      </c>
      <c r="CQ839" s="134">
        <v>130.5</v>
      </c>
      <c r="CR839" s="134">
        <v>130.5</v>
      </c>
      <c r="CS839" s="134">
        <v>128.19999999999999</v>
      </c>
      <c r="CT839" s="134">
        <v>128.30000000000001</v>
      </c>
      <c r="CU839" s="134">
        <v>128.19999999999999</v>
      </c>
      <c r="CV839" s="134">
        <v>128.19999999999999</v>
      </c>
      <c r="CW839" s="134">
        <v>128.6</v>
      </c>
      <c r="CX839" s="134">
        <v>128.5</v>
      </c>
      <c r="CY839" s="134">
        <v>128.69999999999999</v>
      </c>
      <c r="CZ839" s="134">
        <v>127.9</v>
      </c>
      <c r="DA839" s="134">
        <v>128.19999999999999</v>
      </c>
      <c r="DB839" s="134">
        <v>128.6</v>
      </c>
      <c r="DC839" s="134">
        <v>128.69999999999999</v>
      </c>
      <c r="DD839" s="134">
        <v>132.69999999999999</v>
      </c>
      <c r="DE839" s="134">
        <v>134.30000000000001</v>
      </c>
      <c r="DF839" s="134">
        <v>134.5</v>
      </c>
      <c r="DG839" s="134">
        <v>134.80000000000001</v>
      </c>
      <c r="DH839" s="134">
        <v>135.19999999999999</v>
      </c>
      <c r="DI839" s="134">
        <v>135.9</v>
      </c>
      <c r="DJ839" s="134">
        <v>136.30000000000001</v>
      </c>
      <c r="DK839" s="134">
        <v>136.4</v>
      </c>
      <c r="DL839" s="134">
        <v>136.4</v>
      </c>
      <c r="DM839" s="134">
        <v>137.30000000000001</v>
      </c>
      <c r="DN839" s="134">
        <v>137.30000000000001</v>
      </c>
      <c r="DO839" s="134">
        <v>137.9</v>
      </c>
      <c r="DP839" s="134">
        <v>138</v>
      </c>
      <c r="DQ839" s="134">
        <v>138.19999999999999</v>
      </c>
      <c r="DR839" s="134">
        <v>137.9</v>
      </c>
      <c r="DS839" s="134">
        <v>138.30000000000001</v>
      </c>
      <c r="DT839" s="134">
        <v>139.19999999999999</v>
      </c>
      <c r="DU839" s="134">
        <v>139.9</v>
      </c>
      <c r="DV839" s="134">
        <v>139.9</v>
      </c>
      <c r="DW839" s="134">
        <v>140.80000000000001</v>
      </c>
      <c r="DX839" s="134">
        <v>140.80000000000001</v>
      </c>
      <c r="DY839" s="134">
        <v>140.69999999999999</v>
      </c>
      <c r="DZ839" s="134">
        <v>140.4</v>
      </c>
      <c r="EA839" s="135">
        <v>140.19999999999999</v>
      </c>
      <c r="EB839" s="136">
        <v>139.19999999999999</v>
      </c>
      <c r="EC839" s="136">
        <v>138.80000000000001</v>
      </c>
      <c r="ED839" s="134">
        <v>138.5</v>
      </c>
      <c r="EE839" s="134">
        <v>138.6</v>
      </c>
      <c r="EF839" s="137">
        <v>137.30000000000001</v>
      </c>
      <c r="EG839" s="137">
        <v>137.1</v>
      </c>
      <c r="EH839" s="137">
        <v>136.9</v>
      </c>
      <c r="EI839" s="137">
        <v>138.6</v>
      </c>
      <c r="EJ839" s="136">
        <v>138.5</v>
      </c>
      <c r="EK839" s="136">
        <v>138.1</v>
      </c>
      <c r="EL839" s="147">
        <v>138.5</v>
      </c>
      <c r="EM839" s="147">
        <v>138.5</v>
      </c>
      <c r="EN839" s="147">
        <v>138</v>
      </c>
    </row>
    <row r="840" spans="1:144" ht="15" x14ac:dyDescent="0.25">
      <c r="A840" s="132" t="s">
        <v>3106</v>
      </c>
      <c r="B840" s="132" t="s">
        <v>3107</v>
      </c>
      <c r="C840" s="133">
        <v>0.11700000000000001</v>
      </c>
      <c r="D840" s="134">
        <v>104.7</v>
      </c>
      <c r="E840" s="134">
        <v>104.8</v>
      </c>
      <c r="F840" s="134">
        <v>105.5</v>
      </c>
      <c r="G840" s="134">
        <v>105.1</v>
      </c>
      <c r="H840" s="134">
        <v>105.6</v>
      </c>
      <c r="I840" s="134">
        <v>105.3</v>
      </c>
      <c r="J840" s="134">
        <v>105</v>
      </c>
      <c r="K840" s="134">
        <v>105.8</v>
      </c>
      <c r="L840" s="134">
        <v>107.7</v>
      </c>
      <c r="M840" s="134">
        <v>105.9</v>
      </c>
      <c r="N840" s="134">
        <v>107.5</v>
      </c>
      <c r="O840" s="134">
        <v>107.6</v>
      </c>
      <c r="P840" s="134">
        <v>107.5</v>
      </c>
      <c r="Q840" s="134">
        <v>106.7</v>
      </c>
      <c r="R840" s="134">
        <v>109.5</v>
      </c>
      <c r="S840" s="134">
        <v>110.6</v>
      </c>
      <c r="T840" s="134">
        <v>110.7</v>
      </c>
      <c r="U840" s="134">
        <v>108.6</v>
      </c>
      <c r="V840" s="134">
        <v>110.4</v>
      </c>
      <c r="W840" s="134">
        <v>110.9</v>
      </c>
      <c r="X840" s="134">
        <v>110.8</v>
      </c>
      <c r="Y840" s="134">
        <v>110.7</v>
      </c>
      <c r="Z840" s="134">
        <v>110.9</v>
      </c>
      <c r="AA840" s="134">
        <v>111.4</v>
      </c>
      <c r="AB840" s="134">
        <v>112.1</v>
      </c>
      <c r="AC840" s="134">
        <v>113.7</v>
      </c>
      <c r="AD840" s="134">
        <v>114.5</v>
      </c>
      <c r="AE840" s="134">
        <v>114.8</v>
      </c>
      <c r="AF840" s="134">
        <v>114.7</v>
      </c>
      <c r="AG840" s="134">
        <v>114.1</v>
      </c>
      <c r="AH840" s="134">
        <v>113.9</v>
      </c>
      <c r="AI840" s="134">
        <v>114.5</v>
      </c>
      <c r="AJ840" s="134">
        <v>113.5</v>
      </c>
      <c r="AK840" s="134">
        <v>113.8</v>
      </c>
      <c r="AL840" s="134">
        <v>114.1</v>
      </c>
      <c r="AM840" s="134">
        <v>115.2</v>
      </c>
      <c r="AN840" s="134">
        <v>115.5</v>
      </c>
      <c r="AO840" s="134">
        <v>115.4</v>
      </c>
      <c r="AP840" s="134">
        <v>115.4</v>
      </c>
      <c r="AQ840" s="134">
        <v>114.3</v>
      </c>
      <c r="AR840" s="134">
        <v>116</v>
      </c>
      <c r="AS840" s="134">
        <v>115</v>
      </c>
      <c r="AT840" s="134">
        <v>115</v>
      </c>
      <c r="AU840" s="134">
        <v>114.8</v>
      </c>
      <c r="AV840" s="134">
        <v>114.7</v>
      </c>
      <c r="AW840" s="134">
        <v>114.7</v>
      </c>
      <c r="AX840" s="134">
        <v>114.6</v>
      </c>
      <c r="AY840" s="134">
        <v>114.7</v>
      </c>
      <c r="AZ840" s="134">
        <v>115.1</v>
      </c>
      <c r="BA840" s="134">
        <v>116.2</v>
      </c>
      <c r="BB840" s="134">
        <v>117.1</v>
      </c>
      <c r="BC840" s="134">
        <v>117.3</v>
      </c>
      <c r="BD840" s="134">
        <v>117.4</v>
      </c>
      <c r="BE840" s="134">
        <v>117.9</v>
      </c>
      <c r="BF840" s="134">
        <v>118.1</v>
      </c>
      <c r="BG840" s="134">
        <v>117.9</v>
      </c>
      <c r="BH840" s="134">
        <v>117.6</v>
      </c>
      <c r="BI840" s="134">
        <v>120.2</v>
      </c>
      <c r="BJ840" s="134">
        <v>120.2</v>
      </c>
      <c r="BK840" s="134">
        <v>120.4</v>
      </c>
      <c r="BL840" s="134">
        <v>120.5</v>
      </c>
      <c r="BM840" s="134">
        <v>120.5</v>
      </c>
      <c r="BN840" s="134">
        <v>122.5</v>
      </c>
      <c r="BO840" s="134">
        <v>119.8</v>
      </c>
      <c r="BP840" s="134">
        <v>119.8</v>
      </c>
      <c r="BQ840" s="134">
        <v>120.1</v>
      </c>
      <c r="BR840" s="134">
        <v>120.1</v>
      </c>
      <c r="BS840" s="134">
        <v>120.1</v>
      </c>
      <c r="BT840" s="134">
        <v>120.1</v>
      </c>
      <c r="BU840" s="134">
        <v>122.9</v>
      </c>
      <c r="BV840" s="134">
        <v>123.7</v>
      </c>
      <c r="BW840" s="134">
        <v>124.9</v>
      </c>
      <c r="BX840" s="134">
        <v>125.4</v>
      </c>
      <c r="BY840" s="134">
        <v>124.7</v>
      </c>
      <c r="BZ840" s="134">
        <v>125.2</v>
      </c>
      <c r="CA840" s="134">
        <v>126.3</v>
      </c>
      <c r="CB840" s="134">
        <v>127.9</v>
      </c>
      <c r="CC840" s="134">
        <v>128.19999999999999</v>
      </c>
      <c r="CD840" s="134">
        <v>128.69999999999999</v>
      </c>
      <c r="CE840" s="134">
        <v>128.69999999999999</v>
      </c>
      <c r="CF840" s="134">
        <v>129.19999999999999</v>
      </c>
      <c r="CG840" s="134">
        <v>129.30000000000001</v>
      </c>
      <c r="CH840" s="134">
        <v>129.69999999999999</v>
      </c>
      <c r="CI840" s="134">
        <v>130.30000000000001</v>
      </c>
      <c r="CJ840" s="134">
        <v>130.5</v>
      </c>
      <c r="CK840" s="134">
        <v>128.80000000000001</v>
      </c>
      <c r="CL840" s="134">
        <v>128.69999999999999</v>
      </c>
      <c r="CM840" s="134">
        <v>128.30000000000001</v>
      </c>
      <c r="CN840" s="134">
        <v>128.19999999999999</v>
      </c>
      <c r="CO840" s="134">
        <v>128</v>
      </c>
      <c r="CP840" s="134">
        <v>128.1</v>
      </c>
      <c r="CQ840" s="134">
        <v>130.5</v>
      </c>
      <c r="CR840" s="134">
        <v>130.5</v>
      </c>
      <c r="CS840" s="134">
        <v>128.19999999999999</v>
      </c>
      <c r="CT840" s="134">
        <v>128.30000000000001</v>
      </c>
      <c r="CU840" s="134">
        <v>128.19999999999999</v>
      </c>
      <c r="CV840" s="134">
        <v>128.19999999999999</v>
      </c>
      <c r="CW840" s="134">
        <v>128.6</v>
      </c>
      <c r="CX840" s="134">
        <v>128.5</v>
      </c>
      <c r="CY840" s="134">
        <v>128.69999999999999</v>
      </c>
      <c r="CZ840" s="134">
        <v>127.9</v>
      </c>
      <c r="DA840" s="134">
        <v>128.19999999999999</v>
      </c>
      <c r="DB840" s="134">
        <v>128.6</v>
      </c>
      <c r="DC840" s="134">
        <v>128.69999999999999</v>
      </c>
      <c r="DD840" s="134">
        <v>132.69999999999999</v>
      </c>
      <c r="DE840" s="134">
        <v>134.30000000000001</v>
      </c>
      <c r="DF840" s="134">
        <v>134.5</v>
      </c>
      <c r="DG840" s="134">
        <v>134.80000000000001</v>
      </c>
      <c r="DH840" s="134">
        <v>135.19999999999999</v>
      </c>
      <c r="DI840" s="134">
        <v>135.9</v>
      </c>
      <c r="DJ840" s="134">
        <v>136.30000000000001</v>
      </c>
      <c r="DK840" s="134">
        <v>136.4</v>
      </c>
      <c r="DL840" s="134">
        <v>136.4</v>
      </c>
      <c r="DM840" s="134">
        <v>137.30000000000001</v>
      </c>
      <c r="DN840" s="134">
        <v>137.30000000000001</v>
      </c>
      <c r="DO840" s="134">
        <v>137.9</v>
      </c>
      <c r="DP840" s="134">
        <v>138</v>
      </c>
      <c r="DQ840" s="134">
        <v>138.19999999999999</v>
      </c>
      <c r="DR840" s="134">
        <v>137.9</v>
      </c>
      <c r="DS840" s="134">
        <v>138.30000000000001</v>
      </c>
      <c r="DT840" s="134">
        <v>139.19999999999999</v>
      </c>
      <c r="DU840" s="134">
        <v>139.9</v>
      </c>
      <c r="DV840" s="134">
        <v>139.9</v>
      </c>
      <c r="DW840" s="134">
        <v>140.80000000000001</v>
      </c>
      <c r="DX840" s="134">
        <v>140.80000000000001</v>
      </c>
      <c r="DY840" s="134">
        <v>140.69999999999999</v>
      </c>
      <c r="DZ840" s="134">
        <v>140.4</v>
      </c>
      <c r="EA840" s="135">
        <v>140.19999999999999</v>
      </c>
      <c r="EB840" s="136">
        <v>139.19999999999999</v>
      </c>
      <c r="EC840" s="136">
        <v>138.80000000000001</v>
      </c>
      <c r="ED840" s="134">
        <v>138.5</v>
      </c>
      <c r="EE840" s="134">
        <v>138.6</v>
      </c>
      <c r="EF840" s="137">
        <v>137.30000000000001</v>
      </c>
      <c r="EG840" s="137">
        <v>137.1</v>
      </c>
      <c r="EH840" s="137">
        <v>136.9</v>
      </c>
      <c r="EI840" s="137">
        <v>138.6</v>
      </c>
      <c r="EJ840" s="136">
        <v>138.5</v>
      </c>
      <c r="EK840" s="136">
        <v>138.1</v>
      </c>
      <c r="EL840" s="147">
        <v>138.5</v>
      </c>
      <c r="EM840" s="147">
        <v>138.5</v>
      </c>
      <c r="EN840" s="147">
        <v>138</v>
      </c>
    </row>
    <row r="841" spans="1:144" ht="15" x14ac:dyDescent="0.25">
      <c r="A841" s="132" t="s">
        <v>3108</v>
      </c>
      <c r="B841" s="132" t="s">
        <v>3109</v>
      </c>
      <c r="C841" s="133">
        <v>1.5900000000000001E-3</v>
      </c>
      <c r="D841" s="134">
        <v>107.4</v>
      </c>
      <c r="E841" s="134">
        <v>108</v>
      </c>
      <c r="F841" s="134">
        <v>111.7</v>
      </c>
      <c r="G841" s="134">
        <v>112.1</v>
      </c>
      <c r="H841" s="134">
        <v>111</v>
      </c>
      <c r="I841" s="134">
        <v>111</v>
      </c>
      <c r="J841" s="134">
        <v>110.8</v>
      </c>
      <c r="K841" s="134">
        <v>111.7</v>
      </c>
      <c r="L841" s="134">
        <v>111.1</v>
      </c>
      <c r="M841" s="134">
        <v>112.7</v>
      </c>
      <c r="N841" s="134">
        <v>112.1</v>
      </c>
      <c r="O841" s="134">
        <v>111</v>
      </c>
      <c r="P841" s="134">
        <v>112.7</v>
      </c>
      <c r="Q841" s="134">
        <v>114.7</v>
      </c>
      <c r="R841" s="134">
        <v>112.9</v>
      </c>
      <c r="S841" s="134">
        <v>112.5</v>
      </c>
      <c r="T841" s="134">
        <v>111.1</v>
      </c>
      <c r="U841" s="134">
        <v>109.8</v>
      </c>
      <c r="V841" s="134">
        <v>112.4</v>
      </c>
      <c r="W841" s="134">
        <v>112.2</v>
      </c>
      <c r="X841" s="134">
        <v>111.9</v>
      </c>
      <c r="Y841" s="134">
        <v>110.8</v>
      </c>
      <c r="Z841" s="134">
        <v>112.3</v>
      </c>
      <c r="AA841" s="134">
        <v>113.7</v>
      </c>
      <c r="AB841" s="134">
        <v>113.7</v>
      </c>
      <c r="AC841" s="134">
        <v>113.7</v>
      </c>
      <c r="AD841" s="134">
        <v>113.7</v>
      </c>
      <c r="AE841" s="134">
        <v>110.9</v>
      </c>
      <c r="AF841" s="134">
        <v>111.5</v>
      </c>
      <c r="AG841" s="134">
        <v>112.4</v>
      </c>
      <c r="AH841" s="134">
        <v>114.8</v>
      </c>
      <c r="AI841" s="134">
        <v>110.8</v>
      </c>
      <c r="AJ841" s="134">
        <v>110.9</v>
      </c>
      <c r="AK841" s="134">
        <v>113.7</v>
      </c>
      <c r="AL841" s="134">
        <v>117.4</v>
      </c>
      <c r="AM841" s="134">
        <v>118.6</v>
      </c>
      <c r="AN841" s="134">
        <v>116.8</v>
      </c>
      <c r="AO841" s="134">
        <v>118.1</v>
      </c>
      <c r="AP841" s="134">
        <v>120</v>
      </c>
      <c r="AQ841" s="134">
        <v>120.3</v>
      </c>
      <c r="AR841" s="134">
        <v>118.6</v>
      </c>
      <c r="AS841" s="134">
        <v>115.8</v>
      </c>
      <c r="AT841" s="134">
        <v>116.3</v>
      </c>
      <c r="AU841" s="134">
        <v>117.5</v>
      </c>
      <c r="AV841" s="134">
        <v>117.6</v>
      </c>
      <c r="AW841" s="134">
        <v>117.3</v>
      </c>
      <c r="AX841" s="134">
        <v>116.6</v>
      </c>
      <c r="AY841" s="134">
        <v>114.7</v>
      </c>
      <c r="AZ841" s="134">
        <v>113.8</v>
      </c>
      <c r="BA841" s="134">
        <v>115.5</v>
      </c>
      <c r="BB841" s="134">
        <v>115.9</v>
      </c>
      <c r="BC841" s="134">
        <v>117.6</v>
      </c>
      <c r="BD841" s="134">
        <v>116.2</v>
      </c>
      <c r="BE841" s="134">
        <v>115.3</v>
      </c>
      <c r="BF841" s="134">
        <v>115.3</v>
      </c>
      <c r="BG841" s="134">
        <v>115.1</v>
      </c>
      <c r="BH841" s="134">
        <v>115.1</v>
      </c>
      <c r="BI841" s="134">
        <v>120</v>
      </c>
      <c r="BJ841" s="134">
        <v>118.9</v>
      </c>
      <c r="BK841" s="134">
        <v>119.4</v>
      </c>
      <c r="BL841" s="134">
        <v>119.8</v>
      </c>
      <c r="BM841" s="134">
        <v>119.9</v>
      </c>
      <c r="BN841" s="134">
        <v>118.8</v>
      </c>
      <c r="BO841" s="134">
        <v>120.3</v>
      </c>
      <c r="BP841" s="134">
        <v>119.1</v>
      </c>
      <c r="BQ841" s="134">
        <v>119.1</v>
      </c>
      <c r="BR841" s="134">
        <v>119.7</v>
      </c>
      <c r="BS841" s="134">
        <v>119.7</v>
      </c>
      <c r="BT841" s="134">
        <v>119.7</v>
      </c>
      <c r="BU841" s="134">
        <v>120.5</v>
      </c>
      <c r="BV841" s="134">
        <v>121.2</v>
      </c>
      <c r="BW841" s="134">
        <v>121.2</v>
      </c>
      <c r="BX841" s="134">
        <v>121.3</v>
      </c>
      <c r="BY841" s="134">
        <v>121.6</v>
      </c>
      <c r="BZ841" s="134">
        <v>121.3</v>
      </c>
      <c r="CA841" s="134">
        <v>121.9</v>
      </c>
      <c r="CB841" s="134">
        <v>123.9</v>
      </c>
      <c r="CC841" s="134">
        <v>124.1</v>
      </c>
      <c r="CD841" s="134">
        <v>124.8</v>
      </c>
      <c r="CE841" s="134">
        <v>124.8</v>
      </c>
      <c r="CF841" s="134">
        <v>124.9</v>
      </c>
      <c r="CG841" s="134">
        <v>125</v>
      </c>
      <c r="CH841" s="134">
        <v>124.1</v>
      </c>
      <c r="CI841" s="134">
        <v>124.7</v>
      </c>
      <c r="CJ841" s="134">
        <v>124.7</v>
      </c>
      <c r="CK841" s="134">
        <v>125</v>
      </c>
      <c r="CL841" s="134">
        <v>125.1</v>
      </c>
      <c r="CM841" s="134">
        <v>125.6</v>
      </c>
      <c r="CN841" s="134">
        <v>124.7</v>
      </c>
      <c r="CO841" s="134">
        <v>125.7</v>
      </c>
      <c r="CP841" s="134">
        <v>125.9</v>
      </c>
      <c r="CQ841" s="134">
        <v>126.9</v>
      </c>
      <c r="CR841" s="134">
        <v>127</v>
      </c>
      <c r="CS841" s="134">
        <v>127.4</v>
      </c>
      <c r="CT841" s="134">
        <v>127.5</v>
      </c>
      <c r="CU841" s="134">
        <v>127.4</v>
      </c>
      <c r="CV841" s="134">
        <v>127.4</v>
      </c>
      <c r="CW841" s="134">
        <v>127.6</v>
      </c>
      <c r="CX841" s="134">
        <v>127.2</v>
      </c>
      <c r="CY841" s="134">
        <v>127.4</v>
      </c>
      <c r="CZ841" s="134">
        <v>127.5</v>
      </c>
      <c r="DA841" s="134">
        <v>127.5</v>
      </c>
      <c r="DB841" s="134">
        <v>127.7</v>
      </c>
      <c r="DC841" s="134">
        <v>127.7</v>
      </c>
      <c r="DD841" s="134">
        <v>129.30000000000001</v>
      </c>
      <c r="DE841" s="134">
        <v>129.30000000000001</v>
      </c>
      <c r="DF841" s="134">
        <v>131.19999999999999</v>
      </c>
      <c r="DG841" s="134">
        <v>132.6</v>
      </c>
      <c r="DH841" s="134">
        <v>132.69999999999999</v>
      </c>
      <c r="DI841" s="134">
        <v>133.5</v>
      </c>
      <c r="DJ841" s="134">
        <v>132.4</v>
      </c>
      <c r="DK841" s="134">
        <v>132.30000000000001</v>
      </c>
      <c r="DL841" s="134">
        <v>132.6</v>
      </c>
      <c r="DM841" s="134">
        <v>135</v>
      </c>
      <c r="DN841" s="134">
        <v>136.9</v>
      </c>
      <c r="DO841" s="134">
        <v>137.69999999999999</v>
      </c>
      <c r="DP841" s="134">
        <v>137.4</v>
      </c>
      <c r="DQ841" s="134">
        <v>138.6</v>
      </c>
      <c r="DR841" s="134">
        <v>139.5</v>
      </c>
      <c r="DS841" s="134">
        <v>142</v>
      </c>
      <c r="DT841" s="134">
        <v>143.5</v>
      </c>
      <c r="DU841" s="134">
        <v>146.5</v>
      </c>
      <c r="DV841" s="134">
        <v>147.69999999999999</v>
      </c>
      <c r="DW841" s="134">
        <v>149.19999999999999</v>
      </c>
      <c r="DX841" s="134">
        <v>150.5</v>
      </c>
      <c r="DY841" s="134">
        <v>152.9</v>
      </c>
      <c r="DZ841" s="134">
        <v>149.6</v>
      </c>
      <c r="EA841" s="135">
        <v>154.30000000000001</v>
      </c>
      <c r="EB841" s="136">
        <v>157.69999999999999</v>
      </c>
      <c r="EC841" s="136">
        <v>157.19999999999999</v>
      </c>
      <c r="ED841" s="134">
        <v>155.80000000000001</v>
      </c>
      <c r="EE841" s="134">
        <v>156.19999999999999</v>
      </c>
      <c r="EF841" s="137">
        <v>155.80000000000001</v>
      </c>
      <c r="EG841" s="137">
        <v>158</v>
      </c>
      <c r="EH841" s="137">
        <v>158.1</v>
      </c>
      <c r="EI841" s="137">
        <v>155.19999999999999</v>
      </c>
      <c r="EJ841" s="136">
        <v>157.5</v>
      </c>
      <c r="EK841" s="136">
        <v>159.80000000000001</v>
      </c>
      <c r="EL841" s="147">
        <v>161.19999999999999</v>
      </c>
      <c r="EM841" s="147">
        <v>163</v>
      </c>
      <c r="EN841" s="147">
        <v>162.9</v>
      </c>
    </row>
    <row r="842" spans="1:144" ht="15" x14ac:dyDescent="0.25">
      <c r="A842" s="132" t="s">
        <v>3110</v>
      </c>
      <c r="B842" s="132" t="s">
        <v>3111</v>
      </c>
      <c r="C842" s="133">
        <v>1.5900000000000001E-3</v>
      </c>
      <c r="D842" s="134">
        <v>107.4</v>
      </c>
      <c r="E842" s="134">
        <v>108</v>
      </c>
      <c r="F842" s="134">
        <v>111.7</v>
      </c>
      <c r="G842" s="134">
        <v>112.1</v>
      </c>
      <c r="H842" s="134">
        <v>111</v>
      </c>
      <c r="I842" s="134">
        <v>111</v>
      </c>
      <c r="J842" s="134">
        <v>110.8</v>
      </c>
      <c r="K842" s="134">
        <v>111.7</v>
      </c>
      <c r="L842" s="134">
        <v>111.1</v>
      </c>
      <c r="M842" s="134">
        <v>112.7</v>
      </c>
      <c r="N842" s="134">
        <v>112.1</v>
      </c>
      <c r="O842" s="134">
        <v>111</v>
      </c>
      <c r="P842" s="134">
        <v>112.7</v>
      </c>
      <c r="Q842" s="134">
        <v>114.7</v>
      </c>
      <c r="R842" s="134">
        <v>112.9</v>
      </c>
      <c r="S842" s="134">
        <v>112.5</v>
      </c>
      <c r="T842" s="134">
        <v>111.1</v>
      </c>
      <c r="U842" s="134">
        <v>109.8</v>
      </c>
      <c r="V842" s="134">
        <v>112.4</v>
      </c>
      <c r="W842" s="134">
        <v>112.2</v>
      </c>
      <c r="X842" s="134">
        <v>111.9</v>
      </c>
      <c r="Y842" s="134">
        <v>110.8</v>
      </c>
      <c r="Z842" s="134">
        <v>112.3</v>
      </c>
      <c r="AA842" s="134">
        <v>113.7</v>
      </c>
      <c r="AB842" s="134">
        <v>113.7</v>
      </c>
      <c r="AC842" s="134">
        <v>113.7</v>
      </c>
      <c r="AD842" s="134">
        <v>113.7</v>
      </c>
      <c r="AE842" s="134">
        <v>110.9</v>
      </c>
      <c r="AF842" s="134">
        <v>111.5</v>
      </c>
      <c r="AG842" s="134">
        <v>112.4</v>
      </c>
      <c r="AH842" s="134">
        <v>114.8</v>
      </c>
      <c r="AI842" s="134">
        <v>110.8</v>
      </c>
      <c r="AJ842" s="134">
        <v>110.9</v>
      </c>
      <c r="AK842" s="134">
        <v>113.7</v>
      </c>
      <c r="AL842" s="134">
        <v>117.4</v>
      </c>
      <c r="AM842" s="134">
        <v>118.6</v>
      </c>
      <c r="AN842" s="134">
        <v>116.8</v>
      </c>
      <c r="AO842" s="134">
        <v>118.1</v>
      </c>
      <c r="AP842" s="134">
        <v>120</v>
      </c>
      <c r="AQ842" s="134">
        <v>120.3</v>
      </c>
      <c r="AR842" s="134">
        <v>118.6</v>
      </c>
      <c r="AS842" s="134">
        <v>115.8</v>
      </c>
      <c r="AT842" s="134">
        <v>116.3</v>
      </c>
      <c r="AU842" s="134">
        <v>117.5</v>
      </c>
      <c r="AV842" s="134">
        <v>117.6</v>
      </c>
      <c r="AW842" s="134">
        <v>117.3</v>
      </c>
      <c r="AX842" s="134">
        <v>116.6</v>
      </c>
      <c r="AY842" s="134">
        <v>114.7</v>
      </c>
      <c r="AZ842" s="134">
        <v>113.8</v>
      </c>
      <c r="BA842" s="134">
        <v>115.5</v>
      </c>
      <c r="BB842" s="134">
        <v>115.9</v>
      </c>
      <c r="BC842" s="134">
        <v>117.6</v>
      </c>
      <c r="BD842" s="134">
        <v>116.2</v>
      </c>
      <c r="BE842" s="134">
        <v>115.3</v>
      </c>
      <c r="BF842" s="134">
        <v>115.3</v>
      </c>
      <c r="BG842" s="134">
        <v>115.1</v>
      </c>
      <c r="BH842" s="134">
        <v>115.1</v>
      </c>
      <c r="BI842" s="134">
        <v>120</v>
      </c>
      <c r="BJ842" s="134">
        <v>118.9</v>
      </c>
      <c r="BK842" s="134">
        <v>119.4</v>
      </c>
      <c r="BL842" s="134">
        <v>119.8</v>
      </c>
      <c r="BM842" s="134">
        <v>119.9</v>
      </c>
      <c r="BN842" s="134">
        <v>118.8</v>
      </c>
      <c r="BO842" s="134">
        <v>120.3</v>
      </c>
      <c r="BP842" s="134">
        <v>119.1</v>
      </c>
      <c r="BQ842" s="134">
        <v>119.1</v>
      </c>
      <c r="BR842" s="134">
        <v>119.7</v>
      </c>
      <c r="BS842" s="134">
        <v>119.7</v>
      </c>
      <c r="BT842" s="134">
        <v>119.7</v>
      </c>
      <c r="BU842" s="134">
        <v>120.5</v>
      </c>
      <c r="BV842" s="134">
        <v>121.2</v>
      </c>
      <c r="BW842" s="134">
        <v>121.2</v>
      </c>
      <c r="BX842" s="134">
        <v>121.3</v>
      </c>
      <c r="BY842" s="134">
        <v>121.6</v>
      </c>
      <c r="BZ842" s="134">
        <v>121.3</v>
      </c>
      <c r="CA842" s="134">
        <v>121.9</v>
      </c>
      <c r="CB842" s="134">
        <v>123.9</v>
      </c>
      <c r="CC842" s="134">
        <v>124.1</v>
      </c>
      <c r="CD842" s="134">
        <v>124.8</v>
      </c>
      <c r="CE842" s="134">
        <v>124.8</v>
      </c>
      <c r="CF842" s="134">
        <v>124.9</v>
      </c>
      <c r="CG842" s="134">
        <v>125</v>
      </c>
      <c r="CH842" s="134">
        <v>124.1</v>
      </c>
      <c r="CI842" s="134">
        <v>124.7</v>
      </c>
      <c r="CJ842" s="134">
        <v>124.7</v>
      </c>
      <c r="CK842" s="134">
        <v>125</v>
      </c>
      <c r="CL842" s="134">
        <v>125.1</v>
      </c>
      <c r="CM842" s="134">
        <v>125.6</v>
      </c>
      <c r="CN842" s="134">
        <v>124.7</v>
      </c>
      <c r="CO842" s="134">
        <v>125.7</v>
      </c>
      <c r="CP842" s="134">
        <v>125.9</v>
      </c>
      <c r="CQ842" s="134">
        <v>126.9</v>
      </c>
      <c r="CR842" s="134">
        <v>127</v>
      </c>
      <c r="CS842" s="134">
        <v>127.4</v>
      </c>
      <c r="CT842" s="134">
        <v>127.5</v>
      </c>
      <c r="CU842" s="134">
        <v>127.4</v>
      </c>
      <c r="CV842" s="134">
        <v>127.4</v>
      </c>
      <c r="CW842" s="134">
        <v>127.6</v>
      </c>
      <c r="CX842" s="134">
        <v>127.2</v>
      </c>
      <c r="CY842" s="134">
        <v>127.4</v>
      </c>
      <c r="CZ842" s="134">
        <v>127.5</v>
      </c>
      <c r="DA842" s="134">
        <v>127.5</v>
      </c>
      <c r="DB842" s="134">
        <v>127.7</v>
      </c>
      <c r="DC842" s="134">
        <v>127.7</v>
      </c>
      <c r="DD842" s="134">
        <v>129.30000000000001</v>
      </c>
      <c r="DE842" s="134">
        <v>129.30000000000001</v>
      </c>
      <c r="DF842" s="134">
        <v>131.19999999999999</v>
      </c>
      <c r="DG842" s="134">
        <v>132.6</v>
      </c>
      <c r="DH842" s="134">
        <v>132.69999999999999</v>
      </c>
      <c r="DI842" s="134">
        <v>133.5</v>
      </c>
      <c r="DJ842" s="134">
        <v>132.4</v>
      </c>
      <c r="DK842" s="134">
        <v>132.30000000000001</v>
      </c>
      <c r="DL842" s="134">
        <v>132.6</v>
      </c>
      <c r="DM842" s="134">
        <v>135</v>
      </c>
      <c r="DN842" s="134">
        <v>136.9</v>
      </c>
      <c r="DO842" s="134">
        <v>137.69999999999999</v>
      </c>
      <c r="DP842" s="134">
        <v>137.4</v>
      </c>
      <c r="DQ842" s="134">
        <v>138.6</v>
      </c>
      <c r="DR842" s="134">
        <v>139.5</v>
      </c>
      <c r="DS842" s="134">
        <v>142</v>
      </c>
      <c r="DT842" s="134">
        <v>143.5</v>
      </c>
      <c r="DU842" s="134">
        <v>146.5</v>
      </c>
      <c r="DV842" s="134">
        <v>147.69999999999999</v>
      </c>
      <c r="DW842" s="134">
        <v>149.19999999999999</v>
      </c>
      <c r="DX842" s="134">
        <v>150.5</v>
      </c>
      <c r="DY842" s="134">
        <v>152.9</v>
      </c>
      <c r="DZ842" s="134">
        <v>149.6</v>
      </c>
      <c r="EA842" s="135">
        <v>154.30000000000001</v>
      </c>
      <c r="EB842" s="136">
        <v>157.69999999999999</v>
      </c>
      <c r="EC842" s="136">
        <v>157.19999999999999</v>
      </c>
      <c r="ED842" s="134">
        <v>155.80000000000001</v>
      </c>
      <c r="EE842" s="134">
        <v>156.19999999999999</v>
      </c>
      <c r="EF842" s="137">
        <v>155.80000000000001</v>
      </c>
      <c r="EG842" s="137">
        <v>158</v>
      </c>
      <c r="EH842" s="137">
        <v>158.1</v>
      </c>
      <c r="EI842" s="137">
        <v>155.19999999999999</v>
      </c>
      <c r="EJ842" s="136">
        <v>157.5</v>
      </c>
      <c r="EK842" s="136">
        <v>159.80000000000001</v>
      </c>
      <c r="EL842" s="147">
        <v>161.19999999999999</v>
      </c>
      <c r="EM842" s="147">
        <v>163</v>
      </c>
      <c r="EN842" s="147">
        <v>162.9</v>
      </c>
    </row>
    <row r="843" spans="1:144" ht="15" x14ac:dyDescent="0.25">
      <c r="A843" s="132" t="s">
        <v>3112</v>
      </c>
      <c r="B843" s="132" t="s">
        <v>3113</v>
      </c>
      <c r="C843" s="133">
        <v>0.72672000000000003</v>
      </c>
      <c r="D843" s="134">
        <v>103.9</v>
      </c>
      <c r="E843" s="134">
        <v>102.9</v>
      </c>
      <c r="F843" s="134">
        <v>102.5</v>
      </c>
      <c r="G843" s="134">
        <v>100.8</v>
      </c>
      <c r="H843" s="134">
        <v>103.1</v>
      </c>
      <c r="I843" s="134">
        <v>104.3</v>
      </c>
      <c r="J843" s="134">
        <v>105.5</v>
      </c>
      <c r="K843" s="134">
        <v>109.3</v>
      </c>
      <c r="L843" s="134">
        <v>107.9</v>
      </c>
      <c r="M843" s="134">
        <v>108.6</v>
      </c>
      <c r="N843" s="134">
        <v>109.2</v>
      </c>
      <c r="O843" s="134">
        <v>107</v>
      </c>
      <c r="P843" s="134">
        <v>108.9</v>
      </c>
      <c r="Q843" s="134">
        <v>108.9</v>
      </c>
      <c r="R843" s="134">
        <v>106.3</v>
      </c>
      <c r="S843" s="134">
        <v>106.6</v>
      </c>
      <c r="T843" s="134">
        <v>110.3</v>
      </c>
      <c r="U843" s="134">
        <v>112.4</v>
      </c>
      <c r="V843" s="134">
        <v>113.3</v>
      </c>
      <c r="W843" s="134">
        <v>112.2</v>
      </c>
      <c r="X843" s="134">
        <v>113.6</v>
      </c>
      <c r="Y843" s="134">
        <v>115.4</v>
      </c>
      <c r="Z843" s="134">
        <v>115.1</v>
      </c>
      <c r="AA843" s="134">
        <v>115.3</v>
      </c>
      <c r="AB843" s="134">
        <v>115.2</v>
      </c>
      <c r="AC843" s="134">
        <v>117.1</v>
      </c>
      <c r="AD843" s="134">
        <v>118.1</v>
      </c>
      <c r="AE843" s="134">
        <v>116.9</v>
      </c>
      <c r="AF843" s="134">
        <v>117</v>
      </c>
      <c r="AG843" s="134">
        <v>116.6</v>
      </c>
      <c r="AH843" s="134">
        <v>119.2</v>
      </c>
      <c r="AI843" s="134">
        <v>116</v>
      </c>
      <c r="AJ843" s="134">
        <v>116.4</v>
      </c>
      <c r="AK843" s="134">
        <v>117.7</v>
      </c>
      <c r="AL843" s="134">
        <v>115.4</v>
      </c>
      <c r="AM843" s="134">
        <v>112.8</v>
      </c>
      <c r="AN843" s="134">
        <v>111.4</v>
      </c>
      <c r="AO843" s="134">
        <v>112.6</v>
      </c>
      <c r="AP843" s="134">
        <v>109.9</v>
      </c>
      <c r="AQ843" s="134">
        <v>112</v>
      </c>
      <c r="AR843" s="134">
        <v>116.1</v>
      </c>
      <c r="AS843" s="134">
        <v>110.9</v>
      </c>
      <c r="AT843" s="134">
        <v>112.4</v>
      </c>
      <c r="AU843" s="134">
        <v>112.7</v>
      </c>
      <c r="AV843" s="134">
        <v>112.9</v>
      </c>
      <c r="AW843" s="134">
        <v>113.4</v>
      </c>
      <c r="AX843" s="134">
        <v>113</v>
      </c>
      <c r="AY843" s="134">
        <v>114.6</v>
      </c>
      <c r="AZ843" s="134">
        <v>112.2</v>
      </c>
      <c r="BA843" s="134">
        <v>114.4</v>
      </c>
      <c r="BB843" s="134">
        <v>112.5</v>
      </c>
      <c r="BC843" s="134">
        <v>112.9</v>
      </c>
      <c r="BD843" s="134">
        <v>113.1</v>
      </c>
      <c r="BE843" s="134">
        <v>112.9</v>
      </c>
      <c r="BF843" s="134">
        <v>114.9</v>
      </c>
      <c r="BG843" s="134">
        <v>115.5</v>
      </c>
      <c r="BH843" s="134">
        <v>113.6</v>
      </c>
      <c r="BI843" s="134">
        <v>115.1</v>
      </c>
      <c r="BJ843" s="134">
        <v>115.9</v>
      </c>
      <c r="BK843" s="134">
        <v>116.5</v>
      </c>
      <c r="BL843" s="134">
        <v>114</v>
      </c>
      <c r="BM843" s="134">
        <v>116.4</v>
      </c>
      <c r="BN843" s="134">
        <v>117.7</v>
      </c>
      <c r="BO843" s="134">
        <v>119</v>
      </c>
      <c r="BP843" s="134">
        <v>120.3</v>
      </c>
      <c r="BQ843" s="134">
        <v>125</v>
      </c>
      <c r="BR843" s="134">
        <v>122.1</v>
      </c>
      <c r="BS843" s="134">
        <v>121</v>
      </c>
      <c r="BT843" s="134">
        <v>120.6</v>
      </c>
      <c r="BU843" s="134">
        <v>120.2</v>
      </c>
      <c r="BV843" s="134">
        <v>122.7</v>
      </c>
      <c r="BW843" s="134">
        <v>124.6</v>
      </c>
      <c r="BX843" s="134">
        <v>125.3</v>
      </c>
      <c r="BY843" s="134">
        <v>126.2</v>
      </c>
      <c r="BZ843" s="134">
        <v>124.6</v>
      </c>
      <c r="CA843" s="134">
        <v>125.3</v>
      </c>
      <c r="CB843" s="134">
        <v>125.3</v>
      </c>
      <c r="CC843" s="134">
        <v>127.5</v>
      </c>
      <c r="CD843" s="134">
        <v>127.7</v>
      </c>
      <c r="CE843" s="134">
        <v>127.4</v>
      </c>
      <c r="CF843" s="134">
        <v>129.69999999999999</v>
      </c>
      <c r="CG843" s="134">
        <v>130.9</v>
      </c>
      <c r="CH843" s="134">
        <v>128.69999999999999</v>
      </c>
      <c r="CI843" s="134">
        <v>129.5</v>
      </c>
      <c r="CJ843" s="134">
        <v>128.4</v>
      </c>
      <c r="CK843" s="134">
        <v>128.69999999999999</v>
      </c>
      <c r="CL843" s="134">
        <v>132.1</v>
      </c>
      <c r="CM843" s="134">
        <v>131.30000000000001</v>
      </c>
      <c r="CN843" s="134">
        <v>131.9</v>
      </c>
      <c r="CO843" s="134">
        <v>131.1</v>
      </c>
      <c r="CP843" s="134">
        <v>131.6</v>
      </c>
      <c r="CQ843" s="134">
        <v>129.19999999999999</v>
      </c>
      <c r="CR843" s="134">
        <v>130.30000000000001</v>
      </c>
      <c r="CS843" s="134">
        <v>132.9</v>
      </c>
      <c r="CT843" s="134">
        <v>131.30000000000001</v>
      </c>
      <c r="CU843" s="134">
        <v>132</v>
      </c>
      <c r="CV843" s="134">
        <v>132.30000000000001</v>
      </c>
      <c r="CW843" s="134">
        <v>132</v>
      </c>
      <c r="CX843" s="134">
        <v>128.30000000000001</v>
      </c>
      <c r="CY843" s="134">
        <v>127.7</v>
      </c>
      <c r="CZ843" s="134">
        <v>128.9</v>
      </c>
      <c r="DA843" s="134">
        <v>130.5</v>
      </c>
      <c r="DB843" s="134">
        <v>132.5</v>
      </c>
      <c r="DC843" s="134">
        <v>133.6</v>
      </c>
      <c r="DD843" s="134">
        <v>135.1</v>
      </c>
      <c r="DE843" s="134">
        <v>136.69999999999999</v>
      </c>
      <c r="DF843" s="134">
        <v>138.1</v>
      </c>
      <c r="DG843" s="134">
        <v>143.19999999999999</v>
      </c>
      <c r="DH843" s="134">
        <v>145.80000000000001</v>
      </c>
      <c r="DI843" s="134">
        <v>146.30000000000001</v>
      </c>
      <c r="DJ843" s="134">
        <v>144.80000000000001</v>
      </c>
      <c r="DK843" s="134">
        <v>146.19999999999999</v>
      </c>
      <c r="DL843" s="134">
        <v>149</v>
      </c>
      <c r="DM843" s="134">
        <v>148.1</v>
      </c>
      <c r="DN843" s="134">
        <v>151</v>
      </c>
      <c r="DO843" s="134">
        <v>150.4</v>
      </c>
      <c r="DP843" s="134">
        <v>154.30000000000001</v>
      </c>
      <c r="DQ843" s="134">
        <v>153.30000000000001</v>
      </c>
      <c r="DR843" s="134">
        <v>154.69999999999999</v>
      </c>
      <c r="DS843" s="134">
        <v>157.19999999999999</v>
      </c>
      <c r="DT843" s="134">
        <v>158.69999999999999</v>
      </c>
      <c r="DU843" s="134">
        <v>155.9</v>
      </c>
      <c r="DV843" s="134">
        <v>155.80000000000001</v>
      </c>
      <c r="DW843" s="134">
        <v>157.69999999999999</v>
      </c>
      <c r="DX843" s="134">
        <v>157.19999999999999</v>
      </c>
      <c r="DY843" s="134">
        <v>157.19999999999999</v>
      </c>
      <c r="DZ843" s="134">
        <v>156.4</v>
      </c>
      <c r="EA843" s="135">
        <v>156.1</v>
      </c>
      <c r="EB843" s="136">
        <v>157.19999999999999</v>
      </c>
      <c r="EC843" s="136">
        <v>157.9</v>
      </c>
      <c r="ED843" s="134">
        <v>158.19999999999999</v>
      </c>
      <c r="EE843" s="134">
        <v>160.1</v>
      </c>
      <c r="EF843" s="137">
        <v>160.1</v>
      </c>
      <c r="EG843" s="137">
        <v>160</v>
      </c>
      <c r="EH843" s="137">
        <v>160</v>
      </c>
      <c r="EI843" s="137">
        <v>160.19999999999999</v>
      </c>
      <c r="EJ843" s="136">
        <v>159.80000000000001</v>
      </c>
      <c r="EK843" s="136">
        <v>160.80000000000001</v>
      </c>
      <c r="EL843" s="147">
        <v>159.5</v>
      </c>
      <c r="EM843" s="147">
        <v>160.19999999999999</v>
      </c>
      <c r="EN843" s="147">
        <v>160.30000000000001</v>
      </c>
    </row>
    <row r="844" spans="1:144" ht="15" x14ac:dyDescent="0.25">
      <c r="A844" s="132" t="s">
        <v>3114</v>
      </c>
      <c r="B844" s="132" t="s">
        <v>3115</v>
      </c>
      <c r="C844" s="133">
        <v>0.72672000000000003</v>
      </c>
      <c r="D844" s="134">
        <v>103.9</v>
      </c>
      <c r="E844" s="134">
        <v>102.9</v>
      </c>
      <c r="F844" s="134">
        <v>102.5</v>
      </c>
      <c r="G844" s="134">
        <v>100.8</v>
      </c>
      <c r="H844" s="134">
        <v>103.1</v>
      </c>
      <c r="I844" s="134">
        <v>104.3</v>
      </c>
      <c r="J844" s="134">
        <v>105.5</v>
      </c>
      <c r="K844" s="134">
        <v>109.3</v>
      </c>
      <c r="L844" s="134">
        <v>107.9</v>
      </c>
      <c r="M844" s="134">
        <v>108.6</v>
      </c>
      <c r="N844" s="134">
        <v>109.2</v>
      </c>
      <c r="O844" s="134">
        <v>107</v>
      </c>
      <c r="P844" s="134">
        <v>108.9</v>
      </c>
      <c r="Q844" s="134">
        <v>108.9</v>
      </c>
      <c r="R844" s="134">
        <v>106.3</v>
      </c>
      <c r="S844" s="134">
        <v>106.6</v>
      </c>
      <c r="T844" s="134">
        <v>110.3</v>
      </c>
      <c r="U844" s="134">
        <v>112.4</v>
      </c>
      <c r="V844" s="134">
        <v>113.3</v>
      </c>
      <c r="W844" s="134">
        <v>112.2</v>
      </c>
      <c r="X844" s="134">
        <v>113.6</v>
      </c>
      <c r="Y844" s="134">
        <v>115.4</v>
      </c>
      <c r="Z844" s="134">
        <v>115.1</v>
      </c>
      <c r="AA844" s="134">
        <v>115.3</v>
      </c>
      <c r="AB844" s="134">
        <v>115.2</v>
      </c>
      <c r="AC844" s="134">
        <v>117.1</v>
      </c>
      <c r="AD844" s="134">
        <v>118.1</v>
      </c>
      <c r="AE844" s="134">
        <v>116.9</v>
      </c>
      <c r="AF844" s="134">
        <v>117</v>
      </c>
      <c r="AG844" s="134">
        <v>116.6</v>
      </c>
      <c r="AH844" s="134">
        <v>119.2</v>
      </c>
      <c r="AI844" s="134">
        <v>116</v>
      </c>
      <c r="AJ844" s="134">
        <v>116.4</v>
      </c>
      <c r="AK844" s="134">
        <v>117.7</v>
      </c>
      <c r="AL844" s="134">
        <v>115.4</v>
      </c>
      <c r="AM844" s="134">
        <v>112.8</v>
      </c>
      <c r="AN844" s="134">
        <v>111.4</v>
      </c>
      <c r="AO844" s="134">
        <v>112.6</v>
      </c>
      <c r="AP844" s="134">
        <v>109.9</v>
      </c>
      <c r="AQ844" s="134">
        <v>112</v>
      </c>
      <c r="AR844" s="134">
        <v>116.1</v>
      </c>
      <c r="AS844" s="134">
        <v>110.9</v>
      </c>
      <c r="AT844" s="134">
        <v>112.4</v>
      </c>
      <c r="AU844" s="134">
        <v>112.7</v>
      </c>
      <c r="AV844" s="134">
        <v>112.9</v>
      </c>
      <c r="AW844" s="134">
        <v>113.4</v>
      </c>
      <c r="AX844" s="134">
        <v>113</v>
      </c>
      <c r="AY844" s="134">
        <v>114.6</v>
      </c>
      <c r="AZ844" s="134">
        <v>112.2</v>
      </c>
      <c r="BA844" s="134">
        <v>114.4</v>
      </c>
      <c r="BB844" s="134">
        <v>112.5</v>
      </c>
      <c r="BC844" s="134">
        <v>112.9</v>
      </c>
      <c r="BD844" s="134">
        <v>113.1</v>
      </c>
      <c r="BE844" s="134">
        <v>112.9</v>
      </c>
      <c r="BF844" s="134">
        <v>114.9</v>
      </c>
      <c r="BG844" s="134">
        <v>115.5</v>
      </c>
      <c r="BH844" s="134">
        <v>113.6</v>
      </c>
      <c r="BI844" s="134">
        <v>115.1</v>
      </c>
      <c r="BJ844" s="134">
        <v>115.9</v>
      </c>
      <c r="BK844" s="134">
        <v>116.5</v>
      </c>
      <c r="BL844" s="134">
        <v>114</v>
      </c>
      <c r="BM844" s="134">
        <v>116.4</v>
      </c>
      <c r="BN844" s="134">
        <v>117.7</v>
      </c>
      <c r="BO844" s="134">
        <v>119</v>
      </c>
      <c r="BP844" s="134">
        <v>120.3</v>
      </c>
      <c r="BQ844" s="134">
        <v>125</v>
      </c>
      <c r="BR844" s="134">
        <v>122.1</v>
      </c>
      <c r="BS844" s="134">
        <v>121</v>
      </c>
      <c r="BT844" s="134">
        <v>120.6</v>
      </c>
      <c r="BU844" s="134">
        <v>120.2</v>
      </c>
      <c r="BV844" s="134">
        <v>122.7</v>
      </c>
      <c r="BW844" s="134">
        <v>124.6</v>
      </c>
      <c r="BX844" s="134">
        <v>125.3</v>
      </c>
      <c r="BY844" s="134">
        <v>126.2</v>
      </c>
      <c r="BZ844" s="134">
        <v>124.6</v>
      </c>
      <c r="CA844" s="134">
        <v>125.3</v>
      </c>
      <c r="CB844" s="134">
        <v>125.3</v>
      </c>
      <c r="CC844" s="134">
        <v>127.5</v>
      </c>
      <c r="CD844" s="134">
        <v>127.7</v>
      </c>
      <c r="CE844" s="134">
        <v>127.4</v>
      </c>
      <c r="CF844" s="134">
        <v>129.69999999999999</v>
      </c>
      <c r="CG844" s="134">
        <v>130.9</v>
      </c>
      <c r="CH844" s="134">
        <v>128.69999999999999</v>
      </c>
      <c r="CI844" s="134">
        <v>129.5</v>
      </c>
      <c r="CJ844" s="134">
        <v>128.4</v>
      </c>
      <c r="CK844" s="134">
        <v>128.69999999999999</v>
      </c>
      <c r="CL844" s="134">
        <v>132.1</v>
      </c>
      <c r="CM844" s="134">
        <v>131.30000000000001</v>
      </c>
      <c r="CN844" s="134">
        <v>131.9</v>
      </c>
      <c r="CO844" s="134">
        <v>131.1</v>
      </c>
      <c r="CP844" s="134">
        <v>131.6</v>
      </c>
      <c r="CQ844" s="134">
        <v>129.19999999999999</v>
      </c>
      <c r="CR844" s="134">
        <v>130.30000000000001</v>
      </c>
      <c r="CS844" s="134">
        <v>132.9</v>
      </c>
      <c r="CT844" s="134">
        <v>131.30000000000001</v>
      </c>
      <c r="CU844" s="134">
        <v>132</v>
      </c>
      <c r="CV844" s="134">
        <v>132.30000000000001</v>
      </c>
      <c r="CW844" s="134">
        <v>132</v>
      </c>
      <c r="CX844" s="134">
        <v>128.30000000000001</v>
      </c>
      <c r="CY844" s="134">
        <v>127.7</v>
      </c>
      <c r="CZ844" s="134">
        <v>128.9</v>
      </c>
      <c r="DA844" s="134">
        <v>130.5</v>
      </c>
      <c r="DB844" s="134">
        <v>132.5</v>
      </c>
      <c r="DC844" s="134">
        <v>133.6</v>
      </c>
      <c r="DD844" s="134">
        <v>135.1</v>
      </c>
      <c r="DE844" s="134">
        <v>136.69999999999999</v>
      </c>
      <c r="DF844" s="134">
        <v>138.1</v>
      </c>
      <c r="DG844" s="134">
        <v>143.19999999999999</v>
      </c>
      <c r="DH844" s="134">
        <v>145.80000000000001</v>
      </c>
      <c r="DI844" s="134">
        <v>146.30000000000001</v>
      </c>
      <c r="DJ844" s="134">
        <v>144.80000000000001</v>
      </c>
      <c r="DK844" s="134">
        <v>146.19999999999999</v>
      </c>
      <c r="DL844" s="134">
        <v>149</v>
      </c>
      <c r="DM844" s="134">
        <v>148.1</v>
      </c>
      <c r="DN844" s="134">
        <v>151</v>
      </c>
      <c r="DO844" s="134">
        <v>150.4</v>
      </c>
      <c r="DP844" s="134">
        <v>154.30000000000001</v>
      </c>
      <c r="DQ844" s="134">
        <v>153.30000000000001</v>
      </c>
      <c r="DR844" s="134">
        <v>154.69999999999999</v>
      </c>
      <c r="DS844" s="134">
        <v>157.19999999999999</v>
      </c>
      <c r="DT844" s="134">
        <v>158.69999999999999</v>
      </c>
      <c r="DU844" s="134">
        <v>155.9</v>
      </c>
      <c r="DV844" s="134">
        <v>155.80000000000001</v>
      </c>
      <c r="DW844" s="134">
        <v>157.69999999999999</v>
      </c>
      <c r="DX844" s="134">
        <v>157.19999999999999</v>
      </c>
      <c r="DY844" s="134">
        <v>157.19999999999999</v>
      </c>
      <c r="DZ844" s="134">
        <v>156.4</v>
      </c>
      <c r="EA844" s="135">
        <v>156.1</v>
      </c>
      <c r="EB844" s="136">
        <v>157.19999999999999</v>
      </c>
      <c r="EC844" s="136">
        <v>157.9</v>
      </c>
      <c r="ED844" s="134">
        <v>158.19999999999999</v>
      </c>
      <c r="EE844" s="134">
        <v>160.1</v>
      </c>
      <c r="EF844" s="137">
        <v>160.1</v>
      </c>
      <c r="EG844" s="137">
        <v>160</v>
      </c>
      <c r="EH844" s="137">
        <v>160</v>
      </c>
      <c r="EI844" s="137">
        <v>160.19999999999999</v>
      </c>
      <c r="EJ844" s="136">
        <v>159.80000000000001</v>
      </c>
      <c r="EK844" s="136">
        <v>160.80000000000001</v>
      </c>
      <c r="EL844" s="147">
        <v>159.5</v>
      </c>
      <c r="EM844" s="147">
        <v>160.19999999999999</v>
      </c>
      <c r="EN844" s="147">
        <v>160.30000000000001</v>
      </c>
    </row>
    <row r="845" spans="1:144" ht="15" x14ac:dyDescent="0.25">
      <c r="A845" s="132" t="s">
        <v>3116</v>
      </c>
      <c r="B845" s="132" t="s">
        <v>3117</v>
      </c>
      <c r="C845" s="133">
        <v>0.18978999999999999</v>
      </c>
      <c r="D845" s="134">
        <v>102.4</v>
      </c>
      <c r="E845" s="134">
        <v>97.6</v>
      </c>
      <c r="F845" s="134">
        <v>94.7</v>
      </c>
      <c r="G845" s="134">
        <v>91.7</v>
      </c>
      <c r="H845" s="134">
        <v>97</v>
      </c>
      <c r="I845" s="134">
        <v>96.9</v>
      </c>
      <c r="J845" s="134">
        <v>105.4</v>
      </c>
      <c r="K845" s="134">
        <v>112.3</v>
      </c>
      <c r="L845" s="134">
        <v>108.7</v>
      </c>
      <c r="M845" s="134">
        <v>105.1</v>
      </c>
      <c r="N845" s="134">
        <v>105.7</v>
      </c>
      <c r="O845" s="134">
        <v>99.5</v>
      </c>
      <c r="P845" s="134">
        <v>96.3</v>
      </c>
      <c r="Q845" s="134">
        <v>94.1</v>
      </c>
      <c r="R845" s="134">
        <v>95.4</v>
      </c>
      <c r="S845" s="134">
        <v>92.8</v>
      </c>
      <c r="T845" s="134">
        <v>102.3</v>
      </c>
      <c r="U845" s="134">
        <v>114</v>
      </c>
      <c r="V845" s="134">
        <v>107.6</v>
      </c>
      <c r="W845" s="134">
        <v>107.6</v>
      </c>
      <c r="X845" s="134">
        <v>113.1</v>
      </c>
      <c r="Y845" s="134">
        <v>111.7</v>
      </c>
      <c r="Z845" s="134">
        <v>107.2</v>
      </c>
      <c r="AA845" s="134">
        <v>108.8</v>
      </c>
      <c r="AB845" s="134">
        <v>103.4</v>
      </c>
      <c r="AC845" s="134">
        <v>109.9</v>
      </c>
      <c r="AD845" s="134">
        <v>113.1</v>
      </c>
      <c r="AE845" s="134">
        <v>110.1</v>
      </c>
      <c r="AF845" s="134">
        <v>109.4</v>
      </c>
      <c r="AG845" s="134">
        <v>111.7</v>
      </c>
      <c r="AH845" s="134">
        <v>114.7</v>
      </c>
      <c r="AI845" s="134">
        <v>110.5</v>
      </c>
      <c r="AJ845" s="134">
        <v>107.2</v>
      </c>
      <c r="AK845" s="134">
        <v>112.9</v>
      </c>
      <c r="AL845" s="134">
        <v>109.7</v>
      </c>
      <c r="AM845" s="134">
        <v>108.5</v>
      </c>
      <c r="AN845" s="134">
        <v>104.2</v>
      </c>
      <c r="AO845" s="134">
        <v>103.2</v>
      </c>
      <c r="AP845" s="134">
        <v>99.6</v>
      </c>
      <c r="AQ845" s="134">
        <v>107.7</v>
      </c>
      <c r="AR845" s="134">
        <v>119</v>
      </c>
      <c r="AS845" s="134">
        <v>104.2</v>
      </c>
      <c r="AT845" s="134">
        <v>110.4</v>
      </c>
      <c r="AU845" s="134">
        <v>106.3</v>
      </c>
      <c r="AV845" s="134">
        <v>107.2</v>
      </c>
      <c r="AW845" s="134">
        <v>107.2</v>
      </c>
      <c r="AX845" s="134">
        <v>107.5</v>
      </c>
      <c r="AY845" s="134">
        <v>106.8</v>
      </c>
      <c r="AZ845" s="134">
        <v>108.7</v>
      </c>
      <c r="BA845" s="134">
        <v>109.5</v>
      </c>
      <c r="BB845" s="134">
        <v>108</v>
      </c>
      <c r="BC845" s="134">
        <v>108.4</v>
      </c>
      <c r="BD845" s="134">
        <v>109.5</v>
      </c>
      <c r="BE845" s="134">
        <v>110.3</v>
      </c>
      <c r="BF845" s="134">
        <v>110.7</v>
      </c>
      <c r="BG845" s="134">
        <v>113.4</v>
      </c>
      <c r="BH845" s="134">
        <v>108.1</v>
      </c>
      <c r="BI845" s="134">
        <v>109.6</v>
      </c>
      <c r="BJ845" s="134">
        <v>107.3</v>
      </c>
      <c r="BK845" s="134">
        <v>107.3</v>
      </c>
      <c r="BL845" s="134">
        <v>106.6</v>
      </c>
      <c r="BM845" s="134">
        <v>107.6</v>
      </c>
      <c r="BN845" s="134">
        <v>107.6</v>
      </c>
      <c r="BO845" s="134">
        <v>109.5</v>
      </c>
      <c r="BP845" s="134">
        <v>107.9</v>
      </c>
      <c r="BQ845" s="134">
        <v>112.4</v>
      </c>
      <c r="BR845" s="134">
        <v>113.1</v>
      </c>
      <c r="BS845" s="134">
        <v>115.1</v>
      </c>
      <c r="BT845" s="134">
        <v>115</v>
      </c>
      <c r="BU845" s="134">
        <v>116.2</v>
      </c>
      <c r="BV845" s="134">
        <v>117.5</v>
      </c>
      <c r="BW845" s="134">
        <v>118.8</v>
      </c>
      <c r="BX845" s="134">
        <v>118.8</v>
      </c>
      <c r="BY845" s="134">
        <v>117.3</v>
      </c>
      <c r="BZ845" s="134">
        <v>115.8</v>
      </c>
      <c r="CA845" s="134">
        <v>117.7</v>
      </c>
      <c r="CB845" s="134">
        <v>116.7</v>
      </c>
      <c r="CC845" s="134">
        <v>117.8</v>
      </c>
      <c r="CD845" s="134">
        <v>117.8</v>
      </c>
      <c r="CE845" s="134">
        <v>116.7</v>
      </c>
      <c r="CF845" s="134">
        <v>117.7</v>
      </c>
      <c r="CG845" s="134">
        <v>118.9</v>
      </c>
      <c r="CH845" s="134">
        <v>119.5</v>
      </c>
      <c r="CI845" s="134">
        <v>118.3</v>
      </c>
      <c r="CJ845" s="134">
        <v>118.7</v>
      </c>
      <c r="CK845" s="134">
        <v>118.9</v>
      </c>
      <c r="CL845" s="134">
        <v>117.6</v>
      </c>
      <c r="CM845" s="134">
        <v>118</v>
      </c>
      <c r="CN845" s="134">
        <v>118.9</v>
      </c>
      <c r="CO845" s="134">
        <v>119.9</v>
      </c>
      <c r="CP845" s="134">
        <v>119</v>
      </c>
      <c r="CQ845" s="134">
        <v>118.6</v>
      </c>
      <c r="CR845" s="134">
        <v>118.7</v>
      </c>
      <c r="CS845" s="134">
        <v>118</v>
      </c>
      <c r="CT845" s="134">
        <v>116.8</v>
      </c>
      <c r="CU845" s="134">
        <v>115.6</v>
      </c>
      <c r="CV845" s="134">
        <v>117.2</v>
      </c>
      <c r="CW845" s="134">
        <v>117.9</v>
      </c>
      <c r="CX845" s="134">
        <v>116.1</v>
      </c>
      <c r="CY845" s="134">
        <v>117.8</v>
      </c>
      <c r="CZ845" s="134">
        <v>117.6</v>
      </c>
      <c r="DA845" s="134">
        <v>117.1</v>
      </c>
      <c r="DB845" s="134">
        <v>118.2</v>
      </c>
      <c r="DC845" s="134">
        <v>119.9</v>
      </c>
      <c r="DD845" s="134">
        <v>119.7</v>
      </c>
      <c r="DE845" s="134">
        <v>119.1</v>
      </c>
      <c r="DF845" s="134">
        <v>120</v>
      </c>
      <c r="DG845" s="134">
        <v>120.9</v>
      </c>
      <c r="DH845" s="134">
        <v>119.6</v>
      </c>
      <c r="DI845" s="134">
        <v>120.2</v>
      </c>
      <c r="DJ845" s="134">
        <v>120.9</v>
      </c>
      <c r="DK845" s="134">
        <v>119.9</v>
      </c>
      <c r="DL845" s="134">
        <v>123.8</v>
      </c>
      <c r="DM845" s="134">
        <v>121.7</v>
      </c>
      <c r="DN845" s="134">
        <v>122.6</v>
      </c>
      <c r="DO845" s="134">
        <v>123.7</v>
      </c>
      <c r="DP845" s="134">
        <v>126</v>
      </c>
      <c r="DQ845" s="134">
        <v>126.9</v>
      </c>
      <c r="DR845" s="134">
        <v>129</v>
      </c>
      <c r="DS845" s="134">
        <v>128.30000000000001</v>
      </c>
      <c r="DT845" s="134">
        <v>129.69999999999999</v>
      </c>
      <c r="DU845" s="134">
        <v>131.6</v>
      </c>
      <c r="DV845" s="134">
        <v>130.9</v>
      </c>
      <c r="DW845" s="134">
        <v>131.9</v>
      </c>
      <c r="DX845" s="134">
        <v>133.4</v>
      </c>
      <c r="DY845" s="134">
        <v>133.80000000000001</v>
      </c>
      <c r="DZ845" s="134">
        <v>133.19999999999999</v>
      </c>
      <c r="EA845" s="135">
        <v>134.19999999999999</v>
      </c>
      <c r="EB845" s="136">
        <v>135.69999999999999</v>
      </c>
      <c r="EC845" s="136">
        <v>136.9</v>
      </c>
      <c r="ED845" s="134">
        <v>136.30000000000001</v>
      </c>
      <c r="EE845" s="134">
        <v>136.4</v>
      </c>
      <c r="EF845" s="137">
        <v>136.1</v>
      </c>
      <c r="EG845" s="137">
        <v>136.1</v>
      </c>
      <c r="EH845" s="137">
        <v>136.1</v>
      </c>
      <c r="EI845" s="137">
        <v>137.6</v>
      </c>
      <c r="EJ845" s="136">
        <v>136.5</v>
      </c>
      <c r="EK845" s="136">
        <v>140.4</v>
      </c>
      <c r="EL845" s="147">
        <v>135.9</v>
      </c>
      <c r="EM845" s="147">
        <v>136.69999999999999</v>
      </c>
      <c r="EN845" s="147">
        <v>137.1</v>
      </c>
    </row>
    <row r="846" spans="1:144" ht="15" x14ac:dyDescent="0.25">
      <c r="A846" s="132" t="s">
        <v>3118</v>
      </c>
      <c r="B846" s="132" t="s">
        <v>3119</v>
      </c>
      <c r="C846" s="133">
        <v>9.7809999999999994E-2</v>
      </c>
      <c r="D846" s="134">
        <v>107</v>
      </c>
      <c r="E846" s="134">
        <v>106.9</v>
      </c>
      <c r="F846" s="134">
        <v>107.2</v>
      </c>
      <c r="G846" s="134">
        <v>108</v>
      </c>
      <c r="H846" s="134">
        <v>111.3</v>
      </c>
      <c r="I846" s="134">
        <v>113</v>
      </c>
      <c r="J846" s="134">
        <v>112.3</v>
      </c>
      <c r="K846" s="134">
        <v>111.9</v>
      </c>
      <c r="L846" s="134">
        <v>110.8</v>
      </c>
      <c r="M846" s="134">
        <v>113.4</v>
      </c>
      <c r="N846" s="134">
        <v>114.8</v>
      </c>
      <c r="O846" s="134">
        <v>114.2</v>
      </c>
      <c r="P846" s="134">
        <v>114.3</v>
      </c>
      <c r="Q846" s="134">
        <v>118.5</v>
      </c>
      <c r="R846" s="134">
        <v>111.7</v>
      </c>
      <c r="S846" s="134">
        <v>112.5</v>
      </c>
      <c r="T846" s="134">
        <v>113.3</v>
      </c>
      <c r="U846" s="134">
        <v>115.3</v>
      </c>
      <c r="V846" s="134">
        <v>120.5</v>
      </c>
      <c r="W846" s="134">
        <v>125.8</v>
      </c>
      <c r="X846" s="134">
        <v>120.2</v>
      </c>
      <c r="Y846" s="134">
        <v>120.8</v>
      </c>
      <c r="Z846" s="134">
        <v>127.2</v>
      </c>
      <c r="AA846" s="134">
        <v>123.5</v>
      </c>
      <c r="AB846" s="134">
        <v>123</v>
      </c>
      <c r="AC846" s="134">
        <v>122</v>
      </c>
      <c r="AD846" s="134">
        <v>120.9</v>
      </c>
      <c r="AE846" s="134">
        <v>121.5</v>
      </c>
      <c r="AF846" s="134">
        <v>122.2</v>
      </c>
      <c r="AG846" s="134">
        <v>123.1</v>
      </c>
      <c r="AH846" s="134">
        <v>123.2</v>
      </c>
      <c r="AI846" s="134">
        <v>122.6</v>
      </c>
      <c r="AJ846" s="134">
        <v>118.6</v>
      </c>
      <c r="AK846" s="134">
        <v>115.5</v>
      </c>
      <c r="AL846" s="134">
        <v>116.2</v>
      </c>
      <c r="AM846" s="134">
        <v>118.8</v>
      </c>
      <c r="AN846" s="134">
        <v>124.4</v>
      </c>
      <c r="AO846" s="134">
        <v>125.7</v>
      </c>
      <c r="AP846" s="134">
        <v>118.2</v>
      </c>
      <c r="AQ846" s="134">
        <v>117.6</v>
      </c>
      <c r="AR846" s="134">
        <v>124.1</v>
      </c>
      <c r="AS846" s="134">
        <v>111.5</v>
      </c>
      <c r="AT846" s="134">
        <v>113.4</v>
      </c>
      <c r="AU846" s="134">
        <v>112.4</v>
      </c>
      <c r="AV846" s="134">
        <v>110.7</v>
      </c>
      <c r="AW846" s="134">
        <v>110.6</v>
      </c>
      <c r="AX846" s="134">
        <v>108.5</v>
      </c>
      <c r="AY846" s="134">
        <v>108.9</v>
      </c>
      <c r="AZ846" s="134">
        <v>110.4</v>
      </c>
      <c r="BA846" s="134">
        <v>111</v>
      </c>
      <c r="BB846" s="134">
        <v>109.9</v>
      </c>
      <c r="BC846" s="134">
        <v>110.9</v>
      </c>
      <c r="BD846" s="134">
        <v>110.8</v>
      </c>
      <c r="BE846" s="134">
        <v>111.7</v>
      </c>
      <c r="BF846" s="134">
        <v>112</v>
      </c>
      <c r="BG846" s="134">
        <v>111.9</v>
      </c>
      <c r="BH846" s="134">
        <v>112</v>
      </c>
      <c r="BI846" s="134">
        <v>112</v>
      </c>
      <c r="BJ846" s="134">
        <v>112.4</v>
      </c>
      <c r="BK846" s="134">
        <v>111.9</v>
      </c>
      <c r="BL846" s="134">
        <v>112.3</v>
      </c>
      <c r="BM846" s="134">
        <v>110.6</v>
      </c>
      <c r="BN846" s="134">
        <v>110.5</v>
      </c>
      <c r="BO846" s="134">
        <v>107.6</v>
      </c>
      <c r="BP846" s="134">
        <v>107.2</v>
      </c>
      <c r="BQ846" s="134">
        <v>108.7</v>
      </c>
      <c r="BR846" s="134">
        <v>108.7</v>
      </c>
      <c r="BS846" s="134">
        <v>108.7</v>
      </c>
      <c r="BT846" s="134">
        <v>107.2</v>
      </c>
      <c r="BU846" s="134">
        <v>109.3</v>
      </c>
      <c r="BV846" s="134">
        <v>109.9</v>
      </c>
      <c r="BW846" s="134">
        <v>110.3</v>
      </c>
      <c r="BX846" s="134">
        <v>110.3</v>
      </c>
      <c r="BY846" s="134">
        <v>110.1</v>
      </c>
      <c r="BZ846" s="134">
        <v>110.6</v>
      </c>
      <c r="CA846" s="134">
        <v>110.7</v>
      </c>
      <c r="CB846" s="134">
        <v>110.7</v>
      </c>
      <c r="CC846" s="134">
        <v>110.9</v>
      </c>
      <c r="CD846" s="134">
        <v>110.5</v>
      </c>
      <c r="CE846" s="134">
        <v>110.5</v>
      </c>
      <c r="CF846" s="134">
        <v>113.2</v>
      </c>
      <c r="CG846" s="134">
        <v>113.6</v>
      </c>
      <c r="CH846" s="134">
        <v>115</v>
      </c>
      <c r="CI846" s="134">
        <v>115</v>
      </c>
      <c r="CJ846" s="134">
        <v>114.1</v>
      </c>
      <c r="CK846" s="134">
        <v>114.1</v>
      </c>
      <c r="CL846" s="134">
        <v>114.7</v>
      </c>
      <c r="CM846" s="134">
        <v>114.7</v>
      </c>
      <c r="CN846" s="134">
        <v>114.9</v>
      </c>
      <c r="CO846" s="134">
        <v>114.2</v>
      </c>
      <c r="CP846" s="134">
        <v>112.7</v>
      </c>
      <c r="CQ846" s="134">
        <v>114.7</v>
      </c>
      <c r="CR846" s="134">
        <v>114.7</v>
      </c>
      <c r="CS846" s="134">
        <v>113.3</v>
      </c>
      <c r="CT846" s="134">
        <v>113.9</v>
      </c>
      <c r="CU846" s="134">
        <v>113.9</v>
      </c>
      <c r="CV846" s="134">
        <v>113.5</v>
      </c>
      <c r="CW846" s="134">
        <v>110.7</v>
      </c>
      <c r="CX846" s="134">
        <v>111.9</v>
      </c>
      <c r="CY846" s="134">
        <v>115.8</v>
      </c>
      <c r="CZ846" s="134">
        <v>116.4</v>
      </c>
      <c r="DA846" s="134">
        <v>118.6</v>
      </c>
      <c r="DB846" s="134">
        <v>119.4</v>
      </c>
      <c r="DC846" s="134">
        <v>120.6</v>
      </c>
      <c r="DD846" s="134">
        <v>121.2</v>
      </c>
      <c r="DE846" s="134">
        <v>120.7</v>
      </c>
      <c r="DF846" s="134">
        <v>118.8</v>
      </c>
      <c r="DG846" s="134">
        <v>121.4</v>
      </c>
      <c r="DH846" s="134">
        <v>123.5</v>
      </c>
      <c r="DI846" s="134">
        <v>120.6</v>
      </c>
      <c r="DJ846" s="134">
        <v>122.2</v>
      </c>
      <c r="DK846" s="134">
        <v>122.7</v>
      </c>
      <c r="DL846" s="134">
        <v>122.4</v>
      </c>
      <c r="DM846" s="134">
        <v>125.1</v>
      </c>
      <c r="DN846" s="134">
        <v>132.9</v>
      </c>
      <c r="DO846" s="134">
        <v>133.1</v>
      </c>
      <c r="DP846" s="134">
        <v>131</v>
      </c>
      <c r="DQ846" s="134">
        <v>128.9</v>
      </c>
      <c r="DR846" s="134">
        <v>127.6</v>
      </c>
      <c r="DS846" s="134">
        <v>131</v>
      </c>
      <c r="DT846" s="134">
        <v>132.80000000000001</v>
      </c>
      <c r="DU846" s="134">
        <v>131.30000000000001</v>
      </c>
      <c r="DV846" s="134">
        <v>130.19999999999999</v>
      </c>
      <c r="DW846" s="134">
        <v>132</v>
      </c>
      <c r="DX846" s="134">
        <v>125.7</v>
      </c>
      <c r="DY846" s="134">
        <v>126.5</v>
      </c>
      <c r="DZ846" s="134">
        <v>124.2</v>
      </c>
      <c r="EA846" s="135">
        <v>121.7</v>
      </c>
      <c r="EB846" s="136">
        <v>122.9</v>
      </c>
      <c r="EC846" s="136">
        <v>125.3</v>
      </c>
      <c r="ED846" s="134">
        <v>125.7</v>
      </c>
      <c r="EE846" s="134">
        <v>124.4</v>
      </c>
      <c r="EF846" s="137">
        <v>124.1</v>
      </c>
      <c r="EG846" s="137">
        <v>124.7</v>
      </c>
      <c r="EH846" s="137">
        <v>124.6</v>
      </c>
      <c r="EI846" s="137">
        <v>123.9</v>
      </c>
      <c r="EJ846" s="136">
        <v>123.9</v>
      </c>
      <c r="EK846" s="136">
        <v>123.8</v>
      </c>
      <c r="EL846" s="147">
        <v>122.2</v>
      </c>
      <c r="EM846" s="147">
        <v>122.4</v>
      </c>
      <c r="EN846" s="147">
        <v>122.4</v>
      </c>
    </row>
    <row r="847" spans="1:144" ht="15" x14ac:dyDescent="0.25">
      <c r="A847" s="132" t="s">
        <v>3120</v>
      </c>
      <c r="B847" s="132" t="s">
        <v>3121</v>
      </c>
      <c r="C847" s="133">
        <v>6.8400000000000002E-2</v>
      </c>
      <c r="D847" s="134">
        <v>104.8</v>
      </c>
      <c r="E847" s="134">
        <v>105.8</v>
      </c>
      <c r="F847" s="134">
        <v>105.8</v>
      </c>
      <c r="G847" s="134">
        <v>106.1</v>
      </c>
      <c r="H847" s="134">
        <v>105</v>
      </c>
      <c r="I847" s="134">
        <v>105.9</v>
      </c>
      <c r="J847" s="134">
        <v>106.4</v>
      </c>
      <c r="K847" s="134">
        <v>106.9</v>
      </c>
      <c r="L847" s="134">
        <v>107.6</v>
      </c>
      <c r="M847" s="134">
        <v>111.4</v>
      </c>
      <c r="N847" s="134">
        <v>112</v>
      </c>
      <c r="O847" s="134">
        <v>111.8</v>
      </c>
      <c r="P847" s="134">
        <v>113.3</v>
      </c>
      <c r="Q847" s="134">
        <v>113.6</v>
      </c>
      <c r="R847" s="134">
        <v>114.5</v>
      </c>
      <c r="S847" s="134">
        <v>114.5</v>
      </c>
      <c r="T847" s="134">
        <v>116</v>
      </c>
      <c r="U847" s="134">
        <v>116</v>
      </c>
      <c r="V847" s="134">
        <v>116</v>
      </c>
      <c r="W847" s="134">
        <v>115.3</v>
      </c>
      <c r="X847" s="134">
        <v>115.3</v>
      </c>
      <c r="Y847" s="134">
        <v>120.3</v>
      </c>
      <c r="Z847" s="134">
        <v>120.5</v>
      </c>
      <c r="AA847" s="134">
        <v>121</v>
      </c>
      <c r="AB847" s="134">
        <v>122.1</v>
      </c>
      <c r="AC847" s="134">
        <v>121.8</v>
      </c>
      <c r="AD847" s="134">
        <v>122.2</v>
      </c>
      <c r="AE847" s="134">
        <v>123.3</v>
      </c>
      <c r="AF847" s="134">
        <v>122.7</v>
      </c>
      <c r="AG847" s="134">
        <v>121.1</v>
      </c>
      <c r="AH847" s="134">
        <v>121</v>
      </c>
      <c r="AI847" s="134">
        <v>119.8</v>
      </c>
      <c r="AJ847" s="134">
        <v>119.9</v>
      </c>
      <c r="AK847" s="134">
        <v>123</v>
      </c>
      <c r="AL847" s="134">
        <v>123</v>
      </c>
      <c r="AM847" s="134">
        <v>124</v>
      </c>
      <c r="AN847" s="134">
        <v>123.3</v>
      </c>
      <c r="AO847" s="134">
        <v>123.4</v>
      </c>
      <c r="AP847" s="134">
        <v>124.2</v>
      </c>
      <c r="AQ847" s="134">
        <v>124.6</v>
      </c>
      <c r="AR847" s="134">
        <v>123.2</v>
      </c>
      <c r="AS847" s="134">
        <v>121.5</v>
      </c>
      <c r="AT847" s="134">
        <v>120.9</v>
      </c>
      <c r="AU847" s="134">
        <v>120.5</v>
      </c>
      <c r="AV847" s="134">
        <v>119.2</v>
      </c>
      <c r="AW847" s="134">
        <v>123</v>
      </c>
      <c r="AX847" s="134">
        <v>123.4</v>
      </c>
      <c r="AY847" s="134">
        <v>125.3</v>
      </c>
      <c r="AZ847" s="134">
        <v>125.7</v>
      </c>
      <c r="BA847" s="134">
        <v>125.6</v>
      </c>
      <c r="BB847" s="134">
        <v>124.8</v>
      </c>
      <c r="BC847" s="134">
        <v>126.4</v>
      </c>
      <c r="BD847" s="134">
        <v>128.30000000000001</v>
      </c>
      <c r="BE847" s="134">
        <v>126.4</v>
      </c>
      <c r="BF847" s="134">
        <v>128.4</v>
      </c>
      <c r="BG847" s="134">
        <v>129</v>
      </c>
      <c r="BH847" s="134">
        <v>129.5</v>
      </c>
      <c r="BI847" s="134">
        <v>130.9</v>
      </c>
      <c r="BJ847" s="134">
        <v>129.80000000000001</v>
      </c>
      <c r="BK847" s="134">
        <v>131.30000000000001</v>
      </c>
      <c r="BL847" s="134">
        <v>132.6</v>
      </c>
      <c r="BM847" s="134">
        <v>130.80000000000001</v>
      </c>
      <c r="BN847" s="134">
        <v>133.5</v>
      </c>
      <c r="BO847" s="134">
        <v>134.4</v>
      </c>
      <c r="BP847" s="134">
        <v>135.5</v>
      </c>
      <c r="BQ847" s="134">
        <v>140.19999999999999</v>
      </c>
      <c r="BR847" s="134">
        <v>141.5</v>
      </c>
      <c r="BS847" s="134">
        <v>141.30000000000001</v>
      </c>
      <c r="BT847" s="134">
        <v>141.69999999999999</v>
      </c>
      <c r="BU847" s="134">
        <v>143.19999999999999</v>
      </c>
      <c r="BV847" s="134">
        <v>145.1</v>
      </c>
      <c r="BW847" s="134">
        <v>147.4</v>
      </c>
      <c r="BX847" s="134">
        <v>148.69999999999999</v>
      </c>
      <c r="BY847" s="134">
        <v>150.19999999999999</v>
      </c>
      <c r="BZ847" s="134">
        <v>158.30000000000001</v>
      </c>
      <c r="CA847" s="134">
        <v>159.1</v>
      </c>
      <c r="CB847" s="134">
        <v>159.5</v>
      </c>
      <c r="CC847" s="134">
        <v>162.69999999999999</v>
      </c>
      <c r="CD847" s="134">
        <v>162.80000000000001</v>
      </c>
      <c r="CE847" s="134">
        <v>162.9</v>
      </c>
      <c r="CF847" s="134">
        <v>168.6</v>
      </c>
      <c r="CG847" s="134">
        <v>166.4</v>
      </c>
      <c r="CH847" s="134">
        <v>166.5</v>
      </c>
      <c r="CI847" s="134">
        <v>169.3</v>
      </c>
      <c r="CJ847" s="134">
        <v>170.5</v>
      </c>
      <c r="CK847" s="134">
        <v>167.8</v>
      </c>
      <c r="CL847" s="134">
        <v>170.3</v>
      </c>
      <c r="CM847" s="134">
        <v>169.2</v>
      </c>
      <c r="CN847" s="134">
        <v>168.4</v>
      </c>
      <c r="CO847" s="134">
        <v>169.3</v>
      </c>
      <c r="CP847" s="134">
        <v>171.7</v>
      </c>
      <c r="CQ847" s="134">
        <v>171</v>
      </c>
      <c r="CR847" s="134">
        <v>170.4</v>
      </c>
      <c r="CS847" s="134">
        <v>173.3</v>
      </c>
      <c r="CT847" s="134">
        <v>172.2</v>
      </c>
      <c r="CU847" s="134">
        <v>173.3</v>
      </c>
      <c r="CV847" s="134">
        <v>173.3</v>
      </c>
      <c r="CW847" s="134">
        <v>174.5</v>
      </c>
      <c r="CX847" s="134">
        <v>171.4</v>
      </c>
      <c r="CY847" s="134">
        <v>171.5</v>
      </c>
      <c r="CZ847" s="134">
        <v>169.5</v>
      </c>
      <c r="DA847" s="134">
        <v>173.2</v>
      </c>
      <c r="DB847" s="134">
        <v>174.9</v>
      </c>
      <c r="DC847" s="134">
        <v>184.7</v>
      </c>
      <c r="DD847" s="134">
        <v>192.4</v>
      </c>
      <c r="DE847" s="134">
        <v>197.1</v>
      </c>
      <c r="DF847" s="134">
        <v>198</v>
      </c>
      <c r="DG847" s="134">
        <v>198.5</v>
      </c>
      <c r="DH847" s="134">
        <v>200.8</v>
      </c>
      <c r="DI847" s="134">
        <v>205.4</v>
      </c>
      <c r="DJ847" s="134">
        <v>213.4</v>
      </c>
      <c r="DK847" s="134">
        <v>215.4</v>
      </c>
      <c r="DL847" s="134">
        <v>216.5</v>
      </c>
      <c r="DM847" s="134">
        <v>219.2</v>
      </c>
      <c r="DN847" s="134">
        <v>224</v>
      </c>
      <c r="DO847" s="134">
        <v>224.1</v>
      </c>
      <c r="DP847" s="134">
        <v>230.9</v>
      </c>
      <c r="DQ847" s="134">
        <v>228.6</v>
      </c>
      <c r="DR847" s="134">
        <v>228</v>
      </c>
      <c r="DS847" s="134">
        <v>234.6</v>
      </c>
      <c r="DT847" s="134">
        <v>237.2</v>
      </c>
      <c r="DU847" s="134">
        <v>242.3</v>
      </c>
      <c r="DV847" s="134">
        <v>241.5</v>
      </c>
      <c r="DW847" s="134">
        <v>241.5</v>
      </c>
      <c r="DX847" s="134">
        <v>240</v>
      </c>
      <c r="DY847" s="134">
        <v>239.3</v>
      </c>
      <c r="DZ847" s="134">
        <v>240.3</v>
      </c>
      <c r="EA847" s="135">
        <v>238.9</v>
      </c>
      <c r="EB847" s="136">
        <v>239.2</v>
      </c>
      <c r="EC847" s="136">
        <v>240.8</v>
      </c>
      <c r="ED847" s="134">
        <v>240</v>
      </c>
      <c r="EE847" s="134">
        <v>240.6</v>
      </c>
      <c r="EF847" s="137">
        <v>238.1</v>
      </c>
      <c r="EG847" s="137">
        <v>237</v>
      </c>
      <c r="EH847" s="137">
        <v>237</v>
      </c>
      <c r="EI847" s="137">
        <v>237</v>
      </c>
      <c r="EJ847" s="136">
        <v>237.4</v>
      </c>
      <c r="EK847" s="136">
        <v>237</v>
      </c>
      <c r="EL847" s="147">
        <v>237</v>
      </c>
      <c r="EM847" s="147">
        <v>238</v>
      </c>
      <c r="EN847" s="147">
        <v>237.1</v>
      </c>
    </row>
    <row r="848" spans="1:144" ht="15" x14ac:dyDescent="0.25">
      <c r="A848" s="132" t="s">
        <v>3122</v>
      </c>
      <c r="B848" s="132" t="s">
        <v>3123</v>
      </c>
      <c r="C848" s="133">
        <v>0.26311000000000001</v>
      </c>
      <c r="D848" s="134">
        <v>102.2</v>
      </c>
      <c r="E848" s="134">
        <v>102.4</v>
      </c>
      <c r="F848" s="134">
        <v>103.4</v>
      </c>
      <c r="G848" s="134">
        <v>100.3</v>
      </c>
      <c r="H848" s="134">
        <v>101.1</v>
      </c>
      <c r="I848" s="134">
        <v>104.5</v>
      </c>
      <c r="J848" s="134">
        <v>101.3</v>
      </c>
      <c r="K848" s="134">
        <v>105.6</v>
      </c>
      <c r="L848" s="134">
        <v>107.5</v>
      </c>
      <c r="M848" s="134">
        <v>107.4</v>
      </c>
      <c r="N848" s="134">
        <v>106.9</v>
      </c>
      <c r="O848" s="134">
        <v>107.6</v>
      </c>
      <c r="P848" s="134">
        <v>108.4</v>
      </c>
      <c r="Q848" s="134">
        <v>109.9</v>
      </c>
      <c r="R848" s="134">
        <v>105.6</v>
      </c>
      <c r="S848" s="134">
        <v>107.9</v>
      </c>
      <c r="T848" s="134">
        <v>110.4</v>
      </c>
      <c r="U848" s="134">
        <v>107.4</v>
      </c>
      <c r="V848" s="134">
        <v>110.6</v>
      </c>
      <c r="W848" s="134">
        <v>107</v>
      </c>
      <c r="X848" s="134">
        <v>109.7</v>
      </c>
      <c r="Y848" s="134">
        <v>113</v>
      </c>
      <c r="Z848" s="134">
        <v>112.6</v>
      </c>
      <c r="AA848" s="134">
        <v>112.7</v>
      </c>
      <c r="AB848" s="134">
        <v>111</v>
      </c>
      <c r="AC848" s="134">
        <v>113.9</v>
      </c>
      <c r="AD848" s="134">
        <v>115.6</v>
      </c>
      <c r="AE848" s="134">
        <v>112.2</v>
      </c>
      <c r="AF848" s="134">
        <v>112</v>
      </c>
      <c r="AG848" s="134">
        <v>112.3</v>
      </c>
      <c r="AH848" s="134">
        <v>116.4</v>
      </c>
      <c r="AI848" s="134">
        <v>111.2</v>
      </c>
      <c r="AJ848" s="134">
        <v>115.9</v>
      </c>
      <c r="AK848" s="134">
        <v>112.3</v>
      </c>
      <c r="AL848" s="134">
        <v>110.4</v>
      </c>
      <c r="AM848" s="134">
        <v>101.7</v>
      </c>
      <c r="AN848" s="134">
        <v>99.3</v>
      </c>
      <c r="AO848" s="134">
        <v>103.7</v>
      </c>
      <c r="AP848" s="134">
        <v>100</v>
      </c>
      <c r="AQ848" s="134">
        <v>101.1</v>
      </c>
      <c r="AR848" s="134">
        <v>100.8</v>
      </c>
      <c r="AS848" s="134">
        <v>101.2</v>
      </c>
      <c r="AT848" s="134">
        <v>101.1</v>
      </c>
      <c r="AU848" s="134">
        <v>104.1</v>
      </c>
      <c r="AV848" s="134">
        <v>104.1</v>
      </c>
      <c r="AW848" s="134">
        <v>105</v>
      </c>
      <c r="AX848" s="134">
        <v>104.1</v>
      </c>
      <c r="AY848" s="134">
        <v>106.7</v>
      </c>
      <c r="AZ848" s="134">
        <v>105.4</v>
      </c>
      <c r="BA848" s="134">
        <v>104.9</v>
      </c>
      <c r="BB848" s="134">
        <v>103.4</v>
      </c>
      <c r="BC848" s="134">
        <v>107.2</v>
      </c>
      <c r="BD848" s="134">
        <v>106.3</v>
      </c>
      <c r="BE848" s="134">
        <v>107.1</v>
      </c>
      <c r="BF848" s="134">
        <v>105.4</v>
      </c>
      <c r="BG848" s="134">
        <v>105.7</v>
      </c>
      <c r="BH848" s="134">
        <v>105.9</v>
      </c>
      <c r="BI848" s="134">
        <v>105.8</v>
      </c>
      <c r="BJ848" s="134">
        <v>105.3</v>
      </c>
      <c r="BK848" s="134">
        <v>105.7</v>
      </c>
      <c r="BL848" s="134">
        <v>106.4</v>
      </c>
      <c r="BM848" s="134">
        <v>107.6</v>
      </c>
      <c r="BN848" s="134">
        <v>108.2</v>
      </c>
      <c r="BO848" s="134">
        <v>109.8</v>
      </c>
      <c r="BP848" s="134">
        <v>110.9</v>
      </c>
      <c r="BQ848" s="134">
        <v>111.7</v>
      </c>
      <c r="BR848" s="134">
        <v>112</v>
      </c>
      <c r="BS848" s="134">
        <v>113.8</v>
      </c>
      <c r="BT848" s="134">
        <v>113.8</v>
      </c>
      <c r="BU848" s="134">
        <v>115.2</v>
      </c>
      <c r="BV848" s="134">
        <v>116.5</v>
      </c>
      <c r="BW848" s="134">
        <v>116.2</v>
      </c>
      <c r="BX848" s="134">
        <v>117.6</v>
      </c>
      <c r="BY848" s="134">
        <v>116.8</v>
      </c>
      <c r="BZ848" s="134">
        <v>116.7</v>
      </c>
      <c r="CA848" s="134">
        <v>116.8</v>
      </c>
      <c r="CB848" s="134">
        <v>117.9</v>
      </c>
      <c r="CC848" s="134">
        <v>117.6</v>
      </c>
      <c r="CD848" s="134">
        <v>118.5</v>
      </c>
      <c r="CE848" s="134">
        <v>119.8</v>
      </c>
      <c r="CF848" s="134">
        <v>120.1</v>
      </c>
      <c r="CG848" s="134">
        <v>120.4</v>
      </c>
      <c r="CH848" s="134">
        <v>119.9</v>
      </c>
      <c r="CI848" s="134">
        <v>119.9</v>
      </c>
      <c r="CJ848" s="134">
        <v>118.1</v>
      </c>
      <c r="CK848" s="134">
        <v>119.3</v>
      </c>
      <c r="CL848" s="134">
        <v>118.2</v>
      </c>
      <c r="CM848" s="134">
        <v>118.9</v>
      </c>
      <c r="CN848" s="134">
        <v>118.5</v>
      </c>
      <c r="CO848" s="134">
        <v>118.4</v>
      </c>
      <c r="CP848" s="134">
        <v>118.7</v>
      </c>
      <c r="CQ848" s="134">
        <v>119.7</v>
      </c>
      <c r="CR848" s="134">
        <v>119.8</v>
      </c>
      <c r="CS848" s="134">
        <v>120</v>
      </c>
      <c r="CT848" s="134">
        <v>119.7</v>
      </c>
      <c r="CU848" s="134">
        <v>119.4</v>
      </c>
      <c r="CV848" s="134">
        <v>119.3</v>
      </c>
      <c r="CW848" s="134">
        <v>119.5</v>
      </c>
      <c r="CX848" s="134">
        <v>119.9</v>
      </c>
      <c r="CY848" s="134">
        <v>119.2</v>
      </c>
      <c r="CZ848" s="134">
        <v>118.9</v>
      </c>
      <c r="DA848" s="134">
        <v>119.9</v>
      </c>
      <c r="DB848" s="134">
        <v>120.4</v>
      </c>
      <c r="DC848" s="134">
        <v>121.4</v>
      </c>
      <c r="DD848" s="134">
        <v>122.6</v>
      </c>
      <c r="DE848" s="134">
        <v>124.2</v>
      </c>
      <c r="DF848" s="134">
        <v>127.1</v>
      </c>
      <c r="DG848" s="134">
        <v>128.4</v>
      </c>
      <c r="DH848" s="134">
        <v>129.19999999999999</v>
      </c>
      <c r="DI848" s="134">
        <v>132.19999999999999</v>
      </c>
      <c r="DJ848" s="134">
        <v>133.80000000000001</v>
      </c>
      <c r="DK848" s="134">
        <v>136.19999999999999</v>
      </c>
      <c r="DL848" s="134">
        <v>136.5</v>
      </c>
      <c r="DM848" s="134">
        <v>138.1</v>
      </c>
      <c r="DN848" s="134">
        <v>138.69999999999999</v>
      </c>
      <c r="DO848" s="134">
        <v>139.30000000000001</v>
      </c>
      <c r="DP848" s="134">
        <v>139</v>
      </c>
      <c r="DQ848" s="134">
        <v>139.6</v>
      </c>
      <c r="DR848" s="134">
        <v>141.80000000000001</v>
      </c>
      <c r="DS848" s="134">
        <v>142.80000000000001</v>
      </c>
      <c r="DT848" s="134">
        <v>144</v>
      </c>
      <c r="DU848" s="134">
        <v>134.80000000000001</v>
      </c>
      <c r="DV848" s="134">
        <v>135.5</v>
      </c>
      <c r="DW848" s="134">
        <v>136.69999999999999</v>
      </c>
      <c r="DX848" s="134">
        <v>135.4</v>
      </c>
      <c r="DY848" s="134">
        <v>136.4</v>
      </c>
      <c r="DZ848" s="134">
        <v>136.69999999999999</v>
      </c>
      <c r="EA848" s="135">
        <v>136.4</v>
      </c>
      <c r="EB848" s="136">
        <v>136.30000000000001</v>
      </c>
      <c r="EC848" s="136">
        <v>136.1</v>
      </c>
      <c r="ED848" s="134">
        <v>136.9</v>
      </c>
      <c r="EE848" s="134">
        <v>136.9</v>
      </c>
      <c r="EF848" s="137">
        <v>137.69999999999999</v>
      </c>
      <c r="EG848" s="137">
        <v>138.1</v>
      </c>
      <c r="EH848" s="137">
        <v>137.9</v>
      </c>
      <c r="EI848" s="137">
        <v>137.69999999999999</v>
      </c>
      <c r="EJ848" s="136">
        <v>137.4</v>
      </c>
      <c r="EK848" s="136">
        <v>137.6</v>
      </c>
      <c r="EL848" s="147">
        <v>137.69999999999999</v>
      </c>
      <c r="EM848" s="147">
        <v>137.80000000000001</v>
      </c>
      <c r="EN848" s="147">
        <v>138.19999999999999</v>
      </c>
    </row>
    <row r="849" spans="1:144" ht="15" x14ac:dyDescent="0.25">
      <c r="A849" s="132" t="s">
        <v>3124</v>
      </c>
      <c r="B849" s="132" t="s">
        <v>3125</v>
      </c>
      <c r="C849" s="133">
        <v>8.7000000000000001E-4</v>
      </c>
      <c r="D849" s="134">
        <v>98.4</v>
      </c>
      <c r="E849" s="134">
        <v>108.1</v>
      </c>
      <c r="F849" s="134">
        <v>105.9</v>
      </c>
      <c r="G849" s="134">
        <v>102.9</v>
      </c>
      <c r="H849" s="134">
        <v>106.4</v>
      </c>
      <c r="I849" s="134">
        <v>103.6</v>
      </c>
      <c r="J849" s="134">
        <v>98.6</v>
      </c>
      <c r="K849" s="134">
        <v>102.6</v>
      </c>
      <c r="L849" s="134">
        <v>104.3</v>
      </c>
      <c r="M849" s="134">
        <v>103.8</v>
      </c>
      <c r="N849" s="134">
        <v>103.4</v>
      </c>
      <c r="O849" s="134">
        <v>105.5</v>
      </c>
      <c r="P849" s="134">
        <v>106.8</v>
      </c>
      <c r="Q849" s="134">
        <v>108.2</v>
      </c>
      <c r="R849" s="134">
        <v>104.2</v>
      </c>
      <c r="S849" s="134">
        <v>107.5</v>
      </c>
      <c r="T849" s="134">
        <v>105.6</v>
      </c>
      <c r="U849" s="134">
        <v>98.9</v>
      </c>
      <c r="V849" s="134">
        <v>102.8</v>
      </c>
      <c r="W849" s="134">
        <v>108.4</v>
      </c>
      <c r="X849" s="134">
        <v>113.3</v>
      </c>
      <c r="Y849" s="134">
        <v>112.9</v>
      </c>
      <c r="Z849" s="134">
        <v>116.4</v>
      </c>
      <c r="AA849" s="134">
        <v>110</v>
      </c>
      <c r="AB849" s="134">
        <v>113.8</v>
      </c>
      <c r="AC849" s="134">
        <v>114.9</v>
      </c>
      <c r="AD849" s="134">
        <v>112.1</v>
      </c>
      <c r="AE849" s="134">
        <v>117.8</v>
      </c>
      <c r="AF849" s="134">
        <v>121.1</v>
      </c>
      <c r="AG849" s="134">
        <v>111.3</v>
      </c>
      <c r="AH849" s="134">
        <v>116</v>
      </c>
      <c r="AI849" s="134">
        <v>120.2</v>
      </c>
      <c r="AJ849" s="134">
        <v>115.1</v>
      </c>
      <c r="AK849" s="134">
        <v>118.8</v>
      </c>
      <c r="AL849" s="134">
        <v>114.7</v>
      </c>
      <c r="AM849" s="134">
        <v>114.7</v>
      </c>
      <c r="AN849" s="134">
        <v>118.5</v>
      </c>
      <c r="AO849" s="134">
        <v>117.3</v>
      </c>
      <c r="AP849" s="134">
        <v>122</v>
      </c>
      <c r="AQ849" s="134">
        <v>120.3</v>
      </c>
      <c r="AR849" s="134">
        <v>117</v>
      </c>
      <c r="AS849" s="134">
        <v>106.9</v>
      </c>
      <c r="AT849" s="134">
        <v>117</v>
      </c>
      <c r="AU849" s="134">
        <v>121.6</v>
      </c>
      <c r="AV849" s="134">
        <v>119.4</v>
      </c>
      <c r="AW849" s="134">
        <v>117.8</v>
      </c>
      <c r="AX849" s="134">
        <v>112.3</v>
      </c>
      <c r="AY849" s="134">
        <v>112.7</v>
      </c>
      <c r="AZ849" s="134">
        <v>122.1</v>
      </c>
      <c r="BA849" s="134">
        <v>114.8</v>
      </c>
      <c r="BB849" s="134">
        <v>119.6</v>
      </c>
      <c r="BC849" s="134">
        <v>117.5</v>
      </c>
      <c r="BD849" s="134">
        <v>114.5</v>
      </c>
      <c r="BE849" s="134">
        <v>117.9</v>
      </c>
      <c r="BF849" s="134">
        <v>121.4</v>
      </c>
      <c r="BG849" s="134">
        <v>120.9</v>
      </c>
      <c r="BH849" s="134">
        <v>121.3</v>
      </c>
      <c r="BI849" s="134">
        <v>120</v>
      </c>
      <c r="BJ849" s="134">
        <v>123.2</v>
      </c>
      <c r="BK849" s="134">
        <v>122.9</v>
      </c>
      <c r="BL849" s="134">
        <v>124.5</v>
      </c>
      <c r="BM849" s="134">
        <v>126.9</v>
      </c>
      <c r="BN849" s="134">
        <v>126.9</v>
      </c>
      <c r="BO849" s="134">
        <v>126.9</v>
      </c>
      <c r="BP849" s="134">
        <v>129.19999999999999</v>
      </c>
      <c r="BQ849" s="134">
        <v>129</v>
      </c>
      <c r="BR849" s="134">
        <v>123.7</v>
      </c>
      <c r="BS849" s="134">
        <v>124.5</v>
      </c>
      <c r="BT849" s="134">
        <v>124.5</v>
      </c>
      <c r="BU849" s="134">
        <v>116</v>
      </c>
      <c r="BV849" s="134">
        <v>116</v>
      </c>
      <c r="BW849" s="134">
        <v>114.7</v>
      </c>
      <c r="BX849" s="134">
        <v>117.5</v>
      </c>
      <c r="BY849" s="134">
        <v>116</v>
      </c>
      <c r="BZ849" s="134">
        <v>115.4</v>
      </c>
      <c r="CA849" s="134">
        <v>114.3</v>
      </c>
      <c r="CB849" s="134">
        <v>113.9</v>
      </c>
      <c r="CC849" s="134">
        <v>116.7</v>
      </c>
      <c r="CD849" s="134">
        <v>116.9</v>
      </c>
      <c r="CE849" s="134">
        <v>114.8</v>
      </c>
      <c r="CF849" s="134">
        <v>111.8</v>
      </c>
      <c r="CG849" s="134">
        <v>118.3</v>
      </c>
      <c r="CH849" s="134">
        <v>119.9</v>
      </c>
      <c r="CI849" s="134">
        <v>118.5</v>
      </c>
      <c r="CJ849" s="134">
        <v>118.1</v>
      </c>
      <c r="CK849" s="134">
        <v>118.9</v>
      </c>
      <c r="CL849" s="134">
        <v>117.4</v>
      </c>
      <c r="CM849" s="134">
        <v>119.6</v>
      </c>
      <c r="CN849" s="134">
        <v>119.3</v>
      </c>
      <c r="CO849" s="134">
        <v>118.3</v>
      </c>
      <c r="CP849" s="134">
        <v>119.1</v>
      </c>
      <c r="CQ849" s="134">
        <v>122.6</v>
      </c>
      <c r="CR849" s="134">
        <v>115.3</v>
      </c>
      <c r="CS849" s="134">
        <v>120.9</v>
      </c>
      <c r="CT849" s="134">
        <v>121.4</v>
      </c>
      <c r="CU849" s="134">
        <v>113.4</v>
      </c>
      <c r="CV849" s="134">
        <v>111</v>
      </c>
      <c r="CW849" s="134">
        <v>115.9</v>
      </c>
      <c r="CX849" s="134">
        <v>120.7</v>
      </c>
      <c r="CY849" s="134">
        <v>113.1</v>
      </c>
      <c r="CZ849" s="134">
        <v>109.4</v>
      </c>
      <c r="DA849" s="134">
        <v>117.8</v>
      </c>
      <c r="DB849" s="134">
        <v>113.8</v>
      </c>
      <c r="DC849" s="134">
        <v>119.2</v>
      </c>
      <c r="DD849" s="134">
        <v>113.4</v>
      </c>
      <c r="DE849" s="134">
        <v>123.1</v>
      </c>
      <c r="DF849" s="134">
        <v>111.8</v>
      </c>
      <c r="DG849" s="134">
        <v>108.7</v>
      </c>
      <c r="DH849" s="134">
        <v>116.3</v>
      </c>
      <c r="DI849" s="134">
        <v>121.6</v>
      </c>
      <c r="DJ849" s="134">
        <v>114.9</v>
      </c>
      <c r="DK849" s="134">
        <v>123.1</v>
      </c>
      <c r="DL849" s="134">
        <v>130.6</v>
      </c>
      <c r="DM849" s="134">
        <v>133.6</v>
      </c>
      <c r="DN849" s="134">
        <v>120.9</v>
      </c>
      <c r="DO849" s="134">
        <v>121.4</v>
      </c>
      <c r="DP849" s="134">
        <v>116.7</v>
      </c>
      <c r="DQ849" s="134">
        <v>126.5</v>
      </c>
      <c r="DR849" s="134">
        <v>121.8</v>
      </c>
      <c r="DS849" s="134">
        <v>126.1</v>
      </c>
      <c r="DT849" s="134">
        <v>118.4</v>
      </c>
      <c r="DU849" s="134">
        <v>128.9</v>
      </c>
      <c r="DV849" s="134">
        <v>136.30000000000001</v>
      </c>
      <c r="DW849" s="134">
        <v>124.6</v>
      </c>
      <c r="DX849" s="134">
        <v>131.5</v>
      </c>
      <c r="DY849" s="134">
        <v>125.9</v>
      </c>
      <c r="DZ849" s="134">
        <v>125.1</v>
      </c>
      <c r="EA849" s="135">
        <v>125.1</v>
      </c>
      <c r="EB849" s="136">
        <v>121.5</v>
      </c>
      <c r="EC849" s="136">
        <v>125</v>
      </c>
      <c r="ED849" s="134">
        <v>129.80000000000001</v>
      </c>
      <c r="EE849" s="134">
        <v>130</v>
      </c>
      <c r="EF849" s="137">
        <v>137</v>
      </c>
      <c r="EG849" s="137">
        <v>128.80000000000001</v>
      </c>
      <c r="EH849" s="137">
        <v>129.5</v>
      </c>
      <c r="EI849" s="137">
        <v>129.30000000000001</v>
      </c>
      <c r="EJ849" s="136">
        <v>138.9</v>
      </c>
      <c r="EK849" s="136">
        <v>127.5</v>
      </c>
      <c r="EL849" s="147">
        <v>130.1</v>
      </c>
      <c r="EM849" s="147">
        <v>129.80000000000001</v>
      </c>
      <c r="EN849" s="147">
        <v>128.9</v>
      </c>
    </row>
    <row r="850" spans="1:144" ht="15" x14ac:dyDescent="0.25">
      <c r="A850" s="132" t="s">
        <v>3126</v>
      </c>
      <c r="B850" s="132" t="s">
        <v>3127</v>
      </c>
      <c r="C850" s="133">
        <v>0.10674</v>
      </c>
      <c r="D850" s="134">
        <v>107.6</v>
      </c>
      <c r="E850" s="134">
        <v>108.1</v>
      </c>
      <c r="F850" s="134">
        <v>107.7</v>
      </c>
      <c r="G850" s="134">
        <v>108.2</v>
      </c>
      <c r="H850" s="134">
        <v>110.4</v>
      </c>
      <c r="I850" s="134">
        <v>108.4</v>
      </c>
      <c r="J850" s="134">
        <v>108.8</v>
      </c>
      <c r="K850" s="134">
        <v>112</v>
      </c>
      <c r="L850" s="134">
        <v>105.4</v>
      </c>
      <c r="M850" s="134">
        <v>111.7</v>
      </c>
      <c r="N850" s="134">
        <v>114.4</v>
      </c>
      <c r="O850" s="134">
        <v>109.6</v>
      </c>
      <c r="P850" s="134">
        <v>124.9</v>
      </c>
      <c r="Q850" s="134">
        <v>121</v>
      </c>
      <c r="R850" s="134">
        <v>117.6</v>
      </c>
      <c r="S850" s="134">
        <v>117.6</v>
      </c>
      <c r="T850" s="134">
        <v>118.1</v>
      </c>
      <c r="U850" s="134">
        <v>116.9</v>
      </c>
      <c r="V850" s="134">
        <v>122.1</v>
      </c>
      <c r="W850" s="134">
        <v>119</v>
      </c>
      <c r="X850" s="134">
        <v>117.2</v>
      </c>
      <c r="Y850" s="134">
        <v>119.9</v>
      </c>
      <c r="Z850" s="134">
        <v>120.6</v>
      </c>
      <c r="AA850" s="134">
        <v>122.4</v>
      </c>
      <c r="AB850" s="134">
        <v>134.69999999999999</v>
      </c>
      <c r="AC850" s="134">
        <v>130.30000000000001</v>
      </c>
      <c r="AD850" s="134">
        <v>128.19999999999999</v>
      </c>
      <c r="AE850" s="134">
        <v>132</v>
      </c>
      <c r="AF850" s="134">
        <v>134.30000000000001</v>
      </c>
      <c r="AG850" s="134">
        <v>127.2</v>
      </c>
      <c r="AH850" s="134">
        <v>129.5</v>
      </c>
      <c r="AI850" s="134">
        <v>129.30000000000001</v>
      </c>
      <c r="AJ850" s="134">
        <v>129.6</v>
      </c>
      <c r="AK850" s="134">
        <v>138.19999999999999</v>
      </c>
      <c r="AL850" s="134">
        <v>132.1</v>
      </c>
      <c r="AM850" s="134">
        <v>134.9</v>
      </c>
      <c r="AN850" s="134">
        <v>134.1</v>
      </c>
      <c r="AO850" s="134">
        <v>132.30000000000001</v>
      </c>
      <c r="AP850" s="134">
        <v>135.69999999999999</v>
      </c>
      <c r="AQ850" s="134">
        <v>133.30000000000001</v>
      </c>
      <c r="AR850" s="134">
        <v>136.6</v>
      </c>
      <c r="AS850" s="134">
        <v>139.30000000000001</v>
      </c>
      <c r="AT850" s="134">
        <v>137.19999999999999</v>
      </c>
      <c r="AU850" s="134">
        <v>140.1</v>
      </c>
      <c r="AV850" s="134">
        <v>142.69999999999999</v>
      </c>
      <c r="AW850" s="134">
        <v>141.4</v>
      </c>
      <c r="AX850" s="134">
        <v>142</v>
      </c>
      <c r="AY850" s="134">
        <v>146.69999999999999</v>
      </c>
      <c r="AZ850" s="134">
        <v>127.9</v>
      </c>
      <c r="BA850" s="134">
        <v>142.30000000000001</v>
      </c>
      <c r="BB850" s="134">
        <v>137.4</v>
      </c>
      <c r="BC850" s="134">
        <v>127.9</v>
      </c>
      <c r="BD850" s="134">
        <v>128.80000000000001</v>
      </c>
      <c r="BE850" s="134">
        <v>123.8</v>
      </c>
      <c r="BF850" s="134">
        <v>139.6</v>
      </c>
      <c r="BG850" s="134">
        <v>138.1</v>
      </c>
      <c r="BH850" s="134">
        <v>133.6</v>
      </c>
      <c r="BI850" s="134">
        <v>140.5</v>
      </c>
      <c r="BJ850" s="134">
        <v>151.4</v>
      </c>
      <c r="BK850" s="134">
        <v>154.4</v>
      </c>
      <c r="BL850" s="134">
        <v>135.5</v>
      </c>
      <c r="BM850" s="134">
        <v>149.5</v>
      </c>
      <c r="BN850" s="134">
        <v>155.6</v>
      </c>
      <c r="BO850" s="134">
        <v>158.9</v>
      </c>
      <c r="BP850" s="134">
        <v>167.8</v>
      </c>
      <c r="BQ850" s="134">
        <v>185.3</v>
      </c>
      <c r="BR850" s="134">
        <v>163.19999999999999</v>
      </c>
      <c r="BS850" s="134">
        <v>147.5</v>
      </c>
      <c r="BT850" s="134">
        <v>145.9</v>
      </c>
      <c r="BU850" s="134">
        <v>134.69999999999999</v>
      </c>
      <c r="BV850" s="134">
        <v>144.69999999999999</v>
      </c>
      <c r="BW850" s="134">
        <v>154.4</v>
      </c>
      <c r="BX850" s="134">
        <v>154.5</v>
      </c>
      <c r="BY850" s="134">
        <v>164.9</v>
      </c>
      <c r="BZ850" s="134">
        <v>151</v>
      </c>
      <c r="CA850" s="134">
        <v>151.9</v>
      </c>
      <c r="CB850" s="134">
        <v>150.4</v>
      </c>
      <c r="CC850" s="134">
        <v>161.69999999999999</v>
      </c>
      <c r="CD850" s="134">
        <v>161.1</v>
      </c>
      <c r="CE850" s="134">
        <v>158.19999999999999</v>
      </c>
      <c r="CF850" s="134">
        <v>164.7</v>
      </c>
      <c r="CG850" s="134">
        <v>171.2</v>
      </c>
      <c r="CH850" s="134">
        <v>154.80000000000001</v>
      </c>
      <c r="CI850" s="134">
        <v>161.1</v>
      </c>
      <c r="CJ850" s="134">
        <v>157.5</v>
      </c>
      <c r="CK850" s="134">
        <v>158</v>
      </c>
      <c r="CL850" s="134">
        <v>183.6</v>
      </c>
      <c r="CM850" s="134">
        <v>176.2</v>
      </c>
      <c r="CN850" s="134">
        <v>180.4</v>
      </c>
      <c r="CO850" s="134">
        <v>173.1</v>
      </c>
      <c r="CP850" s="134">
        <v>177.8</v>
      </c>
      <c r="CQ850" s="134">
        <v>157.9</v>
      </c>
      <c r="CR850" s="134">
        <v>165.7</v>
      </c>
      <c r="CS850" s="134">
        <v>183.6</v>
      </c>
      <c r="CT850" s="134">
        <v>175.4</v>
      </c>
      <c r="CU850" s="134">
        <v>182.7</v>
      </c>
      <c r="CV850" s="134">
        <v>182.7</v>
      </c>
      <c r="CW850" s="134">
        <v>180.2</v>
      </c>
      <c r="CX850" s="134">
        <v>158.1</v>
      </c>
      <c r="CY850" s="134">
        <v>149.1</v>
      </c>
      <c r="CZ850" s="134">
        <v>159.19999999999999</v>
      </c>
      <c r="DA850" s="134">
        <v>164.2</v>
      </c>
      <c r="DB850" s="134">
        <v>172.3</v>
      </c>
      <c r="DC850" s="134">
        <v>167.4</v>
      </c>
      <c r="DD850" s="134">
        <v>169.2</v>
      </c>
      <c r="DE850" s="134">
        <v>174.7</v>
      </c>
      <c r="DF850" s="134">
        <v>177.1</v>
      </c>
      <c r="DG850" s="134">
        <v>204.1</v>
      </c>
      <c r="DH850" s="134">
        <v>218.9</v>
      </c>
      <c r="DI850" s="134">
        <v>213.4</v>
      </c>
      <c r="DJ850" s="134">
        <v>191.6</v>
      </c>
      <c r="DK850" s="134">
        <v>195.1</v>
      </c>
      <c r="DL850" s="134">
        <v>206</v>
      </c>
      <c r="DM850" s="134">
        <v>195.1</v>
      </c>
      <c r="DN850" s="134">
        <v>201.7</v>
      </c>
      <c r="DO850" s="134">
        <v>194.3</v>
      </c>
      <c r="DP850" s="134">
        <v>214.8</v>
      </c>
      <c r="DQ850" s="134">
        <v>208.3</v>
      </c>
      <c r="DR850" s="134">
        <v>210</v>
      </c>
      <c r="DS850" s="134">
        <v>218.7</v>
      </c>
      <c r="DT850" s="134">
        <v>220.4</v>
      </c>
      <c r="DU850" s="134">
        <v>218.4</v>
      </c>
      <c r="DV850" s="134">
        <v>218.7</v>
      </c>
      <c r="DW850" s="134">
        <v>225.3</v>
      </c>
      <c r="DX850" s="134">
        <v>229.7</v>
      </c>
      <c r="DY850" s="134">
        <v>226.2</v>
      </c>
      <c r="DZ850" s="134">
        <v>222</v>
      </c>
      <c r="EA850" s="135">
        <v>222</v>
      </c>
      <c r="EB850" s="136">
        <v>226.2</v>
      </c>
      <c r="EC850" s="136">
        <v>226.2</v>
      </c>
      <c r="ED850" s="134">
        <v>227.2</v>
      </c>
      <c r="EE850" s="134">
        <v>241</v>
      </c>
      <c r="EF850" s="137">
        <v>241</v>
      </c>
      <c r="EG850" s="137">
        <v>239.9</v>
      </c>
      <c r="EH850" s="137">
        <v>240.2</v>
      </c>
      <c r="EI850" s="137">
        <v>240.2</v>
      </c>
      <c r="EJ850" s="136">
        <v>239.6</v>
      </c>
      <c r="EK850" s="136">
        <v>239.6</v>
      </c>
      <c r="EL850" s="147">
        <v>240.3</v>
      </c>
      <c r="EM850" s="147">
        <v>242</v>
      </c>
      <c r="EN850" s="147">
        <v>242</v>
      </c>
    </row>
    <row r="851" spans="1:144" ht="15" x14ac:dyDescent="0.25">
      <c r="A851" s="132" t="s">
        <v>3128</v>
      </c>
      <c r="B851" s="132" t="s">
        <v>3129</v>
      </c>
      <c r="C851" s="133">
        <v>1.0641700000000001</v>
      </c>
      <c r="D851" s="134">
        <v>92.9</v>
      </c>
      <c r="E851" s="134">
        <v>90.1</v>
      </c>
      <c r="F851" s="134">
        <v>87.4</v>
      </c>
      <c r="G851" s="134">
        <v>93.3</v>
      </c>
      <c r="H851" s="134">
        <v>89.8</v>
      </c>
      <c r="I851" s="134">
        <v>103.3</v>
      </c>
      <c r="J851" s="134">
        <v>107</v>
      </c>
      <c r="K851" s="134">
        <v>108.6</v>
      </c>
      <c r="L851" s="134">
        <v>100</v>
      </c>
      <c r="M851" s="134">
        <v>93.8</v>
      </c>
      <c r="N851" s="134">
        <v>98.9</v>
      </c>
      <c r="O851" s="134">
        <v>91.8</v>
      </c>
      <c r="P851" s="134">
        <v>93</v>
      </c>
      <c r="Q851" s="134">
        <v>90.4</v>
      </c>
      <c r="R851" s="134">
        <v>89.5</v>
      </c>
      <c r="S851" s="134">
        <v>93.1</v>
      </c>
      <c r="T851" s="134">
        <v>96.6</v>
      </c>
      <c r="U851" s="134">
        <v>95.5</v>
      </c>
      <c r="V851" s="134">
        <v>106.4</v>
      </c>
      <c r="W851" s="134">
        <v>93.9</v>
      </c>
      <c r="X851" s="134">
        <v>90.2</v>
      </c>
      <c r="Y851" s="134">
        <v>95.9</v>
      </c>
      <c r="Z851" s="134">
        <v>99.9</v>
      </c>
      <c r="AA851" s="134">
        <v>104.1</v>
      </c>
      <c r="AB851" s="134">
        <v>106.1</v>
      </c>
      <c r="AC851" s="134">
        <v>102</v>
      </c>
      <c r="AD851" s="134">
        <v>99.7</v>
      </c>
      <c r="AE851" s="134">
        <v>98.5</v>
      </c>
      <c r="AF851" s="134">
        <v>106.1</v>
      </c>
      <c r="AG851" s="134">
        <v>101.3</v>
      </c>
      <c r="AH851" s="134">
        <v>115.1</v>
      </c>
      <c r="AI851" s="134">
        <v>105.4</v>
      </c>
      <c r="AJ851" s="134">
        <v>102.6</v>
      </c>
      <c r="AK851" s="134">
        <v>111.6</v>
      </c>
      <c r="AL851" s="134">
        <v>110</v>
      </c>
      <c r="AM851" s="134">
        <v>106.4</v>
      </c>
      <c r="AN851" s="134">
        <v>116.9</v>
      </c>
      <c r="AO851" s="134">
        <v>123.9</v>
      </c>
      <c r="AP851" s="134">
        <v>115</v>
      </c>
      <c r="AQ851" s="134">
        <v>116.8</v>
      </c>
      <c r="AR851" s="134">
        <v>108.6</v>
      </c>
      <c r="AS851" s="134">
        <v>119.6</v>
      </c>
      <c r="AT851" s="134">
        <v>121.1</v>
      </c>
      <c r="AU851" s="134">
        <v>119.6</v>
      </c>
      <c r="AV851" s="134">
        <v>120.1</v>
      </c>
      <c r="AW851" s="134">
        <v>107.6</v>
      </c>
      <c r="AX851" s="134">
        <v>118.3</v>
      </c>
      <c r="AY851" s="134">
        <v>115.7</v>
      </c>
      <c r="AZ851" s="134">
        <v>113.8</v>
      </c>
      <c r="BA851" s="134">
        <v>126.4</v>
      </c>
      <c r="BB851" s="134">
        <v>121</v>
      </c>
      <c r="BC851" s="134">
        <v>127.9</v>
      </c>
      <c r="BD851" s="134">
        <v>126</v>
      </c>
      <c r="BE851" s="134">
        <v>122.9</v>
      </c>
      <c r="BF851" s="134">
        <v>123.7</v>
      </c>
      <c r="BG851" s="134">
        <v>118.2</v>
      </c>
      <c r="BH851" s="134">
        <v>112.6</v>
      </c>
      <c r="BI851" s="134">
        <v>115</v>
      </c>
      <c r="BJ851" s="134">
        <v>114.1</v>
      </c>
      <c r="BK851" s="134">
        <v>114.9</v>
      </c>
      <c r="BL851" s="134">
        <v>115</v>
      </c>
      <c r="BM851" s="134">
        <v>112.9</v>
      </c>
      <c r="BN851" s="134">
        <v>113.9</v>
      </c>
      <c r="BO851" s="134">
        <v>113.3</v>
      </c>
      <c r="BP851" s="134">
        <v>105</v>
      </c>
      <c r="BQ851" s="134">
        <v>106.6</v>
      </c>
      <c r="BR851" s="134">
        <v>108.4</v>
      </c>
      <c r="BS851" s="134">
        <v>112</v>
      </c>
      <c r="BT851" s="134">
        <v>106.1</v>
      </c>
      <c r="BU851" s="134">
        <v>104</v>
      </c>
      <c r="BV851" s="134">
        <v>108.6</v>
      </c>
      <c r="BW851" s="134">
        <v>104.4</v>
      </c>
      <c r="BX851" s="134">
        <v>105.4</v>
      </c>
      <c r="BY851" s="134">
        <v>106.9</v>
      </c>
      <c r="BZ851" s="134">
        <v>106.9</v>
      </c>
      <c r="CA851" s="134">
        <v>106.9</v>
      </c>
      <c r="CB851" s="134">
        <v>100.6</v>
      </c>
      <c r="CC851" s="134">
        <v>107</v>
      </c>
      <c r="CD851" s="134">
        <v>107.6</v>
      </c>
      <c r="CE851" s="134">
        <v>107.1</v>
      </c>
      <c r="CF851" s="134">
        <v>114.5</v>
      </c>
      <c r="CG851" s="134">
        <v>106.9</v>
      </c>
      <c r="CH851" s="134">
        <v>106.4</v>
      </c>
      <c r="CI851" s="134">
        <v>107.3</v>
      </c>
      <c r="CJ851" s="134">
        <v>106.5</v>
      </c>
      <c r="CK851" s="134">
        <v>104.7</v>
      </c>
      <c r="CL851" s="134">
        <v>108.7</v>
      </c>
      <c r="CM851" s="134">
        <v>109.3</v>
      </c>
      <c r="CN851" s="134">
        <v>114.3</v>
      </c>
      <c r="CO851" s="134">
        <v>114.1</v>
      </c>
      <c r="CP851" s="134">
        <v>116.7</v>
      </c>
      <c r="CQ851" s="134">
        <v>113.5</v>
      </c>
      <c r="CR851" s="134">
        <v>114.4</v>
      </c>
      <c r="CS851" s="134">
        <v>113.9</v>
      </c>
      <c r="CT851" s="134">
        <v>117</v>
      </c>
      <c r="CU851" s="134">
        <v>119.8</v>
      </c>
      <c r="CV851" s="134">
        <v>120</v>
      </c>
      <c r="CW851" s="134">
        <v>120.6</v>
      </c>
      <c r="CX851" s="134">
        <v>127.8</v>
      </c>
      <c r="CY851" s="134">
        <v>134.1</v>
      </c>
      <c r="CZ851" s="134">
        <v>138.19999999999999</v>
      </c>
      <c r="DA851" s="134">
        <v>136.9</v>
      </c>
      <c r="DB851" s="134">
        <v>135.9</v>
      </c>
      <c r="DC851" s="134">
        <v>135</v>
      </c>
      <c r="DD851" s="134">
        <v>134.4</v>
      </c>
      <c r="DE851" s="134">
        <v>133.69999999999999</v>
      </c>
      <c r="DF851" s="134">
        <v>137.4</v>
      </c>
      <c r="DG851" s="134">
        <v>134.19999999999999</v>
      </c>
      <c r="DH851" s="134">
        <v>133.9</v>
      </c>
      <c r="DI851" s="134">
        <v>139.69999999999999</v>
      </c>
      <c r="DJ851" s="134">
        <v>138.4</v>
      </c>
      <c r="DK851" s="134">
        <v>137</v>
      </c>
      <c r="DL851" s="134">
        <v>133.30000000000001</v>
      </c>
      <c r="DM851" s="134">
        <v>135.1</v>
      </c>
      <c r="DN851" s="134">
        <v>138.1</v>
      </c>
      <c r="DO851" s="134">
        <v>136.6</v>
      </c>
      <c r="DP851" s="134">
        <v>136.69999999999999</v>
      </c>
      <c r="DQ851" s="134">
        <v>138.30000000000001</v>
      </c>
      <c r="DR851" s="134">
        <v>140.5</v>
      </c>
      <c r="DS851" s="134">
        <v>146.6</v>
      </c>
      <c r="DT851" s="134">
        <v>147.80000000000001</v>
      </c>
      <c r="DU851" s="134">
        <v>144.1</v>
      </c>
      <c r="DV851" s="134">
        <v>139.6</v>
      </c>
      <c r="DW851" s="134">
        <v>144.30000000000001</v>
      </c>
      <c r="DX851" s="134">
        <v>148</v>
      </c>
      <c r="DY851" s="134">
        <v>145.4</v>
      </c>
      <c r="DZ851" s="134">
        <v>144.9</v>
      </c>
      <c r="EA851" s="135">
        <v>146.9</v>
      </c>
      <c r="EB851" s="136">
        <v>152.5</v>
      </c>
      <c r="EC851" s="136">
        <v>151.1</v>
      </c>
      <c r="ED851" s="134">
        <v>153.80000000000001</v>
      </c>
      <c r="EE851" s="134">
        <v>154</v>
      </c>
      <c r="EF851" s="137">
        <v>159.5</v>
      </c>
      <c r="EG851" s="137">
        <v>157.9</v>
      </c>
      <c r="EH851" s="137">
        <v>157.4</v>
      </c>
      <c r="EI851" s="137">
        <v>152.30000000000001</v>
      </c>
      <c r="EJ851" s="136">
        <v>154.30000000000001</v>
      </c>
      <c r="EK851" s="136">
        <v>154.80000000000001</v>
      </c>
      <c r="EL851" s="147">
        <v>153.4</v>
      </c>
      <c r="EM851" s="147">
        <v>161.30000000000001</v>
      </c>
      <c r="EN851" s="147">
        <v>166</v>
      </c>
    </row>
    <row r="852" spans="1:144" ht="15" x14ac:dyDescent="0.25">
      <c r="A852" s="132" t="s">
        <v>3130</v>
      </c>
      <c r="B852" s="132" t="s">
        <v>3131</v>
      </c>
      <c r="C852" s="133">
        <v>0.99638000000000004</v>
      </c>
      <c r="D852" s="134">
        <v>91.5</v>
      </c>
      <c r="E852" s="134">
        <v>88.6</v>
      </c>
      <c r="F852" s="134">
        <v>85.6</v>
      </c>
      <c r="G852" s="134">
        <v>92</v>
      </c>
      <c r="H852" s="134">
        <v>88.3</v>
      </c>
      <c r="I852" s="134">
        <v>102.6</v>
      </c>
      <c r="J852" s="134">
        <v>106.7</v>
      </c>
      <c r="K852" s="134">
        <v>108.3</v>
      </c>
      <c r="L852" s="134">
        <v>99.2</v>
      </c>
      <c r="M852" s="134">
        <v>92.4</v>
      </c>
      <c r="N852" s="134">
        <v>97.8</v>
      </c>
      <c r="O852" s="134">
        <v>90.3</v>
      </c>
      <c r="P852" s="134">
        <v>91.3</v>
      </c>
      <c r="Q852" s="134">
        <v>88.6</v>
      </c>
      <c r="R852" s="134">
        <v>87.6</v>
      </c>
      <c r="S852" s="134">
        <v>91.5</v>
      </c>
      <c r="T852" s="134">
        <v>95.1</v>
      </c>
      <c r="U852" s="134">
        <v>93.9</v>
      </c>
      <c r="V852" s="134">
        <v>105.6</v>
      </c>
      <c r="W852" s="134">
        <v>92.2</v>
      </c>
      <c r="X852" s="134">
        <v>88.3</v>
      </c>
      <c r="Y852" s="134">
        <v>94.2</v>
      </c>
      <c r="Z852" s="134">
        <v>98.5</v>
      </c>
      <c r="AA852" s="134">
        <v>103</v>
      </c>
      <c r="AB852" s="134">
        <v>105</v>
      </c>
      <c r="AC852" s="134">
        <v>100.6</v>
      </c>
      <c r="AD852" s="134">
        <v>98.2</v>
      </c>
      <c r="AE852" s="134">
        <v>96.9</v>
      </c>
      <c r="AF852" s="134">
        <v>105</v>
      </c>
      <c r="AG852" s="134">
        <v>99.8</v>
      </c>
      <c r="AH852" s="134">
        <v>114.6</v>
      </c>
      <c r="AI852" s="134">
        <v>104.2</v>
      </c>
      <c r="AJ852" s="134">
        <v>101.2</v>
      </c>
      <c r="AK852" s="134">
        <v>110.8</v>
      </c>
      <c r="AL852" s="134">
        <v>109.2</v>
      </c>
      <c r="AM852" s="134">
        <v>105.2</v>
      </c>
      <c r="AN852" s="134">
        <v>115.6</v>
      </c>
      <c r="AO852" s="134">
        <v>123</v>
      </c>
      <c r="AP852" s="134">
        <v>113.5</v>
      </c>
      <c r="AQ852" s="134">
        <v>115.4</v>
      </c>
      <c r="AR852" s="134">
        <v>106.6</v>
      </c>
      <c r="AS852" s="134">
        <v>118.3</v>
      </c>
      <c r="AT852" s="134">
        <v>119.9</v>
      </c>
      <c r="AU852" s="134">
        <v>118.4</v>
      </c>
      <c r="AV852" s="134">
        <v>118.7</v>
      </c>
      <c r="AW852" s="134">
        <v>105.4</v>
      </c>
      <c r="AX852" s="134">
        <v>116.8</v>
      </c>
      <c r="AY852" s="134">
        <v>114</v>
      </c>
      <c r="AZ852" s="134">
        <v>112</v>
      </c>
      <c r="BA852" s="134">
        <v>125.4</v>
      </c>
      <c r="BB852" s="134">
        <v>119.6</v>
      </c>
      <c r="BC852" s="134">
        <v>127</v>
      </c>
      <c r="BD852" s="134">
        <v>125.1</v>
      </c>
      <c r="BE852" s="134">
        <v>121.7</v>
      </c>
      <c r="BF852" s="134">
        <v>122.5</v>
      </c>
      <c r="BG852" s="134">
        <v>116.8</v>
      </c>
      <c r="BH852" s="134">
        <v>110.7</v>
      </c>
      <c r="BI852" s="134">
        <v>113.7</v>
      </c>
      <c r="BJ852" s="134">
        <v>112.9</v>
      </c>
      <c r="BK852" s="134">
        <v>113.5</v>
      </c>
      <c r="BL852" s="134">
        <v>113.5</v>
      </c>
      <c r="BM852" s="134">
        <v>111.3</v>
      </c>
      <c r="BN852" s="134">
        <v>111.9</v>
      </c>
      <c r="BO852" s="134">
        <v>111.1</v>
      </c>
      <c r="BP852" s="134">
        <v>102.1</v>
      </c>
      <c r="BQ852" s="134">
        <v>103.8</v>
      </c>
      <c r="BR852" s="134">
        <v>105.7</v>
      </c>
      <c r="BS852" s="134">
        <v>109.5</v>
      </c>
      <c r="BT852" s="134">
        <v>103.1</v>
      </c>
      <c r="BU852" s="134">
        <v>101</v>
      </c>
      <c r="BV852" s="134">
        <v>105.9</v>
      </c>
      <c r="BW852" s="134">
        <v>101.4</v>
      </c>
      <c r="BX852" s="134">
        <v>102.4</v>
      </c>
      <c r="BY852" s="134">
        <v>103.8</v>
      </c>
      <c r="BZ852" s="134">
        <v>103.8</v>
      </c>
      <c r="CA852" s="134">
        <v>104.1</v>
      </c>
      <c r="CB852" s="134">
        <v>97.3</v>
      </c>
      <c r="CC852" s="134">
        <v>103.8</v>
      </c>
      <c r="CD852" s="134">
        <v>104.5</v>
      </c>
      <c r="CE852" s="134">
        <v>104</v>
      </c>
      <c r="CF852" s="134">
        <v>111.9</v>
      </c>
      <c r="CG852" s="134">
        <v>103.7</v>
      </c>
      <c r="CH852" s="134">
        <v>103.2</v>
      </c>
      <c r="CI852" s="134">
        <v>104.2</v>
      </c>
      <c r="CJ852" s="134">
        <v>103.3</v>
      </c>
      <c r="CK852" s="134">
        <v>101.4</v>
      </c>
      <c r="CL852" s="134">
        <v>105.6</v>
      </c>
      <c r="CM852" s="134">
        <v>106.3</v>
      </c>
      <c r="CN852" s="134">
        <v>111.6</v>
      </c>
      <c r="CO852" s="134">
        <v>111.3</v>
      </c>
      <c r="CP852" s="134">
        <v>114.1</v>
      </c>
      <c r="CQ852" s="134">
        <v>110.6</v>
      </c>
      <c r="CR852" s="134">
        <v>111.6</v>
      </c>
      <c r="CS852" s="134">
        <v>111.1</v>
      </c>
      <c r="CT852" s="134">
        <v>114.4</v>
      </c>
      <c r="CU852" s="134">
        <v>117.3</v>
      </c>
      <c r="CV852" s="134">
        <v>117.6</v>
      </c>
      <c r="CW852" s="134">
        <v>118.1</v>
      </c>
      <c r="CX852" s="134">
        <v>125.7</v>
      </c>
      <c r="CY852" s="134">
        <v>132.4</v>
      </c>
      <c r="CZ852" s="134">
        <v>136.80000000000001</v>
      </c>
      <c r="DA852" s="134">
        <v>135.4</v>
      </c>
      <c r="DB852" s="134">
        <v>134.30000000000001</v>
      </c>
      <c r="DC852" s="134">
        <v>133.30000000000001</v>
      </c>
      <c r="DD852" s="134">
        <v>132.69999999999999</v>
      </c>
      <c r="DE852" s="134">
        <v>131.9</v>
      </c>
      <c r="DF852" s="134">
        <v>135.80000000000001</v>
      </c>
      <c r="DG852" s="134">
        <v>132.4</v>
      </c>
      <c r="DH852" s="134">
        <v>131.9</v>
      </c>
      <c r="DI852" s="134">
        <v>138.1</v>
      </c>
      <c r="DJ852" s="134">
        <v>136.69999999999999</v>
      </c>
      <c r="DK852" s="134">
        <v>135.1</v>
      </c>
      <c r="DL852" s="134">
        <v>131.19999999999999</v>
      </c>
      <c r="DM852" s="134">
        <v>133</v>
      </c>
      <c r="DN852" s="134">
        <v>136.19999999999999</v>
      </c>
      <c r="DO852" s="134">
        <v>134.6</v>
      </c>
      <c r="DP852" s="134">
        <v>134.80000000000001</v>
      </c>
      <c r="DQ852" s="134">
        <v>136.5</v>
      </c>
      <c r="DR852" s="134">
        <v>138.9</v>
      </c>
      <c r="DS852" s="134">
        <v>145</v>
      </c>
      <c r="DT852" s="134">
        <v>146.4</v>
      </c>
      <c r="DU852" s="134">
        <v>142.30000000000001</v>
      </c>
      <c r="DV852" s="134">
        <v>137.69999999999999</v>
      </c>
      <c r="DW852" s="134">
        <v>142.69999999999999</v>
      </c>
      <c r="DX852" s="134">
        <v>146.69999999999999</v>
      </c>
      <c r="DY852" s="134">
        <v>144</v>
      </c>
      <c r="DZ852" s="134">
        <v>143.4</v>
      </c>
      <c r="EA852" s="135">
        <v>145.69999999999999</v>
      </c>
      <c r="EB852" s="136">
        <v>151.69999999999999</v>
      </c>
      <c r="EC852" s="136">
        <v>150.19999999999999</v>
      </c>
      <c r="ED852" s="134">
        <v>153.1</v>
      </c>
      <c r="EE852" s="134">
        <v>153.30000000000001</v>
      </c>
      <c r="EF852" s="137">
        <v>159.1</v>
      </c>
      <c r="EG852" s="137">
        <v>157.6</v>
      </c>
      <c r="EH852" s="137">
        <v>157</v>
      </c>
      <c r="EI852" s="137">
        <v>151.5</v>
      </c>
      <c r="EJ852" s="136">
        <v>153.69999999999999</v>
      </c>
      <c r="EK852" s="136">
        <v>154.30000000000001</v>
      </c>
      <c r="EL852" s="147">
        <v>152.80000000000001</v>
      </c>
      <c r="EM852" s="147">
        <v>161.30000000000001</v>
      </c>
      <c r="EN852" s="147">
        <v>166.3</v>
      </c>
    </row>
    <row r="853" spans="1:144" ht="15" x14ac:dyDescent="0.25">
      <c r="A853" s="132" t="s">
        <v>3132</v>
      </c>
      <c r="B853" s="132" t="s">
        <v>3133</v>
      </c>
      <c r="C853" s="133">
        <v>0.96560999999999997</v>
      </c>
      <c r="D853" s="134">
        <v>91.2</v>
      </c>
      <c r="E853" s="134">
        <v>88.2</v>
      </c>
      <c r="F853" s="134">
        <v>85.2</v>
      </c>
      <c r="G853" s="134">
        <v>91.9</v>
      </c>
      <c r="H853" s="134">
        <v>87.9</v>
      </c>
      <c r="I853" s="134">
        <v>102.3</v>
      </c>
      <c r="J853" s="134">
        <v>106.5</v>
      </c>
      <c r="K853" s="134">
        <v>108.2</v>
      </c>
      <c r="L853" s="134">
        <v>98.8</v>
      </c>
      <c r="M853" s="134">
        <v>92</v>
      </c>
      <c r="N853" s="134">
        <v>97.6</v>
      </c>
      <c r="O853" s="134">
        <v>90</v>
      </c>
      <c r="P853" s="134">
        <v>91.3</v>
      </c>
      <c r="Q853" s="134">
        <v>88.8</v>
      </c>
      <c r="R853" s="134">
        <v>88</v>
      </c>
      <c r="S853" s="134">
        <v>92</v>
      </c>
      <c r="T853" s="134">
        <v>95.4</v>
      </c>
      <c r="U853" s="134">
        <v>93.9</v>
      </c>
      <c r="V853" s="134">
        <v>106.1</v>
      </c>
      <c r="W853" s="134">
        <v>92.3</v>
      </c>
      <c r="X853" s="134">
        <v>88.2</v>
      </c>
      <c r="Y853" s="134">
        <v>94.6</v>
      </c>
      <c r="Z853" s="134">
        <v>99</v>
      </c>
      <c r="AA853" s="134">
        <v>103.6</v>
      </c>
      <c r="AB853" s="134">
        <v>105.9</v>
      </c>
      <c r="AC853" s="134">
        <v>101.5</v>
      </c>
      <c r="AD853" s="134">
        <v>98.9</v>
      </c>
      <c r="AE853" s="134">
        <v>97.3</v>
      </c>
      <c r="AF853" s="134">
        <v>105.8</v>
      </c>
      <c r="AG853" s="134">
        <v>100.6</v>
      </c>
      <c r="AH853" s="134">
        <v>115.9</v>
      </c>
      <c r="AI853" s="134">
        <v>105.4</v>
      </c>
      <c r="AJ853" s="134">
        <v>102.2</v>
      </c>
      <c r="AK853" s="134">
        <v>112.7</v>
      </c>
      <c r="AL853" s="134">
        <v>110.4</v>
      </c>
      <c r="AM853" s="134">
        <v>106.3</v>
      </c>
      <c r="AN853" s="134">
        <v>117.2</v>
      </c>
      <c r="AO853" s="134">
        <v>124.7</v>
      </c>
      <c r="AP853" s="134">
        <v>115</v>
      </c>
      <c r="AQ853" s="134">
        <v>117</v>
      </c>
      <c r="AR853" s="134">
        <v>107.9</v>
      </c>
      <c r="AS853" s="134">
        <v>120</v>
      </c>
      <c r="AT853" s="134">
        <v>121.6</v>
      </c>
      <c r="AU853" s="134">
        <v>120</v>
      </c>
      <c r="AV853" s="134">
        <v>120.5</v>
      </c>
      <c r="AW853" s="134">
        <v>106.7</v>
      </c>
      <c r="AX853" s="134">
        <v>118.4</v>
      </c>
      <c r="AY853" s="134">
        <v>115.5</v>
      </c>
      <c r="AZ853" s="134">
        <v>113.2</v>
      </c>
      <c r="BA853" s="134">
        <v>127.1</v>
      </c>
      <c r="BB853" s="134">
        <v>121</v>
      </c>
      <c r="BC853" s="134">
        <v>128.5</v>
      </c>
      <c r="BD853" s="134">
        <v>126.6</v>
      </c>
      <c r="BE853" s="134">
        <v>123.1</v>
      </c>
      <c r="BF853" s="134">
        <v>124</v>
      </c>
      <c r="BG853" s="134">
        <v>118</v>
      </c>
      <c r="BH853" s="134">
        <v>111.9</v>
      </c>
      <c r="BI853" s="134">
        <v>115</v>
      </c>
      <c r="BJ853" s="134">
        <v>113.9</v>
      </c>
      <c r="BK853" s="134">
        <v>114.7</v>
      </c>
      <c r="BL853" s="134">
        <v>114.7</v>
      </c>
      <c r="BM853" s="134">
        <v>112.5</v>
      </c>
      <c r="BN853" s="134">
        <v>113.3</v>
      </c>
      <c r="BO853" s="134">
        <v>112.4</v>
      </c>
      <c r="BP853" s="134">
        <v>103.1</v>
      </c>
      <c r="BQ853" s="134">
        <v>104.7</v>
      </c>
      <c r="BR853" s="134">
        <v>106.8</v>
      </c>
      <c r="BS853" s="134">
        <v>110.6</v>
      </c>
      <c r="BT853" s="134">
        <v>104.2</v>
      </c>
      <c r="BU853" s="134">
        <v>102</v>
      </c>
      <c r="BV853" s="134">
        <v>107</v>
      </c>
      <c r="BW853" s="134">
        <v>102.4</v>
      </c>
      <c r="BX853" s="134">
        <v>103.3</v>
      </c>
      <c r="BY853" s="134">
        <v>104.8</v>
      </c>
      <c r="BZ853" s="134">
        <v>104.8</v>
      </c>
      <c r="CA853" s="134">
        <v>105.2</v>
      </c>
      <c r="CB853" s="134">
        <v>98.3</v>
      </c>
      <c r="CC853" s="134">
        <v>105</v>
      </c>
      <c r="CD853" s="134">
        <v>105.6</v>
      </c>
      <c r="CE853" s="134">
        <v>105.2</v>
      </c>
      <c r="CF853" s="134">
        <v>113.3</v>
      </c>
      <c r="CG853" s="134">
        <v>104.7</v>
      </c>
      <c r="CH853" s="134">
        <v>104.2</v>
      </c>
      <c r="CI853" s="134">
        <v>105.4</v>
      </c>
      <c r="CJ853" s="134">
        <v>104.4</v>
      </c>
      <c r="CK853" s="134">
        <v>102.5</v>
      </c>
      <c r="CL853" s="134">
        <v>106.8</v>
      </c>
      <c r="CM853" s="134">
        <v>107.2</v>
      </c>
      <c r="CN853" s="134">
        <v>112.5</v>
      </c>
      <c r="CO853" s="134">
        <v>112.2</v>
      </c>
      <c r="CP853" s="134">
        <v>115.1</v>
      </c>
      <c r="CQ853" s="134">
        <v>111.6</v>
      </c>
      <c r="CR853" s="134">
        <v>112.6</v>
      </c>
      <c r="CS853" s="134">
        <v>111.9</v>
      </c>
      <c r="CT853" s="134">
        <v>115.4</v>
      </c>
      <c r="CU853" s="134">
        <v>118.5</v>
      </c>
      <c r="CV853" s="134">
        <v>118.8</v>
      </c>
      <c r="CW853" s="134">
        <v>119.1</v>
      </c>
      <c r="CX853" s="134">
        <v>127</v>
      </c>
      <c r="CY853" s="134">
        <v>133.69999999999999</v>
      </c>
      <c r="CZ853" s="134">
        <v>137.9</v>
      </c>
      <c r="DA853" s="134">
        <v>136.6</v>
      </c>
      <c r="DB853" s="134">
        <v>135.5</v>
      </c>
      <c r="DC853" s="134">
        <v>134.4</v>
      </c>
      <c r="DD853" s="134">
        <v>133.80000000000001</v>
      </c>
      <c r="DE853" s="134">
        <v>132.30000000000001</v>
      </c>
      <c r="DF853" s="134">
        <v>136.1</v>
      </c>
      <c r="DG853" s="134">
        <v>132.9</v>
      </c>
      <c r="DH853" s="134">
        <v>132.4</v>
      </c>
      <c r="DI853" s="134">
        <v>138.4</v>
      </c>
      <c r="DJ853" s="134">
        <v>137</v>
      </c>
      <c r="DK853" s="134">
        <v>135.5</v>
      </c>
      <c r="DL853" s="134">
        <v>131.6</v>
      </c>
      <c r="DM853" s="134">
        <v>133.6</v>
      </c>
      <c r="DN853" s="134">
        <v>136.80000000000001</v>
      </c>
      <c r="DO853" s="134">
        <v>135.19999999999999</v>
      </c>
      <c r="DP853" s="134">
        <v>135.5</v>
      </c>
      <c r="DQ853" s="134">
        <v>137.19999999999999</v>
      </c>
      <c r="DR853" s="134">
        <v>139.69999999999999</v>
      </c>
      <c r="DS853" s="134">
        <v>145.69999999999999</v>
      </c>
      <c r="DT853" s="134">
        <v>147.1</v>
      </c>
      <c r="DU853" s="134">
        <v>143.30000000000001</v>
      </c>
      <c r="DV853" s="134">
        <v>138.5</v>
      </c>
      <c r="DW853" s="134">
        <v>144</v>
      </c>
      <c r="DX853" s="134">
        <v>148.1</v>
      </c>
      <c r="DY853" s="134">
        <v>145.30000000000001</v>
      </c>
      <c r="DZ853" s="134">
        <v>144.6</v>
      </c>
      <c r="EA853" s="135">
        <v>146.80000000000001</v>
      </c>
      <c r="EB853" s="136">
        <v>152.6</v>
      </c>
      <c r="EC853" s="136">
        <v>151.1</v>
      </c>
      <c r="ED853" s="134">
        <v>154</v>
      </c>
      <c r="EE853" s="134">
        <v>154.30000000000001</v>
      </c>
      <c r="EF853" s="137">
        <v>159.9</v>
      </c>
      <c r="EG853" s="137">
        <v>158.5</v>
      </c>
      <c r="EH853" s="137">
        <v>157.80000000000001</v>
      </c>
      <c r="EI853" s="137">
        <v>152.1</v>
      </c>
      <c r="EJ853" s="136">
        <v>154.4</v>
      </c>
      <c r="EK853" s="136">
        <v>155</v>
      </c>
      <c r="EL853" s="147">
        <v>153.69999999999999</v>
      </c>
      <c r="EM853" s="147">
        <v>162.19999999999999</v>
      </c>
      <c r="EN853" s="147">
        <v>167.3</v>
      </c>
    </row>
    <row r="854" spans="1:144" ht="15" x14ac:dyDescent="0.25">
      <c r="A854" s="132" t="s">
        <v>3134</v>
      </c>
      <c r="B854" s="132" t="s">
        <v>3135</v>
      </c>
      <c r="C854" s="133">
        <v>3.0769999999999999E-2</v>
      </c>
      <c r="D854" s="134">
        <v>102.4</v>
      </c>
      <c r="E854" s="134">
        <v>98.6</v>
      </c>
      <c r="F854" s="134">
        <v>98.7</v>
      </c>
      <c r="G854" s="134">
        <v>96</v>
      </c>
      <c r="H854" s="134">
        <v>98.2</v>
      </c>
      <c r="I854" s="134">
        <v>112.3</v>
      </c>
      <c r="J854" s="134">
        <v>110.4</v>
      </c>
      <c r="K854" s="134">
        <v>111</v>
      </c>
      <c r="L854" s="134">
        <v>110.1</v>
      </c>
      <c r="M854" s="134">
        <v>105.1</v>
      </c>
      <c r="N854" s="134">
        <v>103.2</v>
      </c>
      <c r="O854" s="134">
        <v>99.2</v>
      </c>
      <c r="P854" s="134">
        <v>90.9</v>
      </c>
      <c r="Q854" s="134">
        <v>81.8</v>
      </c>
      <c r="R854" s="134">
        <v>76.3</v>
      </c>
      <c r="S854" s="134">
        <v>75.400000000000006</v>
      </c>
      <c r="T854" s="134">
        <v>85.9</v>
      </c>
      <c r="U854" s="134">
        <v>94.8</v>
      </c>
      <c r="V854" s="134">
        <v>90.3</v>
      </c>
      <c r="W854" s="134">
        <v>87.5</v>
      </c>
      <c r="X854" s="134">
        <v>90.3</v>
      </c>
      <c r="Y854" s="134">
        <v>80.099999999999994</v>
      </c>
      <c r="Z854" s="134">
        <v>83.3</v>
      </c>
      <c r="AA854" s="134">
        <v>83.9</v>
      </c>
      <c r="AB854" s="134">
        <v>78.900000000000006</v>
      </c>
      <c r="AC854" s="134">
        <v>72.3</v>
      </c>
      <c r="AD854" s="134">
        <v>76.8</v>
      </c>
      <c r="AE854" s="134">
        <v>82.3</v>
      </c>
      <c r="AF854" s="134">
        <v>79.900000000000006</v>
      </c>
      <c r="AG854" s="134">
        <v>75.099999999999994</v>
      </c>
      <c r="AH854" s="134">
        <v>71.400000000000006</v>
      </c>
      <c r="AI854" s="134">
        <v>66.400000000000006</v>
      </c>
      <c r="AJ854" s="134">
        <v>68.400000000000006</v>
      </c>
      <c r="AK854" s="134">
        <v>53.4</v>
      </c>
      <c r="AL854" s="134">
        <v>69.5</v>
      </c>
      <c r="AM854" s="134">
        <v>67.8</v>
      </c>
      <c r="AN854" s="134">
        <v>65.8</v>
      </c>
      <c r="AO854" s="134">
        <v>69.400000000000006</v>
      </c>
      <c r="AP854" s="134">
        <v>66.2</v>
      </c>
      <c r="AQ854" s="134">
        <v>64.8</v>
      </c>
      <c r="AR854" s="134">
        <v>64.2</v>
      </c>
      <c r="AS854" s="134">
        <v>64.400000000000006</v>
      </c>
      <c r="AT854" s="134">
        <v>67.099999999999994</v>
      </c>
      <c r="AU854" s="134">
        <v>65.400000000000006</v>
      </c>
      <c r="AV854" s="134">
        <v>62.6</v>
      </c>
      <c r="AW854" s="134">
        <v>64.400000000000006</v>
      </c>
      <c r="AX854" s="134">
        <v>67.3</v>
      </c>
      <c r="AY854" s="134">
        <v>67.400000000000006</v>
      </c>
      <c r="AZ854" s="134">
        <v>73</v>
      </c>
      <c r="BA854" s="134">
        <v>71.3</v>
      </c>
      <c r="BB854" s="134">
        <v>75.900000000000006</v>
      </c>
      <c r="BC854" s="134">
        <v>79.7</v>
      </c>
      <c r="BD854" s="134">
        <v>77.900000000000006</v>
      </c>
      <c r="BE854" s="134">
        <v>78.400000000000006</v>
      </c>
      <c r="BF854" s="134">
        <v>77.400000000000006</v>
      </c>
      <c r="BG854" s="134">
        <v>77.400000000000006</v>
      </c>
      <c r="BH854" s="134">
        <v>72.900000000000006</v>
      </c>
      <c r="BI854" s="134">
        <v>75</v>
      </c>
      <c r="BJ854" s="134">
        <v>78.7</v>
      </c>
      <c r="BK854" s="134">
        <v>76.400000000000006</v>
      </c>
      <c r="BL854" s="134">
        <v>75.400000000000006</v>
      </c>
      <c r="BM854" s="134">
        <v>75.400000000000006</v>
      </c>
      <c r="BN854" s="134">
        <v>69.7</v>
      </c>
      <c r="BO854" s="134">
        <v>69.400000000000006</v>
      </c>
      <c r="BP854" s="134">
        <v>71.7</v>
      </c>
      <c r="BQ854" s="134">
        <v>73.900000000000006</v>
      </c>
      <c r="BR854" s="134">
        <v>71.099999999999994</v>
      </c>
      <c r="BS854" s="134">
        <v>72.8</v>
      </c>
      <c r="BT854" s="134">
        <v>69.2</v>
      </c>
      <c r="BU854" s="134">
        <v>71.400000000000006</v>
      </c>
      <c r="BV854" s="134">
        <v>70.400000000000006</v>
      </c>
      <c r="BW854" s="134">
        <v>70.400000000000006</v>
      </c>
      <c r="BX854" s="134">
        <v>73.5</v>
      </c>
      <c r="BY854" s="134">
        <v>73</v>
      </c>
      <c r="BZ854" s="134">
        <v>72.900000000000006</v>
      </c>
      <c r="CA854" s="134">
        <v>70.2</v>
      </c>
      <c r="CB854" s="134">
        <v>68.7</v>
      </c>
      <c r="CC854" s="134">
        <v>67.8</v>
      </c>
      <c r="CD854" s="134">
        <v>70</v>
      </c>
      <c r="CE854" s="134">
        <v>66.900000000000006</v>
      </c>
      <c r="CF854" s="134">
        <v>68.099999999999994</v>
      </c>
      <c r="CG854" s="134">
        <v>72.7</v>
      </c>
      <c r="CH854" s="134">
        <v>73.2</v>
      </c>
      <c r="CI854" s="134">
        <v>67.7</v>
      </c>
      <c r="CJ854" s="134">
        <v>68.599999999999994</v>
      </c>
      <c r="CK854" s="134">
        <v>67.099999999999994</v>
      </c>
      <c r="CL854" s="134">
        <v>68.5</v>
      </c>
      <c r="CM854" s="134">
        <v>77.599999999999994</v>
      </c>
      <c r="CN854" s="134">
        <v>82.1</v>
      </c>
      <c r="CO854" s="134">
        <v>82.8</v>
      </c>
      <c r="CP854" s="134">
        <v>83.1</v>
      </c>
      <c r="CQ854" s="134">
        <v>80.8</v>
      </c>
      <c r="CR854" s="134">
        <v>80.5</v>
      </c>
      <c r="CS854" s="134">
        <v>83.9</v>
      </c>
      <c r="CT854" s="134">
        <v>84</v>
      </c>
      <c r="CU854" s="134">
        <v>79.099999999999994</v>
      </c>
      <c r="CV854" s="134">
        <v>77.7</v>
      </c>
      <c r="CW854" s="134">
        <v>83.8</v>
      </c>
      <c r="CX854" s="134">
        <v>85.3</v>
      </c>
      <c r="CY854" s="134">
        <v>91.1</v>
      </c>
      <c r="CZ854" s="134">
        <v>101.3</v>
      </c>
      <c r="DA854" s="134">
        <v>97.9</v>
      </c>
      <c r="DB854" s="134">
        <v>96.3</v>
      </c>
      <c r="DC854" s="134">
        <v>97</v>
      </c>
      <c r="DD854" s="134">
        <v>96.6</v>
      </c>
      <c r="DE854" s="134">
        <v>118.1</v>
      </c>
      <c r="DF854" s="134">
        <v>125.9</v>
      </c>
      <c r="DG854" s="134">
        <v>115.8</v>
      </c>
      <c r="DH854" s="134">
        <v>117.8</v>
      </c>
      <c r="DI854" s="134">
        <v>128.9</v>
      </c>
      <c r="DJ854" s="134">
        <v>126.5</v>
      </c>
      <c r="DK854" s="134">
        <v>124.7</v>
      </c>
      <c r="DL854" s="134">
        <v>119.8</v>
      </c>
      <c r="DM854" s="134">
        <v>114.7</v>
      </c>
      <c r="DN854" s="134">
        <v>116.9</v>
      </c>
      <c r="DO854" s="134">
        <v>118.2</v>
      </c>
      <c r="DP854" s="134">
        <v>112.8</v>
      </c>
      <c r="DQ854" s="134">
        <v>114</v>
      </c>
      <c r="DR854" s="134">
        <v>116.4</v>
      </c>
      <c r="DS854" s="134">
        <v>123.8</v>
      </c>
      <c r="DT854" s="134">
        <v>122.2</v>
      </c>
      <c r="DU854" s="134">
        <v>113.5</v>
      </c>
      <c r="DV854" s="134">
        <v>111.8</v>
      </c>
      <c r="DW854" s="134">
        <v>104.5</v>
      </c>
      <c r="DX854" s="134">
        <v>104.4</v>
      </c>
      <c r="DY854" s="134">
        <v>101.6</v>
      </c>
      <c r="DZ854" s="134">
        <v>104.5</v>
      </c>
      <c r="EA854" s="135">
        <v>110.9</v>
      </c>
      <c r="EB854" s="136">
        <v>121</v>
      </c>
      <c r="EC854" s="136">
        <v>124.7</v>
      </c>
      <c r="ED854" s="134">
        <v>122.5</v>
      </c>
      <c r="EE854" s="134">
        <v>121.8</v>
      </c>
      <c r="EF854" s="137">
        <v>135.5</v>
      </c>
      <c r="EG854" s="137">
        <v>131.30000000000001</v>
      </c>
      <c r="EH854" s="137">
        <v>131.4</v>
      </c>
      <c r="EI854" s="137">
        <v>133.5</v>
      </c>
      <c r="EJ854" s="136">
        <v>131.69999999999999</v>
      </c>
      <c r="EK854" s="136">
        <v>131.4</v>
      </c>
      <c r="EL854" s="147">
        <v>125.8</v>
      </c>
      <c r="EM854" s="147">
        <v>132.9</v>
      </c>
      <c r="EN854" s="147">
        <v>134.6</v>
      </c>
    </row>
    <row r="855" spans="1:144" ht="15" x14ac:dyDescent="0.25">
      <c r="A855" s="132" t="s">
        <v>3136</v>
      </c>
      <c r="B855" s="132" t="s">
        <v>3137</v>
      </c>
      <c r="C855" s="133">
        <v>1.24E-3</v>
      </c>
      <c r="D855" s="134">
        <v>108.8</v>
      </c>
      <c r="E855" s="134">
        <v>101.6</v>
      </c>
      <c r="F855" s="134">
        <v>107.5</v>
      </c>
      <c r="G855" s="134">
        <v>117.4</v>
      </c>
      <c r="H855" s="134">
        <v>103</v>
      </c>
      <c r="I855" s="134">
        <v>112.2</v>
      </c>
      <c r="J855" s="134">
        <v>100</v>
      </c>
      <c r="K855" s="134">
        <v>105</v>
      </c>
      <c r="L855" s="134">
        <v>102.2</v>
      </c>
      <c r="M855" s="134">
        <v>103</v>
      </c>
      <c r="N855" s="134">
        <v>104.7</v>
      </c>
      <c r="O855" s="134">
        <v>101.3</v>
      </c>
      <c r="P855" s="134">
        <v>114.7</v>
      </c>
      <c r="Q855" s="134">
        <v>112.1</v>
      </c>
      <c r="R855" s="134">
        <v>124.3</v>
      </c>
      <c r="S855" s="134">
        <v>117.8</v>
      </c>
      <c r="T855" s="134">
        <v>115.2</v>
      </c>
      <c r="U855" s="134">
        <v>115.2</v>
      </c>
      <c r="V855" s="134">
        <v>120.8</v>
      </c>
      <c r="W855" s="134">
        <v>114.8</v>
      </c>
      <c r="X855" s="134">
        <v>123.5</v>
      </c>
      <c r="Y855" s="134">
        <v>130</v>
      </c>
      <c r="Z855" s="134">
        <v>133.5</v>
      </c>
      <c r="AA855" s="134">
        <v>121.2</v>
      </c>
      <c r="AB855" s="134">
        <v>122.2</v>
      </c>
      <c r="AC855" s="134">
        <v>131.9</v>
      </c>
      <c r="AD855" s="134">
        <v>125</v>
      </c>
      <c r="AE855" s="134">
        <v>133.30000000000001</v>
      </c>
      <c r="AF855" s="134">
        <v>139.4</v>
      </c>
      <c r="AG855" s="134">
        <v>138</v>
      </c>
      <c r="AH855" s="134">
        <v>136.19999999999999</v>
      </c>
      <c r="AI855" s="134">
        <v>140.1</v>
      </c>
      <c r="AJ855" s="134">
        <v>139.9</v>
      </c>
      <c r="AK855" s="134">
        <v>131.9</v>
      </c>
      <c r="AL855" s="134">
        <v>131.80000000000001</v>
      </c>
      <c r="AM855" s="134">
        <v>135.6</v>
      </c>
      <c r="AN855" s="134">
        <v>136.69999999999999</v>
      </c>
      <c r="AO855" s="134">
        <v>142.9</v>
      </c>
      <c r="AP855" s="134">
        <v>142.4</v>
      </c>
      <c r="AQ855" s="134">
        <v>160</v>
      </c>
      <c r="AR855" s="134">
        <v>148.80000000000001</v>
      </c>
      <c r="AS855" s="134">
        <v>163</v>
      </c>
      <c r="AT855" s="134">
        <v>163</v>
      </c>
      <c r="AU855" s="134">
        <v>150.30000000000001</v>
      </c>
      <c r="AV855" s="134">
        <v>150.30000000000001</v>
      </c>
      <c r="AW855" s="134">
        <v>165.1</v>
      </c>
      <c r="AX855" s="134">
        <v>169.1</v>
      </c>
      <c r="AY855" s="134">
        <v>153.19999999999999</v>
      </c>
      <c r="AZ855" s="134">
        <v>166.2</v>
      </c>
      <c r="BA855" s="134">
        <v>148.6</v>
      </c>
      <c r="BB855" s="134">
        <v>147.19999999999999</v>
      </c>
      <c r="BC855" s="134">
        <v>150.80000000000001</v>
      </c>
      <c r="BD855" s="134">
        <v>162.19999999999999</v>
      </c>
      <c r="BE855" s="134">
        <v>174.8</v>
      </c>
      <c r="BF855" s="134">
        <v>159.1</v>
      </c>
      <c r="BG855" s="134">
        <v>159.69999999999999</v>
      </c>
      <c r="BH855" s="134">
        <v>160.6</v>
      </c>
      <c r="BI855" s="134">
        <v>166.8</v>
      </c>
      <c r="BJ855" s="134">
        <v>150.5</v>
      </c>
      <c r="BK855" s="134">
        <v>149.4</v>
      </c>
      <c r="BL855" s="134">
        <v>148.9</v>
      </c>
      <c r="BM855" s="134">
        <v>147.69999999999999</v>
      </c>
      <c r="BN855" s="134">
        <v>147.19999999999999</v>
      </c>
      <c r="BO855" s="134">
        <v>174</v>
      </c>
      <c r="BP855" s="134">
        <v>173</v>
      </c>
      <c r="BQ855" s="134">
        <v>169.2</v>
      </c>
      <c r="BR855" s="134">
        <v>185.2</v>
      </c>
      <c r="BS855" s="134">
        <v>175.9</v>
      </c>
      <c r="BT855" s="134">
        <v>181.3</v>
      </c>
      <c r="BU855" s="134">
        <v>189</v>
      </c>
      <c r="BV855" s="134">
        <v>180.9</v>
      </c>
      <c r="BW855" s="134">
        <v>180</v>
      </c>
      <c r="BX855" s="134">
        <v>182.7</v>
      </c>
      <c r="BY855" s="134">
        <v>178.7</v>
      </c>
      <c r="BZ855" s="134">
        <v>173.7</v>
      </c>
      <c r="CA855" s="134">
        <v>169.9</v>
      </c>
      <c r="CB855" s="134">
        <v>174.3</v>
      </c>
      <c r="CC855" s="134">
        <v>167.1</v>
      </c>
      <c r="CD855" s="134">
        <v>167.5</v>
      </c>
      <c r="CE855" s="134">
        <v>177.1</v>
      </c>
      <c r="CF855" s="134">
        <v>172</v>
      </c>
      <c r="CG855" s="134">
        <v>172.1</v>
      </c>
      <c r="CH855" s="134">
        <v>177</v>
      </c>
      <c r="CI855" s="134">
        <v>177.5</v>
      </c>
      <c r="CJ855" s="134">
        <v>170.4</v>
      </c>
      <c r="CK855" s="134">
        <v>173</v>
      </c>
      <c r="CL855" s="134">
        <v>177.2</v>
      </c>
      <c r="CM855" s="134">
        <v>175.9</v>
      </c>
      <c r="CN855" s="134">
        <v>173.4</v>
      </c>
      <c r="CO855" s="134">
        <v>176</v>
      </c>
      <c r="CP855" s="134">
        <v>166.4</v>
      </c>
      <c r="CQ855" s="134">
        <v>175.9</v>
      </c>
      <c r="CR855" s="134">
        <v>172.7</v>
      </c>
      <c r="CS855" s="134">
        <v>177.2</v>
      </c>
      <c r="CT855" s="134">
        <v>175.1</v>
      </c>
      <c r="CU855" s="134">
        <v>174.5</v>
      </c>
      <c r="CV855" s="134">
        <v>174.5</v>
      </c>
      <c r="CW855" s="134">
        <v>177.2</v>
      </c>
      <c r="CX855" s="134">
        <v>172.7</v>
      </c>
      <c r="CY855" s="134">
        <v>166.5</v>
      </c>
      <c r="CZ855" s="134">
        <v>172.6</v>
      </c>
      <c r="DA855" s="134">
        <v>163</v>
      </c>
      <c r="DB855" s="134">
        <v>166.4</v>
      </c>
      <c r="DC855" s="134">
        <v>170.2</v>
      </c>
      <c r="DD855" s="134">
        <v>164.3</v>
      </c>
      <c r="DE855" s="134">
        <v>175.1</v>
      </c>
      <c r="DF855" s="134">
        <v>189.7</v>
      </c>
      <c r="DG855" s="134">
        <v>192.3</v>
      </c>
      <c r="DH855" s="134">
        <v>196.9</v>
      </c>
      <c r="DI855" s="134">
        <v>200.4</v>
      </c>
      <c r="DJ855" s="134">
        <v>195.3</v>
      </c>
      <c r="DK855" s="134">
        <v>203.3</v>
      </c>
      <c r="DL855" s="134">
        <v>183.4</v>
      </c>
      <c r="DM855" s="134">
        <v>189.2</v>
      </c>
      <c r="DN855" s="134">
        <v>190.5</v>
      </c>
      <c r="DO855" s="134">
        <v>192.6</v>
      </c>
      <c r="DP855" s="134">
        <v>195.7</v>
      </c>
      <c r="DQ855" s="134">
        <v>195</v>
      </c>
      <c r="DR855" s="134">
        <v>185.1</v>
      </c>
      <c r="DS855" s="134">
        <v>180.7</v>
      </c>
      <c r="DT855" s="134">
        <v>184.4</v>
      </c>
      <c r="DU855" s="134">
        <v>186.8</v>
      </c>
      <c r="DV855" s="134">
        <v>192.1</v>
      </c>
      <c r="DW855" s="134">
        <v>175.4</v>
      </c>
      <c r="DX855" s="134">
        <v>190.5</v>
      </c>
      <c r="DY855" s="134">
        <v>180.3</v>
      </c>
      <c r="DZ855" s="134">
        <v>180.3</v>
      </c>
      <c r="EA855" s="135">
        <v>193.9</v>
      </c>
      <c r="EB855" s="136">
        <v>182.7</v>
      </c>
      <c r="EC855" s="136">
        <v>185.6</v>
      </c>
      <c r="ED855" s="134">
        <v>200.4</v>
      </c>
      <c r="EE855" s="134">
        <v>201.4</v>
      </c>
      <c r="EF855" s="137">
        <v>193.9</v>
      </c>
      <c r="EG855" s="137">
        <v>187.7</v>
      </c>
      <c r="EH855" s="137">
        <v>181.1</v>
      </c>
      <c r="EI855" s="137">
        <v>193.1</v>
      </c>
      <c r="EJ855" s="136">
        <v>193.1</v>
      </c>
      <c r="EK855" s="136">
        <v>180.3</v>
      </c>
      <c r="EL855" s="147">
        <v>189.4</v>
      </c>
      <c r="EM855" s="147">
        <v>186</v>
      </c>
      <c r="EN855" s="147">
        <v>179.2</v>
      </c>
    </row>
    <row r="856" spans="1:144" ht="15" x14ac:dyDescent="0.25">
      <c r="A856" s="132" t="s">
        <v>3138</v>
      </c>
      <c r="B856" s="132" t="s">
        <v>3139</v>
      </c>
      <c r="C856" s="133">
        <v>1.24E-3</v>
      </c>
      <c r="D856" s="134">
        <v>108.8</v>
      </c>
      <c r="E856" s="134">
        <v>101.6</v>
      </c>
      <c r="F856" s="134">
        <v>107.5</v>
      </c>
      <c r="G856" s="134">
        <v>117.4</v>
      </c>
      <c r="H856" s="134">
        <v>103</v>
      </c>
      <c r="I856" s="134">
        <v>112.2</v>
      </c>
      <c r="J856" s="134">
        <v>100</v>
      </c>
      <c r="K856" s="134">
        <v>105</v>
      </c>
      <c r="L856" s="134">
        <v>102.2</v>
      </c>
      <c r="M856" s="134">
        <v>103</v>
      </c>
      <c r="N856" s="134">
        <v>104.7</v>
      </c>
      <c r="O856" s="134">
        <v>101.3</v>
      </c>
      <c r="P856" s="134">
        <v>114.7</v>
      </c>
      <c r="Q856" s="134">
        <v>112.1</v>
      </c>
      <c r="R856" s="134">
        <v>124.3</v>
      </c>
      <c r="S856" s="134">
        <v>117.8</v>
      </c>
      <c r="T856" s="134">
        <v>115.2</v>
      </c>
      <c r="U856" s="134">
        <v>115.2</v>
      </c>
      <c r="V856" s="134">
        <v>120.8</v>
      </c>
      <c r="W856" s="134">
        <v>114.8</v>
      </c>
      <c r="X856" s="134">
        <v>123.5</v>
      </c>
      <c r="Y856" s="134">
        <v>130</v>
      </c>
      <c r="Z856" s="134">
        <v>133.5</v>
      </c>
      <c r="AA856" s="134">
        <v>121.2</v>
      </c>
      <c r="AB856" s="134">
        <v>122.2</v>
      </c>
      <c r="AC856" s="134">
        <v>131.9</v>
      </c>
      <c r="AD856" s="134">
        <v>125</v>
      </c>
      <c r="AE856" s="134">
        <v>133.30000000000001</v>
      </c>
      <c r="AF856" s="134">
        <v>139.4</v>
      </c>
      <c r="AG856" s="134">
        <v>138</v>
      </c>
      <c r="AH856" s="134">
        <v>136.19999999999999</v>
      </c>
      <c r="AI856" s="134">
        <v>140.1</v>
      </c>
      <c r="AJ856" s="134">
        <v>139.9</v>
      </c>
      <c r="AK856" s="134">
        <v>131.9</v>
      </c>
      <c r="AL856" s="134">
        <v>131.80000000000001</v>
      </c>
      <c r="AM856" s="134">
        <v>135.6</v>
      </c>
      <c r="AN856" s="134">
        <v>136.69999999999999</v>
      </c>
      <c r="AO856" s="134">
        <v>142.9</v>
      </c>
      <c r="AP856" s="134">
        <v>142.4</v>
      </c>
      <c r="AQ856" s="134">
        <v>160</v>
      </c>
      <c r="AR856" s="134">
        <v>148.80000000000001</v>
      </c>
      <c r="AS856" s="134">
        <v>163</v>
      </c>
      <c r="AT856" s="134">
        <v>163</v>
      </c>
      <c r="AU856" s="134">
        <v>150.30000000000001</v>
      </c>
      <c r="AV856" s="134">
        <v>150.30000000000001</v>
      </c>
      <c r="AW856" s="134">
        <v>165.1</v>
      </c>
      <c r="AX856" s="134">
        <v>169.1</v>
      </c>
      <c r="AY856" s="134">
        <v>153.19999999999999</v>
      </c>
      <c r="AZ856" s="134">
        <v>166.2</v>
      </c>
      <c r="BA856" s="134">
        <v>148.6</v>
      </c>
      <c r="BB856" s="134">
        <v>147.19999999999999</v>
      </c>
      <c r="BC856" s="134">
        <v>150.80000000000001</v>
      </c>
      <c r="BD856" s="134">
        <v>162.19999999999999</v>
      </c>
      <c r="BE856" s="134">
        <v>174.8</v>
      </c>
      <c r="BF856" s="134">
        <v>159.1</v>
      </c>
      <c r="BG856" s="134">
        <v>159.69999999999999</v>
      </c>
      <c r="BH856" s="134">
        <v>160.6</v>
      </c>
      <c r="BI856" s="134">
        <v>166.8</v>
      </c>
      <c r="BJ856" s="134">
        <v>150.5</v>
      </c>
      <c r="BK856" s="134">
        <v>149.4</v>
      </c>
      <c r="BL856" s="134">
        <v>148.9</v>
      </c>
      <c r="BM856" s="134">
        <v>147.69999999999999</v>
      </c>
      <c r="BN856" s="134">
        <v>147.19999999999999</v>
      </c>
      <c r="BO856" s="134">
        <v>174</v>
      </c>
      <c r="BP856" s="134">
        <v>173</v>
      </c>
      <c r="BQ856" s="134">
        <v>169.2</v>
      </c>
      <c r="BR856" s="134">
        <v>185.2</v>
      </c>
      <c r="BS856" s="134">
        <v>175.9</v>
      </c>
      <c r="BT856" s="134">
        <v>181.3</v>
      </c>
      <c r="BU856" s="134">
        <v>189</v>
      </c>
      <c r="BV856" s="134">
        <v>180.9</v>
      </c>
      <c r="BW856" s="134">
        <v>180</v>
      </c>
      <c r="BX856" s="134">
        <v>182.7</v>
      </c>
      <c r="BY856" s="134">
        <v>178.7</v>
      </c>
      <c r="BZ856" s="134">
        <v>173.7</v>
      </c>
      <c r="CA856" s="134">
        <v>169.9</v>
      </c>
      <c r="CB856" s="134">
        <v>174.3</v>
      </c>
      <c r="CC856" s="134">
        <v>167.1</v>
      </c>
      <c r="CD856" s="134">
        <v>167.5</v>
      </c>
      <c r="CE856" s="134">
        <v>177.1</v>
      </c>
      <c r="CF856" s="134">
        <v>172</v>
      </c>
      <c r="CG856" s="134">
        <v>172.1</v>
      </c>
      <c r="CH856" s="134">
        <v>177</v>
      </c>
      <c r="CI856" s="134">
        <v>177.5</v>
      </c>
      <c r="CJ856" s="134">
        <v>170.4</v>
      </c>
      <c r="CK856" s="134">
        <v>173</v>
      </c>
      <c r="CL856" s="134">
        <v>177.2</v>
      </c>
      <c r="CM856" s="134">
        <v>175.9</v>
      </c>
      <c r="CN856" s="134">
        <v>173.4</v>
      </c>
      <c r="CO856" s="134">
        <v>176</v>
      </c>
      <c r="CP856" s="134">
        <v>166.4</v>
      </c>
      <c r="CQ856" s="134">
        <v>175.9</v>
      </c>
      <c r="CR856" s="134">
        <v>172.7</v>
      </c>
      <c r="CS856" s="134">
        <v>177.2</v>
      </c>
      <c r="CT856" s="134">
        <v>175.1</v>
      </c>
      <c r="CU856" s="134">
        <v>174.5</v>
      </c>
      <c r="CV856" s="134">
        <v>174.5</v>
      </c>
      <c r="CW856" s="134">
        <v>177.2</v>
      </c>
      <c r="CX856" s="134">
        <v>172.7</v>
      </c>
      <c r="CY856" s="134">
        <v>166.5</v>
      </c>
      <c r="CZ856" s="134">
        <v>172.6</v>
      </c>
      <c r="DA856" s="134">
        <v>163</v>
      </c>
      <c r="DB856" s="134">
        <v>166.4</v>
      </c>
      <c r="DC856" s="134">
        <v>170.2</v>
      </c>
      <c r="DD856" s="134">
        <v>164.3</v>
      </c>
      <c r="DE856" s="134">
        <v>175.1</v>
      </c>
      <c r="DF856" s="134">
        <v>189.7</v>
      </c>
      <c r="DG856" s="134">
        <v>192.3</v>
      </c>
      <c r="DH856" s="134">
        <v>196.9</v>
      </c>
      <c r="DI856" s="134">
        <v>200.4</v>
      </c>
      <c r="DJ856" s="134">
        <v>195.3</v>
      </c>
      <c r="DK856" s="134">
        <v>203.3</v>
      </c>
      <c r="DL856" s="134">
        <v>183.4</v>
      </c>
      <c r="DM856" s="134">
        <v>189.2</v>
      </c>
      <c r="DN856" s="134">
        <v>190.5</v>
      </c>
      <c r="DO856" s="134">
        <v>192.6</v>
      </c>
      <c r="DP856" s="134">
        <v>195.7</v>
      </c>
      <c r="DQ856" s="134">
        <v>195</v>
      </c>
      <c r="DR856" s="134">
        <v>185.1</v>
      </c>
      <c r="DS856" s="134">
        <v>180.7</v>
      </c>
      <c r="DT856" s="134">
        <v>184.4</v>
      </c>
      <c r="DU856" s="134">
        <v>186.8</v>
      </c>
      <c r="DV856" s="134">
        <v>192.1</v>
      </c>
      <c r="DW856" s="134">
        <v>175.4</v>
      </c>
      <c r="DX856" s="134">
        <v>190.5</v>
      </c>
      <c r="DY856" s="134">
        <v>180.3</v>
      </c>
      <c r="DZ856" s="134">
        <v>180.3</v>
      </c>
      <c r="EA856" s="135">
        <v>193.9</v>
      </c>
      <c r="EB856" s="136">
        <v>182.7</v>
      </c>
      <c r="EC856" s="136">
        <v>185.6</v>
      </c>
      <c r="ED856" s="134">
        <v>200.4</v>
      </c>
      <c r="EE856" s="134">
        <v>201.4</v>
      </c>
      <c r="EF856" s="137">
        <v>193.9</v>
      </c>
      <c r="EG856" s="137">
        <v>187.7</v>
      </c>
      <c r="EH856" s="137">
        <v>181.1</v>
      </c>
      <c r="EI856" s="137">
        <v>193.1</v>
      </c>
      <c r="EJ856" s="136">
        <v>193.1</v>
      </c>
      <c r="EK856" s="136">
        <v>180.3</v>
      </c>
      <c r="EL856" s="147">
        <v>189.4</v>
      </c>
      <c r="EM856" s="147">
        <v>186</v>
      </c>
      <c r="EN856" s="147">
        <v>179.2</v>
      </c>
    </row>
    <row r="857" spans="1:144" ht="15" x14ac:dyDescent="0.25">
      <c r="A857" s="132" t="s">
        <v>3140</v>
      </c>
      <c r="B857" s="132" t="s">
        <v>3141</v>
      </c>
      <c r="C857" s="133">
        <v>1.238E-2</v>
      </c>
      <c r="D857" s="134">
        <v>106</v>
      </c>
      <c r="E857" s="134">
        <v>106.8</v>
      </c>
      <c r="F857" s="134">
        <v>106.4</v>
      </c>
      <c r="G857" s="134">
        <v>106.2</v>
      </c>
      <c r="H857" s="134">
        <v>105</v>
      </c>
      <c r="I857" s="134">
        <v>106.9</v>
      </c>
      <c r="J857" s="134">
        <v>106.9</v>
      </c>
      <c r="K857" s="134">
        <v>106.3</v>
      </c>
      <c r="L857" s="134">
        <v>106.5</v>
      </c>
      <c r="M857" s="134">
        <v>106.6</v>
      </c>
      <c r="N857" s="134">
        <v>107.9</v>
      </c>
      <c r="O857" s="134">
        <v>106.8</v>
      </c>
      <c r="P857" s="134">
        <v>106</v>
      </c>
      <c r="Q857" s="134">
        <v>102.9</v>
      </c>
      <c r="R857" s="134">
        <v>104.7</v>
      </c>
      <c r="S857" s="134">
        <v>106.9</v>
      </c>
      <c r="T857" s="134">
        <v>108.4</v>
      </c>
      <c r="U857" s="134">
        <v>106.7</v>
      </c>
      <c r="V857" s="134">
        <v>106.8</v>
      </c>
      <c r="W857" s="134">
        <v>106.9</v>
      </c>
      <c r="X857" s="134">
        <v>106.9</v>
      </c>
      <c r="Y857" s="134">
        <v>108.2</v>
      </c>
      <c r="Z857" s="134">
        <v>108</v>
      </c>
      <c r="AA857" s="134">
        <v>107.1</v>
      </c>
      <c r="AB857" s="134">
        <v>113.4</v>
      </c>
      <c r="AC857" s="134">
        <v>113.8</v>
      </c>
      <c r="AD857" s="134">
        <v>112.8</v>
      </c>
      <c r="AE857" s="134">
        <v>112.7</v>
      </c>
      <c r="AF857" s="134">
        <v>113.1</v>
      </c>
      <c r="AG857" s="134">
        <v>113.9</v>
      </c>
      <c r="AH857" s="134">
        <v>112.8</v>
      </c>
      <c r="AI857" s="134">
        <v>112.9</v>
      </c>
      <c r="AJ857" s="134">
        <v>113.2</v>
      </c>
      <c r="AK857" s="134">
        <v>113.8</v>
      </c>
      <c r="AL857" s="134">
        <v>114.2</v>
      </c>
      <c r="AM857" s="134">
        <v>120.1</v>
      </c>
      <c r="AN857" s="134">
        <v>117.8</v>
      </c>
      <c r="AO857" s="134">
        <v>118.5</v>
      </c>
      <c r="AP857" s="134">
        <v>116.5</v>
      </c>
      <c r="AQ857" s="134">
        <v>118</v>
      </c>
      <c r="AR857" s="134">
        <v>115.9</v>
      </c>
      <c r="AS857" s="134">
        <v>114.8</v>
      </c>
      <c r="AT857" s="134">
        <v>118.3</v>
      </c>
      <c r="AU857" s="134">
        <v>118</v>
      </c>
      <c r="AV857" s="134">
        <v>119.5</v>
      </c>
      <c r="AW857" s="134">
        <v>120</v>
      </c>
      <c r="AX857" s="134">
        <v>119.4</v>
      </c>
      <c r="AY857" s="134">
        <v>118.9</v>
      </c>
      <c r="AZ857" s="134">
        <v>119.7</v>
      </c>
      <c r="BA857" s="134">
        <v>121.6</v>
      </c>
      <c r="BB857" s="134">
        <v>123.3</v>
      </c>
      <c r="BC857" s="134">
        <v>124.2</v>
      </c>
      <c r="BD857" s="134">
        <v>124.5</v>
      </c>
      <c r="BE857" s="134">
        <v>125.5</v>
      </c>
      <c r="BF857" s="134">
        <v>126</v>
      </c>
      <c r="BG857" s="134">
        <v>126</v>
      </c>
      <c r="BH857" s="134">
        <v>126.5</v>
      </c>
      <c r="BI857" s="134">
        <v>125.9</v>
      </c>
      <c r="BJ857" s="134">
        <v>126.6</v>
      </c>
      <c r="BK857" s="134">
        <v>126.2</v>
      </c>
      <c r="BL857" s="134">
        <v>126.9</v>
      </c>
      <c r="BM857" s="134">
        <v>127.1</v>
      </c>
      <c r="BN857" s="134">
        <v>127.1</v>
      </c>
      <c r="BO857" s="134">
        <v>126.6</v>
      </c>
      <c r="BP857" s="134">
        <v>125.7</v>
      </c>
      <c r="BQ857" s="134">
        <v>125.7</v>
      </c>
      <c r="BR857" s="134">
        <v>126.1</v>
      </c>
      <c r="BS857" s="134">
        <v>125.6</v>
      </c>
      <c r="BT857" s="134">
        <v>125.2</v>
      </c>
      <c r="BU857" s="134">
        <v>125.3</v>
      </c>
      <c r="BV857" s="134">
        <v>125.5</v>
      </c>
      <c r="BW857" s="134">
        <v>125.5</v>
      </c>
      <c r="BX857" s="134">
        <v>126.5</v>
      </c>
      <c r="BY857" s="134">
        <v>126.5</v>
      </c>
      <c r="BZ857" s="134">
        <v>126.2</v>
      </c>
      <c r="CA857" s="134">
        <v>126.3</v>
      </c>
      <c r="CB857" s="134">
        <v>127.4</v>
      </c>
      <c r="CC857" s="134">
        <v>127.8</v>
      </c>
      <c r="CD857" s="134">
        <v>128.80000000000001</v>
      </c>
      <c r="CE857" s="134">
        <v>128.80000000000001</v>
      </c>
      <c r="CF857" s="134">
        <v>128.9</v>
      </c>
      <c r="CG857" s="134">
        <v>129.4</v>
      </c>
      <c r="CH857" s="134">
        <v>126.2</v>
      </c>
      <c r="CI857" s="134">
        <v>126.4</v>
      </c>
      <c r="CJ857" s="134">
        <v>127.7</v>
      </c>
      <c r="CK857" s="134">
        <v>127.8</v>
      </c>
      <c r="CL857" s="134">
        <v>128.1</v>
      </c>
      <c r="CM857" s="134">
        <v>128.19999999999999</v>
      </c>
      <c r="CN857" s="134">
        <v>129.1</v>
      </c>
      <c r="CO857" s="134">
        <v>129.19999999999999</v>
      </c>
      <c r="CP857" s="134">
        <v>129.80000000000001</v>
      </c>
      <c r="CQ857" s="134">
        <v>130.9</v>
      </c>
      <c r="CR857" s="134">
        <v>131.4</v>
      </c>
      <c r="CS857" s="134">
        <v>131.69999999999999</v>
      </c>
      <c r="CT857" s="134">
        <v>131.30000000000001</v>
      </c>
      <c r="CU857" s="134">
        <v>131</v>
      </c>
      <c r="CV857" s="134">
        <v>130.80000000000001</v>
      </c>
      <c r="CW857" s="134">
        <v>131.4</v>
      </c>
      <c r="CX857" s="134">
        <v>130.9</v>
      </c>
      <c r="CY857" s="134">
        <v>130.9</v>
      </c>
      <c r="CZ857" s="134">
        <v>131</v>
      </c>
      <c r="DA857" s="134">
        <v>131.1</v>
      </c>
      <c r="DB857" s="134">
        <v>131.9</v>
      </c>
      <c r="DC857" s="134">
        <v>131.80000000000001</v>
      </c>
      <c r="DD857" s="134">
        <v>131.9</v>
      </c>
      <c r="DE857" s="134">
        <v>134.19999999999999</v>
      </c>
      <c r="DF857" s="134">
        <v>134.19999999999999</v>
      </c>
      <c r="DG857" s="134">
        <v>134.19999999999999</v>
      </c>
      <c r="DH857" s="134">
        <v>135.9</v>
      </c>
      <c r="DI857" s="134">
        <v>136</v>
      </c>
      <c r="DJ857" s="134">
        <v>137.5</v>
      </c>
      <c r="DK857" s="134">
        <v>138.30000000000001</v>
      </c>
      <c r="DL857" s="134">
        <v>138.69999999999999</v>
      </c>
      <c r="DM857" s="134">
        <v>138.6</v>
      </c>
      <c r="DN857" s="134">
        <v>141.1</v>
      </c>
      <c r="DO857" s="134">
        <v>142.1</v>
      </c>
      <c r="DP857" s="134">
        <v>142.5</v>
      </c>
      <c r="DQ857" s="134">
        <v>143.80000000000001</v>
      </c>
      <c r="DR857" s="134">
        <v>144.30000000000001</v>
      </c>
      <c r="DS857" s="134">
        <v>145.9</v>
      </c>
      <c r="DT857" s="134">
        <v>146.6</v>
      </c>
      <c r="DU857" s="134">
        <v>147.5</v>
      </c>
      <c r="DV857" s="134">
        <v>148.19999999999999</v>
      </c>
      <c r="DW857" s="134">
        <v>148.9</v>
      </c>
      <c r="DX857" s="134">
        <v>149.30000000000001</v>
      </c>
      <c r="DY857" s="134">
        <v>151.80000000000001</v>
      </c>
      <c r="DZ857" s="134">
        <v>151.69999999999999</v>
      </c>
      <c r="EA857" s="135">
        <v>152</v>
      </c>
      <c r="EB857" s="136">
        <v>151.9</v>
      </c>
      <c r="EC857" s="136">
        <v>151.69999999999999</v>
      </c>
      <c r="ED857" s="134">
        <v>152.4</v>
      </c>
      <c r="EE857" s="134">
        <v>152.6</v>
      </c>
      <c r="EF857" s="137">
        <v>154.69999999999999</v>
      </c>
      <c r="EG857" s="137">
        <v>155.69999999999999</v>
      </c>
      <c r="EH857" s="137">
        <v>154.80000000000001</v>
      </c>
      <c r="EI857" s="137">
        <v>155.30000000000001</v>
      </c>
      <c r="EJ857" s="136">
        <v>155.5</v>
      </c>
      <c r="EK857" s="136">
        <v>155.4</v>
      </c>
      <c r="EL857" s="147">
        <v>155</v>
      </c>
      <c r="EM857" s="147">
        <v>155.19999999999999</v>
      </c>
      <c r="EN857" s="147">
        <v>155.9</v>
      </c>
    </row>
    <row r="858" spans="1:144" ht="15" x14ac:dyDescent="0.25">
      <c r="A858" s="132" t="s">
        <v>3142</v>
      </c>
      <c r="B858" s="132" t="s">
        <v>3143</v>
      </c>
      <c r="C858" s="133">
        <v>3.6700000000000001E-3</v>
      </c>
      <c r="D858" s="134">
        <v>105.2</v>
      </c>
      <c r="E858" s="134">
        <v>109.2</v>
      </c>
      <c r="F858" s="134">
        <v>106.6</v>
      </c>
      <c r="G858" s="134">
        <v>105.5</v>
      </c>
      <c r="H858" s="134">
        <v>105.2</v>
      </c>
      <c r="I858" s="134">
        <v>105</v>
      </c>
      <c r="J858" s="134">
        <v>106.8</v>
      </c>
      <c r="K858" s="134">
        <v>106.1</v>
      </c>
      <c r="L858" s="134">
        <v>107.8</v>
      </c>
      <c r="M858" s="134">
        <v>108.4</v>
      </c>
      <c r="N858" s="134">
        <v>107.9</v>
      </c>
      <c r="O858" s="134">
        <v>108.3</v>
      </c>
      <c r="P858" s="134">
        <v>102.8</v>
      </c>
      <c r="Q858" s="134">
        <v>103.9</v>
      </c>
      <c r="R858" s="134">
        <v>104.5</v>
      </c>
      <c r="S858" s="134">
        <v>103.5</v>
      </c>
      <c r="T858" s="134">
        <v>104.1</v>
      </c>
      <c r="U858" s="134">
        <v>104.8</v>
      </c>
      <c r="V858" s="134">
        <v>104.3</v>
      </c>
      <c r="W858" s="134">
        <v>104.9</v>
      </c>
      <c r="X858" s="134">
        <v>104.7</v>
      </c>
      <c r="Y858" s="134">
        <v>103.9</v>
      </c>
      <c r="Z858" s="134">
        <v>104.4</v>
      </c>
      <c r="AA858" s="134">
        <v>103.1</v>
      </c>
      <c r="AB858" s="134">
        <v>110.8</v>
      </c>
      <c r="AC858" s="134">
        <v>111.8</v>
      </c>
      <c r="AD858" s="134">
        <v>110.6</v>
      </c>
      <c r="AE858" s="134">
        <v>109.9</v>
      </c>
      <c r="AF858" s="134">
        <v>110.2</v>
      </c>
      <c r="AG858" s="134">
        <v>111.5</v>
      </c>
      <c r="AH858" s="134">
        <v>111.1</v>
      </c>
      <c r="AI858" s="134">
        <v>110.8</v>
      </c>
      <c r="AJ858" s="134">
        <v>110.4</v>
      </c>
      <c r="AK858" s="134">
        <v>114.3</v>
      </c>
      <c r="AL858" s="134">
        <v>114.6</v>
      </c>
      <c r="AM858" s="134">
        <v>127.2</v>
      </c>
      <c r="AN858" s="134">
        <v>112.9</v>
      </c>
      <c r="AO858" s="134">
        <v>112</v>
      </c>
      <c r="AP858" s="134">
        <v>112.6</v>
      </c>
      <c r="AQ858" s="134">
        <v>113</v>
      </c>
      <c r="AR858" s="134">
        <v>114.5</v>
      </c>
      <c r="AS858" s="134">
        <v>111.5</v>
      </c>
      <c r="AT858" s="134">
        <v>115</v>
      </c>
      <c r="AU858" s="134">
        <v>115.4</v>
      </c>
      <c r="AV858" s="134">
        <v>115.4</v>
      </c>
      <c r="AW858" s="134">
        <v>112.8</v>
      </c>
      <c r="AX858" s="134">
        <v>112.7</v>
      </c>
      <c r="AY858" s="134">
        <v>112.3</v>
      </c>
      <c r="AZ858" s="134">
        <v>113.8</v>
      </c>
      <c r="BA858" s="134">
        <v>115.5</v>
      </c>
      <c r="BB858" s="134">
        <v>118</v>
      </c>
      <c r="BC858" s="134">
        <v>118.8</v>
      </c>
      <c r="BD858" s="134">
        <v>119.5</v>
      </c>
      <c r="BE858" s="134">
        <v>119.3</v>
      </c>
      <c r="BF858" s="134">
        <v>120.2</v>
      </c>
      <c r="BG858" s="134">
        <v>120.4</v>
      </c>
      <c r="BH858" s="134">
        <v>121.4</v>
      </c>
      <c r="BI858" s="134">
        <v>121.4</v>
      </c>
      <c r="BJ858" s="134">
        <v>121.4</v>
      </c>
      <c r="BK858" s="134">
        <v>121.4</v>
      </c>
      <c r="BL858" s="134">
        <v>122.4</v>
      </c>
      <c r="BM858" s="134">
        <v>122.4</v>
      </c>
      <c r="BN858" s="134">
        <v>122.4</v>
      </c>
      <c r="BO858" s="134">
        <v>120.5</v>
      </c>
      <c r="BP858" s="134">
        <v>118.4</v>
      </c>
      <c r="BQ858" s="134">
        <v>118.4</v>
      </c>
      <c r="BR858" s="134">
        <v>118.6</v>
      </c>
      <c r="BS858" s="134">
        <v>117.8</v>
      </c>
      <c r="BT858" s="134">
        <v>116.8</v>
      </c>
      <c r="BU858" s="134">
        <v>116.9</v>
      </c>
      <c r="BV858" s="134">
        <v>117.9</v>
      </c>
      <c r="BW858" s="134">
        <v>117.9</v>
      </c>
      <c r="BX858" s="134">
        <v>118.2</v>
      </c>
      <c r="BY858" s="134">
        <v>117.2</v>
      </c>
      <c r="BZ858" s="134">
        <v>116.3</v>
      </c>
      <c r="CA858" s="134">
        <v>117.2</v>
      </c>
      <c r="CB858" s="134">
        <v>117</v>
      </c>
      <c r="CC858" s="134">
        <v>117</v>
      </c>
      <c r="CD858" s="134">
        <v>117.4</v>
      </c>
      <c r="CE858" s="134">
        <v>117.4</v>
      </c>
      <c r="CF858" s="134">
        <v>117.4</v>
      </c>
      <c r="CG858" s="134">
        <v>117.4</v>
      </c>
      <c r="CH858" s="134">
        <v>113.8</v>
      </c>
      <c r="CI858" s="134">
        <v>113.8</v>
      </c>
      <c r="CJ858" s="134">
        <v>113.8</v>
      </c>
      <c r="CK858" s="134">
        <v>113.8</v>
      </c>
      <c r="CL858" s="134">
        <v>113.9</v>
      </c>
      <c r="CM858" s="134">
        <v>114</v>
      </c>
      <c r="CN858" s="134">
        <v>114.9</v>
      </c>
      <c r="CO858" s="134">
        <v>114.9</v>
      </c>
      <c r="CP858" s="134">
        <v>114.9</v>
      </c>
      <c r="CQ858" s="134">
        <v>119</v>
      </c>
      <c r="CR858" s="134">
        <v>119.4</v>
      </c>
      <c r="CS858" s="134">
        <v>119.3</v>
      </c>
      <c r="CT858" s="134">
        <v>119.3</v>
      </c>
      <c r="CU858" s="134">
        <v>118.3</v>
      </c>
      <c r="CV858" s="134">
        <v>117.8</v>
      </c>
      <c r="CW858" s="134">
        <v>116.9</v>
      </c>
      <c r="CX858" s="134">
        <v>114.2</v>
      </c>
      <c r="CY858" s="134">
        <v>115.6</v>
      </c>
      <c r="CZ858" s="134">
        <v>115.5</v>
      </c>
      <c r="DA858" s="134">
        <v>115.9</v>
      </c>
      <c r="DB858" s="134">
        <v>116.4</v>
      </c>
      <c r="DC858" s="134">
        <v>115.7</v>
      </c>
      <c r="DD858" s="134">
        <v>116.6</v>
      </c>
      <c r="DE858" s="134">
        <v>119.2</v>
      </c>
      <c r="DF858" s="134">
        <v>119.4</v>
      </c>
      <c r="DG858" s="134">
        <v>118</v>
      </c>
      <c r="DH858" s="134">
        <v>120.5</v>
      </c>
      <c r="DI858" s="134">
        <v>119.8</v>
      </c>
      <c r="DJ858" s="134">
        <v>121.6</v>
      </c>
      <c r="DK858" s="134">
        <v>124.1</v>
      </c>
      <c r="DL858" s="134">
        <v>126.1</v>
      </c>
      <c r="DM858" s="134">
        <v>126.7</v>
      </c>
      <c r="DN858" s="134">
        <v>126.1</v>
      </c>
      <c r="DO858" s="134">
        <v>128.19999999999999</v>
      </c>
      <c r="DP858" s="134">
        <v>127.7</v>
      </c>
      <c r="DQ858" s="134">
        <v>128.80000000000001</v>
      </c>
      <c r="DR858" s="134">
        <v>127.5</v>
      </c>
      <c r="DS858" s="134">
        <v>129.5</v>
      </c>
      <c r="DT858" s="134">
        <v>130.1</v>
      </c>
      <c r="DU858" s="134">
        <v>133</v>
      </c>
      <c r="DV858" s="134">
        <v>133.4</v>
      </c>
      <c r="DW858" s="134">
        <v>131</v>
      </c>
      <c r="DX858" s="134">
        <v>132</v>
      </c>
      <c r="DY858" s="134">
        <v>134.1</v>
      </c>
      <c r="DZ858" s="134">
        <v>132.5</v>
      </c>
      <c r="EA858" s="135">
        <v>133.5</v>
      </c>
      <c r="EB858" s="136">
        <v>134.9</v>
      </c>
      <c r="EC858" s="136">
        <v>134.69999999999999</v>
      </c>
      <c r="ED858" s="134">
        <v>132.5</v>
      </c>
      <c r="EE858" s="134">
        <v>134.4</v>
      </c>
      <c r="EF858" s="137">
        <v>134.5</v>
      </c>
      <c r="EG858" s="137">
        <v>135.5</v>
      </c>
      <c r="EH858" s="137">
        <v>134.6</v>
      </c>
      <c r="EI858" s="137">
        <v>136</v>
      </c>
      <c r="EJ858" s="136">
        <v>137.9</v>
      </c>
      <c r="EK858" s="136">
        <v>137.19999999999999</v>
      </c>
      <c r="EL858" s="147">
        <v>136.5</v>
      </c>
      <c r="EM858" s="147">
        <v>136.9</v>
      </c>
      <c r="EN858" s="147">
        <v>136</v>
      </c>
    </row>
    <row r="859" spans="1:144" ht="15" x14ac:dyDescent="0.25">
      <c r="A859" s="132" t="s">
        <v>3144</v>
      </c>
      <c r="B859" s="132" t="s">
        <v>3145</v>
      </c>
      <c r="C859" s="133">
        <v>2.3000000000000001E-4</v>
      </c>
      <c r="D859" s="134">
        <v>107.9</v>
      </c>
      <c r="E859" s="134">
        <v>107.9</v>
      </c>
      <c r="F859" s="134">
        <v>107.4</v>
      </c>
      <c r="G859" s="134">
        <v>109.3</v>
      </c>
      <c r="H859" s="134">
        <v>107.9</v>
      </c>
      <c r="I859" s="134">
        <v>109.6</v>
      </c>
      <c r="J859" s="134">
        <v>107.9</v>
      </c>
      <c r="K859" s="134">
        <v>107.9</v>
      </c>
      <c r="L859" s="134">
        <v>107.9</v>
      </c>
      <c r="M859" s="134">
        <v>109.6</v>
      </c>
      <c r="N859" s="134">
        <v>111.9</v>
      </c>
      <c r="O859" s="134">
        <v>111</v>
      </c>
      <c r="P859" s="134">
        <v>115.4</v>
      </c>
      <c r="Q859" s="134">
        <v>120.3</v>
      </c>
      <c r="R859" s="134">
        <v>120.3</v>
      </c>
      <c r="S859" s="134">
        <v>118.7</v>
      </c>
      <c r="T859" s="134">
        <v>118.1</v>
      </c>
      <c r="U859" s="134">
        <v>118.1</v>
      </c>
      <c r="V859" s="134">
        <v>118.1</v>
      </c>
      <c r="W859" s="134">
        <v>120</v>
      </c>
      <c r="X859" s="134">
        <v>118.1</v>
      </c>
      <c r="Y859" s="134">
        <v>118.1</v>
      </c>
      <c r="Z859" s="134">
        <v>121.2</v>
      </c>
      <c r="AA859" s="134">
        <v>123.1</v>
      </c>
      <c r="AB859" s="134">
        <v>132.30000000000001</v>
      </c>
      <c r="AC859" s="134">
        <v>137.4</v>
      </c>
      <c r="AD859" s="134">
        <v>133.19999999999999</v>
      </c>
      <c r="AE859" s="134">
        <v>132.30000000000001</v>
      </c>
      <c r="AF859" s="134">
        <v>134.4</v>
      </c>
      <c r="AG859" s="134">
        <v>132.30000000000001</v>
      </c>
      <c r="AH859" s="134">
        <v>132.30000000000001</v>
      </c>
      <c r="AI859" s="134">
        <v>132.30000000000001</v>
      </c>
      <c r="AJ859" s="134">
        <v>134.19999999999999</v>
      </c>
      <c r="AK859" s="134">
        <v>134.4</v>
      </c>
      <c r="AL859" s="134">
        <v>132.30000000000001</v>
      </c>
      <c r="AM859" s="134">
        <v>134.19999999999999</v>
      </c>
      <c r="AN859" s="134">
        <v>162.4</v>
      </c>
      <c r="AO859" s="134">
        <v>152.69999999999999</v>
      </c>
      <c r="AP859" s="134">
        <v>160.19999999999999</v>
      </c>
      <c r="AQ859" s="134">
        <v>160.4</v>
      </c>
      <c r="AR859" s="134">
        <v>162.6</v>
      </c>
      <c r="AS859" s="134">
        <v>158.5</v>
      </c>
      <c r="AT859" s="134">
        <v>159.9</v>
      </c>
      <c r="AU859" s="134">
        <v>154.69999999999999</v>
      </c>
      <c r="AV859" s="134">
        <v>157</v>
      </c>
      <c r="AW859" s="134">
        <v>155.9</v>
      </c>
      <c r="AX859" s="134">
        <v>156.19999999999999</v>
      </c>
      <c r="AY859" s="134">
        <v>157.80000000000001</v>
      </c>
      <c r="AZ859" s="134">
        <v>155.6</v>
      </c>
      <c r="BA859" s="134">
        <v>159</v>
      </c>
      <c r="BB859" s="134">
        <v>155.69999999999999</v>
      </c>
      <c r="BC859" s="134">
        <v>163.19999999999999</v>
      </c>
      <c r="BD859" s="134">
        <v>161.1</v>
      </c>
      <c r="BE859" s="134">
        <v>161.69999999999999</v>
      </c>
      <c r="BF859" s="134">
        <v>158.4</v>
      </c>
      <c r="BG859" s="134">
        <v>161.80000000000001</v>
      </c>
      <c r="BH859" s="134">
        <v>159.5</v>
      </c>
      <c r="BI859" s="134">
        <v>161.4</v>
      </c>
      <c r="BJ859" s="134">
        <v>163.19999999999999</v>
      </c>
      <c r="BK859" s="134">
        <v>162.5</v>
      </c>
      <c r="BL859" s="134">
        <v>159.19999999999999</v>
      </c>
      <c r="BM859" s="134">
        <v>164.8</v>
      </c>
      <c r="BN859" s="134">
        <v>162.6</v>
      </c>
      <c r="BO859" s="134">
        <v>161.30000000000001</v>
      </c>
      <c r="BP859" s="134">
        <v>161.9</v>
      </c>
      <c r="BQ859" s="134">
        <v>161.5</v>
      </c>
      <c r="BR859" s="134">
        <v>160.30000000000001</v>
      </c>
      <c r="BS859" s="134">
        <v>160.30000000000001</v>
      </c>
      <c r="BT859" s="134">
        <v>163.5</v>
      </c>
      <c r="BU859" s="134">
        <v>163.5</v>
      </c>
      <c r="BV859" s="134">
        <v>161.9</v>
      </c>
      <c r="BW859" s="134">
        <v>160.30000000000001</v>
      </c>
      <c r="BX859" s="134">
        <v>165.4</v>
      </c>
      <c r="BY859" s="134">
        <v>168.2</v>
      </c>
      <c r="BZ859" s="134">
        <v>165.4</v>
      </c>
      <c r="CA859" s="134">
        <v>159.30000000000001</v>
      </c>
      <c r="CB859" s="134">
        <v>164.3</v>
      </c>
      <c r="CC859" s="134">
        <v>164.3</v>
      </c>
      <c r="CD859" s="134">
        <v>164.8</v>
      </c>
      <c r="CE859" s="134">
        <v>163.19999999999999</v>
      </c>
      <c r="CF859" s="134">
        <v>163.6</v>
      </c>
      <c r="CG859" s="134">
        <v>164.8</v>
      </c>
      <c r="CH859" s="134">
        <v>165.1</v>
      </c>
      <c r="CI859" s="134">
        <v>157.6</v>
      </c>
      <c r="CJ859" s="134">
        <v>161.1</v>
      </c>
      <c r="CK859" s="134">
        <v>159.80000000000001</v>
      </c>
      <c r="CL859" s="134">
        <v>167</v>
      </c>
      <c r="CM859" s="134">
        <v>165.9</v>
      </c>
      <c r="CN859" s="134">
        <v>168.2</v>
      </c>
      <c r="CO859" s="134">
        <v>170</v>
      </c>
      <c r="CP859" s="134">
        <v>167.8</v>
      </c>
      <c r="CQ859" s="134">
        <v>172.1</v>
      </c>
      <c r="CR859" s="134">
        <v>169.6</v>
      </c>
      <c r="CS859" s="134">
        <v>171</v>
      </c>
      <c r="CT859" s="134">
        <v>170</v>
      </c>
      <c r="CU859" s="134">
        <v>167</v>
      </c>
      <c r="CV859" s="134">
        <v>168.5</v>
      </c>
      <c r="CW859" s="134">
        <v>171</v>
      </c>
      <c r="CX859" s="134">
        <v>172</v>
      </c>
      <c r="CY859" s="134">
        <v>172.8</v>
      </c>
      <c r="CZ859" s="134">
        <v>175.6</v>
      </c>
      <c r="DA859" s="134">
        <v>174.2</v>
      </c>
      <c r="DB859" s="134">
        <v>176.1</v>
      </c>
      <c r="DC859" s="134">
        <v>179.2</v>
      </c>
      <c r="DD859" s="134">
        <v>181.2</v>
      </c>
      <c r="DE859" s="134">
        <v>189.6</v>
      </c>
      <c r="DF859" s="134">
        <v>189.1</v>
      </c>
      <c r="DG859" s="134">
        <v>190</v>
      </c>
      <c r="DH859" s="134">
        <v>194.6</v>
      </c>
      <c r="DI859" s="134">
        <v>192.8</v>
      </c>
      <c r="DJ859" s="134">
        <v>201.1</v>
      </c>
      <c r="DK859" s="134">
        <v>201.1</v>
      </c>
      <c r="DL859" s="134">
        <v>201.5</v>
      </c>
      <c r="DM859" s="134">
        <v>203.1</v>
      </c>
      <c r="DN859" s="134">
        <v>202.1</v>
      </c>
      <c r="DO859" s="134">
        <v>205.1</v>
      </c>
      <c r="DP859" s="134">
        <v>205.1</v>
      </c>
      <c r="DQ859" s="134">
        <v>208.2</v>
      </c>
      <c r="DR859" s="134">
        <v>208.9</v>
      </c>
      <c r="DS859" s="134">
        <v>203</v>
      </c>
      <c r="DT859" s="134">
        <v>209.6</v>
      </c>
      <c r="DU859" s="134">
        <v>210.8</v>
      </c>
      <c r="DV859" s="134">
        <v>203.5</v>
      </c>
      <c r="DW859" s="134">
        <v>215.3</v>
      </c>
      <c r="DX859" s="134">
        <v>209.3</v>
      </c>
      <c r="DY859" s="134">
        <v>210.8</v>
      </c>
      <c r="DZ859" s="134">
        <v>208.2</v>
      </c>
      <c r="EA859" s="135">
        <v>207</v>
      </c>
      <c r="EB859" s="136">
        <v>215.6</v>
      </c>
      <c r="EC859" s="136">
        <v>211</v>
      </c>
      <c r="ED859" s="134">
        <v>216.3</v>
      </c>
      <c r="EE859" s="134">
        <v>213.7</v>
      </c>
      <c r="EF859" s="137">
        <v>213.7</v>
      </c>
      <c r="EG859" s="137">
        <v>211.5</v>
      </c>
      <c r="EH859" s="137">
        <v>214.2</v>
      </c>
      <c r="EI859" s="137">
        <v>213.4</v>
      </c>
      <c r="EJ859" s="136">
        <v>211.9</v>
      </c>
      <c r="EK859" s="136">
        <v>220.2</v>
      </c>
      <c r="EL859" s="147">
        <v>216.9</v>
      </c>
      <c r="EM859" s="147">
        <v>214</v>
      </c>
      <c r="EN859" s="147">
        <v>212.8</v>
      </c>
    </row>
    <row r="860" spans="1:144" ht="15" x14ac:dyDescent="0.25">
      <c r="A860" s="132" t="s">
        <v>3146</v>
      </c>
      <c r="B860" s="132" t="s">
        <v>3147</v>
      </c>
      <c r="C860" s="133">
        <v>2.0600000000000002E-3</v>
      </c>
      <c r="D860" s="134">
        <v>109.3</v>
      </c>
      <c r="E860" s="134">
        <v>106.2</v>
      </c>
      <c r="F860" s="134">
        <v>107.8</v>
      </c>
      <c r="G860" s="134">
        <v>107.8</v>
      </c>
      <c r="H860" s="134">
        <v>101.4</v>
      </c>
      <c r="I860" s="134">
        <v>113.5</v>
      </c>
      <c r="J860" s="134">
        <v>110.4</v>
      </c>
      <c r="K860" s="134">
        <v>108.2</v>
      </c>
      <c r="L860" s="134">
        <v>106.6</v>
      </c>
      <c r="M860" s="134">
        <v>103.3</v>
      </c>
      <c r="N860" s="134">
        <v>110.2</v>
      </c>
      <c r="O860" s="134">
        <v>102.9</v>
      </c>
      <c r="P860" s="134">
        <v>109.4</v>
      </c>
      <c r="Q860" s="134">
        <v>105.4</v>
      </c>
      <c r="R860" s="134">
        <v>105.4</v>
      </c>
      <c r="S860" s="134">
        <v>105.4</v>
      </c>
      <c r="T860" s="134">
        <v>105.4</v>
      </c>
      <c r="U860" s="134">
        <v>108.1</v>
      </c>
      <c r="V860" s="134">
        <v>110.7</v>
      </c>
      <c r="W860" s="134">
        <v>110.7</v>
      </c>
      <c r="X860" s="134">
        <v>110.7</v>
      </c>
      <c r="Y860" s="134">
        <v>117.4</v>
      </c>
      <c r="Z860" s="134">
        <v>113</v>
      </c>
      <c r="AA860" s="134">
        <v>113</v>
      </c>
      <c r="AB860" s="134">
        <v>118.6</v>
      </c>
      <c r="AC860" s="134">
        <v>118.6</v>
      </c>
      <c r="AD860" s="134">
        <v>114.4</v>
      </c>
      <c r="AE860" s="134">
        <v>114.4</v>
      </c>
      <c r="AF860" s="134">
        <v>114.7</v>
      </c>
      <c r="AG860" s="134">
        <v>114.7</v>
      </c>
      <c r="AH860" s="134">
        <v>109.3</v>
      </c>
      <c r="AI860" s="134">
        <v>109.7</v>
      </c>
      <c r="AJ860" s="134">
        <v>109.7</v>
      </c>
      <c r="AK860" s="134">
        <v>109.7</v>
      </c>
      <c r="AL860" s="134">
        <v>112.2</v>
      </c>
      <c r="AM860" s="134">
        <v>118.9</v>
      </c>
      <c r="AN860" s="134">
        <v>117.2</v>
      </c>
      <c r="AO860" s="134">
        <v>124.2</v>
      </c>
      <c r="AP860" s="134">
        <v>116</v>
      </c>
      <c r="AQ860" s="134">
        <v>123.4</v>
      </c>
      <c r="AR860" s="134">
        <v>123.4</v>
      </c>
      <c r="AS860" s="134">
        <v>122</v>
      </c>
      <c r="AT860" s="134">
        <v>122.5</v>
      </c>
      <c r="AU860" s="134">
        <v>123.7</v>
      </c>
      <c r="AV860" s="134">
        <v>123.7</v>
      </c>
      <c r="AW860" s="134">
        <v>123.2</v>
      </c>
      <c r="AX860" s="134">
        <v>123.2</v>
      </c>
      <c r="AY860" s="134">
        <v>123.2</v>
      </c>
      <c r="AZ860" s="134">
        <v>123.7</v>
      </c>
      <c r="BA860" s="134">
        <v>124.6</v>
      </c>
      <c r="BB860" s="134">
        <v>124.2</v>
      </c>
      <c r="BC860" s="134">
        <v>122.7</v>
      </c>
      <c r="BD860" s="134">
        <v>122.2</v>
      </c>
      <c r="BE860" s="134">
        <v>132.1</v>
      </c>
      <c r="BF860" s="134">
        <v>130</v>
      </c>
      <c r="BG860" s="134">
        <v>131.1</v>
      </c>
      <c r="BH860" s="134">
        <v>132</v>
      </c>
      <c r="BI860" s="134">
        <v>132.9</v>
      </c>
      <c r="BJ860" s="134">
        <v>132.9</v>
      </c>
      <c r="BK860" s="134">
        <v>134</v>
      </c>
      <c r="BL860" s="134">
        <v>134</v>
      </c>
      <c r="BM860" s="134">
        <v>134.5</v>
      </c>
      <c r="BN860" s="134">
        <v>134.5</v>
      </c>
      <c r="BO860" s="134">
        <v>134.80000000000001</v>
      </c>
      <c r="BP860" s="134">
        <v>132.80000000000001</v>
      </c>
      <c r="BQ860" s="134">
        <v>132.80000000000001</v>
      </c>
      <c r="BR860" s="134">
        <v>135.6</v>
      </c>
      <c r="BS860" s="134">
        <v>133.4</v>
      </c>
      <c r="BT860" s="134">
        <v>132.80000000000001</v>
      </c>
      <c r="BU860" s="134">
        <v>132.80000000000001</v>
      </c>
      <c r="BV860" s="134">
        <v>132.69999999999999</v>
      </c>
      <c r="BW860" s="134">
        <v>133.19999999999999</v>
      </c>
      <c r="BX860" s="134">
        <v>135.69999999999999</v>
      </c>
      <c r="BY860" s="134">
        <v>136.5</v>
      </c>
      <c r="BZ860" s="134">
        <v>136.6</v>
      </c>
      <c r="CA860" s="134">
        <v>136.5</v>
      </c>
      <c r="CB860" s="134">
        <v>136.69999999999999</v>
      </c>
      <c r="CC860" s="134">
        <v>137.4</v>
      </c>
      <c r="CD860" s="134">
        <v>141.5</v>
      </c>
      <c r="CE860" s="134">
        <v>141.5</v>
      </c>
      <c r="CF860" s="134">
        <v>141.5</v>
      </c>
      <c r="CG860" s="134">
        <v>142.4</v>
      </c>
      <c r="CH860" s="134">
        <v>142.4</v>
      </c>
      <c r="CI860" s="134">
        <v>142.4</v>
      </c>
      <c r="CJ860" s="134">
        <v>142.69999999999999</v>
      </c>
      <c r="CK860" s="134">
        <v>144.30000000000001</v>
      </c>
      <c r="CL860" s="134">
        <v>145.80000000000001</v>
      </c>
      <c r="CM860" s="134">
        <v>145.80000000000001</v>
      </c>
      <c r="CN860" s="134">
        <v>146.69999999999999</v>
      </c>
      <c r="CO860" s="134">
        <v>145.80000000000001</v>
      </c>
      <c r="CP860" s="134">
        <v>144.30000000000001</v>
      </c>
      <c r="CQ860" s="134">
        <v>143.9</v>
      </c>
      <c r="CR860" s="134">
        <v>143.1</v>
      </c>
      <c r="CS860" s="134">
        <v>142.30000000000001</v>
      </c>
      <c r="CT860" s="134">
        <v>142</v>
      </c>
      <c r="CU860" s="134">
        <v>142.4</v>
      </c>
      <c r="CV860" s="134">
        <v>141.6</v>
      </c>
      <c r="CW860" s="134">
        <v>142.4</v>
      </c>
      <c r="CX860" s="134">
        <v>142</v>
      </c>
      <c r="CY860" s="134">
        <v>142</v>
      </c>
      <c r="CZ860" s="134">
        <v>143</v>
      </c>
      <c r="DA860" s="134">
        <v>142.1</v>
      </c>
      <c r="DB860" s="134">
        <v>146.4</v>
      </c>
      <c r="DC860" s="134">
        <v>146.1</v>
      </c>
      <c r="DD860" s="134">
        <v>146.30000000000001</v>
      </c>
      <c r="DE860" s="134">
        <v>146.30000000000001</v>
      </c>
      <c r="DF860" s="134">
        <v>146.5</v>
      </c>
      <c r="DG860" s="134">
        <v>146.69999999999999</v>
      </c>
      <c r="DH860" s="134">
        <v>146.80000000000001</v>
      </c>
      <c r="DI860" s="134">
        <v>147.5</v>
      </c>
      <c r="DJ860" s="134">
        <v>151.19999999999999</v>
      </c>
      <c r="DK860" s="134">
        <v>151.30000000000001</v>
      </c>
      <c r="DL860" s="134">
        <v>151.30000000000001</v>
      </c>
      <c r="DM860" s="134">
        <v>151.4</v>
      </c>
      <c r="DN860" s="134">
        <v>153.19999999999999</v>
      </c>
      <c r="DO860" s="134">
        <v>154.5</v>
      </c>
      <c r="DP860" s="134">
        <v>154.5</v>
      </c>
      <c r="DQ860" s="134">
        <v>158.4</v>
      </c>
      <c r="DR860" s="134">
        <v>159.1</v>
      </c>
      <c r="DS860" s="134">
        <v>160.4</v>
      </c>
      <c r="DT860" s="134">
        <v>160.4</v>
      </c>
      <c r="DU860" s="134">
        <v>161.1</v>
      </c>
      <c r="DV860" s="134">
        <v>161.1</v>
      </c>
      <c r="DW860" s="134">
        <v>169.6</v>
      </c>
      <c r="DX860" s="134">
        <v>171.3</v>
      </c>
      <c r="DY860" s="134">
        <v>172.9</v>
      </c>
      <c r="DZ860" s="134">
        <v>174</v>
      </c>
      <c r="EA860" s="135">
        <v>174</v>
      </c>
      <c r="EB860" s="136">
        <v>173.8</v>
      </c>
      <c r="EC860" s="136">
        <v>173.5</v>
      </c>
      <c r="ED860" s="134">
        <v>173.3</v>
      </c>
      <c r="EE860" s="134">
        <v>173.3</v>
      </c>
      <c r="EF860" s="137">
        <v>174.5</v>
      </c>
      <c r="EG860" s="137">
        <v>175.6</v>
      </c>
      <c r="EH860" s="137">
        <v>176.5</v>
      </c>
      <c r="EI860" s="137">
        <v>177.2</v>
      </c>
      <c r="EJ860" s="136">
        <v>177.2</v>
      </c>
      <c r="EK860" s="136">
        <v>178.2</v>
      </c>
      <c r="EL860" s="147">
        <v>177.7</v>
      </c>
      <c r="EM860" s="147">
        <v>177.7</v>
      </c>
      <c r="EN860" s="147">
        <v>177.9</v>
      </c>
    </row>
    <row r="861" spans="1:144" ht="15" x14ac:dyDescent="0.25">
      <c r="A861" s="132" t="s">
        <v>3148</v>
      </c>
      <c r="B861" s="132" t="s">
        <v>3149</v>
      </c>
      <c r="C861" s="133">
        <v>5.62E-3</v>
      </c>
      <c r="D861" s="134">
        <v>105.4</v>
      </c>
      <c r="E861" s="134">
        <v>105.7</v>
      </c>
      <c r="F861" s="134">
        <v>105.7</v>
      </c>
      <c r="G861" s="134">
        <v>105.8</v>
      </c>
      <c r="H861" s="134">
        <v>105.7</v>
      </c>
      <c r="I861" s="134">
        <v>105.6</v>
      </c>
      <c r="J861" s="134">
        <v>105.7</v>
      </c>
      <c r="K861" s="134">
        <v>105.6</v>
      </c>
      <c r="L861" s="134">
        <v>105.5</v>
      </c>
      <c r="M861" s="134">
        <v>106.3</v>
      </c>
      <c r="N861" s="134">
        <v>106.9</v>
      </c>
      <c r="O861" s="134">
        <v>107.1</v>
      </c>
      <c r="P861" s="134">
        <v>105.9</v>
      </c>
      <c r="Q861" s="134">
        <v>99.8</v>
      </c>
      <c r="R861" s="134">
        <v>103.3</v>
      </c>
      <c r="S861" s="134">
        <v>108.6</v>
      </c>
      <c r="T861" s="134">
        <v>111.7</v>
      </c>
      <c r="U861" s="134">
        <v>106.3</v>
      </c>
      <c r="V861" s="134">
        <v>106</v>
      </c>
      <c r="W861" s="134">
        <v>105.7</v>
      </c>
      <c r="X861" s="134">
        <v>105.9</v>
      </c>
      <c r="Y861" s="134">
        <v>106.9</v>
      </c>
      <c r="Z861" s="134">
        <v>107.7</v>
      </c>
      <c r="AA861" s="134">
        <v>106.5</v>
      </c>
      <c r="AB861" s="134">
        <v>112.3</v>
      </c>
      <c r="AC861" s="134">
        <v>112.3</v>
      </c>
      <c r="AD861" s="134">
        <v>112.7</v>
      </c>
      <c r="AE861" s="134">
        <v>112.6</v>
      </c>
      <c r="AF861" s="134">
        <v>113.3</v>
      </c>
      <c r="AG861" s="134">
        <v>114.2</v>
      </c>
      <c r="AH861" s="134">
        <v>114.1</v>
      </c>
      <c r="AI861" s="134">
        <v>114.4</v>
      </c>
      <c r="AJ861" s="134">
        <v>115.2</v>
      </c>
      <c r="AK861" s="134">
        <v>114</v>
      </c>
      <c r="AL861" s="134">
        <v>113.7</v>
      </c>
      <c r="AM861" s="134">
        <v>115.9</v>
      </c>
      <c r="AN861" s="134">
        <v>119.1</v>
      </c>
      <c r="AO861" s="134">
        <v>118.9</v>
      </c>
      <c r="AP861" s="134">
        <v>117</v>
      </c>
      <c r="AQ861" s="134">
        <v>117.2</v>
      </c>
      <c r="AR861" s="134">
        <v>111.6</v>
      </c>
      <c r="AS861" s="134">
        <v>111.7</v>
      </c>
      <c r="AT861" s="134">
        <v>116.9</v>
      </c>
      <c r="AU861" s="134">
        <v>115.8</v>
      </c>
      <c r="AV861" s="134">
        <v>119.1</v>
      </c>
      <c r="AW861" s="134">
        <v>122.1</v>
      </c>
      <c r="AX861" s="134">
        <v>120.8</v>
      </c>
      <c r="AY861" s="134">
        <v>119.8</v>
      </c>
      <c r="AZ861" s="134">
        <v>120</v>
      </c>
      <c r="BA861" s="134">
        <v>122.5</v>
      </c>
      <c r="BB861" s="134">
        <v>124.9</v>
      </c>
      <c r="BC861" s="134">
        <v>127.3</v>
      </c>
      <c r="BD861" s="134">
        <v>127.5</v>
      </c>
      <c r="BE861" s="134">
        <v>126.3</v>
      </c>
      <c r="BF861" s="134">
        <v>127.7</v>
      </c>
      <c r="BG861" s="134">
        <v>126.9</v>
      </c>
      <c r="BH861" s="134">
        <v>127.1</v>
      </c>
      <c r="BI861" s="134">
        <v>125.6</v>
      </c>
      <c r="BJ861" s="134">
        <v>127</v>
      </c>
      <c r="BK861" s="134">
        <v>125.8</v>
      </c>
      <c r="BL861" s="134">
        <v>126.3</v>
      </c>
      <c r="BM861" s="134">
        <v>126.3</v>
      </c>
      <c r="BN861" s="134">
        <v>126.5</v>
      </c>
      <c r="BO861" s="134">
        <v>126.4</v>
      </c>
      <c r="BP861" s="134">
        <v>126.5</v>
      </c>
      <c r="BQ861" s="134">
        <v>126.6</v>
      </c>
      <c r="BR861" s="134">
        <v>126.4</v>
      </c>
      <c r="BS861" s="134">
        <v>126.6</v>
      </c>
      <c r="BT861" s="134">
        <v>126.6</v>
      </c>
      <c r="BU861" s="134">
        <v>126.6</v>
      </c>
      <c r="BV861" s="134">
        <v>126.5</v>
      </c>
      <c r="BW861" s="134">
        <v>126.5</v>
      </c>
      <c r="BX861" s="134">
        <v>126.6</v>
      </c>
      <c r="BY861" s="134">
        <v>126.8</v>
      </c>
      <c r="BZ861" s="134">
        <v>126.8</v>
      </c>
      <c r="CA861" s="134">
        <v>126.8</v>
      </c>
      <c r="CB861" s="134">
        <v>128.9</v>
      </c>
      <c r="CC861" s="134">
        <v>129.5</v>
      </c>
      <c r="CD861" s="134">
        <v>130.1</v>
      </c>
      <c r="CE861" s="134">
        <v>130</v>
      </c>
      <c r="CF861" s="134">
        <v>130.30000000000001</v>
      </c>
      <c r="CG861" s="134">
        <v>131.1</v>
      </c>
      <c r="CH861" s="134">
        <v>126.3</v>
      </c>
      <c r="CI861" s="134">
        <v>127</v>
      </c>
      <c r="CJ861" s="134">
        <v>127.2</v>
      </c>
      <c r="CK861" s="134">
        <v>127</v>
      </c>
      <c r="CL861" s="134">
        <v>126.8</v>
      </c>
      <c r="CM861" s="134">
        <v>127</v>
      </c>
      <c r="CN861" s="134">
        <v>128</v>
      </c>
      <c r="CO861" s="134">
        <v>128.5</v>
      </c>
      <c r="CP861" s="134">
        <v>130.30000000000001</v>
      </c>
      <c r="CQ861" s="134">
        <v>130.1</v>
      </c>
      <c r="CR861" s="134">
        <v>131.4</v>
      </c>
      <c r="CS861" s="134">
        <v>132.4</v>
      </c>
      <c r="CT861" s="134">
        <v>131.5</v>
      </c>
      <c r="CU861" s="134">
        <v>131.5</v>
      </c>
      <c r="CV861" s="134">
        <v>131.69999999999999</v>
      </c>
      <c r="CW861" s="134">
        <v>133.19999999999999</v>
      </c>
      <c r="CX861" s="134">
        <v>133.80000000000001</v>
      </c>
      <c r="CY861" s="134">
        <v>132.80000000000001</v>
      </c>
      <c r="CZ861" s="134">
        <v>132.6</v>
      </c>
      <c r="DA861" s="134">
        <v>132.9</v>
      </c>
      <c r="DB861" s="134">
        <v>132.69999999999999</v>
      </c>
      <c r="DC861" s="134">
        <v>132.9</v>
      </c>
      <c r="DD861" s="134">
        <v>132.5</v>
      </c>
      <c r="DE861" s="134">
        <v>135.30000000000001</v>
      </c>
      <c r="DF861" s="134">
        <v>135.1</v>
      </c>
      <c r="DG861" s="134">
        <v>136</v>
      </c>
      <c r="DH861" s="134">
        <v>137.69999999999999</v>
      </c>
      <c r="DI861" s="134">
        <v>138.19999999999999</v>
      </c>
      <c r="DJ861" s="134">
        <v>138.5</v>
      </c>
      <c r="DK861" s="134">
        <v>138.69999999999999</v>
      </c>
      <c r="DL861" s="134">
        <v>138.4</v>
      </c>
      <c r="DM861" s="134">
        <v>138.19999999999999</v>
      </c>
      <c r="DN861" s="134">
        <v>143.4</v>
      </c>
      <c r="DO861" s="134">
        <v>143.80000000000001</v>
      </c>
      <c r="DP861" s="134">
        <v>144.19999999999999</v>
      </c>
      <c r="DQ861" s="134">
        <v>144.80000000000001</v>
      </c>
      <c r="DR861" s="134">
        <v>146.30000000000001</v>
      </c>
      <c r="DS861" s="134">
        <v>148.4</v>
      </c>
      <c r="DT861" s="134">
        <v>149.30000000000001</v>
      </c>
      <c r="DU861" s="134">
        <v>149.9</v>
      </c>
      <c r="DV861" s="134">
        <v>150.5</v>
      </c>
      <c r="DW861" s="134">
        <v>150.80000000000001</v>
      </c>
      <c r="DX861" s="134">
        <v>150.6</v>
      </c>
      <c r="DY861" s="134">
        <v>154.19999999999999</v>
      </c>
      <c r="DZ861" s="134">
        <v>154.69999999999999</v>
      </c>
      <c r="EA861" s="135">
        <v>154.80000000000001</v>
      </c>
      <c r="EB861" s="136">
        <v>153.4</v>
      </c>
      <c r="EC861" s="136">
        <v>153.4</v>
      </c>
      <c r="ED861" s="134">
        <v>156.19999999999999</v>
      </c>
      <c r="EE861" s="134">
        <v>155.5</v>
      </c>
      <c r="EF861" s="137">
        <v>159.69999999999999</v>
      </c>
      <c r="EG861" s="137">
        <v>160.80000000000001</v>
      </c>
      <c r="EH861" s="137">
        <v>158.9</v>
      </c>
      <c r="EI861" s="137">
        <v>158.9</v>
      </c>
      <c r="EJ861" s="136">
        <v>158.1</v>
      </c>
      <c r="EK861" s="136">
        <v>157.6</v>
      </c>
      <c r="EL861" s="147">
        <v>157.5</v>
      </c>
      <c r="EM861" s="147">
        <v>158</v>
      </c>
      <c r="EN861" s="147">
        <v>159.9</v>
      </c>
    </row>
    <row r="862" spans="1:144" ht="15" x14ac:dyDescent="0.25">
      <c r="A862" s="132" t="s">
        <v>3150</v>
      </c>
      <c r="B862" s="132" t="s">
        <v>3151</v>
      </c>
      <c r="C862" s="133">
        <v>8.0000000000000004E-4</v>
      </c>
      <c r="D862" s="134">
        <v>105</v>
      </c>
      <c r="E862" s="134">
        <v>105</v>
      </c>
      <c r="F862" s="134">
        <v>107.3</v>
      </c>
      <c r="G862" s="134">
        <v>107.3</v>
      </c>
      <c r="H862" s="134">
        <v>107.3</v>
      </c>
      <c r="I862" s="134">
        <v>107.3</v>
      </c>
      <c r="J862" s="134">
        <v>107.3</v>
      </c>
      <c r="K862" s="134">
        <v>107.3</v>
      </c>
      <c r="L862" s="134">
        <v>107.3</v>
      </c>
      <c r="M862" s="134">
        <v>107.3</v>
      </c>
      <c r="N862" s="134">
        <v>107.3</v>
      </c>
      <c r="O862" s="134">
        <v>107.3</v>
      </c>
      <c r="P862" s="134">
        <v>109.6</v>
      </c>
      <c r="Q862" s="134">
        <v>109.6</v>
      </c>
      <c r="R862" s="134">
        <v>109.6</v>
      </c>
      <c r="S862" s="134">
        <v>110.6</v>
      </c>
      <c r="T862" s="134">
        <v>110.6</v>
      </c>
      <c r="U862" s="134">
        <v>110.6</v>
      </c>
      <c r="V862" s="134">
        <v>110.6</v>
      </c>
      <c r="W862" s="134">
        <v>110.6</v>
      </c>
      <c r="X862" s="134">
        <v>110.6</v>
      </c>
      <c r="Y862" s="134">
        <v>110.6</v>
      </c>
      <c r="Z862" s="134">
        <v>110.6</v>
      </c>
      <c r="AA862" s="134">
        <v>110.6</v>
      </c>
      <c r="AB862" s="134">
        <v>113.9</v>
      </c>
      <c r="AC862" s="134">
        <v>113.9</v>
      </c>
      <c r="AD862" s="134">
        <v>113.9</v>
      </c>
      <c r="AE862" s="134">
        <v>115.4</v>
      </c>
      <c r="AF862" s="134">
        <v>115.4</v>
      </c>
      <c r="AG862" s="134">
        <v>115.4</v>
      </c>
      <c r="AH862" s="134">
        <v>115.4</v>
      </c>
      <c r="AI862" s="134">
        <v>115.4</v>
      </c>
      <c r="AJ862" s="134">
        <v>115.4</v>
      </c>
      <c r="AK862" s="134">
        <v>115.4</v>
      </c>
      <c r="AL862" s="134">
        <v>115.4</v>
      </c>
      <c r="AM862" s="134">
        <v>115.4</v>
      </c>
      <c r="AN862" s="134">
        <v>120.2</v>
      </c>
      <c r="AO862" s="134">
        <v>120.2</v>
      </c>
      <c r="AP862" s="134">
        <v>120.2</v>
      </c>
      <c r="AQ862" s="134">
        <v>120.2</v>
      </c>
      <c r="AR862" s="134">
        <v>120.2</v>
      </c>
      <c r="AS862" s="134">
        <v>120.2</v>
      </c>
      <c r="AT862" s="134">
        <v>120.2</v>
      </c>
      <c r="AU862" s="134">
        <v>120.2</v>
      </c>
      <c r="AV862" s="134">
        <v>120.2</v>
      </c>
      <c r="AW862" s="134">
        <v>120.2</v>
      </c>
      <c r="AX862" s="134">
        <v>120.2</v>
      </c>
      <c r="AY862" s="134">
        <v>120.2</v>
      </c>
      <c r="AZ862" s="134">
        <v>124.3</v>
      </c>
      <c r="BA862" s="134">
        <v>124.3</v>
      </c>
      <c r="BB862" s="134">
        <v>124.3</v>
      </c>
      <c r="BC862" s="134">
        <v>120.8</v>
      </c>
      <c r="BD862" s="134">
        <v>121.6</v>
      </c>
      <c r="BE862" s="134">
        <v>121.6</v>
      </c>
      <c r="BF862" s="134">
        <v>120.8</v>
      </c>
      <c r="BG862" s="134">
        <v>121.9</v>
      </c>
      <c r="BH862" s="134">
        <v>122.3</v>
      </c>
      <c r="BI862" s="134">
        <v>120.8</v>
      </c>
      <c r="BJ862" s="134">
        <v>120.8</v>
      </c>
      <c r="BK862" s="134">
        <v>120.8</v>
      </c>
      <c r="BL862" s="134">
        <v>124.1</v>
      </c>
      <c r="BM862" s="134">
        <v>124.1</v>
      </c>
      <c r="BN862" s="134">
        <v>124.1</v>
      </c>
      <c r="BO862" s="134">
        <v>124.1</v>
      </c>
      <c r="BP862" s="134">
        <v>124.1</v>
      </c>
      <c r="BQ862" s="134">
        <v>124.1</v>
      </c>
      <c r="BR862" s="134">
        <v>124.1</v>
      </c>
      <c r="BS862" s="134">
        <v>124.1</v>
      </c>
      <c r="BT862" s="134">
        <v>124.1</v>
      </c>
      <c r="BU862" s="134">
        <v>124.1</v>
      </c>
      <c r="BV862" s="134">
        <v>124.1</v>
      </c>
      <c r="BW862" s="134">
        <v>124.1</v>
      </c>
      <c r="BX862" s="134">
        <v>129.5</v>
      </c>
      <c r="BY862" s="134">
        <v>129.5</v>
      </c>
      <c r="BZ862" s="134">
        <v>129.5</v>
      </c>
      <c r="CA862" s="134">
        <v>129.5</v>
      </c>
      <c r="CB862" s="134">
        <v>129.5</v>
      </c>
      <c r="CC862" s="134">
        <v>129.5</v>
      </c>
      <c r="CD862" s="134">
        <v>129.5</v>
      </c>
      <c r="CE862" s="134">
        <v>129.5</v>
      </c>
      <c r="CF862" s="134">
        <v>129.5</v>
      </c>
      <c r="CG862" s="134">
        <v>129.5</v>
      </c>
      <c r="CH862" s="134">
        <v>129.5</v>
      </c>
      <c r="CI862" s="134">
        <v>129.5</v>
      </c>
      <c r="CJ862" s="134">
        <v>145.6</v>
      </c>
      <c r="CK862" s="134">
        <v>145.6</v>
      </c>
      <c r="CL862" s="134">
        <v>145.6</v>
      </c>
      <c r="CM862" s="134">
        <v>145.6</v>
      </c>
      <c r="CN862" s="134">
        <v>145.6</v>
      </c>
      <c r="CO862" s="134">
        <v>145.6</v>
      </c>
      <c r="CP862" s="134">
        <v>146.30000000000001</v>
      </c>
      <c r="CQ862" s="134">
        <v>146.30000000000001</v>
      </c>
      <c r="CR862" s="134">
        <v>145.5</v>
      </c>
      <c r="CS862" s="134">
        <v>145.6</v>
      </c>
      <c r="CT862" s="134">
        <v>145.6</v>
      </c>
      <c r="CU862" s="134">
        <v>145.6</v>
      </c>
      <c r="CV862" s="134">
        <v>145.6</v>
      </c>
      <c r="CW862" s="134">
        <v>145.6</v>
      </c>
      <c r="CX862" s="134">
        <v>147.4</v>
      </c>
      <c r="CY862" s="134">
        <v>147.4</v>
      </c>
      <c r="CZ862" s="134">
        <v>147.4</v>
      </c>
      <c r="DA862" s="134">
        <v>147.4</v>
      </c>
      <c r="DB862" s="134">
        <v>147.4</v>
      </c>
      <c r="DC862" s="134">
        <v>147.4</v>
      </c>
      <c r="DD862" s="134">
        <v>147.5</v>
      </c>
      <c r="DE862" s="134">
        <v>147.5</v>
      </c>
      <c r="DF862" s="134">
        <v>147.5</v>
      </c>
      <c r="DG862" s="134">
        <v>147.5</v>
      </c>
      <c r="DH862" s="134">
        <v>149.19999999999999</v>
      </c>
      <c r="DI862" s="134">
        <v>149.19999999999999</v>
      </c>
      <c r="DJ862" s="134">
        <v>149.19999999999999</v>
      </c>
      <c r="DK862" s="134">
        <v>149.30000000000001</v>
      </c>
      <c r="DL862" s="134">
        <v>148.69999999999999</v>
      </c>
      <c r="DM862" s="134">
        <v>144.9</v>
      </c>
      <c r="DN862" s="134">
        <v>144.9</v>
      </c>
      <c r="DO862" s="134">
        <v>144.9</v>
      </c>
      <c r="DP862" s="134">
        <v>149.4</v>
      </c>
      <c r="DQ862" s="134">
        <v>150</v>
      </c>
      <c r="DR862" s="134">
        <v>150</v>
      </c>
      <c r="DS862" s="134">
        <v>150</v>
      </c>
      <c r="DT862" s="134">
        <v>150</v>
      </c>
      <c r="DU862" s="134">
        <v>144.30000000000001</v>
      </c>
      <c r="DV862" s="134">
        <v>150</v>
      </c>
      <c r="DW862" s="134">
        <v>144.30000000000001</v>
      </c>
      <c r="DX862" s="134">
        <v>145.69999999999999</v>
      </c>
      <c r="DY862" s="134">
        <v>145.1</v>
      </c>
      <c r="DZ862" s="134">
        <v>145.1</v>
      </c>
      <c r="EA862" s="135">
        <v>145.1</v>
      </c>
      <c r="EB862" s="136">
        <v>145.1</v>
      </c>
      <c r="EC862" s="136">
        <v>145.1</v>
      </c>
      <c r="ED862" s="134">
        <v>145.1</v>
      </c>
      <c r="EE862" s="134">
        <v>145.1</v>
      </c>
      <c r="EF862" s="137">
        <v>145.1</v>
      </c>
      <c r="EG862" s="137">
        <v>145.1</v>
      </c>
      <c r="EH862" s="137">
        <v>145.1</v>
      </c>
      <c r="EI862" s="137">
        <v>145.69999999999999</v>
      </c>
      <c r="EJ862" s="136">
        <v>145.69999999999999</v>
      </c>
      <c r="EK862" s="136">
        <v>145.69999999999999</v>
      </c>
      <c r="EL862" s="147">
        <v>145.69999999999999</v>
      </c>
      <c r="EM862" s="147">
        <v>145.69999999999999</v>
      </c>
      <c r="EN862" s="147">
        <v>145.69999999999999</v>
      </c>
    </row>
    <row r="863" spans="1:144" ht="15" x14ac:dyDescent="0.25">
      <c r="A863" s="132" t="s">
        <v>3152</v>
      </c>
      <c r="B863" s="132" t="s">
        <v>3153</v>
      </c>
      <c r="C863" s="133">
        <v>4.7600000000000003E-3</v>
      </c>
      <c r="D863" s="134">
        <v>104.6</v>
      </c>
      <c r="E863" s="134">
        <v>104.8</v>
      </c>
      <c r="F863" s="134">
        <v>105.9</v>
      </c>
      <c r="G863" s="134">
        <v>105.5</v>
      </c>
      <c r="H863" s="134">
        <v>104.3</v>
      </c>
      <c r="I863" s="134">
        <v>105.5</v>
      </c>
      <c r="J863" s="134">
        <v>105.2</v>
      </c>
      <c r="K863" s="134">
        <v>105.7</v>
      </c>
      <c r="L863" s="134">
        <v>105.9</v>
      </c>
      <c r="M863" s="134">
        <v>105.8</v>
      </c>
      <c r="N863" s="134">
        <v>105.8</v>
      </c>
      <c r="O863" s="134">
        <v>106.3</v>
      </c>
      <c r="P863" s="134">
        <v>108.5</v>
      </c>
      <c r="Q863" s="134">
        <v>110</v>
      </c>
      <c r="R863" s="134">
        <v>111.5</v>
      </c>
      <c r="S863" s="134">
        <v>111.3</v>
      </c>
      <c r="T863" s="134">
        <v>112.3</v>
      </c>
      <c r="U863" s="134">
        <v>113.8</v>
      </c>
      <c r="V863" s="134">
        <v>112.1</v>
      </c>
      <c r="W863" s="134">
        <v>113</v>
      </c>
      <c r="X863" s="134">
        <v>112.5</v>
      </c>
      <c r="Y863" s="134">
        <v>113</v>
      </c>
      <c r="Z863" s="134">
        <v>113.3</v>
      </c>
      <c r="AA863" s="134">
        <v>113.3</v>
      </c>
      <c r="AB863" s="134">
        <v>116.8</v>
      </c>
      <c r="AC863" s="134">
        <v>118.1</v>
      </c>
      <c r="AD863" s="134">
        <v>117.6</v>
      </c>
      <c r="AE863" s="134">
        <v>118.1</v>
      </c>
      <c r="AF863" s="134">
        <v>118.6</v>
      </c>
      <c r="AG863" s="134">
        <v>118.2</v>
      </c>
      <c r="AH863" s="134">
        <v>118.4</v>
      </c>
      <c r="AI863" s="134">
        <v>118.9</v>
      </c>
      <c r="AJ863" s="134">
        <v>119.2</v>
      </c>
      <c r="AK863" s="134">
        <v>118.8</v>
      </c>
      <c r="AL863" s="134">
        <v>117.8</v>
      </c>
      <c r="AM863" s="134">
        <v>118</v>
      </c>
      <c r="AN863" s="134">
        <v>118.6</v>
      </c>
      <c r="AO863" s="134">
        <v>119.1</v>
      </c>
      <c r="AP863" s="134">
        <v>119.5</v>
      </c>
      <c r="AQ863" s="134">
        <v>120.6</v>
      </c>
      <c r="AR863" s="134">
        <v>125</v>
      </c>
      <c r="AS863" s="134">
        <v>124.8</v>
      </c>
      <c r="AT863" s="134">
        <v>124.7</v>
      </c>
      <c r="AU863" s="134">
        <v>125.3</v>
      </c>
      <c r="AV863" s="134">
        <v>125.2</v>
      </c>
      <c r="AW863" s="134">
        <v>125</v>
      </c>
      <c r="AX863" s="134">
        <v>125.4</v>
      </c>
      <c r="AY863" s="134">
        <v>125.9</v>
      </c>
      <c r="AZ863" s="134">
        <v>125.3</v>
      </c>
      <c r="BA863" s="134">
        <v>125</v>
      </c>
      <c r="BB863" s="134">
        <v>125.2</v>
      </c>
      <c r="BC863" s="134">
        <v>125.3</v>
      </c>
      <c r="BD863" s="134">
        <v>127</v>
      </c>
      <c r="BE863" s="134">
        <v>126.3</v>
      </c>
      <c r="BF863" s="134">
        <v>124.8</v>
      </c>
      <c r="BG863" s="134">
        <v>120.9</v>
      </c>
      <c r="BH863" s="134">
        <v>123.2</v>
      </c>
      <c r="BI863" s="134">
        <v>125.3</v>
      </c>
      <c r="BJ863" s="134">
        <v>127.2</v>
      </c>
      <c r="BK863" s="134">
        <v>127.4</v>
      </c>
      <c r="BL863" s="134">
        <v>127.4</v>
      </c>
      <c r="BM863" s="134">
        <v>127.7</v>
      </c>
      <c r="BN863" s="134">
        <v>126.8</v>
      </c>
      <c r="BO863" s="134">
        <v>128.4</v>
      </c>
      <c r="BP863" s="134">
        <v>128.30000000000001</v>
      </c>
      <c r="BQ863" s="134">
        <v>126.7</v>
      </c>
      <c r="BR863" s="134">
        <v>125.8</v>
      </c>
      <c r="BS863" s="134">
        <v>129.19999999999999</v>
      </c>
      <c r="BT863" s="134">
        <v>128.9</v>
      </c>
      <c r="BU863" s="134">
        <v>130</v>
      </c>
      <c r="BV863" s="134">
        <v>130</v>
      </c>
      <c r="BW863" s="134">
        <v>128.9</v>
      </c>
      <c r="BX863" s="134">
        <v>130</v>
      </c>
      <c r="BY863" s="134">
        <v>131.69999999999999</v>
      </c>
      <c r="BZ863" s="134">
        <v>129.19999999999999</v>
      </c>
      <c r="CA863" s="134">
        <v>129.4</v>
      </c>
      <c r="CB863" s="134">
        <v>132.19999999999999</v>
      </c>
      <c r="CC863" s="134">
        <v>132.6</v>
      </c>
      <c r="CD863" s="134">
        <v>131.1</v>
      </c>
      <c r="CE863" s="134">
        <v>134.30000000000001</v>
      </c>
      <c r="CF863" s="134">
        <v>132.4</v>
      </c>
      <c r="CG863" s="134">
        <v>135.1</v>
      </c>
      <c r="CH863" s="134">
        <v>132.6</v>
      </c>
      <c r="CI863" s="134">
        <v>135.19999999999999</v>
      </c>
      <c r="CJ863" s="134">
        <v>138.9</v>
      </c>
      <c r="CK863" s="134">
        <v>137.80000000000001</v>
      </c>
      <c r="CL863" s="134">
        <v>137.69999999999999</v>
      </c>
      <c r="CM863" s="134">
        <v>136.19999999999999</v>
      </c>
      <c r="CN863" s="134">
        <v>137.1</v>
      </c>
      <c r="CO863" s="134">
        <v>136</v>
      </c>
      <c r="CP863" s="134">
        <v>135.9</v>
      </c>
      <c r="CQ863" s="134">
        <v>137</v>
      </c>
      <c r="CR863" s="134">
        <v>138.19999999999999</v>
      </c>
      <c r="CS863" s="134">
        <v>134.6</v>
      </c>
      <c r="CT863" s="134">
        <v>135.5</v>
      </c>
      <c r="CU863" s="134">
        <v>137.6</v>
      </c>
      <c r="CV863" s="134">
        <v>137</v>
      </c>
      <c r="CW863" s="134">
        <v>143.6</v>
      </c>
      <c r="CX863" s="134">
        <v>141.19999999999999</v>
      </c>
      <c r="CY863" s="134">
        <v>143.9</v>
      </c>
      <c r="CZ863" s="134">
        <v>141.4</v>
      </c>
      <c r="DA863" s="134">
        <v>142.6</v>
      </c>
      <c r="DB863" s="134">
        <v>140.69999999999999</v>
      </c>
      <c r="DC863" s="134">
        <v>141.5</v>
      </c>
      <c r="DD863" s="134">
        <v>143.1</v>
      </c>
      <c r="DE863" s="134">
        <v>143</v>
      </c>
      <c r="DF863" s="134">
        <v>144.1</v>
      </c>
      <c r="DG863" s="134">
        <v>146.69999999999999</v>
      </c>
      <c r="DH863" s="134">
        <v>146.6</v>
      </c>
      <c r="DI863" s="134">
        <v>148.5</v>
      </c>
      <c r="DJ863" s="134">
        <v>150.4</v>
      </c>
      <c r="DK863" s="134">
        <v>150.1</v>
      </c>
      <c r="DL863" s="134">
        <v>151.5</v>
      </c>
      <c r="DM863" s="134">
        <v>151</v>
      </c>
      <c r="DN863" s="134">
        <v>149.6</v>
      </c>
      <c r="DO863" s="134">
        <v>151.6</v>
      </c>
      <c r="DP863" s="134">
        <v>151.1</v>
      </c>
      <c r="DQ863" s="134">
        <v>152.69999999999999</v>
      </c>
      <c r="DR863" s="134">
        <v>152.4</v>
      </c>
      <c r="DS863" s="134">
        <v>154.80000000000001</v>
      </c>
      <c r="DT863" s="134">
        <v>158.1</v>
      </c>
      <c r="DU863" s="134">
        <v>156.69999999999999</v>
      </c>
      <c r="DV863" s="134">
        <v>160.6</v>
      </c>
      <c r="DW863" s="134">
        <v>160.9</v>
      </c>
      <c r="DX863" s="134">
        <v>159.30000000000001</v>
      </c>
      <c r="DY863" s="134">
        <v>159.6</v>
      </c>
      <c r="DZ863" s="134">
        <v>158.30000000000001</v>
      </c>
      <c r="EA863" s="135">
        <v>159.30000000000001</v>
      </c>
      <c r="EB863" s="136">
        <v>159.30000000000001</v>
      </c>
      <c r="EC863" s="136">
        <v>158.69999999999999</v>
      </c>
      <c r="ED863" s="134">
        <v>158.5</v>
      </c>
      <c r="EE863" s="134">
        <v>157.6</v>
      </c>
      <c r="EF863" s="137">
        <v>159.4</v>
      </c>
      <c r="EG863" s="137">
        <v>158.9</v>
      </c>
      <c r="EH863" s="137">
        <v>159.69999999999999</v>
      </c>
      <c r="EI863" s="137">
        <v>159.69999999999999</v>
      </c>
      <c r="EJ863" s="136">
        <v>160</v>
      </c>
      <c r="EK863" s="136">
        <v>159.9</v>
      </c>
      <c r="EL863" s="147">
        <v>158.80000000000001</v>
      </c>
      <c r="EM863" s="147">
        <v>159.69999999999999</v>
      </c>
      <c r="EN863" s="147">
        <v>160.30000000000001</v>
      </c>
    </row>
    <row r="864" spans="1:144" ht="15" x14ac:dyDescent="0.25">
      <c r="A864" s="132" t="s">
        <v>3154</v>
      </c>
      <c r="B864" s="132" t="s">
        <v>3155</v>
      </c>
      <c r="C864" s="133">
        <v>2.0699999999999998E-3</v>
      </c>
      <c r="D864" s="134">
        <v>101.7</v>
      </c>
      <c r="E864" s="134">
        <v>102.5</v>
      </c>
      <c r="F864" s="134">
        <v>105.3</v>
      </c>
      <c r="G864" s="134">
        <v>105.1</v>
      </c>
      <c r="H864" s="134">
        <v>104.1</v>
      </c>
      <c r="I864" s="134">
        <v>104.4</v>
      </c>
      <c r="J864" s="134">
        <v>105</v>
      </c>
      <c r="K864" s="134">
        <v>104.4</v>
      </c>
      <c r="L864" s="134">
        <v>104.1</v>
      </c>
      <c r="M864" s="134">
        <v>104.7</v>
      </c>
      <c r="N864" s="134">
        <v>104.5</v>
      </c>
      <c r="O864" s="134">
        <v>104.7</v>
      </c>
      <c r="P864" s="134">
        <v>107.4</v>
      </c>
      <c r="Q864" s="134">
        <v>108.2</v>
      </c>
      <c r="R864" s="134">
        <v>110.9</v>
      </c>
      <c r="S864" s="134">
        <v>111.2</v>
      </c>
      <c r="T864" s="134">
        <v>111.9</v>
      </c>
      <c r="U864" s="134">
        <v>111.5</v>
      </c>
      <c r="V864" s="134">
        <v>110.6</v>
      </c>
      <c r="W864" s="134">
        <v>112.2</v>
      </c>
      <c r="X864" s="134">
        <v>109.9</v>
      </c>
      <c r="Y864" s="134">
        <v>110.6</v>
      </c>
      <c r="Z864" s="134">
        <v>112.3</v>
      </c>
      <c r="AA864" s="134">
        <v>111.5</v>
      </c>
      <c r="AB864" s="134">
        <v>117.3</v>
      </c>
      <c r="AC864" s="134">
        <v>116.5</v>
      </c>
      <c r="AD864" s="134">
        <v>117.1</v>
      </c>
      <c r="AE864" s="134">
        <v>117.7</v>
      </c>
      <c r="AF864" s="134">
        <v>118.7</v>
      </c>
      <c r="AG864" s="134">
        <v>117.6</v>
      </c>
      <c r="AH864" s="134">
        <v>118</v>
      </c>
      <c r="AI864" s="134">
        <v>119</v>
      </c>
      <c r="AJ864" s="134">
        <v>119.2</v>
      </c>
      <c r="AK864" s="134">
        <v>119.5</v>
      </c>
      <c r="AL864" s="134">
        <v>116.8</v>
      </c>
      <c r="AM864" s="134">
        <v>116.5</v>
      </c>
      <c r="AN864" s="134">
        <v>117.6</v>
      </c>
      <c r="AO864" s="134">
        <v>117.3</v>
      </c>
      <c r="AP864" s="134">
        <v>118.1</v>
      </c>
      <c r="AQ864" s="134">
        <v>117.5</v>
      </c>
      <c r="AR864" s="134">
        <v>127.2</v>
      </c>
      <c r="AS864" s="134">
        <v>126.7</v>
      </c>
      <c r="AT864" s="134">
        <v>126.5</v>
      </c>
      <c r="AU864" s="134">
        <v>127.9</v>
      </c>
      <c r="AV864" s="134">
        <v>127.2</v>
      </c>
      <c r="AW864" s="134">
        <v>126.5</v>
      </c>
      <c r="AX864" s="134">
        <v>128.30000000000001</v>
      </c>
      <c r="AY864" s="134">
        <v>129.80000000000001</v>
      </c>
      <c r="AZ864" s="134">
        <v>127.9</v>
      </c>
      <c r="BA864" s="134">
        <v>127.3</v>
      </c>
      <c r="BB864" s="134">
        <v>127.7</v>
      </c>
      <c r="BC864" s="134">
        <v>127.3</v>
      </c>
      <c r="BD864" s="134">
        <v>130.80000000000001</v>
      </c>
      <c r="BE864" s="134">
        <v>129.30000000000001</v>
      </c>
      <c r="BF864" s="134">
        <v>125.8</v>
      </c>
      <c r="BG864" s="134">
        <v>117.8</v>
      </c>
      <c r="BH864" s="134">
        <v>123.2</v>
      </c>
      <c r="BI864" s="134">
        <v>126.3</v>
      </c>
      <c r="BJ864" s="134">
        <v>129.1</v>
      </c>
      <c r="BK864" s="134">
        <v>130</v>
      </c>
      <c r="BL864" s="134">
        <v>130.6</v>
      </c>
      <c r="BM864" s="134">
        <v>130.6</v>
      </c>
      <c r="BN864" s="134">
        <v>128.6</v>
      </c>
      <c r="BO864" s="134">
        <v>129.5</v>
      </c>
      <c r="BP864" s="134">
        <v>130.5</v>
      </c>
      <c r="BQ864" s="134">
        <v>128.1</v>
      </c>
      <c r="BR864" s="134">
        <v>126</v>
      </c>
      <c r="BS864" s="134">
        <v>132.69999999999999</v>
      </c>
      <c r="BT864" s="134">
        <v>130.80000000000001</v>
      </c>
      <c r="BU864" s="134">
        <v>133.1</v>
      </c>
      <c r="BV864" s="134">
        <v>133</v>
      </c>
      <c r="BW864" s="134">
        <v>130.1</v>
      </c>
      <c r="BX864" s="134">
        <v>131.1</v>
      </c>
      <c r="BY864" s="134">
        <v>133.4</v>
      </c>
      <c r="BZ864" s="134">
        <v>129.1</v>
      </c>
      <c r="CA864" s="134">
        <v>129.4</v>
      </c>
      <c r="CB864" s="134">
        <v>134.4</v>
      </c>
      <c r="CC864" s="134">
        <v>135.6</v>
      </c>
      <c r="CD864" s="134">
        <v>131.19999999999999</v>
      </c>
      <c r="CE864" s="134">
        <v>135.69999999999999</v>
      </c>
      <c r="CF864" s="134">
        <v>129.80000000000001</v>
      </c>
      <c r="CG864" s="134">
        <v>137.80000000000001</v>
      </c>
      <c r="CH864" s="134">
        <v>130.9</v>
      </c>
      <c r="CI864" s="134">
        <v>132.5</v>
      </c>
      <c r="CJ864" s="134">
        <v>138.9</v>
      </c>
      <c r="CK864" s="134">
        <v>135.4</v>
      </c>
      <c r="CL864" s="134">
        <v>135.19999999999999</v>
      </c>
      <c r="CM864" s="134">
        <v>134.30000000000001</v>
      </c>
      <c r="CN864" s="134">
        <v>135.1</v>
      </c>
      <c r="CO864" s="134">
        <v>133.80000000000001</v>
      </c>
      <c r="CP864" s="134">
        <v>132.69999999999999</v>
      </c>
      <c r="CQ864" s="134">
        <v>135.1</v>
      </c>
      <c r="CR864" s="134">
        <v>137.5</v>
      </c>
      <c r="CS864" s="134">
        <v>127.3</v>
      </c>
      <c r="CT864" s="134">
        <v>129.30000000000001</v>
      </c>
      <c r="CU864" s="134">
        <v>133.19999999999999</v>
      </c>
      <c r="CV864" s="134">
        <v>126.4</v>
      </c>
      <c r="CW864" s="134">
        <v>139.69999999999999</v>
      </c>
      <c r="CX864" s="134">
        <v>140.9</v>
      </c>
      <c r="CY864" s="134">
        <v>144.1</v>
      </c>
      <c r="CZ864" s="134">
        <v>141.6</v>
      </c>
      <c r="DA864" s="134">
        <v>146</v>
      </c>
      <c r="DB864" s="134">
        <v>141.30000000000001</v>
      </c>
      <c r="DC864" s="134">
        <v>142.69999999999999</v>
      </c>
      <c r="DD864" s="134">
        <v>145.80000000000001</v>
      </c>
      <c r="DE864" s="134">
        <v>144.4</v>
      </c>
      <c r="DF864" s="134">
        <v>141.19999999999999</v>
      </c>
      <c r="DG864" s="134">
        <v>145.6</v>
      </c>
      <c r="DH864" s="134">
        <v>146.19999999999999</v>
      </c>
      <c r="DI864" s="134">
        <v>146.6</v>
      </c>
      <c r="DJ864" s="134">
        <v>146.4</v>
      </c>
      <c r="DK864" s="134">
        <v>145.5</v>
      </c>
      <c r="DL864" s="134">
        <v>148.6</v>
      </c>
      <c r="DM864" s="134">
        <v>147.4</v>
      </c>
      <c r="DN864" s="134">
        <v>145.69999999999999</v>
      </c>
      <c r="DO864" s="134">
        <v>154.1</v>
      </c>
      <c r="DP864" s="134">
        <v>151.30000000000001</v>
      </c>
      <c r="DQ864" s="134">
        <v>155</v>
      </c>
      <c r="DR864" s="134">
        <v>154.9</v>
      </c>
      <c r="DS864" s="134">
        <v>159.69999999999999</v>
      </c>
      <c r="DT864" s="134">
        <v>166.1</v>
      </c>
      <c r="DU864" s="134">
        <v>159.1</v>
      </c>
      <c r="DV864" s="134">
        <v>166.2</v>
      </c>
      <c r="DW864" s="134">
        <v>166</v>
      </c>
      <c r="DX864" s="134">
        <v>162.1</v>
      </c>
      <c r="DY864" s="134">
        <v>162.30000000000001</v>
      </c>
      <c r="DZ864" s="134">
        <v>161.5</v>
      </c>
      <c r="EA864" s="135">
        <v>162.5</v>
      </c>
      <c r="EB864" s="136">
        <v>162.30000000000001</v>
      </c>
      <c r="EC864" s="136">
        <v>161.1</v>
      </c>
      <c r="ED864" s="134">
        <v>160.80000000000001</v>
      </c>
      <c r="EE864" s="134">
        <v>160</v>
      </c>
      <c r="EF864" s="137">
        <v>163.69999999999999</v>
      </c>
      <c r="EG864" s="137">
        <v>161.19999999999999</v>
      </c>
      <c r="EH864" s="137">
        <v>163.1</v>
      </c>
      <c r="EI864" s="137">
        <v>161.9</v>
      </c>
      <c r="EJ864" s="136">
        <v>163.4</v>
      </c>
      <c r="EK864" s="136">
        <v>161.9</v>
      </c>
      <c r="EL864" s="147">
        <v>158.80000000000001</v>
      </c>
      <c r="EM864" s="147">
        <v>160.6</v>
      </c>
      <c r="EN864" s="147">
        <v>163.6</v>
      </c>
    </row>
    <row r="865" spans="1:144" ht="15" x14ac:dyDescent="0.25">
      <c r="A865" s="132" t="s">
        <v>3156</v>
      </c>
      <c r="B865" s="132" t="s">
        <v>3157</v>
      </c>
      <c r="C865" s="133">
        <v>4.4999999999999999E-4</v>
      </c>
      <c r="D865" s="134">
        <v>107.4</v>
      </c>
      <c r="E865" s="134">
        <v>107.5</v>
      </c>
      <c r="F865" s="134">
        <v>107.5</v>
      </c>
      <c r="G865" s="134">
        <v>107.4</v>
      </c>
      <c r="H865" s="134">
        <v>107.6</v>
      </c>
      <c r="I865" s="134">
        <v>107.4</v>
      </c>
      <c r="J865" s="134">
        <v>107.6</v>
      </c>
      <c r="K865" s="134">
        <v>107.7</v>
      </c>
      <c r="L865" s="134">
        <v>107.7</v>
      </c>
      <c r="M865" s="134">
        <v>107.7</v>
      </c>
      <c r="N865" s="134">
        <v>107.7</v>
      </c>
      <c r="O865" s="134">
        <v>108.3</v>
      </c>
      <c r="P865" s="134">
        <v>114.6</v>
      </c>
      <c r="Q865" s="134">
        <v>114.6</v>
      </c>
      <c r="R865" s="134">
        <v>114.6</v>
      </c>
      <c r="S865" s="134">
        <v>114.6</v>
      </c>
      <c r="T865" s="134">
        <v>114.6</v>
      </c>
      <c r="U865" s="134">
        <v>114.8</v>
      </c>
      <c r="V865" s="134">
        <v>114.8</v>
      </c>
      <c r="W865" s="134">
        <v>114.8</v>
      </c>
      <c r="X865" s="134">
        <v>114.8</v>
      </c>
      <c r="Y865" s="134">
        <v>115.1</v>
      </c>
      <c r="Z865" s="134">
        <v>115.1</v>
      </c>
      <c r="AA865" s="134">
        <v>116.1</v>
      </c>
      <c r="AB865" s="134">
        <v>121.3</v>
      </c>
      <c r="AC865" s="134">
        <v>121.3</v>
      </c>
      <c r="AD865" s="134">
        <v>121.3</v>
      </c>
      <c r="AE865" s="134">
        <v>121.3</v>
      </c>
      <c r="AF865" s="134">
        <v>121.3</v>
      </c>
      <c r="AG865" s="134">
        <v>121.9</v>
      </c>
      <c r="AH865" s="134">
        <v>121.9</v>
      </c>
      <c r="AI865" s="134">
        <v>121.9</v>
      </c>
      <c r="AJ865" s="134">
        <v>121.9</v>
      </c>
      <c r="AK865" s="134">
        <v>121.9</v>
      </c>
      <c r="AL865" s="134">
        <v>121.9</v>
      </c>
      <c r="AM865" s="134">
        <v>122.9</v>
      </c>
      <c r="AN865" s="134">
        <v>128.6</v>
      </c>
      <c r="AO865" s="134">
        <v>128.6</v>
      </c>
      <c r="AP865" s="134">
        <v>128.6</v>
      </c>
      <c r="AQ865" s="134">
        <v>128.6</v>
      </c>
      <c r="AR865" s="134">
        <v>130.9</v>
      </c>
      <c r="AS865" s="134">
        <v>130.9</v>
      </c>
      <c r="AT865" s="134">
        <v>130.9</v>
      </c>
      <c r="AU865" s="134">
        <v>130.9</v>
      </c>
      <c r="AV865" s="134">
        <v>132.1</v>
      </c>
      <c r="AW865" s="134">
        <v>132</v>
      </c>
      <c r="AX865" s="134">
        <v>132</v>
      </c>
      <c r="AY865" s="134">
        <v>132.30000000000001</v>
      </c>
      <c r="AZ865" s="134">
        <v>135.6</v>
      </c>
      <c r="BA865" s="134">
        <v>135.6</v>
      </c>
      <c r="BB865" s="134">
        <v>135.4</v>
      </c>
      <c r="BC865" s="134">
        <v>135.6</v>
      </c>
      <c r="BD865" s="134">
        <v>135.4</v>
      </c>
      <c r="BE865" s="134">
        <v>135.1</v>
      </c>
      <c r="BF865" s="134">
        <v>135.1</v>
      </c>
      <c r="BG865" s="134">
        <v>135.1</v>
      </c>
      <c r="BH865" s="134">
        <v>135</v>
      </c>
      <c r="BI865" s="134">
        <v>135</v>
      </c>
      <c r="BJ865" s="134">
        <v>135</v>
      </c>
      <c r="BK865" s="134">
        <v>131.5</v>
      </c>
      <c r="BL865" s="134">
        <v>132</v>
      </c>
      <c r="BM865" s="134">
        <v>132</v>
      </c>
      <c r="BN865" s="134">
        <v>132</v>
      </c>
      <c r="BO865" s="134">
        <v>132.4</v>
      </c>
      <c r="BP865" s="134">
        <v>132</v>
      </c>
      <c r="BQ865" s="134">
        <v>132</v>
      </c>
      <c r="BR865" s="134">
        <v>132</v>
      </c>
      <c r="BS865" s="134">
        <v>132</v>
      </c>
      <c r="BT865" s="134">
        <v>132</v>
      </c>
      <c r="BU865" s="134">
        <v>132</v>
      </c>
      <c r="BV865" s="134">
        <v>132.4</v>
      </c>
      <c r="BW865" s="134">
        <v>132.4</v>
      </c>
      <c r="BX865" s="134">
        <v>135</v>
      </c>
      <c r="BY865" s="134">
        <v>134.69999999999999</v>
      </c>
      <c r="BZ865" s="134">
        <v>134</v>
      </c>
      <c r="CA865" s="134">
        <v>134.19999999999999</v>
      </c>
      <c r="CB865" s="134">
        <v>133.69999999999999</v>
      </c>
      <c r="CC865" s="134">
        <v>134.5</v>
      </c>
      <c r="CD865" s="134">
        <v>133.80000000000001</v>
      </c>
      <c r="CE865" s="134">
        <v>133.80000000000001</v>
      </c>
      <c r="CF865" s="134">
        <v>133.80000000000001</v>
      </c>
      <c r="CG865" s="134">
        <v>133</v>
      </c>
      <c r="CH865" s="134">
        <v>133</v>
      </c>
      <c r="CI865" s="134">
        <v>136.1</v>
      </c>
      <c r="CJ865" s="134">
        <v>139.4</v>
      </c>
      <c r="CK865" s="134">
        <v>139.4</v>
      </c>
      <c r="CL865" s="134">
        <v>139.4</v>
      </c>
      <c r="CM865" s="134">
        <v>139.4</v>
      </c>
      <c r="CN865" s="134">
        <v>139.4</v>
      </c>
      <c r="CO865" s="134">
        <v>139.4</v>
      </c>
      <c r="CP865" s="134">
        <v>139.4</v>
      </c>
      <c r="CQ865" s="134">
        <v>140.5</v>
      </c>
      <c r="CR865" s="134">
        <v>140.5</v>
      </c>
      <c r="CS865" s="134">
        <v>141.6</v>
      </c>
      <c r="CT865" s="134">
        <v>141.6</v>
      </c>
      <c r="CU865" s="134">
        <v>141.6</v>
      </c>
      <c r="CV865" s="134">
        <v>141.6</v>
      </c>
      <c r="CW865" s="134">
        <v>142.30000000000001</v>
      </c>
      <c r="CX865" s="134">
        <v>146</v>
      </c>
      <c r="CY865" s="134">
        <v>147.4</v>
      </c>
      <c r="CZ865" s="134">
        <v>145.9</v>
      </c>
      <c r="DA865" s="134">
        <v>145.9</v>
      </c>
      <c r="DB865" s="134">
        <v>147.1</v>
      </c>
      <c r="DC865" s="134">
        <v>148.80000000000001</v>
      </c>
      <c r="DD865" s="134">
        <v>148.80000000000001</v>
      </c>
      <c r="DE865" s="134">
        <v>148.80000000000001</v>
      </c>
      <c r="DF865" s="134">
        <v>153.80000000000001</v>
      </c>
      <c r="DG865" s="134">
        <v>154.6</v>
      </c>
      <c r="DH865" s="134">
        <v>158.6</v>
      </c>
      <c r="DI865" s="134">
        <v>178.1</v>
      </c>
      <c r="DJ865" s="134">
        <v>178.1</v>
      </c>
      <c r="DK865" s="134">
        <v>178.1</v>
      </c>
      <c r="DL865" s="134">
        <v>175.3</v>
      </c>
      <c r="DM865" s="134">
        <v>173.9</v>
      </c>
      <c r="DN865" s="134">
        <v>173.9</v>
      </c>
      <c r="DO865" s="134">
        <v>174</v>
      </c>
      <c r="DP865" s="134">
        <v>175.4</v>
      </c>
      <c r="DQ865" s="134">
        <v>175.4</v>
      </c>
      <c r="DR865" s="134">
        <v>175.4</v>
      </c>
      <c r="DS865" s="134">
        <v>175.4</v>
      </c>
      <c r="DT865" s="134">
        <v>175.4</v>
      </c>
      <c r="DU865" s="134">
        <v>179.3</v>
      </c>
      <c r="DV865" s="134">
        <v>180.3</v>
      </c>
      <c r="DW865" s="134">
        <v>180.3</v>
      </c>
      <c r="DX865" s="134">
        <v>180.3</v>
      </c>
      <c r="DY865" s="134">
        <v>181.9</v>
      </c>
      <c r="DZ865" s="134">
        <v>181.9</v>
      </c>
      <c r="EA865" s="135">
        <v>181.9</v>
      </c>
      <c r="EB865" s="136">
        <v>181.9</v>
      </c>
      <c r="EC865" s="136">
        <v>181.9</v>
      </c>
      <c r="ED865" s="134">
        <v>181.9</v>
      </c>
      <c r="EE865" s="134">
        <v>181.9</v>
      </c>
      <c r="EF865" s="137">
        <v>181.9</v>
      </c>
      <c r="EG865" s="137">
        <v>184.4</v>
      </c>
      <c r="EH865" s="137">
        <v>185.8</v>
      </c>
      <c r="EI865" s="137">
        <v>186.3</v>
      </c>
      <c r="EJ865" s="136">
        <v>186.3</v>
      </c>
      <c r="EK865" s="136">
        <v>187.2</v>
      </c>
      <c r="EL865" s="147">
        <v>187.2</v>
      </c>
      <c r="EM865" s="147">
        <v>187.2</v>
      </c>
      <c r="EN865" s="147">
        <v>187.2</v>
      </c>
    </row>
    <row r="866" spans="1:144" ht="15" x14ac:dyDescent="0.25">
      <c r="A866" s="132" t="s">
        <v>3158</v>
      </c>
      <c r="B866" s="132" t="s">
        <v>3159</v>
      </c>
      <c r="C866" s="133">
        <v>2.0999999999999999E-3</v>
      </c>
      <c r="D866" s="134">
        <v>106.7</v>
      </c>
      <c r="E866" s="134">
        <v>106.3</v>
      </c>
      <c r="F866" s="134">
        <v>106</v>
      </c>
      <c r="G866" s="134">
        <v>105.3</v>
      </c>
      <c r="H866" s="134">
        <v>103.7</v>
      </c>
      <c r="I866" s="134">
        <v>106</v>
      </c>
      <c r="J866" s="134">
        <v>104.7</v>
      </c>
      <c r="K866" s="134">
        <v>106.6</v>
      </c>
      <c r="L866" s="134">
        <v>107.2</v>
      </c>
      <c r="M866" s="134">
        <v>106.5</v>
      </c>
      <c r="N866" s="134">
        <v>106.4</v>
      </c>
      <c r="O866" s="134">
        <v>107.5</v>
      </c>
      <c r="P866" s="134">
        <v>108</v>
      </c>
      <c r="Q866" s="134">
        <v>110.5</v>
      </c>
      <c r="R866" s="134">
        <v>111.4</v>
      </c>
      <c r="S866" s="134">
        <v>110.5</v>
      </c>
      <c r="T866" s="134">
        <v>112.1</v>
      </c>
      <c r="U866" s="134">
        <v>116</v>
      </c>
      <c r="V866" s="134">
        <v>113</v>
      </c>
      <c r="W866" s="134">
        <v>113.3</v>
      </c>
      <c r="X866" s="134">
        <v>114.6</v>
      </c>
      <c r="Y866" s="134">
        <v>115</v>
      </c>
      <c r="Z866" s="134">
        <v>113.9</v>
      </c>
      <c r="AA866" s="134">
        <v>114.6</v>
      </c>
      <c r="AB866" s="134">
        <v>115.2</v>
      </c>
      <c r="AC866" s="134">
        <v>118.8</v>
      </c>
      <c r="AD866" s="134">
        <v>117</v>
      </c>
      <c r="AE866" s="134">
        <v>117.6</v>
      </c>
      <c r="AF866" s="134">
        <v>117.6</v>
      </c>
      <c r="AG866" s="134">
        <v>117.7</v>
      </c>
      <c r="AH866" s="134">
        <v>117.8</v>
      </c>
      <c r="AI866" s="134">
        <v>117.9</v>
      </c>
      <c r="AJ866" s="134">
        <v>118.5</v>
      </c>
      <c r="AK866" s="134">
        <v>117.3</v>
      </c>
      <c r="AL866" s="134">
        <v>117.7</v>
      </c>
      <c r="AM866" s="134">
        <v>118</v>
      </c>
      <c r="AN866" s="134">
        <v>116.8</v>
      </c>
      <c r="AO866" s="134">
        <v>118.1</v>
      </c>
      <c r="AP866" s="134">
        <v>118.3</v>
      </c>
      <c r="AQ866" s="134">
        <v>121.2</v>
      </c>
      <c r="AR866" s="134">
        <v>121.2</v>
      </c>
      <c r="AS866" s="134">
        <v>121.2</v>
      </c>
      <c r="AT866" s="134">
        <v>121.3</v>
      </c>
      <c r="AU866" s="134">
        <v>121.2</v>
      </c>
      <c r="AV866" s="134">
        <v>121.3</v>
      </c>
      <c r="AW866" s="134">
        <v>121.7</v>
      </c>
      <c r="AX866" s="134">
        <v>120.6</v>
      </c>
      <c r="AY866" s="134">
        <v>120</v>
      </c>
      <c r="AZ866" s="134">
        <v>119.7</v>
      </c>
      <c r="BA866" s="134">
        <v>119.7</v>
      </c>
      <c r="BB866" s="134">
        <v>119.6</v>
      </c>
      <c r="BC866" s="134">
        <v>120.3</v>
      </c>
      <c r="BD866" s="134">
        <v>120.8</v>
      </c>
      <c r="BE866" s="134">
        <v>120.7</v>
      </c>
      <c r="BF866" s="134">
        <v>120.7</v>
      </c>
      <c r="BG866" s="134">
        <v>119.7</v>
      </c>
      <c r="BH866" s="134">
        <v>119.8</v>
      </c>
      <c r="BI866" s="134">
        <v>121.4</v>
      </c>
      <c r="BJ866" s="134">
        <v>123</v>
      </c>
      <c r="BK866" s="134">
        <v>123.2</v>
      </c>
      <c r="BL866" s="134">
        <v>122.5</v>
      </c>
      <c r="BM866" s="134">
        <v>123.3</v>
      </c>
      <c r="BN866" s="134">
        <v>123.2</v>
      </c>
      <c r="BO866" s="134">
        <v>125.8</v>
      </c>
      <c r="BP866" s="134">
        <v>124.4</v>
      </c>
      <c r="BQ866" s="134">
        <v>123.4</v>
      </c>
      <c r="BR866" s="134">
        <v>123.4</v>
      </c>
      <c r="BS866" s="134">
        <v>124.4</v>
      </c>
      <c r="BT866" s="134">
        <v>125.5</v>
      </c>
      <c r="BU866" s="134">
        <v>125.8</v>
      </c>
      <c r="BV866" s="134">
        <v>125.9</v>
      </c>
      <c r="BW866" s="134">
        <v>126.2</v>
      </c>
      <c r="BX866" s="134">
        <v>126.8</v>
      </c>
      <c r="BY866" s="134">
        <v>128.69999999999999</v>
      </c>
      <c r="BZ866" s="134">
        <v>127.5</v>
      </c>
      <c r="CA866" s="134">
        <v>127.7</v>
      </c>
      <c r="CB866" s="134">
        <v>128.80000000000001</v>
      </c>
      <c r="CC866" s="134">
        <v>128.5</v>
      </c>
      <c r="CD866" s="134">
        <v>128.4</v>
      </c>
      <c r="CE866" s="134">
        <v>131.1</v>
      </c>
      <c r="CF866" s="134">
        <v>132.6</v>
      </c>
      <c r="CG866" s="134">
        <v>131.19999999999999</v>
      </c>
      <c r="CH866" s="134">
        <v>132.30000000000001</v>
      </c>
      <c r="CI866" s="134">
        <v>135.80000000000001</v>
      </c>
      <c r="CJ866" s="134">
        <v>137</v>
      </c>
      <c r="CK866" s="134">
        <v>137.69999999999999</v>
      </c>
      <c r="CL866" s="134">
        <v>137.4</v>
      </c>
      <c r="CM866" s="134">
        <v>135.1</v>
      </c>
      <c r="CN866" s="134">
        <v>136</v>
      </c>
      <c r="CO866" s="134">
        <v>134.69999999999999</v>
      </c>
      <c r="CP866" s="134">
        <v>134.30000000000001</v>
      </c>
      <c r="CQ866" s="134">
        <v>134.30000000000001</v>
      </c>
      <c r="CR866" s="134">
        <v>134.9</v>
      </c>
      <c r="CS866" s="134">
        <v>136.4</v>
      </c>
      <c r="CT866" s="134">
        <v>136.6</v>
      </c>
      <c r="CU866" s="134">
        <v>137.6</v>
      </c>
      <c r="CV866" s="134">
        <v>142.9</v>
      </c>
      <c r="CW866" s="134">
        <v>144.6</v>
      </c>
      <c r="CX866" s="134">
        <v>137.19999999999999</v>
      </c>
      <c r="CY866" s="134">
        <v>139.9</v>
      </c>
      <c r="CZ866" s="134">
        <v>137.19999999999999</v>
      </c>
      <c r="DA866" s="134">
        <v>135.5</v>
      </c>
      <c r="DB866" s="134">
        <v>135.80000000000001</v>
      </c>
      <c r="DC866" s="134">
        <v>135.80000000000001</v>
      </c>
      <c r="DD866" s="134">
        <v>135.80000000000001</v>
      </c>
      <c r="DE866" s="134">
        <v>137.1</v>
      </c>
      <c r="DF866" s="134">
        <v>141.69999999999999</v>
      </c>
      <c r="DG866" s="134">
        <v>143</v>
      </c>
      <c r="DH866" s="134">
        <v>141.4</v>
      </c>
      <c r="DI866" s="134">
        <v>141</v>
      </c>
      <c r="DJ866" s="134">
        <v>145.69999999999999</v>
      </c>
      <c r="DK866" s="134">
        <v>145.80000000000001</v>
      </c>
      <c r="DL866" s="134">
        <v>146.5</v>
      </c>
      <c r="DM866" s="134">
        <v>146.6</v>
      </c>
      <c r="DN866" s="134">
        <v>145.1</v>
      </c>
      <c r="DO866" s="134">
        <v>141</v>
      </c>
      <c r="DP866" s="134">
        <v>142.4</v>
      </c>
      <c r="DQ866" s="134">
        <v>142.30000000000001</v>
      </c>
      <c r="DR866" s="134">
        <v>141.80000000000001</v>
      </c>
      <c r="DS866" s="134">
        <v>142.4</v>
      </c>
      <c r="DT866" s="134">
        <v>143.69999999999999</v>
      </c>
      <c r="DU866" s="134">
        <v>146.30000000000001</v>
      </c>
      <c r="DV866" s="134">
        <v>147.4</v>
      </c>
      <c r="DW866" s="134">
        <v>148.4</v>
      </c>
      <c r="DX866" s="134">
        <v>148.80000000000001</v>
      </c>
      <c r="DY866" s="134">
        <v>149.1</v>
      </c>
      <c r="DZ866" s="134">
        <v>146.80000000000001</v>
      </c>
      <c r="EA866" s="135">
        <v>148</v>
      </c>
      <c r="EB866" s="136">
        <v>148.30000000000001</v>
      </c>
      <c r="EC866" s="136">
        <v>148</v>
      </c>
      <c r="ED866" s="134">
        <v>147.80000000000001</v>
      </c>
      <c r="EE866" s="134">
        <v>146.6</v>
      </c>
      <c r="EF866" s="137">
        <v>147.19999999999999</v>
      </c>
      <c r="EG866" s="137">
        <v>148</v>
      </c>
      <c r="EH866" s="137">
        <v>147.6</v>
      </c>
      <c r="EI866" s="137">
        <v>148.6</v>
      </c>
      <c r="EJ866" s="136">
        <v>147.9</v>
      </c>
      <c r="EK866" s="136">
        <v>148.69999999999999</v>
      </c>
      <c r="EL866" s="147">
        <v>149.4</v>
      </c>
      <c r="EM866" s="147">
        <v>149.5</v>
      </c>
      <c r="EN866" s="147">
        <v>148</v>
      </c>
    </row>
    <row r="867" spans="1:144" ht="15" x14ac:dyDescent="0.25">
      <c r="A867" s="132" t="s">
        <v>3160</v>
      </c>
      <c r="B867" s="132" t="s">
        <v>3161</v>
      </c>
      <c r="C867" s="133">
        <v>1.3999999999999999E-4</v>
      </c>
      <c r="D867" s="134">
        <v>107</v>
      </c>
      <c r="E867" s="134">
        <v>107</v>
      </c>
      <c r="F867" s="134">
        <v>107</v>
      </c>
      <c r="G867" s="134">
        <v>107</v>
      </c>
      <c r="H867" s="134">
        <v>107</v>
      </c>
      <c r="I867" s="134">
        <v>107</v>
      </c>
      <c r="J867" s="134">
        <v>107</v>
      </c>
      <c r="K867" s="134">
        <v>107</v>
      </c>
      <c r="L867" s="134">
        <v>107</v>
      </c>
      <c r="M867" s="134">
        <v>107.3</v>
      </c>
      <c r="N867" s="134">
        <v>107.3</v>
      </c>
      <c r="O867" s="134">
        <v>107.3</v>
      </c>
      <c r="P867" s="134">
        <v>113.2</v>
      </c>
      <c r="Q867" s="134">
        <v>113.2</v>
      </c>
      <c r="R867" s="134">
        <v>113.2</v>
      </c>
      <c r="S867" s="134">
        <v>113.2</v>
      </c>
      <c r="T867" s="134">
        <v>113.2</v>
      </c>
      <c r="U867" s="134">
        <v>113.2</v>
      </c>
      <c r="V867" s="134">
        <v>113.2</v>
      </c>
      <c r="W867" s="134">
        <v>113.2</v>
      </c>
      <c r="X867" s="134">
        <v>113.2</v>
      </c>
      <c r="Y867" s="134">
        <v>113.7</v>
      </c>
      <c r="Z867" s="134">
        <v>113.7</v>
      </c>
      <c r="AA867" s="134">
        <v>113.7</v>
      </c>
      <c r="AB867" s="134">
        <v>121</v>
      </c>
      <c r="AC867" s="134">
        <v>121</v>
      </c>
      <c r="AD867" s="134">
        <v>121</v>
      </c>
      <c r="AE867" s="134">
        <v>121</v>
      </c>
      <c r="AF867" s="134">
        <v>121</v>
      </c>
      <c r="AG867" s="134">
        <v>121.8</v>
      </c>
      <c r="AH867" s="134">
        <v>121.8</v>
      </c>
      <c r="AI867" s="134">
        <v>121.8</v>
      </c>
      <c r="AJ867" s="134">
        <v>121.8</v>
      </c>
      <c r="AK867" s="134">
        <v>122.4</v>
      </c>
      <c r="AL867" s="134">
        <v>122.4</v>
      </c>
      <c r="AM867" s="134">
        <v>122.4</v>
      </c>
      <c r="AN867" s="134">
        <v>128.5</v>
      </c>
      <c r="AO867" s="134">
        <v>128.5</v>
      </c>
      <c r="AP867" s="134">
        <v>128.5</v>
      </c>
      <c r="AQ867" s="134">
        <v>130.69999999999999</v>
      </c>
      <c r="AR867" s="134">
        <v>130.69999999999999</v>
      </c>
      <c r="AS867" s="134">
        <v>130.69999999999999</v>
      </c>
      <c r="AT867" s="134">
        <v>130.69999999999999</v>
      </c>
      <c r="AU867" s="134">
        <v>130.69999999999999</v>
      </c>
      <c r="AV867" s="134">
        <v>130.69999999999999</v>
      </c>
      <c r="AW867" s="134">
        <v>131.1</v>
      </c>
      <c r="AX867" s="134">
        <v>131.1</v>
      </c>
      <c r="AY867" s="134">
        <v>136.80000000000001</v>
      </c>
      <c r="AZ867" s="134">
        <v>137.4</v>
      </c>
      <c r="BA867" s="134">
        <v>137.4</v>
      </c>
      <c r="BB867" s="134">
        <v>137.4</v>
      </c>
      <c r="BC867" s="134">
        <v>137.4</v>
      </c>
      <c r="BD867" s="134">
        <v>137.4</v>
      </c>
      <c r="BE867" s="134">
        <v>137.4</v>
      </c>
      <c r="BF867" s="134">
        <v>137.4</v>
      </c>
      <c r="BG867" s="134">
        <v>137.4</v>
      </c>
      <c r="BH867" s="134">
        <v>137.4</v>
      </c>
      <c r="BI867" s="134">
        <v>137.80000000000001</v>
      </c>
      <c r="BJ867" s="134">
        <v>137.80000000000001</v>
      </c>
      <c r="BK867" s="134">
        <v>137.80000000000001</v>
      </c>
      <c r="BL867" s="134">
        <v>137.80000000000001</v>
      </c>
      <c r="BM867" s="134">
        <v>137.80000000000001</v>
      </c>
      <c r="BN867" s="134">
        <v>137.4</v>
      </c>
      <c r="BO867" s="134">
        <v>137.80000000000001</v>
      </c>
      <c r="BP867" s="134">
        <v>141.19999999999999</v>
      </c>
      <c r="BQ867" s="134">
        <v>140.4</v>
      </c>
      <c r="BR867" s="134">
        <v>140.4</v>
      </c>
      <c r="BS867" s="134">
        <v>140.4</v>
      </c>
      <c r="BT867" s="134">
        <v>140.4</v>
      </c>
      <c r="BU867" s="134">
        <v>140.80000000000001</v>
      </c>
      <c r="BV867" s="134">
        <v>141.6</v>
      </c>
      <c r="BW867" s="134">
        <v>141.6</v>
      </c>
      <c r="BX867" s="134">
        <v>145.4</v>
      </c>
      <c r="BY867" s="134">
        <v>141.6</v>
      </c>
      <c r="BZ867" s="134">
        <v>141.6</v>
      </c>
      <c r="CA867" s="134">
        <v>141.6</v>
      </c>
      <c r="CB867" s="134">
        <v>145.5</v>
      </c>
      <c r="CC867" s="134">
        <v>145.4</v>
      </c>
      <c r="CD867" s="134">
        <v>162.30000000000001</v>
      </c>
      <c r="CE867" s="134">
        <v>162.30000000000001</v>
      </c>
      <c r="CF867" s="134">
        <v>162.30000000000001</v>
      </c>
      <c r="CG867" s="134">
        <v>162.80000000000001</v>
      </c>
      <c r="CH867" s="134">
        <v>162.9</v>
      </c>
      <c r="CI867" s="134">
        <v>162.80000000000001</v>
      </c>
      <c r="CJ867" s="134">
        <v>166.8</v>
      </c>
      <c r="CK867" s="134">
        <v>169.5</v>
      </c>
      <c r="CL867" s="134">
        <v>172</v>
      </c>
      <c r="CM867" s="134">
        <v>172</v>
      </c>
      <c r="CN867" s="134">
        <v>176.5</v>
      </c>
      <c r="CO867" s="134">
        <v>178.6</v>
      </c>
      <c r="CP867" s="134">
        <v>194.2</v>
      </c>
      <c r="CQ867" s="134">
        <v>194.2</v>
      </c>
      <c r="CR867" s="134">
        <v>192.5</v>
      </c>
      <c r="CS867" s="134">
        <v>191.6</v>
      </c>
      <c r="CT867" s="134">
        <v>189.9</v>
      </c>
      <c r="CU867" s="134">
        <v>190.7</v>
      </c>
      <c r="CV867" s="134">
        <v>189.2</v>
      </c>
      <c r="CW867" s="134">
        <v>189.2</v>
      </c>
      <c r="CX867" s="134">
        <v>189</v>
      </c>
      <c r="CY867" s="134">
        <v>189</v>
      </c>
      <c r="CZ867" s="134">
        <v>188</v>
      </c>
      <c r="DA867" s="134">
        <v>188</v>
      </c>
      <c r="DB867" s="134">
        <v>186.2</v>
      </c>
      <c r="DC867" s="134">
        <v>187.3</v>
      </c>
      <c r="DD867" s="134">
        <v>192.7</v>
      </c>
      <c r="DE867" s="134">
        <v>192.7</v>
      </c>
      <c r="DF867" s="134">
        <v>192.7</v>
      </c>
      <c r="DG867" s="134">
        <v>192.7</v>
      </c>
      <c r="DH867" s="134">
        <v>192.7</v>
      </c>
      <c r="DI867" s="134">
        <v>192.7</v>
      </c>
      <c r="DJ867" s="134">
        <v>192.5</v>
      </c>
      <c r="DK867" s="134">
        <v>192.5</v>
      </c>
      <c r="DL867" s="134">
        <v>192.5</v>
      </c>
      <c r="DM867" s="134">
        <v>195.2</v>
      </c>
      <c r="DN867" s="134">
        <v>196</v>
      </c>
      <c r="DO867" s="134">
        <v>202.3</v>
      </c>
      <c r="DP867" s="134">
        <v>202.4</v>
      </c>
      <c r="DQ867" s="134">
        <v>202.6</v>
      </c>
      <c r="DR867" s="134">
        <v>202.9</v>
      </c>
      <c r="DS867" s="134">
        <v>202.9</v>
      </c>
      <c r="DT867" s="134">
        <v>203</v>
      </c>
      <c r="DU867" s="134">
        <v>203.8</v>
      </c>
      <c r="DV867" s="134">
        <v>211.5</v>
      </c>
      <c r="DW867" s="134">
        <v>211.5</v>
      </c>
      <c r="DX867" s="134">
        <v>207.4</v>
      </c>
      <c r="DY867" s="134">
        <v>207.4</v>
      </c>
      <c r="DZ867" s="134">
        <v>207.8</v>
      </c>
      <c r="EA867" s="135">
        <v>207.8</v>
      </c>
      <c r="EB867" s="136">
        <v>208.5</v>
      </c>
      <c r="EC867" s="136">
        <v>208.5</v>
      </c>
      <c r="ED867" s="134">
        <v>208.5</v>
      </c>
      <c r="EE867" s="134">
        <v>207</v>
      </c>
      <c r="EF867" s="137">
        <v>207</v>
      </c>
      <c r="EG867" s="137">
        <v>207.8</v>
      </c>
      <c r="EH867" s="137">
        <v>207.8</v>
      </c>
      <c r="EI867" s="137">
        <v>207.8</v>
      </c>
      <c r="EJ867" s="136">
        <v>207.8</v>
      </c>
      <c r="EK867" s="136">
        <v>211.5</v>
      </c>
      <c r="EL867" s="147">
        <v>211.5</v>
      </c>
      <c r="EM867" s="147">
        <v>211.5</v>
      </c>
      <c r="EN867" s="147">
        <v>211.5</v>
      </c>
    </row>
    <row r="868" spans="1:144" ht="15" x14ac:dyDescent="0.25">
      <c r="A868" s="132" t="s">
        <v>3162</v>
      </c>
      <c r="B868" s="132" t="s">
        <v>3163</v>
      </c>
      <c r="C868" s="133">
        <v>4.9410000000000003E-2</v>
      </c>
      <c r="D868" s="134">
        <v>115</v>
      </c>
      <c r="E868" s="134">
        <v>115</v>
      </c>
      <c r="F868" s="134">
        <v>115</v>
      </c>
      <c r="G868" s="134">
        <v>115</v>
      </c>
      <c r="H868" s="134">
        <v>115</v>
      </c>
      <c r="I868" s="134">
        <v>115</v>
      </c>
      <c r="J868" s="134">
        <v>115</v>
      </c>
      <c r="K868" s="134">
        <v>115</v>
      </c>
      <c r="L868" s="134">
        <v>115</v>
      </c>
      <c r="M868" s="134">
        <v>117.1</v>
      </c>
      <c r="N868" s="134">
        <v>117.1</v>
      </c>
      <c r="O868" s="134">
        <v>117.1</v>
      </c>
      <c r="P868" s="134">
        <v>121.3</v>
      </c>
      <c r="Q868" s="134">
        <v>121.3</v>
      </c>
      <c r="R868" s="134">
        <v>121.3</v>
      </c>
      <c r="S868" s="134">
        <v>121.3</v>
      </c>
      <c r="T868" s="134">
        <v>122.2</v>
      </c>
      <c r="U868" s="134">
        <v>122.2</v>
      </c>
      <c r="V868" s="134">
        <v>122.2</v>
      </c>
      <c r="W868" s="134">
        <v>122.2</v>
      </c>
      <c r="X868" s="134">
        <v>123.1</v>
      </c>
      <c r="Y868" s="134">
        <v>123.8</v>
      </c>
      <c r="Z868" s="134">
        <v>123.8</v>
      </c>
      <c r="AA868" s="134">
        <v>123.8</v>
      </c>
      <c r="AB868" s="134">
        <v>124.9</v>
      </c>
      <c r="AC868" s="134">
        <v>124.9</v>
      </c>
      <c r="AD868" s="134">
        <v>124.9</v>
      </c>
      <c r="AE868" s="134">
        <v>124.9</v>
      </c>
      <c r="AF868" s="134">
        <v>124.9</v>
      </c>
      <c r="AG868" s="134">
        <v>124.9</v>
      </c>
      <c r="AH868" s="134">
        <v>124.9</v>
      </c>
      <c r="AI868" s="134">
        <v>124.9</v>
      </c>
      <c r="AJ868" s="134">
        <v>124.9</v>
      </c>
      <c r="AK868" s="134">
        <v>125.4</v>
      </c>
      <c r="AL868" s="134">
        <v>125.4</v>
      </c>
      <c r="AM868" s="134">
        <v>126.5</v>
      </c>
      <c r="AN868" s="134">
        <v>143.30000000000001</v>
      </c>
      <c r="AO868" s="134">
        <v>143.30000000000001</v>
      </c>
      <c r="AP868" s="134">
        <v>143.30000000000001</v>
      </c>
      <c r="AQ868" s="134">
        <v>143.30000000000001</v>
      </c>
      <c r="AR868" s="134">
        <v>144.6</v>
      </c>
      <c r="AS868" s="134">
        <v>144.6</v>
      </c>
      <c r="AT868" s="134">
        <v>144.6</v>
      </c>
      <c r="AU868" s="134">
        <v>144.6</v>
      </c>
      <c r="AV868" s="134">
        <v>145.4</v>
      </c>
      <c r="AW868" s="134">
        <v>145.4</v>
      </c>
      <c r="AX868" s="134">
        <v>145.4</v>
      </c>
      <c r="AY868" s="134">
        <v>147.30000000000001</v>
      </c>
      <c r="AZ868" s="134">
        <v>147.30000000000001</v>
      </c>
      <c r="BA868" s="134">
        <v>147.30000000000001</v>
      </c>
      <c r="BB868" s="134">
        <v>147.30000000000001</v>
      </c>
      <c r="BC868" s="134">
        <v>147.30000000000001</v>
      </c>
      <c r="BD868" s="134">
        <v>144.5</v>
      </c>
      <c r="BE868" s="134">
        <v>144.5</v>
      </c>
      <c r="BF868" s="134">
        <v>144.5</v>
      </c>
      <c r="BG868" s="134">
        <v>144.5</v>
      </c>
      <c r="BH868" s="134">
        <v>144.5</v>
      </c>
      <c r="BI868" s="134">
        <v>134.9</v>
      </c>
      <c r="BJ868" s="134">
        <v>134.9</v>
      </c>
      <c r="BK868" s="134">
        <v>138.5</v>
      </c>
      <c r="BL868" s="134">
        <v>139.1</v>
      </c>
      <c r="BM868" s="134">
        <v>139.1</v>
      </c>
      <c r="BN868" s="134">
        <v>148</v>
      </c>
      <c r="BO868" s="134">
        <v>152</v>
      </c>
      <c r="BP868" s="134">
        <v>153.5</v>
      </c>
      <c r="BQ868" s="134">
        <v>155.30000000000001</v>
      </c>
      <c r="BR868" s="134">
        <v>155.30000000000001</v>
      </c>
      <c r="BS868" s="134">
        <v>157.6</v>
      </c>
      <c r="BT868" s="134">
        <v>157.6</v>
      </c>
      <c r="BU868" s="134">
        <v>153.80000000000001</v>
      </c>
      <c r="BV868" s="134">
        <v>155.6</v>
      </c>
      <c r="BW868" s="134">
        <v>155.9</v>
      </c>
      <c r="BX868" s="134">
        <v>155.6</v>
      </c>
      <c r="BY868" s="134">
        <v>160</v>
      </c>
      <c r="BZ868" s="134">
        <v>160.4</v>
      </c>
      <c r="CA868" s="134">
        <v>154.9</v>
      </c>
      <c r="CB868" s="134">
        <v>155.1</v>
      </c>
      <c r="CC868" s="134">
        <v>160.6</v>
      </c>
      <c r="CD868" s="134">
        <v>160.6</v>
      </c>
      <c r="CE868" s="134">
        <v>160.69999999999999</v>
      </c>
      <c r="CF868" s="134">
        <v>160.30000000000001</v>
      </c>
      <c r="CG868" s="134">
        <v>160.80000000000001</v>
      </c>
      <c r="CH868" s="134">
        <v>160.9</v>
      </c>
      <c r="CI868" s="134">
        <v>160.9</v>
      </c>
      <c r="CJ868" s="134">
        <v>160.9</v>
      </c>
      <c r="CK868" s="134">
        <v>160.9</v>
      </c>
      <c r="CL868" s="134">
        <v>161.1</v>
      </c>
      <c r="CM868" s="134">
        <v>161</v>
      </c>
      <c r="CN868" s="134">
        <v>162.1</v>
      </c>
      <c r="CO868" s="134">
        <v>162.4</v>
      </c>
      <c r="CP868" s="134">
        <v>162.5</v>
      </c>
      <c r="CQ868" s="134">
        <v>162.5</v>
      </c>
      <c r="CR868" s="134">
        <v>162.5</v>
      </c>
      <c r="CS868" s="134">
        <v>162.9</v>
      </c>
      <c r="CT868" s="134">
        <v>163.19999999999999</v>
      </c>
      <c r="CU868" s="134">
        <v>163.19999999999999</v>
      </c>
      <c r="CV868" s="134">
        <v>163.19999999999999</v>
      </c>
      <c r="CW868" s="134">
        <v>165</v>
      </c>
      <c r="CX868" s="134">
        <v>167.2</v>
      </c>
      <c r="CY868" s="134">
        <v>167.3</v>
      </c>
      <c r="CZ868" s="134">
        <v>167.5</v>
      </c>
      <c r="DA868" s="134">
        <v>166.9</v>
      </c>
      <c r="DB868" s="134">
        <v>168.1</v>
      </c>
      <c r="DC868" s="134">
        <v>168.5</v>
      </c>
      <c r="DD868" s="134">
        <v>168.1</v>
      </c>
      <c r="DE868" s="134">
        <v>168.9</v>
      </c>
      <c r="DF868" s="134">
        <v>168.8</v>
      </c>
      <c r="DG868" s="134">
        <v>168.8</v>
      </c>
      <c r="DH868" s="134">
        <v>169.8</v>
      </c>
      <c r="DI868" s="134">
        <v>170.7</v>
      </c>
      <c r="DJ868" s="134">
        <v>170.7</v>
      </c>
      <c r="DK868" s="134">
        <v>171.3</v>
      </c>
      <c r="DL868" s="134">
        <v>171.3</v>
      </c>
      <c r="DM868" s="134">
        <v>172.9</v>
      </c>
      <c r="DN868" s="134">
        <v>172.9</v>
      </c>
      <c r="DO868" s="134">
        <v>172.9</v>
      </c>
      <c r="DP868" s="134">
        <v>171.1</v>
      </c>
      <c r="DQ868" s="134">
        <v>170.8</v>
      </c>
      <c r="DR868" s="134">
        <v>169.6</v>
      </c>
      <c r="DS868" s="134">
        <v>177.8</v>
      </c>
      <c r="DT868" s="134">
        <v>176.4</v>
      </c>
      <c r="DU868" s="134">
        <v>175.7</v>
      </c>
      <c r="DV868" s="134">
        <v>173.5</v>
      </c>
      <c r="DW868" s="134">
        <v>171.3</v>
      </c>
      <c r="DX868" s="134">
        <v>172</v>
      </c>
      <c r="DY868" s="134">
        <v>169.7</v>
      </c>
      <c r="DZ868" s="134">
        <v>170.5</v>
      </c>
      <c r="EA868" s="135">
        <v>168</v>
      </c>
      <c r="EB868" s="136">
        <v>168</v>
      </c>
      <c r="EC868" s="136">
        <v>167.2</v>
      </c>
      <c r="ED868" s="134">
        <v>166.7</v>
      </c>
      <c r="EE868" s="134">
        <v>166.3</v>
      </c>
      <c r="EF868" s="137">
        <v>166.3</v>
      </c>
      <c r="EG868" s="137">
        <v>163.6</v>
      </c>
      <c r="EH868" s="137">
        <v>164.5</v>
      </c>
      <c r="EI868" s="137">
        <v>164.5</v>
      </c>
      <c r="EJ868" s="136">
        <v>164.5</v>
      </c>
      <c r="EK868" s="136">
        <v>162.69999999999999</v>
      </c>
      <c r="EL868" s="147">
        <v>163.19999999999999</v>
      </c>
      <c r="EM868" s="147">
        <v>162.19999999999999</v>
      </c>
      <c r="EN868" s="147">
        <v>162.19999999999999</v>
      </c>
    </row>
    <row r="869" spans="1:144" ht="15" x14ac:dyDescent="0.25">
      <c r="A869" s="132" t="s">
        <v>3164</v>
      </c>
      <c r="B869" s="132" t="s">
        <v>3165</v>
      </c>
      <c r="C869" s="133">
        <v>4.9410000000000003E-2</v>
      </c>
      <c r="D869" s="134">
        <v>115</v>
      </c>
      <c r="E869" s="134">
        <v>115</v>
      </c>
      <c r="F869" s="134">
        <v>115</v>
      </c>
      <c r="G869" s="134">
        <v>115</v>
      </c>
      <c r="H869" s="134">
        <v>115</v>
      </c>
      <c r="I869" s="134">
        <v>115</v>
      </c>
      <c r="J869" s="134">
        <v>115</v>
      </c>
      <c r="K869" s="134">
        <v>115</v>
      </c>
      <c r="L869" s="134">
        <v>115</v>
      </c>
      <c r="M869" s="134">
        <v>117.1</v>
      </c>
      <c r="N869" s="134">
        <v>117.1</v>
      </c>
      <c r="O869" s="134">
        <v>117.1</v>
      </c>
      <c r="P869" s="134">
        <v>121.3</v>
      </c>
      <c r="Q869" s="134">
        <v>121.3</v>
      </c>
      <c r="R869" s="134">
        <v>121.3</v>
      </c>
      <c r="S869" s="134">
        <v>121.3</v>
      </c>
      <c r="T869" s="134">
        <v>122.2</v>
      </c>
      <c r="U869" s="134">
        <v>122.2</v>
      </c>
      <c r="V869" s="134">
        <v>122.2</v>
      </c>
      <c r="W869" s="134">
        <v>122.2</v>
      </c>
      <c r="X869" s="134">
        <v>123.1</v>
      </c>
      <c r="Y869" s="134">
        <v>123.8</v>
      </c>
      <c r="Z869" s="134">
        <v>123.8</v>
      </c>
      <c r="AA869" s="134">
        <v>123.8</v>
      </c>
      <c r="AB869" s="134">
        <v>124.9</v>
      </c>
      <c r="AC869" s="134">
        <v>124.9</v>
      </c>
      <c r="AD869" s="134">
        <v>124.9</v>
      </c>
      <c r="AE869" s="134">
        <v>124.9</v>
      </c>
      <c r="AF869" s="134">
        <v>124.9</v>
      </c>
      <c r="AG869" s="134">
        <v>124.9</v>
      </c>
      <c r="AH869" s="134">
        <v>124.9</v>
      </c>
      <c r="AI869" s="134">
        <v>124.9</v>
      </c>
      <c r="AJ869" s="134">
        <v>124.9</v>
      </c>
      <c r="AK869" s="134">
        <v>125.4</v>
      </c>
      <c r="AL869" s="134">
        <v>125.4</v>
      </c>
      <c r="AM869" s="134">
        <v>126.5</v>
      </c>
      <c r="AN869" s="134">
        <v>143.30000000000001</v>
      </c>
      <c r="AO869" s="134">
        <v>143.30000000000001</v>
      </c>
      <c r="AP869" s="134">
        <v>143.30000000000001</v>
      </c>
      <c r="AQ869" s="134">
        <v>143.30000000000001</v>
      </c>
      <c r="AR869" s="134">
        <v>144.6</v>
      </c>
      <c r="AS869" s="134">
        <v>144.6</v>
      </c>
      <c r="AT869" s="134">
        <v>144.6</v>
      </c>
      <c r="AU869" s="134">
        <v>144.6</v>
      </c>
      <c r="AV869" s="134">
        <v>145.4</v>
      </c>
      <c r="AW869" s="134">
        <v>145.4</v>
      </c>
      <c r="AX869" s="134">
        <v>145.4</v>
      </c>
      <c r="AY869" s="134">
        <v>147.30000000000001</v>
      </c>
      <c r="AZ869" s="134">
        <v>147.30000000000001</v>
      </c>
      <c r="BA869" s="134">
        <v>147.30000000000001</v>
      </c>
      <c r="BB869" s="134">
        <v>147.30000000000001</v>
      </c>
      <c r="BC869" s="134">
        <v>147.30000000000001</v>
      </c>
      <c r="BD869" s="134">
        <v>144.5</v>
      </c>
      <c r="BE869" s="134">
        <v>144.5</v>
      </c>
      <c r="BF869" s="134">
        <v>144.5</v>
      </c>
      <c r="BG869" s="134">
        <v>144.5</v>
      </c>
      <c r="BH869" s="134">
        <v>144.5</v>
      </c>
      <c r="BI869" s="134">
        <v>134.9</v>
      </c>
      <c r="BJ869" s="134">
        <v>134.9</v>
      </c>
      <c r="BK869" s="134">
        <v>138.5</v>
      </c>
      <c r="BL869" s="134">
        <v>139.1</v>
      </c>
      <c r="BM869" s="134">
        <v>139.1</v>
      </c>
      <c r="BN869" s="134">
        <v>148</v>
      </c>
      <c r="BO869" s="134">
        <v>152</v>
      </c>
      <c r="BP869" s="134">
        <v>153.5</v>
      </c>
      <c r="BQ869" s="134">
        <v>155.30000000000001</v>
      </c>
      <c r="BR869" s="134">
        <v>155.30000000000001</v>
      </c>
      <c r="BS869" s="134">
        <v>157.6</v>
      </c>
      <c r="BT869" s="134">
        <v>157.6</v>
      </c>
      <c r="BU869" s="134">
        <v>153.80000000000001</v>
      </c>
      <c r="BV869" s="134">
        <v>155.6</v>
      </c>
      <c r="BW869" s="134">
        <v>155.9</v>
      </c>
      <c r="BX869" s="134">
        <v>155.6</v>
      </c>
      <c r="BY869" s="134">
        <v>160</v>
      </c>
      <c r="BZ869" s="134">
        <v>160.4</v>
      </c>
      <c r="CA869" s="134">
        <v>154.9</v>
      </c>
      <c r="CB869" s="134">
        <v>155.1</v>
      </c>
      <c r="CC869" s="134">
        <v>160.6</v>
      </c>
      <c r="CD869" s="134">
        <v>160.6</v>
      </c>
      <c r="CE869" s="134">
        <v>160.69999999999999</v>
      </c>
      <c r="CF869" s="134">
        <v>160.30000000000001</v>
      </c>
      <c r="CG869" s="134">
        <v>160.80000000000001</v>
      </c>
      <c r="CH869" s="134">
        <v>160.9</v>
      </c>
      <c r="CI869" s="134">
        <v>160.9</v>
      </c>
      <c r="CJ869" s="134">
        <v>160.9</v>
      </c>
      <c r="CK869" s="134">
        <v>160.9</v>
      </c>
      <c r="CL869" s="134">
        <v>161.1</v>
      </c>
      <c r="CM869" s="134">
        <v>161</v>
      </c>
      <c r="CN869" s="134">
        <v>162.1</v>
      </c>
      <c r="CO869" s="134">
        <v>162.4</v>
      </c>
      <c r="CP869" s="134">
        <v>162.5</v>
      </c>
      <c r="CQ869" s="134">
        <v>162.5</v>
      </c>
      <c r="CR869" s="134">
        <v>162.5</v>
      </c>
      <c r="CS869" s="134">
        <v>162.9</v>
      </c>
      <c r="CT869" s="134">
        <v>163.19999999999999</v>
      </c>
      <c r="CU869" s="134">
        <v>163.19999999999999</v>
      </c>
      <c r="CV869" s="134">
        <v>163.19999999999999</v>
      </c>
      <c r="CW869" s="134">
        <v>165</v>
      </c>
      <c r="CX869" s="134">
        <v>167.2</v>
      </c>
      <c r="CY869" s="134">
        <v>167.3</v>
      </c>
      <c r="CZ869" s="134">
        <v>167.5</v>
      </c>
      <c r="DA869" s="134">
        <v>166.9</v>
      </c>
      <c r="DB869" s="134">
        <v>168.1</v>
      </c>
      <c r="DC869" s="134">
        <v>168.5</v>
      </c>
      <c r="DD869" s="134">
        <v>168.1</v>
      </c>
      <c r="DE869" s="134">
        <v>168.9</v>
      </c>
      <c r="DF869" s="134">
        <v>168.8</v>
      </c>
      <c r="DG869" s="134">
        <v>168.8</v>
      </c>
      <c r="DH869" s="134">
        <v>169.8</v>
      </c>
      <c r="DI869" s="134">
        <v>170.7</v>
      </c>
      <c r="DJ869" s="134">
        <v>170.7</v>
      </c>
      <c r="DK869" s="134">
        <v>171.3</v>
      </c>
      <c r="DL869" s="134">
        <v>171.3</v>
      </c>
      <c r="DM869" s="134">
        <v>172.9</v>
      </c>
      <c r="DN869" s="134">
        <v>172.9</v>
      </c>
      <c r="DO869" s="134">
        <v>172.9</v>
      </c>
      <c r="DP869" s="134">
        <v>171.1</v>
      </c>
      <c r="DQ869" s="134">
        <v>170.8</v>
      </c>
      <c r="DR869" s="134">
        <v>169.6</v>
      </c>
      <c r="DS869" s="134">
        <v>177.8</v>
      </c>
      <c r="DT869" s="134">
        <v>176.4</v>
      </c>
      <c r="DU869" s="134">
        <v>175.7</v>
      </c>
      <c r="DV869" s="134">
        <v>173.5</v>
      </c>
      <c r="DW869" s="134">
        <v>171.3</v>
      </c>
      <c r="DX869" s="134">
        <v>172</v>
      </c>
      <c r="DY869" s="134">
        <v>169.7</v>
      </c>
      <c r="DZ869" s="134">
        <v>170.5</v>
      </c>
      <c r="EA869" s="135">
        <v>168</v>
      </c>
      <c r="EB869" s="136">
        <v>168</v>
      </c>
      <c r="EC869" s="136">
        <v>167.2</v>
      </c>
      <c r="ED869" s="134">
        <v>166.7</v>
      </c>
      <c r="EE869" s="134">
        <v>166.3</v>
      </c>
      <c r="EF869" s="137">
        <v>166.3</v>
      </c>
      <c r="EG869" s="137">
        <v>163.6</v>
      </c>
      <c r="EH869" s="137">
        <v>164.5</v>
      </c>
      <c r="EI869" s="137">
        <v>164.5</v>
      </c>
      <c r="EJ869" s="136">
        <v>164.5</v>
      </c>
      <c r="EK869" s="136">
        <v>162.69999999999999</v>
      </c>
      <c r="EL869" s="147">
        <v>163.19999999999999</v>
      </c>
      <c r="EM869" s="147">
        <v>162.19999999999999</v>
      </c>
      <c r="EN869" s="147">
        <v>162.19999999999999</v>
      </c>
    </row>
    <row r="870" spans="1:144" ht="15" x14ac:dyDescent="0.25">
      <c r="A870" s="132" t="s">
        <v>3166</v>
      </c>
      <c r="B870" s="132" t="s">
        <v>3167</v>
      </c>
      <c r="C870" s="133">
        <v>24.377580000000002</v>
      </c>
      <c r="D870" s="134">
        <v>105.9</v>
      </c>
      <c r="E870" s="134">
        <v>106.5</v>
      </c>
      <c r="F870" s="134">
        <v>108.4</v>
      </c>
      <c r="G870" s="134">
        <v>110.4</v>
      </c>
      <c r="H870" s="134">
        <v>111.1</v>
      </c>
      <c r="I870" s="134">
        <v>111.4</v>
      </c>
      <c r="J870" s="134">
        <v>110.5</v>
      </c>
      <c r="K870" s="134">
        <v>111</v>
      </c>
      <c r="L870" s="134">
        <v>110</v>
      </c>
      <c r="M870" s="134">
        <v>111.5</v>
      </c>
      <c r="N870" s="134">
        <v>112</v>
      </c>
      <c r="O870" s="134">
        <v>111.8</v>
      </c>
      <c r="P870" s="134">
        <v>113.2</v>
      </c>
      <c r="Q870" s="134">
        <v>115.5</v>
      </c>
      <c r="R870" s="134">
        <v>118.5</v>
      </c>
      <c r="S870" s="134">
        <v>119.7</v>
      </c>
      <c r="T870" s="134">
        <v>122.9</v>
      </c>
      <c r="U870" s="134">
        <v>123.4</v>
      </c>
      <c r="V870" s="134">
        <v>126.1</v>
      </c>
      <c r="W870" s="134">
        <v>126.7</v>
      </c>
      <c r="X870" s="134">
        <v>121.7</v>
      </c>
      <c r="Y870" s="134">
        <v>119.6</v>
      </c>
      <c r="Z870" s="134">
        <v>119.5</v>
      </c>
      <c r="AA870" s="134">
        <v>120.5</v>
      </c>
      <c r="AB870" s="134">
        <v>121.3</v>
      </c>
      <c r="AC870" s="134">
        <v>123.2</v>
      </c>
      <c r="AD870" s="134">
        <v>125.2</v>
      </c>
      <c r="AE870" s="134">
        <v>129.4</v>
      </c>
      <c r="AF870" s="134">
        <v>130.9</v>
      </c>
      <c r="AG870" s="134">
        <v>129</v>
      </c>
      <c r="AH870" s="134">
        <v>127.9</v>
      </c>
      <c r="AI870" s="134">
        <v>127.3</v>
      </c>
      <c r="AJ870" s="134">
        <v>124.7</v>
      </c>
      <c r="AK870" s="134">
        <v>124.3</v>
      </c>
      <c r="AL870" s="134">
        <v>123.4</v>
      </c>
      <c r="AM870" s="134">
        <v>122.8</v>
      </c>
      <c r="AN870" s="134">
        <v>124.1</v>
      </c>
      <c r="AO870" s="134">
        <v>124.8</v>
      </c>
      <c r="AP870" s="134">
        <v>126</v>
      </c>
      <c r="AQ870" s="134">
        <v>126.1</v>
      </c>
      <c r="AR870" s="134">
        <v>127.6</v>
      </c>
      <c r="AS870" s="134">
        <v>127.9</v>
      </c>
      <c r="AT870" s="134">
        <v>129.30000000000001</v>
      </c>
      <c r="AU870" s="134">
        <v>129.6</v>
      </c>
      <c r="AV870" s="134">
        <v>129.19999999999999</v>
      </c>
      <c r="AW870" s="134">
        <v>128.4</v>
      </c>
      <c r="AX870" s="134">
        <v>126.8</v>
      </c>
      <c r="AY870" s="134">
        <v>127.3</v>
      </c>
      <c r="AZ870" s="134">
        <v>131.1</v>
      </c>
      <c r="BA870" s="134">
        <v>133.6</v>
      </c>
      <c r="BB870" s="134">
        <v>136.1</v>
      </c>
      <c r="BC870" s="134">
        <v>137</v>
      </c>
      <c r="BD870" s="134">
        <v>136</v>
      </c>
      <c r="BE870" s="134">
        <v>135.9</v>
      </c>
      <c r="BF870" s="134">
        <v>136.19999999999999</v>
      </c>
      <c r="BG870" s="134">
        <v>136.5</v>
      </c>
      <c r="BH870" s="134">
        <v>133.9</v>
      </c>
      <c r="BI870" s="134">
        <v>133.30000000000001</v>
      </c>
      <c r="BJ870" s="134">
        <v>133.4</v>
      </c>
      <c r="BK870" s="134">
        <v>133.69999999999999</v>
      </c>
      <c r="BL870" s="134">
        <v>134.30000000000001</v>
      </c>
      <c r="BM870" s="134">
        <v>133.80000000000001</v>
      </c>
      <c r="BN870" s="134">
        <v>134.69999999999999</v>
      </c>
      <c r="BO870" s="134">
        <v>140</v>
      </c>
      <c r="BP870" s="134">
        <v>142.1</v>
      </c>
      <c r="BQ870" s="134">
        <v>138.69999999999999</v>
      </c>
      <c r="BR870" s="134">
        <v>140.6</v>
      </c>
      <c r="BS870" s="134">
        <v>142.5</v>
      </c>
      <c r="BT870" s="134">
        <v>137.80000000000001</v>
      </c>
      <c r="BU870" s="134">
        <v>135.6</v>
      </c>
      <c r="BV870" s="134">
        <v>133.69999999999999</v>
      </c>
      <c r="BW870" s="134">
        <v>133.69999999999999</v>
      </c>
      <c r="BX870" s="134">
        <v>135.4</v>
      </c>
      <c r="BY870" s="134">
        <v>135.4</v>
      </c>
      <c r="BZ870" s="134">
        <v>136.80000000000001</v>
      </c>
      <c r="CA870" s="134">
        <v>138.9</v>
      </c>
      <c r="CB870" s="134">
        <v>139.1</v>
      </c>
      <c r="CC870" s="134">
        <v>138.9</v>
      </c>
      <c r="CD870" s="134">
        <v>139.9</v>
      </c>
      <c r="CE870" s="134">
        <v>139.69999999999999</v>
      </c>
      <c r="CF870" s="134">
        <v>137.6</v>
      </c>
      <c r="CG870" s="134">
        <v>138.30000000000001</v>
      </c>
      <c r="CH870" s="134">
        <v>138.1</v>
      </c>
      <c r="CI870" s="134">
        <v>138.5</v>
      </c>
      <c r="CJ870" s="134">
        <v>141.5</v>
      </c>
      <c r="CK870" s="134">
        <v>142.80000000000001</v>
      </c>
      <c r="CL870" s="134">
        <v>144.19999999999999</v>
      </c>
      <c r="CM870" s="134">
        <v>145.69999999999999</v>
      </c>
      <c r="CN870" s="134">
        <v>147.30000000000001</v>
      </c>
      <c r="CO870" s="134">
        <v>147.4</v>
      </c>
      <c r="CP870" s="134">
        <v>150.6</v>
      </c>
      <c r="CQ870" s="134">
        <v>152.4</v>
      </c>
      <c r="CR870" s="134">
        <v>153</v>
      </c>
      <c r="CS870" s="134">
        <v>152.19999999999999</v>
      </c>
      <c r="CT870" s="134">
        <v>148.1</v>
      </c>
      <c r="CU870" s="134">
        <v>145.69999999999999</v>
      </c>
      <c r="CV870" s="134">
        <v>147.69999999999999</v>
      </c>
      <c r="CW870" s="134">
        <v>146.69999999999999</v>
      </c>
      <c r="CX870" s="134">
        <v>148.69999999999999</v>
      </c>
      <c r="CY870" s="134">
        <v>152.5</v>
      </c>
      <c r="CZ870" s="134">
        <v>154.30000000000001</v>
      </c>
      <c r="DA870" s="134">
        <v>158</v>
      </c>
      <c r="DB870" s="134">
        <v>159.9</v>
      </c>
      <c r="DC870" s="134">
        <v>159.69999999999999</v>
      </c>
      <c r="DD870" s="134">
        <v>154.69999999999999</v>
      </c>
      <c r="DE870" s="134">
        <v>151.80000000000001</v>
      </c>
      <c r="DF870" s="134">
        <v>153.4</v>
      </c>
      <c r="DG870" s="134">
        <v>153.9</v>
      </c>
      <c r="DH870" s="134">
        <v>158.80000000000001</v>
      </c>
      <c r="DI870" s="134">
        <v>158.80000000000001</v>
      </c>
      <c r="DJ870" s="134">
        <v>158.69999999999999</v>
      </c>
      <c r="DK870" s="134">
        <v>159.4</v>
      </c>
      <c r="DL870" s="134">
        <v>160.1</v>
      </c>
      <c r="DM870" s="134">
        <v>162.1</v>
      </c>
      <c r="DN870" s="134">
        <v>166.7</v>
      </c>
      <c r="DO870" s="134">
        <v>170.6</v>
      </c>
      <c r="DP870" s="134">
        <v>169.2</v>
      </c>
      <c r="DQ870" s="134">
        <v>166.3</v>
      </c>
      <c r="DR870" s="134">
        <v>166.7</v>
      </c>
      <c r="DS870" s="134">
        <v>167.3</v>
      </c>
      <c r="DT870" s="134">
        <v>172.9</v>
      </c>
      <c r="DU870" s="134">
        <v>175.6</v>
      </c>
      <c r="DV870" s="134">
        <v>178.4</v>
      </c>
      <c r="DW870" s="134">
        <v>174.4</v>
      </c>
      <c r="DX870" s="134">
        <v>176.2</v>
      </c>
      <c r="DY870" s="134">
        <v>175.1</v>
      </c>
      <c r="DZ870" s="134">
        <v>177.5</v>
      </c>
      <c r="EA870" s="135">
        <v>174.3</v>
      </c>
      <c r="EB870" s="136">
        <v>170.3</v>
      </c>
      <c r="EC870" s="136">
        <v>171.2</v>
      </c>
      <c r="ED870" s="134">
        <v>171.3</v>
      </c>
      <c r="EE870" s="134">
        <v>172.1</v>
      </c>
      <c r="EF870" s="137">
        <v>174</v>
      </c>
      <c r="EG870" s="137">
        <v>172.9</v>
      </c>
      <c r="EH870" s="137">
        <v>175.2</v>
      </c>
      <c r="EI870" s="137">
        <v>187.7</v>
      </c>
      <c r="EJ870" s="136">
        <v>186.1</v>
      </c>
      <c r="EK870" s="136">
        <v>177.8</v>
      </c>
      <c r="EL870" s="147">
        <v>180.3</v>
      </c>
      <c r="EM870" s="147">
        <v>183.1</v>
      </c>
      <c r="EN870" s="147">
        <v>179.9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0"/>
  <sheetViews>
    <sheetView workbookViewId="0">
      <selection activeCell="C12" sqref="C12"/>
    </sheetView>
  </sheetViews>
  <sheetFormatPr defaultRowHeight="15" x14ac:dyDescent="0.25"/>
  <cols>
    <col min="2" max="2" width="15.85546875" bestFit="1" customWidth="1"/>
    <col min="3" max="3" width="9.28515625" customWidth="1"/>
    <col min="4" max="4" width="9.140625" customWidth="1"/>
    <col min="5" max="5" width="10" customWidth="1"/>
    <col min="6" max="6" width="9" customWidth="1"/>
    <col min="7" max="7" width="54.28515625" customWidth="1"/>
    <col min="8" max="8" width="11.5703125" style="166" customWidth="1"/>
    <col min="9" max="11" width="9.140625" style="166"/>
  </cols>
  <sheetData>
    <row r="2" spans="1:11" x14ac:dyDescent="0.25">
      <c r="C2" s="207" t="s">
        <v>4318</v>
      </c>
      <c r="D2" s="208"/>
      <c r="E2" s="208"/>
      <c r="F2" s="209"/>
      <c r="G2" s="160"/>
      <c r="H2" s="210" t="s">
        <v>4319</v>
      </c>
      <c r="I2" s="210"/>
      <c r="J2" s="210"/>
      <c r="K2" s="210"/>
    </row>
    <row r="3" spans="1:11" x14ac:dyDescent="0.25">
      <c r="B3" s="172">
        <f>SUM(B5:B50)</f>
        <v>64117835568.156227</v>
      </c>
      <c r="C3" s="161" t="s">
        <v>4320</v>
      </c>
      <c r="D3" s="161" t="s">
        <v>4321</v>
      </c>
      <c r="E3" s="161" t="s">
        <v>4322</v>
      </c>
      <c r="F3" s="161" t="s">
        <v>4323</v>
      </c>
      <c r="G3" s="162"/>
      <c r="H3" s="167" t="s">
        <v>4320</v>
      </c>
      <c r="I3" s="167" t="s">
        <v>4321</v>
      </c>
      <c r="J3" s="167" t="s">
        <v>4322</v>
      </c>
      <c r="K3" s="167" t="s">
        <v>4323</v>
      </c>
    </row>
    <row r="4" spans="1:11" x14ac:dyDescent="0.25">
      <c r="B4" s="159" t="s">
        <v>4317</v>
      </c>
      <c r="C4" s="163" t="s">
        <v>4324</v>
      </c>
      <c r="D4" s="163" t="s">
        <v>4325</v>
      </c>
      <c r="E4" s="163" t="s">
        <v>4326</v>
      </c>
      <c r="F4" s="163" t="s">
        <v>4327</v>
      </c>
      <c r="G4" s="164" t="s">
        <v>1419</v>
      </c>
      <c r="H4" s="168" t="s">
        <v>4324</v>
      </c>
      <c r="I4" s="168" t="s">
        <v>4325</v>
      </c>
      <c r="J4" s="168" t="s">
        <v>4326</v>
      </c>
      <c r="K4" s="168" t="s">
        <v>4327</v>
      </c>
    </row>
    <row r="5" spans="1:11" x14ac:dyDescent="0.25">
      <c r="A5" s="166">
        <f>B5/$B$3</f>
        <v>0.72939566249520094</v>
      </c>
      <c r="B5" s="37">
        <v>46767271151.993668</v>
      </c>
      <c r="C5" s="165">
        <v>25</v>
      </c>
      <c r="D5" s="165">
        <v>15</v>
      </c>
      <c r="E5" s="165">
        <v>12</v>
      </c>
      <c r="F5" s="165">
        <v>8</v>
      </c>
      <c r="G5" s="157" t="s">
        <v>2873</v>
      </c>
      <c r="H5" s="166">
        <f>VLOOKUP(G5,[19]SVEL!G$4:K$36,2,FALSE)</f>
        <v>0.9</v>
      </c>
      <c r="I5" s="166">
        <f>VLOOKUP(G5,[19]SVEL!G$4:K$36,3,FALSE)</f>
        <v>0.9</v>
      </c>
      <c r="J5" s="166">
        <v>0.95</v>
      </c>
      <c r="K5" s="166">
        <f>VLOOKUP(G5,[19]SVEL!G$4:K$36,5,FALSE)</f>
        <v>0.95</v>
      </c>
    </row>
    <row r="6" spans="1:11" x14ac:dyDescent="0.25">
      <c r="A6" s="166">
        <f t="shared" ref="A6:A50" si="0">B6/$B$3</f>
        <v>6.30437772994345E-2</v>
      </c>
      <c r="B6" s="37">
        <v>4042230546.4806018</v>
      </c>
      <c r="C6" s="165">
        <v>20</v>
      </c>
      <c r="D6" s="165">
        <v>15</v>
      </c>
      <c r="E6" s="165">
        <v>12</v>
      </c>
      <c r="F6" s="165">
        <v>8</v>
      </c>
      <c r="G6" s="157" t="s">
        <v>2760</v>
      </c>
      <c r="H6" s="166">
        <v>0.9</v>
      </c>
      <c r="I6" s="166">
        <v>0.95</v>
      </c>
      <c r="J6" s="166">
        <v>0.95</v>
      </c>
      <c r="K6" s="166">
        <v>0.95</v>
      </c>
    </row>
    <row r="7" spans="1:11" x14ac:dyDescent="0.25">
      <c r="A7" s="166">
        <f t="shared" si="0"/>
        <v>6.0915159827655684E-2</v>
      </c>
      <c r="B7" s="37">
        <v>3905748201.437583</v>
      </c>
      <c r="C7" s="165">
        <v>20</v>
      </c>
      <c r="D7" s="165">
        <v>15</v>
      </c>
      <c r="E7" s="165">
        <v>12</v>
      </c>
      <c r="F7" s="165">
        <v>8</v>
      </c>
      <c r="G7" s="157" t="s">
        <v>2913</v>
      </c>
      <c r="H7" s="166">
        <v>0.9</v>
      </c>
      <c r="I7" s="166">
        <v>0.9</v>
      </c>
      <c r="J7" s="166">
        <v>0.9</v>
      </c>
      <c r="K7" s="166">
        <v>0.95</v>
      </c>
    </row>
    <row r="8" spans="1:11" x14ac:dyDescent="0.25">
      <c r="A8" s="166">
        <f t="shared" si="0"/>
        <v>4.4794744744462232E-2</v>
      </c>
      <c r="B8" s="37">
        <v>2872142077.8429599</v>
      </c>
      <c r="C8" s="165">
        <v>20</v>
      </c>
      <c r="D8" s="165">
        <v>15</v>
      </c>
      <c r="E8" s="165">
        <v>12</v>
      </c>
      <c r="F8" s="165">
        <v>8</v>
      </c>
      <c r="G8" s="157" t="s">
        <v>2871</v>
      </c>
      <c r="H8" s="166">
        <v>0.9</v>
      </c>
      <c r="I8" s="166">
        <f>VLOOKUP(G8,[19]SVEL!G$4:K$36,3,FALSE)</f>
        <v>0.9</v>
      </c>
      <c r="J8" s="166">
        <f>VLOOKUP(G8,[19]SVEL!G$4:K$36,4,FALSE)</f>
        <v>0.9</v>
      </c>
      <c r="K8" s="166">
        <v>0.95</v>
      </c>
    </row>
    <row r="9" spans="1:11" x14ac:dyDescent="0.25">
      <c r="A9" s="166">
        <f t="shared" si="0"/>
        <v>2.4027365991361099E-2</v>
      </c>
      <c r="B9" s="37">
        <v>1540582701.77</v>
      </c>
      <c r="C9" s="165">
        <v>25</v>
      </c>
      <c r="D9" s="165">
        <v>15</v>
      </c>
      <c r="E9" s="165">
        <v>12</v>
      </c>
      <c r="F9" s="165">
        <v>8</v>
      </c>
      <c r="G9" s="157" t="s">
        <v>2662</v>
      </c>
      <c r="H9" s="166">
        <f>VLOOKUP(G9,[19]SVEL!G$4:K$36,2,FALSE)</f>
        <v>0.9</v>
      </c>
      <c r="I9" s="166">
        <f>VLOOKUP(G9,[19]SVEL!G$4:K$36,3,FALSE)</f>
        <v>0.9</v>
      </c>
      <c r="J9" s="166">
        <f>VLOOKUP(G9,[19]SVEL!G$4:K$36,4,FALSE)</f>
        <v>0.9</v>
      </c>
      <c r="K9" s="166">
        <f>VLOOKUP(G9,[19]SVEL!G$4:K$36,5,FALSE)</f>
        <v>0.95</v>
      </c>
    </row>
    <row r="10" spans="1:11" x14ac:dyDescent="0.25">
      <c r="A10" s="166">
        <f t="shared" si="0"/>
        <v>1.5787606427457173E-2</v>
      </c>
      <c r="B10" s="37">
        <v>1012267152.9304655</v>
      </c>
      <c r="C10" s="165">
        <v>25</v>
      </c>
      <c r="D10" s="165">
        <v>15</v>
      </c>
      <c r="E10" s="165">
        <v>12</v>
      </c>
      <c r="F10" s="165">
        <v>8</v>
      </c>
      <c r="G10" s="157" t="s">
        <v>2766</v>
      </c>
      <c r="H10" s="166">
        <f>VLOOKUP(G10,[19]SVEL!G$4:K$36,2,FALSE)</f>
        <v>0.9</v>
      </c>
      <c r="I10" s="166">
        <f>VLOOKUP(G10,[19]SVEL!G$4:K$36,3,FALSE)</f>
        <v>0.9</v>
      </c>
      <c r="J10" s="166">
        <f>VLOOKUP(G10,[19]SVEL!G$4:K$36,4,FALSE)</f>
        <v>0.9</v>
      </c>
      <c r="K10" s="166">
        <f>VLOOKUP(G10,[19]SVEL!G$4:K$36,5,FALSE)</f>
        <v>0.95</v>
      </c>
    </row>
    <row r="11" spans="1:11" x14ac:dyDescent="0.25">
      <c r="A11" s="166">
        <f t="shared" si="0"/>
        <v>1.5359550177657402E-2</v>
      </c>
      <c r="B11" s="37">
        <v>984821112.69188213</v>
      </c>
      <c r="C11" s="165">
        <v>25</v>
      </c>
      <c r="D11" s="165">
        <v>15</v>
      </c>
      <c r="E11" s="165">
        <v>12</v>
      </c>
      <c r="F11" s="165">
        <v>8</v>
      </c>
      <c r="G11" s="157" t="s">
        <v>2666</v>
      </c>
      <c r="H11" s="166">
        <f>VLOOKUP(G11,[19]SVEL!G$4:K$36,2,FALSE)</f>
        <v>0.9</v>
      </c>
      <c r="I11" s="166">
        <f>VLOOKUP(G11,[19]SVEL!G$4:K$36,3,FALSE)</f>
        <v>0.9</v>
      </c>
      <c r="J11" s="166">
        <f>VLOOKUP(G11,[19]SVEL!G$4:K$36,4,FALSE)</f>
        <v>0.9</v>
      </c>
      <c r="K11" s="166">
        <f>VLOOKUP(G11,[19]SVEL!G$4:K$36,5,FALSE)</f>
        <v>0.9</v>
      </c>
    </row>
    <row r="12" spans="1:11" x14ac:dyDescent="0.25">
      <c r="A12" s="166">
        <f t="shared" si="0"/>
        <v>1.3032437571755448E-2</v>
      </c>
      <c r="B12" s="37">
        <v>835611689.27807701</v>
      </c>
      <c r="C12" s="165">
        <v>20</v>
      </c>
      <c r="D12" s="165">
        <v>15</v>
      </c>
      <c r="E12" s="165">
        <v>12</v>
      </c>
      <c r="F12" s="165">
        <v>8</v>
      </c>
      <c r="G12" s="157" t="s">
        <v>2889</v>
      </c>
      <c r="H12" s="166">
        <v>0.9</v>
      </c>
      <c r="I12" s="166">
        <v>0.9</v>
      </c>
      <c r="J12" s="166">
        <v>0.9</v>
      </c>
      <c r="K12" s="166">
        <v>0.95</v>
      </c>
    </row>
    <row r="13" spans="1:11" x14ac:dyDescent="0.25">
      <c r="A13" s="166">
        <f t="shared" si="0"/>
        <v>7.0371034784912183E-3</v>
      </c>
      <c r="B13" s="37">
        <v>451203843.71000016</v>
      </c>
      <c r="C13" s="165">
        <v>25</v>
      </c>
      <c r="D13" s="165">
        <v>15</v>
      </c>
      <c r="E13" s="165">
        <v>12</v>
      </c>
      <c r="F13" s="165">
        <v>8</v>
      </c>
      <c r="G13" s="157" t="s">
        <v>2664</v>
      </c>
      <c r="H13" s="166">
        <v>0.9</v>
      </c>
      <c r="I13" s="166">
        <v>0.9</v>
      </c>
      <c r="J13" s="166">
        <v>0.95</v>
      </c>
      <c r="K13" s="166">
        <v>0.95</v>
      </c>
    </row>
    <row r="14" spans="1:11" x14ac:dyDescent="0.25">
      <c r="A14" s="166">
        <f t="shared" si="0"/>
        <v>4.4666307570691739E-3</v>
      </c>
      <c r="B14" s="37">
        <v>286390696.42543048</v>
      </c>
      <c r="C14" s="165">
        <v>20</v>
      </c>
      <c r="D14" s="165">
        <v>15</v>
      </c>
      <c r="E14" s="165">
        <v>12</v>
      </c>
      <c r="F14" s="165">
        <v>8</v>
      </c>
      <c r="G14" s="157" t="s">
        <v>2879</v>
      </c>
      <c r="H14" s="166">
        <f>VLOOKUP(G14,[19]SVEL!G$4:K$36,2,FALSE)</f>
        <v>0.9</v>
      </c>
      <c r="I14" s="166">
        <f>VLOOKUP(G14,[19]SVEL!G$4:K$36,3,FALSE)</f>
        <v>0.9</v>
      </c>
      <c r="J14" s="166">
        <f>VLOOKUP(G14,[19]SVEL!G$4:K$36,4,FALSE)</f>
        <v>0.9</v>
      </c>
      <c r="K14" s="166">
        <f>VLOOKUP(G14,[19]SVEL!G$4:K$36,5,FALSE)</f>
        <v>0.95</v>
      </c>
    </row>
    <row r="15" spans="1:11" x14ac:dyDescent="0.25">
      <c r="A15" s="166">
        <f t="shared" si="0"/>
        <v>3.9770029760537442E-3</v>
      </c>
      <c r="B15" s="37">
        <v>254996822.87268192</v>
      </c>
      <c r="C15" s="165">
        <v>20</v>
      </c>
      <c r="D15" s="165">
        <v>15</v>
      </c>
      <c r="E15" s="165">
        <v>12</v>
      </c>
      <c r="F15" s="165">
        <v>8</v>
      </c>
      <c r="G15" s="157" t="s">
        <v>2916</v>
      </c>
      <c r="H15" s="166">
        <f>VLOOKUP(G15,[19]SVEL!G$4:K$36,2,FALSE)</f>
        <v>0.9</v>
      </c>
      <c r="I15" s="166">
        <f>VLOOKUP(G15,[19]SVEL!G$4:K$36,3,FALSE)</f>
        <v>0.9</v>
      </c>
      <c r="J15" s="166">
        <f>VLOOKUP(G15,[19]SVEL!G$4:K$36,4,FALSE)</f>
        <v>0.9</v>
      </c>
      <c r="K15" s="166">
        <f>VLOOKUP(G15,[19]SVEL!G$4:K$36,5,FALSE)</f>
        <v>0.95</v>
      </c>
    </row>
    <row r="16" spans="1:11" x14ac:dyDescent="0.25">
      <c r="A16" s="166">
        <f t="shared" si="0"/>
        <v>3.930116021438332E-3</v>
      </c>
      <c r="B16" s="37">
        <v>251990532.82635933</v>
      </c>
      <c r="C16" s="165">
        <v>12</v>
      </c>
      <c r="D16" s="165">
        <v>12</v>
      </c>
      <c r="E16" s="165">
        <v>8</v>
      </c>
      <c r="F16" s="165">
        <v>6</v>
      </c>
      <c r="G16" s="157" t="s">
        <v>3028</v>
      </c>
      <c r="H16" s="166">
        <v>0.9</v>
      </c>
      <c r="I16" s="166">
        <v>0.9</v>
      </c>
      <c r="J16" s="166">
        <v>0.9</v>
      </c>
      <c r="K16" s="166">
        <v>0.9</v>
      </c>
    </row>
    <row r="17" spans="1:11" x14ac:dyDescent="0.25">
      <c r="A17" s="166">
        <f t="shared" si="0"/>
        <v>3.0102662170768076E-3</v>
      </c>
      <c r="B17" s="37">
        <v>193011754.32290643</v>
      </c>
      <c r="C17" s="165">
        <v>20</v>
      </c>
      <c r="D17" s="165">
        <v>15</v>
      </c>
      <c r="E17" s="165">
        <v>12</v>
      </c>
      <c r="F17" s="165">
        <v>8</v>
      </c>
      <c r="G17" s="157" t="s">
        <v>2592</v>
      </c>
      <c r="H17" s="166">
        <f>VLOOKUP(G17,[19]SVEL!G$4:K$36,2,FALSE)</f>
        <v>0.9</v>
      </c>
      <c r="I17" s="166">
        <f>VLOOKUP(G17,[19]SVEL!G$4:K$36,3,FALSE)</f>
        <v>0.9</v>
      </c>
      <c r="J17" s="166">
        <f>VLOOKUP(G17,[19]SVEL!G$4:K$36,4,FALSE)</f>
        <v>0.9</v>
      </c>
      <c r="K17" s="166">
        <f>VLOOKUP(G17,[19]SVEL!G$4:K$36,5,FALSE)</f>
        <v>0.95</v>
      </c>
    </row>
    <row r="18" spans="1:11" x14ac:dyDescent="0.25">
      <c r="A18" s="166">
        <f t="shared" si="0"/>
        <v>2.1260309703545416E-3</v>
      </c>
      <c r="B18" s="37">
        <v>136316504.17000014</v>
      </c>
      <c r="C18" s="165">
        <v>8</v>
      </c>
      <c r="D18" s="165">
        <v>8</v>
      </c>
      <c r="E18" s="165">
        <v>6</v>
      </c>
      <c r="F18" s="165">
        <v>6</v>
      </c>
      <c r="G18" s="157" t="s">
        <v>3114</v>
      </c>
      <c r="H18" s="166">
        <f>VLOOKUP(G18,[19]SVEL!G$4:K$36,2,FALSE)</f>
        <v>0.9</v>
      </c>
      <c r="I18" s="166">
        <f>VLOOKUP(G18,[19]SVEL!G$4:K$36,3,FALSE)</f>
        <v>0.9</v>
      </c>
      <c r="J18" s="166">
        <f>VLOOKUP(G18,[19]SVEL!G$4:K$36,4,FALSE)</f>
        <v>0.9</v>
      </c>
      <c r="K18" s="166">
        <f>VLOOKUP(G18,[19]SVEL!G$4:K$36,5,FALSE)</f>
        <v>0.95</v>
      </c>
    </row>
    <row r="19" spans="1:11" x14ac:dyDescent="0.25">
      <c r="A19" s="166">
        <f t="shared" si="0"/>
        <v>1.7775543725757959E-3</v>
      </c>
      <c r="B19" s="37">
        <v>113972938.974272</v>
      </c>
      <c r="C19" s="165">
        <v>8</v>
      </c>
      <c r="D19" s="165">
        <v>8</v>
      </c>
      <c r="E19" s="165">
        <v>8</v>
      </c>
      <c r="F19" s="165">
        <v>8</v>
      </c>
      <c r="G19" s="157" t="s">
        <v>2734</v>
      </c>
      <c r="H19" s="166">
        <f>VLOOKUP(G19,[19]SVEL!G$4:K$36,2,FALSE)</f>
        <v>0.9</v>
      </c>
      <c r="I19" s="166">
        <f>VLOOKUP(G19,[19]SVEL!G$4:K$36,3,FALSE)</f>
        <v>0.9</v>
      </c>
      <c r="J19" s="166">
        <f>VLOOKUP(G19,[19]SVEL!G$4:K$36,4,FALSE)</f>
        <v>0.9</v>
      </c>
      <c r="K19" s="166">
        <f>VLOOKUP(G19,[19]SVEL!G$4:K$36,5,FALSE)</f>
        <v>0.9</v>
      </c>
    </row>
    <row r="20" spans="1:11" x14ac:dyDescent="0.25">
      <c r="A20" s="166">
        <f t="shared" si="0"/>
        <v>1.7002716934956229E-3</v>
      </c>
      <c r="B20" s="37">
        <v>109017740.86474288</v>
      </c>
      <c r="C20" s="165">
        <v>15</v>
      </c>
      <c r="D20" s="165">
        <v>15</v>
      </c>
      <c r="E20" s="165">
        <v>12</v>
      </c>
      <c r="F20" s="165">
        <v>8</v>
      </c>
      <c r="G20" s="157" t="s">
        <v>89</v>
      </c>
      <c r="H20" s="166">
        <f>VLOOKUP(G20,[19]SVEL!G$4:K$36,2,FALSE)</f>
        <v>0.9</v>
      </c>
      <c r="I20" s="166">
        <f>VLOOKUP(G20,[19]SVEL!G$4:K$36,3,FALSE)</f>
        <v>0.9</v>
      </c>
      <c r="J20" s="166">
        <f>VLOOKUP(G20,[19]SVEL!G$4:K$36,4,FALSE)</f>
        <v>0.9</v>
      </c>
      <c r="K20" s="166">
        <f>VLOOKUP(G20,[19]SVEL!G$4:K$36,5,FALSE)</f>
        <v>0.9</v>
      </c>
    </row>
    <row r="21" spans="1:11" x14ac:dyDescent="0.25">
      <c r="A21" s="166">
        <f t="shared" si="0"/>
        <v>1.0794779363832577E-3</v>
      </c>
      <c r="B21" s="37">
        <v>69213788.824474335</v>
      </c>
      <c r="C21" s="165">
        <v>15</v>
      </c>
      <c r="D21" s="165">
        <v>15</v>
      </c>
      <c r="E21" s="165">
        <v>12</v>
      </c>
      <c r="F21" s="165">
        <v>8</v>
      </c>
      <c r="G21" s="157" t="s">
        <v>2776</v>
      </c>
      <c r="H21" s="166">
        <v>0.95</v>
      </c>
      <c r="I21" s="166">
        <v>0.95</v>
      </c>
      <c r="J21" s="166">
        <v>1</v>
      </c>
      <c r="K21" s="166">
        <v>1</v>
      </c>
    </row>
    <row r="22" spans="1:11" x14ac:dyDescent="0.25">
      <c r="A22" s="166">
        <f t="shared" si="0"/>
        <v>8.9185326997823894E-4</v>
      </c>
      <c r="B22" s="37">
        <v>57183701.315387167</v>
      </c>
      <c r="C22" s="165">
        <v>15</v>
      </c>
      <c r="D22" s="165">
        <v>15</v>
      </c>
      <c r="E22" s="165">
        <v>12</v>
      </c>
      <c r="F22" s="165">
        <v>8</v>
      </c>
      <c r="G22" s="157" t="s">
        <v>2897</v>
      </c>
      <c r="H22" s="166">
        <v>0.9</v>
      </c>
      <c r="I22" s="166">
        <v>0.9</v>
      </c>
      <c r="J22" s="166">
        <v>0.9</v>
      </c>
      <c r="K22" s="166">
        <v>0.95</v>
      </c>
    </row>
    <row r="23" spans="1:11" x14ac:dyDescent="0.25">
      <c r="A23" s="166">
        <f t="shared" si="0"/>
        <v>8.5147036616088569E-4</v>
      </c>
      <c r="B23" s="37">
        <v>54594436.928661443</v>
      </c>
      <c r="C23" s="165">
        <v>15</v>
      </c>
      <c r="D23" s="165">
        <v>15</v>
      </c>
      <c r="E23" s="165">
        <v>12</v>
      </c>
      <c r="F23" s="165">
        <v>8</v>
      </c>
      <c r="G23" s="157" t="s">
        <v>2764</v>
      </c>
      <c r="H23" s="166">
        <f>VLOOKUP(G23,[19]SVEL!G$4:K$36,2,FALSE)</f>
        <v>0.9</v>
      </c>
      <c r="I23" s="166">
        <f>VLOOKUP(G23,[19]SVEL!G$4:K$36,3,FALSE)</f>
        <v>0.9</v>
      </c>
      <c r="J23" s="166">
        <f>VLOOKUP(G23,[19]SVEL!G$4:K$36,4,FALSE)</f>
        <v>0.9</v>
      </c>
      <c r="K23" s="166">
        <f>VLOOKUP(G23,[19]SVEL!G$4:K$36,5,FALSE)</f>
        <v>0.9</v>
      </c>
    </row>
    <row r="24" spans="1:11" x14ac:dyDescent="0.25">
      <c r="A24" s="166">
        <f t="shared" si="0"/>
        <v>6.3435865355692637E-4</v>
      </c>
      <c r="B24" s="37">
        <v>40673703.839999989</v>
      </c>
      <c r="C24" s="165">
        <v>5</v>
      </c>
      <c r="D24" s="165">
        <v>5</v>
      </c>
      <c r="E24" s="165">
        <v>5</v>
      </c>
      <c r="F24" s="165">
        <v>5</v>
      </c>
      <c r="G24" s="157" t="s">
        <v>2722</v>
      </c>
      <c r="H24" s="166">
        <f>VLOOKUP(G24,[19]SVEL!G$4:K$36,2,FALSE)</f>
        <v>1</v>
      </c>
      <c r="I24" s="166">
        <f>VLOOKUP(G24,[19]SVEL!G$4:K$36,3,FALSE)</f>
        <v>1</v>
      </c>
      <c r="J24" s="166">
        <f>VLOOKUP(G24,[19]SVEL!G$4:K$36,4,FALSE)</f>
        <v>1</v>
      </c>
      <c r="K24" s="166">
        <f>VLOOKUP(G24,[19]SVEL!G$4:K$36,5,FALSE)</f>
        <v>1</v>
      </c>
    </row>
    <row r="25" spans="1:11" x14ac:dyDescent="0.25">
      <c r="A25" s="166">
        <f t="shared" si="0"/>
        <v>3.8586475782001315E-4</v>
      </c>
      <c r="B25" s="37">
        <v>24740813.093450028</v>
      </c>
      <c r="C25" s="37">
        <v>12</v>
      </c>
      <c r="D25" s="37">
        <v>12</v>
      </c>
      <c r="E25" s="37">
        <v>8</v>
      </c>
      <c r="F25" s="37">
        <v>6</v>
      </c>
      <c r="G25" s="157" t="s">
        <v>2736</v>
      </c>
      <c r="H25" s="166">
        <v>0.95</v>
      </c>
      <c r="I25" s="166">
        <v>1</v>
      </c>
      <c r="J25" s="166">
        <v>1</v>
      </c>
      <c r="K25" s="166">
        <v>1</v>
      </c>
    </row>
    <row r="26" spans="1:11" x14ac:dyDescent="0.25">
      <c r="A26" s="166">
        <f t="shared" si="0"/>
        <v>3.3211333993588113E-4</v>
      </c>
      <c r="B26" s="37">
        <v>21294388.52</v>
      </c>
      <c r="C26" s="165">
        <v>5</v>
      </c>
      <c r="D26" s="165">
        <v>5</v>
      </c>
      <c r="E26" s="165">
        <v>5</v>
      </c>
      <c r="F26" s="165">
        <v>5</v>
      </c>
      <c r="G26" s="157" t="s">
        <v>2716</v>
      </c>
      <c r="H26" s="166">
        <v>1</v>
      </c>
      <c r="I26" s="166">
        <v>1</v>
      </c>
      <c r="J26" s="166">
        <v>1</v>
      </c>
      <c r="K26" s="166">
        <v>1</v>
      </c>
    </row>
    <row r="27" spans="1:11" x14ac:dyDescent="0.25">
      <c r="A27" s="166">
        <f t="shared" si="0"/>
        <v>2.4885282965724984E-4</v>
      </c>
      <c r="B27" s="37">
        <v>15955904.812633935</v>
      </c>
      <c r="C27" s="165">
        <v>12</v>
      </c>
      <c r="D27" s="165">
        <v>12</v>
      </c>
      <c r="E27" s="165">
        <v>8</v>
      </c>
      <c r="F27" s="165">
        <v>8</v>
      </c>
      <c r="G27" s="157" t="s">
        <v>2972</v>
      </c>
      <c r="H27" s="166">
        <v>0.9</v>
      </c>
      <c r="I27" s="166">
        <v>0.9</v>
      </c>
      <c r="J27" s="166">
        <v>0.9</v>
      </c>
      <c r="K27" s="166">
        <v>0.95</v>
      </c>
    </row>
    <row r="28" spans="1:11" x14ac:dyDescent="0.25">
      <c r="A28" s="166">
        <f t="shared" si="0"/>
        <v>2.1302185076851565E-4</v>
      </c>
      <c r="B28" s="37">
        <v>13658500</v>
      </c>
      <c r="C28" s="165">
        <v>12</v>
      </c>
      <c r="D28" s="165">
        <v>12</v>
      </c>
      <c r="E28" s="165">
        <v>8</v>
      </c>
      <c r="F28" s="165">
        <v>8</v>
      </c>
      <c r="G28" s="157" t="s">
        <v>2966</v>
      </c>
      <c r="H28" s="166">
        <v>0.9</v>
      </c>
      <c r="I28" s="166">
        <v>0.9</v>
      </c>
      <c r="J28" s="166">
        <v>0.9</v>
      </c>
      <c r="K28" s="166">
        <v>0.95</v>
      </c>
    </row>
    <row r="29" spans="1:11" x14ac:dyDescent="0.25">
      <c r="A29" s="166">
        <f t="shared" si="0"/>
        <v>1.7830453131636729E-4</v>
      </c>
      <c r="B29" s="37">
        <v>11432500.620000001</v>
      </c>
      <c r="C29" s="37">
        <v>10</v>
      </c>
      <c r="D29" s="37">
        <v>10</v>
      </c>
      <c r="E29" s="37">
        <v>10</v>
      </c>
      <c r="F29" s="37">
        <v>10</v>
      </c>
      <c r="G29" s="157" t="s">
        <v>3032</v>
      </c>
      <c r="H29" s="166">
        <v>0.9</v>
      </c>
      <c r="I29" s="166">
        <v>0.9</v>
      </c>
      <c r="J29" s="166">
        <v>0.9</v>
      </c>
      <c r="K29" s="166">
        <v>0.95</v>
      </c>
    </row>
    <row r="30" spans="1:11" x14ac:dyDescent="0.25">
      <c r="A30" s="166">
        <f t="shared" si="0"/>
        <v>1.3335411066568343E-4</v>
      </c>
      <c r="B30" s="37">
        <v>8550376.9399999995</v>
      </c>
      <c r="C30" s="165">
        <v>5</v>
      </c>
      <c r="D30" s="165">
        <v>5</v>
      </c>
      <c r="E30" s="165">
        <v>5</v>
      </c>
      <c r="F30" s="165">
        <v>5</v>
      </c>
      <c r="G30" s="157" t="s">
        <v>2718</v>
      </c>
      <c r="H30" s="166">
        <f>VLOOKUP(G30,[19]SVEL!G$4:K$36,2,FALSE)</f>
        <v>1</v>
      </c>
      <c r="I30" s="166">
        <f>VLOOKUP(G30,[19]SVEL!G$4:K$36,3,FALSE)</f>
        <v>1</v>
      </c>
      <c r="J30" s="166">
        <f>VLOOKUP(G30,[19]SVEL!G$4:K$36,4,FALSE)</f>
        <v>1</v>
      </c>
      <c r="K30" s="166">
        <f>VLOOKUP(G30,[19]SVEL!G$4:K$36,5,FALSE)</f>
        <v>1</v>
      </c>
    </row>
    <row r="31" spans="1:11" x14ac:dyDescent="0.25">
      <c r="A31" s="166">
        <f t="shared" si="0"/>
        <v>1.2599812093489095E-4</v>
      </c>
      <c r="B31" s="37">
        <v>8078726.8000000007</v>
      </c>
      <c r="C31" s="165">
        <v>15</v>
      </c>
      <c r="D31" s="165">
        <v>15</v>
      </c>
      <c r="E31" s="165">
        <v>12</v>
      </c>
      <c r="F31" s="165">
        <v>8</v>
      </c>
      <c r="G31" s="157" t="s">
        <v>2930</v>
      </c>
      <c r="H31" s="166">
        <v>0.9</v>
      </c>
      <c r="I31" s="166">
        <v>0.9</v>
      </c>
      <c r="J31" s="166">
        <v>0.95</v>
      </c>
      <c r="K31" s="166">
        <v>0.95</v>
      </c>
    </row>
    <row r="32" spans="1:11" x14ac:dyDescent="0.25">
      <c r="A32" s="166">
        <f t="shared" si="0"/>
        <v>1.1613320902083164E-4</v>
      </c>
      <c r="B32" s="37">
        <v>7446210.0000000009</v>
      </c>
      <c r="C32" s="37">
        <v>8</v>
      </c>
      <c r="D32" s="37">
        <v>8</v>
      </c>
      <c r="E32" s="37">
        <v>8</v>
      </c>
      <c r="F32" s="37">
        <v>8</v>
      </c>
      <c r="G32" s="157" t="s">
        <v>2920</v>
      </c>
      <c r="H32" s="166">
        <v>1</v>
      </c>
      <c r="I32" s="166">
        <v>1</v>
      </c>
      <c r="J32" s="166">
        <v>1</v>
      </c>
      <c r="K32" s="166">
        <v>1</v>
      </c>
    </row>
    <row r="33" spans="1:11" x14ac:dyDescent="0.25">
      <c r="A33" s="166">
        <f t="shared" si="0"/>
        <v>1.0749516384834196E-4</v>
      </c>
      <c r="B33" s="37">
        <v>6892357.2400000012</v>
      </c>
      <c r="C33" s="165">
        <v>5</v>
      </c>
      <c r="D33" s="165">
        <v>5</v>
      </c>
      <c r="E33" s="165">
        <v>5</v>
      </c>
      <c r="F33" s="165">
        <v>5</v>
      </c>
      <c r="G33" s="157" t="s">
        <v>2720</v>
      </c>
      <c r="H33" s="166">
        <f>VLOOKUP(G33,[19]SVEL!G$4:K$36,2,FALSE)</f>
        <v>1</v>
      </c>
      <c r="I33" s="166">
        <f>VLOOKUP(G33,[19]SVEL!G$4:K$36,3,FALSE)</f>
        <v>1</v>
      </c>
      <c r="J33" s="166">
        <f>VLOOKUP(G33,[19]SVEL!G$4:K$36,4,FALSE)</f>
        <v>1</v>
      </c>
      <c r="K33" s="166">
        <f>VLOOKUP(G33,[19]SVEL!G$4:K$36,5,FALSE)</f>
        <v>1</v>
      </c>
    </row>
    <row r="34" spans="1:11" x14ac:dyDescent="0.25">
      <c r="A34" s="166">
        <f t="shared" si="0"/>
        <v>1.0456469109711704E-4</v>
      </c>
      <c r="B34" s="37">
        <v>6704461.6699999999</v>
      </c>
      <c r="C34" s="165">
        <v>12</v>
      </c>
      <c r="D34" s="165">
        <v>12</v>
      </c>
      <c r="E34" s="165">
        <v>8</v>
      </c>
      <c r="F34" s="165">
        <v>8</v>
      </c>
      <c r="G34" s="157" t="s">
        <v>2770</v>
      </c>
      <c r="H34" s="166">
        <f>VLOOKUP(G34,[19]SVEL!G$4:K$36,2,FALSE)</f>
        <v>0.9</v>
      </c>
      <c r="I34" s="166">
        <f>VLOOKUP(G34,[19]SVEL!G$4:K$36,3,FALSE)</f>
        <v>0.9</v>
      </c>
      <c r="J34" s="166">
        <f>VLOOKUP(G34,[19]SVEL!G$4:K$36,4,FALSE)</f>
        <v>0.9</v>
      </c>
      <c r="K34" s="166">
        <f>VLOOKUP(G34,[19]SVEL!G$4:K$36,5,FALSE)</f>
        <v>0.9</v>
      </c>
    </row>
    <row r="35" spans="1:11" x14ac:dyDescent="0.25">
      <c r="A35" s="166">
        <f t="shared" si="0"/>
        <v>6.5749722563837129E-5</v>
      </c>
      <c r="B35" s="37">
        <v>4215729.9000000004</v>
      </c>
      <c r="C35" s="165">
        <v>12</v>
      </c>
      <c r="D35" s="165">
        <v>8</v>
      </c>
      <c r="E35" s="165">
        <v>6</v>
      </c>
      <c r="F35" s="165">
        <v>5</v>
      </c>
      <c r="G35" s="157" t="s">
        <v>2708</v>
      </c>
      <c r="H35" s="166">
        <f>VLOOKUP(G35,[19]SVEL!G$4:K$36,2,FALSE)</f>
        <v>0.95</v>
      </c>
      <c r="I35" s="166">
        <f>VLOOKUP(G35,[19]SVEL!G$4:K$36,3,FALSE)</f>
        <v>0.95</v>
      </c>
      <c r="J35" s="166">
        <f>VLOOKUP(G35,[19]SVEL!G$4:K$36,4,FALSE)</f>
        <v>1</v>
      </c>
      <c r="K35" s="166">
        <f>VLOOKUP(G35,[19]SVEL!G$4:K$36,5,FALSE)</f>
        <v>1</v>
      </c>
    </row>
    <row r="36" spans="1:11" x14ac:dyDescent="0.25">
      <c r="A36" s="166">
        <f t="shared" si="0"/>
        <v>5.0986206895973162E-5</v>
      </c>
      <c r="B36" s="37">
        <v>3269125.2300000004</v>
      </c>
      <c r="C36" s="37">
        <v>8</v>
      </c>
      <c r="D36" s="37">
        <v>8</v>
      </c>
      <c r="E36" s="37">
        <v>8</v>
      </c>
      <c r="F36" s="37">
        <v>8</v>
      </c>
      <c r="G36" s="157" t="s">
        <v>2834</v>
      </c>
      <c r="H36" s="166">
        <v>1</v>
      </c>
      <c r="I36" s="166">
        <v>1</v>
      </c>
      <c r="J36" s="166">
        <v>1</v>
      </c>
      <c r="K36" s="166">
        <v>1</v>
      </c>
    </row>
    <row r="37" spans="1:11" x14ac:dyDescent="0.25">
      <c r="A37" s="166">
        <f t="shared" si="0"/>
        <v>4.0375541174470165E-5</v>
      </c>
      <c r="B37" s="37">
        <v>2588792.3099999996</v>
      </c>
      <c r="C37" s="37">
        <v>8</v>
      </c>
      <c r="D37" s="37">
        <v>8</v>
      </c>
      <c r="E37" s="37">
        <v>8</v>
      </c>
      <c r="F37" s="37">
        <v>8</v>
      </c>
      <c r="G37" s="157" t="s">
        <v>2732</v>
      </c>
      <c r="H37" s="166">
        <f>VLOOKUP(G37,[19]SVEL!G$4:K$36,2,FALSE)</f>
        <v>0.9</v>
      </c>
      <c r="I37" s="166">
        <f>VLOOKUP(G37,[19]SVEL!G$4:K$36,3,FALSE)</f>
        <v>0.9</v>
      </c>
      <c r="J37" s="166">
        <f>VLOOKUP(G37,[19]SVEL!G$4:K$36,4,FALSE)</f>
        <v>0.9</v>
      </c>
      <c r="K37" s="166">
        <f>VLOOKUP(G37,[19]SVEL!G$4:K$36,5,FALSE)</f>
        <v>0.9</v>
      </c>
    </row>
    <row r="38" spans="1:11" x14ac:dyDescent="0.25">
      <c r="A38" s="166">
        <f t="shared" si="0"/>
        <v>3.2540919410514624E-5</v>
      </c>
      <c r="B38" s="37">
        <v>2086453.32</v>
      </c>
      <c r="C38" s="37">
        <v>8</v>
      </c>
      <c r="D38" s="37">
        <v>8</v>
      </c>
      <c r="E38" s="37">
        <v>8</v>
      </c>
      <c r="F38" s="37">
        <v>8</v>
      </c>
      <c r="G38" s="157" t="s">
        <v>3098</v>
      </c>
      <c r="H38" s="166">
        <v>0.9</v>
      </c>
      <c r="I38" s="166">
        <v>0.9</v>
      </c>
      <c r="J38" s="166">
        <v>0.9</v>
      </c>
      <c r="K38" s="166">
        <v>0.95</v>
      </c>
    </row>
    <row r="39" spans="1:11" x14ac:dyDescent="0.25">
      <c r="A39" s="166">
        <f t="shared" si="0"/>
        <v>8.3506811366214805E-6</v>
      </c>
      <c r="B39" s="37">
        <v>535427.6</v>
      </c>
      <c r="C39" s="37">
        <v>5</v>
      </c>
      <c r="D39" s="37">
        <v>5</v>
      </c>
      <c r="E39" s="37">
        <v>5</v>
      </c>
      <c r="F39" s="37">
        <v>5</v>
      </c>
      <c r="G39" s="157" t="s">
        <v>2828</v>
      </c>
      <c r="H39" s="166">
        <v>1</v>
      </c>
      <c r="I39" s="166">
        <v>1</v>
      </c>
      <c r="J39" s="166">
        <v>1</v>
      </c>
      <c r="K39" s="166">
        <v>1</v>
      </c>
    </row>
    <row r="40" spans="1:11" x14ac:dyDescent="0.25">
      <c r="A40" s="166">
        <f t="shared" si="0"/>
        <v>8.3433855066948781E-6</v>
      </c>
      <c r="B40" s="37">
        <v>534959.82000000007</v>
      </c>
      <c r="C40" s="37">
        <v>5</v>
      </c>
      <c r="D40" s="37">
        <v>5</v>
      </c>
      <c r="E40" s="37">
        <v>5</v>
      </c>
      <c r="F40" s="37">
        <v>5</v>
      </c>
      <c r="G40" s="157" t="s">
        <v>2724</v>
      </c>
      <c r="H40" s="166">
        <v>1</v>
      </c>
      <c r="I40" s="166">
        <v>1</v>
      </c>
      <c r="J40" s="166">
        <v>1</v>
      </c>
      <c r="K40" s="166">
        <v>1</v>
      </c>
    </row>
    <row r="41" spans="1:11" x14ac:dyDescent="0.25">
      <c r="A41" s="166">
        <f t="shared" si="0"/>
        <v>5.5732542565344089E-6</v>
      </c>
      <c r="B41" s="37">
        <v>357345</v>
      </c>
      <c r="C41" s="37">
        <v>8</v>
      </c>
      <c r="D41" s="37">
        <v>8</v>
      </c>
      <c r="E41" s="37">
        <v>8</v>
      </c>
      <c r="F41" s="37">
        <v>8</v>
      </c>
      <c r="G41" s="157" t="s">
        <v>2887</v>
      </c>
      <c r="H41" s="166">
        <v>0.9</v>
      </c>
      <c r="I41" s="166">
        <v>0.9</v>
      </c>
      <c r="J41" s="166">
        <v>0.95</v>
      </c>
      <c r="K41" s="166">
        <v>0.95</v>
      </c>
    </row>
    <row r="42" spans="1:11" x14ac:dyDescent="0.25">
      <c r="A42" s="166">
        <f t="shared" si="0"/>
        <v>9.0287046477830266E-7</v>
      </c>
      <c r="B42" s="37">
        <v>57890.1</v>
      </c>
      <c r="C42" s="37">
        <v>8</v>
      </c>
      <c r="D42" s="37">
        <v>8</v>
      </c>
      <c r="E42" s="37">
        <v>8</v>
      </c>
      <c r="F42" s="37">
        <v>8</v>
      </c>
      <c r="G42" s="157" t="s">
        <v>2846</v>
      </c>
      <c r="H42" s="166">
        <f>VLOOKUP(G42,[19]SVEL!G$4:K$36,2,FALSE)</f>
        <v>0.9</v>
      </c>
      <c r="I42" s="166">
        <f>VLOOKUP(G42,[19]SVEL!G$4:K$36,3,FALSE)</f>
        <v>0.9</v>
      </c>
      <c r="J42" s="166">
        <f>VLOOKUP(G42,[19]SVEL!G$4:K$36,4,FALSE)</f>
        <v>0.9</v>
      </c>
      <c r="K42" s="166">
        <f>VLOOKUP(G42,[19]SVEL!G$4:K$36,5,FALSE)</f>
        <v>0.9</v>
      </c>
    </row>
    <row r="43" spans="1:11" x14ac:dyDescent="0.25">
      <c r="A43" s="166">
        <f t="shared" si="0"/>
        <v>6.5934852019546557E-7</v>
      </c>
      <c r="B43" s="37">
        <v>42276</v>
      </c>
      <c r="C43" s="37">
        <v>8</v>
      </c>
      <c r="D43" s="37">
        <v>8</v>
      </c>
      <c r="E43" s="37">
        <v>8</v>
      </c>
      <c r="F43" s="37">
        <v>8</v>
      </c>
      <c r="G43" s="157" t="s">
        <v>2850</v>
      </c>
      <c r="H43" s="166">
        <v>0.95</v>
      </c>
      <c r="I43" s="166">
        <v>0.95</v>
      </c>
      <c r="J43" s="166">
        <v>0.95</v>
      </c>
      <c r="K43" s="166">
        <v>0.95</v>
      </c>
    </row>
    <row r="44" spans="1:11" x14ac:dyDescent="0.25">
      <c r="A44" s="166">
        <f t="shared" si="0"/>
        <v>6.5148799284712346E-7</v>
      </c>
      <c r="B44" s="37">
        <v>41772</v>
      </c>
      <c r="C44" s="37">
        <v>8</v>
      </c>
      <c r="D44" s="37">
        <v>8</v>
      </c>
      <c r="E44" s="37">
        <v>8</v>
      </c>
      <c r="F44" s="37">
        <v>8</v>
      </c>
      <c r="G44" s="157" t="s">
        <v>2730</v>
      </c>
      <c r="H44" s="166">
        <v>0.95</v>
      </c>
      <c r="I44" s="166">
        <v>1</v>
      </c>
      <c r="J44" s="166">
        <v>1</v>
      </c>
      <c r="K44" s="166">
        <v>1</v>
      </c>
    </row>
    <row r="45" spans="1:11" x14ac:dyDescent="0.25">
      <c r="A45" s="166">
        <f t="shared" si="0"/>
        <v>4.4574446012950228E-7</v>
      </c>
      <c r="B45" s="37">
        <v>28580.17</v>
      </c>
      <c r="C45" s="37">
        <v>8</v>
      </c>
      <c r="D45" s="37">
        <v>8</v>
      </c>
      <c r="E45" s="37">
        <v>8</v>
      </c>
      <c r="F45" s="37">
        <v>8</v>
      </c>
      <c r="G45" s="157" t="s">
        <v>2844</v>
      </c>
      <c r="H45" s="166">
        <f>VLOOKUP(G45,[19]SVEL!G$4:K$36,2,FALSE)</f>
        <v>0.9</v>
      </c>
      <c r="I45" s="166">
        <f>VLOOKUP(G45,[19]SVEL!G$4:K$36,3,FALSE)</f>
        <v>0.9</v>
      </c>
      <c r="J45" s="166">
        <f>VLOOKUP(G45,[19]SVEL!G$4:K$36,4,FALSE)</f>
        <v>0.9</v>
      </c>
      <c r="K45" s="166">
        <f>VLOOKUP(G45,[19]SVEL!G$4:K$36,5,FALSE)</f>
        <v>0.9</v>
      </c>
    </row>
    <row r="46" spans="1:11" x14ac:dyDescent="0.25">
      <c r="A46" s="166">
        <f t="shared" si="0"/>
        <v>3.4046688891728201E-7</v>
      </c>
      <c r="B46" s="37">
        <v>21830</v>
      </c>
      <c r="C46" s="37">
        <v>8</v>
      </c>
      <c r="D46" s="37">
        <v>8</v>
      </c>
      <c r="E46" s="37">
        <v>8</v>
      </c>
      <c r="F46" s="37">
        <v>8</v>
      </c>
      <c r="G46" s="157" t="s">
        <v>2857</v>
      </c>
      <c r="H46" s="166">
        <f>VLOOKUP(G46,[19]SVEL!G$4:K$36,2,FALSE)</f>
        <v>0.9</v>
      </c>
      <c r="I46" s="166">
        <f>VLOOKUP(G46,[19]SVEL!G$4:K$36,3,FALSE)</f>
        <v>0.9</v>
      </c>
      <c r="J46" s="166">
        <f>VLOOKUP(G46,[19]SVEL!G$4:K$36,4,FALSE)</f>
        <v>0.9</v>
      </c>
      <c r="K46" s="166">
        <f>VLOOKUP(G46,[19]SVEL!G$4:K$36,5,FALSE)</f>
        <v>0.9</v>
      </c>
    </row>
    <row r="47" spans="1:11" x14ac:dyDescent="0.25">
      <c r="A47" s="166">
        <f t="shared" si="0"/>
        <v>2.9476977556283234E-7</v>
      </c>
      <c r="B47" s="37">
        <v>18900</v>
      </c>
      <c r="C47" s="37">
        <v>8</v>
      </c>
      <c r="D47" s="37">
        <v>8</v>
      </c>
      <c r="E47" s="37">
        <v>8</v>
      </c>
      <c r="F47" s="37">
        <v>8</v>
      </c>
      <c r="G47" s="157" t="s">
        <v>2956</v>
      </c>
      <c r="H47" s="166">
        <v>0.95</v>
      </c>
      <c r="I47" s="166">
        <v>0.95</v>
      </c>
      <c r="J47" s="166">
        <v>0.95</v>
      </c>
      <c r="K47" s="166">
        <v>0.95</v>
      </c>
    </row>
    <row r="48" spans="1:11" x14ac:dyDescent="0.25">
      <c r="A48" s="166">
        <f t="shared" si="0"/>
        <v>2.2552242869504293E-7</v>
      </c>
      <c r="B48" s="37">
        <v>14460.01</v>
      </c>
      <c r="C48" s="37">
        <v>8</v>
      </c>
      <c r="D48" s="37">
        <v>8</v>
      </c>
      <c r="E48" s="37">
        <v>8</v>
      </c>
      <c r="F48" s="37">
        <v>8</v>
      </c>
      <c r="G48" s="157" t="s">
        <v>2712</v>
      </c>
      <c r="H48" s="166">
        <f>VLOOKUP(G48,[19]SVEL!G$4:K$36,2,FALSE)</f>
        <v>0.9</v>
      </c>
      <c r="I48" s="166">
        <f>VLOOKUP(G48,[19]SVEL!G$4:K$36,3,FALSE)</f>
        <v>0.9</v>
      </c>
      <c r="J48" s="166">
        <f>VLOOKUP(G48,[19]SVEL!G$4:K$36,4,FALSE)</f>
        <v>0.9</v>
      </c>
      <c r="K48" s="166">
        <f>VLOOKUP(G48,[19]SVEL!G$4:K$36,5,FALSE)</f>
        <v>0.9</v>
      </c>
    </row>
    <row r="49" spans="1:11" x14ac:dyDescent="0.25">
      <c r="A49" s="166">
        <f t="shared" si="0"/>
        <v>2.0879525769033957E-7</v>
      </c>
      <c r="B49" s="37">
        <v>13387.5</v>
      </c>
      <c r="C49" s="37">
        <v>8</v>
      </c>
      <c r="D49" s="37">
        <v>8</v>
      </c>
      <c r="E49" s="37">
        <v>8</v>
      </c>
      <c r="F49" s="37">
        <v>8</v>
      </c>
      <c r="G49" s="157" t="s">
        <v>2954</v>
      </c>
      <c r="H49" s="166">
        <v>0.95</v>
      </c>
      <c r="I49" s="166">
        <v>0.95</v>
      </c>
      <c r="J49" s="166">
        <v>0.95</v>
      </c>
      <c r="K49" s="166">
        <v>0.95</v>
      </c>
    </row>
    <row r="50" spans="1:11" x14ac:dyDescent="0.25">
      <c r="A50" s="166">
        <f t="shared" si="0"/>
        <v>2.0743058280347461E-7</v>
      </c>
      <c r="B50" s="37">
        <v>13300</v>
      </c>
      <c r="C50" s="37">
        <v>8</v>
      </c>
      <c r="D50" s="37">
        <v>8</v>
      </c>
      <c r="E50" s="37">
        <v>8</v>
      </c>
      <c r="F50" s="37">
        <v>8</v>
      </c>
      <c r="G50" s="157" t="s">
        <v>2656</v>
      </c>
      <c r="H50" s="166">
        <f>VLOOKUP(G50,[19]SVEL!G$4:K$36,2,FALSE)</f>
        <v>0.9</v>
      </c>
      <c r="I50" s="166">
        <f>VLOOKUP(G50,[19]SVEL!G$4:K$36,3,FALSE)</f>
        <v>0.9</v>
      </c>
      <c r="J50" s="166">
        <f>VLOOKUP(G50,[19]SVEL!G$4:K$36,4,FALSE)</f>
        <v>0.9</v>
      </c>
      <c r="K50" s="166">
        <f>VLOOKUP(G50,[19]SVEL!G$4:K$36,5,FALSE)</f>
        <v>0.9</v>
      </c>
    </row>
  </sheetData>
  <autoFilter ref="B4:K50"/>
  <mergeCells count="2">
    <mergeCell ref="C2:F2"/>
    <mergeCell ref="H2:K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1"/>
  <sheetViews>
    <sheetView tabSelected="1" workbookViewId="0">
      <selection activeCell="D21" sqref="D21"/>
    </sheetView>
  </sheetViews>
  <sheetFormatPr defaultRowHeight="15" x14ac:dyDescent="0.25"/>
  <cols>
    <col min="2" max="2" width="39.85546875" bestFit="1" customWidth="1"/>
    <col min="3" max="6" width="18.5703125" bestFit="1" customWidth="1"/>
    <col min="7" max="7" width="38.42578125" bestFit="1" customWidth="1"/>
    <col min="13" max="13" width="18" bestFit="1" customWidth="1"/>
  </cols>
  <sheetData>
    <row r="1" spans="2:13" x14ac:dyDescent="0.25">
      <c r="B1" s="211" t="s">
        <v>4338</v>
      </c>
      <c r="C1" s="211"/>
      <c r="D1" s="211"/>
      <c r="E1" s="211"/>
      <c r="G1" s="212" t="s">
        <v>4339</v>
      </c>
      <c r="H1" s="212"/>
      <c r="I1" s="212"/>
      <c r="J1" s="212"/>
      <c r="K1" s="212"/>
      <c r="L1" s="212"/>
    </row>
    <row r="2" spans="2:13" x14ac:dyDescent="0.25">
      <c r="B2" s="175" t="s">
        <v>1</v>
      </c>
      <c r="C2" s="175" t="s">
        <v>4317</v>
      </c>
      <c r="D2" s="175" t="s">
        <v>1425</v>
      </c>
      <c r="E2" s="175" t="s">
        <v>4336</v>
      </c>
      <c r="G2" s="175" t="s">
        <v>1</v>
      </c>
      <c r="H2" s="173" t="s">
        <v>4317</v>
      </c>
      <c r="I2" s="173" t="s">
        <v>4337</v>
      </c>
      <c r="J2" s="173" t="s">
        <v>1425</v>
      </c>
      <c r="K2" s="158" t="s">
        <v>1426</v>
      </c>
      <c r="L2" s="158" t="s">
        <v>4336</v>
      </c>
    </row>
    <row r="3" spans="2:13" x14ac:dyDescent="0.25">
      <c r="B3" t="s">
        <v>120</v>
      </c>
      <c r="C3" s="11">
        <v>6462.5274801156247</v>
      </c>
      <c r="D3" s="11">
        <v>7074.1871021577072</v>
      </c>
      <c r="E3" s="11">
        <v>4174.6033307437001</v>
      </c>
      <c r="G3" s="157" t="s">
        <v>111</v>
      </c>
      <c r="H3" s="11">
        <v>6381.7475326036256</v>
      </c>
      <c r="I3" s="11">
        <v>4970.1943553313577</v>
      </c>
      <c r="J3" s="11">
        <v>7714.9864857735292</v>
      </c>
      <c r="K3" s="11">
        <v>5130.9307348127641</v>
      </c>
      <c r="L3" s="11">
        <v>3862.0936946462034</v>
      </c>
    </row>
    <row r="4" spans="2:13" x14ac:dyDescent="0.25">
      <c r="B4" t="s">
        <v>4332</v>
      </c>
      <c r="C4" s="11">
        <v>2.4137905959999997</v>
      </c>
      <c r="D4" s="11">
        <v>2.5254320679000002</v>
      </c>
      <c r="E4" s="11">
        <v>1.0293189771348563</v>
      </c>
      <c r="G4" s="157" t="s">
        <v>112</v>
      </c>
      <c r="H4" s="11">
        <v>28.404906289000028</v>
      </c>
      <c r="I4" s="11">
        <v>15.600643146693116</v>
      </c>
      <c r="J4" s="11">
        <v>31.659795005608906</v>
      </c>
      <c r="K4" s="11">
        <v>12.897634780711009</v>
      </c>
      <c r="L4" s="11">
        <v>9.8006947879622075</v>
      </c>
    </row>
    <row r="5" spans="2:13" x14ac:dyDescent="0.25">
      <c r="B5" t="s">
        <v>4333</v>
      </c>
      <c r="C5" s="11">
        <v>1.2579620380000007</v>
      </c>
      <c r="D5" s="11">
        <v>1.2579620380000007</v>
      </c>
      <c r="E5" s="11">
        <v>0.4422341291656926</v>
      </c>
      <c r="G5" s="157" t="s">
        <v>1068</v>
      </c>
      <c r="H5" s="11">
        <v>1.0578356229999999</v>
      </c>
      <c r="I5" s="11">
        <v>0.92007935148867626</v>
      </c>
      <c r="J5" s="11">
        <v>1.0619317167794158</v>
      </c>
      <c r="K5" s="11">
        <v>0.78943643829172816</v>
      </c>
      <c r="L5" s="11">
        <v>0.59207732871879648</v>
      </c>
    </row>
    <row r="6" spans="2:13" x14ac:dyDescent="0.25">
      <c r="B6" t="s">
        <v>4334</v>
      </c>
      <c r="C6" s="11">
        <v>3.518217865</v>
      </c>
      <c r="D6" s="11">
        <v>3.518217865</v>
      </c>
      <c r="E6" s="11">
        <v>0</v>
      </c>
      <c r="G6" s="157" t="s">
        <v>114</v>
      </c>
      <c r="H6" s="11">
        <v>0.31210156600000005</v>
      </c>
      <c r="I6" s="11">
        <v>0.30673012354099316</v>
      </c>
      <c r="J6" s="11">
        <v>0.3121523758959161</v>
      </c>
      <c r="K6" s="11">
        <v>0.27569385891663095</v>
      </c>
      <c r="L6" s="11">
        <v>0.20677039418747314</v>
      </c>
    </row>
    <row r="7" spans="2:13" x14ac:dyDescent="0.25">
      <c r="B7" t="s">
        <v>4335</v>
      </c>
      <c r="C7" s="11">
        <v>3.172473503</v>
      </c>
      <c r="D7" s="11">
        <v>3.172473503</v>
      </c>
      <c r="E7" s="11">
        <v>0.41415972211166852</v>
      </c>
      <c r="G7" s="157" t="s">
        <v>113</v>
      </c>
      <c r="H7" s="11">
        <v>0.26118073400000003</v>
      </c>
      <c r="I7" s="11">
        <v>0.25426491392947942</v>
      </c>
      <c r="J7" s="11">
        <v>0.26115760896426765</v>
      </c>
      <c r="K7" s="11">
        <v>0.22915090046674916</v>
      </c>
      <c r="L7" s="11">
        <v>0.17186317535006185</v>
      </c>
    </row>
    <row r="8" spans="2:13" x14ac:dyDescent="0.25">
      <c r="B8" t="s">
        <v>1372</v>
      </c>
      <c r="C8" s="11">
        <v>1.477088167</v>
      </c>
      <c r="D8" s="11">
        <v>1.477088167</v>
      </c>
      <c r="E8" s="11">
        <v>0.26345125156849314</v>
      </c>
      <c r="H8" s="176">
        <f>SUM(H3:H7)</f>
        <v>6411.7835568156252</v>
      </c>
      <c r="I8" s="176">
        <f>SUM(I3:I7)</f>
        <v>4987.2760728670091</v>
      </c>
      <c r="J8" s="176">
        <f>SUM(J3:J7)</f>
        <v>7748.2815224807773</v>
      </c>
      <c r="K8" s="176">
        <f>SUM(K3:K7)</f>
        <v>5145.1226507911506</v>
      </c>
      <c r="L8" s="176">
        <f>SUM(L3:L7)</f>
        <v>3872.8651003324221</v>
      </c>
    </row>
    <row r="9" spans="2:13" x14ac:dyDescent="0.25">
      <c r="B9" t="s">
        <v>1374</v>
      </c>
      <c r="C9" s="11">
        <v>0.20141426000000001</v>
      </c>
      <c r="D9" s="11">
        <v>0.20141426000000001</v>
      </c>
      <c r="E9" s="11">
        <v>0.16012837483730596</v>
      </c>
      <c r="H9" s="11">
        <f>H8/1200</f>
        <v>5.3431529640130213</v>
      </c>
      <c r="I9" s="11">
        <f>I8/1200</f>
        <v>4.1560633940558409</v>
      </c>
      <c r="J9" s="11">
        <f>J8/1200</f>
        <v>6.4569012687339811</v>
      </c>
      <c r="K9" s="11">
        <f>K8/1200</f>
        <v>4.2876022089926256</v>
      </c>
      <c r="L9" s="11">
        <f>L8/1200</f>
        <v>3.2273875836103518</v>
      </c>
    </row>
    <row r="10" spans="2:13" x14ac:dyDescent="0.25">
      <c r="B10" s="177" t="s">
        <v>108</v>
      </c>
      <c r="C10" s="176">
        <f>SUM(C3:C9)</f>
        <v>6474.5684265446253</v>
      </c>
      <c r="D10" s="176">
        <f t="shared" ref="D10:E10" si="0">SUM(D3:D9)</f>
        <v>7086.3396900586076</v>
      </c>
      <c r="E10" s="176">
        <f t="shared" si="0"/>
        <v>4176.9126231985174</v>
      </c>
      <c r="M10" s="11"/>
    </row>
    <row r="11" spans="2:13" x14ac:dyDescent="0.25">
      <c r="C11" s="11">
        <f t="shared" ref="C11:E11" si="1">C10/1200</f>
        <v>5.3954736887871881</v>
      </c>
      <c r="D11" s="11">
        <f t="shared" si="1"/>
        <v>5.9052830750488399</v>
      </c>
      <c r="E11" s="11">
        <f t="shared" si="1"/>
        <v>3.4807605193320978</v>
      </c>
    </row>
    <row r="13" spans="2:13" x14ac:dyDescent="0.25">
      <c r="E13" s="11"/>
    </row>
    <row r="19" spans="8:12" x14ac:dyDescent="0.25">
      <c r="J19" s="178"/>
      <c r="K19" s="29"/>
      <c r="L19" s="11"/>
    </row>
    <row r="20" spans="8:12" x14ac:dyDescent="0.25">
      <c r="J20" s="29"/>
      <c r="K20" s="29"/>
      <c r="L20" s="11"/>
    </row>
    <row r="21" spans="8:12" x14ac:dyDescent="0.25">
      <c r="H21" s="11"/>
      <c r="I21" s="11"/>
      <c r="J21" s="11"/>
      <c r="K21" s="11"/>
      <c r="L21" s="11"/>
    </row>
  </sheetData>
  <mergeCells count="2">
    <mergeCell ref="B1:E1"/>
    <mergeCell ref="G1:L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Summary</vt:lpstr>
      <vt:lpstr>Sheet1</vt:lpstr>
      <vt:lpstr>Working</vt:lpstr>
      <vt:lpstr>Cat-3</vt:lpstr>
      <vt:lpstr>Cat-4</vt:lpstr>
      <vt:lpstr>EL&amp;SV</vt:lpstr>
      <vt:lpstr>Sheet2</vt:lpstr>
      <vt:lpstr>Summary!Print_Area</vt:lpstr>
      <vt:lpstr>Working!Print_Area</vt:lpstr>
      <vt:lpstr>Working!Print_Titles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jitpl taxation</dc:creator>
  <cp:lastModifiedBy>Abhinav Chaturvedi</cp:lastModifiedBy>
  <cp:lastPrinted>2024-02-09T11:50:56Z</cp:lastPrinted>
  <dcterms:created xsi:type="dcterms:W3CDTF">2024-01-24T16:56:29Z</dcterms:created>
  <dcterms:modified xsi:type="dcterms:W3CDTF">2024-04-04T06:30:10Z</dcterms:modified>
</cp:coreProperties>
</file>